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omments1.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omments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E728C3D0010644BF/Documents/Data Analytics Training/Projects/Excel/"/>
    </mc:Choice>
  </mc:AlternateContent>
  <xr:revisionPtr revIDLastSave="1634" documentId="8_{130CEF9A-8D13-4D54-8896-53870C211B62}" xr6:coauthVersionLast="47" xr6:coauthVersionMax="47" xr10:uidLastSave="{EEA17F76-AC6A-4F93-9388-1190EDEC4A0A}"/>
  <bookViews>
    <workbookView xWindow="-120" yWindow="-120" windowWidth="51840" windowHeight="21120" tabRatio="452" xr2:uid="{9B44EDD1-6988-4AFA-A5DF-E26418CA4277}"/>
  </bookViews>
  <sheets>
    <sheet name="movie" sheetId="1" r:id="rId1"/>
    <sheet name="cpi roi" sheetId="2" r:id="rId2"/>
    <sheet name="gross revenue over time" sheetId="15" r:id="rId3"/>
    <sheet name="inflation adjusted revenue" sheetId="12" r:id="rId4"/>
    <sheet name="relationship with scoring" sheetId="16" r:id="rId5"/>
    <sheet name="R rated films" sheetId="17" r:id="rId6"/>
    <sheet name="relationship with genre" sheetId="18" r:id="rId7"/>
    <sheet name="summary" sheetId="8" r:id="rId8"/>
  </sheets>
  <definedNames>
    <definedName name="_xlnm._FilterDatabase" localSheetId="0" hidden="1">movie!$A$1:$S$7669</definedName>
    <definedName name="Slicer_Genre">#N/A</definedName>
    <definedName name="Slicer_Rating">#N/A</definedName>
  </definedNames>
  <calcPr calcId="191028"/>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2" i="1"/>
  <c r="E350" i="1"/>
  <c r="E5508" i="1"/>
  <c r="Q5508" i="1" s="1"/>
  <c r="E5513" i="1"/>
  <c r="Q5513" i="1" s="1"/>
  <c r="E5561" i="1"/>
  <c r="E5758" i="1"/>
  <c r="E5778" i="1"/>
  <c r="E5779" i="1"/>
  <c r="E5926" i="1"/>
  <c r="E5927" i="1"/>
  <c r="E5931" i="1"/>
  <c r="Q5931" i="1" s="1"/>
  <c r="E6034" i="1"/>
  <c r="E6054" i="1"/>
  <c r="O6054" i="1" s="1"/>
  <c r="E6058" i="1"/>
  <c r="Q6058" i="1" s="1"/>
  <c r="E6160" i="1"/>
  <c r="E6161" i="1"/>
  <c r="E6162" i="1"/>
  <c r="E6264" i="1"/>
  <c r="E6272" i="1"/>
  <c r="O6272" i="1" s="1"/>
  <c r="E6273" i="1"/>
  <c r="O6273" i="1" s="1"/>
  <c r="E6371" i="1"/>
  <c r="E6381" i="1"/>
  <c r="E6382" i="1"/>
  <c r="Q6382" i="1" s="1"/>
  <c r="E6469" i="1"/>
  <c r="Q6469" i="1" s="1"/>
  <c r="E6475" i="1"/>
  <c r="E6484" i="1"/>
  <c r="E6504" i="1"/>
  <c r="E6580" i="1"/>
  <c r="O6580" i="1" s="1"/>
  <c r="E6607" i="1"/>
  <c r="E6609" i="1"/>
  <c r="O6609" i="1" s="1"/>
  <c r="E6610" i="1"/>
  <c r="O6610" i="1" s="1"/>
  <c r="E6686" i="1"/>
  <c r="E6708" i="1"/>
  <c r="E6712" i="1"/>
  <c r="Q6712" i="1" s="1"/>
  <c r="E6720" i="1"/>
  <c r="O6720" i="1" s="1"/>
  <c r="E6780" i="1"/>
  <c r="O6780" i="1" s="1"/>
  <c r="E6806" i="1"/>
  <c r="E6815" i="1"/>
  <c r="E6821" i="1"/>
  <c r="O6821" i="1" s="1"/>
  <c r="E6831" i="1"/>
  <c r="O6831" i="1" s="1"/>
  <c r="E6903" i="1"/>
  <c r="E6907" i="1"/>
  <c r="E6916" i="1"/>
  <c r="O6916" i="1" s="1"/>
  <c r="E6917" i="1"/>
  <c r="O6917" i="1" s="1"/>
  <c r="E6924" i="1"/>
  <c r="Q6924" i="1" s="1"/>
  <c r="E6985" i="1"/>
  <c r="E6987" i="1"/>
  <c r="O6987" i="1" s="1"/>
  <c r="E6991" i="1"/>
  <c r="O6991" i="1" s="1"/>
  <c r="E7001" i="1"/>
  <c r="O7001" i="1" s="1"/>
  <c r="E7009" i="1"/>
  <c r="O7009" i="1" s="1"/>
  <c r="E7027" i="1"/>
  <c r="O7027" i="1" s="1"/>
  <c r="E7029" i="1"/>
  <c r="O7029" i="1" s="1"/>
  <c r="E7065" i="1"/>
  <c r="O7065" i="1" s="1"/>
  <c r="E7072" i="1"/>
  <c r="O7072" i="1" s="1"/>
  <c r="E7073" i="1"/>
  <c r="O7073" i="1" s="1"/>
  <c r="E7080" i="1"/>
  <c r="O7080" i="1" s="1"/>
  <c r="E7096" i="1"/>
  <c r="O7096" i="1" s="1"/>
  <c r="E7097" i="1"/>
  <c r="E7100" i="1"/>
  <c r="O7100" i="1" s="1"/>
  <c r="E7101" i="1"/>
  <c r="O7101" i="1" s="1"/>
  <c r="E7144" i="1"/>
  <c r="Q7144" i="1" s="1"/>
  <c r="E7148" i="1"/>
  <c r="E7149" i="1"/>
  <c r="Q7149" i="1" s="1"/>
  <c r="E7164" i="1"/>
  <c r="Q7164" i="1" s="1"/>
  <c r="E7171" i="1"/>
  <c r="O7171" i="1" s="1"/>
  <c r="E7172" i="1"/>
  <c r="O7172" i="1" s="1"/>
  <c r="E7175" i="1"/>
  <c r="O7175" i="1" s="1"/>
  <c r="E7176" i="1"/>
  <c r="O7176" i="1" s="1"/>
  <c r="E7212" i="1"/>
  <c r="O7212" i="1" s="1"/>
  <c r="E7214" i="1"/>
  <c r="O7214" i="1" s="1"/>
  <c r="E7229" i="1"/>
  <c r="O7229" i="1" s="1"/>
  <c r="E7231" i="1"/>
  <c r="O7231" i="1" s="1"/>
  <c r="E7233" i="1"/>
  <c r="O7233" i="1" s="1"/>
  <c r="E7236" i="1"/>
  <c r="O7236" i="1" s="1"/>
  <c r="E7237" i="1"/>
  <c r="O7237" i="1" s="1"/>
  <c r="E7239" i="1"/>
  <c r="O7239" i="1" s="1"/>
  <c r="E7240" i="1"/>
  <c r="O7240" i="1" s="1"/>
  <c r="E7290" i="1"/>
  <c r="E7291" i="1"/>
  <c r="O7291" i="1" s="1"/>
  <c r="E7292" i="1"/>
  <c r="O7292" i="1" s="1"/>
  <c r="E7299" i="1"/>
  <c r="O7299" i="1" s="1"/>
  <c r="E7301" i="1"/>
  <c r="E7303" i="1"/>
  <c r="O7303" i="1" s="1"/>
  <c r="E7304" i="1"/>
  <c r="Q7304" i="1" s="1"/>
  <c r="E7308" i="1"/>
  <c r="O7308" i="1" s="1"/>
  <c r="E7319" i="1"/>
  <c r="O7319" i="1" s="1"/>
  <c r="E7356" i="1"/>
  <c r="O7356" i="1" s="1"/>
  <c r="E7357" i="1"/>
  <c r="O7357" i="1" s="1"/>
  <c r="E7361" i="1"/>
  <c r="O7361" i="1" s="1"/>
  <c r="E7364" i="1"/>
  <c r="O7364" i="1" s="1"/>
  <c r="E7365" i="1"/>
  <c r="Q7365" i="1" s="1"/>
  <c r="E7368" i="1"/>
  <c r="O7368" i="1" s="1"/>
  <c r="E7382" i="1"/>
  <c r="O7382" i="1" s="1"/>
  <c r="E7383" i="1"/>
  <c r="O7383" i="1" s="1"/>
  <c r="E7384" i="1"/>
  <c r="O7384" i="1" s="1"/>
  <c r="E7417" i="1"/>
  <c r="O7417" i="1" s="1"/>
  <c r="E7418" i="1"/>
  <c r="O7418" i="1" s="1"/>
  <c r="E7420" i="1"/>
  <c r="E7427" i="1"/>
  <c r="O7427" i="1" s="1"/>
  <c r="E7437" i="1"/>
  <c r="O7437" i="1" s="1"/>
  <c r="E7438" i="1"/>
  <c r="O7438" i="1" s="1"/>
  <c r="E7439" i="1"/>
  <c r="E7440" i="1"/>
  <c r="O7440" i="1" s="1"/>
  <c r="E7443" i="1"/>
  <c r="Q7443" i="1" s="1"/>
  <c r="E7478" i="1"/>
  <c r="O7478" i="1" s="1"/>
  <c r="E7479" i="1"/>
  <c r="O7479" i="1" s="1"/>
  <c r="E7481" i="1"/>
  <c r="O7481" i="1" s="1"/>
  <c r="E7491" i="1"/>
  <c r="O7491" i="1" s="1"/>
  <c r="E7494" i="1"/>
  <c r="O7494" i="1" s="1"/>
  <c r="E7497" i="1"/>
  <c r="O7497" i="1" s="1"/>
  <c r="E7501" i="1"/>
  <c r="O7501" i="1" s="1"/>
  <c r="E7502" i="1"/>
  <c r="O7502" i="1" s="1"/>
  <c r="E7504" i="1"/>
  <c r="O7504" i="1" s="1"/>
  <c r="E7532" i="1"/>
  <c r="O7532" i="1" s="1"/>
  <c r="E7534" i="1"/>
  <c r="O7534" i="1" s="1"/>
  <c r="E7548" i="1"/>
  <c r="O7548" i="1" s="1"/>
  <c r="E7549" i="1"/>
  <c r="O7549" i="1" s="1"/>
  <c r="E7551" i="1"/>
  <c r="O7551" i="1" s="1"/>
  <c r="E7554" i="1"/>
  <c r="O7554" i="1" s="1"/>
  <c r="E7555" i="1"/>
  <c r="O7555" i="1" s="1"/>
  <c r="E7557" i="1"/>
  <c r="O7557" i="1" s="1"/>
  <c r="E7559" i="1"/>
  <c r="E7562" i="1"/>
  <c r="Q7562" i="1" s="1"/>
  <c r="E7601" i="1"/>
  <c r="O7601" i="1" s="1"/>
  <c r="E7602" i="1"/>
  <c r="O7602" i="1" s="1"/>
  <c r="E7604" i="1"/>
  <c r="O7604" i="1" s="1"/>
  <c r="E7605" i="1"/>
  <c r="Q7605" i="1" s="1"/>
  <c r="E7612" i="1"/>
  <c r="O7612" i="1" s="1"/>
  <c r="E7615" i="1"/>
  <c r="O7615" i="1" s="1"/>
  <c r="E7616" i="1"/>
  <c r="O7616" i="1" s="1"/>
  <c r="E7618" i="1"/>
  <c r="O7618" i="1" s="1"/>
  <c r="E7629" i="1"/>
  <c r="O7629" i="1" s="1"/>
  <c r="E7630" i="1"/>
  <c r="O7630" i="1" s="1"/>
  <c r="E7660" i="1"/>
  <c r="O7660" i="1" s="1"/>
  <c r="E7661" i="1"/>
  <c r="O7661" i="1" s="1"/>
  <c r="E7665" i="1"/>
  <c r="Q7665" i="1" s="1"/>
  <c r="E7668" i="1"/>
  <c r="O7668" i="1" s="1"/>
  <c r="O6058" i="1"/>
  <c r="O6712" i="1"/>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4" i="2"/>
  <c r="O7665" i="1" l="1"/>
  <c r="O5931" i="1"/>
  <c r="O7365" i="1"/>
  <c r="Q7291" i="1"/>
  <c r="Q7231" i="1"/>
  <c r="O5513" i="1"/>
  <c r="Q6780" i="1"/>
  <c r="Q6610" i="1"/>
  <c r="Q6609" i="1"/>
  <c r="O5508" i="1"/>
  <c r="Q7491" i="1"/>
  <c r="Q7427" i="1"/>
  <c r="O7304" i="1"/>
  <c r="Q7171" i="1"/>
  <c r="O7164" i="1"/>
  <c r="Q6991" i="1"/>
  <c r="O7562" i="1"/>
  <c r="O7443" i="1"/>
  <c r="O7149" i="1"/>
  <c r="Q6916" i="1"/>
  <c r="O7144" i="1"/>
  <c r="Q6831" i="1"/>
  <c r="O6924" i="1"/>
  <c r="O6469" i="1"/>
  <c r="Q6272" i="1"/>
  <c r="O7605" i="1"/>
  <c r="O6382" i="1"/>
  <c r="O7439" i="1"/>
  <c r="Q7439" i="1"/>
  <c r="O7301" i="1"/>
  <c r="Q7301" i="1"/>
  <c r="O7148" i="1"/>
  <c r="Q7148" i="1"/>
  <c r="Q350" i="1"/>
  <c r="O350" i="1"/>
  <c r="O6381" i="1"/>
  <c r="Q6381" i="1"/>
  <c r="O6907" i="1"/>
  <c r="Q6907" i="1"/>
  <c r="O7559" i="1"/>
  <c r="Q7559" i="1"/>
  <c r="O7420" i="1"/>
  <c r="Q7420" i="1"/>
  <c r="O7290" i="1"/>
  <c r="Q7290" i="1"/>
  <c r="O7097" i="1"/>
  <c r="Q7097" i="1"/>
  <c r="Q6815" i="1"/>
  <c r="O6815" i="1"/>
  <c r="O6264" i="1"/>
  <c r="Q6264" i="1"/>
  <c r="Q7551" i="1"/>
  <c r="O6903" i="1"/>
  <c r="Q6903" i="1"/>
  <c r="O6371" i="1"/>
  <c r="Q6371" i="1"/>
  <c r="Q7630" i="1"/>
  <c r="Q6720" i="1"/>
  <c r="Q7629" i="1"/>
  <c r="Q7549" i="1"/>
  <c r="Q7229" i="1"/>
  <c r="Q7668" i="1"/>
  <c r="Q7548" i="1"/>
  <c r="Q7368" i="1"/>
  <c r="Q7308" i="1"/>
  <c r="Q6273" i="1"/>
  <c r="O6806" i="1"/>
  <c r="Q6806" i="1"/>
  <c r="O6162" i="1"/>
  <c r="Q6162" i="1"/>
  <c r="O6161" i="1"/>
  <c r="Q6161" i="1"/>
  <c r="Q7065" i="1"/>
  <c r="O6160" i="1"/>
  <c r="Q6160" i="1"/>
  <c r="Q7604" i="1"/>
  <c r="Q7504" i="1"/>
  <c r="Q7384" i="1"/>
  <c r="Q7364" i="1"/>
  <c r="Q7383" i="1"/>
  <c r="Q7303" i="1"/>
  <c r="O6708" i="1"/>
  <c r="Q6708" i="1"/>
  <c r="Q7602" i="1"/>
  <c r="Q7502" i="1"/>
  <c r="Q7382" i="1"/>
  <c r="Q6987" i="1"/>
  <c r="O6686" i="1"/>
  <c r="Q6686" i="1"/>
  <c r="O6034" i="1"/>
  <c r="Q6034" i="1"/>
  <c r="Q7661" i="1"/>
  <c r="Q7601" i="1"/>
  <c r="Q7501" i="1"/>
  <c r="Q7481" i="1"/>
  <c r="Q7361" i="1"/>
  <c r="Q7101" i="1"/>
  <c r="Q6821" i="1"/>
  <c r="Q7660" i="1"/>
  <c r="Q7440" i="1"/>
  <c r="Q7240" i="1"/>
  <c r="Q7100" i="1"/>
  <c r="Q7080" i="1"/>
  <c r="O5927" i="1"/>
  <c r="Q5927" i="1"/>
  <c r="Q7479" i="1"/>
  <c r="Q7319" i="1"/>
  <c r="Q7299" i="1"/>
  <c r="Q7239" i="1"/>
  <c r="Q7009" i="1"/>
  <c r="Q6054" i="1"/>
  <c r="O6607" i="1"/>
  <c r="Q6607" i="1"/>
  <c r="O5926" i="1"/>
  <c r="Q5926" i="1"/>
  <c r="Q7618" i="1"/>
  <c r="Q7478" i="1"/>
  <c r="Q7438" i="1"/>
  <c r="Q7418" i="1"/>
  <c r="O5779" i="1"/>
  <c r="Q5779" i="1"/>
  <c r="Q7557" i="1"/>
  <c r="Q7497" i="1"/>
  <c r="Q7437" i="1"/>
  <c r="Q7417" i="1"/>
  <c r="Q7357" i="1"/>
  <c r="Q7237" i="1"/>
  <c r="O6504" i="1"/>
  <c r="Q6504" i="1"/>
  <c r="O5778" i="1"/>
  <c r="Q5778" i="1"/>
  <c r="Q7616" i="1"/>
  <c r="Q7356" i="1"/>
  <c r="Q7236" i="1"/>
  <c r="Q7176" i="1"/>
  <c r="Q7096" i="1"/>
  <c r="Q7001" i="1"/>
  <c r="O6985" i="1"/>
  <c r="Q6985" i="1"/>
  <c r="O6484" i="1"/>
  <c r="Q6484" i="1"/>
  <c r="O5758" i="1"/>
  <c r="Q5758" i="1"/>
  <c r="Q7615" i="1"/>
  <c r="Q7555" i="1"/>
  <c r="Q7175" i="1"/>
  <c r="Q6580" i="1"/>
  <c r="O6475" i="1"/>
  <c r="Q6475" i="1"/>
  <c r="O5561" i="1"/>
  <c r="Q5561" i="1"/>
  <c r="Q7554" i="1"/>
  <c r="Q7534" i="1"/>
  <c r="Q7494" i="1"/>
  <c r="Q7214" i="1"/>
  <c r="Q7029" i="1"/>
  <c r="Q7233" i="1"/>
  <c r="Q7073" i="1"/>
  <c r="Q7612" i="1"/>
  <c r="Q7532" i="1"/>
  <c r="Q7292" i="1"/>
  <c r="Q7212" i="1"/>
  <c r="Q7172" i="1"/>
  <c r="Q7072" i="1"/>
  <c r="Q7027" i="1"/>
  <c r="Q6917" i="1"/>
  <c r="E2605" i="1"/>
  <c r="E2636" i="1"/>
  <c r="E2664" i="1"/>
  <c r="E2690" i="1"/>
  <c r="E2718" i="1"/>
  <c r="E2743" i="1"/>
  <c r="E2770" i="1"/>
  <c r="E2796" i="1"/>
  <c r="E2822" i="1"/>
  <c r="E2846" i="1"/>
  <c r="E2872" i="1"/>
  <c r="E2896" i="1"/>
  <c r="E2922" i="1"/>
  <c r="E2946" i="1"/>
  <c r="E2972" i="1"/>
  <c r="E2995" i="1"/>
  <c r="E3019" i="1"/>
  <c r="E3043" i="1"/>
  <c r="E2693" i="1"/>
  <c r="E2719" i="1"/>
  <c r="E2744" i="1"/>
  <c r="E2771" i="1"/>
  <c r="E2798" i="1"/>
  <c r="E2823" i="1"/>
  <c r="E2847" i="1"/>
  <c r="E2873" i="1"/>
  <c r="E2898" i="1"/>
  <c r="E2923" i="1"/>
  <c r="E2947" i="1"/>
  <c r="E2973" i="1"/>
  <c r="E2996" i="1"/>
  <c r="E3020" i="1"/>
  <c r="E3044" i="1"/>
  <c r="E3067" i="1"/>
  <c r="E3091" i="1"/>
  <c r="E2408" i="1"/>
  <c r="E2441" i="1"/>
  <c r="E2477" i="1"/>
  <c r="E2509" i="1"/>
  <c r="E2544" i="1"/>
  <c r="E2578" i="1"/>
  <c r="E2609" i="1"/>
  <c r="E2638" i="1"/>
  <c r="E2666" i="1"/>
  <c r="E2694" i="1"/>
  <c r="E2720" i="1"/>
  <c r="E2746" i="1"/>
  <c r="E3653" i="1"/>
  <c r="E3673" i="1"/>
  <c r="E3693" i="1"/>
  <c r="E3713" i="1"/>
  <c r="E3733" i="1"/>
  <c r="E3753" i="1"/>
  <c r="E3773" i="1"/>
  <c r="E3793" i="1"/>
  <c r="E3813" i="1"/>
  <c r="E3833" i="1"/>
  <c r="E3853" i="1"/>
  <c r="E2446" i="1"/>
  <c r="E2479" i="1"/>
  <c r="E2511" i="1"/>
  <c r="E2547" i="1"/>
  <c r="E2580" i="1"/>
  <c r="E2614" i="1"/>
  <c r="E2641" i="1"/>
  <c r="E2668" i="1"/>
  <c r="E2697" i="1"/>
  <c r="E2722" i="1"/>
  <c r="E2749" i="1"/>
  <c r="E2775" i="1"/>
  <c r="E2802" i="1"/>
  <c r="E2826" i="1"/>
  <c r="E949" i="1"/>
  <c r="E1061" i="1"/>
  <c r="E1161" i="1"/>
  <c r="E1251" i="1"/>
  <c r="E1343" i="1"/>
  <c r="E1420" i="1"/>
  <c r="E1490" i="1"/>
  <c r="E1556" i="1"/>
  <c r="E1606" i="1"/>
  <c r="E1648" i="1"/>
  <c r="E2415" i="1"/>
  <c r="E2450" i="1"/>
  <c r="E2483" i="1"/>
  <c r="E2517" i="1"/>
  <c r="E2549" i="1"/>
  <c r="E2582" i="1"/>
  <c r="E2616" i="1"/>
  <c r="E2644" i="1"/>
  <c r="E2671" i="1"/>
  <c r="E2699" i="1"/>
  <c r="E2725" i="1"/>
  <c r="E2751" i="1"/>
  <c r="E2778" i="1"/>
  <c r="E2804" i="1"/>
  <c r="E2829" i="1"/>
  <c r="E192" i="1"/>
  <c r="E553" i="1"/>
  <c r="E792" i="1"/>
  <c r="E969" i="1"/>
  <c r="E1063" i="1"/>
  <c r="E1163" i="1"/>
  <c r="E1261" i="1"/>
  <c r="E228" i="1"/>
  <c r="E568" i="1"/>
  <c r="E810" i="1"/>
  <c r="E970" i="1"/>
  <c r="E1064" i="1"/>
  <c r="E1164" i="1"/>
  <c r="E1262" i="1"/>
  <c r="E282" i="1"/>
  <c r="E592" i="1"/>
  <c r="E822" i="1"/>
  <c r="E973" i="1"/>
  <c r="E3430" i="1"/>
  <c r="E3451" i="1"/>
  <c r="E3472" i="1"/>
  <c r="E3493" i="1"/>
  <c r="E3514" i="1"/>
  <c r="E3535" i="1"/>
  <c r="E3556" i="1"/>
  <c r="E3578" i="1"/>
  <c r="E3599" i="1"/>
  <c r="E3620" i="1"/>
  <c r="E3640" i="1"/>
  <c r="E3660" i="1"/>
  <c r="E3680" i="1"/>
  <c r="E292" i="1"/>
  <c r="E613" i="1"/>
  <c r="E830" i="1"/>
  <c r="E986" i="1"/>
  <c r="E1091" i="1"/>
  <c r="E1186" i="1"/>
  <c r="E1281" i="1"/>
  <c r="E3080" i="1"/>
  <c r="E3104" i="1"/>
  <c r="E3127" i="1"/>
  <c r="E3151" i="1"/>
  <c r="E3174" i="1"/>
  <c r="E3198" i="1"/>
  <c r="E3221" i="1"/>
  <c r="E3243" i="1"/>
  <c r="E3264" i="1"/>
  <c r="E3285" i="1"/>
  <c r="E3306" i="1"/>
  <c r="E3327" i="1"/>
  <c r="E3348" i="1"/>
  <c r="E353" i="1"/>
  <c r="E662" i="1"/>
  <c r="E3107" i="1"/>
  <c r="E3131" i="1"/>
  <c r="E3154" i="1"/>
  <c r="E3178" i="1"/>
  <c r="E3202" i="1"/>
  <c r="E3224" i="1"/>
  <c r="E3246" i="1"/>
  <c r="E3267" i="1"/>
  <c r="E3288" i="1"/>
  <c r="E3309" i="1"/>
  <c r="E3330" i="1"/>
  <c r="E3351" i="1"/>
  <c r="E3372" i="1"/>
  <c r="E3393" i="1"/>
  <c r="E3414" i="1"/>
  <c r="E3435" i="1"/>
  <c r="E3132" i="1"/>
  <c r="E3155" i="1"/>
  <c r="E3179" i="1"/>
  <c r="E3203" i="1"/>
  <c r="E3225" i="1"/>
  <c r="E3247" i="1"/>
  <c r="E3268" i="1"/>
  <c r="E3289" i="1"/>
  <c r="E3310" i="1"/>
  <c r="E3331" i="1"/>
  <c r="E3352" i="1"/>
  <c r="E3373" i="1"/>
  <c r="E3394" i="1"/>
  <c r="E3415" i="1"/>
  <c r="E3436" i="1"/>
  <c r="E1998" i="1"/>
  <c r="E2038" i="1"/>
  <c r="E2080" i="1"/>
  <c r="E2115" i="1"/>
  <c r="E2153" i="1"/>
  <c r="E2187" i="1"/>
  <c r="E2220" i="1"/>
  <c r="E2258" i="1"/>
  <c r="E2293" i="1"/>
  <c r="E2330" i="1"/>
  <c r="E2366" i="1"/>
  <c r="E2402" i="1"/>
  <c r="E2434" i="1"/>
  <c r="E2466" i="1"/>
  <c r="E412" i="1"/>
  <c r="E1312" i="1"/>
  <c r="E1521" i="1"/>
  <c r="E1662" i="1"/>
  <c r="E1771" i="1"/>
  <c r="E1866" i="1"/>
  <c r="E1978" i="1"/>
  <c r="E2068" i="1"/>
  <c r="E2168" i="1"/>
  <c r="E2253" i="1"/>
  <c r="E2346" i="1"/>
  <c r="E2428" i="1"/>
  <c r="E2501" i="1"/>
  <c r="E2569" i="1"/>
  <c r="E2630" i="1"/>
  <c r="E2687" i="1"/>
  <c r="E2740" i="1"/>
  <c r="E2788" i="1"/>
  <c r="E2835" i="1"/>
  <c r="E2876" i="1"/>
  <c r="E2913" i="1"/>
  <c r="E2953" i="1"/>
  <c r="E2988" i="1"/>
  <c r="E3026" i="1"/>
  <c r="E3063" i="1"/>
  <c r="E3095" i="1"/>
  <c r="E3126" i="1"/>
  <c r="E3159" i="1"/>
  <c r="E3189" i="1"/>
  <c r="E3220" i="1"/>
  <c r="E3250" i="1"/>
  <c r="E3278" i="1"/>
  <c r="E3305" i="1"/>
  <c r="E3334" i="1"/>
  <c r="E3362" i="1"/>
  <c r="E3387" i="1"/>
  <c r="E3413" i="1"/>
  <c r="E3441" i="1"/>
  <c r="E3464" i="1"/>
  <c r="E3488" i="1"/>
  <c r="E3511" i="1"/>
  <c r="E3534" i="1"/>
  <c r="E3559" i="1"/>
  <c r="E3582" i="1"/>
  <c r="E3605" i="1"/>
  <c r="E3628" i="1"/>
  <c r="E3650" i="1"/>
  <c r="E3672" i="1"/>
  <c r="E3695" i="1"/>
  <c r="E3716" i="1"/>
  <c r="E3737" i="1"/>
  <c r="E3758" i="1"/>
  <c r="E3779" i="1"/>
  <c r="E3800" i="1"/>
  <c r="E3821" i="1"/>
  <c r="E3842" i="1"/>
  <c r="E3863" i="1"/>
  <c r="E3883" i="1"/>
  <c r="E3903" i="1"/>
  <c r="E3923" i="1"/>
  <c r="E3943" i="1"/>
  <c r="E3963" i="1"/>
  <c r="E3983" i="1"/>
  <c r="E4003" i="1"/>
  <c r="E4023" i="1"/>
  <c r="E4043" i="1"/>
  <c r="E4063" i="1"/>
  <c r="E4083" i="1"/>
  <c r="E4103" i="1"/>
  <c r="E4123" i="1"/>
  <c r="E4143" i="1"/>
  <c r="E4163" i="1"/>
  <c r="E4183" i="1"/>
  <c r="E4203" i="1"/>
  <c r="E4223" i="1"/>
  <c r="E4243" i="1"/>
  <c r="E4263" i="1"/>
  <c r="E4283" i="1"/>
  <c r="E4303" i="1"/>
  <c r="E4323" i="1"/>
  <c r="E4343" i="1"/>
  <c r="E4363" i="1"/>
  <c r="E4383" i="1"/>
  <c r="E4403" i="1"/>
  <c r="E4423" i="1"/>
  <c r="E4443" i="1"/>
  <c r="E4463" i="1"/>
  <c r="E4483" i="1"/>
  <c r="E4503" i="1"/>
  <c r="E4523" i="1"/>
  <c r="E4543" i="1"/>
  <c r="E4563" i="1"/>
  <c r="E4583" i="1"/>
  <c r="E4603" i="1"/>
  <c r="E4623" i="1"/>
  <c r="E4643" i="1"/>
  <c r="E4663" i="1"/>
  <c r="E4683" i="1"/>
  <c r="E4703" i="1"/>
  <c r="E4723" i="1"/>
  <c r="E4743" i="1"/>
  <c r="E4763" i="1"/>
  <c r="E4783" i="1"/>
  <c r="E4803" i="1"/>
  <c r="E4823" i="1"/>
  <c r="E4843" i="1"/>
  <c r="E4863" i="1"/>
  <c r="E4883" i="1"/>
  <c r="E4903" i="1"/>
  <c r="E4923" i="1"/>
  <c r="E4943" i="1"/>
  <c r="E4963" i="1"/>
  <c r="E4983" i="1"/>
  <c r="E5003" i="1"/>
  <c r="E5023" i="1"/>
  <c r="E5043" i="1"/>
  <c r="E5063" i="1"/>
  <c r="E5083" i="1"/>
  <c r="E5103" i="1"/>
  <c r="E5123" i="1"/>
  <c r="E5143" i="1"/>
  <c r="E5163" i="1"/>
  <c r="E5183" i="1"/>
  <c r="E5203" i="1"/>
  <c r="E5223" i="1"/>
  <c r="E628" i="1"/>
  <c r="E1353" i="1"/>
  <c r="E1531" i="1"/>
  <c r="E1664" i="1"/>
  <c r="E1777" i="1"/>
  <c r="E1867" i="1"/>
  <c r="E1979" i="1"/>
  <c r="E2071" i="1"/>
  <c r="E2169" i="1"/>
  <c r="E2254" i="1"/>
  <c r="E2349" i="1"/>
  <c r="E2429" i="1"/>
  <c r="E2502" i="1"/>
  <c r="E2570" i="1"/>
  <c r="E2634" i="1"/>
  <c r="E2688" i="1"/>
  <c r="E2741" i="1"/>
  <c r="E2793" i="1"/>
  <c r="E2838" i="1"/>
  <c r="E2878" i="1"/>
  <c r="E2914" i="1"/>
  <c r="E2954" i="1"/>
  <c r="E2992" i="1"/>
  <c r="E3027" i="1"/>
  <c r="E3064" i="1"/>
  <c r="E3096" i="1"/>
  <c r="E3128" i="1"/>
  <c r="E3160" i="1"/>
  <c r="E3191" i="1"/>
  <c r="E3222" i="1"/>
  <c r="E3251" i="1"/>
  <c r="E3279" i="1"/>
  <c r="E3307" i="1"/>
  <c r="E3335" i="1"/>
  <c r="E3363" i="1"/>
  <c r="E3389" i="1"/>
  <c r="E3416" i="1"/>
  <c r="E3442" i="1"/>
  <c r="E3466" i="1"/>
  <c r="E3489" i="1"/>
  <c r="E3512" i="1"/>
  <c r="E3536" i="1"/>
  <c r="E3560" i="1"/>
  <c r="E3583" i="1"/>
  <c r="E3606" i="1"/>
  <c r="E3629" i="1"/>
  <c r="E3651" i="1"/>
  <c r="E3674" i="1"/>
  <c r="E3696" i="1"/>
  <c r="E3717" i="1"/>
  <c r="E3738" i="1"/>
  <c r="E3759" i="1"/>
  <c r="E3780" i="1"/>
  <c r="E3801" i="1"/>
  <c r="E3822" i="1"/>
  <c r="E3843" i="1"/>
  <c r="E3864" i="1"/>
  <c r="E3884" i="1"/>
  <c r="E3904" i="1"/>
  <c r="E3924" i="1"/>
  <c r="E3944" i="1"/>
  <c r="E3964" i="1"/>
  <c r="E3984" i="1"/>
  <c r="E4004" i="1"/>
  <c r="E4024" i="1"/>
  <c r="E4044" i="1"/>
  <c r="E4064" i="1"/>
  <c r="E4084" i="1"/>
  <c r="E4104" i="1"/>
  <c r="E4124" i="1"/>
  <c r="E4144" i="1"/>
  <c r="E4164" i="1"/>
  <c r="E4184" i="1"/>
  <c r="E4204" i="1"/>
  <c r="E4224" i="1"/>
  <c r="E4244" i="1"/>
  <c r="E4264" i="1"/>
  <c r="E4284" i="1"/>
  <c r="E4304" i="1"/>
  <c r="E4324" i="1"/>
  <c r="E693" i="1"/>
  <c r="E1359" i="1"/>
  <c r="E1560" i="1"/>
  <c r="E1671" i="1"/>
  <c r="E1778" i="1"/>
  <c r="E1879" i="1"/>
  <c r="E1980" i="1"/>
  <c r="E2081" i="1"/>
  <c r="E2170" i="1"/>
  <c r="E2259" i="1"/>
  <c r="E2353" i="1"/>
  <c r="E2437" i="1"/>
  <c r="E2504" i="1"/>
  <c r="E2571" i="1"/>
  <c r="E2635" i="1"/>
  <c r="E2689" i="1"/>
  <c r="E2742" i="1"/>
  <c r="E2794" i="1"/>
  <c r="E2839" i="1"/>
  <c r="E2879" i="1"/>
  <c r="E2918" i="1"/>
  <c r="E2955" i="1"/>
  <c r="E2993" i="1"/>
  <c r="E3028" i="1"/>
  <c r="E3065" i="1"/>
  <c r="E3098" i="1"/>
  <c r="E3129" i="1"/>
  <c r="E3162" i="1"/>
  <c r="E3192" i="1"/>
  <c r="E3223" i="1"/>
  <c r="E3252" i="1"/>
  <c r="E3280" i="1"/>
  <c r="E862" i="1"/>
  <c r="E1360" i="1"/>
  <c r="E1561" i="1"/>
  <c r="E1687" i="1"/>
  <c r="E1780" i="1"/>
  <c r="E1890" i="1"/>
  <c r="E1982" i="1"/>
  <c r="E2093" i="1"/>
  <c r="E2178" i="1"/>
  <c r="E2270" i="1"/>
  <c r="E2355" i="1"/>
  <c r="E2438" i="1"/>
  <c r="E2513" i="1"/>
  <c r="E2581" i="1"/>
  <c r="E2643" i="1"/>
  <c r="E2698" i="1"/>
  <c r="E2750" i="1"/>
  <c r="E2795" i="1"/>
  <c r="E2843" i="1"/>
  <c r="E2880" i="1"/>
  <c r="E2919" i="1"/>
  <c r="E2956" i="1"/>
  <c r="E2994" i="1"/>
  <c r="E3029" i="1"/>
  <c r="E3066" i="1"/>
  <c r="E3099" i="1"/>
  <c r="E3133" i="1"/>
  <c r="E3163" i="1"/>
  <c r="E3193" i="1"/>
  <c r="E3226" i="1"/>
  <c r="E3253" i="1"/>
  <c r="E3281" i="1"/>
  <c r="E3311" i="1"/>
  <c r="E3338" i="1"/>
  <c r="E3365" i="1"/>
  <c r="E3391" i="1"/>
  <c r="E3419" i="1"/>
  <c r="E3445" i="1"/>
  <c r="E3468" i="1"/>
  <c r="E3491" i="1"/>
  <c r="E3515" i="1"/>
  <c r="E3539" i="1"/>
  <c r="E3562" i="1"/>
  <c r="E3585" i="1"/>
  <c r="E3608" i="1"/>
  <c r="E3631" i="1"/>
  <c r="E3654" i="1"/>
  <c r="E3676" i="1"/>
  <c r="E3698" i="1"/>
  <c r="E3719" i="1"/>
  <c r="E3740" i="1"/>
  <c r="E3761" i="1"/>
  <c r="E3782" i="1"/>
  <c r="E3803" i="1"/>
  <c r="E3824" i="1"/>
  <c r="E3845" i="1"/>
  <c r="E3866" i="1"/>
  <c r="E3886" i="1"/>
  <c r="E3906" i="1"/>
  <c r="E3926" i="1"/>
  <c r="E3946" i="1"/>
  <c r="E3966" i="1"/>
  <c r="E3986" i="1"/>
  <c r="E4006" i="1"/>
  <c r="E4026" i="1"/>
  <c r="E4046" i="1"/>
  <c r="E4066" i="1"/>
  <c r="E4086" i="1"/>
  <c r="E4106" i="1"/>
  <c r="E4126" i="1"/>
  <c r="E4146" i="1"/>
  <c r="E4166" i="1"/>
  <c r="E4186" i="1"/>
  <c r="E4206" i="1"/>
  <c r="E4226" i="1"/>
  <c r="E4246" i="1"/>
  <c r="E4266" i="1"/>
  <c r="E4286" i="1"/>
  <c r="E4306" i="1"/>
  <c r="E4326" i="1"/>
  <c r="E4346" i="1"/>
  <c r="E4366" i="1"/>
  <c r="E4386" i="1"/>
  <c r="E4406" i="1"/>
  <c r="E4426" i="1"/>
  <c r="E868" i="1"/>
  <c r="E1372" i="1"/>
  <c r="E1563" i="1"/>
  <c r="E1690" i="1"/>
  <c r="E1782" i="1"/>
  <c r="E1894" i="1"/>
  <c r="E1990" i="1"/>
  <c r="E2095" i="1"/>
  <c r="E2180" i="1"/>
  <c r="E2278" i="1"/>
  <c r="E2358" i="1"/>
  <c r="E2449" i="1"/>
  <c r="E2520" i="1"/>
  <c r="E2583" i="1"/>
  <c r="E2645" i="1"/>
  <c r="E2700" i="1"/>
  <c r="E2753" i="1"/>
  <c r="E2799" i="1"/>
  <c r="E2844" i="1"/>
  <c r="E2882" i="1"/>
  <c r="E2920" i="1"/>
  <c r="E2958" i="1"/>
  <c r="E2998" i="1"/>
  <c r="E3032" i="1"/>
  <c r="E3068" i="1"/>
  <c r="E3100" i="1"/>
  <c r="E3134" i="1"/>
  <c r="E3165" i="1"/>
  <c r="E3194" i="1"/>
  <c r="E3227" i="1"/>
  <c r="E3255" i="1"/>
  <c r="E3282" i="1"/>
  <c r="E3312" i="1"/>
  <c r="E3340" i="1"/>
  <c r="E3366" i="1"/>
  <c r="E3392" i="1"/>
  <c r="E3420" i="1"/>
  <c r="E3446" i="1"/>
  <c r="E3469" i="1"/>
  <c r="E3492" i="1"/>
  <c r="E3516" i="1"/>
  <c r="E3540" i="1"/>
  <c r="E3563" i="1"/>
  <c r="E3586" i="1"/>
  <c r="E3609" i="1"/>
  <c r="E3632" i="1"/>
  <c r="E3655" i="1"/>
  <c r="E3677" i="1"/>
  <c r="E3699" i="1"/>
  <c r="E3720" i="1"/>
  <c r="E3741" i="1"/>
  <c r="E3762" i="1"/>
  <c r="E3783" i="1"/>
  <c r="E3804" i="1"/>
  <c r="E3825" i="1"/>
  <c r="E3846" i="1"/>
  <c r="E3867" i="1"/>
  <c r="E3887" i="1"/>
  <c r="E3907" i="1"/>
  <c r="E3927" i="1"/>
  <c r="E3947" i="1"/>
  <c r="E3967" i="1"/>
  <c r="E3987" i="1"/>
  <c r="E4007" i="1"/>
  <c r="E4027" i="1"/>
  <c r="E4047" i="1"/>
  <c r="E4067" i="1"/>
  <c r="E4087" i="1"/>
  <c r="E4107" i="1"/>
  <c r="E4127" i="1"/>
  <c r="E4147" i="1"/>
  <c r="E4167" i="1"/>
  <c r="E4187" i="1"/>
  <c r="E4207" i="1"/>
  <c r="E4227" i="1"/>
  <c r="E4247" i="1"/>
  <c r="E4267" i="1"/>
  <c r="E4287" i="1"/>
  <c r="E4307" i="1"/>
  <c r="E4327" i="1"/>
  <c r="E4347" i="1"/>
  <c r="E4367" i="1"/>
  <c r="E4387" i="1"/>
  <c r="E4407" i="1"/>
  <c r="E4427" i="1"/>
  <c r="E4447" i="1"/>
  <c r="E4467" i="1"/>
  <c r="E4487" i="1"/>
  <c r="E4507" i="1"/>
  <c r="E4527" i="1"/>
  <c r="E891" i="1"/>
  <c r="E1381" i="1"/>
  <c r="E1572" i="1"/>
  <c r="E1691" i="1"/>
  <c r="E1787" i="1"/>
  <c r="E1897" i="1"/>
  <c r="E1991" i="1"/>
  <c r="E2099" i="1"/>
  <c r="E2181" i="1"/>
  <c r="E2279" i="1"/>
  <c r="E2359" i="1"/>
  <c r="E2451" i="1"/>
  <c r="E2521" i="1"/>
  <c r="E2587" i="1"/>
  <c r="E2646" i="1"/>
  <c r="E2701" i="1"/>
  <c r="E2754" i="1"/>
  <c r="E2803" i="1"/>
  <c r="E2845" i="1"/>
  <c r="E2883" i="1"/>
  <c r="E2924" i="1"/>
  <c r="E2960" i="1"/>
  <c r="E3000" i="1"/>
  <c r="E3034" i="1"/>
  <c r="E3071" i="1"/>
  <c r="E3103" i="1"/>
  <c r="E3135" i="1"/>
  <c r="E989" i="1"/>
  <c r="E1384" i="1"/>
  <c r="E1576" i="1"/>
  <c r="E1694" i="1"/>
  <c r="E1797" i="1"/>
  <c r="E1898" i="1"/>
  <c r="E1999" i="1"/>
  <c r="E2102" i="1"/>
  <c r="E2189" i="1"/>
  <c r="E2280" i="1"/>
  <c r="E2367" i="1"/>
  <c r="E2453" i="1"/>
  <c r="E2522" i="1"/>
  <c r="E2590" i="1"/>
  <c r="E2647" i="1"/>
  <c r="E2702" i="1"/>
  <c r="E2756" i="1"/>
  <c r="E2805" i="1"/>
  <c r="E2849" i="1"/>
  <c r="E2885" i="1"/>
  <c r="E2926" i="1"/>
  <c r="E2963" i="1"/>
  <c r="E3002" i="1"/>
  <c r="E3035" i="1"/>
  <c r="E3072" i="1"/>
  <c r="E3105" i="1"/>
  <c r="E3136" i="1"/>
  <c r="E3167" i="1"/>
  <c r="E3199" i="1"/>
  <c r="E3229" i="1"/>
  <c r="E3258" i="1"/>
  <c r="E3286" i="1"/>
  <c r="E990" i="1"/>
  <c r="E1390" i="1"/>
  <c r="E1579" i="1"/>
  <c r="E1698" i="1"/>
  <c r="E1808" i="1"/>
  <c r="E1906" i="1"/>
  <c r="E2010" i="1"/>
  <c r="E2106" i="1"/>
  <c r="E2202" i="1"/>
  <c r="E2282" i="1"/>
  <c r="E2380" i="1"/>
  <c r="E2454" i="1"/>
  <c r="E2524" i="1"/>
  <c r="E2593" i="1"/>
  <c r="E2650" i="1"/>
  <c r="E2706" i="1"/>
  <c r="E2758" i="1"/>
  <c r="E2806" i="1"/>
  <c r="E2852" i="1"/>
  <c r="E2887" i="1"/>
  <c r="E2927" i="1"/>
  <c r="E2964" i="1"/>
  <c r="E3003" i="1"/>
  <c r="E3039" i="1"/>
  <c r="E3073" i="1"/>
  <c r="E3106" i="1"/>
  <c r="E3138" i="1"/>
  <c r="E1081" i="1"/>
  <c r="E1433" i="1"/>
  <c r="E1608" i="1"/>
  <c r="E1707" i="1"/>
  <c r="E1817" i="1"/>
  <c r="E1909" i="1"/>
  <c r="E2021" i="1"/>
  <c r="E2109" i="1"/>
  <c r="E2207" i="1"/>
  <c r="E2289" i="1"/>
  <c r="E2384" i="1"/>
  <c r="E2461" i="1"/>
  <c r="E2530" i="1"/>
  <c r="E2597" i="1"/>
  <c r="E2656" i="1"/>
  <c r="E2709" i="1"/>
  <c r="E2762" i="1"/>
  <c r="E2811" i="1"/>
  <c r="E2854" i="1"/>
  <c r="E1093" i="1"/>
  <c r="E1436" i="1"/>
  <c r="E1609" i="1"/>
  <c r="E1711" i="1"/>
  <c r="E1820" i="1"/>
  <c r="E1919" i="1"/>
  <c r="E2022" i="1"/>
  <c r="E2117" i="1"/>
  <c r="E2208" i="1"/>
  <c r="E2294" i="1"/>
  <c r="E2387" i="1"/>
  <c r="E2462" i="1"/>
  <c r="E2534" i="1"/>
  <c r="E2602" i="1"/>
  <c r="E2659" i="1"/>
  <c r="E2714" i="1"/>
  <c r="E2765" i="1"/>
  <c r="E2813" i="1"/>
  <c r="E2855" i="1"/>
  <c r="E1099" i="1"/>
  <c r="E1442" i="1"/>
  <c r="E1610" i="1"/>
  <c r="E1726" i="1"/>
  <c r="E1822" i="1"/>
  <c r="E1934" i="1"/>
  <c r="E2026" i="1"/>
  <c r="E2130" i="1"/>
  <c r="E2211" i="1"/>
  <c r="E2308" i="1"/>
  <c r="E2390" i="1"/>
  <c r="E2469" i="1"/>
  <c r="E2535" i="1"/>
  <c r="E2603" i="1"/>
  <c r="E2660" i="1"/>
  <c r="E2715" i="1"/>
  <c r="E2767" i="1"/>
  <c r="E2814" i="1"/>
  <c r="E2856" i="1"/>
  <c r="E2895" i="1"/>
  <c r="E2933" i="1"/>
  <c r="E2974" i="1"/>
  <c r="E3008" i="1"/>
  <c r="E3047" i="1"/>
  <c r="E3079" i="1"/>
  <c r="E3113" i="1"/>
  <c r="E3144" i="1"/>
  <c r="E3175" i="1"/>
  <c r="E3207" i="1"/>
  <c r="E3236" i="1"/>
  <c r="E3265" i="1"/>
  <c r="E3293" i="1"/>
  <c r="E3321" i="1"/>
  <c r="E3349" i="1"/>
  <c r="E3376" i="1"/>
  <c r="E3403" i="1"/>
  <c r="E3428" i="1"/>
  <c r="E3454" i="1"/>
  <c r="E3478" i="1"/>
  <c r="E3501" i="1"/>
  <c r="E3524" i="1"/>
  <c r="E3547" i="1"/>
  <c r="E3571" i="1"/>
  <c r="E3594" i="1"/>
  <c r="E3618" i="1"/>
  <c r="E3641" i="1"/>
  <c r="E3663" i="1"/>
  <c r="E3685" i="1"/>
  <c r="E3706" i="1"/>
  <c r="E3727" i="1"/>
  <c r="E3748" i="1"/>
  <c r="E3769" i="1"/>
  <c r="E3790" i="1"/>
  <c r="E3811" i="1"/>
  <c r="E3832" i="1"/>
  <c r="E3854" i="1"/>
  <c r="E3874" i="1"/>
  <c r="E3894" i="1"/>
  <c r="E3914" i="1"/>
  <c r="E3934" i="1"/>
  <c r="E3954" i="1"/>
  <c r="E3974" i="1"/>
  <c r="E3994" i="1"/>
  <c r="E4014" i="1"/>
  <c r="E4034" i="1"/>
  <c r="E4054" i="1"/>
  <c r="E4074" i="1"/>
  <c r="E4094" i="1"/>
  <c r="E4114" i="1"/>
  <c r="E4134" i="1"/>
  <c r="E4154" i="1"/>
  <c r="E4174" i="1"/>
  <c r="E4194" i="1"/>
  <c r="E4214" i="1"/>
  <c r="E4234" i="1"/>
  <c r="E4254" i="1"/>
  <c r="E4274" i="1"/>
  <c r="E4294" i="1"/>
  <c r="E1124" i="1"/>
  <c r="E1444" i="1"/>
  <c r="E1620" i="1"/>
  <c r="E1734" i="1"/>
  <c r="E1826" i="1"/>
  <c r="E1938" i="1"/>
  <c r="E2029" i="1"/>
  <c r="E2133" i="1"/>
  <c r="E2215" i="1"/>
  <c r="E2311" i="1"/>
  <c r="E2393" i="1"/>
  <c r="E2473" i="1"/>
  <c r="E2537" i="1"/>
  <c r="E2604" i="1"/>
  <c r="E2662" i="1"/>
  <c r="E2716" i="1"/>
  <c r="E2769" i="1"/>
  <c r="E2818" i="1"/>
  <c r="E2858" i="1"/>
  <c r="E1181" i="1"/>
  <c r="E1449" i="1"/>
  <c r="E1622" i="1"/>
  <c r="E1737" i="1"/>
  <c r="E1827" i="1"/>
  <c r="E1939" i="1"/>
  <c r="E2031" i="1"/>
  <c r="E2134" i="1"/>
  <c r="E2217" i="1"/>
  <c r="E2314" i="1"/>
  <c r="E2394" i="1"/>
  <c r="E2481" i="1"/>
  <c r="E2548" i="1"/>
  <c r="E2615" i="1"/>
  <c r="E2669" i="1"/>
  <c r="E2723" i="1"/>
  <c r="E2773" i="1"/>
  <c r="E2819" i="1"/>
  <c r="E2860" i="1"/>
  <c r="E2902" i="1"/>
  <c r="E2938" i="1"/>
  <c r="E2978" i="1"/>
  <c r="E3012" i="1"/>
  <c r="E3049" i="1"/>
  <c r="E3083" i="1"/>
  <c r="E3115" i="1"/>
  <c r="E3146" i="1"/>
  <c r="E3180" i="1"/>
  <c r="E3209" i="1"/>
  <c r="E3239" i="1"/>
  <c r="E3269" i="1"/>
  <c r="E3295" i="1"/>
  <c r="E3323" i="1"/>
  <c r="E3353" i="1"/>
  <c r="E3379" i="1"/>
  <c r="E3405" i="1"/>
  <c r="E3431" i="1"/>
  <c r="E3456" i="1"/>
  <c r="E3480" i="1"/>
  <c r="E3503" i="1"/>
  <c r="E3526" i="1"/>
  <c r="E3550" i="1"/>
  <c r="E3573" i="1"/>
  <c r="E3596" i="1"/>
  <c r="E3621" i="1"/>
  <c r="E3643" i="1"/>
  <c r="E3665" i="1"/>
  <c r="E3687" i="1"/>
  <c r="E3708" i="1"/>
  <c r="E3729" i="1"/>
  <c r="E3750" i="1"/>
  <c r="E3771" i="1"/>
  <c r="E3792" i="1"/>
  <c r="E3814" i="1"/>
  <c r="E3835" i="1"/>
  <c r="E3856" i="1"/>
  <c r="E3876" i="1"/>
  <c r="E3896" i="1"/>
  <c r="E3916" i="1"/>
  <c r="E3936" i="1"/>
  <c r="E3956" i="1"/>
  <c r="E3976" i="1"/>
  <c r="E3996" i="1"/>
  <c r="E4016" i="1"/>
  <c r="E4036" i="1"/>
  <c r="E4056" i="1"/>
  <c r="E4076" i="1"/>
  <c r="E4096" i="1"/>
  <c r="E4116" i="1"/>
  <c r="E4136" i="1"/>
  <c r="E4156" i="1"/>
  <c r="E4176" i="1"/>
  <c r="E4196" i="1"/>
  <c r="E4216" i="1"/>
  <c r="E4236" i="1"/>
  <c r="E4256" i="1"/>
  <c r="E4276" i="1"/>
  <c r="E4296" i="1"/>
  <c r="E4316" i="1"/>
  <c r="E4336" i="1"/>
  <c r="E4356" i="1"/>
  <c r="E4376" i="1"/>
  <c r="E4396" i="1"/>
  <c r="E4416" i="1"/>
  <c r="E4436" i="1"/>
  <c r="E4456" i="1"/>
  <c r="E4476" i="1"/>
  <c r="E4496" i="1"/>
  <c r="E4516" i="1"/>
  <c r="E4536" i="1"/>
  <c r="E1192" i="1"/>
  <c r="E1492" i="1"/>
  <c r="E1631" i="1"/>
  <c r="E1740" i="1"/>
  <c r="E1850" i="1"/>
  <c r="E1944" i="1"/>
  <c r="E2054" i="1"/>
  <c r="E2140" i="1"/>
  <c r="E2237" i="1"/>
  <c r="E2318" i="1"/>
  <c r="E2414" i="1"/>
  <c r="E2486" i="1"/>
  <c r="E2554" i="1"/>
  <c r="E2618" i="1"/>
  <c r="E2676" i="1"/>
  <c r="E2728" i="1"/>
  <c r="E2779" i="1"/>
  <c r="E2824" i="1"/>
  <c r="E1028" i="1"/>
  <c r="E1744" i="1"/>
  <c r="E2062" i="1"/>
  <c r="E2382" i="1"/>
  <c r="E2620" i="1"/>
  <c r="E2784" i="1"/>
  <c r="E2904" i="1"/>
  <c r="E2980" i="1"/>
  <c r="E3052" i="1"/>
  <c r="E3119" i="1"/>
  <c r="E3176" i="1"/>
  <c r="E3231" i="1"/>
  <c r="E3273" i="1"/>
  <c r="E3319" i="1"/>
  <c r="E3358" i="1"/>
  <c r="E3398" i="1"/>
  <c r="E3433" i="1"/>
  <c r="E3470" i="1"/>
  <c r="E3502" i="1"/>
  <c r="E3533" i="1"/>
  <c r="E3568" i="1"/>
  <c r="E3602" i="1"/>
  <c r="E3636" i="1"/>
  <c r="E3667" i="1"/>
  <c r="E3700" i="1"/>
  <c r="E3728" i="1"/>
  <c r="E3757" i="1"/>
  <c r="E3788" i="1"/>
  <c r="E3818" i="1"/>
  <c r="E3849" i="1"/>
  <c r="E3878" i="1"/>
  <c r="E3908" i="1"/>
  <c r="E3935" i="1"/>
  <c r="E3962" i="1"/>
  <c r="E3992" i="1"/>
  <c r="E4020" i="1"/>
  <c r="E4050" i="1"/>
  <c r="E4078" i="1"/>
  <c r="E4108" i="1"/>
  <c r="E4135" i="1"/>
  <c r="E4162" i="1"/>
  <c r="E4192" i="1"/>
  <c r="E4220" i="1"/>
  <c r="E4250" i="1"/>
  <c r="E4278" i="1"/>
  <c r="E4308" i="1"/>
  <c r="E4333" i="1"/>
  <c r="E4358" i="1"/>
  <c r="E4382" i="1"/>
  <c r="E4409" i="1"/>
  <c r="E4433" i="1"/>
  <c r="E4457" i="1"/>
  <c r="E4480" i="1"/>
  <c r="E4504" i="1"/>
  <c r="E4528" i="1"/>
  <c r="E4550" i="1"/>
  <c r="E4571" i="1"/>
  <c r="E4592" i="1"/>
  <c r="E4613" i="1"/>
  <c r="E4634" i="1"/>
  <c r="E4655" i="1"/>
  <c r="E4676" i="1"/>
  <c r="E4697" i="1"/>
  <c r="E4718" i="1"/>
  <c r="E4739" i="1"/>
  <c r="E4760" i="1"/>
  <c r="E4781" i="1"/>
  <c r="E4802" i="1"/>
  <c r="E4824" i="1"/>
  <c r="E4845" i="1"/>
  <c r="E4866" i="1"/>
  <c r="E4887" i="1"/>
  <c r="E4908" i="1"/>
  <c r="E4929" i="1"/>
  <c r="E4950" i="1"/>
  <c r="E4971" i="1"/>
  <c r="E4992" i="1"/>
  <c r="E5013" i="1"/>
  <c r="E5034" i="1"/>
  <c r="E5055" i="1"/>
  <c r="E5076" i="1"/>
  <c r="E5097" i="1"/>
  <c r="E5118" i="1"/>
  <c r="E5139" i="1"/>
  <c r="E5160" i="1"/>
  <c r="E5181" i="1"/>
  <c r="E5202" i="1"/>
  <c r="E5224" i="1"/>
  <c r="E5244" i="1"/>
  <c r="E5264" i="1"/>
  <c r="E5284" i="1"/>
  <c r="E5304" i="1"/>
  <c r="E5324" i="1"/>
  <c r="E5344" i="1"/>
  <c r="E5364" i="1"/>
  <c r="E5384" i="1"/>
  <c r="E5404" i="1"/>
  <c r="E5424" i="1"/>
  <c r="E5444" i="1"/>
  <c r="E5464" i="1"/>
  <c r="E5484" i="1"/>
  <c r="E5504" i="1"/>
  <c r="E5524" i="1"/>
  <c r="E5544" i="1"/>
  <c r="E5564" i="1"/>
  <c r="E5584" i="1"/>
  <c r="E5604" i="1"/>
  <c r="E5624" i="1"/>
  <c r="E5644" i="1"/>
  <c r="E5664" i="1"/>
  <c r="E5684" i="1"/>
  <c r="E5704" i="1"/>
  <c r="E5724" i="1"/>
  <c r="E5744" i="1"/>
  <c r="E5764" i="1"/>
  <c r="E5784" i="1"/>
  <c r="E5804" i="1"/>
  <c r="E5824" i="1"/>
  <c r="E5844" i="1"/>
  <c r="E5864" i="1"/>
  <c r="E5884" i="1"/>
  <c r="E5904" i="1"/>
  <c r="E5924" i="1"/>
  <c r="E5944" i="1"/>
  <c r="E5964" i="1"/>
  <c r="E5984" i="1"/>
  <c r="E6004" i="1"/>
  <c r="E1191" i="1"/>
  <c r="E1747" i="1"/>
  <c r="E2066" i="1"/>
  <c r="E2403" i="1"/>
  <c r="E2623" i="1"/>
  <c r="E2786" i="1"/>
  <c r="E2905" i="1"/>
  <c r="E2982" i="1"/>
  <c r="E3053" i="1"/>
  <c r="E3120" i="1"/>
  <c r="E3182" i="1"/>
  <c r="E3232" i="1"/>
  <c r="E3274" i="1"/>
  <c r="E3320" i="1"/>
  <c r="E3359" i="1"/>
  <c r="E3399" i="1"/>
  <c r="E1221" i="1"/>
  <c r="E1751" i="1"/>
  <c r="E2108" i="1"/>
  <c r="E2417" i="1"/>
  <c r="E2625" i="1"/>
  <c r="E2807" i="1"/>
  <c r="E2906" i="1"/>
  <c r="E2983" i="1"/>
  <c r="E3055" i="1"/>
  <c r="E3122" i="1"/>
  <c r="E3183" i="1"/>
  <c r="E3234" i="1"/>
  <c r="E1263" i="1"/>
  <c r="E1768" i="1"/>
  <c r="E2137" i="1"/>
  <c r="E2418" i="1"/>
  <c r="E2626" i="1"/>
  <c r="E2820" i="1"/>
  <c r="E2907" i="1"/>
  <c r="E2985" i="1"/>
  <c r="E3058" i="1"/>
  <c r="E3123" i="1"/>
  <c r="E3184" i="1"/>
  <c r="E3235" i="1"/>
  <c r="E3284" i="1"/>
  <c r="E3324" i="1"/>
  <c r="E3364" i="1"/>
  <c r="E3401" i="1"/>
  <c r="E3439" i="1"/>
  <c r="E3474" i="1"/>
  <c r="E3506" i="1"/>
  <c r="E3542" i="1"/>
  <c r="E3574" i="1"/>
  <c r="E3607" i="1"/>
  <c r="E3639" i="1"/>
  <c r="E3670" i="1"/>
  <c r="E3703" i="1"/>
  <c r="E3732" i="1"/>
  <c r="E3764" i="1"/>
  <c r="E3794" i="1"/>
  <c r="E3823" i="1"/>
  <c r="E3852" i="1"/>
  <c r="E3881" i="1"/>
  <c r="E3911" i="1"/>
  <c r="E3939" i="1"/>
  <c r="E3969" i="1"/>
  <c r="E3997" i="1"/>
  <c r="E4025" i="1"/>
  <c r="E4053" i="1"/>
  <c r="E4081" i="1"/>
  <c r="E4111" i="1"/>
  <c r="E4139" i="1"/>
  <c r="E4169" i="1"/>
  <c r="E4197" i="1"/>
  <c r="E4225" i="1"/>
  <c r="E4253" i="1"/>
  <c r="E4281" i="1"/>
  <c r="E4311" i="1"/>
  <c r="E4337" i="1"/>
  <c r="E4361" i="1"/>
  <c r="E4388" i="1"/>
  <c r="E4412" i="1"/>
  <c r="E4437" i="1"/>
  <c r="E4460" i="1"/>
  <c r="E4484" i="1"/>
  <c r="E4508" i="1"/>
  <c r="E4531" i="1"/>
  <c r="E4553" i="1"/>
  <c r="E4574" i="1"/>
  <c r="E4595" i="1"/>
  <c r="E4616" i="1"/>
  <c r="E4637" i="1"/>
  <c r="E4658" i="1"/>
  <c r="E4679" i="1"/>
  <c r="E4700" i="1"/>
  <c r="E1291" i="1"/>
  <c r="E1810" i="1"/>
  <c r="E2142" i="1"/>
  <c r="E2419" i="1"/>
  <c r="E2655" i="1"/>
  <c r="E2827" i="1"/>
  <c r="E2911" i="1"/>
  <c r="E2987" i="1"/>
  <c r="E3059" i="1"/>
  <c r="E3124" i="1"/>
  <c r="E3185" i="1"/>
  <c r="E3238" i="1"/>
  <c r="E3287" i="1"/>
  <c r="E3326" i="1"/>
  <c r="E3368" i="1"/>
  <c r="E3404" i="1"/>
  <c r="E3440" i="1"/>
  <c r="E3475" i="1"/>
  <c r="E3508" i="1"/>
  <c r="E3543" i="1"/>
  <c r="E3575" i="1"/>
  <c r="E3610" i="1"/>
  <c r="E3642" i="1"/>
  <c r="E3671" i="1"/>
  <c r="E3704" i="1"/>
  <c r="E3734" i="1"/>
  <c r="E3765" i="1"/>
  <c r="E3795" i="1"/>
  <c r="E3826" i="1"/>
  <c r="E3855" i="1"/>
  <c r="E3882" i="1"/>
  <c r="E3912" i="1"/>
  <c r="E3940" i="1"/>
  <c r="E3970" i="1"/>
  <c r="E3998" i="1"/>
  <c r="E4028" i="1"/>
  <c r="E4055" i="1"/>
  <c r="E4082" i="1"/>
  <c r="E4112" i="1"/>
  <c r="E4140" i="1"/>
  <c r="E4170" i="1"/>
  <c r="E4198" i="1"/>
  <c r="E4228" i="1"/>
  <c r="E4255" i="1"/>
  <c r="E4282" i="1"/>
  <c r="E4312" i="1"/>
  <c r="E4338" i="1"/>
  <c r="E4362" i="1"/>
  <c r="E4389" i="1"/>
  <c r="E4413" i="1"/>
  <c r="E4438" i="1"/>
  <c r="E4461" i="1"/>
  <c r="E4485" i="1"/>
  <c r="E4509" i="1"/>
  <c r="E4532" i="1"/>
  <c r="E4554" i="1"/>
  <c r="E4575" i="1"/>
  <c r="E4596" i="1"/>
  <c r="E4617" i="1"/>
  <c r="E4638" i="1"/>
  <c r="E4659" i="1"/>
  <c r="E4680" i="1"/>
  <c r="E4701" i="1"/>
  <c r="E4722" i="1"/>
  <c r="E1292" i="1"/>
  <c r="E1837" i="1"/>
  <c r="E2144" i="1"/>
  <c r="E2426" i="1"/>
  <c r="E2673" i="1"/>
  <c r="E2831" i="1"/>
  <c r="E2929" i="1"/>
  <c r="E3004" i="1"/>
  <c r="E3074" i="1"/>
  <c r="E3139" i="1"/>
  <c r="E3186" i="1"/>
  <c r="E1431" i="1"/>
  <c r="E1854" i="1"/>
  <c r="E2154" i="1"/>
  <c r="E2458" i="1"/>
  <c r="E2677" i="1"/>
  <c r="E2832" i="1"/>
  <c r="E2931" i="1"/>
  <c r="E3005" i="1"/>
  <c r="E3075" i="1"/>
  <c r="E3142" i="1"/>
  <c r="E3188" i="1"/>
  <c r="E1468" i="1"/>
  <c r="E1857" i="1"/>
  <c r="E2166" i="1"/>
  <c r="E2484" i="1"/>
  <c r="E2679" i="1"/>
  <c r="E2833" i="1"/>
  <c r="E2932" i="1"/>
  <c r="E3006" i="1"/>
  <c r="E3076" i="1"/>
  <c r="E3143" i="1"/>
  <c r="E3196" i="1"/>
  <c r="E1501" i="1"/>
  <c r="E1859" i="1"/>
  <c r="E2206" i="1"/>
  <c r="E2487" i="1"/>
  <c r="E2681" i="1"/>
  <c r="E2853" i="1"/>
  <c r="E2935" i="1"/>
  <c r="E3011" i="1"/>
  <c r="E3082" i="1"/>
  <c r="E3145" i="1"/>
  <c r="E3200" i="1"/>
  <c r="E1504" i="1"/>
  <c r="E1862" i="1"/>
  <c r="E2224" i="1"/>
  <c r="E2489" i="1"/>
  <c r="E2683" i="1"/>
  <c r="E2863" i="1"/>
  <c r="E2939" i="1"/>
  <c r="E1513" i="1"/>
  <c r="E1908" i="1"/>
  <c r="E2240" i="1"/>
  <c r="E2497" i="1"/>
  <c r="E2708" i="1"/>
  <c r="E2864" i="1"/>
  <c r="E2943" i="1"/>
  <c r="E3016" i="1"/>
  <c r="E1624" i="1"/>
  <c r="E1949" i="1"/>
  <c r="E2246" i="1"/>
  <c r="E2551" i="1"/>
  <c r="E2731" i="1"/>
  <c r="E2871" i="1"/>
  <c r="E1651" i="1"/>
  <c r="E1971" i="1"/>
  <c r="E2315" i="1"/>
  <c r="E2558" i="1"/>
  <c r="E2736" i="1"/>
  <c r="E2889" i="1"/>
  <c r="E2967" i="1"/>
  <c r="E3040" i="1"/>
  <c r="E3109" i="1"/>
  <c r="E3166" i="1"/>
  <c r="E3214" i="1"/>
  <c r="E3263" i="1"/>
  <c r="E3308" i="1"/>
  <c r="E3347" i="1"/>
  <c r="E3385" i="1"/>
  <c r="E3425" i="1"/>
  <c r="E3460" i="1"/>
  <c r="E3495" i="1"/>
  <c r="E3527" i="1"/>
  <c r="E3561" i="1"/>
  <c r="E3593" i="1"/>
  <c r="E3626" i="1"/>
  <c r="E3659" i="1"/>
  <c r="E3690" i="1"/>
  <c r="E3722" i="1"/>
  <c r="E3751" i="1"/>
  <c r="E3781" i="1"/>
  <c r="E3810" i="1"/>
  <c r="E3840" i="1"/>
  <c r="E3871" i="1"/>
  <c r="E3899" i="1"/>
  <c r="E3929" i="1"/>
  <c r="E3957" i="1"/>
  <c r="E3985" i="1"/>
  <c r="E4013" i="1"/>
  <c r="E4041" i="1"/>
  <c r="E4071" i="1"/>
  <c r="E4099" i="1"/>
  <c r="E4129" i="1"/>
  <c r="E4157" i="1"/>
  <c r="E4185" i="1"/>
  <c r="E4213" i="1"/>
  <c r="E4241" i="1"/>
  <c r="E4271" i="1"/>
  <c r="E4299" i="1"/>
  <c r="E4328" i="1"/>
  <c r="E4352" i="1"/>
  <c r="E4377" i="1"/>
  <c r="E4401" i="1"/>
  <c r="E4428" i="1"/>
  <c r="E4451" i="1"/>
  <c r="E4474" i="1"/>
  <c r="E4498" i="1"/>
  <c r="E4521" i="1"/>
  <c r="E4545" i="1"/>
  <c r="E4566" i="1"/>
  <c r="E4587" i="1"/>
  <c r="E4608" i="1"/>
  <c r="E4629" i="1"/>
  <c r="E4650" i="1"/>
  <c r="E4671" i="1"/>
  <c r="E4692" i="1"/>
  <c r="E4713" i="1"/>
  <c r="E4734" i="1"/>
  <c r="E4755" i="1"/>
  <c r="E4776" i="1"/>
  <c r="E4797" i="1"/>
  <c r="E4818" i="1"/>
  <c r="E4839" i="1"/>
  <c r="E4860" i="1"/>
  <c r="E4881" i="1"/>
  <c r="E4902" i="1"/>
  <c r="E4924" i="1"/>
  <c r="E4945" i="1"/>
  <c r="E4966" i="1"/>
  <c r="E4987" i="1"/>
  <c r="E5008" i="1"/>
  <c r="E5029" i="1"/>
  <c r="E5050" i="1"/>
  <c r="E5071" i="1"/>
  <c r="E5092" i="1"/>
  <c r="E5113" i="1"/>
  <c r="E5134" i="1"/>
  <c r="E5155" i="1"/>
  <c r="E5176" i="1"/>
  <c r="E1520" i="1"/>
  <c r="E2342" i="1"/>
  <c r="E2899" i="1"/>
  <c r="E3087" i="1"/>
  <c r="E3205" i="1"/>
  <c r="E3270" i="1"/>
  <c r="E3329" i="1"/>
  <c r="E3380" i="1"/>
  <c r="E3427" i="1"/>
  <c r="E3473" i="1"/>
  <c r="E3518" i="1"/>
  <c r="E3554" i="1"/>
  <c r="E3598" i="1"/>
  <c r="E3638" i="1"/>
  <c r="E3681" i="1"/>
  <c r="E3715" i="1"/>
  <c r="E3754" i="1"/>
  <c r="E3791" i="1"/>
  <c r="E3830" i="1"/>
  <c r="E3868" i="1"/>
  <c r="E3901" i="1"/>
  <c r="E3938" i="1"/>
  <c r="E3975" i="1"/>
  <c r="E4010" i="1"/>
  <c r="E4045" i="1"/>
  <c r="E4080" i="1"/>
  <c r="E4118" i="1"/>
  <c r="E4152" i="1"/>
  <c r="E4189" i="1"/>
  <c r="E4222" i="1"/>
  <c r="E4260" i="1"/>
  <c r="E4295" i="1"/>
  <c r="E4330" i="1"/>
  <c r="E4360" i="1"/>
  <c r="E4393" i="1"/>
  <c r="E4422" i="1"/>
  <c r="E4453" i="1"/>
  <c r="E4482" i="1"/>
  <c r="E4513" i="1"/>
  <c r="E4541" i="1"/>
  <c r="E4568" i="1"/>
  <c r="E4594" i="1"/>
  <c r="E4621" i="1"/>
  <c r="E4647" i="1"/>
  <c r="E4673" i="1"/>
  <c r="E4699" i="1"/>
  <c r="E4726" i="1"/>
  <c r="E4749" i="1"/>
  <c r="E4772" i="1"/>
  <c r="E4795" i="1"/>
  <c r="E4819" i="1"/>
  <c r="E4842" i="1"/>
  <c r="E4867" i="1"/>
  <c r="E4890" i="1"/>
  <c r="E4913" i="1"/>
  <c r="E4936" i="1"/>
  <c r="E4959" i="1"/>
  <c r="E4982" i="1"/>
  <c r="E5006" i="1"/>
  <c r="E5030" i="1"/>
  <c r="E5053" i="1"/>
  <c r="E5077" i="1"/>
  <c r="E5100" i="1"/>
  <c r="E5124" i="1"/>
  <c r="E5147" i="1"/>
  <c r="E5170" i="1"/>
  <c r="E5193" i="1"/>
  <c r="E5215" i="1"/>
  <c r="E5237" i="1"/>
  <c r="E5258" i="1"/>
  <c r="E5279" i="1"/>
  <c r="E5300" i="1"/>
  <c r="E5321" i="1"/>
  <c r="E5342" i="1"/>
  <c r="E5363" i="1"/>
  <c r="E5385" i="1"/>
  <c r="E5406" i="1"/>
  <c r="E5427" i="1"/>
  <c r="E5448" i="1"/>
  <c r="E5469" i="1"/>
  <c r="E5490" i="1"/>
  <c r="E5511" i="1"/>
  <c r="E5532" i="1"/>
  <c r="E5553" i="1"/>
  <c r="E5574" i="1"/>
  <c r="E5595" i="1"/>
  <c r="E5616" i="1"/>
  <c r="E5637" i="1"/>
  <c r="E5658" i="1"/>
  <c r="E5679" i="1"/>
  <c r="E5700" i="1"/>
  <c r="E5721" i="1"/>
  <c r="E5742" i="1"/>
  <c r="E5763" i="1"/>
  <c r="E5785" i="1"/>
  <c r="E5806" i="1"/>
  <c r="E5827" i="1"/>
  <c r="E5848" i="1"/>
  <c r="E5869" i="1"/>
  <c r="E5890" i="1"/>
  <c r="E5911" i="1"/>
  <c r="E5932" i="1"/>
  <c r="E5953" i="1"/>
  <c r="E5974" i="1"/>
  <c r="E5995" i="1"/>
  <c r="E6016" i="1"/>
  <c r="E6036" i="1"/>
  <c r="E6056" i="1"/>
  <c r="E6076" i="1"/>
  <c r="E6096" i="1"/>
  <c r="E6116" i="1"/>
  <c r="E6136" i="1"/>
  <c r="E6156" i="1"/>
  <c r="E6176" i="1"/>
  <c r="E6196" i="1"/>
  <c r="E6216" i="1"/>
  <c r="E6236" i="1"/>
  <c r="E6256" i="1"/>
  <c r="E6276" i="1"/>
  <c r="E6296" i="1"/>
  <c r="E6316" i="1"/>
  <c r="E6336" i="1"/>
  <c r="E6356" i="1"/>
  <c r="E6376" i="1"/>
  <c r="E6396" i="1"/>
  <c r="E6416" i="1"/>
  <c r="E6436" i="1"/>
  <c r="E6456" i="1"/>
  <c r="E6476" i="1"/>
  <c r="E6496" i="1"/>
  <c r="E6516" i="1"/>
  <c r="E6536" i="1"/>
  <c r="E6556" i="1"/>
  <c r="E6576" i="1"/>
  <c r="E6596" i="1"/>
  <c r="E6616" i="1"/>
  <c r="E6636" i="1"/>
  <c r="E6656" i="1"/>
  <c r="E6676" i="1"/>
  <c r="E6696" i="1"/>
  <c r="E6716" i="1"/>
  <c r="E6736" i="1"/>
  <c r="E6756" i="1"/>
  <c r="E6776" i="1"/>
  <c r="E6796" i="1"/>
  <c r="E6816" i="1"/>
  <c r="E1591" i="1"/>
  <c r="E2498" i="1"/>
  <c r="E2903" i="1"/>
  <c r="E3088" i="1"/>
  <c r="E3206" i="1"/>
  <c r="E3271" i="1"/>
  <c r="E3332" i="1"/>
  <c r="E3382" i="1"/>
  <c r="E3429" i="1"/>
  <c r="E3476" i="1"/>
  <c r="E3519" i="1"/>
  <c r="E3555" i="1"/>
  <c r="E3600" i="1"/>
  <c r="E3644" i="1"/>
  <c r="E3682" i="1"/>
  <c r="E3718" i="1"/>
  <c r="E3755" i="1"/>
  <c r="E3796" i="1"/>
  <c r="E3831" i="1"/>
  <c r="E3869" i="1"/>
  <c r="E3902" i="1"/>
  <c r="E3941" i="1"/>
  <c r="E3977" i="1"/>
  <c r="E4011" i="1"/>
  <c r="E4048" i="1"/>
  <c r="E4085" i="1"/>
  <c r="E4119" i="1"/>
  <c r="E4153" i="1"/>
  <c r="E4190" i="1"/>
  <c r="E4229" i="1"/>
  <c r="E4261" i="1"/>
  <c r="E1650" i="1"/>
  <c r="E2528" i="1"/>
  <c r="E2944" i="1"/>
  <c r="E3089" i="1"/>
  <c r="E3208" i="1"/>
  <c r="E3272" i="1"/>
  <c r="E3333" i="1"/>
  <c r="E3383" i="1"/>
  <c r="E3432" i="1"/>
  <c r="E3479" i="1"/>
  <c r="E3520" i="1"/>
  <c r="E3558" i="1"/>
  <c r="E3601" i="1"/>
  <c r="E3645" i="1"/>
  <c r="E3683" i="1"/>
  <c r="E3721" i="1"/>
  <c r="E3756" i="1"/>
  <c r="E3797" i="1"/>
  <c r="E3834" i="1"/>
  <c r="E3870" i="1"/>
  <c r="E3905" i="1"/>
  <c r="E3942" i="1"/>
  <c r="E3978" i="1"/>
  <c r="E4012" i="1"/>
  <c r="E4049" i="1"/>
  <c r="E4088" i="1"/>
  <c r="E4120" i="1"/>
  <c r="E4155" i="1"/>
  <c r="E4191" i="1"/>
  <c r="E1654" i="1"/>
  <c r="E2555" i="1"/>
  <c r="E2945" i="1"/>
  <c r="E3092" i="1"/>
  <c r="E3212" i="1"/>
  <c r="E3276" i="1"/>
  <c r="E3336" i="1"/>
  <c r="E3384" i="1"/>
  <c r="E3434" i="1"/>
  <c r="E3481" i="1"/>
  <c r="E3521" i="1"/>
  <c r="E3564" i="1"/>
  <c r="E3603" i="1"/>
  <c r="E3646" i="1"/>
  <c r="E3684" i="1"/>
  <c r="E3723" i="1"/>
  <c r="E3760" i="1"/>
  <c r="E3798" i="1"/>
  <c r="E3836" i="1"/>
  <c r="E3872" i="1"/>
  <c r="E3909" i="1"/>
  <c r="E3945" i="1"/>
  <c r="E3979" i="1"/>
  <c r="E4015" i="1"/>
  <c r="E4051" i="1"/>
  <c r="E4089" i="1"/>
  <c r="E4121" i="1"/>
  <c r="E4158" i="1"/>
  <c r="E4193" i="1"/>
  <c r="E4231" i="1"/>
  <c r="E4265" i="1"/>
  <c r="E4300" i="1"/>
  <c r="E1659" i="1"/>
  <c r="E2560" i="1"/>
  <c r="E2949" i="1"/>
  <c r="E3094" i="1"/>
  <c r="E3213" i="1"/>
  <c r="E3290" i="1"/>
  <c r="E3341" i="1"/>
  <c r="E3386" i="1"/>
  <c r="E3438" i="1"/>
  <c r="E3482" i="1"/>
  <c r="E3522" i="1"/>
  <c r="E3565" i="1"/>
  <c r="E3604" i="1"/>
  <c r="E3647" i="1"/>
  <c r="E3686" i="1"/>
  <c r="E3724" i="1"/>
  <c r="E3763" i="1"/>
  <c r="E3799" i="1"/>
  <c r="E3837" i="1"/>
  <c r="E3873" i="1"/>
  <c r="E3910" i="1"/>
  <c r="E3948" i="1"/>
  <c r="E3980" i="1"/>
  <c r="E4017" i="1"/>
  <c r="E4052" i="1"/>
  <c r="E4090" i="1"/>
  <c r="E4122" i="1"/>
  <c r="E4159" i="1"/>
  <c r="E4195" i="1"/>
  <c r="E4232" i="1"/>
  <c r="E4268" i="1"/>
  <c r="E4301" i="1"/>
  <c r="E4335" i="1"/>
  <c r="E4369" i="1"/>
  <c r="E4398" i="1"/>
  <c r="E4430" i="1"/>
  <c r="E4459" i="1"/>
  <c r="E4490" i="1"/>
  <c r="E4518" i="1"/>
  <c r="E4547" i="1"/>
  <c r="E4573" i="1"/>
  <c r="E4600" i="1"/>
  <c r="E4626" i="1"/>
  <c r="E4652" i="1"/>
  <c r="E4678" i="1"/>
  <c r="E4706" i="1"/>
  <c r="E4730" i="1"/>
  <c r="E4753" i="1"/>
  <c r="E4777" i="1"/>
  <c r="E4800" i="1"/>
  <c r="E4825" i="1"/>
  <c r="E4848" i="1"/>
  <c r="E4871" i="1"/>
  <c r="E4894" i="1"/>
  <c r="E4917" i="1"/>
  <c r="E4940" i="1"/>
  <c r="E4964" i="1"/>
  <c r="E4988" i="1"/>
  <c r="E5011" i="1"/>
  <c r="E5035" i="1"/>
  <c r="E5058" i="1"/>
  <c r="E5081" i="1"/>
  <c r="E5105" i="1"/>
  <c r="E5128" i="1"/>
  <c r="E5151" i="1"/>
  <c r="E5174" i="1"/>
  <c r="E5197" i="1"/>
  <c r="E5219" i="1"/>
  <c r="E5241" i="1"/>
  <c r="E5262" i="1"/>
  <c r="E5283" i="1"/>
  <c r="E5305" i="1"/>
  <c r="E5326" i="1"/>
  <c r="E5347" i="1"/>
  <c r="E5368" i="1"/>
  <c r="E5389" i="1"/>
  <c r="E5410" i="1"/>
  <c r="E5431" i="1"/>
  <c r="E5452" i="1"/>
  <c r="E5473" i="1"/>
  <c r="E5494" i="1"/>
  <c r="E5515" i="1"/>
  <c r="E5536" i="1"/>
  <c r="E5557" i="1"/>
  <c r="E5578" i="1"/>
  <c r="E5599" i="1"/>
  <c r="E5620" i="1"/>
  <c r="E5641" i="1"/>
  <c r="E5662" i="1"/>
  <c r="E1706" i="1"/>
  <c r="E2563" i="1"/>
  <c r="E2952" i="1"/>
  <c r="E3111" i="1"/>
  <c r="E3215" i="1"/>
  <c r="E3291" i="1"/>
  <c r="E3342" i="1"/>
  <c r="E3390" i="1"/>
  <c r="E3443" i="1"/>
  <c r="E3483" i="1"/>
  <c r="E3523" i="1"/>
  <c r="E3566" i="1"/>
  <c r="E3611" i="1"/>
  <c r="E3648" i="1"/>
  <c r="E3688" i="1"/>
  <c r="E3725" i="1"/>
  <c r="E3766" i="1"/>
  <c r="E3802" i="1"/>
  <c r="E3838" i="1"/>
  <c r="E3875" i="1"/>
  <c r="E3913" i="1"/>
  <c r="E3949" i="1"/>
  <c r="E3981" i="1"/>
  <c r="E4018" i="1"/>
  <c r="E4057" i="1"/>
  <c r="E4091" i="1"/>
  <c r="E4125" i="1"/>
  <c r="E4160" i="1"/>
  <c r="E4199" i="1"/>
  <c r="E4233" i="1"/>
  <c r="E4269" i="1"/>
  <c r="E1738" i="1"/>
  <c r="E2595" i="1"/>
  <c r="E2969" i="1"/>
  <c r="E3112" i="1"/>
  <c r="E3216" i="1"/>
  <c r="E3292" i="1"/>
  <c r="E3343" i="1"/>
  <c r="E3395" i="1"/>
  <c r="E3447" i="1"/>
  <c r="E3484" i="1"/>
  <c r="E3525" i="1"/>
  <c r="E3567" i="1"/>
  <c r="E3613" i="1"/>
  <c r="E3649" i="1"/>
  <c r="E3689" i="1"/>
  <c r="E3726" i="1"/>
  <c r="E3767" i="1"/>
  <c r="E3805" i="1"/>
  <c r="E3839" i="1"/>
  <c r="E3877" i="1"/>
  <c r="E3915" i="1"/>
  <c r="E3950" i="1"/>
  <c r="E3982" i="1"/>
  <c r="E4019" i="1"/>
  <c r="E4058" i="1"/>
  <c r="E4092" i="1"/>
  <c r="E4128" i="1"/>
  <c r="E4161" i="1"/>
  <c r="E4200" i="1"/>
  <c r="E4235" i="1"/>
  <c r="E4270" i="1"/>
  <c r="E4305" i="1"/>
  <c r="E4340" i="1"/>
  <c r="E4371" i="1"/>
  <c r="E4400" i="1"/>
  <c r="E4432" i="1"/>
  <c r="E4464" i="1"/>
  <c r="E4492" i="1"/>
  <c r="E4520" i="1"/>
  <c r="E4549" i="1"/>
  <c r="E4577" i="1"/>
  <c r="E4602" i="1"/>
  <c r="E4628" i="1"/>
  <c r="E4654" i="1"/>
  <c r="E4682" i="1"/>
  <c r="E4708" i="1"/>
  <c r="E4732" i="1"/>
  <c r="E4756" i="1"/>
  <c r="E4779" i="1"/>
  <c r="E4804" i="1"/>
  <c r="E4827" i="1"/>
  <c r="E4850" i="1"/>
  <c r="E4873" i="1"/>
  <c r="E4896" i="1"/>
  <c r="E4919" i="1"/>
  <c r="E4942" i="1"/>
  <c r="E4967" i="1"/>
  <c r="E4990" i="1"/>
  <c r="E5014" i="1"/>
  <c r="E5037" i="1"/>
  <c r="E5060" i="1"/>
  <c r="E5084" i="1"/>
  <c r="E5107" i="1"/>
  <c r="E5130" i="1"/>
  <c r="E5153" i="1"/>
  <c r="E5177" i="1"/>
  <c r="E5199" i="1"/>
  <c r="E5221" i="1"/>
  <c r="E5243" i="1"/>
  <c r="E5265" i="1"/>
  <c r="E5286" i="1"/>
  <c r="E5307" i="1"/>
  <c r="E5328" i="1"/>
  <c r="E5349" i="1"/>
  <c r="E5370" i="1"/>
  <c r="E5391" i="1"/>
  <c r="E5412" i="1"/>
  <c r="E5433" i="1"/>
  <c r="E5454" i="1"/>
  <c r="E5475" i="1"/>
  <c r="E5496" i="1"/>
  <c r="E5517" i="1"/>
  <c r="E5538" i="1"/>
  <c r="E5559" i="1"/>
  <c r="E5580" i="1"/>
  <c r="E1940" i="1"/>
  <c r="E2617" i="1"/>
  <c r="E2971" i="1"/>
  <c r="E3114" i="1"/>
  <c r="E3218" i="1"/>
  <c r="E3294" i="1"/>
  <c r="E3344" i="1"/>
  <c r="E3396" i="1"/>
  <c r="E3448" i="1"/>
  <c r="E3485" i="1"/>
  <c r="E3529" i="1"/>
  <c r="E3569" i="1"/>
  <c r="E3614" i="1"/>
  <c r="E3652" i="1"/>
  <c r="E3691" i="1"/>
  <c r="E3730" i="1"/>
  <c r="E3768" i="1"/>
  <c r="E3806" i="1"/>
  <c r="E3841" i="1"/>
  <c r="E3879" i="1"/>
  <c r="E3917" i="1"/>
  <c r="E3951" i="1"/>
  <c r="E3988" i="1"/>
  <c r="E4021" i="1"/>
  <c r="E4059" i="1"/>
  <c r="E4093" i="1"/>
  <c r="E4130" i="1"/>
  <c r="E4165" i="1"/>
  <c r="E4201" i="1"/>
  <c r="E4237" i="1"/>
  <c r="E4272" i="1"/>
  <c r="E4309" i="1"/>
  <c r="E4341" i="1"/>
  <c r="E4372" i="1"/>
  <c r="E4402" i="1"/>
  <c r="E4434" i="1"/>
  <c r="E4465" i="1"/>
  <c r="E4493" i="1"/>
  <c r="E4522" i="1"/>
  <c r="E4551" i="1"/>
  <c r="E4578" i="1"/>
  <c r="E4604" i="1"/>
  <c r="E4630" i="1"/>
  <c r="E4656" i="1"/>
  <c r="E4684" i="1"/>
  <c r="E4709" i="1"/>
  <c r="E4733" i="1"/>
  <c r="E4757" i="1"/>
  <c r="E4780" i="1"/>
  <c r="E4805" i="1"/>
  <c r="E4828" i="1"/>
  <c r="E4851" i="1"/>
  <c r="E4874" i="1"/>
  <c r="E4897" i="1"/>
  <c r="E4920" i="1"/>
  <c r="E4944" i="1"/>
  <c r="E4968" i="1"/>
  <c r="E4991" i="1"/>
  <c r="E5015" i="1"/>
  <c r="E5038" i="1"/>
  <c r="E5061" i="1"/>
  <c r="E5085" i="1"/>
  <c r="E5108" i="1"/>
  <c r="E5131" i="1"/>
  <c r="E5154" i="1"/>
  <c r="E5178" i="1"/>
  <c r="E5200" i="1"/>
  <c r="E5222" i="1"/>
  <c r="E5245" i="1"/>
  <c r="E5266" i="1"/>
  <c r="E5287" i="1"/>
  <c r="E5308" i="1"/>
  <c r="E5329" i="1"/>
  <c r="E5350" i="1"/>
  <c r="E5371" i="1"/>
  <c r="E5392" i="1"/>
  <c r="E5413" i="1"/>
  <c r="E5434" i="1"/>
  <c r="E5455" i="1"/>
  <c r="E5476" i="1"/>
  <c r="E5497" i="1"/>
  <c r="E5518" i="1"/>
  <c r="E5539" i="1"/>
  <c r="E5560" i="1"/>
  <c r="E5581" i="1"/>
  <c r="E1959" i="1"/>
  <c r="E2729" i="1"/>
  <c r="E2979" i="1"/>
  <c r="E3147" i="1"/>
  <c r="E3240" i="1"/>
  <c r="E3299" i="1"/>
  <c r="E3350" i="1"/>
  <c r="E3406" i="1"/>
  <c r="E3450" i="1"/>
  <c r="E3490" i="1"/>
  <c r="E3531" i="1"/>
  <c r="E3576" i="1"/>
  <c r="E3616" i="1"/>
  <c r="E3657" i="1"/>
  <c r="E3694" i="1"/>
  <c r="E3735" i="1"/>
  <c r="E3772" i="1"/>
  <c r="E3808" i="1"/>
  <c r="E2020" i="1"/>
  <c r="E2735" i="1"/>
  <c r="E3015" i="1"/>
  <c r="E3149" i="1"/>
  <c r="E3242" i="1"/>
  <c r="E3300" i="1"/>
  <c r="E3354" i="1"/>
  <c r="E3407" i="1"/>
  <c r="E3452" i="1"/>
  <c r="E3494" i="1"/>
  <c r="E3532" i="1"/>
  <c r="E3579" i="1"/>
  <c r="E3619" i="1"/>
  <c r="E3658" i="1"/>
  <c r="E3697" i="1"/>
  <c r="E3736" i="1"/>
  <c r="E3774" i="1"/>
  <c r="E3809" i="1"/>
  <c r="E2039" i="1"/>
  <c r="E2761" i="1"/>
  <c r="E3018" i="1"/>
  <c r="E3152" i="1"/>
  <c r="E3244" i="1"/>
  <c r="E3301" i="1"/>
  <c r="E3355" i="1"/>
  <c r="E3408" i="1"/>
  <c r="E3453" i="1"/>
  <c r="E3496" i="1"/>
  <c r="E3538" i="1"/>
  <c r="E3580" i="1"/>
  <c r="E3622" i="1"/>
  <c r="E3661" i="1"/>
  <c r="E3701" i="1"/>
  <c r="E3739" i="1"/>
  <c r="E3775" i="1"/>
  <c r="E3812" i="1"/>
  <c r="E3850" i="1"/>
  <c r="E3889" i="1"/>
  <c r="E3921" i="1"/>
  <c r="E3958" i="1"/>
  <c r="E3993" i="1"/>
  <c r="E4031" i="1"/>
  <c r="E4065" i="1"/>
  <c r="E4100" i="1"/>
  <c r="E4137" i="1"/>
  <c r="E4173" i="1"/>
  <c r="E4209" i="1"/>
  <c r="E4242" i="1"/>
  <c r="E4279" i="1"/>
  <c r="E4315" i="1"/>
  <c r="E4348" i="1"/>
  <c r="E4378" i="1"/>
  <c r="E4410" i="1"/>
  <c r="E4441" i="1"/>
  <c r="E4470" i="1"/>
  <c r="E4499" i="1"/>
  <c r="E4529" i="1"/>
  <c r="E4557" i="1"/>
  <c r="E4582" i="1"/>
  <c r="E4609" i="1"/>
  <c r="E4635" i="1"/>
  <c r="E4662" i="1"/>
  <c r="E4688" i="1"/>
  <c r="E4714" i="1"/>
  <c r="E4738" i="1"/>
  <c r="E4762" i="1"/>
  <c r="E4786" i="1"/>
  <c r="E4809" i="1"/>
  <c r="E4832" i="1"/>
  <c r="E4855" i="1"/>
  <c r="E4878" i="1"/>
  <c r="E4901" i="1"/>
  <c r="E4926" i="1"/>
  <c r="E4949" i="1"/>
  <c r="E4973" i="1"/>
  <c r="E4996" i="1"/>
  <c r="E5019" i="1"/>
  <c r="E5042" i="1"/>
  <c r="E5066" i="1"/>
  <c r="E5089" i="1"/>
  <c r="E5112" i="1"/>
  <c r="E5136" i="1"/>
  <c r="E5159" i="1"/>
  <c r="E5184" i="1"/>
  <c r="E5206" i="1"/>
  <c r="E5228" i="1"/>
  <c r="E5249" i="1"/>
  <c r="E5270" i="1"/>
  <c r="E5291" i="1"/>
  <c r="E5312" i="1"/>
  <c r="E5333" i="1"/>
  <c r="E5354" i="1"/>
  <c r="E5375" i="1"/>
  <c r="E5396" i="1"/>
  <c r="E5417" i="1"/>
  <c r="E5438" i="1"/>
  <c r="E5459" i="1"/>
  <c r="E5480" i="1"/>
  <c r="E5501" i="1"/>
  <c r="E5522" i="1"/>
  <c r="E5543" i="1"/>
  <c r="E2059" i="1"/>
  <c r="E2777" i="1"/>
  <c r="E3022" i="1"/>
  <c r="E3153" i="1"/>
  <c r="E3245" i="1"/>
  <c r="E3302" i="1"/>
  <c r="E3356" i="1"/>
  <c r="E3410" i="1"/>
  <c r="E3455" i="1"/>
  <c r="E3498" i="1"/>
  <c r="E3541" i="1"/>
  <c r="E3581" i="1"/>
  <c r="E3623" i="1"/>
  <c r="E3662" i="1"/>
  <c r="E3702" i="1"/>
  <c r="E3742" i="1"/>
  <c r="E2061" i="1"/>
  <c r="E2781" i="1"/>
  <c r="E3024" i="1"/>
  <c r="E3156" i="1"/>
  <c r="E3248" i="1"/>
  <c r="E3303" i="1"/>
  <c r="E3361" i="1"/>
  <c r="E3411" i="1"/>
  <c r="E3458" i="1"/>
  <c r="E3499" i="1"/>
  <c r="E3544" i="1"/>
  <c r="E3584" i="1"/>
  <c r="E3624" i="1"/>
  <c r="E3664" i="1"/>
  <c r="E3705" i="1"/>
  <c r="E3743" i="1"/>
  <c r="E2241" i="1"/>
  <c r="E2782" i="1"/>
  <c r="E3025" i="1"/>
  <c r="E3158" i="1"/>
  <c r="E3249" i="1"/>
  <c r="E3313" i="1"/>
  <c r="E3369" i="1"/>
  <c r="E3412" i="1"/>
  <c r="E3459" i="1"/>
  <c r="E3500" i="1"/>
  <c r="E3545" i="1"/>
  <c r="E3587" i="1"/>
  <c r="E3625" i="1"/>
  <c r="E3666" i="1"/>
  <c r="E3707" i="1"/>
  <c r="E3744" i="1"/>
  <c r="E3778" i="1"/>
  <c r="E3817" i="1"/>
  <c r="E3858" i="1"/>
  <c r="E3892" i="1"/>
  <c r="E3928" i="1"/>
  <c r="E3961" i="1"/>
  <c r="E4000" i="1"/>
  <c r="E4035" i="1"/>
  <c r="E4070" i="1"/>
  <c r="E4105" i="1"/>
  <c r="E4142" i="1"/>
  <c r="E4178" i="1"/>
  <c r="E4212" i="1"/>
  <c r="E4249" i="1"/>
  <c r="E4288" i="1"/>
  <c r="E1948" i="1"/>
  <c r="E3169" i="1"/>
  <c r="E3375" i="1"/>
  <c r="E3530" i="1"/>
  <c r="E3669" i="1"/>
  <c r="E3785" i="1"/>
  <c r="E3862" i="1"/>
  <c r="E3933" i="1"/>
  <c r="E4008" i="1"/>
  <c r="E4077" i="1"/>
  <c r="E4150" i="1"/>
  <c r="E4219" i="1"/>
  <c r="E4290" i="1"/>
  <c r="E4334" i="1"/>
  <c r="E4379" i="1"/>
  <c r="E4419" i="1"/>
  <c r="E4458" i="1"/>
  <c r="E4500" i="1"/>
  <c r="E4538" i="1"/>
  <c r="E4572" i="1"/>
  <c r="E4610" i="1"/>
  <c r="E4644" i="1"/>
  <c r="E4677" i="1"/>
  <c r="E4715" i="1"/>
  <c r="E4746" i="1"/>
  <c r="E4775" i="1"/>
  <c r="E4810" i="1"/>
  <c r="E4838" i="1"/>
  <c r="E4870" i="1"/>
  <c r="E4904" i="1"/>
  <c r="E4933" i="1"/>
  <c r="E4962" i="1"/>
  <c r="E4997" i="1"/>
  <c r="E5026" i="1"/>
  <c r="E5057" i="1"/>
  <c r="E5090" i="1"/>
  <c r="E5120" i="1"/>
  <c r="E5150" i="1"/>
  <c r="E5185" i="1"/>
  <c r="E5212" i="1"/>
  <c r="E5240" i="1"/>
  <c r="E5271" i="1"/>
  <c r="E5297" i="1"/>
  <c r="E5325" i="1"/>
  <c r="E5355" i="1"/>
  <c r="E5381" i="1"/>
  <c r="E5409" i="1"/>
  <c r="E5439" i="1"/>
  <c r="E5466" i="1"/>
  <c r="E5493" i="1"/>
  <c r="E5523" i="1"/>
  <c r="E5550" i="1"/>
  <c r="E5576" i="1"/>
  <c r="E5602" i="1"/>
  <c r="E5626" i="1"/>
  <c r="E5649" i="1"/>
  <c r="E5672" i="1"/>
  <c r="E5694" i="1"/>
  <c r="E5716" i="1"/>
  <c r="E5738" i="1"/>
  <c r="E5760" i="1"/>
  <c r="E5782" i="1"/>
  <c r="E5805" i="1"/>
  <c r="E5828" i="1"/>
  <c r="E5850" i="1"/>
  <c r="E5872" i="1"/>
  <c r="E5894" i="1"/>
  <c r="E5916" i="1"/>
  <c r="E5938" i="1"/>
  <c r="E5960" i="1"/>
  <c r="E5982" i="1"/>
  <c r="E6005" i="1"/>
  <c r="E6026" i="1"/>
  <c r="E6047" i="1"/>
  <c r="E6068" i="1"/>
  <c r="E6089" i="1"/>
  <c r="E6110" i="1"/>
  <c r="E6131" i="1"/>
  <c r="E6152" i="1"/>
  <c r="E6173" i="1"/>
  <c r="E6194" i="1"/>
  <c r="E6215" i="1"/>
  <c r="E6237" i="1"/>
  <c r="E6258" i="1"/>
  <c r="E6279" i="1"/>
  <c r="E6300" i="1"/>
  <c r="E6321" i="1"/>
  <c r="E6342" i="1"/>
  <c r="E6363" i="1"/>
  <c r="E6384" i="1"/>
  <c r="E6405" i="1"/>
  <c r="E6426" i="1"/>
  <c r="E6447" i="1"/>
  <c r="E6468" i="1"/>
  <c r="E6489" i="1"/>
  <c r="E6510" i="1"/>
  <c r="E6531" i="1"/>
  <c r="E6552" i="1"/>
  <c r="E6573" i="1"/>
  <c r="E6594" i="1"/>
  <c r="E6615" i="1"/>
  <c r="E6637" i="1"/>
  <c r="E6658" i="1"/>
  <c r="E6679" i="1"/>
  <c r="E6700" i="1"/>
  <c r="E6721" i="1"/>
  <c r="E6742" i="1"/>
  <c r="E6763" i="1"/>
  <c r="E6784" i="1"/>
  <c r="E6805" i="1"/>
  <c r="E6826" i="1"/>
  <c r="E6846" i="1"/>
  <c r="E6866" i="1"/>
  <c r="E6886" i="1"/>
  <c r="E6906" i="1"/>
  <c r="E6926" i="1"/>
  <c r="E6946" i="1"/>
  <c r="E6966" i="1"/>
  <c r="E6986" i="1"/>
  <c r="E7006" i="1"/>
  <c r="E7026" i="1"/>
  <c r="E7046" i="1"/>
  <c r="E7066" i="1"/>
  <c r="E7086" i="1"/>
  <c r="E7106" i="1"/>
  <c r="E7126" i="1"/>
  <c r="E7146" i="1"/>
  <c r="E7166" i="1"/>
  <c r="E7186" i="1"/>
  <c r="E7206" i="1"/>
  <c r="E7226" i="1"/>
  <c r="E7246" i="1"/>
  <c r="E7266" i="1"/>
  <c r="E7286" i="1"/>
  <c r="E7306" i="1"/>
  <c r="E7326" i="1"/>
  <c r="E7346" i="1"/>
  <c r="E7366" i="1"/>
  <c r="E7386" i="1"/>
  <c r="E7406" i="1"/>
  <c r="E7426" i="1"/>
  <c r="E7446" i="1"/>
  <c r="E7466" i="1"/>
  <c r="E7486" i="1"/>
  <c r="E7506" i="1"/>
  <c r="E7526" i="1"/>
  <c r="E7546" i="1"/>
  <c r="E7566" i="1"/>
  <c r="E7586" i="1"/>
  <c r="E7606" i="1"/>
  <c r="E7626" i="1"/>
  <c r="E7646" i="1"/>
  <c r="E7666" i="1"/>
  <c r="E2242" i="1"/>
  <c r="E3171" i="1"/>
  <c r="E3378" i="1"/>
  <c r="E3546" i="1"/>
  <c r="E3675" i="1"/>
  <c r="E3786" i="1"/>
  <c r="E3865" i="1"/>
  <c r="E3937" i="1"/>
  <c r="E4009" i="1"/>
  <c r="E4079" i="1"/>
  <c r="E4151" i="1"/>
  <c r="E4221" i="1"/>
  <c r="E4291" i="1"/>
  <c r="E4339" i="1"/>
  <c r="E4380" i="1"/>
  <c r="E4420" i="1"/>
  <c r="E4462" i="1"/>
  <c r="E4501" i="1"/>
  <c r="E4539" i="1"/>
  <c r="E4576" i="1"/>
  <c r="E4611" i="1"/>
  <c r="E4645" i="1"/>
  <c r="E4681" i="1"/>
  <c r="E4716" i="1"/>
  <c r="E4747" i="1"/>
  <c r="E4778" i="1"/>
  <c r="E4811" i="1"/>
  <c r="E4840" i="1"/>
  <c r="E4872" i="1"/>
  <c r="E4905" i="1"/>
  <c r="E4934" i="1"/>
  <c r="E4965" i="1"/>
  <c r="E4998" i="1"/>
  <c r="E5027" i="1"/>
  <c r="E5059" i="1"/>
  <c r="E5091" i="1"/>
  <c r="E5121" i="1"/>
  <c r="E5152" i="1"/>
  <c r="E5186" i="1"/>
  <c r="E5213" i="1"/>
  <c r="E5242" i="1"/>
  <c r="E5272" i="1"/>
  <c r="E5298" i="1"/>
  <c r="E5327" i="1"/>
  <c r="E5356" i="1"/>
  <c r="E5382" i="1"/>
  <c r="E5411" i="1"/>
  <c r="E5440" i="1"/>
  <c r="E5467" i="1"/>
  <c r="E5495" i="1"/>
  <c r="E5525" i="1"/>
  <c r="E5551" i="1"/>
  <c r="E5577" i="1"/>
  <c r="E5603" i="1"/>
  <c r="E5627" i="1"/>
  <c r="E5650" i="1"/>
  <c r="E5673" i="1"/>
  <c r="E5695" i="1"/>
  <c r="E5717" i="1"/>
  <c r="E5739" i="1"/>
  <c r="E5761" i="1"/>
  <c r="E5783" i="1"/>
  <c r="E5807" i="1"/>
  <c r="E5829" i="1"/>
  <c r="E5851" i="1"/>
  <c r="E2287" i="1"/>
  <c r="E3173" i="1"/>
  <c r="E3400" i="1"/>
  <c r="E3548" i="1"/>
  <c r="E3678" i="1"/>
  <c r="E3787" i="1"/>
  <c r="E3880" i="1"/>
  <c r="E3952" i="1"/>
  <c r="E4022" i="1"/>
  <c r="E4095" i="1"/>
  <c r="E4168" i="1"/>
  <c r="E4230" i="1"/>
  <c r="E4292" i="1"/>
  <c r="E4342" i="1"/>
  <c r="E4381" i="1"/>
  <c r="E4421" i="1"/>
  <c r="E4466" i="1"/>
  <c r="E4502" i="1"/>
  <c r="E4540" i="1"/>
  <c r="E4579" i="1"/>
  <c r="E4612" i="1"/>
  <c r="E4646" i="1"/>
  <c r="E4685" i="1"/>
  <c r="E4717" i="1"/>
  <c r="E4748" i="1"/>
  <c r="E4782" i="1"/>
  <c r="E4812" i="1"/>
  <c r="E4841" i="1"/>
  <c r="E4875" i="1"/>
  <c r="E4906" i="1"/>
  <c r="E4935" i="1"/>
  <c r="E4969" i="1"/>
  <c r="E4999" i="1"/>
  <c r="E5028" i="1"/>
  <c r="E5062" i="1"/>
  <c r="E5093" i="1"/>
  <c r="E5122" i="1"/>
  <c r="E5156" i="1"/>
  <c r="E5187" i="1"/>
  <c r="E5214" i="1"/>
  <c r="E5246" i="1"/>
  <c r="E5273" i="1"/>
  <c r="E5299" i="1"/>
  <c r="E5330" i="1"/>
  <c r="E5357" i="1"/>
  <c r="E5383" i="1"/>
  <c r="E5414" i="1"/>
  <c r="E5441" i="1"/>
  <c r="E5468" i="1"/>
  <c r="E5498" i="1"/>
  <c r="E5526" i="1"/>
  <c r="E5552" i="1"/>
  <c r="E5579" i="1"/>
  <c r="E5605" i="1"/>
  <c r="E5628" i="1"/>
  <c r="E5651" i="1"/>
  <c r="E5674" i="1"/>
  <c r="E5696" i="1"/>
  <c r="E5718" i="1"/>
  <c r="E5740" i="1"/>
  <c r="E5762" i="1"/>
  <c r="E5786" i="1"/>
  <c r="E5808" i="1"/>
  <c r="E5830" i="1"/>
  <c r="E5852" i="1"/>
  <c r="E5874" i="1"/>
  <c r="E5896" i="1"/>
  <c r="E5918" i="1"/>
  <c r="E2320" i="1"/>
  <c r="E3204" i="1"/>
  <c r="E3418" i="1"/>
  <c r="E3551" i="1"/>
  <c r="E3679" i="1"/>
  <c r="E3789" i="1"/>
  <c r="E3885" i="1"/>
  <c r="E3953" i="1"/>
  <c r="E4029" i="1"/>
  <c r="E4097" i="1"/>
  <c r="E4171" i="1"/>
  <c r="E4238" i="1"/>
  <c r="E4293" i="1"/>
  <c r="E4344" i="1"/>
  <c r="E4384" i="1"/>
  <c r="E4424" i="1"/>
  <c r="E4468" i="1"/>
  <c r="E4505" i="1"/>
  <c r="E4542" i="1"/>
  <c r="E4580" i="1"/>
  <c r="E4614" i="1"/>
  <c r="E4648" i="1"/>
  <c r="E4686" i="1"/>
  <c r="E4719" i="1"/>
  <c r="E4750" i="1"/>
  <c r="E4784" i="1"/>
  <c r="E4813" i="1"/>
  <c r="E4844" i="1"/>
  <c r="E4876" i="1"/>
  <c r="E4907" i="1"/>
  <c r="E4937" i="1"/>
  <c r="E4970" i="1"/>
  <c r="E5000" i="1"/>
  <c r="E5031" i="1"/>
  <c r="E5064" i="1"/>
  <c r="E5094" i="1"/>
  <c r="E5125" i="1"/>
  <c r="E5157" i="1"/>
  <c r="E5188" i="1"/>
  <c r="E5216" i="1"/>
  <c r="E5247" i="1"/>
  <c r="E5274" i="1"/>
  <c r="E5301" i="1"/>
  <c r="E5331" i="1"/>
  <c r="E5358" i="1"/>
  <c r="E5386" i="1"/>
  <c r="E5415" i="1"/>
  <c r="E5442" i="1"/>
  <c r="E5470" i="1"/>
  <c r="E5499" i="1"/>
  <c r="E5527" i="1"/>
  <c r="E5554" i="1"/>
  <c r="E5582" i="1"/>
  <c r="E5606" i="1"/>
  <c r="E5629" i="1"/>
  <c r="E5652" i="1"/>
  <c r="E5675" i="1"/>
  <c r="E5697" i="1"/>
  <c r="E5719" i="1"/>
  <c r="E5741" i="1"/>
  <c r="E5765" i="1"/>
  <c r="E5787" i="1"/>
  <c r="E5809" i="1"/>
  <c r="E5831" i="1"/>
  <c r="E5853" i="1"/>
  <c r="E5875" i="1"/>
  <c r="E5897" i="1"/>
  <c r="E5919" i="1"/>
  <c r="E5941" i="1"/>
  <c r="E5963" i="1"/>
  <c r="E5986" i="1"/>
  <c r="E6008" i="1"/>
  <c r="E6029" i="1"/>
  <c r="E6050" i="1"/>
  <c r="E6071" i="1"/>
  <c r="E6092" i="1"/>
  <c r="E6113" i="1"/>
  <c r="E6134" i="1"/>
  <c r="E6155" i="1"/>
  <c r="E6177" i="1"/>
  <c r="E6198" i="1"/>
  <c r="E6219" i="1"/>
  <c r="E6240" i="1"/>
  <c r="E6261" i="1"/>
  <c r="E6282" i="1"/>
  <c r="E6303" i="1"/>
  <c r="E6324" i="1"/>
  <c r="E6345" i="1"/>
  <c r="E6366" i="1"/>
  <c r="E6387" i="1"/>
  <c r="E6408" i="1"/>
  <c r="E6429" i="1"/>
  <c r="E6450" i="1"/>
  <c r="E6471" i="1"/>
  <c r="E6492" i="1"/>
  <c r="E6513" i="1"/>
  <c r="E6534" i="1"/>
  <c r="E6555" i="1"/>
  <c r="E6577" i="1"/>
  <c r="E6598" i="1"/>
  <c r="E6619" i="1"/>
  <c r="E6640" i="1"/>
  <c r="E6661" i="1"/>
  <c r="E6682" i="1"/>
  <c r="E6703" i="1"/>
  <c r="E6724" i="1"/>
  <c r="E6745" i="1"/>
  <c r="E6766" i="1"/>
  <c r="E6787" i="1"/>
  <c r="E6808" i="1"/>
  <c r="E6829" i="1"/>
  <c r="E6849" i="1"/>
  <c r="E6869" i="1"/>
  <c r="E6889" i="1"/>
  <c r="E6909" i="1"/>
  <c r="E6929" i="1"/>
  <c r="E6949" i="1"/>
  <c r="E6969" i="1"/>
  <c r="E2324" i="1"/>
  <c r="E3228" i="1"/>
  <c r="E3421" i="1"/>
  <c r="E3552" i="1"/>
  <c r="E3692" i="1"/>
  <c r="E3807" i="1"/>
  <c r="E3888" i="1"/>
  <c r="E3955" i="1"/>
  <c r="E4030" i="1"/>
  <c r="E4098" i="1"/>
  <c r="E4172" i="1"/>
  <c r="E4239" i="1"/>
  <c r="E4297" i="1"/>
  <c r="E4345" i="1"/>
  <c r="E4385" i="1"/>
  <c r="E4425" i="1"/>
  <c r="E4469" i="1"/>
  <c r="E4506" i="1"/>
  <c r="E4544" i="1"/>
  <c r="E4581" i="1"/>
  <c r="E4615" i="1"/>
  <c r="E4649" i="1"/>
  <c r="E4687" i="1"/>
  <c r="E4720" i="1"/>
  <c r="E4751" i="1"/>
  <c r="E4785" i="1"/>
  <c r="E4814" i="1"/>
  <c r="E4846" i="1"/>
  <c r="E4877" i="1"/>
  <c r="E4909" i="1"/>
  <c r="E4938" i="1"/>
  <c r="E4972" i="1"/>
  <c r="E5001" i="1"/>
  <c r="E5032" i="1"/>
  <c r="E5065" i="1"/>
  <c r="E5095" i="1"/>
  <c r="E5126" i="1"/>
  <c r="E5158" i="1"/>
  <c r="E5189" i="1"/>
  <c r="E5217" i="1"/>
  <c r="E5248" i="1"/>
  <c r="E5275" i="1"/>
  <c r="E5302" i="1"/>
  <c r="E5332" i="1"/>
  <c r="E5359" i="1"/>
  <c r="E5387" i="1"/>
  <c r="E5416" i="1"/>
  <c r="E5443" i="1"/>
  <c r="E5471" i="1"/>
  <c r="E5500" i="1"/>
  <c r="E5528" i="1"/>
  <c r="E5555" i="1"/>
  <c r="E5583" i="1"/>
  <c r="E5607" i="1"/>
  <c r="E5630" i="1"/>
  <c r="E5653" i="1"/>
  <c r="E5676" i="1"/>
  <c r="E5698" i="1"/>
  <c r="E5720" i="1"/>
  <c r="E5743" i="1"/>
  <c r="E5766" i="1"/>
  <c r="E5788" i="1"/>
  <c r="E5810" i="1"/>
  <c r="E5832" i="1"/>
  <c r="E5854" i="1"/>
  <c r="E5876" i="1"/>
  <c r="E5898" i="1"/>
  <c r="E5920" i="1"/>
  <c r="E5942" i="1"/>
  <c r="E5965" i="1"/>
  <c r="E5987" i="1"/>
  <c r="E6009" i="1"/>
  <c r="E6030" i="1"/>
  <c r="E6051" i="1"/>
  <c r="E6072" i="1"/>
  <c r="E6093" i="1"/>
  <c r="E6114" i="1"/>
  <c r="E6135" i="1"/>
  <c r="E6157" i="1"/>
  <c r="E6178" i="1"/>
  <c r="E6199" i="1"/>
  <c r="E6220" i="1"/>
  <c r="E6241" i="1"/>
  <c r="E6262" i="1"/>
  <c r="E6283" i="1"/>
  <c r="E6304" i="1"/>
  <c r="E6325" i="1"/>
  <c r="E6346" i="1"/>
  <c r="E6367" i="1"/>
  <c r="E6388" i="1"/>
  <c r="E6409" i="1"/>
  <c r="E6430" i="1"/>
  <c r="E6451" i="1"/>
  <c r="E6472" i="1"/>
  <c r="E6493" i="1"/>
  <c r="E6514" i="1"/>
  <c r="E6535" i="1"/>
  <c r="E6557" i="1"/>
  <c r="E6578" i="1"/>
  <c r="E6599" i="1"/>
  <c r="E6620" i="1"/>
  <c r="E6641" i="1"/>
  <c r="E6662" i="1"/>
  <c r="E6683" i="1"/>
  <c r="E6704" i="1"/>
  <c r="E6725" i="1"/>
  <c r="E6746" i="1"/>
  <c r="E6767" i="1"/>
  <c r="E6788" i="1"/>
  <c r="E6809" i="1"/>
  <c r="E6830" i="1"/>
  <c r="E6850" i="1"/>
  <c r="E6870" i="1"/>
  <c r="E6890" i="1"/>
  <c r="E6910" i="1"/>
  <c r="E6930" i="1"/>
  <c r="E6950" i="1"/>
  <c r="E6970" i="1"/>
  <c r="E6990" i="1"/>
  <c r="E7010" i="1"/>
  <c r="E7030" i="1"/>
  <c r="E7050" i="1"/>
  <c r="E7070" i="1"/>
  <c r="E7090" i="1"/>
  <c r="E7110" i="1"/>
  <c r="E7130" i="1"/>
  <c r="E7150" i="1"/>
  <c r="E2331" i="1"/>
  <c r="E3256" i="1"/>
  <c r="E3422" i="1"/>
  <c r="E3553" i="1"/>
  <c r="E3709" i="1"/>
  <c r="E3815" i="1"/>
  <c r="E3890" i="1"/>
  <c r="E3959" i="1"/>
  <c r="E4032" i="1"/>
  <c r="E4101" i="1"/>
  <c r="E4175" i="1"/>
  <c r="E4240" i="1"/>
  <c r="E4298" i="1"/>
  <c r="E4349" i="1"/>
  <c r="E4390" i="1"/>
  <c r="E4429" i="1"/>
  <c r="E4471" i="1"/>
  <c r="E4510" i="1"/>
  <c r="E4546" i="1"/>
  <c r="E4584" i="1"/>
  <c r="E4618" i="1"/>
  <c r="E4651" i="1"/>
  <c r="E4689" i="1"/>
  <c r="E4721" i="1"/>
  <c r="E4752" i="1"/>
  <c r="E4787" i="1"/>
  <c r="E4815" i="1"/>
  <c r="E4847" i="1"/>
  <c r="E4879" i="1"/>
  <c r="E4910" i="1"/>
  <c r="E4939" i="1"/>
  <c r="E4974" i="1"/>
  <c r="E5002" i="1"/>
  <c r="E5033" i="1"/>
  <c r="E5067" i="1"/>
  <c r="E5096" i="1"/>
  <c r="E5127" i="1"/>
  <c r="E5161" i="1"/>
  <c r="E5190" i="1"/>
  <c r="E5218" i="1"/>
  <c r="E5250" i="1"/>
  <c r="E5276" i="1"/>
  <c r="E5303" i="1"/>
  <c r="E5334" i="1"/>
  <c r="E5360" i="1"/>
  <c r="E5388" i="1"/>
  <c r="E5418" i="1"/>
  <c r="E5445" i="1"/>
  <c r="E5472" i="1"/>
  <c r="E5502" i="1"/>
  <c r="E5529" i="1"/>
  <c r="E5556" i="1"/>
  <c r="E5585" i="1"/>
  <c r="E5608" i="1"/>
  <c r="E5631" i="1"/>
  <c r="E5654" i="1"/>
  <c r="E5677" i="1"/>
  <c r="E5699" i="1"/>
  <c r="E5722" i="1"/>
  <c r="E5745" i="1"/>
  <c r="E5767" i="1"/>
  <c r="E5789" i="1"/>
  <c r="E5811" i="1"/>
  <c r="E5833" i="1"/>
  <c r="E5855" i="1"/>
  <c r="E5877" i="1"/>
  <c r="E5899" i="1"/>
  <c r="E5921" i="1"/>
  <c r="E5943" i="1"/>
  <c r="E2727" i="1"/>
  <c r="E3259" i="1"/>
  <c r="E3424" i="1"/>
  <c r="E3572" i="1"/>
  <c r="E3710" i="1"/>
  <c r="E3816" i="1"/>
  <c r="E3891" i="1"/>
  <c r="E3960" i="1"/>
  <c r="E4033" i="1"/>
  <c r="E4102" i="1"/>
  <c r="E4177" i="1"/>
  <c r="E4245" i="1"/>
  <c r="E4302" i="1"/>
  <c r="E4350" i="1"/>
  <c r="E4391" i="1"/>
  <c r="E4431" i="1"/>
  <c r="E4472" i="1"/>
  <c r="E4511" i="1"/>
  <c r="E4548" i="1"/>
  <c r="E4585" i="1"/>
  <c r="E4619" i="1"/>
  <c r="E4653" i="1"/>
  <c r="E4690" i="1"/>
  <c r="E4724" i="1"/>
  <c r="E4754" i="1"/>
  <c r="E4788" i="1"/>
  <c r="E4816" i="1"/>
  <c r="E4849" i="1"/>
  <c r="E4880" i="1"/>
  <c r="E4911" i="1"/>
  <c r="E4941" i="1"/>
  <c r="E4975" i="1"/>
  <c r="E5004" i="1"/>
  <c r="E5036" i="1"/>
  <c r="E5068" i="1"/>
  <c r="E5098" i="1"/>
  <c r="E5129" i="1"/>
  <c r="E5162" i="1"/>
  <c r="E5191" i="1"/>
  <c r="E5220" i="1"/>
  <c r="E5251" i="1"/>
  <c r="E5277" i="1"/>
  <c r="E5306" i="1"/>
  <c r="E5335" i="1"/>
  <c r="E5361" i="1"/>
  <c r="E5390" i="1"/>
  <c r="E5419" i="1"/>
  <c r="E5446" i="1"/>
  <c r="E5474" i="1"/>
  <c r="E5503" i="1"/>
  <c r="E5530" i="1"/>
  <c r="E5558" i="1"/>
  <c r="E5586" i="1"/>
  <c r="E5609" i="1"/>
  <c r="E5632" i="1"/>
  <c r="E5655" i="1"/>
  <c r="E5678" i="1"/>
  <c r="E5701" i="1"/>
  <c r="E5723" i="1"/>
  <c r="E5746" i="1"/>
  <c r="E5768" i="1"/>
  <c r="E5790" i="1"/>
  <c r="E5812" i="1"/>
  <c r="E5834" i="1"/>
  <c r="E5856" i="1"/>
  <c r="E2874" i="1"/>
  <c r="E3266" i="1"/>
  <c r="E3461" i="1"/>
  <c r="E3590" i="1"/>
  <c r="E3714" i="1"/>
  <c r="E3827" i="1"/>
  <c r="E3897" i="1"/>
  <c r="E3971" i="1"/>
  <c r="E4039" i="1"/>
  <c r="E4113" i="1"/>
  <c r="E4181" i="1"/>
  <c r="E4252" i="1"/>
  <c r="E4314" i="1"/>
  <c r="E4354" i="1"/>
  <c r="E4395" i="1"/>
  <c r="E4440" i="1"/>
  <c r="E4477" i="1"/>
  <c r="E4515" i="1"/>
  <c r="E4556" i="1"/>
  <c r="E4589" i="1"/>
  <c r="E4624" i="1"/>
  <c r="E4661" i="1"/>
  <c r="E4694" i="1"/>
  <c r="E4728" i="1"/>
  <c r="E4761" i="1"/>
  <c r="E4791" i="1"/>
  <c r="E4821" i="1"/>
  <c r="E4854" i="1"/>
  <c r="E4885" i="1"/>
  <c r="E4915" i="1"/>
  <c r="E4948" i="1"/>
  <c r="E4978" i="1"/>
  <c r="E5009" i="1"/>
  <c r="E5041" i="1"/>
  <c r="E5072" i="1"/>
  <c r="E5102" i="1"/>
  <c r="E5135" i="1"/>
  <c r="E5166" i="1"/>
  <c r="E2893" i="1"/>
  <c r="E3298" i="1"/>
  <c r="E3462" i="1"/>
  <c r="E3592" i="1"/>
  <c r="E3731" i="1"/>
  <c r="E3828" i="1"/>
  <c r="E3898" i="1"/>
  <c r="E3972" i="1"/>
  <c r="E4040" i="1"/>
  <c r="E4115" i="1"/>
  <c r="E4182" i="1"/>
  <c r="E4257" i="1"/>
  <c r="E4317" i="1"/>
  <c r="E4355" i="1"/>
  <c r="E4397" i="1"/>
  <c r="E4442" i="1"/>
  <c r="E4478" i="1"/>
  <c r="E4517" i="1"/>
  <c r="E4558" i="1"/>
  <c r="E4590" i="1"/>
  <c r="E4625" i="1"/>
  <c r="E4664" i="1"/>
  <c r="E4695" i="1"/>
  <c r="E4729" i="1"/>
  <c r="E4764" i="1"/>
  <c r="E4792" i="1"/>
  <c r="E4822" i="1"/>
  <c r="E4856" i="1"/>
  <c r="E4886" i="1"/>
  <c r="E4916" i="1"/>
  <c r="E4951" i="1"/>
  <c r="E4979" i="1"/>
  <c r="E5010" i="1"/>
  <c r="E5044" i="1"/>
  <c r="E5073" i="1"/>
  <c r="E5104" i="1"/>
  <c r="E5137" i="1"/>
  <c r="E5167" i="1"/>
  <c r="E2894" i="1"/>
  <c r="E3314" i="1"/>
  <c r="E3463" i="1"/>
  <c r="E3595" i="1"/>
  <c r="E3745" i="1"/>
  <c r="E3829" i="1"/>
  <c r="E3900" i="1"/>
  <c r="E3973" i="1"/>
  <c r="E4042" i="1"/>
  <c r="E4117" i="1"/>
  <c r="E4188" i="1"/>
  <c r="E4258" i="1"/>
  <c r="E4318" i="1"/>
  <c r="E4357" i="1"/>
  <c r="E4399" i="1"/>
  <c r="E4444" i="1"/>
  <c r="E4479" i="1"/>
  <c r="E4519" i="1"/>
  <c r="E4559" i="1"/>
  <c r="E4591" i="1"/>
  <c r="E4627" i="1"/>
  <c r="E4665" i="1"/>
  <c r="E4696" i="1"/>
  <c r="E4731" i="1"/>
  <c r="E4765" i="1"/>
  <c r="E4793" i="1"/>
  <c r="E4826" i="1"/>
  <c r="E4857" i="1"/>
  <c r="E4888" i="1"/>
  <c r="E4918" i="1"/>
  <c r="E4952" i="1"/>
  <c r="E4980" i="1"/>
  <c r="E5012" i="1"/>
  <c r="E5045" i="1"/>
  <c r="E5074" i="1"/>
  <c r="E5106" i="1"/>
  <c r="E5138" i="1"/>
  <c r="E5168" i="1"/>
  <c r="E5198" i="1"/>
  <c r="E5230" i="1"/>
  <c r="E5256" i="1"/>
  <c r="E5285" i="1"/>
  <c r="E5314" i="1"/>
  <c r="E5340" i="1"/>
  <c r="E5369" i="1"/>
  <c r="E5398" i="1"/>
  <c r="E5425" i="1"/>
  <c r="E5453" i="1"/>
  <c r="E5482" i="1"/>
  <c r="E5509" i="1"/>
  <c r="E5537" i="1"/>
  <c r="E5566" i="1"/>
  <c r="E5591" i="1"/>
  <c r="E5614" i="1"/>
  <c r="E5638" i="1"/>
  <c r="E5661" i="1"/>
  <c r="E5685" i="1"/>
  <c r="E5707" i="1"/>
  <c r="E5729" i="1"/>
  <c r="E5751" i="1"/>
  <c r="E5773" i="1"/>
  <c r="E5795" i="1"/>
  <c r="E5817" i="1"/>
  <c r="E5839" i="1"/>
  <c r="E5861" i="1"/>
  <c r="E5883" i="1"/>
  <c r="E5906" i="1"/>
  <c r="E5928" i="1"/>
  <c r="E5950" i="1"/>
  <c r="E5972" i="1"/>
  <c r="E5994" i="1"/>
  <c r="E6017" i="1"/>
  <c r="E6038" i="1"/>
  <c r="E6059" i="1"/>
  <c r="E6080" i="1"/>
  <c r="E6101" i="1"/>
  <c r="E6122" i="1"/>
  <c r="E6143" i="1"/>
  <c r="E6164" i="1"/>
  <c r="E6185" i="1"/>
  <c r="E6206" i="1"/>
  <c r="E6227" i="1"/>
  <c r="E6248" i="1"/>
  <c r="E6269" i="1"/>
  <c r="E6290" i="1"/>
  <c r="E6311" i="1"/>
  <c r="E6332" i="1"/>
  <c r="E6353" i="1"/>
  <c r="E6374" i="1"/>
  <c r="E6395" i="1"/>
  <c r="E6417" i="1"/>
  <c r="E6438" i="1"/>
  <c r="E6459" i="1"/>
  <c r="E6480" i="1"/>
  <c r="E6501" i="1"/>
  <c r="E6522" i="1"/>
  <c r="E6543" i="1"/>
  <c r="E6564" i="1"/>
  <c r="E6585" i="1"/>
  <c r="E6606" i="1"/>
  <c r="E6627" i="1"/>
  <c r="E6648" i="1"/>
  <c r="E6669" i="1"/>
  <c r="E6690" i="1"/>
  <c r="E6711" i="1"/>
  <c r="E6732" i="1"/>
  <c r="E6753" i="1"/>
  <c r="E6774" i="1"/>
  <c r="E6795" i="1"/>
  <c r="E6817" i="1"/>
  <c r="E6837" i="1"/>
  <c r="E6857" i="1"/>
  <c r="E6877" i="1"/>
  <c r="E2976" i="1"/>
  <c r="E3315" i="1"/>
  <c r="E3467" i="1"/>
  <c r="E3615" i="1"/>
  <c r="E3746" i="1"/>
  <c r="E3844" i="1"/>
  <c r="E3918" i="1"/>
  <c r="E3989" i="1"/>
  <c r="E4060" i="1"/>
  <c r="E4131" i="1"/>
  <c r="E4202" i="1"/>
  <c r="E4259" i="1"/>
  <c r="E4319" i="1"/>
  <c r="E4359" i="1"/>
  <c r="E4404" i="1"/>
  <c r="E4445" i="1"/>
  <c r="E4481" i="1"/>
  <c r="E4524" i="1"/>
  <c r="E4560" i="1"/>
  <c r="E4593" i="1"/>
  <c r="E4631" i="1"/>
  <c r="E4666" i="1"/>
  <c r="E4698" i="1"/>
  <c r="E4735" i="1"/>
  <c r="E4766" i="1"/>
  <c r="E4794" i="1"/>
  <c r="E4829" i="1"/>
  <c r="E4858" i="1"/>
  <c r="E4889" i="1"/>
  <c r="E4921" i="1"/>
  <c r="E4953" i="1"/>
  <c r="E4981" i="1"/>
  <c r="E5016" i="1"/>
  <c r="E5046" i="1"/>
  <c r="E5075" i="1"/>
  <c r="E5109" i="1"/>
  <c r="E5140" i="1"/>
  <c r="E5169" i="1"/>
  <c r="E5201" i="1"/>
  <c r="E3042" i="1"/>
  <c r="E3316" i="1"/>
  <c r="E3471" i="1"/>
  <c r="E3627" i="1"/>
  <c r="E3747" i="1"/>
  <c r="E3847" i="1"/>
  <c r="E3919" i="1"/>
  <c r="E3990" i="1"/>
  <c r="E4061" i="1"/>
  <c r="E4132" i="1"/>
  <c r="E4205" i="1"/>
  <c r="E4262" i="1"/>
  <c r="E4320" i="1"/>
  <c r="E4364" i="1"/>
  <c r="E4405" i="1"/>
  <c r="E4446" i="1"/>
  <c r="E4486" i="1"/>
  <c r="E4525" i="1"/>
  <c r="E4561" i="1"/>
  <c r="E4597" i="1"/>
  <c r="E4632" i="1"/>
  <c r="E4667" i="1"/>
  <c r="E4702" i="1"/>
  <c r="E4736" i="1"/>
  <c r="E4767" i="1"/>
  <c r="E4796" i="1"/>
  <c r="E4830" i="1"/>
  <c r="E4859" i="1"/>
  <c r="E4891" i="1"/>
  <c r="E4922" i="1"/>
  <c r="E4954" i="1"/>
  <c r="E4984" i="1"/>
  <c r="E5017" i="1"/>
  <c r="E5047" i="1"/>
  <c r="E5078" i="1"/>
  <c r="E5110" i="1"/>
  <c r="E5141" i="1"/>
  <c r="E5171" i="1"/>
  <c r="E5204" i="1"/>
  <c r="E5232" i="1"/>
  <c r="E5259" i="1"/>
  <c r="E5289" i="1"/>
  <c r="E5316" i="1"/>
  <c r="E5343" i="1"/>
  <c r="E5373" i="1"/>
  <c r="E5400" i="1"/>
  <c r="E5428" i="1"/>
  <c r="E5457" i="1"/>
  <c r="E5485" i="1"/>
  <c r="E5512" i="1"/>
  <c r="E5541" i="1"/>
  <c r="E5568" i="1"/>
  <c r="E5593" i="1"/>
  <c r="E5617" i="1"/>
  <c r="E5640" i="1"/>
  <c r="E5665" i="1"/>
  <c r="E5687" i="1"/>
  <c r="E5709" i="1"/>
  <c r="E5731" i="1"/>
  <c r="E5753" i="1"/>
  <c r="E5775" i="1"/>
  <c r="E5797" i="1"/>
  <c r="E5819" i="1"/>
  <c r="E5841" i="1"/>
  <c r="E5863" i="1"/>
  <c r="E5886" i="1"/>
  <c r="E5908" i="1"/>
  <c r="E5930" i="1"/>
  <c r="E5952" i="1"/>
  <c r="E5975" i="1"/>
  <c r="E5997" i="1"/>
  <c r="E6019" i="1"/>
  <c r="E6040" i="1"/>
  <c r="E6061" i="1"/>
  <c r="E6082" i="1"/>
  <c r="E6103" i="1"/>
  <c r="E6124" i="1"/>
  <c r="E6145" i="1"/>
  <c r="E6166" i="1"/>
  <c r="E6187" i="1"/>
  <c r="E6208" i="1"/>
  <c r="E6229" i="1"/>
  <c r="E6250" i="1"/>
  <c r="E6271" i="1"/>
  <c r="E6292" i="1"/>
  <c r="E6313" i="1"/>
  <c r="E6334" i="1"/>
  <c r="E6355" i="1"/>
  <c r="E6377" i="1"/>
  <c r="E6398" i="1"/>
  <c r="E6419" i="1"/>
  <c r="E6440" i="1"/>
  <c r="E6461" i="1"/>
  <c r="E6482" i="1"/>
  <c r="E6503" i="1"/>
  <c r="E6524" i="1"/>
  <c r="E6545" i="1"/>
  <c r="E6566" i="1"/>
  <c r="E6587" i="1"/>
  <c r="E6608" i="1"/>
  <c r="E6629" i="1"/>
  <c r="E6650" i="1"/>
  <c r="E6671" i="1"/>
  <c r="E6692" i="1"/>
  <c r="E6713" i="1"/>
  <c r="E6734" i="1"/>
  <c r="E6755" i="1"/>
  <c r="E6777" i="1"/>
  <c r="E6798" i="1"/>
  <c r="E6819" i="1"/>
  <c r="E6839" i="1"/>
  <c r="E6859" i="1"/>
  <c r="E6879" i="1"/>
  <c r="E6899" i="1"/>
  <c r="E6919" i="1"/>
  <c r="E6939" i="1"/>
  <c r="E6959" i="1"/>
  <c r="E6979" i="1"/>
  <c r="E6999" i="1"/>
  <c r="E7019" i="1"/>
  <c r="E7039" i="1"/>
  <c r="E7059" i="1"/>
  <c r="E7079" i="1"/>
  <c r="E7099" i="1"/>
  <c r="E7119" i="1"/>
  <c r="E7139" i="1"/>
  <c r="E7159" i="1"/>
  <c r="E3048" i="1"/>
  <c r="E3328" i="1"/>
  <c r="E3504" i="1"/>
  <c r="E3634" i="1"/>
  <c r="E3752" i="1"/>
  <c r="E3851" i="1"/>
  <c r="E3922" i="1"/>
  <c r="E3995" i="1"/>
  <c r="E4068" i="1"/>
  <c r="E4138" i="1"/>
  <c r="E4210" i="1"/>
  <c r="E4275" i="1"/>
  <c r="E4322" i="1"/>
  <c r="E4368" i="1"/>
  <c r="E4411" i="1"/>
  <c r="E4449" i="1"/>
  <c r="E4489" i="1"/>
  <c r="E4530" i="1"/>
  <c r="E4564" i="1"/>
  <c r="E4599" i="1"/>
  <c r="E4636" i="1"/>
  <c r="E4669" i="1"/>
  <c r="E4705" i="1"/>
  <c r="E4740" i="1"/>
  <c r="E4769" i="1"/>
  <c r="E4799" i="1"/>
  <c r="E4833" i="1"/>
  <c r="E4862" i="1"/>
  <c r="E4893" i="1"/>
  <c r="E4927" i="1"/>
  <c r="E4956" i="1"/>
  <c r="E4986" i="1"/>
  <c r="E5020" i="1"/>
  <c r="E5049" i="1"/>
  <c r="E5080" i="1"/>
  <c r="E5114" i="1"/>
  <c r="E5144" i="1"/>
  <c r="E5173" i="1"/>
  <c r="E2867" i="1"/>
  <c r="E3513" i="1"/>
  <c r="E3860" i="1"/>
  <c r="E4072" i="1"/>
  <c r="E4277" i="1"/>
  <c r="E4408" i="1"/>
  <c r="E4514" i="1"/>
  <c r="E4620" i="1"/>
  <c r="E4712" i="1"/>
  <c r="E4807" i="1"/>
  <c r="E4898" i="1"/>
  <c r="E4989" i="1"/>
  <c r="E5079" i="1"/>
  <c r="E5165" i="1"/>
  <c r="E5231" i="1"/>
  <c r="E5281" i="1"/>
  <c r="E5336" i="1"/>
  <c r="E5379" i="1"/>
  <c r="E5432" i="1"/>
  <c r="E5486" i="1"/>
  <c r="E5535" i="1"/>
  <c r="E5588" i="1"/>
  <c r="E5625" i="1"/>
  <c r="E5669" i="1"/>
  <c r="E5711" i="1"/>
  <c r="E5752" i="1"/>
  <c r="E5793" i="1"/>
  <c r="E5835" i="1"/>
  <c r="E5870" i="1"/>
  <c r="E5905" i="1"/>
  <c r="E5937" i="1"/>
  <c r="E5969" i="1"/>
  <c r="E5999" i="1"/>
  <c r="E6027" i="1"/>
  <c r="E6055" i="1"/>
  <c r="E6084" i="1"/>
  <c r="E6111" i="1"/>
  <c r="E6140" i="1"/>
  <c r="E6168" i="1"/>
  <c r="E6195" i="1"/>
  <c r="E6224" i="1"/>
  <c r="E6252" i="1"/>
  <c r="E6280" i="1"/>
  <c r="E6308" i="1"/>
  <c r="E6337" i="1"/>
  <c r="E6364" i="1"/>
  <c r="E6392" i="1"/>
  <c r="E6421" i="1"/>
  <c r="E6448" i="1"/>
  <c r="E6477" i="1"/>
  <c r="E6505" i="1"/>
  <c r="E6532" i="1"/>
  <c r="E6561" i="1"/>
  <c r="E6589" i="1"/>
  <c r="E6617" i="1"/>
  <c r="E6645" i="1"/>
  <c r="E6673" i="1"/>
  <c r="E6701" i="1"/>
  <c r="E6729" i="1"/>
  <c r="E6758" i="1"/>
  <c r="E6785" i="1"/>
  <c r="E6813" i="1"/>
  <c r="E6841" i="1"/>
  <c r="E6867" i="1"/>
  <c r="E6894" i="1"/>
  <c r="E6918" i="1"/>
  <c r="E6943" i="1"/>
  <c r="E6968" i="1"/>
  <c r="E6993" i="1"/>
  <c r="E7016" i="1"/>
  <c r="E7040" i="1"/>
  <c r="E7063" i="1"/>
  <c r="E7087" i="1"/>
  <c r="E7111" i="1"/>
  <c r="E7134" i="1"/>
  <c r="E7157" i="1"/>
  <c r="E7179" i="1"/>
  <c r="E7200" i="1"/>
  <c r="E7221" i="1"/>
  <c r="E7242" i="1"/>
  <c r="E7263" i="1"/>
  <c r="E7284" i="1"/>
  <c r="E7305" i="1"/>
  <c r="E7327" i="1"/>
  <c r="E7348" i="1"/>
  <c r="E7369" i="1"/>
  <c r="E7390" i="1"/>
  <c r="E7411" i="1"/>
  <c r="E7432" i="1"/>
  <c r="E7453" i="1"/>
  <c r="E7474" i="1"/>
  <c r="E7495" i="1"/>
  <c r="E7516" i="1"/>
  <c r="E7537" i="1"/>
  <c r="E7558" i="1"/>
  <c r="E7579" i="1"/>
  <c r="E7600" i="1"/>
  <c r="E7621" i="1"/>
  <c r="E7642" i="1"/>
  <c r="E7663" i="1"/>
  <c r="E2869" i="1"/>
  <c r="E3588" i="1"/>
  <c r="E3861" i="1"/>
  <c r="E4073" i="1"/>
  <c r="E4280" i="1"/>
  <c r="E4414" i="1"/>
  <c r="E4526" i="1"/>
  <c r="E4622" i="1"/>
  <c r="E4725" i="1"/>
  <c r="E4808" i="1"/>
  <c r="E4899" i="1"/>
  <c r="E4993" i="1"/>
  <c r="E5082" i="1"/>
  <c r="E5172" i="1"/>
  <c r="E5233" i="1"/>
  <c r="E5282" i="1"/>
  <c r="E5337" i="1"/>
  <c r="E5380" i="1"/>
  <c r="E5435" i="1"/>
  <c r="E5487" i="1"/>
  <c r="E5540" i="1"/>
  <c r="E5589" i="1"/>
  <c r="E5633" i="1"/>
  <c r="E5670" i="1"/>
  <c r="E5712" i="1"/>
  <c r="E5754" i="1"/>
  <c r="E5794" i="1"/>
  <c r="E5836" i="1"/>
  <c r="E5871" i="1"/>
  <c r="E5907" i="1"/>
  <c r="E5939" i="1"/>
  <c r="E5970" i="1"/>
  <c r="E6000" i="1"/>
  <c r="E6028" i="1"/>
  <c r="E6057" i="1"/>
  <c r="E6085" i="1"/>
  <c r="E6112" i="1"/>
  <c r="E6141" i="1"/>
  <c r="E6169" i="1"/>
  <c r="E6197" i="1"/>
  <c r="E6225" i="1"/>
  <c r="E6253" i="1"/>
  <c r="E6281" i="1"/>
  <c r="E6309" i="1"/>
  <c r="E6338" i="1"/>
  <c r="E6365" i="1"/>
  <c r="E6393" i="1"/>
  <c r="E6422" i="1"/>
  <c r="E6449" i="1"/>
  <c r="E6478" i="1"/>
  <c r="E6506" i="1"/>
  <c r="E6533" i="1"/>
  <c r="E6562" i="1"/>
  <c r="E6590" i="1"/>
  <c r="E6618" i="1"/>
  <c r="E6646" i="1"/>
  <c r="E6674" i="1"/>
  <c r="E6702" i="1"/>
  <c r="E6730" i="1"/>
  <c r="E6759" i="1"/>
  <c r="E6786" i="1"/>
  <c r="E6814" i="1"/>
  <c r="E6842" i="1"/>
  <c r="E6868" i="1"/>
  <c r="E6895" i="1"/>
  <c r="E6920" i="1"/>
  <c r="E6944" i="1"/>
  <c r="E3045" i="1"/>
  <c r="E3589" i="1"/>
  <c r="E3893" i="1"/>
  <c r="E4075" i="1"/>
  <c r="E4285" i="1"/>
  <c r="E4415" i="1"/>
  <c r="E4533" i="1"/>
  <c r="E4633" i="1"/>
  <c r="E4727" i="1"/>
  <c r="E4817" i="1"/>
  <c r="E4900" i="1"/>
  <c r="E4994" i="1"/>
  <c r="E5086" i="1"/>
  <c r="E5175" i="1"/>
  <c r="E5234" i="1"/>
  <c r="E5288" i="1"/>
  <c r="E5338" i="1"/>
  <c r="E5393" i="1"/>
  <c r="E5436" i="1"/>
  <c r="E5488" i="1"/>
  <c r="E5542" i="1"/>
  <c r="E3051" i="1"/>
  <c r="E3630" i="1"/>
  <c r="E3895" i="1"/>
  <c r="E4109" i="1"/>
  <c r="E4289" i="1"/>
  <c r="E4417" i="1"/>
  <c r="E4534" i="1"/>
  <c r="E4639" i="1"/>
  <c r="E4737" i="1"/>
  <c r="E4820" i="1"/>
  <c r="E4912" i="1"/>
  <c r="E4995" i="1"/>
  <c r="E5087" i="1"/>
  <c r="E5179" i="1"/>
  <c r="E5235" i="1"/>
  <c r="E5290" i="1"/>
  <c r="E5339" i="1"/>
  <c r="E5394" i="1"/>
  <c r="E5437" i="1"/>
  <c r="E5489" i="1"/>
  <c r="E5545" i="1"/>
  <c r="E5592" i="1"/>
  <c r="E5635" i="1"/>
  <c r="E5680" i="1"/>
  <c r="E5714" i="1"/>
  <c r="E5756" i="1"/>
  <c r="E5798" i="1"/>
  <c r="E5838" i="1"/>
  <c r="E5878" i="1"/>
  <c r="E5910" i="1"/>
  <c r="E5945" i="1"/>
  <c r="E5973" i="1"/>
  <c r="E6002" i="1"/>
  <c r="E6032" i="1"/>
  <c r="E6060" i="1"/>
  <c r="E6087" i="1"/>
  <c r="E6117" i="1"/>
  <c r="E6144" i="1"/>
  <c r="E6171" i="1"/>
  <c r="E6201" i="1"/>
  <c r="E6228" i="1"/>
  <c r="E6255" i="1"/>
  <c r="E6285" i="1"/>
  <c r="E6312" i="1"/>
  <c r="E6340" i="1"/>
  <c r="E6369" i="1"/>
  <c r="E6397" i="1"/>
  <c r="E6424" i="1"/>
  <c r="E6453" i="1"/>
  <c r="E6481" i="1"/>
  <c r="E6508" i="1"/>
  <c r="E6538" i="1"/>
  <c r="E6565" i="1"/>
  <c r="E6592" i="1"/>
  <c r="E6622" i="1"/>
  <c r="E6649" i="1"/>
  <c r="E6677" i="1"/>
  <c r="E6706" i="1"/>
  <c r="E6733" i="1"/>
  <c r="E6761" i="1"/>
  <c r="E6790" i="1"/>
  <c r="E6818" i="1"/>
  <c r="E6844" i="1"/>
  <c r="E6872" i="1"/>
  <c r="E6897" i="1"/>
  <c r="E6922" i="1"/>
  <c r="E6947" i="1"/>
  <c r="E6973" i="1"/>
  <c r="E6996" i="1"/>
  <c r="E7020" i="1"/>
  <c r="E7043" i="1"/>
  <c r="E7067" i="1"/>
  <c r="E7091" i="1"/>
  <c r="E7114" i="1"/>
  <c r="E7137" i="1"/>
  <c r="E7161" i="1"/>
  <c r="E7182" i="1"/>
  <c r="E7203" i="1"/>
  <c r="E7224" i="1"/>
  <c r="E7245" i="1"/>
  <c r="E7267" i="1"/>
  <c r="E7288" i="1"/>
  <c r="E7309" i="1"/>
  <c r="E7330" i="1"/>
  <c r="E7351" i="1"/>
  <c r="E7372" i="1"/>
  <c r="E7393" i="1"/>
  <c r="E7414" i="1"/>
  <c r="E7435" i="1"/>
  <c r="E7456" i="1"/>
  <c r="E7477" i="1"/>
  <c r="E7498" i="1"/>
  <c r="E7519" i="1"/>
  <c r="E7540" i="1"/>
  <c r="E7561" i="1"/>
  <c r="E7582" i="1"/>
  <c r="E7603" i="1"/>
  <c r="E7624" i="1"/>
  <c r="E7645" i="1"/>
  <c r="E7667" i="1"/>
  <c r="E3086" i="1"/>
  <c r="E3635" i="1"/>
  <c r="E3920" i="1"/>
  <c r="E4110" i="1"/>
  <c r="E4310" i="1"/>
  <c r="E4418" i="1"/>
  <c r="E4535" i="1"/>
  <c r="E4640" i="1"/>
  <c r="E4741" i="1"/>
  <c r="E4831" i="1"/>
  <c r="E4914" i="1"/>
  <c r="E5005" i="1"/>
  <c r="E5088" i="1"/>
  <c r="E5180" i="1"/>
  <c r="E5236" i="1"/>
  <c r="E5292" i="1"/>
  <c r="E5341" i="1"/>
  <c r="E5395" i="1"/>
  <c r="E5447" i="1"/>
  <c r="E5491" i="1"/>
  <c r="E5546" i="1"/>
  <c r="E5594" i="1"/>
  <c r="E5636" i="1"/>
  <c r="E5681" i="1"/>
  <c r="E5715" i="1"/>
  <c r="E5757" i="1"/>
  <c r="E5799" i="1"/>
  <c r="E5840" i="1"/>
  <c r="E5879" i="1"/>
  <c r="E5912" i="1"/>
  <c r="E5946" i="1"/>
  <c r="E5976" i="1"/>
  <c r="E6003" i="1"/>
  <c r="E6033" i="1"/>
  <c r="E6062" i="1"/>
  <c r="E6088" i="1"/>
  <c r="E6118" i="1"/>
  <c r="E6146" i="1"/>
  <c r="E6172" i="1"/>
  <c r="E6202" i="1"/>
  <c r="E6230" i="1"/>
  <c r="E6257" i="1"/>
  <c r="E6286" i="1"/>
  <c r="E6314" i="1"/>
  <c r="E6341" i="1"/>
  <c r="E6370" i="1"/>
  <c r="E6399" i="1"/>
  <c r="E6425" i="1"/>
  <c r="E6454" i="1"/>
  <c r="E6483" i="1"/>
  <c r="E6509" i="1"/>
  <c r="E6539" i="1"/>
  <c r="E6567" i="1"/>
  <c r="E6593" i="1"/>
  <c r="E6623" i="1"/>
  <c r="E6651" i="1"/>
  <c r="E6678" i="1"/>
  <c r="E6707" i="1"/>
  <c r="E6735" i="1"/>
  <c r="E6762" i="1"/>
  <c r="E6791" i="1"/>
  <c r="E6820" i="1"/>
  <c r="E6845" i="1"/>
  <c r="E6873" i="1"/>
  <c r="E6898" i="1"/>
  <c r="E6923" i="1"/>
  <c r="E6948" i="1"/>
  <c r="E6974" i="1"/>
  <c r="E6997" i="1"/>
  <c r="E7021" i="1"/>
  <c r="E7044" i="1"/>
  <c r="E7068" i="1"/>
  <c r="E7092" i="1"/>
  <c r="E7115" i="1"/>
  <c r="E7138" i="1"/>
  <c r="E7162" i="1"/>
  <c r="E7183" i="1"/>
  <c r="E7204" i="1"/>
  <c r="E7225" i="1"/>
  <c r="E7247" i="1"/>
  <c r="E7268" i="1"/>
  <c r="E7289" i="1"/>
  <c r="E7310" i="1"/>
  <c r="E7331" i="1"/>
  <c r="E7352" i="1"/>
  <c r="E7373" i="1"/>
  <c r="E3118" i="1"/>
  <c r="E3637" i="1"/>
  <c r="E3925" i="1"/>
  <c r="E4133" i="1"/>
  <c r="E4313" i="1"/>
  <c r="E4435" i="1"/>
  <c r="E4537" i="1"/>
  <c r="E4641" i="1"/>
  <c r="E4742" i="1"/>
  <c r="E4834" i="1"/>
  <c r="E4925" i="1"/>
  <c r="E5007" i="1"/>
  <c r="E5099" i="1"/>
  <c r="E5182" i="1"/>
  <c r="E5238" i="1"/>
  <c r="E5293" i="1"/>
  <c r="E5345" i="1"/>
  <c r="E5397" i="1"/>
  <c r="E5449" i="1"/>
  <c r="E5492" i="1"/>
  <c r="E5547" i="1"/>
  <c r="E3168" i="1"/>
  <c r="E3656" i="1"/>
  <c r="E3930" i="1"/>
  <c r="E4141" i="1"/>
  <c r="E4321" i="1"/>
  <c r="E4439" i="1"/>
  <c r="E4552" i="1"/>
  <c r="E4642" i="1"/>
  <c r="E4744" i="1"/>
  <c r="E4835" i="1"/>
  <c r="E4928" i="1"/>
  <c r="E5018" i="1"/>
  <c r="E5101" i="1"/>
  <c r="E5192" i="1"/>
  <c r="E5239" i="1"/>
  <c r="E5294" i="1"/>
  <c r="E5346" i="1"/>
  <c r="E5399" i="1"/>
  <c r="E5450" i="1"/>
  <c r="E5505" i="1"/>
  <c r="E5548" i="1"/>
  <c r="E5597" i="1"/>
  <c r="E3345" i="1"/>
  <c r="E3749" i="1"/>
  <c r="E3968" i="1"/>
  <c r="E4179" i="1"/>
  <c r="E4332" i="1"/>
  <c r="E4454" i="1"/>
  <c r="E4567" i="1"/>
  <c r="E4670" i="1"/>
  <c r="E4768" i="1"/>
  <c r="E4853" i="1"/>
  <c r="E4946" i="1"/>
  <c r="E5025" i="1"/>
  <c r="E5117" i="1"/>
  <c r="E5205" i="1"/>
  <c r="E5255" i="1"/>
  <c r="E5310" i="1"/>
  <c r="E5353" i="1"/>
  <c r="E5405" i="1"/>
  <c r="E5460" i="1"/>
  <c r="E5510" i="1"/>
  <c r="E5563" i="1"/>
  <c r="E5610" i="1"/>
  <c r="E5647" i="1"/>
  <c r="E5690" i="1"/>
  <c r="E5732" i="1"/>
  <c r="E5772" i="1"/>
  <c r="E5814" i="1"/>
  <c r="E5849" i="1"/>
  <c r="E5888" i="1"/>
  <c r="E5923" i="1"/>
  <c r="E5955" i="1"/>
  <c r="E5983" i="1"/>
  <c r="E6013" i="1"/>
  <c r="E6042" i="1"/>
  <c r="E6069" i="1"/>
  <c r="E6098" i="1"/>
  <c r="E6126" i="1"/>
  <c r="E6153" i="1"/>
  <c r="E6182" i="1"/>
  <c r="E6210" i="1"/>
  <c r="E6238" i="1"/>
  <c r="E6266" i="1"/>
  <c r="E6294" i="1"/>
  <c r="E6322" i="1"/>
  <c r="E6350" i="1"/>
  <c r="E6379" i="1"/>
  <c r="E6406" i="1"/>
  <c r="E6434" i="1"/>
  <c r="E6463" i="1"/>
  <c r="E6490" i="1"/>
  <c r="E6519" i="1"/>
  <c r="E6547" i="1"/>
  <c r="E6574" i="1"/>
  <c r="E6603" i="1"/>
  <c r="E6631" i="1"/>
  <c r="E6659" i="1"/>
  <c r="E6687" i="1"/>
  <c r="E6715" i="1"/>
  <c r="E6743" i="1"/>
  <c r="E6800" i="1"/>
  <c r="E6827" i="1"/>
  <c r="E6854" i="1"/>
  <c r="E6881" i="1"/>
  <c r="E6905" i="1"/>
  <c r="E6932" i="1"/>
  <c r="E6956" i="1"/>
  <c r="E6981" i="1"/>
  <c r="E7004" i="1"/>
  <c r="E7028" i="1"/>
  <c r="E7052" i="1"/>
  <c r="E7075" i="1"/>
  <c r="E7098" i="1"/>
  <c r="E7122" i="1"/>
  <c r="E7145" i="1"/>
  <c r="E7169" i="1"/>
  <c r="E7190" i="1"/>
  <c r="E7211" i="1"/>
  <c r="E7232" i="1"/>
  <c r="E7253" i="1"/>
  <c r="E7274" i="1"/>
  <c r="E7295" i="1"/>
  <c r="E7316" i="1"/>
  <c r="E7337" i="1"/>
  <c r="E7358" i="1"/>
  <c r="E3370" i="1"/>
  <c r="E3770" i="1"/>
  <c r="E3991" i="1"/>
  <c r="E4180" i="1"/>
  <c r="E4351" i="1"/>
  <c r="E4455" i="1"/>
  <c r="E4569" i="1"/>
  <c r="E4672" i="1"/>
  <c r="E4770" i="1"/>
  <c r="E4861" i="1"/>
  <c r="E3371" i="1"/>
  <c r="E3776" i="1"/>
  <c r="E3999" i="1"/>
  <c r="E4208" i="1"/>
  <c r="E4353" i="1"/>
  <c r="E4473" i="1"/>
  <c r="E4570" i="1"/>
  <c r="E4674" i="1"/>
  <c r="E4771" i="1"/>
  <c r="E4864" i="1"/>
  <c r="E3449" i="1"/>
  <c r="E3819" i="1"/>
  <c r="E4005" i="1"/>
  <c r="E4217" i="1"/>
  <c r="E4373" i="1"/>
  <c r="E4491" i="1"/>
  <c r="E4598" i="1"/>
  <c r="E4693" i="1"/>
  <c r="E4789" i="1"/>
  <c r="E3487" i="1"/>
  <c r="E3820" i="1"/>
  <c r="E4037" i="1"/>
  <c r="E4218" i="1"/>
  <c r="E3260" i="1"/>
  <c r="E4002" i="1"/>
  <c r="E4394" i="1"/>
  <c r="E4660" i="1"/>
  <c r="E4865" i="1"/>
  <c r="E5022" i="1"/>
  <c r="E5148" i="1"/>
  <c r="E5261" i="1"/>
  <c r="E5351" i="1"/>
  <c r="E5426" i="1"/>
  <c r="E5516" i="1"/>
  <c r="E5596" i="1"/>
  <c r="E5656" i="1"/>
  <c r="E5706" i="1"/>
  <c r="E5759" i="1"/>
  <c r="E5816" i="1"/>
  <c r="E5866" i="1"/>
  <c r="E5914" i="1"/>
  <c r="E5957" i="1"/>
  <c r="E5993" i="1"/>
  <c r="E6035" i="1"/>
  <c r="E6073" i="1"/>
  <c r="E6107" i="1"/>
  <c r="E6148" i="1"/>
  <c r="E6184" i="1"/>
  <c r="E6221" i="1"/>
  <c r="E6260" i="1"/>
  <c r="E6297" i="1"/>
  <c r="E6331" i="1"/>
  <c r="E6372" i="1"/>
  <c r="E6410" i="1"/>
  <c r="E6444" i="1"/>
  <c r="E6485" i="1"/>
  <c r="E6521" i="1"/>
  <c r="E6558" i="1"/>
  <c r="E6597" i="1"/>
  <c r="E6633" i="1"/>
  <c r="E6668" i="1"/>
  <c r="E6709" i="1"/>
  <c r="E6747" i="1"/>
  <c r="E6781" i="1"/>
  <c r="E6822" i="1"/>
  <c r="E6856" i="1"/>
  <c r="E6891" i="1"/>
  <c r="E6925" i="1"/>
  <c r="E6958" i="1"/>
  <c r="E6988" i="1"/>
  <c r="E7017" i="1"/>
  <c r="E7048" i="1"/>
  <c r="E7077" i="1"/>
  <c r="E7105" i="1"/>
  <c r="E7135" i="1"/>
  <c r="E7165" i="1"/>
  <c r="E7192" i="1"/>
  <c r="E7217" i="1"/>
  <c r="E7243" i="1"/>
  <c r="E7271" i="1"/>
  <c r="E7297" i="1"/>
  <c r="E7322" i="1"/>
  <c r="E7349" i="1"/>
  <c r="E7376" i="1"/>
  <c r="E7399" i="1"/>
  <c r="E7422" i="1"/>
  <c r="E7445" i="1"/>
  <c r="E7469" i="1"/>
  <c r="E7492" i="1"/>
  <c r="E7515" i="1"/>
  <c r="E7539" i="1"/>
  <c r="E7563" i="1"/>
  <c r="E7587" i="1"/>
  <c r="E7610" i="1"/>
  <c r="E7633" i="1"/>
  <c r="E7656" i="1"/>
  <c r="E3261" i="1"/>
  <c r="E4038" i="1"/>
  <c r="E4448" i="1"/>
  <c r="E4668" i="1"/>
  <c r="E4868" i="1"/>
  <c r="E5024" i="1"/>
  <c r="E5149" i="1"/>
  <c r="E5263" i="1"/>
  <c r="E5352" i="1"/>
  <c r="E5429" i="1"/>
  <c r="E5519" i="1"/>
  <c r="E5598" i="1"/>
  <c r="E5657" i="1"/>
  <c r="E5708" i="1"/>
  <c r="E5769" i="1"/>
  <c r="E5818" i="1"/>
  <c r="E5867" i="1"/>
  <c r="E5915" i="1"/>
  <c r="E5958" i="1"/>
  <c r="E5996" i="1"/>
  <c r="E6037" i="1"/>
  <c r="E6074" i="1"/>
  <c r="E6108" i="1"/>
  <c r="E6149" i="1"/>
  <c r="E6186" i="1"/>
  <c r="E6222" i="1"/>
  <c r="E6263" i="1"/>
  <c r="E6298" i="1"/>
  <c r="E6333" i="1"/>
  <c r="E6373" i="1"/>
  <c r="E6411" i="1"/>
  <c r="E6445" i="1"/>
  <c r="E6486" i="1"/>
  <c r="E6523" i="1"/>
  <c r="E6559" i="1"/>
  <c r="E6600" i="1"/>
  <c r="E6634" i="1"/>
  <c r="E6670" i="1"/>
  <c r="E6710" i="1"/>
  <c r="E6748" i="1"/>
  <c r="E6782" i="1"/>
  <c r="E6823" i="1"/>
  <c r="E6858" i="1"/>
  <c r="E6892" i="1"/>
  <c r="E6927" i="1"/>
  <c r="E6960" i="1"/>
  <c r="E6989" i="1"/>
  <c r="E7018" i="1"/>
  <c r="E7049" i="1"/>
  <c r="E7078" i="1"/>
  <c r="E7107" i="1"/>
  <c r="E7136" i="1"/>
  <c r="E7167" i="1"/>
  <c r="E7193" i="1"/>
  <c r="E7218" i="1"/>
  <c r="E7244" i="1"/>
  <c r="E7272" i="1"/>
  <c r="E7298" i="1"/>
  <c r="E7323" i="1"/>
  <c r="E7350" i="1"/>
  <c r="E7377" i="1"/>
  <c r="E7400" i="1"/>
  <c r="E7423" i="1"/>
  <c r="E7447" i="1"/>
  <c r="E7470" i="1"/>
  <c r="E7493" i="1"/>
  <c r="E7517" i="1"/>
  <c r="E7541" i="1"/>
  <c r="E7564" i="1"/>
  <c r="E7588" i="1"/>
  <c r="E7611" i="1"/>
  <c r="E7634" i="1"/>
  <c r="E7657" i="1"/>
  <c r="E3374" i="1"/>
  <c r="E4069" i="1"/>
  <c r="E4452" i="1"/>
  <c r="E4691" i="1"/>
  <c r="E4882" i="1"/>
  <c r="E5040" i="1"/>
  <c r="E5194" i="1"/>
  <c r="E5268" i="1"/>
  <c r="E5365" i="1"/>
  <c r="E5451" i="1"/>
  <c r="E5521" i="1"/>
  <c r="E5601" i="1"/>
  <c r="E5660" i="1"/>
  <c r="E5713" i="1"/>
  <c r="E5771" i="1"/>
  <c r="E5821" i="1"/>
  <c r="E5873" i="1"/>
  <c r="E5922" i="1"/>
  <c r="E5961" i="1"/>
  <c r="E6001" i="1"/>
  <c r="E6041" i="1"/>
  <c r="E6077" i="1"/>
  <c r="E6115" i="1"/>
  <c r="E6151" i="1"/>
  <c r="E6189" i="1"/>
  <c r="E6226" i="1"/>
  <c r="E6265" i="1"/>
  <c r="E6301" i="1"/>
  <c r="E6339" i="1"/>
  <c r="E6378" i="1"/>
  <c r="E6413" i="1"/>
  <c r="E6452" i="1"/>
  <c r="E6488" i="1"/>
  <c r="E6526" i="1"/>
  <c r="E6563" i="1"/>
  <c r="E6602" i="1"/>
  <c r="E6638" i="1"/>
  <c r="E6675" i="1"/>
  <c r="E6714" i="1"/>
  <c r="E6750" i="1"/>
  <c r="E6789" i="1"/>
  <c r="E6825" i="1"/>
  <c r="E6861" i="1"/>
  <c r="E6896" i="1"/>
  <c r="E6931" i="1"/>
  <c r="E6962" i="1"/>
  <c r="E6992" i="1"/>
  <c r="E7023" i="1"/>
  <c r="E7053" i="1"/>
  <c r="E7081" i="1"/>
  <c r="E7109" i="1"/>
  <c r="E7141" i="1"/>
  <c r="E7170" i="1"/>
  <c r="E7195" i="1"/>
  <c r="E7220" i="1"/>
  <c r="E7249" i="1"/>
  <c r="E7275" i="1"/>
  <c r="E7300" i="1"/>
  <c r="E7325" i="1"/>
  <c r="E7354" i="1"/>
  <c r="E7379" i="1"/>
  <c r="E7402" i="1"/>
  <c r="E7425" i="1"/>
  <c r="E7449" i="1"/>
  <c r="E7472" i="1"/>
  <c r="E7496" i="1"/>
  <c r="E7520" i="1"/>
  <c r="E7543" i="1"/>
  <c r="E7567" i="1"/>
  <c r="E7590" i="1"/>
  <c r="E7613" i="1"/>
  <c r="E7636" i="1"/>
  <c r="E7659" i="1"/>
  <c r="E3426" i="1"/>
  <c r="E4145" i="1"/>
  <c r="E4475" i="1"/>
  <c r="E4704" i="1"/>
  <c r="E4884" i="1"/>
  <c r="E5048" i="1"/>
  <c r="E5195" i="1"/>
  <c r="E5269" i="1"/>
  <c r="E5366" i="1"/>
  <c r="E5456" i="1"/>
  <c r="E5531" i="1"/>
  <c r="E5611" i="1"/>
  <c r="E5663" i="1"/>
  <c r="E5725" i="1"/>
  <c r="E5774" i="1"/>
  <c r="E5822" i="1"/>
  <c r="E5880" i="1"/>
  <c r="E5925" i="1"/>
  <c r="E5962" i="1"/>
  <c r="E6006" i="1"/>
  <c r="E6043" i="1"/>
  <c r="E6078" i="1"/>
  <c r="E6119" i="1"/>
  <c r="E6154" i="1"/>
  <c r="E6190" i="1"/>
  <c r="E6231" i="1"/>
  <c r="E6267" i="1"/>
  <c r="E6302" i="1"/>
  <c r="E6343" i="1"/>
  <c r="E6380" i="1"/>
  <c r="E6414" i="1"/>
  <c r="E6455" i="1"/>
  <c r="E6491" i="1"/>
  <c r="E6527" i="1"/>
  <c r="E6568" i="1"/>
  <c r="E6604" i="1"/>
  <c r="E6639" i="1"/>
  <c r="E6680" i="1"/>
  <c r="E6717" i="1"/>
  <c r="E6751" i="1"/>
  <c r="E6792" i="1"/>
  <c r="E6828" i="1"/>
  <c r="E6862" i="1"/>
  <c r="E6900" i="1"/>
  <c r="E6933" i="1"/>
  <c r="E6963" i="1"/>
  <c r="E6994" i="1"/>
  <c r="E7024" i="1"/>
  <c r="E3712" i="1"/>
  <c r="E4251" i="1"/>
  <c r="E4555" i="1"/>
  <c r="E4759" i="1"/>
  <c r="E4947" i="1"/>
  <c r="E5070" i="1"/>
  <c r="E5211" i="1"/>
  <c r="E5311" i="1"/>
  <c r="E5378" i="1"/>
  <c r="E5477" i="1"/>
  <c r="E5565" i="1"/>
  <c r="E5621" i="1"/>
  <c r="E5683" i="1"/>
  <c r="E5734" i="1"/>
  <c r="E5781" i="1"/>
  <c r="E5843" i="1"/>
  <c r="E5891" i="1"/>
  <c r="E5934" i="1"/>
  <c r="E5978" i="1"/>
  <c r="E6015" i="1"/>
  <c r="E6052" i="1"/>
  <c r="E6091" i="1"/>
  <c r="E6128" i="1"/>
  <c r="E6163" i="1"/>
  <c r="E6204" i="1"/>
  <c r="E6242" i="1"/>
  <c r="E6275" i="1"/>
  <c r="E6317" i="1"/>
  <c r="E6352" i="1"/>
  <c r="E6389" i="1"/>
  <c r="E6428" i="1"/>
  <c r="E6465" i="1"/>
  <c r="E6500" i="1"/>
  <c r="E6541" i="1"/>
  <c r="E6579" i="1"/>
  <c r="E6612" i="1"/>
  <c r="E6653" i="1"/>
  <c r="E6689" i="1"/>
  <c r="E6726" i="1"/>
  <c r="E6765" i="1"/>
  <c r="E6802" i="1"/>
  <c r="E6836" i="1"/>
  <c r="E6875" i="1"/>
  <c r="E6908" i="1"/>
  <c r="E6940" i="1"/>
  <c r="E6975" i="1"/>
  <c r="E7003" i="1"/>
  <c r="E7033" i="1"/>
  <c r="E3322" i="1"/>
  <c r="E4248" i="1"/>
  <c r="E4601" i="1"/>
  <c r="E4869" i="1"/>
  <c r="E5069" i="1"/>
  <c r="E5252" i="1"/>
  <c r="E5362" i="1"/>
  <c r="E5465" i="1"/>
  <c r="E5572" i="1"/>
  <c r="E5659" i="1"/>
  <c r="E5733" i="1"/>
  <c r="E5801" i="1"/>
  <c r="E5868" i="1"/>
  <c r="E5933" i="1"/>
  <c r="E5988" i="1"/>
  <c r="E6039" i="1"/>
  <c r="E6090" i="1"/>
  <c r="E6137" i="1"/>
  <c r="E6188" i="1"/>
  <c r="E6239" i="1"/>
  <c r="E6288" i="1"/>
  <c r="E6335" i="1"/>
  <c r="E6386" i="1"/>
  <c r="E6437" i="1"/>
  <c r="E6487" i="1"/>
  <c r="E6540" i="1"/>
  <c r="E6584" i="1"/>
  <c r="E6635" i="1"/>
  <c r="E6688" i="1"/>
  <c r="E6738" i="1"/>
  <c r="E6783" i="1"/>
  <c r="E6835" i="1"/>
  <c r="E6883" i="1"/>
  <c r="E6928" i="1"/>
  <c r="E6972" i="1"/>
  <c r="E7011" i="1"/>
  <c r="E7051" i="1"/>
  <c r="E7084" i="1"/>
  <c r="E7120" i="1"/>
  <c r="E7153" i="1"/>
  <c r="E7185" i="1"/>
  <c r="E7215" i="1"/>
  <c r="E7250" i="1"/>
  <c r="E7279" i="1"/>
  <c r="E7311" i="1"/>
  <c r="E7340" i="1"/>
  <c r="E7370" i="1"/>
  <c r="E7398" i="1"/>
  <c r="E7428" i="1"/>
  <c r="E7455" i="1"/>
  <c r="E7482" i="1"/>
  <c r="E7509" i="1"/>
  <c r="E7535" i="1"/>
  <c r="E7565" i="1"/>
  <c r="E7593" i="1"/>
  <c r="E7619" i="1"/>
  <c r="E7648" i="1"/>
  <c r="E3505" i="1"/>
  <c r="E4273" i="1"/>
  <c r="E4605" i="1"/>
  <c r="E4892" i="1"/>
  <c r="E5111" i="1"/>
  <c r="E5253" i="1"/>
  <c r="E5367" i="1"/>
  <c r="E5478" i="1"/>
  <c r="E5573" i="1"/>
  <c r="E5666" i="1"/>
  <c r="E5735" i="1"/>
  <c r="E5802" i="1"/>
  <c r="E5881" i="1"/>
  <c r="E5935" i="1"/>
  <c r="E5989" i="1"/>
  <c r="E6044" i="1"/>
  <c r="E6094" i="1"/>
  <c r="E6138" i="1"/>
  <c r="E6191" i="1"/>
  <c r="E6243" i="1"/>
  <c r="E6289" i="1"/>
  <c r="E6344" i="1"/>
  <c r="E6390" i="1"/>
  <c r="E6439" i="1"/>
  <c r="E6494" i="1"/>
  <c r="E6542" i="1"/>
  <c r="E6586" i="1"/>
  <c r="E6642" i="1"/>
  <c r="E6691" i="1"/>
  <c r="E6739" i="1"/>
  <c r="E6793" i="1"/>
  <c r="E6838" i="1"/>
  <c r="E6884" i="1"/>
  <c r="E6934" i="1"/>
  <c r="E6976" i="1"/>
  <c r="E7012" i="1"/>
  <c r="E7054" i="1"/>
  <c r="E7085" i="1"/>
  <c r="E7121" i="1"/>
  <c r="E7154" i="1"/>
  <c r="E7187" i="1"/>
  <c r="E7216" i="1"/>
  <c r="E7251" i="1"/>
  <c r="E7280" i="1"/>
  <c r="E7312" i="1"/>
  <c r="E7341" i="1"/>
  <c r="E7371" i="1"/>
  <c r="E7401" i="1"/>
  <c r="E7429" i="1"/>
  <c r="E7457" i="1"/>
  <c r="E7483" i="1"/>
  <c r="E7510" i="1"/>
  <c r="E7536" i="1"/>
  <c r="E7568" i="1"/>
  <c r="E7594" i="1"/>
  <c r="E7620" i="1"/>
  <c r="E7649" i="1"/>
  <c r="E3509" i="1"/>
  <c r="E4325" i="1"/>
  <c r="E4606" i="1"/>
  <c r="E4895" i="1"/>
  <c r="E5115" i="1"/>
  <c r="E5254" i="1"/>
  <c r="E5372" i="1"/>
  <c r="E5479" i="1"/>
  <c r="E5575" i="1"/>
  <c r="E5667" i="1"/>
  <c r="E5736" i="1"/>
  <c r="E5803" i="1"/>
  <c r="E5882" i="1"/>
  <c r="E5936" i="1"/>
  <c r="E5990" i="1"/>
  <c r="E6045" i="1"/>
  <c r="E6095" i="1"/>
  <c r="E6139" i="1"/>
  <c r="E6192" i="1"/>
  <c r="E6244" i="1"/>
  <c r="E6291" i="1"/>
  <c r="E6347" i="1"/>
  <c r="E6391" i="1"/>
  <c r="E6441" i="1"/>
  <c r="E6495" i="1"/>
  <c r="E6544" i="1"/>
  <c r="E6588" i="1"/>
  <c r="E6643" i="1"/>
  <c r="E6693" i="1"/>
  <c r="E6740" i="1"/>
  <c r="E6794" i="1"/>
  <c r="E6840" i="1"/>
  <c r="E6885" i="1"/>
  <c r="E6935" i="1"/>
  <c r="E6977" i="1"/>
  <c r="E7013" i="1"/>
  <c r="E7055" i="1"/>
  <c r="E7088" i="1"/>
  <c r="E7123" i="1"/>
  <c r="E7155" i="1"/>
  <c r="E7188" i="1"/>
  <c r="E7219" i="1"/>
  <c r="E7252" i="1"/>
  <c r="E7281" i="1"/>
  <c r="E7313" i="1"/>
  <c r="E7342" i="1"/>
  <c r="E7374" i="1"/>
  <c r="E7403" i="1"/>
  <c r="E7430" i="1"/>
  <c r="E7458" i="1"/>
  <c r="E7484" i="1"/>
  <c r="E7511" i="1"/>
  <c r="E7538" i="1"/>
  <c r="E7569" i="1"/>
  <c r="E7595" i="1"/>
  <c r="E7622" i="1"/>
  <c r="E7650" i="1"/>
  <c r="E3510" i="1"/>
  <c r="E4329" i="1"/>
  <c r="E4607" i="1"/>
  <c r="E4930" i="1"/>
  <c r="E5116" i="1"/>
  <c r="E5257" i="1"/>
  <c r="E5374" i="1"/>
  <c r="E5481" i="1"/>
  <c r="E5587" i="1"/>
  <c r="E5668" i="1"/>
  <c r="E5737" i="1"/>
  <c r="E5813" i="1"/>
  <c r="E5885" i="1"/>
  <c r="E5940" i="1"/>
  <c r="E5991" i="1"/>
  <c r="E6046" i="1"/>
  <c r="E6097" i="1"/>
  <c r="E6142" i="1"/>
  <c r="E6193" i="1"/>
  <c r="E6245" i="1"/>
  <c r="E6293" i="1"/>
  <c r="E6348" i="1"/>
  <c r="E6394" i="1"/>
  <c r="E6442" i="1"/>
  <c r="E6497" i="1"/>
  <c r="E6546" i="1"/>
  <c r="E6591" i="1"/>
  <c r="E6644" i="1"/>
  <c r="E6694" i="1"/>
  <c r="E6741" i="1"/>
  <c r="E6797" i="1"/>
  <c r="E6843" i="1"/>
  <c r="E6887" i="1"/>
  <c r="E6936" i="1"/>
  <c r="E6978" i="1"/>
  <c r="E7014" i="1"/>
  <c r="E7056" i="1"/>
  <c r="E7089" i="1"/>
  <c r="E7124" i="1"/>
  <c r="E7156" i="1"/>
  <c r="E7189" i="1"/>
  <c r="E7222" i="1"/>
  <c r="E7254" i="1"/>
  <c r="E7282" i="1"/>
  <c r="E7314" i="1"/>
  <c r="E7343" i="1"/>
  <c r="E7375" i="1"/>
  <c r="E7404" i="1"/>
  <c r="E7431" i="1"/>
  <c r="E7459" i="1"/>
  <c r="E7485" i="1"/>
  <c r="E7512" i="1"/>
  <c r="E7542" i="1"/>
  <c r="E7570" i="1"/>
  <c r="E7596" i="1"/>
  <c r="E7623" i="1"/>
  <c r="E7651" i="1"/>
  <c r="E3668" i="1"/>
  <c r="E4331" i="1"/>
  <c r="E4657" i="1"/>
  <c r="E4931" i="1"/>
  <c r="E5119" i="1"/>
  <c r="E5260" i="1"/>
  <c r="E5376" i="1"/>
  <c r="E5483" i="1"/>
  <c r="E5590" i="1"/>
  <c r="E5671" i="1"/>
  <c r="E5747" i="1"/>
  <c r="E5815" i="1"/>
  <c r="E5887" i="1"/>
  <c r="E5947" i="1"/>
  <c r="E5992" i="1"/>
  <c r="E6048" i="1"/>
  <c r="E6099" i="1"/>
  <c r="E6147" i="1"/>
  <c r="E6200" i="1"/>
  <c r="E6246" i="1"/>
  <c r="E6295" i="1"/>
  <c r="E6349" i="1"/>
  <c r="E6400" i="1"/>
  <c r="E6443" i="1"/>
  <c r="E6498" i="1"/>
  <c r="E6548" i="1"/>
  <c r="E6595" i="1"/>
  <c r="E6647" i="1"/>
  <c r="E6695" i="1"/>
  <c r="E6744" i="1"/>
  <c r="E6799" i="1"/>
  <c r="E6847" i="1"/>
  <c r="E6888" i="1"/>
  <c r="E6937" i="1"/>
  <c r="E6980" i="1"/>
  <c r="E7015" i="1"/>
  <c r="E7057" i="1"/>
  <c r="E7093" i="1"/>
  <c r="E7125" i="1"/>
  <c r="E7158" i="1"/>
  <c r="E7191" i="1"/>
  <c r="E7223" i="1"/>
  <c r="E7255" i="1"/>
  <c r="E7283" i="1"/>
  <c r="E7315" i="1"/>
  <c r="E7344" i="1"/>
  <c r="E7378" i="1"/>
  <c r="E7405" i="1"/>
  <c r="E7433" i="1"/>
  <c r="E7460" i="1"/>
  <c r="E7487" i="1"/>
  <c r="E7513" i="1"/>
  <c r="E7544" i="1"/>
  <c r="E7571" i="1"/>
  <c r="E7597" i="1"/>
  <c r="E7625" i="1"/>
  <c r="E7652" i="1"/>
  <c r="E3711" i="1"/>
  <c r="E4365" i="1"/>
  <c r="E4675" i="1"/>
  <c r="E4932" i="1"/>
  <c r="E5132" i="1"/>
  <c r="E5267" i="1"/>
  <c r="E5377" i="1"/>
  <c r="E5506" i="1"/>
  <c r="E5600" i="1"/>
  <c r="E5682" i="1"/>
  <c r="E5748" i="1"/>
  <c r="E5820" i="1"/>
  <c r="E5889" i="1"/>
  <c r="E5948" i="1"/>
  <c r="E5998" i="1"/>
  <c r="E6049" i="1"/>
  <c r="E6100" i="1"/>
  <c r="E6150" i="1"/>
  <c r="E6203" i="1"/>
  <c r="E6247" i="1"/>
  <c r="E6299" i="1"/>
  <c r="E6351" i="1"/>
  <c r="E6401" i="1"/>
  <c r="E6446" i="1"/>
  <c r="E6499" i="1"/>
  <c r="E6549" i="1"/>
  <c r="E6601" i="1"/>
  <c r="E6652" i="1"/>
  <c r="E6697" i="1"/>
  <c r="E6749" i="1"/>
  <c r="E6801" i="1"/>
  <c r="E6848" i="1"/>
  <c r="E6893" i="1"/>
  <c r="E6938" i="1"/>
  <c r="E6982" i="1"/>
  <c r="E7022" i="1"/>
  <c r="E7058" i="1"/>
  <c r="E7094" i="1"/>
  <c r="E7127" i="1"/>
  <c r="E7160" i="1"/>
  <c r="E7194" i="1"/>
  <c r="E7227" i="1"/>
  <c r="E7256" i="1"/>
  <c r="E7285" i="1"/>
  <c r="E7317" i="1"/>
  <c r="E7345" i="1"/>
  <c r="E7380" i="1"/>
  <c r="E7407" i="1"/>
  <c r="E7434" i="1"/>
  <c r="E7461" i="1"/>
  <c r="E7488" i="1"/>
  <c r="E7514" i="1"/>
  <c r="E7545" i="1"/>
  <c r="E7572" i="1"/>
  <c r="E7598" i="1"/>
  <c r="E7627" i="1"/>
  <c r="E7653" i="1"/>
  <c r="E3777" i="1"/>
  <c r="E4370" i="1"/>
  <c r="E4707" i="1"/>
  <c r="E4955" i="1"/>
  <c r="E5133" i="1"/>
  <c r="E5278" i="1"/>
  <c r="E5401" i="1"/>
  <c r="E5507" i="1"/>
  <c r="E5612" i="1"/>
  <c r="E5686" i="1"/>
  <c r="E5749" i="1"/>
  <c r="E5823" i="1"/>
  <c r="E5892" i="1"/>
  <c r="E5949" i="1"/>
  <c r="E6007" i="1"/>
  <c r="E6053" i="1"/>
  <c r="E6102" i="1"/>
  <c r="E6158" i="1"/>
  <c r="E6205" i="1"/>
  <c r="E6249" i="1"/>
  <c r="E6305" i="1"/>
  <c r="E6354" i="1"/>
  <c r="E6402" i="1"/>
  <c r="E6457" i="1"/>
  <c r="E6502" i="1"/>
  <c r="E6550" i="1"/>
  <c r="E6605" i="1"/>
  <c r="E6654" i="1"/>
  <c r="E6698" i="1"/>
  <c r="E6752" i="1"/>
  <c r="E6803" i="1"/>
  <c r="E6851" i="1"/>
  <c r="E6901" i="1"/>
  <c r="E6941" i="1"/>
  <c r="E6983" i="1"/>
  <c r="E7025" i="1"/>
  <c r="E7060" i="1"/>
  <c r="E7095" i="1"/>
  <c r="E7128" i="1"/>
  <c r="E7163" i="1"/>
  <c r="E7196" i="1"/>
  <c r="E7228" i="1"/>
  <c r="E7257" i="1"/>
  <c r="E7287" i="1"/>
  <c r="E7318" i="1"/>
  <c r="E7347" i="1"/>
  <c r="E7381" i="1"/>
  <c r="E7408" i="1"/>
  <c r="E7436" i="1"/>
  <c r="E7462" i="1"/>
  <c r="E7489" i="1"/>
  <c r="E7518" i="1"/>
  <c r="E7547" i="1"/>
  <c r="E7573" i="1"/>
  <c r="E7599" i="1"/>
  <c r="E7628" i="1"/>
  <c r="E7654" i="1"/>
  <c r="E3784" i="1"/>
  <c r="E4374" i="1"/>
  <c r="E4710" i="1"/>
  <c r="E4957" i="1"/>
  <c r="E5142" i="1"/>
  <c r="E5280" i="1"/>
  <c r="E3848" i="1"/>
  <c r="E4375" i="1"/>
  <c r="E4711" i="1"/>
  <c r="E4958" i="1"/>
  <c r="E5145" i="1"/>
  <c r="E5295" i="1"/>
  <c r="E3857" i="1"/>
  <c r="E4392" i="1"/>
  <c r="E4745" i="1"/>
  <c r="E4960" i="1"/>
  <c r="E5146" i="1"/>
  <c r="E5296" i="1"/>
  <c r="E5407" i="1"/>
  <c r="E5514" i="1"/>
  <c r="E5618" i="1"/>
  <c r="E5691" i="1"/>
  <c r="E3859" i="1"/>
  <c r="E4450" i="1"/>
  <c r="E4758" i="1"/>
  <c r="E4961" i="1"/>
  <c r="E5164" i="1"/>
  <c r="E5309" i="1"/>
  <c r="E5408" i="1"/>
  <c r="E5520" i="1"/>
  <c r="E5619" i="1"/>
  <c r="E5692" i="1"/>
  <c r="E5770" i="1"/>
  <c r="E5842" i="1"/>
  <c r="E3931" i="1"/>
  <c r="E4488" i="1"/>
  <c r="E4773" i="1"/>
  <c r="E4976" i="1"/>
  <c r="E5196" i="1"/>
  <c r="E5313" i="1"/>
  <c r="E5420" i="1"/>
  <c r="E5533" i="1"/>
  <c r="E5622" i="1"/>
  <c r="E5693" i="1"/>
  <c r="E5776" i="1"/>
  <c r="E5845" i="1"/>
  <c r="E5902" i="1"/>
  <c r="E5966" i="1"/>
  <c r="E6018" i="1"/>
  <c r="E6065" i="1"/>
  <c r="E6120" i="1"/>
  <c r="E6165" i="1"/>
  <c r="E6213" i="1"/>
  <c r="E6268" i="1"/>
  <c r="E6318" i="1"/>
  <c r="E6361" i="1"/>
  <c r="E6415" i="1"/>
  <c r="E6466" i="1"/>
  <c r="E6515" i="1"/>
  <c r="E6569" i="1"/>
  <c r="E6613" i="1"/>
  <c r="E6664" i="1"/>
  <c r="E6718" i="1"/>
  <c r="E6768" i="1"/>
  <c r="E6811" i="1"/>
  <c r="E6863" i="1"/>
  <c r="E6911" i="1"/>
  <c r="E6953" i="1"/>
  <c r="E6995" i="1"/>
  <c r="E7034" i="1"/>
  <c r="E7069" i="1"/>
  <c r="E7102" i="1"/>
  <c r="E7140" i="1"/>
  <c r="E7173" i="1"/>
  <c r="E7202" i="1"/>
  <c r="E7234" i="1"/>
  <c r="E7262" i="1"/>
  <c r="E7294" i="1"/>
  <c r="E7328" i="1"/>
  <c r="E7359" i="1"/>
  <c r="E7387" i="1"/>
  <c r="E7415" i="1"/>
  <c r="E7441" i="1"/>
  <c r="E7468" i="1"/>
  <c r="E7499" i="1"/>
  <c r="E7525" i="1"/>
  <c r="E7552" i="1"/>
  <c r="E7578" i="1"/>
  <c r="E7607" i="1"/>
  <c r="E7635" i="1"/>
  <c r="E7662" i="1"/>
  <c r="E3932" i="1"/>
  <c r="E4494" i="1"/>
  <c r="E4774" i="1"/>
  <c r="E4977" i="1"/>
  <c r="E5207" i="1"/>
  <c r="E5315" i="1"/>
  <c r="E5421" i="1"/>
  <c r="E5534" i="1"/>
  <c r="E5623" i="1"/>
  <c r="E5702" i="1"/>
  <c r="E5777" i="1"/>
  <c r="E5846" i="1"/>
  <c r="E5903" i="1"/>
  <c r="E5967" i="1"/>
  <c r="E6020" i="1"/>
  <c r="E6066" i="1"/>
  <c r="E6121" i="1"/>
  <c r="E6167" i="1"/>
  <c r="E6214" i="1"/>
  <c r="E6270" i="1"/>
  <c r="E6319" i="1"/>
  <c r="E6362" i="1"/>
  <c r="E6418" i="1"/>
  <c r="E6467" i="1"/>
  <c r="E6517" i="1"/>
  <c r="E6570" i="1"/>
  <c r="E6614" i="1"/>
  <c r="E6665" i="1"/>
  <c r="E6719" i="1"/>
  <c r="E6769" i="1"/>
  <c r="E6812" i="1"/>
  <c r="E6864" i="1"/>
  <c r="E6912" i="1"/>
  <c r="E6954" i="1"/>
  <c r="E6998" i="1"/>
  <c r="E7035" i="1"/>
  <c r="E7071" i="1"/>
  <c r="E7103" i="1"/>
  <c r="E7142" i="1"/>
  <c r="E7174" i="1"/>
  <c r="E7205" i="1"/>
  <c r="E7235" i="1"/>
  <c r="E7264" i="1"/>
  <c r="E7296" i="1"/>
  <c r="E7329" i="1"/>
  <c r="E7360" i="1"/>
  <c r="E7388" i="1"/>
  <c r="E7416" i="1"/>
  <c r="E7442" i="1"/>
  <c r="E7471" i="1"/>
  <c r="E7500" i="1"/>
  <c r="E7527" i="1"/>
  <c r="E7553" i="1"/>
  <c r="E7580" i="1"/>
  <c r="E7608" i="1"/>
  <c r="E7637" i="1"/>
  <c r="E7664" i="1"/>
  <c r="E3965" i="1"/>
  <c r="E4495" i="1"/>
  <c r="E4790" i="1"/>
  <c r="E4985" i="1"/>
  <c r="E5208" i="1"/>
  <c r="E5317" i="1"/>
  <c r="E5422" i="1"/>
  <c r="E5549" i="1"/>
  <c r="E5634" i="1"/>
  <c r="E5703" i="1"/>
  <c r="E4001" i="1"/>
  <c r="E4497" i="1"/>
  <c r="E4798" i="1"/>
  <c r="E5021" i="1"/>
  <c r="E5209" i="1"/>
  <c r="E5318" i="1"/>
  <c r="E4062" i="1"/>
  <c r="E4512" i="1"/>
  <c r="E4801" i="1"/>
  <c r="E5039" i="1"/>
  <c r="E5210" i="1"/>
  <c r="E5319" i="1"/>
  <c r="E5430" i="1"/>
  <c r="E5562" i="1"/>
  <c r="E5642" i="1"/>
  <c r="E5710" i="1"/>
  <c r="E5780" i="1"/>
  <c r="E5858" i="1"/>
  <c r="E5917" i="1"/>
  <c r="E5977" i="1"/>
  <c r="E6023" i="1"/>
  <c r="E6075" i="1"/>
  <c r="E6127" i="1"/>
  <c r="E6175" i="1"/>
  <c r="E6223" i="1"/>
  <c r="E6274" i="1"/>
  <c r="E6326" i="1"/>
  <c r="E6375" i="1"/>
  <c r="E6427" i="1"/>
  <c r="E6473" i="1"/>
  <c r="E6525" i="1"/>
  <c r="E6575" i="1"/>
  <c r="E6625" i="1"/>
  <c r="E6672" i="1"/>
  <c r="E6723" i="1"/>
  <c r="E6773" i="1"/>
  <c r="E6824" i="1"/>
  <c r="E6874" i="1"/>
  <c r="E6915" i="1"/>
  <c r="E6961" i="1"/>
  <c r="E7002" i="1"/>
  <c r="E7038" i="1"/>
  <c r="E7074" i="1"/>
  <c r="E7112" i="1"/>
  <c r="E7147" i="1"/>
  <c r="E7177" i="1"/>
  <c r="E7209" i="1"/>
  <c r="E7238" i="1"/>
  <c r="E7270" i="1"/>
  <c r="E7302" i="1"/>
  <c r="E7334" i="1"/>
  <c r="E7363" i="1"/>
  <c r="E7392" i="1"/>
  <c r="E7419" i="1"/>
  <c r="E7448" i="1"/>
  <c r="E7476" i="1"/>
  <c r="E7503" i="1"/>
  <c r="E7530" i="1"/>
  <c r="E7556" i="1"/>
  <c r="E7584" i="1"/>
  <c r="E7614" i="1"/>
  <c r="E7640" i="1"/>
  <c r="E7669" i="1"/>
  <c r="E4148" i="1"/>
  <c r="E4562" i="1"/>
  <c r="E4806" i="1"/>
  <c r="E5051" i="1"/>
  <c r="E5225" i="1"/>
  <c r="E5320" i="1"/>
  <c r="E5458" i="1"/>
  <c r="E4211" i="1"/>
  <c r="E4586" i="1"/>
  <c r="E4837" i="1"/>
  <c r="E5054" i="1"/>
  <c r="E5227" i="1"/>
  <c r="E5323" i="1"/>
  <c r="E5462" i="1"/>
  <c r="E5570" i="1"/>
  <c r="E5646" i="1"/>
  <c r="E5728" i="1"/>
  <c r="E5796" i="1"/>
  <c r="E5862" i="1"/>
  <c r="E5929" i="1"/>
  <c r="E5981" i="1"/>
  <c r="E6031" i="1"/>
  <c r="E6083" i="1"/>
  <c r="E6132" i="1"/>
  <c r="E6181" i="1"/>
  <c r="E6234" i="1"/>
  <c r="E6284" i="1"/>
  <c r="E6329" i="1"/>
  <c r="E6383" i="1"/>
  <c r="E6433" i="1"/>
  <c r="E6479" i="1"/>
  <c r="E6530" i="1"/>
  <c r="E6582" i="1"/>
  <c r="E6630" i="1"/>
  <c r="E6685" i="1"/>
  <c r="E6731" i="1"/>
  <c r="E6779" i="1"/>
  <c r="E6833" i="1"/>
  <c r="E6880" i="1"/>
  <c r="E6921" i="1"/>
  <c r="E6967" i="1"/>
  <c r="E7008" i="1"/>
  <c r="E7045" i="1"/>
  <c r="E7082" i="1"/>
  <c r="E7117" i="1"/>
  <c r="E7151" i="1"/>
  <c r="E7181" i="1"/>
  <c r="E7213" i="1"/>
  <c r="E7241" i="1"/>
  <c r="E7277" i="1"/>
  <c r="E7307" i="1"/>
  <c r="E7338" i="1"/>
  <c r="E7367" i="1"/>
  <c r="E7396" i="1"/>
  <c r="E7424" i="1"/>
  <c r="E7452" i="1"/>
  <c r="E7480" i="1"/>
  <c r="E7507" i="1"/>
  <c r="E7533" i="1"/>
  <c r="E7560" i="1"/>
  <c r="E7591" i="1"/>
  <c r="E7617" i="1"/>
  <c r="E7644" i="1"/>
  <c r="E7007" i="1"/>
  <c r="E6914" i="1"/>
  <c r="E6810" i="1"/>
  <c r="E6705" i="1"/>
  <c r="E6583" i="1"/>
  <c r="E6474" i="1"/>
  <c r="E6368" i="1"/>
  <c r="E6259" i="1"/>
  <c r="E6159" i="1"/>
  <c r="E6025" i="1"/>
  <c r="E5913" i="1"/>
  <c r="E5755" i="1"/>
  <c r="E5463" i="1"/>
  <c r="E7168" i="1"/>
  <c r="E7083" i="1"/>
  <c r="E7005" i="1"/>
  <c r="E6913" i="1"/>
  <c r="E6807" i="1"/>
  <c r="E6699" i="1"/>
  <c r="E6581" i="1"/>
  <c r="E6470" i="1"/>
  <c r="E6360" i="1"/>
  <c r="E6254" i="1"/>
  <c r="E6133" i="1"/>
  <c r="E6024" i="1"/>
  <c r="E5909" i="1"/>
  <c r="E5750" i="1"/>
  <c r="E5461" i="1"/>
  <c r="E6359" i="1"/>
  <c r="E6251" i="1"/>
  <c r="E6130" i="1"/>
  <c r="E6022" i="1"/>
  <c r="E5901" i="1"/>
  <c r="E5730" i="1"/>
  <c r="E5423" i="1"/>
  <c r="E7609" i="1"/>
  <c r="E7550" i="1"/>
  <c r="E7490" i="1"/>
  <c r="E7421" i="1"/>
  <c r="E7362" i="1"/>
  <c r="E7293" i="1"/>
  <c r="E7230" i="1"/>
  <c r="E7152" i="1"/>
  <c r="E7076" i="1"/>
  <c r="E7000" i="1"/>
  <c r="E6904" i="1"/>
  <c r="E6804" i="1"/>
  <c r="E6684" i="1"/>
  <c r="E6572" i="1"/>
  <c r="E6464" i="1"/>
  <c r="E6358" i="1"/>
  <c r="E6235" i="1"/>
  <c r="E6129" i="1"/>
  <c r="E6021" i="1"/>
  <c r="E5900" i="1"/>
  <c r="E5727" i="1"/>
  <c r="E5403" i="1"/>
  <c r="E6681" i="1"/>
  <c r="E6571" i="1"/>
  <c r="E6462" i="1"/>
  <c r="E6357" i="1"/>
  <c r="E6233" i="1"/>
  <c r="E6125" i="1"/>
  <c r="E6014" i="1"/>
  <c r="E5895" i="1"/>
  <c r="E5726" i="1"/>
  <c r="E5402" i="1"/>
  <c r="E6902" i="1"/>
  <c r="E6778" i="1"/>
  <c r="E6667" i="1"/>
  <c r="E6560" i="1"/>
  <c r="E6460" i="1"/>
  <c r="E6330" i="1"/>
  <c r="E6232" i="1"/>
  <c r="E6123" i="1"/>
  <c r="E6012" i="1"/>
  <c r="E5893" i="1"/>
  <c r="E5705" i="1"/>
  <c r="E5348" i="1"/>
  <c r="E6882" i="1"/>
  <c r="E6775" i="1"/>
  <c r="E6666" i="1"/>
  <c r="E6554" i="1"/>
  <c r="E6458" i="1"/>
  <c r="E6328" i="1"/>
  <c r="E6218" i="1"/>
  <c r="E6109" i="1"/>
  <c r="E6011" i="1"/>
  <c r="E5865" i="1"/>
  <c r="E5689" i="1"/>
  <c r="E5322" i="1"/>
  <c r="E7475" i="1"/>
  <c r="E7413" i="1"/>
  <c r="E7355" i="1"/>
  <c r="E7278" i="1"/>
  <c r="E7210" i="1"/>
  <c r="E7143" i="1"/>
  <c r="E7064" i="1"/>
  <c r="E6984" i="1"/>
  <c r="E6878" i="1"/>
  <c r="E6772" i="1"/>
  <c r="E6663" i="1"/>
  <c r="E6553" i="1"/>
  <c r="E6435" i="1"/>
  <c r="E6327" i="1"/>
  <c r="E6217" i="1"/>
  <c r="E6106" i="1"/>
  <c r="E6010" i="1"/>
  <c r="E5860" i="1"/>
  <c r="E5688" i="1"/>
  <c r="E5229" i="1"/>
  <c r="E7658" i="1"/>
  <c r="E7592" i="1"/>
  <c r="E7531" i="1"/>
  <c r="E7473" i="1"/>
  <c r="E7412" i="1"/>
  <c r="E7353" i="1"/>
  <c r="E7276" i="1"/>
  <c r="E7208" i="1"/>
  <c r="E7133" i="1"/>
  <c r="E7062" i="1"/>
  <c r="E6971" i="1"/>
  <c r="E6876" i="1"/>
  <c r="E6770" i="1"/>
  <c r="E6660" i="1"/>
  <c r="E6551" i="1"/>
  <c r="E6432" i="1"/>
  <c r="E6323" i="1"/>
  <c r="E6212" i="1"/>
  <c r="E6105" i="1"/>
  <c r="E5985" i="1"/>
  <c r="E5859" i="1"/>
  <c r="E5648" i="1"/>
  <c r="E5226" i="1"/>
  <c r="E7655" i="1"/>
  <c r="E7589" i="1"/>
  <c r="E7529" i="1"/>
  <c r="E7467" i="1"/>
  <c r="E7410" i="1"/>
  <c r="E7339" i="1"/>
  <c r="E7273" i="1"/>
  <c r="E7207" i="1"/>
  <c r="E7132" i="1"/>
  <c r="E7061" i="1"/>
  <c r="E6965" i="1"/>
  <c r="E6871" i="1"/>
  <c r="E6764" i="1"/>
  <c r="E6657" i="1"/>
  <c r="E6537" i="1"/>
  <c r="E6431" i="1"/>
  <c r="E6320" i="1"/>
  <c r="E6211" i="1"/>
  <c r="E6104" i="1"/>
  <c r="E5980" i="1"/>
  <c r="E5857" i="1"/>
  <c r="E5645" i="1"/>
  <c r="E5056" i="1"/>
  <c r="E7647" i="1"/>
  <c r="E7585" i="1"/>
  <c r="E7528" i="1"/>
  <c r="E7465" i="1"/>
  <c r="E7409" i="1"/>
  <c r="E7336" i="1"/>
  <c r="E7269" i="1"/>
  <c r="E7201" i="1"/>
  <c r="E7131" i="1"/>
  <c r="E7047" i="1"/>
  <c r="E6964" i="1"/>
  <c r="E6865" i="1"/>
  <c r="E6760" i="1"/>
  <c r="E6655" i="1"/>
  <c r="E6529" i="1"/>
  <c r="E6423" i="1"/>
  <c r="E6315" i="1"/>
  <c r="E6209" i="1"/>
  <c r="E6086" i="1"/>
  <c r="E5979" i="1"/>
  <c r="E5847" i="1"/>
  <c r="E5643" i="1"/>
  <c r="E5052" i="1"/>
  <c r="E7643" i="1"/>
  <c r="E7583" i="1"/>
  <c r="E7524" i="1"/>
  <c r="E7464" i="1"/>
  <c r="E7397" i="1"/>
  <c r="E7335" i="1"/>
  <c r="E7265" i="1"/>
  <c r="E7199" i="1"/>
  <c r="E7129" i="1"/>
  <c r="E7042" i="1"/>
  <c r="E6957" i="1"/>
  <c r="E6860" i="1"/>
  <c r="E6757" i="1"/>
  <c r="E6632" i="1"/>
  <c r="E6528" i="1"/>
  <c r="E6420" i="1"/>
  <c r="E6310" i="1"/>
  <c r="E6207" i="1"/>
  <c r="E6081" i="1"/>
  <c r="E5971" i="1"/>
  <c r="E5837" i="1"/>
  <c r="E5639" i="1"/>
  <c r="E4852" i="1"/>
  <c r="E7641" i="1"/>
  <c r="E7581" i="1"/>
  <c r="E7523" i="1"/>
  <c r="E7463" i="1"/>
  <c r="E7395" i="1"/>
  <c r="E7333" i="1"/>
  <c r="E7261" i="1"/>
  <c r="E7198" i="1"/>
  <c r="E7118" i="1"/>
  <c r="E7041" i="1"/>
  <c r="E6955" i="1"/>
  <c r="E6855" i="1"/>
  <c r="E6754" i="1"/>
  <c r="E6628" i="1"/>
  <c r="E6520" i="1"/>
  <c r="E6412" i="1"/>
  <c r="E6307" i="1"/>
  <c r="E6183" i="1"/>
  <c r="E6079" i="1"/>
  <c r="E5968" i="1"/>
  <c r="E5826" i="1"/>
  <c r="E5615" i="1"/>
  <c r="E4836" i="1"/>
  <c r="E7639" i="1"/>
  <c r="E7577" i="1"/>
  <c r="E7522" i="1"/>
  <c r="E7454" i="1"/>
  <c r="E7394" i="1"/>
  <c r="E7332" i="1"/>
  <c r="E7260" i="1"/>
  <c r="E7197" i="1"/>
  <c r="E7116" i="1"/>
  <c r="E7037" i="1"/>
  <c r="E6952" i="1"/>
  <c r="E6853" i="1"/>
  <c r="E6737" i="1"/>
  <c r="E6626" i="1"/>
  <c r="E6518" i="1"/>
  <c r="E6407" i="1"/>
  <c r="E6306" i="1"/>
  <c r="E6180" i="1"/>
  <c r="E6070" i="1"/>
  <c r="E5959" i="1"/>
  <c r="E5825" i="1"/>
  <c r="E5613" i="1"/>
  <c r="E4588" i="1"/>
  <c r="E7638" i="1"/>
  <c r="E7576" i="1"/>
  <c r="E7521" i="1"/>
  <c r="E7451" i="1"/>
  <c r="E7391" i="1"/>
  <c r="E7324" i="1"/>
  <c r="E7259" i="1"/>
  <c r="E7184" i="1"/>
  <c r="E7113" i="1"/>
  <c r="E7036" i="1"/>
  <c r="E6951" i="1"/>
  <c r="E6852" i="1"/>
  <c r="E6728" i="1"/>
  <c r="E6624" i="1"/>
  <c r="E6512" i="1"/>
  <c r="E6404" i="1"/>
  <c r="E6287" i="1"/>
  <c r="E6179" i="1"/>
  <c r="E6067" i="1"/>
  <c r="E5956" i="1"/>
  <c r="E5800" i="1"/>
  <c r="E5571" i="1"/>
  <c r="E4565" i="1"/>
  <c r="E7632" i="1"/>
  <c r="E7575" i="1"/>
  <c r="E7508" i="1"/>
  <c r="E7450" i="1"/>
  <c r="E7389" i="1"/>
  <c r="E7321" i="1"/>
  <c r="E7258" i="1"/>
  <c r="E7180" i="1"/>
  <c r="E7108" i="1"/>
  <c r="E7032" i="1"/>
  <c r="E6945" i="1"/>
  <c r="E6834" i="1"/>
  <c r="E6727" i="1"/>
  <c r="E6621" i="1"/>
  <c r="E6511" i="1"/>
  <c r="E6403" i="1"/>
  <c r="E6278" i="1"/>
  <c r="E6174" i="1"/>
  <c r="E6064" i="1"/>
  <c r="E5954" i="1"/>
  <c r="E5792" i="1"/>
  <c r="E5569" i="1"/>
  <c r="E4215" i="1"/>
  <c r="E7631" i="1"/>
  <c r="E7574" i="1"/>
  <c r="E7505" i="1"/>
  <c r="E7444" i="1"/>
  <c r="E7385" i="1"/>
  <c r="E7320" i="1"/>
  <c r="E7248" i="1"/>
  <c r="E7178" i="1"/>
  <c r="E7104" i="1"/>
  <c r="E7031" i="1"/>
  <c r="E6942" i="1"/>
  <c r="E6832" i="1"/>
  <c r="E6722" i="1"/>
  <c r="E6611" i="1"/>
  <c r="E6507" i="1"/>
  <c r="E6385" i="1"/>
  <c r="E6277" i="1"/>
  <c r="E6170" i="1"/>
  <c r="E6063" i="1"/>
  <c r="E5951" i="1"/>
  <c r="E5791" i="1"/>
  <c r="E5567" i="1"/>
  <c r="E4149" i="1"/>
  <c r="E291" i="1"/>
  <c r="E1954" i="1"/>
  <c r="E1917" i="1"/>
  <c r="E1878" i="1"/>
  <c r="E1834" i="1"/>
  <c r="E1794" i="1"/>
  <c r="E1750" i="1"/>
  <c r="E1710" i="1"/>
  <c r="E1668" i="1"/>
  <c r="E1629" i="1"/>
  <c r="E1590" i="1"/>
  <c r="E1530" i="1"/>
  <c r="E1464" i="1"/>
  <c r="E1389" i="1"/>
  <c r="E1311" i="1"/>
  <c r="E1211" i="1"/>
  <c r="E1121" i="1"/>
  <c r="E1026" i="1"/>
  <c r="E890" i="1"/>
  <c r="E692" i="1"/>
  <c r="E392" i="1"/>
  <c r="E3108" i="1"/>
  <c r="E3085" i="1"/>
  <c r="E3062" i="1"/>
  <c r="E3038" i="1"/>
  <c r="E3014" i="1"/>
  <c r="E2991" i="1"/>
  <c r="E2966" i="1"/>
  <c r="E2942" i="1"/>
  <c r="E2916" i="1"/>
  <c r="E2892" i="1"/>
  <c r="E2866" i="1"/>
  <c r="E2842" i="1"/>
  <c r="E2816" i="1"/>
  <c r="E2791" i="1"/>
  <c r="E2764" i="1"/>
  <c r="E2739" i="1"/>
  <c r="E2711" i="1"/>
  <c r="E2686" i="1"/>
  <c r="E2658" i="1"/>
  <c r="E2629" i="1"/>
  <c r="E2601" i="1"/>
  <c r="E2568" i="1"/>
  <c r="E2533" i="1"/>
  <c r="E2500" i="1"/>
  <c r="E2464" i="1"/>
  <c r="E2431" i="1"/>
  <c r="E2399" i="1"/>
  <c r="E2364" i="1"/>
  <c r="E2329" i="1"/>
  <c r="E2291" i="1"/>
  <c r="E2257" i="1"/>
  <c r="E2219" i="1"/>
  <c r="E2184" i="1"/>
  <c r="E2149" i="1"/>
  <c r="E2114" i="1"/>
  <c r="E2079" i="1"/>
  <c r="E2037" i="1"/>
  <c r="E1997" i="1"/>
  <c r="E1951" i="1"/>
  <c r="E1911" i="1"/>
  <c r="E1871" i="1"/>
  <c r="E1831" i="1"/>
  <c r="E1791" i="1"/>
  <c r="E1749" i="1"/>
  <c r="E1709" i="1"/>
  <c r="E1667" i="1"/>
  <c r="E1627" i="1"/>
  <c r="E1586" i="1"/>
  <c r="E1529" i="1"/>
  <c r="E1463" i="1"/>
  <c r="E1388" i="1"/>
  <c r="E1299" i="1"/>
  <c r="E1199" i="1"/>
  <c r="E1112" i="1"/>
  <c r="E1013" i="1"/>
  <c r="E888" i="1"/>
  <c r="E691" i="1"/>
  <c r="E368" i="1"/>
  <c r="E3084" i="1"/>
  <c r="E3060" i="1"/>
  <c r="E3036" i="1"/>
  <c r="E3013" i="1"/>
  <c r="E2989" i="1"/>
  <c r="E2965" i="1"/>
  <c r="E2940" i="1"/>
  <c r="E2915" i="1"/>
  <c r="E2891" i="1"/>
  <c r="E2865" i="1"/>
  <c r="E2840" i="1"/>
  <c r="E2815" i="1"/>
  <c r="E2790" i="1"/>
  <c r="E2763" i="1"/>
  <c r="E2737" i="1"/>
  <c r="E2710" i="1"/>
  <c r="E2685" i="1"/>
  <c r="E2657" i="1"/>
  <c r="E2627" i="1"/>
  <c r="E2599" i="1"/>
  <c r="E2567" i="1"/>
  <c r="E2531" i="1"/>
  <c r="E2499" i="1"/>
  <c r="E2463" i="1"/>
  <c r="E2430" i="1"/>
  <c r="E2395" i="1"/>
  <c r="E2361" i="1"/>
  <c r="E2328" i="1"/>
  <c r="E2290" i="1"/>
  <c r="E2255" i="1"/>
  <c r="E2218" i="1"/>
  <c r="E2182" i="1"/>
  <c r="E2146" i="1"/>
  <c r="E2111" i="1"/>
  <c r="E2078" i="1"/>
  <c r="E2034" i="1"/>
  <c r="E1994" i="1"/>
  <c r="E1950" i="1"/>
  <c r="E1910" i="1"/>
  <c r="E1868" i="1"/>
  <c r="E1829" i="1"/>
  <c r="E1790" i="1"/>
  <c r="E1748" i="1"/>
  <c r="E1708" i="1"/>
  <c r="E1666" i="1"/>
  <c r="E1626" i="1"/>
  <c r="E1580" i="1"/>
  <c r="E1524" i="1"/>
  <c r="E1462" i="1"/>
  <c r="E1386" i="1"/>
  <c r="E1293" i="1"/>
  <c r="E1193" i="1"/>
  <c r="E1111" i="1"/>
  <c r="E1009" i="1"/>
  <c r="E872" i="1"/>
  <c r="E690" i="1"/>
  <c r="E362" i="1"/>
  <c r="E3056" i="1"/>
  <c r="E3033" i="1"/>
  <c r="E3009" i="1"/>
  <c r="E2986" i="1"/>
  <c r="E2962" i="1"/>
  <c r="E2936" i="1"/>
  <c r="E2912" i="1"/>
  <c r="E2886" i="1"/>
  <c r="E2862" i="1"/>
  <c r="E2836" i="1"/>
  <c r="E2812" i="1"/>
  <c r="E2785" i="1"/>
  <c r="E2760" i="1"/>
  <c r="E2733" i="1"/>
  <c r="E2707" i="1"/>
  <c r="E2680" i="1"/>
  <c r="E2651" i="1"/>
  <c r="E2624" i="1"/>
  <c r="E2594" i="1"/>
  <c r="E2559" i="1"/>
  <c r="E2526" i="1"/>
  <c r="E2493" i="1"/>
  <c r="E2460" i="1"/>
  <c r="E2427" i="1"/>
  <c r="E2391" i="1"/>
  <c r="E2357" i="1"/>
  <c r="E2319" i="1"/>
  <c r="E2284" i="1"/>
  <c r="E2249" i="1"/>
  <c r="E2214" i="1"/>
  <c r="E2179" i="1"/>
  <c r="E2141" i="1"/>
  <c r="E2107" i="1"/>
  <c r="E2067" i="1"/>
  <c r="E2027" i="1"/>
  <c r="E1987" i="1"/>
  <c r="E1947" i="1"/>
  <c r="E1907" i="1"/>
  <c r="E1864" i="1"/>
  <c r="E1824" i="1"/>
  <c r="E1781" i="1"/>
  <c r="E1741" i="1"/>
  <c r="E1701" i="1"/>
  <c r="E1661" i="1"/>
  <c r="E1621" i="1"/>
  <c r="E1573" i="1"/>
  <c r="E1519" i="1"/>
  <c r="E1443" i="1"/>
  <c r="E1373" i="1"/>
  <c r="E1286" i="1"/>
  <c r="E1190" i="1"/>
  <c r="E1092" i="1"/>
  <c r="E988" i="1"/>
  <c r="E831" i="1"/>
  <c r="E622" i="1"/>
  <c r="E293" i="1"/>
  <c r="E3409" i="1"/>
  <c r="E3388" i="1"/>
  <c r="E3367" i="1"/>
  <c r="E3346" i="1"/>
  <c r="E3325" i="1"/>
  <c r="E3304" i="1"/>
  <c r="E3283" i="1"/>
  <c r="E3262" i="1"/>
  <c r="E3241" i="1"/>
  <c r="E3219" i="1"/>
  <c r="E3195" i="1"/>
  <c r="E3172" i="1"/>
  <c r="E3148" i="1"/>
  <c r="E3125" i="1"/>
  <c r="E3102" i="1"/>
  <c r="E3078" i="1"/>
  <c r="E3054" i="1"/>
  <c r="E3031" i="1"/>
  <c r="E3007" i="1"/>
  <c r="E2984" i="1"/>
  <c r="E2959" i="1"/>
  <c r="E2934" i="1"/>
  <c r="E2909" i="1"/>
  <c r="E2884" i="1"/>
  <c r="E2859" i="1"/>
  <c r="E2834" i="1"/>
  <c r="E2809" i="1"/>
  <c r="E2783" i="1"/>
  <c r="E2757" i="1"/>
  <c r="E2730" i="1"/>
  <c r="E2704" i="1"/>
  <c r="E2678" i="1"/>
  <c r="E2648" i="1"/>
  <c r="E2622" i="1"/>
  <c r="E2591" i="1"/>
  <c r="E2557" i="1"/>
  <c r="E2523" i="1"/>
  <c r="E2488" i="1"/>
  <c r="E2455" i="1"/>
  <c r="E2422" i="1"/>
  <c r="E2389" i="1"/>
  <c r="E2354" i="1"/>
  <c r="E2317" i="1"/>
  <c r="E2281" i="1"/>
  <c r="E2244" i="1"/>
  <c r="E2209" i="1"/>
  <c r="E2174" i="1"/>
  <c r="E2139" i="1"/>
  <c r="E2104" i="1"/>
  <c r="E2064" i="1"/>
  <c r="E2024" i="1"/>
  <c r="E1981" i="1"/>
  <c r="E1941" i="1"/>
  <c r="E1901" i="1"/>
  <c r="E1861" i="1"/>
  <c r="E1821" i="1"/>
  <c r="E1779" i="1"/>
  <c r="E1739" i="1"/>
  <c r="E1697" i="1"/>
  <c r="E1657" i="1"/>
  <c r="E1617" i="1"/>
  <c r="E1571" i="1"/>
  <c r="E1506" i="1"/>
  <c r="E1440" i="1"/>
  <c r="E1361" i="1"/>
  <c r="E1264" i="1"/>
  <c r="E1182" i="1"/>
  <c r="E1086" i="1"/>
  <c r="E984" i="1"/>
  <c r="E828" i="1"/>
  <c r="E612" i="1"/>
  <c r="E754" i="1"/>
  <c r="E774" i="1"/>
  <c r="E794" i="1"/>
  <c r="E814" i="1"/>
  <c r="E834" i="1"/>
  <c r="E854" i="1"/>
  <c r="E874" i="1"/>
  <c r="E894" i="1"/>
  <c r="E914" i="1"/>
  <c r="E934" i="1"/>
  <c r="E954" i="1"/>
  <c r="E974" i="1"/>
  <c r="E994" i="1"/>
  <c r="E1014" i="1"/>
  <c r="E1034" i="1"/>
  <c r="E1054" i="1"/>
  <c r="E1074" i="1"/>
  <c r="E1094" i="1"/>
  <c r="E1114" i="1"/>
  <c r="E1134" i="1"/>
  <c r="E1154" i="1"/>
  <c r="E1174" i="1"/>
  <c r="E1194" i="1"/>
  <c r="E1214" i="1"/>
  <c r="E1234" i="1"/>
  <c r="E1254" i="1"/>
  <c r="E1274" i="1"/>
  <c r="E1294" i="1"/>
  <c r="E1314" i="1"/>
  <c r="E1334" i="1"/>
  <c r="E1354" i="1"/>
  <c r="E1374" i="1"/>
  <c r="E1394" i="1"/>
  <c r="E1414" i="1"/>
  <c r="E1434" i="1"/>
  <c r="E1454" i="1"/>
  <c r="E1474" i="1"/>
  <c r="E1494" i="1"/>
  <c r="E1514" i="1"/>
  <c r="E1534" i="1"/>
  <c r="E1554" i="1"/>
  <c r="E1574" i="1"/>
  <c r="E515" i="1"/>
  <c r="E535" i="1"/>
  <c r="E555" i="1"/>
  <c r="E575" i="1"/>
  <c r="E595" i="1"/>
  <c r="E615" i="1"/>
  <c r="E635" i="1"/>
  <c r="E655" i="1"/>
  <c r="E675" i="1"/>
  <c r="E695" i="1"/>
  <c r="E715" i="1"/>
  <c r="E735" i="1"/>
  <c r="E755" i="1"/>
  <c r="E775" i="1"/>
  <c r="E795" i="1"/>
  <c r="E815" i="1"/>
  <c r="E835" i="1"/>
  <c r="E855" i="1"/>
  <c r="E875" i="1"/>
  <c r="E895" i="1"/>
  <c r="E915" i="1"/>
  <c r="E935" i="1"/>
  <c r="E955" i="1"/>
  <c r="E975" i="1"/>
  <c r="E995" i="1"/>
  <c r="E1015" i="1"/>
  <c r="E1035" i="1"/>
  <c r="E1055" i="1"/>
  <c r="E1075" i="1"/>
  <c r="E1095" i="1"/>
  <c r="E1115" i="1"/>
  <c r="E1135" i="1"/>
  <c r="E1155" i="1"/>
  <c r="E1175" i="1"/>
  <c r="E1195" i="1"/>
  <c r="E1215" i="1"/>
  <c r="E1235" i="1"/>
  <c r="E1255" i="1"/>
  <c r="E1275" i="1"/>
  <c r="E1295" i="1"/>
  <c r="E1315" i="1"/>
  <c r="E1335" i="1"/>
  <c r="E1355" i="1"/>
  <c r="E1375" i="1"/>
  <c r="E1395" i="1"/>
  <c r="E1415" i="1"/>
  <c r="E1435" i="1"/>
  <c r="E1455" i="1"/>
  <c r="E1475" i="1"/>
  <c r="E1495" i="1"/>
  <c r="E1515" i="1"/>
  <c r="E1535" i="1"/>
  <c r="E1555" i="1"/>
  <c r="E1575" i="1"/>
  <c r="E16" i="1"/>
  <c r="E36" i="1"/>
  <c r="E56" i="1"/>
  <c r="E76" i="1"/>
  <c r="E96" i="1"/>
  <c r="E116" i="1"/>
  <c r="E136" i="1"/>
  <c r="E156" i="1"/>
  <c r="E176" i="1"/>
  <c r="E196" i="1"/>
  <c r="E216" i="1"/>
  <c r="E236" i="1"/>
  <c r="E256" i="1"/>
  <c r="E276" i="1"/>
  <c r="E296" i="1"/>
  <c r="E316" i="1"/>
  <c r="E336" i="1"/>
  <c r="E356" i="1"/>
  <c r="E376" i="1"/>
  <c r="E396" i="1"/>
  <c r="E416" i="1"/>
  <c r="E436" i="1"/>
  <c r="E456" i="1"/>
  <c r="E476" i="1"/>
  <c r="E496" i="1"/>
  <c r="E516" i="1"/>
  <c r="E536" i="1"/>
  <c r="E556" i="1"/>
  <c r="E576" i="1"/>
  <c r="E596" i="1"/>
  <c r="E616" i="1"/>
  <c r="E636" i="1"/>
  <c r="E656" i="1"/>
  <c r="E676" i="1"/>
  <c r="E696" i="1"/>
  <c r="E716" i="1"/>
  <c r="E736" i="1"/>
  <c r="E756" i="1"/>
  <c r="E776" i="1"/>
  <c r="E796" i="1"/>
  <c r="E816" i="1"/>
  <c r="E836" i="1"/>
  <c r="E856" i="1"/>
  <c r="E876" i="1"/>
  <c r="E896" i="1"/>
  <c r="E916" i="1"/>
  <c r="E936" i="1"/>
  <c r="E956" i="1"/>
  <c r="E976" i="1"/>
  <c r="E996" i="1"/>
  <c r="E1016" i="1"/>
  <c r="E1036" i="1"/>
  <c r="E1056" i="1"/>
  <c r="E1076" i="1"/>
  <c r="E1096" i="1"/>
  <c r="E1116" i="1"/>
  <c r="E1136" i="1"/>
  <c r="E1156" i="1"/>
  <c r="E1176" i="1"/>
  <c r="E1196" i="1"/>
  <c r="E1216" i="1"/>
  <c r="E1236" i="1"/>
  <c r="E1256" i="1"/>
  <c r="E1276" i="1"/>
  <c r="E1296" i="1"/>
  <c r="E1316" i="1"/>
  <c r="E1336" i="1"/>
  <c r="E1356" i="1"/>
  <c r="E1376" i="1"/>
  <c r="E1396" i="1"/>
  <c r="E577" i="1"/>
  <c r="E597" i="1"/>
  <c r="E617" i="1"/>
  <c r="E637" i="1"/>
  <c r="E657" i="1"/>
  <c r="E677" i="1"/>
  <c r="E697" i="1"/>
  <c r="E717" i="1"/>
  <c r="E737" i="1"/>
  <c r="E757" i="1"/>
  <c r="E777" i="1"/>
  <c r="E797" i="1"/>
  <c r="E817" i="1"/>
  <c r="E837" i="1"/>
  <c r="E857" i="1"/>
  <c r="E877" i="1"/>
  <c r="E897" i="1"/>
  <c r="E917" i="1"/>
  <c r="E937" i="1"/>
  <c r="E957" i="1"/>
  <c r="E977" i="1"/>
  <c r="E997" i="1"/>
  <c r="E1017" i="1"/>
  <c r="E1037" i="1"/>
  <c r="E1057" i="1"/>
  <c r="E1077" i="1"/>
  <c r="E1097" i="1"/>
  <c r="E1117" i="1"/>
  <c r="E1137" i="1"/>
  <c r="E1157" i="1"/>
  <c r="E1177" i="1"/>
  <c r="E1197" i="1"/>
  <c r="E1217" i="1"/>
  <c r="E1237" i="1"/>
  <c r="E1257" i="1"/>
  <c r="E1277" i="1"/>
  <c r="E1297" i="1"/>
  <c r="E1317" i="1"/>
  <c r="E1337" i="1"/>
  <c r="E1357" i="1"/>
  <c r="E1377" i="1"/>
  <c r="E1397" i="1"/>
  <c r="E1417" i="1"/>
  <c r="E1437" i="1"/>
  <c r="E1457" i="1"/>
  <c r="E1477" i="1"/>
  <c r="E1497" i="1"/>
  <c r="E1517" i="1"/>
  <c r="E1537" i="1"/>
  <c r="E1557" i="1"/>
  <c r="E1577" i="1"/>
  <c r="E658" i="1"/>
  <c r="E678" i="1"/>
  <c r="E698" i="1"/>
  <c r="E718" i="1"/>
  <c r="E738" i="1"/>
  <c r="E758" i="1"/>
  <c r="E778" i="1"/>
  <c r="E798" i="1"/>
  <c r="E818" i="1"/>
  <c r="E838" i="1"/>
  <c r="E858" i="1"/>
  <c r="E878" i="1"/>
  <c r="E898" i="1"/>
  <c r="E918" i="1"/>
  <c r="E938" i="1"/>
  <c r="E958" i="1"/>
  <c r="E978" i="1"/>
  <c r="E998" i="1"/>
  <c r="E1018" i="1"/>
  <c r="E1038" i="1"/>
  <c r="E1058" i="1"/>
  <c r="E1078" i="1"/>
  <c r="E1098" i="1"/>
  <c r="E1118" i="1"/>
  <c r="E1138" i="1"/>
  <c r="E1158" i="1"/>
  <c r="E1178" i="1"/>
  <c r="E1198" i="1"/>
  <c r="E1218" i="1"/>
  <c r="E1238" i="1"/>
  <c r="E1258" i="1"/>
  <c r="E1278" i="1"/>
  <c r="E1298" i="1"/>
  <c r="E1318" i="1"/>
  <c r="E1338" i="1"/>
  <c r="E1358" i="1"/>
  <c r="E1378" i="1"/>
  <c r="E1398" i="1"/>
  <c r="E1418" i="1"/>
  <c r="E1438" i="1"/>
  <c r="E1458" i="1"/>
  <c r="E1478" i="1"/>
  <c r="E1498" i="1"/>
  <c r="E1518" i="1"/>
  <c r="E1538" i="1"/>
  <c r="E1558" i="1"/>
  <c r="E1578" i="1"/>
  <c r="E19" i="1"/>
  <c r="E39" i="1"/>
  <c r="E59" i="1"/>
  <c r="E79" i="1"/>
  <c r="E99" i="1"/>
  <c r="E119" i="1"/>
  <c r="E139" i="1"/>
  <c r="E159" i="1"/>
  <c r="E179" i="1"/>
  <c r="E199" i="1"/>
  <c r="E219" i="1"/>
  <c r="E239" i="1"/>
  <c r="E259" i="1"/>
  <c r="E279" i="1"/>
  <c r="E299" i="1"/>
  <c r="E319" i="1"/>
  <c r="E339" i="1"/>
  <c r="E359" i="1"/>
  <c r="E379" i="1"/>
  <c r="E399" i="1"/>
  <c r="E419" i="1"/>
  <c r="E439" i="1"/>
  <c r="E459" i="1"/>
  <c r="E479" i="1"/>
  <c r="E499" i="1"/>
  <c r="E519" i="1"/>
  <c r="E539" i="1"/>
  <c r="E559" i="1"/>
  <c r="E579" i="1"/>
  <c r="E599" i="1"/>
  <c r="E619" i="1"/>
  <c r="E639" i="1"/>
  <c r="E659" i="1"/>
  <c r="E679" i="1"/>
  <c r="E699" i="1"/>
  <c r="E719" i="1"/>
  <c r="E739" i="1"/>
  <c r="E759" i="1"/>
  <c r="E779" i="1"/>
  <c r="E799" i="1"/>
  <c r="E819" i="1"/>
  <c r="E839" i="1"/>
  <c r="E859" i="1"/>
  <c r="E879" i="1"/>
  <c r="E899" i="1"/>
  <c r="E919" i="1"/>
  <c r="E939" i="1"/>
  <c r="E959" i="1"/>
  <c r="E979" i="1"/>
  <c r="E999" i="1"/>
  <c r="E1019" i="1"/>
  <c r="E20" i="1"/>
  <c r="E40" i="1"/>
  <c r="E60" i="1"/>
  <c r="E80" i="1"/>
  <c r="E100" i="1"/>
  <c r="E120" i="1"/>
  <c r="E140" i="1"/>
  <c r="E160" i="1"/>
  <c r="E180" i="1"/>
  <c r="E200" i="1"/>
  <c r="E220" i="1"/>
  <c r="E240" i="1"/>
  <c r="E260" i="1"/>
  <c r="E280" i="1"/>
  <c r="E300" i="1"/>
  <c r="E320" i="1"/>
  <c r="E340" i="1"/>
  <c r="E360" i="1"/>
  <c r="E380" i="1"/>
  <c r="E400" i="1"/>
  <c r="E420" i="1"/>
  <c r="E440" i="1"/>
  <c r="E460" i="1"/>
  <c r="E480" i="1"/>
  <c r="E500" i="1"/>
  <c r="E520" i="1"/>
  <c r="E540" i="1"/>
  <c r="E560" i="1"/>
  <c r="E580" i="1"/>
  <c r="E600" i="1"/>
  <c r="E620" i="1"/>
  <c r="E640" i="1"/>
  <c r="E660" i="1"/>
  <c r="E680" i="1"/>
  <c r="E700" i="1"/>
  <c r="E720" i="1"/>
  <c r="E740" i="1"/>
  <c r="E760" i="1"/>
  <c r="E780" i="1"/>
  <c r="E800" i="1"/>
  <c r="E820" i="1"/>
  <c r="E840" i="1"/>
  <c r="E860" i="1"/>
  <c r="E880" i="1"/>
  <c r="E900" i="1"/>
  <c r="E920" i="1"/>
  <c r="E940" i="1"/>
  <c r="E960" i="1"/>
  <c r="E980" i="1"/>
  <c r="E1000" i="1"/>
  <c r="E1020" i="1"/>
  <c r="E1040" i="1"/>
  <c r="E1060" i="1"/>
  <c r="E1080" i="1"/>
  <c r="E1100" i="1"/>
  <c r="E1120" i="1"/>
  <c r="E1140" i="1"/>
  <c r="E1160" i="1"/>
  <c r="E1180" i="1"/>
  <c r="E1200" i="1"/>
  <c r="E1220" i="1"/>
  <c r="E1240" i="1"/>
  <c r="E1260" i="1"/>
  <c r="E1280" i="1"/>
  <c r="E1300" i="1"/>
  <c r="E6771" i="1"/>
  <c r="E21" i="1"/>
  <c r="E41" i="1"/>
  <c r="E61" i="1"/>
  <c r="E81" i="1"/>
  <c r="E101" i="1"/>
  <c r="E121" i="1"/>
  <c r="E141" i="1"/>
  <c r="E161" i="1"/>
  <c r="E181" i="1"/>
  <c r="E201" i="1"/>
  <c r="E221" i="1"/>
  <c r="E241" i="1"/>
  <c r="E261" i="1"/>
  <c r="E281" i="1"/>
  <c r="E301" i="1"/>
  <c r="E321" i="1"/>
  <c r="E341" i="1"/>
  <c r="E361" i="1"/>
  <c r="E381" i="1"/>
  <c r="E401" i="1"/>
  <c r="E421" i="1"/>
  <c r="E441" i="1"/>
  <c r="E461" i="1"/>
  <c r="E481" i="1"/>
  <c r="E501" i="1"/>
  <c r="E521" i="1"/>
  <c r="E541" i="1"/>
  <c r="E561" i="1"/>
  <c r="E581" i="1"/>
  <c r="E601" i="1"/>
  <c r="E621" i="1"/>
  <c r="E641" i="1"/>
  <c r="E661" i="1"/>
  <c r="E681" i="1"/>
  <c r="E701" i="1"/>
  <c r="E721" i="1"/>
  <c r="E741" i="1"/>
  <c r="E761" i="1"/>
  <c r="E781" i="1"/>
  <c r="E801" i="1"/>
  <c r="E821" i="1"/>
  <c r="E841" i="1"/>
  <c r="E861" i="1"/>
  <c r="E881" i="1"/>
  <c r="E901" i="1"/>
  <c r="E921" i="1"/>
  <c r="E941" i="1"/>
  <c r="E961" i="1"/>
  <c r="E981" i="1"/>
  <c r="E1001" i="1"/>
  <c r="E1021" i="1"/>
  <c r="E3" i="1"/>
  <c r="E23" i="1"/>
  <c r="E43" i="1"/>
  <c r="E63" i="1"/>
  <c r="E83" i="1"/>
  <c r="E103" i="1"/>
  <c r="E123" i="1"/>
  <c r="E143" i="1"/>
  <c r="E163" i="1"/>
  <c r="E183" i="1"/>
  <c r="E203" i="1"/>
  <c r="E223" i="1"/>
  <c r="E243" i="1"/>
  <c r="E263" i="1"/>
  <c r="E283" i="1"/>
  <c r="E303" i="1"/>
  <c r="E323" i="1"/>
  <c r="E343" i="1"/>
  <c r="E363" i="1"/>
  <c r="E383" i="1"/>
  <c r="E403" i="1"/>
  <c r="E423" i="1"/>
  <c r="E443" i="1"/>
  <c r="E463" i="1"/>
  <c r="E483" i="1"/>
  <c r="E503" i="1"/>
  <c r="E523" i="1"/>
  <c r="E543" i="1"/>
  <c r="E563" i="1"/>
  <c r="E583" i="1"/>
  <c r="E603" i="1"/>
  <c r="E623" i="1"/>
  <c r="E643" i="1"/>
  <c r="E663" i="1"/>
  <c r="E683" i="1"/>
  <c r="E703" i="1"/>
  <c r="E723" i="1"/>
  <c r="E743" i="1"/>
  <c r="E763" i="1"/>
  <c r="E783" i="1"/>
  <c r="E803" i="1"/>
  <c r="E823" i="1"/>
  <c r="E843" i="1"/>
  <c r="E863" i="1"/>
  <c r="E883" i="1"/>
  <c r="E903" i="1"/>
  <c r="E923" i="1"/>
  <c r="E4" i="1"/>
  <c r="E24" i="1"/>
  <c r="E44" i="1"/>
  <c r="E64" i="1"/>
  <c r="E84" i="1"/>
  <c r="E104" i="1"/>
  <c r="E124" i="1"/>
  <c r="E144" i="1"/>
  <c r="E164" i="1"/>
  <c r="E184" i="1"/>
  <c r="E204" i="1"/>
  <c r="E224" i="1"/>
  <c r="E244" i="1"/>
  <c r="E264" i="1"/>
  <c r="E284" i="1"/>
  <c r="E304" i="1"/>
  <c r="E324" i="1"/>
  <c r="E344" i="1"/>
  <c r="E364" i="1"/>
  <c r="E384" i="1"/>
  <c r="E404" i="1"/>
  <c r="E424" i="1"/>
  <c r="E444" i="1"/>
  <c r="E464" i="1"/>
  <c r="E484" i="1"/>
  <c r="E504" i="1"/>
  <c r="E524" i="1"/>
  <c r="E544" i="1"/>
  <c r="E564" i="1"/>
  <c r="E584" i="1"/>
  <c r="E604" i="1"/>
  <c r="E624" i="1"/>
  <c r="E644" i="1"/>
  <c r="E664" i="1"/>
  <c r="E684" i="1"/>
  <c r="E704" i="1"/>
  <c r="E724" i="1"/>
  <c r="E744" i="1"/>
  <c r="E764" i="1"/>
  <c r="E784" i="1"/>
  <c r="E804" i="1"/>
  <c r="E824" i="1"/>
  <c r="E844" i="1"/>
  <c r="E864" i="1"/>
  <c r="E884" i="1"/>
  <c r="E904" i="1"/>
  <c r="E924" i="1"/>
  <c r="E505" i="1"/>
  <c r="E525" i="1"/>
  <c r="E545" i="1"/>
  <c r="E565" i="1"/>
  <c r="E585" i="1"/>
  <c r="E605" i="1"/>
  <c r="E625" i="1"/>
  <c r="E645" i="1"/>
  <c r="E665" i="1"/>
  <c r="E685" i="1"/>
  <c r="E705" i="1"/>
  <c r="E725" i="1"/>
  <c r="E745" i="1"/>
  <c r="E765" i="1"/>
  <c r="E785" i="1"/>
  <c r="E805" i="1"/>
  <c r="E825" i="1"/>
  <c r="E845" i="1"/>
  <c r="E865" i="1"/>
  <c r="E885" i="1"/>
  <c r="E905" i="1"/>
  <c r="E925" i="1"/>
  <c r="E945" i="1"/>
  <c r="E965" i="1"/>
  <c r="E985" i="1"/>
  <c r="E1005" i="1"/>
  <c r="E1025" i="1"/>
  <c r="E1045" i="1"/>
  <c r="E1065" i="1"/>
  <c r="E1085" i="1"/>
  <c r="E1105" i="1"/>
  <c r="E1125" i="1"/>
  <c r="E1145" i="1"/>
  <c r="E1165" i="1"/>
  <c r="E1185" i="1"/>
  <c r="E1205" i="1"/>
  <c r="E1225" i="1"/>
  <c r="E1245" i="1"/>
  <c r="E1265" i="1"/>
  <c r="E1285" i="1"/>
  <c r="E1305" i="1"/>
  <c r="E1325" i="1"/>
  <c r="E1345" i="1"/>
  <c r="E1365" i="1"/>
  <c r="E1385" i="1"/>
  <c r="E1405" i="1"/>
  <c r="E1425" i="1"/>
  <c r="E1445" i="1"/>
  <c r="E1465" i="1"/>
  <c r="E1485" i="1"/>
  <c r="E1505" i="1"/>
  <c r="E1525" i="1"/>
  <c r="E1545" i="1"/>
  <c r="E1565" i="1"/>
  <c r="E1585" i="1"/>
  <c r="E6" i="1"/>
  <c r="E26" i="1"/>
  <c r="E46" i="1"/>
  <c r="E66" i="1"/>
  <c r="E86" i="1"/>
  <c r="E106" i="1"/>
  <c r="E126" i="1"/>
  <c r="E146" i="1"/>
  <c r="E166" i="1"/>
  <c r="E186" i="1"/>
  <c r="E206" i="1"/>
  <c r="E226" i="1"/>
  <c r="E246" i="1"/>
  <c r="E266" i="1"/>
  <c r="E286" i="1"/>
  <c r="E306" i="1"/>
  <c r="E326" i="1"/>
  <c r="E346" i="1"/>
  <c r="E366" i="1"/>
  <c r="E386" i="1"/>
  <c r="E406" i="1"/>
  <c r="E426" i="1"/>
  <c r="E446" i="1"/>
  <c r="E466" i="1"/>
  <c r="E486" i="1"/>
  <c r="E506" i="1"/>
  <c r="E526" i="1"/>
  <c r="E546" i="1"/>
  <c r="E566" i="1"/>
  <c r="E586" i="1"/>
  <c r="E606" i="1"/>
  <c r="E626" i="1"/>
  <c r="E646" i="1"/>
  <c r="E666" i="1"/>
  <c r="E686" i="1"/>
  <c r="E706" i="1"/>
  <c r="E726" i="1"/>
  <c r="E746" i="1"/>
  <c r="E766" i="1"/>
  <c r="E786" i="1"/>
  <c r="E806" i="1"/>
  <c r="E826" i="1"/>
  <c r="E846" i="1"/>
  <c r="E866" i="1"/>
  <c r="E886" i="1"/>
  <c r="E906" i="1"/>
  <c r="E926" i="1"/>
  <c r="E667" i="1"/>
  <c r="E687" i="1"/>
  <c r="E707" i="1"/>
  <c r="E727" i="1"/>
  <c r="E747" i="1"/>
  <c r="E767" i="1"/>
  <c r="E787" i="1"/>
  <c r="E807" i="1"/>
  <c r="E827" i="1"/>
  <c r="E847" i="1"/>
  <c r="E867" i="1"/>
  <c r="E887" i="1"/>
  <c r="E907" i="1"/>
  <c r="E927" i="1"/>
  <c r="E947" i="1"/>
  <c r="E967" i="1"/>
  <c r="E987" i="1"/>
  <c r="E1007" i="1"/>
  <c r="E1027" i="1"/>
  <c r="E1047" i="1"/>
  <c r="E1067" i="1"/>
  <c r="E1087" i="1"/>
  <c r="E1107" i="1"/>
  <c r="E1127" i="1"/>
  <c r="E1147" i="1"/>
  <c r="E1167" i="1"/>
  <c r="E1187" i="1"/>
  <c r="E1207" i="1"/>
  <c r="E1227" i="1"/>
  <c r="E1247" i="1"/>
  <c r="E1267" i="1"/>
  <c r="E1287" i="1"/>
  <c r="E1307" i="1"/>
  <c r="E1327" i="1"/>
  <c r="E1347" i="1"/>
  <c r="E1367" i="1"/>
  <c r="E1387" i="1"/>
  <c r="E1407" i="1"/>
  <c r="E1427" i="1"/>
  <c r="E1447" i="1"/>
  <c r="E1467" i="1"/>
  <c r="E1487" i="1"/>
  <c r="E1507" i="1"/>
  <c r="E1527" i="1"/>
  <c r="E1547" i="1"/>
  <c r="E1567" i="1"/>
  <c r="E1587" i="1"/>
  <c r="E9" i="1"/>
  <c r="E29" i="1"/>
  <c r="E49" i="1"/>
  <c r="E69" i="1"/>
  <c r="E89" i="1"/>
  <c r="E109" i="1"/>
  <c r="E129" i="1"/>
  <c r="E149" i="1"/>
  <c r="E169" i="1"/>
  <c r="E189" i="1"/>
  <c r="E209" i="1"/>
  <c r="E229" i="1"/>
  <c r="E249" i="1"/>
  <c r="E269" i="1"/>
  <c r="E289" i="1"/>
  <c r="E309" i="1"/>
  <c r="E329" i="1"/>
  <c r="E349" i="1"/>
  <c r="E369" i="1"/>
  <c r="E389" i="1"/>
  <c r="E409" i="1"/>
  <c r="E429" i="1"/>
  <c r="E449" i="1"/>
  <c r="E469" i="1"/>
  <c r="E489" i="1"/>
  <c r="E509" i="1"/>
  <c r="E529" i="1"/>
  <c r="E549" i="1"/>
  <c r="E569" i="1"/>
  <c r="E589" i="1"/>
  <c r="E609" i="1"/>
  <c r="E629" i="1"/>
  <c r="E649" i="1"/>
  <c r="E669" i="1"/>
  <c r="E689" i="1"/>
  <c r="E709" i="1"/>
  <c r="E729" i="1"/>
  <c r="E749" i="1"/>
  <c r="E769" i="1"/>
  <c r="E789" i="1"/>
  <c r="E809" i="1"/>
  <c r="E829" i="1"/>
  <c r="E849" i="1"/>
  <c r="E869" i="1"/>
  <c r="E889" i="1"/>
  <c r="E909" i="1"/>
  <c r="E32" i="1"/>
  <c r="E102" i="1"/>
  <c r="E170" i="1"/>
  <c r="E232" i="1"/>
  <c r="E302" i="1"/>
  <c r="E370" i="1"/>
  <c r="E432" i="1"/>
  <c r="E502" i="1"/>
  <c r="E570" i="1"/>
  <c r="E632" i="1"/>
  <c r="E702" i="1"/>
  <c r="E770" i="1"/>
  <c r="E832" i="1"/>
  <c r="E902" i="1"/>
  <c r="E951" i="1"/>
  <c r="E991" i="1"/>
  <c r="E1031" i="1"/>
  <c r="E1066" i="1"/>
  <c r="E1101" i="1"/>
  <c r="E1131" i="1"/>
  <c r="E1166" i="1"/>
  <c r="E1201" i="1"/>
  <c r="E1231" i="1"/>
  <c r="E1266" i="1"/>
  <c r="E1301" i="1"/>
  <c r="E1330" i="1"/>
  <c r="E1362" i="1"/>
  <c r="E1391" i="1"/>
  <c r="E1422" i="1"/>
  <c r="E1450" i="1"/>
  <c r="E1480" i="1"/>
  <c r="E1508" i="1"/>
  <c r="E1536" i="1"/>
  <c r="E1564" i="1"/>
  <c r="E1592" i="1"/>
  <c r="E1612" i="1"/>
  <c r="E1632" i="1"/>
  <c r="E1652" i="1"/>
  <c r="E1672" i="1"/>
  <c r="E1692" i="1"/>
  <c r="E1712" i="1"/>
  <c r="E1732" i="1"/>
  <c r="E1752" i="1"/>
  <c r="E1772" i="1"/>
  <c r="E1792" i="1"/>
  <c r="E1812" i="1"/>
  <c r="E1832" i="1"/>
  <c r="E1852" i="1"/>
  <c r="E1872" i="1"/>
  <c r="E1892" i="1"/>
  <c r="E1912" i="1"/>
  <c r="E1932" i="1"/>
  <c r="E1952" i="1"/>
  <c r="E1972" i="1"/>
  <c r="E1992" i="1"/>
  <c r="E2012" i="1"/>
  <c r="E2032" i="1"/>
  <c r="E2052" i="1"/>
  <c r="E2072" i="1"/>
  <c r="E2092" i="1"/>
  <c r="E2112" i="1"/>
  <c r="E2132" i="1"/>
  <c r="E2152" i="1"/>
  <c r="E2172" i="1"/>
  <c r="E2192" i="1"/>
  <c r="E2212" i="1"/>
  <c r="E2232" i="1"/>
  <c r="E2252" i="1"/>
  <c r="E2272" i="1"/>
  <c r="E2292" i="1"/>
  <c r="E2312" i="1"/>
  <c r="E2332" i="1"/>
  <c r="E2352" i="1"/>
  <c r="E2372" i="1"/>
  <c r="E2392" i="1"/>
  <c r="E2412" i="1"/>
  <c r="E2432" i="1"/>
  <c r="E2452" i="1"/>
  <c r="E2472" i="1"/>
  <c r="E2492" i="1"/>
  <c r="E2512" i="1"/>
  <c r="E2532" i="1"/>
  <c r="E2552" i="1"/>
  <c r="E2572" i="1"/>
  <c r="E2592" i="1"/>
  <c r="E2612" i="1"/>
  <c r="E2632" i="1"/>
  <c r="E2652" i="1"/>
  <c r="E2672" i="1"/>
  <c r="E2692" i="1"/>
  <c r="E2712" i="1"/>
  <c r="E2732" i="1"/>
  <c r="E2752" i="1"/>
  <c r="E2772" i="1"/>
  <c r="E2792" i="1"/>
  <c r="E33" i="1"/>
  <c r="E108" i="1"/>
  <c r="E171" i="1"/>
  <c r="E233" i="1"/>
  <c r="E308" i="1"/>
  <c r="E371" i="1"/>
  <c r="E433" i="1"/>
  <c r="E508" i="1"/>
  <c r="E571" i="1"/>
  <c r="E633" i="1"/>
  <c r="E708" i="1"/>
  <c r="E771" i="1"/>
  <c r="E833" i="1"/>
  <c r="E908" i="1"/>
  <c r="E952" i="1"/>
  <c r="E992" i="1"/>
  <c r="E1032" i="1"/>
  <c r="E1068" i="1"/>
  <c r="E1102" i="1"/>
  <c r="E1132" i="1"/>
  <c r="E1168" i="1"/>
  <c r="E1202" i="1"/>
  <c r="E1232" i="1"/>
  <c r="E1268" i="1"/>
  <c r="E1302" i="1"/>
  <c r="E1331" i="1"/>
  <c r="E1363" i="1"/>
  <c r="E1392" i="1"/>
  <c r="E1423" i="1"/>
  <c r="E1451" i="1"/>
  <c r="E1481" i="1"/>
  <c r="E1509" i="1"/>
  <c r="E1539" i="1"/>
  <c r="E1566" i="1"/>
  <c r="E1593" i="1"/>
  <c r="E1613" i="1"/>
  <c r="E1633" i="1"/>
  <c r="E1653" i="1"/>
  <c r="E1673" i="1"/>
  <c r="E1693" i="1"/>
  <c r="E1713" i="1"/>
  <c r="E1733" i="1"/>
  <c r="E1753" i="1"/>
  <c r="E1773" i="1"/>
  <c r="E1793" i="1"/>
  <c r="E1813" i="1"/>
  <c r="E1833" i="1"/>
  <c r="E1853" i="1"/>
  <c r="E1873" i="1"/>
  <c r="E1893" i="1"/>
  <c r="E1913" i="1"/>
  <c r="E1933" i="1"/>
  <c r="E1953" i="1"/>
  <c r="E1973" i="1"/>
  <c r="E1993" i="1"/>
  <c r="E2013" i="1"/>
  <c r="E2033" i="1"/>
  <c r="E2053" i="1"/>
  <c r="E2073" i="1"/>
  <c r="E42" i="1"/>
  <c r="E110" i="1"/>
  <c r="E172" i="1"/>
  <c r="E242" i="1"/>
  <c r="E310" i="1"/>
  <c r="E372" i="1"/>
  <c r="E442" i="1"/>
  <c r="E510" i="1"/>
  <c r="E572" i="1"/>
  <c r="E642" i="1"/>
  <c r="E710" i="1"/>
  <c r="E772" i="1"/>
  <c r="E842" i="1"/>
  <c r="E910" i="1"/>
  <c r="E953" i="1"/>
  <c r="E993" i="1"/>
  <c r="E1033" i="1"/>
  <c r="E1069" i="1"/>
  <c r="E1103" i="1"/>
  <c r="E1133" i="1"/>
  <c r="E1169" i="1"/>
  <c r="E1203" i="1"/>
  <c r="E1233" i="1"/>
  <c r="E1269" i="1"/>
  <c r="E1303" i="1"/>
  <c r="E1332" i="1"/>
  <c r="E1364" i="1"/>
  <c r="E1393" i="1"/>
  <c r="E1424" i="1"/>
  <c r="E1452" i="1"/>
  <c r="E1482" i="1"/>
  <c r="E1510" i="1"/>
  <c r="E48" i="1"/>
  <c r="E111" i="1"/>
  <c r="E173" i="1"/>
  <c r="E248" i="1"/>
  <c r="E311" i="1"/>
  <c r="E373" i="1"/>
  <c r="E448" i="1"/>
  <c r="E511" i="1"/>
  <c r="E573" i="1"/>
  <c r="E648" i="1"/>
  <c r="E711" i="1"/>
  <c r="E773" i="1"/>
  <c r="E848" i="1"/>
  <c r="E911" i="1"/>
  <c r="E962" i="1"/>
  <c r="E1002" i="1"/>
  <c r="E1039" i="1"/>
  <c r="E1070" i="1"/>
  <c r="E1104" i="1"/>
  <c r="E1139" i="1"/>
  <c r="E1170" i="1"/>
  <c r="E1204" i="1"/>
  <c r="E1239" i="1"/>
  <c r="E1270" i="1"/>
  <c r="E1304" i="1"/>
  <c r="E1333" i="1"/>
  <c r="E1366" i="1"/>
  <c r="E1399" i="1"/>
  <c r="E1426" i="1"/>
  <c r="E1453" i="1"/>
  <c r="E1483" i="1"/>
  <c r="E1511" i="1"/>
  <c r="E1541" i="1"/>
  <c r="E1569" i="1"/>
  <c r="E1595" i="1"/>
  <c r="E1615" i="1"/>
  <c r="E1635" i="1"/>
  <c r="E1655" i="1"/>
  <c r="E1675" i="1"/>
  <c r="E1695" i="1"/>
  <c r="E1715" i="1"/>
  <c r="E1735" i="1"/>
  <c r="E1755" i="1"/>
  <c r="E1775" i="1"/>
  <c r="E1795" i="1"/>
  <c r="E1815" i="1"/>
  <c r="E1835" i="1"/>
  <c r="E1855" i="1"/>
  <c r="E1875" i="1"/>
  <c r="E1895" i="1"/>
  <c r="E1915" i="1"/>
  <c r="E1935" i="1"/>
  <c r="E1955" i="1"/>
  <c r="E1975" i="1"/>
  <c r="E1995" i="1"/>
  <c r="E2015" i="1"/>
  <c r="E2035" i="1"/>
  <c r="E2055" i="1"/>
  <c r="E2075" i="1"/>
  <c r="E50" i="1"/>
  <c r="E112" i="1"/>
  <c r="E182" i="1"/>
  <c r="E250" i="1"/>
  <c r="E312" i="1"/>
  <c r="E382" i="1"/>
  <c r="E450" i="1"/>
  <c r="E512" i="1"/>
  <c r="E582" i="1"/>
  <c r="E650" i="1"/>
  <c r="E712" i="1"/>
  <c r="E782" i="1"/>
  <c r="E850" i="1"/>
  <c r="E912" i="1"/>
  <c r="E963" i="1"/>
  <c r="E1003" i="1"/>
  <c r="E1041" i="1"/>
  <c r="E1071" i="1"/>
  <c r="E1106" i="1"/>
  <c r="E1141" i="1"/>
  <c r="E1171" i="1"/>
  <c r="E1206" i="1"/>
  <c r="E1241" i="1"/>
  <c r="E1271" i="1"/>
  <c r="E1306" i="1"/>
  <c r="E1339" i="1"/>
  <c r="E1368" i="1"/>
  <c r="E1400" i="1"/>
  <c r="E1428" i="1"/>
  <c r="E1456" i="1"/>
  <c r="E1484" i="1"/>
  <c r="E1512" i="1"/>
  <c r="E1542" i="1"/>
  <c r="E1570" i="1"/>
  <c r="E1596" i="1"/>
  <c r="E1616" i="1"/>
  <c r="E1636" i="1"/>
  <c r="E1656" i="1"/>
  <c r="E1676" i="1"/>
  <c r="E1696" i="1"/>
  <c r="E1716" i="1"/>
  <c r="E1736" i="1"/>
  <c r="E1756" i="1"/>
  <c r="E1776" i="1"/>
  <c r="E1796" i="1"/>
  <c r="E1816" i="1"/>
  <c r="E1836" i="1"/>
  <c r="E1856" i="1"/>
  <c r="E1876" i="1"/>
  <c r="E1896" i="1"/>
  <c r="E1916" i="1"/>
  <c r="E1936" i="1"/>
  <c r="E1956" i="1"/>
  <c r="E1976" i="1"/>
  <c r="E1996" i="1"/>
  <c r="E2016" i="1"/>
  <c r="E2036" i="1"/>
  <c r="E2056" i="1"/>
  <c r="E2076" i="1"/>
  <c r="E2096" i="1"/>
  <c r="E2116" i="1"/>
  <c r="E2136" i="1"/>
  <c r="E2156" i="1"/>
  <c r="E2176" i="1"/>
  <c r="E2196" i="1"/>
  <c r="E2216" i="1"/>
  <c r="E2236" i="1"/>
  <c r="E2256" i="1"/>
  <c r="E2276" i="1"/>
  <c r="E2296" i="1"/>
  <c r="E2316" i="1"/>
  <c r="E2336" i="1"/>
  <c r="E2356" i="1"/>
  <c r="E2376" i="1"/>
  <c r="E2396" i="1"/>
  <c r="E2416" i="1"/>
  <c r="E2436" i="1"/>
  <c r="E2456" i="1"/>
  <c r="E2476" i="1"/>
  <c r="E2496" i="1"/>
  <c r="E2516" i="1"/>
  <c r="E2536" i="1"/>
  <c r="E2556" i="1"/>
  <c r="E2576" i="1"/>
  <c r="E2596" i="1"/>
  <c r="E51" i="1"/>
  <c r="E113" i="1"/>
  <c r="E188" i="1"/>
  <c r="E251" i="1"/>
  <c r="E313" i="1"/>
  <c r="E388" i="1"/>
  <c r="E451" i="1"/>
  <c r="E513" i="1"/>
  <c r="E588" i="1"/>
  <c r="E651" i="1"/>
  <c r="E713" i="1"/>
  <c r="E788" i="1"/>
  <c r="E851" i="1"/>
  <c r="E913" i="1"/>
  <c r="E964" i="1"/>
  <c r="E1004" i="1"/>
  <c r="E1042" i="1"/>
  <c r="E1072" i="1"/>
  <c r="E1108" i="1"/>
  <c r="E1142" i="1"/>
  <c r="E1172" i="1"/>
  <c r="E1208" i="1"/>
  <c r="E1242" i="1"/>
  <c r="E1272" i="1"/>
  <c r="E1308" i="1"/>
  <c r="E1340" i="1"/>
  <c r="E1369" i="1"/>
  <c r="E52" i="1"/>
  <c r="E122" i="1"/>
  <c r="E190" i="1"/>
  <c r="E252" i="1"/>
  <c r="E322" i="1"/>
  <c r="E390" i="1"/>
  <c r="E452" i="1"/>
  <c r="E522" i="1"/>
  <c r="E590" i="1"/>
  <c r="E652" i="1"/>
  <c r="E722" i="1"/>
  <c r="E790" i="1"/>
  <c r="E852" i="1"/>
  <c r="E922" i="1"/>
  <c r="E966" i="1"/>
  <c r="E1006" i="1"/>
  <c r="E1043" i="1"/>
  <c r="E1073" i="1"/>
  <c r="E1109" i="1"/>
  <c r="E1143" i="1"/>
  <c r="E1173" i="1"/>
  <c r="E1209" i="1"/>
  <c r="E1243" i="1"/>
  <c r="E1273" i="1"/>
  <c r="E1309" i="1"/>
  <c r="E1341" i="1"/>
  <c r="E1370" i="1"/>
  <c r="E1402" i="1"/>
  <c r="E1430" i="1"/>
  <c r="E1460" i="1"/>
  <c r="E1488" i="1"/>
  <c r="E1516" i="1"/>
  <c r="E53" i="1"/>
  <c r="E128" i="1"/>
  <c r="E191" i="1"/>
  <c r="E253" i="1"/>
  <c r="E328" i="1"/>
  <c r="E391" i="1"/>
  <c r="E453" i="1"/>
  <c r="E528" i="1"/>
  <c r="E591" i="1"/>
  <c r="E653" i="1"/>
  <c r="E728" i="1"/>
  <c r="E791" i="1"/>
  <c r="E853" i="1"/>
  <c r="E928" i="1"/>
  <c r="E968" i="1"/>
  <c r="E1008" i="1"/>
  <c r="E1044" i="1"/>
  <c r="E1079" i="1"/>
  <c r="E1110" i="1"/>
  <c r="E1144" i="1"/>
  <c r="E1179" i="1"/>
  <c r="E1210" i="1"/>
  <c r="E1244" i="1"/>
  <c r="E1279" i="1"/>
  <c r="E1310" i="1"/>
  <c r="E1342" i="1"/>
  <c r="E1371" i="1"/>
  <c r="E68" i="1"/>
  <c r="E131" i="1"/>
  <c r="E193" i="1"/>
  <c r="E268" i="1"/>
  <c r="E331" i="1"/>
  <c r="E393" i="1"/>
  <c r="E468" i="1"/>
  <c r="E531" i="1"/>
  <c r="E593" i="1"/>
  <c r="E668" i="1"/>
  <c r="E2" i="1"/>
  <c r="O2" i="1" s="1"/>
  <c r="E70" i="1"/>
  <c r="E132" i="1"/>
  <c r="E202" i="1"/>
  <c r="E270" i="1"/>
  <c r="E332" i="1"/>
  <c r="E402" i="1"/>
  <c r="E470" i="1"/>
  <c r="E532" i="1"/>
  <c r="E602" i="1"/>
  <c r="E670" i="1"/>
  <c r="E8" i="1"/>
  <c r="E71" i="1"/>
  <c r="E133" i="1"/>
  <c r="E208" i="1"/>
  <c r="E271" i="1"/>
  <c r="E333" i="1"/>
  <c r="E408" i="1"/>
  <c r="E471" i="1"/>
  <c r="E533" i="1"/>
  <c r="E608" i="1"/>
  <c r="E671" i="1"/>
  <c r="E733" i="1"/>
  <c r="E808" i="1"/>
  <c r="E871" i="1"/>
  <c r="E932" i="1"/>
  <c r="E972" i="1"/>
  <c r="E1012" i="1"/>
  <c r="E1050" i="1"/>
  <c r="E1084" i="1"/>
  <c r="E1119" i="1"/>
  <c r="E1150" i="1"/>
  <c r="E1184" i="1"/>
  <c r="E1219" i="1"/>
  <c r="E1250" i="1"/>
  <c r="E1284" i="1"/>
  <c r="E1319" i="1"/>
  <c r="E1348" i="1"/>
  <c r="E1380" i="1"/>
  <c r="E1409" i="1"/>
  <c r="E1439" i="1"/>
  <c r="E1466" i="1"/>
  <c r="E1493" i="1"/>
  <c r="E1523" i="1"/>
  <c r="E1551" i="1"/>
  <c r="E1581" i="1"/>
  <c r="E1603" i="1"/>
  <c r="E1623" i="1"/>
  <c r="E1643" i="1"/>
  <c r="E1663" i="1"/>
  <c r="E1683" i="1"/>
  <c r="E1703" i="1"/>
  <c r="E1723" i="1"/>
  <c r="E1743" i="1"/>
  <c r="E1763" i="1"/>
  <c r="E1783" i="1"/>
  <c r="E1803" i="1"/>
  <c r="E1823" i="1"/>
  <c r="E1843" i="1"/>
  <c r="E1863" i="1"/>
  <c r="E1883" i="1"/>
  <c r="E1903" i="1"/>
  <c r="E1923" i="1"/>
  <c r="E1943" i="1"/>
  <c r="E1963" i="1"/>
  <c r="E1983" i="1"/>
  <c r="E2003" i="1"/>
  <c r="E2023" i="1"/>
  <c r="E2043" i="1"/>
  <c r="E2063" i="1"/>
  <c r="E2083" i="1"/>
  <c r="E2103" i="1"/>
  <c r="E2123" i="1"/>
  <c r="E2143" i="1"/>
  <c r="E2163" i="1"/>
  <c r="E2183" i="1"/>
  <c r="E2203" i="1"/>
  <c r="E2223" i="1"/>
  <c r="E2243" i="1"/>
  <c r="E2263" i="1"/>
  <c r="E2283" i="1"/>
  <c r="E2303" i="1"/>
  <c r="E2323" i="1"/>
  <c r="E2343" i="1"/>
  <c r="E2363" i="1"/>
  <c r="E2383" i="1"/>
  <c r="E10" i="1"/>
  <c r="E72" i="1"/>
  <c r="E142" i="1"/>
  <c r="E210" i="1"/>
  <c r="E272" i="1"/>
  <c r="E342" i="1"/>
  <c r="E410" i="1"/>
  <c r="E472" i="1"/>
  <c r="E542" i="1"/>
  <c r="E610" i="1"/>
  <c r="E672" i="1"/>
  <c r="E11" i="1"/>
  <c r="E73" i="1"/>
  <c r="E148" i="1"/>
  <c r="E211" i="1"/>
  <c r="E273" i="1"/>
  <c r="E348" i="1"/>
  <c r="E411" i="1"/>
  <c r="E473" i="1"/>
  <c r="E548" i="1"/>
  <c r="E611" i="1"/>
  <c r="E673" i="1"/>
  <c r="E748" i="1"/>
  <c r="E811" i="1"/>
  <c r="E873" i="1"/>
  <c r="E942" i="1"/>
  <c r="E982" i="1"/>
  <c r="E1022" i="1"/>
  <c r="E1052" i="1"/>
  <c r="E1088" i="1"/>
  <c r="E1122" i="1"/>
  <c r="E1152" i="1"/>
  <c r="E1188" i="1"/>
  <c r="E1222" i="1"/>
  <c r="E1252" i="1"/>
  <c r="E1288" i="1"/>
  <c r="E1321" i="1"/>
  <c r="E1350" i="1"/>
  <c r="E1382" i="1"/>
  <c r="E1411" i="1"/>
  <c r="E1441" i="1"/>
  <c r="E1469" i="1"/>
  <c r="E1499" i="1"/>
  <c r="E1526" i="1"/>
  <c r="E1553" i="1"/>
  <c r="E1583" i="1"/>
  <c r="E1605" i="1"/>
  <c r="E1625" i="1"/>
  <c r="E1645" i="1"/>
  <c r="E1665" i="1"/>
  <c r="E1685" i="1"/>
  <c r="E1705" i="1"/>
  <c r="E1725" i="1"/>
  <c r="E1745" i="1"/>
  <c r="E1765" i="1"/>
  <c r="E1785" i="1"/>
  <c r="E1805" i="1"/>
  <c r="E1825" i="1"/>
  <c r="E1845" i="1"/>
  <c r="E1865" i="1"/>
  <c r="E1885" i="1"/>
  <c r="E1905" i="1"/>
  <c r="E1925" i="1"/>
  <c r="E1945" i="1"/>
  <c r="E1965" i="1"/>
  <c r="E1985" i="1"/>
  <c r="E2005" i="1"/>
  <c r="E2025" i="1"/>
  <c r="E2045" i="1"/>
  <c r="E2065" i="1"/>
  <c r="E2085" i="1"/>
  <c r="E2105" i="1"/>
  <c r="E2125" i="1"/>
  <c r="E2145" i="1"/>
  <c r="E2165" i="1"/>
  <c r="E2185" i="1"/>
  <c r="E2205" i="1"/>
  <c r="E2225" i="1"/>
  <c r="E2245" i="1"/>
  <c r="E2265" i="1"/>
  <c r="E2285" i="1"/>
  <c r="E2305" i="1"/>
  <c r="E2325" i="1"/>
  <c r="E2345" i="1"/>
  <c r="E2365" i="1"/>
  <c r="E2385" i="1"/>
  <c r="E2405" i="1"/>
  <c r="E2425" i="1"/>
  <c r="E2445" i="1"/>
  <c r="E2465" i="1"/>
  <c r="E2485" i="1"/>
  <c r="E2505" i="1"/>
  <c r="E2525" i="1"/>
  <c r="E2545" i="1"/>
  <c r="E2565" i="1"/>
  <c r="E2585" i="1"/>
  <c r="E13" i="1"/>
  <c r="E88" i="1"/>
  <c r="E151" i="1"/>
  <c r="E213" i="1"/>
  <c r="E288" i="1"/>
  <c r="E351" i="1"/>
  <c r="E413" i="1"/>
  <c r="E488" i="1"/>
  <c r="E551" i="1"/>
  <c r="E212" i="1"/>
  <c r="E428" i="1"/>
  <c r="E630" i="1"/>
  <c r="E793" i="1"/>
  <c r="E930" i="1"/>
  <c r="E1010" i="1"/>
  <c r="E1082" i="1"/>
  <c r="E1148" i="1"/>
  <c r="E1212" i="1"/>
  <c r="E1282" i="1"/>
  <c r="E1344" i="1"/>
  <c r="E1403" i="1"/>
  <c r="E1446" i="1"/>
  <c r="E1496" i="1"/>
  <c r="E1543" i="1"/>
  <c r="E1582" i="1"/>
  <c r="E1611" i="1"/>
  <c r="E1641" i="1"/>
  <c r="E1669" i="1"/>
  <c r="E1699" i="1"/>
  <c r="E1727" i="1"/>
  <c r="E1757" i="1"/>
  <c r="E1784" i="1"/>
  <c r="E1811" i="1"/>
  <c r="E1841" i="1"/>
  <c r="E1869" i="1"/>
  <c r="E1899" i="1"/>
  <c r="E1927" i="1"/>
  <c r="E1957" i="1"/>
  <c r="E1984" i="1"/>
  <c r="E2011" i="1"/>
  <c r="E2041" i="1"/>
  <c r="E2069" i="1"/>
  <c r="E2097" i="1"/>
  <c r="E2121" i="1"/>
  <c r="E2147" i="1"/>
  <c r="E2171" i="1"/>
  <c r="E2197" i="1"/>
  <c r="E2221" i="1"/>
  <c r="E2247" i="1"/>
  <c r="E2271" i="1"/>
  <c r="E2297" i="1"/>
  <c r="E2321" i="1"/>
  <c r="E2347" i="1"/>
  <c r="E2371" i="1"/>
  <c r="E2397" i="1"/>
  <c r="E2420" i="1"/>
  <c r="E2443" i="1"/>
  <c r="E2467" i="1"/>
  <c r="E2490" i="1"/>
  <c r="E2514" i="1"/>
  <c r="E2538" i="1"/>
  <c r="E2561" i="1"/>
  <c r="E2584" i="1"/>
  <c r="E2607" i="1"/>
  <c r="E2628" i="1"/>
  <c r="E2649" i="1"/>
  <c r="E2670" i="1"/>
  <c r="E2691" i="1"/>
  <c r="E2713" i="1"/>
  <c r="E2734" i="1"/>
  <c r="E2755" i="1"/>
  <c r="E2776" i="1"/>
  <c r="E2797" i="1"/>
  <c r="E2817" i="1"/>
  <c r="E2837" i="1"/>
  <c r="E2857" i="1"/>
  <c r="E2877" i="1"/>
  <c r="E2897" i="1"/>
  <c r="E2917" i="1"/>
  <c r="E2937" i="1"/>
  <c r="E2957" i="1"/>
  <c r="E2977" i="1"/>
  <c r="E2997" i="1"/>
  <c r="E3017" i="1"/>
  <c r="E3037" i="1"/>
  <c r="E3057" i="1"/>
  <c r="E3077" i="1"/>
  <c r="E3097" i="1"/>
  <c r="E3117" i="1"/>
  <c r="E3137" i="1"/>
  <c r="E3157" i="1"/>
  <c r="E3177" i="1"/>
  <c r="E3197" i="1"/>
  <c r="E3217" i="1"/>
  <c r="E3237" i="1"/>
  <c r="E3257" i="1"/>
  <c r="E3277" i="1"/>
  <c r="E3297" i="1"/>
  <c r="E3317" i="1"/>
  <c r="E3337" i="1"/>
  <c r="E3357" i="1"/>
  <c r="E3377" i="1"/>
  <c r="E3397" i="1"/>
  <c r="E3417" i="1"/>
  <c r="E3437" i="1"/>
  <c r="E3457" i="1"/>
  <c r="E3477" i="1"/>
  <c r="E3497" i="1"/>
  <c r="E3517" i="1"/>
  <c r="E3537" i="1"/>
  <c r="E3557" i="1"/>
  <c r="E3577" i="1"/>
  <c r="E3597" i="1"/>
  <c r="E3617" i="1"/>
  <c r="E222" i="1"/>
  <c r="E430" i="1"/>
  <c r="E631" i="1"/>
  <c r="E802" i="1"/>
  <c r="E931" i="1"/>
  <c r="E1011" i="1"/>
  <c r="E1083" i="1"/>
  <c r="E1149" i="1"/>
  <c r="E1213" i="1"/>
  <c r="E1283" i="1"/>
  <c r="E1346" i="1"/>
  <c r="E1404" i="1"/>
  <c r="E1448" i="1"/>
  <c r="E1500" i="1"/>
  <c r="E1544" i="1"/>
  <c r="E1584" i="1"/>
  <c r="E1614" i="1"/>
  <c r="E1642" i="1"/>
  <c r="E1670" i="1"/>
  <c r="E1700" i="1"/>
  <c r="E1728" i="1"/>
  <c r="E1758" i="1"/>
  <c r="E1786" i="1"/>
  <c r="E1814" i="1"/>
  <c r="E1842" i="1"/>
  <c r="E1870" i="1"/>
  <c r="E1900" i="1"/>
  <c r="E1928" i="1"/>
  <c r="E1958" i="1"/>
  <c r="E1986" i="1"/>
  <c r="E2014" i="1"/>
  <c r="E2042" i="1"/>
  <c r="E2070" i="1"/>
  <c r="E2098" i="1"/>
  <c r="E2122" i="1"/>
  <c r="E2148" i="1"/>
  <c r="E2173" i="1"/>
  <c r="E2198" i="1"/>
  <c r="E2222" i="1"/>
  <c r="E2248" i="1"/>
  <c r="E2273" i="1"/>
  <c r="E2298" i="1"/>
  <c r="E2322" i="1"/>
  <c r="E2348" i="1"/>
  <c r="E2373" i="1"/>
  <c r="E2398" i="1"/>
  <c r="E2421" i="1"/>
  <c r="E2444" i="1"/>
  <c r="E2468" i="1"/>
  <c r="E2491" i="1"/>
  <c r="E2515" i="1"/>
  <c r="E2539" i="1"/>
  <c r="E2562" i="1"/>
  <c r="E2586" i="1"/>
  <c r="E2608" i="1"/>
  <c r="E12" i="1"/>
  <c r="E22" i="1"/>
  <c r="E230" i="1"/>
  <c r="E462" i="1"/>
  <c r="E682" i="1"/>
  <c r="E812" i="1"/>
  <c r="E943" i="1"/>
  <c r="E1023" i="1"/>
  <c r="E1089" i="1"/>
  <c r="E1153" i="1"/>
  <c r="E1223" i="1"/>
  <c r="E1289" i="1"/>
  <c r="E1351" i="1"/>
  <c r="E1408" i="1"/>
  <c r="E1459" i="1"/>
  <c r="E1502" i="1"/>
  <c r="E1548" i="1"/>
  <c r="E1588" i="1"/>
  <c r="E1618" i="1"/>
  <c r="E1646" i="1"/>
  <c r="E1674" i="1"/>
  <c r="E1702" i="1"/>
  <c r="E1730" i="1"/>
  <c r="E1760" i="1"/>
  <c r="E1788" i="1"/>
  <c r="E1818" i="1"/>
  <c r="E1846" i="1"/>
  <c r="E1874" i="1"/>
  <c r="E1902" i="1"/>
  <c r="E1930" i="1"/>
  <c r="E1960" i="1"/>
  <c r="E1988" i="1"/>
  <c r="E2018" i="1"/>
  <c r="E2046" i="1"/>
  <c r="E2074" i="1"/>
  <c r="E2100" i="1"/>
  <c r="E2126" i="1"/>
  <c r="E2150" i="1"/>
  <c r="E2175" i="1"/>
  <c r="E2200" i="1"/>
  <c r="E2226" i="1"/>
  <c r="E2250" i="1"/>
  <c r="E2275" i="1"/>
  <c r="E2300" i="1"/>
  <c r="E2326" i="1"/>
  <c r="E2350" i="1"/>
  <c r="E2375" i="1"/>
  <c r="E2400" i="1"/>
  <c r="E2423" i="1"/>
  <c r="E2447" i="1"/>
  <c r="E2470" i="1"/>
  <c r="E2494" i="1"/>
  <c r="E2518" i="1"/>
  <c r="E2541" i="1"/>
  <c r="E2564" i="1"/>
  <c r="E2588" i="1"/>
  <c r="E2610" i="1"/>
  <c r="E2631" i="1"/>
  <c r="E2653" i="1"/>
  <c r="E2674" i="1"/>
  <c r="E28" i="1"/>
  <c r="E231" i="1"/>
  <c r="E482" i="1"/>
  <c r="E688" i="1"/>
  <c r="E813" i="1"/>
  <c r="E944" i="1"/>
  <c r="E1024" i="1"/>
  <c r="E1090" i="1"/>
  <c r="E1159" i="1"/>
  <c r="E1224" i="1"/>
  <c r="E1290" i="1"/>
  <c r="E1352" i="1"/>
  <c r="E1410" i="1"/>
  <c r="E1461" i="1"/>
  <c r="E1503" i="1"/>
  <c r="E1549" i="1"/>
  <c r="E1589" i="1"/>
  <c r="E1619" i="1"/>
  <c r="E1647" i="1"/>
  <c r="E1677" i="1"/>
  <c r="E1704" i="1"/>
  <c r="E1731" i="1"/>
  <c r="E1761" i="1"/>
  <c r="E1789" i="1"/>
  <c r="E1819" i="1"/>
  <c r="E1847" i="1"/>
  <c r="E1877" i="1"/>
  <c r="E1904" i="1"/>
  <c r="E1931" i="1"/>
  <c r="E1961" i="1"/>
  <c r="E1989" i="1"/>
  <c r="E2019" i="1"/>
  <c r="E2047" i="1"/>
  <c r="E2077" i="1"/>
  <c r="E2101" i="1"/>
  <c r="E2127" i="1"/>
  <c r="E2151" i="1"/>
  <c r="E2177" i="1"/>
  <c r="E2201" i="1"/>
  <c r="E2227" i="1"/>
  <c r="E2251" i="1"/>
  <c r="E2277" i="1"/>
  <c r="E2301" i="1"/>
  <c r="E2327" i="1"/>
  <c r="E2351" i="1"/>
  <c r="E2377" i="1"/>
  <c r="E2401" i="1"/>
  <c r="E2424" i="1"/>
  <c r="E2448" i="1"/>
  <c r="E2471" i="1"/>
  <c r="E2495" i="1"/>
  <c r="E2519" i="1"/>
  <c r="E2542" i="1"/>
  <c r="E2566" i="1"/>
  <c r="E2589" i="1"/>
  <c r="E2611" i="1"/>
  <c r="E2633" i="1"/>
  <c r="E2654" i="1"/>
  <c r="E2675" i="1"/>
  <c r="E2696" i="1"/>
  <c r="E2717" i="1"/>
  <c r="E2738" i="1"/>
  <c r="E2759" i="1"/>
  <c r="E2780" i="1"/>
  <c r="E2801" i="1"/>
  <c r="E2821" i="1"/>
  <c r="E2841" i="1"/>
  <c r="E2861" i="1"/>
  <c r="E2881" i="1"/>
  <c r="E2901" i="1"/>
  <c r="E2921" i="1"/>
  <c r="E2941" i="1"/>
  <c r="E2961" i="1"/>
  <c r="E2981" i="1"/>
  <c r="E3001" i="1"/>
  <c r="E3021" i="1"/>
  <c r="E3041" i="1"/>
  <c r="E3061" i="1"/>
  <c r="E3081" i="1"/>
  <c r="E3101" i="1"/>
  <c r="E3121" i="1"/>
  <c r="E3141" i="1"/>
  <c r="E3161" i="1"/>
  <c r="E3181" i="1"/>
  <c r="E3201" i="1"/>
  <c r="E30" i="1"/>
  <c r="E262" i="1"/>
  <c r="E31" i="1"/>
  <c r="E62" i="1"/>
  <c r="E290" i="1"/>
  <c r="E90" i="1"/>
  <c r="E92" i="1"/>
  <c r="E330" i="1"/>
  <c r="E552" i="1"/>
  <c r="E732" i="1"/>
  <c r="E870" i="1"/>
  <c r="E971" i="1"/>
  <c r="E1049" i="1"/>
  <c r="E1113" i="1"/>
  <c r="E1183" i="1"/>
  <c r="E1249" i="1"/>
  <c r="E1313" i="1"/>
  <c r="E1379" i="1"/>
  <c r="E1429" i="1"/>
  <c r="E1472" i="1"/>
  <c r="E1522" i="1"/>
  <c r="E1562" i="1"/>
  <c r="E1600" i="1"/>
  <c r="E1628" i="1"/>
  <c r="E1658" i="1"/>
  <c r="E1686" i="1"/>
  <c r="E1714" i="1"/>
  <c r="E1742" i="1"/>
  <c r="E1770" i="1"/>
  <c r="E1800" i="1"/>
  <c r="E1828" i="1"/>
  <c r="E1858" i="1"/>
  <c r="E1886" i="1"/>
  <c r="E1914" i="1"/>
  <c r="E1942" i="1"/>
  <c r="E1970" i="1"/>
  <c r="E2000" i="1"/>
  <c r="E2028" i="1"/>
  <c r="E2058" i="1"/>
  <c r="E2086" i="1"/>
  <c r="E2110" i="1"/>
  <c r="E2135" i="1"/>
  <c r="E2160" i="1"/>
  <c r="E2186" i="1"/>
  <c r="E2210" i="1"/>
  <c r="E2235" i="1"/>
  <c r="E2260" i="1"/>
  <c r="E2286" i="1"/>
  <c r="E2310" i="1"/>
  <c r="E2335" i="1"/>
  <c r="E2360" i="1"/>
  <c r="E2386" i="1"/>
  <c r="E2409" i="1"/>
  <c r="E2433" i="1"/>
  <c r="E2457" i="1"/>
  <c r="E2480" i="1"/>
  <c r="E2503" i="1"/>
  <c r="E2527" i="1"/>
  <c r="E2550" i="1"/>
  <c r="E2574" i="1"/>
  <c r="E2598" i="1"/>
  <c r="E2619" i="1"/>
  <c r="E2640" i="1"/>
  <c r="E2661" i="1"/>
  <c r="E2682" i="1"/>
  <c r="E2703" i="1"/>
  <c r="E2724" i="1"/>
  <c r="E2745" i="1"/>
  <c r="E2766" i="1"/>
  <c r="E2787" i="1"/>
  <c r="E2808" i="1"/>
  <c r="E2828" i="1"/>
  <c r="E2848" i="1"/>
  <c r="E2868" i="1"/>
  <c r="E2888" i="1"/>
  <c r="E2908" i="1"/>
  <c r="E2928" i="1"/>
  <c r="E2948" i="1"/>
  <c r="E2968" i="1"/>
  <c r="E130" i="1"/>
  <c r="E352" i="1"/>
  <c r="E562" i="1"/>
  <c r="E750" i="1"/>
  <c r="E882" i="1"/>
  <c r="E983" i="1"/>
  <c r="E1053" i="1"/>
  <c r="E1123" i="1"/>
  <c r="E1189" i="1"/>
  <c r="E1253" i="1"/>
  <c r="E1322" i="1"/>
  <c r="E1383" i="1"/>
  <c r="E1432" i="1"/>
  <c r="E1476" i="1"/>
  <c r="E1528" i="1"/>
  <c r="E1568" i="1"/>
  <c r="E1602" i="1"/>
  <c r="E1630" i="1"/>
  <c r="E1660" i="1"/>
  <c r="E1688" i="1"/>
  <c r="E1718" i="1"/>
  <c r="E1746" i="1"/>
  <c r="E1774" i="1"/>
  <c r="E1802" i="1"/>
  <c r="E1830" i="1"/>
  <c r="E1860" i="1"/>
  <c r="E1888" i="1"/>
  <c r="E1918" i="1"/>
  <c r="E1946" i="1"/>
  <c r="E1974" i="1"/>
  <c r="E2002" i="1"/>
  <c r="E2030" i="1"/>
  <c r="E2060" i="1"/>
  <c r="E2088" i="1"/>
  <c r="E2113" i="1"/>
  <c r="E2138" i="1"/>
  <c r="E2162" i="1"/>
  <c r="E2188" i="1"/>
  <c r="E2213" i="1"/>
  <c r="E2238" i="1"/>
  <c r="E2262" i="1"/>
  <c r="E2288" i="1"/>
  <c r="E2313" i="1"/>
  <c r="E2338" i="1"/>
  <c r="E2362" i="1"/>
  <c r="E2388" i="1"/>
  <c r="E2411" i="1"/>
  <c r="E2435" i="1"/>
  <c r="E2459" i="1"/>
  <c r="E2482" i="1"/>
  <c r="E2506" i="1"/>
  <c r="E2529" i="1"/>
  <c r="E2553" i="1"/>
  <c r="E2577" i="1"/>
  <c r="E2600" i="1"/>
  <c r="E2621" i="1"/>
  <c r="E2642" i="1"/>
  <c r="E2663" i="1"/>
  <c r="E2684" i="1"/>
  <c r="E2705" i="1"/>
  <c r="E2726" i="1"/>
  <c r="E2747" i="1"/>
  <c r="E2768" i="1"/>
  <c r="E2789" i="1"/>
  <c r="E2810" i="1"/>
  <c r="E2830" i="1"/>
  <c r="E2850" i="1"/>
  <c r="E2870" i="1"/>
  <c r="E2890" i="1"/>
  <c r="E2910" i="1"/>
  <c r="E2930" i="1"/>
  <c r="E2950" i="1"/>
  <c r="E2970" i="1"/>
  <c r="E2990" i="1"/>
  <c r="E3010" i="1"/>
  <c r="E3030" i="1"/>
  <c r="E3050" i="1"/>
  <c r="E3070" i="1"/>
  <c r="E3090" i="1"/>
  <c r="E3110" i="1"/>
  <c r="E3130" i="1"/>
  <c r="E3150" i="1"/>
  <c r="E3170" i="1"/>
  <c r="E3190" i="1"/>
  <c r="E3210" i="1"/>
  <c r="E3230" i="1"/>
  <c r="E2381" i="1"/>
  <c r="E2344" i="1"/>
  <c r="E2309" i="1"/>
  <c r="E2274" i="1"/>
  <c r="E2239" i="1"/>
  <c r="E2204" i="1"/>
  <c r="E2167" i="1"/>
  <c r="E2131" i="1"/>
  <c r="E2094" i="1"/>
  <c r="E2057" i="1"/>
  <c r="E2017" i="1"/>
  <c r="E1977" i="1"/>
  <c r="E1937" i="1"/>
  <c r="E1891" i="1"/>
  <c r="E1851" i="1"/>
  <c r="E1809" i="1"/>
  <c r="E1769" i="1"/>
  <c r="E1729" i="1"/>
  <c r="E1689" i="1"/>
  <c r="E1649" i="1"/>
  <c r="E1607" i="1"/>
  <c r="E1559" i="1"/>
  <c r="E1491" i="1"/>
  <c r="E1421" i="1"/>
  <c r="E1349" i="1"/>
  <c r="E1259" i="1"/>
  <c r="E1162" i="1"/>
  <c r="E1062" i="1"/>
  <c r="E950" i="1"/>
  <c r="E768" i="1"/>
  <c r="E550" i="1"/>
  <c r="E168" i="1"/>
  <c r="E762" i="1"/>
  <c r="E530" i="1"/>
  <c r="E162" i="1"/>
  <c r="E2413" i="1"/>
  <c r="E2379" i="1"/>
  <c r="E2341" i="1"/>
  <c r="E2307" i="1"/>
  <c r="E2269" i="1"/>
  <c r="E2234" i="1"/>
  <c r="E2199" i="1"/>
  <c r="E2164" i="1"/>
  <c r="E2129" i="1"/>
  <c r="E2091" i="1"/>
  <c r="E2051" i="1"/>
  <c r="E2009" i="1"/>
  <c r="E1969" i="1"/>
  <c r="E1929" i="1"/>
  <c r="E1889" i="1"/>
  <c r="E1849" i="1"/>
  <c r="E1807" i="1"/>
  <c r="E1767" i="1"/>
  <c r="E1724" i="1"/>
  <c r="E1684" i="1"/>
  <c r="E1644" i="1"/>
  <c r="E1604" i="1"/>
  <c r="E1552" i="1"/>
  <c r="E1489" i="1"/>
  <c r="E1419" i="1"/>
  <c r="E1329" i="1"/>
  <c r="E1248" i="1"/>
  <c r="E1151" i="1"/>
  <c r="E1059" i="1"/>
  <c r="E948" i="1"/>
  <c r="E753" i="1"/>
  <c r="E493" i="1"/>
  <c r="E153" i="1"/>
  <c r="E3633" i="1"/>
  <c r="E3612" i="1"/>
  <c r="E3591" i="1"/>
  <c r="E3570" i="1"/>
  <c r="E3549" i="1"/>
  <c r="E3528" i="1"/>
  <c r="E3507" i="1"/>
  <c r="E3486" i="1"/>
  <c r="E3465" i="1"/>
  <c r="E3444" i="1"/>
  <c r="E3423" i="1"/>
  <c r="E3402" i="1"/>
  <c r="E3381" i="1"/>
  <c r="E3360" i="1"/>
  <c r="E3339" i="1"/>
  <c r="E3318" i="1"/>
  <c r="E3296" i="1"/>
  <c r="E3275" i="1"/>
  <c r="E3254" i="1"/>
  <c r="E3233" i="1"/>
  <c r="E3211" i="1"/>
  <c r="E3187" i="1"/>
  <c r="E3164" i="1"/>
  <c r="E3140" i="1"/>
  <c r="E3116" i="1"/>
  <c r="E3093" i="1"/>
  <c r="E3069" i="1"/>
  <c r="E3046" i="1"/>
  <c r="E3023" i="1"/>
  <c r="E2999" i="1"/>
  <c r="E2975" i="1"/>
  <c r="E2951" i="1"/>
  <c r="E2925" i="1"/>
  <c r="E2900" i="1"/>
  <c r="E2875" i="1"/>
  <c r="E2851" i="1"/>
  <c r="E2825" i="1"/>
  <c r="E2800" i="1"/>
  <c r="E2774" i="1"/>
  <c r="E2748" i="1"/>
  <c r="E2721" i="1"/>
  <c r="E2695" i="1"/>
  <c r="E2667" i="1"/>
  <c r="E2639" i="1"/>
  <c r="E2613" i="1"/>
  <c r="E2579" i="1"/>
  <c r="E2546" i="1"/>
  <c r="E2510" i="1"/>
  <c r="E2478" i="1"/>
  <c r="E2442" i="1"/>
  <c r="E2410" i="1"/>
  <c r="E2378" i="1"/>
  <c r="E2340" i="1"/>
  <c r="E2306" i="1"/>
  <c r="E2268" i="1"/>
  <c r="E2233" i="1"/>
  <c r="E2195" i="1"/>
  <c r="E2161" i="1"/>
  <c r="E2128" i="1"/>
  <c r="E2090" i="1"/>
  <c r="E2050" i="1"/>
  <c r="E2008" i="1"/>
  <c r="E1968" i="1"/>
  <c r="E1926" i="1"/>
  <c r="E1887" i="1"/>
  <c r="E1848" i="1"/>
  <c r="E1806" i="1"/>
  <c r="E1766" i="1"/>
  <c r="E1722" i="1"/>
  <c r="E1682" i="1"/>
  <c r="E1640" i="1"/>
  <c r="E1601" i="1"/>
  <c r="E1550" i="1"/>
  <c r="E1486" i="1"/>
  <c r="E1416" i="1"/>
  <c r="E1328" i="1"/>
  <c r="E1246" i="1"/>
  <c r="E1146" i="1"/>
  <c r="E1051" i="1"/>
  <c r="E946" i="1"/>
  <c r="E752" i="1"/>
  <c r="E492" i="1"/>
  <c r="E152" i="1"/>
  <c r="E2374" i="1"/>
  <c r="E2339" i="1"/>
  <c r="E2304" i="1"/>
  <c r="E2267" i="1"/>
  <c r="E2231" i="1"/>
  <c r="E2194" i="1"/>
  <c r="E2159" i="1"/>
  <c r="E2124" i="1"/>
  <c r="E2089" i="1"/>
  <c r="E2049" i="1"/>
  <c r="E2007" i="1"/>
  <c r="E1967" i="1"/>
  <c r="E1924" i="1"/>
  <c r="E1884" i="1"/>
  <c r="E1844" i="1"/>
  <c r="E1804" i="1"/>
  <c r="E1764" i="1"/>
  <c r="E1721" i="1"/>
  <c r="E1681" i="1"/>
  <c r="E1639" i="1"/>
  <c r="E1599" i="1"/>
  <c r="E1546" i="1"/>
  <c r="E1479" i="1"/>
  <c r="E1413" i="1"/>
  <c r="E1326" i="1"/>
  <c r="E1230" i="1"/>
  <c r="E1130" i="1"/>
  <c r="E1048" i="1"/>
  <c r="E933" i="1"/>
  <c r="E751" i="1"/>
  <c r="E491" i="1"/>
  <c r="E150" i="1"/>
  <c r="E2665" i="1"/>
  <c r="E2637" i="1"/>
  <c r="E2606" i="1"/>
  <c r="E2575" i="1"/>
  <c r="E2543" i="1"/>
  <c r="E2508" i="1"/>
  <c r="E2475" i="1"/>
  <c r="E2440" i="1"/>
  <c r="E2407" i="1"/>
  <c r="E2370" i="1"/>
  <c r="E2337" i="1"/>
  <c r="E2302" i="1"/>
  <c r="E2266" i="1"/>
  <c r="E2230" i="1"/>
  <c r="E2193" i="1"/>
  <c r="E2158" i="1"/>
  <c r="E2120" i="1"/>
  <c r="E2087" i="1"/>
  <c r="E2048" i="1"/>
  <c r="E2006" i="1"/>
  <c r="E1966" i="1"/>
  <c r="E1922" i="1"/>
  <c r="E1882" i="1"/>
  <c r="E1840" i="1"/>
  <c r="E1801" i="1"/>
  <c r="E1762" i="1"/>
  <c r="E1720" i="1"/>
  <c r="E1680" i="1"/>
  <c r="E1638" i="1"/>
  <c r="E1598" i="1"/>
  <c r="E1540" i="1"/>
  <c r="E1473" i="1"/>
  <c r="E1412" i="1"/>
  <c r="E1324" i="1"/>
  <c r="E1229" i="1"/>
  <c r="E1129" i="1"/>
  <c r="E1046" i="1"/>
  <c r="E929" i="1"/>
  <c r="E742" i="1"/>
  <c r="E490" i="1"/>
  <c r="E93" i="1"/>
  <c r="E2573" i="1"/>
  <c r="E2540" i="1"/>
  <c r="E2507" i="1"/>
  <c r="E2474" i="1"/>
  <c r="E2439" i="1"/>
  <c r="E2406" i="1"/>
  <c r="E2369" i="1"/>
  <c r="E2334" i="1"/>
  <c r="E2299" i="1"/>
  <c r="E2264" i="1"/>
  <c r="E2229" i="1"/>
  <c r="E2191" i="1"/>
  <c r="E2157" i="1"/>
  <c r="E2119" i="1"/>
  <c r="E2084" i="1"/>
  <c r="E2044" i="1"/>
  <c r="E2004" i="1"/>
  <c r="E1964" i="1"/>
  <c r="E1921" i="1"/>
  <c r="E1881" i="1"/>
  <c r="E1839" i="1"/>
  <c r="E1799" i="1"/>
  <c r="E1759" i="1"/>
  <c r="E1719" i="1"/>
  <c r="E1679" i="1"/>
  <c r="E1637" i="1"/>
  <c r="E1597" i="1"/>
  <c r="E1533" i="1"/>
  <c r="E1471" i="1"/>
  <c r="E1406" i="1"/>
  <c r="E1323" i="1"/>
  <c r="E1228" i="1"/>
  <c r="E1128" i="1"/>
  <c r="E1030" i="1"/>
  <c r="E893" i="1"/>
  <c r="E731" i="1"/>
  <c r="E431" i="1"/>
  <c r="E91" i="1"/>
  <c r="E2404" i="1"/>
  <c r="E2368" i="1"/>
  <c r="E2333" i="1"/>
  <c r="E2295" i="1"/>
  <c r="E2261" i="1"/>
  <c r="E2228" i="1"/>
  <c r="E2190" i="1"/>
  <c r="E2155" i="1"/>
  <c r="E2118" i="1"/>
  <c r="E2082" i="1"/>
  <c r="E2040" i="1"/>
  <c r="E2001" i="1"/>
  <c r="E1962" i="1"/>
  <c r="E1920" i="1"/>
  <c r="E1880" i="1"/>
  <c r="E1838" i="1"/>
  <c r="E1798" i="1"/>
  <c r="E1754" i="1"/>
  <c r="E1717" i="1"/>
  <c r="E1678" i="1"/>
  <c r="E1634" i="1"/>
  <c r="E1594" i="1"/>
  <c r="E1532" i="1"/>
  <c r="E1470" i="1"/>
  <c r="E1401" i="1"/>
  <c r="E1320" i="1"/>
  <c r="E1226" i="1"/>
  <c r="E1126" i="1"/>
  <c r="E1029" i="1"/>
  <c r="E892" i="1"/>
  <c r="E730" i="1"/>
  <c r="E422" i="1"/>
  <c r="E82" i="1"/>
  <c r="E14" i="1"/>
  <c r="E495" i="1"/>
  <c r="E647" i="1"/>
  <c r="E627" i="1"/>
  <c r="E607" i="1"/>
  <c r="E587" i="1"/>
  <c r="E567" i="1"/>
  <c r="E547" i="1"/>
  <c r="E527" i="1"/>
  <c r="E507" i="1"/>
  <c r="E487" i="1"/>
  <c r="E467" i="1"/>
  <c r="E447" i="1"/>
  <c r="E427" i="1"/>
  <c r="E407" i="1"/>
  <c r="E387" i="1"/>
  <c r="E367" i="1"/>
  <c r="E347" i="1"/>
  <c r="E327" i="1"/>
  <c r="E307" i="1"/>
  <c r="E287" i="1"/>
  <c r="E267" i="1"/>
  <c r="E247" i="1"/>
  <c r="E227" i="1"/>
  <c r="E207" i="1"/>
  <c r="E187" i="1"/>
  <c r="E167" i="1"/>
  <c r="E147" i="1"/>
  <c r="E127" i="1"/>
  <c r="E107" i="1"/>
  <c r="E87" i="1"/>
  <c r="E67" i="1"/>
  <c r="E47" i="1"/>
  <c r="E27" i="1"/>
  <c r="E7" i="1"/>
  <c r="E485" i="1"/>
  <c r="E465" i="1"/>
  <c r="E445" i="1"/>
  <c r="E425" i="1"/>
  <c r="E405" i="1"/>
  <c r="E385" i="1"/>
  <c r="E365" i="1"/>
  <c r="E345" i="1"/>
  <c r="E325" i="1"/>
  <c r="E305" i="1"/>
  <c r="E285" i="1"/>
  <c r="E265" i="1"/>
  <c r="E245" i="1"/>
  <c r="E225" i="1"/>
  <c r="E205" i="1"/>
  <c r="E185" i="1"/>
  <c r="E165" i="1"/>
  <c r="E145" i="1"/>
  <c r="E125" i="1"/>
  <c r="E105" i="1"/>
  <c r="E85" i="1"/>
  <c r="E65" i="1"/>
  <c r="E45" i="1"/>
  <c r="E25" i="1"/>
  <c r="E5" i="1"/>
  <c r="E638" i="1"/>
  <c r="E618" i="1"/>
  <c r="E598" i="1"/>
  <c r="E578" i="1"/>
  <c r="E558" i="1"/>
  <c r="E538" i="1"/>
  <c r="E518" i="1"/>
  <c r="E498" i="1"/>
  <c r="E478" i="1"/>
  <c r="E458" i="1"/>
  <c r="E438" i="1"/>
  <c r="E418" i="1"/>
  <c r="E398" i="1"/>
  <c r="E378" i="1"/>
  <c r="E358" i="1"/>
  <c r="E338" i="1"/>
  <c r="E318" i="1"/>
  <c r="E298" i="1"/>
  <c r="E278" i="1"/>
  <c r="E258" i="1"/>
  <c r="E238" i="1"/>
  <c r="E218" i="1"/>
  <c r="E198" i="1"/>
  <c r="E178" i="1"/>
  <c r="E158" i="1"/>
  <c r="E138" i="1"/>
  <c r="E118" i="1"/>
  <c r="E98" i="1"/>
  <c r="E78" i="1"/>
  <c r="E58" i="1"/>
  <c r="E38" i="1"/>
  <c r="E18" i="1"/>
  <c r="E557" i="1"/>
  <c r="E537" i="1"/>
  <c r="E517" i="1"/>
  <c r="E497" i="1"/>
  <c r="E477" i="1"/>
  <c r="E457" i="1"/>
  <c r="E437" i="1"/>
  <c r="E417" i="1"/>
  <c r="E397" i="1"/>
  <c r="E377" i="1"/>
  <c r="E357" i="1"/>
  <c r="E337" i="1"/>
  <c r="E317" i="1"/>
  <c r="E297" i="1"/>
  <c r="E277" i="1"/>
  <c r="E257" i="1"/>
  <c r="E237" i="1"/>
  <c r="E217" i="1"/>
  <c r="E197" i="1"/>
  <c r="E177" i="1"/>
  <c r="E157" i="1"/>
  <c r="E137" i="1"/>
  <c r="E117" i="1"/>
  <c r="E97" i="1"/>
  <c r="E77" i="1"/>
  <c r="E57" i="1"/>
  <c r="E37" i="1"/>
  <c r="E17" i="1"/>
  <c r="E475" i="1"/>
  <c r="E455" i="1"/>
  <c r="E435" i="1"/>
  <c r="E415" i="1"/>
  <c r="E395" i="1"/>
  <c r="E375" i="1"/>
  <c r="E355" i="1"/>
  <c r="E335" i="1"/>
  <c r="E315" i="1"/>
  <c r="E295" i="1"/>
  <c r="E275" i="1"/>
  <c r="E255" i="1"/>
  <c r="E235" i="1"/>
  <c r="E215" i="1"/>
  <c r="E195" i="1"/>
  <c r="E175" i="1"/>
  <c r="E155" i="1"/>
  <c r="E135" i="1"/>
  <c r="E115" i="1"/>
  <c r="E95" i="1"/>
  <c r="E75" i="1"/>
  <c r="E55" i="1"/>
  <c r="E35" i="1"/>
  <c r="E15" i="1"/>
  <c r="E734" i="1"/>
  <c r="E714" i="1"/>
  <c r="E694" i="1"/>
  <c r="E674" i="1"/>
  <c r="E654" i="1"/>
  <c r="E634" i="1"/>
  <c r="E614" i="1"/>
  <c r="E594" i="1"/>
  <c r="E574" i="1"/>
  <c r="E554" i="1"/>
  <c r="E534" i="1"/>
  <c r="E514" i="1"/>
  <c r="E494" i="1"/>
  <c r="E474" i="1"/>
  <c r="E454" i="1"/>
  <c r="E434" i="1"/>
  <c r="E414" i="1"/>
  <c r="E394" i="1"/>
  <c r="E374" i="1"/>
  <c r="E354" i="1"/>
  <c r="E334" i="1"/>
  <c r="E314" i="1"/>
  <c r="E294" i="1"/>
  <c r="E274" i="1"/>
  <c r="E254" i="1"/>
  <c r="E234" i="1"/>
  <c r="E214" i="1"/>
  <c r="E194" i="1"/>
  <c r="E174" i="1"/>
  <c r="E154" i="1"/>
  <c r="E134" i="1"/>
  <c r="E114" i="1"/>
  <c r="E94" i="1"/>
  <c r="E74" i="1"/>
  <c r="E54" i="1"/>
  <c r="E34" i="1"/>
  <c r="O2851" i="1" l="1"/>
  <c r="Q2851" i="1"/>
  <c r="O2566" i="1"/>
  <c r="Q2566" i="1"/>
  <c r="O2245" i="1"/>
  <c r="Q2245" i="1"/>
  <c r="O1339" i="1"/>
  <c r="Q1339" i="1"/>
  <c r="O329" i="1"/>
  <c r="Q329" i="1"/>
  <c r="O1140" i="1"/>
  <c r="Q1140" i="1"/>
  <c r="O695" i="1"/>
  <c r="Q695" i="1"/>
  <c r="O1112" i="1"/>
  <c r="Q1112" i="1"/>
  <c r="O7260" i="1"/>
  <c r="Q7260" i="1"/>
  <c r="O6129" i="1"/>
  <c r="Q6129" i="1"/>
  <c r="O4773" i="1"/>
  <c r="Q4773" i="1"/>
  <c r="O7405" i="1"/>
  <c r="Q7405" i="1"/>
  <c r="O4325" i="1"/>
  <c r="Q4325" i="1"/>
  <c r="O5611" i="1"/>
  <c r="Q5611" i="1"/>
  <c r="O7610" i="1"/>
  <c r="Q7610" i="1"/>
  <c r="O7183" i="1"/>
  <c r="Q7183" i="1"/>
  <c r="O5711" i="1"/>
  <c r="Q5711" i="1"/>
  <c r="O4132" i="1"/>
  <c r="Q4132" i="1"/>
  <c r="O4515" i="1"/>
  <c r="Q4515" i="1"/>
  <c r="O5189" i="1"/>
  <c r="Q5189" i="1"/>
  <c r="O4905" i="1"/>
  <c r="Q4905" i="1"/>
  <c r="O3499" i="1"/>
  <c r="Q3499" i="1"/>
  <c r="O4400" i="1"/>
  <c r="Q4400" i="1"/>
  <c r="O6156" i="1"/>
  <c r="Q6156" i="1"/>
  <c r="O2144" i="1"/>
  <c r="Q2144" i="1"/>
  <c r="O4739" i="1"/>
  <c r="Q4739" i="1"/>
  <c r="O2473" i="1"/>
  <c r="Q2473" i="1"/>
  <c r="O2208" i="1"/>
  <c r="Q2208" i="1"/>
  <c r="O1999" i="1"/>
  <c r="Q1999" i="1"/>
  <c r="O4407" i="1"/>
  <c r="Q4407" i="1"/>
  <c r="O3032" i="1"/>
  <c r="Q3032" i="1"/>
  <c r="O1690" i="1"/>
  <c r="Q1690" i="1"/>
  <c r="O4106" i="1"/>
  <c r="Q4106" i="1"/>
  <c r="O3698" i="1"/>
  <c r="Q3698" i="1"/>
  <c r="O3193" i="1"/>
  <c r="Q3193" i="1"/>
  <c r="O2178" i="1"/>
  <c r="Q2178" i="1"/>
  <c r="O2918" i="1"/>
  <c r="Q2918" i="1"/>
  <c r="O693" i="1"/>
  <c r="Q693" i="1"/>
  <c r="O3944" i="1"/>
  <c r="Q3944" i="1"/>
  <c r="O3512" i="1"/>
  <c r="Q3512" i="1"/>
  <c r="O2914" i="1"/>
  <c r="Q2914" i="1"/>
  <c r="O628" i="1"/>
  <c r="Q628" i="1"/>
  <c r="O4843" i="1"/>
  <c r="Q4843" i="1"/>
  <c r="O4443" i="1"/>
  <c r="Q4443" i="1"/>
  <c r="O4043" i="1"/>
  <c r="Q4043" i="1"/>
  <c r="O3628" i="1"/>
  <c r="Q3628" i="1"/>
  <c r="O3095" i="1"/>
  <c r="Q3095" i="1"/>
  <c r="O1866" i="1"/>
  <c r="Q1866" i="1"/>
  <c r="O3436" i="1"/>
  <c r="Q3436" i="1"/>
  <c r="O3330" i="1"/>
  <c r="Q3330" i="1"/>
  <c r="O2605" i="1"/>
  <c r="Q2605" i="1"/>
  <c r="O478" i="1"/>
  <c r="Q478" i="1"/>
  <c r="O2910" i="1"/>
  <c r="Q2910" i="1"/>
  <c r="O2468" i="1"/>
  <c r="Q2468" i="1"/>
  <c r="O1551" i="1"/>
  <c r="Q1551" i="1"/>
  <c r="O2013" i="1"/>
  <c r="Q2013" i="1"/>
  <c r="O1005" i="1"/>
  <c r="Q1005" i="1"/>
  <c r="O938" i="1"/>
  <c r="Q938" i="1"/>
  <c r="O2594" i="1"/>
  <c r="Q2594" i="1"/>
  <c r="O7632" i="1"/>
  <c r="Q7632" i="1"/>
  <c r="O7592" i="1"/>
  <c r="Q7592" i="1"/>
  <c r="O7262" i="1"/>
  <c r="Q7262" i="1"/>
  <c r="O6801" i="1"/>
  <c r="Q6801" i="1"/>
  <c r="O7219" i="1"/>
  <c r="Q7219" i="1"/>
  <c r="O6908" i="1"/>
  <c r="Q6908" i="1"/>
  <c r="O7298" i="1"/>
  <c r="Q7298" i="1"/>
  <c r="O6434" i="1"/>
  <c r="Q6434" i="1"/>
  <c r="O5339" i="1"/>
  <c r="Q5339" i="1"/>
  <c r="O5975" i="1"/>
  <c r="Q5975" i="1"/>
  <c r="O5795" i="1"/>
  <c r="Q5795" i="1"/>
  <c r="O5306" i="1"/>
  <c r="Q5306" i="1"/>
  <c r="O6578" i="1"/>
  <c r="Q6578" i="1"/>
  <c r="O5125" i="1"/>
  <c r="Q5125" i="1"/>
  <c r="O4079" i="1"/>
  <c r="Q4079" i="1"/>
  <c r="O5297" i="1"/>
  <c r="Q5297" i="1"/>
  <c r="O4786" i="1"/>
  <c r="Q4786" i="1"/>
  <c r="O4237" i="1"/>
  <c r="Q4237" i="1"/>
  <c r="O5368" i="1"/>
  <c r="Q5368" i="1"/>
  <c r="O4119" i="1"/>
  <c r="Q4119" i="1"/>
  <c r="O3598" i="1"/>
  <c r="Q3598" i="1"/>
  <c r="O3145" i="1"/>
  <c r="Q3145" i="1"/>
  <c r="O3123" i="1"/>
  <c r="Q3123" i="1"/>
  <c r="O2620" i="1"/>
  <c r="Q2620" i="1"/>
  <c r="O2109" i="1"/>
  <c r="Q2109" i="1"/>
  <c r="O3198" i="1"/>
  <c r="Q3198" i="1"/>
  <c r="O335" i="1"/>
  <c r="Q335" i="1"/>
  <c r="O1634" i="1"/>
  <c r="Q1634" i="1"/>
  <c r="O1416" i="1"/>
  <c r="Q1416" i="1"/>
  <c r="O2890" i="1"/>
  <c r="Q2890" i="1"/>
  <c r="O2542" i="1"/>
  <c r="Q2542" i="1"/>
  <c r="O1928" i="1"/>
  <c r="Q1928" i="1"/>
  <c r="O1446" i="1"/>
  <c r="Q1446" i="1"/>
  <c r="O202" i="1"/>
  <c r="Q202" i="1"/>
  <c r="O2196" i="1"/>
  <c r="Q2196" i="1"/>
  <c r="O248" i="1"/>
  <c r="Q248" i="1"/>
  <c r="O1593" i="1"/>
  <c r="Q1593" i="1"/>
  <c r="O2292" i="1"/>
  <c r="Q2292" i="1"/>
  <c r="O1892" i="1"/>
  <c r="Q1892" i="1"/>
  <c r="O632" i="1"/>
  <c r="Q632" i="1"/>
  <c r="O309" i="1"/>
  <c r="Q309" i="1"/>
  <c r="O1507" i="1"/>
  <c r="Q1507" i="1"/>
  <c r="O186" i="1"/>
  <c r="Q186" i="1"/>
  <c r="O985" i="1"/>
  <c r="Q985" i="1"/>
  <c r="O585" i="1"/>
  <c r="Q585" i="1"/>
  <c r="O624" i="1"/>
  <c r="Q624" i="1"/>
  <c r="O224" i="1"/>
  <c r="Q224" i="1"/>
  <c r="O763" i="1"/>
  <c r="Q763" i="1"/>
  <c r="O363" i="1"/>
  <c r="Q363" i="1"/>
  <c r="O1001" i="1"/>
  <c r="Q1001" i="1"/>
  <c r="O601" i="1"/>
  <c r="Q601" i="1"/>
  <c r="O201" i="1"/>
  <c r="Q201" i="1"/>
  <c r="O1120" i="1"/>
  <c r="Q1120" i="1"/>
  <c r="O720" i="1"/>
  <c r="Q720" i="1"/>
  <c r="O320" i="1"/>
  <c r="Q320" i="1"/>
  <c r="O939" i="1"/>
  <c r="Q939" i="1"/>
  <c r="O539" i="1"/>
  <c r="Q539" i="1"/>
  <c r="O139" i="1"/>
  <c r="Q139" i="1"/>
  <c r="O1318" i="1"/>
  <c r="Q1318" i="1"/>
  <c r="O918" i="1"/>
  <c r="Q918" i="1"/>
  <c r="O1457" i="1"/>
  <c r="Q1457" i="1"/>
  <c r="O1057" i="1"/>
  <c r="Q1057" i="1"/>
  <c r="O657" i="1"/>
  <c r="Q657" i="1"/>
  <c r="O1096" i="1"/>
  <c r="Q1096" i="1"/>
  <c r="O696" i="1"/>
  <c r="Q696" i="1"/>
  <c r="O296" i="1"/>
  <c r="Q296" i="1"/>
  <c r="O1475" i="1"/>
  <c r="Q1475" i="1"/>
  <c r="O1075" i="1"/>
  <c r="Q1075" i="1"/>
  <c r="O675" i="1"/>
  <c r="Q675" i="1"/>
  <c r="O1354" i="1"/>
  <c r="Q1354" i="1"/>
  <c r="O954" i="1"/>
  <c r="Q954" i="1"/>
  <c r="O1571" i="1"/>
  <c r="Q1571" i="1"/>
  <c r="O2354" i="1"/>
  <c r="Q2354" i="1"/>
  <c r="O2934" i="1"/>
  <c r="Q2934" i="1"/>
  <c r="O3388" i="1"/>
  <c r="Q3388" i="1"/>
  <c r="O1907" i="1"/>
  <c r="Q1907" i="1"/>
  <c r="O2624" i="1"/>
  <c r="Q2624" i="1"/>
  <c r="O872" i="1"/>
  <c r="Q872" i="1"/>
  <c r="O2078" i="1"/>
  <c r="Q2078" i="1"/>
  <c r="O2737" i="1"/>
  <c r="Q2737" i="1"/>
  <c r="O1199" i="1"/>
  <c r="Q1199" i="1"/>
  <c r="O2184" i="1"/>
  <c r="Q2184" i="1"/>
  <c r="O2816" i="1"/>
  <c r="Q2816" i="1"/>
  <c r="O1389" i="1"/>
  <c r="Q1389" i="1"/>
  <c r="O6277" i="1"/>
  <c r="Q6277" i="1"/>
  <c r="O5954" i="1"/>
  <c r="Q5954" i="1"/>
  <c r="O4565" i="1"/>
  <c r="Q4565" i="1"/>
  <c r="O7521" i="1"/>
  <c r="Q7521" i="1"/>
  <c r="O7332" i="1"/>
  <c r="Q7332" i="1"/>
  <c r="O7118" i="1"/>
  <c r="Q7118" i="1"/>
  <c r="O6860" i="1"/>
  <c r="Q6860" i="1"/>
  <c r="O6529" i="1"/>
  <c r="Q6529" i="1"/>
  <c r="O6211" i="1"/>
  <c r="Q6211" i="1"/>
  <c r="O5859" i="1"/>
  <c r="Q5859" i="1"/>
  <c r="O7658" i="1"/>
  <c r="Q7658" i="1"/>
  <c r="O7475" i="1"/>
  <c r="Q7475" i="1"/>
  <c r="O6460" i="1"/>
  <c r="Q6460" i="1"/>
  <c r="O6235" i="1"/>
  <c r="Q6235" i="1"/>
  <c r="O6022" i="1"/>
  <c r="Q6022" i="1"/>
  <c r="O5755" i="1"/>
  <c r="Q5755" i="1"/>
  <c r="O7424" i="1"/>
  <c r="Q7424" i="1"/>
  <c r="O6685" i="1"/>
  <c r="Q6685" i="1"/>
  <c r="O5570" i="1"/>
  <c r="Q5570" i="1"/>
  <c r="O7530" i="1"/>
  <c r="Q7530" i="1"/>
  <c r="O6874" i="1"/>
  <c r="Q6874" i="1"/>
  <c r="O5858" i="1"/>
  <c r="Q5858" i="1"/>
  <c r="O5549" i="1"/>
  <c r="Q5549" i="1"/>
  <c r="O7329" i="1"/>
  <c r="Q7329" i="1"/>
  <c r="O6517" i="1"/>
  <c r="Q6517" i="1"/>
  <c r="O5207" i="1"/>
  <c r="Q5207" i="1"/>
  <c r="O1924" i="1"/>
  <c r="Q1924" i="1"/>
  <c r="O2541" i="1"/>
  <c r="Q2541" i="1"/>
  <c r="O871" i="1"/>
  <c r="Q871" i="1"/>
  <c r="O2312" i="1"/>
  <c r="Q2312" i="1"/>
  <c r="O783" i="1"/>
  <c r="Q783" i="1"/>
  <c r="O1077" i="1"/>
  <c r="Q1077" i="1"/>
  <c r="O1864" i="1"/>
  <c r="Q1864" i="1"/>
  <c r="O6170" i="1"/>
  <c r="Q6170" i="1"/>
  <c r="O6423" i="1"/>
  <c r="Q6423" i="1"/>
  <c r="O5917" i="1"/>
  <c r="Q5917" i="1"/>
  <c r="O7573" i="1"/>
  <c r="Q7573" i="1"/>
  <c r="O5483" i="1"/>
  <c r="Q5483" i="1"/>
  <c r="O7121" i="1"/>
  <c r="Q7121" i="1"/>
  <c r="O4759" i="1"/>
  <c r="Q4759" i="1"/>
  <c r="O6189" i="1"/>
  <c r="Q6189" i="1"/>
  <c r="O6410" i="1"/>
  <c r="Q6410" i="1"/>
  <c r="O4835" i="1"/>
  <c r="Q4835" i="1"/>
  <c r="O5393" i="1"/>
  <c r="Q5393" i="1"/>
  <c r="O6819" i="1"/>
  <c r="Q6819" i="1"/>
  <c r="O4060" i="1"/>
  <c r="Q4060" i="1"/>
  <c r="O3314" i="1"/>
  <c r="Q3314" i="1"/>
  <c r="O3424" i="1"/>
  <c r="Q3424" i="1"/>
  <c r="O5720" i="1"/>
  <c r="Q5720" i="1"/>
  <c r="O5675" i="1"/>
  <c r="Q5675" i="1"/>
  <c r="O5495" i="1"/>
  <c r="Q5495" i="1"/>
  <c r="O6658" i="1"/>
  <c r="Q6658" i="1"/>
  <c r="O3302" i="1"/>
  <c r="Q3302" i="1"/>
  <c r="O3240" i="1"/>
  <c r="Q3240" i="1"/>
  <c r="O3689" i="1"/>
  <c r="Q3689" i="1"/>
  <c r="O4121" i="1"/>
  <c r="Q4121" i="1"/>
  <c r="O5742" i="1"/>
  <c r="Q5742" i="1"/>
  <c r="O3495" i="1"/>
  <c r="Q3495" i="1"/>
  <c r="O2911" i="1"/>
  <c r="Q2911" i="1"/>
  <c r="O5564" i="1"/>
  <c r="Q5564" i="1"/>
  <c r="O1631" i="1"/>
  <c r="Q1631" i="1"/>
  <c r="O3727" i="1"/>
  <c r="Q3727" i="1"/>
  <c r="O2587" i="1"/>
  <c r="Q2587" i="1"/>
  <c r="O969" i="1"/>
  <c r="Q969" i="1"/>
  <c r="O274" i="1"/>
  <c r="Q274" i="1"/>
  <c r="O147" i="1"/>
  <c r="Q147" i="1"/>
  <c r="O150" i="1"/>
  <c r="Q150" i="1"/>
  <c r="O3339" i="1"/>
  <c r="Q3339" i="1"/>
  <c r="O1946" i="1"/>
  <c r="Q1946" i="1"/>
  <c r="O2961" i="1"/>
  <c r="Q2961" i="1"/>
  <c r="O1351" i="1"/>
  <c r="Q1351" i="1"/>
  <c r="O2561" i="1"/>
  <c r="Q2561" i="1"/>
  <c r="O1825" i="1"/>
  <c r="Q1825" i="1"/>
  <c r="O808" i="1"/>
  <c r="Q808" i="1"/>
  <c r="O1142" i="1"/>
  <c r="Q1142" i="1"/>
  <c r="O312" i="1"/>
  <c r="Q312" i="1"/>
  <c r="O952" i="1"/>
  <c r="Q952" i="1"/>
  <c r="O707" i="1"/>
  <c r="Q707" i="1"/>
  <c r="O694" i="1"/>
  <c r="Q694" i="1"/>
  <c r="O118" i="1"/>
  <c r="Q118" i="1"/>
  <c r="O567" i="1"/>
  <c r="Q567" i="1"/>
  <c r="O742" i="1"/>
  <c r="Q742" i="1"/>
  <c r="O2007" i="1"/>
  <c r="Q2007" i="1"/>
  <c r="O2306" i="1"/>
  <c r="Q2306" i="1"/>
  <c r="O2199" i="1"/>
  <c r="Q2199" i="1"/>
  <c r="O1559" i="1"/>
  <c r="Q1559" i="1"/>
  <c r="O2344" i="1"/>
  <c r="Q2344" i="1"/>
  <c r="O2870" i="1"/>
  <c r="Q2870" i="1"/>
  <c r="O2435" i="1"/>
  <c r="Q2435" i="1"/>
  <c r="O1918" i="1"/>
  <c r="Q1918" i="1"/>
  <c r="O1123" i="1"/>
  <c r="Q1123" i="1"/>
  <c r="O2724" i="1"/>
  <c r="Q2724" i="1"/>
  <c r="O2260" i="1"/>
  <c r="Q2260" i="1"/>
  <c r="O1714" i="1"/>
  <c r="Q1714" i="1"/>
  <c r="O92" i="1"/>
  <c r="Q92" i="1"/>
  <c r="O2941" i="1"/>
  <c r="Q2941" i="1"/>
  <c r="O2519" i="1"/>
  <c r="Q2519" i="1"/>
  <c r="O2019" i="1"/>
  <c r="Q2019" i="1"/>
  <c r="O1352" i="1"/>
  <c r="Q1352" i="1"/>
  <c r="O2494" i="1"/>
  <c r="Q2494" i="1"/>
  <c r="O1988" i="1"/>
  <c r="Q1988" i="1"/>
  <c r="O1289" i="1"/>
  <c r="Q1289" i="1"/>
  <c r="O2421" i="1"/>
  <c r="Q2421" i="1"/>
  <c r="O1900" i="1"/>
  <c r="Q1900" i="1"/>
  <c r="O1083" i="1"/>
  <c r="Q1083" i="1"/>
  <c r="O3357" i="1"/>
  <c r="Q3357" i="1"/>
  <c r="O2957" i="1"/>
  <c r="Q2957" i="1"/>
  <c r="O2538" i="1"/>
  <c r="Q2538" i="1"/>
  <c r="O2041" i="1"/>
  <c r="Q2041" i="1"/>
  <c r="O1403" i="1"/>
  <c r="Q1403" i="1"/>
  <c r="O13" i="1"/>
  <c r="Q13" i="1"/>
  <c r="O2205" i="1"/>
  <c r="Q2205" i="1"/>
  <c r="O1805" i="1"/>
  <c r="Q1805" i="1"/>
  <c r="O1321" i="1"/>
  <c r="Q1321" i="1"/>
  <c r="O348" i="1"/>
  <c r="Q348" i="1"/>
  <c r="O2323" i="1"/>
  <c r="Q2323" i="1"/>
  <c r="O1923" i="1"/>
  <c r="Q1923" i="1"/>
  <c r="O1493" i="1"/>
  <c r="Q1493" i="1"/>
  <c r="O733" i="1"/>
  <c r="Q733" i="1"/>
  <c r="O132" i="1"/>
  <c r="Q132" i="1"/>
  <c r="O1144" i="1"/>
  <c r="Q1144" i="1"/>
  <c r="O1516" i="1"/>
  <c r="Q1516" i="1"/>
  <c r="O790" i="1"/>
  <c r="Q790" i="1"/>
  <c r="O1108" i="1"/>
  <c r="Q1108" i="1"/>
  <c r="O2576" i="1"/>
  <c r="Q2576" i="1"/>
  <c r="O2176" i="1"/>
  <c r="Q2176" i="1"/>
  <c r="O1776" i="1"/>
  <c r="Q1776" i="1"/>
  <c r="O1271" i="1"/>
  <c r="Q1271" i="1"/>
  <c r="O250" i="1"/>
  <c r="Q250" i="1"/>
  <c r="O1755" i="1"/>
  <c r="Q1755" i="1"/>
  <c r="O1239" i="1"/>
  <c r="Q1239" i="1"/>
  <c r="O173" i="1"/>
  <c r="Q173" i="1"/>
  <c r="O953" i="1"/>
  <c r="Q953" i="1"/>
  <c r="O1973" i="1"/>
  <c r="Q1973" i="1"/>
  <c r="O1566" i="1"/>
  <c r="Q1566" i="1"/>
  <c r="O908" i="1"/>
  <c r="Q908" i="1"/>
  <c r="O2672" i="1"/>
  <c r="Q2672" i="1"/>
  <c r="O2272" i="1"/>
  <c r="Q2272" i="1"/>
  <c r="O1872" i="1"/>
  <c r="Q1872" i="1"/>
  <c r="O1422" i="1"/>
  <c r="Q1422" i="1"/>
  <c r="O570" i="1"/>
  <c r="Q570" i="1"/>
  <c r="O689" i="1"/>
  <c r="Q689" i="1"/>
  <c r="O289" i="1"/>
  <c r="Q289" i="1"/>
  <c r="O1487" i="1"/>
  <c r="Q1487" i="1"/>
  <c r="O1087" i="1"/>
  <c r="Q1087" i="1"/>
  <c r="O687" i="1"/>
  <c r="Q687" i="1"/>
  <c r="O566" i="1"/>
  <c r="Q566" i="1"/>
  <c r="O166" i="1"/>
  <c r="Q166" i="1"/>
  <c r="O1365" i="1"/>
  <c r="Q1365" i="1"/>
  <c r="O965" i="1"/>
  <c r="Q965" i="1"/>
  <c r="O565" i="1"/>
  <c r="Q565" i="1"/>
  <c r="O604" i="1"/>
  <c r="Q604" i="1"/>
  <c r="O204" i="1"/>
  <c r="Q204" i="1"/>
  <c r="O743" i="1"/>
  <c r="Q743" i="1"/>
  <c r="O343" i="1"/>
  <c r="Q343" i="1"/>
  <c r="O981" i="1"/>
  <c r="Q981" i="1"/>
  <c r="O581" i="1"/>
  <c r="Q581" i="1"/>
  <c r="O181" i="1"/>
  <c r="Q181" i="1"/>
  <c r="O1100" i="1"/>
  <c r="Q1100" i="1"/>
  <c r="O700" i="1"/>
  <c r="Q700" i="1"/>
  <c r="O300" i="1"/>
  <c r="Q300" i="1"/>
  <c r="O919" i="1"/>
  <c r="Q919" i="1"/>
  <c r="O519" i="1"/>
  <c r="Q519" i="1"/>
  <c r="O119" i="1"/>
  <c r="Q119" i="1"/>
  <c r="O1298" i="1"/>
  <c r="Q1298" i="1"/>
  <c r="O898" i="1"/>
  <c r="Q898" i="1"/>
  <c r="O1437" i="1"/>
  <c r="Q1437" i="1"/>
  <c r="O1037" i="1"/>
  <c r="Q1037" i="1"/>
  <c r="O637" i="1"/>
  <c r="Q637" i="1"/>
  <c r="O1076" i="1"/>
  <c r="Q1076" i="1"/>
  <c r="O676" i="1"/>
  <c r="Q676" i="1"/>
  <c r="O276" i="1"/>
  <c r="Q276" i="1"/>
  <c r="O1455" i="1"/>
  <c r="Q1455" i="1"/>
  <c r="O1055" i="1"/>
  <c r="Q1055" i="1"/>
  <c r="O655" i="1"/>
  <c r="Q655" i="1"/>
  <c r="O1334" i="1"/>
  <c r="Q1334" i="1"/>
  <c r="O934" i="1"/>
  <c r="Q934" i="1"/>
  <c r="O1617" i="1"/>
  <c r="Q1617" i="1"/>
  <c r="O2389" i="1"/>
  <c r="Q2389" i="1"/>
  <c r="O2959" i="1"/>
  <c r="Q2959" i="1"/>
  <c r="O3409" i="1"/>
  <c r="Q3409" i="1"/>
  <c r="O1947" i="1"/>
  <c r="Q1947" i="1"/>
  <c r="O2651" i="1"/>
  <c r="Q2651" i="1"/>
  <c r="O1009" i="1"/>
  <c r="Q1009" i="1"/>
  <c r="O2111" i="1"/>
  <c r="Q2111" i="1"/>
  <c r="O2763" i="1"/>
  <c r="Q2763" i="1"/>
  <c r="O1299" i="1"/>
  <c r="Q1299" i="1"/>
  <c r="O2219" i="1"/>
  <c r="Q2219" i="1"/>
  <c r="O2842" i="1"/>
  <c r="Q2842" i="1"/>
  <c r="O1464" i="1"/>
  <c r="Q1464" i="1"/>
  <c r="O6385" i="1"/>
  <c r="Q6385" i="1"/>
  <c r="O6064" i="1"/>
  <c r="Q6064" i="1"/>
  <c r="O5571" i="1"/>
  <c r="Q5571" i="1"/>
  <c r="O7576" i="1"/>
  <c r="Q7576" i="1"/>
  <c r="O7394" i="1"/>
  <c r="Q7394" i="1"/>
  <c r="O7198" i="1"/>
  <c r="Q7198" i="1"/>
  <c r="O6957" i="1"/>
  <c r="Q6957" i="1"/>
  <c r="O6655" i="1"/>
  <c r="Q6655" i="1"/>
  <c r="O6320" i="1"/>
  <c r="Q6320" i="1"/>
  <c r="O5985" i="1"/>
  <c r="Q5985" i="1"/>
  <c r="O5229" i="1"/>
  <c r="Q5229" i="1"/>
  <c r="O5322" i="1"/>
  <c r="Q5322" i="1"/>
  <c r="O6560" i="1"/>
  <c r="Q6560" i="1"/>
  <c r="O6358" i="1"/>
  <c r="Q6358" i="1"/>
  <c r="O6130" i="1"/>
  <c r="Q6130" i="1"/>
  <c r="O5913" i="1"/>
  <c r="Q5913" i="1"/>
  <c r="O7396" i="1"/>
  <c r="Q7396" i="1"/>
  <c r="O6630" i="1"/>
  <c r="Q6630" i="1"/>
  <c r="O5462" i="1"/>
  <c r="Q5462" i="1"/>
  <c r="O7503" i="1"/>
  <c r="Q7503" i="1"/>
  <c r="O6824" i="1"/>
  <c r="Q6824" i="1"/>
  <c r="O5780" i="1"/>
  <c r="Q5780" i="1"/>
  <c r="O5422" i="1"/>
  <c r="Q5422" i="1"/>
  <c r="O7296" i="1"/>
  <c r="Q7296" i="1"/>
  <c r="O6467" i="1"/>
  <c r="Q6467" i="1"/>
  <c r="O4977" i="1"/>
  <c r="Q4977" i="1"/>
  <c r="O3318" i="1"/>
  <c r="Q3318" i="1"/>
  <c r="O1958" i="1"/>
  <c r="Q1958" i="1"/>
  <c r="O1172" i="1"/>
  <c r="Q1172" i="1"/>
  <c r="O1480" i="1"/>
  <c r="Q1480" i="1"/>
  <c r="O383" i="1"/>
  <c r="Q383" i="1"/>
  <c r="O716" i="1"/>
  <c r="Q716" i="1"/>
  <c r="O690" i="1"/>
  <c r="Q690" i="1"/>
  <c r="O5792" i="1"/>
  <c r="Q5792" i="1"/>
  <c r="O6104" i="1"/>
  <c r="Q6104" i="1"/>
  <c r="O7360" i="1"/>
  <c r="Q7360" i="1"/>
  <c r="O5949" i="1"/>
  <c r="Q5949" i="1"/>
  <c r="O7314" i="1"/>
  <c r="Q7314" i="1"/>
  <c r="O7619" i="1"/>
  <c r="Q7619" i="1"/>
  <c r="O6455" i="1"/>
  <c r="Q6455" i="1"/>
  <c r="O6670" i="1"/>
  <c r="Q6670" i="1"/>
  <c r="O4217" i="1"/>
  <c r="Q4217" i="1"/>
  <c r="O6678" i="1"/>
  <c r="Q6678" i="1"/>
  <c r="O6337" i="1"/>
  <c r="Q6337" i="1"/>
  <c r="O5512" i="1"/>
  <c r="Q5512" i="1"/>
  <c r="O6227" i="1"/>
  <c r="Q6227" i="1"/>
  <c r="O5812" i="1"/>
  <c r="Q5812" i="1"/>
  <c r="O4240" i="1"/>
  <c r="Q4240" i="1"/>
  <c r="O6949" i="1"/>
  <c r="Q6949" i="1"/>
  <c r="O5852" i="1"/>
  <c r="Q5852" i="1"/>
  <c r="O7066" i="1"/>
  <c r="Q7066" i="1"/>
  <c r="O3666" i="1"/>
  <c r="Q3666" i="1"/>
  <c r="O5266" i="1"/>
  <c r="Q5266" i="1"/>
  <c r="O4091" i="1"/>
  <c r="Q4091" i="1"/>
  <c r="O3336" i="1"/>
  <c r="Q3336" i="1"/>
  <c r="O5321" i="1"/>
  <c r="Q5321" i="1"/>
  <c r="O4099" i="1"/>
  <c r="Q4099" i="1"/>
  <c r="O3765" i="1"/>
  <c r="Q3765" i="1"/>
  <c r="O5964" i="1"/>
  <c r="Q5964" i="1"/>
  <c r="O4278" i="1"/>
  <c r="Q4278" i="1"/>
  <c r="O3323" i="1"/>
  <c r="Q3323" i="1"/>
  <c r="O3136" i="1"/>
  <c r="Q3136" i="1"/>
  <c r="O2744" i="1"/>
  <c r="Q2744" i="1"/>
  <c r="O98" i="1"/>
  <c r="Q98" i="1"/>
  <c r="O2404" i="1"/>
  <c r="Q2404" i="1"/>
  <c r="O2268" i="1"/>
  <c r="Q2268" i="1"/>
  <c r="O2309" i="1"/>
  <c r="Q2309" i="1"/>
  <c r="O1742" i="1"/>
  <c r="Q1742" i="1"/>
  <c r="O1410" i="1"/>
  <c r="Q1410" i="1"/>
  <c r="O3377" i="1"/>
  <c r="Q3377" i="1"/>
  <c r="O88" i="1"/>
  <c r="Q88" i="1"/>
  <c r="O1943" i="1"/>
  <c r="Q1943" i="1"/>
  <c r="O53" i="1"/>
  <c r="Q53" i="1"/>
  <c r="O1796" i="1"/>
  <c r="Q1796" i="1"/>
  <c r="O993" i="1"/>
  <c r="Q993" i="1"/>
  <c r="O1385" i="1"/>
  <c r="Q1385" i="1"/>
  <c r="O277" i="1"/>
  <c r="Q277" i="1"/>
  <c r="O265" i="1"/>
  <c r="Q265" i="1"/>
  <c r="O91" i="1"/>
  <c r="Q91" i="1"/>
  <c r="O491" i="1"/>
  <c r="Q491" i="1"/>
  <c r="O2900" i="1"/>
  <c r="Q2900" i="1"/>
  <c r="O314" i="1"/>
  <c r="Q314" i="1"/>
  <c r="O138" i="1"/>
  <c r="Q138" i="1"/>
  <c r="O587" i="1"/>
  <c r="Q587" i="1"/>
  <c r="O2004" i="1"/>
  <c r="Q2004" i="1"/>
  <c r="O751" i="1"/>
  <c r="Q751" i="1"/>
  <c r="O2925" i="1"/>
  <c r="Q2925" i="1"/>
  <c r="O1607" i="1"/>
  <c r="Q1607" i="1"/>
  <c r="O2411" i="1"/>
  <c r="Q2411" i="1"/>
  <c r="O2703" i="1"/>
  <c r="Q2703" i="1"/>
  <c r="O90" i="1"/>
  <c r="Q90" i="1"/>
  <c r="O2921" i="1"/>
  <c r="Q2921" i="1"/>
  <c r="O2495" i="1"/>
  <c r="Q2495" i="1"/>
  <c r="O2470" i="1"/>
  <c r="Q2470" i="1"/>
  <c r="O1960" i="1"/>
  <c r="Q1960" i="1"/>
  <c r="O1223" i="1"/>
  <c r="Q1223" i="1"/>
  <c r="O2398" i="1"/>
  <c r="Q2398" i="1"/>
  <c r="O1870" i="1"/>
  <c r="Q1870" i="1"/>
  <c r="O1011" i="1"/>
  <c r="Q1011" i="1"/>
  <c r="O3337" i="1"/>
  <c r="Q3337" i="1"/>
  <c r="O2937" i="1"/>
  <c r="Q2937" i="1"/>
  <c r="O2514" i="1"/>
  <c r="Q2514" i="1"/>
  <c r="O2011" i="1"/>
  <c r="Q2011" i="1"/>
  <c r="O1344" i="1"/>
  <c r="Q1344" i="1"/>
  <c r="O2585" i="1"/>
  <c r="Q2585" i="1"/>
  <c r="O2185" i="1"/>
  <c r="Q2185" i="1"/>
  <c r="O1785" i="1"/>
  <c r="Q1785" i="1"/>
  <c r="O1288" i="1"/>
  <c r="Q1288" i="1"/>
  <c r="O273" i="1"/>
  <c r="Q273" i="1"/>
  <c r="O2303" i="1"/>
  <c r="Q2303" i="1"/>
  <c r="O1903" i="1"/>
  <c r="Q1903" i="1"/>
  <c r="O1466" i="1"/>
  <c r="Q1466" i="1"/>
  <c r="O671" i="1"/>
  <c r="Q671" i="1"/>
  <c r="O70" i="1"/>
  <c r="Q70" i="1"/>
  <c r="O1110" i="1"/>
  <c r="Q1110" i="1"/>
  <c r="O1488" i="1"/>
  <c r="Q1488" i="1"/>
  <c r="O722" i="1"/>
  <c r="Q722" i="1"/>
  <c r="O1072" i="1"/>
  <c r="Q1072" i="1"/>
  <c r="O2556" i="1"/>
  <c r="Q2556" i="1"/>
  <c r="O2156" i="1"/>
  <c r="Q2156" i="1"/>
  <c r="O1756" i="1"/>
  <c r="Q1756" i="1"/>
  <c r="O1241" i="1"/>
  <c r="Q1241" i="1"/>
  <c r="O182" i="1"/>
  <c r="Q182" i="1"/>
  <c r="O1735" i="1"/>
  <c r="Q1735" i="1"/>
  <c r="O1204" i="1"/>
  <c r="Q1204" i="1"/>
  <c r="O111" i="1"/>
  <c r="Q111" i="1"/>
  <c r="O910" i="1"/>
  <c r="Q910" i="1"/>
  <c r="O1953" i="1"/>
  <c r="Q1953" i="1"/>
  <c r="O1539" i="1"/>
  <c r="Q1539" i="1"/>
  <c r="O833" i="1"/>
  <c r="Q833" i="1"/>
  <c r="O2652" i="1"/>
  <c r="Q2652" i="1"/>
  <c r="O2252" i="1"/>
  <c r="Q2252" i="1"/>
  <c r="O1852" i="1"/>
  <c r="Q1852" i="1"/>
  <c r="O1391" i="1"/>
  <c r="Q1391" i="1"/>
  <c r="O502" i="1"/>
  <c r="Q502" i="1"/>
  <c r="O669" i="1"/>
  <c r="Q669" i="1"/>
  <c r="O269" i="1"/>
  <c r="Q269" i="1"/>
  <c r="O1467" i="1"/>
  <c r="Q1467" i="1"/>
  <c r="O1067" i="1"/>
  <c r="Q1067" i="1"/>
  <c r="O667" i="1"/>
  <c r="Q667" i="1"/>
  <c r="O546" i="1"/>
  <c r="Q546" i="1"/>
  <c r="O146" i="1"/>
  <c r="Q146" i="1"/>
  <c r="O1345" i="1"/>
  <c r="Q1345" i="1"/>
  <c r="O945" i="1"/>
  <c r="Q945" i="1"/>
  <c r="O545" i="1"/>
  <c r="Q545" i="1"/>
  <c r="O584" i="1"/>
  <c r="Q584" i="1"/>
  <c r="O184" i="1"/>
  <c r="Q184" i="1"/>
  <c r="O723" i="1"/>
  <c r="Q723" i="1"/>
  <c r="O323" i="1"/>
  <c r="Q323" i="1"/>
  <c r="O961" i="1"/>
  <c r="Q961" i="1"/>
  <c r="O561" i="1"/>
  <c r="Q561" i="1"/>
  <c r="O161" i="1"/>
  <c r="Q161" i="1"/>
  <c r="O1080" i="1"/>
  <c r="Q1080" i="1"/>
  <c r="O680" i="1"/>
  <c r="Q680" i="1"/>
  <c r="O280" i="1"/>
  <c r="Q280" i="1"/>
  <c r="O899" i="1"/>
  <c r="Q899" i="1"/>
  <c r="O499" i="1"/>
  <c r="Q499" i="1"/>
  <c r="O99" i="1"/>
  <c r="Q99" i="1"/>
  <c r="O1278" i="1"/>
  <c r="Q1278" i="1"/>
  <c r="O878" i="1"/>
  <c r="Q878" i="1"/>
  <c r="O1417" i="1"/>
  <c r="Q1417" i="1"/>
  <c r="O1017" i="1"/>
  <c r="Q1017" i="1"/>
  <c r="O617" i="1"/>
  <c r="Q617" i="1"/>
  <c r="O1056" i="1"/>
  <c r="Q1056" i="1"/>
  <c r="O656" i="1"/>
  <c r="Q656" i="1"/>
  <c r="O256" i="1"/>
  <c r="Q256" i="1"/>
  <c r="O1435" i="1"/>
  <c r="Q1435" i="1"/>
  <c r="O1035" i="1"/>
  <c r="Q1035" i="1"/>
  <c r="O635" i="1"/>
  <c r="Q635" i="1"/>
  <c r="O1314" i="1"/>
  <c r="Q1314" i="1"/>
  <c r="O914" i="1"/>
  <c r="Q914" i="1"/>
  <c r="O1657" i="1"/>
  <c r="Q1657" i="1"/>
  <c r="O2422" i="1"/>
  <c r="Q2422" i="1"/>
  <c r="O2984" i="1"/>
  <c r="Q2984" i="1"/>
  <c r="O293" i="1"/>
  <c r="Q293" i="1"/>
  <c r="O1987" i="1"/>
  <c r="Q1987" i="1"/>
  <c r="O2680" i="1"/>
  <c r="Q2680" i="1"/>
  <c r="O1111" i="1"/>
  <c r="Q1111" i="1"/>
  <c r="O2146" i="1"/>
  <c r="Q2146" i="1"/>
  <c r="O2790" i="1"/>
  <c r="Q2790" i="1"/>
  <c r="O1388" i="1"/>
  <c r="Q1388" i="1"/>
  <c r="O2257" i="1"/>
  <c r="Q2257" i="1"/>
  <c r="O2866" i="1"/>
  <c r="Q2866" i="1"/>
  <c r="O1530" i="1"/>
  <c r="Q1530" i="1"/>
  <c r="O6507" i="1"/>
  <c r="Q6507" i="1"/>
  <c r="O6174" i="1"/>
  <c r="Q6174" i="1"/>
  <c r="O5800" i="1"/>
  <c r="Q5800" i="1"/>
  <c r="O7638" i="1"/>
  <c r="Q7638" i="1"/>
  <c r="O7454" i="1"/>
  <c r="Q7454" i="1"/>
  <c r="O7261" i="1"/>
  <c r="Q7261" i="1"/>
  <c r="O7042" i="1"/>
  <c r="Q7042" i="1"/>
  <c r="O6760" i="1"/>
  <c r="Q6760" i="1"/>
  <c r="O6431" i="1"/>
  <c r="Q6431" i="1"/>
  <c r="O6105" i="1"/>
  <c r="Q6105" i="1"/>
  <c r="O5688" i="1"/>
  <c r="Q5688" i="1"/>
  <c r="O5689" i="1"/>
  <c r="Q5689" i="1"/>
  <c r="O6667" i="1"/>
  <c r="Q6667" i="1"/>
  <c r="O6464" i="1"/>
  <c r="Q6464" i="1"/>
  <c r="O6251" i="1"/>
  <c r="Q6251" i="1"/>
  <c r="O6025" i="1"/>
  <c r="Q6025" i="1"/>
  <c r="O2665" i="1"/>
  <c r="Q2665" i="1"/>
  <c r="O2981" i="1"/>
  <c r="Q2981" i="1"/>
  <c r="O151" i="1"/>
  <c r="Q151" i="1"/>
  <c r="O1816" i="1"/>
  <c r="Q1816" i="1"/>
  <c r="O702" i="1"/>
  <c r="Q702" i="1"/>
  <c r="O1021" i="1"/>
  <c r="Q1021" i="1"/>
  <c r="O677" i="1"/>
  <c r="Q677" i="1"/>
  <c r="O2034" i="1"/>
  <c r="Q2034" i="1"/>
  <c r="O7451" i="1"/>
  <c r="Q7451" i="1"/>
  <c r="O7413" i="1"/>
  <c r="Q7413" i="1"/>
  <c r="O6415" i="1"/>
  <c r="Q6415" i="1"/>
  <c r="O5748" i="1"/>
  <c r="Q5748" i="1"/>
  <c r="O6347" i="1"/>
  <c r="Q6347" i="1"/>
  <c r="O6163" i="1"/>
  <c r="Q6163" i="1"/>
  <c r="O5915" i="1"/>
  <c r="Q5915" i="1"/>
  <c r="O4670" i="1"/>
  <c r="Q4670" i="1"/>
  <c r="O5712" i="1"/>
  <c r="Q5712" i="1"/>
  <c r="O4922" i="1"/>
  <c r="Q4922" i="1"/>
  <c r="O4665" i="1"/>
  <c r="Q4665" i="1"/>
  <c r="O5556" i="1"/>
  <c r="Q5556" i="1"/>
  <c r="O4544" i="1"/>
  <c r="Q4544" i="1"/>
  <c r="O5357" i="1"/>
  <c r="Q5357" i="1"/>
  <c r="O4677" i="1"/>
  <c r="Q4677" i="1"/>
  <c r="O3453" i="1"/>
  <c r="Q3453" i="1"/>
  <c r="O5370" i="1"/>
  <c r="Q5370" i="1"/>
  <c r="O4398" i="1"/>
  <c r="Q4398" i="1"/>
  <c r="O3332" i="1"/>
  <c r="Q3332" i="1"/>
  <c r="O5029" i="1"/>
  <c r="Q5029" i="1"/>
  <c r="O4338" i="1"/>
  <c r="Q4338" i="1"/>
  <c r="O1751" i="1"/>
  <c r="Q1751" i="1"/>
  <c r="O3700" i="1"/>
  <c r="Q3700" i="1"/>
  <c r="O2548" i="1"/>
  <c r="Q2548" i="1"/>
  <c r="O2308" i="1"/>
  <c r="Q2308" i="1"/>
  <c r="O4007" i="1"/>
  <c r="Q4007" i="1"/>
  <c r="O2511" i="1"/>
  <c r="Q2511" i="1"/>
  <c r="O245" i="1"/>
  <c r="Q245" i="1"/>
  <c r="O490" i="1"/>
  <c r="Q490" i="1"/>
  <c r="O1151" i="1"/>
  <c r="Q1151" i="1"/>
  <c r="O2745" i="1"/>
  <c r="Q2745" i="1"/>
  <c r="O2518" i="1"/>
  <c r="Q2518" i="1"/>
  <c r="O2977" i="1"/>
  <c r="Q2977" i="1"/>
  <c r="O1350" i="1"/>
  <c r="Q1350" i="1"/>
  <c r="O1179" i="1"/>
  <c r="Q1179" i="1"/>
  <c r="O1306" i="1"/>
  <c r="Q1306" i="1"/>
  <c r="O1993" i="1"/>
  <c r="Q1993" i="1"/>
  <c r="O1107" i="1"/>
  <c r="Q1107" i="1"/>
  <c r="O294" i="1"/>
  <c r="Q294" i="1"/>
  <c r="O518" i="1"/>
  <c r="Q518" i="1"/>
  <c r="O1678" i="1"/>
  <c r="Q1678" i="1"/>
  <c r="O2048" i="1"/>
  <c r="Q2048" i="1"/>
  <c r="O3360" i="1"/>
  <c r="Q3360" i="1"/>
  <c r="O714" i="1"/>
  <c r="Q714" i="1"/>
  <c r="O297" i="1"/>
  <c r="Q297" i="1"/>
  <c r="O285" i="1"/>
  <c r="Q285" i="1"/>
  <c r="O1717" i="1"/>
  <c r="Q1717" i="1"/>
  <c r="O929" i="1"/>
  <c r="Q929" i="1"/>
  <c r="O2049" i="1"/>
  <c r="Q2049" i="1"/>
  <c r="O2340" i="1"/>
  <c r="Q2340" i="1"/>
  <c r="O1329" i="1"/>
  <c r="Q1329" i="1"/>
  <c r="O2381" i="1"/>
  <c r="Q2381" i="1"/>
  <c r="O1888" i="1"/>
  <c r="Q1888" i="1"/>
  <c r="O2235" i="1"/>
  <c r="Q2235" i="1"/>
  <c r="O1989" i="1"/>
  <c r="Q1989" i="1"/>
  <c r="O334" i="1"/>
  <c r="Q334" i="1"/>
  <c r="O317" i="1"/>
  <c r="Q317" i="1"/>
  <c r="O558" i="1"/>
  <c r="Q558" i="1"/>
  <c r="O305" i="1"/>
  <c r="Q305" i="1"/>
  <c r="O207" i="1"/>
  <c r="Q207" i="1"/>
  <c r="O607" i="1"/>
  <c r="Q607" i="1"/>
  <c r="O1754" i="1"/>
  <c r="Q1754" i="1"/>
  <c r="O731" i="1"/>
  <c r="Q731" i="1"/>
  <c r="O2044" i="1"/>
  <c r="Q2044" i="1"/>
  <c r="O1046" i="1"/>
  <c r="Q1046" i="1"/>
  <c r="O2120" i="1"/>
  <c r="Q2120" i="1"/>
  <c r="O933" i="1"/>
  <c r="Q933" i="1"/>
  <c r="O2089" i="1"/>
  <c r="Q2089" i="1"/>
  <c r="O1601" i="1"/>
  <c r="Q1601" i="1"/>
  <c r="O2378" i="1"/>
  <c r="Q2378" i="1"/>
  <c r="O2951" i="1"/>
  <c r="Q2951" i="1"/>
  <c r="O3402" i="1"/>
  <c r="Q3402" i="1"/>
  <c r="O1419" i="1"/>
  <c r="Q1419" i="1"/>
  <c r="O2269" i="1"/>
  <c r="Q2269" i="1"/>
  <c r="O1649" i="1"/>
  <c r="Q1649" i="1"/>
  <c r="O3230" i="1"/>
  <c r="Q3230" i="1"/>
  <c r="O2830" i="1"/>
  <c r="Q2830" i="1"/>
  <c r="O2388" i="1"/>
  <c r="Q2388" i="1"/>
  <c r="O1860" i="1"/>
  <c r="Q1860" i="1"/>
  <c r="O983" i="1"/>
  <c r="Q983" i="1"/>
  <c r="O2682" i="1"/>
  <c r="Q2682" i="1"/>
  <c r="O2210" i="1"/>
  <c r="Q2210" i="1"/>
  <c r="O1658" i="1"/>
  <c r="Q1658" i="1"/>
  <c r="O290" i="1"/>
  <c r="Q290" i="1"/>
  <c r="O2901" i="1"/>
  <c r="Q2901" i="1"/>
  <c r="O2471" i="1"/>
  <c r="Q2471" i="1"/>
  <c r="O1961" i="1"/>
  <c r="Q1961" i="1"/>
  <c r="O1224" i="1"/>
  <c r="Q1224" i="1"/>
  <c r="O2447" i="1"/>
  <c r="Q2447" i="1"/>
  <c r="O1930" i="1"/>
  <c r="Q1930" i="1"/>
  <c r="O1153" i="1"/>
  <c r="Q1153" i="1"/>
  <c r="O2373" i="1"/>
  <c r="Q2373" i="1"/>
  <c r="O1842" i="1"/>
  <c r="Q1842" i="1"/>
  <c r="O931" i="1"/>
  <c r="Q931" i="1"/>
  <c r="O3317" i="1"/>
  <c r="Q3317" i="1"/>
  <c r="O2917" i="1"/>
  <c r="Q2917" i="1"/>
  <c r="O2490" i="1"/>
  <c r="Q2490" i="1"/>
  <c r="O1984" i="1"/>
  <c r="Q1984" i="1"/>
  <c r="O1282" i="1"/>
  <c r="Q1282" i="1"/>
  <c r="O2565" i="1"/>
  <c r="Q2565" i="1"/>
  <c r="O2165" i="1"/>
  <c r="Q2165" i="1"/>
  <c r="O1765" i="1"/>
  <c r="Q1765" i="1"/>
  <c r="O1252" i="1"/>
  <c r="Q1252" i="1"/>
  <c r="O211" i="1"/>
  <c r="Q211" i="1"/>
  <c r="O2283" i="1"/>
  <c r="Q2283" i="1"/>
  <c r="O1883" i="1"/>
  <c r="Q1883" i="1"/>
  <c r="O1439" i="1"/>
  <c r="Q1439" i="1"/>
  <c r="O608" i="1"/>
  <c r="Q608" i="1"/>
  <c r="Q2" i="1"/>
  <c r="O1079" i="1"/>
  <c r="Q1079" i="1"/>
  <c r="O1460" i="1"/>
  <c r="Q1460" i="1"/>
  <c r="O652" i="1"/>
  <c r="Q652" i="1"/>
  <c r="O1042" i="1"/>
  <c r="Q1042" i="1"/>
  <c r="O2536" i="1"/>
  <c r="Q2536" i="1"/>
  <c r="O2136" i="1"/>
  <c r="Q2136" i="1"/>
  <c r="O1736" i="1"/>
  <c r="Q1736" i="1"/>
  <c r="O1206" i="1"/>
  <c r="Q1206" i="1"/>
  <c r="O112" i="1"/>
  <c r="Q112" i="1"/>
  <c r="O1715" i="1"/>
  <c r="Q1715" i="1"/>
  <c r="O1170" i="1"/>
  <c r="Q1170" i="1"/>
  <c r="O48" i="1"/>
  <c r="Q48" i="1"/>
  <c r="O842" i="1"/>
  <c r="Q842" i="1"/>
  <c r="O1933" i="1"/>
  <c r="Q1933" i="1"/>
  <c r="O1509" i="1"/>
  <c r="Q1509" i="1"/>
  <c r="O771" i="1"/>
  <c r="Q771" i="1"/>
  <c r="O2632" i="1"/>
  <c r="Q2632" i="1"/>
  <c r="O2232" i="1"/>
  <c r="Q2232" i="1"/>
  <c r="O1832" i="1"/>
  <c r="Q1832" i="1"/>
  <c r="O1362" i="1"/>
  <c r="Q1362" i="1"/>
  <c r="O432" i="1"/>
  <c r="Q432" i="1"/>
  <c r="O649" i="1"/>
  <c r="Q649" i="1"/>
  <c r="O249" i="1"/>
  <c r="Q249" i="1"/>
  <c r="O1447" i="1"/>
  <c r="Q1447" i="1"/>
  <c r="O1047" i="1"/>
  <c r="Q1047" i="1"/>
  <c r="O926" i="1"/>
  <c r="Q926" i="1"/>
  <c r="O526" i="1"/>
  <c r="Q526" i="1"/>
  <c r="O126" i="1"/>
  <c r="Q126" i="1"/>
  <c r="O1325" i="1"/>
  <c r="Q1325" i="1"/>
  <c r="O925" i="1"/>
  <c r="Q925" i="1"/>
  <c r="O525" i="1"/>
  <c r="Q525" i="1"/>
  <c r="O564" i="1"/>
  <c r="Q564" i="1"/>
  <c r="O164" i="1"/>
  <c r="Q164" i="1"/>
  <c r="O703" i="1"/>
  <c r="Q703" i="1"/>
  <c r="O303" i="1"/>
  <c r="Q303" i="1"/>
  <c r="O941" i="1"/>
  <c r="Q941" i="1"/>
  <c r="O541" i="1"/>
  <c r="Q541" i="1"/>
  <c r="O141" i="1"/>
  <c r="Q141" i="1"/>
  <c r="O1060" i="1"/>
  <c r="Q1060" i="1"/>
  <c r="O660" i="1"/>
  <c r="Q660" i="1"/>
  <c r="O260" i="1"/>
  <c r="Q260" i="1"/>
  <c r="O879" i="1"/>
  <c r="Q879" i="1"/>
  <c r="O479" i="1"/>
  <c r="Q479" i="1"/>
  <c r="O79" i="1"/>
  <c r="Q79" i="1"/>
  <c r="O1258" i="1"/>
  <c r="Q1258" i="1"/>
  <c r="O858" i="1"/>
  <c r="Q858" i="1"/>
  <c r="O1397" i="1"/>
  <c r="Q1397" i="1"/>
  <c r="O997" i="1"/>
  <c r="Q997" i="1"/>
  <c r="O597" i="1"/>
  <c r="Q597" i="1"/>
  <c r="O1036" i="1"/>
  <c r="Q1036" i="1"/>
  <c r="O636" i="1"/>
  <c r="Q636" i="1"/>
  <c r="O236" i="1"/>
  <c r="Q236" i="1"/>
  <c r="O1415" i="1"/>
  <c r="Q1415" i="1"/>
  <c r="O1015" i="1"/>
  <c r="Q1015" i="1"/>
  <c r="O615" i="1"/>
  <c r="Q615" i="1"/>
  <c r="O1294" i="1"/>
  <c r="Q1294" i="1"/>
  <c r="O894" i="1"/>
  <c r="Q894" i="1"/>
  <c r="O1697" i="1"/>
  <c r="Q1697" i="1"/>
  <c r="O2455" i="1"/>
  <c r="Q2455" i="1"/>
  <c r="O3007" i="1"/>
  <c r="Q3007" i="1"/>
  <c r="O622" i="1"/>
  <c r="Q622" i="1"/>
  <c r="O2027" i="1"/>
  <c r="Q2027" i="1"/>
  <c r="O2707" i="1"/>
  <c r="Q2707" i="1"/>
  <c r="O1193" i="1"/>
  <c r="Q1193" i="1"/>
  <c r="O2182" i="1"/>
  <c r="Q2182" i="1"/>
  <c r="O2815" i="1"/>
  <c r="Q2815" i="1"/>
  <c r="O1463" i="1"/>
  <c r="Q1463" i="1"/>
  <c r="O2291" i="1"/>
  <c r="Q2291" i="1"/>
  <c r="O2892" i="1"/>
  <c r="Q2892" i="1"/>
  <c r="O1590" i="1"/>
  <c r="Q1590" i="1"/>
  <c r="O237" i="1"/>
  <c r="Q237" i="1"/>
  <c r="O2274" i="1"/>
  <c r="Q2274" i="1"/>
  <c r="O1408" i="1"/>
  <c r="Q1408" i="1"/>
  <c r="O1963" i="1"/>
  <c r="Q1963" i="1"/>
  <c r="O1033" i="1"/>
  <c r="Q1033" i="1"/>
  <c r="O727" i="1"/>
  <c r="Q727" i="1"/>
  <c r="O959" i="1"/>
  <c r="Q959" i="1"/>
  <c r="O2317" i="1"/>
  <c r="Q2317" i="1"/>
  <c r="O2791" i="1"/>
  <c r="Q2791" i="1"/>
  <c r="O6757" i="1"/>
  <c r="Q6757" i="1"/>
  <c r="O5634" i="1"/>
  <c r="Q5634" i="1"/>
  <c r="O6941" i="1"/>
  <c r="Q6941" i="1"/>
  <c r="O6497" i="1"/>
  <c r="Q6497" i="1"/>
  <c r="O7011" i="1"/>
  <c r="Q7011" i="1"/>
  <c r="O6931" i="1"/>
  <c r="Q6931" i="1"/>
  <c r="O5516" i="1"/>
  <c r="Q5516" i="1"/>
  <c r="O6118" i="1"/>
  <c r="Q6118" i="1"/>
  <c r="O4277" i="1"/>
  <c r="Q4277" i="1"/>
  <c r="O4889" i="1"/>
  <c r="Q4889" i="1"/>
  <c r="O4590" i="1"/>
  <c r="Q4590" i="1"/>
  <c r="O4974" i="1"/>
  <c r="Q4974" i="1"/>
  <c r="O6534" i="1"/>
  <c r="Q6534" i="1"/>
  <c r="O4748" i="1"/>
  <c r="Q4748" i="1"/>
  <c r="O5805" i="1"/>
  <c r="Q5805" i="1"/>
  <c r="O4209" i="1"/>
  <c r="Q4209" i="1"/>
  <c r="O3485" i="1"/>
  <c r="Q3485" i="1"/>
  <c r="O4917" i="1"/>
  <c r="Q4917" i="1"/>
  <c r="O6556" i="1"/>
  <c r="Q6556" i="1"/>
  <c r="O4608" i="1"/>
  <c r="Q4608" i="1"/>
  <c r="O3852" i="1"/>
  <c r="Q3852" i="1"/>
  <c r="O4134" i="1"/>
  <c r="Q4134" i="1"/>
  <c r="O3535" i="1"/>
  <c r="Q3535" i="1"/>
  <c r="O674" i="1"/>
  <c r="Q674" i="1"/>
  <c r="O547" i="1"/>
  <c r="Q547" i="1"/>
  <c r="O1967" i="1"/>
  <c r="Q1967" i="1"/>
  <c r="O1491" i="1"/>
  <c r="Q1491" i="1"/>
  <c r="O1189" i="1"/>
  <c r="Q1189" i="1"/>
  <c r="O2047" i="1"/>
  <c r="Q2047" i="1"/>
  <c r="O1149" i="1"/>
  <c r="Q1149" i="1"/>
  <c r="O2225" i="1"/>
  <c r="Q2225" i="1"/>
  <c r="O1523" i="1"/>
  <c r="Q1523" i="1"/>
  <c r="O2596" i="1"/>
  <c r="Q2596" i="1"/>
  <c r="O1270" i="1"/>
  <c r="Q1270" i="1"/>
  <c r="O2692" i="1"/>
  <c r="Q2692" i="1"/>
  <c r="O586" i="1"/>
  <c r="Q586" i="1"/>
  <c r="O355" i="1"/>
  <c r="Q355" i="1"/>
  <c r="O167" i="1"/>
  <c r="Q167" i="1"/>
  <c r="O1964" i="1"/>
  <c r="Q1964" i="1"/>
  <c r="O1486" i="1"/>
  <c r="Q1486" i="1"/>
  <c r="O1248" i="1"/>
  <c r="Q1248" i="1"/>
  <c r="O375" i="1"/>
  <c r="Q375" i="1"/>
  <c r="O538" i="1"/>
  <c r="Q538" i="1"/>
  <c r="O187" i="1"/>
  <c r="Q187" i="1"/>
  <c r="O431" i="1"/>
  <c r="Q431" i="1"/>
  <c r="O2087" i="1"/>
  <c r="Q2087" i="1"/>
  <c r="O1550" i="1"/>
  <c r="Q1550" i="1"/>
  <c r="O3381" i="1"/>
  <c r="Q3381" i="1"/>
  <c r="O2234" i="1"/>
  <c r="Q2234" i="1"/>
  <c r="O2850" i="1"/>
  <c r="Q2850" i="1"/>
  <c r="O1053" i="1"/>
  <c r="Q1053" i="1"/>
  <c r="O1686" i="1"/>
  <c r="Q1686" i="1"/>
  <c r="O1290" i="1"/>
  <c r="Q1290" i="1"/>
  <c r="O734" i="1"/>
  <c r="Q734" i="1"/>
  <c r="O395" i="1"/>
  <c r="Q395" i="1"/>
  <c r="O158" i="1"/>
  <c r="Q158" i="1"/>
  <c r="O354" i="1"/>
  <c r="Q354" i="1"/>
  <c r="O15" i="1"/>
  <c r="Q15" i="1"/>
  <c r="O415" i="1"/>
  <c r="Q415" i="1"/>
  <c r="O337" i="1"/>
  <c r="Q337" i="1"/>
  <c r="O178" i="1"/>
  <c r="Q178" i="1"/>
  <c r="O578" i="1"/>
  <c r="Q578" i="1"/>
  <c r="O325" i="1"/>
  <c r="Q325" i="1"/>
  <c r="O227" i="1"/>
  <c r="Q227" i="1"/>
  <c r="O627" i="1"/>
  <c r="Q627" i="1"/>
  <c r="O1798" i="1"/>
  <c r="Q1798" i="1"/>
  <c r="O893" i="1"/>
  <c r="Q893" i="1"/>
  <c r="O2084" i="1"/>
  <c r="Q2084" i="1"/>
  <c r="O1129" i="1"/>
  <c r="Q1129" i="1"/>
  <c r="O2158" i="1"/>
  <c r="Q2158" i="1"/>
  <c r="O1048" i="1"/>
  <c r="Q1048" i="1"/>
  <c r="O2124" i="1"/>
  <c r="Q2124" i="1"/>
  <c r="O1640" i="1"/>
  <c r="Q1640" i="1"/>
  <c r="O2410" i="1"/>
  <c r="Q2410" i="1"/>
  <c r="O2975" i="1"/>
  <c r="Q2975" i="1"/>
  <c r="O3423" i="1"/>
  <c r="Q3423" i="1"/>
  <c r="O1489" i="1"/>
  <c r="Q1489" i="1"/>
  <c r="O2307" i="1"/>
  <c r="Q2307" i="1"/>
  <c r="O1689" i="1"/>
  <c r="Q1689" i="1"/>
  <c r="O3210" i="1"/>
  <c r="Q3210" i="1"/>
  <c r="O2810" i="1"/>
  <c r="Q2810" i="1"/>
  <c r="O2362" i="1"/>
  <c r="Q2362" i="1"/>
  <c r="O1830" i="1"/>
  <c r="Q1830" i="1"/>
  <c r="O882" i="1"/>
  <c r="Q882" i="1"/>
  <c r="O2661" i="1"/>
  <c r="Q2661" i="1"/>
  <c r="O2186" i="1"/>
  <c r="Q2186" i="1"/>
  <c r="O1628" i="1"/>
  <c r="Q1628" i="1"/>
  <c r="O62" i="1"/>
  <c r="Q62" i="1"/>
  <c r="O2881" i="1"/>
  <c r="Q2881" i="1"/>
  <c r="O2448" i="1"/>
  <c r="Q2448" i="1"/>
  <c r="O1931" i="1"/>
  <c r="Q1931" i="1"/>
  <c r="O1159" i="1"/>
  <c r="Q1159" i="1"/>
  <c r="O2423" i="1"/>
  <c r="Q2423" i="1"/>
  <c r="O1902" i="1"/>
  <c r="Q1902" i="1"/>
  <c r="O1089" i="1"/>
  <c r="Q1089" i="1"/>
  <c r="O2348" i="1"/>
  <c r="Q2348" i="1"/>
  <c r="O1814" i="1"/>
  <c r="Q1814" i="1"/>
  <c r="O802" i="1"/>
  <c r="Q802" i="1"/>
  <c r="O3297" i="1"/>
  <c r="Q3297" i="1"/>
  <c r="O2897" i="1"/>
  <c r="Q2897" i="1"/>
  <c r="O2467" i="1"/>
  <c r="Q2467" i="1"/>
  <c r="O1957" i="1"/>
  <c r="Q1957" i="1"/>
  <c r="O1212" i="1"/>
  <c r="Q1212" i="1"/>
  <c r="O2545" i="1"/>
  <c r="Q2545" i="1"/>
  <c r="O2145" i="1"/>
  <c r="Q2145" i="1"/>
  <c r="O1745" i="1"/>
  <c r="Q1745" i="1"/>
  <c r="O1222" i="1"/>
  <c r="Q1222" i="1"/>
  <c r="O148" i="1"/>
  <c r="Q148" i="1"/>
  <c r="O2263" i="1"/>
  <c r="Q2263" i="1"/>
  <c r="O1863" i="1"/>
  <c r="Q1863" i="1"/>
  <c r="O1409" i="1"/>
  <c r="Q1409" i="1"/>
  <c r="O533" i="1"/>
  <c r="Q533" i="1"/>
  <c r="O668" i="1"/>
  <c r="Q668" i="1"/>
  <c r="O1044" i="1"/>
  <c r="Q1044" i="1"/>
  <c r="O1430" i="1"/>
  <c r="Q1430" i="1"/>
  <c r="O590" i="1"/>
  <c r="Q590" i="1"/>
  <c r="O1004" i="1"/>
  <c r="Q1004" i="1"/>
  <c r="O2516" i="1"/>
  <c r="Q2516" i="1"/>
  <c r="O2116" i="1"/>
  <c r="Q2116" i="1"/>
  <c r="O1716" i="1"/>
  <c r="Q1716" i="1"/>
  <c r="O1171" i="1"/>
  <c r="Q1171" i="1"/>
  <c r="O50" i="1"/>
  <c r="Q50" i="1"/>
  <c r="O1695" i="1"/>
  <c r="Q1695" i="1"/>
  <c r="O1139" i="1"/>
  <c r="Q1139" i="1"/>
  <c r="O1510" i="1"/>
  <c r="Q1510" i="1"/>
  <c r="O772" i="1"/>
  <c r="Q772" i="1"/>
  <c r="O1913" i="1"/>
  <c r="Q1913" i="1"/>
  <c r="O1481" i="1"/>
  <c r="Q1481" i="1"/>
  <c r="O708" i="1"/>
  <c r="Q708" i="1"/>
  <c r="O2612" i="1"/>
  <c r="Q2612" i="1"/>
  <c r="O2212" i="1"/>
  <c r="Q2212" i="1"/>
  <c r="O1812" i="1"/>
  <c r="Q1812" i="1"/>
  <c r="O1330" i="1"/>
  <c r="Q1330" i="1"/>
  <c r="O370" i="1"/>
  <c r="Q370" i="1"/>
  <c r="O629" i="1"/>
  <c r="Q629" i="1"/>
  <c r="O229" i="1"/>
  <c r="Q229" i="1"/>
  <c r="O1427" i="1"/>
  <c r="Q1427" i="1"/>
  <c r="O1027" i="1"/>
  <c r="Q1027" i="1"/>
  <c r="O906" i="1"/>
  <c r="Q906" i="1"/>
  <c r="O506" i="1"/>
  <c r="Q506" i="1"/>
  <c r="O106" i="1"/>
  <c r="Q106" i="1"/>
  <c r="O1305" i="1"/>
  <c r="Q1305" i="1"/>
  <c r="O905" i="1"/>
  <c r="Q905" i="1"/>
  <c r="O505" i="1"/>
  <c r="Q505" i="1"/>
  <c r="O544" i="1"/>
  <c r="Q544" i="1"/>
  <c r="O144" i="1"/>
  <c r="Q144" i="1"/>
  <c r="O683" i="1"/>
  <c r="Q683" i="1"/>
  <c r="O283" i="1"/>
  <c r="Q283" i="1"/>
  <c r="O921" i="1"/>
  <c r="Q921" i="1"/>
  <c r="O521" i="1"/>
  <c r="Q521" i="1"/>
  <c r="O121" i="1"/>
  <c r="Q121" i="1"/>
  <c r="O1040" i="1"/>
  <c r="Q1040" i="1"/>
  <c r="O640" i="1"/>
  <c r="Q640" i="1"/>
  <c r="O240" i="1"/>
  <c r="Q240" i="1"/>
  <c r="O859" i="1"/>
  <c r="Q859" i="1"/>
  <c r="O459" i="1"/>
  <c r="Q459" i="1"/>
  <c r="O59" i="1"/>
  <c r="Q59" i="1"/>
  <c r="O1238" i="1"/>
  <c r="Q1238" i="1"/>
  <c r="O838" i="1"/>
  <c r="Q838" i="1"/>
  <c r="O1377" i="1"/>
  <c r="Q1377" i="1"/>
  <c r="O977" i="1"/>
  <c r="Q977" i="1"/>
  <c r="O577" i="1"/>
  <c r="Q577" i="1"/>
  <c r="O1016" i="1"/>
  <c r="Q1016" i="1"/>
  <c r="O616" i="1"/>
  <c r="Q616" i="1"/>
  <c r="O216" i="1"/>
  <c r="Q216" i="1"/>
  <c r="O1395" i="1"/>
  <c r="Q1395" i="1"/>
  <c r="O995" i="1"/>
  <c r="Q995" i="1"/>
  <c r="O595" i="1"/>
  <c r="Q595" i="1"/>
  <c r="O1274" i="1"/>
  <c r="Q1274" i="1"/>
  <c r="O874" i="1"/>
  <c r="Q874" i="1"/>
  <c r="O1739" i="1"/>
  <c r="Q1739" i="1"/>
  <c r="O2488" i="1"/>
  <c r="Q2488" i="1"/>
  <c r="O3031" i="1"/>
  <c r="Q3031" i="1"/>
  <c r="O831" i="1"/>
  <c r="Q831" i="1"/>
  <c r="O2067" i="1"/>
  <c r="Q2067" i="1"/>
  <c r="O2733" i="1"/>
  <c r="Q2733" i="1"/>
  <c r="O1293" i="1"/>
  <c r="Q1293" i="1"/>
  <c r="O2218" i="1"/>
  <c r="Q2218" i="1"/>
  <c r="O254" i="1"/>
  <c r="Q254" i="1"/>
  <c r="O1059" i="1"/>
  <c r="Q1059" i="1"/>
  <c r="O2077" i="1"/>
  <c r="Q2077" i="1"/>
  <c r="O1382" i="1"/>
  <c r="Q1382" i="1"/>
  <c r="O382" i="1"/>
  <c r="Q382" i="1"/>
  <c r="O1127" i="1"/>
  <c r="Q1127" i="1"/>
  <c r="O340" i="1"/>
  <c r="Q340" i="1"/>
  <c r="O1374" i="1"/>
  <c r="Q1374" i="1"/>
  <c r="O2149" i="1"/>
  <c r="Q2149" i="1"/>
  <c r="O7041" i="1"/>
  <c r="Q7041" i="1"/>
  <c r="O5463" i="1"/>
  <c r="Q5463" i="1"/>
  <c r="O5146" i="1"/>
  <c r="Q5146" i="1"/>
  <c r="O6647" i="1"/>
  <c r="Q6647" i="1"/>
  <c r="O6191" i="1"/>
  <c r="Q6191" i="1"/>
  <c r="O7472" i="1"/>
  <c r="Q7472" i="1"/>
  <c r="O7105" i="1"/>
  <c r="Q7105" i="1"/>
  <c r="O7603" i="1"/>
  <c r="Q7603" i="1"/>
  <c r="O4705" i="1"/>
  <c r="Q4705" i="1"/>
  <c r="O6648" i="1"/>
  <c r="Q6648" i="1"/>
  <c r="O5166" i="1"/>
  <c r="Q5166" i="1"/>
  <c r="O6990" i="1"/>
  <c r="Q6990" i="1"/>
  <c r="O6113" i="1"/>
  <c r="Q6113" i="1"/>
  <c r="O3678" i="1"/>
  <c r="Q3678" i="1"/>
  <c r="O6237" i="1"/>
  <c r="Q6237" i="1"/>
  <c r="O5249" i="1"/>
  <c r="Q5249" i="1"/>
  <c r="O4805" i="1"/>
  <c r="Q4805" i="1"/>
  <c r="O3291" i="1"/>
  <c r="Q3291" i="1"/>
  <c r="O3721" i="1"/>
  <c r="Q3721" i="1"/>
  <c r="O4330" i="1"/>
  <c r="Q4330" i="1"/>
  <c r="O2551" i="1"/>
  <c r="Q2551" i="1"/>
  <c r="O4412" i="1"/>
  <c r="Q4412" i="1"/>
  <c r="O5160" i="1"/>
  <c r="Q5160" i="1"/>
  <c r="O3792" i="1"/>
  <c r="Q3792" i="1"/>
  <c r="O3236" i="1"/>
  <c r="Q3236" i="1"/>
  <c r="O2650" i="1"/>
  <c r="Q2650" i="1"/>
  <c r="O3586" i="1"/>
  <c r="Q3586" i="1"/>
  <c r="O1606" i="1"/>
  <c r="Q1606" i="1"/>
  <c r="O498" i="1"/>
  <c r="Q498" i="1"/>
  <c r="O2006" i="1"/>
  <c r="Q2006" i="1"/>
  <c r="O2164" i="1"/>
  <c r="Q2164" i="1"/>
  <c r="O2286" i="1"/>
  <c r="Q2286" i="1"/>
  <c r="O2444" i="1"/>
  <c r="Q2444" i="1"/>
  <c r="O2343" i="1"/>
  <c r="Q2343" i="1"/>
  <c r="O1450" i="1"/>
  <c r="Q1450" i="1"/>
  <c r="O374" i="1"/>
  <c r="Q374" i="1"/>
  <c r="O435" i="1"/>
  <c r="Q435" i="1"/>
  <c r="O357" i="1"/>
  <c r="Q357" i="1"/>
  <c r="O198" i="1"/>
  <c r="Q198" i="1"/>
  <c r="O598" i="1"/>
  <c r="Q598" i="1"/>
  <c r="O345" i="1"/>
  <c r="Q345" i="1"/>
  <c r="O247" i="1"/>
  <c r="Q247" i="1"/>
  <c r="O647" i="1"/>
  <c r="Q647" i="1"/>
  <c r="O1838" i="1"/>
  <c r="Q1838" i="1"/>
  <c r="O1030" i="1"/>
  <c r="Q1030" i="1"/>
  <c r="O2119" i="1"/>
  <c r="Q2119" i="1"/>
  <c r="O1229" i="1"/>
  <c r="Q1229" i="1"/>
  <c r="O2193" i="1"/>
  <c r="Q2193" i="1"/>
  <c r="O1130" i="1"/>
  <c r="Q1130" i="1"/>
  <c r="O2159" i="1"/>
  <c r="Q2159" i="1"/>
  <c r="O1682" i="1"/>
  <c r="Q1682" i="1"/>
  <c r="O2442" i="1"/>
  <c r="Q2442" i="1"/>
  <c r="O2999" i="1"/>
  <c r="Q2999" i="1"/>
  <c r="O3444" i="1"/>
  <c r="Q3444" i="1"/>
  <c r="O1552" i="1"/>
  <c r="Q1552" i="1"/>
  <c r="O2341" i="1"/>
  <c r="Q2341" i="1"/>
  <c r="O1729" i="1"/>
  <c r="Q1729" i="1"/>
  <c r="O3190" i="1"/>
  <c r="Q3190" i="1"/>
  <c r="O2789" i="1"/>
  <c r="Q2789" i="1"/>
  <c r="O2338" i="1"/>
  <c r="Q2338" i="1"/>
  <c r="O1802" i="1"/>
  <c r="Q1802" i="1"/>
  <c r="O750" i="1"/>
  <c r="Q750" i="1"/>
  <c r="O2640" i="1"/>
  <c r="Q2640" i="1"/>
  <c r="O2160" i="1"/>
  <c r="Q2160" i="1"/>
  <c r="O1600" i="1"/>
  <c r="Q1600" i="1"/>
  <c r="O31" i="1"/>
  <c r="Q31" i="1"/>
  <c r="O2861" i="1"/>
  <c r="Q2861" i="1"/>
  <c r="O2424" i="1"/>
  <c r="Q2424" i="1"/>
  <c r="O1904" i="1"/>
  <c r="Q1904" i="1"/>
  <c r="O1090" i="1"/>
  <c r="Q1090" i="1"/>
  <c r="O2400" i="1"/>
  <c r="Q2400" i="1"/>
  <c r="O1874" i="1"/>
  <c r="Q1874" i="1"/>
  <c r="O1023" i="1"/>
  <c r="Q1023" i="1"/>
  <c r="O2322" i="1"/>
  <c r="Q2322" i="1"/>
  <c r="O1786" i="1"/>
  <c r="Q1786" i="1"/>
  <c r="O631" i="1"/>
  <c r="Q631" i="1"/>
  <c r="O3277" i="1"/>
  <c r="Q3277" i="1"/>
  <c r="O2877" i="1"/>
  <c r="Q2877" i="1"/>
  <c r="O2443" i="1"/>
  <c r="Q2443" i="1"/>
  <c r="O1927" i="1"/>
  <c r="Q1927" i="1"/>
  <c r="O1148" i="1"/>
  <c r="Q1148" i="1"/>
  <c r="O2525" i="1"/>
  <c r="Q2525" i="1"/>
  <c r="O2125" i="1"/>
  <c r="Q2125" i="1"/>
  <c r="O1725" i="1"/>
  <c r="Q1725" i="1"/>
  <c r="O1188" i="1"/>
  <c r="Q1188" i="1"/>
  <c r="O73" i="1"/>
  <c r="Q73" i="1"/>
  <c r="O2243" i="1"/>
  <c r="Q2243" i="1"/>
  <c r="O1843" i="1"/>
  <c r="Q1843" i="1"/>
  <c r="O1380" i="1"/>
  <c r="Q1380" i="1"/>
  <c r="O471" i="1"/>
  <c r="Q471" i="1"/>
  <c r="O593" i="1"/>
  <c r="Q593" i="1"/>
  <c r="O1008" i="1"/>
  <c r="Q1008" i="1"/>
  <c r="O1402" i="1"/>
  <c r="Q1402" i="1"/>
  <c r="O522" i="1"/>
  <c r="Q522" i="1"/>
  <c r="O964" i="1"/>
  <c r="Q964" i="1"/>
  <c r="O2496" i="1"/>
  <c r="Q2496" i="1"/>
  <c r="O2096" i="1"/>
  <c r="Q2096" i="1"/>
  <c r="O1696" i="1"/>
  <c r="Q1696" i="1"/>
  <c r="O1141" i="1"/>
  <c r="Q1141" i="1"/>
  <c r="O2075" i="1"/>
  <c r="Q2075" i="1"/>
  <c r="O1675" i="1"/>
  <c r="Q1675" i="1"/>
  <c r="O1104" i="1"/>
  <c r="Q1104" i="1"/>
  <c r="O1482" i="1"/>
  <c r="Q1482" i="1"/>
  <c r="O710" i="1"/>
  <c r="Q710" i="1"/>
  <c r="O1893" i="1"/>
  <c r="Q1893" i="1"/>
  <c r="O1451" i="1"/>
  <c r="Q1451" i="1"/>
  <c r="O633" i="1"/>
  <c r="Q633" i="1"/>
  <c r="O2592" i="1"/>
  <c r="Q2592" i="1"/>
  <c r="O2192" i="1"/>
  <c r="Q2192" i="1"/>
  <c r="O1792" i="1"/>
  <c r="Q1792" i="1"/>
  <c r="O1301" i="1"/>
  <c r="Q1301" i="1"/>
  <c r="O302" i="1"/>
  <c r="Q302" i="1"/>
  <c r="O609" i="1"/>
  <c r="Q609" i="1"/>
  <c r="O209" i="1"/>
  <c r="Q209" i="1"/>
  <c r="O1407" i="1"/>
  <c r="Q1407" i="1"/>
  <c r="O1007" i="1"/>
  <c r="Q1007" i="1"/>
  <c r="O886" i="1"/>
  <c r="Q886" i="1"/>
  <c r="O486" i="1"/>
  <c r="Q486" i="1"/>
  <c r="O86" i="1"/>
  <c r="Q86" i="1"/>
  <c r="O1285" i="1"/>
  <c r="Q1285" i="1"/>
  <c r="O885" i="1"/>
  <c r="Q885" i="1"/>
  <c r="O924" i="1"/>
  <c r="Q924" i="1"/>
  <c r="O524" i="1"/>
  <c r="Q524" i="1"/>
  <c r="O124" i="1"/>
  <c r="Q124" i="1"/>
  <c r="O663" i="1"/>
  <c r="Q663" i="1"/>
  <c r="O263" i="1"/>
  <c r="Q263" i="1"/>
  <c r="O901" i="1"/>
  <c r="Q901" i="1"/>
  <c r="O501" i="1"/>
  <c r="Q501" i="1"/>
  <c r="O101" i="1"/>
  <c r="Q101" i="1"/>
  <c r="O1020" i="1"/>
  <c r="Q1020" i="1"/>
  <c r="O620" i="1"/>
  <c r="Q620" i="1"/>
  <c r="O220" i="1"/>
  <c r="Q220" i="1"/>
  <c r="O839" i="1"/>
  <c r="Q839" i="1"/>
  <c r="O439" i="1"/>
  <c r="Q439" i="1"/>
  <c r="O39" i="1"/>
  <c r="Q39" i="1"/>
  <c r="O1218" i="1"/>
  <c r="Q1218" i="1"/>
  <c r="O818" i="1"/>
  <c r="Q818" i="1"/>
  <c r="O1357" i="1"/>
  <c r="Q1357" i="1"/>
  <c r="O957" i="1"/>
  <c r="Q957" i="1"/>
  <c r="O1396" i="1"/>
  <c r="Q1396" i="1"/>
  <c r="O996" i="1"/>
  <c r="Q996" i="1"/>
  <c r="O596" i="1"/>
  <c r="Q596" i="1"/>
  <c r="O196" i="1"/>
  <c r="Q196" i="1"/>
  <c r="O1375" i="1"/>
  <c r="Q1375" i="1"/>
  <c r="O975" i="1"/>
  <c r="Q975" i="1"/>
  <c r="O575" i="1"/>
  <c r="Q575" i="1"/>
  <c r="O1254" i="1"/>
  <c r="Q1254" i="1"/>
  <c r="O854" i="1"/>
  <c r="Q854" i="1"/>
  <c r="O1779" i="1"/>
  <c r="Q1779" i="1"/>
  <c r="O2523" i="1"/>
  <c r="Q2523" i="1"/>
  <c r="O3054" i="1"/>
  <c r="Q3054" i="1"/>
  <c r="O988" i="1"/>
  <c r="Q988" i="1"/>
  <c r="O2107" i="1"/>
  <c r="Q2107" i="1"/>
  <c r="O2760" i="1"/>
  <c r="Q2760" i="1"/>
  <c r="O1386" i="1"/>
  <c r="Q1386" i="1"/>
  <c r="O2255" i="1"/>
  <c r="Q2255" i="1"/>
  <c r="O2865" i="1"/>
  <c r="Q2865" i="1"/>
  <c r="O1586" i="1"/>
  <c r="Q1586" i="1"/>
  <c r="O2364" i="1"/>
  <c r="Q2364" i="1"/>
  <c r="O2942" i="1"/>
  <c r="Q2942" i="1"/>
  <c r="O1668" i="1"/>
  <c r="Q1668" i="1"/>
  <c r="O6832" i="1"/>
  <c r="Q6832" i="1"/>
  <c r="O6511" i="1"/>
  <c r="Q6511" i="1"/>
  <c r="O6179" i="1"/>
  <c r="Q6179" i="1"/>
  <c r="O5825" i="1"/>
  <c r="Q5825" i="1"/>
  <c r="O7639" i="1"/>
  <c r="Q7639" i="1"/>
  <c r="O7463" i="1"/>
  <c r="Q7463" i="1"/>
  <c r="O7265" i="1"/>
  <c r="Q7265" i="1"/>
  <c r="O7047" i="1"/>
  <c r="Q7047" i="1"/>
  <c r="O6764" i="1"/>
  <c r="Q6764" i="1"/>
  <c r="O6432" i="1"/>
  <c r="Q6432" i="1"/>
  <c r="O6106" i="1"/>
  <c r="Q6106" i="1"/>
  <c r="O6109" i="1"/>
  <c r="Q6109" i="1"/>
  <c r="O5402" i="1"/>
  <c r="Q5402" i="1"/>
  <c r="O6804" i="1"/>
  <c r="Q6804" i="1"/>
  <c r="O5750" i="1"/>
  <c r="Q5750" i="1"/>
  <c r="O6368" i="1"/>
  <c r="Q6368" i="1"/>
  <c r="O2368" i="1"/>
  <c r="Q2368" i="1"/>
  <c r="O2766" i="1"/>
  <c r="Q2766" i="1"/>
  <c r="O2997" i="1"/>
  <c r="Q2997" i="1"/>
  <c r="O128" i="1"/>
  <c r="Q128" i="1"/>
  <c r="O1613" i="1"/>
  <c r="Q1613" i="1"/>
  <c r="O605" i="1"/>
  <c r="Q605" i="1"/>
  <c r="O1338" i="1"/>
  <c r="Q1338" i="1"/>
  <c r="O3367" i="1"/>
  <c r="Q3367" i="1"/>
  <c r="O1311" i="1"/>
  <c r="Q1311" i="1"/>
  <c r="O5648" i="1"/>
  <c r="Q5648" i="1"/>
  <c r="O5315" i="1"/>
  <c r="Q5315" i="1"/>
  <c r="O7488" i="1"/>
  <c r="Q7488" i="1"/>
  <c r="O5116" i="1"/>
  <c r="Q5116" i="1"/>
  <c r="O6039" i="1"/>
  <c r="Q6039" i="1"/>
  <c r="O4882" i="1"/>
  <c r="Q4882" i="1"/>
  <c r="O7004" i="1"/>
  <c r="Q7004" i="1"/>
  <c r="O6677" i="1"/>
  <c r="Q6677" i="1"/>
  <c r="O6398" i="1"/>
  <c r="Q6398" i="1"/>
  <c r="O5285" i="1"/>
  <c r="Q5285" i="1"/>
  <c r="O4690" i="1"/>
  <c r="Q4690" i="1"/>
  <c r="O6157" i="1"/>
  <c r="Q6157" i="1"/>
  <c r="O4468" i="1"/>
  <c r="Q4468" i="1"/>
  <c r="O7466" i="1"/>
  <c r="Q7466" i="1"/>
  <c r="O3375" i="1"/>
  <c r="Q3375" i="1"/>
  <c r="O3354" i="1"/>
  <c r="Q3354" i="1"/>
  <c r="O4919" i="1"/>
  <c r="Q4919" i="1"/>
  <c r="O3686" i="1"/>
  <c r="Q3686" i="1"/>
  <c r="O4867" i="1"/>
  <c r="Q4867" i="1"/>
  <c r="O1468" i="1"/>
  <c r="Q1468" i="1"/>
  <c r="O4196" i="1"/>
  <c r="Q4196" i="1"/>
  <c r="O2578" i="1"/>
  <c r="Q2578" i="1"/>
  <c r="O257" i="1"/>
  <c r="Q257" i="1"/>
  <c r="O1921" i="1"/>
  <c r="Q1921" i="1"/>
  <c r="O2875" i="1"/>
  <c r="Q2875" i="1"/>
  <c r="O2459" i="1"/>
  <c r="Q2459" i="1"/>
  <c r="O330" i="1"/>
  <c r="Q330" i="1"/>
  <c r="O2018" i="1"/>
  <c r="Q2018" i="1"/>
  <c r="O2069" i="1"/>
  <c r="Q2069" i="1"/>
  <c r="O411" i="1"/>
  <c r="Q411" i="1"/>
  <c r="O852" i="1"/>
  <c r="Q852" i="1"/>
  <c r="O1775" i="1"/>
  <c r="Q1775" i="1"/>
  <c r="O709" i="1"/>
  <c r="Q709" i="1"/>
  <c r="O35" i="1"/>
  <c r="Q35" i="1"/>
  <c r="O394" i="1"/>
  <c r="Q394" i="1"/>
  <c r="O55" i="1"/>
  <c r="Q55" i="1"/>
  <c r="O455" i="1"/>
  <c r="Q455" i="1"/>
  <c r="O377" i="1"/>
  <c r="Q377" i="1"/>
  <c r="O218" i="1"/>
  <c r="Q218" i="1"/>
  <c r="O618" i="1"/>
  <c r="Q618" i="1"/>
  <c r="O365" i="1"/>
  <c r="Q365" i="1"/>
  <c r="O267" i="1"/>
  <c r="Q267" i="1"/>
  <c r="O495" i="1"/>
  <c r="Q495" i="1"/>
  <c r="O1880" i="1"/>
  <c r="Q1880" i="1"/>
  <c r="O1128" i="1"/>
  <c r="Q1128" i="1"/>
  <c r="O2157" i="1"/>
  <c r="Q2157" i="1"/>
  <c r="O1324" i="1"/>
  <c r="Q1324" i="1"/>
  <c r="O2230" i="1"/>
  <c r="Q2230" i="1"/>
  <c r="O1230" i="1"/>
  <c r="Q1230" i="1"/>
  <c r="O2194" i="1"/>
  <c r="Q2194" i="1"/>
  <c r="O1722" i="1"/>
  <c r="Q1722" i="1"/>
  <c r="O2478" i="1"/>
  <c r="Q2478" i="1"/>
  <c r="O3023" i="1"/>
  <c r="Q3023" i="1"/>
  <c r="O3465" i="1"/>
  <c r="Q3465" i="1"/>
  <c r="O1604" i="1"/>
  <c r="Q1604" i="1"/>
  <c r="O2379" i="1"/>
  <c r="Q2379" i="1"/>
  <c r="O1769" i="1"/>
  <c r="Q1769" i="1"/>
  <c r="O3170" i="1"/>
  <c r="Q3170" i="1"/>
  <c r="O2768" i="1"/>
  <c r="Q2768" i="1"/>
  <c r="O2313" i="1"/>
  <c r="Q2313" i="1"/>
  <c r="O1774" i="1"/>
  <c r="Q1774" i="1"/>
  <c r="O562" i="1"/>
  <c r="Q562" i="1"/>
  <c r="O2619" i="1"/>
  <c r="Q2619" i="1"/>
  <c r="O2135" i="1"/>
  <c r="Q2135" i="1"/>
  <c r="O1562" i="1"/>
  <c r="Q1562" i="1"/>
  <c r="O262" i="1"/>
  <c r="Q262" i="1"/>
  <c r="O2841" i="1"/>
  <c r="Q2841" i="1"/>
  <c r="O2401" i="1"/>
  <c r="Q2401" i="1"/>
  <c r="O1877" i="1"/>
  <c r="Q1877" i="1"/>
  <c r="O1024" i="1"/>
  <c r="Q1024" i="1"/>
  <c r="O2375" i="1"/>
  <c r="Q2375" i="1"/>
  <c r="O1846" i="1"/>
  <c r="Q1846" i="1"/>
  <c r="O943" i="1"/>
  <c r="Q943" i="1"/>
  <c r="O2298" i="1"/>
  <c r="Q2298" i="1"/>
  <c r="O1758" i="1"/>
  <c r="Q1758" i="1"/>
  <c r="O430" i="1"/>
  <c r="Q430" i="1"/>
  <c r="O3257" i="1"/>
  <c r="Q3257" i="1"/>
  <c r="O2857" i="1"/>
  <c r="Q2857" i="1"/>
  <c r="O2420" i="1"/>
  <c r="Q2420" i="1"/>
  <c r="O1899" i="1"/>
  <c r="Q1899" i="1"/>
  <c r="O1082" i="1"/>
  <c r="Q1082" i="1"/>
  <c r="O2505" i="1"/>
  <c r="Q2505" i="1"/>
  <c r="O2105" i="1"/>
  <c r="Q2105" i="1"/>
  <c r="O1705" i="1"/>
  <c r="Q1705" i="1"/>
  <c r="O1152" i="1"/>
  <c r="Q1152" i="1"/>
  <c r="O11" i="1"/>
  <c r="Q11" i="1"/>
  <c r="O2223" i="1"/>
  <c r="Q2223" i="1"/>
  <c r="O1823" i="1"/>
  <c r="Q1823" i="1"/>
  <c r="O1348" i="1"/>
  <c r="Q1348" i="1"/>
  <c r="O408" i="1"/>
  <c r="Q408" i="1"/>
  <c r="O531" i="1"/>
  <c r="Q531" i="1"/>
  <c r="O968" i="1"/>
  <c r="Q968" i="1"/>
  <c r="O1370" i="1"/>
  <c r="Q1370" i="1"/>
  <c r="O452" i="1"/>
  <c r="Q452" i="1"/>
  <c r="O913" i="1"/>
  <c r="Q913" i="1"/>
  <c r="O2476" i="1"/>
  <c r="Q2476" i="1"/>
  <c r="O2076" i="1"/>
  <c r="Q2076" i="1"/>
  <c r="O1676" i="1"/>
  <c r="Q1676" i="1"/>
  <c r="O1106" i="1"/>
  <c r="Q1106" i="1"/>
  <c r="O2055" i="1"/>
  <c r="Q2055" i="1"/>
  <c r="O1655" i="1"/>
  <c r="Q1655" i="1"/>
  <c r="O1070" i="1"/>
  <c r="Q1070" i="1"/>
  <c r="O1452" i="1"/>
  <c r="Q1452" i="1"/>
  <c r="O642" i="1"/>
  <c r="Q642" i="1"/>
  <c r="O1873" i="1"/>
  <c r="Q1873" i="1"/>
  <c r="O1423" i="1"/>
  <c r="Q1423" i="1"/>
  <c r="O571" i="1"/>
  <c r="Q571" i="1"/>
  <c r="O2572" i="1"/>
  <c r="Q2572" i="1"/>
  <c r="O2172" i="1"/>
  <c r="Q2172" i="1"/>
  <c r="O1772" i="1"/>
  <c r="Q1772" i="1"/>
  <c r="O1266" i="1"/>
  <c r="Q1266" i="1"/>
  <c r="O232" i="1"/>
  <c r="Q232" i="1"/>
  <c r="O589" i="1"/>
  <c r="Q589" i="1"/>
  <c r="O189" i="1"/>
  <c r="Q189" i="1"/>
  <c r="O1387" i="1"/>
  <c r="Q1387" i="1"/>
  <c r="O987" i="1"/>
  <c r="Q987" i="1"/>
  <c r="O866" i="1"/>
  <c r="Q866" i="1"/>
  <c r="O466" i="1"/>
  <c r="Q466" i="1"/>
  <c r="O66" i="1"/>
  <c r="Q66" i="1"/>
  <c r="O1265" i="1"/>
  <c r="Q1265" i="1"/>
  <c r="O865" i="1"/>
  <c r="Q865" i="1"/>
  <c r="O904" i="1"/>
  <c r="Q904" i="1"/>
  <c r="O504" i="1"/>
  <c r="Q504" i="1"/>
  <c r="O104" i="1"/>
  <c r="Q104" i="1"/>
  <c r="O643" i="1"/>
  <c r="Q643" i="1"/>
  <c r="O243" i="1"/>
  <c r="Q243" i="1"/>
  <c r="O881" i="1"/>
  <c r="Q881" i="1"/>
  <c r="O481" i="1"/>
  <c r="Q481" i="1"/>
  <c r="O81" i="1"/>
  <c r="Q81" i="1"/>
  <c r="O1000" i="1"/>
  <c r="Q1000" i="1"/>
  <c r="O600" i="1"/>
  <c r="Q600" i="1"/>
  <c r="O200" i="1"/>
  <c r="Q200" i="1"/>
  <c r="O819" i="1"/>
  <c r="Q819" i="1"/>
  <c r="O419" i="1"/>
  <c r="Q419" i="1"/>
  <c r="O19" i="1"/>
  <c r="Q19" i="1"/>
  <c r="O1198" i="1"/>
  <c r="Q1198" i="1"/>
  <c r="O798" i="1"/>
  <c r="Q798" i="1"/>
  <c r="O1337" i="1"/>
  <c r="Q1337" i="1"/>
  <c r="O937" i="1"/>
  <c r="Q937" i="1"/>
  <c r="O1376" i="1"/>
  <c r="Q1376" i="1"/>
  <c r="O976" i="1"/>
  <c r="Q976" i="1"/>
  <c r="O576" i="1"/>
  <c r="Q576" i="1"/>
  <c r="O176" i="1"/>
  <c r="Q176" i="1"/>
  <c r="O1355" i="1"/>
  <c r="Q1355" i="1"/>
  <c r="O955" i="1"/>
  <c r="Q955" i="1"/>
  <c r="O555" i="1"/>
  <c r="Q555" i="1"/>
  <c r="O1234" i="1"/>
  <c r="Q1234" i="1"/>
  <c r="O834" i="1"/>
  <c r="Q834" i="1"/>
  <c r="O1821" i="1"/>
  <c r="Q1821" i="1"/>
  <c r="O2557" i="1"/>
  <c r="Q2557" i="1"/>
  <c r="O3078" i="1"/>
  <c r="Q3078" i="1"/>
  <c r="O1092" i="1"/>
  <c r="Q1092" i="1"/>
  <c r="O2141" i="1"/>
  <c r="Q2141" i="1"/>
  <c r="O2785" i="1"/>
  <c r="Q2785" i="1"/>
  <c r="O1462" i="1"/>
  <c r="Q1462" i="1"/>
  <c r="O2290" i="1"/>
  <c r="Q2290" i="1"/>
  <c r="O2891" i="1"/>
  <c r="Q2891" i="1"/>
  <c r="O1627" i="1"/>
  <c r="Q1627" i="1"/>
  <c r="O2399" i="1"/>
  <c r="Q2399" i="1"/>
  <c r="O2966" i="1"/>
  <c r="Q2966" i="1"/>
  <c r="O1710" i="1"/>
  <c r="Q1710" i="1"/>
  <c r="O6942" i="1"/>
  <c r="Q6942" i="1"/>
  <c r="O6621" i="1"/>
  <c r="Q6621" i="1"/>
  <c r="O6287" i="1"/>
  <c r="Q6287" i="1"/>
  <c r="O5959" i="1"/>
  <c r="Q5959" i="1"/>
  <c r="O4836" i="1"/>
  <c r="Q4836" i="1"/>
  <c r="O7523" i="1"/>
  <c r="Q7523" i="1"/>
  <c r="O7335" i="1"/>
  <c r="Q7335" i="1"/>
  <c r="O7131" i="1"/>
  <c r="Q7131" i="1"/>
  <c r="O6871" i="1"/>
  <c r="Q6871" i="1"/>
  <c r="O6551" i="1"/>
  <c r="Q6551" i="1"/>
  <c r="O6217" i="1"/>
  <c r="Q6217" i="1"/>
  <c r="O6218" i="1"/>
  <c r="Q6218" i="1"/>
  <c r="O5726" i="1"/>
  <c r="Q5726" i="1"/>
  <c r="O6904" i="1"/>
  <c r="Q6904" i="1"/>
  <c r="O5909" i="1"/>
  <c r="Q5909" i="1"/>
  <c r="O6474" i="1"/>
  <c r="Q6474" i="1"/>
  <c r="O1966" i="1"/>
  <c r="Q1966" i="1"/>
  <c r="O159" i="1"/>
  <c r="Q159" i="1"/>
  <c r="O5341" i="1"/>
  <c r="Q5341" i="1"/>
  <c r="O14" i="1"/>
  <c r="Q14" i="1"/>
  <c r="O2747" i="1"/>
  <c r="Q2747" i="1"/>
  <c r="O3237" i="1"/>
  <c r="Q3237" i="1"/>
  <c r="O851" i="1"/>
  <c r="Q851" i="1"/>
  <c r="O1752" i="1"/>
  <c r="Q1752" i="1"/>
  <c r="O980" i="1"/>
  <c r="Q980" i="1"/>
  <c r="O2591" i="1"/>
  <c r="Q2591" i="1"/>
  <c r="O6327" i="1"/>
  <c r="Q6327" i="1"/>
  <c r="O7256" i="1"/>
  <c r="Q7256" i="1"/>
  <c r="O6900" i="1"/>
  <c r="Q6900" i="1"/>
  <c r="O5597" i="1"/>
  <c r="Q5597" i="1"/>
  <c r="O6112" i="1"/>
  <c r="Q6112" i="1"/>
  <c r="O6650" i="1"/>
  <c r="Q6650" i="1"/>
  <c r="O6059" i="1"/>
  <c r="Q6059" i="1"/>
  <c r="O4257" i="1"/>
  <c r="Q4257" i="1"/>
  <c r="O4113" i="1"/>
  <c r="Q4113" i="1"/>
  <c r="O5068" i="1"/>
  <c r="Q5068" i="1"/>
  <c r="O4391" i="1"/>
  <c r="Q4391" i="1"/>
  <c r="O5833" i="1"/>
  <c r="Q5833" i="1"/>
  <c r="O5334" i="1"/>
  <c r="Q5334" i="1"/>
  <c r="O4721" i="1"/>
  <c r="Q4721" i="1"/>
  <c r="O3553" i="1"/>
  <c r="Q3553" i="1"/>
  <c r="O6830" i="1"/>
  <c r="Q6830" i="1"/>
  <c r="O6409" i="1"/>
  <c r="Q6409" i="1"/>
  <c r="O5987" i="1"/>
  <c r="Q5987" i="1"/>
  <c r="O5528" i="1"/>
  <c r="Q5528" i="1"/>
  <c r="O4938" i="1"/>
  <c r="Q4938" i="1"/>
  <c r="O4172" i="1"/>
  <c r="Q4172" i="1"/>
  <c r="O6787" i="1"/>
  <c r="Q6787" i="1"/>
  <c r="O6366" i="1"/>
  <c r="Q6366" i="1"/>
  <c r="O5470" i="1"/>
  <c r="Q5470" i="1"/>
  <c r="O4876" i="1"/>
  <c r="Q4876" i="1"/>
  <c r="O4029" i="1"/>
  <c r="Q4029" i="1"/>
  <c r="O5674" i="1"/>
  <c r="Q5674" i="1"/>
  <c r="O5122" i="1"/>
  <c r="Q5122" i="1"/>
  <c r="O3171" i="1"/>
  <c r="Q3171" i="1"/>
  <c r="O7306" i="1"/>
  <c r="Q7306" i="1"/>
  <c r="O6906" i="1"/>
  <c r="Q6906" i="1"/>
  <c r="O6489" i="1"/>
  <c r="Q6489" i="1"/>
  <c r="O6068" i="1"/>
  <c r="Q6068" i="1"/>
  <c r="O5626" i="1"/>
  <c r="Q5626" i="1"/>
  <c r="O5057" i="1"/>
  <c r="Q5057" i="1"/>
  <c r="O4379" i="1"/>
  <c r="Q4379" i="1"/>
  <c r="O4105" i="1"/>
  <c r="Q4105" i="1"/>
  <c r="O3313" i="1"/>
  <c r="Q3313" i="1"/>
  <c r="O2781" i="1"/>
  <c r="Q2781" i="1"/>
  <c r="O5501" i="1"/>
  <c r="Q5501" i="1"/>
  <c r="O5066" i="1"/>
  <c r="Q5066" i="1"/>
  <c r="O4582" i="1"/>
  <c r="Q4582" i="1"/>
  <c r="O3921" i="1"/>
  <c r="Q3921" i="1"/>
  <c r="O2039" i="1"/>
  <c r="Q2039" i="1"/>
  <c r="O3772" i="1"/>
  <c r="Q3772" i="1"/>
  <c r="O5518" i="1"/>
  <c r="Q5518" i="1"/>
  <c r="O5085" i="1"/>
  <c r="Q5085" i="1"/>
  <c r="O4604" i="1"/>
  <c r="Q4604" i="1"/>
  <c r="O3951" i="1"/>
  <c r="Q3951" i="1"/>
  <c r="O2617" i="1"/>
  <c r="Q2617" i="1"/>
  <c r="O5199" i="1"/>
  <c r="Q5199" i="1"/>
  <c r="O4732" i="1"/>
  <c r="Q4732" i="1"/>
  <c r="O4128" i="1"/>
  <c r="Q4128" i="1"/>
  <c r="O3343" i="1"/>
  <c r="Q3343" i="1"/>
  <c r="O3802" i="1"/>
  <c r="Q3802" i="1"/>
  <c r="O5620" i="1"/>
  <c r="Q5620" i="1"/>
  <c r="O5197" i="1"/>
  <c r="Q5197" i="1"/>
  <c r="O4730" i="1"/>
  <c r="Q4730" i="1"/>
  <c r="O4122" i="1"/>
  <c r="Q4122" i="1"/>
  <c r="O3341" i="1"/>
  <c r="Q3341" i="1"/>
  <c r="O3836" i="1"/>
  <c r="Q3836" i="1"/>
  <c r="O4155" i="1"/>
  <c r="Q4155" i="1"/>
  <c r="O3383" i="1"/>
  <c r="Q3383" i="1"/>
  <c r="O3831" i="1"/>
  <c r="Q3831" i="1"/>
  <c r="O6796" i="1"/>
  <c r="Q6796" i="1"/>
  <c r="O6396" i="1"/>
  <c r="Q6396" i="1"/>
  <c r="O5995" i="1"/>
  <c r="Q5995" i="1"/>
  <c r="O5574" i="1"/>
  <c r="Q5574" i="1"/>
  <c r="O5147" i="1"/>
  <c r="Q5147" i="1"/>
  <c r="O4673" i="1"/>
  <c r="Q4673" i="1"/>
  <c r="O4045" i="1"/>
  <c r="Q4045" i="1"/>
  <c r="O3205" i="1"/>
  <c r="Q3205" i="1"/>
  <c r="O4860" i="1"/>
  <c r="Q4860" i="1"/>
  <c r="O4428" i="1"/>
  <c r="Q4428" i="1"/>
  <c r="O3871" i="1"/>
  <c r="Q3871" i="1"/>
  <c r="O3166" i="1"/>
  <c r="Q3166" i="1"/>
  <c r="O2497" i="1"/>
  <c r="Q2497" i="1"/>
  <c r="O1859" i="1"/>
  <c r="Q1859" i="1"/>
  <c r="O2458" i="1"/>
  <c r="Q2458" i="1"/>
  <c r="O4617" i="1"/>
  <c r="Q4617" i="1"/>
  <c r="O4112" i="1"/>
  <c r="Q4112" i="1"/>
  <c r="O3508" i="1"/>
  <c r="Q3508" i="1"/>
  <c r="O4679" i="1"/>
  <c r="Q4679" i="1"/>
  <c r="O4197" i="1"/>
  <c r="Q4197" i="1"/>
  <c r="O3607" i="1"/>
  <c r="Q3607" i="1"/>
  <c r="O1768" i="1"/>
  <c r="Q1768" i="1"/>
  <c r="O3120" i="1"/>
  <c r="Q3120" i="1"/>
  <c r="O5804" i="1"/>
  <c r="Q5804" i="1"/>
  <c r="O5404" i="1"/>
  <c r="Q5404" i="1"/>
  <c r="O4992" i="1"/>
  <c r="Q4992" i="1"/>
  <c r="O4571" i="1"/>
  <c r="Q4571" i="1"/>
  <c r="O4050" i="1"/>
  <c r="Q4050" i="1"/>
  <c r="O3433" i="1"/>
  <c r="Q3433" i="1"/>
  <c r="O2676" i="1"/>
  <c r="Q2676" i="1"/>
  <c r="O4436" i="1"/>
  <c r="Q4436" i="1"/>
  <c r="O4036" i="1"/>
  <c r="Q4036" i="1"/>
  <c r="O3621" i="1"/>
  <c r="Q3621" i="1"/>
  <c r="O3083" i="1"/>
  <c r="Q3083" i="1"/>
  <c r="O1827" i="1"/>
  <c r="Q1827" i="1"/>
  <c r="O1734" i="1"/>
  <c r="Q1734" i="1"/>
  <c r="O3974" i="1"/>
  <c r="Q3974" i="1"/>
  <c r="O3547" i="1"/>
  <c r="Q3547" i="1"/>
  <c r="O2974" i="1"/>
  <c r="Q2974" i="1"/>
  <c r="O1442" i="1"/>
  <c r="Q1442" i="1"/>
  <c r="O1093" i="1"/>
  <c r="Q1093" i="1"/>
  <c r="O3138" i="1"/>
  <c r="Q3138" i="1"/>
  <c r="O2010" i="1"/>
  <c r="Q2010" i="1"/>
  <c r="O2849" i="1"/>
  <c r="Q2849" i="1"/>
  <c r="O3103" i="1"/>
  <c r="Q3103" i="1"/>
  <c r="O1897" i="1"/>
  <c r="Q1897" i="1"/>
  <c r="O4247" i="1"/>
  <c r="Q4247" i="1"/>
  <c r="O3846" i="1"/>
  <c r="Q3846" i="1"/>
  <c r="O3392" i="1"/>
  <c r="Q3392" i="1"/>
  <c r="O2700" i="1"/>
  <c r="Q2700" i="1"/>
  <c r="O4346" i="1"/>
  <c r="Q4346" i="1"/>
  <c r="O3946" i="1"/>
  <c r="Q3946" i="1"/>
  <c r="O3515" i="1"/>
  <c r="Q3515" i="1"/>
  <c r="O2919" i="1"/>
  <c r="Q2919" i="1"/>
  <c r="O862" i="1"/>
  <c r="Q862" i="1"/>
  <c r="O2504" i="1"/>
  <c r="Q2504" i="1"/>
  <c r="O4184" i="1"/>
  <c r="Q4184" i="1"/>
  <c r="O3780" i="1"/>
  <c r="Q3780" i="1"/>
  <c r="O3307" i="1"/>
  <c r="Q3307" i="1"/>
  <c r="O2502" i="1"/>
  <c r="Q2502" i="1"/>
  <c r="O5083" i="1"/>
  <c r="Q5083" i="1"/>
  <c r="O4683" i="1"/>
  <c r="Q4683" i="1"/>
  <c r="O4283" i="1"/>
  <c r="Q4283" i="1"/>
  <c r="O3883" i="1"/>
  <c r="Q3883" i="1"/>
  <c r="O3441" i="1"/>
  <c r="Q3441" i="1"/>
  <c r="O2788" i="1"/>
  <c r="Q2788" i="1"/>
  <c r="O2402" i="1"/>
  <c r="Q2402" i="1"/>
  <c r="O3268" i="1"/>
  <c r="Q3268" i="1"/>
  <c r="O3154" i="1"/>
  <c r="Q3154" i="1"/>
  <c r="O1091" i="1"/>
  <c r="Q1091" i="1"/>
  <c r="O592" i="1"/>
  <c r="Q592" i="1"/>
  <c r="O2725" i="1"/>
  <c r="Q2725" i="1"/>
  <c r="O949" i="1"/>
  <c r="Q949" i="1"/>
  <c r="O3753" i="1"/>
  <c r="Q3753" i="1"/>
  <c r="O3044" i="1"/>
  <c r="Q3044" i="1"/>
  <c r="O2922" i="1"/>
  <c r="Q2922" i="1"/>
  <c r="O1594" i="1"/>
  <c r="Q1594" i="1"/>
  <c r="O1253" i="1"/>
  <c r="Q1253" i="1"/>
  <c r="O2584" i="1"/>
  <c r="Q2584" i="1"/>
  <c r="O2216" i="1"/>
  <c r="Q2216" i="1"/>
  <c r="O729" i="1"/>
  <c r="Q729" i="1"/>
  <c r="O740" i="1"/>
  <c r="Q740" i="1"/>
  <c r="O2710" i="1"/>
  <c r="Q2710" i="1"/>
  <c r="O6570" i="1"/>
  <c r="Q6570" i="1"/>
  <c r="O6895" i="1"/>
  <c r="Q6895" i="1"/>
  <c r="O75" i="1"/>
  <c r="Q75" i="1"/>
  <c r="O2191" i="1"/>
  <c r="Q2191" i="1"/>
  <c r="O3046" i="1"/>
  <c r="Q3046" i="1"/>
  <c r="O1746" i="1"/>
  <c r="Q1746" i="1"/>
  <c r="O944" i="1"/>
  <c r="Q944" i="1"/>
  <c r="O1869" i="1"/>
  <c r="Q1869" i="1"/>
  <c r="O2203" i="1"/>
  <c r="Q2203" i="1"/>
  <c r="O2456" i="1"/>
  <c r="Q2456" i="1"/>
  <c r="O572" i="1"/>
  <c r="Q572" i="1"/>
  <c r="O170" i="1"/>
  <c r="Q170" i="1"/>
  <c r="O46" i="1"/>
  <c r="Q46" i="1"/>
  <c r="O580" i="1"/>
  <c r="Q580" i="1"/>
  <c r="O1356" i="1"/>
  <c r="Q1356" i="1"/>
  <c r="O1214" i="1"/>
  <c r="Q1214" i="1"/>
  <c r="O2179" i="1"/>
  <c r="Q2179" i="1"/>
  <c r="O1750" i="1"/>
  <c r="Q1750" i="1"/>
  <c r="O6070" i="1"/>
  <c r="Q6070" i="1"/>
  <c r="O6965" i="1"/>
  <c r="Q6965" i="1"/>
  <c r="O7213" i="1"/>
  <c r="Q7213" i="1"/>
  <c r="O3965" i="1"/>
  <c r="Q3965" i="1"/>
  <c r="O6995" i="1"/>
  <c r="Q6995" i="1"/>
  <c r="O6550" i="1"/>
  <c r="Q6550" i="1"/>
  <c r="O6246" i="1"/>
  <c r="Q6246" i="1"/>
  <c r="O6935" i="1"/>
  <c r="Q6935" i="1"/>
  <c r="O7398" i="1"/>
  <c r="Q7398" i="1"/>
  <c r="O6154" i="1"/>
  <c r="Q6154" i="1"/>
  <c r="O5429" i="1"/>
  <c r="Q5429" i="1"/>
  <c r="O6800" i="1"/>
  <c r="Q6800" i="1"/>
  <c r="O3925" i="1"/>
  <c r="Q3925" i="1"/>
  <c r="O7435" i="1"/>
  <c r="Q7435" i="1"/>
  <c r="O4737" i="1"/>
  <c r="Q4737" i="1"/>
  <c r="O7179" i="1"/>
  <c r="Q7179" i="1"/>
  <c r="O4411" i="1"/>
  <c r="Q4411" i="1"/>
  <c r="O4667" i="1"/>
  <c r="Q4667" i="1"/>
  <c r="O2976" i="1"/>
  <c r="Q2976" i="1"/>
  <c r="O5045" i="1"/>
  <c r="Q5045" i="1"/>
  <c r="O5632" i="1"/>
  <c r="Q5632" i="1"/>
  <c r="O4466" i="1"/>
  <c r="Q4466" i="1"/>
  <c r="O34" i="1"/>
  <c r="Q34" i="1"/>
  <c r="O417" i="1"/>
  <c r="Q417" i="1"/>
  <c r="O405" i="1"/>
  <c r="Q405" i="1"/>
  <c r="O1323" i="1"/>
  <c r="Q1323" i="1"/>
  <c r="O1413" i="1"/>
  <c r="Q1413" i="1"/>
  <c r="O3069" i="1"/>
  <c r="Q3069" i="1"/>
  <c r="O1851" i="1"/>
  <c r="Q1851" i="1"/>
  <c r="O1718" i="1"/>
  <c r="Q1718" i="1"/>
  <c r="O130" i="1"/>
  <c r="Q130" i="1"/>
  <c r="O1472" i="1"/>
  <c r="Q1472" i="1"/>
  <c r="O2801" i="1"/>
  <c r="Q2801" i="1"/>
  <c r="O2351" i="1"/>
  <c r="Q2351" i="1"/>
  <c r="O1819" i="1"/>
  <c r="Q1819" i="1"/>
  <c r="O813" i="1"/>
  <c r="Q813" i="1"/>
  <c r="O2326" i="1"/>
  <c r="Q2326" i="1"/>
  <c r="O1788" i="1"/>
  <c r="Q1788" i="1"/>
  <c r="O682" i="1"/>
  <c r="Q682" i="1"/>
  <c r="O2248" i="1"/>
  <c r="Q2248" i="1"/>
  <c r="O1700" i="1"/>
  <c r="Q1700" i="1"/>
  <c r="O3617" i="1"/>
  <c r="Q3617" i="1"/>
  <c r="O3217" i="1"/>
  <c r="Q3217" i="1"/>
  <c r="O2817" i="1"/>
  <c r="Q2817" i="1"/>
  <c r="O2371" i="1"/>
  <c r="Q2371" i="1"/>
  <c r="O1841" i="1"/>
  <c r="Q1841" i="1"/>
  <c r="O930" i="1"/>
  <c r="Q930" i="1"/>
  <c r="O2465" i="1"/>
  <c r="Q2465" i="1"/>
  <c r="O2065" i="1"/>
  <c r="Q2065" i="1"/>
  <c r="O1665" i="1"/>
  <c r="Q1665" i="1"/>
  <c r="O1088" i="1"/>
  <c r="Q1088" i="1"/>
  <c r="O610" i="1"/>
  <c r="Q610" i="1"/>
  <c r="O2183" i="1"/>
  <c r="Q2183" i="1"/>
  <c r="O1783" i="1"/>
  <c r="Q1783" i="1"/>
  <c r="O1284" i="1"/>
  <c r="Q1284" i="1"/>
  <c r="O271" i="1"/>
  <c r="Q271" i="1"/>
  <c r="O393" i="1"/>
  <c r="Q393" i="1"/>
  <c r="O853" i="1"/>
  <c r="Q853" i="1"/>
  <c r="O1309" i="1"/>
  <c r="Q1309" i="1"/>
  <c r="O322" i="1"/>
  <c r="Q322" i="1"/>
  <c r="O788" i="1"/>
  <c r="Q788" i="1"/>
  <c r="O2436" i="1"/>
  <c r="Q2436" i="1"/>
  <c r="O2036" i="1"/>
  <c r="Q2036" i="1"/>
  <c r="O1636" i="1"/>
  <c r="Q1636" i="1"/>
  <c r="O1041" i="1"/>
  <c r="Q1041" i="1"/>
  <c r="O2015" i="1"/>
  <c r="Q2015" i="1"/>
  <c r="O1615" i="1"/>
  <c r="Q1615" i="1"/>
  <c r="O1002" i="1"/>
  <c r="Q1002" i="1"/>
  <c r="O1393" i="1"/>
  <c r="Q1393" i="1"/>
  <c r="O510" i="1"/>
  <c r="Q510" i="1"/>
  <c r="O1833" i="1"/>
  <c r="Q1833" i="1"/>
  <c r="O1363" i="1"/>
  <c r="Q1363" i="1"/>
  <c r="O433" i="1"/>
  <c r="Q433" i="1"/>
  <c r="O2532" i="1"/>
  <c r="Q2532" i="1"/>
  <c r="O2132" i="1"/>
  <c r="Q2132" i="1"/>
  <c r="O1732" i="1"/>
  <c r="Q1732" i="1"/>
  <c r="O1201" i="1"/>
  <c r="Q1201" i="1"/>
  <c r="O102" i="1"/>
  <c r="Q102" i="1"/>
  <c r="O549" i="1"/>
  <c r="Q549" i="1"/>
  <c r="O149" i="1"/>
  <c r="Q149" i="1"/>
  <c r="O1347" i="1"/>
  <c r="Q1347" i="1"/>
  <c r="O947" i="1"/>
  <c r="Q947" i="1"/>
  <c r="O826" i="1"/>
  <c r="Q826" i="1"/>
  <c r="O426" i="1"/>
  <c r="Q426" i="1"/>
  <c r="O26" i="1"/>
  <c r="Q26" i="1"/>
  <c r="O1225" i="1"/>
  <c r="Q1225" i="1"/>
  <c r="O825" i="1"/>
  <c r="Q825" i="1"/>
  <c r="O864" i="1"/>
  <c r="Q864" i="1"/>
  <c r="O464" i="1"/>
  <c r="Q464" i="1"/>
  <c r="O64" i="1"/>
  <c r="Q64" i="1"/>
  <c r="O603" i="1"/>
  <c r="Q603" i="1"/>
  <c r="O203" i="1"/>
  <c r="Q203" i="1"/>
  <c r="O841" i="1"/>
  <c r="Q841" i="1"/>
  <c r="O441" i="1"/>
  <c r="Q441" i="1"/>
  <c r="O41" i="1"/>
  <c r="Q41" i="1"/>
  <c r="O960" i="1"/>
  <c r="Q960" i="1"/>
  <c r="O560" i="1"/>
  <c r="Q560" i="1"/>
  <c r="O160" i="1"/>
  <c r="Q160" i="1"/>
  <c r="O779" i="1"/>
  <c r="Q779" i="1"/>
  <c r="O379" i="1"/>
  <c r="Q379" i="1"/>
  <c r="O1558" i="1"/>
  <c r="Q1558" i="1"/>
  <c r="O1158" i="1"/>
  <c r="Q1158" i="1"/>
  <c r="O758" i="1"/>
  <c r="Q758" i="1"/>
  <c r="O1297" i="1"/>
  <c r="Q1297" i="1"/>
  <c r="O897" i="1"/>
  <c r="Q897" i="1"/>
  <c r="O1336" i="1"/>
  <c r="Q1336" i="1"/>
  <c r="O936" i="1"/>
  <c r="Q936" i="1"/>
  <c r="O536" i="1"/>
  <c r="Q536" i="1"/>
  <c r="O136" i="1"/>
  <c r="Q136" i="1"/>
  <c r="O1315" i="1"/>
  <c r="Q1315" i="1"/>
  <c r="O915" i="1"/>
  <c r="Q915" i="1"/>
  <c r="O515" i="1"/>
  <c r="Q515" i="1"/>
  <c r="O1194" i="1"/>
  <c r="Q1194" i="1"/>
  <c r="O794" i="1"/>
  <c r="Q794" i="1"/>
  <c r="O1901" i="1"/>
  <c r="Q1901" i="1"/>
  <c r="O2622" i="1"/>
  <c r="Q2622" i="1"/>
  <c r="O3125" i="1"/>
  <c r="Q3125" i="1"/>
  <c r="O1286" i="1"/>
  <c r="Q1286" i="1"/>
  <c r="O2214" i="1"/>
  <c r="Q2214" i="1"/>
  <c r="O2836" i="1"/>
  <c r="Q2836" i="1"/>
  <c r="O1580" i="1"/>
  <c r="Q1580" i="1"/>
  <c r="O2361" i="1"/>
  <c r="Q2361" i="1"/>
  <c r="O2940" i="1"/>
  <c r="Q2940" i="1"/>
  <c r="O1709" i="1"/>
  <c r="Q1709" i="1"/>
  <c r="O2464" i="1"/>
  <c r="Q2464" i="1"/>
  <c r="O3014" i="1"/>
  <c r="Q3014" i="1"/>
  <c r="O1794" i="1"/>
  <c r="Q1794" i="1"/>
  <c r="O7104" i="1"/>
  <c r="Q7104" i="1"/>
  <c r="O6834" i="1"/>
  <c r="Q6834" i="1"/>
  <c r="O6512" i="1"/>
  <c r="Q6512" i="1"/>
  <c r="O6180" i="1"/>
  <c r="Q6180" i="1"/>
  <c r="O5826" i="1"/>
  <c r="Q5826" i="1"/>
  <c r="O7641" i="1"/>
  <c r="Q7641" i="1"/>
  <c r="O7464" i="1"/>
  <c r="Q7464" i="1"/>
  <c r="O7269" i="1"/>
  <c r="Q7269" i="1"/>
  <c r="O7061" i="1"/>
  <c r="Q7061" i="1"/>
  <c r="O6770" i="1"/>
  <c r="Q6770" i="1"/>
  <c r="O6435" i="1"/>
  <c r="Q6435" i="1"/>
  <c r="O6458" i="1"/>
  <c r="Q6458" i="1"/>
  <c r="O6014" i="1"/>
  <c r="Q6014" i="1"/>
  <c r="O7076" i="1"/>
  <c r="Q7076" i="1"/>
  <c r="O6133" i="1"/>
  <c r="Q6133" i="1"/>
  <c r="O6705" i="1"/>
  <c r="Q6705" i="1"/>
  <c r="O7181" i="1"/>
  <c r="Q7181" i="1"/>
  <c r="O6284" i="1"/>
  <c r="Q6284" i="1"/>
  <c r="O5458" i="1"/>
  <c r="Q5458" i="1"/>
  <c r="O7302" i="1"/>
  <c r="Q7302" i="1"/>
  <c r="O6473" i="1"/>
  <c r="Q6473" i="1"/>
  <c r="O5039" i="1"/>
  <c r="Q5039" i="1"/>
  <c r="O7664" i="1"/>
  <c r="Q7664" i="1"/>
  <c r="O7071" i="1"/>
  <c r="Q7071" i="1"/>
  <c r="O6121" i="1"/>
  <c r="Q6121" i="1"/>
  <c r="O654" i="1"/>
  <c r="Q654" i="1"/>
  <c r="O2129" i="1"/>
  <c r="Q2129" i="1"/>
  <c r="O1461" i="1"/>
  <c r="Q1461" i="1"/>
  <c r="O473" i="1"/>
  <c r="Q473" i="1"/>
  <c r="O311" i="1"/>
  <c r="Q311" i="1"/>
  <c r="O606" i="1"/>
  <c r="Q606" i="1"/>
  <c r="O316" i="1"/>
  <c r="Q316" i="1"/>
  <c r="O5901" i="1"/>
  <c r="Q5901" i="1"/>
  <c r="O7182" i="1"/>
  <c r="Q7182" i="1"/>
  <c r="O385" i="1"/>
  <c r="Q385" i="1"/>
  <c r="O3486" i="1"/>
  <c r="Q3486" i="1"/>
  <c r="O2377" i="1"/>
  <c r="Q2377" i="1"/>
  <c r="O1010" i="1"/>
  <c r="Q1010" i="1"/>
  <c r="O333" i="1"/>
  <c r="Q333" i="1"/>
  <c r="O1039" i="1"/>
  <c r="Q1039" i="1"/>
  <c r="O569" i="1"/>
  <c r="Q569" i="1"/>
  <c r="O84" i="1"/>
  <c r="Q84" i="1"/>
  <c r="O1178" i="1"/>
  <c r="Q1178" i="1"/>
  <c r="O535" i="1"/>
  <c r="Q535" i="1"/>
  <c r="O2812" i="1"/>
  <c r="Q2812" i="1"/>
  <c r="O6727" i="1"/>
  <c r="Q6727" i="1"/>
  <c r="O7201" i="1"/>
  <c r="Q7201" i="1"/>
  <c r="O6583" i="1"/>
  <c r="Q6583" i="1"/>
  <c r="O5210" i="1"/>
  <c r="Q5210" i="1"/>
  <c r="O7607" i="1"/>
  <c r="Q7607" i="1"/>
  <c r="O4711" i="1"/>
  <c r="Q4711" i="1"/>
  <c r="O4675" i="1"/>
  <c r="Q4675" i="1"/>
  <c r="O6097" i="1"/>
  <c r="Q6097" i="1"/>
  <c r="O7483" i="1"/>
  <c r="Q7483" i="1"/>
  <c r="O5465" i="1"/>
  <c r="Q5465" i="1"/>
  <c r="O4704" i="1"/>
  <c r="Q4704" i="1"/>
  <c r="O6107" i="1"/>
  <c r="Q6107" i="1"/>
  <c r="O5510" i="1"/>
  <c r="Q5510" i="1"/>
  <c r="O5879" i="1"/>
  <c r="Q5879" i="1"/>
  <c r="O5878" i="1"/>
  <c r="Q5878" i="1"/>
  <c r="O7600" i="1"/>
  <c r="Q7600" i="1"/>
  <c r="O5336" i="1"/>
  <c r="Q5336" i="1"/>
  <c r="O6229" i="1"/>
  <c r="Q6229" i="1"/>
  <c r="O4631" i="1"/>
  <c r="Q4631" i="1"/>
  <c r="O4979" i="1"/>
  <c r="Q4979" i="1"/>
  <c r="O5783" i="1"/>
  <c r="Q5783" i="1"/>
  <c r="O434" i="1"/>
  <c r="Q434" i="1"/>
  <c r="O258" i="1"/>
  <c r="Q258" i="1"/>
  <c r="O82" i="1"/>
  <c r="Q82" i="1"/>
  <c r="O1473" i="1"/>
  <c r="Q1473" i="1"/>
  <c r="O1806" i="1"/>
  <c r="Q1806" i="1"/>
  <c r="O1684" i="1"/>
  <c r="Q1684" i="1"/>
  <c r="O2726" i="1"/>
  <c r="Q2726" i="1"/>
  <c r="O2086" i="1"/>
  <c r="Q2086" i="1"/>
  <c r="O454" i="1"/>
  <c r="Q454" i="1"/>
  <c r="O437" i="1"/>
  <c r="Q437" i="1"/>
  <c r="O425" i="1"/>
  <c r="Q425" i="1"/>
  <c r="O1406" i="1"/>
  <c r="Q1406" i="1"/>
  <c r="O2337" i="1"/>
  <c r="Q2337" i="1"/>
  <c r="O1848" i="1"/>
  <c r="Q1848" i="1"/>
  <c r="O3093" i="1"/>
  <c r="Q3093" i="1"/>
  <c r="O530" i="1"/>
  <c r="Q530" i="1"/>
  <c r="O1891" i="1"/>
  <c r="Q1891" i="1"/>
  <c r="O3110" i="1"/>
  <c r="Q3110" i="1"/>
  <c r="O2238" i="1"/>
  <c r="Q2238" i="1"/>
  <c r="O1688" i="1"/>
  <c r="Q1688" i="1"/>
  <c r="O2968" i="1"/>
  <c r="Q2968" i="1"/>
  <c r="O2550" i="1"/>
  <c r="Q2550" i="1"/>
  <c r="O2058" i="1"/>
  <c r="Q2058" i="1"/>
  <c r="O1429" i="1"/>
  <c r="Q1429" i="1"/>
  <c r="O3181" i="1"/>
  <c r="Q3181" i="1"/>
  <c r="O2780" i="1"/>
  <c r="Q2780" i="1"/>
  <c r="O2327" i="1"/>
  <c r="Q2327" i="1"/>
  <c r="O1789" i="1"/>
  <c r="Q1789" i="1"/>
  <c r="O688" i="1"/>
  <c r="Q688" i="1"/>
  <c r="O2300" i="1"/>
  <c r="Q2300" i="1"/>
  <c r="O1760" i="1"/>
  <c r="Q1760" i="1"/>
  <c r="O462" i="1"/>
  <c r="Q462" i="1"/>
  <c r="O2222" i="1"/>
  <c r="Q2222" i="1"/>
  <c r="O1670" i="1"/>
  <c r="Q1670" i="1"/>
  <c r="O3597" i="1"/>
  <c r="Q3597" i="1"/>
  <c r="O3197" i="1"/>
  <c r="Q3197" i="1"/>
  <c r="O2797" i="1"/>
  <c r="Q2797" i="1"/>
  <c r="O2347" i="1"/>
  <c r="Q2347" i="1"/>
  <c r="O1811" i="1"/>
  <c r="Q1811" i="1"/>
  <c r="O793" i="1"/>
  <c r="Q793" i="1"/>
  <c r="O2445" i="1"/>
  <c r="Q2445" i="1"/>
  <c r="O2045" i="1"/>
  <c r="Q2045" i="1"/>
  <c r="O1645" i="1"/>
  <c r="Q1645" i="1"/>
  <c r="O1052" i="1"/>
  <c r="Q1052" i="1"/>
  <c r="O542" i="1"/>
  <c r="Q542" i="1"/>
  <c r="O2163" i="1"/>
  <c r="Q2163" i="1"/>
  <c r="O1763" i="1"/>
  <c r="Q1763" i="1"/>
  <c r="O1250" i="1"/>
  <c r="Q1250" i="1"/>
  <c r="O208" i="1"/>
  <c r="Q208" i="1"/>
  <c r="O331" i="1"/>
  <c r="Q331" i="1"/>
  <c r="O791" i="1"/>
  <c r="Q791" i="1"/>
  <c r="O1273" i="1"/>
  <c r="Q1273" i="1"/>
  <c r="O252" i="1"/>
  <c r="Q252" i="1"/>
  <c r="O713" i="1"/>
  <c r="Q713" i="1"/>
  <c r="O2416" i="1"/>
  <c r="Q2416" i="1"/>
  <c r="O2016" i="1"/>
  <c r="Q2016" i="1"/>
  <c r="O1616" i="1"/>
  <c r="Q1616" i="1"/>
  <c r="O1003" i="1"/>
  <c r="Q1003" i="1"/>
  <c r="O1995" i="1"/>
  <c r="Q1995" i="1"/>
  <c r="O1595" i="1"/>
  <c r="Q1595" i="1"/>
  <c r="O962" i="1"/>
  <c r="Q962" i="1"/>
  <c r="O1364" i="1"/>
  <c r="Q1364" i="1"/>
  <c r="O442" i="1"/>
  <c r="Q442" i="1"/>
  <c r="O1813" i="1"/>
  <c r="Q1813" i="1"/>
  <c r="O1331" i="1"/>
  <c r="Q1331" i="1"/>
  <c r="O371" i="1"/>
  <c r="Q371" i="1"/>
  <c r="O2512" i="1"/>
  <c r="Q2512" i="1"/>
  <c r="O2112" i="1"/>
  <c r="Q2112" i="1"/>
  <c r="O1712" i="1"/>
  <c r="Q1712" i="1"/>
  <c r="O1166" i="1"/>
  <c r="Q1166" i="1"/>
  <c r="O32" i="1"/>
  <c r="Q32" i="1"/>
  <c r="O529" i="1"/>
  <c r="Q529" i="1"/>
  <c r="O129" i="1"/>
  <c r="Q129" i="1"/>
  <c r="O1327" i="1"/>
  <c r="Q1327" i="1"/>
  <c r="O927" i="1"/>
  <c r="Q927" i="1"/>
  <c r="O806" i="1"/>
  <c r="Q806" i="1"/>
  <c r="O406" i="1"/>
  <c r="Q406" i="1"/>
  <c r="O6" i="1"/>
  <c r="Q6" i="1"/>
  <c r="O1205" i="1"/>
  <c r="Q1205" i="1"/>
  <c r="O805" i="1"/>
  <c r="Q805" i="1"/>
  <c r="O844" i="1"/>
  <c r="Q844" i="1"/>
  <c r="O444" i="1"/>
  <c r="Q444" i="1"/>
  <c r="O44" i="1"/>
  <c r="Q44" i="1"/>
  <c r="O583" i="1"/>
  <c r="Q583" i="1"/>
  <c r="O183" i="1"/>
  <c r="Q183" i="1"/>
  <c r="O821" i="1"/>
  <c r="Q821" i="1"/>
  <c r="O421" i="1"/>
  <c r="Q421" i="1"/>
  <c r="O21" i="1"/>
  <c r="Q21" i="1"/>
  <c r="O940" i="1"/>
  <c r="Q940" i="1"/>
  <c r="O540" i="1"/>
  <c r="Q540" i="1"/>
  <c r="O140" i="1"/>
  <c r="Q140" i="1"/>
  <c r="O759" i="1"/>
  <c r="Q759" i="1"/>
  <c r="O359" i="1"/>
  <c r="Q359" i="1"/>
  <c r="O1538" i="1"/>
  <c r="Q1538" i="1"/>
  <c r="O1138" i="1"/>
  <c r="Q1138" i="1"/>
  <c r="O738" i="1"/>
  <c r="Q738" i="1"/>
  <c r="O1277" i="1"/>
  <c r="Q1277" i="1"/>
  <c r="O877" i="1"/>
  <c r="Q877" i="1"/>
  <c r="O1316" i="1"/>
  <c r="Q1316" i="1"/>
  <c r="O916" i="1"/>
  <c r="Q916" i="1"/>
  <c r="O516" i="1"/>
  <c r="Q516" i="1"/>
  <c r="O116" i="1"/>
  <c r="Q116" i="1"/>
  <c r="O1295" i="1"/>
  <c r="Q1295" i="1"/>
  <c r="O895" i="1"/>
  <c r="Q895" i="1"/>
  <c r="O1574" i="1"/>
  <c r="Q1574" i="1"/>
  <c r="O1174" i="1"/>
  <c r="Q1174" i="1"/>
  <c r="O774" i="1"/>
  <c r="Q774" i="1"/>
  <c r="O1941" i="1"/>
  <c r="Q1941" i="1"/>
  <c r="O2648" i="1"/>
  <c r="Q2648" i="1"/>
  <c r="O3148" i="1"/>
  <c r="Q3148" i="1"/>
  <c r="O1373" i="1"/>
  <c r="Q1373" i="1"/>
  <c r="O2249" i="1"/>
  <c r="Q2249" i="1"/>
  <c r="O2862" i="1"/>
  <c r="Q2862" i="1"/>
  <c r="O1626" i="1"/>
  <c r="Q1626" i="1"/>
  <c r="O2395" i="1"/>
  <c r="Q2395" i="1"/>
  <c r="O2965" i="1"/>
  <c r="Q2965" i="1"/>
  <c r="O1749" i="1"/>
  <c r="Q1749" i="1"/>
  <c r="O2500" i="1"/>
  <c r="Q2500" i="1"/>
  <c r="O3038" i="1"/>
  <c r="Q3038" i="1"/>
  <c r="O1834" i="1"/>
  <c r="Q1834" i="1"/>
  <c r="O7178" i="1"/>
  <c r="Q7178" i="1"/>
  <c r="O6945" i="1"/>
  <c r="Q6945" i="1"/>
  <c r="O6624" i="1"/>
  <c r="Q6624" i="1"/>
  <c r="O6306" i="1"/>
  <c r="Q6306" i="1"/>
  <c r="O5968" i="1"/>
  <c r="Q5968" i="1"/>
  <c r="O4852" i="1"/>
  <c r="Q4852" i="1"/>
  <c r="O7524" i="1"/>
  <c r="Q7524" i="1"/>
  <c r="O7336" i="1"/>
  <c r="Q7336" i="1"/>
  <c r="O7132" i="1"/>
  <c r="Q7132" i="1"/>
  <c r="O6876" i="1"/>
  <c r="Q6876" i="1"/>
  <c r="O6553" i="1"/>
  <c r="Q6553" i="1"/>
  <c r="O6554" i="1"/>
  <c r="Q6554" i="1"/>
  <c r="O6125" i="1"/>
  <c r="Q6125" i="1"/>
  <c r="O7152" i="1"/>
  <c r="Q7152" i="1"/>
  <c r="O6254" i="1"/>
  <c r="Q6254" i="1"/>
  <c r="O6810" i="1"/>
  <c r="Q6810" i="1"/>
  <c r="O7151" i="1"/>
  <c r="Q7151" i="1"/>
  <c r="O6234" i="1"/>
  <c r="Q6234" i="1"/>
  <c r="O5320" i="1"/>
  <c r="Q5320" i="1"/>
  <c r="O7270" i="1"/>
  <c r="Q7270" i="1"/>
  <c r="O6427" i="1"/>
  <c r="Q6427" i="1"/>
  <c r="O4801" i="1"/>
  <c r="Q4801" i="1"/>
  <c r="O7637" i="1"/>
  <c r="Q7637" i="1"/>
  <c r="O7035" i="1"/>
  <c r="Q7035" i="1"/>
  <c r="O6066" i="1"/>
  <c r="Q6066" i="1"/>
  <c r="O127" i="1"/>
  <c r="Q127" i="1"/>
  <c r="O1974" i="1"/>
  <c r="Q1974" i="1"/>
  <c r="O1213" i="1"/>
  <c r="Q1213" i="1"/>
  <c r="O1210" i="1"/>
  <c r="Q1210" i="1"/>
  <c r="O2712" i="1"/>
  <c r="Q2712" i="1"/>
  <c r="O244" i="1"/>
  <c r="Q244" i="1"/>
  <c r="O1495" i="1"/>
  <c r="Q1495" i="1"/>
  <c r="O6731" i="1"/>
  <c r="Q6731" i="1"/>
  <c r="O3504" i="1"/>
  <c r="Q3504" i="1"/>
  <c r="O1920" i="1"/>
  <c r="Q1920" i="1"/>
  <c r="O2510" i="1"/>
  <c r="Q2510" i="1"/>
  <c r="O2288" i="1"/>
  <c r="Q2288" i="1"/>
  <c r="O1847" i="1"/>
  <c r="Q1847" i="1"/>
  <c r="O2837" i="1"/>
  <c r="Q2837" i="1"/>
  <c r="O672" i="1"/>
  <c r="Q672" i="1"/>
  <c r="O390" i="1"/>
  <c r="Q390" i="1"/>
  <c r="O1424" i="1"/>
  <c r="Q1424" i="1"/>
  <c r="O1231" i="1"/>
  <c r="Q1231" i="1"/>
  <c r="O1245" i="1"/>
  <c r="Q1245" i="1"/>
  <c r="O180" i="1"/>
  <c r="Q180" i="1"/>
  <c r="O917" i="1"/>
  <c r="Q917" i="1"/>
  <c r="O1335" i="1"/>
  <c r="Q1335" i="1"/>
  <c r="O3102" i="1"/>
  <c r="Q3102" i="1"/>
  <c r="O1667" i="1"/>
  <c r="Q1667" i="1"/>
  <c r="O6404" i="1"/>
  <c r="Q6404" i="1"/>
  <c r="O7397" i="1"/>
  <c r="Q7397" i="1"/>
  <c r="O5895" i="1"/>
  <c r="Q5895" i="1"/>
  <c r="O7334" i="1"/>
  <c r="Q7334" i="1"/>
  <c r="O6167" i="1"/>
  <c r="Q6167" i="1"/>
  <c r="O7347" i="1"/>
  <c r="Q7347" i="1"/>
  <c r="O7158" i="1"/>
  <c r="Q7158" i="1"/>
  <c r="O7569" i="1"/>
  <c r="Q7569" i="1"/>
  <c r="O5735" i="1"/>
  <c r="Q5735" i="1"/>
  <c r="O5843" i="1"/>
  <c r="Q5843" i="1"/>
  <c r="O7078" i="1"/>
  <c r="Q7078" i="1"/>
  <c r="O7274" i="1"/>
  <c r="Q7274" i="1"/>
  <c r="O6997" i="1"/>
  <c r="Q6997" i="1"/>
  <c r="O6996" i="1"/>
  <c r="Q6996" i="1"/>
  <c r="O4817" i="1"/>
  <c r="Q4817" i="1"/>
  <c r="O6673" i="1"/>
  <c r="Q6673" i="1"/>
  <c r="O7059" i="1"/>
  <c r="Q7059" i="1"/>
  <c r="O3316" i="1"/>
  <c r="Q3316" i="1"/>
  <c r="O6480" i="1"/>
  <c r="Q6480" i="1"/>
  <c r="O4915" i="1"/>
  <c r="Q4915" i="1"/>
  <c r="O4645" i="1"/>
  <c r="Q4645" i="1"/>
  <c r="O17" i="1"/>
  <c r="Q17" i="1"/>
  <c r="O307" i="1"/>
  <c r="Q307" i="1"/>
  <c r="O2229" i="1"/>
  <c r="Q2229" i="1"/>
  <c r="O2267" i="1"/>
  <c r="Q2267" i="1"/>
  <c r="O3507" i="1"/>
  <c r="Q3507" i="1"/>
  <c r="O3130" i="1"/>
  <c r="Q3130" i="1"/>
  <c r="O2574" i="1"/>
  <c r="Q2574" i="1"/>
  <c r="O54" i="1"/>
  <c r="Q54" i="1"/>
  <c r="O37" i="1"/>
  <c r="Q37" i="1"/>
  <c r="O25" i="1"/>
  <c r="Q25" i="1"/>
  <c r="O422" i="1"/>
  <c r="Q422" i="1"/>
  <c r="O2264" i="1"/>
  <c r="Q2264" i="1"/>
  <c r="O1479" i="1"/>
  <c r="Q1479" i="1"/>
  <c r="O2579" i="1"/>
  <c r="Q2579" i="1"/>
  <c r="O3528" i="1"/>
  <c r="Q3528" i="1"/>
  <c r="O2705" i="1"/>
  <c r="Q2705" i="1"/>
  <c r="O74" i="1"/>
  <c r="Q74" i="1"/>
  <c r="O474" i="1"/>
  <c r="Q474" i="1"/>
  <c r="O135" i="1"/>
  <c r="Q135" i="1"/>
  <c r="O57" i="1"/>
  <c r="Q57" i="1"/>
  <c r="O457" i="1"/>
  <c r="Q457" i="1"/>
  <c r="O298" i="1"/>
  <c r="Q298" i="1"/>
  <c r="O45" i="1"/>
  <c r="Q45" i="1"/>
  <c r="O445" i="1"/>
  <c r="Q445" i="1"/>
  <c r="O347" i="1"/>
  <c r="Q347" i="1"/>
  <c r="O730" i="1"/>
  <c r="Q730" i="1"/>
  <c r="O2040" i="1"/>
  <c r="Q2040" i="1"/>
  <c r="O1471" i="1"/>
  <c r="Q1471" i="1"/>
  <c r="O2299" i="1"/>
  <c r="Q2299" i="1"/>
  <c r="O1598" i="1"/>
  <c r="Q1598" i="1"/>
  <c r="O2370" i="1"/>
  <c r="Q2370" i="1"/>
  <c r="O1546" i="1"/>
  <c r="Q1546" i="1"/>
  <c r="O2339" i="1"/>
  <c r="Q2339" i="1"/>
  <c r="O1887" i="1"/>
  <c r="Q1887" i="1"/>
  <c r="O2613" i="1"/>
  <c r="Q2613" i="1"/>
  <c r="O3116" i="1"/>
  <c r="Q3116" i="1"/>
  <c r="O3549" i="1"/>
  <c r="Q3549" i="1"/>
  <c r="O1767" i="1"/>
  <c r="Q1767" i="1"/>
  <c r="O762" i="1"/>
  <c r="Q762" i="1"/>
  <c r="O1937" i="1"/>
  <c r="Q1937" i="1"/>
  <c r="O3090" i="1"/>
  <c r="Q3090" i="1"/>
  <c r="O2684" i="1"/>
  <c r="Q2684" i="1"/>
  <c r="O2213" i="1"/>
  <c r="Q2213" i="1"/>
  <c r="O1660" i="1"/>
  <c r="Q1660" i="1"/>
  <c r="O2948" i="1"/>
  <c r="Q2948" i="1"/>
  <c r="O2527" i="1"/>
  <c r="Q2527" i="1"/>
  <c r="O2028" i="1"/>
  <c r="Q2028" i="1"/>
  <c r="O1379" i="1"/>
  <c r="Q1379" i="1"/>
  <c r="O3161" i="1"/>
  <c r="Q3161" i="1"/>
  <c r="O2759" i="1"/>
  <c r="Q2759" i="1"/>
  <c r="O2301" i="1"/>
  <c r="Q2301" i="1"/>
  <c r="O1761" i="1"/>
  <c r="Q1761" i="1"/>
  <c r="O482" i="1"/>
  <c r="Q482" i="1"/>
  <c r="O2275" i="1"/>
  <c r="Q2275" i="1"/>
  <c r="O1730" i="1"/>
  <c r="Q1730" i="1"/>
  <c r="O230" i="1"/>
  <c r="Q230" i="1"/>
  <c r="O2198" i="1"/>
  <c r="Q2198" i="1"/>
  <c r="O1642" i="1"/>
  <c r="Q1642" i="1"/>
  <c r="O3577" i="1"/>
  <c r="Q3577" i="1"/>
  <c r="O3177" i="1"/>
  <c r="Q3177" i="1"/>
  <c r="O2776" i="1"/>
  <c r="Q2776" i="1"/>
  <c r="O2321" i="1"/>
  <c r="Q2321" i="1"/>
  <c r="O1784" i="1"/>
  <c r="Q1784" i="1"/>
  <c r="O630" i="1"/>
  <c r="Q630" i="1"/>
  <c r="O2425" i="1"/>
  <c r="Q2425" i="1"/>
  <c r="O2025" i="1"/>
  <c r="Q2025" i="1"/>
  <c r="O1625" i="1"/>
  <c r="Q1625" i="1"/>
  <c r="O1022" i="1"/>
  <c r="Q1022" i="1"/>
  <c r="O472" i="1"/>
  <c r="Q472" i="1"/>
  <c r="O2143" i="1"/>
  <c r="Q2143" i="1"/>
  <c r="O1743" i="1"/>
  <c r="Q1743" i="1"/>
  <c r="O1219" i="1"/>
  <c r="Q1219" i="1"/>
  <c r="O133" i="1"/>
  <c r="Q133" i="1"/>
  <c r="O268" i="1"/>
  <c r="Q268" i="1"/>
  <c r="O728" i="1"/>
  <c r="Q728" i="1"/>
  <c r="O1243" i="1"/>
  <c r="Q1243" i="1"/>
  <c r="O190" i="1"/>
  <c r="Q190" i="1"/>
  <c r="O651" i="1"/>
  <c r="Q651" i="1"/>
  <c r="O2396" i="1"/>
  <c r="Q2396" i="1"/>
  <c r="O1996" i="1"/>
  <c r="Q1996" i="1"/>
  <c r="O1596" i="1"/>
  <c r="Q1596" i="1"/>
  <c r="O963" i="1"/>
  <c r="Q963" i="1"/>
  <c r="O1975" i="1"/>
  <c r="Q1975" i="1"/>
  <c r="O1569" i="1"/>
  <c r="Q1569" i="1"/>
  <c r="O911" i="1"/>
  <c r="Q911" i="1"/>
  <c r="O1332" i="1"/>
  <c r="Q1332" i="1"/>
  <c r="O372" i="1"/>
  <c r="Q372" i="1"/>
  <c r="O1793" i="1"/>
  <c r="Q1793" i="1"/>
  <c r="O1302" i="1"/>
  <c r="Q1302" i="1"/>
  <c r="O308" i="1"/>
  <c r="Q308" i="1"/>
  <c r="O2492" i="1"/>
  <c r="Q2492" i="1"/>
  <c r="O2092" i="1"/>
  <c r="Q2092" i="1"/>
  <c r="O1692" i="1"/>
  <c r="Q1692" i="1"/>
  <c r="O1131" i="1"/>
  <c r="Q1131" i="1"/>
  <c r="O909" i="1"/>
  <c r="Q909" i="1"/>
  <c r="O509" i="1"/>
  <c r="Q509" i="1"/>
  <c r="O109" i="1"/>
  <c r="Q109" i="1"/>
  <c r="O1307" i="1"/>
  <c r="Q1307" i="1"/>
  <c r="O907" i="1"/>
  <c r="Q907" i="1"/>
  <c r="O786" i="1"/>
  <c r="Q786" i="1"/>
  <c r="O386" i="1"/>
  <c r="Q386" i="1"/>
  <c r="O1585" i="1"/>
  <c r="Q1585" i="1"/>
  <c r="O1185" i="1"/>
  <c r="Q1185" i="1"/>
  <c r="O785" i="1"/>
  <c r="Q785" i="1"/>
  <c r="O824" i="1"/>
  <c r="Q824" i="1"/>
  <c r="O424" i="1"/>
  <c r="Q424" i="1"/>
  <c r="O24" i="1"/>
  <c r="Q24" i="1"/>
  <c r="O563" i="1"/>
  <c r="Q563" i="1"/>
  <c r="O163" i="1"/>
  <c r="Q163" i="1"/>
  <c r="O801" i="1"/>
  <c r="Q801" i="1"/>
  <c r="O401" i="1"/>
  <c r="Q401" i="1"/>
  <c r="O6771" i="1"/>
  <c r="Q6771" i="1"/>
  <c r="O920" i="1"/>
  <c r="Q920" i="1"/>
  <c r="O520" i="1"/>
  <c r="Q520" i="1"/>
  <c r="O120" i="1"/>
  <c r="Q120" i="1"/>
  <c r="O739" i="1"/>
  <c r="Q739" i="1"/>
  <c r="O339" i="1"/>
  <c r="Q339" i="1"/>
  <c r="O1518" i="1"/>
  <c r="Q1518" i="1"/>
  <c r="O1118" i="1"/>
  <c r="Q1118" i="1"/>
  <c r="O718" i="1"/>
  <c r="Q718" i="1"/>
  <c r="O1257" i="1"/>
  <c r="Q1257" i="1"/>
  <c r="O857" i="1"/>
  <c r="Q857" i="1"/>
  <c r="O1296" i="1"/>
  <c r="Q1296" i="1"/>
  <c r="O896" i="1"/>
  <c r="Q896" i="1"/>
  <c r="O496" i="1"/>
  <c r="Q496" i="1"/>
  <c r="O96" i="1"/>
  <c r="Q96" i="1"/>
  <c r="O1275" i="1"/>
  <c r="Q1275" i="1"/>
  <c r="O875" i="1"/>
  <c r="Q875" i="1"/>
  <c r="O1554" i="1"/>
  <c r="Q1554" i="1"/>
  <c r="O1154" i="1"/>
  <c r="Q1154" i="1"/>
  <c r="O754" i="1"/>
  <c r="Q754" i="1"/>
  <c r="O1981" i="1"/>
  <c r="Q1981" i="1"/>
  <c r="O2678" i="1"/>
  <c r="Q2678" i="1"/>
  <c r="O3172" i="1"/>
  <c r="Q3172" i="1"/>
  <c r="O1443" i="1"/>
  <c r="Q1443" i="1"/>
  <c r="O2284" i="1"/>
  <c r="Q2284" i="1"/>
  <c r="O2886" i="1"/>
  <c r="Q2886" i="1"/>
  <c r="O1666" i="1"/>
  <c r="Q1666" i="1"/>
  <c r="O2430" i="1"/>
  <c r="Q2430" i="1"/>
  <c r="O2989" i="1"/>
  <c r="Q2989" i="1"/>
  <c r="O1791" i="1"/>
  <c r="Q1791" i="1"/>
  <c r="O2533" i="1"/>
  <c r="Q2533" i="1"/>
  <c r="O3062" i="1"/>
  <c r="Q3062" i="1"/>
  <c r="O1878" i="1"/>
  <c r="Q1878" i="1"/>
  <c r="O7248" i="1"/>
  <c r="Q7248" i="1"/>
  <c r="O7032" i="1"/>
  <c r="Q7032" i="1"/>
  <c r="O2233" i="1"/>
  <c r="Q2233" i="1"/>
  <c r="O552" i="1"/>
  <c r="Q552" i="1"/>
  <c r="O1845" i="1"/>
  <c r="Q1845" i="1"/>
  <c r="O1795" i="1"/>
  <c r="Q1795" i="1"/>
  <c r="O1405" i="1"/>
  <c r="Q1405" i="1"/>
  <c r="O974" i="1"/>
  <c r="Q974" i="1"/>
  <c r="O7556" i="1"/>
  <c r="Q7556" i="1"/>
  <c r="O6894" i="1"/>
  <c r="Q6894" i="1"/>
  <c r="O287" i="1"/>
  <c r="Q287" i="1"/>
  <c r="O1766" i="1"/>
  <c r="Q1766" i="1"/>
  <c r="O352" i="1"/>
  <c r="Q352" i="1"/>
  <c r="O1818" i="1"/>
  <c r="Q1818" i="1"/>
  <c r="O2085" i="1"/>
  <c r="Q2085" i="1"/>
  <c r="O928" i="1"/>
  <c r="Q928" i="1"/>
  <c r="O1635" i="1"/>
  <c r="Q1635" i="1"/>
  <c r="O2152" i="1"/>
  <c r="Q2152" i="1"/>
  <c r="O446" i="1"/>
  <c r="Q446" i="1"/>
  <c r="O461" i="1"/>
  <c r="Q461" i="1"/>
  <c r="O778" i="1"/>
  <c r="Q778" i="1"/>
  <c r="O156" i="1"/>
  <c r="Q156" i="1"/>
  <c r="O1190" i="1"/>
  <c r="Q1190" i="1"/>
  <c r="O2991" i="1"/>
  <c r="Q2991" i="1"/>
  <c r="O5615" i="1"/>
  <c r="Q5615" i="1"/>
  <c r="O6660" i="1"/>
  <c r="Q6660" i="1"/>
  <c r="O4211" i="1"/>
  <c r="Q4211" i="1"/>
  <c r="O7103" i="1"/>
  <c r="Q7103" i="1"/>
  <c r="O5408" i="1"/>
  <c r="Q5408" i="1"/>
  <c r="O6401" i="1"/>
  <c r="Q6401" i="1"/>
  <c r="O7056" i="1"/>
  <c r="Q7056" i="1"/>
  <c r="O6793" i="1"/>
  <c r="Q6793" i="1"/>
  <c r="O6612" i="1"/>
  <c r="Q6612" i="1"/>
  <c r="O6373" i="1"/>
  <c r="Q6373" i="1"/>
  <c r="O6210" i="1"/>
  <c r="Q6210" i="1"/>
  <c r="O6454" i="1"/>
  <c r="Q6454" i="1"/>
  <c r="O6453" i="1"/>
  <c r="Q6453" i="1"/>
  <c r="O5337" i="1"/>
  <c r="Q5337" i="1"/>
  <c r="O5080" i="1"/>
  <c r="Q5080" i="1"/>
  <c r="O5289" i="1"/>
  <c r="Q5289" i="1"/>
  <c r="O4357" i="1"/>
  <c r="Q4357" i="1"/>
  <c r="O5272" i="1"/>
  <c r="Q5272" i="1"/>
  <c r="O95" i="1"/>
  <c r="Q95" i="1"/>
  <c r="O5" i="1"/>
  <c r="Q5" i="1"/>
  <c r="O1962" i="1"/>
  <c r="Q1962" i="1"/>
  <c r="O2302" i="1"/>
  <c r="Q2302" i="1"/>
  <c r="O2546" i="1"/>
  <c r="Q2546" i="1"/>
  <c r="O162" i="1"/>
  <c r="Q162" i="1"/>
  <c r="O2262" i="1"/>
  <c r="Q2262" i="1"/>
  <c r="O3201" i="1"/>
  <c r="Q3201" i="1"/>
  <c r="O115" i="1"/>
  <c r="Q115" i="1"/>
  <c r="O278" i="1"/>
  <c r="Q278" i="1"/>
  <c r="O327" i="1"/>
  <c r="Q327" i="1"/>
  <c r="O2001" i="1"/>
  <c r="Q2001" i="1"/>
  <c r="O1540" i="1"/>
  <c r="Q1540" i="1"/>
  <c r="O2304" i="1"/>
  <c r="Q2304" i="1"/>
  <c r="O1724" i="1"/>
  <c r="Q1724" i="1"/>
  <c r="O94" i="1"/>
  <c r="Q94" i="1"/>
  <c r="O494" i="1"/>
  <c r="Q494" i="1"/>
  <c r="O155" i="1"/>
  <c r="Q155" i="1"/>
  <c r="O77" i="1"/>
  <c r="Q77" i="1"/>
  <c r="O477" i="1"/>
  <c r="Q477" i="1"/>
  <c r="O318" i="1"/>
  <c r="Q318" i="1"/>
  <c r="O65" i="1"/>
  <c r="Q65" i="1"/>
  <c r="O465" i="1"/>
  <c r="Q465" i="1"/>
  <c r="O367" i="1"/>
  <c r="Q367" i="1"/>
  <c r="O892" i="1"/>
  <c r="Q892" i="1"/>
  <c r="O2082" i="1"/>
  <c r="Q2082" i="1"/>
  <c r="O1533" i="1"/>
  <c r="Q1533" i="1"/>
  <c r="O2334" i="1"/>
  <c r="Q2334" i="1"/>
  <c r="O1638" i="1"/>
  <c r="Q1638" i="1"/>
  <c r="O2407" i="1"/>
  <c r="Q2407" i="1"/>
  <c r="O1599" i="1"/>
  <c r="Q1599" i="1"/>
  <c r="O2374" i="1"/>
  <c r="Q2374" i="1"/>
  <c r="O1926" i="1"/>
  <c r="Q1926" i="1"/>
  <c r="O2639" i="1"/>
  <c r="Q2639" i="1"/>
  <c r="O3140" i="1"/>
  <c r="Q3140" i="1"/>
  <c r="O3570" i="1"/>
  <c r="Q3570" i="1"/>
  <c r="O1807" i="1"/>
  <c r="Q1807" i="1"/>
  <c r="O168" i="1"/>
  <c r="Q168" i="1"/>
  <c r="O1977" i="1"/>
  <c r="Q1977" i="1"/>
  <c r="O3070" i="1"/>
  <c r="Q3070" i="1"/>
  <c r="O2663" i="1"/>
  <c r="Q2663" i="1"/>
  <c r="O2188" i="1"/>
  <c r="Q2188" i="1"/>
  <c r="O1630" i="1"/>
  <c r="Q1630" i="1"/>
  <c r="O2928" i="1"/>
  <c r="Q2928" i="1"/>
  <c r="O2503" i="1"/>
  <c r="Q2503" i="1"/>
  <c r="O2000" i="1"/>
  <c r="Q2000" i="1"/>
  <c r="O1313" i="1"/>
  <c r="Q1313" i="1"/>
  <c r="O3141" i="1"/>
  <c r="Q3141" i="1"/>
  <c r="O2738" i="1"/>
  <c r="Q2738" i="1"/>
  <c r="O2277" i="1"/>
  <c r="Q2277" i="1"/>
  <c r="O1731" i="1"/>
  <c r="Q1731" i="1"/>
  <c r="O231" i="1"/>
  <c r="Q231" i="1"/>
  <c r="O2250" i="1"/>
  <c r="Q2250" i="1"/>
  <c r="O1702" i="1"/>
  <c r="Q1702" i="1"/>
  <c r="O22" i="1"/>
  <c r="Q22" i="1"/>
  <c r="O2173" i="1"/>
  <c r="Q2173" i="1"/>
  <c r="O1614" i="1"/>
  <c r="Q1614" i="1"/>
  <c r="O3557" i="1"/>
  <c r="Q3557" i="1"/>
  <c r="O3157" i="1"/>
  <c r="Q3157" i="1"/>
  <c r="O2755" i="1"/>
  <c r="Q2755" i="1"/>
  <c r="O2297" i="1"/>
  <c r="Q2297" i="1"/>
  <c r="O1757" i="1"/>
  <c r="Q1757" i="1"/>
  <c r="O428" i="1"/>
  <c r="Q428" i="1"/>
  <c r="O2405" i="1"/>
  <c r="Q2405" i="1"/>
  <c r="O2005" i="1"/>
  <c r="Q2005" i="1"/>
  <c r="O1605" i="1"/>
  <c r="Q1605" i="1"/>
  <c r="O982" i="1"/>
  <c r="Q982" i="1"/>
  <c r="O410" i="1"/>
  <c r="Q410" i="1"/>
  <c r="O2123" i="1"/>
  <c r="Q2123" i="1"/>
  <c r="O1723" i="1"/>
  <c r="Q1723" i="1"/>
  <c r="O1184" i="1"/>
  <c r="Q1184" i="1"/>
  <c r="O71" i="1"/>
  <c r="Q71" i="1"/>
  <c r="O193" i="1"/>
  <c r="Q193" i="1"/>
  <c r="O653" i="1"/>
  <c r="Q653" i="1"/>
  <c r="O1209" i="1"/>
  <c r="Q1209" i="1"/>
  <c r="O122" i="1"/>
  <c r="Q122" i="1"/>
  <c r="O588" i="1"/>
  <c r="Q588" i="1"/>
  <c r="O2376" i="1"/>
  <c r="Q2376" i="1"/>
  <c r="O1976" i="1"/>
  <c r="Q1976" i="1"/>
  <c r="O1570" i="1"/>
  <c r="Q1570" i="1"/>
  <c r="O912" i="1"/>
  <c r="Q912" i="1"/>
  <c r="O1955" i="1"/>
  <c r="Q1955" i="1"/>
  <c r="O1541" i="1"/>
  <c r="Q1541" i="1"/>
  <c r="O848" i="1"/>
  <c r="Q848" i="1"/>
  <c r="O1303" i="1"/>
  <c r="Q1303" i="1"/>
  <c r="O310" i="1"/>
  <c r="Q310" i="1"/>
  <c r="O1773" i="1"/>
  <c r="Q1773" i="1"/>
  <c r="O1268" i="1"/>
  <c r="Q1268" i="1"/>
  <c r="O233" i="1"/>
  <c r="Q233" i="1"/>
  <c r="O2472" i="1"/>
  <c r="Q2472" i="1"/>
  <c r="O2072" i="1"/>
  <c r="Q2072" i="1"/>
  <c r="O1672" i="1"/>
  <c r="Q1672" i="1"/>
  <c r="O1101" i="1"/>
  <c r="Q1101" i="1"/>
  <c r="O889" i="1"/>
  <c r="Q889" i="1"/>
  <c r="O489" i="1"/>
  <c r="Q489" i="1"/>
  <c r="O89" i="1"/>
  <c r="Q89" i="1"/>
  <c r="O1287" i="1"/>
  <c r="Q1287" i="1"/>
  <c r="O887" i="1"/>
  <c r="Q887" i="1"/>
  <c r="O766" i="1"/>
  <c r="Q766" i="1"/>
  <c r="O366" i="1"/>
  <c r="Q366" i="1"/>
  <c r="O1565" i="1"/>
  <c r="Q1565" i="1"/>
  <c r="O1165" i="1"/>
  <c r="Q1165" i="1"/>
  <c r="O765" i="1"/>
  <c r="Q765" i="1"/>
  <c r="O804" i="1"/>
  <c r="Q804" i="1"/>
  <c r="O404" i="1"/>
  <c r="Q404" i="1"/>
  <c r="O4" i="1"/>
  <c r="Q4" i="1"/>
  <c r="O543" i="1"/>
  <c r="Q543" i="1"/>
  <c r="O143" i="1"/>
  <c r="Q143" i="1"/>
  <c r="O781" i="1"/>
  <c r="Q781" i="1"/>
  <c r="O381" i="1"/>
  <c r="Q381" i="1"/>
  <c r="O1300" i="1"/>
  <c r="Q1300" i="1"/>
  <c r="O900" i="1"/>
  <c r="Q900" i="1"/>
  <c r="O500" i="1"/>
  <c r="Q500" i="1"/>
  <c r="O100" i="1"/>
  <c r="Q100" i="1"/>
  <c r="O719" i="1"/>
  <c r="Q719" i="1"/>
  <c r="O319" i="1"/>
  <c r="Q319" i="1"/>
  <c r="O1498" i="1"/>
  <c r="Q1498" i="1"/>
  <c r="O1098" i="1"/>
  <c r="Q1098" i="1"/>
  <c r="O698" i="1"/>
  <c r="Q698" i="1"/>
  <c r="O1237" i="1"/>
  <c r="Q1237" i="1"/>
  <c r="O837" i="1"/>
  <c r="Q837" i="1"/>
  <c r="O1276" i="1"/>
  <c r="Q1276" i="1"/>
  <c r="O876" i="1"/>
  <c r="Q876" i="1"/>
  <c r="O476" i="1"/>
  <c r="Q476" i="1"/>
  <c r="O76" i="1"/>
  <c r="Q76" i="1"/>
  <c r="O1255" i="1"/>
  <c r="Q1255" i="1"/>
  <c r="O855" i="1"/>
  <c r="Q855" i="1"/>
  <c r="O1534" i="1"/>
  <c r="Q1534" i="1"/>
  <c r="O1134" i="1"/>
  <c r="Q1134" i="1"/>
  <c r="O612" i="1"/>
  <c r="Q612" i="1"/>
  <c r="O2024" i="1"/>
  <c r="Q2024" i="1"/>
  <c r="O2704" i="1"/>
  <c r="Q2704" i="1"/>
  <c r="O3195" i="1"/>
  <c r="Q3195" i="1"/>
  <c r="O1519" i="1"/>
  <c r="Q1519" i="1"/>
  <c r="O2319" i="1"/>
  <c r="Q2319" i="1"/>
  <c r="O2912" i="1"/>
  <c r="Q2912" i="1"/>
  <c r="O1708" i="1"/>
  <c r="Q1708" i="1"/>
  <c r="O2463" i="1"/>
  <c r="Q2463" i="1"/>
  <c r="O3013" i="1"/>
  <c r="Q3013" i="1"/>
  <c r="O1831" i="1"/>
  <c r="Q1831" i="1"/>
  <c r="O2568" i="1"/>
  <c r="Q2568" i="1"/>
  <c r="O3085" i="1"/>
  <c r="Q3085" i="1"/>
  <c r="O1917" i="1"/>
  <c r="Q1917" i="1"/>
  <c r="O7320" i="1"/>
  <c r="Q7320" i="1"/>
  <c r="O7108" i="1"/>
  <c r="Q7108" i="1"/>
  <c r="O6852" i="1"/>
  <c r="Q6852" i="1"/>
  <c r="O6518" i="1"/>
  <c r="Q6518" i="1"/>
  <c r="O6183" i="1"/>
  <c r="Q6183" i="1"/>
  <c r="O5837" i="1"/>
  <c r="Q5837" i="1"/>
  <c r="O7643" i="1"/>
  <c r="Q7643" i="1"/>
  <c r="O7465" i="1"/>
  <c r="Q7465" i="1"/>
  <c r="O7273" i="1"/>
  <c r="Q7273" i="1"/>
  <c r="O7062" i="1"/>
  <c r="Q7062" i="1"/>
  <c r="O6772" i="1"/>
  <c r="Q6772" i="1"/>
  <c r="O6775" i="1"/>
  <c r="Q6775" i="1"/>
  <c r="O6357" i="1"/>
  <c r="Q6357" i="1"/>
  <c r="O7293" i="1"/>
  <c r="Q7293" i="1"/>
  <c r="O6470" i="1"/>
  <c r="Q6470" i="1"/>
  <c r="O7007" i="1"/>
  <c r="Q7007" i="1"/>
  <c r="O1328" i="1"/>
  <c r="Q1328" i="1"/>
  <c r="O1770" i="1"/>
  <c r="Q1770" i="1"/>
  <c r="O2097" i="1"/>
  <c r="Q2097" i="1"/>
  <c r="O922" i="1"/>
  <c r="Q922" i="1"/>
  <c r="O1912" i="1"/>
  <c r="Q1912" i="1"/>
  <c r="O621" i="1"/>
  <c r="Q621" i="1"/>
  <c r="O2909" i="1"/>
  <c r="Q2909" i="1"/>
  <c r="O5646" i="1"/>
  <c r="Q5646" i="1"/>
  <c r="O6117" i="1"/>
  <c r="Q6117" i="1"/>
  <c r="O475" i="1"/>
  <c r="Q475" i="1"/>
  <c r="O2266" i="1"/>
  <c r="Q2266" i="1"/>
  <c r="O1809" i="1"/>
  <c r="Q1809" i="1"/>
  <c r="O2821" i="1"/>
  <c r="Q2821" i="1"/>
  <c r="O2397" i="1"/>
  <c r="Q2397" i="1"/>
  <c r="O1803" i="1"/>
  <c r="Q1803" i="1"/>
  <c r="O2056" i="1"/>
  <c r="Q2056" i="1"/>
  <c r="O1853" i="1"/>
  <c r="Q1853" i="1"/>
  <c r="O169" i="1"/>
  <c r="Q169" i="1"/>
  <c r="O884" i="1"/>
  <c r="Q884" i="1"/>
  <c r="O799" i="1"/>
  <c r="Q799" i="1"/>
  <c r="O956" i="1"/>
  <c r="Q956" i="1"/>
  <c r="O1861" i="1"/>
  <c r="Q1861" i="1"/>
  <c r="O1524" i="1"/>
  <c r="Q1524" i="1"/>
  <c r="O7031" i="1"/>
  <c r="Q7031" i="1"/>
  <c r="O7581" i="1"/>
  <c r="Q7581" i="1"/>
  <c r="O6328" i="1"/>
  <c r="Q6328" i="1"/>
  <c r="O6525" i="1"/>
  <c r="Q6525" i="1"/>
  <c r="O6018" i="1"/>
  <c r="Q6018" i="1"/>
  <c r="O5278" i="1"/>
  <c r="Q5278" i="1"/>
  <c r="O7651" i="1"/>
  <c r="Q7651" i="1"/>
  <c r="O5936" i="1"/>
  <c r="Q5936" i="1"/>
  <c r="O6635" i="1"/>
  <c r="Q6635" i="1"/>
  <c r="O6638" i="1"/>
  <c r="Q6638" i="1"/>
  <c r="O4473" i="1"/>
  <c r="Q4473" i="1"/>
  <c r="O3656" i="1"/>
  <c r="Q3656" i="1"/>
  <c r="O4741" i="1"/>
  <c r="Q4741" i="1"/>
  <c r="O6674" i="1"/>
  <c r="Q6674" i="1"/>
  <c r="O6111" i="1"/>
  <c r="Q6111" i="1"/>
  <c r="O5797" i="1"/>
  <c r="Q5797" i="1"/>
  <c r="O5614" i="1"/>
  <c r="Q5614" i="1"/>
  <c r="O5941" i="1"/>
  <c r="Q5941" i="1"/>
  <c r="O114" i="1"/>
  <c r="Q114" i="1"/>
  <c r="O514" i="1"/>
  <c r="Q514" i="1"/>
  <c r="O175" i="1"/>
  <c r="Q175" i="1"/>
  <c r="O97" i="1"/>
  <c r="Q97" i="1"/>
  <c r="O497" i="1"/>
  <c r="Q497" i="1"/>
  <c r="O338" i="1"/>
  <c r="Q338" i="1"/>
  <c r="O85" i="1"/>
  <c r="Q85" i="1"/>
  <c r="O485" i="1"/>
  <c r="Q485" i="1"/>
  <c r="O387" i="1"/>
  <c r="Q387" i="1"/>
  <c r="O1029" i="1"/>
  <c r="Q1029" i="1"/>
  <c r="O2118" i="1"/>
  <c r="Q2118" i="1"/>
  <c r="O1597" i="1"/>
  <c r="Q1597" i="1"/>
  <c r="O2369" i="1"/>
  <c r="Q2369" i="1"/>
  <c r="O1680" i="1"/>
  <c r="Q1680" i="1"/>
  <c r="O2440" i="1"/>
  <c r="Q2440" i="1"/>
  <c r="O1639" i="1"/>
  <c r="Q1639" i="1"/>
  <c r="O152" i="1"/>
  <c r="Q152" i="1"/>
  <c r="O1968" i="1"/>
  <c r="Q1968" i="1"/>
  <c r="O2667" i="1"/>
  <c r="Q2667" i="1"/>
  <c r="O3164" i="1"/>
  <c r="Q3164" i="1"/>
  <c r="O3591" i="1"/>
  <c r="Q3591" i="1"/>
  <c r="O1849" i="1"/>
  <c r="Q1849" i="1"/>
  <c r="O550" i="1"/>
  <c r="Q550" i="1"/>
  <c r="O2017" i="1"/>
  <c r="Q2017" i="1"/>
  <c r="O3050" i="1"/>
  <c r="Q3050" i="1"/>
  <c r="O2642" i="1"/>
  <c r="Q2642" i="1"/>
  <c r="O2162" i="1"/>
  <c r="Q2162" i="1"/>
  <c r="O1602" i="1"/>
  <c r="Q1602" i="1"/>
  <c r="O2908" i="1"/>
  <c r="Q2908" i="1"/>
  <c r="O2480" i="1"/>
  <c r="Q2480" i="1"/>
  <c r="O1970" i="1"/>
  <c r="Q1970" i="1"/>
  <c r="O1249" i="1"/>
  <c r="Q1249" i="1"/>
  <c r="O3121" i="1"/>
  <c r="Q3121" i="1"/>
  <c r="O2717" i="1"/>
  <c r="Q2717" i="1"/>
  <c r="O2251" i="1"/>
  <c r="Q2251" i="1"/>
  <c r="O1704" i="1"/>
  <c r="Q1704" i="1"/>
  <c r="O28" i="1"/>
  <c r="Q28" i="1"/>
  <c r="O2226" i="1"/>
  <c r="Q2226" i="1"/>
  <c r="O1674" i="1"/>
  <c r="Q1674" i="1"/>
  <c r="O12" i="1"/>
  <c r="Q12" i="1"/>
  <c r="O2148" i="1"/>
  <c r="Q2148" i="1"/>
  <c r="O1584" i="1"/>
  <c r="Q1584" i="1"/>
  <c r="O3537" i="1"/>
  <c r="Q3537" i="1"/>
  <c r="O3137" i="1"/>
  <c r="Q3137" i="1"/>
  <c r="O2734" i="1"/>
  <c r="Q2734" i="1"/>
  <c r="O2271" i="1"/>
  <c r="Q2271" i="1"/>
  <c r="O1727" i="1"/>
  <c r="Q1727" i="1"/>
  <c r="O212" i="1"/>
  <c r="Q212" i="1"/>
  <c r="O2385" i="1"/>
  <c r="Q2385" i="1"/>
  <c r="O1985" i="1"/>
  <c r="Q1985" i="1"/>
  <c r="O1583" i="1"/>
  <c r="Q1583" i="1"/>
  <c r="O942" i="1"/>
  <c r="Q942" i="1"/>
  <c r="O342" i="1"/>
  <c r="Q342" i="1"/>
  <c r="O2103" i="1"/>
  <c r="Q2103" i="1"/>
  <c r="O1703" i="1"/>
  <c r="Q1703" i="1"/>
  <c r="O1150" i="1"/>
  <c r="Q1150" i="1"/>
  <c r="O8" i="1"/>
  <c r="Q8" i="1"/>
  <c r="O131" i="1"/>
  <c r="Q131" i="1"/>
  <c r="O591" i="1"/>
  <c r="Q591" i="1"/>
  <c r="O1173" i="1"/>
  <c r="Q1173" i="1"/>
  <c r="O52" i="1"/>
  <c r="Q52" i="1"/>
  <c r="O513" i="1"/>
  <c r="Q513" i="1"/>
  <c r="O2356" i="1"/>
  <c r="Q2356" i="1"/>
  <c r="O1956" i="1"/>
  <c r="Q1956" i="1"/>
  <c r="O1542" i="1"/>
  <c r="Q1542" i="1"/>
  <c r="O850" i="1"/>
  <c r="Q850" i="1"/>
  <c r="O1935" i="1"/>
  <c r="Q1935" i="1"/>
  <c r="O1511" i="1"/>
  <c r="Q1511" i="1"/>
  <c r="O773" i="1"/>
  <c r="Q773" i="1"/>
  <c r="O1269" i="1"/>
  <c r="Q1269" i="1"/>
  <c r="O242" i="1"/>
  <c r="Q242" i="1"/>
  <c r="O1753" i="1"/>
  <c r="Q1753" i="1"/>
  <c r="O1232" i="1"/>
  <c r="Q1232" i="1"/>
  <c r="O171" i="1"/>
  <c r="Q171" i="1"/>
  <c r="O2452" i="1"/>
  <c r="Q2452" i="1"/>
  <c r="O2052" i="1"/>
  <c r="Q2052" i="1"/>
  <c r="O1652" i="1"/>
  <c r="Q1652" i="1"/>
  <c r="O1066" i="1"/>
  <c r="Q1066" i="1"/>
  <c r="O869" i="1"/>
  <c r="Q869" i="1"/>
  <c r="O469" i="1"/>
  <c r="Q469" i="1"/>
  <c r="O69" i="1"/>
  <c r="Q69" i="1"/>
  <c r="O1267" i="1"/>
  <c r="Q1267" i="1"/>
  <c r="O867" i="1"/>
  <c r="Q867" i="1"/>
  <c r="O746" i="1"/>
  <c r="Q746" i="1"/>
  <c r="O346" i="1"/>
  <c r="Q346" i="1"/>
  <c r="O1545" i="1"/>
  <c r="Q1545" i="1"/>
  <c r="O1145" i="1"/>
  <c r="Q1145" i="1"/>
  <c r="O745" i="1"/>
  <c r="Q745" i="1"/>
  <c r="O784" i="1"/>
  <c r="Q784" i="1"/>
  <c r="O384" i="1"/>
  <c r="Q384" i="1"/>
  <c r="O923" i="1"/>
  <c r="Q923" i="1"/>
  <c r="O523" i="1"/>
  <c r="Q523" i="1"/>
  <c r="O123" i="1"/>
  <c r="Q123" i="1"/>
  <c r="O761" i="1"/>
  <c r="Q761" i="1"/>
  <c r="O361" i="1"/>
  <c r="Q361" i="1"/>
  <c r="O1280" i="1"/>
  <c r="Q1280" i="1"/>
  <c r="O880" i="1"/>
  <c r="Q880" i="1"/>
  <c r="O480" i="1"/>
  <c r="Q480" i="1"/>
  <c r="O80" i="1"/>
  <c r="Q80" i="1"/>
  <c r="O699" i="1"/>
  <c r="Q699" i="1"/>
  <c r="O299" i="1"/>
  <c r="Q299" i="1"/>
  <c r="O1478" i="1"/>
  <c r="Q1478" i="1"/>
  <c r="O1078" i="1"/>
  <c r="Q1078" i="1"/>
  <c r="O678" i="1"/>
  <c r="Q678" i="1"/>
  <c r="O1217" i="1"/>
  <c r="Q1217" i="1"/>
  <c r="O817" i="1"/>
  <c r="Q817" i="1"/>
  <c r="O1256" i="1"/>
  <c r="Q1256" i="1"/>
  <c r="O856" i="1"/>
  <c r="Q856" i="1"/>
  <c r="O456" i="1"/>
  <c r="Q456" i="1"/>
  <c r="O56" i="1"/>
  <c r="Q56" i="1"/>
  <c r="O1235" i="1"/>
  <c r="Q1235" i="1"/>
  <c r="O835" i="1"/>
  <c r="Q835" i="1"/>
  <c r="O1514" i="1"/>
  <c r="Q1514" i="1"/>
  <c r="O1114" i="1"/>
  <c r="Q1114" i="1"/>
  <c r="O828" i="1"/>
  <c r="Q828" i="1"/>
  <c r="O2064" i="1"/>
  <c r="Q2064" i="1"/>
  <c r="O2730" i="1"/>
  <c r="Q2730" i="1"/>
  <c r="O3219" i="1"/>
  <c r="Q3219" i="1"/>
  <c r="O1573" i="1"/>
  <c r="Q1573" i="1"/>
  <c r="O2357" i="1"/>
  <c r="Q2357" i="1"/>
  <c r="O2936" i="1"/>
  <c r="Q2936" i="1"/>
  <c r="O1748" i="1"/>
  <c r="Q1748" i="1"/>
  <c r="O2499" i="1"/>
  <c r="Q2499" i="1"/>
  <c r="O3036" i="1"/>
  <c r="Q3036" i="1"/>
  <c r="O1871" i="1"/>
  <c r="Q1871" i="1"/>
  <c r="O2601" i="1"/>
  <c r="Q2601" i="1"/>
  <c r="O3108" i="1"/>
  <c r="Q3108" i="1"/>
  <c r="O1954" i="1"/>
  <c r="Q1954" i="1"/>
  <c r="O7385" i="1"/>
  <c r="Q7385" i="1"/>
  <c r="O7180" i="1"/>
  <c r="Q7180" i="1"/>
  <c r="O6951" i="1"/>
  <c r="Q6951" i="1"/>
  <c r="O6626" i="1"/>
  <c r="Q6626" i="1"/>
  <c r="O6307" i="1"/>
  <c r="Q6307" i="1"/>
  <c r="O5971" i="1"/>
  <c r="Q5971" i="1"/>
  <c r="O5052" i="1"/>
  <c r="Q5052" i="1"/>
  <c r="O7528" i="1"/>
  <c r="Q7528" i="1"/>
  <c r="O7339" i="1"/>
  <c r="Q7339" i="1"/>
  <c r="O7133" i="1"/>
  <c r="Q7133" i="1"/>
  <c r="O6878" i="1"/>
  <c r="Q6878" i="1"/>
  <c r="O6882" i="1"/>
  <c r="Q6882" i="1"/>
  <c r="O6462" i="1"/>
  <c r="Q6462" i="1"/>
  <c r="O7362" i="1"/>
  <c r="Q7362" i="1"/>
  <c r="O6581" i="1"/>
  <c r="Q6581" i="1"/>
  <c r="O7644" i="1"/>
  <c r="Q7644" i="1"/>
  <c r="O7045" i="1"/>
  <c r="Q7045" i="1"/>
  <c r="O6083" i="1"/>
  <c r="Q6083" i="1"/>
  <c r="O4806" i="1"/>
  <c r="Q4806" i="1"/>
  <c r="O7177" i="1"/>
  <c r="Q7177" i="1"/>
  <c r="O6274" i="1"/>
  <c r="Q6274" i="1"/>
  <c r="O5318" i="1"/>
  <c r="Q5318" i="1"/>
  <c r="O7553" i="1"/>
  <c r="Q7553" i="1"/>
  <c r="O6912" i="1"/>
  <c r="Q6912" i="1"/>
  <c r="O5903" i="1"/>
  <c r="Q5903" i="1"/>
  <c r="O7468" i="1"/>
  <c r="Q7468" i="1"/>
  <c r="O6768" i="1"/>
  <c r="Q6768" i="1"/>
  <c r="O5693" i="1"/>
  <c r="Q5693" i="1"/>
  <c r="O4450" i="1"/>
  <c r="Q4450" i="1"/>
  <c r="O4957" i="1"/>
  <c r="Q4957" i="1"/>
  <c r="O7196" i="1"/>
  <c r="Q7196" i="1"/>
  <c r="O6305" i="1"/>
  <c r="Q6305" i="1"/>
  <c r="O3777" i="1"/>
  <c r="Q3777" i="1"/>
  <c r="O7094" i="1"/>
  <c r="Q7094" i="1"/>
  <c r="O6150" i="1"/>
  <c r="Q6150" i="1"/>
  <c r="O78" i="1"/>
  <c r="Q78" i="1"/>
  <c r="O221" i="1"/>
  <c r="Q221" i="1"/>
  <c r="O4180" i="1"/>
  <c r="Q4180" i="1"/>
  <c r="O414" i="1"/>
  <c r="Q414" i="1"/>
  <c r="O2350" i="1"/>
  <c r="Q2350" i="1"/>
  <c r="O223" i="1"/>
  <c r="Q223" i="1"/>
  <c r="O7275" i="1"/>
  <c r="Q7275" i="1"/>
  <c r="O117" i="1"/>
  <c r="Q117" i="1"/>
  <c r="O2406" i="1"/>
  <c r="Q2406" i="1"/>
  <c r="O3612" i="1"/>
  <c r="Q3612" i="1"/>
  <c r="O2888" i="1"/>
  <c r="Q2888" i="1"/>
  <c r="O2674" i="1"/>
  <c r="Q2674" i="1"/>
  <c r="O2247" i="1"/>
  <c r="Q2247" i="1"/>
  <c r="O1119" i="1"/>
  <c r="Q1119" i="1"/>
  <c r="O1915" i="1"/>
  <c r="Q1915" i="1"/>
  <c r="O1632" i="1"/>
  <c r="Q1632" i="1"/>
  <c r="O1525" i="1"/>
  <c r="Q1525" i="1"/>
  <c r="O741" i="1"/>
  <c r="Q741" i="1"/>
  <c r="O679" i="1"/>
  <c r="Q679" i="1"/>
  <c r="O279" i="1"/>
  <c r="Q279" i="1"/>
  <c r="O1458" i="1"/>
  <c r="Q1458" i="1"/>
  <c r="O1058" i="1"/>
  <c r="Q1058" i="1"/>
  <c r="O658" i="1"/>
  <c r="Q658" i="1"/>
  <c r="O836" i="1"/>
  <c r="Q836" i="1"/>
  <c r="O436" i="1"/>
  <c r="Q436" i="1"/>
  <c r="O36" i="1"/>
  <c r="Q36" i="1"/>
  <c r="O1215" i="1"/>
  <c r="Q1215" i="1"/>
  <c r="O815" i="1"/>
  <c r="Q815" i="1"/>
  <c r="O1494" i="1"/>
  <c r="Q1494" i="1"/>
  <c r="O1094" i="1"/>
  <c r="Q1094" i="1"/>
  <c r="O984" i="1"/>
  <c r="Q984" i="1"/>
  <c r="O2104" i="1"/>
  <c r="Q2104" i="1"/>
  <c r="O2757" i="1"/>
  <c r="Q2757" i="1"/>
  <c r="O3241" i="1"/>
  <c r="Q3241" i="1"/>
  <c r="O1621" i="1"/>
  <c r="Q1621" i="1"/>
  <c r="O2391" i="1"/>
  <c r="Q2391" i="1"/>
  <c r="O2962" i="1"/>
  <c r="Q2962" i="1"/>
  <c r="O1790" i="1"/>
  <c r="Q1790" i="1"/>
  <c r="O2531" i="1"/>
  <c r="Q2531" i="1"/>
  <c r="O3060" i="1"/>
  <c r="Q3060" i="1"/>
  <c r="O1911" i="1"/>
  <c r="Q1911" i="1"/>
  <c r="O2629" i="1"/>
  <c r="Q2629" i="1"/>
  <c r="O392" i="1"/>
  <c r="Q392" i="1"/>
  <c r="O291" i="1"/>
  <c r="Q291" i="1"/>
  <c r="O7444" i="1"/>
  <c r="Q7444" i="1"/>
  <c r="O7258" i="1"/>
  <c r="Q7258" i="1"/>
  <c r="O7036" i="1"/>
  <c r="Q7036" i="1"/>
  <c r="O6737" i="1"/>
  <c r="Q6737" i="1"/>
  <c r="O6412" i="1"/>
  <c r="Q6412" i="1"/>
  <c r="O6081" i="1"/>
  <c r="Q6081" i="1"/>
  <c r="O5643" i="1"/>
  <c r="Q5643" i="1"/>
  <c r="O7585" i="1"/>
  <c r="Q7585" i="1"/>
  <c r="O7410" i="1"/>
  <c r="Q7410" i="1"/>
  <c r="O7208" i="1"/>
  <c r="Q7208" i="1"/>
  <c r="O6984" i="1"/>
  <c r="Q6984" i="1"/>
  <c r="O5348" i="1"/>
  <c r="Q5348" i="1"/>
  <c r="O6571" i="1"/>
  <c r="Q6571" i="1"/>
  <c r="O7421" i="1"/>
  <c r="Q7421" i="1"/>
  <c r="O6699" i="1"/>
  <c r="Q6699" i="1"/>
  <c r="O7617" i="1"/>
  <c r="Q7617" i="1"/>
  <c r="O7008" i="1"/>
  <c r="Q7008" i="1"/>
  <c r="O6031" i="1"/>
  <c r="Q6031" i="1"/>
  <c r="O4562" i="1"/>
  <c r="Q4562" i="1"/>
  <c r="O7147" i="1"/>
  <c r="Q7147" i="1"/>
  <c r="O6223" i="1"/>
  <c r="Q6223" i="1"/>
  <c r="O5209" i="1"/>
  <c r="Q5209" i="1"/>
  <c r="O7527" i="1"/>
  <c r="Q7527" i="1"/>
  <c r="O6864" i="1"/>
  <c r="Q6864" i="1"/>
  <c r="O5846" i="1"/>
  <c r="Q5846" i="1"/>
  <c r="O527" i="1"/>
  <c r="Q527" i="1"/>
  <c r="O559" i="1"/>
  <c r="Q559" i="1"/>
  <c r="O5849" i="1"/>
  <c r="Q5849" i="1"/>
  <c r="O2598" i="1"/>
  <c r="Q2598" i="1"/>
  <c r="O845" i="1"/>
  <c r="Q845" i="1"/>
  <c r="O7588" i="1"/>
  <c r="Q7588" i="1"/>
  <c r="O358" i="1"/>
  <c r="Q358" i="1"/>
  <c r="O440" i="1"/>
  <c r="Q440" i="1"/>
  <c r="O40" i="1"/>
  <c r="Q40" i="1"/>
  <c r="O659" i="1"/>
  <c r="Q659" i="1"/>
  <c r="O259" i="1"/>
  <c r="Q259" i="1"/>
  <c r="O1438" i="1"/>
  <c r="Q1438" i="1"/>
  <c r="O1038" i="1"/>
  <c r="Q1038" i="1"/>
  <c r="O1577" i="1"/>
  <c r="Q1577" i="1"/>
  <c r="O1177" i="1"/>
  <c r="Q1177" i="1"/>
  <c r="O777" i="1"/>
  <c r="Q777" i="1"/>
  <c r="O1216" i="1"/>
  <c r="Q1216" i="1"/>
  <c r="O816" i="1"/>
  <c r="Q816" i="1"/>
  <c r="O416" i="1"/>
  <c r="Q416" i="1"/>
  <c r="O16" i="1"/>
  <c r="Q16" i="1"/>
  <c r="O1195" i="1"/>
  <c r="Q1195" i="1"/>
  <c r="O795" i="1"/>
  <c r="Q795" i="1"/>
  <c r="O1474" i="1"/>
  <c r="Q1474" i="1"/>
  <c r="O1074" i="1"/>
  <c r="Q1074" i="1"/>
  <c r="O1086" i="1"/>
  <c r="Q1086" i="1"/>
  <c r="O2139" i="1"/>
  <c r="Q2139" i="1"/>
  <c r="O2783" i="1"/>
  <c r="Q2783" i="1"/>
  <c r="O3262" i="1"/>
  <c r="Q3262" i="1"/>
  <c r="O1661" i="1"/>
  <c r="Q1661" i="1"/>
  <c r="O2427" i="1"/>
  <c r="Q2427" i="1"/>
  <c r="O2986" i="1"/>
  <c r="Q2986" i="1"/>
  <c r="O1881" i="1"/>
  <c r="Q1881" i="1"/>
  <c r="O2310" i="1"/>
  <c r="Q2310" i="1"/>
  <c r="O1496" i="1"/>
  <c r="Q1496" i="1"/>
  <c r="O51" i="1"/>
  <c r="Q51" i="1"/>
  <c r="O1527" i="1"/>
  <c r="Q1527" i="1"/>
  <c r="O1116" i="1"/>
  <c r="Q1116" i="1"/>
  <c r="O6330" i="1"/>
  <c r="Q6330" i="1"/>
  <c r="O7348" i="1"/>
  <c r="Q7348" i="1"/>
  <c r="O238" i="1"/>
  <c r="Q238" i="1"/>
  <c r="O1326" i="1"/>
  <c r="Q1326" i="1"/>
  <c r="O2413" i="1"/>
  <c r="Q2413" i="1"/>
  <c r="O1522" i="1"/>
  <c r="Q1522" i="1"/>
  <c r="O2273" i="1"/>
  <c r="Q2273" i="1"/>
  <c r="O1685" i="1"/>
  <c r="Q1685" i="1"/>
  <c r="O468" i="1"/>
  <c r="Q468" i="1"/>
  <c r="O1071" i="1"/>
  <c r="Q1071" i="1"/>
  <c r="O508" i="1"/>
  <c r="Q508" i="1"/>
  <c r="O967" i="1"/>
  <c r="Q967" i="1"/>
  <c r="O623" i="1"/>
  <c r="Q623" i="1"/>
  <c r="O1578" i="1"/>
  <c r="Q1578" i="1"/>
  <c r="O935" i="1"/>
  <c r="Q935" i="1"/>
  <c r="O2915" i="1"/>
  <c r="Q2915" i="1"/>
  <c r="O6024" i="1"/>
  <c r="Q6024" i="1"/>
  <c r="O6856" i="1"/>
  <c r="Q6856" i="1"/>
  <c r="O195" i="1"/>
  <c r="Q195" i="1"/>
  <c r="O7" i="1"/>
  <c r="Q7" i="1"/>
  <c r="O1637" i="1"/>
  <c r="Q1637" i="1"/>
  <c r="O492" i="1"/>
  <c r="Q492" i="1"/>
  <c r="O3187" i="1"/>
  <c r="Q3187" i="1"/>
  <c r="O3030" i="1"/>
  <c r="Q3030" i="1"/>
  <c r="O1568" i="1"/>
  <c r="Q1568" i="1"/>
  <c r="O1183" i="1"/>
  <c r="Q1183" i="1"/>
  <c r="O2227" i="1"/>
  <c r="Q2227" i="1"/>
  <c r="O2608" i="1"/>
  <c r="Q2608" i="1"/>
  <c r="O1544" i="1"/>
  <c r="Q1544" i="1"/>
  <c r="O2713" i="1"/>
  <c r="Q2713" i="1"/>
  <c r="O2365" i="1"/>
  <c r="Q2365" i="1"/>
  <c r="O873" i="1"/>
  <c r="Q873" i="1"/>
  <c r="O1683" i="1"/>
  <c r="Q1683" i="1"/>
  <c r="O528" i="1"/>
  <c r="Q528" i="1"/>
  <c r="O451" i="1"/>
  <c r="Q451" i="1"/>
  <c r="O1512" i="1"/>
  <c r="Q1512" i="1"/>
  <c r="O711" i="1"/>
  <c r="Q711" i="1"/>
  <c r="O1733" i="1"/>
  <c r="Q1733" i="1"/>
  <c r="O2032" i="1"/>
  <c r="Q2032" i="1"/>
  <c r="O449" i="1"/>
  <c r="Q449" i="1"/>
  <c r="O847" i="1"/>
  <c r="Q847" i="1"/>
  <c r="O1125" i="1"/>
  <c r="Q1125" i="1"/>
  <c r="O364" i="1"/>
  <c r="Q364" i="1"/>
  <c r="O103" i="1"/>
  <c r="Q103" i="1"/>
  <c r="O860" i="1"/>
  <c r="Q860" i="1"/>
  <c r="O797" i="1"/>
  <c r="Q797" i="1"/>
  <c r="O554" i="1"/>
  <c r="Q554" i="1"/>
  <c r="O137" i="1"/>
  <c r="Q137" i="1"/>
  <c r="O125" i="1"/>
  <c r="Q125" i="1"/>
  <c r="O1226" i="1"/>
  <c r="Q1226" i="1"/>
  <c r="O2439" i="1"/>
  <c r="Q2439" i="1"/>
  <c r="O1721" i="1"/>
  <c r="Q1721" i="1"/>
  <c r="O2721" i="1"/>
  <c r="Q2721" i="1"/>
  <c r="O1929" i="1"/>
  <c r="Q1929" i="1"/>
  <c r="O3010" i="1"/>
  <c r="Q3010" i="1"/>
  <c r="O1528" i="1"/>
  <c r="Q1528" i="1"/>
  <c r="O1914" i="1"/>
  <c r="Q1914" i="1"/>
  <c r="O2675" i="1"/>
  <c r="Q2675" i="1"/>
  <c r="O2653" i="1"/>
  <c r="Q2653" i="1"/>
  <c r="O2586" i="1"/>
  <c r="Q2586" i="1"/>
  <c r="O3497" i="1"/>
  <c r="Q3497" i="1"/>
  <c r="O2221" i="1"/>
  <c r="Q2221" i="1"/>
  <c r="O2345" i="1"/>
  <c r="Q2345" i="1"/>
  <c r="O811" i="1"/>
  <c r="Q811" i="1"/>
  <c r="O1663" i="1"/>
  <c r="Q1663" i="1"/>
  <c r="O602" i="1"/>
  <c r="Q602" i="1"/>
  <c r="O1340" i="1"/>
  <c r="Q1340" i="1"/>
  <c r="O1916" i="1"/>
  <c r="Q1916" i="1"/>
  <c r="O1895" i="1"/>
  <c r="Q1895" i="1"/>
  <c r="O1203" i="1"/>
  <c r="Q1203" i="1"/>
  <c r="O1168" i="1"/>
  <c r="Q1168" i="1"/>
  <c r="O2412" i="1"/>
  <c r="Q2412" i="1"/>
  <c r="O991" i="1"/>
  <c r="Q991" i="1"/>
  <c r="O29" i="1"/>
  <c r="Q29" i="1"/>
  <c r="O706" i="1"/>
  <c r="Q706" i="1"/>
  <c r="O1105" i="1"/>
  <c r="Q1105" i="1"/>
  <c r="O883" i="1"/>
  <c r="Q883" i="1"/>
  <c r="O721" i="1"/>
  <c r="Q721" i="1"/>
  <c r="O321" i="1"/>
  <c r="Q321" i="1"/>
  <c r="O574" i="1"/>
  <c r="Q574" i="1"/>
  <c r="O557" i="1"/>
  <c r="Q557" i="1"/>
  <c r="O447" i="1"/>
  <c r="Q447" i="1"/>
  <c r="O1719" i="1"/>
  <c r="Q1719" i="1"/>
  <c r="O1801" i="1"/>
  <c r="Q1801" i="1"/>
  <c r="O946" i="1"/>
  <c r="Q946" i="1"/>
  <c r="O2090" i="1"/>
  <c r="Q2090" i="1"/>
  <c r="O2748" i="1"/>
  <c r="Q2748" i="1"/>
  <c r="O3233" i="1"/>
  <c r="Q3233" i="1"/>
  <c r="O153" i="1"/>
  <c r="Q153" i="1"/>
  <c r="O1969" i="1"/>
  <c r="Q1969" i="1"/>
  <c r="O1062" i="1"/>
  <c r="Q1062" i="1"/>
  <c r="O2131" i="1"/>
  <c r="Q2131" i="1"/>
  <c r="O2990" i="1"/>
  <c r="Q2990" i="1"/>
  <c r="O2577" i="1"/>
  <c r="Q2577" i="1"/>
  <c r="O2088" i="1"/>
  <c r="Q2088" i="1"/>
  <c r="O1476" i="1"/>
  <c r="Q1476" i="1"/>
  <c r="O2848" i="1"/>
  <c r="Q2848" i="1"/>
  <c r="O2409" i="1"/>
  <c r="Q2409" i="1"/>
  <c r="O1886" i="1"/>
  <c r="Q1886" i="1"/>
  <c r="O1049" i="1"/>
  <c r="Q1049" i="1"/>
  <c r="O3061" i="1"/>
  <c r="Q3061" i="1"/>
  <c r="O2654" i="1"/>
  <c r="Q2654" i="1"/>
  <c r="O2177" i="1"/>
  <c r="Q2177" i="1"/>
  <c r="O1619" i="1"/>
  <c r="Q1619" i="1"/>
  <c r="O2631" i="1"/>
  <c r="Q2631" i="1"/>
  <c r="O2150" i="1"/>
  <c r="Q2150" i="1"/>
  <c r="O1588" i="1"/>
  <c r="Q1588" i="1"/>
  <c r="O2562" i="1"/>
  <c r="Q2562" i="1"/>
  <c r="O2070" i="1"/>
  <c r="Q2070" i="1"/>
  <c r="O1448" i="1"/>
  <c r="Q1448" i="1"/>
  <c r="O3477" i="1"/>
  <c r="Q3477" i="1"/>
  <c r="O3077" i="1"/>
  <c r="Q3077" i="1"/>
  <c r="O2670" i="1"/>
  <c r="Q2670" i="1"/>
  <c r="O2197" i="1"/>
  <c r="Q2197" i="1"/>
  <c r="O1641" i="1"/>
  <c r="Q1641" i="1"/>
  <c r="O413" i="1"/>
  <c r="Q413" i="1"/>
  <c r="O2325" i="1"/>
  <c r="Q2325" i="1"/>
  <c r="O1925" i="1"/>
  <c r="Q1925" i="1"/>
  <c r="O1499" i="1"/>
  <c r="Q1499" i="1"/>
  <c r="O748" i="1"/>
  <c r="Q748" i="1"/>
  <c r="O142" i="1"/>
  <c r="Q142" i="1"/>
  <c r="O2043" i="1"/>
  <c r="Q2043" i="1"/>
  <c r="O1643" i="1"/>
  <c r="Q1643" i="1"/>
  <c r="O1050" i="1"/>
  <c r="Q1050" i="1"/>
  <c r="O532" i="1"/>
  <c r="Q532" i="1"/>
  <c r="O1342" i="1"/>
  <c r="Q1342" i="1"/>
  <c r="O391" i="1"/>
  <c r="Q391" i="1"/>
  <c r="O1073" i="1"/>
  <c r="Q1073" i="1"/>
  <c r="O1308" i="1"/>
  <c r="Q1308" i="1"/>
  <c r="O313" i="1"/>
  <c r="Q313" i="1"/>
  <c r="O2296" i="1"/>
  <c r="Q2296" i="1"/>
  <c r="O1896" i="1"/>
  <c r="Q1896" i="1"/>
  <c r="O1456" i="1"/>
  <c r="Q1456" i="1"/>
  <c r="O650" i="1"/>
  <c r="Q650" i="1"/>
  <c r="O1875" i="1"/>
  <c r="Q1875" i="1"/>
  <c r="O1426" i="1"/>
  <c r="Q1426" i="1"/>
  <c r="O573" i="1"/>
  <c r="Q573" i="1"/>
  <c r="O1169" i="1"/>
  <c r="Q1169" i="1"/>
  <c r="O42" i="1"/>
  <c r="Q42" i="1"/>
  <c r="O1693" i="1"/>
  <c r="Q1693" i="1"/>
  <c r="O1132" i="1"/>
  <c r="Q1132" i="1"/>
  <c r="O2792" i="1"/>
  <c r="Q2792" i="1"/>
  <c r="O2392" i="1"/>
  <c r="Q2392" i="1"/>
  <c r="O1992" i="1"/>
  <c r="Q1992" i="1"/>
  <c r="O1592" i="1"/>
  <c r="Q1592" i="1"/>
  <c r="O951" i="1"/>
  <c r="Q951" i="1"/>
  <c r="O809" i="1"/>
  <c r="Q809" i="1"/>
  <c r="O409" i="1"/>
  <c r="Q409" i="1"/>
  <c r="O9" i="1"/>
  <c r="Q9" i="1"/>
  <c r="O1207" i="1"/>
  <c r="Q1207" i="1"/>
  <c r="O807" i="1"/>
  <c r="Q807" i="1"/>
  <c r="O686" i="1"/>
  <c r="Q686" i="1"/>
  <c r="O286" i="1"/>
  <c r="Q286" i="1"/>
  <c r="O1485" i="1"/>
  <c r="Q1485" i="1"/>
  <c r="O1085" i="1"/>
  <c r="Q1085" i="1"/>
  <c r="O685" i="1"/>
  <c r="Q685" i="1"/>
  <c r="O724" i="1"/>
  <c r="Q724" i="1"/>
  <c r="O324" i="1"/>
  <c r="Q324" i="1"/>
  <c r="O863" i="1"/>
  <c r="Q863" i="1"/>
  <c r="O463" i="1"/>
  <c r="Q463" i="1"/>
  <c r="O63" i="1"/>
  <c r="Q63" i="1"/>
  <c r="O701" i="1"/>
  <c r="Q701" i="1"/>
  <c r="O301" i="1"/>
  <c r="Q301" i="1"/>
  <c r="O1220" i="1"/>
  <c r="Q1220" i="1"/>
  <c r="O820" i="1"/>
  <c r="Q820" i="1"/>
  <c r="O420" i="1"/>
  <c r="Q420" i="1"/>
  <c r="O20" i="1"/>
  <c r="Q20" i="1"/>
  <c r="O639" i="1"/>
  <c r="Q639" i="1"/>
  <c r="O239" i="1"/>
  <c r="Q239" i="1"/>
  <c r="O1418" i="1"/>
  <c r="Q1418" i="1"/>
  <c r="O1018" i="1"/>
  <c r="Q1018" i="1"/>
  <c r="O1557" i="1"/>
  <c r="Q1557" i="1"/>
  <c r="O1157" i="1"/>
  <c r="Q1157" i="1"/>
  <c r="O757" i="1"/>
  <c r="Q757" i="1"/>
  <c r="O1196" i="1"/>
  <c r="Q1196" i="1"/>
  <c r="O796" i="1"/>
  <c r="Q796" i="1"/>
  <c r="O396" i="1"/>
  <c r="Q396" i="1"/>
  <c r="O1575" i="1"/>
  <c r="Q1575" i="1"/>
  <c r="O1175" i="1"/>
  <c r="Q1175" i="1"/>
  <c r="O775" i="1"/>
  <c r="Q775" i="1"/>
  <c r="O1454" i="1"/>
  <c r="Q1454" i="1"/>
  <c r="O1054" i="1"/>
  <c r="Q1054" i="1"/>
  <c r="O1182" i="1"/>
  <c r="Q1182" i="1"/>
  <c r="O315" i="1"/>
  <c r="Q315" i="1"/>
  <c r="O1421" i="1"/>
  <c r="Q1421" i="1"/>
  <c r="O2046" i="1"/>
  <c r="Q2046" i="1"/>
  <c r="O2363" i="1"/>
  <c r="Q2363" i="1"/>
  <c r="O1304" i="1"/>
  <c r="Q1304" i="1"/>
  <c r="O206" i="1"/>
  <c r="Q206" i="1"/>
  <c r="O1095" i="1"/>
  <c r="Q1095" i="1"/>
  <c r="O7452" i="1"/>
  <c r="Q7452" i="1"/>
  <c r="O6338" i="1"/>
  <c r="Q6338" i="1"/>
  <c r="O397" i="1"/>
  <c r="Q397" i="1"/>
  <c r="O1412" i="1"/>
  <c r="Q1412" i="1"/>
  <c r="O1644" i="1"/>
  <c r="Q1644" i="1"/>
  <c r="O2110" i="1"/>
  <c r="Q2110" i="1"/>
  <c r="O812" i="1"/>
  <c r="Q812" i="1"/>
  <c r="O2485" i="1"/>
  <c r="Q2485" i="1"/>
  <c r="O1319" i="1"/>
  <c r="Q1319" i="1"/>
  <c r="O1656" i="1"/>
  <c r="Q1656" i="1"/>
  <c r="O1392" i="1"/>
  <c r="Q1392" i="1"/>
  <c r="O1367" i="1"/>
  <c r="Q1367" i="1"/>
  <c r="O484" i="1"/>
  <c r="Q484" i="1"/>
  <c r="O399" i="1"/>
  <c r="Q399" i="1"/>
  <c r="O556" i="1"/>
  <c r="Q556" i="1"/>
  <c r="O2328" i="1"/>
  <c r="Q2328" i="1"/>
  <c r="O7000" i="1"/>
  <c r="Q7000" i="1"/>
  <c r="O7422" i="1"/>
  <c r="Q7422" i="1"/>
  <c r="O534" i="1"/>
  <c r="Q534" i="1"/>
  <c r="O105" i="1"/>
  <c r="Q105" i="1"/>
  <c r="O2155" i="1"/>
  <c r="Q2155" i="1"/>
  <c r="O1681" i="1"/>
  <c r="Q1681" i="1"/>
  <c r="O2695" i="1"/>
  <c r="Q2695" i="1"/>
  <c r="O2057" i="1"/>
  <c r="Q2057" i="1"/>
  <c r="O2621" i="1"/>
  <c r="Q2621" i="1"/>
  <c r="O2457" i="1"/>
  <c r="Q2457" i="1"/>
  <c r="O3101" i="1"/>
  <c r="Q3101" i="1"/>
  <c r="O2200" i="1"/>
  <c r="Q2200" i="1"/>
  <c r="O2122" i="1"/>
  <c r="Q2122" i="1"/>
  <c r="O3117" i="1"/>
  <c r="Q3117" i="1"/>
  <c r="O551" i="1"/>
  <c r="Q551" i="1"/>
  <c r="O1553" i="1"/>
  <c r="Q1553" i="1"/>
  <c r="O2083" i="1"/>
  <c r="Q2083" i="1"/>
  <c r="O68" i="1"/>
  <c r="Q68" i="1"/>
  <c r="O1369" i="1"/>
  <c r="Q1369" i="1"/>
  <c r="O1936" i="1"/>
  <c r="Q1936" i="1"/>
  <c r="O1483" i="1"/>
  <c r="Q1483" i="1"/>
  <c r="O172" i="1"/>
  <c r="Q172" i="1"/>
  <c r="O108" i="1"/>
  <c r="Q108" i="1"/>
  <c r="O849" i="1"/>
  <c r="Q849" i="1"/>
  <c r="O49" i="1"/>
  <c r="Q49" i="1"/>
  <c r="O726" i="1"/>
  <c r="Q726" i="1"/>
  <c r="O725" i="1"/>
  <c r="Q725" i="1"/>
  <c r="O903" i="1"/>
  <c r="Q903" i="1"/>
  <c r="O341" i="1"/>
  <c r="Q341" i="1"/>
  <c r="O460" i="1"/>
  <c r="Q460" i="1"/>
  <c r="O1197" i="1"/>
  <c r="Q1197" i="1"/>
  <c r="O154" i="1"/>
  <c r="Q154" i="1"/>
  <c r="O537" i="1"/>
  <c r="Q537" i="1"/>
  <c r="O27" i="1"/>
  <c r="Q27" i="1"/>
  <c r="O2190" i="1"/>
  <c r="Q2190" i="1"/>
  <c r="O1679" i="1"/>
  <c r="Q1679" i="1"/>
  <c r="O2508" i="1"/>
  <c r="Q2508" i="1"/>
  <c r="O2050" i="1"/>
  <c r="Q2050" i="1"/>
  <c r="O3633" i="1"/>
  <c r="Q3633" i="1"/>
  <c r="O2094" i="1"/>
  <c r="Q2094" i="1"/>
  <c r="O2113" i="1"/>
  <c r="Q2113" i="1"/>
  <c r="O2433" i="1"/>
  <c r="Q2433" i="1"/>
  <c r="O3081" i="1"/>
  <c r="Q3081" i="1"/>
  <c r="O1647" i="1"/>
  <c r="Q1647" i="1"/>
  <c r="O2175" i="1"/>
  <c r="Q2175" i="1"/>
  <c r="O2098" i="1"/>
  <c r="Q2098" i="1"/>
  <c r="O3097" i="1"/>
  <c r="Q3097" i="1"/>
  <c r="O1669" i="1"/>
  <c r="Q1669" i="1"/>
  <c r="O1945" i="1"/>
  <c r="Q1945" i="1"/>
  <c r="O2063" i="1"/>
  <c r="Q2063" i="1"/>
  <c r="O1371" i="1"/>
  <c r="Q1371" i="1"/>
  <c r="O1109" i="1"/>
  <c r="Q1109" i="1"/>
  <c r="O388" i="1"/>
  <c r="Q388" i="1"/>
  <c r="O1484" i="1"/>
  <c r="Q1484" i="1"/>
  <c r="O1453" i="1"/>
  <c r="Q1453" i="1"/>
  <c r="O110" i="1"/>
  <c r="Q110" i="1"/>
  <c r="O33" i="1"/>
  <c r="Q33" i="1"/>
  <c r="O1612" i="1"/>
  <c r="Q1612" i="1"/>
  <c r="O429" i="1"/>
  <c r="Q429" i="1"/>
  <c r="O827" i="1"/>
  <c r="Q827" i="1"/>
  <c r="O1505" i="1"/>
  <c r="Q1505" i="1"/>
  <c r="O744" i="1"/>
  <c r="Q744" i="1"/>
  <c r="O483" i="1"/>
  <c r="Q483" i="1"/>
  <c r="O1240" i="1"/>
  <c r="Q1240" i="1"/>
  <c r="O174" i="1"/>
  <c r="Q174" i="1"/>
  <c r="O157" i="1"/>
  <c r="Q157" i="1"/>
  <c r="O145" i="1"/>
  <c r="Q145" i="1"/>
  <c r="O1320" i="1"/>
  <c r="Q1320" i="1"/>
  <c r="O2474" i="1"/>
  <c r="Q2474" i="1"/>
  <c r="O1764" i="1"/>
  <c r="Q1764" i="1"/>
  <c r="O594" i="1"/>
  <c r="Q594" i="1"/>
  <c r="O177" i="1"/>
  <c r="Q177" i="1"/>
  <c r="O165" i="1"/>
  <c r="Q165" i="1"/>
  <c r="O467" i="1"/>
  <c r="Q467" i="1"/>
  <c r="O2261" i="1"/>
  <c r="Q2261" i="1"/>
  <c r="O1840" i="1"/>
  <c r="Q1840" i="1"/>
  <c r="O1804" i="1"/>
  <c r="Q1804" i="1"/>
  <c r="O2774" i="1"/>
  <c r="Q2774" i="1"/>
  <c r="O3254" i="1"/>
  <c r="Q3254" i="1"/>
  <c r="O2009" i="1"/>
  <c r="Q2009" i="1"/>
  <c r="O1162" i="1"/>
  <c r="Q1162" i="1"/>
  <c r="O2167" i="1"/>
  <c r="Q2167" i="1"/>
  <c r="O2970" i="1"/>
  <c r="Q2970" i="1"/>
  <c r="O2553" i="1"/>
  <c r="Q2553" i="1"/>
  <c r="O2060" i="1"/>
  <c r="Q2060" i="1"/>
  <c r="O1432" i="1"/>
  <c r="Q1432" i="1"/>
  <c r="O2828" i="1"/>
  <c r="Q2828" i="1"/>
  <c r="O2386" i="1"/>
  <c r="Q2386" i="1"/>
  <c r="O1858" i="1"/>
  <c r="Q1858" i="1"/>
  <c r="O971" i="1"/>
  <c r="Q971" i="1"/>
  <c r="O3041" i="1"/>
  <c r="Q3041" i="1"/>
  <c r="O2633" i="1"/>
  <c r="Q2633" i="1"/>
  <c r="O2151" i="1"/>
  <c r="Q2151" i="1"/>
  <c r="O1589" i="1"/>
  <c r="Q1589" i="1"/>
  <c r="O2610" i="1"/>
  <c r="Q2610" i="1"/>
  <c r="O2126" i="1"/>
  <c r="Q2126" i="1"/>
  <c r="O1548" i="1"/>
  <c r="Q1548" i="1"/>
  <c r="O2539" i="1"/>
  <c r="Q2539" i="1"/>
  <c r="O2042" i="1"/>
  <c r="Q2042" i="1"/>
  <c r="O1404" i="1"/>
  <c r="Q1404" i="1"/>
  <c r="O3457" i="1"/>
  <c r="Q3457" i="1"/>
  <c r="O3057" i="1"/>
  <c r="Q3057" i="1"/>
  <c r="O2649" i="1"/>
  <c r="Q2649" i="1"/>
  <c r="O2171" i="1"/>
  <c r="Q2171" i="1"/>
  <c r="O1611" i="1"/>
  <c r="Q1611" i="1"/>
  <c r="O351" i="1"/>
  <c r="Q351" i="1"/>
  <c r="O2305" i="1"/>
  <c r="Q2305" i="1"/>
  <c r="O1905" i="1"/>
  <c r="Q1905" i="1"/>
  <c r="O1469" i="1"/>
  <c r="Q1469" i="1"/>
  <c r="O673" i="1"/>
  <c r="Q673" i="1"/>
  <c r="O72" i="1"/>
  <c r="Q72" i="1"/>
  <c r="O2023" i="1"/>
  <c r="Q2023" i="1"/>
  <c r="O1623" i="1"/>
  <c r="Q1623" i="1"/>
  <c r="O1012" i="1"/>
  <c r="Q1012" i="1"/>
  <c r="O470" i="1"/>
  <c r="Q470" i="1"/>
  <c r="O1310" i="1"/>
  <c r="Q1310" i="1"/>
  <c r="O328" i="1"/>
  <c r="Q328" i="1"/>
  <c r="O1043" i="1"/>
  <c r="Q1043" i="1"/>
  <c r="O1272" i="1"/>
  <c r="Q1272" i="1"/>
  <c r="O251" i="1"/>
  <c r="Q251" i="1"/>
  <c r="O2276" i="1"/>
  <c r="Q2276" i="1"/>
  <c r="O1876" i="1"/>
  <c r="Q1876" i="1"/>
  <c r="O1428" i="1"/>
  <c r="Q1428" i="1"/>
  <c r="O582" i="1"/>
  <c r="Q582" i="1"/>
  <c r="O1855" i="1"/>
  <c r="Q1855" i="1"/>
  <c r="O1399" i="1"/>
  <c r="Q1399" i="1"/>
  <c r="O511" i="1"/>
  <c r="Q511" i="1"/>
  <c r="O1133" i="1"/>
  <c r="Q1133" i="1"/>
  <c r="O2073" i="1"/>
  <c r="Q2073" i="1"/>
  <c r="O1673" i="1"/>
  <c r="Q1673" i="1"/>
  <c r="O1102" i="1"/>
  <c r="Q1102" i="1"/>
  <c r="O2772" i="1"/>
  <c r="Q2772" i="1"/>
  <c r="O2372" i="1"/>
  <c r="Q2372" i="1"/>
  <c r="O1972" i="1"/>
  <c r="Q1972" i="1"/>
  <c r="O1564" i="1"/>
  <c r="Q1564" i="1"/>
  <c r="O902" i="1"/>
  <c r="Q902" i="1"/>
  <c r="O789" i="1"/>
  <c r="Q789" i="1"/>
  <c r="O389" i="1"/>
  <c r="Q389" i="1"/>
  <c r="O1587" i="1"/>
  <c r="Q1587" i="1"/>
  <c r="O1187" i="1"/>
  <c r="Q1187" i="1"/>
  <c r="O787" i="1"/>
  <c r="Q787" i="1"/>
  <c r="O666" i="1"/>
  <c r="Q666" i="1"/>
  <c r="O266" i="1"/>
  <c r="Q266" i="1"/>
  <c r="O1465" i="1"/>
  <c r="Q1465" i="1"/>
  <c r="O1065" i="1"/>
  <c r="Q1065" i="1"/>
  <c r="O665" i="1"/>
  <c r="Q665" i="1"/>
  <c r="O704" i="1"/>
  <c r="Q704" i="1"/>
  <c r="O304" i="1"/>
  <c r="Q304" i="1"/>
  <c r="O843" i="1"/>
  <c r="Q843" i="1"/>
  <c r="O443" i="1"/>
  <c r="Q443" i="1"/>
  <c r="O43" i="1"/>
  <c r="Q43" i="1"/>
  <c r="O681" i="1"/>
  <c r="Q681" i="1"/>
  <c r="O281" i="1"/>
  <c r="Q281" i="1"/>
  <c r="O1200" i="1"/>
  <c r="Q1200" i="1"/>
  <c r="O800" i="1"/>
  <c r="Q800" i="1"/>
  <c r="O400" i="1"/>
  <c r="Q400" i="1"/>
  <c r="O1019" i="1"/>
  <c r="Q1019" i="1"/>
  <c r="O619" i="1"/>
  <c r="Q619" i="1"/>
  <c r="O219" i="1"/>
  <c r="Q219" i="1"/>
  <c r="O1398" i="1"/>
  <c r="Q1398" i="1"/>
  <c r="O998" i="1"/>
  <c r="Q998" i="1"/>
  <c r="O1537" i="1"/>
  <c r="Q1537" i="1"/>
  <c r="O1137" i="1"/>
  <c r="Q1137" i="1"/>
  <c r="O737" i="1"/>
  <c r="Q737" i="1"/>
  <c r="O1176" i="1"/>
  <c r="Q1176" i="1"/>
  <c r="O776" i="1"/>
  <c r="Q776" i="1"/>
  <c r="O376" i="1"/>
  <c r="Q376" i="1"/>
  <c r="O1555" i="1"/>
  <c r="Q1555" i="1"/>
  <c r="O1155" i="1"/>
  <c r="Q1155" i="1"/>
  <c r="O755" i="1"/>
  <c r="Q755" i="1"/>
  <c r="O1434" i="1"/>
  <c r="Q1434" i="1"/>
  <c r="O1034" i="1"/>
  <c r="Q1034" i="1"/>
  <c r="O1264" i="1"/>
  <c r="Q1264" i="1"/>
  <c r="O2209" i="1"/>
  <c r="Q2209" i="1"/>
  <c r="O2834" i="1"/>
  <c r="Q2834" i="1"/>
  <c r="O3304" i="1"/>
  <c r="Q3304" i="1"/>
  <c r="O225" i="1"/>
  <c r="Q225" i="1"/>
  <c r="O2482" i="1"/>
  <c r="Q2482" i="1"/>
  <c r="O3397" i="1"/>
  <c r="Q3397" i="1"/>
  <c r="O270" i="1"/>
  <c r="Q270" i="1"/>
  <c r="O992" i="1"/>
  <c r="Q992" i="1"/>
  <c r="O644" i="1"/>
  <c r="Q644" i="1"/>
  <c r="O1506" i="1"/>
  <c r="Q1506" i="1"/>
  <c r="O6915" i="1"/>
  <c r="Q6915" i="1"/>
  <c r="O4280" i="1"/>
  <c r="Q4280" i="1"/>
  <c r="O638" i="1"/>
  <c r="Q638" i="1"/>
  <c r="O2231" i="1"/>
  <c r="Q2231" i="1"/>
  <c r="O3150" i="1"/>
  <c r="Q3150" i="1"/>
  <c r="O30" i="1"/>
  <c r="Q30" i="1"/>
  <c r="O222" i="1"/>
  <c r="Q222" i="1"/>
  <c r="O1122" i="1"/>
  <c r="Q1122" i="1"/>
  <c r="O1341" i="1"/>
  <c r="Q1341" i="1"/>
  <c r="O2035" i="1"/>
  <c r="Q2035" i="1"/>
  <c r="O2552" i="1"/>
  <c r="Q2552" i="1"/>
  <c r="O846" i="1"/>
  <c r="Q846" i="1"/>
  <c r="O861" i="1"/>
  <c r="Q861" i="1"/>
  <c r="O1317" i="1"/>
  <c r="Q1317" i="1"/>
  <c r="O814" i="1"/>
  <c r="Q814" i="1"/>
  <c r="O2431" i="1"/>
  <c r="Q2431" i="1"/>
  <c r="O6329" i="1"/>
  <c r="Q6329" i="1"/>
  <c r="O4394" i="1"/>
  <c r="Q4394" i="1"/>
  <c r="O517" i="1"/>
  <c r="Q517" i="1"/>
  <c r="O1126" i="1"/>
  <c r="Q1126" i="1"/>
  <c r="O2475" i="1"/>
  <c r="Q2475" i="1"/>
  <c r="O2008" i="1"/>
  <c r="Q2008" i="1"/>
  <c r="O768" i="1"/>
  <c r="Q768" i="1"/>
  <c r="O2138" i="1"/>
  <c r="Q2138" i="1"/>
  <c r="O1942" i="1"/>
  <c r="Q1942" i="1"/>
  <c r="O2696" i="1"/>
  <c r="Q2696" i="1"/>
  <c r="O1646" i="1"/>
  <c r="Q1646" i="1"/>
  <c r="O3517" i="1"/>
  <c r="Q3517" i="1"/>
  <c r="O1699" i="1"/>
  <c r="Q1699" i="1"/>
  <c r="O1965" i="1"/>
  <c r="Q1965" i="1"/>
  <c r="O272" i="1"/>
  <c r="Q272" i="1"/>
  <c r="O670" i="1"/>
  <c r="Q670" i="1"/>
  <c r="O1143" i="1"/>
  <c r="Q1143" i="1"/>
  <c r="O2336" i="1"/>
  <c r="Q2336" i="1"/>
  <c r="O782" i="1"/>
  <c r="Q782" i="1"/>
  <c r="O1233" i="1"/>
  <c r="Q1233" i="1"/>
  <c r="O1202" i="1"/>
  <c r="Q1202" i="1"/>
  <c r="O1031" i="1"/>
  <c r="Q1031" i="1"/>
  <c r="O1247" i="1"/>
  <c r="Q1247" i="1"/>
  <c r="O326" i="1"/>
  <c r="Q326" i="1"/>
  <c r="O764" i="1"/>
  <c r="Q764" i="1"/>
  <c r="O503" i="1"/>
  <c r="Q503" i="1"/>
  <c r="O1260" i="1"/>
  <c r="Q1260" i="1"/>
  <c r="O60" i="1"/>
  <c r="Q60" i="1"/>
  <c r="O1236" i="1"/>
  <c r="Q1236" i="1"/>
  <c r="O215" i="1"/>
  <c r="Q215" i="1"/>
  <c r="O378" i="1"/>
  <c r="Q378" i="1"/>
  <c r="O427" i="1"/>
  <c r="Q427" i="1"/>
  <c r="O1762" i="1"/>
  <c r="Q1762" i="1"/>
  <c r="O752" i="1"/>
  <c r="Q752" i="1"/>
  <c r="O3211" i="1"/>
  <c r="Q3211" i="1"/>
  <c r="O950" i="1"/>
  <c r="Q950" i="1"/>
  <c r="O2600" i="1"/>
  <c r="Q2600" i="1"/>
  <c r="O2868" i="1"/>
  <c r="Q2868" i="1"/>
  <c r="O1113" i="1"/>
  <c r="Q1113" i="1"/>
  <c r="O2201" i="1"/>
  <c r="Q2201" i="1"/>
  <c r="O1618" i="1"/>
  <c r="Q1618" i="1"/>
  <c r="O1500" i="1"/>
  <c r="Q1500" i="1"/>
  <c r="O2691" i="1"/>
  <c r="Q2691" i="1"/>
  <c r="O488" i="1"/>
  <c r="Q488" i="1"/>
  <c r="O1526" i="1"/>
  <c r="Q1526" i="1"/>
  <c r="O210" i="1"/>
  <c r="Q210" i="1"/>
  <c r="O1084" i="1"/>
  <c r="Q1084" i="1"/>
  <c r="O453" i="1"/>
  <c r="Q453" i="1"/>
  <c r="O2316" i="1"/>
  <c r="Q2316" i="1"/>
  <c r="O712" i="1"/>
  <c r="Q712" i="1"/>
  <c r="O648" i="1"/>
  <c r="Q648" i="1"/>
  <c r="O1713" i="1"/>
  <c r="Q1713" i="1"/>
  <c r="O2012" i="1"/>
  <c r="Q2012" i="1"/>
  <c r="O829" i="1"/>
  <c r="Q829" i="1"/>
  <c r="O1227" i="1"/>
  <c r="Q1227" i="1"/>
  <c r="O306" i="1"/>
  <c r="Q306" i="1"/>
  <c r="O705" i="1"/>
  <c r="Q705" i="1"/>
  <c r="O344" i="1"/>
  <c r="Q344" i="1"/>
  <c r="O83" i="1"/>
  <c r="Q83" i="1"/>
  <c r="O840" i="1"/>
  <c r="Q840" i="1"/>
  <c r="O235" i="1"/>
  <c r="Q235" i="1"/>
  <c r="O398" i="1"/>
  <c r="Q398" i="1"/>
  <c r="O47" i="1"/>
  <c r="Q47" i="1"/>
  <c r="O2228" i="1"/>
  <c r="Q2228" i="1"/>
  <c r="O2543" i="1"/>
  <c r="Q2543" i="1"/>
  <c r="O194" i="1"/>
  <c r="Q194" i="1"/>
  <c r="O255" i="1"/>
  <c r="Q255" i="1"/>
  <c r="O18" i="1"/>
  <c r="Q18" i="1"/>
  <c r="O418" i="1"/>
  <c r="Q418" i="1"/>
  <c r="O67" i="1"/>
  <c r="Q67" i="1"/>
  <c r="O1401" i="1"/>
  <c r="Q1401" i="1"/>
  <c r="O1759" i="1"/>
  <c r="Q1759" i="1"/>
  <c r="O2507" i="1"/>
  <c r="Q2507" i="1"/>
  <c r="O2575" i="1"/>
  <c r="Q2575" i="1"/>
  <c r="O1051" i="1"/>
  <c r="Q1051" i="1"/>
  <c r="O2128" i="1"/>
  <c r="Q2128" i="1"/>
  <c r="O493" i="1"/>
  <c r="Q493" i="1"/>
  <c r="O214" i="1"/>
  <c r="Q214" i="1"/>
  <c r="O614" i="1"/>
  <c r="Q614" i="1"/>
  <c r="O275" i="1"/>
  <c r="Q275" i="1"/>
  <c r="O197" i="1"/>
  <c r="Q197" i="1"/>
  <c r="O38" i="1"/>
  <c r="Q38" i="1"/>
  <c r="O438" i="1"/>
  <c r="Q438" i="1"/>
  <c r="O185" i="1"/>
  <c r="Q185" i="1"/>
  <c r="O87" i="1"/>
  <c r="Q87" i="1"/>
  <c r="O487" i="1"/>
  <c r="Q487" i="1"/>
  <c r="O1470" i="1"/>
  <c r="Q1470" i="1"/>
  <c r="O2295" i="1"/>
  <c r="Q2295" i="1"/>
  <c r="O1799" i="1"/>
  <c r="Q1799" i="1"/>
  <c r="O2540" i="1"/>
  <c r="Q2540" i="1"/>
  <c r="O1882" i="1"/>
  <c r="Q1882" i="1"/>
  <c r="O2606" i="1"/>
  <c r="Q2606" i="1"/>
  <c r="O1844" i="1"/>
  <c r="Q1844" i="1"/>
  <c r="O1146" i="1"/>
  <c r="Q1146" i="1"/>
  <c r="O2161" i="1"/>
  <c r="Q2161" i="1"/>
  <c r="O2800" i="1"/>
  <c r="Q2800" i="1"/>
  <c r="O3275" i="1"/>
  <c r="Q3275" i="1"/>
  <c r="O753" i="1"/>
  <c r="Q753" i="1"/>
  <c r="O2051" i="1"/>
  <c r="Q2051" i="1"/>
  <c r="O1259" i="1"/>
  <c r="Q1259" i="1"/>
  <c r="O2204" i="1"/>
  <c r="Q2204" i="1"/>
  <c r="O2950" i="1"/>
  <c r="Q2950" i="1"/>
  <c r="O2529" i="1"/>
  <c r="Q2529" i="1"/>
  <c r="O2030" i="1"/>
  <c r="Q2030" i="1"/>
  <c r="O1383" i="1"/>
  <c r="Q1383" i="1"/>
  <c r="O2808" i="1"/>
  <c r="Q2808" i="1"/>
  <c r="O2360" i="1"/>
  <c r="Q2360" i="1"/>
  <c r="O1828" i="1"/>
  <c r="Q1828" i="1"/>
  <c r="O870" i="1"/>
  <c r="Q870" i="1"/>
  <c r="O3021" i="1"/>
  <c r="Q3021" i="1"/>
  <c r="O2611" i="1"/>
  <c r="Q2611" i="1"/>
  <c r="O2127" i="1"/>
  <c r="Q2127" i="1"/>
  <c r="O1549" i="1"/>
  <c r="Q1549" i="1"/>
  <c r="O2588" i="1"/>
  <c r="Q2588" i="1"/>
  <c r="O2100" i="1"/>
  <c r="Q2100" i="1"/>
  <c r="O1502" i="1"/>
  <c r="Q1502" i="1"/>
  <c r="O2515" i="1"/>
  <c r="Q2515" i="1"/>
  <c r="O2014" i="1"/>
  <c r="Q2014" i="1"/>
  <c r="O1346" i="1"/>
  <c r="Q1346" i="1"/>
  <c r="O3437" i="1"/>
  <c r="Q3437" i="1"/>
  <c r="O3037" i="1"/>
  <c r="Q3037" i="1"/>
  <c r="O2628" i="1"/>
  <c r="Q2628" i="1"/>
  <c r="O2147" i="1"/>
  <c r="Q2147" i="1"/>
  <c r="O1582" i="1"/>
  <c r="Q1582" i="1"/>
  <c r="O288" i="1"/>
  <c r="Q288" i="1"/>
  <c r="O2285" i="1"/>
  <c r="Q2285" i="1"/>
  <c r="O1885" i="1"/>
  <c r="Q1885" i="1"/>
  <c r="O1441" i="1"/>
  <c r="Q1441" i="1"/>
  <c r="O611" i="1"/>
  <c r="Q611" i="1"/>
  <c r="O10" i="1"/>
  <c r="Q10" i="1"/>
  <c r="O2003" i="1"/>
  <c r="Q2003" i="1"/>
  <c r="O1603" i="1"/>
  <c r="Q1603" i="1"/>
  <c r="O972" i="1"/>
  <c r="Q972" i="1"/>
  <c r="O402" i="1"/>
  <c r="Q402" i="1"/>
  <c r="O1279" i="1"/>
  <c r="Q1279" i="1"/>
  <c r="O253" i="1"/>
  <c r="Q253" i="1"/>
  <c r="O1006" i="1"/>
  <c r="Q1006" i="1"/>
  <c r="O1242" i="1"/>
  <c r="Q1242" i="1"/>
  <c r="O188" i="1"/>
  <c r="Q188" i="1"/>
  <c r="O2256" i="1"/>
  <c r="Q2256" i="1"/>
  <c r="O1856" i="1"/>
  <c r="Q1856" i="1"/>
  <c r="O1400" i="1"/>
  <c r="Q1400" i="1"/>
  <c r="O512" i="1"/>
  <c r="Q512" i="1"/>
  <c r="O1835" i="1"/>
  <c r="Q1835" i="1"/>
  <c r="O1366" i="1"/>
  <c r="Q1366" i="1"/>
  <c r="O448" i="1"/>
  <c r="Q448" i="1"/>
  <c r="O1103" i="1"/>
  <c r="Q1103" i="1"/>
  <c r="O2053" i="1"/>
  <c r="Q2053" i="1"/>
  <c r="O1653" i="1"/>
  <c r="Q1653" i="1"/>
  <c r="O1068" i="1"/>
  <c r="Q1068" i="1"/>
  <c r="O2752" i="1"/>
  <c r="Q2752" i="1"/>
  <c r="O2352" i="1"/>
  <c r="Q2352" i="1"/>
  <c r="O1952" i="1"/>
  <c r="Q1952" i="1"/>
  <c r="O1536" i="1"/>
  <c r="Q1536" i="1"/>
  <c r="O832" i="1"/>
  <c r="Q832" i="1"/>
  <c r="O769" i="1"/>
  <c r="Q769" i="1"/>
  <c r="O369" i="1"/>
  <c r="Q369" i="1"/>
  <c r="O1567" i="1"/>
  <c r="Q1567" i="1"/>
  <c r="O1167" i="1"/>
  <c r="Q1167" i="1"/>
  <c r="O767" i="1"/>
  <c r="Q767" i="1"/>
  <c r="O646" i="1"/>
  <c r="Q646" i="1"/>
  <c r="O246" i="1"/>
  <c r="Q246" i="1"/>
  <c r="O1445" i="1"/>
  <c r="Q1445" i="1"/>
  <c r="O1045" i="1"/>
  <c r="Q1045" i="1"/>
  <c r="O645" i="1"/>
  <c r="Q645" i="1"/>
  <c r="O684" i="1"/>
  <c r="Q684" i="1"/>
  <c r="O284" i="1"/>
  <c r="Q284" i="1"/>
  <c r="O823" i="1"/>
  <c r="Q823" i="1"/>
  <c r="O423" i="1"/>
  <c r="Q423" i="1"/>
  <c r="O23" i="1"/>
  <c r="Q23" i="1"/>
  <c r="O661" i="1"/>
  <c r="Q661" i="1"/>
  <c r="O261" i="1"/>
  <c r="Q261" i="1"/>
  <c r="O1180" i="1"/>
  <c r="Q1180" i="1"/>
  <c r="O780" i="1"/>
  <c r="Q780" i="1"/>
  <c r="O380" i="1"/>
  <c r="Q380" i="1"/>
  <c r="O999" i="1"/>
  <c r="Q999" i="1"/>
  <c r="O599" i="1"/>
  <c r="Q599" i="1"/>
  <c r="O199" i="1"/>
  <c r="Q199" i="1"/>
  <c r="O1378" i="1"/>
  <c r="Q1378" i="1"/>
  <c r="O978" i="1"/>
  <c r="Q978" i="1"/>
  <c r="O1517" i="1"/>
  <c r="Q1517" i="1"/>
  <c r="O1117" i="1"/>
  <c r="Q1117" i="1"/>
  <c r="O717" i="1"/>
  <c r="Q717" i="1"/>
  <c r="O1156" i="1"/>
  <c r="Q1156" i="1"/>
  <c r="O756" i="1"/>
  <c r="Q756" i="1"/>
  <c r="O356" i="1"/>
  <c r="Q356" i="1"/>
  <c r="O1535" i="1"/>
  <c r="Q1535" i="1"/>
  <c r="O1135" i="1"/>
  <c r="Q1135" i="1"/>
  <c r="O735" i="1"/>
  <c r="Q735" i="1"/>
  <c r="O1414" i="1"/>
  <c r="Q1414" i="1"/>
  <c r="O1014" i="1"/>
  <c r="Q1014" i="1"/>
  <c r="O1361" i="1"/>
  <c r="Q1361" i="1"/>
  <c r="O2244" i="1"/>
  <c r="Q2244" i="1"/>
  <c r="O2859" i="1"/>
  <c r="Q2859" i="1"/>
  <c r="O3325" i="1"/>
  <c r="Q3325" i="1"/>
  <c r="O1781" i="1"/>
  <c r="Q1781" i="1"/>
  <c r="O2526" i="1"/>
  <c r="Q2526" i="1"/>
  <c r="O3056" i="1"/>
  <c r="Q3056" i="1"/>
  <c r="O1950" i="1"/>
  <c r="Q1950" i="1"/>
  <c r="O2657" i="1"/>
  <c r="Q2657" i="1"/>
  <c r="O888" i="1"/>
  <c r="Q888" i="1"/>
  <c r="O93" i="1"/>
  <c r="Q93" i="1"/>
  <c r="O1477" i="1"/>
  <c r="Q1477" i="1"/>
  <c r="O4925" i="1"/>
  <c r="Q4925" i="1"/>
  <c r="O1228" i="1"/>
  <c r="Q1228" i="1"/>
  <c r="O1728" i="1"/>
  <c r="Q1728" i="1"/>
  <c r="O61" i="1"/>
  <c r="Q61" i="1"/>
  <c r="O5873" i="1"/>
  <c r="Q5873" i="1"/>
  <c r="O134" i="1"/>
  <c r="Q134" i="1"/>
  <c r="O407" i="1"/>
  <c r="Q407" i="1"/>
  <c r="O1720" i="1"/>
  <c r="Q1720" i="1"/>
  <c r="O1889" i="1"/>
  <c r="Q1889" i="1"/>
  <c r="O1677" i="1"/>
  <c r="Q1677" i="1"/>
  <c r="O2432" i="1"/>
  <c r="Q2432" i="1"/>
  <c r="O234" i="1"/>
  <c r="Q234" i="1"/>
  <c r="O634" i="1"/>
  <c r="Q634" i="1"/>
  <c r="O295" i="1"/>
  <c r="Q295" i="1"/>
  <c r="O217" i="1"/>
  <c r="Q217" i="1"/>
  <c r="O58" i="1"/>
  <c r="Q58" i="1"/>
  <c r="O458" i="1"/>
  <c r="Q458" i="1"/>
  <c r="O205" i="1"/>
  <c r="Q205" i="1"/>
  <c r="O107" i="1"/>
  <c r="Q107" i="1"/>
  <c r="O507" i="1"/>
  <c r="Q507" i="1"/>
  <c r="O1532" i="1"/>
  <c r="Q1532" i="1"/>
  <c r="O2333" i="1"/>
  <c r="Q2333" i="1"/>
  <c r="O1839" i="1"/>
  <c r="Q1839" i="1"/>
  <c r="O2573" i="1"/>
  <c r="Q2573" i="1"/>
  <c r="O1922" i="1"/>
  <c r="Q1922" i="1"/>
  <c r="O2637" i="1"/>
  <c r="Q2637" i="1"/>
  <c r="O1884" i="1"/>
  <c r="Q1884" i="1"/>
  <c r="O1246" i="1"/>
  <c r="Q1246" i="1"/>
  <c r="O2195" i="1"/>
  <c r="Q2195" i="1"/>
  <c r="O2825" i="1"/>
  <c r="Q2825" i="1"/>
  <c r="O3296" i="1"/>
  <c r="Q3296" i="1"/>
  <c r="O948" i="1"/>
  <c r="Q948" i="1"/>
  <c r="O2091" i="1"/>
  <c r="Q2091" i="1"/>
  <c r="O1349" i="1"/>
  <c r="Q1349" i="1"/>
  <c r="O2239" i="1"/>
  <c r="Q2239" i="1"/>
  <c r="O2930" i="1"/>
  <c r="Q2930" i="1"/>
  <c r="O2506" i="1"/>
  <c r="Q2506" i="1"/>
  <c r="O2002" i="1"/>
  <c r="Q2002" i="1"/>
  <c r="O1322" i="1"/>
  <c r="Q1322" i="1"/>
  <c r="O2787" i="1"/>
  <c r="Q2787" i="1"/>
  <c r="O2335" i="1"/>
  <c r="Q2335" i="1"/>
  <c r="O1800" i="1"/>
  <c r="Q1800" i="1"/>
  <c r="O732" i="1"/>
  <c r="Q732" i="1"/>
  <c r="O3001" i="1"/>
  <c r="Q3001" i="1"/>
  <c r="O2589" i="1"/>
  <c r="Q2589" i="1"/>
  <c r="O2101" i="1"/>
  <c r="Q2101" i="1"/>
  <c r="O1503" i="1"/>
  <c r="Q1503" i="1"/>
  <c r="O2564" i="1"/>
  <c r="Q2564" i="1"/>
  <c r="O2074" i="1"/>
  <c r="Q2074" i="1"/>
  <c r="O1459" i="1"/>
  <c r="Q1459" i="1"/>
  <c r="O2491" i="1"/>
  <c r="Q2491" i="1"/>
  <c r="O1986" i="1"/>
  <c r="Q1986" i="1"/>
  <c r="O1283" i="1"/>
  <c r="Q1283" i="1"/>
  <c r="O3417" i="1"/>
  <c r="Q3417" i="1"/>
  <c r="O3017" i="1"/>
  <c r="Q3017" i="1"/>
  <c r="O2607" i="1"/>
  <c r="Q2607" i="1"/>
  <c r="O2121" i="1"/>
  <c r="Q2121" i="1"/>
  <c r="O1543" i="1"/>
  <c r="Q1543" i="1"/>
  <c r="O213" i="1"/>
  <c r="Q213" i="1"/>
  <c r="O2265" i="1"/>
  <c r="Q2265" i="1"/>
  <c r="O1865" i="1"/>
  <c r="Q1865" i="1"/>
  <c r="O1411" i="1"/>
  <c r="Q1411" i="1"/>
  <c r="O548" i="1"/>
  <c r="Q548" i="1"/>
  <c r="O2383" i="1"/>
  <c r="Q2383" i="1"/>
  <c r="O1983" i="1"/>
  <c r="Q1983" i="1"/>
  <c r="O1581" i="1"/>
  <c r="Q1581" i="1"/>
  <c r="O932" i="1"/>
  <c r="Q932" i="1"/>
  <c r="O332" i="1"/>
  <c r="Q332" i="1"/>
  <c r="O1244" i="1"/>
  <c r="Q1244" i="1"/>
  <c r="O191" i="1"/>
  <c r="Q191" i="1"/>
  <c r="O966" i="1"/>
  <c r="Q966" i="1"/>
  <c r="O1208" i="1"/>
  <c r="Q1208" i="1"/>
  <c r="O113" i="1"/>
  <c r="Q113" i="1"/>
  <c r="O2236" i="1"/>
  <c r="Q2236" i="1"/>
  <c r="O1836" i="1"/>
  <c r="Q1836" i="1"/>
  <c r="O1368" i="1"/>
  <c r="Q1368" i="1"/>
  <c r="O450" i="1"/>
  <c r="Q450" i="1"/>
  <c r="O1815" i="1"/>
  <c r="Q1815" i="1"/>
  <c r="O1333" i="1"/>
  <c r="Q1333" i="1"/>
  <c r="O373" i="1"/>
  <c r="Q373" i="1"/>
  <c r="O1069" i="1"/>
  <c r="Q1069" i="1"/>
  <c r="O2033" i="1"/>
  <c r="Q2033" i="1"/>
  <c r="O1633" i="1"/>
  <c r="Q1633" i="1"/>
  <c r="O1032" i="1"/>
  <c r="Q1032" i="1"/>
  <c r="O2732" i="1"/>
  <c r="Q2732" i="1"/>
  <c r="O2332" i="1"/>
  <c r="Q2332" i="1"/>
  <c r="O1932" i="1"/>
  <c r="Q1932" i="1"/>
  <c r="O1508" i="1"/>
  <c r="Q1508" i="1"/>
  <c r="O770" i="1"/>
  <c r="Q770" i="1"/>
  <c r="O749" i="1"/>
  <c r="Q749" i="1"/>
  <c r="O349" i="1"/>
  <c r="Q349" i="1"/>
  <c r="O1547" i="1"/>
  <c r="Q1547" i="1"/>
  <c r="O1147" i="1"/>
  <c r="Q1147" i="1"/>
  <c r="O747" i="1"/>
  <c r="Q747" i="1"/>
  <c r="O626" i="1"/>
  <c r="Q626" i="1"/>
  <c r="O226" i="1"/>
  <c r="Q226" i="1"/>
  <c r="O1425" i="1"/>
  <c r="Q1425" i="1"/>
  <c r="O1025" i="1"/>
  <c r="Q1025" i="1"/>
  <c r="O625" i="1"/>
  <c r="Q625" i="1"/>
  <c r="O664" i="1"/>
  <c r="Q664" i="1"/>
  <c r="O264" i="1"/>
  <c r="Q264" i="1"/>
  <c r="O803" i="1"/>
  <c r="Q803" i="1"/>
  <c r="O403" i="1"/>
  <c r="Q403" i="1"/>
  <c r="O3" i="1"/>
  <c r="Q3" i="1"/>
  <c r="O641" i="1"/>
  <c r="Q641" i="1"/>
  <c r="O241" i="1"/>
  <c r="Q241" i="1"/>
  <c r="O1160" i="1"/>
  <c r="Q1160" i="1"/>
  <c r="O760" i="1"/>
  <c r="Q760" i="1"/>
  <c r="O360" i="1"/>
  <c r="Q360" i="1"/>
  <c r="O979" i="1"/>
  <c r="Q979" i="1"/>
  <c r="O579" i="1"/>
  <c r="Q579" i="1"/>
  <c r="O179" i="1"/>
  <c r="Q179" i="1"/>
  <c r="O1358" i="1"/>
  <c r="Q1358" i="1"/>
  <c r="O958" i="1"/>
  <c r="Q958" i="1"/>
  <c r="O1497" i="1"/>
  <c r="Q1497" i="1"/>
  <c r="O1097" i="1"/>
  <c r="Q1097" i="1"/>
  <c r="O697" i="1"/>
  <c r="Q697" i="1"/>
  <c r="O1136" i="1"/>
  <c r="Q1136" i="1"/>
  <c r="O736" i="1"/>
  <c r="Q736" i="1"/>
  <c r="O336" i="1"/>
  <c r="Q336" i="1"/>
  <c r="O1515" i="1"/>
  <c r="Q1515" i="1"/>
  <c r="O1115" i="1"/>
  <c r="Q1115" i="1"/>
  <c r="O715" i="1"/>
  <c r="Q715" i="1"/>
  <c r="O1394" i="1"/>
  <c r="Q1394" i="1"/>
  <c r="O994" i="1"/>
  <c r="Q994" i="1"/>
  <c r="O1440" i="1"/>
  <c r="Q1440" i="1"/>
  <c r="O2281" i="1"/>
  <c r="Q2281" i="1"/>
  <c r="O2884" i="1"/>
  <c r="Q2884" i="1"/>
  <c r="O3346" i="1"/>
  <c r="Q3346" i="1"/>
  <c r="O1824" i="1"/>
  <c r="Q1824" i="1"/>
  <c r="O2559" i="1"/>
  <c r="Q2559" i="1"/>
  <c r="O7234" i="1"/>
  <c r="Q7234" i="1"/>
  <c r="O6361" i="1"/>
  <c r="Q6361" i="1"/>
  <c r="O4488" i="1"/>
  <c r="Q4488" i="1"/>
  <c r="O4960" i="1"/>
  <c r="Q4960" i="1"/>
  <c r="O7547" i="1"/>
  <c r="Q7547" i="1"/>
  <c r="O6901" i="1"/>
  <c r="Q6901" i="1"/>
  <c r="O5892" i="1"/>
  <c r="Q5892" i="1"/>
  <c r="O7461" i="1"/>
  <c r="Q7461" i="1"/>
  <c r="O6749" i="1"/>
  <c r="Q6749" i="1"/>
  <c r="O5682" i="1"/>
  <c r="Q5682" i="1"/>
  <c r="O7378" i="1"/>
  <c r="Q7378" i="1"/>
  <c r="O6595" i="1"/>
  <c r="Q6595" i="1"/>
  <c r="O5376" i="1"/>
  <c r="Q5376" i="1"/>
  <c r="O7282" i="1"/>
  <c r="Q7282" i="1"/>
  <c r="O6442" i="1"/>
  <c r="Q6442" i="1"/>
  <c r="O4930" i="1"/>
  <c r="Q4930" i="1"/>
  <c r="O7188" i="1"/>
  <c r="Q7188" i="1"/>
  <c r="O6291" i="1"/>
  <c r="Q6291" i="1"/>
  <c r="O3509" i="1"/>
  <c r="Q3509" i="1"/>
  <c r="O7085" i="1"/>
  <c r="Q7085" i="1"/>
  <c r="O6138" i="1"/>
  <c r="Q6138" i="1"/>
  <c r="O7593" i="1"/>
  <c r="Q7593" i="1"/>
  <c r="O6972" i="1"/>
  <c r="Q6972" i="1"/>
  <c r="O5988" i="1"/>
  <c r="Q5988" i="1"/>
  <c r="O6875" i="1"/>
  <c r="Q6875" i="1"/>
  <c r="O6128" i="1"/>
  <c r="Q6128" i="1"/>
  <c r="O4555" i="1"/>
  <c r="Q4555" i="1"/>
  <c r="O6414" i="1"/>
  <c r="Q6414" i="1"/>
  <c r="O5531" i="1"/>
  <c r="Q5531" i="1"/>
  <c r="O7449" i="1"/>
  <c r="Q7449" i="1"/>
  <c r="O6896" i="1"/>
  <c r="Q6896" i="1"/>
  <c r="O6151" i="1"/>
  <c r="Q6151" i="1"/>
  <c r="O4691" i="1"/>
  <c r="Q4691" i="1"/>
  <c r="O7272" i="1"/>
  <c r="Q7272" i="1"/>
  <c r="O6634" i="1"/>
  <c r="Q6634" i="1"/>
  <c r="O5867" i="1"/>
  <c r="Q5867" i="1"/>
  <c r="O7587" i="1"/>
  <c r="Q7587" i="1"/>
  <c r="O7077" i="1"/>
  <c r="Q7077" i="1"/>
  <c r="O6372" i="1"/>
  <c r="Q6372" i="1"/>
  <c r="O5426" i="1"/>
  <c r="Q5426" i="1"/>
  <c r="O4005" i="1"/>
  <c r="Q4005" i="1"/>
  <c r="O3991" i="1"/>
  <c r="Q3991" i="1"/>
  <c r="O6981" i="1"/>
  <c r="Q6981" i="1"/>
  <c r="O6406" i="1"/>
  <c r="Q6406" i="1"/>
  <c r="O5814" i="1"/>
  <c r="Q5814" i="1"/>
  <c r="O4567" i="1"/>
  <c r="Q4567" i="1"/>
  <c r="O4744" i="1"/>
  <c r="Q4744" i="1"/>
  <c r="O4834" i="1"/>
  <c r="Q4834" i="1"/>
  <c r="O7162" i="1"/>
  <c r="Q7162" i="1"/>
  <c r="O6651" i="1"/>
  <c r="Q6651" i="1"/>
  <c r="O6088" i="1"/>
  <c r="Q6088" i="1"/>
  <c r="O5292" i="1"/>
  <c r="Q5292" i="1"/>
  <c r="O7582" i="1"/>
  <c r="Q7582" i="1"/>
  <c r="O7161" i="1"/>
  <c r="Q7161" i="1"/>
  <c r="O6649" i="1"/>
  <c r="Q6649" i="1"/>
  <c r="O6087" i="1"/>
  <c r="Q6087" i="1"/>
  <c r="O5290" i="1"/>
  <c r="Q5290" i="1"/>
  <c r="O5338" i="1"/>
  <c r="Q5338" i="1"/>
  <c r="O6868" i="1"/>
  <c r="Q6868" i="1"/>
  <c r="O6309" i="1"/>
  <c r="Q6309" i="1"/>
  <c r="O5670" i="1"/>
  <c r="Q5670" i="1"/>
  <c r="O4073" i="1"/>
  <c r="Q4073" i="1"/>
  <c r="O7327" i="1"/>
  <c r="Q7327" i="1"/>
  <c r="O6867" i="1"/>
  <c r="Q6867" i="1"/>
  <c r="O6308" i="1"/>
  <c r="Q6308" i="1"/>
  <c r="O5669" i="1"/>
  <c r="Q5669" i="1"/>
  <c r="O4072" i="1"/>
  <c r="Q4072" i="1"/>
  <c r="O4669" i="1"/>
  <c r="Q4669" i="1"/>
  <c r="O3328" i="1"/>
  <c r="Q3328" i="1"/>
  <c r="O6798" i="1"/>
  <c r="Q6798" i="1"/>
  <c r="O6377" i="1"/>
  <c r="Q6377" i="1"/>
  <c r="O5952" i="1"/>
  <c r="Q5952" i="1"/>
  <c r="O5485" i="1"/>
  <c r="Q5485" i="1"/>
  <c r="O4891" i="1"/>
  <c r="Q4891" i="1"/>
  <c r="O4061" i="1"/>
  <c r="Q4061" i="1"/>
  <c r="O4858" i="1"/>
  <c r="Q4858" i="1"/>
  <c r="O3989" i="1"/>
  <c r="Q3989" i="1"/>
  <c r="O6627" i="1"/>
  <c r="Q6627" i="1"/>
  <c r="O6206" i="1"/>
  <c r="Q6206" i="1"/>
  <c r="O5773" i="1"/>
  <c r="Q5773" i="1"/>
  <c r="O5256" i="1"/>
  <c r="Q5256" i="1"/>
  <c r="O4627" i="1"/>
  <c r="Q4627" i="1"/>
  <c r="O2894" i="1"/>
  <c r="Q2894" i="1"/>
  <c r="O4558" i="1"/>
  <c r="Q4558" i="1"/>
  <c r="O5135" i="1"/>
  <c r="Q5135" i="1"/>
  <c r="O4477" i="1"/>
  <c r="Q4477" i="1"/>
  <c r="O5790" i="1"/>
  <c r="Q5790" i="1"/>
  <c r="O5277" i="1"/>
  <c r="Q5277" i="1"/>
  <c r="O4653" i="1"/>
  <c r="Q4653" i="1"/>
  <c r="O3259" i="1"/>
  <c r="Q3259" i="1"/>
  <c r="O5529" i="1"/>
  <c r="Q5529" i="1"/>
  <c r="O4939" i="1"/>
  <c r="Q4939" i="1"/>
  <c r="O4175" i="1"/>
  <c r="Q4175" i="1"/>
  <c r="O6970" i="1"/>
  <c r="Q6970" i="1"/>
  <c r="O6557" i="1"/>
  <c r="Q6557" i="1"/>
  <c r="O6135" i="1"/>
  <c r="Q6135" i="1"/>
  <c r="O5698" i="1"/>
  <c r="Q5698" i="1"/>
  <c r="O5158" i="1"/>
  <c r="Q5158" i="1"/>
  <c r="O4506" i="1"/>
  <c r="Q4506" i="1"/>
  <c r="O6929" i="1"/>
  <c r="Q6929" i="1"/>
  <c r="O6513" i="1"/>
  <c r="Q6513" i="1"/>
  <c r="O6092" i="1"/>
  <c r="Q6092" i="1"/>
  <c r="O5652" i="1"/>
  <c r="Q5652" i="1"/>
  <c r="O5094" i="1"/>
  <c r="Q5094" i="1"/>
  <c r="O4424" i="1"/>
  <c r="Q4424" i="1"/>
  <c r="O5830" i="1"/>
  <c r="Q5830" i="1"/>
  <c r="O5330" i="1"/>
  <c r="Q5330" i="1"/>
  <c r="O4717" i="1"/>
  <c r="Q4717" i="1"/>
  <c r="O3548" i="1"/>
  <c r="Q3548" i="1"/>
  <c r="O5467" i="1"/>
  <c r="Q5467" i="1"/>
  <c r="O4872" i="1"/>
  <c r="Q4872" i="1"/>
  <c r="O4009" i="1"/>
  <c r="Q4009" i="1"/>
  <c r="O7446" i="1"/>
  <c r="Q7446" i="1"/>
  <c r="O7046" i="1"/>
  <c r="Q7046" i="1"/>
  <c r="O6637" i="1"/>
  <c r="Q6637" i="1"/>
  <c r="O6215" i="1"/>
  <c r="Q6215" i="1"/>
  <c r="O5782" i="1"/>
  <c r="Q5782" i="1"/>
  <c r="O5271" i="1"/>
  <c r="Q5271" i="1"/>
  <c r="O4644" i="1"/>
  <c r="Q4644" i="1"/>
  <c r="O3169" i="1"/>
  <c r="Q3169" i="1"/>
  <c r="O3625" i="1"/>
  <c r="Q3625" i="1"/>
  <c r="O3458" i="1"/>
  <c r="Q3458" i="1"/>
  <c r="O3245" i="1"/>
  <c r="Q3245" i="1"/>
  <c r="O5228" i="1"/>
  <c r="Q5228" i="1"/>
  <c r="O4762" i="1"/>
  <c r="Q4762" i="1"/>
  <c r="O4173" i="1"/>
  <c r="Q4173" i="1"/>
  <c r="O3408" i="1"/>
  <c r="Q3408" i="1"/>
  <c r="O3300" i="1"/>
  <c r="Q3300" i="1"/>
  <c r="O3147" i="1"/>
  <c r="Q3147" i="1"/>
  <c r="O5245" i="1"/>
  <c r="Q5245" i="1"/>
  <c r="O4780" i="1"/>
  <c r="Q4780" i="1"/>
  <c r="O4201" i="1"/>
  <c r="Q4201" i="1"/>
  <c r="O3448" i="1"/>
  <c r="Q3448" i="1"/>
  <c r="O5349" i="1"/>
  <c r="Q5349" i="1"/>
  <c r="O4896" i="1"/>
  <c r="Q4896" i="1"/>
  <c r="O4371" i="1"/>
  <c r="Q4371" i="1"/>
  <c r="O3649" i="1"/>
  <c r="Q3649" i="1"/>
  <c r="O4057" i="1"/>
  <c r="Q4057" i="1"/>
  <c r="O3215" i="1"/>
  <c r="Q3215" i="1"/>
  <c r="O5347" i="1"/>
  <c r="Q5347" i="1"/>
  <c r="O4894" i="1"/>
  <c r="Q4894" i="1"/>
  <c r="O4369" i="1"/>
  <c r="Q4369" i="1"/>
  <c r="O3647" i="1"/>
  <c r="Q3647" i="1"/>
  <c r="O4089" i="1"/>
  <c r="Q4089" i="1"/>
  <c r="O3276" i="1"/>
  <c r="Q3276" i="1"/>
  <c r="O3683" i="1"/>
  <c r="Q3683" i="1"/>
  <c r="O4085" i="1"/>
  <c r="Q4085" i="1"/>
  <c r="O3271" i="1"/>
  <c r="Q3271" i="1"/>
  <c r="O6536" i="1"/>
  <c r="Q6536" i="1"/>
  <c r="O6136" i="1"/>
  <c r="Q6136" i="1"/>
  <c r="O5721" i="1"/>
  <c r="Q5721" i="1"/>
  <c r="O5300" i="1"/>
  <c r="Q5300" i="1"/>
  <c r="O4842" i="1"/>
  <c r="Q4842" i="1"/>
  <c r="O4295" i="1"/>
  <c r="Q4295" i="1"/>
  <c r="O3554" i="1"/>
  <c r="Q3554" i="1"/>
  <c r="O5008" i="1"/>
  <c r="Q5008" i="1"/>
  <c r="O4587" i="1"/>
  <c r="Q4587" i="1"/>
  <c r="O4071" i="1"/>
  <c r="Q4071" i="1"/>
  <c r="O3460" i="1"/>
  <c r="Q3460" i="1"/>
  <c r="O2246" i="1"/>
  <c r="Q2246" i="1"/>
  <c r="O3082" i="1"/>
  <c r="Q3082" i="1"/>
  <c r="O3188" i="1"/>
  <c r="Q3188" i="1"/>
  <c r="O1837" i="1"/>
  <c r="Q1837" i="1"/>
  <c r="O4312" i="1"/>
  <c r="Q4312" i="1"/>
  <c r="O3734" i="1"/>
  <c r="Q3734" i="1"/>
  <c r="O2827" i="1"/>
  <c r="Q2827" i="1"/>
  <c r="O4388" i="1"/>
  <c r="Q4388" i="1"/>
  <c r="O3823" i="1"/>
  <c r="Q3823" i="1"/>
  <c r="O3058" i="1"/>
  <c r="Q3058" i="1"/>
  <c r="O1221" i="1"/>
  <c r="Q1221" i="1"/>
  <c r="O5944" i="1"/>
  <c r="Q5944" i="1"/>
  <c r="O5544" i="1"/>
  <c r="Q5544" i="1"/>
  <c r="O5139" i="1"/>
  <c r="Q5139" i="1"/>
  <c r="O4718" i="1"/>
  <c r="Q4718" i="1"/>
  <c r="O4250" i="1"/>
  <c r="Q4250" i="1"/>
  <c r="O3667" i="1"/>
  <c r="Q3667" i="1"/>
  <c r="O2382" i="1"/>
  <c r="Q2382" i="1"/>
  <c r="O1492" i="1"/>
  <c r="Q1492" i="1"/>
  <c r="O4176" i="1"/>
  <c r="Q4176" i="1"/>
  <c r="O3771" i="1"/>
  <c r="Q3771" i="1"/>
  <c r="O3295" i="1"/>
  <c r="Q3295" i="1"/>
  <c r="O2481" i="1"/>
  <c r="Q2481" i="1"/>
  <c r="O2393" i="1"/>
  <c r="Q2393" i="1"/>
  <c r="O4114" i="1"/>
  <c r="Q4114" i="1"/>
  <c r="O3706" i="1"/>
  <c r="Q3706" i="1"/>
  <c r="O3207" i="1"/>
  <c r="Q3207" i="1"/>
  <c r="O2211" i="1"/>
  <c r="Q2211" i="1"/>
  <c r="O2117" i="1"/>
  <c r="Q2117" i="1"/>
  <c r="O2021" i="1"/>
  <c r="Q2021" i="1"/>
  <c r="O2593" i="1"/>
  <c r="Q2593" i="1"/>
  <c r="O3105" i="1"/>
  <c r="Q3105" i="1"/>
  <c r="O1898" i="1"/>
  <c r="Q1898" i="1"/>
  <c r="O2521" i="1"/>
  <c r="Q2521" i="1"/>
  <c r="O4387" i="1"/>
  <c r="Q4387" i="1"/>
  <c r="O3987" i="1"/>
  <c r="Q3987" i="1"/>
  <c r="O3563" i="1"/>
  <c r="Q3563" i="1"/>
  <c r="O2998" i="1"/>
  <c r="Q2998" i="1"/>
  <c r="O1563" i="1"/>
  <c r="Q1563" i="1"/>
  <c r="O4086" i="1"/>
  <c r="Q4086" i="1"/>
  <c r="O3676" i="1"/>
  <c r="Q3676" i="1"/>
  <c r="O3163" i="1"/>
  <c r="Q3163" i="1"/>
  <c r="O2093" i="1"/>
  <c r="Q2093" i="1"/>
  <c r="O2879" i="1"/>
  <c r="Q2879" i="1"/>
  <c r="O4324" i="1"/>
  <c r="Q4324" i="1"/>
  <c r="O3924" i="1"/>
  <c r="Q3924" i="1"/>
  <c r="O3489" i="1"/>
  <c r="Q3489" i="1"/>
  <c r="O2878" i="1"/>
  <c r="Q2878" i="1"/>
  <c r="O5223" i="1"/>
  <c r="Q5223" i="1"/>
  <c r="O4823" i="1"/>
  <c r="Q4823" i="1"/>
  <c r="O4423" i="1"/>
  <c r="Q4423" i="1"/>
  <c r="O4023" i="1"/>
  <c r="Q4023" i="1"/>
  <c r="O3605" i="1"/>
  <c r="Q3605" i="1"/>
  <c r="O3063" i="1"/>
  <c r="Q3063" i="1"/>
  <c r="O1771" i="1"/>
  <c r="Q1771" i="1"/>
  <c r="O3415" i="1"/>
  <c r="Q3415" i="1"/>
  <c r="O3309" i="1"/>
  <c r="Q3309" i="1"/>
  <c r="O3174" i="1"/>
  <c r="Q3174" i="1"/>
  <c r="O3514" i="1"/>
  <c r="Q3514" i="1"/>
  <c r="O792" i="1"/>
  <c r="Q792" i="1"/>
  <c r="O1556" i="1"/>
  <c r="Q1556" i="1"/>
  <c r="O2479" i="1"/>
  <c r="Q2479" i="1"/>
  <c r="O2544" i="1"/>
  <c r="Q2544" i="1"/>
  <c r="O2719" i="1"/>
  <c r="Q2719" i="1"/>
  <c r="O7202" i="1"/>
  <c r="Q7202" i="1"/>
  <c r="O6318" i="1"/>
  <c r="Q6318" i="1"/>
  <c r="O3931" i="1"/>
  <c r="Q3931" i="1"/>
  <c r="O4745" i="1"/>
  <c r="Q4745" i="1"/>
  <c r="O7518" i="1"/>
  <c r="Q7518" i="1"/>
  <c r="O6851" i="1"/>
  <c r="Q6851" i="1"/>
  <c r="O5823" i="1"/>
  <c r="Q5823" i="1"/>
  <c r="O7434" i="1"/>
  <c r="Q7434" i="1"/>
  <c r="O6697" i="1"/>
  <c r="Q6697" i="1"/>
  <c r="O5600" i="1"/>
  <c r="Q5600" i="1"/>
  <c r="O7344" i="1"/>
  <c r="Q7344" i="1"/>
  <c r="O6548" i="1"/>
  <c r="Q6548" i="1"/>
  <c r="O5260" i="1"/>
  <c r="Q5260" i="1"/>
  <c r="O7254" i="1"/>
  <c r="Q7254" i="1"/>
  <c r="O6394" i="1"/>
  <c r="Q6394" i="1"/>
  <c r="O4607" i="1"/>
  <c r="Q4607" i="1"/>
  <c r="O7155" i="1"/>
  <c r="Q7155" i="1"/>
  <c r="O6244" i="1"/>
  <c r="Q6244" i="1"/>
  <c r="O7649" i="1"/>
  <c r="Q7649" i="1"/>
  <c r="O7054" i="1"/>
  <c r="Q7054" i="1"/>
  <c r="O6094" i="1"/>
  <c r="Q6094" i="1"/>
  <c r="O7565" i="1"/>
  <c r="Q7565" i="1"/>
  <c r="O6928" i="1"/>
  <c r="Q6928" i="1"/>
  <c r="O5933" i="1"/>
  <c r="Q5933" i="1"/>
  <c r="O6836" i="1"/>
  <c r="Q6836" i="1"/>
  <c r="O6091" i="1"/>
  <c r="Q6091" i="1"/>
  <c r="O4251" i="1"/>
  <c r="Q4251" i="1"/>
  <c r="O6380" i="1"/>
  <c r="Q6380" i="1"/>
  <c r="O5456" i="1"/>
  <c r="Q5456" i="1"/>
  <c r="O7425" i="1"/>
  <c r="Q7425" i="1"/>
  <c r="O6861" i="1"/>
  <c r="Q6861" i="1"/>
  <c r="O6115" i="1"/>
  <c r="Q6115" i="1"/>
  <c r="O4452" i="1"/>
  <c r="Q4452" i="1"/>
  <c r="O7244" i="1"/>
  <c r="Q7244" i="1"/>
  <c r="O6600" i="1"/>
  <c r="Q6600" i="1"/>
  <c r="O5818" i="1"/>
  <c r="Q5818" i="1"/>
  <c r="O7563" i="1"/>
  <c r="Q7563" i="1"/>
  <c r="O7048" i="1"/>
  <c r="Q7048" i="1"/>
  <c r="O6331" i="1"/>
  <c r="Q6331" i="1"/>
  <c r="O5351" i="1"/>
  <c r="Q5351" i="1"/>
  <c r="O3819" i="1"/>
  <c r="Q3819" i="1"/>
  <c r="O3770" i="1"/>
  <c r="Q3770" i="1"/>
  <c r="O6956" i="1"/>
  <c r="Q6956" i="1"/>
  <c r="O6379" i="1"/>
  <c r="Q6379" i="1"/>
  <c r="O5772" i="1"/>
  <c r="Q5772" i="1"/>
  <c r="O4454" i="1"/>
  <c r="Q4454" i="1"/>
  <c r="O4642" i="1"/>
  <c r="Q4642" i="1"/>
  <c r="O4742" i="1"/>
  <c r="Q4742" i="1"/>
  <c r="O7138" i="1"/>
  <c r="Q7138" i="1"/>
  <c r="O6623" i="1"/>
  <c r="Q6623" i="1"/>
  <c r="O6062" i="1"/>
  <c r="Q6062" i="1"/>
  <c r="O5236" i="1"/>
  <c r="Q5236" i="1"/>
  <c r="O7561" i="1"/>
  <c r="Q7561" i="1"/>
  <c r="O7137" i="1"/>
  <c r="Q7137" i="1"/>
  <c r="O6622" i="1"/>
  <c r="Q6622" i="1"/>
  <c r="O6060" i="1"/>
  <c r="Q6060" i="1"/>
  <c r="O5235" i="1"/>
  <c r="Q5235" i="1"/>
  <c r="O5288" i="1"/>
  <c r="Q5288" i="1"/>
  <c r="O6842" i="1"/>
  <c r="Q6842" i="1"/>
  <c r="O6281" i="1"/>
  <c r="Q6281" i="1"/>
  <c r="O5633" i="1"/>
  <c r="Q5633" i="1"/>
  <c r="O3861" i="1"/>
  <c r="Q3861" i="1"/>
  <c r="O7305" i="1"/>
  <c r="Q7305" i="1"/>
  <c r="O6841" i="1"/>
  <c r="Q6841" i="1"/>
  <c r="O6280" i="1"/>
  <c r="Q6280" i="1"/>
  <c r="O5625" i="1"/>
  <c r="Q5625" i="1"/>
  <c r="O3860" i="1"/>
  <c r="Q3860" i="1"/>
  <c r="O4636" i="1"/>
  <c r="Q4636" i="1"/>
  <c r="O3048" i="1"/>
  <c r="Q3048" i="1"/>
  <c r="O6777" i="1"/>
  <c r="Q6777" i="1"/>
  <c r="O6355" i="1"/>
  <c r="Q6355" i="1"/>
  <c r="O5930" i="1"/>
  <c r="Q5930" i="1"/>
  <c r="O5457" i="1"/>
  <c r="Q5457" i="1"/>
  <c r="O4859" i="1"/>
  <c r="Q4859" i="1"/>
  <c r="O3990" i="1"/>
  <c r="Q3990" i="1"/>
  <c r="O4829" i="1"/>
  <c r="Q4829" i="1"/>
  <c r="O3918" i="1"/>
  <c r="Q3918" i="1"/>
  <c r="O6606" i="1"/>
  <c r="Q6606" i="1"/>
  <c r="O6185" i="1"/>
  <c r="Q6185" i="1"/>
  <c r="O5751" i="1"/>
  <c r="Q5751" i="1"/>
  <c r="O5230" i="1"/>
  <c r="Q5230" i="1"/>
  <c r="O4591" i="1"/>
  <c r="Q4591" i="1"/>
  <c r="O5167" i="1"/>
  <c r="Q5167" i="1"/>
  <c r="O4517" i="1"/>
  <c r="Q4517" i="1"/>
  <c r="O5102" i="1"/>
  <c r="Q5102" i="1"/>
  <c r="O4440" i="1"/>
  <c r="Q4440" i="1"/>
  <c r="O5768" i="1"/>
  <c r="Q5768" i="1"/>
  <c r="O5251" i="1"/>
  <c r="Q5251" i="1"/>
  <c r="O4619" i="1"/>
  <c r="Q4619" i="1"/>
  <c r="O2727" i="1"/>
  <c r="Q2727" i="1"/>
  <c r="O5502" i="1"/>
  <c r="Q5502" i="1"/>
  <c r="O4910" i="1"/>
  <c r="Q4910" i="1"/>
  <c r="O4101" i="1"/>
  <c r="Q4101" i="1"/>
  <c r="O6950" i="1"/>
  <c r="Q6950" i="1"/>
  <c r="O6535" i="1"/>
  <c r="Q6535" i="1"/>
  <c r="O6114" i="1"/>
  <c r="Q6114" i="1"/>
  <c r="O5676" i="1"/>
  <c r="Q5676" i="1"/>
  <c r="O5126" i="1"/>
  <c r="Q5126" i="1"/>
  <c r="O4469" i="1"/>
  <c r="Q4469" i="1"/>
  <c r="O6909" i="1"/>
  <c r="Q6909" i="1"/>
  <c r="O6492" i="1"/>
  <c r="Q6492" i="1"/>
  <c r="O6071" i="1"/>
  <c r="Q6071" i="1"/>
  <c r="O5629" i="1"/>
  <c r="Q5629" i="1"/>
  <c r="O5064" i="1"/>
  <c r="Q5064" i="1"/>
  <c r="O4384" i="1"/>
  <c r="Q4384" i="1"/>
  <c r="O5808" i="1"/>
  <c r="Q5808" i="1"/>
  <c r="O5299" i="1"/>
  <c r="Q5299" i="1"/>
  <c r="O4685" i="1"/>
  <c r="Q4685" i="1"/>
  <c r="O3400" i="1"/>
  <c r="Q3400" i="1"/>
  <c r="O5440" i="1"/>
  <c r="Q5440" i="1"/>
  <c r="O4840" i="1"/>
  <c r="Q4840" i="1"/>
  <c r="O3937" i="1"/>
  <c r="Q3937" i="1"/>
  <c r="O7426" i="1"/>
  <c r="Q7426" i="1"/>
  <c r="O7026" i="1"/>
  <c r="Q7026" i="1"/>
  <c r="O6615" i="1"/>
  <c r="Q6615" i="1"/>
  <c r="O6194" i="1"/>
  <c r="Q6194" i="1"/>
  <c r="O5760" i="1"/>
  <c r="Q5760" i="1"/>
  <c r="O5240" i="1"/>
  <c r="Q5240" i="1"/>
  <c r="O4610" i="1"/>
  <c r="Q4610" i="1"/>
  <c r="O1948" i="1"/>
  <c r="Q1948" i="1"/>
  <c r="O3587" i="1"/>
  <c r="Q3587" i="1"/>
  <c r="O3411" i="1"/>
  <c r="Q3411" i="1"/>
  <c r="O3153" i="1"/>
  <c r="Q3153" i="1"/>
  <c r="O5206" i="1"/>
  <c r="Q5206" i="1"/>
  <c r="O4738" i="1"/>
  <c r="Q4738" i="1"/>
  <c r="O4137" i="1"/>
  <c r="Q4137" i="1"/>
  <c r="O3355" i="1"/>
  <c r="Q3355" i="1"/>
  <c r="O3242" i="1"/>
  <c r="Q3242" i="1"/>
  <c r="O2979" i="1"/>
  <c r="Q2979" i="1"/>
  <c r="O5222" i="1"/>
  <c r="Q5222" i="1"/>
  <c r="O4757" i="1"/>
  <c r="Q4757" i="1"/>
  <c r="O4165" i="1"/>
  <c r="Q4165" i="1"/>
  <c r="O3396" i="1"/>
  <c r="Q3396" i="1"/>
  <c r="O5328" i="1"/>
  <c r="Q5328" i="1"/>
  <c r="O4873" i="1"/>
  <c r="Q4873" i="1"/>
  <c r="O4340" i="1"/>
  <c r="Q4340" i="1"/>
  <c r="O3613" i="1"/>
  <c r="Q3613" i="1"/>
  <c r="O4018" i="1"/>
  <c r="Q4018" i="1"/>
  <c r="O3111" i="1"/>
  <c r="Q3111" i="1"/>
  <c r="O5326" i="1"/>
  <c r="Q5326" i="1"/>
  <c r="O4871" i="1"/>
  <c r="Q4871" i="1"/>
  <c r="O4335" i="1"/>
  <c r="Q4335" i="1"/>
  <c r="O3604" i="1"/>
  <c r="Q3604" i="1"/>
  <c r="O4051" i="1"/>
  <c r="Q4051" i="1"/>
  <c r="O3212" i="1"/>
  <c r="Q3212" i="1"/>
  <c r="O3645" i="1"/>
  <c r="Q3645" i="1"/>
  <c r="O4048" i="1"/>
  <c r="Q4048" i="1"/>
  <c r="O3206" i="1"/>
  <c r="Q3206" i="1"/>
  <c r="O6516" i="1"/>
  <c r="Q6516" i="1"/>
  <c r="O6116" i="1"/>
  <c r="Q6116" i="1"/>
  <c r="O5700" i="1"/>
  <c r="Q5700" i="1"/>
  <c r="O5279" i="1"/>
  <c r="Q5279" i="1"/>
  <c r="O4819" i="1"/>
  <c r="Q4819" i="1"/>
  <c r="O4260" i="1"/>
  <c r="Q4260" i="1"/>
  <c r="O3518" i="1"/>
  <c r="Q3518" i="1"/>
  <c r="O4987" i="1"/>
  <c r="Q4987" i="1"/>
  <c r="O4566" i="1"/>
  <c r="Q4566" i="1"/>
  <c r="O4041" i="1"/>
  <c r="Q4041" i="1"/>
  <c r="O3425" i="1"/>
  <c r="Q3425" i="1"/>
  <c r="O1949" i="1"/>
  <c r="Q1949" i="1"/>
  <c r="O3011" i="1"/>
  <c r="Q3011" i="1"/>
  <c r="O3142" i="1"/>
  <c r="Q3142" i="1"/>
  <c r="O1292" i="1"/>
  <c r="Q1292" i="1"/>
  <c r="O4282" i="1"/>
  <c r="Q4282" i="1"/>
  <c r="O3704" i="1"/>
  <c r="Q3704" i="1"/>
  <c r="O2655" i="1"/>
  <c r="Q2655" i="1"/>
  <c r="O4361" i="1"/>
  <c r="Q4361" i="1"/>
  <c r="O3794" i="1"/>
  <c r="Q3794" i="1"/>
  <c r="O2985" i="1"/>
  <c r="Q2985" i="1"/>
  <c r="O3399" i="1"/>
  <c r="Q3399" i="1"/>
  <c r="O5924" i="1"/>
  <c r="Q5924" i="1"/>
  <c r="O5524" i="1"/>
  <c r="Q5524" i="1"/>
  <c r="O5118" i="1"/>
  <c r="Q5118" i="1"/>
  <c r="O4697" i="1"/>
  <c r="Q4697" i="1"/>
  <c r="O4220" i="1"/>
  <c r="Q4220" i="1"/>
  <c r="O3636" i="1"/>
  <c r="Q3636" i="1"/>
  <c r="O2062" i="1"/>
  <c r="Q2062" i="1"/>
  <c r="O1192" i="1"/>
  <c r="Q1192" i="1"/>
  <c r="O4156" i="1"/>
  <c r="Q4156" i="1"/>
  <c r="O3750" i="1"/>
  <c r="Q3750" i="1"/>
  <c r="O3269" i="1"/>
  <c r="Q3269" i="1"/>
  <c r="O2394" i="1"/>
  <c r="Q2394" i="1"/>
  <c r="O2311" i="1"/>
  <c r="Q2311" i="1"/>
  <c r="O4094" i="1"/>
  <c r="Q4094" i="1"/>
  <c r="O3685" i="1"/>
  <c r="Q3685" i="1"/>
  <c r="O3175" i="1"/>
  <c r="Q3175" i="1"/>
  <c r="O2130" i="1"/>
  <c r="Q2130" i="1"/>
  <c r="O2022" i="1"/>
  <c r="Q2022" i="1"/>
  <c r="O1909" i="1"/>
  <c r="Q1909" i="1"/>
  <c r="O2524" i="1"/>
  <c r="Q2524" i="1"/>
  <c r="O3072" i="1"/>
  <c r="Q3072" i="1"/>
  <c r="O1797" i="1"/>
  <c r="Q1797" i="1"/>
  <c r="O2451" i="1"/>
  <c r="Q2451" i="1"/>
  <c r="O4367" i="1"/>
  <c r="Q4367" i="1"/>
  <c r="O3967" i="1"/>
  <c r="Q3967" i="1"/>
  <c r="O3540" i="1"/>
  <c r="Q3540" i="1"/>
  <c r="O2958" i="1"/>
  <c r="Q2958" i="1"/>
  <c r="O1372" i="1"/>
  <c r="Q1372" i="1"/>
  <c r="O4066" i="1"/>
  <c r="Q4066" i="1"/>
  <c r="O3654" i="1"/>
  <c r="Q3654" i="1"/>
  <c r="O3133" i="1"/>
  <c r="Q3133" i="1"/>
  <c r="O1982" i="1"/>
  <c r="Q1982" i="1"/>
  <c r="O2839" i="1"/>
  <c r="Q2839" i="1"/>
  <c r="O4304" i="1"/>
  <c r="Q4304" i="1"/>
  <c r="O3904" i="1"/>
  <c r="Q3904" i="1"/>
  <c r="O3466" i="1"/>
  <c r="Q3466" i="1"/>
  <c r="O2838" i="1"/>
  <c r="Q2838" i="1"/>
  <c r="O5203" i="1"/>
  <c r="Q5203" i="1"/>
  <c r="O4803" i="1"/>
  <c r="Q4803" i="1"/>
  <c r="O4403" i="1"/>
  <c r="Q4403" i="1"/>
  <c r="O4003" i="1"/>
  <c r="Q4003" i="1"/>
  <c r="O3582" i="1"/>
  <c r="Q3582" i="1"/>
  <c r="O3026" i="1"/>
  <c r="Q3026" i="1"/>
  <c r="O1662" i="1"/>
  <c r="Q1662" i="1"/>
  <c r="O3394" i="1"/>
  <c r="Q3394" i="1"/>
  <c r="O3288" i="1"/>
  <c r="Q3288" i="1"/>
  <c r="O3151" i="1"/>
  <c r="Q3151" i="1"/>
  <c r="O3493" i="1"/>
  <c r="Q3493" i="1"/>
  <c r="O553" i="1"/>
  <c r="Q553" i="1"/>
  <c r="O1490" i="1"/>
  <c r="Q1490" i="1"/>
  <c r="O2446" i="1"/>
  <c r="Q2446" i="1"/>
  <c r="O2509" i="1"/>
  <c r="Q2509" i="1"/>
  <c r="O2693" i="1"/>
  <c r="Q2693" i="1"/>
  <c r="O7367" i="1"/>
  <c r="Q7367" i="1"/>
  <c r="O6582" i="1"/>
  <c r="Q6582" i="1"/>
  <c r="O5323" i="1"/>
  <c r="Q5323" i="1"/>
  <c r="O7476" i="1"/>
  <c r="Q7476" i="1"/>
  <c r="O6773" i="1"/>
  <c r="Q6773" i="1"/>
  <c r="O5710" i="1"/>
  <c r="Q5710" i="1"/>
  <c r="O5317" i="1"/>
  <c r="Q5317" i="1"/>
  <c r="O7264" i="1"/>
  <c r="Q7264" i="1"/>
  <c r="O6418" i="1"/>
  <c r="Q6418" i="1"/>
  <c r="O4774" i="1"/>
  <c r="Q4774" i="1"/>
  <c r="O7173" i="1"/>
  <c r="Q7173" i="1"/>
  <c r="O6268" i="1"/>
  <c r="Q6268" i="1"/>
  <c r="O5842" i="1"/>
  <c r="Q5842" i="1"/>
  <c r="O4392" i="1"/>
  <c r="Q4392" i="1"/>
  <c r="O7489" i="1"/>
  <c r="Q7489" i="1"/>
  <c r="O6803" i="1"/>
  <c r="Q6803" i="1"/>
  <c r="O5749" i="1"/>
  <c r="Q5749" i="1"/>
  <c r="O7407" i="1"/>
  <c r="Q7407" i="1"/>
  <c r="O6652" i="1"/>
  <c r="Q6652" i="1"/>
  <c r="O5506" i="1"/>
  <c r="Q5506" i="1"/>
  <c r="O7315" i="1"/>
  <c r="Q7315" i="1"/>
  <c r="O6498" i="1"/>
  <c r="Q6498" i="1"/>
  <c r="O5119" i="1"/>
  <c r="Q5119" i="1"/>
  <c r="O7222" i="1"/>
  <c r="Q7222" i="1"/>
  <c r="O6348" i="1"/>
  <c r="Q6348" i="1"/>
  <c r="O4329" i="1"/>
  <c r="Q4329" i="1"/>
  <c r="O7123" i="1"/>
  <c r="Q7123" i="1"/>
  <c r="O6192" i="1"/>
  <c r="Q6192" i="1"/>
  <c r="O7620" i="1"/>
  <c r="Q7620" i="1"/>
  <c r="O7012" i="1"/>
  <c r="Q7012" i="1"/>
  <c r="O6044" i="1"/>
  <c r="Q6044" i="1"/>
  <c r="O7535" i="1"/>
  <c r="Q7535" i="1"/>
  <c r="O6883" i="1"/>
  <c r="Q6883" i="1"/>
  <c r="O5868" i="1"/>
  <c r="Q5868" i="1"/>
  <c r="O6802" i="1"/>
  <c r="Q6802" i="1"/>
  <c r="O6052" i="1"/>
  <c r="Q6052" i="1"/>
  <c r="O3712" i="1"/>
  <c r="Q3712" i="1"/>
  <c r="O6343" i="1"/>
  <c r="Q6343" i="1"/>
  <c r="O5366" i="1"/>
  <c r="Q5366" i="1"/>
  <c r="O7402" i="1"/>
  <c r="Q7402" i="1"/>
  <c r="O6825" i="1"/>
  <c r="Q6825" i="1"/>
  <c r="O6077" i="1"/>
  <c r="Q6077" i="1"/>
  <c r="O4069" i="1"/>
  <c r="Q4069" i="1"/>
  <c r="O7218" i="1"/>
  <c r="Q7218" i="1"/>
  <c r="O6559" i="1"/>
  <c r="Q6559" i="1"/>
  <c r="O5769" i="1"/>
  <c r="Q5769" i="1"/>
  <c r="O7539" i="1"/>
  <c r="Q7539" i="1"/>
  <c r="O7017" i="1"/>
  <c r="Q7017" i="1"/>
  <c r="O6297" i="1"/>
  <c r="Q6297" i="1"/>
  <c r="O5261" i="1"/>
  <c r="Q5261" i="1"/>
  <c r="O3449" i="1"/>
  <c r="Q3449" i="1"/>
  <c r="O3370" i="1"/>
  <c r="Q3370" i="1"/>
  <c r="O6932" i="1"/>
  <c r="Q6932" i="1"/>
  <c r="O6350" i="1"/>
  <c r="Q6350" i="1"/>
  <c r="O5732" i="1"/>
  <c r="Q5732" i="1"/>
  <c r="O4332" i="1"/>
  <c r="Q4332" i="1"/>
  <c r="O4552" i="1"/>
  <c r="Q4552" i="1"/>
  <c r="O4641" i="1"/>
  <c r="Q4641" i="1"/>
  <c r="O7115" i="1"/>
  <c r="Q7115" i="1"/>
  <c r="O6593" i="1"/>
  <c r="Q6593" i="1"/>
  <c r="O6033" i="1"/>
  <c r="Q6033" i="1"/>
  <c r="O5180" i="1"/>
  <c r="Q5180" i="1"/>
  <c r="O7540" i="1"/>
  <c r="Q7540" i="1"/>
  <c r="O7114" i="1"/>
  <c r="Q7114" i="1"/>
  <c r="O6592" i="1"/>
  <c r="Q6592" i="1"/>
  <c r="O6032" i="1"/>
  <c r="Q6032" i="1"/>
  <c r="O5179" i="1"/>
  <c r="Q5179" i="1"/>
  <c r="O5234" i="1"/>
  <c r="Q5234" i="1"/>
  <c r="O6814" i="1"/>
  <c r="Q6814" i="1"/>
  <c r="O6253" i="1"/>
  <c r="Q6253" i="1"/>
  <c r="O5589" i="1"/>
  <c r="Q5589" i="1"/>
  <c r="O3588" i="1"/>
  <c r="Q3588" i="1"/>
  <c r="O7284" i="1"/>
  <c r="Q7284" i="1"/>
  <c r="O6813" i="1"/>
  <c r="Q6813" i="1"/>
  <c r="O6252" i="1"/>
  <c r="Q6252" i="1"/>
  <c r="O5588" i="1"/>
  <c r="Q5588" i="1"/>
  <c r="O3513" i="1"/>
  <c r="Q3513" i="1"/>
  <c r="O4599" i="1"/>
  <c r="Q4599" i="1"/>
  <c r="O7159" i="1"/>
  <c r="Q7159" i="1"/>
  <c r="O6755" i="1"/>
  <c r="Q6755" i="1"/>
  <c r="O6334" i="1"/>
  <c r="Q6334" i="1"/>
  <c r="O5908" i="1"/>
  <c r="Q5908" i="1"/>
  <c r="O5428" i="1"/>
  <c r="Q5428" i="1"/>
  <c r="O4830" i="1"/>
  <c r="Q4830" i="1"/>
  <c r="O3919" i="1"/>
  <c r="Q3919" i="1"/>
  <c r="O4794" i="1"/>
  <c r="Q4794" i="1"/>
  <c r="O3844" i="1"/>
  <c r="Q3844" i="1"/>
  <c r="O6585" i="1"/>
  <c r="Q6585" i="1"/>
  <c r="O6164" i="1"/>
  <c r="Q6164" i="1"/>
  <c r="O5729" i="1"/>
  <c r="Q5729" i="1"/>
  <c r="O5198" i="1"/>
  <c r="Q5198" i="1"/>
  <c r="O4559" i="1"/>
  <c r="Q4559" i="1"/>
  <c r="O5137" i="1"/>
  <c r="Q5137" i="1"/>
  <c r="O4478" i="1"/>
  <c r="Q4478" i="1"/>
  <c r="O5072" i="1"/>
  <c r="Q5072" i="1"/>
  <c r="O4395" i="1"/>
  <c r="Q4395" i="1"/>
  <c r="O5746" i="1"/>
  <c r="Q5746" i="1"/>
  <c r="O5220" i="1"/>
  <c r="Q5220" i="1"/>
  <c r="O4585" i="1"/>
  <c r="Q4585" i="1"/>
  <c r="O5943" i="1"/>
  <c r="Q5943" i="1"/>
  <c r="O5472" i="1"/>
  <c r="Q5472" i="1"/>
  <c r="O4879" i="1"/>
  <c r="Q4879" i="1"/>
  <c r="O4032" i="1"/>
  <c r="Q4032" i="1"/>
  <c r="O6930" i="1"/>
  <c r="Q6930" i="1"/>
  <c r="O6514" i="1"/>
  <c r="Q6514" i="1"/>
  <c r="O6093" i="1"/>
  <c r="Q6093" i="1"/>
  <c r="O5653" i="1"/>
  <c r="Q5653" i="1"/>
  <c r="O5095" i="1"/>
  <c r="Q5095" i="1"/>
  <c r="O4425" i="1"/>
  <c r="Q4425" i="1"/>
  <c r="O6889" i="1"/>
  <c r="Q6889" i="1"/>
  <c r="O6471" i="1"/>
  <c r="Q6471" i="1"/>
  <c r="O6050" i="1"/>
  <c r="Q6050" i="1"/>
  <c r="O5606" i="1"/>
  <c r="Q5606" i="1"/>
  <c r="O5031" i="1"/>
  <c r="Q5031" i="1"/>
  <c r="O4344" i="1"/>
  <c r="Q4344" i="1"/>
  <c r="O5786" i="1"/>
  <c r="Q5786" i="1"/>
  <c r="O5273" i="1"/>
  <c r="Q5273" i="1"/>
  <c r="O4646" i="1"/>
  <c r="Q4646" i="1"/>
  <c r="O3173" i="1"/>
  <c r="Q3173" i="1"/>
  <c r="O5411" i="1"/>
  <c r="Q5411" i="1"/>
  <c r="O4811" i="1"/>
  <c r="Q4811" i="1"/>
  <c r="O3865" i="1"/>
  <c r="Q3865" i="1"/>
  <c r="O7406" i="1"/>
  <c r="Q7406" i="1"/>
  <c r="O7006" i="1"/>
  <c r="Q7006" i="1"/>
  <c r="O6594" i="1"/>
  <c r="Q6594" i="1"/>
  <c r="O6173" i="1"/>
  <c r="Q6173" i="1"/>
  <c r="O5738" i="1"/>
  <c r="Q5738" i="1"/>
  <c r="O5212" i="1"/>
  <c r="Q5212" i="1"/>
  <c r="O4572" i="1"/>
  <c r="Q4572" i="1"/>
  <c r="O4288" i="1"/>
  <c r="Q4288" i="1"/>
  <c r="O3545" i="1"/>
  <c r="Q3545" i="1"/>
  <c r="O3361" i="1"/>
  <c r="Q3361" i="1"/>
  <c r="O3022" i="1"/>
  <c r="Q3022" i="1"/>
  <c r="O5184" i="1"/>
  <c r="Q5184" i="1"/>
  <c r="O4714" i="1"/>
  <c r="Q4714" i="1"/>
  <c r="O4100" i="1"/>
  <c r="Q4100" i="1"/>
  <c r="O3301" i="1"/>
  <c r="Q3301" i="1"/>
  <c r="O3149" i="1"/>
  <c r="Q3149" i="1"/>
  <c r="O2729" i="1"/>
  <c r="Q2729" i="1"/>
  <c r="O5200" i="1"/>
  <c r="Q5200" i="1"/>
  <c r="O4733" i="1"/>
  <c r="Q4733" i="1"/>
  <c r="O4130" i="1"/>
  <c r="Q4130" i="1"/>
  <c r="O3344" i="1"/>
  <c r="Q3344" i="1"/>
  <c r="O5307" i="1"/>
  <c r="Q5307" i="1"/>
  <c r="O4850" i="1"/>
  <c r="Q4850" i="1"/>
  <c r="O4305" i="1"/>
  <c r="Q4305" i="1"/>
  <c r="O3567" i="1"/>
  <c r="Q3567" i="1"/>
  <c r="O3981" i="1"/>
  <c r="Q3981" i="1"/>
  <c r="O2952" i="1"/>
  <c r="Q2952" i="1"/>
  <c r="O5305" i="1"/>
  <c r="Q5305" i="1"/>
  <c r="O4848" i="1"/>
  <c r="Q4848" i="1"/>
  <c r="O4301" i="1"/>
  <c r="Q4301" i="1"/>
  <c r="O3565" i="1"/>
  <c r="Q3565" i="1"/>
  <c r="O4015" i="1"/>
  <c r="Q4015" i="1"/>
  <c r="O3092" i="1"/>
  <c r="Q3092" i="1"/>
  <c r="O3601" i="1"/>
  <c r="Q3601" i="1"/>
  <c r="O4011" i="1"/>
  <c r="Q4011" i="1"/>
  <c r="O3088" i="1"/>
  <c r="Q3088" i="1"/>
  <c r="O6496" i="1"/>
  <c r="Q6496" i="1"/>
  <c r="O6096" i="1"/>
  <c r="Q6096" i="1"/>
  <c r="O5679" i="1"/>
  <c r="Q5679" i="1"/>
  <c r="O5258" i="1"/>
  <c r="Q5258" i="1"/>
  <c r="O4795" i="1"/>
  <c r="Q4795" i="1"/>
  <c r="O4222" i="1"/>
  <c r="Q4222" i="1"/>
  <c r="O3473" i="1"/>
  <c r="Q3473" i="1"/>
  <c r="O4966" i="1"/>
  <c r="Q4966" i="1"/>
  <c r="O4545" i="1"/>
  <c r="Q4545" i="1"/>
  <c r="O4013" i="1"/>
  <c r="Q4013" i="1"/>
  <c r="O3385" i="1"/>
  <c r="Q3385" i="1"/>
  <c r="O1624" i="1"/>
  <c r="Q1624" i="1"/>
  <c r="O2935" i="1"/>
  <c r="Q2935" i="1"/>
  <c r="O3075" i="1"/>
  <c r="Q3075" i="1"/>
  <c r="O4722" i="1"/>
  <c r="Q4722" i="1"/>
  <c r="O4255" i="1"/>
  <c r="Q4255" i="1"/>
  <c r="O3671" i="1"/>
  <c r="Q3671" i="1"/>
  <c r="O2419" i="1"/>
  <c r="Q2419" i="1"/>
  <c r="O4337" i="1"/>
  <c r="Q4337" i="1"/>
  <c r="O3764" i="1"/>
  <c r="Q3764" i="1"/>
  <c r="O2907" i="1"/>
  <c r="Q2907" i="1"/>
  <c r="O3359" i="1"/>
  <c r="Q3359" i="1"/>
  <c r="O5904" i="1"/>
  <c r="Q5904" i="1"/>
  <c r="O5504" i="1"/>
  <c r="Q5504" i="1"/>
  <c r="O5097" i="1"/>
  <c r="Q5097" i="1"/>
  <c r="O4676" i="1"/>
  <c r="Q4676" i="1"/>
  <c r="O4192" i="1"/>
  <c r="Q4192" i="1"/>
  <c r="O3602" i="1"/>
  <c r="Q3602" i="1"/>
  <c r="O1744" i="1"/>
  <c r="Q1744" i="1"/>
  <c r="O4536" i="1"/>
  <c r="Q4536" i="1"/>
  <c r="O4136" i="1"/>
  <c r="Q4136" i="1"/>
  <c r="O3729" i="1"/>
  <c r="Q3729" i="1"/>
  <c r="O3239" i="1"/>
  <c r="Q3239" i="1"/>
  <c r="O2314" i="1"/>
  <c r="Q2314" i="1"/>
  <c r="O2215" i="1"/>
  <c r="Q2215" i="1"/>
  <c r="O4074" i="1"/>
  <c r="Q4074" i="1"/>
  <c r="O3663" i="1"/>
  <c r="Q3663" i="1"/>
  <c r="O3144" i="1"/>
  <c r="Q3144" i="1"/>
  <c r="O2026" i="1"/>
  <c r="Q2026" i="1"/>
  <c r="O1919" i="1"/>
  <c r="Q1919" i="1"/>
  <c r="O1817" i="1"/>
  <c r="Q1817" i="1"/>
  <c r="O2454" i="1"/>
  <c r="Q2454" i="1"/>
  <c r="O3035" i="1"/>
  <c r="Q3035" i="1"/>
  <c r="O1694" i="1"/>
  <c r="Q1694" i="1"/>
  <c r="O2359" i="1"/>
  <c r="Q2359" i="1"/>
  <c r="O4347" i="1"/>
  <c r="Q4347" i="1"/>
  <c r="O3947" i="1"/>
  <c r="Q3947" i="1"/>
  <c r="O3516" i="1"/>
  <c r="Q3516" i="1"/>
  <c r="O2920" i="1"/>
  <c r="Q2920" i="1"/>
  <c r="O868" i="1"/>
  <c r="Q868" i="1"/>
  <c r="O4046" i="1"/>
  <c r="Q4046" i="1"/>
  <c r="O3631" i="1"/>
  <c r="Q3631" i="1"/>
  <c r="O3099" i="1"/>
  <c r="Q3099" i="1"/>
  <c r="O1890" i="1"/>
  <c r="Q1890" i="1"/>
  <c r="O2794" i="1"/>
  <c r="Q2794" i="1"/>
  <c r="O4284" i="1"/>
  <c r="Q4284" i="1"/>
  <c r="O3884" i="1"/>
  <c r="Q3884" i="1"/>
  <c r="O3442" i="1"/>
  <c r="Q3442" i="1"/>
  <c r="O2793" i="1"/>
  <c r="Q2793" i="1"/>
  <c r="O5183" i="1"/>
  <c r="Q5183" i="1"/>
  <c r="O4783" i="1"/>
  <c r="Q4783" i="1"/>
  <c r="O4383" i="1"/>
  <c r="Q4383" i="1"/>
  <c r="O3983" i="1"/>
  <c r="Q3983" i="1"/>
  <c r="O3559" i="1"/>
  <c r="Q3559" i="1"/>
  <c r="O2988" i="1"/>
  <c r="Q2988" i="1"/>
  <c r="O1521" i="1"/>
  <c r="Q1521" i="1"/>
  <c r="O3373" i="1"/>
  <c r="Q3373" i="1"/>
  <c r="O3267" i="1"/>
  <c r="Q3267" i="1"/>
  <c r="O3127" i="1"/>
  <c r="Q3127" i="1"/>
  <c r="O3472" i="1"/>
  <c r="Q3472" i="1"/>
  <c r="O192" i="1"/>
  <c r="Q192" i="1"/>
  <c r="O1420" i="1"/>
  <c r="Q1420" i="1"/>
  <c r="O3853" i="1"/>
  <c r="Q3853" i="1"/>
  <c r="O2477" i="1"/>
  <c r="Q2477" i="1"/>
  <c r="O3043" i="1"/>
  <c r="Q3043" i="1"/>
  <c r="O6611" i="1"/>
  <c r="Q6611" i="1"/>
  <c r="O6278" i="1"/>
  <c r="Q6278" i="1"/>
  <c r="O5956" i="1"/>
  <c r="Q5956" i="1"/>
  <c r="O4588" i="1"/>
  <c r="Q4588" i="1"/>
  <c r="O7522" i="1"/>
  <c r="Q7522" i="1"/>
  <c r="O7333" i="1"/>
  <c r="Q7333" i="1"/>
  <c r="O7129" i="1"/>
  <c r="Q7129" i="1"/>
  <c r="O6865" i="1"/>
  <c r="Q6865" i="1"/>
  <c r="O6537" i="1"/>
  <c r="Q6537" i="1"/>
  <c r="O6212" i="1"/>
  <c r="Q6212" i="1"/>
  <c r="O5860" i="1"/>
  <c r="Q5860" i="1"/>
  <c r="O5865" i="1"/>
  <c r="Q5865" i="1"/>
  <c r="O6778" i="1"/>
  <c r="Q6778" i="1"/>
  <c r="O6572" i="1"/>
  <c r="Q6572" i="1"/>
  <c r="O6359" i="1"/>
  <c r="Q6359" i="1"/>
  <c r="O6159" i="1"/>
  <c r="Q6159" i="1"/>
  <c r="O7338" i="1"/>
  <c r="Q7338" i="1"/>
  <c r="O6530" i="1"/>
  <c r="Q6530" i="1"/>
  <c r="O5227" i="1"/>
  <c r="Q5227" i="1"/>
  <c r="O7448" i="1"/>
  <c r="Q7448" i="1"/>
  <c r="O6723" i="1"/>
  <c r="Q6723" i="1"/>
  <c r="O5642" i="1"/>
  <c r="Q5642" i="1"/>
  <c r="O5208" i="1"/>
  <c r="Q5208" i="1"/>
  <c r="O7235" i="1"/>
  <c r="Q7235" i="1"/>
  <c r="O6362" i="1"/>
  <c r="Q6362" i="1"/>
  <c r="O4494" i="1"/>
  <c r="Q4494" i="1"/>
  <c r="O7140" i="1"/>
  <c r="Q7140" i="1"/>
  <c r="O6213" i="1"/>
  <c r="Q6213" i="1"/>
  <c r="O5770" i="1"/>
  <c r="Q5770" i="1"/>
  <c r="O3857" i="1"/>
  <c r="Q3857" i="1"/>
  <c r="O7462" i="1"/>
  <c r="Q7462" i="1"/>
  <c r="O6752" i="1"/>
  <c r="Q6752" i="1"/>
  <c r="O5686" i="1"/>
  <c r="Q5686" i="1"/>
  <c r="O7380" i="1"/>
  <c r="Q7380" i="1"/>
  <c r="O6601" i="1"/>
  <c r="Q6601" i="1"/>
  <c r="O5377" i="1"/>
  <c r="Q5377" i="1"/>
  <c r="O7283" i="1"/>
  <c r="Q7283" i="1"/>
  <c r="O6443" i="1"/>
  <c r="Q6443" i="1"/>
  <c r="O4931" i="1"/>
  <c r="Q4931" i="1"/>
  <c r="O7189" i="1"/>
  <c r="Q7189" i="1"/>
  <c r="O6293" i="1"/>
  <c r="Q6293" i="1"/>
  <c r="O3510" i="1"/>
  <c r="Q3510" i="1"/>
  <c r="O7088" i="1"/>
  <c r="Q7088" i="1"/>
  <c r="O6139" i="1"/>
  <c r="Q6139" i="1"/>
  <c r="O7594" i="1"/>
  <c r="Q7594" i="1"/>
  <c r="O6976" i="1"/>
  <c r="Q6976" i="1"/>
  <c r="O5989" i="1"/>
  <c r="Q5989" i="1"/>
  <c r="O7509" i="1"/>
  <c r="Q7509" i="1"/>
  <c r="O6835" i="1"/>
  <c r="Q6835" i="1"/>
  <c r="O5801" i="1"/>
  <c r="Q5801" i="1"/>
  <c r="O6765" i="1"/>
  <c r="Q6765" i="1"/>
  <c r="O6015" i="1"/>
  <c r="Q6015" i="1"/>
  <c r="O7024" i="1"/>
  <c r="Q7024" i="1"/>
  <c r="O6302" i="1"/>
  <c r="Q6302" i="1"/>
  <c r="O5269" i="1"/>
  <c r="Q5269" i="1"/>
  <c r="O7379" i="1"/>
  <c r="Q7379" i="1"/>
  <c r="O6789" i="1"/>
  <c r="Q6789" i="1"/>
  <c r="O6041" i="1"/>
  <c r="Q6041" i="1"/>
  <c r="O3374" i="1"/>
  <c r="Q3374" i="1"/>
  <c r="O7193" i="1"/>
  <c r="Q7193" i="1"/>
  <c r="O6523" i="1"/>
  <c r="Q6523" i="1"/>
  <c r="O5708" i="1"/>
  <c r="Q5708" i="1"/>
  <c r="O7515" i="1"/>
  <c r="Q7515" i="1"/>
  <c r="O6988" i="1"/>
  <c r="Q6988" i="1"/>
  <c r="O6260" i="1"/>
  <c r="Q6260" i="1"/>
  <c r="O5148" i="1"/>
  <c r="Q5148" i="1"/>
  <c r="O4864" i="1"/>
  <c r="Q4864" i="1"/>
  <c r="O7358" i="1"/>
  <c r="Q7358" i="1"/>
  <c r="O6905" i="1"/>
  <c r="Q6905" i="1"/>
  <c r="O6322" i="1"/>
  <c r="Q6322" i="1"/>
  <c r="O5690" i="1"/>
  <c r="Q5690" i="1"/>
  <c r="O4179" i="1"/>
  <c r="Q4179" i="1"/>
  <c r="O4439" i="1"/>
  <c r="Q4439" i="1"/>
  <c r="O4537" i="1"/>
  <c r="Q4537" i="1"/>
  <c r="O7092" i="1"/>
  <c r="Q7092" i="1"/>
  <c r="O6567" i="1"/>
  <c r="Q6567" i="1"/>
  <c r="O6003" i="1"/>
  <c r="Q6003" i="1"/>
  <c r="O5088" i="1"/>
  <c r="Q5088" i="1"/>
  <c r="O7519" i="1"/>
  <c r="Q7519" i="1"/>
  <c r="O7091" i="1"/>
  <c r="Q7091" i="1"/>
  <c r="O6565" i="1"/>
  <c r="Q6565" i="1"/>
  <c r="O6002" i="1"/>
  <c r="Q6002" i="1"/>
  <c r="O5087" i="1"/>
  <c r="Q5087" i="1"/>
  <c r="O5175" i="1"/>
  <c r="Q5175" i="1"/>
  <c r="O6786" i="1"/>
  <c r="Q6786" i="1"/>
  <c r="O6225" i="1"/>
  <c r="Q6225" i="1"/>
  <c r="O5540" i="1"/>
  <c r="Q5540" i="1"/>
  <c r="O2869" i="1"/>
  <c r="Q2869" i="1"/>
  <c r="O7263" i="1"/>
  <c r="Q7263" i="1"/>
  <c r="O6785" i="1"/>
  <c r="Q6785" i="1"/>
  <c r="O6224" i="1"/>
  <c r="Q6224" i="1"/>
  <c r="O5535" i="1"/>
  <c r="Q5535" i="1"/>
  <c r="O2867" i="1"/>
  <c r="Q2867" i="1"/>
  <c r="O4564" i="1"/>
  <c r="Q4564" i="1"/>
  <c r="O7139" i="1"/>
  <c r="Q7139" i="1"/>
  <c r="O6734" i="1"/>
  <c r="Q6734" i="1"/>
  <c r="O6313" i="1"/>
  <c r="Q6313" i="1"/>
  <c r="O5886" i="1"/>
  <c r="Q5886" i="1"/>
  <c r="O5400" i="1"/>
  <c r="Q5400" i="1"/>
  <c r="O4796" i="1"/>
  <c r="Q4796" i="1"/>
  <c r="O3847" i="1"/>
  <c r="Q3847" i="1"/>
  <c r="O4766" i="1"/>
  <c r="Q4766" i="1"/>
  <c r="O3746" i="1"/>
  <c r="Q3746" i="1"/>
  <c r="O6564" i="1"/>
  <c r="Q6564" i="1"/>
  <c r="O6143" i="1"/>
  <c r="Q6143" i="1"/>
  <c r="O5707" i="1"/>
  <c r="Q5707" i="1"/>
  <c r="O5168" i="1"/>
  <c r="Q5168" i="1"/>
  <c r="O4519" i="1"/>
  <c r="Q4519" i="1"/>
  <c r="O5104" i="1"/>
  <c r="Q5104" i="1"/>
  <c r="O4442" i="1"/>
  <c r="Q4442" i="1"/>
  <c r="O5041" i="1"/>
  <c r="Q5041" i="1"/>
  <c r="O4354" i="1"/>
  <c r="Q4354" i="1"/>
  <c r="O5723" i="1"/>
  <c r="Q5723" i="1"/>
  <c r="O5191" i="1"/>
  <c r="Q5191" i="1"/>
  <c r="O4548" i="1"/>
  <c r="Q4548" i="1"/>
  <c r="O5921" i="1"/>
  <c r="Q5921" i="1"/>
  <c r="O5445" i="1"/>
  <c r="Q5445" i="1"/>
  <c r="O4847" i="1"/>
  <c r="Q4847" i="1"/>
  <c r="O3959" i="1"/>
  <c r="Q3959" i="1"/>
  <c r="O6910" i="1"/>
  <c r="Q6910" i="1"/>
  <c r="O6493" i="1"/>
  <c r="Q6493" i="1"/>
  <c r="O6072" i="1"/>
  <c r="Q6072" i="1"/>
  <c r="O5630" i="1"/>
  <c r="Q5630" i="1"/>
  <c r="O5065" i="1"/>
  <c r="Q5065" i="1"/>
  <c r="O4385" i="1"/>
  <c r="Q4385" i="1"/>
  <c r="O6869" i="1"/>
  <c r="Q6869" i="1"/>
  <c r="O6450" i="1"/>
  <c r="Q6450" i="1"/>
  <c r="O6029" i="1"/>
  <c r="Q6029" i="1"/>
  <c r="O5582" i="1"/>
  <c r="Q5582" i="1"/>
  <c r="O5000" i="1"/>
  <c r="Q5000" i="1"/>
  <c r="O4293" i="1"/>
  <c r="Q4293" i="1"/>
  <c r="O5762" i="1"/>
  <c r="Q5762" i="1"/>
  <c r="O5246" i="1"/>
  <c r="Q5246" i="1"/>
  <c r="O4612" i="1"/>
  <c r="Q4612" i="1"/>
  <c r="O2287" i="1"/>
  <c r="Q2287" i="1"/>
  <c r="O5382" i="1"/>
  <c r="Q5382" i="1"/>
  <c r="O4778" i="1"/>
  <c r="Q4778" i="1"/>
  <c r="O3786" i="1"/>
  <c r="Q3786" i="1"/>
  <c r="O7386" i="1"/>
  <c r="Q7386" i="1"/>
  <c r="O6986" i="1"/>
  <c r="Q6986" i="1"/>
  <c r="O6573" i="1"/>
  <c r="Q6573" i="1"/>
  <c r="O6152" i="1"/>
  <c r="Q6152" i="1"/>
  <c r="O5716" i="1"/>
  <c r="Q5716" i="1"/>
  <c r="O5185" i="1"/>
  <c r="Q5185" i="1"/>
  <c r="O4538" i="1"/>
  <c r="Q4538" i="1"/>
  <c r="O4249" i="1"/>
  <c r="Q4249" i="1"/>
  <c r="O3500" i="1"/>
  <c r="Q3500" i="1"/>
  <c r="O3303" i="1"/>
  <c r="Q3303" i="1"/>
  <c r="O2777" i="1"/>
  <c r="Q2777" i="1"/>
  <c r="O5159" i="1"/>
  <c r="Q5159" i="1"/>
  <c r="O4688" i="1"/>
  <c r="Q4688" i="1"/>
  <c r="O4065" i="1"/>
  <c r="Q4065" i="1"/>
  <c r="O3244" i="1"/>
  <c r="Q3244" i="1"/>
  <c r="O3015" i="1"/>
  <c r="Q3015" i="1"/>
  <c r="O1959" i="1"/>
  <c r="Q1959" i="1"/>
  <c r="O5178" i="1"/>
  <c r="Q5178" i="1"/>
  <c r="O4709" i="1"/>
  <c r="Q4709" i="1"/>
  <c r="O4093" i="1"/>
  <c r="Q4093" i="1"/>
  <c r="O3294" i="1"/>
  <c r="Q3294" i="1"/>
  <c r="O5286" i="1"/>
  <c r="Q5286" i="1"/>
  <c r="O4827" i="1"/>
  <c r="Q4827" i="1"/>
  <c r="O4270" i="1"/>
  <c r="Q4270" i="1"/>
  <c r="O3525" i="1"/>
  <c r="Q3525" i="1"/>
  <c r="O3949" i="1"/>
  <c r="Q3949" i="1"/>
  <c r="O2563" i="1"/>
  <c r="Q2563" i="1"/>
  <c r="O5283" i="1"/>
  <c r="Q5283" i="1"/>
  <c r="O4825" i="1"/>
  <c r="Q4825" i="1"/>
  <c r="O4268" i="1"/>
  <c r="Q4268" i="1"/>
  <c r="O3522" i="1"/>
  <c r="Q3522" i="1"/>
  <c r="O3979" i="1"/>
  <c r="Q3979" i="1"/>
  <c r="O2945" i="1"/>
  <c r="Q2945" i="1"/>
  <c r="O3558" i="1"/>
  <c r="Q3558" i="1"/>
  <c r="O3977" i="1"/>
  <c r="Q3977" i="1"/>
  <c r="O2903" i="1"/>
  <c r="Q2903" i="1"/>
  <c r="O6476" i="1"/>
  <c r="Q6476" i="1"/>
  <c r="O6076" i="1"/>
  <c r="Q6076" i="1"/>
  <c r="O5658" i="1"/>
  <c r="Q5658" i="1"/>
  <c r="O5237" i="1"/>
  <c r="Q5237" i="1"/>
  <c r="O4772" i="1"/>
  <c r="Q4772" i="1"/>
  <c r="O4189" i="1"/>
  <c r="Q4189" i="1"/>
  <c r="O3427" i="1"/>
  <c r="Q3427" i="1"/>
  <c r="O4945" i="1"/>
  <c r="Q4945" i="1"/>
  <c r="O4521" i="1"/>
  <c r="Q4521" i="1"/>
  <c r="O3985" i="1"/>
  <c r="Q3985" i="1"/>
  <c r="O3347" i="1"/>
  <c r="Q3347" i="1"/>
  <c r="O3016" i="1"/>
  <c r="Q3016" i="1"/>
  <c r="O2853" i="1"/>
  <c r="Q2853" i="1"/>
  <c r="O3005" i="1"/>
  <c r="Q3005" i="1"/>
  <c r="O4701" i="1"/>
  <c r="Q4701" i="1"/>
  <c r="O4228" i="1"/>
  <c r="Q4228" i="1"/>
  <c r="O3642" i="1"/>
  <c r="Q3642" i="1"/>
  <c r="O2142" i="1"/>
  <c r="Q2142" i="1"/>
  <c r="O4311" i="1"/>
  <c r="Q4311" i="1"/>
  <c r="O3732" i="1"/>
  <c r="Q3732" i="1"/>
  <c r="O2820" i="1"/>
  <c r="Q2820" i="1"/>
  <c r="O3320" i="1"/>
  <c r="Q3320" i="1"/>
  <c r="O5884" i="1"/>
  <c r="Q5884" i="1"/>
  <c r="O5484" i="1"/>
  <c r="Q5484" i="1"/>
  <c r="O5076" i="1"/>
  <c r="Q5076" i="1"/>
  <c r="O4655" i="1"/>
  <c r="Q4655" i="1"/>
  <c r="O4162" i="1"/>
  <c r="Q4162" i="1"/>
  <c r="O3568" i="1"/>
  <c r="Q3568" i="1"/>
  <c r="O1028" i="1"/>
  <c r="Q1028" i="1"/>
  <c r="O4516" i="1"/>
  <c r="Q4516" i="1"/>
  <c r="O4116" i="1"/>
  <c r="Q4116" i="1"/>
  <c r="O3708" i="1"/>
  <c r="Q3708" i="1"/>
  <c r="O3209" i="1"/>
  <c r="Q3209" i="1"/>
  <c r="O2217" i="1"/>
  <c r="Q2217" i="1"/>
  <c r="O2133" i="1"/>
  <c r="Q2133" i="1"/>
  <c r="O4054" i="1"/>
  <c r="Q4054" i="1"/>
  <c r="O3641" i="1"/>
  <c r="Q3641" i="1"/>
  <c r="O3113" i="1"/>
  <c r="Q3113" i="1"/>
  <c r="O1934" i="1"/>
  <c r="Q1934" i="1"/>
  <c r="O1820" i="1"/>
  <c r="Q1820" i="1"/>
  <c r="O1707" i="1"/>
  <c r="Q1707" i="1"/>
  <c r="O2380" i="1"/>
  <c r="Q2380" i="1"/>
  <c r="O3002" i="1"/>
  <c r="Q3002" i="1"/>
  <c r="O1576" i="1"/>
  <c r="Q1576" i="1"/>
  <c r="O2279" i="1"/>
  <c r="Q2279" i="1"/>
  <c r="O4327" i="1"/>
  <c r="Q4327" i="1"/>
  <c r="O3927" i="1"/>
  <c r="Q3927" i="1"/>
  <c r="O3492" i="1"/>
  <c r="Q3492" i="1"/>
  <c r="O2882" i="1"/>
  <c r="Q2882" i="1"/>
  <c r="O4426" i="1"/>
  <c r="Q4426" i="1"/>
  <c r="O4026" i="1"/>
  <c r="Q4026" i="1"/>
  <c r="O3608" i="1"/>
  <c r="Q3608" i="1"/>
  <c r="O3066" i="1"/>
  <c r="Q3066" i="1"/>
  <c r="O1780" i="1"/>
  <c r="Q1780" i="1"/>
  <c r="O2742" i="1"/>
  <c r="Q2742" i="1"/>
  <c r="O4264" i="1"/>
  <c r="Q4264" i="1"/>
  <c r="O3864" i="1"/>
  <c r="Q3864" i="1"/>
  <c r="O3416" i="1"/>
  <c r="Q3416" i="1"/>
  <c r="O2741" i="1"/>
  <c r="Q2741" i="1"/>
  <c r="O5163" i="1"/>
  <c r="Q5163" i="1"/>
  <c r="O4763" i="1"/>
  <c r="Q4763" i="1"/>
  <c r="O4363" i="1"/>
  <c r="Q4363" i="1"/>
  <c r="O3963" i="1"/>
  <c r="Q3963" i="1"/>
  <c r="O3534" i="1"/>
  <c r="Q3534" i="1"/>
  <c r="O2953" i="1"/>
  <c r="Q2953" i="1"/>
  <c r="O1312" i="1"/>
  <c r="Q1312" i="1"/>
  <c r="O3352" i="1"/>
  <c r="Q3352" i="1"/>
  <c r="O3246" i="1"/>
  <c r="Q3246" i="1"/>
  <c r="O3104" i="1"/>
  <c r="Q3104" i="1"/>
  <c r="O3451" i="1"/>
  <c r="Q3451" i="1"/>
  <c r="O2829" i="1"/>
  <c r="Q2829" i="1"/>
  <c r="O1343" i="1"/>
  <c r="Q1343" i="1"/>
  <c r="O3833" i="1"/>
  <c r="Q3833" i="1"/>
  <c r="O2441" i="1"/>
  <c r="Q2441" i="1"/>
  <c r="O3019" i="1"/>
  <c r="Q3019" i="1"/>
  <c r="O2840" i="1"/>
  <c r="Q2840" i="1"/>
  <c r="O1529" i="1"/>
  <c r="Q1529" i="1"/>
  <c r="O2329" i="1"/>
  <c r="Q2329" i="1"/>
  <c r="O2916" i="1"/>
  <c r="Q2916" i="1"/>
  <c r="O1629" i="1"/>
  <c r="Q1629" i="1"/>
  <c r="O6722" i="1"/>
  <c r="Q6722" i="1"/>
  <c r="O6403" i="1"/>
  <c r="Q6403" i="1"/>
  <c r="O6067" i="1"/>
  <c r="Q6067" i="1"/>
  <c r="O5613" i="1"/>
  <c r="Q5613" i="1"/>
  <c r="O7577" i="1"/>
  <c r="Q7577" i="1"/>
  <c r="O7395" i="1"/>
  <c r="Q7395" i="1"/>
  <c r="O7199" i="1"/>
  <c r="Q7199" i="1"/>
  <c r="O6964" i="1"/>
  <c r="Q6964" i="1"/>
  <c r="O6657" i="1"/>
  <c r="Q6657" i="1"/>
  <c r="O6323" i="1"/>
  <c r="Q6323" i="1"/>
  <c r="O6010" i="1"/>
  <c r="Q6010" i="1"/>
  <c r="O6011" i="1"/>
  <c r="Q6011" i="1"/>
  <c r="O6902" i="1"/>
  <c r="Q6902" i="1"/>
  <c r="O6684" i="1"/>
  <c r="Q6684" i="1"/>
  <c r="O5461" i="1"/>
  <c r="Q5461" i="1"/>
  <c r="O6259" i="1"/>
  <c r="Q6259" i="1"/>
  <c r="O7307" i="1"/>
  <c r="Q7307" i="1"/>
  <c r="O6479" i="1"/>
  <c r="Q6479" i="1"/>
  <c r="O5054" i="1"/>
  <c r="Q5054" i="1"/>
  <c r="O7419" i="1"/>
  <c r="Q7419" i="1"/>
  <c r="O6672" i="1"/>
  <c r="Q6672" i="1"/>
  <c r="O5562" i="1"/>
  <c r="Q5562" i="1"/>
  <c r="O4985" i="1"/>
  <c r="Q4985" i="1"/>
  <c r="O7205" i="1"/>
  <c r="Q7205" i="1"/>
  <c r="O6319" i="1"/>
  <c r="Q6319" i="1"/>
  <c r="O3932" i="1"/>
  <c r="Q3932" i="1"/>
  <c r="O7102" i="1"/>
  <c r="Q7102" i="1"/>
  <c r="O6165" i="1"/>
  <c r="Q6165" i="1"/>
  <c r="O5692" i="1"/>
  <c r="Q5692" i="1"/>
  <c r="O5295" i="1"/>
  <c r="Q5295" i="1"/>
  <c r="O7436" i="1"/>
  <c r="Q7436" i="1"/>
  <c r="O6698" i="1"/>
  <c r="Q6698" i="1"/>
  <c r="O5612" i="1"/>
  <c r="Q5612" i="1"/>
  <c r="O7345" i="1"/>
  <c r="Q7345" i="1"/>
  <c r="O6549" i="1"/>
  <c r="Q6549" i="1"/>
  <c r="O5267" i="1"/>
  <c r="Q5267" i="1"/>
  <c r="O7255" i="1"/>
  <c r="Q7255" i="1"/>
  <c r="O6400" i="1"/>
  <c r="Q6400" i="1"/>
  <c r="O4657" i="1"/>
  <c r="Q4657" i="1"/>
  <c r="O7156" i="1"/>
  <c r="Q7156" i="1"/>
  <c r="O6245" i="1"/>
  <c r="Q6245" i="1"/>
  <c r="O7650" i="1"/>
  <c r="Q7650" i="1"/>
  <c r="O7055" i="1"/>
  <c r="Q7055" i="1"/>
  <c r="O6095" i="1"/>
  <c r="Q6095" i="1"/>
  <c r="O7568" i="1"/>
  <c r="Q7568" i="1"/>
  <c r="O6934" i="1"/>
  <c r="Q6934" i="1"/>
  <c r="O5935" i="1"/>
  <c r="Q5935" i="1"/>
  <c r="O7482" i="1"/>
  <c r="Q7482" i="1"/>
  <c r="O6783" i="1"/>
  <c r="Q6783" i="1"/>
  <c r="O5733" i="1"/>
  <c r="Q5733" i="1"/>
  <c r="O6726" i="1"/>
  <c r="Q6726" i="1"/>
  <c r="O5978" i="1"/>
  <c r="Q5978" i="1"/>
  <c r="O6994" i="1"/>
  <c r="Q6994" i="1"/>
  <c r="O6267" i="1"/>
  <c r="Q6267" i="1"/>
  <c r="O5195" i="1"/>
  <c r="Q5195" i="1"/>
  <c r="O7354" i="1"/>
  <c r="Q7354" i="1"/>
  <c r="O6750" i="1"/>
  <c r="Q6750" i="1"/>
  <c r="O6001" i="1"/>
  <c r="Q6001" i="1"/>
  <c r="O7657" i="1"/>
  <c r="Q7657" i="1"/>
  <c r="O7167" i="1"/>
  <c r="Q7167" i="1"/>
  <c r="O6486" i="1"/>
  <c r="Q6486" i="1"/>
  <c r="O5657" i="1"/>
  <c r="Q5657" i="1"/>
  <c r="O7492" i="1"/>
  <c r="Q7492" i="1"/>
  <c r="O6958" i="1"/>
  <c r="Q6958" i="1"/>
  <c r="O6221" i="1"/>
  <c r="Q6221" i="1"/>
  <c r="O5022" i="1"/>
  <c r="Q5022" i="1"/>
  <c r="O4771" i="1"/>
  <c r="Q4771" i="1"/>
  <c r="O7337" i="1"/>
  <c r="Q7337" i="1"/>
  <c r="O6881" i="1"/>
  <c r="Q6881" i="1"/>
  <c r="O6294" i="1"/>
  <c r="Q6294" i="1"/>
  <c r="O5647" i="1"/>
  <c r="Q5647" i="1"/>
  <c r="O3968" i="1"/>
  <c r="Q3968" i="1"/>
  <c r="O4321" i="1"/>
  <c r="Q4321" i="1"/>
  <c r="O4435" i="1"/>
  <c r="Q4435" i="1"/>
  <c r="O7068" i="1"/>
  <c r="Q7068" i="1"/>
  <c r="O6539" i="1"/>
  <c r="Q6539" i="1"/>
  <c r="O5976" i="1"/>
  <c r="Q5976" i="1"/>
  <c r="O5005" i="1"/>
  <c r="Q5005" i="1"/>
  <c r="O7498" i="1"/>
  <c r="Q7498" i="1"/>
  <c r="O7067" i="1"/>
  <c r="Q7067" i="1"/>
  <c r="O6538" i="1"/>
  <c r="Q6538" i="1"/>
  <c r="O5973" i="1"/>
  <c r="Q5973" i="1"/>
  <c r="O4995" i="1"/>
  <c r="Q4995" i="1"/>
  <c r="O5086" i="1"/>
  <c r="Q5086" i="1"/>
  <c r="O6759" i="1"/>
  <c r="Q6759" i="1"/>
  <c r="O6197" i="1"/>
  <c r="Q6197" i="1"/>
  <c r="O5487" i="1"/>
  <c r="Q5487" i="1"/>
  <c r="O7663" i="1"/>
  <c r="Q7663" i="1"/>
  <c r="O7242" i="1"/>
  <c r="Q7242" i="1"/>
  <c r="O6758" i="1"/>
  <c r="Q6758" i="1"/>
  <c r="O6195" i="1"/>
  <c r="Q6195" i="1"/>
  <c r="O5486" i="1"/>
  <c r="Q5486" i="1"/>
  <c r="O5173" i="1"/>
  <c r="Q5173" i="1"/>
  <c r="O4530" i="1"/>
  <c r="Q4530" i="1"/>
  <c r="O7119" i="1"/>
  <c r="Q7119" i="1"/>
  <c r="O6713" i="1"/>
  <c r="Q6713" i="1"/>
  <c r="O6292" i="1"/>
  <c r="Q6292" i="1"/>
  <c r="O5863" i="1"/>
  <c r="Q5863" i="1"/>
  <c r="O5373" i="1"/>
  <c r="Q5373" i="1"/>
  <c r="O4767" i="1"/>
  <c r="Q4767" i="1"/>
  <c r="O3747" i="1"/>
  <c r="Q3747" i="1"/>
  <c r="O4735" i="1"/>
  <c r="Q4735" i="1"/>
  <c r="O3615" i="1"/>
  <c r="Q3615" i="1"/>
  <c r="O6543" i="1"/>
  <c r="Q6543" i="1"/>
  <c r="O6122" i="1"/>
  <c r="Q6122" i="1"/>
  <c r="O5685" i="1"/>
  <c r="Q5685" i="1"/>
  <c r="O5138" i="1"/>
  <c r="Q5138" i="1"/>
  <c r="O4479" i="1"/>
  <c r="Q4479" i="1"/>
  <c r="O5073" i="1"/>
  <c r="Q5073" i="1"/>
  <c r="O4397" i="1"/>
  <c r="Q4397" i="1"/>
  <c r="O5009" i="1"/>
  <c r="Q5009" i="1"/>
  <c r="O4314" i="1"/>
  <c r="Q4314" i="1"/>
  <c r="O5701" i="1"/>
  <c r="Q5701" i="1"/>
  <c r="O5162" i="1"/>
  <c r="Q5162" i="1"/>
  <c r="O4511" i="1"/>
  <c r="Q4511" i="1"/>
  <c r="O5899" i="1"/>
  <c r="Q5899" i="1"/>
  <c r="O5418" i="1"/>
  <c r="Q5418" i="1"/>
  <c r="O4815" i="1"/>
  <c r="Q4815" i="1"/>
  <c r="O3890" i="1"/>
  <c r="Q3890" i="1"/>
  <c r="O6890" i="1"/>
  <c r="Q6890" i="1"/>
  <c r="O6472" i="1"/>
  <c r="Q6472" i="1"/>
  <c r="O6051" i="1"/>
  <c r="Q6051" i="1"/>
  <c r="O5607" i="1"/>
  <c r="Q5607" i="1"/>
  <c r="O5032" i="1"/>
  <c r="Q5032" i="1"/>
  <c r="O4345" i="1"/>
  <c r="Q4345" i="1"/>
  <c r="O6849" i="1"/>
  <c r="Q6849" i="1"/>
  <c r="O6429" i="1"/>
  <c r="Q6429" i="1"/>
  <c r="O6008" i="1"/>
  <c r="Q6008" i="1"/>
  <c r="O5554" i="1"/>
  <c r="Q5554" i="1"/>
  <c r="O4970" i="1"/>
  <c r="Q4970" i="1"/>
  <c r="O4238" i="1"/>
  <c r="Q4238" i="1"/>
  <c r="O5740" i="1"/>
  <c r="Q5740" i="1"/>
  <c r="O5214" i="1"/>
  <c r="Q5214" i="1"/>
  <c r="O4579" i="1"/>
  <c r="Q4579" i="1"/>
  <c r="O5851" i="1"/>
  <c r="Q5851" i="1"/>
  <c r="O5356" i="1"/>
  <c r="Q5356" i="1"/>
  <c r="O4747" i="1"/>
  <c r="Q4747" i="1"/>
  <c r="O3675" i="1"/>
  <c r="Q3675" i="1"/>
  <c r="O7366" i="1"/>
  <c r="Q7366" i="1"/>
  <c r="O6966" i="1"/>
  <c r="Q6966" i="1"/>
  <c r="O6552" i="1"/>
  <c r="Q6552" i="1"/>
  <c r="O6131" i="1"/>
  <c r="Q6131" i="1"/>
  <c r="O5694" i="1"/>
  <c r="Q5694" i="1"/>
  <c r="O5150" i="1"/>
  <c r="Q5150" i="1"/>
  <c r="O4500" i="1"/>
  <c r="Q4500" i="1"/>
  <c r="O4212" i="1"/>
  <c r="Q4212" i="1"/>
  <c r="O3459" i="1"/>
  <c r="Q3459" i="1"/>
  <c r="O3248" i="1"/>
  <c r="Q3248" i="1"/>
  <c r="O2059" i="1"/>
  <c r="Q2059" i="1"/>
  <c r="O5136" i="1"/>
  <c r="Q5136" i="1"/>
  <c r="O4662" i="1"/>
  <c r="Q4662" i="1"/>
  <c r="O4031" i="1"/>
  <c r="Q4031" i="1"/>
  <c r="O3152" i="1"/>
  <c r="Q3152" i="1"/>
  <c r="O2735" i="1"/>
  <c r="Q2735" i="1"/>
  <c r="O5581" i="1"/>
  <c r="Q5581" i="1"/>
  <c r="O5154" i="1"/>
  <c r="Q5154" i="1"/>
  <c r="O4684" i="1"/>
  <c r="Q4684" i="1"/>
  <c r="O4059" i="1"/>
  <c r="Q4059" i="1"/>
  <c r="O3218" i="1"/>
  <c r="Q3218" i="1"/>
  <c r="O5265" i="1"/>
  <c r="Q5265" i="1"/>
  <c r="O4804" i="1"/>
  <c r="Q4804" i="1"/>
  <c r="O4235" i="1"/>
  <c r="Q4235" i="1"/>
  <c r="O3484" i="1"/>
  <c r="Q3484" i="1"/>
  <c r="O3913" i="1"/>
  <c r="Q3913" i="1"/>
  <c r="O1706" i="1"/>
  <c r="Q1706" i="1"/>
  <c r="O5262" i="1"/>
  <c r="Q5262" i="1"/>
  <c r="O4800" i="1"/>
  <c r="Q4800" i="1"/>
  <c r="O4232" i="1"/>
  <c r="Q4232" i="1"/>
  <c r="O3482" i="1"/>
  <c r="Q3482" i="1"/>
  <c r="O3945" i="1"/>
  <c r="Q3945" i="1"/>
  <c r="O2555" i="1"/>
  <c r="Q2555" i="1"/>
  <c r="O3520" i="1"/>
  <c r="Q3520" i="1"/>
  <c r="O3941" i="1"/>
  <c r="Q3941" i="1"/>
  <c r="O2498" i="1"/>
  <c r="Q2498" i="1"/>
  <c r="O6456" i="1"/>
  <c r="Q6456" i="1"/>
  <c r="O6056" i="1"/>
  <c r="Q6056" i="1"/>
  <c r="O5637" i="1"/>
  <c r="Q5637" i="1"/>
  <c r="O5215" i="1"/>
  <c r="Q5215" i="1"/>
  <c r="O4749" i="1"/>
  <c r="Q4749" i="1"/>
  <c r="O4152" i="1"/>
  <c r="Q4152" i="1"/>
  <c r="O3380" i="1"/>
  <c r="Q3380" i="1"/>
  <c r="O4924" i="1"/>
  <c r="Q4924" i="1"/>
  <c r="O4498" i="1"/>
  <c r="Q4498" i="1"/>
  <c r="O3957" i="1"/>
  <c r="Q3957" i="1"/>
  <c r="O3308" i="1"/>
  <c r="Q3308" i="1"/>
  <c r="O2943" i="1"/>
  <c r="Q2943" i="1"/>
  <c r="O2681" i="1"/>
  <c r="Q2681" i="1"/>
  <c r="O2931" i="1"/>
  <c r="Q2931" i="1"/>
  <c r="O4680" i="1"/>
  <c r="Q4680" i="1"/>
  <c r="O4198" i="1"/>
  <c r="Q4198" i="1"/>
  <c r="O3610" i="1"/>
  <c r="Q3610" i="1"/>
  <c r="O1810" i="1"/>
  <c r="Q1810" i="1"/>
  <c r="O4281" i="1"/>
  <c r="Q4281" i="1"/>
  <c r="O3703" i="1"/>
  <c r="Q3703" i="1"/>
  <c r="O2626" i="1"/>
  <c r="Q2626" i="1"/>
  <c r="O3274" i="1"/>
  <c r="Q3274" i="1"/>
  <c r="O5864" i="1"/>
  <c r="Q5864" i="1"/>
  <c r="O5464" i="1"/>
  <c r="Q5464" i="1"/>
  <c r="O5055" i="1"/>
  <c r="Q5055" i="1"/>
  <c r="O4634" i="1"/>
  <c r="Q4634" i="1"/>
  <c r="O4135" i="1"/>
  <c r="Q4135" i="1"/>
  <c r="O3533" i="1"/>
  <c r="Q3533" i="1"/>
  <c r="O2824" i="1"/>
  <c r="Q2824" i="1"/>
  <c r="O4496" i="1"/>
  <c r="Q4496" i="1"/>
  <c r="O4096" i="1"/>
  <c r="Q4096" i="1"/>
  <c r="O3687" i="1"/>
  <c r="Q3687" i="1"/>
  <c r="O3180" i="1"/>
  <c r="Q3180" i="1"/>
  <c r="O2134" i="1"/>
  <c r="Q2134" i="1"/>
  <c r="O2029" i="1"/>
  <c r="Q2029" i="1"/>
  <c r="O4034" i="1"/>
  <c r="Q4034" i="1"/>
  <c r="O3618" i="1"/>
  <c r="Q3618" i="1"/>
  <c r="O3079" i="1"/>
  <c r="Q3079" i="1"/>
  <c r="O1822" i="1"/>
  <c r="Q1822" i="1"/>
  <c r="O1711" i="1"/>
  <c r="Q1711" i="1"/>
  <c r="O1608" i="1"/>
  <c r="Q1608" i="1"/>
  <c r="O2282" i="1"/>
  <c r="Q2282" i="1"/>
  <c r="O2963" i="1"/>
  <c r="Q2963" i="1"/>
  <c r="O1384" i="1"/>
  <c r="Q1384" i="1"/>
  <c r="O2181" i="1"/>
  <c r="Q2181" i="1"/>
  <c r="O4307" i="1"/>
  <c r="Q4307" i="1"/>
  <c r="O3907" i="1"/>
  <c r="Q3907" i="1"/>
  <c r="O3469" i="1"/>
  <c r="Q3469" i="1"/>
  <c r="O2844" i="1"/>
  <c r="Q2844" i="1"/>
  <c r="O4406" i="1"/>
  <c r="Q4406" i="1"/>
  <c r="O4006" i="1"/>
  <c r="Q4006" i="1"/>
  <c r="O3585" i="1"/>
  <c r="Q3585" i="1"/>
  <c r="O3029" i="1"/>
  <c r="Q3029" i="1"/>
  <c r="O1687" i="1"/>
  <c r="Q1687" i="1"/>
  <c r="O2689" i="1"/>
  <c r="Q2689" i="1"/>
  <c r="O4244" i="1"/>
  <c r="Q4244" i="1"/>
  <c r="O3843" i="1"/>
  <c r="Q3843" i="1"/>
  <c r="O3389" i="1"/>
  <c r="Q3389" i="1"/>
  <c r="O2688" i="1"/>
  <c r="Q2688" i="1"/>
  <c r="O5143" i="1"/>
  <c r="Q5143" i="1"/>
  <c r="O4743" i="1"/>
  <c r="Q4743" i="1"/>
  <c r="O4343" i="1"/>
  <c r="Q4343" i="1"/>
  <c r="O3943" i="1"/>
  <c r="Q3943" i="1"/>
  <c r="O3511" i="1"/>
  <c r="Q3511" i="1"/>
  <c r="O2913" i="1"/>
  <c r="Q2913" i="1"/>
  <c r="O412" i="1"/>
  <c r="Q412" i="1"/>
  <c r="O3331" i="1"/>
  <c r="Q3331" i="1"/>
  <c r="O3224" i="1"/>
  <c r="Q3224" i="1"/>
  <c r="O3080" i="1"/>
  <c r="Q3080" i="1"/>
  <c r="O3430" i="1"/>
  <c r="Q3430" i="1"/>
  <c r="O2804" i="1"/>
  <c r="Q2804" i="1"/>
  <c r="O1251" i="1"/>
  <c r="Q1251" i="1"/>
  <c r="O3813" i="1"/>
  <c r="Q3813" i="1"/>
  <c r="O2408" i="1"/>
  <c r="Q2408" i="1"/>
  <c r="O2995" i="1"/>
  <c r="Q2995" i="1"/>
  <c r="O7277" i="1"/>
  <c r="Q7277" i="1"/>
  <c r="O6433" i="1"/>
  <c r="Q6433" i="1"/>
  <c r="O4837" i="1"/>
  <c r="Q4837" i="1"/>
  <c r="O7392" i="1"/>
  <c r="Q7392" i="1"/>
  <c r="O6625" i="1"/>
  <c r="Q6625" i="1"/>
  <c r="O5430" i="1"/>
  <c r="Q5430" i="1"/>
  <c r="O4790" i="1"/>
  <c r="Q4790" i="1"/>
  <c r="O7174" i="1"/>
  <c r="Q7174" i="1"/>
  <c r="O6270" i="1"/>
  <c r="Q6270" i="1"/>
  <c r="O7662" i="1"/>
  <c r="Q7662" i="1"/>
  <c r="O7069" i="1"/>
  <c r="Q7069" i="1"/>
  <c r="O6120" i="1"/>
  <c r="Q6120" i="1"/>
  <c r="O5619" i="1"/>
  <c r="Q5619" i="1"/>
  <c r="O5145" i="1"/>
  <c r="Q5145" i="1"/>
  <c r="O7408" i="1"/>
  <c r="Q7408" i="1"/>
  <c r="O6654" i="1"/>
  <c r="Q6654" i="1"/>
  <c r="O5507" i="1"/>
  <c r="Q5507" i="1"/>
  <c r="O7317" i="1"/>
  <c r="Q7317" i="1"/>
  <c r="O6499" i="1"/>
  <c r="Q6499" i="1"/>
  <c r="O5132" i="1"/>
  <c r="Q5132" i="1"/>
  <c r="O7223" i="1"/>
  <c r="Q7223" i="1"/>
  <c r="O6349" i="1"/>
  <c r="Q6349" i="1"/>
  <c r="O4331" i="1"/>
  <c r="Q4331" i="1"/>
  <c r="O7124" i="1"/>
  <c r="Q7124" i="1"/>
  <c r="O6193" i="1"/>
  <c r="Q6193" i="1"/>
  <c r="O7622" i="1"/>
  <c r="Q7622" i="1"/>
  <c r="O7013" i="1"/>
  <c r="Q7013" i="1"/>
  <c r="O6045" i="1"/>
  <c r="Q6045" i="1"/>
  <c r="O7536" i="1"/>
  <c r="Q7536" i="1"/>
  <c r="O6884" i="1"/>
  <c r="Q6884" i="1"/>
  <c r="O5881" i="1"/>
  <c r="Q5881" i="1"/>
  <c r="O7455" i="1"/>
  <c r="Q7455" i="1"/>
  <c r="O6738" i="1"/>
  <c r="Q6738" i="1"/>
  <c r="O5659" i="1"/>
  <c r="Q5659" i="1"/>
  <c r="O6689" i="1"/>
  <c r="Q6689" i="1"/>
  <c r="O5934" i="1"/>
  <c r="Q5934" i="1"/>
  <c r="O6963" i="1"/>
  <c r="Q6963" i="1"/>
  <c r="O6231" i="1"/>
  <c r="Q6231" i="1"/>
  <c r="O5048" i="1"/>
  <c r="Q5048" i="1"/>
  <c r="O7325" i="1"/>
  <c r="Q7325" i="1"/>
  <c r="O6714" i="1"/>
  <c r="Q6714" i="1"/>
  <c r="O5961" i="1"/>
  <c r="Q5961" i="1"/>
  <c r="O7634" i="1"/>
  <c r="Q7634" i="1"/>
  <c r="O7136" i="1"/>
  <c r="Q7136" i="1"/>
  <c r="O6445" i="1"/>
  <c r="Q6445" i="1"/>
  <c r="O5598" i="1"/>
  <c r="Q5598" i="1"/>
  <c r="O7469" i="1"/>
  <c r="Q7469" i="1"/>
  <c r="O6925" i="1"/>
  <c r="Q6925" i="1"/>
  <c r="O6184" i="1"/>
  <c r="Q6184" i="1"/>
  <c r="O4865" i="1"/>
  <c r="Q4865" i="1"/>
  <c r="O4674" i="1"/>
  <c r="Q4674" i="1"/>
  <c r="O7316" i="1"/>
  <c r="Q7316" i="1"/>
  <c r="O6854" i="1"/>
  <c r="Q6854" i="1"/>
  <c r="O6266" i="1"/>
  <c r="Q6266" i="1"/>
  <c r="O5610" i="1"/>
  <c r="Q5610" i="1"/>
  <c r="O3749" i="1"/>
  <c r="Q3749" i="1"/>
  <c r="O4141" i="1"/>
  <c r="Q4141" i="1"/>
  <c r="O4313" i="1"/>
  <c r="Q4313" i="1"/>
  <c r="O7044" i="1"/>
  <c r="Q7044" i="1"/>
  <c r="O6509" i="1"/>
  <c r="Q6509" i="1"/>
  <c r="O5946" i="1"/>
  <c r="Q5946" i="1"/>
  <c r="O4914" i="1"/>
  <c r="Q4914" i="1"/>
  <c r="O7477" i="1"/>
  <c r="Q7477" i="1"/>
  <c r="O7043" i="1"/>
  <c r="Q7043" i="1"/>
  <c r="O6508" i="1"/>
  <c r="Q6508" i="1"/>
  <c r="O5945" i="1"/>
  <c r="Q5945" i="1"/>
  <c r="O4912" i="1"/>
  <c r="Q4912" i="1"/>
  <c r="O4994" i="1"/>
  <c r="Q4994" i="1"/>
  <c r="O6730" i="1"/>
  <c r="Q6730" i="1"/>
  <c r="O6169" i="1"/>
  <c r="Q6169" i="1"/>
  <c r="O5435" i="1"/>
  <c r="Q5435" i="1"/>
  <c r="O7642" i="1"/>
  <c r="Q7642" i="1"/>
  <c r="O7221" i="1"/>
  <c r="Q7221" i="1"/>
  <c r="O6729" i="1"/>
  <c r="Q6729" i="1"/>
  <c r="O6168" i="1"/>
  <c r="Q6168" i="1"/>
  <c r="O5432" i="1"/>
  <c r="Q5432" i="1"/>
  <c r="O5144" i="1"/>
  <c r="Q5144" i="1"/>
  <c r="O4489" i="1"/>
  <c r="Q4489" i="1"/>
  <c r="O7099" i="1"/>
  <c r="Q7099" i="1"/>
  <c r="O6692" i="1"/>
  <c r="Q6692" i="1"/>
  <c r="O6271" i="1"/>
  <c r="Q6271" i="1"/>
  <c r="O5841" i="1"/>
  <c r="Q5841" i="1"/>
  <c r="O5343" i="1"/>
  <c r="Q5343" i="1"/>
  <c r="O4736" i="1"/>
  <c r="Q4736" i="1"/>
  <c r="O3627" i="1"/>
  <c r="Q3627" i="1"/>
  <c r="O4698" i="1"/>
  <c r="Q4698" i="1"/>
  <c r="O3467" i="1"/>
  <c r="Q3467" i="1"/>
  <c r="O6522" i="1"/>
  <c r="Q6522" i="1"/>
  <c r="O6101" i="1"/>
  <c r="Q6101" i="1"/>
  <c r="O5661" i="1"/>
  <c r="Q5661" i="1"/>
  <c r="O5106" i="1"/>
  <c r="Q5106" i="1"/>
  <c r="O4444" i="1"/>
  <c r="Q4444" i="1"/>
  <c r="O5044" i="1"/>
  <c r="Q5044" i="1"/>
  <c r="O4355" i="1"/>
  <c r="Q4355" i="1"/>
  <c r="O4978" i="1"/>
  <c r="Q4978" i="1"/>
  <c r="O4252" i="1"/>
  <c r="Q4252" i="1"/>
  <c r="O5678" i="1"/>
  <c r="Q5678" i="1"/>
  <c r="O5129" i="1"/>
  <c r="Q5129" i="1"/>
  <c r="O4472" i="1"/>
  <c r="Q4472" i="1"/>
  <c r="O5877" i="1"/>
  <c r="Q5877" i="1"/>
  <c r="O5388" i="1"/>
  <c r="Q5388" i="1"/>
  <c r="O4787" i="1"/>
  <c r="Q4787" i="1"/>
  <c r="O3815" i="1"/>
  <c r="Q3815" i="1"/>
  <c r="O6870" i="1"/>
  <c r="Q6870" i="1"/>
  <c r="O6451" i="1"/>
  <c r="Q6451" i="1"/>
  <c r="O6030" i="1"/>
  <c r="Q6030" i="1"/>
  <c r="O5583" i="1"/>
  <c r="Q5583" i="1"/>
  <c r="O5001" i="1"/>
  <c r="Q5001" i="1"/>
  <c r="O4297" i="1"/>
  <c r="Q4297" i="1"/>
  <c r="O6829" i="1"/>
  <c r="Q6829" i="1"/>
  <c r="O6408" i="1"/>
  <c r="Q6408" i="1"/>
  <c r="O5986" i="1"/>
  <c r="Q5986" i="1"/>
  <c r="O5527" i="1"/>
  <c r="Q5527" i="1"/>
  <c r="O4937" i="1"/>
  <c r="Q4937" i="1"/>
  <c r="O4171" i="1"/>
  <c r="Q4171" i="1"/>
  <c r="O5718" i="1"/>
  <c r="Q5718" i="1"/>
  <c r="O5187" i="1"/>
  <c r="Q5187" i="1"/>
  <c r="O4540" i="1"/>
  <c r="Q4540" i="1"/>
  <c r="O5829" i="1"/>
  <c r="Q5829" i="1"/>
  <c r="O5327" i="1"/>
  <c r="Q5327" i="1"/>
  <c r="O4716" i="1"/>
  <c r="Q4716" i="1"/>
  <c r="O3546" i="1"/>
  <c r="Q3546" i="1"/>
  <c r="O7346" i="1"/>
  <c r="Q7346" i="1"/>
  <c r="O6946" i="1"/>
  <c r="Q6946" i="1"/>
  <c r="O6531" i="1"/>
  <c r="Q6531" i="1"/>
  <c r="O6110" i="1"/>
  <c r="Q6110" i="1"/>
  <c r="O5672" i="1"/>
  <c r="Q5672" i="1"/>
  <c r="O5120" i="1"/>
  <c r="Q5120" i="1"/>
  <c r="O4458" i="1"/>
  <c r="Q4458" i="1"/>
  <c r="O4178" i="1"/>
  <c r="Q4178" i="1"/>
  <c r="O3412" i="1"/>
  <c r="Q3412" i="1"/>
  <c r="O3156" i="1"/>
  <c r="Q3156" i="1"/>
  <c r="O5543" i="1"/>
  <c r="Q5543" i="1"/>
  <c r="O5112" i="1"/>
  <c r="Q5112" i="1"/>
  <c r="O4635" i="1"/>
  <c r="Q4635" i="1"/>
  <c r="O3993" i="1"/>
  <c r="Q3993" i="1"/>
  <c r="O3018" i="1"/>
  <c r="Q3018" i="1"/>
  <c r="O2020" i="1"/>
  <c r="Q2020" i="1"/>
  <c r="O5560" i="1"/>
  <c r="Q5560" i="1"/>
  <c r="O5131" i="1"/>
  <c r="Q5131" i="1"/>
  <c r="O4656" i="1"/>
  <c r="Q4656" i="1"/>
  <c r="O4021" i="1"/>
  <c r="Q4021" i="1"/>
  <c r="O3114" i="1"/>
  <c r="Q3114" i="1"/>
  <c r="O5243" i="1"/>
  <c r="Q5243" i="1"/>
  <c r="O4779" i="1"/>
  <c r="Q4779" i="1"/>
  <c r="O4200" i="1"/>
  <c r="Q4200" i="1"/>
  <c r="O3447" i="1"/>
  <c r="Q3447" i="1"/>
  <c r="O3875" i="1"/>
  <c r="Q3875" i="1"/>
  <c r="O5662" i="1"/>
  <c r="Q5662" i="1"/>
  <c r="O5241" i="1"/>
  <c r="Q5241" i="1"/>
  <c r="O4777" i="1"/>
  <c r="Q4777" i="1"/>
  <c r="O4195" i="1"/>
  <c r="Q4195" i="1"/>
  <c r="O3438" i="1"/>
  <c r="Q3438" i="1"/>
  <c r="O3909" i="1"/>
  <c r="Q3909" i="1"/>
  <c r="O1654" i="1"/>
  <c r="Q1654" i="1"/>
  <c r="O3479" i="1"/>
  <c r="Q3479" i="1"/>
  <c r="O3902" i="1"/>
  <c r="Q3902" i="1"/>
  <c r="O1591" i="1"/>
  <c r="Q1591" i="1"/>
  <c r="O6436" i="1"/>
  <c r="Q6436" i="1"/>
  <c r="O6036" i="1"/>
  <c r="Q6036" i="1"/>
  <c r="O5616" i="1"/>
  <c r="Q5616" i="1"/>
  <c r="O5193" i="1"/>
  <c r="Q5193" i="1"/>
  <c r="O4726" i="1"/>
  <c r="Q4726" i="1"/>
  <c r="O4118" i="1"/>
  <c r="Q4118" i="1"/>
  <c r="O3329" i="1"/>
  <c r="Q3329" i="1"/>
  <c r="O4902" i="1"/>
  <c r="Q4902" i="1"/>
  <c r="O4474" i="1"/>
  <c r="Q4474" i="1"/>
  <c r="O3929" i="1"/>
  <c r="Q3929" i="1"/>
  <c r="O3263" i="1"/>
  <c r="Q3263" i="1"/>
  <c r="O2864" i="1"/>
  <c r="Q2864" i="1"/>
  <c r="O2487" i="1"/>
  <c r="Q2487" i="1"/>
  <c r="O2832" i="1"/>
  <c r="Q2832" i="1"/>
  <c r="O4659" i="1"/>
  <c r="Q4659" i="1"/>
  <c r="O4170" i="1"/>
  <c r="Q4170" i="1"/>
  <c r="O3575" i="1"/>
  <c r="Q3575" i="1"/>
  <c r="O1291" i="1"/>
  <c r="Q1291" i="1"/>
  <c r="O4253" i="1"/>
  <c r="Q4253" i="1"/>
  <c r="O3670" i="1"/>
  <c r="Q3670" i="1"/>
  <c r="O2418" i="1"/>
  <c r="Q2418" i="1"/>
  <c r="O3232" i="1"/>
  <c r="Q3232" i="1"/>
  <c r="O5844" i="1"/>
  <c r="Q5844" i="1"/>
  <c r="O5444" i="1"/>
  <c r="Q5444" i="1"/>
  <c r="O5034" i="1"/>
  <c r="Q5034" i="1"/>
  <c r="O4613" i="1"/>
  <c r="Q4613" i="1"/>
  <c r="O4108" i="1"/>
  <c r="Q4108" i="1"/>
  <c r="O3502" i="1"/>
  <c r="Q3502" i="1"/>
  <c r="O2779" i="1"/>
  <c r="Q2779" i="1"/>
  <c r="O4476" i="1"/>
  <c r="Q4476" i="1"/>
  <c r="O4076" i="1"/>
  <c r="Q4076" i="1"/>
  <c r="O3665" i="1"/>
  <c r="Q3665" i="1"/>
  <c r="O3146" i="1"/>
  <c r="Q3146" i="1"/>
  <c r="O2031" i="1"/>
  <c r="Q2031" i="1"/>
  <c r="O1938" i="1"/>
  <c r="Q1938" i="1"/>
  <c r="O4014" i="1"/>
  <c r="Q4014" i="1"/>
  <c r="O3594" i="1"/>
  <c r="Q3594" i="1"/>
  <c r="O3047" i="1"/>
  <c r="Q3047" i="1"/>
  <c r="O1726" i="1"/>
  <c r="Q1726" i="1"/>
  <c r="O1609" i="1"/>
  <c r="Q1609" i="1"/>
  <c r="O1433" i="1"/>
  <c r="Q1433" i="1"/>
  <c r="O2202" i="1"/>
  <c r="Q2202" i="1"/>
  <c r="O2926" i="1"/>
  <c r="Q2926" i="1"/>
  <c r="O989" i="1"/>
  <c r="Q989" i="1"/>
  <c r="O2099" i="1"/>
  <c r="Q2099" i="1"/>
  <c r="O4287" i="1"/>
  <c r="Q4287" i="1"/>
  <c r="O3887" i="1"/>
  <c r="Q3887" i="1"/>
  <c r="O3446" i="1"/>
  <c r="Q3446" i="1"/>
  <c r="O2799" i="1"/>
  <c r="Q2799" i="1"/>
  <c r="O4386" i="1"/>
  <c r="Q4386" i="1"/>
  <c r="O3986" i="1"/>
  <c r="Q3986" i="1"/>
  <c r="O3562" i="1"/>
  <c r="Q3562" i="1"/>
  <c r="O2994" i="1"/>
  <c r="Q2994" i="1"/>
  <c r="O1561" i="1"/>
  <c r="Q1561" i="1"/>
  <c r="O2635" i="1"/>
  <c r="Q2635" i="1"/>
  <c r="O4224" i="1"/>
  <c r="Q4224" i="1"/>
  <c r="O3822" i="1"/>
  <c r="Q3822" i="1"/>
  <c r="O3363" i="1"/>
  <c r="Q3363" i="1"/>
  <c r="O2634" i="1"/>
  <c r="Q2634" i="1"/>
  <c r="O5123" i="1"/>
  <c r="Q5123" i="1"/>
  <c r="O4723" i="1"/>
  <c r="Q4723" i="1"/>
  <c r="O4323" i="1"/>
  <c r="Q4323" i="1"/>
  <c r="O3923" i="1"/>
  <c r="Q3923" i="1"/>
  <c r="O3488" i="1"/>
  <c r="Q3488" i="1"/>
  <c r="O2876" i="1"/>
  <c r="Q2876" i="1"/>
  <c r="O2466" i="1"/>
  <c r="Q2466" i="1"/>
  <c r="O3310" i="1"/>
  <c r="Q3310" i="1"/>
  <c r="O3202" i="1"/>
  <c r="Q3202" i="1"/>
  <c r="O1281" i="1"/>
  <c r="Q1281" i="1"/>
  <c r="O973" i="1"/>
  <c r="Q973" i="1"/>
  <c r="O2778" i="1"/>
  <c r="Q2778" i="1"/>
  <c r="O1161" i="1"/>
  <c r="Q1161" i="1"/>
  <c r="O3793" i="1"/>
  <c r="Q3793" i="1"/>
  <c r="O3091" i="1"/>
  <c r="Q3091" i="1"/>
  <c r="O2972" i="1"/>
  <c r="Q2972" i="1"/>
  <c r="O7241" i="1"/>
  <c r="Q7241" i="1"/>
  <c r="O6383" i="1"/>
  <c r="Q6383" i="1"/>
  <c r="O4586" i="1"/>
  <c r="Q4586" i="1"/>
  <c r="O7363" i="1"/>
  <c r="Q7363" i="1"/>
  <c r="O6575" i="1"/>
  <c r="Q6575" i="1"/>
  <c r="O5319" i="1"/>
  <c r="Q5319" i="1"/>
  <c r="O4495" i="1"/>
  <c r="Q4495" i="1"/>
  <c r="O7142" i="1"/>
  <c r="Q7142" i="1"/>
  <c r="O6214" i="1"/>
  <c r="Q6214" i="1"/>
  <c r="O7635" i="1"/>
  <c r="Q7635" i="1"/>
  <c r="O7034" i="1"/>
  <c r="Q7034" i="1"/>
  <c r="O6065" i="1"/>
  <c r="Q6065" i="1"/>
  <c r="O5520" i="1"/>
  <c r="Q5520" i="1"/>
  <c r="O4958" i="1"/>
  <c r="Q4958" i="1"/>
  <c r="O7381" i="1"/>
  <c r="Q7381" i="1"/>
  <c r="O6605" i="1"/>
  <c r="Q6605" i="1"/>
  <c r="O5401" i="1"/>
  <c r="Q5401" i="1"/>
  <c r="O7285" i="1"/>
  <c r="Q7285" i="1"/>
  <c r="O6446" i="1"/>
  <c r="Q6446" i="1"/>
  <c r="O4932" i="1"/>
  <c r="Q4932" i="1"/>
  <c r="O7191" i="1"/>
  <c r="Q7191" i="1"/>
  <c r="O6295" i="1"/>
  <c r="Q6295" i="1"/>
  <c r="O3668" i="1"/>
  <c r="Q3668" i="1"/>
  <c r="O7089" i="1"/>
  <c r="Q7089" i="1"/>
  <c r="O6142" i="1"/>
  <c r="Q6142" i="1"/>
  <c r="O7595" i="1"/>
  <c r="Q7595" i="1"/>
  <c r="O6977" i="1"/>
  <c r="Q6977" i="1"/>
  <c r="O5990" i="1"/>
  <c r="Q5990" i="1"/>
  <c r="O7510" i="1"/>
  <c r="Q7510" i="1"/>
  <c r="O6838" i="1"/>
  <c r="Q6838" i="1"/>
  <c r="O5802" i="1"/>
  <c r="Q5802" i="1"/>
  <c r="O7428" i="1"/>
  <c r="Q7428" i="1"/>
  <c r="O6688" i="1"/>
  <c r="Q6688" i="1"/>
  <c r="O5572" i="1"/>
  <c r="Q5572" i="1"/>
  <c r="O6653" i="1"/>
  <c r="Q6653" i="1"/>
  <c r="O5891" i="1"/>
  <c r="Q5891" i="1"/>
  <c r="O6933" i="1"/>
  <c r="Q6933" i="1"/>
  <c r="O6190" i="1"/>
  <c r="Q6190" i="1"/>
  <c r="O4884" i="1"/>
  <c r="Q4884" i="1"/>
  <c r="O7300" i="1"/>
  <c r="Q7300" i="1"/>
  <c r="O6675" i="1"/>
  <c r="Q6675" i="1"/>
  <c r="O5922" i="1"/>
  <c r="Q5922" i="1"/>
  <c r="O7611" i="1"/>
  <c r="Q7611" i="1"/>
  <c r="O7107" i="1"/>
  <c r="Q7107" i="1"/>
  <c r="O6411" i="1"/>
  <c r="Q6411" i="1"/>
  <c r="O5519" i="1"/>
  <c r="Q5519" i="1"/>
  <c r="O7445" i="1"/>
  <c r="Q7445" i="1"/>
  <c r="O6891" i="1"/>
  <c r="Q6891" i="1"/>
  <c r="O6148" i="1"/>
  <c r="Q6148" i="1"/>
  <c r="O4660" i="1"/>
  <c r="Q4660" i="1"/>
  <c r="O4570" i="1"/>
  <c r="Q4570" i="1"/>
  <c r="O7295" i="1"/>
  <c r="Q7295" i="1"/>
  <c r="O6827" i="1"/>
  <c r="Q6827" i="1"/>
  <c r="O6238" i="1"/>
  <c r="Q6238" i="1"/>
  <c r="O5563" i="1"/>
  <c r="Q5563" i="1"/>
  <c r="O3345" i="1"/>
  <c r="Q3345" i="1"/>
  <c r="O3930" i="1"/>
  <c r="Q3930" i="1"/>
  <c r="O4133" i="1"/>
  <c r="Q4133" i="1"/>
  <c r="O7021" i="1"/>
  <c r="Q7021" i="1"/>
  <c r="O6483" i="1"/>
  <c r="Q6483" i="1"/>
  <c r="O5912" i="1"/>
  <c r="Q5912" i="1"/>
  <c r="O4831" i="1"/>
  <c r="Q4831" i="1"/>
  <c r="O7456" i="1"/>
  <c r="Q7456" i="1"/>
  <c r="O7020" i="1"/>
  <c r="Q7020" i="1"/>
  <c r="O6481" i="1"/>
  <c r="Q6481" i="1"/>
  <c r="O5910" i="1"/>
  <c r="Q5910" i="1"/>
  <c r="O4820" i="1"/>
  <c r="Q4820" i="1"/>
  <c r="O4900" i="1"/>
  <c r="Q4900" i="1"/>
  <c r="O6702" i="1"/>
  <c r="Q6702" i="1"/>
  <c r="O6141" i="1"/>
  <c r="Q6141" i="1"/>
  <c r="O5380" i="1"/>
  <c r="Q5380" i="1"/>
  <c r="O7621" i="1"/>
  <c r="Q7621" i="1"/>
  <c r="O7200" i="1"/>
  <c r="Q7200" i="1"/>
  <c r="O6701" i="1"/>
  <c r="Q6701" i="1"/>
  <c r="O6140" i="1"/>
  <c r="Q6140" i="1"/>
  <c r="O5379" i="1"/>
  <c r="Q5379" i="1"/>
  <c r="O5114" i="1"/>
  <c r="Q5114" i="1"/>
  <c r="O4449" i="1"/>
  <c r="Q4449" i="1"/>
  <c r="O7079" i="1"/>
  <c r="Q7079" i="1"/>
  <c r="O6671" i="1"/>
  <c r="Q6671" i="1"/>
  <c r="O6250" i="1"/>
  <c r="Q6250" i="1"/>
  <c r="O5819" i="1"/>
  <c r="Q5819" i="1"/>
  <c r="O5316" i="1"/>
  <c r="Q5316" i="1"/>
  <c r="O4702" i="1"/>
  <c r="Q4702" i="1"/>
  <c r="O3471" i="1"/>
  <c r="Q3471" i="1"/>
  <c r="O4666" i="1"/>
  <c r="Q4666" i="1"/>
  <c r="O3315" i="1"/>
  <c r="Q3315" i="1"/>
  <c r="O6501" i="1"/>
  <c r="Q6501" i="1"/>
  <c r="O6080" i="1"/>
  <c r="Q6080" i="1"/>
  <c r="O5638" i="1"/>
  <c r="Q5638" i="1"/>
  <c r="O5074" i="1"/>
  <c r="Q5074" i="1"/>
  <c r="O4399" i="1"/>
  <c r="Q4399" i="1"/>
  <c r="O5010" i="1"/>
  <c r="Q5010" i="1"/>
  <c r="O4317" i="1"/>
  <c r="Q4317" i="1"/>
  <c r="O4948" i="1"/>
  <c r="Q4948" i="1"/>
  <c r="O4181" i="1"/>
  <c r="Q4181" i="1"/>
  <c r="O5655" i="1"/>
  <c r="Q5655" i="1"/>
  <c r="O5098" i="1"/>
  <c r="Q5098" i="1"/>
  <c r="O4431" i="1"/>
  <c r="Q4431" i="1"/>
  <c r="O5855" i="1"/>
  <c r="Q5855" i="1"/>
  <c r="O5360" i="1"/>
  <c r="Q5360" i="1"/>
  <c r="O4752" i="1"/>
  <c r="Q4752" i="1"/>
  <c r="O3709" i="1"/>
  <c r="Q3709" i="1"/>
  <c r="O6850" i="1"/>
  <c r="Q6850" i="1"/>
  <c r="O6430" i="1"/>
  <c r="Q6430" i="1"/>
  <c r="O6009" i="1"/>
  <c r="Q6009" i="1"/>
  <c r="O5555" i="1"/>
  <c r="Q5555" i="1"/>
  <c r="O4972" i="1"/>
  <c r="Q4972" i="1"/>
  <c r="O4239" i="1"/>
  <c r="Q4239" i="1"/>
  <c r="O6808" i="1"/>
  <c r="Q6808" i="1"/>
  <c r="O6387" i="1"/>
  <c r="Q6387" i="1"/>
  <c r="O5963" i="1"/>
  <c r="Q5963" i="1"/>
  <c r="O5499" i="1"/>
  <c r="Q5499" i="1"/>
  <c r="O4907" i="1"/>
  <c r="Q4907" i="1"/>
  <c r="O4097" i="1"/>
  <c r="Q4097" i="1"/>
  <c r="O5696" i="1"/>
  <c r="Q5696" i="1"/>
  <c r="O5156" i="1"/>
  <c r="Q5156" i="1"/>
  <c r="O4502" i="1"/>
  <c r="Q4502" i="1"/>
  <c r="O5807" i="1"/>
  <c r="Q5807" i="1"/>
  <c r="O5298" i="1"/>
  <c r="Q5298" i="1"/>
  <c r="O4681" i="1"/>
  <c r="Q4681" i="1"/>
  <c r="O3378" i="1"/>
  <c r="Q3378" i="1"/>
  <c r="O7326" i="1"/>
  <c r="Q7326" i="1"/>
  <c r="O6926" i="1"/>
  <c r="Q6926" i="1"/>
  <c r="O6510" i="1"/>
  <c r="Q6510" i="1"/>
  <c r="O6089" i="1"/>
  <c r="Q6089" i="1"/>
  <c r="O5649" i="1"/>
  <c r="Q5649" i="1"/>
  <c r="O5090" i="1"/>
  <c r="Q5090" i="1"/>
  <c r="O4419" i="1"/>
  <c r="Q4419" i="1"/>
  <c r="O4142" i="1"/>
  <c r="Q4142" i="1"/>
  <c r="O3369" i="1"/>
  <c r="Q3369" i="1"/>
  <c r="O3024" i="1"/>
  <c r="Q3024" i="1"/>
  <c r="O5522" i="1"/>
  <c r="Q5522" i="1"/>
  <c r="O5089" i="1"/>
  <c r="Q5089" i="1"/>
  <c r="O4609" i="1"/>
  <c r="Q4609" i="1"/>
  <c r="O3958" i="1"/>
  <c r="Q3958" i="1"/>
  <c r="O2761" i="1"/>
  <c r="Q2761" i="1"/>
  <c r="O3808" i="1"/>
  <c r="Q3808" i="1"/>
  <c r="O5539" i="1"/>
  <c r="Q5539" i="1"/>
  <c r="O5108" i="1"/>
  <c r="Q5108" i="1"/>
  <c r="O4630" i="1"/>
  <c r="Q4630" i="1"/>
  <c r="O3988" i="1"/>
  <c r="Q3988" i="1"/>
  <c r="O2971" i="1"/>
  <c r="Q2971" i="1"/>
  <c r="O5221" i="1"/>
  <c r="Q5221" i="1"/>
  <c r="O4756" i="1"/>
  <c r="Q4756" i="1"/>
  <c r="O4161" i="1"/>
  <c r="Q4161" i="1"/>
  <c r="O3395" i="1"/>
  <c r="Q3395" i="1"/>
  <c r="O3838" i="1"/>
  <c r="Q3838" i="1"/>
  <c r="O5641" i="1"/>
  <c r="Q5641" i="1"/>
  <c r="O5219" i="1"/>
  <c r="Q5219" i="1"/>
  <c r="O4753" i="1"/>
  <c r="Q4753" i="1"/>
  <c r="O4159" i="1"/>
  <c r="Q4159" i="1"/>
  <c r="O3386" i="1"/>
  <c r="Q3386" i="1"/>
  <c r="O3872" i="1"/>
  <c r="Q3872" i="1"/>
  <c r="O4191" i="1"/>
  <c r="Q4191" i="1"/>
  <c r="O3432" i="1"/>
  <c r="Q3432" i="1"/>
  <c r="O3869" i="1"/>
  <c r="Q3869" i="1"/>
  <c r="O6816" i="1"/>
  <c r="Q6816" i="1"/>
  <c r="O6416" i="1"/>
  <c r="Q6416" i="1"/>
  <c r="O6016" i="1"/>
  <c r="Q6016" i="1"/>
  <c r="O5595" i="1"/>
  <c r="Q5595" i="1"/>
  <c r="O5170" i="1"/>
  <c r="Q5170" i="1"/>
  <c r="O4699" i="1"/>
  <c r="Q4699" i="1"/>
  <c r="O4080" i="1"/>
  <c r="Q4080" i="1"/>
  <c r="O3270" i="1"/>
  <c r="Q3270" i="1"/>
  <c r="O4881" i="1"/>
  <c r="Q4881" i="1"/>
  <c r="O4451" i="1"/>
  <c r="Q4451" i="1"/>
  <c r="O3899" i="1"/>
  <c r="Q3899" i="1"/>
  <c r="O3214" i="1"/>
  <c r="Q3214" i="1"/>
  <c r="O2708" i="1"/>
  <c r="Q2708" i="1"/>
  <c r="O2206" i="1"/>
  <c r="Q2206" i="1"/>
  <c r="O2677" i="1"/>
  <c r="Q2677" i="1"/>
  <c r="O4638" i="1"/>
  <c r="Q4638" i="1"/>
  <c r="O4140" i="1"/>
  <c r="Q4140" i="1"/>
  <c r="O3543" i="1"/>
  <c r="Q3543" i="1"/>
  <c r="O4700" i="1"/>
  <c r="Q4700" i="1"/>
  <c r="O4225" i="1"/>
  <c r="Q4225" i="1"/>
  <c r="O3639" i="1"/>
  <c r="Q3639" i="1"/>
  <c r="O2137" i="1"/>
  <c r="Q2137" i="1"/>
  <c r="O3182" i="1"/>
  <c r="Q3182" i="1"/>
  <c r="O5824" i="1"/>
  <c r="Q5824" i="1"/>
  <c r="O5424" i="1"/>
  <c r="Q5424" i="1"/>
  <c r="O5013" i="1"/>
  <c r="Q5013" i="1"/>
  <c r="O4592" i="1"/>
  <c r="Q4592" i="1"/>
  <c r="O4078" i="1"/>
  <c r="Q4078" i="1"/>
  <c r="O3470" i="1"/>
  <c r="Q3470" i="1"/>
  <c r="O2728" i="1"/>
  <c r="Q2728" i="1"/>
  <c r="O4456" i="1"/>
  <c r="Q4456" i="1"/>
  <c r="O4056" i="1"/>
  <c r="Q4056" i="1"/>
  <c r="O3643" i="1"/>
  <c r="Q3643" i="1"/>
  <c r="O3115" i="1"/>
  <c r="Q3115" i="1"/>
  <c r="O1939" i="1"/>
  <c r="Q1939" i="1"/>
  <c r="O1826" i="1"/>
  <c r="Q1826" i="1"/>
  <c r="O3994" i="1"/>
  <c r="Q3994" i="1"/>
  <c r="O3571" i="1"/>
  <c r="Q3571" i="1"/>
  <c r="O3008" i="1"/>
  <c r="Q3008" i="1"/>
  <c r="O1610" i="1"/>
  <c r="Q1610" i="1"/>
  <c r="O1436" i="1"/>
  <c r="Q1436" i="1"/>
  <c r="O1081" i="1"/>
  <c r="Q1081" i="1"/>
  <c r="O2106" i="1"/>
  <c r="Q2106" i="1"/>
  <c r="O2885" i="1"/>
  <c r="Q2885" i="1"/>
  <c r="O3135" i="1"/>
  <c r="Q3135" i="1"/>
  <c r="O1991" i="1"/>
  <c r="Q1991" i="1"/>
  <c r="O4267" i="1"/>
  <c r="Q4267" i="1"/>
  <c r="O3867" i="1"/>
  <c r="Q3867" i="1"/>
  <c r="O3420" i="1"/>
  <c r="Q3420" i="1"/>
  <c r="O2753" i="1"/>
  <c r="Q2753" i="1"/>
  <c r="O4366" i="1"/>
  <c r="Q4366" i="1"/>
  <c r="O3966" i="1"/>
  <c r="Q3966" i="1"/>
  <c r="O3539" i="1"/>
  <c r="Q3539" i="1"/>
  <c r="O2956" i="1"/>
  <c r="Q2956" i="1"/>
  <c r="O1360" i="1"/>
  <c r="Q1360" i="1"/>
  <c r="O2571" i="1"/>
  <c r="Q2571" i="1"/>
  <c r="O4204" i="1"/>
  <c r="Q4204" i="1"/>
  <c r="O3801" i="1"/>
  <c r="Q3801" i="1"/>
  <c r="O3335" i="1"/>
  <c r="Q3335" i="1"/>
  <c r="O2570" i="1"/>
  <c r="Q2570" i="1"/>
  <c r="O5103" i="1"/>
  <c r="Q5103" i="1"/>
  <c r="O4703" i="1"/>
  <c r="Q4703" i="1"/>
  <c r="O4303" i="1"/>
  <c r="Q4303" i="1"/>
  <c r="O3903" i="1"/>
  <c r="Q3903" i="1"/>
  <c r="O3464" i="1"/>
  <c r="Q3464" i="1"/>
  <c r="O2835" i="1"/>
  <c r="Q2835" i="1"/>
  <c r="O2434" i="1"/>
  <c r="Q2434" i="1"/>
  <c r="O3289" i="1"/>
  <c r="Q3289" i="1"/>
  <c r="O3178" i="1"/>
  <c r="Q3178" i="1"/>
  <c r="O1186" i="1"/>
  <c r="Q1186" i="1"/>
  <c r="O822" i="1"/>
  <c r="Q822" i="1"/>
  <c r="O2751" i="1"/>
  <c r="Q2751" i="1"/>
  <c r="O1061" i="1"/>
  <c r="Q1061" i="1"/>
  <c r="O3773" i="1"/>
  <c r="Q3773" i="1"/>
  <c r="O3067" i="1"/>
  <c r="Q3067" i="1"/>
  <c r="O2946" i="1"/>
  <c r="Q2946" i="1"/>
  <c r="O7578" i="1"/>
  <c r="Q7578" i="1"/>
  <c r="O6953" i="1"/>
  <c r="Q6953" i="1"/>
  <c r="O5966" i="1"/>
  <c r="Q5966" i="1"/>
  <c r="O5309" i="1"/>
  <c r="Q5309" i="1"/>
  <c r="O4375" i="1"/>
  <c r="Q4375" i="1"/>
  <c r="O7318" i="1"/>
  <c r="Q7318" i="1"/>
  <c r="O6502" i="1"/>
  <c r="Q6502" i="1"/>
  <c r="O5133" i="1"/>
  <c r="Q5133" i="1"/>
  <c r="O7227" i="1"/>
  <c r="Q7227" i="1"/>
  <c r="O6351" i="1"/>
  <c r="Q6351" i="1"/>
  <c r="O4365" i="1"/>
  <c r="Q4365" i="1"/>
  <c r="O7125" i="1"/>
  <c r="Q7125" i="1"/>
  <c r="O6200" i="1"/>
  <c r="Q6200" i="1"/>
  <c r="O7623" i="1"/>
  <c r="Q7623" i="1"/>
  <c r="O7014" i="1"/>
  <c r="Q7014" i="1"/>
  <c r="O6046" i="1"/>
  <c r="Q6046" i="1"/>
  <c r="O7538" i="1"/>
  <c r="Q7538" i="1"/>
  <c r="O6885" i="1"/>
  <c r="Q6885" i="1"/>
  <c r="O5882" i="1"/>
  <c r="Q5882" i="1"/>
  <c r="O7457" i="1"/>
  <c r="Q7457" i="1"/>
  <c r="O6739" i="1"/>
  <c r="Q6739" i="1"/>
  <c r="O5666" i="1"/>
  <c r="Q5666" i="1"/>
  <c r="O7370" i="1"/>
  <c r="Q7370" i="1"/>
  <c r="O6584" i="1"/>
  <c r="Q6584" i="1"/>
  <c r="O5362" i="1"/>
  <c r="Q5362" i="1"/>
  <c r="O6579" i="1"/>
  <c r="Q6579" i="1"/>
  <c r="O5781" i="1"/>
  <c r="Q5781" i="1"/>
  <c r="O6862" i="1"/>
  <c r="Q6862" i="1"/>
  <c r="O6119" i="1"/>
  <c r="Q6119" i="1"/>
  <c r="O4475" i="1"/>
  <c r="Q4475" i="1"/>
  <c r="O7249" i="1"/>
  <c r="Q7249" i="1"/>
  <c r="O6602" i="1"/>
  <c r="Q6602" i="1"/>
  <c r="O5821" i="1"/>
  <c r="Q5821" i="1"/>
  <c r="O7564" i="1"/>
  <c r="Q7564" i="1"/>
  <c r="O7049" i="1"/>
  <c r="Q7049" i="1"/>
  <c r="O6333" i="1"/>
  <c r="Q6333" i="1"/>
  <c r="O5352" i="1"/>
  <c r="Q5352" i="1"/>
  <c r="O7399" i="1"/>
  <c r="Q7399" i="1"/>
  <c r="O6822" i="1"/>
  <c r="Q6822" i="1"/>
  <c r="O6073" i="1"/>
  <c r="Q6073" i="1"/>
  <c r="O4002" i="1"/>
  <c r="Q4002" i="1"/>
  <c r="O4353" i="1"/>
  <c r="Q4353" i="1"/>
  <c r="O7253" i="1"/>
  <c r="Q7253" i="1"/>
  <c r="O6743" i="1"/>
  <c r="Q6743" i="1"/>
  <c r="O6182" i="1"/>
  <c r="Q6182" i="1"/>
  <c r="O5460" i="1"/>
  <c r="Q5460" i="1"/>
  <c r="O5548" i="1"/>
  <c r="Q5548" i="1"/>
  <c r="O3168" i="1"/>
  <c r="Q3168" i="1"/>
  <c r="O3637" i="1"/>
  <c r="Q3637" i="1"/>
  <c r="O6974" i="1"/>
  <c r="Q6974" i="1"/>
  <c r="O6425" i="1"/>
  <c r="Q6425" i="1"/>
  <c r="O5840" i="1"/>
  <c r="Q5840" i="1"/>
  <c r="O4640" i="1"/>
  <c r="Q4640" i="1"/>
  <c r="O7414" i="1"/>
  <c r="Q7414" i="1"/>
  <c r="O6973" i="1"/>
  <c r="Q6973" i="1"/>
  <c r="O6424" i="1"/>
  <c r="Q6424" i="1"/>
  <c r="O5838" i="1"/>
  <c r="Q5838" i="1"/>
  <c r="O4639" i="1"/>
  <c r="Q4639" i="1"/>
  <c r="O4727" i="1"/>
  <c r="Q4727" i="1"/>
  <c r="O6646" i="1"/>
  <c r="Q6646" i="1"/>
  <c r="O6085" i="1"/>
  <c r="Q6085" i="1"/>
  <c r="O5282" i="1"/>
  <c r="Q5282" i="1"/>
  <c r="O7579" i="1"/>
  <c r="Q7579" i="1"/>
  <c r="O7157" i="1"/>
  <c r="Q7157" i="1"/>
  <c r="O6645" i="1"/>
  <c r="Q6645" i="1"/>
  <c r="O6084" i="1"/>
  <c r="Q6084" i="1"/>
  <c r="O5281" i="1"/>
  <c r="Q5281" i="1"/>
  <c r="O5049" i="1"/>
  <c r="Q5049" i="1"/>
  <c r="O4368" i="1"/>
  <c r="Q4368" i="1"/>
  <c r="O7039" i="1"/>
  <c r="Q7039" i="1"/>
  <c r="O6629" i="1"/>
  <c r="Q6629" i="1"/>
  <c r="O6208" i="1"/>
  <c r="Q6208" i="1"/>
  <c r="O5775" i="1"/>
  <c r="Q5775" i="1"/>
  <c r="O5259" i="1"/>
  <c r="Q5259" i="1"/>
  <c r="O4632" i="1"/>
  <c r="Q4632" i="1"/>
  <c r="O3042" i="1"/>
  <c r="Q3042" i="1"/>
  <c r="O4593" i="1"/>
  <c r="Q4593" i="1"/>
  <c r="O6877" i="1"/>
  <c r="Q6877" i="1"/>
  <c r="O6459" i="1"/>
  <c r="Q6459" i="1"/>
  <c r="O6038" i="1"/>
  <c r="Q6038" i="1"/>
  <c r="O5591" i="1"/>
  <c r="Q5591" i="1"/>
  <c r="O5012" i="1"/>
  <c r="Q5012" i="1"/>
  <c r="O4318" i="1"/>
  <c r="Q4318" i="1"/>
  <c r="O4951" i="1"/>
  <c r="Q4951" i="1"/>
  <c r="O4182" i="1"/>
  <c r="Q4182" i="1"/>
  <c r="O4885" i="1"/>
  <c r="Q4885" i="1"/>
  <c r="O4039" i="1"/>
  <c r="Q4039" i="1"/>
  <c r="O5609" i="1"/>
  <c r="Q5609" i="1"/>
  <c r="O5036" i="1"/>
  <c r="Q5036" i="1"/>
  <c r="O4350" i="1"/>
  <c r="Q4350" i="1"/>
  <c r="O5811" i="1"/>
  <c r="Q5811" i="1"/>
  <c r="O5303" i="1"/>
  <c r="Q5303" i="1"/>
  <c r="O4689" i="1"/>
  <c r="Q4689" i="1"/>
  <c r="O3422" i="1"/>
  <c r="Q3422" i="1"/>
  <c r="O6809" i="1"/>
  <c r="Q6809" i="1"/>
  <c r="O6388" i="1"/>
  <c r="Q6388" i="1"/>
  <c r="O5965" i="1"/>
  <c r="Q5965" i="1"/>
  <c r="O5500" i="1"/>
  <c r="Q5500" i="1"/>
  <c r="O4909" i="1"/>
  <c r="Q4909" i="1"/>
  <c r="O4098" i="1"/>
  <c r="Q4098" i="1"/>
  <c r="O6766" i="1"/>
  <c r="Q6766" i="1"/>
  <c r="O6345" i="1"/>
  <c r="Q6345" i="1"/>
  <c r="O5919" i="1"/>
  <c r="Q5919" i="1"/>
  <c r="O5442" i="1"/>
  <c r="Q5442" i="1"/>
  <c r="O4844" i="1"/>
  <c r="Q4844" i="1"/>
  <c r="O3953" i="1"/>
  <c r="Q3953" i="1"/>
  <c r="O5651" i="1"/>
  <c r="Q5651" i="1"/>
  <c r="O5093" i="1"/>
  <c r="Q5093" i="1"/>
  <c r="O4421" i="1"/>
  <c r="Q4421" i="1"/>
  <c r="O5761" i="1"/>
  <c r="Q5761" i="1"/>
  <c r="O5242" i="1"/>
  <c r="Q5242" i="1"/>
  <c r="O4611" i="1"/>
  <c r="Q4611" i="1"/>
  <c r="O2242" i="1"/>
  <c r="Q2242" i="1"/>
  <c r="O7286" i="1"/>
  <c r="Q7286" i="1"/>
  <c r="O6886" i="1"/>
  <c r="Q6886" i="1"/>
  <c r="O6468" i="1"/>
  <c r="Q6468" i="1"/>
  <c r="O6047" i="1"/>
  <c r="Q6047" i="1"/>
  <c r="O5602" i="1"/>
  <c r="Q5602" i="1"/>
  <c r="O5026" i="1"/>
  <c r="Q5026" i="1"/>
  <c r="O4334" i="1"/>
  <c r="Q4334" i="1"/>
  <c r="O4070" i="1"/>
  <c r="Q4070" i="1"/>
  <c r="O3249" i="1"/>
  <c r="Q3249" i="1"/>
  <c r="O2061" i="1"/>
  <c r="Q2061" i="1"/>
  <c r="O5480" i="1"/>
  <c r="Q5480" i="1"/>
  <c r="O5042" i="1"/>
  <c r="Q5042" i="1"/>
  <c r="O4557" i="1"/>
  <c r="Q4557" i="1"/>
  <c r="O3889" i="1"/>
  <c r="Q3889" i="1"/>
  <c r="O3809" i="1"/>
  <c r="Q3809" i="1"/>
  <c r="O3735" i="1"/>
  <c r="Q3735" i="1"/>
  <c r="O5497" i="1"/>
  <c r="Q5497" i="1"/>
  <c r="O5061" i="1"/>
  <c r="Q5061" i="1"/>
  <c r="O4578" i="1"/>
  <c r="Q4578" i="1"/>
  <c r="O3917" i="1"/>
  <c r="Q3917" i="1"/>
  <c r="O1940" i="1"/>
  <c r="Q1940" i="1"/>
  <c r="O5177" i="1"/>
  <c r="Q5177" i="1"/>
  <c r="O4708" i="1"/>
  <c r="Q4708" i="1"/>
  <c r="O4092" i="1"/>
  <c r="Q4092" i="1"/>
  <c r="O3292" i="1"/>
  <c r="Q3292" i="1"/>
  <c r="O3766" i="1"/>
  <c r="Q3766" i="1"/>
  <c r="O5599" i="1"/>
  <c r="Q5599" i="1"/>
  <c r="O5174" i="1"/>
  <c r="Q5174" i="1"/>
  <c r="O4706" i="1"/>
  <c r="Q4706" i="1"/>
  <c r="O4090" i="1"/>
  <c r="Q4090" i="1"/>
  <c r="O3290" i="1"/>
  <c r="Q3290" i="1"/>
  <c r="O3798" i="1"/>
  <c r="Q3798" i="1"/>
  <c r="O4120" i="1"/>
  <c r="Q4120" i="1"/>
  <c r="O3333" i="1"/>
  <c r="Q3333" i="1"/>
  <c r="O3796" i="1"/>
  <c r="Q3796" i="1"/>
  <c r="O6776" i="1"/>
  <c r="Q6776" i="1"/>
  <c r="O6376" i="1"/>
  <c r="Q6376" i="1"/>
  <c r="O5974" i="1"/>
  <c r="Q5974" i="1"/>
  <c r="O5553" i="1"/>
  <c r="Q5553" i="1"/>
  <c r="O5124" i="1"/>
  <c r="Q5124" i="1"/>
  <c r="O4647" i="1"/>
  <c r="Q4647" i="1"/>
  <c r="O4010" i="1"/>
  <c r="Q4010" i="1"/>
  <c r="O3087" i="1"/>
  <c r="Q3087" i="1"/>
  <c r="O4839" i="1"/>
  <c r="Q4839" i="1"/>
  <c r="O4401" i="1"/>
  <c r="Q4401" i="1"/>
  <c r="O3840" i="1"/>
  <c r="Q3840" i="1"/>
  <c r="O3109" i="1"/>
  <c r="Q3109" i="1"/>
  <c r="O2240" i="1"/>
  <c r="Q2240" i="1"/>
  <c r="O1501" i="1"/>
  <c r="Q1501" i="1"/>
  <c r="O2154" i="1"/>
  <c r="Q2154" i="1"/>
  <c r="O4596" i="1"/>
  <c r="Q4596" i="1"/>
  <c r="O4082" i="1"/>
  <c r="Q4082" i="1"/>
  <c r="O3475" i="1"/>
  <c r="Q3475" i="1"/>
  <c r="O4658" i="1"/>
  <c r="Q4658" i="1"/>
  <c r="O4169" i="1"/>
  <c r="Q4169" i="1"/>
  <c r="O3574" i="1"/>
  <c r="Q3574" i="1"/>
  <c r="O1263" i="1"/>
  <c r="Q1263" i="1"/>
  <c r="O3053" i="1"/>
  <c r="Q3053" i="1"/>
  <c r="O5784" i="1"/>
  <c r="Q5784" i="1"/>
  <c r="O5384" i="1"/>
  <c r="Q5384" i="1"/>
  <c r="O4971" i="1"/>
  <c r="Q4971" i="1"/>
  <c r="O4550" i="1"/>
  <c r="Q4550" i="1"/>
  <c r="O4020" i="1"/>
  <c r="Q4020" i="1"/>
  <c r="O3398" i="1"/>
  <c r="Q3398" i="1"/>
  <c r="O2618" i="1"/>
  <c r="Q2618" i="1"/>
  <c r="O4416" i="1"/>
  <c r="Q4416" i="1"/>
  <c r="O4016" i="1"/>
  <c r="Q4016" i="1"/>
  <c r="O3596" i="1"/>
  <c r="Q3596" i="1"/>
  <c r="O3049" i="1"/>
  <c r="Q3049" i="1"/>
  <c r="O1737" i="1"/>
  <c r="Q1737" i="1"/>
  <c r="O1620" i="1"/>
  <c r="Q1620" i="1"/>
  <c r="O3954" i="1"/>
  <c r="Q3954" i="1"/>
  <c r="O3524" i="1"/>
  <c r="Q3524" i="1"/>
  <c r="O2933" i="1"/>
  <c r="Q2933" i="1"/>
  <c r="O1099" i="1"/>
  <c r="Q1099" i="1"/>
  <c r="O2854" i="1"/>
  <c r="Q2854" i="1"/>
  <c r="O3106" i="1"/>
  <c r="Q3106" i="1"/>
  <c r="O1906" i="1"/>
  <c r="Q1906" i="1"/>
  <c r="O2805" i="1"/>
  <c r="Q2805" i="1"/>
  <c r="O3071" i="1"/>
  <c r="Q3071" i="1"/>
  <c r="O1787" i="1"/>
  <c r="Q1787" i="1"/>
  <c r="O4227" i="1"/>
  <c r="Q4227" i="1"/>
  <c r="O3825" i="1"/>
  <c r="Q3825" i="1"/>
  <c r="O3366" i="1"/>
  <c r="Q3366" i="1"/>
  <c r="O2645" i="1"/>
  <c r="Q2645" i="1"/>
  <c r="O4326" i="1"/>
  <c r="Q4326" i="1"/>
  <c r="O3926" i="1"/>
  <c r="Q3926" i="1"/>
  <c r="O3491" i="1"/>
  <c r="Q3491" i="1"/>
  <c r="O2880" i="1"/>
  <c r="Q2880" i="1"/>
  <c r="O3280" i="1"/>
  <c r="Q3280" i="1"/>
  <c r="O2437" i="1"/>
  <c r="Q2437" i="1"/>
  <c r="O4164" i="1"/>
  <c r="Q4164" i="1"/>
  <c r="O3759" i="1"/>
  <c r="Q3759" i="1"/>
  <c r="O3279" i="1"/>
  <c r="Q3279" i="1"/>
  <c r="O2429" i="1"/>
  <c r="Q2429" i="1"/>
  <c r="O5063" i="1"/>
  <c r="Q5063" i="1"/>
  <c r="O4663" i="1"/>
  <c r="Q4663" i="1"/>
  <c r="O4263" i="1"/>
  <c r="Q4263" i="1"/>
  <c r="O3863" i="1"/>
  <c r="Q3863" i="1"/>
  <c r="O3413" i="1"/>
  <c r="Q3413" i="1"/>
  <c r="O2740" i="1"/>
  <c r="Q2740" i="1"/>
  <c r="O2366" i="1"/>
  <c r="Q2366" i="1"/>
  <c r="O3247" i="1"/>
  <c r="Q3247" i="1"/>
  <c r="O3131" i="1"/>
  <c r="Q3131" i="1"/>
  <c r="O986" i="1"/>
  <c r="Q986" i="1"/>
  <c r="O282" i="1"/>
  <c r="Q282" i="1"/>
  <c r="O2699" i="1"/>
  <c r="Q2699" i="1"/>
  <c r="O2826" i="1"/>
  <c r="Q2826" i="1"/>
  <c r="O3733" i="1"/>
  <c r="Q3733" i="1"/>
  <c r="O3020" i="1"/>
  <c r="Q3020" i="1"/>
  <c r="O2896" i="1"/>
  <c r="Q2896" i="1"/>
  <c r="O7552" i="1"/>
  <c r="Q7552" i="1"/>
  <c r="O6911" i="1"/>
  <c r="Q6911" i="1"/>
  <c r="O5902" i="1"/>
  <c r="Q5902" i="1"/>
  <c r="O5164" i="1"/>
  <c r="Q5164" i="1"/>
  <c r="O3848" i="1"/>
  <c r="Q3848" i="1"/>
  <c r="O7287" i="1"/>
  <c r="Q7287" i="1"/>
  <c r="O6457" i="1"/>
  <c r="Q6457" i="1"/>
  <c r="O4955" i="1"/>
  <c r="Q4955" i="1"/>
  <c r="O7194" i="1"/>
  <c r="Q7194" i="1"/>
  <c r="O6299" i="1"/>
  <c r="Q6299" i="1"/>
  <c r="O3711" i="1"/>
  <c r="Q3711" i="1"/>
  <c r="O7093" i="1"/>
  <c r="Q7093" i="1"/>
  <c r="O6147" i="1"/>
  <c r="Q6147" i="1"/>
  <c r="O7596" i="1"/>
  <c r="Q7596" i="1"/>
  <c r="O6978" i="1"/>
  <c r="Q6978" i="1"/>
  <c r="O5991" i="1"/>
  <c r="Q5991" i="1"/>
  <c r="O7511" i="1"/>
  <c r="Q7511" i="1"/>
  <c r="O6840" i="1"/>
  <c r="Q6840" i="1"/>
  <c r="O5803" i="1"/>
  <c r="Q5803" i="1"/>
  <c r="O7429" i="1"/>
  <c r="Q7429" i="1"/>
  <c r="O6691" i="1"/>
  <c r="Q6691" i="1"/>
  <c r="O5573" i="1"/>
  <c r="Q5573" i="1"/>
  <c r="O7340" i="1"/>
  <c r="Q7340" i="1"/>
  <c r="O6540" i="1"/>
  <c r="Q6540" i="1"/>
  <c r="O5252" i="1"/>
  <c r="Q5252" i="1"/>
  <c r="O6541" i="1"/>
  <c r="Q6541" i="1"/>
  <c r="O5734" i="1"/>
  <c r="Q5734" i="1"/>
  <c r="O6828" i="1"/>
  <c r="Q6828" i="1"/>
  <c r="O6078" i="1"/>
  <c r="Q6078" i="1"/>
  <c r="O4145" i="1"/>
  <c r="Q4145" i="1"/>
  <c r="O7220" i="1"/>
  <c r="Q7220" i="1"/>
  <c r="O6563" i="1"/>
  <c r="Q6563" i="1"/>
  <c r="O5771" i="1"/>
  <c r="Q5771" i="1"/>
  <c r="O7541" i="1"/>
  <c r="Q7541" i="1"/>
  <c r="O7018" i="1"/>
  <c r="Q7018" i="1"/>
  <c r="O6298" i="1"/>
  <c r="Q6298" i="1"/>
  <c r="O5263" i="1"/>
  <c r="Q5263" i="1"/>
  <c r="O7376" i="1"/>
  <c r="Q7376" i="1"/>
  <c r="O6781" i="1"/>
  <c r="Q6781" i="1"/>
  <c r="O6035" i="1"/>
  <c r="Q6035" i="1"/>
  <c r="O3260" i="1"/>
  <c r="Q3260" i="1"/>
  <c r="O4208" i="1"/>
  <c r="Q4208" i="1"/>
  <c r="O7232" i="1"/>
  <c r="Q7232" i="1"/>
  <c r="O6715" i="1"/>
  <c r="Q6715" i="1"/>
  <c r="O6153" i="1"/>
  <c r="Q6153" i="1"/>
  <c r="O5405" i="1"/>
  <c r="Q5405" i="1"/>
  <c r="O5505" i="1"/>
  <c r="Q5505" i="1"/>
  <c r="O5547" i="1"/>
  <c r="Q5547" i="1"/>
  <c r="O3118" i="1"/>
  <c r="Q3118" i="1"/>
  <c r="O6948" i="1"/>
  <c r="Q6948" i="1"/>
  <c r="O6399" i="1"/>
  <c r="Q6399" i="1"/>
  <c r="O5799" i="1"/>
  <c r="Q5799" i="1"/>
  <c r="O4535" i="1"/>
  <c r="Q4535" i="1"/>
  <c r="O7393" i="1"/>
  <c r="Q7393" i="1"/>
  <c r="O6947" i="1"/>
  <c r="Q6947" i="1"/>
  <c r="O6397" i="1"/>
  <c r="Q6397" i="1"/>
  <c r="O5798" i="1"/>
  <c r="Q5798" i="1"/>
  <c r="O4534" i="1"/>
  <c r="Q4534" i="1"/>
  <c r="O4633" i="1"/>
  <c r="Q4633" i="1"/>
  <c r="O6618" i="1"/>
  <c r="Q6618" i="1"/>
  <c r="O6057" i="1"/>
  <c r="Q6057" i="1"/>
  <c r="O5233" i="1"/>
  <c r="Q5233" i="1"/>
  <c r="O7558" i="1"/>
  <c r="Q7558" i="1"/>
  <c r="O7134" i="1"/>
  <c r="Q7134" i="1"/>
  <c r="O6617" i="1"/>
  <c r="Q6617" i="1"/>
  <c r="O6055" i="1"/>
  <c r="Q6055" i="1"/>
  <c r="O5231" i="1"/>
  <c r="Q5231" i="1"/>
  <c r="O5020" i="1"/>
  <c r="Q5020" i="1"/>
  <c r="O4322" i="1"/>
  <c r="Q4322" i="1"/>
  <c r="O7019" i="1"/>
  <c r="Q7019" i="1"/>
  <c r="O6608" i="1"/>
  <c r="Q6608" i="1"/>
  <c r="O6187" i="1"/>
  <c r="Q6187" i="1"/>
  <c r="O5753" i="1"/>
  <c r="Q5753" i="1"/>
  <c r="O5232" i="1"/>
  <c r="Q5232" i="1"/>
  <c r="O4597" i="1"/>
  <c r="Q4597" i="1"/>
  <c r="O5201" i="1"/>
  <c r="Q5201" i="1"/>
  <c r="O4560" i="1"/>
  <c r="Q4560" i="1"/>
  <c r="O6857" i="1"/>
  <c r="Q6857" i="1"/>
  <c r="O6438" i="1"/>
  <c r="Q6438" i="1"/>
  <c r="O6017" i="1"/>
  <c r="Q6017" i="1"/>
  <c r="O5566" i="1"/>
  <c r="Q5566" i="1"/>
  <c r="O4980" i="1"/>
  <c r="Q4980" i="1"/>
  <c r="O4258" i="1"/>
  <c r="Q4258" i="1"/>
  <c r="O4916" i="1"/>
  <c r="Q4916" i="1"/>
  <c r="O4115" i="1"/>
  <c r="Q4115" i="1"/>
  <c r="O4854" i="1"/>
  <c r="Q4854" i="1"/>
  <c r="O3971" i="1"/>
  <c r="Q3971" i="1"/>
  <c r="O5586" i="1"/>
  <c r="Q5586" i="1"/>
  <c r="O5004" i="1"/>
  <c r="Q5004" i="1"/>
  <c r="O4302" i="1"/>
  <c r="Q4302" i="1"/>
  <c r="O5789" i="1"/>
  <c r="Q5789" i="1"/>
  <c r="O5276" i="1"/>
  <c r="Q5276" i="1"/>
  <c r="O4651" i="1"/>
  <c r="Q4651" i="1"/>
  <c r="O3256" i="1"/>
  <c r="Q3256" i="1"/>
  <c r="O6788" i="1"/>
  <c r="Q6788" i="1"/>
  <c r="O6367" i="1"/>
  <c r="Q6367" i="1"/>
  <c r="O5942" i="1"/>
  <c r="Q5942" i="1"/>
  <c r="O5471" i="1"/>
  <c r="Q5471" i="1"/>
  <c r="O4877" i="1"/>
  <c r="Q4877" i="1"/>
  <c r="O4030" i="1"/>
  <c r="Q4030" i="1"/>
  <c r="O6745" i="1"/>
  <c r="Q6745" i="1"/>
  <c r="O6324" i="1"/>
  <c r="Q6324" i="1"/>
  <c r="O5897" i="1"/>
  <c r="Q5897" i="1"/>
  <c r="O5415" i="1"/>
  <c r="Q5415" i="1"/>
  <c r="O4813" i="1"/>
  <c r="Q4813" i="1"/>
  <c r="O3885" i="1"/>
  <c r="Q3885" i="1"/>
  <c r="O5628" i="1"/>
  <c r="Q5628" i="1"/>
  <c r="O5062" i="1"/>
  <c r="Q5062" i="1"/>
  <c r="O4381" i="1"/>
  <c r="Q4381" i="1"/>
  <c r="O5739" i="1"/>
  <c r="Q5739" i="1"/>
  <c r="O5213" i="1"/>
  <c r="Q5213" i="1"/>
  <c r="O4576" i="1"/>
  <c r="Q4576" i="1"/>
  <c r="O7666" i="1"/>
  <c r="Q7666" i="1"/>
  <c r="O7266" i="1"/>
  <c r="Q7266" i="1"/>
  <c r="O6866" i="1"/>
  <c r="Q6866" i="1"/>
  <c r="O6447" i="1"/>
  <c r="Q6447" i="1"/>
  <c r="O6026" i="1"/>
  <c r="Q6026" i="1"/>
  <c r="O5576" i="1"/>
  <c r="Q5576" i="1"/>
  <c r="O4997" i="1"/>
  <c r="Q4997" i="1"/>
  <c r="O4290" i="1"/>
  <c r="Q4290" i="1"/>
  <c r="O4035" i="1"/>
  <c r="Q4035" i="1"/>
  <c r="O3158" i="1"/>
  <c r="Q3158" i="1"/>
  <c r="O3742" i="1"/>
  <c r="Q3742" i="1"/>
  <c r="O5459" i="1"/>
  <c r="Q5459" i="1"/>
  <c r="O5019" i="1"/>
  <c r="Q5019" i="1"/>
  <c r="O4529" i="1"/>
  <c r="Q4529" i="1"/>
  <c r="O3850" i="1"/>
  <c r="Q3850" i="1"/>
  <c r="O3774" i="1"/>
  <c r="Q3774" i="1"/>
  <c r="O3694" i="1"/>
  <c r="Q3694" i="1"/>
  <c r="O5476" i="1"/>
  <c r="Q5476" i="1"/>
  <c r="O5038" i="1"/>
  <c r="Q5038" i="1"/>
  <c r="O4551" i="1"/>
  <c r="Q4551" i="1"/>
  <c r="O3879" i="1"/>
  <c r="Q3879" i="1"/>
  <c r="O5580" i="1"/>
  <c r="Q5580" i="1"/>
  <c r="O5153" i="1"/>
  <c r="Q5153" i="1"/>
  <c r="O4682" i="1"/>
  <c r="Q4682" i="1"/>
  <c r="O4058" i="1"/>
  <c r="Q4058" i="1"/>
  <c r="O3216" i="1"/>
  <c r="Q3216" i="1"/>
  <c r="O3725" i="1"/>
  <c r="Q3725" i="1"/>
  <c r="O5578" i="1"/>
  <c r="Q5578" i="1"/>
  <c r="O5151" i="1"/>
  <c r="Q5151" i="1"/>
  <c r="O4678" i="1"/>
  <c r="Q4678" i="1"/>
  <c r="O4052" i="1"/>
  <c r="Q4052" i="1"/>
  <c r="O3213" i="1"/>
  <c r="Q3213" i="1"/>
  <c r="O3760" i="1"/>
  <c r="Q3760" i="1"/>
  <c r="O4088" i="1"/>
  <c r="Q4088" i="1"/>
  <c r="O3272" i="1"/>
  <c r="Q3272" i="1"/>
  <c r="O3755" i="1"/>
  <c r="Q3755" i="1"/>
  <c r="O6756" i="1"/>
  <c r="Q6756" i="1"/>
  <c r="O6356" i="1"/>
  <c r="Q6356" i="1"/>
  <c r="O5953" i="1"/>
  <c r="Q5953" i="1"/>
  <c r="O5532" i="1"/>
  <c r="Q5532" i="1"/>
  <c r="O5100" i="1"/>
  <c r="Q5100" i="1"/>
  <c r="O4621" i="1"/>
  <c r="Q4621" i="1"/>
  <c r="O3975" i="1"/>
  <c r="Q3975" i="1"/>
  <c r="O2899" i="1"/>
  <c r="Q2899" i="1"/>
  <c r="O4818" i="1"/>
  <c r="Q4818" i="1"/>
  <c r="O4377" i="1"/>
  <c r="Q4377" i="1"/>
  <c r="O3810" i="1"/>
  <c r="Q3810" i="1"/>
  <c r="O3040" i="1"/>
  <c r="Q3040" i="1"/>
  <c r="O1908" i="1"/>
  <c r="Q1908" i="1"/>
  <c r="O3196" i="1"/>
  <c r="Q3196" i="1"/>
  <c r="O1854" i="1"/>
  <c r="Q1854" i="1"/>
  <c r="O4575" i="1"/>
  <c r="Q4575" i="1"/>
  <c r="O4055" i="1"/>
  <c r="Q4055" i="1"/>
  <c r="O3440" i="1"/>
  <c r="Q3440" i="1"/>
  <c r="O4637" i="1"/>
  <c r="Q4637" i="1"/>
  <c r="O4139" i="1"/>
  <c r="Q4139" i="1"/>
  <c r="O3542" i="1"/>
  <c r="Q3542" i="1"/>
  <c r="O3234" i="1"/>
  <c r="Q3234" i="1"/>
  <c r="O2982" i="1"/>
  <c r="Q2982" i="1"/>
  <c r="O5764" i="1"/>
  <c r="Q5764" i="1"/>
  <c r="O5364" i="1"/>
  <c r="Q5364" i="1"/>
  <c r="O4950" i="1"/>
  <c r="Q4950" i="1"/>
  <c r="O4528" i="1"/>
  <c r="Q4528" i="1"/>
  <c r="O3992" i="1"/>
  <c r="Q3992" i="1"/>
  <c r="O3358" i="1"/>
  <c r="Q3358" i="1"/>
  <c r="O2554" i="1"/>
  <c r="Q2554" i="1"/>
  <c r="O4396" i="1"/>
  <c r="Q4396" i="1"/>
  <c r="O3996" i="1"/>
  <c r="Q3996" i="1"/>
  <c r="O3573" i="1"/>
  <c r="Q3573" i="1"/>
  <c r="O3012" i="1"/>
  <c r="Q3012" i="1"/>
  <c r="O1622" i="1"/>
  <c r="Q1622" i="1"/>
  <c r="O1444" i="1"/>
  <c r="Q1444" i="1"/>
  <c r="O3934" i="1"/>
  <c r="Q3934" i="1"/>
  <c r="O3501" i="1"/>
  <c r="Q3501" i="1"/>
  <c r="O2895" i="1"/>
  <c r="Q2895" i="1"/>
  <c r="O2855" i="1"/>
  <c r="Q2855" i="1"/>
  <c r="O2811" i="1"/>
  <c r="Q2811" i="1"/>
  <c r="O3073" i="1"/>
  <c r="Q3073" i="1"/>
  <c r="O1808" i="1"/>
  <c r="Q1808" i="1"/>
  <c r="O2756" i="1"/>
  <c r="Q2756" i="1"/>
  <c r="O3034" i="1"/>
  <c r="Q3034" i="1"/>
  <c r="O1691" i="1"/>
  <c r="Q1691" i="1"/>
  <c r="O4207" i="1"/>
  <c r="Q4207" i="1"/>
  <c r="O3804" i="1"/>
  <c r="Q3804" i="1"/>
  <c r="O3340" i="1"/>
  <c r="Q3340" i="1"/>
  <c r="O2583" i="1"/>
  <c r="Q2583" i="1"/>
  <c r="O4306" i="1"/>
  <c r="Q4306" i="1"/>
  <c r="O3906" i="1"/>
  <c r="Q3906" i="1"/>
  <c r="O3468" i="1"/>
  <c r="Q3468" i="1"/>
  <c r="O2843" i="1"/>
  <c r="Q2843" i="1"/>
  <c r="O3252" i="1"/>
  <c r="Q3252" i="1"/>
  <c r="O2353" i="1"/>
  <c r="Q2353" i="1"/>
  <c r="O4144" i="1"/>
  <c r="Q4144" i="1"/>
  <c r="O3738" i="1"/>
  <c r="Q3738" i="1"/>
  <c r="O3251" i="1"/>
  <c r="Q3251" i="1"/>
  <c r="O2349" i="1"/>
  <c r="Q2349" i="1"/>
  <c r="O5043" i="1"/>
  <c r="Q5043" i="1"/>
  <c r="O4643" i="1"/>
  <c r="Q4643" i="1"/>
  <c r="O4243" i="1"/>
  <c r="Q4243" i="1"/>
  <c r="O3842" i="1"/>
  <c r="Q3842" i="1"/>
  <c r="O3387" i="1"/>
  <c r="Q3387" i="1"/>
  <c r="O2687" i="1"/>
  <c r="Q2687" i="1"/>
  <c r="O2330" i="1"/>
  <c r="Q2330" i="1"/>
  <c r="O3225" i="1"/>
  <c r="Q3225" i="1"/>
  <c r="O3107" i="1"/>
  <c r="Q3107" i="1"/>
  <c r="O830" i="1"/>
  <c r="Q830" i="1"/>
  <c r="O1262" i="1"/>
  <c r="Q1262" i="1"/>
  <c r="O2671" i="1"/>
  <c r="Q2671" i="1"/>
  <c r="O2802" i="1"/>
  <c r="Q2802" i="1"/>
  <c r="O3713" i="1"/>
  <c r="Q3713" i="1"/>
  <c r="O2996" i="1"/>
  <c r="Q2996" i="1"/>
  <c r="O2872" i="1"/>
  <c r="Q2872" i="1"/>
  <c r="O6728" i="1"/>
  <c r="Q6728" i="1"/>
  <c r="O6407" i="1"/>
  <c r="Q6407" i="1"/>
  <c r="O6079" i="1"/>
  <c r="Q6079" i="1"/>
  <c r="O5639" i="1"/>
  <c r="Q5639" i="1"/>
  <c r="O7583" i="1"/>
  <c r="Q7583" i="1"/>
  <c r="O7409" i="1"/>
  <c r="Q7409" i="1"/>
  <c r="O7207" i="1"/>
  <c r="Q7207" i="1"/>
  <c r="O6971" i="1"/>
  <c r="Q6971" i="1"/>
  <c r="O6663" i="1"/>
  <c r="Q6663" i="1"/>
  <c r="O6666" i="1"/>
  <c r="Q6666" i="1"/>
  <c r="O6233" i="1"/>
  <c r="Q6233" i="1"/>
  <c r="O7230" i="1"/>
  <c r="Q7230" i="1"/>
  <c r="O6360" i="1"/>
  <c r="Q6360" i="1"/>
  <c r="O6914" i="1"/>
  <c r="Q6914" i="1"/>
  <c r="O7117" i="1"/>
  <c r="Q7117" i="1"/>
  <c r="O6181" i="1"/>
  <c r="Q6181" i="1"/>
  <c r="O5225" i="1"/>
  <c r="Q5225" i="1"/>
  <c r="O7238" i="1"/>
  <c r="Q7238" i="1"/>
  <c r="O6375" i="1"/>
  <c r="Q6375" i="1"/>
  <c r="O4512" i="1"/>
  <c r="Q4512" i="1"/>
  <c r="O7608" i="1"/>
  <c r="Q7608" i="1"/>
  <c r="O6998" i="1"/>
  <c r="Q6998" i="1"/>
  <c r="O6020" i="1"/>
  <c r="Q6020" i="1"/>
  <c r="O7525" i="1"/>
  <c r="Q7525" i="1"/>
  <c r="O6863" i="1"/>
  <c r="Q6863" i="1"/>
  <c r="O5845" i="1"/>
  <c r="Q5845" i="1"/>
  <c r="O4961" i="1"/>
  <c r="Q4961" i="1"/>
  <c r="O5280" i="1"/>
  <c r="Q5280" i="1"/>
  <c r="O7257" i="1"/>
  <c r="Q7257" i="1"/>
  <c r="O6402" i="1"/>
  <c r="Q6402" i="1"/>
  <c r="O4707" i="1"/>
  <c r="Q4707" i="1"/>
  <c r="O7160" i="1"/>
  <c r="Q7160" i="1"/>
  <c r="O6247" i="1"/>
  <c r="Q6247" i="1"/>
  <c r="O7652" i="1"/>
  <c r="Q7652" i="1"/>
  <c r="O7057" i="1"/>
  <c r="Q7057" i="1"/>
  <c r="O6099" i="1"/>
  <c r="Q6099" i="1"/>
  <c r="O7570" i="1"/>
  <c r="Q7570" i="1"/>
  <c r="O6936" i="1"/>
  <c r="Q6936" i="1"/>
  <c r="O5940" i="1"/>
  <c r="Q5940" i="1"/>
  <c r="O7484" i="1"/>
  <c r="Q7484" i="1"/>
  <c r="O6794" i="1"/>
  <c r="Q6794" i="1"/>
  <c r="O5736" i="1"/>
  <c r="Q5736" i="1"/>
  <c r="O7401" i="1"/>
  <c r="Q7401" i="1"/>
  <c r="O6642" i="1"/>
  <c r="Q6642" i="1"/>
  <c r="O5478" i="1"/>
  <c r="Q5478" i="1"/>
  <c r="O7311" i="1"/>
  <c r="Q7311" i="1"/>
  <c r="O6487" i="1"/>
  <c r="Q6487" i="1"/>
  <c r="O5069" i="1"/>
  <c r="Q5069" i="1"/>
  <c r="O6500" i="1"/>
  <c r="Q6500" i="1"/>
  <c r="O5683" i="1"/>
  <c r="Q5683" i="1"/>
  <c r="O6792" i="1"/>
  <c r="Q6792" i="1"/>
  <c r="O6043" i="1"/>
  <c r="Q6043" i="1"/>
  <c r="O3426" i="1"/>
  <c r="Q3426" i="1"/>
  <c r="O7195" i="1"/>
  <c r="Q7195" i="1"/>
  <c r="O6526" i="1"/>
  <c r="Q6526" i="1"/>
  <c r="O5713" i="1"/>
  <c r="Q5713" i="1"/>
  <c r="O7517" i="1"/>
  <c r="Q7517" i="1"/>
  <c r="O6989" i="1"/>
  <c r="Q6989" i="1"/>
  <c r="O6263" i="1"/>
  <c r="Q6263" i="1"/>
  <c r="O5149" i="1"/>
  <c r="Q5149" i="1"/>
  <c r="O7349" i="1"/>
  <c r="Q7349" i="1"/>
  <c r="O6747" i="1"/>
  <c r="Q6747" i="1"/>
  <c r="O5993" i="1"/>
  <c r="Q5993" i="1"/>
  <c r="O4218" i="1"/>
  <c r="Q4218" i="1"/>
  <c r="O3999" i="1"/>
  <c r="Q3999" i="1"/>
  <c r="O7211" i="1"/>
  <c r="Q7211" i="1"/>
  <c r="O6687" i="1"/>
  <c r="Q6687" i="1"/>
  <c r="O6126" i="1"/>
  <c r="Q6126" i="1"/>
  <c r="O5353" i="1"/>
  <c r="Q5353" i="1"/>
  <c r="O5450" i="1"/>
  <c r="Q5450" i="1"/>
  <c r="O5492" i="1"/>
  <c r="Q5492" i="1"/>
  <c r="O7373" i="1"/>
  <c r="Q7373" i="1"/>
  <c r="O6923" i="1"/>
  <c r="Q6923" i="1"/>
  <c r="O6370" i="1"/>
  <c r="Q6370" i="1"/>
  <c r="O5757" i="1"/>
  <c r="Q5757" i="1"/>
  <c r="O4418" i="1"/>
  <c r="Q4418" i="1"/>
  <c r="O7372" i="1"/>
  <c r="Q7372" i="1"/>
  <c r="O6922" i="1"/>
  <c r="Q6922" i="1"/>
  <c r="O6369" i="1"/>
  <c r="Q6369" i="1"/>
  <c r="O5756" i="1"/>
  <c r="Q5756" i="1"/>
  <c r="O4417" i="1"/>
  <c r="Q4417" i="1"/>
  <c r="O4533" i="1"/>
  <c r="Q4533" i="1"/>
  <c r="O6590" i="1"/>
  <c r="Q6590" i="1"/>
  <c r="O6028" i="1"/>
  <c r="Q6028" i="1"/>
  <c r="O5172" i="1"/>
  <c r="Q5172" i="1"/>
  <c r="O7537" i="1"/>
  <c r="Q7537" i="1"/>
  <c r="O7111" i="1"/>
  <c r="Q7111" i="1"/>
  <c r="O6589" i="1"/>
  <c r="Q6589" i="1"/>
  <c r="O6027" i="1"/>
  <c r="Q6027" i="1"/>
  <c r="O5165" i="1"/>
  <c r="Q5165" i="1"/>
  <c r="O4986" i="1"/>
  <c r="Q4986" i="1"/>
  <c r="O4275" i="1"/>
  <c r="Q4275" i="1"/>
  <c r="O6999" i="1"/>
  <c r="Q6999" i="1"/>
  <c r="O6587" i="1"/>
  <c r="Q6587" i="1"/>
  <c r="O6166" i="1"/>
  <c r="Q6166" i="1"/>
  <c r="O5731" i="1"/>
  <c r="Q5731" i="1"/>
  <c r="O5204" i="1"/>
  <c r="Q5204" i="1"/>
  <c r="O4561" i="1"/>
  <c r="Q4561" i="1"/>
  <c r="O5169" i="1"/>
  <c r="Q5169" i="1"/>
  <c r="O4524" i="1"/>
  <c r="Q4524" i="1"/>
  <c r="O6837" i="1"/>
  <c r="Q6837" i="1"/>
  <c r="O6417" i="1"/>
  <c r="Q6417" i="1"/>
  <c r="O5994" i="1"/>
  <c r="Q5994" i="1"/>
  <c r="O5537" i="1"/>
  <c r="Q5537" i="1"/>
  <c r="O4952" i="1"/>
  <c r="Q4952" i="1"/>
  <c r="O4188" i="1"/>
  <c r="Q4188" i="1"/>
  <c r="O4886" i="1"/>
  <c r="Q4886" i="1"/>
  <c r="O4040" i="1"/>
  <c r="Q4040" i="1"/>
  <c r="O4821" i="1"/>
  <c r="Q4821" i="1"/>
  <c r="O3897" i="1"/>
  <c r="Q3897" i="1"/>
  <c r="O5558" i="1"/>
  <c r="Q5558" i="1"/>
  <c r="O4975" i="1"/>
  <c r="Q4975" i="1"/>
  <c r="O4245" i="1"/>
  <c r="Q4245" i="1"/>
  <c r="O5767" i="1"/>
  <c r="Q5767" i="1"/>
  <c r="O5250" i="1"/>
  <c r="Q5250" i="1"/>
  <c r="O4618" i="1"/>
  <c r="Q4618" i="1"/>
  <c r="O2331" i="1"/>
  <c r="Q2331" i="1"/>
  <c r="O6767" i="1"/>
  <c r="Q6767" i="1"/>
  <c r="O6346" i="1"/>
  <c r="Q6346" i="1"/>
  <c r="O5920" i="1"/>
  <c r="Q5920" i="1"/>
  <c r="O5443" i="1"/>
  <c r="Q5443" i="1"/>
  <c r="O4846" i="1"/>
  <c r="Q4846" i="1"/>
  <c r="O3955" i="1"/>
  <c r="Q3955" i="1"/>
  <c r="O6724" i="1"/>
  <c r="Q6724" i="1"/>
  <c r="O6303" i="1"/>
  <c r="Q6303" i="1"/>
  <c r="O5875" i="1"/>
  <c r="Q5875" i="1"/>
  <c r="O5386" i="1"/>
  <c r="Q5386" i="1"/>
  <c r="O4784" i="1"/>
  <c r="Q4784" i="1"/>
  <c r="O3789" i="1"/>
  <c r="Q3789" i="1"/>
  <c r="O5605" i="1"/>
  <c r="Q5605" i="1"/>
  <c r="O5028" i="1"/>
  <c r="Q5028" i="1"/>
  <c r="O4342" i="1"/>
  <c r="Q4342" i="1"/>
  <c r="O5717" i="1"/>
  <c r="Q5717" i="1"/>
  <c r="O5186" i="1"/>
  <c r="Q5186" i="1"/>
  <c r="O4539" i="1"/>
  <c r="Q4539" i="1"/>
  <c r="O7646" i="1"/>
  <c r="Q7646" i="1"/>
  <c r="O7246" i="1"/>
  <c r="Q7246" i="1"/>
  <c r="O6846" i="1"/>
  <c r="Q6846" i="1"/>
  <c r="O6426" i="1"/>
  <c r="Q6426" i="1"/>
  <c r="O6005" i="1"/>
  <c r="Q6005" i="1"/>
  <c r="O5550" i="1"/>
  <c r="Q5550" i="1"/>
  <c r="O4962" i="1"/>
  <c r="Q4962" i="1"/>
  <c r="O4219" i="1"/>
  <c r="Q4219" i="1"/>
  <c r="O4000" i="1"/>
  <c r="Q4000" i="1"/>
  <c r="O3025" i="1"/>
  <c r="Q3025" i="1"/>
  <c r="O3702" i="1"/>
  <c r="Q3702" i="1"/>
  <c r="O5438" i="1"/>
  <c r="Q5438" i="1"/>
  <c r="O4996" i="1"/>
  <c r="Q4996" i="1"/>
  <c r="O4499" i="1"/>
  <c r="Q4499" i="1"/>
  <c r="O3812" i="1"/>
  <c r="Q3812" i="1"/>
  <c r="O3736" i="1"/>
  <c r="Q3736" i="1"/>
  <c r="O3657" i="1"/>
  <c r="Q3657" i="1"/>
  <c r="O5455" i="1"/>
  <c r="Q5455" i="1"/>
  <c r="O5015" i="1"/>
  <c r="Q5015" i="1"/>
  <c r="O4522" i="1"/>
  <c r="Q4522" i="1"/>
  <c r="O3841" i="1"/>
  <c r="Q3841" i="1"/>
  <c r="O5559" i="1"/>
  <c r="Q5559" i="1"/>
  <c r="O5130" i="1"/>
  <c r="Q5130" i="1"/>
  <c r="O4654" i="1"/>
  <c r="Q4654" i="1"/>
  <c r="O4019" i="1"/>
  <c r="Q4019" i="1"/>
  <c r="O3112" i="1"/>
  <c r="Q3112" i="1"/>
  <c r="O3688" i="1"/>
  <c r="Q3688" i="1"/>
  <c r="O5557" i="1"/>
  <c r="Q5557" i="1"/>
  <c r="O5128" i="1"/>
  <c r="Q5128" i="1"/>
  <c r="O4652" i="1"/>
  <c r="Q4652" i="1"/>
  <c r="O4017" i="1"/>
  <c r="Q4017" i="1"/>
  <c r="O3094" i="1"/>
  <c r="Q3094" i="1"/>
  <c r="O3723" i="1"/>
  <c r="Q3723" i="1"/>
  <c r="O4049" i="1"/>
  <c r="Q4049" i="1"/>
  <c r="O3208" i="1"/>
  <c r="Q3208" i="1"/>
  <c r="O3718" i="1"/>
  <c r="Q3718" i="1"/>
  <c r="O6736" i="1"/>
  <c r="Q6736" i="1"/>
  <c r="O6336" i="1"/>
  <c r="Q6336" i="1"/>
  <c r="O5932" i="1"/>
  <c r="Q5932" i="1"/>
  <c r="O5511" i="1"/>
  <c r="Q5511" i="1"/>
  <c r="O5077" i="1"/>
  <c r="Q5077" i="1"/>
  <c r="O4594" i="1"/>
  <c r="Q4594" i="1"/>
  <c r="O3938" i="1"/>
  <c r="Q3938" i="1"/>
  <c r="O2342" i="1"/>
  <c r="Q2342" i="1"/>
  <c r="O4797" i="1"/>
  <c r="Q4797" i="1"/>
  <c r="O4352" i="1"/>
  <c r="Q4352" i="1"/>
  <c r="O3781" i="1"/>
  <c r="Q3781" i="1"/>
  <c r="O2967" i="1"/>
  <c r="Q2967" i="1"/>
  <c r="O1513" i="1"/>
  <c r="Q1513" i="1"/>
  <c r="O3143" i="1"/>
  <c r="Q3143" i="1"/>
  <c r="O1431" i="1"/>
  <c r="Q1431" i="1"/>
  <c r="O4554" i="1"/>
  <c r="Q4554" i="1"/>
  <c r="O4028" i="1"/>
  <c r="Q4028" i="1"/>
  <c r="O3404" i="1"/>
  <c r="Q3404" i="1"/>
  <c r="O4616" i="1"/>
  <c r="Q4616" i="1"/>
  <c r="O4111" i="1"/>
  <c r="Q4111" i="1"/>
  <c r="O3506" i="1"/>
  <c r="Q3506" i="1"/>
  <c r="O3183" i="1"/>
  <c r="Q3183" i="1"/>
  <c r="O2905" i="1"/>
  <c r="Q2905" i="1"/>
  <c r="O5744" i="1"/>
  <c r="Q5744" i="1"/>
  <c r="O5344" i="1"/>
  <c r="Q5344" i="1"/>
  <c r="O4929" i="1"/>
  <c r="Q4929" i="1"/>
  <c r="O4504" i="1"/>
  <c r="Q4504" i="1"/>
  <c r="O3962" i="1"/>
  <c r="Q3962" i="1"/>
  <c r="O3319" i="1"/>
  <c r="Q3319" i="1"/>
  <c r="O2486" i="1"/>
  <c r="Q2486" i="1"/>
  <c r="O4376" i="1"/>
  <c r="Q4376" i="1"/>
  <c r="O3976" i="1"/>
  <c r="Q3976" i="1"/>
  <c r="O3550" i="1"/>
  <c r="Q3550" i="1"/>
  <c r="O2978" i="1"/>
  <c r="Q2978" i="1"/>
  <c r="O1449" i="1"/>
  <c r="Q1449" i="1"/>
  <c r="O1124" i="1"/>
  <c r="Q1124" i="1"/>
  <c r="O3914" i="1"/>
  <c r="Q3914" i="1"/>
  <c r="O3478" i="1"/>
  <c r="Q3478" i="1"/>
  <c r="O2856" i="1"/>
  <c r="Q2856" i="1"/>
  <c r="O2813" i="1"/>
  <c r="Q2813" i="1"/>
  <c r="O2762" i="1"/>
  <c r="Q2762" i="1"/>
  <c r="O3039" i="1"/>
  <c r="Q3039" i="1"/>
  <c r="O1698" i="1"/>
  <c r="Q1698" i="1"/>
  <c r="O2702" i="1"/>
  <c r="Q2702" i="1"/>
  <c r="O3000" i="1"/>
  <c r="Q3000" i="1"/>
  <c r="O1572" i="1"/>
  <c r="Q1572" i="1"/>
  <c r="O4187" i="1"/>
  <c r="Q4187" i="1"/>
  <c r="O3783" i="1"/>
  <c r="Q3783" i="1"/>
  <c r="O3312" i="1"/>
  <c r="Q3312" i="1"/>
  <c r="O2520" i="1"/>
  <c r="Q2520" i="1"/>
  <c r="O4286" i="1"/>
  <c r="Q4286" i="1"/>
  <c r="O3886" i="1"/>
  <c r="Q3886" i="1"/>
  <c r="O3445" i="1"/>
  <c r="Q3445" i="1"/>
  <c r="O2795" i="1"/>
  <c r="Q2795" i="1"/>
  <c r="O3223" i="1"/>
  <c r="Q3223" i="1"/>
  <c r="O2259" i="1"/>
  <c r="Q2259" i="1"/>
  <c r="O4124" i="1"/>
  <c r="Q4124" i="1"/>
  <c r="O3717" i="1"/>
  <c r="Q3717" i="1"/>
  <c r="O3222" i="1"/>
  <c r="Q3222" i="1"/>
  <c r="O2254" i="1"/>
  <c r="Q2254" i="1"/>
  <c r="O5023" i="1"/>
  <c r="Q5023" i="1"/>
  <c r="O4623" i="1"/>
  <c r="Q4623" i="1"/>
  <c r="O4223" i="1"/>
  <c r="Q4223" i="1"/>
  <c r="O3821" i="1"/>
  <c r="Q3821" i="1"/>
  <c r="O3362" i="1"/>
  <c r="Q3362" i="1"/>
  <c r="O2630" i="1"/>
  <c r="Q2630" i="1"/>
  <c r="O2293" i="1"/>
  <c r="Q2293" i="1"/>
  <c r="O3203" i="1"/>
  <c r="Q3203" i="1"/>
  <c r="O662" i="1"/>
  <c r="Q662" i="1"/>
  <c r="O613" i="1"/>
  <c r="Q613" i="1"/>
  <c r="O1164" i="1"/>
  <c r="Q1164" i="1"/>
  <c r="O2644" i="1"/>
  <c r="Q2644" i="1"/>
  <c r="O2775" i="1"/>
  <c r="Q2775" i="1"/>
  <c r="O3693" i="1"/>
  <c r="Q3693" i="1"/>
  <c r="O2973" i="1"/>
  <c r="Q2973" i="1"/>
  <c r="O2846" i="1"/>
  <c r="Q2846" i="1"/>
  <c r="O7082" i="1"/>
  <c r="Q7082" i="1"/>
  <c r="O6132" i="1"/>
  <c r="Q6132" i="1"/>
  <c r="O5051" i="1"/>
  <c r="Q5051" i="1"/>
  <c r="O7209" i="1"/>
  <c r="Q7209" i="1"/>
  <c r="O6326" i="1"/>
  <c r="Q6326" i="1"/>
  <c r="O4062" i="1"/>
  <c r="Q4062" i="1"/>
  <c r="O7580" i="1"/>
  <c r="Q7580" i="1"/>
  <c r="O6954" i="1"/>
  <c r="Q6954" i="1"/>
  <c r="O5967" i="1"/>
  <c r="Q5967" i="1"/>
  <c r="O7499" i="1"/>
  <c r="Q7499" i="1"/>
  <c r="O6811" i="1"/>
  <c r="Q6811" i="1"/>
  <c r="O5776" i="1"/>
  <c r="Q5776" i="1"/>
  <c r="O4758" i="1"/>
  <c r="Q4758" i="1"/>
  <c r="O5142" i="1"/>
  <c r="Q5142" i="1"/>
  <c r="O7228" i="1"/>
  <c r="Q7228" i="1"/>
  <c r="O6354" i="1"/>
  <c r="Q6354" i="1"/>
  <c r="O4370" i="1"/>
  <c r="Q4370" i="1"/>
  <c r="O7127" i="1"/>
  <c r="Q7127" i="1"/>
  <c r="O6203" i="1"/>
  <c r="Q6203" i="1"/>
  <c r="O7625" i="1"/>
  <c r="Q7625" i="1"/>
  <c r="O7015" i="1"/>
  <c r="Q7015" i="1"/>
  <c r="O6048" i="1"/>
  <c r="Q6048" i="1"/>
  <c r="O7542" i="1"/>
  <c r="Q7542" i="1"/>
  <c r="O6887" i="1"/>
  <c r="Q6887" i="1"/>
  <c r="O5885" i="1"/>
  <c r="Q5885" i="1"/>
  <c r="O7458" i="1"/>
  <c r="Q7458" i="1"/>
  <c r="O6740" i="1"/>
  <c r="Q6740" i="1"/>
  <c r="O5667" i="1"/>
  <c r="Q5667" i="1"/>
  <c r="O7371" i="1"/>
  <c r="Q7371" i="1"/>
  <c r="O6586" i="1"/>
  <c r="Q6586" i="1"/>
  <c r="O5367" i="1"/>
  <c r="Q5367" i="1"/>
  <c r="O7279" i="1"/>
  <c r="Q7279" i="1"/>
  <c r="O6437" i="1"/>
  <c r="Q6437" i="1"/>
  <c r="O4869" i="1"/>
  <c r="Q4869" i="1"/>
  <c r="O6465" i="1"/>
  <c r="Q6465" i="1"/>
  <c r="O5621" i="1"/>
  <c r="Q5621" i="1"/>
  <c r="O6751" i="1"/>
  <c r="Q6751" i="1"/>
  <c r="O6006" i="1"/>
  <c r="Q6006" i="1"/>
  <c r="O7659" i="1"/>
  <c r="Q7659" i="1"/>
  <c r="O7170" i="1"/>
  <c r="Q7170" i="1"/>
  <c r="O6488" i="1"/>
  <c r="Q6488" i="1"/>
  <c r="O5660" i="1"/>
  <c r="Q5660" i="1"/>
  <c r="O7493" i="1"/>
  <c r="Q7493" i="1"/>
  <c r="O6960" i="1"/>
  <c r="Q6960" i="1"/>
  <c r="O6222" i="1"/>
  <c r="Q6222" i="1"/>
  <c r="O5024" i="1"/>
  <c r="Q5024" i="1"/>
  <c r="O7322" i="1"/>
  <c r="Q7322" i="1"/>
  <c r="O6709" i="1"/>
  <c r="Q6709" i="1"/>
  <c r="O5957" i="1"/>
  <c r="Q5957" i="1"/>
  <c r="O4037" i="1"/>
  <c r="Q4037" i="1"/>
  <c r="O3776" i="1"/>
  <c r="Q3776" i="1"/>
  <c r="O7190" i="1"/>
  <c r="Q7190" i="1"/>
  <c r="O6659" i="1"/>
  <c r="Q6659" i="1"/>
  <c r="O6098" i="1"/>
  <c r="Q6098" i="1"/>
  <c r="O5310" i="1"/>
  <c r="Q5310" i="1"/>
  <c r="O5399" i="1"/>
  <c r="Q5399" i="1"/>
  <c r="O5449" i="1"/>
  <c r="Q5449" i="1"/>
  <c r="O7352" i="1"/>
  <c r="Q7352" i="1"/>
  <c r="O6898" i="1"/>
  <c r="Q6898" i="1"/>
  <c r="O6341" i="1"/>
  <c r="Q6341" i="1"/>
  <c r="O5715" i="1"/>
  <c r="Q5715" i="1"/>
  <c r="O4310" i="1"/>
  <c r="Q4310" i="1"/>
  <c r="O7351" i="1"/>
  <c r="Q7351" i="1"/>
  <c r="O6897" i="1"/>
  <c r="Q6897" i="1"/>
  <c r="O6340" i="1"/>
  <c r="Q6340" i="1"/>
  <c r="O5714" i="1"/>
  <c r="Q5714" i="1"/>
  <c r="O4289" i="1"/>
  <c r="Q4289" i="1"/>
  <c r="O4415" i="1"/>
  <c r="Q4415" i="1"/>
  <c r="O6562" i="1"/>
  <c r="Q6562" i="1"/>
  <c r="O6000" i="1"/>
  <c r="Q6000" i="1"/>
  <c r="O5082" i="1"/>
  <c r="Q5082" i="1"/>
  <c r="O7516" i="1"/>
  <c r="Q7516" i="1"/>
  <c r="O7087" i="1"/>
  <c r="Q7087" i="1"/>
  <c r="O6561" i="1"/>
  <c r="Q6561" i="1"/>
  <c r="O5999" i="1"/>
  <c r="Q5999" i="1"/>
  <c r="O5079" i="1"/>
  <c r="Q5079" i="1"/>
  <c r="O4956" i="1"/>
  <c r="Q4956" i="1"/>
  <c r="O4210" i="1"/>
  <c r="Q4210" i="1"/>
  <c r="O6979" i="1"/>
  <c r="Q6979" i="1"/>
  <c r="O6566" i="1"/>
  <c r="Q6566" i="1"/>
  <c r="O6145" i="1"/>
  <c r="Q6145" i="1"/>
  <c r="O5709" i="1"/>
  <c r="Q5709" i="1"/>
  <c r="O5171" i="1"/>
  <c r="Q5171" i="1"/>
  <c r="O4525" i="1"/>
  <c r="Q4525" i="1"/>
  <c r="O5140" i="1"/>
  <c r="Q5140" i="1"/>
  <c r="O4481" i="1"/>
  <c r="Q4481" i="1"/>
  <c r="O6817" i="1"/>
  <c r="Q6817" i="1"/>
  <c r="O6395" i="1"/>
  <c r="Q6395" i="1"/>
  <c r="O5972" i="1"/>
  <c r="Q5972" i="1"/>
  <c r="O5509" i="1"/>
  <c r="Q5509" i="1"/>
  <c r="O4918" i="1"/>
  <c r="Q4918" i="1"/>
  <c r="O4117" i="1"/>
  <c r="Q4117" i="1"/>
  <c r="O4856" i="1"/>
  <c r="Q4856" i="1"/>
  <c r="O3972" i="1"/>
  <c r="Q3972" i="1"/>
  <c r="O4791" i="1"/>
  <c r="Q4791" i="1"/>
  <c r="O3827" i="1"/>
  <c r="Q3827" i="1"/>
  <c r="O5530" i="1"/>
  <c r="Q5530" i="1"/>
  <c r="O4941" i="1"/>
  <c r="Q4941" i="1"/>
  <c r="O4177" i="1"/>
  <c r="Q4177" i="1"/>
  <c r="O5745" i="1"/>
  <c r="Q5745" i="1"/>
  <c r="O5218" i="1"/>
  <c r="Q5218" i="1"/>
  <c r="O4584" i="1"/>
  <c r="Q4584" i="1"/>
  <c r="O7150" i="1"/>
  <c r="Q7150" i="1"/>
  <c r="O6746" i="1"/>
  <c r="Q6746" i="1"/>
  <c r="O6325" i="1"/>
  <c r="Q6325" i="1"/>
  <c r="O5898" i="1"/>
  <c r="Q5898" i="1"/>
  <c r="O5416" i="1"/>
  <c r="Q5416" i="1"/>
  <c r="O4814" i="1"/>
  <c r="Q4814" i="1"/>
  <c r="O3888" i="1"/>
  <c r="Q3888" i="1"/>
  <c r="O6703" i="1"/>
  <c r="Q6703" i="1"/>
  <c r="O6282" i="1"/>
  <c r="Q6282" i="1"/>
  <c r="O5853" i="1"/>
  <c r="Q5853" i="1"/>
  <c r="O5358" i="1"/>
  <c r="Q5358" i="1"/>
  <c r="O4750" i="1"/>
  <c r="Q4750" i="1"/>
  <c r="O3679" i="1"/>
  <c r="Q3679" i="1"/>
  <c r="O5579" i="1"/>
  <c r="Q5579" i="1"/>
  <c r="O4999" i="1"/>
  <c r="Q4999" i="1"/>
  <c r="O4292" i="1"/>
  <c r="Q4292" i="1"/>
  <c r="O5695" i="1"/>
  <c r="Q5695" i="1"/>
  <c r="O5152" i="1"/>
  <c r="Q5152" i="1"/>
  <c r="O4501" i="1"/>
  <c r="Q4501" i="1"/>
  <c r="O7626" i="1"/>
  <c r="Q7626" i="1"/>
  <c r="O7226" i="1"/>
  <c r="Q7226" i="1"/>
  <c r="O6826" i="1"/>
  <c r="Q6826" i="1"/>
  <c r="O6405" i="1"/>
  <c r="Q6405" i="1"/>
  <c r="O5982" i="1"/>
  <c r="Q5982" i="1"/>
  <c r="O5523" i="1"/>
  <c r="Q5523" i="1"/>
  <c r="O4933" i="1"/>
  <c r="Q4933" i="1"/>
  <c r="O4150" i="1"/>
  <c r="Q4150" i="1"/>
  <c r="O3961" i="1"/>
  <c r="Q3961" i="1"/>
  <c r="O2782" i="1"/>
  <c r="Q2782" i="1"/>
  <c r="O3662" i="1"/>
  <c r="Q3662" i="1"/>
  <c r="O5417" i="1"/>
  <c r="Q5417" i="1"/>
  <c r="O4973" i="1"/>
  <c r="Q4973" i="1"/>
  <c r="O4470" i="1"/>
  <c r="Q4470" i="1"/>
  <c r="O3775" i="1"/>
  <c r="Q3775" i="1"/>
  <c r="O3697" i="1"/>
  <c r="Q3697" i="1"/>
  <c r="O3616" i="1"/>
  <c r="Q3616" i="1"/>
  <c r="O5434" i="1"/>
  <c r="Q5434" i="1"/>
  <c r="O4991" i="1"/>
  <c r="Q4991" i="1"/>
  <c r="O4493" i="1"/>
  <c r="Q4493" i="1"/>
  <c r="O3806" i="1"/>
  <c r="Q3806" i="1"/>
  <c r="O5538" i="1"/>
  <c r="Q5538" i="1"/>
  <c r="O5107" i="1"/>
  <c r="Q5107" i="1"/>
  <c r="O4628" i="1"/>
  <c r="Q4628" i="1"/>
  <c r="O3982" i="1"/>
  <c r="Q3982" i="1"/>
  <c r="O2969" i="1"/>
  <c r="Q2969" i="1"/>
  <c r="O3648" i="1"/>
  <c r="Q3648" i="1"/>
  <c r="O5536" i="1"/>
  <c r="Q5536" i="1"/>
  <c r="O5105" i="1"/>
  <c r="Q5105" i="1"/>
  <c r="O4626" i="1"/>
  <c r="Q4626" i="1"/>
  <c r="O3980" i="1"/>
  <c r="Q3980" i="1"/>
  <c r="O2949" i="1"/>
  <c r="Q2949" i="1"/>
  <c r="O3684" i="1"/>
  <c r="Q3684" i="1"/>
  <c r="O4012" i="1"/>
  <c r="Q4012" i="1"/>
  <c r="O3089" i="1"/>
  <c r="Q3089" i="1"/>
  <c r="O3682" i="1"/>
  <c r="Q3682" i="1"/>
  <c r="O6716" i="1"/>
  <c r="Q6716" i="1"/>
  <c r="O6316" i="1"/>
  <c r="Q6316" i="1"/>
  <c r="O5911" i="1"/>
  <c r="Q5911" i="1"/>
  <c r="O5490" i="1"/>
  <c r="Q5490" i="1"/>
  <c r="O5053" i="1"/>
  <c r="Q5053" i="1"/>
  <c r="O4568" i="1"/>
  <c r="Q4568" i="1"/>
  <c r="O3901" i="1"/>
  <c r="Q3901" i="1"/>
  <c r="O1520" i="1"/>
  <c r="Q1520" i="1"/>
  <c r="O4776" i="1"/>
  <c r="Q4776" i="1"/>
  <c r="O4328" i="1"/>
  <c r="Q4328" i="1"/>
  <c r="O3751" i="1"/>
  <c r="Q3751" i="1"/>
  <c r="O2889" i="1"/>
  <c r="Q2889" i="1"/>
  <c r="O2939" i="1"/>
  <c r="Q2939" i="1"/>
  <c r="O3076" i="1"/>
  <c r="Q3076" i="1"/>
  <c r="O3186" i="1"/>
  <c r="Q3186" i="1"/>
  <c r="O4532" i="1"/>
  <c r="Q4532" i="1"/>
  <c r="O3998" i="1"/>
  <c r="Q3998" i="1"/>
  <c r="O3368" i="1"/>
  <c r="Q3368" i="1"/>
  <c r="O4595" i="1"/>
  <c r="Q4595" i="1"/>
  <c r="O4081" i="1"/>
  <c r="Q4081" i="1"/>
  <c r="O3474" i="1"/>
  <c r="Q3474" i="1"/>
  <c r="O3122" i="1"/>
  <c r="Q3122" i="1"/>
  <c r="O2786" i="1"/>
  <c r="Q2786" i="1"/>
  <c r="O5724" i="1"/>
  <c r="Q5724" i="1"/>
  <c r="O5324" i="1"/>
  <c r="Q5324" i="1"/>
  <c r="O4908" i="1"/>
  <c r="Q4908" i="1"/>
  <c r="O4480" i="1"/>
  <c r="Q4480" i="1"/>
  <c r="O3935" i="1"/>
  <c r="Q3935" i="1"/>
  <c r="O3273" i="1"/>
  <c r="Q3273" i="1"/>
  <c r="O2414" i="1"/>
  <c r="Q2414" i="1"/>
  <c r="O4356" i="1"/>
  <c r="Q4356" i="1"/>
  <c r="O3956" i="1"/>
  <c r="Q3956" i="1"/>
  <c r="O3526" i="1"/>
  <c r="Q3526" i="1"/>
  <c r="O2938" i="1"/>
  <c r="Q2938" i="1"/>
  <c r="O1181" i="1"/>
  <c r="Q1181" i="1"/>
  <c r="O4294" i="1"/>
  <c r="Q4294" i="1"/>
  <c r="O3894" i="1"/>
  <c r="Q3894" i="1"/>
  <c r="O3454" i="1"/>
  <c r="Q3454" i="1"/>
  <c r="O2814" i="1"/>
  <c r="Q2814" i="1"/>
  <c r="O2765" i="1"/>
  <c r="Q2765" i="1"/>
  <c r="O2709" i="1"/>
  <c r="Q2709" i="1"/>
  <c r="O3003" i="1"/>
  <c r="Q3003" i="1"/>
  <c r="O1579" i="1"/>
  <c r="Q1579" i="1"/>
  <c r="O2647" i="1"/>
  <c r="Q2647" i="1"/>
  <c r="O2960" i="1"/>
  <c r="Q2960" i="1"/>
  <c r="O1381" i="1"/>
  <c r="Q1381" i="1"/>
  <c r="O4167" i="1"/>
  <c r="Q4167" i="1"/>
  <c r="O3762" i="1"/>
  <c r="Q3762" i="1"/>
  <c r="O3282" i="1"/>
  <c r="Q3282" i="1"/>
  <c r="O2449" i="1"/>
  <c r="Q2449" i="1"/>
  <c r="O4266" i="1"/>
  <c r="Q4266" i="1"/>
  <c r="O3866" i="1"/>
  <c r="Q3866" i="1"/>
  <c r="O3419" i="1"/>
  <c r="Q3419" i="1"/>
  <c r="O2750" i="1"/>
  <c r="Q2750" i="1"/>
  <c r="O3192" i="1"/>
  <c r="Q3192" i="1"/>
  <c r="O2170" i="1"/>
  <c r="Q2170" i="1"/>
  <c r="O4104" i="1"/>
  <c r="Q4104" i="1"/>
  <c r="O3696" i="1"/>
  <c r="Q3696" i="1"/>
  <c r="O3191" i="1"/>
  <c r="Q3191" i="1"/>
  <c r="O2169" i="1"/>
  <c r="Q2169" i="1"/>
  <c r="O5003" i="1"/>
  <c r="Q5003" i="1"/>
  <c r="O4603" i="1"/>
  <c r="Q4603" i="1"/>
  <c r="O4203" i="1"/>
  <c r="Q4203" i="1"/>
  <c r="O3800" i="1"/>
  <c r="Q3800" i="1"/>
  <c r="O3334" i="1"/>
  <c r="Q3334" i="1"/>
  <c r="O2569" i="1"/>
  <c r="Q2569" i="1"/>
  <c r="O2258" i="1"/>
  <c r="Q2258" i="1"/>
  <c r="O3179" i="1"/>
  <c r="Q3179" i="1"/>
  <c r="O353" i="1"/>
  <c r="Q353" i="1"/>
  <c r="O292" i="1"/>
  <c r="Q292" i="1"/>
  <c r="O1064" i="1"/>
  <c r="Q1064" i="1"/>
  <c r="O2616" i="1"/>
  <c r="Q2616" i="1"/>
  <c r="O2749" i="1"/>
  <c r="Q2749" i="1"/>
  <c r="O3673" i="1"/>
  <c r="Q3673" i="1"/>
  <c r="O2947" i="1"/>
  <c r="Q2947" i="1"/>
  <c r="O2822" i="1"/>
  <c r="Q2822" i="1"/>
  <c r="O7597" i="1"/>
  <c r="Q7597" i="1"/>
  <c r="O6980" i="1"/>
  <c r="Q6980" i="1"/>
  <c r="O5992" i="1"/>
  <c r="Q5992" i="1"/>
  <c r="O7512" i="1"/>
  <c r="Q7512" i="1"/>
  <c r="O6843" i="1"/>
  <c r="Q6843" i="1"/>
  <c r="O5813" i="1"/>
  <c r="Q5813" i="1"/>
  <c r="O7430" i="1"/>
  <c r="Q7430" i="1"/>
  <c r="O6693" i="1"/>
  <c r="Q6693" i="1"/>
  <c r="O5575" i="1"/>
  <c r="Q5575" i="1"/>
  <c r="O7341" i="1"/>
  <c r="Q7341" i="1"/>
  <c r="O6542" i="1"/>
  <c r="Q6542" i="1"/>
  <c r="O5253" i="1"/>
  <c r="Q5253" i="1"/>
  <c r="O7250" i="1"/>
  <c r="Q7250" i="1"/>
  <c r="O6386" i="1"/>
  <c r="Q6386" i="1"/>
  <c r="O4601" i="1"/>
  <c r="Q4601" i="1"/>
  <c r="O6428" i="1"/>
  <c r="Q6428" i="1"/>
  <c r="O5565" i="1"/>
  <c r="Q5565" i="1"/>
  <c r="O6717" i="1"/>
  <c r="Q6717" i="1"/>
  <c r="O5962" i="1"/>
  <c r="Q5962" i="1"/>
  <c r="O7636" i="1"/>
  <c r="Q7636" i="1"/>
  <c r="O7141" i="1"/>
  <c r="Q7141" i="1"/>
  <c r="O6452" i="1"/>
  <c r="Q6452" i="1"/>
  <c r="O5601" i="1"/>
  <c r="Q5601" i="1"/>
  <c r="O7470" i="1"/>
  <c r="Q7470" i="1"/>
  <c r="O6927" i="1"/>
  <c r="Q6927" i="1"/>
  <c r="O6186" i="1"/>
  <c r="Q6186" i="1"/>
  <c r="O4868" i="1"/>
  <c r="Q4868" i="1"/>
  <c r="O7297" i="1"/>
  <c r="Q7297" i="1"/>
  <c r="O6668" i="1"/>
  <c r="Q6668" i="1"/>
  <c r="O5914" i="1"/>
  <c r="Q5914" i="1"/>
  <c r="O3820" i="1"/>
  <c r="Q3820" i="1"/>
  <c r="O3371" i="1"/>
  <c r="Q3371" i="1"/>
  <c r="O7169" i="1"/>
  <c r="Q7169" i="1"/>
  <c r="O6631" i="1"/>
  <c r="Q6631" i="1"/>
  <c r="O6069" i="1"/>
  <c r="Q6069" i="1"/>
  <c r="O5255" i="1"/>
  <c r="Q5255" i="1"/>
  <c r="O5346" i="1"/>
  <c r="Q5346" i="1"/>
  <c r="O5397" i="1"/>
  <c r="Q5397" i="1"/>
  <c r="O7331" i="1"/>
  <c r="Q7331" i="1"/>
  <c r="O6873" i="1"/>
  <c r="Q6873" i="1"/>
  <c r="O6314" i="1"/>
  <c r="Q6314" i="1"/>
  <c r="O5681" i="1"/>
  <c r="Q5681" i="1"/>
  <c r="O4110" i="1"/>
  <c r="Q4110" i="1"/>
  <c r="O7330" i="1"/>
  <c r="Q7330" i="1"/>
  <c r="O6872" i="1"/>
  <c r="Q6872" i="1"/>
  <c r="O6312" i="1"/>
  <c r="Q6312" i="1"/>
  <c r="O5680" i="1"/>
  <c r="Q5680" i="1"/>
  <c r="O4109" i="1"/>
  <c r="Q4109" i="1"/>
  <c r="O4285" i="1"/>
  <c r="Q4285" i="1"/>
  <c r="O6533" i="1"/>
  <c r="Q6533" i="1"/>
  <c r="O5970" i="1"/>
  <c r="Q5970" i="1"/>
  <c r="O4993" i="1"/>
  <c r="Q4993" i="1"/>
  <c r="O7495" i="1"/>
  <c r="Q7495" i="1"/>
  <c r="O7063" i="1"/>
  <c r="Q7063" i="1"/>
  <c r="O6532" i="1"/>
  <c r="Q6532" i="1"/>
  <c r="O5969" i="1"/>
  <c r="Q5969" i="1"/>
  <c r="O4989" i="1"/>
  <c r="Q4989" i="1"/>
  <c r="O4927" i="1"/>
  <c r="Q4927" i="1"/>
  <c r="O4138" i="1"/>
  <c r="Q4138" i="1"/>
  <c r="O6959" i="1"/>
  <c r="Q6959" i="1"/>
  <c r="O6545" i="1"/>
  <c r="Q6545" i="1"/>
  <c r="O6124" i="1"/>
  <c r="Q6124" i="1"/>
  <c r="O5687" i="1"/>
  <c r="Q5687" i="1"/>
  <c r="O5141" i="1"/>
  <c r="Q5141" i="1"/>
  <c r="O4486" i="1"/>
  <c r="Q4486" i="1"/>
  <c r="O5109" i="1"/>
  <c r="Q5109" i="1"/>
  <c r="O4445" i="1"/>
  <c r="Q4445" i="1"/>
  <c r="O6795" i="1"/>
  <c r="Q6795" i="1"/>
  <c r="O6374" i="1"/>
  <c r="Q6374" i="1"/>
  <c r="O5950" i="1"/>
  <c r="Q5950" i="1"/>
  <c r="O5482" i="1"/>
  <c r="Q5482" i="1"/>
  <c r="O4888" i="1"/>
  <c r="Q4888" i="1"/>
  <c r="O4042" i="1"/>
  <c r="Q4042" i="1"/>
  <c r="O4822" i="1"/>
  <c r="Q4822" i="1"/>
  <c r="O3898" i="1"/>
  <c r="Q3898" i="1"/>
  <c r="O4761" i="1"/>
  <c r="Q4761" i="1"/>
  <c r="O3714" i="1"/>
  <c r="Q3714" i="1"/>
  <c r="O5503" i="1"/>
  <c r="Q5503" i="1"/>
  <c r="O4911" i="1"/>
  <c r="Q4911" i="1"/>
  <c r="O4102" i="1"/>
  <c r="Q4102" i="1"/>
  <c r="O5722" i="1"/>
  <c r="Q5722" i="1"/>
  <c r="O5190" i="1"/>
  <c r="Q5190" i="1"/>
  <c r="O4546" i="1"/>
  <c r="Q4546" i="1"/>
  <c r="O7130" i="1"/>
  <c r="Q7130" i="1"/>
  <c r="O6725" i="1"/>
  <c r="Q6725" i="1"/>
  <c r="O6304" i="1"/>
  <c r="Q6304" i="1"/>
  <c r="O5876" i="1"/>
  <c r="Q5876" i="1"/>
  <c r="O5387" i="1"/>
  <c r="Q5387" i="1"/>
  <c r="O4785" i="1"/>
  <c r="Q4785" i="1"/>
  <c r="O3807" i="1"/>
  <c r="Q3807" i="1"/>
  <c r="O6682" i="1"/>
  <c r="Q6682" i="1"/>
  <c r="O6261" i="1"/>
  <c r="Q6261" i="1"/>
  <c r="O5831" i="1"/>
  <c r="Q5831" i="1"/>
  <c r="O5331" i="1"/>
  <c r="Q5331" i="1"/>
  <c r="O4719" i="1"/>
  <c r="Q4719" i="1"/>
  <c r="O3551" i="1"/>
  <c r="Q3551" i="1"/>
  <c r="O5552" i="1"/>
  <c r="Q5552" i="1"/>
  <c r="O4969" i="1"/>
  <c r="Q4969" i="1"/>
  <c r="O4230" i="1"/>
  <c r="Q4230" i="1"/>
  <c r="O5673" i="1"/>
  <c r="Q5673" i="1"/>
  <c r="O5121" i="1"/>
  <c r="Q5121" i="1"/>
  <c r="O4462" i="1"/>
  <c r="Q4462" i="1"/>
  <c r="O7606" i="1"/>
  <c r="Q7606" i="1"/>
  <c r="O7206" i="1"/>
  <c r="Q7206" i="1"/>
  <c r="O6805" i="1"/>
  <c r="Q6805" i="1"/>
  <c r="O6384" i="1"/>
  <c r="Q6384" i="1"/>
  <c r="O5960" i="1"/>
  <c r="Q5960" i="1"/>
  <c r="O5493" i="1"/>
  <c r="Q5493" i="1"/>
  <c r="O4904" i="1"/>
  <c r="Q4904" i="1"/>
  <c r="O4077" i="1"/>
  <c r="Q4077" i="1"/>
  <c r="O3928" i="1"/>
  <c r="Q3928" i="1"/>
  <c r="O2241" i="1"/>
  <c r="Q2241" i="1"/>
  <c r="O3623" i="1"/>
  <c r="Q3623" i="1"/>
  <c r="O5396" i="1"/>
  <c r="Q5396" i="1"/>
  <c r="O4949" i="1"/>
  <c r="Q4949" i="1"/>
  <c r="O4441" i="1"/>
  <c r="Q4441" i="1"/>
  <c r="O3739" i="1"/>
  <c r="Q3739" i="1"/>
  <c r="O3658" i="1"/>
  <c r="Q3658" i="1"/>
  <c r="O3576" i="1"/>
  <c r="Q3576" i="1"/>
  <c r="O5413" i="1"/>
  <c r="Q5413" i="1"/>
  <c r="O4968" i="1"/>
  <c r="Q4968" i="1"/>
  <c r="O4465" i="1"/>
  <c r="Q4465" i="1"/>
  <c r="O3768" i="1"/>
  <c r="Q3768" i="1"/>
  <c r="O5517" i="1"/>
  <c r="Q5517" i="1"/>
  <c r="O5084" i="1"/>
  <c r="Q5084" i="1"/>
  <c r="O4602" i="1"/>
  <c r="Q4602" i="1"/>
  <c r="O3950" i="1"/>
  <c r="Q3950" i="1"/>
  <c r="O2595" i="1"/>
  <c r="Q2595" i="1"/>
  <c r="O3611" i="1"/>
  <c r="Q3611" i="1"/>
  <c r="O5515" i="1"/>
  <c r="Q5515" i="1"/>
  <c r="O5081" i="1"/>
  <c r="Q5081" i="1"/>
  <c r="O4600" i="1"/>
  <c r="Q4600" i="1"/>
  <c r="O3948" i="1"/>
  <c r="Q3948" i="1"/>
  <c r="O2560" i="1"/>
  <c r="Q2560" i="1"/>
  <c r="O3646" i="1"/>
  <c r="Q3646" i="1"/>
  <c r="O3978" i="1"/>
  <c r="Q3978" i="1"/>
  <c r="O2944" i="1"/>
  <c r="Q2944" i="1"/>
  <c r="O3644" i="1"/>
  <c r="Q3644" i="1"/>
  <c r="O6696" i="1"/>
  <c r="Q6696" i="1"/>
  <c r="O6296" i="1"/>
  <c r="Q6296" i="1"/>
  <c r="O5890" i="1"/>
  <c r="Q5890" i="1"/>
  <c r="O5469" i="1"/>
  <c r="Q5469" i="1"/>
  <c r="O5030" i="1"/>
  <c r="Q5030" i="1"/>
  <c r="O4541" i="1"/>
  <c r="Q4541" i="1"/>
  <c r="O3868" i="1"/>
  <c r="Q3868" i="1"/>
  <c r="O5176" i="1"/>
  <c r="Q5176" i="1"/>
  <c r="O4755" i="1"/>
  <c r="Q4755" i="1"/>
  <c r="O4299" i="1"/>
  <c r="Q4299" i="1"/>
  <c r="O3722" i="1"/>
  <c r="Q3722" i="1"/>
  <c r="O2736" i="1"/>
  <c r="Q2736" i="1"/>
  <c r="O2863" i="1"/>
  <c r="Q2863" i="1"/>
  <c r="O3006" i="1"/>
  <c r="Q3006" i="1"/>
  <c r="O3139" i="1"/>
  <c r="Q3139" i="1"/>
  <c r="O4509" i="1"/>
  <c r="Q4509" i="1"/>
  <c r="O3970" i="1"/>
  <c r="Q3970" i="1"/>
  <c r="O3326" i="1"/>
  <c r="Q3326" i="1"/>
  <c r="O4574" i="1"/>
  <c r="Q4574" i="1"/>
  <c r="O4053" i="1"/>
  <c r="Q4053" i="1"/>
  <c r="O3439" i="1"/>
  <c r="Q3439" i="1"/>
  <c r="O3055" i="1"/>
  <c r="Q3055" i="1"/>
  <c r="O2623" i="1"/>
  <c r="Q2623" i="1"/>
  <c r="O5704" i="1"/>
  <c r="Q5704" i="1"/>
  <c r="O5304" i="1"/>
  <c r="Q5304" i="1"/>
  <c r="O4887" i="1"/>
  <c r="Q4887" i="1"/>
  <c r="O4457" i="1"/>
  <c r="Q4457" i="1"/>
  <c r="O3908" i="1"/>
  <c r="Q3908" i="1"/>
  <c r="O3231" i="1"/>
  <c r="Q3231" i="1"/>
  <c r="O2318" i="1"/>
  <c r="Q2318" i="1"/>
  <c r="O4336" i="1"/>
  <c r="Q4336" i="1"/>
  <c r="O3936" i="1"/>
  <c r="Q3936" i="1"/>
  <c r="O3503" i="1"/>
  <c r="Q3503" i="1"/>
  <c r="O2902" i="1"/>
  <c r="Q2902" i="1"/>
  <c r="O2858" i="1"/>
  <c r="Q2858" i="1"/>
  <c r="O4274" i="1"/>
  <c r="Q4274" i="1"/>
  <c r="O3874" i="1"/>
  <c r="Q3874" i="1"/>
  <c r="O3428" i="1"/>
  <c r="Q3428" i="1"/>
  <c r="O2767" i="1"/>
  <c r="Q2767" i="1"/>
  <c r="O2714" i="1"/>
  <c r="Q2714" i="1"/>
  <c r="O2656" i="1"/>
  <c r="Q2656" i="1"/>
  <c r="O2964" i="1"/>
  <c r="Q2964" i="1"/>
  <c r="O1390" i="1"/>
  <c r="Q1390" i="1"/>
  <c r="O2590" i="1"/>
  <c r="Q2590" i="1"/>
  <c r="O2924" i="1"/>
  <c r="Q2924" i="1"/>
  <c r="O891" i="1"/>
  <c r="Q891" i="1"/>
  <c r="O4147" i="1"/>
  <c r="Q4147" i="1"/>
  <c r="O3741" i="1"/>
  <c r="Q3741" i="1"/>
  <c r="O3255" i="1"/>
  <c r="Q3255" i="1"/>
  <c r="O2358" i="1"/>
  <c r="Q2358" i="1"/>
  <c r="O4246" i="1"/>
  <c r="Q4246" i="1"/>
  <c r="O3845" i="1"/>
  <c r="Q3845" i="1"/>
  <c r="O3391" i="1"/>
  <c r="Q3391" i="1"/>
  <c r="O2698" i="1"/>
  <c r="Q2698" i="1"/>
  <c r="O3162" i="1"/>
  <c r="Q3162" i="1"/>
  <c r="O2081" i="1"/>
  <c r="Q2081" i="1"/>
  <c r="O4084" i="1"/>
  <c r="Q4084" i="1"/>
  <c r="O3674" i="1"/>
  <c r="Q3674" i="1"/>
  <c r="O3160" i="1"/>
  <c r="Q3160" i="1"/>
  <c r="O2071" i="1"/>
  <c r="Q2071" i="1"/>
  <c r="O4983" i="1"/>
  <c r="Q4983" i="1"/>
  <c r="O4583" i="1"/>
  <c r="Q4583" i="1"/>
  <c r="O4183" i="1"/>
  <c r="Q4183" i="1"/>
  <c r="O3779" i="1"/>
  <c r="Q3779" i="1"/>
  <c r="O3305" i="1"/>
  <c r="Q3305" i="1"/>
  <c r="O2501" i="1"/>
  <c r="Q2501" i="1"/>
  <c r="O2220" i="1"/>
  <c r="Q2220" i="1"/>
  <c r="O3155" i="1"/>
  <c r="Q3155" i="1"/>
  <c r="O3348" i="1"/>
  <c r="Q3348" i="1"/>
  <c r="O3680" i="1"/>
  <c r="Q3680" i="1"/>
  <c r="O970" i="1"/>
  <c r="Q970" i="1"/>
  <c r="O2582" i="1"/>
  <c r="Q2582" i="1"/>
  <c r="O2722" i="1"/>
  <c r="Q2722" i="1"/>
  <c r="O3653" i="1"/>
  <c r="Q3653" i="1"/>
  <c r="O2923" i="1"/>
  <c r="Q2923" i="1"/>
  <c r="O2796" i="1"/>
  <c r="Q2796" i="1"/>
  <c r="O7441" i="1"/>
  <c r="Q7441" i="1"/>
  <c r="O6718" i="1"/>
  <c r="Q6718" i="1"/>
  <c r="O5622" i="1"/>
  <c r="Q5622" i="1"/>
  <c r="O3859" i="1"/>
  <c r="Q3859" i="1"/>
  <c r="O4710" i="1"/>
  <c r="Q4710" i="1"/>
  <c r="O7163" i="1"/>
  <c r="Q7163" i="1"/>
  <c r="O6249" i="1"/>
  <c r="Q6249" i="1"/>
  <c r="O7653" i="1"/>
  <c r="Q7653" i="1"/>
  <c r="O7058" i="1"/>
  <c r="Q7058" i="1"/>
  <c r="O6100" i="1"/>
  <c r="Q6100" i="1"/>
  <c r="O7571" i="1"/>
  <c r="Q7571" i="1"/>
  <c r="O6937" i="1"/>
  <c r="Q6937" i="1"/>
  <c r="O5947" i="1"/>
  <c r="Q5947" i="1"/>
  <c r="O7485" i="1"/>
  <c r="Q7485" i="1"/>
  <c r="O6797" i="1"/>
  <c r="Q6797" i="1"/>
  <c r="O5737" i="1"/>
  <c r="Q5737" i="1"/>
  <c r="O7403" i="1"/>
  <c r="Q7403" i="1"/>
  <c r="O6643" i="1"/>
  <c r="Q6643" i="1"/>
  <c r="O5479" i="1"/>
  <c r="Q5479" i="1"/>
  <c r="O7312" i="1"/>
  <c r="Q7312" i="1"/>
  <c r="O6494" i="1"/>
  <c r="Q6494" i="1"/>
  <c r="O5111" i="1"/>
  <c r="Q5111" i="1"/>
  <c r="O7215" i="1"/>
  <c r="Q7215" i="1"/>
  <c r="O6335" i="1"/>
  <c r="Q6335" i="1"/>
  <c r="O4248" i="1"/>
  <c r="Q4248" i="1"/>
  <c r="O6389" i="1"/>
  <c r="Q6389" i="1"/>
  <c r="O5477" i="1"/>
  <c r="Q5477" i="1"/>
  <c r="O6680" i="1"/>
  <c r="Q6680" i="1"/>
  <c r="O5925" i="1"/>
  <c r="Q5925" i="1"/>
  <c r="O7613" i="1"/>
  <c r="Q7613" i="1"/>
  <c r="O7109" i="1"/>
  <c r="Q7109" i="1"/>
  <c r="O6413" i="1"/>
  <c r="Q6413" i="1"/>
  <c r="O5521" i="1"/>
  <c r="Q5521" i="1"/>
  <c r="O7447" i="1"/>
  <c r="Q7447" i="1"/>
  <c r="O6892" i="1"/>
  <c r="Q6892" i="1"/>
  <c r="O6149" i="1"/>
  <c r="Q6149" i="1"/>
  <c r="O4668" i="1"/>
  <c r="Q4668" i="1"/>
  <c r="O7271" i="1"/>
  <c r="Q7271" i="1"/>
  <c r="O6633" i="1"/>
  <c r="Q6633" i="1"/>
  <c r="O5866" i="1"/>
  <c r="Q5866" i="1"/>
  <c r="O3487" i="1"/>
  <c r="Q3487" i="1"/>
  <c r="O4861" i="1"/>
  <c r="Q4861" i="1"/>
  <c r="O7145" i="1"/>
  <c r="Q7145" i="1"/>
  <c r="O6603" i="1"/>
  <c r="Q6603" i="1"/>
  <c r="O6042" i="1"/>
  <c r="Q6042" i="1"/>
  <c r="O5205" i="1"/>
  <c r="Q5205" i="1"/>
  <c r="O5294" i="1"/>
  <c r="Q5294" i="1"/>
  <c r="O5345" i="1"/>
  <c r="Q5345" i="1"/>
  <c r="O7310" i="1"/>
  <c r="Q7310" i="1"/>
  <c r="O6845" i="1"/>
  <c r="Q6845" i="1"/>
  <c r="O6286" i="1"/>
  <c r="Q6286" i="1"/>
  <c r="O5636" i="1"/>
  <c r="Q5636" i="1"/>
  <c r="O3920" i="1"/>
  <c r="Q3920" i="1"/>
  <c r="O7309" i="1"/>
  <c r="Q7309" i="1"/>
  <c r="O6844" i="1"/>
  <c r="Q6844" i="1"/>
  <c r="O6285" i="1"/>
  <c r="Q6285" i="1"/>
  <c r="O5635" i="1"/>
  <c r="Q5635" i="1"/>
  <c r="O3895" i="1"/>
  <c r="Q3895" i="1"/>
  <c r="O4075" i="1"/>
  <c r="Q4075" i="1"/>
  <c r="O6506" i="1"/>
  <c r="Q6506" i="1"/>
  <c r="O5939" i="1"/>
  <c r="Q5939" i="1"/>
  <c r="O4899" i="1"/>
  <c r="Q4899" i="1"/>
  <c r="O7474" i="1"/>
  <c r="Q7474" i="1"/>
  <c r="O7040" i="1"/>
  <c r="Q7040" i="1"/>
  <c r="O6505" i="1"/>
  <c r="Q6505" i="1"/>
  <c r="O5937" i="1"/>
  <c r="Q5937" i="1"/>
  <c r="O4898" i="1"/>
  <c r="Q4898" i="1"/>
  <c r="O4893" i="1"/>
  <c r="Q4893" i="1"/>
  <c r="O4068" i="1"/>
  <c r="Q4068" i="1"/>
  <c r="O6939" i="1"/>
  <c r="Q6939" i="1"/>
  <c r="O6524" i="1"/>
  <c r="Q6524" i="1"/>
  <c r="O6103" i="1"/>
  <c r="Q6103" i="1"/>
  <c r="O5665" i="1"/>
  <c r="Q5665" i="1"/>
  <c r="O5110" i="1"/>
  <c r="Q5110" i="1"/>
  <c r="O4446" i="1"/>
  <c r="Q4446" i="1"/>
  <c r="O5075" i="1"/>
  <c r="Q5075" i="1"/>
  <c r="O4404" i="1"/>
  <c r="Q4404" i="1"/>
  <c r="O6774" i="1"/>
  <c r="Q6774" i="1"/>
  <c r="O6353" i="1"/>
  <c r="Q6353" i="1"/>
  <c r="O5928" i="1"/>
  <c r="Q5928" i="1"/>
  <c r="O5453" i="1"/>
  <c r="Q5453" i="1"/>
  <c r="O4857" i="1"/>
  <c r="Q4857" i="1"/>
  <c r="O3973" i="1"/>
  <c r="Q3973" i="1"/>
  <c r="O4792" i="1"/>
  <c r="Q4792" i="1"/>
  <c r="O3828" i="1"/>
  <c r="Q3828" i="1"/>
  <c r="O4728" i="1"/>
  <c r="Q4728" i="1"/>
  <c r="O3590" i="1"/>
  <c r="Q3590" i="1"/>
  <c r="O5474" i="1"/>
  <c r="Q5474" i="1"/>
  <c r="O4880" i="1"/>
  <c r="Q4880" i="1"/>
  <c r="O4033" i="1"/>
  <c r="Q4033" i="1"/>
  <c r="O5699" i="1"/>
  <c r="Q5699" i="1"/>
  <c r="O5161" i="1"/>
  <c r="Q5161" i="1"/>
  <c r="O4510" i="1"/>
  <c r="Q4510" i="1"/>
  <c r="O7110" i="1"/>
  <c r="Q7110" i="1"/>
  <c r="O6704" i="1"/>
  <c r="Q6704" i="1"/>
  <c r="O6283" i="1"/>
  <c r="Q6283" i="1"/>
  <c r="O5854" i="1"/>
  <c r="Q5854" i="1"/>
  <c r="O5359" i="1"/>
  <c r="Q5359" i="1"/>
  <c r="O4751" i="1"/>
  <c r="Q4751" i="1"/>
  <c r="O3692" i="1"/>
  <c r="Q3692" i="1"/>
  <c r="O6661" i="1"/>
  <c r="Q6661" i="1"/>
  <c r="O6240" i="1"/>
  <c r="Q6240" i="1"/>
  <c r="O5809" i="1"/>
  <c r="Q5809" i="1"/>
  <c r="O5301" i="1"/>
  <c r="Q5301" i="1"/>
  <c r="O4686" i="1"/>
  <c r="Q4686" i="1"/>
  <c r="O3418" i="1"/>
  <c r="Q3418" i="1"/>
  <c r="O5526" i="1"/>
  <c r="Q5526" i="1"/>
  <c r="O4935" i="1"/>
  <c r="Q4935" i="1"/>
  <c r="O4168" i="1"/>
  <c r="Q4168" i="1"/>
  <c r="O5650" i="1"/>
  <c r="Q5650" i="1"/>
  <c r="O5091" i="1"/>
  <c r="Q5091" i="1"/>
  <c r="O4420" i="1"/>
  <c r="Q4420" i="1"/>
  <c r="O7586" i="1"/>
  <c r="Q7586" i="1"/>
  <c r="O7186" i="1"/>
  <c r="Q7186" i="1"/>
  <c r="O6784" i="1"/>
  <c r="Q6784" i="1"/>
  <c r="O6363" i="1"/>
  <c r="Q6363" i="1"/>
  <c r="O5938" i="1"/>
  <c r="Q5938" i="1"/>
  <c r="O5466" i="1"/>
  <c r="Q5466" i="1"/>
  <c r="O4870" i="1"/>
  <c r="Q4870" i="1"/>
  <c r="O4008" i="1"/>
  <c r="Q4008" i="1"/>
  <c r="O3892" i="1"/>
  <c r="Q3892" i="1"/>
  <c r="O3743" i="1"/>
  <c r="Q3743" i="1"/>
  <c r="O3581" i="1"/>
  <c r="Q3581" i="1"/>
  <c r="O5375" i="1"/>
  <c r="Q5375" i="1"/>
  <c r="O4926" i="1"/>
  <c r="Q4926" i="1"/>
  <c r="O4410" i="1"/>
  <c r="Q4410" i="1"/>
  <c r="O3701" i="1"/>
  <c r="Q3701" i="1"/>
  <c r="O3619" i="1"/>
  <c r="Q3619" i="1"/>
  <c r="O3531" i="1"/>
  <c r="Q3531" i="1"/>
  <c r="O5392" i="1"/>
  <c r="Q5392" i="1"/>
  <c r="O4944" i="1"/>
  <c r="Q4944" i="1"/>
  <c r="O4434" i="1"/>
  <c r="Q4434" i="1"/>
  <c r="O3730" i="1"/>
  <c r="Q3730" i="1"/>
  <c r="O5496" i="1"/>
  <c r="Q5496" i="1"/>
  <c r="O5060" i="1"/>
  <c r="Q5060" i="1"/>
  <c r="O4577" i="1"/>
  <c r="Q4577" i="1"/>
  <c r="O3915" i="1"/>
  <c r="Q3915" i="1"/>
  <c r="O1738" i="1"/>
  <c r="Q1738" i="1"/>
  <c r="O3566" i="1"/>
  <c r="Q3566" i="1"/>
  <c r="O5494" i="1"/>
  <c r="Q5494" i="1"/>
  <c r="O5058" i="1"/>
  <c r="Q5058" i="1"/>
  <c r="O4573" i="1"/>
  <c r="Q4573" i="1"/>
  <c r="O3910" i="1"/>
  <c r="Q3910" i="1"/>
  <c r="O1659" i="1"/>
  <c r="Q1659" i="1"/>
  <c r="O3603" i="1"/>
  <c r="Q3603" i="1"/>
  <c r="O3942" i="1"/>
  <c r="Q3942" i="1"/>
  <c r="O2528" i="1"/>
  <c r="Q2528" i="1"/>
  <c r="O3600" i="1"/>
  <c r="Q3600" i="1"/>
  <c r="O6676" i="1"/>
  <c r="Q6676" i="1"/>
  <c r="O6276" i="1"/>
  <c r="Q6276" i="1"/>
  <c r="O5869" i="1"/>
  <c r="Q5869" i="1"/>
  <c r="O5448" i="1"/>
  <c r="Q5448" i="1"/>
  <c r="O5006" i="1"/>
  <c r="Q5006" i="1"/>
  <c r="O4513" i="1"/>
  <c r="Q4513" i="1"/>
  <c r="O3830" i="1"/>
  <c r="Q3830" i="1"/>
  <c r="O5155" i="1"/>
  <c r="Q5155" i="1"/>
  <c r="O4734" i="1"/>
  <c r="Q4734" i="1"/>
  <c r="O4271" i="1"/>
  <c r="Q4271" i="1"/>
  <c r="O3690" i="1"/>
  <c r="Q3690" i="1"/>
  <c r="O2558" i="1"/>
  <c r="Q2558" i="1"/>
  <c r="O2683" i="1"/>
  <c r="Q2683" i="1"/>
  <c r="O2932" i="1"/>
  <c r="Q2932" i="1"/>
  <c r="O3074" i="1"/>
  <c r="Q3074" i="1"/>
  <c r="O4485" i="1"/>
  <c r="Q4485" i="1"/>
  <c r="O3940" i="1"/>
  <c r="Q3940" i="1"/>
  <c r="O3287" i="1"/>
  <c r="Q3287" i="1"/>
  <c r="O4553" i="1"/>
  <c r="Q4553" i="1"/>
  <c r="O4025" i="1"/>
  <c r="Q4025" i="1"/>
  <c r="O3401" i="1"/>
  <c r="Q3401" i="1"/>
  <c r="O2983" i="1"/>
  <c r="Q2983" i="1"/>
  <c r="O2403" i="1"/>
  <c r="Q2403" i="1"/>
  <c r="O5684" i="1"/>
  <c r="Q5684" i="1"/>
  <c r="O5284" i="1"/>
  <c r="Q5284" i="1"/>
  <c r="O4866" i="1"/>
  <c r="Q4866" i="1"/>
  <c r="O4433" i="1"/>
  <c r="Q4433" i="1"/>
  <c r="O3878" i="1"/>
  <c r="Q3878" i="1"/>
  <c r="O3176" i="1"/>
  <c r="Q3176" i="1"/>
  <c r="O2237" i="1"/>
  <c r="Q2237" i="1"/>
  <c r="O4316" i="1"/>
  <c r="Q4316" i="1"/>
  <c r="O3916" i="1"/>
  <c r="Q3916" i="1"/>
  <c r="O3480" i="1"/>
  <c r="Q3480" i="1"/>
  <c r="O2860" i="1"/>
  <c r="Q2860" i="1"/>
  <c r="O2818" i="1"/>
  <c r="Q2818" i="1"/>
  <c r="O4254" i="1"/>
  <c r="Q4254" i="1"/>
  <c r="O3854" i="1"/>
  <c r="Q3854" i="1"/>
  <c r="O3403" i="1"/>
  <c r="Q3403" i="1"/>
  <c r="O2715" i="1"/>
  <c r="Q2715" i="1"/>
  <c r="O2659" i="1"/>
  <c r="Q2659" i="1"/>
  <c r="O2597" i="1"/>
  <c r="Q2597" i="1"/>
  <c r="O2927" i="1"/>
  <c r="Q2927" i="1"/>
  <c r="O990" i="1"/>
  <c r="Q990" i="1"/>
  <c r="O2522" i="1"/>
  <c r="Q2522" i="1"/>
  <c r="O2883" i="1"/>
  <c r="Q2883" i="1"/>
  <c r="O4527" i="1"/>
  <c r="Q4527" i="1"/>
  <c r="O4127" i="1"/>
  <c r="Q4127" i="1"/>
  <c r="O3720" i="1"/>
  <c r="Q3720" i="1"/>
  <c r="O3227" i="1"/>
  <c r="Q3227" i="1"/>
  <c r="O2278" i="1"/>
  <c r="Q2278" i="1"/>
  <c r="O4226" i="1"/>
  <c r="Q4226" i="1"/>
  <c r="O3824" i="1"/>
  <c r="Q3824" i="1"/>
  <c r="O3365" i="1"/>
  <c r="Q3365" i="1"/>
  <c r="O2643" i="1"/>
  <c r="Q2643" i="1"/>
  <c r="O3129" i="1"/>
  <c r="Q3129" i="1"/>
  <c r="O1980" i="1"/>
  <c r="Q1980" i="1"/>
  <c r="O4064" i="1"/>
  <c r="Q4064" i="1"/>
  <c r="O3651" i="1"/>
  <c r="Q3651" i="1"/>
  <c r="O3128" i="1"/>
  <c r="Q3128" i="1"/>
  <c r="O1979" i="1"/>
  <c r="Q1979" i="1"/>
  <c r="O4963" i="1"/>
  <c r="Q4963" i="1"/>
  <c r="O4563" i="1"/>
  <c r="Q4563" i="1"/>
  <c r="O4163" i="1"/>
  <c r="Q4163" i="1"/>
  <c r="O3758" i="1"/>
  <c r="Q3758" i="1"/>
  <c r="O3278" i="1"/>
  <c r="Q3278" i="1"/>
  <c r="O2428" i="1"/>
  <c r="Q2428" i="1"/>
  <c r="O2187" i="1"/>
  <c r="Q2187" i="1"/>
  <c r="O3132" i="1"/>
  <c r="Q3132" i="1"/>
  <c r="O3327" i="1"/>
  <c r="Q3327" i="1"/>
  <c r="O3660" i="1"/>
  <c r="Q3660" i="1"/>
  <c r="O810" i="1"/>
  <c r="Q810" i="1"/>
  <c r="O2549" i="1"/>
  <c r="Q2549" i="1"/>
  <c r="O2697" i="1"/>
  <c r="Q2697" i="1"/>
  <c r="O2746" i="1"/>
  <c r="Q2746" i="1"/>
  <c r="O2898" i="1"/>
  <c r="Q2898" i="1"/>
  <c r="O2770" i="1"/>
  <c r="Q2770" i="1"/>
  <c r="O1829" i="1"/>
  <c r="Q1829" i="1"/>
  <c r="O2567" i="1"/>
  <c r="Q2567" i="1"/>
  <c r="O3084" i="1"/>
  <c r="Q3084" i="1"/>
  <c r="O1951" i="1"/>
  <c r="Q1951" i="1"/>
  <c r="O2658" i="1"/>
  <c r="Q2658" i="1"/>
  <c r="O692" i="1"/>
  <c r="Q692" i="1"/>
  <c r="O4149" i="1"/>
  <c r="Q4149" i="1"/>
  <c r="O7505" i="1"/>
  <c r="Q7505" i="1"/>
  <c r="O7321" i="1"/>
  <c r="Q7321" i="1"/>
  <c r="O7113" i="1"/>
  <c r="Q7113" i="1"/>
  <c r="O6853" i="1"/>
  <c r="Q6853" i="1"/>
  <c r="O6520" i="1"/>
  <c r="Q6520" i="1"/>
  <c r="O6207" i="1"/>
  <c r="Q6207" i="1"/>
  <c r="O5847" i="1"/>
  <c r="Q5847" i="1"/>
  <c r="O7647" i="1"/>
  <c r="Q7647" i="1"/>
  <c r="O7467" i="1"/>
  <c r="Q7467" i="1"/>
  <c r="O7276" i="1"/>
  <c r="Q7276" i="1"/>
  <c r="O7064" i="1"/>
  <c r="Q7064" i="1"/>
  <c r="O5705" i="1"/>
  <c r="Q5705" i="1"/>
  <c r="O6681" i="1"/>
  <c r="Q6681" i="1"/>
  <c r="O7490" i="1"/>
  <c r="Q7490" i="1"/>
  <c r="O6807" i="1"/>
  <c r="Q6807" i="1"/>
  <c r="O7591" i="1"/>
  <c r="Q7591" i="1"/>
  <c r="O6967" i="1"/>
  <c r="Q6967" i="1"/>
  <c r="O5981" i="1"/>
  <c r="Q5981" i="1"/>
  <c r="O4148" i="1"/>
  <c r="Q4148" i="1"/>
  <c r="O7112" i="1"/>
  <c r="Q7112" i="1"/>
  <c r="O6175" i="1"/>
  <c r="Q6175" i="1"/>
  <c r="O5021" i="1"/>
  <c r="Q5021" i="1"/>
  <c r="O7500" i="1"/>
  <c r="Q7500" i="1"/>
  <c r="O6812" i="1"/>
  <c r="Q6812" i="1"/>
  <c r="O5777" i="1"/>
  <c r="Q5777" i="1"/>
  <c r="O7415" i="1"/>
  <c r="Q7415" i="1"/>
  <c r="O6664" i="1"/>
  <c r="Q6664" i="1"/>
  <c r="O5533" i="1"/>
  <c r="Q5533" i="1"/>
  <c r="O5691" i="1"/>
  <c r="Q5691" i="1"/>
  <c r="O4374" i="1"/>
  <c r="Q4374" i="1"/>
  <c r="O7128" i="1"/>
  <c r="Q7128" i="1"/>
  <c r="O6205" i="1"/>
  <c r="Q6205" i="1"/>
  <c r="O7627" i="1"/>
  <c r="Q7627" i="1"/>
  <c r="O7022" i="1"/>
  <c r="Q7022" i="1"/>
  <c r="O6049" i="1"/>
  <c r="Q6049" i="1"/>
  <c r="O7544" i="1"/>
  <c r="Q7544" i="1"/>
  <c r="O6888" i="1"/>
  <c r="Q6888" i="1"/>
  <c r="O5887" i="1"/>
  <c r="Q5887" i="1"/>
  <c r="O7459" i="1"/>
  <c r="Q7459" i="1"/>
  <c r="O6741" i="1"/>
  <c r="Q6741" i="1"/>
  <c r="O5668" i="1"/>
  <c r="Q5668" i="1"/>
  <c r="O7374" i="1"/>
  <c r="Q7374" i="1"/>
  <c r="O6588" i="1"/>
  <c r="Q6588" i="1"/>
  <c r="O5372" i="1"/>
  <c r="Q5372" i="1"/>
  <c r="O7280" i="1"/>
  <c r="Q7280" i="1"/>
  <c r="O6439" i="1"/>
  <c r="Q6439" i="1"/>
  <c r="O4892" i="1"/>
  <c r="Q4892" i="1"/>
  <c r="O7185" i="1"/>
  <c r="Q7185" i="1"/>
  <c r="O6288" i="1"/>
  <c r="Q6288" i="1"/>
  <c r="O3322" i="1"/>
  <c r="Q3322" i="1"/>
  <c r="O6352" i="1"/>
  <c r="Q6352" i="1"/>
  <c r="O5378" i="1"/>
  <c r="Q5378" i="1"/>
  <c r="O6639" i="1"/>
  <c r="Q6639" i="1"/>
  <c r="O5880" i="1"/>
  <c r="Q5880" i="1"/>
  <c r="O7590" i="1"/>
  <c r="Q7590" i="1"/>
  <c r="O7081" i="1"/>
  <c r="Q7081" i="1"/>
  <c r="O6378" i="1"/>
  <c r="Q6378" i="1"/>
  <c r="O5451" i="1"/>
  <c r="Q5451" i="1"/>
  <c r="O7423" i="1"/>
  <c r="Q7423" i="1"/>
  <c r="O6858" i="1"/>
  <c r="Q6858" i="1"/>
  <c r="O6108" i="1"/>
  <c r="Q6108" i="1"/>
  <c r="O4448" i="1"/>
  <c r="Q4448" i="1"/>
  <c r="O7243" i="1"/>
  <c r="Q7243" i="1"/>
  <c r="O6597" i="1"/>
  <c r="Q6597" i="1"/>
  <c r="O5816" i="1"/>
  <c r="Q5816" i="1"/>
  <c r="O4789" i="1"/>
  <c r="Q4789" i="1"/>
  <c r="O4770" i="1"/>
  <c r="Q4770" i="1"/>
  <c r="O7122" i="1"/>
  <c r="Q7122" i="1"/>
  <c r="O6574" i="1"/>
  <c r="Q6574" i="1"/>
  <c r="O6013" i="1"/>
  <c r="Q6013" i="1"/>
  <c r="O5117" i="1"/>
  <c r="Q5117" i="1"/>
  <c r="O5239" i="1"/>
  <c r="Q5239" i="1"/>
  <c r="O5293" i="1"/>
  <c r="Q5293" i="1"/>
  <c r="O7289" i="1"/>
  <c r="Q7289" i="1"/>
  <c r="O6820" i="1"/>
  <c r="Q6820" i="1"/>
  <c r="O6257" i="1"/>
  <c r="Q6257" i="1"/>
  <c r="O5594" i="1"/>
  <c r="Q5594" i="1"/>
  <c r="O3635" i="1"/>
  <c r="Q3635" i="1"/>
  <c r="O7288" i="1"/>
  <c r="Q7288" i="1"/>
  <c r="O6818" i="1"/>
  <c r="Q6818" i="1"/>
  <c r="O6255" i="1"/>
  <c r="Q6255" i="1"/>
  <c r="O5592" i="1"/>
  <c r="Q5592" i="1"/>
  <c r="O3630" i="1"/>
  <c r="Q3630" i="1"/>
  <c r="O3893" i="1"/>
  <c r="Q3893" i="1"/>
  <c r="O6478" i="1"/>
  <c r="Q6478" i="1"/>
  <c r="O5907" i="1"/>
  <c r="Q5907" i="1"/>
  <c r="O4808" i="1"/>
  <c r="Q4808" i="1"/>
  <c r="O7453" i="1"/>
  <c r="Q7453" i="1"/>
  <c r="O7016" i="1"/>
  <c r="Q7016" i="1"/>
  <c r="O6477" i="1"/>
  <c r="Q6477" i="1"/>
  <c r="O5905" i="1"/>
  <c r="Q5905" i="1"/>
  <c r="O4807" i="1"/>
  <c r="Q4807" i="1"/>
  <c r="O4862" i="1"/>
  <c r="Q4862" i="1"/>
  <c r="O3995" i="1"/>
  <c r="Q3995" i="1"/>
  <c r="O6919" i="1"/>
  <c r="Q6919" i="1"/>
  <c r="O6503" i="1"/>
  <c r="Q6503" i="1"/>
  <c r="O6082" i="1"/>
  <c r="Q6082" i="1"/>
  <c r="O5640" i="1"/>
  <c r="Q5640" i="1"/>
  <c r="O5078" i="1"/>
  <c r="Q5078" i="1"/>
  <c r="O4405" i="1"/>
  <c r="Q4405" i="1"/>
  <c r="O5046" i="1"/>
  <c r="Q5046" i="1"/>
  <c r="O4359" i="1"/>
  <c r="Q4359" i="1"/>
  <c r="O6753" i="1"/>
  <c r="Q6753" i="1"/>
  <c r="O6332" i="1"/>
  <c r="Q6332" i="1"/>
  <c r="O5906" i="1"/>
  <c r="Q5906" i="1"/>
  <c r="O5425" i="1"/>
  <c r="Q5425" i="1"/>
  <c r="O4826" i="1"/>
  <c r="Q4826" i="1"/>
  <c r="O3900" i="1"/>
  <c r="Q3900" i="1"/>
  <c r="O4764" i="1"/>
  <c r="Q4764" i="1"/>
  <c r="O3731" i="1"/>
  <c r="Q3731" i="1"/>
  <c r="O4694" i="1"/>
  <c r="Q4694" i="1"/>
  <c r="O3461" i="1"/>
  <c r="Q3461" i="1"/>
  <c r="O5446" i="1"/>
  <c r="Q5446" i="1"/>
  <c r="O4849" i="1"/>
  <c r="Q4849" i="1"/>
  <c r="O3960" i="1"/>
  <c r="Q3960" i="1"/>
  <c r="O5677" i="1"/>
  <c r="Q5677" i="1"/>
  <c r="O5127" i="1"/>
  <c r="Q5127" i="1"/>
  <c r="O4471" i="1"/>
  <c r="Q4471" i="1"/>
  <c r="O7090" i="1"/>
  <c r="Q7090" i="1"/>
  <c r="O6683" i="1"/>
  <c r="Q6683" i="1"/>
  <c r="O6262" i="1"/>
  <c r="Q6262" i="1"/>
  <c r="O5832" i="1"/>
  <c r="Q5832" i="1"/>
  <c r="O5332" i="1"/>
  <c r="Q5332" i="1"/>
  <c r="O4720" i="1"/>
  <c r="Q4720" i="1"/>
  <c r="O3552" i="1"/>
  <c r="Q3552" i="1"/>
  <c r="O6640" i="1"/>
  <c r="Q6640" i="1"/>
  <c r="O6219" i="1"/>
  <c r="Q6219" i="1"/>
  <c r="O5787" i="1"/>
  <c r="Q5787" i="1"/>
  <c r="O5274" i="1"/>
  <c r="Q5274" i="1"/>
  <c r="O4648" i="1"/>
  <c r="Q4648" i="1"/>
  <c r="O3204" i="1"/>
  <c r="Q3204" i="1"/>
  <c r="O5498" i="1"/>
  <c r="Q5498" i="1"/>
  <c r="O4906" i="1"/>
  <c r="Q4906" i="1"/>
  <c r="O4095" i="1"/>
  <c r="Q4095" i="1"/>
  <c r="O5627" i="1"/>
  <c r="Q5627" i="1"/>
  <c r="O5059" i="1"/>
  <c r="Q5059" i="1"/>
  <c r="O4380" i="1"/>
  <c r="Q4380" i="1"/>
  <c r="O7566" i="1"/>
  <c r="Q7566" i="1"/>
  <c r="O7166" i="1"/>
  <c r="Q7166" i="1"/>
  <c r="O6763" i="1"/>
  <c r="Q6763" i="1"/>
  <c r="O6342" i="1"/>
  <c r="Q6342" i="1"/>
  <c r="O5916" i="1"/>
  <c r="Q5916" i="1"/>
  <c r="O5439" i="1"/>
  <c r="Q5439" i="1"/>
  <c r="O4838" i="1"/>
  <c r="Q4838" i="1"/>
  <c r="O3933" i="1"/>
  <c r="Q3933" i="1"/>
  <c r="O3858" i="1"/>
  <c r="Q3858" i="1"/>
  <c r="O3705" i="1"/>
  <c r="Q3705" i="1"/>
  <c r="O3541" i="1"/>
  <c r="Q3541" i="1"/>
  <c r="O5354" i="1"/>
  <c r="Q5354" i="1"/>
  <c r="O4901" i="1"/>
  <c r="Q4901" i="1"/>
  <c r="O4378" i="1"/>
  <c r="Q4378" i="1"/>
  <c r="O3661" i="1"/>
  <c r="Q3661" i="1"/>
  <c r="O3579" i="1"/>
  <c r="Q3579" i="1"/>
  <c r="O3490" i="1"/>
  <c r="Q3490" i="1"/>
  <c r="O5371" i="1"/>
  <c r="Q5371" i="1"/>
  <c r="O4920" i="1"/>
  <c r="Q4920" i="1"/>
  <c r="O4402" i="1"/>
  <c r="Q4402" i="1"/>
  <c r="O3691" i="1"/>
  <c r="Q3691" i="1"/>
  <c r="O5475" i="1"/>
  <c r="Q5475" i="1"/>
  <c r="O5037" i="1"/>
  <c r="Q5037" i="1"/>
  <c r="O4549" i="1"/>
  <c r="Q4549" i="1"/>
  <c r="O3877" i="1"/>
  <c r="Q3877" i="1"/>
  <c r="O4269" i="1"/>
  <c r="Q4269" i="1"/>
  <c r="O3523" i="1"/>
  <c r="Q3523" i="1"/>
  <c r="O5473" i="1"/>
  <c r="Q5473" i="1"/>
  <c r="O5035" i="1"/>
  <c r="Q5035" i="1"/>
  <c r="O4547" i="1"/>
  <c r="Q4547" i="1"/>
  <c r="O3873" i="1"/>
  <c r="Q3873" i="1"/>
  <c r="O4300" i="1"/>
  <c r="Q4300" i="1"/>
  <c r="O3564" i="1"/>
  <c r="Q3564" i="1"/>
  <c r="O3905" i="1"/>
  <c r="Q3905" i="1"/>
  <c r="O1650" i="1"/>
  <c r="Q1650" i="1"/>
  <c r="O3555" i="1"/>
  <c r="Q3555" i="1"/>
  <c r="O6656" i="1"/>
  <c r="Q6656" i="1"/>
  <c r="O6256" i="1"/>
  <c r="Q6256" i="1"/>
  <c r="O5848" i="1"/>
  <c r="Q5848" i="1"/>
  <c r="O5427" i="1"/>
  <c r="Q5427" i="1"/>
  <c r="O4982" i="1"/>
  <c r="Q4982" i="1"/>
  <c r="O4482" i="1"/>
  <c r="Q4482" i="1"/>
  <c r="O3791" i="1"/>
  <c r="Q3791" i="1"/>
  <c r="O5134" i="1"/>
  <c r="Q5134" i="1"/>
  <c r="O4713" i="1"/>
  <c r="Q4713" i="1"/>
  <c r="O4241" i="1"/>
  <c r="Q4241" i="1"/>
  <c r="O3659" i="1"/>
  <c r="Q3659" i="1"/>
  <c r="O2315" i="1"/>
  <c r="Q2315" i="1"/>
  <c r="O2489" i="1"/>
  <c r="Q2489" i="1"/>
  <c r="O2833" i="1"/>
  <c r="Q2833" i="1"/>
  <c r="O3004" i="1"/>
  <c r="Q3004" i="1"/>
  <c r="O4461" i="1"/>
  <c r="Q4461" i="1"/>
  <c r="O3912" i="1"/>
  <c r="Q3912" i="1"/>
  <c r="O3238" i="1"/>
  <c r="Q3238" i="1"/>
  <c r="O4531" i="1"/>
  <c r="Q4531" i="1"/>
  <c r="O3997" i="1"/>
  <c r="Q3997" i="1"/>
  <c r="O3364" i="1"/>
  <c r="Q3364" i="1"/>
  <c r="O2906" i="1"/>
  <c r="Q2906" i="1"/>
  <c r="O2066" i="1"/>
  <c r="Q2066" i="1"/>
  <c r="O5664" i="1"/>
  <c r="Q5664" i="1"/>
  <c r="O5264" i="1"/>
  <c r="Q5264" i="1"/>
  <c r="O4845" i="1"/>
  <c r="Q4845" i="1"/>
  <c r="O4409" i="1"/>
  <c r="Q4409" i="1"/>
  <c r="O3849" i="1"/>
  <c r="Q3849" i="1"/>
  <c r="O3119" i="1"/>
  <c r="Q3119" i="1"/>
  <c r="O2140" i="1"/>
  <c r="Q2140" i="1"/>
  <c r="O4296" i="1"/>
  <c r="Q4296" i="1"/>
  <c r="O3896" i="1"/>
  <c r="Q3896" i="1"/>
  <c r="O3456" i="1"/>
  <c r="Q3456" i="1"/>
  <c r="O2819" i="1"/>
  <c r="Q2819" i="1"/>
  <c r="O2769" i="1"/>
  <c r="Q2769" i="1"/>
  <c r="O4234" i="1"/>
  <c r="Q4234" i="1"/>
  <c r="O3832" i="1"/>
  <c r="Q3832" i="1"/>
  <c r="O3376" i="1"/>
  <c r="Q3376" i="1"/>
  <c r="O2660" i="1"/>
  <c r="Q2660" i="1"/>
  <c r="O2602" i="1"/>
  <c r="Q2602" i="1"/>
  <c r="O2530" i="1"/>
  <c r="Q2530" i="1"/>
  <c r="O2887" i="1"/>
  <c r="Q2887" i="1"/>
  <c r="O3286" i="1"/>
  <c r="Q3286" i="1"/>
  <c r="O2453" i="1"/>
  <c r="Q2453" i="1"/>
  <c r="O2845" i="1"/>
  <c r="Q2845" i="1"/>
  <c r="O4507" i="1"/>
  <c r="Q4507" i="1"/>
  <c r="O4107" i="1"/>
  <c r="Q4107" i="1"/>
  <c r="O3699" i="1"/>
  <c r="Q3699" i="1"/>
  <c r="O3194" i="1"/>
  <c r="Q3194" i="1"/>
  <c r="O2180" i="1"/>
  <c r="Q2180" i="1"/>
  <c r="O4206" i="1"/>
  <c r="Q4206" i="1"/>
  <c r="O3803" i="1"/>
  <c r="Q3803" i="1"/>
  <c r="O3338" i="1"/>
  <c r="Q3338" i="1"/>
  <c r="O2581" i="1"/>
  <c r="Q2581" i="1"/>
  <c r="O3098" i="1"/>
  <c r="Q3098" i="1"/>
  <c r="O1879" i="1"/>
  <c r="Q1879" i="1"/>
  <c r="O4044" i="1"/>
  <c r="Q4044" i="1"/>
  <c r="O3629" i="1"/>
  <c r="Q3629" i="1"/>
  <c r="O3096" i="1"/>
  <c r="Q3096" i="1"/>
  <c r="O1867" i="1"/>
  <c r="Q1867" i="1"/>
  <c r="O4943" i="1"/>
  <c r="Q4943" i="1"/>
  <c r="O4543" i="1"/>
  <c r="Q4543" i="1"/>
  <c r="O4143" i="1"/>
  <c r="Q4143" i="1"/>
  <c r="O3737" i="1"/>
  <c r="Q3737" i="1"/>
  <c r="O3250" i="1"/>
  <c r="Q3250" i="1"/>
  <c r="O2346" i="1"/>
  <c r="Q2346" i="1"/>
  <c r="O2153" i="1"/>
  <c r="Q2153" i="1"/>
  <c r="O3435" i="1"/>
  <c r="Q3435" i="1"/>
  <c r="O3306" i="1"/>
  <c r="Q3306" i="1"/>
  <c r="O3640" i="1"/>
  <c r="Q3640" i="1"/>
  <c r="O568" i="1"/>
  <c r="Q568" i="1"/>
  <c r="O2517" i="1"/>
  <c r="Q2517" i="1"/>
  <c r="O2668" i="1"/>
  <c r="Q2668" i="1"/>
  <c r="O2720" i="1"/>
  <c r="Q2720" i="1"/>
  <c r="O2873" i="1"/>
  <c r="Q2873" i="1"/>
  <c r="O2743" i="1"/>
  <c r="Q2743" i="1"/>
  <c r="O2174" i="1"/>
  <c r="Q2174" i="1"/>
  <c r="O2809" i="1"/>
  <c r="Q2809" i="1"/>
  <c r="O3283" i="1"/>
  <c r="Q3283" i="1"/>
  <c r="O1701" i="1"/>
  <c r="Q1701" i="1"/>
  <c r="O2460" i="1"/>
  <c r="Q2460" i="1"/>
  <c r="O3009" i="1"/>
  <c r="Q3009" i="1"/>
  <c r="O1868" i="1"/>
  <c r="Q1868" i="1"/>
  <c r="O2599" i="1"/>
  <c r="Q2599" i="1"/>
  <c r="O368" i="1"/>
  <c r="Q368" i="1"/>
  <c r="O1997" i="1"/>
  <c r="Q1997" i="1"/>
  <c r="O2686" i="1"/>
  <c r="Q2686" i="1"/>
  <c r="O890" i="1"/>
  <c r="Q890" i="1"/>
  <c r="O5567" i="1"/>
  <c r="Q5567" i="1"/>
  <c r="O7574" i="1"/>
  <c r="Q7574" i="1"/>
  <c r="O7389" i="1"/>
  <c r="Q7389" i="1"/>
  <c r="O7184" i="1"/>
  <c r="Q7184" i="1"/>
  <c r="O6952" i="1"/>
  <c r="Q6952" i="1"/>
  <c r="O6628" i="1"/>
  <c r="Q6628" i="1"/>
  <c r="O6310" i="1"/>
  <c r="Q6310" i="1"/>
  <c r="O5979" i="1"/>
  <c r="Q5979" i="1"/>
  <c r="O5056" i="1"/>
  <c r="Q5056" i="1"/>
  <c r="O7529" i="1"/>
  <c r="Q7529" i="1"/>
  <c r="O7353" i="1"/>
  <c r="Q7353" i="1"/>
  <c r="O7143" i="1"/>
  <c r="Q7143" i="1"/>
  <c r="O5893" i="1"/>
  <c r="Q5893" i="1"/>
  <c r="O5403" i="1"/>
  <c r="Q5403" i="1"/>
  <c r="O7550" i="1"/>
  <c r="Q7550" i="1"/>
  <c r="O6913" i="1"/>
  <c r="Q6913" i="1"/>
  <c r="O7560" i="1"/>
  <c r="Q7560" i="1"/>
  <c r="O6921" i="1"/>
  <c r="Q6921" i="1"/>
  <c r="O5929" i="1"/>
  <c r="Q5929" i="1"/>
  <c r="O7669" i="1"/>
  <c r="Q7669" i="1"/>
  <c r="O7074" i="1"/>
  <c r="Q7074" i="1"/>
  <c r="O6127" i="1"/>
  <c r="Q6127" i="1"/>
  <c r="O4798" i="1"/>
  <c r="Q4798" i="1"/>
  <c r="O7471" i="1"/>
  <c r="Q7471" i="1"/>
  <c r="O6769" i="1"/>
  <c r="Q6769" i="1"/>
  <c r="O5702" i="1"/>
  <c r="Q5702" i="1"/>
  <c r="O7387" i="1"/>
  <c r="Q7387" i="1"/>
  <c r="O6613" i="1"/>
  <c r="Q6613" i="1"/>
  <c r="O5420" i="1"/>
  <c r="Q5420" i="1"/>
  <c r="O5618" i="1"/>
  <c r="Q5618" i="1"/>
  <c r="O3784" i="1"/>
  <c r="Q3784" i="1"/>
  <c r="O7095" i="1"/>
  <c r="Q7095" i="1"/>
  <c r="O6158" i="1"/>
  <c r="Q6158" i="1"/>
  <c r="O7598" i="1"/>
  <c r="Q7598" i="1"/>
  <c r="O6982" i="1"/>
  <c r="Q6982" i="1"/>
  <c r="O5998" i="1"/>
  <c r="Q5998" i="1"/>
  <c r="O7513" i="1"/>
  <c r="Q7513" i="1"/>
  <c r="O6847" i="1"/>
  <c r="Q6847" i="1"/>
  <c r="O5815" i="1"/>
  <c r="Q5815" i="1"/>
  <c r="O7431" i="1"/>
  <c r="Q7431" i="1"/>
  <c r="O6694" i="1"/>
  <c r="Q6694" i="1"/>
  <c r="O5587" i="1"/>
  <c r="Q5587" i="1"/>
  <c r="O7342" i="1"/>
  <c r="Q7342" i="1"/>
  <c r="O6544" i="1"/>
  <c r="Q6544" i="1"/>
  <c r="O5254" i="1"/>
  <c r="Q5254" i="1"/>
  <c r="O7251" i="1"/>
  <c r="Q7251" i="1"/>
  <c r="O6390" i="1"/>
  <c r="Q6390" i="1"/>
  <c r="O4605" i="1"/>
  <c r="Q4605" i="1"/>
  <c r="O7153" i="1"/>
  <c r="Q7153" i="1"/>
  <c r="O6239" i="1"/>
  <c r="Q6239" i="1"/>
  <c r="O7033" i="1"/>
  <c r="Q7033" i="1"/>
  <c r="O6317" i="1"/>
  <c r="Q6317" i="1"/>
  <c r="O5311" i="1"/>
  <c r="Q5311" i="1"/>
  <c r="O6604" i="1"/>
  <c r="Q6604" i="1"/>
  <c r="O5822" i="1"/>
  <c r="Q5822" i="1"/>
  <c r="O7567" i="1"/>
  <c r="Q7567" i="1"/>
  <c r="O7053" i="1"/>
  <c r="Q7053" i="1"/>
  <c r="O6339" i="1"/>
  <c r="Q6339" i="1"/>
  <c r="O5365" i="1"/>
  <c r="Q5365" i="1"/>
  <c r="O7400" i="1"/>
  <c r="Q7400" i="1"/>
  <c r="O6823" i="1"/>
  <c r="Q6823" i="1"/>
  <c r="O6074" i="1"/>
  <c r="Q6074" i="1"/>
  <c r="O4038" i="1"/>
  <c r="Q4038" i="1"/>
  <c r="O7217" i="1"/>
  <c r="Q7217" i="1"/>
  <c r="O6558" i="1"/>
  <c r="Q6558" i="1"/>
  <c r="O5759" i="1"/>
  <c r="Q5759" i="1"/>
  <c r="O4693" i="1"/>
  <c r="Q4693" i="1"/>
  <c r="O4672" i="1"/>
  <c r="Q4672" i="1"/>
  <c r="O7098" i="1"/>
  <c r="Q7098" i="1"/>
  <c r="O6547" i="1"/>
  <c r="Q6547" i="1"/>
  <c r="O5983" i="1"/>
  <c r="Q5983" i="1"/>
  <c r="O5025" i="1"/>
  <c r="Q5025" i="1"/>
  <c r="O5192" i="1"/>
  <c r="Q5192" i="1"/>
  <c r="O5238" i="1"/>
  <c r="Q5238" i="1"/>
  <c r="O7268" i="1"/>
  <c r="Q7268" i="1"/>
  <c r="O6791" i="1"/>
  <c r="Q6791" i="1"/>
  <c r="O6230" i="1"/>
  <c r="Q6230" i="1"/>
  <c r="O5546" i="1"/>
  <c r="Q5546" i="1"/>
  <c r="O3086" i="1"/>
  <c r="Q3086" i="1"/>
  <c r="O7267" i="1"/>
  <c r="Q7267" i="1"/>
  <c r="O6790" i="1"/>
  <c r="Q6790" i="1"/>
  <c r="O6228" i="1"/>
  <c r="Q6228" i="1"/>
  <c r="O5545" i="1"/>
  <c r="Q5545" i="1"/>
  <c r="O3051" i="1"/>
  <c r="Q3051" i="1"/>
  <c r="O3589" i="1"/>
  <c r="Q3589" i="1"/>
  <c r="O6449" i="1"/>
  <c r="Q6449" i="1"/>
  <c r="O5871" i="1"/>
  <c r="Q5871" i="1"/>
  <c r="O4725" i="1"/>
  <c r="Q4725" i="1"/>
  <c r="O7432" i="1"/>
  <c r="Q7432" i="1"/>
  <c r="O6993" i="1"/>
  <c r="Q6993" i="1"/>
  <c r="O6448" i="1"/>
  <c r="Q6448" i="1"/>
  <c r="O5870" i="1"/>
  <c r="Q5870" i="1"/>
  <c r="O4712" i="1"/>
  <c r="Q4712" i="1"/>
  <c r="O4833" i="1"/>
  <c r="Q4833" i="1"/>
  <c r="O3922" i="1"/>
  <c r="Q3922" i="1"/>
  <c r="O6899" i="1"/>
  <c r="Q6899" i="1"/>
  <c r="O6482" i="1"/>
  <c r="Q6482" i="1"/>
  <c r="O6061" i="1"/>
  <c r="Q6061" i="1"/>
  <c r="O5617" i="1"/>
  <c r="Q5617" i="1"/>
  <c r="O5047" i="1"/>
  <c r="Q5047" i="1"/>
  <c r="O4364" i="1"/>
  <c r="Q4364" i="1"/>
  <c r="O5016" i="1"/>
  <c r="Q5016" i="1"/>
  <c r="O4319" i="1"/>
  <c r="Q4319" i="1"/>
  <c r="O6732" i="1"/>
  <c r="Q6732" i="1"/>
  <c r="O6311" i="1"/>
  <c r="Q6311" i="1"/>
  <c r="O5883" i="1"/>
  <c r="Q5883" i="1"/>
  <c r="O5398" i="1"/>
  <c r="Q5398" i="1"/>
  <c r="O4793" i="1"/>
  <c r="Q4793" i="1"/>
  <c r="O3829" i="1"/>
  <c r="Q3829" i="1"/>
  <c r="O4729" i="1"/>
  <c r="Q4729" i="1"/>
  <c r="O3592" i="1"/>
  <c r="Q3592" i="1"/>
  <c r="O4661" i="1"/>
  <c r="Q4661" i="1"/>
  <c r="O3266" i="1"/>
  <c r="Q3266" i="1"/>
  <c r="O5419" i="1"/>
  <c r="Q5419" i="1"/>
  <c r="O4816" i="1"/>
  <c r="Q4816" i="1"/>
  <c r="O3891" i="1"/>
  <c r="Q3891" i="1"/>
  <c r="O5654" i="1"/>
  <c r="Q5654" i="1"/>
  <c r="O5096" i="1"/>
  <c r="Q5096" i="1"/>
  <c r="O4429" i="1"/>
  <c r="Q4429" i="1"/>
  <c r="O7070" i="1"/>
  <c r="Q7070" i="1"/>
  <c r="O6662" i="1"/>
  <c r="Q6662" i="1"/>
  <c r="O6241" i="1"/>
  <c r="Q6241" i="1"/>
  <c r="O5810" i="1"/>
  <c r="Q5810" i="1"/>
  <c r="O5302" i="1"/>
  <c r="Q5302" i="1"/>
  <c r="O4687" i="1"/>
  <c r="Q4687" i="1"/>
  <c r="O3421" i="1"/>
  <c r="Q3421" i="1"/>
  <c r="O6619" i="1"/>
  <c r="Q6619" i="1"/>
  <c r="O6198" i="1"/>
  <c r="Q6198" i="1"/>
  <c r="O5765" i="1"/>
  <c r="Q5765" i="1"/>
  <c r="O5247" i="1"/>
  <c r="Q5247" i="1"/>
  <c r="O4614" i="1"/>
  <c r="Q4614" i="1"/>
  <c r="O2320" i="1"/>
  <c r="Q2320" i="1"/>
  <c r="O5468" i="1"/>
  <c r="Q5468" i="1"/>
  <c r="O4875" i="1"/>
  <c r="Q4875" i="1"/>
  <c r="O4022" i="1"/>
  <c r="Q4022" i="1"/>
  <c r="O5603" i="1"/>
  <c r="Q5603" i="1"/>
  <c r="O5027" i="1"/>
  <c r="Q5027" i="1"/>
  <c r="O4339" i="1"/>
  <c r="Q4339" i="1"/>
  <c r="O7546" i="1"/>
  <c r="Q7546" i="1"/>
  <c r="O7146" i="1"/>
  <c r="Q7146" i="1"/>
  <c r="O6742" i="1"/>
  <c r="Q6742" i="1"/>
  <c r="O6321" i="1"/>
  <c r="Q6321" i="1"/>
  <c r="O5894" i="1"/>
  <c r="Q5894" i="1"/>
  <c r="O5409" i="1"/>
  <c r="Q5409" i="1"/>
  <c r="O4810" i="1"/>
  <c r="Q4810" i="1"/>
  <c r="O3862" i="1"/>
  <c r="Q3862" i="1"/>
  <c r="O3817" i="1"/>
  <c r="Q3817" i="1"/>
  <c r="O3664" i="1"/>
  <c r="Q3664" i="1"/>
  <c r="O3498" i="1"/>
  <c r="Q3498" i="1"/>
  <c r="O5333" i="1"/>
  <c r="Q5333" i="1"/>
  <c r="O4878" i="1"/>
  <c r="Q4878" i="1"/>
  <c r="O4348" i="1"/>
  <c r="Q4348" i="1"/>
  <c r="O3622" i="1"/>
  <c r="Q3622" i="1"/>
  <c r="O3532" i="1"/>
  <c r="Q3532" i="1"/>
  <c r="O3450" i="1"/>
  <c r="Q3450" i="1"/>
  <c r="O5350" i="1"/>
  <c r="Q5350" i="1"/>
  <c r="O4897" i="1"/>
  <c r="Q4897" i="1"/>
  <c r="O4372" i="1"/>
  <c r="Q4372" i="1"/>
  <c r="O3652" i="1"/>
  <c r="Q3652" i="1"/>
  <c r="O5454" i="1"/>
  <c r="Q5454" i="1"/>
  <c r="O5014" i="1"/>
  <c r="Q5014" i="1"/>
  <c r="O4520" i="1"/>
  <c r="Q4520" i="1"/>
  <c r="O3839" i="1"/>
  <c r="Q3839" i="1"/>
  <c r="O4233" i="1"/>
  <c r="Q4233" i="1"/>
  <c r="O3483" i="1"/>
  <c r="Q3483" i="1"/>
  <c r="O5452" i="1"/>
  <c r="Q5452" i="1"/>
  <c r="O5011" i="1"/>
  <c r="Q5011" i="1"/>
  <c r="O4518" i="1"/>
  <c r="Q4518" i="1"/>
  <c r="O3837" i="1"/>
  <c r="Q3837" i="1"/>
  <c r="O4265" i="1"/>
  <c r="Q4265" i="1"/>
  <c r="O3521" i="1"/>
  <c r="Q3521" i="1"/>
  <c r="O3870" i="1"/>
  <c r="Q3870" i="1"/>
  <c r="O4261" i="1"/>
  <c r="Q4261" i="1"/>
  <c r="O3519" i="1"/>
  <c r="Q3519" i="1"/>
  <c r="O6636" i="1"/>
  <c r="Q6636" i="1"/>
  <c r="O6236" i="1"/>
  <c r="Q6236" i="1"/>
  <c r="O5827" i="1"/>
  <c r="Q5827" i="1"/>
  <c r="O5406" i="1"/>
  <c r="Q5406" i="1"/>
  <c r="O4959" i="1"/>
  <c r="Q4959" i="1"/>
  <c r="O4453" i="1"/>
  <c r="Q4453" i="1"/>
  <c r="O3754" i="1"/>
  <c r="Q3754" i="1"/>
  <c r="O5113" i="1"/>
  <c r="Q5113" i="1"/>
  <c r="O4692" i="1"/>
  <c r="Q4692" i="1"/>
  <c r="O4213" i="1"/>
  <c r="Q4213" i="1"/>
  <c r="O3626" i="1"/>
  <c r="Q3626" i="1"/>
  <c r="O1971" i="1"/>
  <c r="Q1971" i="1"/>
  <c r="O2224" i="1"/>
  <c r="Q2224" i="1"/>
  <c r="O2679" i="1"/>
  <c r="Q2679" i="1"/>
  <c r="O2929" i="1"/>
  <c r="Q2929" i="1"/>
  <c r="O4438" i="1"/>
  <c r="Q4438" i="1"/>
  <c r="O3882" i="1"/>
  <c r="Q3882" i="1"/>
  <c r="O3185" i="1"/>
  <c r="Q3185" i="1"/>
  <c r="O4508" i="1"/>
  <c r="Q4508" i="1"/>
  <c r="O3969" i="1"/>
  <c r="Q3969" i="1"/>
  <c r="O3324" i="1"/>
  <c r="Q3324" i="1"/>
  <c r="O2807" i="1"/>
  <c r="Q2807" i="1"/>
  <c r="O1747" i="1"/>
  <c r="Q1747" i="1"/>
  <c r="O5644" i="1"/>
  <c r="Q5644" i="1"/>
  <c r="O5244" i="1"/>
  <c r="Q5244" i="1"/>
  <c r="O4824" i="1"/>
  <c r="Q4824" i="1"/>
  <c r="O4382" i="1"/>
  <c r="Q4382" i="1"/>
  <c r="O3818" i="1"/>
  <c r="Q3818" i="1"/>
  <c r="O3052" i="1"/>
  <c r="Q3052" i="1"/>
  <c r="O2054" i="1"/>
  <c r="Q2054" i="1"/>
  <c r="O4276" i="1"/>
  <c r="Q4276" i="1"/>
  <c r="O3876" i="1"/>
  <c r="Q3876" i="1"/>
  <c r="O3431" i="1"/>
  <c r="Q3431" i="1"/>
  <c r="O2773" i="1"/>
  <c r="Q2773" i="1"/>
  <c r="O2716" i="1"/>
  <c r="Q2716" i="1"/>
  <c r="O4214" i="1"/>
  <c r="Q4214" i="1"/>
  <c r="O3811" i="1"/>
  <c r="Q3811" i="1"/>
  <c r="O3349" i="1"/>
  <c r="Q3349" i="1"/>
  <c r="O2603" i="1"/>
  <c r="Q2603" i="1"/>
  <c r="O2534" i="1"/>
  <c r="Q2534" i="1"/>
  <c r="O2461" i="1"/>
  <c r="Q2461" i="1"/>
  <c r="O2852" i="1"/>
  <c r="Q2852" i="1"/>
  <c r="O3258" i="1"/>
  <c r="Q3258" i="1"/>
  <c r="O2367" i="1"/>
  <c r="Q2367" i="1"/>
  <c r="O2803" i="1"/>
  <c r="Q2803" i="1"/>
  <c r="O4487" i="1"/>
  <c r="Q4487" i="1"/>
  <c r="O4087" i="1"/>
  <c r="Q4087" i="1"/>
  <c r="O3677" i="1"/>
  <c r="Q3677" i="1"/>
  <c r="O3165" i="1"/>
  <c r="Q3165" i="1"/>
  <c r="O2095" i="1"/>
  <c r="Q2095" i="1"/>
  <c r="O4186" i="1"/>
  <c r="Q4186" i="1"/>
  <c r="O3782" i="1"/>
  <c r="Q3782" i="1"/>
  <c r="O3311" i="1"/>
  <c r="Q3311" i="1"/>
  <c r="O2513" i="1"/>
  <c r="Q2513" i="1"/>
  <c r="O3065" i="1"/>
  <c r="Q3065" i="1"/>
  <c r="O1778" i="1"/>
  <c r="Q1778" i="1"/>
  <c r="O4024" i="1"/>
  <c r="Q4024" i="1"/>
  <c r="O3606" i="1"/>
  <c r="Q3606" i="1"/>
  <c r="O3064" i="1"/>
  <c r="Q3064" i="1"/>
  <c r="O1777" i="1"/>
  <c r="Q1777" i="1"/>
  <c r="O4923" i="1"/>
  <c r="Q4923" i="1"/>
  <c r="O4523" i="1"/>
  <c r="Q4523" i="1"/>
  <c r="O4123" i="1"/>
  <c r="Q4123" i="1"/>
  <c r="O3716" i="1"/>
  <c r="Q3716" i="1"/>
  <c r="O3220" i="1"/>
  <c r="Q3220" i="1"/>
  <c r="O2253" i="1"/>
  <c r="Q2253" i="1"/>
  <c r="O2115" i="1"/>
  <c r="Q2115" i="1"/>
  <c r="O3414" i="1"/>
  <c r="Q3414" i="1"/>
  <c r="O3285" i="1"/>
  <c r="Q3285" i="1"/>
  <c r="O3620" i="1"/>
  <c r="Q3620" i="1"/>
  <c r="O228" i="1"/>
  <c r="Q228" i="1"/>
  <c r="O2483" i="1"/>
  <c r="Q2483" i="1"/>
  <c r="O2641" i="1"/>
  <c r="Q2641" i="1"/>
  <c r="O2694" i="1"/>
  <c r="Q2694" i="1"/>
  <c r="O2847" i="1"/>
  <c r="Q2847" i="1"/>
  <c r="O2718" i="1"/>
  <c r="Q2718" i="1"/>
  <c r="O1741" i="1"/>
  <c r="Q1741" i="1"/>
  <c r="O2493" i="1"/>
  <c r="Q2493" i="1"/>
  <c r="O3033" i="1"/>
  <c r="Q3033" i="1"/>
  <c r="O1910" i="1"/>
  <c r="Q1910" i="1"/>
  <c r="O2627" i="1"/>
  <c r="Q2627" i="1"/>
  <c r="O691" i="1"/>
  <c r="Q691" i="1"/>
  <c r="O2037" i="1"/>
  <c r="Q2037" i="1"/>
  <c r="O2711" i="1"/>
  <c r="Q2711" i="1"/>
  <c r="O1026" i="1"/>
  <c r="Q1026" i="1"/>
  <c r="O5791" i="1"/>
  <c r="Q5791" i="1"/>
  <c r="O7631" i="1"/>
  <c r="Q7631" i="1"/>
  <c r="O7450" i="1"/>
  <c r="Q7450" i="1"/>
  <c r="O7259" i="1"/>
  <c r="Q7259" i="1"/>
  <c r="O7037" i="1"/>
  <c r="Q7037" i="1"/>
  <c r="O6754" i="1"/>
  <c r="Q6754" i="1"/>
  <c r="O6420" i="1"/>
  <c r="Q6420" i="1"/>
  <c r="O6086" i="1"/>
  <c r="Q6086" i="1"/>
  <c r="O5645" i="1"/>
  <c r="Q5645" i="1"/>
  <c r="O7589" i="1"/>
  <c r="Q7589" i="1"/>
  <c r="O7412" i="1"/>
  <c r="Q7412" i="1"/>
  <c r="O7210" i="1"/>
  <c r="Q7210" i="1"/>
  <c r="O6012" i="1"/>
  <c r="Q6012" i="1"/>
  <c r="O5727" i="1"/>
  <c r="Q5727" i="1"/>
  <c r="O7609" i="1"/>
  <c r="Q7609" i="1"/>
  <c r="O7005" i="1"/>
  <c r="Q7005" i="1"/>
  <c r="O7533" i="1"/>
  <c r="Q7533" i="1"/>
  <c r="O6880" i="1"/>
  <c r="Q6880" i="1"/>
  <c r="O5862" i="1"/>
  <c r="Q5862" i="1"/>
  <c r="O7640" i="1"/>
  <c r="Q7640" i="1"/>
  <c r="O7038" i="1"/>
  <c r="Q7038" i="1"/>
  <c r="O6075" i="1"/>
  <c r="Q6075" i="1"/>
  <c r="O4497" i="1"/>
  <c r="Q4497" i="1"/>
  <c r="O7442" i="1"/>
  <c r="Q7442" i="1"/>
  <c r="O6719" i="1"/>
  <c r="Q6719" i="1"/>
  <c r="O5623" i="1"/>
  <c r="Q5623" i="1"/>
  <c r="O7359" i="1"/>
  <c r="Q7359" i="1"/>
  <c r="O6569" i="1"/>
  <c r="Q6569" i="1"/>
  <c r="O5313" i="1"/>
  <c r="Q5313" i="1"/>
  <c r="O5514" i="1"/>
  <c r="Q5514" i="1"/>
  <c r="O7654" i="1"/>
  <c r="Q7654" i="1"/>
  <c r="O7060" i="1"/>
  <c r="Q7060" i="1"/>
  <c r="O6102" i="1"/>
  <c r="Q6102" i="1"/>
  <c r="O7572" i="1"/>
  <c r="Q7572" i="1"/>
  <c r="O6938" i="1"/>
  <c r="Q6938" i="1"/>
  <c r="O5948" i="1"/>
  <c r="Q5948" i="1"/>
  <c r="O7487" i="1"/>
  <c r="Q7487" i="1"/>
  <c r="O6799" i="1"/>
  <c r="Q6799" i="1"/>
  <c r="O5747" i="1"/>
  <c r="Q5747" i="1"/>
  <c r="O7404" i="1"/>
  <c r="Q7404" i="1"/>
  <c r="O6644" i="1"/>
  <c r="Q6644" i="1"/>
  <c r="O5481" i="1"/>
  <c r="Q5481" i="1"/>
  <c r="O7313" i="1"/>
  <c r="Q7313" i="1"/>
  <c r="O6495" i="1"/>
  <c r="Q6495" i="1"/>
  <c r="O5115" i="1"/>
  <c r="Q5115" i="1"/>
  <c r="O7216" i="1"/>
  <c r="Q7216" i="1"/>
  <c r="O6344" i="1"/>
  <c r="Q6344" i="1"/>
  <c r="O4273" i="1"/>
  <c r="Q4273" i="1"/>
  <c r="O7120" i="1"/>
  <c r="Q7120" i="1"/>
  <c r="O6188" i="1"/>
  <c r="Q6188" i="1"/>
  <c r="O7003" i="1"/>
  <c r="Q7003" i="1"/>
  <c r="O6275" i="1"/>
  <c r="Q6275" i="1"/>
  <c r="O5211" i="1"/>
  <c r="Q5211" i="1"/>
  <c r="O6568" i="1"/>
  <c r="Q6568" i="1"/>
  <c r="O5774" i="1"/>
  <c r="Q5774" i="1"/>
  <c r="O7543" i="1"/>
  <c r="Q7543" i="1"/>
  <c r="O7023" i="1"/>
  <c r="Q7023" i="1"/>
  <c r="O6301" i="1"/>
  <c r="Q6301" i="1"/>
  <c r="O5268" i="1"/>
  <c r="Q5268" i="1"/>
  <c r="O7377" i="1"/>
  <c r="Q7377" i="1"/>
  <c r="O6782" i="1"/>
  <c r="Q6782" i="1"/>
  <c r="O6037" i="1"/>
  <c r="Q6037" i="1"/>
  <c r="O3261" i="1"/>
  <c r="Q3261" i="1"/>
  <c r="O7192" i="1"/>
  <c r="Q7192" i="1"/>
  <c r="O6521" i="1"/>
  <c r="Q6521" i="1"/>
  <c r="O5706" i="1"/>
  <c r="Q5706" i="1"/>
  <c r="O4598" i="1"/>
  <c r="Q4598" i="1"/>
  <c r="O4569" i="1"/>
  <c r="Q4569" i="1"/>
  <c r="O7075" i="1"/>
  <c r="Q7075" i="1"/>
  <c r="O6519" i="1"/>
  <c r="Q6519" i="1"/>
  <c r="O5955" i="1"/>
  <c r="Q5955" i="1"/>
  <c r="O4946" i="1"/>
  <c r="Q4946" i="1"/>
  <c r="O5101" i="1"/>
  <c r="Q5101" i="1"/>
  <c r="O5182" i="1"/>
  <c r="Q5182" i="1"/>
  <c r="O7247" i="1"/>
  <c r="Q7247" i="1"/>
  <c r="O6762" i="1"/>
  <c r="Q6762" i="1"/>
  <c r="O6202" i="1"/>
  <c r="Q6202" i="1"/>
  <c r="O5491" i="1"/>
  <c r="Q5491" i="1"/>
  <c r="O7667" i="1"/>
  <c r="Q7667" i="1"/>
  <c r="O7245" i="1"/>
  <c r="Q7245" i="1"/>
  <c r="O6761" i="1"/>
  <c r="Q6761" i="1"/>
  <c r="O6201" i="1"/>
  <c r="Q6201" i="1"/>
  <c r="O5489" i="1"/>
  <c r="Q5489" i="1"/>
  <c r="O5542" i="1"/>
  <c r="Q5542" i="1"/>
  <c r="O3045" i="1"/>
  <c r="Q3045" i="1"/>
  <c r="O6422" i="1"/>
  <c r="Q6422" i="1"/>
  <c r="O5836" i="1"/>
  <c r="Q5836" i="1"/>
  <c r="O4622" i="1"/>
  <c r="Q4622" i="1"/>
  <c r="O7411" i="1"/>
  <c r="Q7411" i="1"/>
  <c r="O6968" i="1"/>
  <c r="Q6968" i="1"/>
  <c r="O6421" i="1"/>
  <c r="Q6421" i="1"/>
  <c r="O5835" i="1"/>
  <c r="Q5835" i="1"/>
  <c r="O4620" i="1"/>
  <c r="Q4620" i="1"/>
  <c r="O4799" i="1"/>
  <c r="Q4799" i="1"/>
  <c r="O3851" i="1"/>
  <c r="Q3851" i="1"/>
  <c r="O6879" i="1"/>
  <c r="Q6879" i="1"/>
  <c r="O6461" i="1"/>
  <c r="Q6461" i="1"/>
  <c r="O6040" i="1"/>
  <c r="Q6040" i="1"/>
  <c r="O5593" i="1"/>
  <c r="Q5593" i="1"/>
  <c r="O5017" i="1"/>
  <c r="Q5017" i="1"/>
  <c r="O4320" i="1"/>
  <c r="Q4320" i="1"/>
  <c r="O4981" i="1"/>
  <c r="Q4981" i="1"/>
  <c r="O4259" i="1"/>
  <c r="Q4259" i="1"/>
  <c r="O6711" i="1"/>
  <c r="Q6711" i="1"/>
  <c r="O6290" i="1"/>
  <c r="Q6290" i="1"/>
  <c r="O5861" i="1"/>
  <c r="Q5861" i="1"/>
  <c r="O5369" i="1"/>
  <c r="Q5369" i="1"/>
  <c r="O4765" i="1"/>
  <c r="Q4765" i="1"/>
  <c r="O3745" i="1"/>
  <c r="Q3745" i="1"/>
  <c r="O4695" i="1"/>
  <c r="Q4695" i="1"/>
  <c r="O3462" i="1"/>
  <c r="Q3462" i="1"/>
  <c r="O4624" i="1"/>
  <c r="Q4624" i="1"/>
  <c r="O2874" i="1"/>
  <c r="Q2874" i="1"/>
  <c r="O5390" i="1"/>
  <c r="Q5390" i="1"/>
  <c r="O4788" i="1"/>
  <c r="Q4788" i="1"/>
  <c r="O3816" i="1"/>
  <c r="Q3816" i="1"/>
  <c r="O5631" i="1"/>
  <c r="Q5631" i="1"/>
  <c r="O5067" i="1"/>
  <c r="Q5067" i="1"/>
  <c r="O4390" i="1"/>
  <c r="Q4390" i="1"/>
  <c r="O7050" i="1"/>
  <c r="Q7050" i="1"/>
  <c r="O6641" i="1"/>
  <c r="Q6641" i="1"/>
  <c r="O6220" i="1"/>
  <c r="Q6220" i="1"/>
  <c r="O5788" i="1"/>
  <c r="Q5788" i="1"/>
  <c r="O5275" i="1"/>
  <c r="Q5275" i="1"/>
  <c r="O4649" i="1"/>
  <c r="Q4649" i="1"/>
  <c r="O3228" i="1"/>
  <c r="Q3228" i="1"/>
  <c r="O6598" i="1"/>
  <c r="Q6598" i="1"/>
  <c r="O6177" i="1"/>
  <c r="Q6177" i="1"/>
  <c r="O5741" i="1"/>
  <c r="Q5741" i="1"/>
  <c r="O5216" i="1"/>
  <c r="Q5216" i="1"/>
  <c r="O4580" i="1"/>
  <c r="Q4580" i="1"/>
  <c r="O5918" i="1"/>
  <c r="Q5918" i="1"/>
  <c r="O5441" i="1"/>
  <c r="Q5441" i="1"/>
  <c r="O4841" i="1"/>
  <c r="Q4841" i="1"/>
  <c r="O3952" i="1"/>
  <c r="Q3952" i="1"/>
  <c r="O5577" i="1"/>
  <c r="Q5577" i="1"/>
  <c r="O4998" i="1"/>
  <c r="Q4998" i="1"/>
  <c r="O4291" i="1"/>
  <c r="Q4291" i="1"/>
  <c r="O7526" i="1"/>
  <c r="Q7526" i="1"/>
  <c r="O7126" i="1"/>
  <c r="Q7126" i="1"/>
  <c r="O6721" i="1"/>
  <c r="Q6721" i="1"/>
  <c r="O6300" i="1"/>
  <c r="Q6300" i="1"/>
  <c r="O5872" i="1"/>
  <c r="Q5872" i="1"/>
  <c r="O5381" i="1"/>
  <c r="Q5381" i="1"/>
  <c r="O4775" i="1"/>
  <c r="Q4775" i="1"/>
  <c r="O3785" i="1"/>
  <c r="Q3785" i="1"/>
  <c r="O3778" i="1"/>
  <c r="Q3778" i="1"/>
  <c r="O3624" i="1"/>
  <c r="Q3624" i="1"/>
  <c r="O3455" i="1"/>
  <c r="Q3455" i="1"/>
  <c r="O5312" i="1"/>
  <c r="Q5312" i="1"/>
  <c r="O4855" i="1"/>
  <c r="Q4855" i="1"/>
  <c r="O4315" i="1"/>
  <c r="Q4315" i="1"/>
  <c r="O3580" i="1"/>
  <c r="Q3580" i="1"/>
  <c r="O3494" i="1"/>
  <c r="Q3494" i="1"/>
  <c r="O3406" i="1"/>
  <c r="Q3406" i="1"/>
  <c r="O5329" i="1"/>
  <c r="Q5329" i="1"/>
  <c r="O4874" i="1"/>
  <c r="Q4874" i="1"/>
  <c r="O4341" i="1"/>
  <c r="Q4341" i="1"/>
  <c r="O3614" i="1"/>
  <c r="Q3614" i="1"/>
  <c r="O5433" i="1"/>
  <c r="Q5433" i="1"/>
  <c r="O4990" i="1"/>
  <c r="Q4990" i="1"/>
  <c r="O4492" i="1"/>
  <c r="Q4492" i="1"/>
  <c r="O3805" i="1"/>
  <c r="Q3805" i="1"/>
  <c r="O4199" i="1"/>
  <c r="Q4199" i="1"/>
  <c r="O3443" i="1"/>
  <c r="Q3443" i="1"/>
  <c r="O5431" i="1"/>
  <c r="Q5431" i="1"/>
  <c r="O4988" i="1"/>
  <c r="Q4988" i="1"/>
  <c r="O4490" i="1"/>
  <c r="Q4490" i="1"/>
  <c r="O3799" i="1"/>
  <c r="Q3799" i="1"/>
  <c r="O4231" i="1"/>
  <c r="Q4231" i="1"/>
  <c r="O3481" i="1"/>
  <c r="Q3481" i="1"/>
  <c r="O3834" i="1"/>
  <c r="Q3834" i="1"/>
  <c r="O4229" i="1"/>
  <c r="Q4229" i="1"/>
  <c r="O3476" i="1"/>
  <c r="Q3476" i="1"/>
  <c r="O6616" i="1"/>
  <c r="Q6616" i="1"/>
  <c r="O6216" i="1"/>
  <c r="Q6216" i="1"/>
  <c r="O5806" i="1"/>
  <c r="Q5806" i="1"/>
  <c r="O5385" i="1"/>
  <c r="Q5385" i="1"/>
  <c r="O4936" i="1"/>
  <c r="Q4936" i="1"/>
  <c r="O4422" i="1"/>
  <c r="Q4422" i="1"/>
  <c r="O3715" i="1"/>
  <c r="Q3715" i="1"/>
  <c r="O5092" i="1"/>
  <c r="Q5092" i="1"/>
  <c r="O4671" i="1"/>
  <c r="Q4671" i="1"/>
  <c r="O4185" i="1"/>
  <c r="Q4185" i="1"/>
  <c r="O3593" i="1"/>
  <c r="Q3593" i="1"/>
  <c r="O1651" i="1"/>
  <c r="Q1651" i="1"/>
  <c r="O1862" i="1"/>
  <c r="Q1862" i="1"/>
  <c r="O2484" i="1"/>
  <c r="Q2484" i="1"/>
  <c r="O2831" i="1"/>
  <c r="Q2831" i="1"/>
  <c r="O4413" i="1"/>
  <c r="Q4413" i="1"/>
  <c r="O3855" i="1"/>
  <c r="Q3855" i="1"/>
  <c r="O3124" i="1"/>
  <c r="Q3124" i="1"/>
  <c r="O4484" i="1"/>
  <c r="Q4484" i="1"/>
  <c r="O3939" i="1"/>
  <c r="Q3939" i="1"/>
  <c r="O3284" i="1"/>
  <c r="Q3284" i="1"/>
  <c r="O2625" i="1"/>
  <c r="Q2625" i="1"/>
  <c r="O1191" i="1"/>
  <c r="Q1191" i="1"/>
  <c r="O5624" i="1"/>
  <c r="Q5624" i="1"/>
  <c r="O5224" i="1"/>
  <c r="Q5224" i="1"/>
  <c r="O4802" i="1"/>
  <c r="Q4802" i="1"/>
  <c r="O4358" i="1"/>
  <c r="Q4358" i="1"/>
  <c r="O3788" i="1"/>
  <c r="Q3788" i="1"/>
  <c r="O2980" i="1"/>
  <c r="Q2980" i="1"/>
  <c r="O1944" i="1"/>
  <c r="Q1944" i="1"/>
  <c r="O4256" i="1"/>
  <c r="Q4256" i="1"/>
  <c r="O3856" i="1"/>
  <c r="Q3856" i="1"/>
  <c r="O3405" i="1"/>
  <c r="Q3405" i="1"/>
  <c r="O2723" i="1"/>
  <c r="Q2723" i="1"/>
  <c r="O2662" i="1"/>
  <c r="Q2662" i="1"/>
  <c r="O4194" i="1"/>
  <c r="Q4194" i="1"/>
  <c r="O3790" i="1"/>
  <c r="Q3790" i="1"/>
  <c r="O3321" i="1"/>
  <c r="Q3321" i="1"/>
  <c r="O2535" i="1"/>
  <c r="Q2535" i="1"/>
  <c r="O2462" i="1"/>
  <c r="Q2462" i="1"/>
  <c r="O2384" i="1"/>
  <c r="Q2384" i="1"/>
  <c r="O2806" i="1"/>
  <c r="Q2806" i="1"/>
  <c r="O3229" i="1"/>
  <c r="Q3229" i="1"/>
  <c r="O2280" i="1"/>
  <c r="Q2280" i="1"/>
  <c r="O2754" i="1"/>
  <c r="Q2754" i="1"/>
  <c r="O4467" i="1"/>
  <c r="Q4467" i="1"/>
  <c r="O4067" i="1"/>
  <c r="Q4067" i="1"/>
  <c r="O3655" i="1"/>
  <c r="Q3655" i="1"/>
  <c r="O3134" i="1"/>
  <c r="Q3134" i="1"/>
  <c r="O1990" i="1"/>
  <c r="Q1990" i="1"/>
  <c r="O4166" i="1"/>
  <c r="Q4166" i="1"/>
  <c r="O3761" i="1"/>
  <c r="Q3761" i="1"/>
  <c r="O3281" i="1"/>
  <c r="Q3281" i="1"/>
  <c r="O2438" i="1"/>
  <c r="Q2438" i="1"/>
  <c r="O3028" i="1"/>
  <c r="Q3028" i="1"/>
  <c r="O1671" i="1"/>
  <c r="Q1671" i="1"/>
  <c r="O4004" i="1"/>
  <c r="Q4004" i="1"/>
  <c r="O3583" i="1"/>
  <c r="Q3583" i="1"/>
  <c r="O3027" i="1"/>
  <c r="Q3027" i="1"/>
  <c r="O1664" i="1"/>
  <c r="Q1664" i="1"/>
  <c r="O4903" i="1"/>
  <c r="Q4903" i="1"/>
  <c r="O4503" i="1"/>
  <c r="Q4503" i="1"/>
  <c r="O4103" i="1"/>
  <c r="Q4103" i="1"/>
  <c r="O3695" i="1"/>
  <c r="Q3695" i="1"/>
  <c r="O3189" i="1"/>
  <c r="Q3189" i="1"/>
  <c r="O2168" i="1"/>
  <c r="Q2168" i="1"/>
  <c r="O2080" i="1"/>
  <c r="Q2080" i="1"/>
  <c r="O3393" i="1"/>
  <c r="Q3393" i="1"/>
  <c r="O3264" i="1"/>
  <c r="Q3264" i="1"/>
  <c r="O3599" i="1"/>
  <c r="Q3599" i="1"/>
  <c r="O1261" i="1"/>
  <c r="Q1261" i="1"/>
  <c r="O2450" i="1"/>
  <c r="Q2450" i="1"/>
  <c r="O2614" i="1"/>
  <c r="Q2614" i="1"/>
  <c r="O2666" i="1"/>
  <c r="Q2666" i="1"/>
  <c r="O2823" i="1"/>
  <c r="Q2823" i="1"/>
  <c r="O2690" i="1"/>
  <c r="Q2690" i="1"/>
  <c r="O2079" i="1"/>
  <c r="Q2079" i="1"/>
  <c r="O2739" i="1"/>
  <c r="Q2739" i="1"/>
  <c r="O1121" i="1"/>
  <c r="Q1121" i="1"/>
  <c r="O5951" i="1"/>
  <c r="Q5951" i="1"/>
  <c r="O4215" i="1"/>
  <c r="Q4215" i="1"/>
  <c r="O7508" i="1"/>
  <c r="Q7508" i="1"/>
  <c r="O7324" i="1"/>
  <c r="Q7324" i="1"/>
  <c r="O7116" i="1"/>
  <c r="Q7116" i="1"/>
  <c r="O6855" i="1"/>
  <c r="Q6855" i="1"/>
  <c r="O6528" i="1"/>
  <c r="Q6528" i="1"/>
  <c r="O6209" i="1"/>
  <c r="Q6209" i="1"/>
  <c r="O5857" i="1"/>
  <c r="Q5857" i="1"/>
  <c r="O7655" i="1"/>
  <c r="Q7655" i="1"/>
  <c r="O7473" i="1"/>
  <c r="Q7473" i="1"/>
  <c r="O7278" i="1"/>
  <c r="Q7278" i="1"/>
  <c r="O6123" i="1"/>
  <c r="Q6123" i="1"/>
  <c r="O5900" i="1"/>
  <c r="Q5900" i="1"/>
  <c r="O5423" i="1"/>
  <c r="Q5423" i="1"/>
  <c r="O7083" i="1"/>
  <c r="Q7083" i="1"/>
  <c r="O7507" i="1"/>
  <c r="Q7507" i="1"/>
  <c r="O6833" i="1"/>
  <c r="Q6833" i="1"/>
  <c r="O5796" i="1"/>
  <c r="Q5796" i="1"/>
  <c r="O7614" i="1"/>
  <c r="Q7614" i="1"/>
  <c r="O7002" i="1"/>
  <c r="Q7002" i="1"/>
  <c r="O6023" i="1"/>
  <c r="Q6023" i="1"/>
  <c r="O4001" i="1"/>
  <c r="Q4001" i="1"/>
  <c r="O7416" i="1"/>
  <c r="Q7416" i="1"/>
  <c r="O6665" i="1"/>
  <c r="Q6665" i="1"/>
  <c r="O5534" i="1"/>
  <c r="Q5534" i="1"/>
  <c r="O7328" i="1"/>
  <c r="Q7328" i="1"/>
  <c r="O6515" i="1"/>
  <c r="Q6515" i="1"/>
  <c r="O5196" i="1"/>
  <c r="Q5196" i="1"/>
  <c r="O5407" i="1"/>
  <c r="Q5407" i="1"/>
  <c r="O7628" i="1"/>
  <c r="Q7628" i="1"/>
  <c r="O7025" i="1"/>
  <c r="Q7025" i="1"/>
  <c r="O6053" i="1"/>
  <c r="Q6053" i="1"/>
  <c r="O7545" i="1"/>
  <c r="Q7545" i="1"/>
  <c r="O6893" i="1"/>
  <c r="Q6893" i="1"/>
  <c r="O5889" i="1"/>
  <c r="Q5889" i="1"/>
  <c r="O7460" i="1"/>
  <c r="Q7460" i="1"/>
  <c r="O6744" i="1"/>
  <c r="Q6744" i="1"/>
  <c r="O5671" i="1"/>
  <c r="Q5671" i="1"/>
  <c r="O7375" i="1"/>
  <c r="Q7375" i="1"/>
  <c r="O6591" i="1"/>
  <c r="Q6591" i="1"/>
  <c r="O5374" i="1"/>
  <c r="Q5374" i="1"/>
  <c r="O7281" i="1"/>
  <c r="Q7281" i="1"/>
  <c r="O6441" i="1"/>
  <c r="Q6441" i="1"/>
  <c r="O4895" i="1"/>
  <c r="Q4895" i="1"/>
  <c r="O7187" i="1"/>
  <c r="Q7187" i="1"/>
  <c r="O6289" i="1"/>
  <c r="Q6289" i="1"/>
  <c r="O3505" i="1"/>
  <c r="Q3505" i="1"/>
  <c r="O7084" i="1"/>
  <c r="Q7084" i="1"/>
  <c r="O6137" i="1"/>
  <c r="Q6137" i="1"/>
  <c r="O6975" i="1"/>
  <c r="Q6975" i="1"/>
  <c r="O6242" i="1"/>
  <c r="Q6242" i="1"/>
  <c r="O5070" i="1"/>
  <c r="Q5070" i="1"/>
  <c r="O6527" i="1"/>
  <c r="Q6527" i="1"/>
  <c r="O5725" i="1"/>
  <c r="Q5725" i="1"/>
  <c r="O7520" i="1"/>
  <c r="Q7520" i="1"/>
  <c r="O6992" i="1"/>
  <c r="Q6992" i="1"/>
  <c r="O6265" i="1"/>
  <c r="Q6265" i="1"/>
  <c r="O5194" i="1"/>
  <c r="Q5194" i="1"/>
  <c r="O7350" i="1"/>
  <c r="Q7350" i="1"/>
  <c r="O6748" i="1"/>
  <c r="Q6748" i="1"/>
  <c r="O5996" i="1"/>
  <c r="Q5996" i="1"/>
  <c r="O7656" i="1"/>
  <c r="Q7656" i="1"/>
  <c r="O7165" i="1"/>
  <c r="Q7165" i="1"/>
  <c r="O6485" i="1"/>
  <c r="Q6485" i="1"/>
  <c r="O5656" i="1"/>
  <c r="Q5656" i="1"/>
  <c r="O4491" i="1"/>
  <c r="Q4491" i="1"/>
  <c r="O4455" i="1"/>
  <c r="Q4455" i="1"/>
  <c r="O7052" i="1"/>
  <c r="Q7052" i="1"/>
  <c r="O6490" i="1"/>
  <c r="Q6490" i="1"/>
  <c r="O5923" i="1"/>
  <c r="Q5923" i="1"/>
  <c r="O4853" i="1"/>
  <c r="Q4853" i="1"/>
  <c r="O5018" i="1"/>
  <c r="Q5018" i="1"/>
  <c r="O5099" i="1"/>
  <c r="Q5099" i="1"/>
  <c r="O7225" i="1"/>
  <c r="Q7225" i="1"/>
  <c r="O6735" i="1"/>
  <c r="Q6735" i="1"/>
  <c r="O6172" i="1"/>
  <c r="Q6172" i="1"/>
  <c r="O5447" i="1"/>
  <c r="Q5447" i="1"/>
  <c r="O7645" i="1"/>
  <c r="Q7645" i="1"/>
  <c r="O7224" i="1"/>
  <c r="Q7224" i="1"/>
  <c r="O6733" i="1"/>
  <c r="Q6733" i="1"/>
  <c r="O6171" i="1"/>
  <c r="Q6171" i="1"/>
  <c r="O5437" i="1"/>
  <c r="Q5437" i="1"/>
  <c r="O5488" i="1"/>
  <c r="Q5488" i="1"/>
  <c r="O6944" i="1"/>
  <c r="Q6944" i="1"/>
  <c r="O6393" i="1"/>
  <c r="Q6393" i="1"/>
  <c r="O5794" i="1"/>
  <c r="Q5794" i="1"/>
  <c r="O4526" i="1"/>
  <c r="Q4526" i="1"/>
  <c r="O7390" i="1"/>
  <c r="Q7390" i="1"/>
  <c r="O6943" i="1"/>
  <c r="Q6943" i="1"/>
  <c r="O6392" i="1"/>
  <c r="Q6392" i="1"/>
  <c r="O5793" i="1"/>
  <c r="Q5793" i="1"/>
  <c r="O4514" i="1"/>
  <c r="Q4514" i="1"/>
  <c r="O4769" i="1"/>
  <c r="Q4769" i="1"/>
  <c r="O3752" i="1"/>
  <c r="Q3752" i="1"/>
  <c r="O6859" i="1"/>
  <c r="Q6859" i="1"/>
  <c r="O6440" i="1"/>
  <c r="Q6440" i="1"/>
  <c r="O6019" i="1"/>
  <c r="Q6019" i="1"/>
  <c r="O5568" i="1"/>
  <c r="Q5568" i="1"/>
  <c r="O4984" i="1"/>
  <c r="Q4984" i="1"/>
  <c r="O4262" i="1"/>
  <c r="Q4262" i="1"/>
  <c r="O4953" i="1"/>
  <c r="Q4953" i="1"/>
  <c r="O4202" i="1"/>
  <c r="Q4202" i="1"/>
  <c r="O6690" i="1"/>
  <c r="Q6690" i="1"/>
  <c r="O6269" i="1"/>
  <c r="Q6269" i="1"/>
  <c r="O5839" i="1"/>
  <c r="Q5839" i="1"/>
  <c r="O5340" i="1"/>
  <c r="Q5340" i="1"/>
  <c r="O4731" i="1"/>
  <c r="Q4731" i="1"/>
  <c r="O3595" i="1"/>
  <c r="Q3595" i="1"/>
  <c r="O4664" i="1"/>
  <c r="Q4664" i="1"/>
  <c r="O3298" i="1"/>
  <c r="Q3298" i="1"/>
  <c r="O4589" i="1"/>
  <c r="Q4589" i="1"/>
  <c r="O5856" i="1"/>
  <c r="Q5856" i="1"/>
  <c r="O5361" i="1"/>
  <c r="Q5361" i="1"/>
  <c r="O4754" i="1"/>
  <c r="Q4754" i="1"/>
  <c r="O3710" i="1"/>
  <c r="Q3710" i="1"/>
  <c r="O5608" i="1"/>
  <c r="Q5608" i="1"/>
  <c r="O5033" i="1"/>
  <c r="Q5033" i="1"/>
  <c r="O4349" i="1"/>
  <c r="Q4349" i="1"/>
  <c r="O7030" i="1"/>
  <c r="Q7030" i="1"/>
  <c r="O6620" i="1"/>
  <c r="Q6620" i="1"/>
  <c r="O6199" i="1"/>
  <c r="Q6199" i="1"/>
  <c r="O5766" i="1"/>
  <c r="Q5766" i="1"/>
  <c r="O5248" i="1"/>
  <c r="Q5248" i="1"/>
  <c r="O4615" i="1"/>
  <c r="Q4615" i="1"/>
  <c r="O2324" i="1"/>
  <c r="Q2324" i="1"/>
  <c r="O6577" i="1"/>
  <c r="Q6577" i="1"/>
  <c r="O6155" i="1"/>
  <c r="Q6155" i="1"/>
  <c r="O5719" i="1"/>
  <c r="Q5719" i="1"/>
  <c r="O5188" i="1"/>
  <c r="Q5188" i="1"/>
  <c r="O4542" i="1"/>
  <c r="Q4542" i="1"/>
  <c r="O5896" i="1"/>
  <c r="Q5896" i="1"/>
  <c r="O5414" i="1"/>
  <c r="Q5414" i="1"/>
  <c r="O4812" i="1"/>
  <c r="Q4812" i="1"/>
  <c r="O3880" i="1"/>
  <c r="Q3880" i="1"/>
  <c r="O5551" i="1"/>
  <c r="Q5551" i="1"/>
  <c r="O4965" i="1"/>
  <c r="Q4965" i="1"/>
  <c r="O4221" i="1"/>
  <c r="Q4221" i="1"/>
  <c r="O7506" i="1"/>
  <c r="Q7506" i="1"/>
  <c r="O7106" i="1"/>
  <c r="Q7106" i="1"/>
  <c r="O6700" i="1"/>
  <c r="Q6700" i="1"/>
  <c r="O6279" i="1"/>
  <c r="Q6279" i="1"/>
  <c r="O5850" i="1"/>
  <c r="Q5850" i="1"/>
  <c r="O5355" i="1"/>
  <c r="Q5355" i="1"/>
  <c r="O4746" i="1"/>
  <c r="Q4746" i="1"/>
  <c r="O3669" i="1"/>
  <c r="Q3669" i="1"/>
  <c r="O3744" i="1"/>
  <c r="Q3744" i="1"/>
  <c r="O3584" i="1"/>
  <c r="Q3584" i="1"/>
  <c r="O3410" i="1"/>
  <c r="Q3410" i="1"/>
  <c r="O5291" i="1"/>
  <c r="Q5291" i="1"/>
  <c r="O4832" i="1"/>
  <c r="Q4832" i="1"/>
  <c r="O4279" i="1"/>
  <c r="Q4279" i="1"/>
  <c r="O3538" i="1"/>
  <c r="Q3538" i="1"/>
  <c r="O3452" i="1"/>
  <c r="Q3452" i="1"/>
  <c r="O3350" i="1"/>
  <c r="Q3350" i="1"/>
  <c r="O5308" i="1"/>
  <c r="Q5308" i="1"/>
  <c r="O4851" i="1"/>
  <c r="Q4851" i="1"/>
  <c r="O4309" i="1"/>
  <c r="Q4309" i="1"/>
  <c r="O3569" i="1"/>
  <c r="Q3569" i="1"/>
  <c r="O5412" i="1"/>
  <c r="Q5412" i="1"/>
  <c r="O4967" i="1"/>
  <c r="Q4967" i="1"/>
  <c r="O4464" i="1"/>
  <c r="Q4464" i="1"/>
  <c r="O3767" i="1"/>
  <c r="Q3767" i="1"/>
  <c r="O4160" i="1"/>
  <c r="Q4160" i="1"/>
  <c r="O3390" i="1"/>
  <c r="Q3390" i="1"/>
  <c r="O5410" i="1"/>
  <c r="Q5410" i="1"/>
  <c r="O4964" i="1"/>
  <c r="Q4964" i="1"/>
  <c r="O4459" i="1"/>
  <c r="Q4459" i="1"/>
  <c r="O3763" i="1"/>
  <c r="Q3763" i="1"/>
  <c r="O4193" i="1"/>
  <c r="Q4193" i="1"/>
  <c r="O3434" i="1"/>
  <c r="Q3434" i="1"/>
  <c r="O3797" i="1"/>
  <c r="Q3797" i="1"/>
  <c r="O4190" i="1"/>
  <c r="Q4190" i="1"/>
  <c r="O3429" i="1"/>
  <c r="Q3429" i="1"/>
  <c r="O6596" i="1"/>
  <c r="Q6596" i="1"/>
  <c r="O6196" i="1"/>
  <c r="Q6196" i="1"/>
  <c r="O5785" i="1"/>
  <c r="Q5785" i="1"/>
  <c r="O5363" i="1"/>
  <c r="Q5363" i="1"/>
  <c r="O4913" i="1"/>
  <c r="Q4913" i="1"/>
  <c r="O4393" i="1"/>
  <c r="Q4393" i="1"/>
  <c r="O3681" i="1"/>
  <c r="Q3681" i="1"/>
  <c r="O5071" i="1"/>
  <c r="Q5071" i="1"/>
  <c r="O4650" i="1"/>
  <c r="Q4650" i="1"/>
  <c r="O4157" i="1"/>
  <c r="Q4157" i="1"/>
  <c r="O3561" i="1"/>
  <c r="Q3561" i="1"/>
  <c r="O2871" i="1"/>
  <c r="Q2871" i="1"/>
  <c r="O1504" i="1"/>
  <c r="Q1504" i="1"/>
  <c r="O2166" i="1"/>
  <c r="Q2166" i="1"/>
  <c r="O2673" i="1"/>
  <c r="Q2673" i="1"/>
  <c r="O4389" i="1"/>
  <c r="Q4389" i="1"/>
  <c r="O3826" i="1"/>
  <c r="Q3826" i="1"/>
  <c r="O3059" i="1"/>
  <c r="Q3059" i="1"/>
  <c r="O4460" i="1"/>
  <c r="Q4460" i="1"/>
  <c r="O3911" i="1"/>
  <c r="Q3911" i="1"/>
  <c r="O3235" i="1"/>
  <c r="Q3235" i="1"/>
  <c r="O2417" i="1"/>
  <c r="Q2417" i="1"/>
  <c r="O6004" i="1"/>
  <c r="Q6004" i="1"/>
  <c r="O5604" i="1"/>
  <c r="Q5604" i="1"/>
  <c r="O5202" i="1"/>
  <c r="Q5202" i="1"/>
  <c r="O4781" i="1"/>
  <c r="Q4781" i="1"/>
  <c r="O4333" i="1"/>
  <c r="Q4333" i="1"/>
  <c r="O3757" i="1"/>
  <c r="Q3757" i="1"/>
  <c r="O2904" i="1"/>
  <c r="Q2904" i="1"/>
  <c r="O1850" i="1"/>
  <c r="Q1850" i="1"/>
  <c r="O4236" i="1"/>
  <c r="Q4236" i="1"/>
  <c r="O3835" i="1"/>
  <c r="Q3835" i="1"/>
  <c r="O3379" i="1"/>
  <c r="Q3379" i="1"/>
  <c r="O2669" i="1"/>
  <c r="Q2669" i="1"/>
  <c r="O2604" i="1"/>
  <c r="Q2604" i="1"/>
  <c r="O4174" i="1"/>
  <c r="Q4174" i="1"/>
  <c r="O3769" i="1"/>
  <c r="Q3769" i="1"/>
  <c r="O3293" i="1"/>
  <c r="Q3293" i="1"/>
  <c r="O2469" i="1"/>
  <c r="Q2469" i="1"/>
  <c r="O2387" i="1"/>
  <c r="Q2387" i="1"/>
  <c r="O2289" i="1"/>
  <c r="Q2289" i="1"/>
  <c r="O2758" i="1"/>
  <c r="Q2758" i="1"/>
  <c r="O3199" i="1"/>
  <c r="Q3199" i="1"/>
  <c r="O2189" i="1"/>
  <c r="Q2189" i="1"/>
  <c r="O2701" i="1"/>
  <c r="Q2701" i="1"/>
  <c r="O4447" i="1"/>
  <c r="Q4447" i="1"/>
  <c r="O4047" i="1"/>
  <c r="Q4047" i="1"/>
  <c r="O3632" i="1"/>
  <c r="Q3632" i="1"/>
  <c r="O3100" i="1"/>
  <c r="Q3100" i="1"/>
  <c r="O1894" i="1"/>
  <c r="Q1894" i="1"/>
  <c r="O4146" i="1"/>
  <c r="Q4146" i="1"/>
  <c r="O3740" i="1"/>
  <c r="Q3740" i="1"/>
  <c r="O3253" i="1"/>
  <c r="Q3253" i="1"/>
  <c r="O2355" i="1"/>
  <c r="Q2355" i="1"/>
  <c r="O2993" i="1"/>
  <c r="Q2993" i="1"/>
  <c r="O1560" i="1"/>
  <c r="Q1560" i="1"/>
  <c r="O3984" i="1"/>
  <c r="Q3984" i="1"/>
  <c r="O3560" i="1"/>
  <c r="Q3560" i="1"/>
  <c r="O2992" i="1"/>
  <c r="Q2992" i="1"/>
  <c r="O1531" i="1"/>
  <c r="Q1531" i="1"/>
  <c r="O4883" i="1"/>
  <c r="Q4883" i="1"/>
  <c r="O4483" i="1"/>
  <c r="Q4483" i="1"/>
  <c r="O4083" i="1"/>
  <c r="Q4083" i="1"/>
  <c r="O3672" i="1"/>
  <c r="Q3672" i="1"/>
  <c r="O3159" i="1"/>
  <c r="Q3159" i="1"/>
  <c r="O2068" i="1"/>
  <c r="Q2068" i="1"/>
  <c r="O2038" i="1"/>
  <c r="Q2038" i="1"/>
  <c r="O3372" i="1"/>
  <c r="Q3372" i="1"/>
  <c r="O3243" i="1"/>
  <c r="Q3243" i="1"/>
  <c r="O3578" i="1"/>
  <c r="Q3578" i="1"/>
  <c r="O1163" i="1"/>
  <c r="Q1163" i="1"/>
  <c r="O2415" i="1"/>
  <c r="Q2415" i="1"/>
  <c r="O2580" i="1"/>
  <c r="Q2580" i="1"/>
  <c r="O2638" i="1"/>
  <c r="Q2638" i="1"/>
  <c r="O2798" i="1"/>
  <c r="Q2798" i="1"/>
  <c r="O2664" i="1"/>
  <c r="Q2664" i="1"/>
  <c r="O362" i="1"/>
  <c r="Q362" i="1"/>
  <c r="O1994" i="1"/>
  <c r="Q1994" i="1"/>
  <c r="O2685" i="1"/>
  <c r="Q2685" i="1"/>
  <c r="O1013" i="1"/>
  <c r="Q1013" i="1"/>
  <c r="O2114" i="1"/>
  <c r="Q2114" i="1"/>
  <c r="O2764" i="1"/>
  <c r="Q2764" i="1"/>
  <c r="O1211" i="1"/>
  <c r="Q1211" i="1"/>
  <c r="O6063" i="1"/>
  <c r="Q6063" i="1"/>
  <c r="O5569" i="1"/>
  <c r="Q5569" i="1"/>
  <c r="O7575" i="1"/>
  <c r="Q7575" i="1"/>
  <c r="O7391" i="1"/>
  <c r="Q7391" i="1"/>
  <c r="O7197" i="1"/>
  <c r="Q7197" i="1"/>
  <c r="O6955" i="1"/>
  <c r="Q6955" i="1"/>
  <c r="O6632" i="1"/>
  <c r="Q6632" i="1"/>
  <c r="O6315" i="1"/>
  <c r="Q6315" i="1"/>
  <c r="O5980" i="1"/>
  <c r="Q5980" i="1"/>
  <c r="O5226" i="1"/>
  <c r="Q5226" i="1"/>
  <c r="O7531" i="1"/>
  <c r="Q7531" i="1"/>
  <c r="O7355" i="1"/>
  <c r="Q7355" i="1"/>
  <c r="O6232" i="1"/>
  <c r="Q6232" i="1"/>
  <c r="O6021" i="1"/>
  <c r="Q6021" i="1"/>
  <c r="O5730" i="1"/>
  <c r="Q5730" i="1"/>
  <c r="O7168" i="1"/>
  <c r="Q7168" i="1"/>
  <c r="O7480" i="1"/>
  <c r="Q7480" i="1"/>
  <c r="O6779" i="1"/>
  <c r="Q6779" i="1"/>
  <c r="O5728" i="1"/>
  <c r="Q5728" i="1"/>
  <c r="O7584" i="1"/>
  <c r="Q7584" i="1"/>
  <c r="O6961" i="1"/>
  <c r="Q6961" i="1"/>
  <c r="O5977" i="1"/>
  <c r="Q5977" i="1"/>
  <c r="O5703" i="1"/>
  <c r="Q5703" i="1"/>
  <c r="O7388" i="1"/>
  <c r="Q7388" i="1"/>
  <c r="O6614" i="1"/>
  <c r="Q6614" i="1"/>
  <c r="O5421" i="1"/>
  <c r="Q5421" i="1"/>
  <c r="O7294" i="1"/>
  <c r="Q7294" i="1"/>
  <c r="O6466" i="1"/>
  <c r="Q6466" i="1"/>
  <c r="O4976" i="1"/>
  <c r="Q4976" i="1"/>
  <c r="O5296" i="1"/>
  <c r="Q5296" i="1"/>
  <c r="O7599" i="1"/>
  <c r="Q7599" i="1"/>
  <c r="O6983" i="1"/>
  <c r="Q6983" i="1"/>
  <c r="O6007" i="1"/>
  <c r="Q6007" i="1"/>
  <c r="O7514" i="1"/>
  <c r="Q7514" i="1"/>
  <c r="O6848" i="1"/>
  <c r="Q6848" i="1"/>
  <c r="O5820" i="1"/>
  <c r="Q5820" i="1"/>
  <c r="O7433" i="1"/>
  <c r="Q7433" i="1"/>
  <c r="O6695" i="1"/>
  <c r="Q6695" i="1"/>
  <c r="O5590" i="1"/>
  <c r="Q5590" i="1"/>
  <c r="O7343" i="1"/>
  <c r="Q7343" i="1"/>
  <c r="O6546" i="1"/>
  <c r="Q6546" i="1"/>
  <c r="O5257" i="1"/>
  <c r="Q5257" i="1"/>
  <c r="O7252" i="1"/>
  <c r="Q7252" i="1"/>
  <c r="O6391" i="1"/>
  <c r="Q6391" i="1"/>
  <c r="O4606" i="1"/>
  <c r="Q4606" i="1"/>
  <c r="O7154" i="1"/>
  <c r="Q7154" i="1"/>
  <c r="O6243" i="1"/>
  <c r="Q6243" i="1"/>
  <c r="O7648" i="1"/>
  <c r="Q7648" i="1"/>
  <c r="O7051" i="1"/>
  <c r="Q7051" i="1"/>
  <c r="O6090" i="1"/>
  <c r="Q6090" i="1"/>
  <c r="O6940" i="1"/>
  <c r="Q6940" i="1"/>
  <c r="O6204" i="1"/>
  <c r="Q6204" i="1"/>
  <c r="O4947" i="1"/>
  <c r="Q4947" i="1"/>
  <c r="O6491" i="1"/>
  <c r="Q6491" i="1"/>
  <c r="O5663" i="1"/>
  <c r="Q5663" i="1"/>
  <c r="O7496" i="1"/>
  <c r="Q7496" i="1"/>
  <c r="O6962" i="1"/>
  <c r="Q6962" i="1"/>
  <c r="O6226" i="1"/>
  <c r="Q6226" i="1"/>
  <c r="O5040" i="1"/>
  <c r="Q5040" i="1"/>
  <c r="O7323" i="1"/>
  <c r="Q7323" i="1"/>
  <c r="O6710" i="1"/>
  <c r="Q6710" i="1"/>
  <c r="O5958" i="1"/>
  <c r="Q5958" i="1"/>
  <c r="O7633" i="1"/>
  <c r="Q7633" i="1"/>
  <c r="O7135" i="1"/>
  <c r="Q7135" i="1"/>
  <c r="O6444" i="1"/>
  <c r="Q6444" i="1"/>
  <c r="O5596" i="1"/>
  <c r="Q5596" i="1"/>
  <c r="O4373" i="1"/>
  <c r="Q4373" i="1"/>
  <c r="O4351" i="1"/>
  <c r="Q4351" i="1"/>
  <c r="O7028" i="1"/>
  <c r="Q7028" i="1"/>
  <c r="O6463" i="1"/>
  <c r="Q6463" i="1"/>
  <c r="O5888" i="1"/>
  <c r="Q5888" i="1"/>
  <c r="O4768" i="1"/>
  <c r="Q4768" i="1"/>
  <c r="O4928" i="1"/>
  <c r="Q4928" i="1"/>
  <c r="O5007" i="1"/>
  <c r="Q5007" i="1"/>
  <c r="O7204" i="1"/>
  <c r="Q7204" i="1"/>
  <c r="O6707" i="1"/>
  <c r="Q6707" i="1"/>
  <c r="O6146" i="1"/>
  <c r="Q6146" i="1"/>
  <c r="O5395" i="1"/>
  <c r="Q5395" i="1"/>
  <c r="O7624" i="1"/>
  <c r="Q7624" i="1"/>
  <c r="O7203" i="1"/>
  <c r="Q7203" i="1"/>
  <c r="O6706" i="1"/>
  <c r="Q6706" i="1"/>
  <c r="O6144" i="1"/>
  <c r="Q6144" i="1"/>
  <c r="O5394" i="1"/>
  <c r="Q5394" i="1"/>
  <c r="O5436" i="1"/>
  <c r="Q5436" i="1"/>
  <c r="O6920" i="1"/>
  <c r="Q6920" i="1"/>
  <c r="O6365" i="1"/>
  <c r="Q6365" i="1"/>
  <c r="O5754" i="1"/>
  <c r="Q5754" i="1"/>
  <c r="O4414" i="1"/>
  <c r="Q4414" i="1"/>
  <c r="O7369" i="1"/>
  <c r="Q7369" i="1"/>
  <c r="O6918" i="1"/>
  <c r="Q6918" i="1"/>
  <c r="O6364" i="1"/>
  <c r="Q6364" i="1"/>
  <c r="O5752" i="1"/>
  <c r="Q5752" i="1"/>
  <c r="O4408" i="1"/>
  <c r="Q4408" i="1"/>
  <c r="O4740" i="1"/>
  <c r="Q4740" i="1"/>
  <c r="O3634" i="1"/>
  <c r="Q3634" i="1"/>
  <c r="O6839" i="1"/>
  <c r="Q6839" i="1"/>
  <c r="O6419" i="1"/>
  <c r="Q6419" i="1"/>
  <c r="O5997" i="1"/>
  <c r="Q5997" i="1"/>
  <c r="O5541" i="1"/>
  <c r="Q5541" i="1"/>
  <c r="O4954" i="1"/>
  <c r="Q4954" i="1"/>
  <c r="O4205" i="1"/>
  <c r="Q4205" i="1"/>
  <c r="O4921" i="1"/>
  <c r="Q4921" i="1"/>
  <c r="O4131" i="1"/>
  <c r="Q4131" i="1"/>
  <c r="O6669" i="1"/>
  <c r="Q6669" i="1"/>
  <c r="O6248" i="1"/>
  <c r="Q6248" i="1"/>
  <c r="O5817" i="1"/>
  <c r="Q5817" i="1"/>
  <c r="O5314" i="1"/>
  <c r="Q5314" i="1"/>
  <c r="O4696" i="1"/>
  <c r="Q4696" i="1"/>
  <c r="O3463" i="1"/>
  <c r="Q3463" i="1"/>
  <c r="O4625" i="1"/>
  <c r="Q4625" i="1"/>
  <c r="O2893" i="1"/>
  <c r="Q2893" i="1"/>
  <c r="O4556" i="1"/>
  <c r="Q4556" i="1"/>
  <c r="O5834" i="1"/>
  <c r="Q5834" i="1"/>
  <c r="O5335" i="1"/>
  <c r="Q5335" i="1"/>
  <c r="O4724" i="1"/>
  <c r="Q4724" i="1"/>
  <c r="O3572" i="1"/>
  <c r="Q3572" i="1"/>
  <c r="O5585" i="1"/>
  <c r="Q5585" i="1"/>
  <c r="O5002" i="1"/>
  <c r="Q5002" i="1"/>
  <c r="O4298" i="1"/>
  <c r="Q4298" i="1"/>
  <c r="O7010" i="1"/>
  <c r="Q7010" i="1"/>
  <c r="O6599" i="1"/>
  <c r="Q6599" i="1"/>
  <c r="O6178" i="1"/>
  <c r="Q6178" i="1"/>
  <c r="O5743" i="1"/>
  <c r="Q5743" i="1"/>
  <c r="O5217" i="1"/>
  <c r="Q5217" i="1"/>
  <c r="O4581" i="1"/>
  <c r="Q4581" i="1"/>
  <c r="O6969" i="1"/>
  <c r="Q6969" i="1"/>
  <c r="O6555" i="1"/>
  <c r="Q6555" i="1"/>
  <c r="O6134" i="1"/>
  <c r="Q6134" i="1"/>
  <c r="O5697" i="1"/>
  <c r="Q5697" i="1"/>
  <c r="O5157" i="1"/>
  <c r="Q5157" i="1"/>
  <c r="O4505" i="1"/>
  <c r="Q4505" i="1"/>
  <c r="O5874" i="1"/>
  <c r="Q5874" i="1"/>
  <c r="O5383" i="1"/>
  <c r="Q5383" i="1"/>
  <c r="O4782" i="1"/>
  <c r="Q4782" i="1"/>
  <c r="O3787" i="1"/>
  <c r="Q3787" i="1"/>
  <c r="O5525" i="1"/>
  <c r="Q5525" i="1"/>
  <c r="O4934" i="1"/>
  <c r="Q4934" i="1"/>
  <c r="O4151" i="1"/>
  <c r="Q4151" i="1"/>
  <c r="O7486" i="1"/>
  <c r="Q7486" i="1"/>
  <c r="O7086" i="1"/>
  <c r="Q7086" i="1"/>
  <c r="O6679" i="1"/>
  <c r="Q6679" i="1"/>
  <c r="O6258" i="1"/>
  <c r="Q6258" i="1"/>
  <c r="O5828" i="1"/>
  <c r="Q5828" i="1"/>
  <c r="O5325" i="1"/>
  <c r="Q5325" i="1"/>
  <c r="O4715" i="1"/>
  <c r="Q4715" i="1"/>
  <c r="O3530" i="1"/>
  <c r="Q3530" i="1"/>
  <c r="O3707" i="1"/>
  <c r="Q3707" i="1"/>
  <c r="O3544" i="1"/>
  <c r="Q3544" i="1"/>
  <c r="O3356" i="1"/>
  <c r="Q3356" i="1"/>
  <c r="O5270" i="1"/>
  <c r="Q5270" i="1"/>
  <c r="O4809" i="1"/>
  <c r="Q4809" i="1"/>
  <c r="O4242" i="1"/>
  <c r="Q4242" i="1"/>
  <c r="O3496" i="1"/>
  <c r="Q3496" i="1"/>
  <c r="O3407" i="1"/>
  <c r="Q3407" i="1"/>
  <c r="O3299" i="1"/>
  <c r="Q3299" i="1"/>
  <c r="O5287" i="1"/>
  <c r="Q5287" i="1"/>
  <c r="O4828" i="1"/>
  <c r="Q4828" i="1"/>
  <c r="O4272" i="1"/>
  <c r="Q4272" i="1"/>
  <c r="O3529" i="1"/>
  <c r="Q3529" i="1"/>
  <c r="O5391" i="1"/>
  <c r="Q5391" i="1"/>
  <c r="O4942" i="1"/>
  <c r="Q4942" i="1"/>
  <c r="O4432" i="1"/>
  <c r="Q4432" i="1"/>
  <c r="O3726" i="1"/>
  <c r="Q3726" i="1"/>
  <c r="O4125" i="1"/>
  <c r="Q4125" i="1"/>
  <c r="O3342" i="1"/>
  <c r="Q3342" i="1"/>
  <c r="O5389" i="1"/>
  <c r="Q5389" i="1"/>
  <c r="O4940" i="1"/>
  <c r="Q4940" i="1"/>
  <c r="O4430" i="1"/>
  <c r="Q4430" i="1"/>
  <c r="O3724" i="1"/>
  <c r="Q3724" i="1"/>
  <c r="O4158" i="1"/>
  <c r="Q4158" i="1"/>
  <c r="O3384" i="1"/>
  <c r="Q3384" i="1"/>
  <c r="O3756" i="1"/>
  <c r="Q3756" i="1"/>
  <c r="O4153" i="1"/>
  <c r="Q4153" i="1"/>
  <c r="O3382" i="1"/>
  <c r="Q3382" i="1"/>
  <c r="O6576" i="1"/>
  <c r="Q6576" i="1"/>
  <c r="O6176" i="1"/>
  <c r="Q6176" i="1"/>
  <c r="O5763" i="1"/>
  <c r="Q5763" i="1"/>
  <c r="O5342" i="1"/>
  <c r="Q5342" i="1"/>
  <c r="O4890" i="1"/>
  <c r="Q4890" i="1"/>
  <c r="O4360" i="1"/>
  <c r="Q4360" i="1"/>
  <c r="O3638" i="1"/>
  <c r="Q3638" i="1"/>
  <c r="O5050" i="1"/>
  <c r="Q5050" i="1"/>
  <c r="O4629" i="1"/>
  <c r="Q4629" i="1"/>
  <c r="O4129" i="1"/>
  <c r="Q4129" i="1"/>
  <c r="O3527" i="1"/>
  <c r="Q3527" i="1"/>
  <c r="O2731" i="1"/>
  <c r="Q2731" i="1"/>
  <c r="O3200" i="1"/>
  <c r="Q3200" i="1"/>
  <c r="O1857" i="1"/>
  <c r="Q1857" i="1"/>
  <c r="O2426" i="1"/>
  <c r="Q2426" i="1"/>
  <c r="O4362" i="1"/>
  <c r="Q4362" i="1"/>
  <c r="O3795" i="1"/>
  <c r="Q3795" i="1"/>
  <c r="O2987" i="1"/>
  <c r="Q2987" i="1"/>
  <c r="O4437" i="1"/>
  <c r="Q4437" i="1"/>
  <c r="O3881" i="1"/>
  <c r="Q3881" i="1"/>
  <c r="O3184" i="1"/>
  <c r="Q3184" i="1"/>
  <c r="O2108" i="1"/>
  <c r="Q2108" i="1"/>
  <c r="O5984" i="1"/>
  <c r="Q5984" i="1"/>
  <c r="O5584" i="1"/>
  <c r="Q5584" i="1"/>
  <c r="O5181" i="1"/>
  <c r="Q5181" i="1"/>
  <c r="O4760" i="1"/>
  <c r="Q4760" i="1"/>
  <c r="O4308" i="1"/>
  <c r="Q4308" i="1"/>
  <c r="O3728" i="1"/>
  <c r="Q3728" i="1"/>
  <c r="O2784" i="1"/>
  <c r="Q2784" i="1"/>
  <c r="O1740" i="1"/>
  <c r="Q1740" i="1"/>
  <c r="O4216" i="1"/>
  <c r="Q4216" i="1"/>
  <c r="O3814" i="1"/>
  <c r="Q3814" i="1"/>
  <c r="O3353" i="1"/>
  <c r="Q3353" i="1"/>
  <c r="O2615" i="1"/>
  <c r="Q2615" i="1"/>
  <c r="O2537" i="1"/>
  <c r="Q2537" i="1"/>
  <c r="O4154" i="1"/>
  <c r="Q4154" i="1"/>
  <c r="O3748" i="1"/>
  <c r="Q3748" i="1"/>
  <c r="O3265" i="1"/>
  <c r="Q3265" i="1"/>
  <c r="O2390" i="1"/>
  <c r="Q2390" i="1"/>
  <c r="O2294" i="1"/>
  <c r="Q2294" i="1"/>
  <c r="O2207" i="1"/>
  <c r="Q2207" i="1"/>
  <c r="O2706" i="1"/>
  <c r="Q2706" i="1"/>
  <c r="O3167" i="1"/>
  <c r="Q3167" i="1"/>
  <c r="O2102" i="1"/>
  <c r="Q2102" i="1"/>
  <c r="O2646" i="1"/>
  <c r="Q2646" i="1"/>
  <c r="O4427" i="1"/>
  <c r="Q4427" i="1"/>
  <c r="O4027" i="1"/>
  <c r="Q4027" i="1"/>
  <c r="O3609" i="1"/>
  <c r="Q3609" i="1"/>
  <c r="O3068" i="1"/>
  <c r="Q3068" i="1"/>
  <c r="O1782" i="1"/>
  <c r="Q1782" i="1"/>
  <c r="O4126" i="1"/>
  <c r="Q4126" i="1"/>
  <c r="O3719" i="1"/>
  <c r="Q3719" i="1"/>
  <c r="O3226" i="1"/>
  <c r="Q3226" i="1"/>
  <c r="O2270" i="1"/>
  <c r="Q2270" i="1"/>
  <c r="O2955" i="1"/>
  <c r="Q2955" i="1"/>
  <c r="O1359" i="1"/>
  <c r="Q1359" i="1"/>
  <c r="O3964" i="1"/>
  <c r="Q3964" i="1"/>
  <c r="O3536" i="1"/>
  <c r="Q3536" i="1"/>
  <c r="O2954" i="1"/>
  <c r="Q2954" i="1"/>
  <c r="O1353" i="1"/>
  <c r="Q1353" i="1"/>
  <c r="O4863" i="1"/>
  <c r="Q4863" i="1"/>
  <c r="O4463" i="1"/>
  <c r="Q4463" i="1"/>
  <c r="O4063" i="1"/>
  <c r="Q4063" i="1"/>
  <c r="O3650" i="1"/>
  <c r="Q3650" i="1"/>
  <c r="O3126" i="1"/>
  <c r="Q3126" i="1"/>
  <c r="O1978" i="1"/>
  <c r="Q1978" i="1"/>
  <c r="O1998" i="1"/>
  <c r="Q1998" i="1"/>
  <c r="O3351" i="1"/>
  <c r="Q3351" i="1"/>
  <c r="O3221" i="1"/>
  <c r="Q3221" i="1"/>
  <c r="O3556" i="1"/>
  <c r="Q3556" i="1"/>
  <c r="O1063" i="1"/>
  <c r="Q1063" i="1"/>
  <c r="O1648" i="1"/>
  <c r="Q1648" i="1"/>
  <c r="O2547" i="1"/>
  <c r="Q2547" i="1"/>
  <c r="O2609" i="1"/>
  <c r="Q2609" i="1"/>
  <c r="O2771" i="1"/>
  <c r="Q2771" i="1"/>
  <c r="O2636" i="1"/>
  <c r="Q263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Austin Tognacci</author>
  </authors>
  <commentList>
    <comment ref="B15" authorId="0" shapeId="0" xr:uid="{162E481C-DF39-4776-A000-FE40DD76907A}">
      <text>
        <r>
          <rPr>
            <b/>
            <sz val="9"/>
            <color indexed="81"/>
            <rFont val="Tahoma"/>
            <family val="2"/>
          </rPr>
          <t>Austin Tognacci:</t>
        </r>
        <r>
          <rPr>
            <sz val="9"/>
            <color indexed="81"/>
            <rFont val="Tahoma"/>
            <family val="2"/>
          </rPr>
          <t xml:space="preserve">
Due to the ratings, "TV-14 and TV- PG," not having a budget and/or gross revenue listed, they couldn't be included individually. Instead, they have been grouped together into, "N/A."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Austin Tognacci</author>
  </authors>
  <commentList>
    <comment ref="B19" authorId="0" shapeId="0" xr:uid="{9E3520E8-D4C9-4EB6-892D-8FCFF9F67E71}">
      <text>
        <r>
          <rPr>
            <b/>
            <sz val="9"/>
            <color indexed="81"/>
            <rFont val="Tahoma"/>
            <family val="2"/>
          </rPr>
          <t>Austin Tognacci:</t>
        </r>
        <r>
          <rPr>
            <sz val="9"/>
            <color indexed="81"/>
            <rFont val="Tahoma"/>
            <family val="2"/>
          </rPr>
          <t xml:space="preserve">
Due to the genres, "Music, Musical, Sport and History," not having a listed budget and/or gross revenue, they couldn't be included individually.</t>
        </r>
      </text>
    </comment>
  </commentList>
</comments>
</file>

<file path=xl/sharedStrings.xml><?xml version="1.0" encoding="utf-8"?>
<sst xmlns="http://schemas.openxmlformats.org/spreadsheetml/2006/main" count="69053" uniqueCount="22087">
  <si>
    <t>Name</t>
  </si>
  <si>
    <t>Rating</t>
  </si>
  <si>
    <t>Genre</t>
  </si>
  <si>
    <t>Year</t>
  </si>
  <si>
    <t>CPI of Release Year</t>
  </si>
  <si>
    <t>Released</t>
  </si>
  <si>
    <t>Score</t>
  </si>
  <si>
    <t>Votes</t>
  </si>
  <si>
    <t>Director</t>
  </si>
  <si>
    <t>Writer</t>
  </si>
  <si>
    <t>Star</t>
  </si>
  <si>
    <t>Country</t>
  </si>
  <si>
    <t>Budget</t>
  </si>
  <si>
    <t>Gross Revenue</t>
  </si>
  <si>
    <t>Gross Revenue in 2023 Dollars</t>
  </si>
  <si>
    <t>Gross Relative to Budget</t>
  </si>
  <si>
    <t>Inflation-Adjusted Revenue</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</si>
  <si>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</si>
  <si>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</si>
  <si>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</si>
  <si>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</si>
  <si>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</si>
  <si>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</si>
  <si>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</si>
  <si>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</si>
  <si>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</si>
  <si>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</si>
  <si>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</si>
  <si>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</si>
  <si>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</si>
  <si>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</si>
  <si>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</si>
  <si>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</si>
  <si>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</si>
  <si>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</si>
  <si>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</si>
  <si>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</si>
  <si>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</si>
  <si>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</si>
  <si>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</si>
  <si>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</si>
  <si>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</si>
  <si>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</si>
  <si>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</si>
  <si>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</si>
  <si>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</si>
  <si>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</si>
  <si>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</si>
  <si>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</si>
  <si>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</si>
  <si>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</si>
  <si>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</si>
  <si>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</si>
  <si>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</si>
  <si>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</si>
  <si>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</si>
  <si>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</si>
  <si>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</si>
  <si>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</si>
  <si>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</si>
  <si>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</si>
  <si>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</si>
  <si>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</si>
  <si>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</si>
  <si>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</si>
  <si>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</si>
  <si>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</si>
  <si>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</si>
  <si>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</si>
  <si>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</si>
  <si>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</si>
  <si>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</si>
  <si>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</si>
  <si>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</si>
  <si>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</si>
  <si>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</si>
  <si>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</si>
  <si>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</si>
  <si>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</si>
  <si>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</si>
  <si>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</si>
  <si>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</si>
  <si>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</si>
  <si>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</si>
  <si>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</si>
  <si>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</si>
  <si>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</si>
  <si>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</si>
  <si>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</si>
  <si>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</si>
  <si>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</si>
  <si>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</si>
  <si>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</si>
  <si>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</si>
  <si>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</si>
  <si>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</si>
  <si>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</si>
  <si>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</si>
  <si>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</si>
  <si>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</si>
  <si>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</si>
  <si>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</si>
  <si>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</si>
  <si>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</si>
  <si>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</si>
  <si>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</si>
  <si>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</si>
  <si>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</si>
  <si>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</si>
  <si>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</si>
  <si>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</si>
  <si>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</si>
  <si>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</si>
  <si>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</si>
  <si>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</si>
  <si>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</si>
  <si>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</si>
  <si>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</si>
  <si>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</si>
  <si>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</si>
  <si>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</si>
  <si>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</si>
  <si>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</si>
  <si>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</si>
  <si>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</si>
  <si>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</si>
  <si>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</si>
  <si>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</si>
  <si>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</si>
  <si>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</si>
  <si>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</si>
  <si>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</si>
  <si>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</si>
  <si>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</si>
  <si>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</si>
  <si>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</si>
  <si>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</si>
  <si>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</si>
  <si>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</si>
  <si>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</si>
  <si>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</si>
  <si>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</si>
  <si>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</si>
  <si>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</si>
  <si>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</si>
  <si>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</si>
  <si>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</si>
  <si>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</si>
  <si>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</si>
  <si>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</si>
  <si>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</si>
  <si>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</si>
  <si>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</si>
  <si>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</si>
  <si>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</si>
  <si>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</si>
  <si>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</si>
  <si>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</si>
  <si>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</si>
  <si>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</si>
  <si>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</si>
  <si>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</si>
  <si>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</si>
  <si>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</si>
  <si>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</si>
  <si>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</si>
  <si>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</si>
  <si>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</si>
  <si>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</si>
  <si>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</si>
  <si>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</si>
  <si>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</si>
  <si>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</si>
  <si>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</si>
  <si>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</si>
  <si>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</si>
  <si>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</si>
  <si>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</si>
  <si>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</si>
  <si>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</si>
  <si>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</si>
  <si>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</si>
  <si>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</si>
  <si>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</si>
  <si>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</si>
  <si>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</si>
  <si>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</si>
  <si>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</si>
  <si>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</si>
  <si>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</si>
  <si>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</si>
  <si>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</si>
  <si>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</si>
  <si>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</si>
  <si>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</si>
  <si>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</si>
  <si>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</si>
  <si>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</si>
  <si>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</si>
  <si>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</si>
  <si>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</si>
  <si>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</si>
  <si>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</si>
  <si>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</si>
  <si>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</si>
  <si>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</si>
  <si>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</si>
  <si>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</si>
  <si>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</si>
  <si>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</si>
  <si>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</si>
  <si>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</si>
  <si>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</si>
  <si>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</si>
  <si>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</si>
  <si>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</si>
  <si>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</si>
  <si>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</si>
  <si>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</si>
  <si>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</si>
  <si>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</si>
  <si>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</si>
  <si>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</si>
  <si>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</si>
  <si>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</si>
  <si>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</si>
  <si>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</si>
  <si>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</si>
  <si>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</si>
  <si>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</si>
  <si>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</si>
  <si>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</si>
  <si>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</si>
  <si>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</si>
  <si>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</si>
  <si>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</si>
  <si>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</si>
  <si>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</si>
  <si>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</si>
  <si>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</si>
  <si>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</si>
  <si>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</si>
  <si>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</si>
  <si>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</si>
  <si>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</si>
  <si>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</si>
  <si>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</si>
  <si>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</si>
  <si>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</si>
  <si>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</si>
  <si>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</si>
  <si>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</si>
  <si>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</si>
  <si>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</si>
  <si>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</si>
  <si>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</si>
  <si>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</si>
  <si>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</si>
  <si>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</si>
  <si>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</si>
  <si>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</si>
  <si>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</si>
  <si>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</si>
  <si>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</si>
  <si>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</si>
  <si>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</si>
  <si>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</si>
  <si>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</si>
  <si>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</si>
  <si>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</si>
  <si>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</si>
  <si>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</si>
  <si>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</si>
  <si>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</si>
  <si>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</si>
  <si>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</si>
  <si>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</si>
  <si>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</si>
  <si>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</si>
  <si>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</si>
  <si>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</si>
  <si>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</si>
  <si>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</si>
  <si>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</si>
  <si>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</si>
  <si>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</si>
  <si>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</si>
  <si>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</si>
  <si>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</si>
  <si>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</si>
  <si>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</si>
  <si>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</si>
  <si>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</si>
  <si>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</si>
  <si>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</si>
  <si>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</si>
  <si>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</si>
  <si>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</si>
  <si>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</si>
  <si>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</si>
  <si>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</si>
  <si>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</si>
  <si>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</si>
  <si>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</si>
  <si>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</si>
  <si>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</si>
  <si>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</si>
  <si>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</si>
  <si>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</si>
  <si>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</si>
  <si>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</si>
  <si>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</si>
  <si>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</si>
  <si>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</si>
  <si>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</si>
  <si>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</si>
  <si>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</si>
  <si>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</si>
  <si>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</si>
  <si>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</si>
  <si>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</si>
  <si>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</si>
  <si>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</si>
  <si>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</si>
  <si>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</si>
  <si>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</si>
  <si>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</si>
  <si>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</si>
  <si>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</si>
  <si>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</si>
  <si>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</si>
  <si>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</si>
  <si>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</si>
  <si>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</si>
  <si>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</si>
  <si>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</si>
  <si>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</si>
  <si>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</si>
  <si>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</si>
  <si>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</si>
  <si>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</si>
  <si>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</si>
  <si>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</si>
  <si>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</si>
  <si>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</si>
  <si>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</si>
  <si>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</si>
  <si>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</si>
  <si>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</si>
  <si>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</si>
  <si>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</si>
  <si>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</si>
  <si>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</si>
  <si>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</si>
  <si>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</si>
  <si>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</si>
  <si>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</si>
  <si>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GÃ¶sta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</si>
  <si>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</si>
  <si>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</si>
  <si>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</si>
  <si>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</si>
  <si>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</si>
  <si>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</si>
  <si>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</si>
  <si>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</si>
  <si>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</si>
  <si>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</si>
  <si>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</si>
  <si>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</si>
  <si>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</si>
  <si>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</si>
  <si>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</si>
  <si>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</si>
  <si>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</si>
  <si>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</si>
  <si>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</si>
  <si>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</si>
  <si>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</si>
  <si>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</si>
  <si>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</si>
  <si>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</si>
  <si>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</si>
  <si>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</si>
  <si>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</si>
  <si>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</si>
  <si>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</si>
  <si>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</si>
  <si>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</si>
  <si>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</si>
  <si>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</si>
  <si>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</si>
  <si>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</si>
  <si>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</si>
  <si>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</si>
  <si>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</si>
  <si>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</si>
  <si>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</si>
  <si>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</si>
  <si>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</si>
  <si>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</si>
  <si>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</si>
  <si>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</si>
  <si>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</si>
  <si>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</si>
  <si>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</si>
  <si>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</si>
  <si>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</si>
  <si>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</si>
  <si>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</si>
  <si>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</si>
  <si>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</si>
  <si>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</si>
  <si>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</si>
  <si>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</si>
  <si>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</si>
  <si>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</si>
  <si>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</si>
  <si>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</si>
  <si>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</si>
  <si>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</si>
  <si>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</si>
  <si>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</si>
  <si>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</si>
  <si>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N/A</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</si>
  <si>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</si>
  <si>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</si>
  <si>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</si>
  <si>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</si>
  <si>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</si>
  <si>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</si>
  <si>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</si>
  <si>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</si>
  <si>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</si>
  <si>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</si>
  <si>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</si>
  <si>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</si>
  <si>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</si>
  <si>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</si>
  <si>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</si>
  <si>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</si>
  <si>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</si>
  <si>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</si>
  <si>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</si>
  <si>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</si>
  <si>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</si>
  <si>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</si>
  <si>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</si>
  <si>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</si>
  <si>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</si>
  <si>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</si>
  <si>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</si>
  <si>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</si>
  <si>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</si>
  <si>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</si>
  <si>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</si>
  <si>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</si>
  <si>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</si>
  <si>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</si>
  <si>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</si>
  <si>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</si>
  <si>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</si>
  <si>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</si>
  <si>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</si>
  <si>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</si>
  <si>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</si>
  <si>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</si>
  <si>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</si>
  <si>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</si>
  <si>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</si>
  <si>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Ã‰douard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</si>
  <si>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</si>
  <si>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</si>
  <si>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</si>
  <si>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</si>
  <si>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</si>
  <si>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</si>
  <si>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</si>
  <si>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</si>
  <si>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</si>
  <si>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</si>
  <si>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</si>
  <si>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</si>
  <si>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</si>
  <si>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</si>
  <si>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</si>
  <si>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</si>
  <si>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</si>
  <si>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</si>
  <si>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</si>
  <si>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</si>
  <si>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</si>
  <si>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</si>
  <si>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</si>
  <si>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</si>
  <si>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</si>
  <si>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</si>
  <si>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</si>
  <si>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</si>
  <si>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</si>
  <si>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</si>
  <si>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</si>
  <si>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</si>
  <si>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</si>
  <si>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</si>
  <si>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</si>
  <si>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</si>
  <si>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</si>
  <si>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</si>
  <si>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</si>
  <si>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</si>
  <si>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</si>
  <si>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</si>
  <si>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</si>
  <si>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</si>
  <si>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</si>
  <si>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</si>
  <si>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</si>
  <si>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</si>
  <si>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</si>
  <si>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</si>
  <si>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</si>
  <si>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</si>
  <si>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PathÃ©</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</si>
  <si>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</si>
  <si>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</si>
  <si>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</si>
  <si>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</si>
  <si>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</si>
  <si>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</si>
  <si>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</si>
  <si>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</si>
  <si>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</si>
  <si>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</si>
  <si>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</si>
  <si>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</si>
  <si>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</si>
  <si>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</si>
  <si>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</si>
  <si>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</si>
  <si>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</si>
  <si>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</si>
  <si>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</si>
  <si>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</si>
  <si>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</si>
  <si>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JÃ¼rgen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</si>
  <si>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</si>
  <si>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</si>
  <si>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</si>
  <si>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</si>
  <si>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</si>
  <si>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</si>
  <si>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</si>
  <si>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</si>
  <si>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</si>
  <si>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</si>
  <si>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</si>
  <si>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</si>
  <si>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</si>
  <si>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</si>
  <si>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</si>
  <si>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</si>
  <si>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</si>
  <si>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</si>
  <si>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</si>
  <si>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</si>
  <si>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</si>
  <si>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</si>
  <si>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</si>
  <si>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</si>
  <si>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</si>
  <si>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</si>
  <si>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</si>
  <si>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</si>
  <si>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</si>
  <si>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</si>
  <si>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</si>
  <si>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</si>
  <si>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</si>
  <si>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</si>
  <si>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</si>
  <si>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</si>
  <si>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</si>
  <si>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</si>
  <si>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</si>
  <si>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</si>
  <si>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</si>
  <si>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</si>
  <si>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</si>
  <si>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</si>
  <si>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</si>
  <si>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</si>
  <si>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</si>
  <si>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</si>
  <si>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</si>
  <si>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</si>
  <si>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</si>
  <si>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</si>
  <si>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</si>
  <si>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</si>
  <si>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</si>
  <si>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</si>
  <si>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</si>
  <si>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</si>
  <si>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</si>
  <si>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</si>
  <si>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</si>
  <si>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</si>
  <si>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</si>
  <si>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</si>
  <si>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</si>
  <si>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</si>
  <si>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</si>
  <si>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</si>
  <si>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</si>
  <si>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</si>
  <si>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</si>
  <si>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</si>
  <si>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</si>
  <si>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</si>
  <si>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</si>
  <si>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</si>
  <si>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</si>
  <si>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</si>
  <si>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</si>
  <si>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</si>
  <si>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</si>
  <si>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</si>
  <si>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</si>
  <si>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</si>
  <si>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</si>
  <si>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</si>
  <si>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</si>
  <si>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</si>
  <si>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</si>
  <si>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</si>
  <si>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</si>
  <si>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</si>
  <si>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</si>
  <si>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</si>
  <si>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</si>
  <si>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</si>
  <si>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</si>
  <si>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</si>
  <si>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</si>
  <si>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</si>
  <si>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</si>
  <si>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</si>
  <si>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</si>
  <si>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</si>
  <si>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</si>
  <si>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</si>
  <si>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</si>
  <si>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</si>
  <si>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</si>
  <si>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</si>
  <si>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</si>
  <si>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</si>
  <si>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</si>
  <si>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</si>
  <si>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</si>
  <si>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</si>
  <si>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</si>
  <si>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</si>
  <si>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</si>
  <si>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</si>
  <si>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</si>
  <si>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</si>
  <si>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</si>
  <si>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</si>
  <si>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</si>
  <si>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GÃ©rard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</si>
  <si>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</si>
  <si>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</si>
  <si>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</si>
  <si>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</si>
  <si>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</si>
  <si>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</si>
  <si>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</si>
  <si>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</si>
  <si>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</si>
  <si>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</si>
  <si>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</si>
  <si>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</si>
  <si>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</si>
  <si>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</si>
  <si>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</si>
  <si>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</si>
  <si>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</si>
  <si>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</si>
  <si>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</si>
  <si>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</si>
  <si>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</si>
  <si>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</si>
  <si>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</si>
  <si>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</si>
  <si>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</si>
  <si>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</si>
  <si>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</si>
  <si>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</si>
  <si>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</si>
  <si>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</si>
  <si>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</si>
  <si>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</si>
  <si>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</si>
  <si>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</si>
  <si>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</si>
  <si>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</si>
  <si>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</si>
  <si>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</si>
  <si>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</si>
  <si>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</si>
  <si>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</si>
  <si>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</si>
  <si>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</si>
  <si>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</si>
  <si>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</si>
  <si>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</si>
  <si>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</si>
  <si>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</si>
  <si>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</si>
  <si>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</si>
  <si>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</si>
  <si>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</si>
  <si>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</si>
  <si>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</si>
  <si>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</si>
  <si>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</si>
  <si>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</si>
  <si>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</si>
  <si>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</si>
  <si>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</si>
  <si>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</si>
  <si>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</si>
  <si>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</si>
  <si>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</si>
  <si>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</si>
  <si>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</si>
  <si>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</si>
  <si>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</si>
  <si>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</si>
  <si>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</si>
  <si>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</si>
  <si>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</si>
  <si>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</si>
  <si>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</si>
  <si>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</si>
  <si>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</si>
  <si>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</si>
  <si>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</si>
  <si>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</si>
  <si>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</si>
  <si>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</si>
  <si>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</si>
  <si>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</si>
  <si>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</si>
  <si>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</si>
  <si>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</si>
  <si>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</si>
  <si>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</si>
  <si>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</si>
  <si>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</si>
  <si>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</si>
  <si>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</si>
  <si>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</si>
  <si>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</si>
  <si>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</si>
  <si>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</si>
  <si>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</si>
  <si>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</si>
  <si>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</si>
  <si>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</si>
  <si>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</si>
  <si>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</si>
  <si>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</si>
  <si>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</si>
  <si>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</si>
  <si>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</si>
  <si>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</si>
  <si>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</si>
  <si>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</si>
  <si>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</si>
  <si>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</si>
  <si>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</si>
  <si>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</si>
  <si>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</si>
  <si>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</si>
  <si>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</si>
  <si>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</si>
  <si>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</si>
  <si>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</si>
  <si>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</si>
  <si>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</si>
  <si>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</si>
  <si>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</si>
  <si>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</si>
  <si>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</si>
  <si>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</si>
  <si>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</si>
  <si>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</si>
  <si>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</si>
  <si>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</si>
  <si>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</si>
  <si>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</si>
  <si>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</si>
  <si>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</si>
  <si>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</si>
  <si>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</si>
  <si>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</si>
  <si>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</si>
  <si>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</si>
  <si>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</si>
  <si>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</si>
  <si>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</si>
  <si>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</si>
  <si>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</si>
  <si>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</si>
  <si>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</si>
  <si>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</si>
  <si>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</si>
  <si>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</si>
  <si>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</si>
  <si>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</si>
  <si>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</si>
  <si>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</si>
  <si>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</si>
  <si>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</si>
  <si>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</si>
  <si>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</si>
  <si>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</si>
  <si>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</si>
  <si>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</si>
  <si>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</si>
  <si>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</si>
  <si>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</si>
  <si>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</si>
  <si>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</si>
  <si>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</si>
  <si>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</si>
  <si>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</si>
  <si>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</si>
  <si>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</si>
  <si>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</si>
  <si>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</si>
  <si>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</si>
  <si>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</si>
  <si>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</si>
  <si>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</si>
  <si>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</si>
  <si>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</si>
  <si>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</si>
  <si>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</si>
  <si>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</si>
  <si>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</si>
  <si>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</si>
  <si>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</si>
  <si>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</si>
  <si>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</si>
  <si>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</si>
  <si>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</si>
  <si>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</si>
  <si>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</si>
  <si>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</si>
  <si>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</si>
  <si>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</si>
  <si>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</si>
  <si>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</si>
  <si>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</si>
  <si>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</si>
  <si>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</si>
  <si>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</si>
  <si>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</si>
  <si>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</si>
  <si>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</si>
  <si>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</si>
  <si>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</si>
  <si>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</si>
  <si>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</si>
  <si>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</si>
  <si>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</si>
  <si>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</si>
  <si>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</si>
  <si>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</si>
  <si>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</si>
  <si>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</si>
  <si>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</si>
  <si>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</si>
  <si>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</si>
  <si>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</si>
  <si>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</si>
  <si>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</si>
  <si>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</si>
  <si>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</si>
  <si>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</si>
  <si>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</si>
  <si>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</si>
  <si>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</si>
  <si>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</si>
  <si>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</si>
  <si>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</si>
  <si>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</si>
  <si>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</si>
  <si>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</si>
  <si>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</si>
  <si>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</si>
  <si>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</si>
  <si>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</si>
  <si>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</si>
  <si>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</si>
  <si>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</si>
  <si>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</si>
  <si>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</si>
  <si>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</si>
  <si>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</si>
  <si>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</si>
  <si>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</si>
  <si>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</si>
  <si>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</si>
  <si>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</si>
  <si>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</si>
  <si>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</si>
  <si>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</si>
  <si>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</si>
  <si>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</si>
  <si>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</si>
  <si>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</si>
  <si>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</si>
  <si>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</si>
  <si>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</si>
  <si>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</si>
  <si>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</si>
  <si>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</si>
  <si>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</si>
  <si>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</si>
  <si>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</si>
  <si>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</si>
  <si>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</si>
  <si>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</si>
  <si>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</si>
  <si>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</si>
  <si>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</si>
  <si>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</si>
  <si>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</si>
  <si>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</si>
  <si>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</si>
  <si>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</si>
  <si>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</si>
  <si>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</si>
  <si>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</si>
  <si>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</si>
  <si>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</si>
  <si>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</si>
  <si>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</si>
  <si>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</si>
  <si>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</si>
  <si>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</si>
  <si>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</si>
  <si>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</si>
  <si>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</si>
  <si>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</si>
  <si>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</si>
  <si>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</si>
  <si>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</si>
  <si>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</si>
  <si>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</si>
  <si>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</si>
  <si>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</si>
  <si>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</si>
  <si>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</si>
  <si>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</si>
  <si>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</si>
  <si>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</si>
  <si>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</si>
  <si>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</si>
  <si>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</si>
  <si>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</si>
  <si>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</si>
  <si>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</si>
  <si>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</si>
  <si>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</si>
  <si>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</si>
  <si>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</si>
  <si>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</si>
  <si>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</si>
  <si>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</si>
  <si>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</si>
  <si>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</si>
  <si>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</si>
  <si>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</si>
  <si>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</si>
  <si>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</si>
  <si>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</si>
  <si>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</si>
  <si>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</si>
  <si>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</si>
  <si>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</si>
  <si>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</si>
  <si>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</si>
  <si>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</si>
  <si>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</si>
  <si>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</si>
  <si>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</si>
  <si>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</si>
  <si>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</si>
  <si>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</si>
  <si>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</si>
  <si>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</si>
  <si>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</si>
  <si>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</si>
  <si>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</si>
  <si>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</si>
  <si>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</si>
  <si>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</si>
  <si>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</si>
  <si>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</si>
  <si>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</si>
  <si>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</si>
  <si>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</si>
  <si>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</si>
  <si>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</si>
  <si>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</si>
  <si>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</si>
  <si>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</si>
  <si>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</si>
  <si>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</si>
  <si>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</si>
  <si>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</si>
  <si>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</si>
  <si>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</si>
  <si>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</si>
  <si>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</si>
  <si>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</si>
  <si>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</si>
  <si>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</si>
  <si>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</si>
  <si>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</si>
  <si>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</si>
  <si>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</si>
  <si>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</si>
  <si>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</si>
  <si>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</si>
  <si>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</si>
  <si>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</si>
  <si>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</si>
  <si>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</si>
  <si>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</si>
  <si>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</si>
  <si>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</si>
  <si>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</si>
  <si>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</si>
  <si>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</si>
  <si>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</si>
  <si>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</si>
  <si>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</si>
  <si>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</si>
  <si>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</si>
  <si>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</si>
  <si>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</si>
  <si>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</si>
  <si>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</si>
  <si>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</si>
  <si>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</si>
  <si>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</si>
  <si>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</si>
  <si>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</si>
  <si>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</si>
  <si>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</si>
  <si>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</si>
  <si>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</si>
  <si>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</si>
  <si>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</si>
  <si>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</si>
  <si>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</si>
  <si>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</si>
  <si>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</si>
  <si>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</si>
  <si>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</si>
  <si>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</si>
  <si>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</si>
  <si>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</si>
  <si>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</si>
  <si>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</si>
  <si>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</si>
  <si>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</si>
  <si>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</si>
  <si>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</si>
  <si>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</si>
  <si>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</si>
  <si>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</si>
  <si>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</si>
  <si>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</si>
  <si>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</si>
  <si>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</si>
  <si>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</si>
  <si>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</si>
  <si>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</si>
  <si>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</si>
  <si>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</si>
  <si>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</si>
  <si>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</si>
  <si>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</si>
  <si>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</si>
  <si>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</si>
  <si>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</si>
  <si>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</si>
  <si>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</si>
  <si>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</si>
  <si>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</si>
  <si>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</si>
  <si>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</si>
  <si>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</si>
  <si>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</si>
  <si>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</si>
  <si>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</si>
  <si>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SimÃ³n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</si>
  <si>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</si>
  <si>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</si>
  <si>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</si>
  <si>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</si>
  <si>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</si>
  <si>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</si>
  <si>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</si>
  <si>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</si>
  <si>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</si>
  <si>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</si>
  <si>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</si>
  <si>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</si>
  <si>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</si>
  <si>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</si>
  <si>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</si>
  <si>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</si>
  <si>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</si>
  <si>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</si>
  <si>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</si>
  <si>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</si>
  <si>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</si>
  <si>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</si>
  <si>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</si>
  <si>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</si>
  <si>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</si>
  <si>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</si>
  <si>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</si>
  <si>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</si>
  <si>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</si>
  <si>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</si>
  <si>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</si>
  <si>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</si>
  <si>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</si>
  <si>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</si>
  <si>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</si>
  <si>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</si>
  <si>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</si>
  <si>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</si>
  <si>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</si>
  <si>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</si>
  <si>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</si>
  <si>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</si>
  <si>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</si>
  <si>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</si>
  <si>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</si>
  <si>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</si>
  <si>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</si>
  <si>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</si>
  <si>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</si>
  <si>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</si>
  <si>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</si>
  <si>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</si>
  <si>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</si>
  <si>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</si>
  <si>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</si>
  <si>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</si>
  <si>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</si>
  <si>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</si>
  <si>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</si>
  <si>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</si>
  <si>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</si>
  <si>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</si>
  <si>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</si>
  <si>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</si>
  <si>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</si>
  <si>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</si>
  <si>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</si>
  <si>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</si>
  <si>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</si>
  <si>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</si>
  <si>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</si>
  <si>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</si>
  <si>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</si>
  <si>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</si>
  <si>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</si>
  <si>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</si>
  <si>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</si>
  <si>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</si>
  <si>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</si>
  <si>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</si>
  <si>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</si>
  <si>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</si>
  <si>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</si>
  <si>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</si>
  <si>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</si>
  <si>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</si>
  <si>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</si>
  <si>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</si>
  <si>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</si>
  <si>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</si>
  <si>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</si>
  <si>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</si>
  <si>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</si>
  <si>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</si>
  <si>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</si>
  <si>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</si>
  <si>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</si>
  <si>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</si>
  <si>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</si>
  <si>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</si>
  <si>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</si>
  <si>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</si>
  <si>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</si>
  <si>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</si>
  <si>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</si>
  <si>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</si>
  <si>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</si>
  <si>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</si>
  <si>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</si>
  <si>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</si>
  <si>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</si>
  <si>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</si>
  <si>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</si>
  <si>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</si>
  <si>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</si>
  <si>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</si>
  <si>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</si>
  <si>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</si>
  <si>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</si>
  <si>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</si>
  <si>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</si>
  <si>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</si>
  <si>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</si>
  <si>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</si>
  <si>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</si>
  <si>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</si>
  <si>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</si>
  <si>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</si>
  <si>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</si>
  <si>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</si>
  <si>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</si>
  <si>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</si>
  <si>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</si>
  <si>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</si>
  <si>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</si>
  <si>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</si>
  <si>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</si>
  <si>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</si>
  <si>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</si>
  <si>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</si>
  <si>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</si>
  <si>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</si>
  <si>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</si>
  <si>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</si>
  <si>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</si>
  <si>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</si>
  <si>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</si>
  <si>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</si>
  <si>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</si>
  <si>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</si>
  <si>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</si>
  <si>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</si>
  <si>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</si>
  <si>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</si>
  <si>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</si>
  <si>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</si>
  <si>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</si>
  <si>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</si>
  <si>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</si>
  <si>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</si>
  <si>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</si>
  <si>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</si>
  <si>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</si>
  <si>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</si>
  <si>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</si>
  <si>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</si>
  <si>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</si>
  <si>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</si>
  <si>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</si>
  <si>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</si>
  <si>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</si>
  <si>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</si>
  <si>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</si>
  <si>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</si>
  <si>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</si>
  <si>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</si>
  <si>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</si>
  <si>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</si>
  <si>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</si>
  <si>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</si>
  <si>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</si>
  <si>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</si>
  <si>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</si>
  <si>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</si>
  <si>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</si>
  <si>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</si>
  <si>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</si>
  <si>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</si>
  <si>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</si>
  <si>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</si>
  <si>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</si>
  <si>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</si>
  <si>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</si>
  <si>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</si>
  <si>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</si>
  <si>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</si>
  <si>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</si>
  <si>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</si>
  <si>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</si>
  <si>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</si>
  <si>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</si>
  <si>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</si>
  <si>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</si>
  <si>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</si>
  <si>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</si>
  <si>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</si>
  <si>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</si>
  <si>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</si>
  <si>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</si>
  <si>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</si>
  <si>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</si>
  <si>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</si>
  <si>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</si>
  <si>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</si>
  <si>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</si>
  <si>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</si>
  <si>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</si>
  <si>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</si>
  <si>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</si>
  <si>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</si>
  <si>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</si>
  <si>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</si>
  <si>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</si>
  <si>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</si>
  <si>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</si>
  <si>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</si>
  <si>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</si>
  <si>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</si>
  <si>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</si>
  <si>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</si>
  <si>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</si>
  <si>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</si>
  <si>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</si>
  <si>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</si>
  <si>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</si>
  <si>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</si>
  <si>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</si>
  <si>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</si>
  <si>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</si>
  <si>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</si>
  <si>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</si>
  <si>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</si>
  <si>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</si>
  <si>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</si>
  <si>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</si>
  <si>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</si>
  <si>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</si>
  <si>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</si>
  <si>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</si>
  <si>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</si>
  <si>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</si>
  <si>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</si>
  <si>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</si>
  <si>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</si>
  <si>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</si>
  <si>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</si>
  <si>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</si>
  <si>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</si>
  <si>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</si>
  <si>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</si>
  <si>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</si>
  <si>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</si>
  <si>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</si>
  <si>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</si>
  <si>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CarriÃ¨re</t>
  </si>
  <si>
    <t>GÃ©rard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</si>
  <si>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</si>
  <si>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</si>
  <si>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</si>
  <si>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</si>
  <si>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</si>
  <si>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</si>
  <si>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</si>
  <si>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</si>
  <si>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</si>
  <si>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</si>
  <si>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</si>
  <si>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</si>
  <si>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</si>
  <si>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</si>
  <si>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</si>
  <si>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</si>
  <si>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</si>
  <si>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</si>
  <si>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</si>
  <si>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</si>
  <si>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</si>
  <si>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</si>
  <si>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</si>
  <si>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</si>
  <si>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</si>
  <si>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</si>
  <si>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</si>
  <si>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</si>
  <si>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</si>
  <si>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</si>
  <si>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</si>
  <si>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</si>
  <si>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</si>
  <si>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LÃ©ger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</si>
  <si>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</si>
  <si>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</si>
  <si>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</si>
  <si>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</si>
  <si>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</si>
  <si>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</si>
  <si>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</si>
  <si>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</si>
  <si>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</si>
  <si>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</si>
  <si>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</si>
  <si>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</si>
  <si>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</si>
  <si>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</si>
  <si>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</si>
  <si>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</si>
  <si>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</si>
  <si>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</si>
  <si>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</si>
  <si>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</si>
  <si>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</si>
  <si>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</si>
  <si>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</si>
  <si>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</si>
  <si>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</si>
  <si>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</si>
  <si>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</si>
  <si>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</si>
  <si>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</si>
  <si>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</si>
  <si>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</si>
  <si>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</si>
  <si>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</si>
  <si>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</si>
  <si>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</si>
  <si>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</si>
  <si>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</si>
  <si>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</si>
  <si>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</si>
  <si>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</si>
  <si>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</si>
  <si>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</si>
  <si>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</si>
  <si>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</si>
  <si>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</si>
  <si>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</si>
  <si>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</si>
  <si>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</si>
  <si>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</si>
  <si>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</si>
  <si>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</si>
  <si>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</si>
  <si>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</si>
  <si>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</si>
  <si>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</si>
  <si>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</si>
  <si>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</si>
  <si>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</si>
  <si>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</si>
  <si>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</si>
  <si>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</si>
  <si>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</si>
  <si>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</si>
  <si>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</si>
  <si>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</si>
  <si>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</si>
  <si>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</si>
  <si>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</si>
  <si>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</si>
  <si>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</si>
  <si>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</si>
  <si>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</si>
  <si>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</si>
  <si>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</si>
  <si>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</si>
  <si>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</si>
  <si>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</si>
  <si>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</si>
  <si>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</si>
  <si>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</si>
  <si>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</si>
  <si>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</si>
  <si>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</si>
  <si>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</si>
  <si>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</si>
  <si>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</si>
  <si>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</si>
  <si>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</si>
  <si>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</si>
  <si>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</si>
  <si>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</si>
  <si>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</si>
  <si>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</si>
  <si>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</si>
  <si>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</si>
  <si>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</si>
  <si>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</si>
  <si>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</si>
  <si>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</si>
  <si>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</si>
  <si>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</si>
  <si>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</si>
  <si>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</si>
  <si>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</si>
  <si>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</si>
  <si>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</si>
  <si>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</si>
  <si>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</si>
  <si>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</si>
  <si>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</si>
  <si>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</si>
  <si>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</si>
  <si>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</si>
  <si>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</si>
  <si>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</si>
  <si>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</si>
  <si>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</si>
  <si>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</si>
  <si>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</si>
  <si>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</si>
  <si>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</si>
  <si>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</si>
  <si>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</si>
  <si>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</si>
  <si>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</si>
  <si>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</si>
  <si>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</si>
  <si>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</si>
  <si>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</si>
  <si>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</si>
  <si>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</si>
  <si>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</si>
  <si>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</si>
  <si>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</si>
  <si>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</si>
  <si>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</si>
  <si>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</si>
  <si>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</si>
  <si>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</si>
  <si>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</si>
  <si>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</si>
  <si>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</si>
  <si>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</si>
  <si>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</si>
  <si>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</si>
  <si>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</si>
  <si>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</si>
  <si>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</si>
  <si>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</si>
  <si>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</si>
  <si>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</si>
  <si>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</si>
  <si>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</si>
  <si>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</si>
  <si>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</si>
  <si>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</si>
  <si>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</si>
  <si>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</si>
  <si>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</si>
  <si>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</si>
  <si>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</si>
  <si>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</si>
  <si>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FranÃ§ois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</si>
  <si>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</si>
  <si>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</si>
  <si>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</si>
  <si>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</si>
  <si>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</si>
  <si>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</si>
  <si>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</si>
  <si>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</si>
  <si>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</si>
  <si>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</si>
  <si>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</si>
  <si>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</si>
  <si>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</si>
  <si>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</si>
  <si>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</si>
  <si>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</si>
  <si>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</si>
  <si>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</si>
  <si>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</si>
  <si>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</si>
  <si>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</si>
  <si>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</si>
  <si>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</si>
  <si>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</si>
  <si>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</si>
  <si>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</si>
  <si>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</si>
  <si>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</si>
  <si>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</si>
  <si>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</si>
  <si>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</si>
  <si>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</si>
  <si>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</si>
  <si>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</si>
  <si>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</si>
  <si>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</si>
  <si>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</si>
  <si>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</si>
  <si>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</si>
  <si>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</si>
  <si>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</si>
  <si>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</si>
  <si>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</si>
  <si>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</si>
  <si>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</si>
  <si>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</si>
  <si>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</si>
  <si>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</si>
  <si>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</si>
  <si>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</si>
  <si>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</si>
  <si>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</si>
  <si>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</si>
  <si>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</si>
  <si>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</si>
  <si>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</si>
  <si>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</si>
  <si>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</si>
  <si>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</si>
  <si>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CinematogrÃ¡fica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</si>
  <si>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</si>
  <si>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</si>
  <si>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</si>
  <si>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</si>
  <si>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</si>
  <si>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</si>
  <si>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</si>
  <si>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</si>
  <si>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</si>
  <si>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</si>
  <si>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</si>
  <si>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</si>
  <si>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</si>
  <si>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</si>
  <si>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</si>
  <si>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</si>
  <si>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</si>
  <si>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</si>
  <si>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</si>
  <si>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</si>
  <si>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</si>
  <si>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</si>
  <si>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</si>
  <si>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</si>
  <si>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</si>
  <si>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Ã”shima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</si>
  <si>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</si>
  <si>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</si>
  <si>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</si>
  <si>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</si>
  <si>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</si>
  <si>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</si>
  <si>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</si>
  <si>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</si>
  <si>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</si>
  <si>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</si>
  <si>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</si>
  <si>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</si>
  <si>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</si>
  <si>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</si>
  <si>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</si>
  <si>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</si>
  <si>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</si>
  <si>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</si>
  <si>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</si>
  <si>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</si>
  <si>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</si>
  <si>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</si>
  <si>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</si>
  <si>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</si>
  <si>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</si>
  <si>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</si>
  <si>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</si>
  <si>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</si>
  <si>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</si>
  <si>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</si>
  <si>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</si>
  <si>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</si>
  <si>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</si>
  <si>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</si>
  <si>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</si>
  <si>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</si>
  <si>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</si>
  <si>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</si>
  <si>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</si>
  <si>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</si>
  <si>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</si>
  <si>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</si>
  <si>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</si>
  <si>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</si>
  <si>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</si>
  <si>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</si>
  <si>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</si>
  <si>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</si>
  <si>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</si>
  <si>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</si>
  <si>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</si>
  <si>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</si>
  <si>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</si>
  <si>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</si>
  <si>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</si>
  <si>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</si>
  <si>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</si>
  <si>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</si>
  <si>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</si>
  <si>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</si>
  <si>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</si>
  <si>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</si>
  <si>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</si>
  <si>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</si>
  <si>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</si>
  <si>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</si>
  <si>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</si>
  <si>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</si>
  <si>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</si>
  <si>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</si>
  <si>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</si>
  <si>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</si>
  <si>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</si>
  <si>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</si>
  <si>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</si>
  <si>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</si>
  <si>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</si>
  <si>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</si>
  <si>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</si>
  <si>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</si>
  <si>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</si>
  <si>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</si>
  <si>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</si>
  <si>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</si>
  <si>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</si>
  <si>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</si>
  <si>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</si>
  <si>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</si>
  <si>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</si>
  <si>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</si>
  <si>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</si>
  <si>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</si>
  <si>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</si>
  <si>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</si>
  <si>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</si>
  <si>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</si>
  <si>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</si>
  <si>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</si>
  <si>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</si>
  <si>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</si>
  <si>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</si>
  <si>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</si>
  <si>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</si>
  <si>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</si>
  <si>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</si>
  <si>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</si>
  <si>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</si>
  <si>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ShÃ´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</si>
  <si>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</si>
  <si>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</si>
  <si>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</si>
  <si>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</si>
  <si>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</si>
  <si>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</si>
  <si>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</si>
  <si>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</si>
  <si>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</si>
  <si>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</si>
  <si>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</si>
  <si>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</si>
  <si>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</si>
  <si>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</si>
  <si>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</si>
  <si>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</si>
  <si>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</si>
  <si>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</si>
  <si>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</si>
  <si>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</si>
  <si>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</si>
  <si>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</si>
  <si>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</si>
  <si>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</si>
  <si>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</si>
  <si>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</si>
  <si>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</si>
  <si>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</si>
  <si>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</si>
  <si>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</si>
  <si>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</si>
  <si>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</si>
  <si>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</si>
  <si>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</si>
  <si>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</si>
  <si>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</si>
  <si>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</si>
  <si>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</si>
  <si>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</si>
  <si>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</si>
  <si>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</si>
  <si>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</si>
  <si>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</si>
  <si>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</si>
  <si>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</si>
  <si>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</si>
  <si>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</si>
  <si>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</si>
  <si>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</si>
  <si>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</si>
  <si>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</si>
  <si>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</si>
  <si>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</si>
  <si>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</si>
  <si>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</si>
  <si>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</si>
  <si>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</si>
  <si>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</si>
  <si>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</si>
  <si>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</si>
  <si>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</si>
  <si>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</si>
  <si>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</si>
  <si>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</si>
  <si>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</si>
  <si>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</si>
  <si>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</si>
  <si>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</si>
  <si>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</si>
  <si>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</si>
  <si>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</si>
  <si>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</si>
  <si>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</si>
  <si>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</si>
  <si>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</si>
  <si>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</si>
  <si>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</si>
  <si>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</si>
  <si>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</si>
  <si>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</si>
  <si>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</si>
  <si>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</si>
  <si>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</si>
  <si>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</si>
  <si>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</si>
  <si>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</si>
  <si>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</si>
  <si>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</si>
  <si>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</si>
  <si>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</si>
  <si>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</si>
  <si>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LtÃ©e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</si>
  <si>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</si>
  <si>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</si>
  <si>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</si>
  <si>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</si>
  <si>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</si>
  <si>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</si>
  <si>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</si>
  <si>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</si>
  <si>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</si>
  <si>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</si>
  <si>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</si>
  <si>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</si>
  <si>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</si>
  <si>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</si>
  <si>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</si>
  <si>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</si>
  <si>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</si>
  <si>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</si>
  <si>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</si>
  <si>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</si>
  <si>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</si>
  <si>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</si>
  <si>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</si>
  <si>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</si>
  <si>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</si>
  <si>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</si>
  <si>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</si>
  <si>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</si>
  <si>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</si>
  <si>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</si>
  <si>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</si>
  <si>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</si>
  <si>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</si>
  <si>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</si>
  <si>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</si>
  <si>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</si>
  <si>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</si>
  <si>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</si>
  <si>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</si>
  <si>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</si>
  <si>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</si>
  <si>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</si>
  <si>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</si>
  <si>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</si>
  <si>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</si>
  <si>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</si>
  <si>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</si>
  <si>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</si>
  <si>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</si>
  <si>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</si>
  <si>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</si>
  <si>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</si>
  <si>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</si>
  <si>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</si>
  <si>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</si>
  <si>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</si>
  <si>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</si>
  <si>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</si>
  <si>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</si>
  <si>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</si>
  <si>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</si>
  <si>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</si>
  <si>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</si>
  <si>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</si>
  <si>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</si>
  <si>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</si>
  <si>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</si>
  <si>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</si>
  <si>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</si>
  <si>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</si>
  <si>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</si>
  <si>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</si>
  <si>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</si>
  <si>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</si>
  <si>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</si>
  <si>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</si>
  <si>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</si>
  <si>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</si>
  <si>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</si>
  <si>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</si>
  <si>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</si>
  <si>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</si>
  <si>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</si>
  <si>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</si>
  <si>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</si>
  <si>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</si>
  <si>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</si>
  <si>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</si>
  <si>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</si>
  <si>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</si>
  <si>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</si>
  <si>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</si>
  <si>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</si>
  <si>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</si>
  <si>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</si>
  <si>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</si>
  <si>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</si>
  <si>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</si>
  <si>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</si>
  <si>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</si>
  <si>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</si>
  <si>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</si>
  <si>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</si>
  <si>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</si>
  <si>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</si>
  <si>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</si>
  <si>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</si>
  <si>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</si>
  <si>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</si>
  <si>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</si>
  <si>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</si>
  <si>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</si>
  <si>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</si>
  <si>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</si>
  <si>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</si>
  <si>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</si>
  <si>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</si>
  <si>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</si>
  <si>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</si>
  <si>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</si>
  <si>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</si>
  <si>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</si>
  <si>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</si>
  <si>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</si>
  <si>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</si>
  <si>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</si>
  <si>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</si>
  <si>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</si>
  <si>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</si>
  <si>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</si>
  <si>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</si>
  <si>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</si>
  <si>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</si>
  <si>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</si>
  <si>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</si>
  <si>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</si>
  <si>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</si>
  <si>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</si>
  <si>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</si>
  <si>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</si>
  <si>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</si>
  <si>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</si>
  <si>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</si>
  <si>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</si>
  <si>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</si>
  <si>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</si>
  <si>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</si>
  <si>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</si>
  <si>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</si>
  <si>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</si>
  <si>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</si>
  <si>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</si>
  <si>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</si>
  <si>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</si>
  <si>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</si>
  <si>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</si>
  <si>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</si>
  <si>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</si>
  <si>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</si>
  <si>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</si>
  <si>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</si>
  <si>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</si>
  <si>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</si>
  <si>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</si>
  <si>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</si>
  <si>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</si>
  <si>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</si>
  <si>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</si>
  <si>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</si>
  <si>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</si>
  <si>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</si>
  <si>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</si>
  <si>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</si>
  <si>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</si>
  <si>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</si>
  <si>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</si>
  <si>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</si>
  <si>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</si>
  <si>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</si>
  <si>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</si>
  <si>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</si>
  <si>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</si>
  <si>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</si>
  <si>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</si>
  <si>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</si>
  <si>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</si>
  <si>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</si>
  <si>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</si>
  <si>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</si>
  <si>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</si>
  <si>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</si>
  <si>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</si>
  <si>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</si>
  <si>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</si>
  <si>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</si>
  <si>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</si>
  <si>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</si>
  <si>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</si>
  <si>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</si>
  <si>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ParÃ©</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</si>
  <si>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</si>
  <si>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</si>
  <si>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</si>
  <si>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</si>
  <si>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</si>
  <si>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</si>
  <si>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</si>
  <si>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</si>
  <si>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</si>
  <si>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</si>
  <si>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</si>
  <si>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</si>
  <si>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</si>
  <si>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</si>
  <si>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</si>
  <si>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</si>
  <si>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</si>
  <si>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</si>
  <si>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</si>
  <si>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</si>
  <si>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</si>
  <si>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</si>
  <si>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</si>
  <si>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</si>
  <si>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</si>
  <si>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</si>
  <si>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</si>
  <si>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</si>
  <si>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</si>
  <si>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</si>
  <si>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</si>
  <si>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</si>
  <si>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</si>
  <si>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</si>
  <si>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</si>
  <si>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</si>
  <si>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</si>
  <si>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</si>
  <si>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</si>
  <si>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</si>
  <si>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</si>
  <si>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</si>
  <si>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</si>
  <si>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</si>
  <si>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</si>
  <si>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NausicaÃ¤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</si>
  <si>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</si>
  <si>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</si>
  <si>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</si>
  <si>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</si>
  <si>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</si>
  <si>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</si>
  <si>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</si>
  <si>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</si>
  <si>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</si>
  <si>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</si>
  <si>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</si>
  <si>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</si>
  <si>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</si>
  <si>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</si>
  <si>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</si>
  <si>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</si>
  <si>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</si>
  <si>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</si>
  <si>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</si>
  <si>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</si>
  <si>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</si>
  <si>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</si>
  <si>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</si>
  <si>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</si>
  <si>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</si>
  <si>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</si>
  <si>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</si>
  <si>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</si>
  <si>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</si>
  <si>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</si>
  <si>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</si>
  <si>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</si>
  <si>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</si>
  <si>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</si>
  <si>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</si>
  <si>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</si>
  <si>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</si>
  <si>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</si>
  <si>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</si>
  <si>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</si>
  <si>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</si>
  <si>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</si>
  <si>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</si>
  <si>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</si>
  <si>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</si>
  <si>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</si>
  <si>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</si>
  <si>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</si>
  <si>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</si>
  <si>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</si>
  <si>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JoffÃ©</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</si>
  <si>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</si>
  <si>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</si>
  <si>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</si>
  <si>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</si>
  <si>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</si>
  <si>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</si>
  <si>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</si>
  <si>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</si>
  <si>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</si>
  <si>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</si>
  <si>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</si>
  <si>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</si>
  <si>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</si>
  <si>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</si>
  <si>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</si>
  <si>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</si>
  <si>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</si>
  <si>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</si>
  <si>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</si>
  <si>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</si>
  <si>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</si>
  <si>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</si>
  <si>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</si>
  <si>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</si>
  <si>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</si>
  <si>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</si>
  <si>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</si>
  <si>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</si>
  <si>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</si>
  <si>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</si>
  <si>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</si>
  <si>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</si>
  <si>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</si>
  <si>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</si>
  <si>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</si>
  <si>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</si>
  <si>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</si>
  <si>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</si>
  <si>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</si>
  <si>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</si>
  <si>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</si>
  <si>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</si>
  <si>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</si>
  <si>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</si>
  <si>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</si>
  <si>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</si>
  <si>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</si>
  <si>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</si>
  <si>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</si>
  <si>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</si>
  <si>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</si>
  <si>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</si>
  <si>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</si>
  <si>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</si>
  <si>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</si>
  <si>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</si>
  <si>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</si>
  <si>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</si>
  <si>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</si>
  <si>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</si>
  <si>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</si>
  <si>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</si>
  <si>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</si>
  <si>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</si>
  <si>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</si>
  <si>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</si>
  <si>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</si>
  <si>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</si>
  <si>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</si>
  <si>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</si>
  <si>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</si>
  <si>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</si>
  <si>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</si>
  <si>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</si>
  <si>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</si>
  <si>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</si>
  <si>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</si>
  <si>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</si>
  <si>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</si>
  <si>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</si>
  <si>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</si>
  <si>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</si>
  <si>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</si>
  <si>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</si>
  <si>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</si>
  <si>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</si>
  <si>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</si>
  <si>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</si>
  <si>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</si>
  <si>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</si>
  <si>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</si>
  <si>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</si>
  <si>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</si>
  <si>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</si>
  <si>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</si>
  <si>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</si>
  <si>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</si>
  <si>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</si>
  <si>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</si>
  <si>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</si>
  <si>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</si>
  <si>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</si>
  <si>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</si>
  <si>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</si>
  <si>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</si>
  <si>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</si>
  <si>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</si>
  <si>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</si>
  <si>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</si>
  <si>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</si>
  <si>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</si>
  <si>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</si>
  <si>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</si>
  <si>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</si>
  <si>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</si>
  <si>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</si>
  <si>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</si>
  <si>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</si>
  <si>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</si>
  <si>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</si>
  <si>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</si>
  <si>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</si>
  <si>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</si>
  <si>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</si>
  <si>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</si>
  <si>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</si>
  <si>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</si>
  <si>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</si>
  <si>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</si>
  <si>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</si>
  <si>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</si>
  <si>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</si>
  <si>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</si>
  <si>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</si>
  <si>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</si>
  <si>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</si>
  <si>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</si>
  <si>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</si>
  <si>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</si>
  <si>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</si>
  <si>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</si>
  <si>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</si>
  <si>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</si>
  <si>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</si>
  <si>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</si>
  <si>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</si>
  <si>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</si>
  <si>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</si>
  <si>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</si>
  <si>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</si>
  <si>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</si>
  <si>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</si>
  <si>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</si>
  <si>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</si>
  <si>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</si>
  <si>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</si>
  <si>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</si>
  <si>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</si>
  <si>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</si>
  <si>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</si>
  <si>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</si>
  <si>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</si>
  <si>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</si>
  <si>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</si>
  <si>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</si>
  <si>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</si>
  <si>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</si>
  <si>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</si>
  <si>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</si>
  <si>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</si>
  <si>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</si>
  <si>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</si>
  <si>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</si>
  <si>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</si>
  <si>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</si>
  <si>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</si>
  <si>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</si>
  <si>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</si>
  <si>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</si>
  <si>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</si>
  <si>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</si>
  <si>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</si>
  <si>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</si>
  <si>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</si>
  <si>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</si>
  <si>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</si>
  <si>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</si>
  <si>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</si>
  <si>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</si>
  <si>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</si>
  <si>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</si>
  <si>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</si>
  <si>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</si>
  <si>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</si>
  <si>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</si>
  <si>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</si>
  <si>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</si>
  <si>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</si>
  <si>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</si>
  <si>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</si>
  <si>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</si>
  <si>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</si>
  <si>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</si>
  <si>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</si>
  <si>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</si>
  <si>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</si>
  <si>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</si>
  <si>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</si>
  <si>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</si>
  <si>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</si>
  <si>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</si>
  <si>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</si>
  <si>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</si>
  <si>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</si>
  <si>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</si>
  <si>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</si>
  <si>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</si>
  <si>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</si>
  <si>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</si>
  <si>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</si>
  <si>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</si>
  <si>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</si>
  <si>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</si>
  <si>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</si>
  <si>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</si>
  <si>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</si>
  <si>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</si>
  <si>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</si>
  <si>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</si>
  <si>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</si>
  <si>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</si>
  <si>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</si>
  <si>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</si>
  <si>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</si>
  <si>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</si>
  <si>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</si>
  <si>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</si>
  <si>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</si>
  <si>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</si>
  <si>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</si>
  <si>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</si>
  <si>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</si>
  <si>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</si>
  <si>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</si>
  <si>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</si>
  <si>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</si>
  <si>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</si>
  <si>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</si>
  <si>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</si>
  <si>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</si>
  <si>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</si>
  <si>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</si>
  <si>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GeneviÃ¨ve Bujold</t>
  </si>
  <si>
    <t>Tartan Productions</t>
  </si>
  <si>
    <t>Making the Grade</t>
  </si>
  <si>
    <t>May 18, 1984 (United States)</t>
  </si>
  <si>
    <t>Dorian Walker</t>
  </si>
  <si>
    <t>Gene Quintano</t>
  </si>
  <si>
    <t>Judd Nelson</t>
  </si>
  <si>
    <t>Full Moon in Paris</t>
  </si>
  <si>
    <t>August 29, 1984 (France)</t>
  </si>
  <si>
    <t>Ã‰ric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</si>
  <si>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</si>
  <si>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</si>
  <si>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</si>
  <si>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</si>
  <si>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</si>
  <si>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</si>
  <si>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</si>
  <si>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</si>
  <si>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</si>
  <si>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</si>
  <si>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</si>
  <si>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</si>
  <si>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</si>
  <si>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</si>
  <si>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</si>
  <si>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</si>
  <si>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</si>
  <si>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</si>
  <si>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</si>
  <si>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</si>
  <si>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</si>
  <si>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</si>
  <si>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</si>
  <si>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</si>
  <si>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</si>
  <si>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</si>
  <si>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</si>
  <si>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</si>
  <si>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</si>
  <si>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</si>
  <si>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</si>
  <si>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</si>
  <si>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</si>
  <si>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</si>
  <si>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</si>
  <si>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</si>
  <si>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</si>
  <si>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</si>
  <si>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</si>
  <si>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</si>
  <si>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</si>
  <si>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</si>
  <si>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</si>
  <si>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</si>
  <si>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</si>
  <si>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</si>
  <si>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</si>
  <si>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</si>
  <si>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</si>
  <si>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</si>
  <si>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</si>
  <si>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</si>
  <si>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</si>
  <si>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</si>
  <si>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</si>
  <si>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</si>
  <si>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</si>
  <si>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</si>
  <si>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</si>
  <si>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</si>
  <si>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</si>
  <si>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</si>
  <si>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</si>
  <si>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</si>
  <si>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</si>
  <si>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</si>
  <si>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</si>
  <si>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</si>
  <si>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</si>
  <si>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</si>
  <si>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</si>
  <si>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</si>
  <si>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</si>
  <si>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</si>
  <si>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</si>
  <si>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</si>
  <si>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</si>
  <si>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</si>
  <si>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</si>
  <si>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</si>
  <si>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</si>
  <si>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</si>
  <si>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</si>
  <si>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</si>
  <si>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</si>
  <si>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</si>
  <si>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</si>
  <si>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</si>
  <si>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</si>
  <si>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</si>
  <si>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</si>
  <si>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</si>
  <si>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</si>
  <si>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</si>
  <si>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</si>
  <si>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</si>
  <si>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</si>
  <si>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</si>
  <si>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</si>
  <si>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</si>
  <si>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</si>
  <si>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</si>
  <si>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</si>
  <si>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</si>
  <si>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</si>
  <si>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</si>
  <si>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</si>
  <si>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</si>
  <si>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</si>
  <si>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</si>
  <si>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</si>
  <si>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</si>
  <si>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</si>
  <si>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</si>
  <si>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KÃ¡roly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</si>
  <si>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</si>
  <si>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</si>
  <si>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</si>
  <si>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</si>
  <si>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</si>
  <si>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</si>
  <si>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</si>
  <si>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</si>
  <si>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</si>
  <si>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</si>
  <si>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</si>
  <si>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</si>
  <si>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</si>
  <si>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</si>
  <si>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</si>
  <si>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</si>
  <si>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</si>
  <si>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</si>
  <si>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</si>
  <si>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</si>
  <si>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</si>
  <si>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GÃ©rard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</si>
  <si>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</si>
  <si>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</si>
  <si>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</si>
  <si>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</si>
  <si>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</si>
  <si>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</si>
  <si>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</si>
  <si>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</si>
  <si>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</si>
  <si>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</si>
  <si>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</si>
  <si>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</si>
  <si>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</si>
  <si>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</si>
  <si>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</si>
  <si>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</si>
  <si>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</si>
  <si>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</si>
  <si>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</si>
  <si>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</si>
  <si>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</si>
  <si>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</si>
  <si>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</si>
  <si>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</si>
  <si>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</si>
  <si>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</si>
  <si>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</si>
  <si>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</si>
  <si>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</si>
  <si>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</si>
  <si>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</si>
  <si>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</si>
  <si>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</si>
  <si>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</si>
  <si>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</si>
  <si>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</si>
  <si>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</si>
  <si>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</si>
  <si>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</si>
  <si>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</si>
  <si>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</si>
  <si>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</si>
  <si>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</si>
  <si>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</si>
  <si>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</si>
  <si>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</si>
  <si>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</si>
  <si>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</si>
  <si>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</si>
  <si>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</si>
  <si>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</si>
  <si>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</si>
  <si>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</si>
  <si>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</si>
  <si>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</si>
  <si>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</si>
  <si>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</si>
  <si>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</si>
  <si>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</si>
  <si>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</si>
  <si>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</si>
  <si>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</si>
  <si>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</si>
  <si>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</si>
  <si>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</si>
  <si>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</si>
  <si>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</si>
  <si>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</si>
  <si>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</si>
  <si>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</si>
  <si>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</si>
  <si>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</si>
  <si>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</si>
  <si>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</si>
  <si>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</si>
  <si>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</si>
  <si>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</si>
  <si>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</si>
  <si>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</si>
  <si>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</si>
  <si>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</si>
  <si>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</si>
  <si>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</si>
  <si>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</si>
  <si>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</si>
  <si>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</si>
  <si>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</si>
  <si>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</si>
  <si>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</si>
  <si>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</si>
  <si>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</si>
  <si>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</si>
  <si>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</si>
  <si>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</si>
  <si>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</si>
  <si>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</si>
  <si>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</si>
  <si>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</si>
  <si>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</si>
  <si>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</si>
  <si>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</si>
  <si>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</si>
  <si>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</si>
  <si>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</si>
  <si>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</si>
  <si>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</si>
  <si>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</si>
  <si>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</si>
  <si>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</si>
  <si>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</si>
  <si>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</si>
  <si>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</si>
  <si>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</si>
  <si>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</si>
  <si>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</si>
  <si>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</si>
  <si>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</si>
  <si>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</si>
  <si>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</si>
  <si>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</si>
  <si>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</si>
  <si>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</si>
  <si>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</si>
  <si>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</si>
  <si>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</si>
  <si>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</si>
  <si>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</si>
  <si>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</si>
  <si>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</si>
  <si>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</si>
  <si>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</si>
  <si>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</si>
  <si>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</si>
  <si>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</si>
  <si>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</si>
  <si>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</si>
  <si>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</si>
  <si>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</si>
  <si>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</si>
  <si>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</si>
  <si>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</si>
  <si>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</si>
  <si>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</si>
  <si>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</si>
  <si>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</si>
  <si>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</si>
  <si>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</si>
  <si>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</si>
  <si>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</si>
  <si>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</si>
  <si>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</si>
  <si>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</si>
  <si>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</si>
  <si>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</si>
  <si>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</si>
  <si>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</si>
  <si>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</si>
  <si>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</si>
  <si>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</si>
  <si>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</si>
  <si>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</si>
  <si>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</si>
  <si>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</si>
  <si>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</si>
  <si>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</si>
  <si>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</si>
  <si>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</si>
  <si>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</si>
  <si>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</si>
  <si>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</si>
  <si>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</si>
  <si>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</si>
  <si>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</si>
  <si>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</si>
  <si>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</si>
  <si>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</si>
  <si>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</si>
  <si>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</si>
  <si>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</si>
  <si>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</si>
  <si>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</si>
  <si>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</si>
  <si>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</si>
  <si>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</si>
  <si>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</si>
  <si>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</si>
  <si>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</si>
  <si>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</si>
  <si>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</si>
  <si>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</si>
  <si>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</si>
  <si>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</si>
  <si>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</si>
  <si>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</si>
  <si>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</si>
  <si>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</si>
  <si>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</si>
  <si>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</si>
  <si>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</si>
  <si>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</si>
  <si>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</si>
  <si>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</si>
  <si>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</si>
  <si>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</si>
  <si>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</si>
  <si>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</si>
  <si>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</si>
  <si>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</si>
  <si>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</si>
  <si>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</si>
  <si>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</si>
  <si>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</si>
  <si>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</si>
  <si>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</si>
  <si>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</si>
  <si>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</si>
  <si>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</si>
  <si>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</si>
  <si>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</si>
  <si>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</si>
  <si>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</si>
  <si>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</si>
  <si>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</si>
  <si>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</si>
  <si>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</si>
  <si>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</si>
  <si>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</si>
  <si>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</si>
  <si>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</si>
  <si>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</si>
  <si>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</si>
  <si>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</si>
  <si>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</si>
  <si>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</si>
  <si>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</si>
  <si>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</si>
  <si>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</si>
  <si>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</si>
  <si>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</si>
  <si>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</si>
  <si>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</si>
  <si>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</si>
  <si>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JÃ»zÃ´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</si>
  <si>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</si>
  <si>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</si>
  <si>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</si>
  <si>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</si>
  <si>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</si>
  <si>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</si>
  <si>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</si>
  <si>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</si>
  <si>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</si>
  <si>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</si>
  <si>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</si>
  <si>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</si>
  <si>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</si>
  <si>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</si>
  <si>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</si>
  <si>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</si>
  <si>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</si>
  <si>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</si>
  <si>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</si>
  <si>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</si>
  <si>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</si>
  <si>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</si>
  <si>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</si>
  <si>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</si>
  <si>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</si>
  <si>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</si>
  <si>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</si>
  <si>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</si>
  <si>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</si>
  <si>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</si>
  <si>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</si>
  <si>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</si>
  <si>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</si>
  <si>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</si>
  <si>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</si>
  <si>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</si>
  <si>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</si>
  <si>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</si>
  <si>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</si>
  <si>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</si>
  <si>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</si>
  <si>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</si>
  <si>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</si>
  <si>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</si>
  <si>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</si>
  <si>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</si>
  <si>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</si>
  <si>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</si>
  <si>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</si>
  <si>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</si>
  <si>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</si>
  <si>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</si>
  <si>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</si>
  <si>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</si>
  <si>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</si>
  <si>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</si>
  <si>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</si>
  <si>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</si>
  <si>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</si>
  <si>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</si>
  <si>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</si>
  <si>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</si>
  <si>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</si>
  <si>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</si>
  <si>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</si>
  <si>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</si>
  <si>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</si>
  <si>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</si>
  <si>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</si>
  <si>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</si>
  <si>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</si>
  <si>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</si>
  <si>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</si>
  <si>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</si>
  <si>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</si>
  <si>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</si>
  <si>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</si>
  <si>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</si>
  <si>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</si>
  <si>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HallstrÃ¶m</t>
  </si>
  <si>
    <t>Reidar JÃ¶nsson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</si>
  <si>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</si>
  <si>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</si>
  <si>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</si>
  <si>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</si>
  <si>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</si>
  <si>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</si>
  <si>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</si>
  <si>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</si>
  <si>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</si>
  <si>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</si>
  <si>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</si>
  <si>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</si>
  <si>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</si>
  <si>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</si>
  <si>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</si>
  <si>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</si>
  <si>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</si>
  <si>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</si>
  <si>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</si>
  <si>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</si>
  <si>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</si>
  <si>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</si>
  <si>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</si>
  <si>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</si>
  <si>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</si>
  <si>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</si>
  <si>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</si>
  <si>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</si>
  <si>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</si>
  <si>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</si>
  <si>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</si>
  <si>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</si>
  <si>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</si>
  <si>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</si>
  <si>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</si>
  <si>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</si>
  <si>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</si>
  <si>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</si>
  <si>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</si>
  <si>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</si>
  <si>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</si>
  <si>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</si>
  <si>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</si>
  <si>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</si>
  <si>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</si>
  <si>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</si>
  <si>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</si>
  <si>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</si>
  <si>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</si>
  <si>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</si>
  <si>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</si>
  <si>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</si>
  <si>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</si>
  <si>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</si>
  <si>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</si>
  <si>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</si>
  <si>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</si>
  <si>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</si>
  <si>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</si>
  <si>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</si>
  <si>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</si>
  <si>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</si>
  <si>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</si>
  <si>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</si>
  <si>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</si>
  <si>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</si>
  <si>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</si>
  <si>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</si>
  <si>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</si>
  <si>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</si>
  <si>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</si>
  <si>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</si>
  <si>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</si>
  <si>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</si>
  <si>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</si>
  <si>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</si>
  <si>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</si>
  <si>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</si>
  <si>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</si>
  <si>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</si>
  <si>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</si>
  <si>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</si>
  <si>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</si>
  <si>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</si>
  <si>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</si>
  <si>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</si>
  <si>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</si>
  <si>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</si>
  <si>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</si>
  <si>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</si>
  <si>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</si>
  <si>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</si>
  <si>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</si>
  <si>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</si>
  <si>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</si>
  <si>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</si>
  <si>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</si>
  <si>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</si>
  <si>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</si>
  <si>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</si>
  <si>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</si>
  <si>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</si>
  <si>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</si>
  <si>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</si>
  <si>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</si>
  <si>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AÃ­da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</si>
  <si>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</si>
  <si>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</si>
  <si>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</si>
  <si>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</si>
  <si>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</si>
  <si>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</si>
  <si>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</si>
  <si>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</si>
  <si>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</si>
  <si>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</si>
  <si>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</si>
  <si>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</si>
  <si>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</si>
  <si>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</si>
  <si>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</si>
  <si>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</si>
  <si>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</si>
  <si>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</si>
  <si>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</si>
  <si>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</si>
  <si>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</si>
  <si>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</si>
  <si>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</si>
  <si>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</si>
  <si>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</si>
  <si>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</si>
  <si>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</si>
  <si>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</si>
  <si>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</si>
  <si>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</si>
  <si>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</si>
  <si>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</si>
  <si>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</si>
  <si>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</si>
  <si>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</si>
  <si>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</si>
  <si>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</si>
  <si>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</si>
  <si>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</si>
  <si>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</si>
  <si>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</si>
  <si>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</si>
  <si>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</si>
  <si>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</si>
  <si>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</si>
  <si>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</si>
  <si>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</si>
  <si>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</si>
  <si>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</si>
  <si>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</si>
  <si>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</si>
  <si>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</si>
  <si>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</si>
  <si>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</si>
  <si>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</si>
  <si>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</si>
  <si>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</si>
  <si>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</si>
  <si>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</si>
  <si>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</si>
  <si>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</si>
  <si>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</si>
  <si>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</si>
  <si>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</si>
  <si>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</si>
  <si>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</si>
  <si>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</si>
  <si>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</si>
  <si>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</si>
  <si>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</si>
  <si>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</si>
  <si>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</si>
  <si>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</si>
  <si>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</si>
  <si>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</si>
  <si>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</si>
  <si>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</si>
  <si>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</si>
  <si>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</si>
  <si>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</si>
  <si>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</si>
  <si>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</si>
  <si>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</si>
  <si>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</si>
  <si>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</si>
  <si>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</si>
  <si>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</si>
  <si>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</si>
  <si>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</si>
  <si>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</si>
  <si>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</si>
  <si>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</si>
  <si>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</si>
  <si>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</si>
  <si>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</si>
  <si>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</si>
  <si>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</si>
  <si>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</si>
  <si>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</si>
  <si>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</si>
  <si>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</si>
  <si>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</si>
  <si>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</si>
  <si>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</si>
  <si>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</si>
  <si>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</si>
  <si>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DeyriÃ¨s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</si>
  <si>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</si>
  <si>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</si>
  <si>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</si>
  <si>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</si>
  <si>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</si>
  <si>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</si>
  <si>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</si>
  <si>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</si>
  <si>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</si>
  <si>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</si>
  <si>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</si>
  <si>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</si>
  <si>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</si>
  <si>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</si>
  <si>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</si>
  <si>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</si>
  <si>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</si>
  <si>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</si>
  <si>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</si>
  <si>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</si>
  <si>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</si>
  <si>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</si>
  <si>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</si>
  <si>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</si>
  <si>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</si>
  <si>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</si>
  <si>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</si>
  <si>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</si>
  <si>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</si>
  <si>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</si>
  <si>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</si>
  <si>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</si>
  <si>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</si>
  <si>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</si>
  <si>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</si>
  <si>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</si>
  <si>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</si>
  <si>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</si>
  <si>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</si>
  <si>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IstvÃ¡n SzabÃ³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</si>
  <si>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</si>
  <si>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</si>
  <si>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</si>
  <si>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</si>
  <si>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</si>
  <si>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</si>
  <si>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</si>
  <si>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</si>
  <si>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</si>
  <si>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</si>
  <si>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</si>
  <si>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</si>
  <si>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</si>
  <si>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</si>
  <si>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</si>
  <si>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</si>
  <si>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</si>
  <si>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</si>
  <si>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</si>
  <si>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</si>
  <si>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</si>
  <si>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</si>
  <si>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</si>
  <si>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</si>
  <si>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</si>
  <si>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</si>
  <si>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</si>
  <si>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</si>
  <si>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</si>
  <si>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</si>
  <si>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</si>
  <si>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</si>
  <si>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</si>
  <si>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</si>
  <si>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</si>
  <si>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</si>
  <si>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RenÃ©e Missel</t>
  </si>
  <si>
    <t>Raphael Sbarge</t>
  </si>
  <si>
    <t>The Mount Company (II)</t>
  </si>
  <si>
    <t>Sudden Death</t>
  </si>
  <si>
    <t>Sig Shore</t>
  </si>
  <si>
    <t>Denise Coward</t>
  </si>
  <si>
    <t>Lodestar Productions</t>
  </si>
  <si>
    <t>One Woman or Two</t>
  </si>
  <si>
    <t>February 20, 1987 (United States)</t>
  </si>
  <si>
    <t>Ã‰lisabeth Rappeneau</t>
  </si>
  <si>
    <t>Hachette PremiÃ¨re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</si>
  <si>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</si>
  <si>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</si>
  <si>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</si>
  <si>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</si>
  <si>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</si>
  <si>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</si>
  <si>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</si>
  <si>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</si>
  <si>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</si>
  <si>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</si>
  <si>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</si>
  <si>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</si>
  <si>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</si>
  <si>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</si>
  <si>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</si>
  <si>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</si>
  <si>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</si>
  <si>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</si>
  <si>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</si>
  <si>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</si>
  <si>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</si>
  <si>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</si>
  <si>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</si>
  <si>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</si>
  <si>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</si>
  <si>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</si>
  <si>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</si>
  <si>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</si>
  <si>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</si>
  <si>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</si>
  <si>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</si>
  <si>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</si>
  <si>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</si>
  <si>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</si>
  <si>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</si>
  <si>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</si>
  <si>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</si>
  <si>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</si>
  <si>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</si>
  <si>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</si>
  <si>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cinÃ©ma et de l'image animÃ©e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</si>
  <si>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</si>
  <si>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</si>
  <si>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</si>
  <si>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</si>
  <si>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</si>
  <si>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</si>
  <si>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</si>
  <si>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</si>
  <si>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</si>
  <si>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</si>
  <si>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</si>
  <si>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</si>
  <si>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</si>
  <si>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</si>
  <si>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</si>
  <si>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</si>
  <si>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</si>
  <si>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</si>
  <si>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</si>
  <si>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</si>
  <si>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</si>
  <si>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</si>
  <si>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</si>
  <si>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</si>
  <si>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</si>
  <si>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</si>
  <si>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</si>
  <si>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</si>
  <si>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</si>
  <si>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</si>
  <si>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</si>
  <si>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</si>
  <si>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</si>
  <si>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</si>
  <si>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</si>
  <si>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</si>
  <si>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</si>
  <si>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</si>
  <si>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</si>
  <si>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</si>
  <si>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</si>
  <si>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</si>
  <si>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</si>
  <si>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</si>
  <si>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</si>
  <si>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</si>
  <si>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</si>
  <si>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</si>
  <si>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</si>
  <si>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</si>
  <si>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</si>
  <si>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</si>
  <si>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</si>
  <si>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</si>
  <si>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</si>
  <si>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</si>
  <si>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</si>
  <si>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</si>
  <si>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</si>
  <si>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</si>
  <si>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</si>
  <si>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</si>
  <si>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</si>
  <si>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</si>
  <si>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</si>
  <si>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</si>
  <si>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9Â½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</si>
  <si>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</si>
  <si>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</si>
  <si>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</si>
  <si>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</si>
  <si>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</si>
  <si>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</si>
  <si>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</si>
  <si>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</si>
  <si>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</si>
  <si>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</si>
  <si>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</si>
  <si>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</si>
  <si>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</si>
  <si>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</si>
  <si>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</si>
  <si>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</si>
  <si>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</si>
  <si>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</si>
  <si>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</si>
  <si>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</si>
  <si>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</si>
  <si>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</si>
  <si>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</si>
  <si>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</si>
  <si>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</si>
  <si>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</si>
  <si>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</si>
  <si>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</si>
  <si>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</si>
  <si>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</si>
  <si>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</si>
  <si>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</si>
  <si>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</si>
  <si>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</si>
  <si>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</si>
  <si>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</si>
  <si>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</si>
  <si>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</si>
  <si>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</si>
  <si>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</si>
  <si>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</si>
  <si>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</si>
  <si>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</si>
  <si>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</si>
  <si>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</si>
  <si>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</si>
  <si>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</si>
  <si>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</si>
  <si>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</si>
  <si>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</si>
  <si>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</si>
  <si>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</si>
  <si>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</si>
  <si>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</si>
  <si>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</si>
  <si>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</si>
  <si>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</si>
  <si>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</si>
  <si>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</si>
  <si>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</si>
  <si>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</si>
  <si>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</si>
  <si>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</si>
  <si>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</si>
  <si>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</si>
  <si>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</si>
  <si>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</si>
  <si>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</si>
  <si>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</si>
  <si>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</si>
  <si>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</si>
  <si>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</si>
  <si>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</si>
  <si>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</si>
  <si>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</si>
  <si>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</si>
  <si>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</si>
  <si>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</si>
  <si>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</si>
  <si>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</si>
  <si>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</si>
  <si>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</si>
  <si>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</si>
  <si>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</si>
  <si>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</si>
  <si>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</si>
  <si>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</si>
  <si>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</si>
  <si>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</si>
  <si>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</si>
  <si>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</si>
  <si>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</si>
  <si>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</si>
  <si>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</si>
  <si>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</si>
  <si>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</si>
  <si>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</si>
  <si>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</si>
  <si>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</si>
  <si>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</si>
  <si>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</si>
  <si>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</si>
  <si>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</si>
  <si>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</si>
  <si>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</si>
  <si>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</si>
  <si>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</si>
  <si>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</si>
  <si>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</si>
  <si>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</si>
  <si>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</si>
  <si>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</si>
  <si>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</si>
  <si>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</si>
  <si>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</si>
  <si>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</si>
  <si>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</si>
  <si>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</si>
  <si>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</si>
  <si>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</si>
  <si>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</si>
  <si>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</si>
  <si>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</si>
  <si>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</si>
  <si>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</si>
  <si>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</si>
  <si>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</si>
  <si>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</si>
  <si>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</si>
  <si>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</si>
  <si>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</si>
  <si>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</si>
  <si>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</si>
  <si>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</si>
  <si>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</si>
  <si>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</si>
  <si>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</si>
  <si>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</si>
  <si>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</si>
  <si>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</si>
  <si>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</si>
  <si>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</si>
  <si>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</si>
  <si>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</si>
  <si>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</si>
  <si>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</si>
  <si>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</si>
  <si>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</si>
  <si>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</si>
  <si>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</si>
  <si>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</si>
  <si>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</si>
  <si>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</si>
  <si>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</si>
  <si>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</si>
  <si>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</si>
  <si>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</si>
  <si>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</si>
  <si>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</si>
  <si>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</si>
  <si>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</si>
  <si>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</si>
  <si>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</si>
  <si>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</si>
  <si>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</si>
  <si>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</si>
  <si>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</si>
  <si>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</si>
  <si>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</si>
  <si>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</si>
  <si>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KyÃ´ko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</si>
  <si>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</si>
  <si>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</si>
  <si>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</si>
  <si>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</si>
  <si>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</si>
  <si>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</si>
  <si>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</si>
  <si>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</si>
  <si>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</si>
  <si>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</si>
  <si>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</si>
  <si>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</si>
  <si>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</si>
  <si>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</si>
  <si>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AlmodÃ³var</t>
  </si>
  <si>
    <t>Assumpta Serna</t>
  </si>
  <si>
    <t>CompaÃ±Ã­a Iberoamericana de TV</t>
  </si>
  <si>
    <t>Down and Out in Beverly Hills</t>
  </si>
  <si>
    <t>RenÃ©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</si>
  <si>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</si>
  <si>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</si>
  <si>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</si>
  <si>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</si>
  <si>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</si>
  <si>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</si>
  <si>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</si>
  <si>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</si>
  <si>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</si>
  <si>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</si>
  <si>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</si>
  <si>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</si>
  <si>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</si>
  <si>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</si>
  <si>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</si>
  <si>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</si>
  <si>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</si>
  <si>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</si>
  <si>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</si>
  <si>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</si>
  <si>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</si>
  <si>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</si>
  <si>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</si>
  <si>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</si>
  <si>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</si>
  <si>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</si>
  <si>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</si>
  <si>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</si>
  <si>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</si>
  <si>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</si>
  <si>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</si>
  <si>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</si>
  <si>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</si>
  <si>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</si>
  <si>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</si>
  <si>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</si>
  <si>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</si>
  <si>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</si>
  <si>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</si>
  <si>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</si>
  <si>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</si>
  <si>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</si>
  <si>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</si>
  <si>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</si>
  <si>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</si>
  <si>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</si>
  <si>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</si>
  <si>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</si>
  <si>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</si>
  <si>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</si>
  <si>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</si>
  <si>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</si>
  <si>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</si>
  <si>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</si>
  <si>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</si>
  <si>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</si>
  <si>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</si>
  <si>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</si>
  <si>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</si>
  <si>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</si>
  <si>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</si>
  <si>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</si>
  <si>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</si>
  <si>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</si>
  <si>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</si>
  <si>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</si>
  <si>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</si>
  <si>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</si>
  <si>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</si>
  <si>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</si>
  <si>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</si>
  <si>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</si>
  <si>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</si>
  <si>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</si>
  <si>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</si>
  <si>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</si>
  <si>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</si>
  <si>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</si>
  <si>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</si>
  <si>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</si>
  <si>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</si>
  <si>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</si>
  <si>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</si>
  <si>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</si>
  <si>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</si>
  <si>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</si>
  <si>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</si>
  <si>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</si>
  <si>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</si>
  <si>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</si>
  <si>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</si>
  <si>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</si>
  <si>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</si>
  <si>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</si>
  <si>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</si>
  <si>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</si>
  <si>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</si>
  <si>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</si>
  <si>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</si>
  <si>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</si>
  <si>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</si>
  <si>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</si>
  <si>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</si>
  <si>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</si>
  <si>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</si>
  <si>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</si>
  <si>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</si>
  <si>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</si>
  <si>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</si>
  <si>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</si>
  <si>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</si>
  <si>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</si>
  <si>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</si>
  <si>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RiviÃ¨re</t>
  </si>
  <si>
    <t>MinistÃ¨re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</si>
  <si>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</si>
  <si>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</si>
  <si>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</si>
  <si>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</si>
  <si>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</si>
  <si>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</si>
  <si>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</si>
  <si>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</si>
  <si>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</si>
  <si>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</si>
  <si>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</si>
  <si>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</si>
  <si>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</si>
  <si>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</si>
  <si>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</si>
  <si>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</si>
  <si>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</si>
  <si>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</si>
  <si>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</si>
  <si>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</si>
  <si>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</si>
  <si>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</si>
  <si>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</si>
  <si>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</si>
  <si>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</si>
  <si>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</si>
  <si>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</si>
  <si>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</si>
  <si>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</si>
  <si>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</si>
  <si>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</si>
  <si>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</si>
  <si>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</si>
  <si>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</si>
  <si>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</si>
  <si>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</si>
  <si>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</si>
  <si>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</si>
  <si>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</si>
  <si>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</si>
  <si>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</si>
  <si>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</si>
  <si>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</si>
  <si>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</si>
  <si>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</si>
  <si>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</si>
  <si>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</si>
  <si>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</si>
  <si>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</si>
  <si>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</si>
  <si>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</si>
  <si>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</si>
  <si>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</si>
  <si>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</si>
  <si>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</si>
  <si>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</si>
  <si>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</si>
  <si>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</si>
  <si>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</si>
  <si>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</si>
  <si>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</si>
  <si>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</si>
  <si>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</si>
  <si>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</si>
  <si>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</si>
  <si>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</si>
  <si>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</si>
  <si>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</si>
  <si>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</si>
  <si>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</si>
  <si>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</si>
  <si>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</si>
  <si>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</si>
  <si>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</si>
  <si>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</si>
  <si>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</si>
  <si>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</si>
  <si>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</si>
  <si>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</si>
  <si>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</si>
  <si>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</si>
  <si>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</si>
  <si>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</si>
  <si>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</si>
  <si>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</si>
  <si>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</si>
  <si>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</si>
  <si>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</si>
  <si>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</si>
  <si>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</si>
  <si>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</si>
  <si>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</si>
  <si>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</si>
  <si>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</si>
  <si>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</si>
  <si>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</si>
  <si>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</si>
  <si>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</si>
  <si>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</si>
  <si>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</si>
  <si>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</si>
  <si>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</si>
  <si>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</si>
  <si>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</si>
  <si>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</si>
  <si>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</si>
  <si>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</si>
  <si>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</si>
  <si>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</si>
  <si>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MoshÃ©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</si>
  <si>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</si>
  <si>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</si>
  <si>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</si>
  <si>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</si>
  <si>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</si>
  <si>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</si>
  <si>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</si>
  <si>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</si>
  <si>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</si>
  <si>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</si>
  <si>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</si>
  <si>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</si>
  <si>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</si>
  <si>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</si>
  <si>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</si>
  <si>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</si>
  <si>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</si>
  <si>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</si>
  <si>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</si>
  <si>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</si>
  <si>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</si>
  <si>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</si>
  <si>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</si>
  <si>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</si>
  <si>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</si>
  <si>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</si>
  <si>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</si>
  <si>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</si>
  <si>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</si>
  <si>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</si>
  <si>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</si>
  <si>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</si>
  <si>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</si>
  <si>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</si>
  <si>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</si>
  <si>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</si>
  <si>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</si>
  <si>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</si>
  <si>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</si>
  <si>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</si>
  <si>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</si>
  <si>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</si>
  <si>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</si>
  <si>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</si>
  <si>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</si>
  <si>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</si>
  <si>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</si>
  <si>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</si>
  <si>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</si>
  <si>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</si>
  <si>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</si>
  <si>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</si>
  <si>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</si>
  <si>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</si>
  <si>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</si>
  <si>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</si>
  <si>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</si>
  <si>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</si>
  <si>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</si>
  <si>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</si>
  <si>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MÃ©nage</t>
  </si>
  <si>
    <t>October 1, 1986 (United States)</t>
  </si>
  <si>
    <t>Bertrand Blier</t>
  </si>
  <si>
    <t>CinÃ©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</si>
  <si>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</si>
  <si>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</si>
  <si>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</si>
  <si>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</si>
  <si>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</si>
  <si>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</si>
  <si>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</si>
  <si>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</si>
  <si>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</si>
  <si>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</si>
  <si>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</si>
  <si>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</si>
  <si>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</si>
  <si>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</si>
  <si>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</si>
  <si>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</si>
  <si>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</si>
  <si>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</si>
  <si>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</si>
  <si>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</si>
  <si>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</si>
  <si>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</si>
  <si>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</si>
  <si>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</si>
  <si>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</si>
  <si>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</si>
  <si>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</si>
  <si>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</si>
  <si>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</si>
  <si>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</si>
  <si>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</si>
  <si>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</si>
  <si>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</si>
  <si>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</si>
  <si>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</si>
  <si>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</si>
  <si>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</si>
  <si>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</si>
  <si>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</si>
  <si>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</si>
  <si>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</si>
  <si>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</si>
  <si>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</si>
  <si>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</si>
  <si>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CamÃ©ras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</si>
  <si>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</si>
  <si>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</si>
  <si>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</si>
  <si>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</si>
  <si>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</si>
  <si>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</si>
  <si>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</si>
  <si>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</si>
  <si>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</si>
  <si>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</si>
  <si>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</si>
  <si>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</si>
  <si>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</si>
  <si>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</si>
  <si>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</si>
  <si>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</si>
  <si>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</si>
  <si>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</si>
  <si>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</si>
  <si>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</si>
  <si>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</si>
  <si>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</si>
  <si>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</si>
  <si>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</si>
  <si>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</si>
  <si>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</si>
  <si>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</si>
  <si>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</si>
  <si>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</si>
  <si>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</si>
  <si>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</si>
  <si>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</si>
  <si>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</si>
  <si>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</si>
  <si>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</si>
  <si>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</si>
  <si>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AimÃ©e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</si>
  <si>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</si>
  <si>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</si>
  <si>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</si>
  <si>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</si>
  <si>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</si>
  <si>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</si>
  <si>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</si>
  <si>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</si>
  <si>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</si>
  <si>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</si>
  <si>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</si>
  <si>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</si>
  <si>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</si>
  <si>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</si>
  <si>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</si>
  <si>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</si>
  <si>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</si>
  <si>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</si>
  <si>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</si>
  <si>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</si>
  <si>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</si>
  <si>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</si>
  <si>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</si>
  <si>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</si>
  <si>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</si>
  <si>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</si>
  <si>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</si>
  <si>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</si>
  <si>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</si>
  <si>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</si>
  <si>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</si>
  <si>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</si>
  <si>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</si>
  <si>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</si>
  <si>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</si>
  <si>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</si>
  <si>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</si>
  <si>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</si>
  <si>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</si>
  <si>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</si>
  <si>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</si>
  <si>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</si>
  <si>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</si>
  <si>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</si>
  <si>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</si>
  <si>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</si>
  <si>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</si>
  <si>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</si>
  <si>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</si>
  <si>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</si>
  <si>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</si>
  <si>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</si>
  <si>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</si>
  <si>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</si>
  <si>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</si>
  <si>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</si>
  <si>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</si>
  <si>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</si>
  <si>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</si>
  <si>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</si>
  <si>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</si>
  <si>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</si>
  <si>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</si>
  <si>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</si>
  <si>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</si>
  <si>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</si>
  <si>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</si>
  <si>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</si>
  <si>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</si>
  <si>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</si>
  <si>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</si>
  <si>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</si>
  <si>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</si>
  <si>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</si>
  <si>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</si>
  <si>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</si>
  <si>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</si>
  <si>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</si>
  <si>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</si>
  <si>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</si>
  <si>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</si>
  <si>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</si>
  <si>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</si>
  <si>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</si>
  <si>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</si>
  <si>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</si>
  <si>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</si>
  <si>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</si>
  <si>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</si>
  <si>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</si>
  <si>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</si>
  <si>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</si>
  <si>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</si>
  <si>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</si>
  <si>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</si>
  <si>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</si>
  <si>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</si>
  <si>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</si>
  <si>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</si>
  <si>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</si>
  <si>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</si>
  <si>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</si>
  <si>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</si>
  <si>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</si>
  <si>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</si>
  <si>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</si>
  <si>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</si>
  <si>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</si>
  <si>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</si>
  <si>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</si>
  <si>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</si>
  <si>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</si>
  <si>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</si>
  <si>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</si>
  <si>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</si>
  <si>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</si>
  <si>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</si>
  <si>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</si>
  <si>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</si>
  <si>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</si>
  <si>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</si>
  <si>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</si>
  <si>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</si>
  <si>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</si>
  <si>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</si>
  <si>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</si>
  <si>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</si>
  <si>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</si>
  <si>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</si>
  <si>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</si>
  <si>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</si>
  <si>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</si>
  <si>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</si>
  <si>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</si>
  <si>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</si>
  <si>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</si>
  <si>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</si>
  <si>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</si>
  <si>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</si>
  <si>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</si>
  <si>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</si>
  <si>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</si>
  <si>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</si>
  <si>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</si>
  <si>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</si>
  <si>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</si>
  <si>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</si>
  <si>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</si>
  <si>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</si>
  <si>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</si>
  <si>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</si>
  <si>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</si>
  <si>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</si>
  <si>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</si>
  <si>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</si>
  <si>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</si>
  <si>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</si>
  <si>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</si>
  <si>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</si>
  <si>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</si>
  <si>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</si>
  <si>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</si>
  <si>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</si>
  <si>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</si>
  <si>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</si>
  <si>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</si>
  <si>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</si>
  <si>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</si>
  <si>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</si>
  <si>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</si>
  <si>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</si>
  <si>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</si>
  <si>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</si>
  <si>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</si>
  <si>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</si>
  <si>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</si>
  <si>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</si>
  <si>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</si>
  <si>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</si>
  <si>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</si>
  <si>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</si>
  <si>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TakÃ¡cs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</si>
  <si>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</si>
  <si>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</si>
  <si>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</si>
  <si>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</si>
  <si>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</si>
  <si>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</si>
  <si>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</si>
  <si>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</si>
  <si>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</si>
  <si>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</si>
  <si>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</si>
  <si>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</si>
  <si>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</si>
  <si>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</si>
  <si>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</si>
  <si>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</si>
  <si>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</si>
  <si>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</si>
  <si>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</si>
  <si>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</si>
  <si>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</si>
  <si>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</si>
  <si>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</si>
  <si>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</si>
  <si>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</si>
  <si>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</si>
  <si>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</si>
  <si>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</si>
  <si>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</si>
  <si>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</si>
  <si>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</si>
  <si>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</si>
  <si>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Ã‰ditions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</si>
  <si>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</si>
  <si>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</si>
  <si>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</si>
  <si>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</si>
  <si>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</si>
  <si>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</si>
  <si>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</si>
  <si>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</si>
  <si>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</si>
  <si>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</si>
  <si>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</si>
  <si>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</si>
  <si>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</si>
  <si>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</si>
  <si>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</si>
  <si>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</si>
  <si>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</si>
  <si>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</si>
  <si>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</si>
  <si>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</si>
  <si>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</si>
  <si>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StÃ©phane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</si>
  <si>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</si>
  <si>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</si>
  <si>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</si>
  <si>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</si>
  <si>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</si>
  <si>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</si>
  <si>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</si>
  <si>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</si>
  <si>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</si>
  <si>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</si>
  <si>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SÃ¤gebrecht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</si>
  <si>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</si>
  <si>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</si>
  <si>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</si>
  <si>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</si>
  <si>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</si>
  <si>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</si>
  <si>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</si>
  <si>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</si>
  <si>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</si>
  <si>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</si>
  <si>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</si>
  <si>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</si>
  <si>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</si>
  <si>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</si>
  <si>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</si>
  <si>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</si>
  <si>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</si>
  <si>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</si>
  <si>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</si>
  <si>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</si>
  <si>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</si>
  <si>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</si>
  <si>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</si>
  <si>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</si>
  <si>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</si>
  <si>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</si>
  <si>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</si>
  <si>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</si>
  <si>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</si>
  <si>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</si>
  <si>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Ã‰lie Chouraqui</t>
  </si>
  <si>
    <t>A.J. Quinnell</t>
  </si>
  <si>
    <t>7 Films CinÃ©ma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</si>
  <si>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</si>
  <si>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</si>
  <si>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</si>
  <si>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</si>
  <si>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</si>
  <si>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</si>
  <si>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</si>
  <si>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</si>
  <si>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</si>
  <si>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</si>
  <si>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</si>
  <si>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</si>
  <si>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</si>
  <si>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</si>
  <si>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</si>
  <si>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</si>
  <si>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</si>
  <si>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</si>
  <si>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</si>
  <si>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</si>
  <si>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</si>
  <si>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</si>
  <si>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</si>
  <si>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</si>
  <si>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</si>
  <si>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</si>
  <si>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NexÃ¸</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</si>
  <si>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</si>
  <si>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</si>
  <si>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</si>
  <si>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</si>
  <si>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</si>
  <si>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</si>
  <si>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</si>
  <si>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</si>
  <si>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</si>
  <si>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</si>
  <si>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</si>
  <si>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</si>
  <si>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</si>
  <si>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</si>
  <si>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</si>
  <si>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</si>
  <si>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</si>
  <si>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</si>
  <si>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</si>
  <si>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</si>
  <si>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</si>
  <si>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</si>
  <si>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</si>
  <si>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</si>
  <si>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</si>
  <si>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</si>
  <si>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</si>
  <si>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</si>
  <si>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</si>
  <si>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</si>
  <si>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</si>
  <si>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</si>
  <si>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</si>
  <si>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</si>
  <si>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</si>
  <si>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</si>
  <si>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</si>
  <si>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</si>
  <si>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</si>
  <si>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</si>
  <si>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</si>
  <si>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</si>
  <si>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</si>
  <si>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</si>
  <si>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</si>
  <si>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</si>
  <si>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</si>
  <si>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</si>
  <si>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</si>
  <si>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</si>
  <si>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</si>
  <si>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</si>
  <si>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</si>
  <si>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</si>
  <si>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</si>
  <si>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</si>
  <si>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</si>
  <si>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</si>
  <si>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</si>
  <si>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</si>
  <si>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</si>
  <si>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</si>
  <si>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</si>
  <si>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</si>
  <si>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</si>
  <si>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</si>
  <si>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</si>
  <si>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</si>
  <si>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</si>
  <si>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RenÃ©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</si>
  <si>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</si>
  <si>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</si>
  <si>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</si>
  <si>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</si>
  <si>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</si>
  <si>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</si>
  <si>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</si>
  <si>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</si>
  <si>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</si>
  <si>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</si>
  <si>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</si>
  <si>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</si>
  <si>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</si>
  <si>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</si>
  <si>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</si>
  <si>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</si>
  <si>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</si>
  <si>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</si>
  <si>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</si>
  <si>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</si>
  <si>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</si>
  <si>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</si>
  <si>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</si>
  <si>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</si>
  <si>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</si>
  <si>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</si>
  <si>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</si>
  <si>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</si>
  <si>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</si>
  <si>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</si>
  <si>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</si>
  <si>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</si>
  <si>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</si>
  <si>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</si>
  <si>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</si>
  <si>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</si>
  <si>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</si>
  <si>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</si>
  <si>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</si>
  <si>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</si>
  <si>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</si>
  <si>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</si>
  <si>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</si>
  <si>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</si>
  <si>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</si>
  <si>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</si>
  <si>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</si>
  <si>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</si>
  <si>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</si>
  <si>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</si>
  <si>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</si>
  <si>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</si>
  <si>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</si>
  <si>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</si>
  <si>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</si>
  <si>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</si>
  <si>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</si>
  <si>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</si>
  <si>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</si>
  <si>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</si>
  <si>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</si>
  <si>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</si>
  <si>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</si>
  <si>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</si>
  <si>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</si>
  <si>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</si>
  <si>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</si>
  <si>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</si>
  <si>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</si>
  <si>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</si>
  <si>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</si>
  <si>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</si>
  <si>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</si>
  <si>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</si>
  <si>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</si>
  <si>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</si>
  <si>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</si>
  <si>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</si>
  <si>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</si>
  <si>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</si>
  <si>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</si>
  <si>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</si>
  <si>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</si>
  <si>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</si>
  <si>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</si>
  <si>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</si>
  <si>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</si>
  <si>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</si>
  <si>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</si>
  <si>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JoÃ«lle Miquel</t>
  </si>
  <si>
    <t>Compagnie Eric Rohmer (CER)</t>
  </si>
  <si>
    <t>Walk Like a Man</t>
  </si>
  <si>
    <t>Melvin Frank</t>
  </si>
  <si>
    <t>Robert Klane</t>
  </si>
  <si>
    <t>Christopher Lloyd</t>
  </si>
  <si>
    <t>Cross My Heart</t>
  </si>
  <si>
    <t>Martin Short</t>
  </si>
  <si>
    <t>Northern</t>
  </si>
  <si>
    <t>Walker</t>
  </si>
  <si>
    <t>Rudy Wurlitzer</t>
  </si>
  <si>
    <t>In-Cine CompaÃ±Ã­a Industrial CinematogrÃ¡fica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</si>
  <si>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</si>
  <si>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</si>
  <si>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</si>
  <si>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</si>
  <si>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</si>
  <si>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</si>
  <si>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</si>
  <si>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</si>
  <si>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</si>
  <si>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</si>
  <si>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</si>
  <si>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</si>
  <si>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</si>
  <si>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</si>
  <si>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</si>
  <si>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</si>
  <si>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</si>
  <si>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</si>
  <si>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</si>
  <si>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</si>
  <si>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</si>
  <si>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</si>
  <si>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</si>
  <si>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</si>
  <si>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</si>
  <si>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</si>
  <si>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</si>
  <si>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</si>
  <si>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</si>
  <si>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</si>
  <si>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</si>
  <si>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</si>
  <si>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</si>
  <si>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</si>
  <si>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</si>
  <si>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</si>
  <si>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</si>
  <si>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</si>
  <si>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</si>
  <si>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</si>
  <si>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</si>
  <si>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</si>
  <si>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</si>
  <si>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</si>
  <si>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</si>
  <si>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</si>
  <si>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</si>
  <si>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</si>
  <si>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</si>
  <si>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</si>
  <si>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</si>
  <si>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</si>
  <si>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</si>
  <si>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</si>
  <si>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</si>
  <si>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</si>
  <si>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</si>
  <si>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</si>
  <si>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</si>
  <si>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</si>
  <si>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</si>
  <si>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</si>
  <si>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</si>
  <si>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</si>
  <si>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</si>
  <si>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</si>
  <si>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</si>
  <si>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</si>
  <si>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</si>
  <si>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</si>
  <si>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</si>
  <si>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</si>
  <si>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</si>
  <si>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</si>
  <si>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</si>
  <si>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</si>
  <si>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</si>
  <si>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</si>
  <si>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</si>
  <si>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</si>
  <si>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</si>
  <si>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</si>
  <si>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</si>
  <si>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</si>
  <si>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</si>
  <si>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</si>
  <si>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</si>
  <si>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</si>
  <si>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</si>
  <si>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</si>
  <si>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</si>
  <si>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</si>
  <si>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</si>
  <si>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</si>
  <si>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</si>
  <si>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</si>
  <si>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</si>
  <si>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</si>
  <si>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</si>
  <si>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</si>
  <si>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</si>
  <si>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</si>
  <si>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</si>
  <si>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</si>
  <si>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</si>
  <si>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</si>
  <si>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</si>
  <si>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</si>
  <si>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</si>
  <si>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</si>
  <si>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</si>
  <si>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</si>
  <si>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</si>
  <si>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</si>
  <si>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</si>
  <si>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</si>
  <si>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</si>
  <si>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</si>
  <si>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</si>
  <si>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</si>
  <si>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</si>
  <si>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</si>
  <si>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</si>
  <si>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</si>
  <si>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</si>
  <si>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</si>
  <si>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</si>
  <si>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</si>
  <si>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</si>
  <si>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</si>
  <si>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</si>
  <si>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</si>
  <si>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</si>
  <si>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</si>
  <si>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</si>
  <si>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</si>
  <si>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</si>
  <si>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</si>
  <si>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</si>
  <si>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</si>
  <si>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</si>
  <si>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</si>
  <si>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</si>
  <si>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</si>
  <si>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</si>
  <si>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</si>
  <si>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</si>
  <si>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</si>
  <si>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</si>
  <si>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</si>
  <si>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</si>
  <si>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</si>
  <si>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</si>
  <si>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</si>
  <si>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</si>
  <si>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</si>
  <si>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</si>
  <si>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</si>
  <si>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</si>
  <si>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</si>
  <si>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</si>
  <si>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</si>
  <si>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</si>
  <si>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</si>
  <si>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</si>
  <si>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</si>
  <si>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</si>
  <si>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</si>
  <si>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</si>
  <si>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</si>
  <si>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</si>
  <si>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Ã”tomo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</si>
  <si>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</si>
  <si>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</si>
  <si>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</si>
  <si>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</si>
  <si>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</si>
  <si>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</si>
  <si>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</si>
  <si>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</si>
  <si>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</si>
  <si>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</si>
  <si>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</si>
  <si>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</si>
  <si>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</si>
  <si>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</si>
  <si>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</si>
  <si>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</si>
  <si>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</si>
  <si>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</si>
  <si>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</si>
  <si>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</si>
  <si>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</si>
  <si>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</si>
  <si>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</si>
  <si>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</si>
  <si>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</si>
  <si>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</si>
  <si>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</si>
  <si>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</si>
  <si>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</si>
  <si>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</si>
  <si>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</si>
  <si>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</si>
  <si>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</si>
  <si>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</si>
  <si>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</si>
  <si>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</si>
  <si>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</si>
  <si>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</si>
  <si>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</si>
  <si>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</si>
  <si>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</si>
  <si>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</si>
  <si>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</si>
  <si>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</si>
  <si>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</si>
  <si>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</si>
  <si>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</si>
  <si>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</si>
  <si>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</si>
  <si>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</si>
  <si>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</si>
  <si>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</si>
  <si>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</si>
  <si>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</si>
  <si>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</si>
  <si>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</si>
  <si>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</si>
  <si>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</si>
  <si>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</si>
  <si>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</si>
  <si>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</si>
  <si>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</si>
  <si>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</si>
  <si>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</si>
  <si>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</si>
  <si>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</si>
  <si>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</si>
  <si>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</si>
  <si>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</si>
  <si>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</si>
  <si>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</si>
  <si>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</si>
  <si>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</si>
  <si>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</si>
  <si>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</si>
  <si>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</si>
  <si>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</si>
  <si>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</si>
  <si>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</si>
  <si>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</si>
  <si>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</si>
  <si>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</si>
  <si>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</si>
  <si>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</si>
  <si>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</si>
  <si>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</si>
  <si>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</si>
  <si>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</si>
  <si>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</si>
  <si>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</si>
  <si>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</si>
  <si>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</si>
  <si>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</si>
  <si>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</si>
  <si>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</si>
  <si>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</si>
  <si>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</si>
  <si>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</si>
  <si>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</si>
  <si>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</si>
  <si>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</si>
  <si>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</si>
  <si>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</si>
  <si>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</si>
  <si>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</si>
  <si>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</si>
  <si>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</si>
  <si>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</si>
  <si>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</si>
  <si>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</si>
  <si>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</si>
  <si>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</si>
  <si>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</si>
  <si>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</si>
  <si>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</si>
  <si>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</si>
  <si>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</si>
  <si>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</si>
  <si>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</si>
  <si>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</si>
  <si>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</si>
  <si>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</si>
  <si>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</si>
  <si>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</si>
  <si>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</si>
  <si>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</si>
  <si>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</si>
  <si>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</si>
  <si>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</si>
  <si>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</si>
  <si>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</si>
  <si>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</si>
  <si>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</si>
  <si>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</si>
  <si>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</si>
  <si>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</si>
  <si>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</si>
  <si>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</si>
  <si>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</si>
  <si>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</si>
  <si>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</si>
  <si>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</si>
  <si>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</si>
  <si>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</si>
  <si>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</si>
  <si>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</si>
  <si>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</si>
  <si>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</si>
  <si>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</si>
  <si>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</si>
  <si>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</si>
  <si>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</si>
  <si>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</si>
  <si>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</si>
  <si>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</si>
  <si>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</si>
  <si>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</si>
  <si>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</si>
  <si>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</si>
  <si>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</si>
  <si>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</si>
  <si>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</si>
  <si>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</si>
  <si>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</si>
  <si>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</si>
  <si>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</si>
  <si>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</si>
  <si>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</si>
  <si>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</si>
  <si>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</si>
  <si>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</si>
  <si>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</si>
  <si>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</si>
  <si>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</si>
  <si>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</si>
  <si>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</si>
  <si>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RamÃ³n MenÃ©ndez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</si>
  <si>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</si>
  <si>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</si>
  <si>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</si>
  <si>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</si>
  <si>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</si>
  <si>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</si>
  <si>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</si>
  <si>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</si>
  <si>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</si>
  <si>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</si>
  <si>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</si>
  <si>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</si>
  <si>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</si>
  <si>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</si>
  <si>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</si>
  <si>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</si>
  <si>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</si>
  <si>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</si>
  <si>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</si>
  <si>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</si>
  <si>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</si>
  <si>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</si>
  <si>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</si>
  <si>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</si>
  <si>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</si>
  <si>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</si>
  <si>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</si>
  <si>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</si>
  <si>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</si>
  <si>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</si>
  <si>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</si>
  <si>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</si>
  <si>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</si>
  <si>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</si>
  <si>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</si>
  <si>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</si>
  <si>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</si>
  <si>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</si>
  <si>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</si>
  <si>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</si>
  <si>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</si>
  <si>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</si>
  <si>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</si>
  <si>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</si>
  <si>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</si>
  <si>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</si>
  <si>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</si>
  <si>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</si>
  <si>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</si>
  <si>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</si>
  <si>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</si>
  <si>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</si>
  <si>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</si>
  <si>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</si>
  <si>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</si>
  <si>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</si>
  <si>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</si>
  <si>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</si>
  <si>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</si>
  <si>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</si>
  <si>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</si>
  <si>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</si>
  <si>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</si>
  <si>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</si>
  <si>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</si>
  <si>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</si>
  <si>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</si>
  <si>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</si>
  <si>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</si>
  <si>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</si>
  <si>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</si>
  <si>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</si>
  <si>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</si>
  <si>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</si>
  <si>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</si>
  <si>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</si>
  <si>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</si>
  <si>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</si>
  <si>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</si>
  <si>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</si>
  <si>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</si>
  <si>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</si>
  <si>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</si>
  <si>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</si>
  <si>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</si>
  <si>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</si>
  <si>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</si>
  <si>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</si>
  <si>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</si>
  <si>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</si>
  <si>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</si>
  <si>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</si>
  <si>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</si>
  <si>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</si>
  <si>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</si>
  <si>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</si>
  <si>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</si>
  <si>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</si>
  <si>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</si>
  <si>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</si>
  <si>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</si>
  <si>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</si>
  <si>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</si>
  <si>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</si>
  <si>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</si>
  <si>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</si>
  <si>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</si>
  <si>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</si>
  <si>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</si>
  <si>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</si>
  <si>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</si>
  <si>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</si>
  <si>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</si>
  <si>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</si>
  <si>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</si>
  <si>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</si>
  <si>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</si>
  <si>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</si>
  <si>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</si>
  <si>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</si>
  <si>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</si>
  <si>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</si>
  <si>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</si>
  <si>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</si>
  <si>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</si>
  <si>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</si>
  <si>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</si>
  <si>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</si>
  <si>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</si>
  <si>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</si>
  <si>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</si>
  <si>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</si>
  <si>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</si>
  <si>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</si>
  <si>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</si>
  <si>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</si>
  <si>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</si>
  <si>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TchÃ©ky Karyo</t>
  </si>
  <si>
    <t>Price</t>
  </si>
  <si>
    <t>The Milagro Beanfield War</t>
  </si>
  <si>
    <t>John Nichols</t>
  </si>
  <si>
    <t>RubÃ©n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</si>
  <si>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</si>
  <si>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</si>
  <si>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</si>
  <si>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</si>
  <si>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</si>
  <si>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</si>
  <si>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</si>
  <si>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</si>
  <si>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</si>
  <si>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</si>
  <si>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</si>
  <si>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</si>
  <si>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GeneviÃ¨ve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</si>
  <si>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</si>
  <si>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</si>
  <si>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</si>
  <si>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</si>
  <si>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</si>
  <si>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</si>
  <si>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</si>
  <si>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</si>
  <si>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</si>
  <si>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</si>
  <si>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</si>
  <si>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</si>
  <si>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</si>
  <si>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</si>
  <si>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</si>
  <si>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</si>
  <si>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</si>
  <si>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</si>
  <si>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</si>
  <si>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</si>
  <si>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</si>
  <si>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</si>
  <si>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</si>
  <si>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</si>
  <si>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</si>
  <si>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</si>
  <si>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</si>
  <si>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</si>
  <si>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</si>
  <si>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</si>
  <si>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</si>
  <si>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</si>
  <si>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</si>
  <si>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</si>
  <si>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</si>
  <si>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</si>
  <si>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</si>
  <si>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</si>
  <si>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</si>
  <si>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</si>
  <si>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</si>
  <si>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</si>
  <si>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</si>
  <si>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</si>
  <si>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</si>
  <si>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</si>
  <si>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</si>
  <si>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</si>
  <si>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</si>
  <si>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</si>
  <si>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</si>
  <si>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</si>
  <si>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</si>
  <si>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</si>
  <si>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</si>
  <si>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</si>
  <si>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</si>
  <si>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</si>
  <si>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</si>
  <si>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</si>
  <si>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</si>
  <si>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</si>
  <si>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</si>
  <si>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</si>
  <si>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</si>
  <si>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</si>
  <si>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</si>
  <si>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</si>
  <si>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</si>
  <si>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</si>
  <si>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</si>
  <si>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</si>
  <si>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</si>
  <si>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</si>
  <si>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</si>
  <si>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</si>
  <si>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</si>
  <si>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</si>
  <si>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</si>
  <si>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</si>
  <si>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</si>
  <si>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</si>
  <si>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</si>
  <si>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</si>
  <si>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</si>
  <si>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</si>
  <si>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</si>
  <si>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</si>
  <si>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</si>
  <si>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BankolÃ©</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</si>
  <si>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</si>
  <si>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</si>
  <si>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</si>
  <si>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</si>
  <si>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</si>
  <si>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</si>
  <si>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</si>
  <si>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</si>
  <si>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</si>
  <si>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</si>
  <si>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</si>
  <si>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</si>
  <si>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</si>
  <si>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</si>
  <si>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</si>
  <si>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</si>
  <si>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</si>
  <si>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</si>
  <si>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</si>
  <si>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</si>
  <si>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</si>
  <si>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</si>
  <si>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</si>
  <si>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</si>
  <si>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</si>
  <si>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</si>
  <si>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</si>
  <si>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</si>
  <si>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</si>
  <si>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</si>
  <si>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</si>
  <si>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</si>
  <si>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</si>
  <si>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</si>
  <si>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</si>
  <si>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</si>
  <si>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</si>
  <si>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</si>
  <si>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</si>
  <si>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</si>
  <si>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</si>
  <si>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</si>
  <si>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</si>
  <si>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</si>
  <si>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</si>
  <si>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</si>
  <si>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</si>
  <si>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</si>
  <si>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</si>
  <si>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</si>
  <si>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</si>
  <si>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</si>
  <si>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</si>
  <si>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</si>
  <si>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</si>
  <si>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</si>
  <si>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</si>
  <si>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</si>
  <si>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</si>
  <si>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</si>
  <si>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</si>
  <si>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</si>
  <si>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</si>
  <si>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</si>
  <si>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</si>
  <si>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</si>
  <si>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</si>
  <si>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</si>
  <si>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</si>
  <si>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</si>
  <si>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</si>
  <si>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</si>
  <si>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</si>
  <si>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</si>
  <si>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</si>
  <si>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</si>
  <si>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</si>
  <si>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</si>
  <si>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</si>
  <si>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</si>
  <si>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</si>
  <si>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TormÃ©</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</si>
  <si>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</si>
  <si>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</si>
  <si>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</si>
  <si>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</si>
  <si>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</si>
  <si>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</si>
  <si>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</si>
  <si>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</si>
  <si>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</si>
  <si>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</si>
  <si>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</si>
  <si>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</si>
  <si>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</si>
  <si>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</si>
  <si>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</si>
  <si>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</si>
  <si>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</si>
  <si>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</si>
  <si>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</si>
  <si>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</si>
  <si>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</si>
  <si>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</si>
  <si>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</si>
  <si>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</si>
  <si>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</si>
  <si>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</si>
  <si>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</si>
  <si>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</si>
  <si>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</si>
  <si>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</si>
  <si>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</si>
  <si>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</si>
  <si>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</si>
  <si>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</si>
  <si>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</si>
  <si>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</si>
  <si>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</si>
  <si>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</si>
  <si>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</si>
  <si>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</si>
  <si>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</si>
  <si>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</si>
  <si>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</si>
  <si>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</si>
  <si>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</si>
  <si>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</si>
  <si>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</si>
  <si>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</si>
  <si>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</si>
  <si>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</si>
  <si>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</si>
  <si>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</si>
  <si>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</si>
  <si>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</si>
  <si>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</si>
  <si>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</si>
  <si>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</si>
  <si>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</si>
  <si>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</si>
  <si>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</si>
  <si>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</si>
  <si>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</si>
  <si>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</si>
  <si>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</si>
  <si>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</si>
  <si>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</si>
  <si>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</si>
  <si>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</si>
  <si>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</si>
  <si>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</si>
  <si>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</si>
  <si>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</si>
  <si>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</si>
  <si>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</si>
  <si>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</si>
  <si>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</si>
  <si>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</si>
  <si>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</si>
  <si>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</si>
  <si>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</si>
  <si>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</si>
  <si>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</si>
  <si>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</si>
  <si>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</si>
  <si>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</si>
  <si>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</si>
  <si>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</si>
  <si>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</si>
  <si>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</si>
  <si>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</si>
  <si>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</si>
  <si>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</si>
  <si>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</si>
  <si>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</si>
  <si>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</si>
  <si>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</si>
  <si>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</si>
  <si>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</si>
  <si>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</si>
  <si>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</si>
  <si>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</si>
  <si>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</si>
  <si>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</si>
  <si>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</si>
  <si>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</si>
  <si>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</si>
  <si>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</si>
  <si>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</si>
  <si>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</si>
  <si>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</si>
  <si>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</si>
  <si>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</si>
  <si>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</si>
  <si>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</si>
  <si>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</si>
  <si>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</si>
  <si>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</si>
  <si>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</si>
  <si>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</si>
  <si>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</si>
  <si>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</si>
  <si>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</si>
  <si>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</si>
  <si>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</si>
  <si>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</si>
  <si>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</si>
  <si>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</si>
  <si>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</si>
  <si>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</si>
  <si>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</si>
  <si>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</si>
  <si>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</si>
  <si>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</si>
  <si>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</si>
  <si>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</si>
  <si>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</si>
  <si>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</si>
  <si>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</si>
  <si>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</si>
  <si>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</si>
  <si>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</si>
  <si>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</si>
  <si>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</si>
  <si>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</si>
  <si>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</si>
  <si>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</si>
  <si>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</si>
  <si>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</si>
  <si>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</si>
  <si>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</si>
  <si>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</si>
  <si>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</si>
  <si>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</si>
  <si>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</si>
  <si>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</si>
  <si>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</si>
  <si>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</si>
  <si>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</si>
  <si>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</si>
  <si>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</si>
  <si>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</si>
  <si>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</si>
  <si>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</si>
  <si>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</si>
  <si>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</si>
  <si>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</si>
  <si>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</si>
  <si>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</si>
  <si>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</si>
  <si>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</si>
  <si>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</si>
  <si>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</si>
  <si>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</si>
  <si>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</si>
  <si>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</si>
  <si>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</si>
  <si>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</si>
  <si>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</si>
  <si>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</si>
  <si>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</si>
  <si>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</si>
  <si>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</si>
  <si>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</si>
  <si>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</si>
  <si>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</si>
  <si>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</si>
  <si>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</si>
  <si>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</si>
  <si>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</si>
  <si>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</si>
  <si>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</si>
  <si>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</si>
  <si>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</si>
  <si>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</si>
  <si>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</si>
  <si>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</si>
  <si>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</si>
  <si>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</si>
  <si>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</si>
  <si>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</si>
  <si>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</si>
  <si>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</si>
  <si>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</si>
  <si>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</si>
  <si>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</si>
  <si>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</si>
  <si>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</si>
  <si>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</si>
  <si>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</si>
  <si>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</si>
  <si>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</si>
  <si>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</si>
  <si>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</si>
  <si>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</si>
  <si>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</si>
  <si>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</si>
  <si>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</si>
  <si>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</si>
  <si>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</si>
  <si>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</si>
  <si>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</si>
  <si>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</si>
  <si>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</si>
  <si>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</si>
  <si>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</si>
  <si>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</si>
  <si>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</si>
  <si>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</si>
  <si>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</si>
  <si>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</si>
  <si>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</si>
  <si>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</si>
  <si>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</si>
  <si>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</si>
  <si>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</si>
  <si>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</si>
  <si>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</si>
  <si>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</si>
  <si>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</si>
  <si>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</si>
  <si>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</si>
  <si>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</si>
  <si>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</si>
  <si>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</si>
  <si>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</si>
  <si>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</si>
  <si>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</si>
  <si>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</si>
  <si>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</si>
  <si>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</si>
  <si>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</si>
  <si>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</si>
  <si>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</si>
  <si>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</si>
  <si>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</si>
  <si>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</si>
  <si>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</si>
  <si>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</si>
  <si>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</si>
  <si>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</si>
  <si>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</si>
  <si>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</si>
  <si>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</si>
  <si>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</si>
  <si>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</si>
  <si>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</si>
  <si>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</si>
  <si>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</si>
  <si>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</si>
  <si>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</si>
  <si>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</si>
  <si>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</si>
  <si>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</si>
  <si>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</si>
  <si>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</si>
  <si>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</si>
  <si>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</si>
  <si>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</si>
  <si>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</si>
  <si>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</si>
  <si>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</si>
  <si>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</si>
  <si>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</si>
  <si>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</si>
  <si>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</si>
  <si>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</si>
  <si>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</si>
  <si>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</si>
  <si>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</si>
  <si>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</si>
  <si>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</si>
  <si>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</si>
  <si>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</si>
  <si>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</si>
  <si>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</si>
  <si>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</si>
  <si>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</si>
  <si>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</si>
  <si>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</si>
  <si>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</si>
  <si>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</si>
  <si>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</si>
  <si>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</si>
  <si>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</si>
  <si>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</si>
  <si>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</si>
  <si>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</si>
  <si>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</si>
  <si>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</si>
  <si>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</si>
  <si>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</si>
  <si>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</si>
  <si>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</si>
  <si>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</si>
  <si>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</si>
  <si>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</si>
  <si>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</si>
  <si>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</si>
  <si>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</si>
  <si>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</si>
  <si>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</si>
  <si>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</si>
  <si>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</si>
  <si>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</si>
  <si>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</si>
  <si>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</si>
  <si>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</si>
  <si>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</si>
  <si>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</si>
  <si>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</si>
  <si>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</si>
  <si>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</si>
  <si>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</si>
  <si>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</si>
  <si>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</si>
  <si>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</si>
  <si>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</si>
  <si>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</si>
  <si>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</si>
  <si>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RyÃ´zÃ´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</si>
  <si>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</si>
  <si>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</si>
  <si>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</si>
  <si>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</si>
  <si>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</si>
  <si>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</si>
  <si>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</si>
  <si>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</si>
  <si>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</si>
  <si>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</si>
  <si>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</si>
  <si>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</si>
  <si>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</si>
  <si>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</si>
  <si>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</si>
  <si>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</si>
  <si>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</si>
  <si>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</si>
  <si>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</si>
  <si>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</si>
  <si>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</si>
  <si>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</si>
  <si>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</si>
  <si>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</si>
  <si>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</si>
  <si>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</si>
  <si>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</si>
  <si>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</si>
  <si>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</si>
  <si>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</si>
  <si>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</si>
  <si>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</si>
  <si>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</si>
  <si>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</si>
  <si>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</si>
  <si>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</si>
  <si>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</si>
  <si>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</si>
  <si>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</si>
  <si>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</si>
  <si>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</si>
  <si>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</si>
  <si>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</si>
  <si>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</si>
  <si>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</si>
  <si>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</si>
  <si>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</si>
  <si>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</si>
  <si>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</si>
  <si>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</si>
  <si>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</si>
  <si>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</si>
  <si>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</si>
  <si>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</si>
  <si>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</si>
  <si>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</si>
  <si>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</si>
  <si>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</si>
  <si>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</si>
  <si>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</si>
  <si>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</si>
  <si>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</si>
  <si>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</si>
  <si>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</si>
  <si>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RenÃ©</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</si>
  <si>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</si>
  <si>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</si>
  <si>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</si>
  <si>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</si>
  <si>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</si>
  <si>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</si>
  <si>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</si>
  <si>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</si>
  <si>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</si>
  <si>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</si>
  <si>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</si>
  <si>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</si>
  <si>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AndrÃ©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</si>
  <si>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</si>
  <si>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</si>
  <si>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</si>
  <si>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</si>
  <si>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</si>
  <si>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</si>
  <si>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</si>
  <si>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</si>
  <si>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</si>
  <si>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</si>
  <si>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</si>
  <si>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</si>
  <si>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</si>
  <si>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</si>
  <si>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</si>
  <si>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</si>
  <si>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</si>
  <si>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</si>
  <si>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</si>
  <si>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</si>
  <si>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</si>
  <si>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</si>
  <si>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</si>
  <si>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</si>
  <si>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</si>
  <si>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</si>
  <si>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</si>
  <si>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</si>
  <si>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</si>
  <si>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</si>
  <si>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</si>
  <si>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</si>
  <si>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</si>
  <si>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</si>
  <si>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</si>
  <si>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</si>
  <si>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</si>
  <si>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</si>
  <si>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</si>
  <si>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</si>
  <si>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</si>
  <si>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</si>
  <si>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</si>
  <si>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</si>
  <si>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</si>
  <si>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</si>
  <si>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</si>
  <si>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</si>
  <si>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</si>
  <si>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</si>
  <si>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</si>
  <si>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</si>
  <si>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</si>
  <si>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GeneviÃ¨ve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</si>
  <si>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</si>
  <si>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</si>
  <si>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</si>
  <si>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</si>
  <si>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</si>
  <si>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</si>
  <si>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</si>
  <si>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</si>
  <si>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</si>
  <si>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</si>
  <si>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</si>
  <si>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</si>
  <si>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</si>
  <si>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</si>
  <si>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</si>
  <si>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</si>
  <si>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</si>
  <si>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</si>
  <si>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</si>
  <si>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</si>
  <si>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</si>
  <si>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</si>
  <si>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</si>
  <si>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</si>
  <si>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</si>
  <si>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</si>
  <si>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</si>
  <si>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</si>
  <si>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</si>
  <si>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</si>
  <si>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</si>
  <si>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</si>
  <si>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</si>
  <si>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</si>
  <si>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</si>
  <si>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</si>
  <si>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</si>
  <si>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</si>
  <si>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</si>
  <si>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</si>
  <si>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</si>
  <si>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</si>
  <si>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</si>
  <si>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</si>
  <si>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IldikÃ³ Enyedi</t>
  </si>
  <si>
    <t>Dorota Segda</t>
  </si>
  <si>
    <t>Budapest StÃºdiÃ³ VÃ¡llalat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</si>
  <si>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</si>
  <si>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</si>
  <si>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</si>
  <si>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</si>
  <si>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</si>
  <si>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</si>
  <si>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</si>
  <si>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</si>
  <si>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</si>
  <si>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</si>
  <si>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</si>
  <si>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</si>
  <si>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</si>
  <si>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</si>
  <si>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</si>
  <si>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</si>
  <si>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</si>
  <si>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</si>
  <si>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</si>
  <si>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</si>
  <si>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</si>
  <si>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</si>
  <si>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</si>
  <si>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</si>
  <si>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</si>
  <si>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</si>
  <si>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</si>
  <si>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</si>
  <si>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</si>
  <si>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</si>
  <si>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</si>
  <si>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</si>
  <si>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</si>
  <si>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GÃ©rard KikoÃ¯ne</t>
  </si>
  <si>
    <t>J.P. FÃ©lix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</si>
  <si>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</si>
  <si>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</si>
  <si>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</si>
  <si>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</si>
  <si>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</si>
  <si>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</si>
  <si>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</si>
  <si>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</si>
  <si>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</si>
  <si>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</si>
  <si>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</si>
  <si>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</si>
  <si>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</si>
  <si>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</si>
  <si>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</si>
  <si>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</si>
  <si>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</si>
  <si>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</si>
  <si>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</si>
  <si>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</si>
  <si>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</si>
  <si>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</si>
  <si>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CinÃ©a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</si>
  <si>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</si>
  <si>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</si>
  <si>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</si>
  <si>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</si>
  <si>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</si>
  <si>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</si>
  <si>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</si>
  <si>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</si>
  <si>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</si>
  <si>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</si>
  <si>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</si>
  <si>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</si>
  <si>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</si>
  <si>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</si>
  <si>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</si>
  <si>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</si>
  <si>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</si>
  <si>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</si>
  <si>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</si>
  <si>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</si>
  <si>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</si>
  <si>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</si>
  <si>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</si>
  <si>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</si>
  <si>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</si>
  <si>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</si>
  <si>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</si>
  <si>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</si>
  <si>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</si>
  <si>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</si>
  <si>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</si>
  <si>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</si>
  <si>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</si>
  <si>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</si>
  <si>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</si>
  <si>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</si>
  <si>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</si>
  <si>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</si>
  <si>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</si>
  <si>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</si>
  <si>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</si>
  <si>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</si>
  <si>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</si>
  <si>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</si>
  <si>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</si>
  <si>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</si>
  <si>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</si>
  <si>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</si>
  <si>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</si>
  <si>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</si>
  <si>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</si>
  <si>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</si>
  <si>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</si>
  <si>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</si>
  <si>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</si>
  <si>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</si>
  <si>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</si>
  <si>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</si>
  <si>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</si>
  <si>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</si>
  <si>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</si>
  <si>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</si>
  <si>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</si>
  <si>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</si>
  <si>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</si>
  <si>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</si>
  <si>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</si>
  <si>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</si>
  <si>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</si>
  <si>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</si>
  <si>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</si>
  <si>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</si>
  <si>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</si>
  <si>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</si>
  <si>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</si>
  <si>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</si>
  <si>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</si>
  <si>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</si>
  <si>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</si>
  <si>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</si>
  <si>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</si>
  <si>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</si>
  <si>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</si>
  <si>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</si>
  <si>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</si>
  <si>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</si>
  <si>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</si>
  <si>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</si>
  <si>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</si>
  <si>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</si>
  <si>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</si>
  <si>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</si>
  <si>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</si>
  <si>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</si>
  <si>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</si>
  <si>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</si>
  <si>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</si>
  <si>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</si>
  <si>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</si>
  <si>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</si>
  <si>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</si>
  <si>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</si>
  <si>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</si>
  <si>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</si>
  <si>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</si>
  <si>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</si>
  <si>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</si>
  <si>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</si>
  <si>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</si>
  <si>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</si>
  <si>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</si>
  <si>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</si>
  <si>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SchlÃ¶ndorff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</si>
  <si>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</si>
  <si>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</si>
  <si>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</si>
  <si>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</si>
  <si>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</si>
  <si>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</si>
  <si>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</si>
  <si>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</si>
  <si>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</si>
  <si>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</si>
  <si>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</si>
  <si>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</si>
  <si>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</si>
  <si>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</si>
  <si>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</si>
  <si>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</si>
  <si>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</si>
  <si>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</si>
  <si>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</si>
  <si>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</si>
  <si>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</si>
  <si>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</si>
  <si>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</si>
  <si>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</si>
  <si>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</si>
  <si>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</si>
  <si>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</si>
  <si>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</si>
  <si>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</si>
  <si>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</si>
  <si>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</si>
  <si>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</si>
  <si>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</si>
  <si>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</si>
  <si>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</si>
  <si>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</si>
  <si>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</si>
  <si>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</si>
  <si>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</si>
  <si>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</si>
  <si>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</si>
  <si>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</si>
  <si>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</si>
  <si>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</si>
  <si>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</si>
  <si>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</si>
  <si>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</si>
  <si>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</si>
  <si>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</si>
  <si>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</si>
  <si>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</si>
  <si>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</si>
  <si>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</si>
  <si>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</si>
  <si>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</si>
  <si>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</si>
  <si>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</si>
  <si>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</si>
  <si>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</si>
  <si>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</si>
  <si>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</si>
  <si>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</si>
  <si>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</si>
  <si>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</si>
  <si>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</si>
  <si>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</si>
  <si>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</si>
  <si>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</si>
  <si>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</si>
  <si>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PathÃ©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</si>
  <si>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</si>
  <si>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</si>
  <si>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</si>
  <si>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</si>
  <si>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</si>
  <si>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</si>
  <si>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</si>
  <si>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</si>
  <si>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</si>
  <si>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</si>
  <si>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</si>
  <si>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</si>
  <si>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</si>
  <si>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</si>
  <si>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</si>
  <si>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</si>
  <si>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</si>
  <si>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</si>
  <si>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</si>
  <si>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</si>
  <si>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</si>
  <si>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</si>
  <si>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</si>
  <si>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</si>
  <si>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</si>
  <si>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</si>
  <si>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</si>
  <si>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</si>
  <si>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</si>
  <si>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</si>
  <si>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</si>
  <si>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</si>
  <si>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</si>
  <si>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</si>
  <si>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</si>
  <si>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</si>
  <si>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</si>
  <si>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</si>
  <si>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AnaÃ¯s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</si>
  <si>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</si>
  <si>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</si>
  <si>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</si>
  <si>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</si>
  <si>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</si>
  <si>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</si>
  <si>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</si>
  <si>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</si>
  <si>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</si>
  <si>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</si>
  <si>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</si>
  <si>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</si>
  <si>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</si>
  <si>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</si>
  <si>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</si>
  <si>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</si>
  <si>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</si>
  <si>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</si>
  <si>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</si>
  <si>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</si>
  <si>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</si>
  <si>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</si>
  <si>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</si>
  <si>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</si>
  <si>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</si>
  <si>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</si>
  <si>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</si>
  <si>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</si>
  <si>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</si>
  <si>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</si>
  <si>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</si>
  <si>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</si>
  <si>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</si>
  <si>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</si>
  <si>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</si>
  <si>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</si>
  <si>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</si>
  <si>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</si>
  <si>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</si>
  <si>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</si>
  <si>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</si>
  <si>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</si>
  <si>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</si>
  <si>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</si>
  <si>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</si>
  <si>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</si>
  <si>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</si>
  <si>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</si>
  <si>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</si>
  <si>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</si>
  <si>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</si>
  <si>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</si>
  <si>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</si>
  <si>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</si>
  <si>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</si>
  <si>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</si>
  <si>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</si>
  <si>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</si>
  <si>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</si>
  <si>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</si>
  <si>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</si>
  <si>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</si>
  <si>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</si>
  <si>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</si>
  <si>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</si>
  <si>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</si>
  <si>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</si>
  <si>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</si>
  <si>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</si>
  <si>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</si>
  <si>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</si>
  <si>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</si>
  <si>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</si>
  <si>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</si>
  <si>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</si>
  <si>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</si>
  <si>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</si>
  <si>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</si>
  <si>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</si>
  <si>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</si>
  <si>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</si>
  <si>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</si>
  <si>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</si>
  <si>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</si>
  <si>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</si>
  <si>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</si>
  <si>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</si>
  <si>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</si>
  <si>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</si>
  <si>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</si>
  <si>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</si>
  <si>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</si>
  <si>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</si>
  <si>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</si>
  <si>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</si>
  <si>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</si>
  <si>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</si>
  <si>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</si>
  <si>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</si>
  <si>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</si>
  <si>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</si>
  <si>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</si>
  <si>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</si>
  <si>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</si>
  <si>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</si>
  <si>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</si>
  <si>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</si>
  <si>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</si>
  <si>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</si>
  <si>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</si>
  <si>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</si>
  <si>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</si>
  <si>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</si>
  <si>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</si>
  <si>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</si>
  <si>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</si>
  <si>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</si>
  <si>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</si>
  <si>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</si>
  <si>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</si>
  <si>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</si>
  <si>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</si>
  <si>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CamÃ©ra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</si>
  <si>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</si>
  <si>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</si>
  <si>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</si>
  <si>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</si>
  <si>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</si>
  <si>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</si>
  <si>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</si>
  <si>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</si>
  <si>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</si>
  <si>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</si>
  <si>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</si>
  <si>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</si>
  <si>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</si>
  <si>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</si>
  <si>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</si>
  <si>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</si>
  <si>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</si>
  <si>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</si>
  <si>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CarrÃ©</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</si>
  <si>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</si>
  <si>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</si>
  <si>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</si>
  <si>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</si>
  <si>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</si>
  <si>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</si>
  <si>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</si>
  <si>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</si>
  <si>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</si>
  <si>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</si>
  <si>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</si>
  <si>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</si>
  <si>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</si>
  <si>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</si>
  <si>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</si>
  <si>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</si>
  <si>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</si>
  <si>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</si>
  <si>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</si>
  <si>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</si>
  <si>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</si>
  <si>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</si>
  <si>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</si>
  <si>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</si>
  <si>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</si>
  <si>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</si>
  <si>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</si>
  <si>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</si>
  <si>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</si>
  <si>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</si>
  <si>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</si>
  <si>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</si>
  <si>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</si>
  <si>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</si>
  <si>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</si>
  <si>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</si>
  <si>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</si>
  <si>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</si>
  <si>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</si>
  <si>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</si>
  <si>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</si>
  <si>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</si>
  <si>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</si>
  <si>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</si>
  <si>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</si>
  <si>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</si>
  <si>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</si>
  <si>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</si>
  <si>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</si>
  <si>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</si>
  <si>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</si>
  <si>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</si>
  <si>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</si>
  <si>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</si>
  <si>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</si>
  <si>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</si>
  <si>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</si>
  <si>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</si>
  <si>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</si>
  <si>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</si>
  <si>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</si>
  <si>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</si>
  <si>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</si>
  <si>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</si>
  <si>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</si>
  <si>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</si>
  <si>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</si>
  <si>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</si>
  <si>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</si>
  <si>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</si>
  <si>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</si>
  <si>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</si>
  <si>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</si>
  <si>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</si>
  <si>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</si>
  <si>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</si>
  <si>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</si>
  <si>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</si>
  <si>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</si>
  <si>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</si>
  <si>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</si>
  <si>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</si>
  <si>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</si>
  <si>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</si>
  <si>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</si>
  <si>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</si>
  <si>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</si>
  <si>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</si>
  <si>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</si>
  <si>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</si>
  <si>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</si>
  <si>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</si>
  <si>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</si>
  <si>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</si>
  <si>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</si>
  <si>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</si>
  <si>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</si>
  <si>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</si>
  <si>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</si>
  <si>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</si>
  <si>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</si>
  <si>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</si>
  <si>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</si>
  <si>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</si>
  <si>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</si>
  <si>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</si>
  <si>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</si>
  <si>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</si>
  <si>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</si>
  <si>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</si>
  <si>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</si>
  <si>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</si>
  <si>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</si>
  <si>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</si>
  <si>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</si>
  <si>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</si>
  <si>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</si>
  <si>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</si>
  <si>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</si>
  <si>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</si>
  <si>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</si>
  <si>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</si>
  <si>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</si>
  <si>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</si>
  <si>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</si>
  <si>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</si>
  <si>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</si>
  <si>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</si>
  <si>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</si>
  <si>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</si>
  <si>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</si>
  <si>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</si>
  <si>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</si>
  <si>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</si>
  <si>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</si>
  <si>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</si>
  <si>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</si>
  <si>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</si>
  <si>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</si>
  <si>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</si>
  <si>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</si>
  <si>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NucÃ©ra</t>
  </si>
  <si>
    <t>Philippe CaubÃ¨re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</si>
  <si>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</si>
  <si>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</si>
  <si>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</si>
  <si>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</si>
  <si>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</si>
  <si>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</si>
  <si>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</si>
  <si>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</si>
  <si>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</si>
  <si>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</si>
  <si>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</si>
  <si>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</si>
  <si>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</si>
  <si>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</si>
  <si>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</si>
  <si>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</si>
  <si>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</si>
  <si>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TeyssÃ¨dre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</si>
  <si>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</si>
  <si>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</si>
  <si>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</si>
  <si>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</si>
  <si>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</si>
  <si>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</si>
  <si>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</si>
  <si>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</si>
  <si>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</si>
  <si>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</si>
  <si>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</si>
  <si>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</si>
  <si>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</si>
  <si>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</si>
  <si>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</si>
  <si>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</si>
  <si>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</si>
  <si>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</si>
  <si>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</si>
  <si>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</si>
  <si>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</si>
  <si>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</si>
  <si>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</si>
  <si>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</si>
  <si>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</si>
  <si>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</si>
  <si>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</si>
  <si>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</si>
  <si>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</si>
  <si>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</si>
  <si>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</si>
  <si>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</si>
  <si>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</si>
  <si>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</si>
  <si>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</si>
  <si>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</si>
  <si>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</si>
  <si>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</si>
  <si>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</si>
  <si>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</si>
  <si>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</si>
  <si>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</si>
  <si>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</si>
  <si>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</si>
  <si>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</si>
  <si>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</si>
  <si>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</si>
  <si>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</si>
  <si>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</si>
  <si>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</si>
  <si>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</si>
  <si>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</si>
  <si>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</si>
  <si>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</si>
  <si>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</si>
  <si>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</si>
  <si>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</si>
  <si>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</si>
  <si>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</si>
  <si>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</si>
  <si>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</si>
  <si>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</si>
  <si>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</si>
  <si>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</si>
  <si>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</si>
  <si>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</si>
  <si>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</si>
  <si>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</si>
  <si>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</si>
  <si>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</si>
  <si>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</si>
  <si>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discrÃ¨te</t>
  </si>
  <si>
    <t>November 21, 1990 (France)</t>
  </si>
  <si>
    <t>Christian Vincent</t>
  </si>
  <si>
    <t>Fabrice Luchini</t>
  </si>
  <si>
    <t>France 3 CinÃ©ma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</si>
  <si>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</si>
  <si>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</si>
  <si>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</si>
  <si>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</si>
  <si>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</si>
  <si>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</si>
  <si>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</si>
  <si>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</si>
  <si>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</si>
  <si>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</si>
  <si>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</si>
  <si>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</si>
  <si>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</si>
  <si>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</si>
  <si>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</si>
  <si>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</si>
  <si>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</si>
  <si>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</si>
  <si>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</si>
  <si>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</si>
  <si>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</si>
  <si>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</si>
  <si>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</si>
  <si>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</si>
  <si>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</si>
  <si>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</si>
  <si>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</si>
  <si>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</si>
  <si>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</si>
  <si>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</si>
  <si>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</si>
  <si>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</si>
  <si>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</si>
  <si>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</si>
  <si>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</si>
  <si>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</si>
  <si>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</si>
  <si>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</si>
  <si>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</si>
  <si>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</si>
  <si>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</si>
  <si>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</si>
  <si>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</si>
  <si>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</si>
  <si>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</si>
  <si>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</si>
  <si>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</si>
  <si>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</si>
  <si>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</si>
  <si>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</si>
  <si>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MamÃ¡ TambiÃ©n</t>
  </si>
  <si>
    <t>June 8, 2001 (Mexico)</t>
  </si>
  <si>
    <t>Alfonso CuarÃ³n</t>
  </si>
  <si>
    <t>Carlos CuarÃ³n</t>
  </si>
  <si>
    <t>Maribel VerdÃº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</si>
  <si>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</si>
  <si>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</si>
  <si>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</si>
  <si>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</si>
  <si>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</si>
  <si>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</si>
  <si>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</si>
  <si>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</si>
  <si>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</si>
  <si>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</si>
  <si>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</si>
  <si>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</si>
  <si>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</si>
  <si>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</si>
  <si>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</si>
  <si>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</si>
  <si>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</si>
  <si>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</si>
  <si>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</si>
  <si>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</si>
  <si>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</si>
  <si>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</si>
  <si>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</si>
  <si>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</si>
  <si>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</si>
  <si>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</si>
  <si>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</si>
  <si>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</si>
  <si>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</si>
  <si>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</si>
  <si>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</si>
  <si>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</si>
  <si>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</si>
  <si>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</si>
  <si>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</si>
  <si>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</si>
  <si>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</si>
  <si>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</si>
  <si>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</si>
  <si>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</si>
  <si>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</si>
  <si>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</si>
  <si>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</si>
  <si>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</si>
  <si>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</si>
  <si>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</si>
  <si>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</si>
  <si>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</si>
  <si>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</si>
  <si>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</si>
  <si>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</si>
  <si>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</si>
  <si>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</si>
  <si>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</si>
  <si>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</si>
  <si>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</si>
  <si>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</si>
  <si>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</si>
  <si>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</si>
  <si>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</si>
  <si>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</si>
  <si>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</si>
  <si>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</si>
  <si>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</si>
  <si>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</si>
  <si>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</si>
  <si>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</si>
  <si>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</si>
  <si>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</si>
  <si>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</si>
  <si>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</si>
  <si>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</si>
  <si>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</si>
  <si>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</si>
  <si>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</si>
  <si>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</si>
  <si>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</si>
  <si>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</si>
  <si>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</si>
  <si>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</si>
  <si>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</si>
  <si>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</si>
  <si>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</si>
  <si>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</si>
  <si>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2Â½: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</si>
  <si>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</si>
  <si>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</si>
  <si>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</si>
  <si>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</si>
  <si>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</si>
  <si>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</si>
  <si>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</si>
  <si>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</si>
  <si>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</si>
  <si>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</si>
  <si>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</si>
  <si>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</si>
  <si>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VÃ©ronique</t>
  </si>
  <si>
    <t>Krzysztof Kieslowski</t>
  </si>
  <si>
    <t>IrÃ¨ne Jacob</t>
  </si>
  <si>
    <t>SidÃ©ral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</si>
  <si>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</si>
  <si>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</si>
  <si>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</si>
  <si>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</si>
  <si>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</si>
  <si>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</si>
  <si>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</si>
  <si>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</si>
  <si>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</si>
  <si>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</si>
  <si>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</si>
  <si>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</si>
  <si>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</si>
  <si>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</si>
  <si>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</si>
  <si>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</si>
  <si>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</si>
  <si>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</si>
  <si>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</si>
  <si>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</si>
  <si>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</si>
  <si>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</si>
  <si>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</si>
  <si>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</si>
  <si>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</si>
  <si>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</si>
  <si>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</si>
  <si>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</si>
  <si>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</si>
  <si>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</si>
  <si>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</si>
  <si>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</si>
  <si>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</si>
  <si>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</si>
  <si>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</si>
  <si>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</si>
  <si>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</si>
  <si>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</si>
  <si>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</si>
  <si>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</si>
  <si>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</si>
  <si>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</si>
  <si>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</si>
  <si>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</si>
  <si>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</si>
  <si>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</si>
  <si>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</si>
  <si>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</si>
  <si>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</si>
  <si>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</si>
  <si>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</si>
  <si>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</si>
  <si>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</si>
  <si>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</si>
  <si>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</si>
  <si>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</si>
  <si>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</si>
  <si>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</si>
  <si>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</si>
  <si>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</si>
  <si>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</si>
  <si>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</si>
  <si>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</si>
  <si>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</si>
  <si>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</si>
  <si>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</si>
  <si>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</si>
  <si>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</si>
  <si>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</si>
  <si>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</si>
  <si>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</si>
  <si>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</si>
  <si>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</si>
  <si>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</si>
  <si>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</si>
  <si>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</si>
  <si>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</si>
  <si>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</si>
  <si>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</si>
  <si>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</si>
  <si>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</si>
  <si>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</si>
  <si>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</si>
  <si>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</si>
  <si>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</si>
  <si>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</si>
  <si>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</si>
  <si>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</si>
  <si>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</si>
  <si>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</si>
  <si>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</si>
  <si>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</si>
  <si>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</si>
  <si>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</si>
  <si>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</si>
  <si>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</si>
  <si>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</si>
  <si>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</si>
  <si>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</si>
  <si>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</si>
  <si>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</si>
  <si>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</si>
  <si>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</si>
  <si>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</si>
  <si>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</si>
  <si>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</si>
  <si>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</si>
  <si>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</si>
  <si>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</si>
  <si>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</si>
  <si>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</si>
  <si>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</si>
  <si>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</si>
  <si>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</si>
  <si>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</si>
  <si>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</si>
  <si>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</si>
  <si>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</si>
  <si>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</si>
  <si>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</si>
  <si>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</si>
  <si>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</si>
  <si>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</si>
  <si>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</si>
  <si>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</si>
  <si>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</si>
  <si>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</si>
  <si>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</si>
  <si>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</si>
  <si>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</si>
  <si>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</si>
  <si>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</si>
  <si>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</si>
  <si>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</si>
  <si>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</si>
  <si>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</si>
  <si>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</si>
  <si>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</si>
  <si>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</si>
  <si>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</si>
  <si>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</si>
  <si>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</si>
  <si>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</si>
  <si>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</si>
  <si>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</si>
  <si>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</si>
  <si>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</si>
  <si>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</si>
  <si>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</si>
  <si>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</si>
  <si>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</si>
  <si>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</si>
  <si>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</si>
  <si>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</si>
  <si>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</si>
  <si>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</si>
  <si>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</si>
  <si>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</si>
  <si>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</si>
  <si>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</si>
  <si>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</si>
  <si>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</si>
  <si>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</si>
  <si>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</si>
  <si>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</si>
  <si>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</si>
  <si>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</si>
  <si>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</si>
  <si>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</si>
  <si>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</si>
  <si>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</si>
  <si>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</si>
  <si>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</si>
  <si>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</si>
  <si>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</si>
  <si>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</si>
  <si>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</si>
  <si>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</si>
  <si>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</si>
  <si>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</si>
  <si>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</si>
  <si>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</si>
  <si>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</si>
  <si>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</si>
  <si>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</si>
  <si>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</si>
  <si>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</si>
  <si>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AlicÃ©lÃ©o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</si>
  <si>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</si>
  <si>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</si>
  <si>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</si>
  <si>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</si>
  <si>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</si>
  <si>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</si>
  <si>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</si>
  <si>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</si>
  <si>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</si>
  <si>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</si>
  <si>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</si>
  <si>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</si>
  <si>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</si>
  <si>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</si>
  <si>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</si>
  <si>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</si>
  <si>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</si>
  <si>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</si>
  <si>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</si>
  <si>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</si>
  <si>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</si>
  <si>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</si>
  <si>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</si>
  <si>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</si>
  <si>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</si>
  <si>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</si>
  <si>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</si>
  <si>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</si>
  <si>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</si>
  <si>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</si>
  <si>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</si>
  <si>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</si>
  <si>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</si>
  <si>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</si>
  <si>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</si>
  <si>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</si>
  <si>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</si>
  <si>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</si>
  <si>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</si>
  <si>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</si>
  <si>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</si>
  <si>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</si>
  <si>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</si>
  <si>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</si>
  <si>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</si>
  <si>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</si>
  <si>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</si>
  <si>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</si>
  <si>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</si>
  <si>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</si>
  <si>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</si>
  <si>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</si>
  <si>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</si>
  <si>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</si>
  <si>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</si>
  <si>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</si>
  <si>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</si>
  <si>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</si>
  <si>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</si>
  <si>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</si>
  <si>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</si>
  <si>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</si>
  <si>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JÃ³zsef GÃ©mes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</si>
  <si>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</si>
  <si>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</si>
  <si>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</si>
  <si>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</si>
  <si>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</si>
  <si>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</si>
  <si>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</si>
  <si>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</si>
  <si>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</si>
  <si>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</si>
  <si>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</si>
  <si>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</si>
  <si>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</si>
  <si>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</si>
  <si>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</si>
  <si>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</si>
  <si>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</si>
  <si>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</si>
  <si>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</si>
  <si>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</si>
  <si>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</si>
  <si>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</si>
  <si>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</si>
  <si>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</si>
  <si>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</si>
  <si>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</si>
  <si>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</si>
  <si>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</si>
  <si>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</si>
  <si>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</si>
  <si>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</si>
  <si>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</si>
  <si>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</si>
  <si>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</si>
  <si>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</si>
  <si>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</si>
  <si>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</si>
  <si>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</si>
  <si>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</si>
  <si>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</si>
  <si>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</si>
  <si>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</si>
  <si>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</si>
  <si>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</si>
  <si>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</si>
  <si>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</si>
  <si>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</si>
  <si>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</si>
  <si>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</si>
  <si>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</si>
  <si>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</si>
  <si>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</si>
  <si>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</si>
  <si>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</si>
  <si>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</si>
  <si>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</si>
  <si>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</si>
  <si>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</si>
  <si>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</si>
  <si>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</si>
  <si>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</si>
  <si>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</si>
  <si>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</si>
  <si>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</si>
  <si>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</si>
  <si>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</si>
  <si>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</si>
  <si>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</si>
  <si>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</si>
  <si>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</si>
  <si>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</si>
  <si>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</si>
  <si>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</si>
  <si>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</si>
  <si>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</si>
  <si>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</si>
  <si>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</si>
  <si>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</si>
  <si>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</si>
  <si>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</si>
  <si>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</si>
  <si>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</si>
  <si>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</si>
  <si>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</si>
  <si>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</si>
  <si>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</si>
  <si>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</si>
  <si>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</si>
  <si>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</si>
  <si>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</si>
  <si>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</si>
  <si>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</si>
  <si>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</si>
  <si>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</si>
  <si>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</si>
  <si>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</si>
  <si>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</si>
  <si>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</si>
  <si>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</si>
  <si>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</si>
  <si>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</si>
  <si>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</si>
  <si>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</si>
  <si>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</si>
  <si>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</si>
  <si>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</si>
  <si>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</si>
  <si>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</si>
  <si>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</si>
  <si>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</si>
  <si>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</si>
  <si>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</si>
  <si>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</si>
  <si>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SÃ³lo con tu pareja</t>
  </si>
  <si>
    <t>December 25, 1992 (Mexico)</t>
  </si>
  <si>
    <t>Daniel GimÃ©nez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</si>
  <si>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</si>
  <si>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</si>
  <si>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</si>
  <si>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</si>
  <si>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</si>
  <si>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</si>
  <si>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</si>
  <si>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</si>
  <si>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</si>
  <si>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</si>
  <si>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</si>
  <si>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</si>
  <si>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</si>
  <si>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</si>
  <si>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</si>
  <si>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</si>
  <si>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</si>
  <si>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</si>
  <si>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</si>
  <si>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</si>
  <si>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</si>
  <si>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</si>
  <si>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</si>
  <si>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</si>
  <si>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</si>
  <si>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</si>
  <si>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</si>
  <si>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</si>
  <si>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</si>
  <si>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</si>
  <si>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</si>
  <si>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</si>
  <si>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</si>
  <si>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</si>
  <si>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</si>
  <si>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</si>
  <si>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</si>
  <si>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</si>
  <si>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</si>
  <si>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</si>
  <si>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</si>
  <si>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</si>
  <si>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</si>
  <si>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</si>
  <si>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</si>
  <si>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</si>
  <si>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</si>
  <si>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</si>
  <si>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</si>
  <si>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</si>
  <si>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</si>
  <si>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</si>
  <si>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</si>
  <si>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</si>
  <si>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Ãlvaro del Amo</t>
  </si>
  <si>
    <t>Pedro Costa Producciones CinematogrÃ¡ficas</t>
  </si>
  <si>
    <t>Johnny Stecchino</t>
  </si>
  <si>
    <t>October 24, 1991 (Italy)</t>
  </si>
  <si>
    <t>Roberto Benigni</t>
  </si>
  <si>
    <t>Stepping Out</t>
  </si>
  <si>
    <t>Liza Minnelli</t>
  </si>
  <si>
    <t>The Inner Circle</t>
  </si>
  <si>
    <t>Numero Uno International</t>
  </si>
  <si>
    <t>Mon pÃ¨re, ce hÃ©ros.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</si>
  <si>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</si>
  <si>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</si>
  <si>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</si>
  <si>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</si>
  <si>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</si>
  <si>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</si>
  <si>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</si>
  <si>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</si>
  <si>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</si>
  <si>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</si>
  <si>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</si>
  <si>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</si>
  <si>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</si>
  <si>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</si>
  <si>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</si>
  <si>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</si>
  <si>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</si>
  <si>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</si>
  <si>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</si>
  <si>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</si>
  <si>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</si>
  <si>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</si>
  <si>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</si>
  <si>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</si>
  <si>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</si>
  <si>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</si>
  <si>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</si>
  <si>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</si>
  <si>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</si>
  <si>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</si>
  <si>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</si>
  <si>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</si>
  <si>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</si>
  <si>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</si>
  <si>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</si>
  <si>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</si>
  <si>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</si>
  <si>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</si>
  <si>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</si>
  <si>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</si>
  <si>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</si>
  <si>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</si>
  <si>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</si>
  <si>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</si>
  <si>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</si>
  <si>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</si>
  <si>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</si>
  <si>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</si>
  <si>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</si>
  <si>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</si>
  <si>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</si>
  <si>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</si>
  <si>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</si>
  <si>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</si>
  <si>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</si>
  <si>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</si>
  <si>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</si>
  <si>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</si>
  <si>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</si>
  <si>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</si>
  <si>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</si>
  <si>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</si>
  <si>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</si>
  <si>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</si>
  <si>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</si>
  <si>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</si>
  <si>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</si>
  <si>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</si>
  <si>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</si>
  <si>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</si>
  <si>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</si>
  <si>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</si>
  <si>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</si>
  <si>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</si>
  <si>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</si>
  <si>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</si>
  <si>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</si>
  <si>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</si>
  <si>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</si>
  <si>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</si>
  <si>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</si>
  <si>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</si>
  <si>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</si>
  <si>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</si>
  <si>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</si>
  <si>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</si>
  <si>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</si>
  <si>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</si>
  <si>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</si>
  <si>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</si>
  <si>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</si>
  <si>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</si>
  <si>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</si>
  <si>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</si>
  <si>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</si>
  <si>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</si>
  <si>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</si>
  <si>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</si>
  <si>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</si>
  <si>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</si>
  <si>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</si>
  <si>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</si>
  <si>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</si>
  <si>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</si>
  <si>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</si>
  <si>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</si>
  <si>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</si>
  <si>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</si>
  <si>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</si>
  <si>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</si>
  <si>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</si>
  <si>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</si>
  <si>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</si>
  <si>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</si>
  <si>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</si>
  <si>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</si>
  <si>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</si>
  <si>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</si>
  <si>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</si>
  <si>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</si>
  <si>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</si>
  <si>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</si>
  <si>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</si>
  <si>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</si>
  <si>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</si>
  <si>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</si>
  <si>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</si>
  <si>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</si>
  <si>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</si>
  <si>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</si>
  <si>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</si>
  <si>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</si>
  <si>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</si>
  <si>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</si>
  <si>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</si>
  <si>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</si>
  <si>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</si>
  <si>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</si>
  <si>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</si>
  <si>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</si>
  <si>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</si>
  <si>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</si>
  <si>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</si>
  <si>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</si>
  <si>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</si>
  <si>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</si>
  <si>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</si>
  <si>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ZoÃ«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</si>
  <si>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</si>
  <si>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</si>
  <si>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</si>
  <si>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</si>
  <si>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</si>
  <si>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</si>
  <si>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</si>
  <si>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</si>
  <si>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</si>
  <si>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</si>
  <si>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</si>
  <si>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</si>
  <si>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</si>
  <si>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</si>
  <si>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</si>
  <si>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</si>
  <si>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</si>
  <si>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</si>
  <si>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</si>
  <si>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</si>
  <si>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</si>
  <si>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</si>
  <si>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RÃ©my Belvaux</t>
  </si>
  <si>
    <t>BenoÃ®t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</si>
  <si>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</si>
  <si>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</si>
  <si>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</si>
  <si>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</si>
  <si>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</si>
  <si>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</si>
  <si>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</si>
  <si>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</si>
  <si>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</si>
  <si>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</si>
  <si>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</si>
  <si>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</si>
  <si>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</si>
  <si>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</si>
  <si>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</si>
  <si>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</si>
  <si>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</si>
  <si>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</si>
  <si>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</si>
  <si>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JamÃ³n, JamÃ³n</t>
  </si>
  <si>
    <t>February 4, 1994 (United States)</t>
  </si>
  <si>
    <t>Cuca Canals</t>
  </si>
  <si>
    <t>PenÃ©lope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</si>
  <si>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</si>
  <si>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</si>
  <si>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</si>
  <si>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</si>
  <si>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</si>
  <si>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</si>
  <si>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</si>
  <si>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</si>
  <si>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</si>
  <si>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</si>
  <si>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</si>
  <si>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</si>
  <si>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</si>
  <si>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</si>
  <si>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</si>
  <si>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</si>
  <si>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</si>
  <si>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</si>
  <si>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</si>
  <si>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</si>
  <si>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</si>
  <si>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</si>
  <si>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</si>
  <si>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</si>
  <si>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</si>
  <si>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</si>
  <si>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</si>
  <si>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</si>
  <si>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</si>
  <si>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</si>
  <si>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</si>
  <si>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</si>
  <si>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</si>
  <si>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</si>
  <si>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</si>
  <si>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</si>
  <si>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</si>
  <si>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</si>
  <si>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</si>
  <si>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</si>
  <si>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</si>
  <si>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</si>
  <si>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</si>
  <si>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</si>
  <si>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</si>
  <si>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</si>
  <si>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</si>
  <si>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</si>
  <si>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</si>
  <si>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</si>
  <si>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</si>
  <si>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</si>
  <si>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</si>
  <si>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</si>
  <si>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</si>
  <si>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</si>
  <si>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</si>
  <si>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</si>
  <si>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</si>
  <si>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</si>
  <si>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</si>
  <si>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</si>
  <si>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</si>
  <si>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</si>
  <si>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</si>
  <si>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</si>
  <si>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</si>
  <si>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</si>
  <si>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</si>
  <si>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</si>
  <si>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</si>
  <si>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</si>
  <si>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</si>
  <si>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</si>
  <si>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</si>
  <si>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</si>
  <si>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</si>
  <si>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</si>
  <si>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</si>
  <si>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</si>
  <si>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</si>
  <si>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</si>
  <si>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</si>
  <si>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</si>
  <si>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</si>
  <si>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</si>
  <si>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</si>
  <si>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</si>
  <si>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</si>
  <si>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</si>
  <si>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</si>
  <si>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</si>
  <si>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</si>
  <si>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</si>
  <si>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BÃ©bÃ©'s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</si>
  <si>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</si>
  <si>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</si>
  <si>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</si>
  <si>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</si>
  <si>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</si>
  <si>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</si>
  <si>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</si>
  <si>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</si>
  <si>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</si>
  <si>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</si>
  <si>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</si>
  <si>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</si>
  <si>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</si>
  <si>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</si>
  <si>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</si>
  <si>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</si>
  <si>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</si>
  <si>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</si>
  <si>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</si>
  <si>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</si>
  <si>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</si>
  <si>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</si>
  <si>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</si>
  <si>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</si>
  <si>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RÃ©gis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</si>
  <si>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</si>
  <si>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</si>
  <si>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</si>
  <si>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</si>
  <si>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</si>
  <si>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</si>
  <si>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</si>
  <si>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</si>
  <si>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</si>
  <si>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</si>
  <si>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</si>
  <si>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</si>
  <si>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</si>
  <si>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</si>
  <si>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</si>
  <si>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</si>
  <si>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</si>
  <si>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</si>
  <si>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</si>
  <si>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</si>
  <si>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</si>
  <si>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</si>
  <si>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</si>
  <si>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</si>
  <si>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</si>
  <si>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</si>
  <si>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</si>
  <si>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</si>
  <si>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</si>
  <si>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</si>
  <si>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</si>
  <si>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</si>
  <si>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</si>
  <si>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</si>
  <si>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</si>
  <si>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</si>
  <si>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RyÃ»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</si>
  <si>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</si>
  <si>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</si>
  <si>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</si>
  <si>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</si>
  <si>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</si>
  <si>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</si>
  <si>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</si>
  <si>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</si>
  <si>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</si>
  <si>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</si>
  <si>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</si>
  <si>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</si>
  <si>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</si>
  <si>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</si>
  <si>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</si>
  <si>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</si>
  <si>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</si>
  <si>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</si>
  <si>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</si>
  <si>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</si>
  <si>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</si>
  <si>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</si>
  <si>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</si>
  <si>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</si>
  <si>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</si>
  <si>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</si>
  <si>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</si>
  <si>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FernÃ¡n GÃ³mez</t>
  </si>
  <si>
    <t>AnimatÃ³grafo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</si>
  <si>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</si>
  <si>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</si>
  <si>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</si>
  <si>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</si>
  <si>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</si>
  <si>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</si>
  <si>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</si>
  <si>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</si>
  <si>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</si>
  <si>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</si>
  <si>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</si>
  <si>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</si>
  <si>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</si>
  <si>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</si>
  <si>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</si>
  <si>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</si>
  <si>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</si>
  <si>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</si>
  <si>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</si>
  <si>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</si>
  <si>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</si>
  <si>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</si>
  <si>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</si>
  <si>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</si>
  <si>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</si>
  <si>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</si>
  <si>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</si>
  <si>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</si>
  <si>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</si>
  <si>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</si>
  <si>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</si>
  <si>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</si>
  <si>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</si>
  <si>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</si>
  <si>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</si>
  <si>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</si>
  <si>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</si>
  <si>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</si>
  <si>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</si>
  <si>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</si>
  <si>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</si>
  <si>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</si>
  <si>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</si>
  <si>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</si>
  <si>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</si>
  <si>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</si>
  <si>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</si>
  <si>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</si>
  <si>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</si>
  <si>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</si>
  <si>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</si>
  <si>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</si>
  <si>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</si>
  <si>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</si>
  <si>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</si>
  <si>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</si>
  <si>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</si>
  <si>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</si>
  <si>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FrÃ¶ler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</si>
  <si>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</si>
  <si>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</si>
  <si>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</si>
  <si>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</si>
  <si>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</si>
  <si>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</si>
  <si>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</si>
  <si>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</si>
  <si>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</si>
  <si>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</si>
  <si>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</si>
  <si>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</si>
  <si>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</si>
  <si>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</si>
  <si>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</si>
  <si>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</si>
  <si>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</si>
  <si>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</si>
  <si>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</si>
  <si>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</si>
  <si>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</si>
  <si>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</si>
  <si>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</si>
  <si>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</si>
  <si>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</si>
  <si>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</si>
  <si>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</si>
  <si>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</si>
  <si>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</si>
  <si>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</si>
  <si>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</si>
  <si>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</si>
  <si>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</si>
  <si>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</si>
  <si>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</si>
  <si>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</si>
  <si>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</si>
  <si>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</si>
  <si>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</si>
  <si>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</si>
  <si>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</si>
  <si>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</si>
  <si>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</si>
  <si>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</si>
  <si>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</si>
  <si>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LÃ©olo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</si>
  <si>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</si>
  <si>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</si>
  <si>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</si>
  <si>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</si>
  <si>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</si>
  <si>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</si>
  <si>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</si>
  <si>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</si>
  <si>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</si>
  <si>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</si>
  <si>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</si>
  <si>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</si>
  <si>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</si>
  <si>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MambÃ©ty</t>
  </si>
  <si>
    <t>Friedrich DÃ¼rrenmatt</t>
  </si>
  <si>
    <t>Mansour Diouf</t>
  </si>
  <si>
    <t>Thelma Film AG</t>
  </si>
  <si>
    <t>A Tale of Winter</t>
  </si>
  <si>
    <t>January 29, 1992 (France)</t>
  </si>
  <si>
    <t>Charlotte VÃ©ry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</si>
  <si>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</si>
  <si>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</si>
  <si>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</si>
  <si>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</si>
  <si>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</si>
  <si>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</si>
  <si>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</si>
  <si>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</si>
  <si>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</si>
  <si>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</si>
  <si>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</si>
  <si>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</si>
  <si>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</si>
  <si>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</si>
  <si>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TomorÃ´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</si>
  <si>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</si>
  <si>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</si>
  <si>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</si>
  <si>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</si>
  <si>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</si>
  <si>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</si>
  <si>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</si>
  <si>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</si>
  <si>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</si>
  <si>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</si>
  <si>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</si>
  <si>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</si>
  <si>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</si>
  <si>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</si>
  <si>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</si>
  <si>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</si>
  <si>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</si>
  <si>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</si>
  <si>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</si>
  <si>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</si>
  <si>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</si>
  <si>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</si>
  <si>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</si>
  <si>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</si>
  <si>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</si>
  <si>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</si>
  <si>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</si>
  <si>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</si>
  <si>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</si>
  <si>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</si>
  <si>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</si>
  <si>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</si>
  <si>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</si>
  <si>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</si>
  <si>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</si>
  <si>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</si>
  <si>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</si>
  <si>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</si>
  <si>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</si>
  <si>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</si>
  <si>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</si>
  <si>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</si>
  <si>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</si>
  <si>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</si>
  <si>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BergstrÃ¶m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</si>
  <si>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</si>
  <si>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</si>
  <si>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</si>
  <si>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</si>
  <si>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</si>
  <si>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</si>
  <si>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</si>
  <si>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</si>
  <si>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</si>
  <si>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</si>
  <si>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</si>
  <si>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</si>
  <si>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</si>
  <si>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</si>
  <si>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</si>
  <si>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</si>
  <si>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</si>
  <si>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</si>
  <si>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</si>
  <si>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</si>
  <si>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</si>
  <si>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</si>
  <si>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</si>
  <si>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</si>
  <si>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</si>
  <si>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</si>
  <si>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</si>
  <si>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</si>
  <si>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</si>
  <si>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</si>
  <si>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</si>
  <si>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</si>
  <si>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</si>
  <si>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</si>
  <si>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</si>
  <si>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</si>
  <si>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</si>
  <si>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</si>
  <si>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</si>
  <si>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</si>
  <si>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</si>
  <si>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</si>
  <si>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</si>
  <si>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</si>
  <si>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</si>
  <si>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</si>
  <si>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</si>
  <si>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</si>
  <si>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</si>
  <si>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</si>
  <si>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</si>
  <si>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</si>
  <si>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</si>
  <si>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</si>
  <si>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</si>
  <si>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</si>
  <si>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</si>
  <si>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</si>
  <si>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</si>
  <si>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</si>
  <si>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</si>
  <si>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</si>
  <si>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</si>
  <si>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</si>
  <si>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</si>
  <si>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</si>
  <si>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</si>
  <si>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</si>
  <si>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</si>
  <si>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</si>
  <si>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</si>
  <si>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</si>
  <si>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</si>
  <si>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</si>
  <si>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</si>
  <si>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</si>
  <si>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</si>
  <si>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</si>
  <si>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</si>
  <si>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</si>
  <si>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</si>
  <si>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</si>
  <si>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</si>
  <si>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</si>
  <si>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</si>
  <si>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</si>
  <si>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</si>
  <si>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</si>
  <si>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</si>
  <si>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</si>
  <si>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</si>
  <si>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</si>
  <si>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</si>
  <si>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</si>
  <si>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</si>
  <si>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</si>
  <si>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</si>
  <si>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</si>
  <si>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</si>
  <si>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</si>
  <si>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</si>
  <si>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</si>
  <si>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</si>
  <si>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</si>
  <si>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</si>
  <si>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</si>
  <si>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</si>
  <si>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</si>
  <si>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</si>
  <si>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</si>
  <si>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</si>
  <si>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</si>
  <si>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</si>
  <si>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</si>
  <si>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</si>
  <si>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</si>
  <si>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</si>
  <si>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</si>
  <si>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</si>
  <si>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</si>
  <si>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</si>
  <si>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</si>
  <si>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</si>
  <si>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</si>
  <si>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</si>
  <si>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</si>
  <si>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</si>
  <si>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</si>
  <si>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</si>
  <si>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</si>
  <si>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</si>
  <si>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</si>
  <si>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</si>
  <si>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</si>
  <si>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</si>
  <si>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</si>
  <si>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</si>
  <si>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</si>
  <si>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</si>
  <si>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</si>
  <si>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</si>
  <si>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</si>
  <si>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</si>
  <si>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</si>
  <si>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</si>
  <si>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</si>
  <si>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</si>
  <si>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</si>
  <si>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</si>
  <si>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</si>
  <si>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</si>
  <si>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</si>
  <si>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</si>
  <si>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</si>
  <si>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</si>
  <si>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</si>
  <si>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</si>
  <si>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</si>
  <si>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</si>
  <si>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</si>
  <si>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</si>
  <si>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</si>
  <si>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</si>
  <si>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</si>
  <si>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</si>
  <si>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</si>
  <si>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</si>
  <si>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</si>
  <si>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</si>
  <si>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</si>
  <si>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</si>
  <si>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</si>
  <si>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</si>
  <si>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</si>
  <si>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</si>
  <si>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</si>
  <si>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</si>
  <si>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</si>
  <si>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</si>
  <si>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</si>
  <si>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</si>
  <si>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</si>
  <si>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</si>
  <si>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</si>
  <si>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</si>
  <si>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</si>
  <si>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</si>
  <si>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</si>
  <si>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</si>
  <si>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</si>
  <si>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</si>
  <si>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</si>
  <si>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</si>
  <si>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</si>
  <si>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</si>
  <si>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</si>
  <si>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</si>
  <si>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</si>
  <si>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</si>
  <si>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</si>
  <si>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</si>
  <si>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</si>
  <si>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</si>
  <si>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</si>
  <si>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</si>
  <si>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</si>
  <si>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</si>
  <si>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</si>
  <si>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</si>
  <si>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</si>
  <si>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</si>
  <si>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</si>
  <si>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</si>
  <si>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</si>
  <si>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</si>
  <si>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</si>
  <si>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</si>
  <si>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</si>
  <si>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</si>
  <si>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</si>
  <si>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</si>
  <si>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</si>
  <si>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</si>
  <si>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</si>
  <si>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</si>
  <si>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</si>
  <si>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</si>
  <si>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</si>
  <si>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</si>
  <si>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</si>
  <si>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</si>
  <si>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</si>
  <si>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</si>
  <si>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</si>
  <si>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</si>
  <si>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</si>
  <si>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</si>
  <si>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</si>
  <si>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</si>
  <si>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</si>
  <si>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</si>
  <si>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</si>
  <si>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</si>
  <si>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</si>
  <si>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</si>
  <si>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JÃ¼rgen BÃ¼scher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</si>
  <si>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</si>
  <si>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</si>
  <si>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</si>
  <si>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</si>
  <si>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</si>
  <si>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</si>
  <si>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</si>
  <si>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</si>
  <si>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</si>
  <si>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</si>
  <si>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</si>
  <si>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</si>
  <si>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KrabbÃ©</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</si>
  <si>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</si>
  <si>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</si>
  <si>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</si>
  <si>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</si>
  <si>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</si>
  <si>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</si>
  <si>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</si>
  <si>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</si>
  <si>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</si>
  <si>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</si>
  <si>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</si>
  <si>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</si>
  <si>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</si>
  <si>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</si>
  <si>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</si>
  <si>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</si>
  <si>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</si>
  <si>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</si>
  <si>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</si>
  <si>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</si>
  <si>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</si>
  <si>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</si>
  <si>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</si>
  <si>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</si>
  <si>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</si>
  <si>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</si>
  <si>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</si>
  <si>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</si>
  <si>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</si>
  <si>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</si>
  <si>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</si>
  <si>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</si>
  <si>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</si>
  <si>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</si>
  <si>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</si>
  <si>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</si>
  <si>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</si>
  <si>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</si>
  <si>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</si>
  <si>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</si>
  <si>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</si>
  <si>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</si>
  <si>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</si>
  <si>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</si>
  <si>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</si>
  <si>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</si>
  <si>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</si>
  <si>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</si>
  <si>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</si>
  <si>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</si>
  <si>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</si>
  <si>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</si>
  <si>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</si>
  <si>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</si>
  <si>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</si>
  <si>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</si>
  <si>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</si>
  <si>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</si>
  <si>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</si>
  <si>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</si>
  <si>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</si>
  <si>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</si>
  <si>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</si>
  <si>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</si>
  <si>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</si>
  <si>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</si>
  <si>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</si>
  <si>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</si>
  <si>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</si>
  <si>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</si>
  <si>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</si>
  <si>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</si>
  <si>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</si>
  <si>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</si>
  <si>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</si>
  <si>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</si>
  <si>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</si>
  <si>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</si>
  <si>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</si>
  <si>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</si>
  <si>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</si>
  <si>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</si>
  <si>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</si>
  <si>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</si>
  <si>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PoirÃ©</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</si>
  <si>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</si>
  <si>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</si>
  <si>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</si>
  <si>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</si>
  <si>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</si>
  <si>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</si>
  <si>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</si>
  <si>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</si>
  <si>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</si>
  <si>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</si>
  <si>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</si>
  <si>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</si>
  <si>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</si>
  <si>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</si>
  <si>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</si>
  <si>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</si>
  <si>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</si>
  <si>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</si>
  <si>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</si>
  <si>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</si>
  <si>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</si>
  <si>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</si>
  <si>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</si>
  <si>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</si>
  <si>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</si>
  <si>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</si>
  <si>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</si>
  <si>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</si>
  <si>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</si>
  <si>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</si>
  <si>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</si>
  <si>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</si>
  <si>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</si>
  <si>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</si>
  <si>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</si>
  <si>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</si>
  <si>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</si>
  <si>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</si>
  <si>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</si>
  <si>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</si>
  <si>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</si>
  <si>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</si>
  <si>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</si>
  <si>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</si>
  <si>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</si>
  <si>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</si>
  <si>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</si>
  <si>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</si>
  <si>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</si>
  <si>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</si>
  <si>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</si>
  <si>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</si>
  <si>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</si>
  <si>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</si>
  <si>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</si>
  <si>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</si>
  <si>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</si>
  <si>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</si>
  <si>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</si>
  <si>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</si>
  <si>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</si>
  <si>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</si>
  <si>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</si>
  <si>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</si>
  <si>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</si>
  <si>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</si>
  <si>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YÃªn-KhÃª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</si>
  <si>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</si>
  <si>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</si>
  <si>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</si>
  <si>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</si>
  <si>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</si>
  <si>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</si>
  <si>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</si>
  <si>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</si>
  <si>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</si>
  <si>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</si>
  <si>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</si>
  <si>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</si>
  <si>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</si>
  <si>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</si>
  <si>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</si>
  <si>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</si>
  <si>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</si>
  <si>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</si>
  <si>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</si>
  <si>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</si>
  <si>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</si>
  <si>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</si>
  <si>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</si>
  <si>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</si>
  <si>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</si>
  <si>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</si>
  <si>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</si>
  <si>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</si>
  <si>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</si>
  <si>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</si>
  <si>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</si>
  <si>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</si>
  <si>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</si>
  <si>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</si>
  <si>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</si>
  <si>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</si>
  <si>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</si>
  <si>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</si>
  <si>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</si>
  <si>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</si>
  <si>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</si>
  <si>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</si>
  <si>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</si>
  <si>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</si>
  <si>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</si>
  <si>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</si>
  <si>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</si>
  <si>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</si>
  <si>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</si>
  <si>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</si>
  <si>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</si>
  <si>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</si>
  <si>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</si>
  <si>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</si>
  <si>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</si>
  <si>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</si>
  <si>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</si>
  <si>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</si>
  <si>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</si>
  <si>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</si>
  <si>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</si>
  <si>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</si>
  <si>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</si>
  <si>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</si>
  <si>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</si>
  <si>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</si>
  <si>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</si>
  <si>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</si>
  <si>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</si>
  <si>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Â½</t>
  </si>
  <si>
    <t>Arne Olsen</t>
  </si>
  <si>
    <t>Madadayo</t>
  </si>
  <si>
    <t>April 17, 1993 (Japan)</t>
  </si>
  <si>
    <t>IshirÃ´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</si>
  <si>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</si>
  <si>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</si>
  <si>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</si>
  <si>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</si>
  <si>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</si>
  <si>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</si>
  <si>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</si>
  <si>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</si>
  <si>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</si>
  <si>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</si>
  <si>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</si>
  <si>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</si>
  <si>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</si>
  <si>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</si>
  <si>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</si>
  <si>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</si>
  <si>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</si>
  <si>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</si>
  <si>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</si>
  <si>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</si>
  <si>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</si>
  <si>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</si>
  <si>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</si>
  <si>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</si>
  <si>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</si>
  <si>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</si>
  <si>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</si>
  <si>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</si>
  <si>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</si>
  <si>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</si>
  <si>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</si>
  <si>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</si>
  <si>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</si>
  <si>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</si>
  <si>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</si>
  <si>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</si>
  <si>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</si>
  <si>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</si>
  <si>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</si>
  <si>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</si>
  <si>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</si>
  <si>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</si>
  <si>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</si>
  <si>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</si>
  <si>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</si>
  <si>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</si>
  <si>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</si>
  <si>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</si>
  <si>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</si>
  <si>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</si>
  <si>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</si>
  <si>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</si>
  <si>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</si>
  <si>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</si>
  <si>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</si>
  <si>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</si>
  <si>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</si>
  <si>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</si>
  <si>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</si>
  <si>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</si>
  <si>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</si>
  <si>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</si>
  <si>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</si>
  <si>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</si>
  <si>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</si>
  <si>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</si>
  <si>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</si>
  <si>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</si>
  <si>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</si>
  <si>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</si>
  <si>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</si>
  <si>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</si>
  <si>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</si>
  <si>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</si>
  <si>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</si>
  <si>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</si>
  <si>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</si>
  <si>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</si>
  <si>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</si>
  <si>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</si>
  <si>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LÃ©on: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</si>
  <si>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</si>
  <si>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</si>
  <si>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</si>
  <si>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</si>
  <si>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</si>
  <si>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</si>
  <si>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</si>
  <si>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</si>
  <si>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</si>
  <si>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</si>
  <si>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</si>
  <si>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</si>
  <si>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</si>
  <si>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</si>
  <si>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</si>
  <si>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</si>
  <si>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</si>
  <si>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</si>
  <si>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</si>
  <si>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</si>
  <si>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</si>
  <si>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</si>
  <si>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</si>
  <si>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</si>
  <si>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</si>
  <si>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</si>
  <si>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</si>
  <si>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</si>
  <si>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</si>
  <si>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</si>
  <si>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</si>
  <si>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</si>
  <si>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</si>
  <si>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</si>
  <si>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</si>
  <si>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</si>
  <si>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</si>
  <si>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</si>
  <si>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</si>
  <si>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</si>
  <si>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</si>
  <si>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</si>
  <si>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</si>
  <si>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</si>
  <si>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</si>
  <si>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</si>
  <si>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</si>
  <si>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</si>
  <si>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</si>
  <si>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</si>
  <si>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</si>
  <si>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</si>
  <si>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</si>
  <si>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</si>
  <si>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</si>
  <si>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</si>
  <si>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</si>
  <si>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</si>
  <si>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</si>
  <si>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</si>
  <si>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</si>
  <si>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</si>
  <si>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</si>
  <si>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</si>
  <si>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</si>
  <si>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</si>
  <si>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</si>
  <si>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</si>
  <si>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</si>
  <si>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</si>
  <si>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</si>
  <si>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</si>
  <si>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</si>
  <si>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</si>
  <si>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</si>
  <si>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</si>
  <si>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</si>
  <si>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</si>
  <si>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</si>
  <si>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</si>
  <si>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</si>
  <si>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</si>
  <si>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</si>
  <si>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</si>
  <si>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</si>
  <si>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</si>
  <si>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</si>
  <si>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</si>
  <si>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</si>
  <si>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</si>
  <si>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</si>
  <si>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</si>
  <si>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</si>
  <si>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</si>
  <si>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</si>
  <si>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</si>
  <si>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</si>
  <si>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</si>
  <si>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</si>
  <si>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</si>
  <si>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</si>
  <si>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</si>
  <si>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</si>
  <si>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</si>
  <si>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</si>
  <si>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</si>
  <si>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</si>
  <si>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</si>
  <si>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</si>
  <si>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</si>
  <si>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</si>
  <si>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</si>
  <si>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</si>
  <si>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</si>
  <si>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</si>
  <si>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</si>
  <si>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</si>
  <si>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</si>
  <si>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</si>
  <si>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</si>
  <si>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</si>
  <si>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</si>
  <si>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</si>
  <si>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</si>
  <si>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</si>
  <si>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</si>
  <si>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RenÃ©e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</si>
  <si>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</si>
  <si>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</si>
  <si>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</si>
  <si>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</si>
  <si>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</si>
  <si>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</si>
  <si>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</si>
  <si>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</si>
  <si>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</si>
  <si>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</si>
  <si>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</si>
  <si>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</si>
  <si>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</si>
  <si>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</si>
  <si>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</si>
  <si>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</si>
  <si>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</si>
  <si>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</si>
  <si>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</si>
  <si>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</si>
  <si>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</si>
  <si>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</si>
  <si>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</si>
  <si>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</si>
  <si>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</si>
  <si>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</si>
  <si>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</si>
  <si>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</si>
  <si>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</si>
  <si>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</si>
  <si>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</si>
  <si>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</si>
  <si>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</si>
  <si>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</si>
  <si>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</si>
  <si>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</si>
  <si>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</si>
  <si>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</si>
  <si>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</si>
  <si>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</si>
  <si>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</si>
  <si>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</si>
  <si>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</si>
  <si>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</si>
  <si>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</si>
  <si>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</si>
  <si>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</si>
  <si>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</si>
  <si>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</si>
  <si>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</si>
  <si>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</si>
  <si>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</si>
  <si>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</si>
  <si>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</si>
  <si>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</si>
  <si>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</si>
  <si>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</si>
  <si>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</si>
  <si>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</si>
  <si>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</si>
  <si>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</si>
  <si>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</si>
  <si>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</si>
  <si>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</si>
  <si>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</si>
  <si>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</si>
  <si>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</si>
  <si>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</si>
  <si>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</si>
  <si>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</si>
  <si>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</si>
  <si>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</si>
  <si>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</si>
  <si>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</si>
  <si>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</si>
  <si>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</si>
  <si>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</si>
  <si>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</si>
  <si>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</si>
  <si>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</si>
  <si>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</si>
  <si>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</si>
  <si>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</si>
  <si>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</si>
  <si>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</si>
  <si>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</si>
  <si>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</si>
  <si>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BÃ©art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</si>
  <si>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</si>
  <si>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</si>
  <si>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</si>
  <si>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</si>
  <si>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</si>
  <si>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</si>
  <si>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</si>
  <si>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</si>
  <si>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</si>
  <si>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</si>
  <si>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</si>
  <si>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</si>
  <si>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</si>
  <si>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</si>
  <si>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</si>
  <si>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</si>
  <si>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</si>
  <si>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</si>
  <si>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</si>
  <si>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</si>
  <si>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</si>
  <si>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</si>
  <si>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SkÃ¡rmeta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</si>
  <si>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</si>
  <si>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</si>
  <si>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</si>
  <si>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</si>
  <si>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</si>
  <si>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</si>
  <si>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</si>
  <si>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</si>
  <si>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</si>
  <si>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</si>
  <si>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</si>
  <si>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</si>
  <si>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</si>
  <si>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</si>
  <si>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</si>
  <si>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</si>
  <si>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</si>
  <si>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</si>
  <si>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</si>
  <si>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</si>
  <si>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</si>
  <si>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</si>
  <si>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</si>
  <si>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</si>
  <si>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</si>
  <si>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</si>
  <si>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</si>
  <si>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</si>
  <si>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</si>
  <si>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</si>
  <si>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</si>
  <si>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</si>
  <si>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</si>
  <si>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</si>
  <si>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</si>
  <si>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</si>
  <si>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</si>
  <si>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</si>
  <si>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</si>
  <si>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</si>
  <si>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</si>
  <si>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</si>
  <si>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ChÃ©reau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</si>
  <si>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</si>
  <si>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</si>
  <si>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</si>
  <si>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</si>
  <si>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</si>
  <si>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</si>
  <si>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</si>
  <si>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</si>
  <si>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</si>
  <si>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</si>
  <si>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</si>
  <si>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</si>
  <si>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</si>
  <si>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</si>
  <si>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</si>
  <si>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</si>
  <si>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</si>
  <si>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</si>
  <si>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</si>
  <si>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</si>
  <si>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</si>
  <si>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</si>
  <si>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</si>
  <si>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</si>
  <si>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</si>
  <si>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</si>
  <si>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</si>
  <si>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</si>
  <si>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</si>
  <si>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</si>
  <si>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</si>
  <si>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</si>
  <si>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</si>
  <si>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</si>
  <si>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</si>
  <si>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</si>
  <si>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</si>
  <si>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</si>
  <si>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</si>
  <si>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</si>
  <si>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</si>
  <si>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</si>
  <si>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</si>
  <si>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</si>
  <si>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</si>
  <si>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</si>
  <si>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</si>
  <si>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</si>
  <si>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</si>
  <si>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</si>
  <si>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</si>
  <si>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</si>
  <si>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</si>
  <si>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</si>
  <si>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</si>
  <si>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</si>
  <si>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</si>
  <si>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</si>
  <si>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</si>
  <si>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</si>
  <si>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</si>
  <si>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</si>
  <si>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</si>
  <si>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</si>
  <si>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</si>
  <si>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</si>
  <si>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</si>
  <si>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</si>
  <si>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</si>
  <si>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</si>
  <si>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</si>
  <si>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</si>
  <si>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</si>
  <si>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</si>
  <si>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</si>
  <si>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</si>
  <si>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</si>
  <si>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</si>
  <si>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</si>
  <si>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</si>
  <si>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</si>
  <si>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</si>
  <si>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</si>
  <si>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</si>
  <si>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</si>
  <si>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</si>
  <si>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</si>
  <si>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</si>
  <si>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</si>
  <si>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</si>
  <si>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</si>
  <si>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</si>
  <si>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</si>
  <si>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</si>
  <si>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</si>
  <si>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</si>
  <si>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</si>
  <si>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</si>
  <si>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</si>
  <si>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</si>
  <si>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</si>
  <si>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</si>
  <si>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</si>
  <si>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</si>
  <si>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</si>
  <si>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</si>
  <si>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</si>
  <si>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</si>
  <si>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</si>
  <si>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</si>
  <si>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</si>
  <si>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</si>
  <si>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</si>
  <si>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</si>
  <si>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</si>
  <si>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</si>
  <si>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</si>
  <si>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</si>
  <si>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</si>
  <si>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</si>
  <si>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</si>
  <si>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</si>
  <si>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</si>
  <si>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</si>
  <si>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</si>
  <si>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</si>
  <si>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</si>
  <si>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</si>
  <si>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</si>
  <si>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</si>
  <si>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</si>
  <si>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</si>
  <si>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</si>
  <si>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</si>
  <si>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</si>
  <si>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</si>
  <si>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</si>
  <si>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</si>
  <si>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</si>
  <si>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</si>
  <si>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</si>
  <si>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</si>
  <si>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LumiÃ¨re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</si>
  <si>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</si>
  <si>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</si>
  <si>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</si>
  <si>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</si>
  <si>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</si>
  <si>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</si>
  <si>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</si>
  <si>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</si>
  <si>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</si>
  <si>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</si>
  <si>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</si>
  <si>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</si>
  <si>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</si>
  <si>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</si>
  <si>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</si>
  <si>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</si>
  <si>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</si>
  <si>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</si>
  <si>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</si>
  <si>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</si>
  <si>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</si>
  <si>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</si>
  <si>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</si>
  <si>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</si>
  <si>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</si>
  <si>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</si>
  <si>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</si>
  <si>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</si>
  <si>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</si>
  <si>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</si>
  <si>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</si>
  <si>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</si>
  <si>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</si>
  <si>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</si>
  <si>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</si>
  <si>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</si>
  <si>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</si>
  <si>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</si>
  <si>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</si>
  <si>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</si>
  <si>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</si>
  <si>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</si>
  <si>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</si>
  <si>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</si>
  <si>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</si>
  <si>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</si>
  <si>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</si>
  <si>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</si>
  <si>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</si>
  <si>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</si>
  <si>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</si>
  <si>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</si>
  <si>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</si>
  <si>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</si>
  <si>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</si>
  <si>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GÃ©rard Corbiau</t>
  </si>
  <si>
    <t>AndrÃ©e Corbiau</t>
  </si>
  <si>
    <t>Stefano Dionisi</t>
  </si>
  <si>
    <t>StÃ©phan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</si>
  <si>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</si>
  <si>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</si>
  <si>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</si>
  <si>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</si>
  <si>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</si>
  <si>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</si>
  <si>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</si>
  <si>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</si>
  <si>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</si>
  <si>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</si>
  <si>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</si>
  <si>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</si>
  <si>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</si>
  <si>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</si>
  <si>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</si>
  <si>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</si>
  <si>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</si>
  <si>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</si>
  <si>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</si>
  <si>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</si>
  <si>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</si>
  <si>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</si>
  <si>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</si>
  <si>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</si>
  <si>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</si>
  <si>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</si>
  <si>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</si>
  <si>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</si>
  <si>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</si>
  <si>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</si>
  <si>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</si>
  <si>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</si>
  <si>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</si>
  <si>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</si>
  <si>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</si>
  <si>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</si>
  <si>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</si>
  <si>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</si>
  <si>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</si>
  <si>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</si>
  <si>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</si>
  <si>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</si>
  <si>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</si>
  <si>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</si>
  <si>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</si>
  <si>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</si>
  <si>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</si>
  <si>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</si>
  <si>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</si>
  <si>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</si>
  <si>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</si>
  <si>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</si>
  <si>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</si>
  <si>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</si>
  <si>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</si>
  <si>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</si>
  <si>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</si>
  <si>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</si>
  <si>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</si>
  <si>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</si>
  <si>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</si>
  <si>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</si>
  <si>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</si>
  <si>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</si>
  <si>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</si>
  <si>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</si>
  <si>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</si>
  <si>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</si>
  <si>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</si>
  <si>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</si>
  <si>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</si>
  <si>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</si>
  <si>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</si>
  <si>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</si>
  <si>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</si>
  <si>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</si>
  <si>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</si>
  <si>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</si>
  <si>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</si>
  <si>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</si>
  <si>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</si>
  <si>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</si>
  <si>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</si>
  <si>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</si>
  <si>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</si>
  <si>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</si>
  <si>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</si>
  <si>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</si>
  <si>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</si>
  <si>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</si>
  <si>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</si>
  <si>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</si>
  <si>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</si>
  <si>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</si>
  <si>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</si>
  <si>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</si>
  <si>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</si>
  <si>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</si>
  <si>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</si>
  <si>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</si>
  <si>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</si>
  <si>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</si>
  <si>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</si>
  <si>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</si>
  <si>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</si>
  <si>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</si>
  <si>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</si>
  <si>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</si>
  <si>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</si>
  <si>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</si>
  <si>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</si>
  <si>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</si>
  <si>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</si>
  <si>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</si>
  <si>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</si>
  <si>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</si>
  <si>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</si>
  <si>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</si>
  <si>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</si>
  <si>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</si>
  <si>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</si>
  <si>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</si>
  <si>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</si>
  <si>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</si>
  <si>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</si>
  <si>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</si>
  <si>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</si>
  <si>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</si>
  <si>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</si>
  <si>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</si>
  <si>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</si>
  <si>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</si>
  <si>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</si>
  <si>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</si>
  <si>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</si>
  <si>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</si>
  <si>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</si>
  <si>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</si>
  <si>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</si>
  <si>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</si>
  <si>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</si>
  <si>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</si>
  <si>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</si>
  <si>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</si>
  <si>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</si>
  <si>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</si>
  <si>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</si>
  <si>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</si>
  <si>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</si>
  <si>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</si>
  <si>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</si>
  <si>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</si>
  <si>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</si>
  <si>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</si>
  <si>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</si>
  <si>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</si>
  <si>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</si>
  <si>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</si>
  <si>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</si>
  <si>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</si>
  <si>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</si>
  <si>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</si>
  <si>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</si>
  <si>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</si>
  <si>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</si>
  <si>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</si>
  <si>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</si>
  <si>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</si>
  <si>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</si>
  <si>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</si>
  <si>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</si>
  <si>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</si>
  <si>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</si>
  <si>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</si>
  <si>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</si>
  <si>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</si>
  <si>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</si>
  <si>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</si>
  <si>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</si>
  <si>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</si>
  <si>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</si>
  <si>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</si>
  <si>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</si>
  <si>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</si>
  <si>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</si>
  <si>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</si>
  <si>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</si>
  <si>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</si>
  <si>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</si>
  <si>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</si>
  <si>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</si>
  <si>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</si>
  <si>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</si>
  <si>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</si>
  <si>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</si>
  <si>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</si>
  <si>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</si>
  <si>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</si>
  <si>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</si>
  <si>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</si>
  <si>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</si>
  <si>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</si>
  <si>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KÃ´dansha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</si>
  <si>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</si>
  <si>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</si>
  <si>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</si>
  <si>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</si>
  <si>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</si>
  <si>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</si>
  <si>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</si>
  <si>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</si>
  <si>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</si>
  <si>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</si>
  <si>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</si>
  <si>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</si>
  <si>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</si>
  <si>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</si>
  <si>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</si>
  <si>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</si>
  <si>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</si>
  <si>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</si>
  <si>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</si>
  <si>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</si>
  <si>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</si>
  <si>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</si>
  <si>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</si>
  <si>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</si>
  <si>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</si>
  <si>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</si>
  <si>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</si>
  <si>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</si>
  <si>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</si>
  <si>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</si>
  <si>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</si>
  <si>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</si>
  <si>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</si>
  <si>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</si>
  <si>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</si>
  <si>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</si>
  <si>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</si>
  <si>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</si>
  <si>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</si>
  <si>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</si>
  <si>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</si>
  <si>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</si>
  <si>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</si>
  <si>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</si>
  <si>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</si>
  <si>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</si>
  <si>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</si>
  <si>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</si>
  <si>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</si>
  <si>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</si>
  <si>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</si>
  <si>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</si>
  <si>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</si>
  <si>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</si>
  <si>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</si>
  <si>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</si>
  <si>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</si>
  <si>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</si>
  <si>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</si>
  <si>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</si>
  <si>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</si>
  <si>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</si>
  <si>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</si>
  <si>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</si>
  <si>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</si>
  <si>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</si>
  <si>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</si>
  <si>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</si>
  <si>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</si>
  <si>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</si>
  <si>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</si>
  <si>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</si>
  <si>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</si>
  <si>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</si>
  <si>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</si>
  <si>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</si>
  <si>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</si>
  <si>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</si>
  <si>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</si>
  <si>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</si>
  <si>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</si>
  <si>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</si>
  <si>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</si>
  <si>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</si>
  <si>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</si>
  <si>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</si>
  <si>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</si>
  <si>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</si>
  <si>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</si>
  <si>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</si>
  <si>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</si>
  <si>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</si>
  <si>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</si>
  <si>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</si>
  <si>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</si>
  <si>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</si>
  <si>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</si>
  <si>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</si>
  <si>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</si>
  <si>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</si>
  <si>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</si>
  <si>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</si>
  <si>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</si>
  <si>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</si>
  <si>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</si>
  <si>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</si>
  <si>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</si>
  <si>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</si>
  <si>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</si>
  <si>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</si>
  <si>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</si>
  <si>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</si>
  <si>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</si>
  <si>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</si>
  <si>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</si>
  <si>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</si>
  <si>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</si>
  <si>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</si>
  <si>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</si>
  <si>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</si>
  <si>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</si>
  <si>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</si>
  <si>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</si>
  <si>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</si>
  <si>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</si>
  <si>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</si>
  <si>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</si>
  <si>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</si>
  <si>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</si>
  <si>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</si>
  <si>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</si>
  <si>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</si>
  <si>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</si>
  <si>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</si>
  <si>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</si>
  <si>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</si>
  <si>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</si>
  <si>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</si>
  <si>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</si>
  <si>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</si>
  <si>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BussiÃ¨res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</si>
  <si>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</si>
  <si>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</si>
  <si>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</si>
  <si>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</si>
  <si>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</si>
  <si>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</si>
  <si>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</si>
  <si>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</si>
  <si>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</si>
  <si>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</si>
  <si>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</si>
  <si>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</si>
  <si>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</si>
  <si>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</si>
  <si>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</si>
  <si>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</si>
  <si>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</si>
  <si>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</si>
  <si>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</si>
  <si>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</si>
  <si>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</si>
  <si>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</si>
  <si>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</si>
  <si>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</si>
  <si>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</si>
  <si>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</si>
  <si>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</si>
  <si>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</si>
  <si>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</si>
  <si>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</si>
  <si>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</si>
  <si>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</si>
  <si>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</si>
  <si>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GÃ©nÃ©rale CinÃ©matographique (UGC)</t>
  </si>
  <si>
    <t>Nine Months</t>
  </si>
  <si>
    <t>July 12, 1995 (United States)</t>
  </si>
  <si>
    <t>Patrick BraoudÃ©</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</si>
  <si>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</si>
  <si>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</si>
  <si>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</si>
  <si>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</si>
  <si>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</si>
  <si>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</si>
  <si>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</si>
  <si>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</si>
  <si>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</si>
  <si>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</si>
  <si>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</si>
  <si>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</si>
  <si>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</si>
  <si>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</si>
  <si>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</si>
  <si>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</si>
  <si>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</si>
  <si>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</si>
  <si>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</si>
  <si>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</si>
  <si>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Ãlex de la Iglesia</t>
  </si>
  <si>
    <t>Jorge GuerricaechevarrÃ­a</t>
  </si>
  <si>
    <t>Ãlex Angulo</t>
  </si>
  <si>
    <t>Canal+ EspaÃ±a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</si>
  <si>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</si>
  <si>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</si>
  <si>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</si>
  <si>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</si>
  <si>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</si>
  <si>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</si>
  <si>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</si>
  <si>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</si>
  <si>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</si>
  <si>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</si>
  <si>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</si>
  <si>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</si>
  <si>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</si>
  <si>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</si>
  <si>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</si>
  <si>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</si>
  <si>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</si>
  <si>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</si>
  <si>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</si>
  <si>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</si>
  <si>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</si>
  <si>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</si>
  <si>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</si>
  <si>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</si>
  <si>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</si>
  <si>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</si>
  <si>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</si>
  <si>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</si>
  <si>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</si>
  <si>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</si>
  <si>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</si>
  <si>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</si>
  <si>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</si>
  <si>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</si>
  <si>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</si>
  <si>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</si>
  <si>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</si>
  <si>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</si>
  <si>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</si>
  <si>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</si>
  <si>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</si>
  <si>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</si>
  <si>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lÃ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</si>
  <si>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</si>
  <si>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</si>
  <si>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</si>
  <si>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</si>
  <si>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</si>
  <si>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</si>
  <si>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</si>
  <si>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</si>
  <si>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</si>
  <si>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</si>
  <si>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</si>
  <si>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</si>
  <si>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</si>
  <si>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</si>
  <si>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</si>
  <si>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</si>
  <si>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</si>
  <si>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</si>
  <si>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</si>
  <si>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</si>
  <si>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CÃ©rÃ©monie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</si>
  <si>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</si>
  <si>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</si>
  <si>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</si>
  <si>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</si>
  <si>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</si>
  <si>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</si>
  <si>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</si>
  <si>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</si>
  <si>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</si>
  <si>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</si>
  <si>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</si>
  <si>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</si>
  <si>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</si>
  <si>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</si>
  <si>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</si>
  <si>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</si>
  <si>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</si>
  <si>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</si>
  <si>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</si>
  <si>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</si>
  <si>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</si>
  <si>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</si>
  <si>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</si>
  <si>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</si>
  <si>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</si>
  <si>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</si>
  <si>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</si>
  <si>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</si>
  <si>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</si>
  <si>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</si>
  <si>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</si>
  <si>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</si>
  <si>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</si>
  <si>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</si>
  <si>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</si>
  <si>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</si>
  <si>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</si>
  <si>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</si>
  <si>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</si>
  <si>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</si>
  <si>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</si>
  <si>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</si>
  <si>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</si>
  <si>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</si>
  <si>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</si>
  <si>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</si>
  <si>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</si>
  <si>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</si>
  <si>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</si>
  <si>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</si>
  <si>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</si>
  <si>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</si>
  <si>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</si>
  <si>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</si>
  <si>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</si>
  <si>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</si>
  <si>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</si>
  <si>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</si>
  <si>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</si>
  <si>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</si>
  <si>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</si>
  <si>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</si>
  <si>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</si>
  <si>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</si>
  <si>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</si>
  <si>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</si>
  <si>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</si>
  <si>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</si>
  <si>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</si>
  <si>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</si>
  <si>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</si>
  <si>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</si>
  <si>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GrodÃ©nchik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</si>
  <si>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</si>
  <si>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</si>
  <si>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</si>
  <si>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</si>
  <si>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</si>
  <si>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</si>
  <si>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</si>
  <si>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</si>
  <si>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</si>
  <si>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</si>
  <si>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</si>
  <si>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</si>
  <si>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</si>
  <si>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</si>
  <si>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</si>
  <si>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</si>
  <si>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</si>
  <si>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</si>
  <si>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</si>
  <si>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</si>
  <si>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BenoÃ®t Jacquot</t>
  </si>
  <si>
    <t>JÃ©rÃ´me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</si>
  <si>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</si>
  <si>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</si>
  <si>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</si>
  <si>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</si>
  <si>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</si>
  <si>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</si>
  <si>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</si>
  <si>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</si>
  <si>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</si>
  <si>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</si>
  <si>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</si>
  <si>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</si>
  <si>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</si>
  <si>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</si>
  <si>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</si>
  <si>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</si>
  <si>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</si>
  <si>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</si>
  <si>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</si>
  <si>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</si>
  <si>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</si>
  <si>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</si>
  <si>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</si>
  <si>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</si>
  <si>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</si>
  <si>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</si>
  <si>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</si>
  <si>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</si>
  <si>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</si>
  <si>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</si>
  <si>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</si>
  <si>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</si>
  <si>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</si>
  <si>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</si>
  <si>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</si>
  <si>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</si>
  <si>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</si>
  <si>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</si>
  <si>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</si>
  <si>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</si>
  <si>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</si>
  <si>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</si>
  <si>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</si>
  <si>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</si>
  <si>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</si>
  <si>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</si>
  <si>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</si>
  <si>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</si>
  <si>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</si>
  <si>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</si>
  <si>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</si>
  <si>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</si>
  <si>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</si>
  <si>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</si>
  <si>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</si>
  <si>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</si>
  <si>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</si>
  <si>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</si>
  <si>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</si>
  <si>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</si>
  <si>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</si>
  <si>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</si>
  <si>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</si>
  <si>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</si>
  <si>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</si>
  <si>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</si>
  <si>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</si>
  <si>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</si>
  <si>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</si>
  <si>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</si>
  <si>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</si>
  <si>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</si>
  <si>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</si>
  <si>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</si>
  <si>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</si>
  <si>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</si>
  <si>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</si>
  <si>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</si>
  <si>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</si>
  <si>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</si>
  <si>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</si>
  <si>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</si>
  <si>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</si>
  <si>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</si>
  <si>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</si>
  <si>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</si>
  <si>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</si>
  <si>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</si>
  <si>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</si>
  <si>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</si>
  <si>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</si>
  <si>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</si>
  <si>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</si>
  <si>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</si>
  <si>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</si>
  <si>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</si>
  <si>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</si>
  <si>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</si>
  <si>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</si>
  <si>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</si>
  <si>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</si>
  <si>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</si>
  <si>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</si>
  <si>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</si>
  <si>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</si>
  <si>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AndrÃ©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</si>
  <si>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</si>
  <si>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</si>
  <si>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</si>
  <si>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</si>
  <si>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</si>
  <si>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</si>
  <si>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</si>
  <si>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</si>
  <si>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</si>
  <si>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</si>
  <si>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</si>
  <si>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</si>
  <si>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</si>
  <si>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</si>
  <si>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</si>
  <si>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</si>
  <si>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</si>
  <si>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</si>
  <si>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</si>
  <si>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</si>
  <si>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</si>
  <si>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</si>
  <si>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</si>
  <si>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</si>
  <si>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</si>
  <si>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</si>
  <si>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</si>
  <si>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</si>
  <si>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</si>
  <si>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</si>
  <si>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</si>
  <si>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</si>
  <si>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</si>
  <si>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</si>
  <si>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</si>
  <si>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</si>
  <si>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</si>
  <si>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</si>
  <si>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</si>
  <si>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</si>
  <si>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</si>
  <si>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</si>
  <si>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</si>
  <si>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</si>
  <si>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</si>
  <si>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</si>
  <si>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</si>
  <si>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</si>
  <si>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</si>
  <si>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</si>
  <si>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</si>
  <si>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</si>
  <si>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</si>
  <si>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</si>
  <si>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</si>
  <si>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</si>
  <si>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</si>
  <si>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</si>
  <si>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</si>
  <si>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</si>
  <si>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</si>
  <si>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</si>
  <si>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</si>
  <si>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</si>
  <si>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</si>
  <si>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</si>
  <si>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</si>
  <si>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</si>
  <si>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</si>
  <si>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</si>
  <si>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</si>
  <si>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</si>
  <si>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</si>
  <si>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</si>
  <si>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</si>
  <si>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</si>
  <si>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</si>
  <si>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</si>
  <si>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</si>
  <si>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</si>
  <si>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</si>
  <si>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</si>
  <si>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</si>
  <si>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</si>
  <si>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</si>
  <si>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</si>
  <si>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</si>
  <si>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</si>
  <si>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</si>
  <si>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</si>
  <si>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</si>
  <si>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</si>
  <si>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</si>
  <si>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</si>
  <si>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</si>
  <si>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</si>
  <si>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</si>
  <si>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</si>
  <si>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</si>
  <si>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</si>
  <si>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</si>
  <si>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RyÃ»zÃ´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</si>
  <si>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</si>
  <si>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</si>
  <si>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</si>
  <si>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</si>
  <si>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</si>
  <si>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</si>
  <si>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</si>
  <si>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</si>
  <si>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</si>
  <si>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</si>
  <si>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</si>
  <si>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</si>
  <si>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</si>
  <si>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</si>
  <si>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</si>
  <si>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</si>
  <si>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</si>
  <si>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</si>
  <si>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</si>
  <si>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</si>
  <si>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</si>
  <si>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</si>
  <si>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</si>
  <si>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</si>
  <si>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</si>
  <si>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</si>
  <si>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</si>
  <si>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</si>
  <si>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</si>
  <si>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</si>
  <si>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</si>
  <si>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</si>
  <si>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</si>
  <si>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</si>
  <si>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</si>
  <si>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</si>
  <si>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</si>
  <si>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</si>
  <si>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</si>
  <si>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</si>
  <si>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</si>
  <si>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</si>
  <si>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</si>
  <si>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</si>
  <si>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</si>
  <si>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</si>
  <si>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</si>
  <si>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</si>
  <si>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</si>
  <si>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</si>
  <si>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</si>
  <si>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</si>
  <si>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</si>
  <si>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</si>
  <si>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</si>
  <si>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</si>
  <si>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</si>
  <si>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</si>
  <si>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</si>
  <si>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</si>
  <si>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</si>
  <si>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</si>
  <si>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</si>
  <si>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</si>
  <si>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</si>
  <si>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</si>
  <si>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</si>
  <si>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</si>
  <si>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</si>
  <si>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</si>
  <si>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</si>
  <si>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</si>
  <si>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</si>
  <si>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</si>
  <si>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</si>
  <si>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</si>
  <si>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</si>
  <si>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</si>
  <si>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</si>
  <si>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</si>
  <si>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</si>
  <si>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</si>
  <si>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</si>
  <si>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</si>
  <si>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</si>
  <si>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</si>
  <si>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</si>
  <si>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</si>
  <si>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</si>
  <si>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</si>
  <si>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</si>
  <si>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</si>
  <si>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</si>
  <si>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</si>
  <si>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</si>
  <si>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</si>
  <si>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</si>
  <si>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</si>
  <si>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</si>
  <si>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</si>
  <si>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</si>
  <si>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</si>
  <si>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</si>
  <si>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</si>
  <si>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</si>
  <si>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</si>
  <si>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</si>
  <si>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</si>
  <si>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</si>
  <si>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</si>
  <si>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</si>
  <si>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</si>
  <si>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</si>
  <si>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</si>
  <si>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</si>
  <si>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</si>
  <si>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</si>
  <si>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</si>
  <si>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</si>
  <si>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</si>
  <si>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</si>
  <si>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</si>
  <si>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</si>
  <si>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</si>
  <si>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</si>
  <si>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</si>
  <si>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</si>
  <si>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</si>
  <si>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</si>
  <si>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</si>
  <si>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</si>
  <si>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</si>
  <si>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</si>
  <si>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</si>
  <si>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</si>
  <si>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</si>
  <si>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</si>
  <si>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</si>
  <si>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</si>
  <si>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</si>
  <si>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</si>
  <si>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</si>
  <si>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</si>
  <si>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</si>
  <si>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</si>
  <si>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</si>
  <si>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</si>
  <si>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</si>
  <si>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</si>
  <si>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</si>
  <si>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</si>
  <si>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</si>
  <si>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</si>
  <si>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</si>
  <si>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</si>
  <si>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</si>
  <si>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</si>
  <si>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</si>
  <si>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</si>
  <si>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</si>
  <si>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</si>
  <si>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</si>
  <si>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</si>
  <si>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</si>
  <si>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</si>
  <si>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</si>
  <si>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</si>
  <si>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</si>
  <si>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</si>
  <si>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</si>
  <si>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</si>
  <si>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</si>
  <si>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</si>
  <si>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BrontÃ«</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</si>
  <si>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</si>
  <si>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</si>
  <si>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</si>
  <si>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</si>
  <si>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</si>
  <si>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</si>
  <si>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</si>
  <si>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</si>
  <si>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</si>
  <si>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</si>
  <si>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</si>
  <si>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</si>
  <si>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</si>
  <si>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</si>
  <si>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</si>
  <si>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</si>
  <si>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</si>
  <si>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</si>
  <si>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</si>
  <si>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</si>
  <si>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</si>
  <si>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</si>
  <si>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</si>
  <si>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</si>
  <si>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</si>
  <si>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</si>
  <si>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</si>
  <si>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</si>
  <si>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</si>
  <si>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</si>
  <si>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</si>
  <si>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</si>
  <si>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</si>
  <si>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</si>
  <si>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</si>
  <si>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</si>
  <si>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</si>
  <si>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</si>
  <si>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</si>
  <si>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</si>
  <si>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</si>
  <si>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</si>
  <si>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</si>
  <si>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</si>
  <si>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</si>
  <si>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</si>
  <si>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</si>
  <si>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</si>
  <si>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</si>
  <si>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</si>
  <si>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</si>
  <si>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</si>
  <si>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</si>
  <si>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</si>
  <si>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</si>
  <si>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</si>
  <si>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</si>
  <si>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</si>
  <si>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</si>
  <si>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</si>
  <si>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</si>
  <si>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</si>
  <si>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</si>
  <si>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</si>
  <si>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</si>
  <si>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</si>
  <si>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</si>
  <si>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</si>
  <si>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</si>
  <si>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</si>
  <si>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</si>
  <si>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</si>
  <si>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</si>
  <si>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</si>
  <si>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</si>
  <si>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</si>
  <si>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</si>
  <si>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</si>
  <si>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</si>
  <si>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</si>
  <si>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</si>
  <si>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</si>
  <si>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</si>
  <si>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</si>
  <si>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</si>
  <si>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</si>
  <si>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</si>
  <si>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</si>
  <si>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</si>
  <si>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</si>
  <si>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</si>
  <si>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</si>
  <si>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</si>
  <si>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</si>
  <si>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</si>
  <si>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</si>
  <si>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</si>
  <si>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</si>
  <si>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</si>
  <si>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</si>
  <si>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</si>
  <si>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</si>
  <si>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</si>
  <si>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</si>
  <si>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</si>
  <si>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</si>
  <si>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</si>
  <si>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</si>
  <si>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</si>
  <si>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</si>
  <si>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</si>
  <si>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</si>
  <si>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</si>
  <si>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</si>
  <si>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</si>
  <si>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</si>
  <si>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</si>
  <si>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</si>
  <si>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</si>
  <si>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</si>
  <si>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</si>
  <si>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</si>
  <si>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</si>
  <si>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</si>
  <si>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</si>
  <si>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</si>
  <si>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</si>
  <si>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</si>
  <si>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</si>
  <si>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</si>
  <si>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</si>
  <si>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</si>
  <si>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</si>
  <si>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</si>
  <si>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</si>
  <si>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</si>
  <si>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</si>
  <si>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</si>
  <si>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</si>
  <si>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</si>
  <si>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</si>
  <si>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</si>
  <si>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</si>
  <si>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</si>
  <si>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</si>
  <si>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</si>
  <si>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</si>
  <si>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</si>
  <si>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</si>
  <si>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</si>
  <si>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</si>
  <si>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</si>
  <si>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</si>
  <si>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</si>
  <si>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</si>
  <si>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</si>
  <si>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</si>
  <si>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</si>
  <si>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</si>
  <si>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</si>
  <si>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</si>
  <si>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</si>
  <si>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</si>
  <si>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</si>
  <si>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</si>
  <si>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</si>
  <si>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</si>
  <si>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</si>
  <si>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</si>
  <si>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</si>
  <si>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</si>
  <si>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</si>
  <si>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</si>
  <si>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</si>
  <si>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</si>
  <si>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</si>
  <si>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</si>
  <si>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CouturiÃ©</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</si>
  <si>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</si>
  <si>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</si>
  <si>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</si>
  <si>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</si>
  <si>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</si>
  <si>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</si>
  <si>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</si>
  <si>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</si>
  <si>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</si>
  <si>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</si>
  <si>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</si>
  <si>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</si>
  <si>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</si>
  <si>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</si>
  <si>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</si>
  <si>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</si>
  <si>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</si>
  <si>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</si>
  <si>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</si>
  <si>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</si>
  <si>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</si>
  <si>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</si>
  <si>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</si>
  <si>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</si>
  <si>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</si>
  <si>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</si>
  <si>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</si>
  <si>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</si>
  <si>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</si>
  <si>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</si>
  <si>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</si>
  <si>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</si>
  <si>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</si>
  <si>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</si>
  <si>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</si>
  <si>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</si>
  <si>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</si>
  <si>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</si>
  <si>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</si>
  <si>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</si>
  <si>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</si>
  <si>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</si>
  <si>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</si>
  <si>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</si>
  <si>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</si>
  <si>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</si>
  <si>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</si>
  <si>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</si>
  <si>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</si>
  <si>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</si>
  <si>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</si>
  <si>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</si>
  <si>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</si>
  <si>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</si>
  <si>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</si>
  <si>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</si>
  <si>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</si>
  <si>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</si>
  <si>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</si>
  <si>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</si>
  <si>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YÃ´ji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</si>
  <si>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</si>
  <si>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</si>
  <si>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</si>
  <si>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</si>
  <si>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</si>
  <si>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</si>
  <si>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</si>
  <si>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</si>
  <si>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</si>
  <si>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</si>
  <si>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</si>
  <si>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</si>
  <si>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</si>
  <si>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</si>
  <si>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</si>
  <si>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</si>
  <si>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</si>
  <si>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</si>
  <si>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</si>
  <si>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</si>
  <si>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AndrÃ©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</si>
  <si>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</si>
  <si>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</si>
  <si>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</si>
  <si>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</si>
  <si>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</si>
  <si>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</si>
  <si>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</si>
  <si>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</si>
  <si>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</si>
  <si>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</si>
  <si>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</si>
  <si>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</si>
  <si>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</si>
  <si>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</si>
  <si>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</si>
  <si>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</si>
  <si>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</si>
  <si>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</si>
  <si>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</si>
  <si>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</si>
  <si>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</si>
  <si>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</si>
  <si>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</si>
  <si>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</si>
  <si>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</si>
  <si>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</si>
  <si>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</si>
  <si>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</si>
  <si>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</si>
  <si>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</si>
  <si>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</si>
  <si>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</si>
  <si>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</si>
  <si>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</si>
  <si>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</si>
  <si>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</si>
  <si>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</si>
  <si>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</si>
  <si>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</si>
  <si>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</si>
  <si>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</si>
  <si>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</si>
  <si>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</si>
  <si>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</si>
  <si>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</si>
  <si>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</si>
  <si>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</si>
  <si>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</si>
  <si>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DippÃ©</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</si>
  <si>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</si>
  <si>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</si>
  <si>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</si>
  <si>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</si>
  <si>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</si>
  <si>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</si>
  <si>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</si>
  <si>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</si>
  <si>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</si>
  <si>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</si>
  <si>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</si>
  <si>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</si>
  <si>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</si>
  <si>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</si>
  <si>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</si>
  <si>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</si>
  <si>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</si>
  <si>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</si>
  <si>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</si>
  <si>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</si>
  <si>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</si>
  <si>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</si>
  <si>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</si>
  <si>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</si>
  <si>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</si>
  <si>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</si>
  <si>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</si>
  <si>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</si>
  <si>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</si>
  <si>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</si>
  <si>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</si>
  <si>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</si>
  <si>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</si>
  <si>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</si>
  <si>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</si>
  <si>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</si>
  <si>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</si>
  <si>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</si>
  <si>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</si>
  <si>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</si>
  <si>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</si>
  <si>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</si>
  <si>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</si>
  <si>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</si>
  <si>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</si>
  <si>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</si>
  <si>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</si>
  <si>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</si>
  <si>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</si>
  <si>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</si>
  <si>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</si>
  <si>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</si>
  <si>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</si>
  <si>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</si>
  <si>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</si>
  <si>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</si>
  <si>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</si>
  <si>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</si>
  <si>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</si>
  <si>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</si>
  <si>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</si>
  <si>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</si>
  <si>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</si>
  <si>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</si>
  <si>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</si>
  <si>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</si>
  <si>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</si>
  <si>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</si>
  <si>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</si>
  <si>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</si>
  <si>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</si>
  <si>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</si>
  <si>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</si>
  <si>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</si>
  <si>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</si>
  <si>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</si>
  <si>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</si>
  <si>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</si>
  <si>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</si>
  <si>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</si>
  <si>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</si>
  <si>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</si>
  <si>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</si>
  <si>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</si>
  <si>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</si>
  <si>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</si>
  <si>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</si>
  <si>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</si>
  <si>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</si>
  <si>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AmenÃ¡bar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</si>
  <si>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</si>
  <si>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</si>
  <si>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</si>
  <si>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</si>
  <si>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</si>
  <si>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</si>
  <si>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</si>
  <si>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</si>
  <si>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</si>
  <si>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</si>
  <si>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</si>
  <si>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</si>
  <si>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</si>
  <si>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</si>
  <si>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</si>
  <si>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</si>
  <si>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</si>
  <si>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</si>
  <si>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</si>
  <si>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</si>
  <si>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</si>
  <si>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</si>
  <si>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</si>
  <si>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</si>
  <si>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</si>
  <si>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</si>
  <si>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</si>
  <si>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</si>
  <si>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</si>
  <si>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</si>
  <si>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</si>
  <si>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</si>
  <si>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</si>
  <si>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</si>
  <si>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</si>
  <si>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</si>
  <si>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</si>
  <si>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</si>
  <si>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HervÃ©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</si>
  <si>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</si>
  <si>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</si>
  <si>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</si>
  <si>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</si>
  <si>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</si>
  <si>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</si>
  <si>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</si>
  <si>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</si>
  <si>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</si>
  <si>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</si>
  <si>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</si>
  <si>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</si>
  <si>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</si>
  <si>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</si>
  <si>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</si>
  <si>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</si>
  <si>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</si>
  <si>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</si>
  <si>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</si>
  <si>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</si>
  <si>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</si>
  <si>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</si>
  <si>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</si>
  <si>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</si>
  <si>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</si>
  <si>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</si>
  <si>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</si>
  <si>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</si>
  <si>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</si>
  <si>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</si>
  <si>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</si>
  <si>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</si>
  <si>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</si>
  <si>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</si>
  <si>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</si>
  <si>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</si>
  <si>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</si>
  <si>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</si>
  <si>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</si>
  <si>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</si>
  <si>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</si>
  <si>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FÃ©lix EnrÃ­quez AlcalÃ¡</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</si>
  <si>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</si>
  <si>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</si>
  <si>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</si>
  <si>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</si>
  <si>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</si>
  <si>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</si>
  <si>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</si>
  <si>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</si>
  <si>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</si>
  <si>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</si>
  <si>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</si>
  <si>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</si>
  <si>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</si>
  <si>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</si>
  <si>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</si>
  <si>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</si>
  <si>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</si>
  <si>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</si>
  <si>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</si>
  <si>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</si>
  <si>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</si>
  <si>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</si>
  <si>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</si>
  <si>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</si>
  <si>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</si>
  <si>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</si>
  <si>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</si>
  <si>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</si>
  <si>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</si>
  <si>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</si>
  <si>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</si>
  <si>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</si>
  <si>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</si>
  <si>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</si>
  <si>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</si>
  <si>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</si>
  <si>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</si>
  <si>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</si>
  <si>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</si>
  <si>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</si>
  <si>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</si>
  <si>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</si>
  <si>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</si>
  <si>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</si>
  <si>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</si>
  <si>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</si>
  <si>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</si>
  <si>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</si>
  <si>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</si>
  <si>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</si>
  <si>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</si>
  <si>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</si>
  <si>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</si>
  <si>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</si>
  <si>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</si>
  <si>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</si>
  <si>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</si>
  <si>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</si>
  <si>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</si>
  <si>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</si>
  <si>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</si>
  <si>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</si>
  <si>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</si>
  <si>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</si>
  <si>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</si>
  <si>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</si>
  <si>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</si>
  <si>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</si>
  <si>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SkjoldbjÃ¦rg</t>
  </si>
  <si>
    <t>Nikolaj Frobenius</t>
  </si>
  <si>
    <t>Stellan SkarsgÃ¥rd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</si>
  <si>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</si>
  <si>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</si>
  <si>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</si>
  <si>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</si>
  <si>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</si>
  <si>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</si>
  <si>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</si>
  <si>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</si>
  <si>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</si>
  <si>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</si>
  <si>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</si>
  <si>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</si>
  <si>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</si>
  <si>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</si>
  <si>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</si>
  <si>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</si>
  <si>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</si>
  <si>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</si>
  <si>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</si>
  <si>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</si>
  <si>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</si>
  <si>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</si>
  <si>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</si>
  <si>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</si>
  <si>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</si>
  <si>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</si>
  <si>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</si>
  <si>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</si>
  <si>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</si>
  <si>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</si>
  <si>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</si>
  <si>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</si>
  <si>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</si>
  <si>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</si>
  <si>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</si>
  <si>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</si>
  <si>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</si>
  <si>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</si>
  <si>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</si>
  <si>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</si>
  <si>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</si>
  <si>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</si>
  <si>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</si>
  <si>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</si>
  <si>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</si>
  <si>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</si>
  <si>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</si>
  <si>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</si>
  <si>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</si>
  <si>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</si>
  <si>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</si>
  <si>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</si>
  <si>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</si>
  <si>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</si>
  <si>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</si>
  <si>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</si>
  <si>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</si>
  <si>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</si>
  <si>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</si>
  <si>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</si>
  <si>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</si>
  <si>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</si>
  <si>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</si>
  <si>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</si>
  <si>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</si>
  <si>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</si>
  <si>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</si>
  <si>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</si>
  <si>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</si>
  <si>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</si>
  <si>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</si>
  <si>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</si>
  <si>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</si>
  <si>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</si>
  <si>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</si>
  <si>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</si>
  <si>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</si>
  <si>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</si>
  <si>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</si>
  <si>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</si>
  <si>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</si>
  <si>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</si>
  <si>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</si>
  <si>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</si>
  <si>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</si>
  <si>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</si>
  <si>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</si>
  <si>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</si>
  <si>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</si>
  <si>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</si>
  <si>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</si>
  <si>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</si>
  <si>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</si>
  <si>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</si>
  <si>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</si>
  <si>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</si>
  <si>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</si>
  <si>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</si>
  <si>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</si>
  <si>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</si>
  <si>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</si>
  <si>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</si>
  <si>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</si>
  <si>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</si>
  <si>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</si>
  <si>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</si>
  <si>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</si>
  <si>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</si>
  <si>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</si>
  <si>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</si>
  <si>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</si>
  <si>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</si>
  <si>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</si>
  <si>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</si>
  <si>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</si>
  <si>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</si>
  <si>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</si>
  <si>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</si>
  <si>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</si>
  <si>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</si>
  <si>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</si>
  <si>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</si>
  <si>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</si>
  <si>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</si>
  <si>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</si>
  <si>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</si>
  <si>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</si>
  <si>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</si>
  <si>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</si>
  <si>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</si>
  <si>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</si>
  <si>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</si>
  <si>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</si>
  <si>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</si>
  <si>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</si>
  <si>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</si>
  <si>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</si>
  <si>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</si>
  <si>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</si>
  <si>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</si>
  <si>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</si>
  <si>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</si>
  <si>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</si>
  <si>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</si>
  <si>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</si>
  <si>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</si>
  <si>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</si>
  <si>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</si>
  <si>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</si>
  <si>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</si>
  <si>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</si>
  <si>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</si>
  <si>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</si>
  <si>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</si>
  <si>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</si>
  <si>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</si>
  <si>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</si>
  <si>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</si>
  <si>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</si>
  <si>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</si>
  <si>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</si>
  <si>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</si>
  <si>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</si>
  <si>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</si>
  <si>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</si>
  <si>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</si>
  <si>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</si>
  <si>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</si>
  <si>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</si>
  <si>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</si>
  <si>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</si>
  <si>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</si>
  <si>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</si>
  <si>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</si>
  <si>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</si>
  <si>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</si>
  <si>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HÃ¸eg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</si>
  <si>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</si>
  <si>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</si>
  <si>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</si>
  <si>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</si>
  <si>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</si>
  <si>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</si>
  <si>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</si>
  <si>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</si>
  <si>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</si>
  <si>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</si>
  <si>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</si>
  <si>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</si>
  <si>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</si>
  <si>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</si>
  <si>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</si>
  <si>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</si>
  <si>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</si>
  <si>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</si>
  <si>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</si>
  <si>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</si>
  <si>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</si>
  <si>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</si>
  <si>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</si>
  <si>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</si>
  <si>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</si>
  <si>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</si>
  <si>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</si>
  <si>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</si>
  <si>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</si>
  <si>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</si>
  <si>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</si>
  <si>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</si>
  <si>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KÃ¤stner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</si>
  <si>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</si>
  <si>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</si>
  <si>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</si>
  <si>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</si>
  <si>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</si>
  <si>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</si>
  <si>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</si>
  <si>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</si>
  <si>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</si>
  <si>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</si>
  <si>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</si>
  <si>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</si>
  <si>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</si>
  <si>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</si>
  <si>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</si>
  <si>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</si>
  <si>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</si>
  <si>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</si>
  <si>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</si>
  <si>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</si>
  <si>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</si>
  <si>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</si>
  <si>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</si>
  <si>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</si>
  <si>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</si>
  <si>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</si>
  <si>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</si>
  <si>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</si>
  <si>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</si>
  <si>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</si>
  <si>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</si>
  <si>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</si>
  <si>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</si>
  <si>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</si>
  <si>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</si>
  <si>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</si>
  <si>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</si>
  <si>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</si>
  <si>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</si>
  <si>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</si>
  <si>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</si>
  <si>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</si>
  <si>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</si>
  <si>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</si>
  <si>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</si>
  <si>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MiklÃ³s LÃ¡szlÃ³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</si>
  <si>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</si>
  <si>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</si>
  <si>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</si>
  <si>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</si>
  <si>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</si>
  <si>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</si>
  <si>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</si>
  <si>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</si>
  <si>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</si>
  <si>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</si>
  <si>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</si>
  <si>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</si>
  <si>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</si>
  <si>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</si>
  <si>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</si>
  <si>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</si>
  <si>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</si>
  <si>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</si>
  <si>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</si>
  <si>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</si>
  <si>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</si>
  <si>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</si>
  <si>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</si>
  <si>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</si>
  <si>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</si>
  <si>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</si>
  <si>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</si>
  <si>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</si>
  <si>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</si>
  <si>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</si>
  <si>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</si>
  <si>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</si>
  <si>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</si>
  <si>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</si>
  <si>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</si>
  <si>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</si>
  <si>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</si>
  <si>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</si>
  <si>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</si>
  <si>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</si>
  <si>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</si>
  <si>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</si>
  <si>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</si>
  <si>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</si>
  <si>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</si>
  <si>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</si>
  <si>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</si>
  <si>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</si>
  <si>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</si>
  <si>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</si>
  <si>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</si>
  <si>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</si>
  <si>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</si>
  <si>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</si>
  <si>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</si>
  <si>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</si>
  <si>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</si>
  <si>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</si>
  <si>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</si>
  <si>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</si>
  <si>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</si>
  <si>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</si>
  <si>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</si>
  <si>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</si>
  <si>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</si>
  <si>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</si>
  <si>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</si>
  <si>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</si>
  <si>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</si>
  <si>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</si>
  <si>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</si>
  <si>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</si>
  <si>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</si>
  <si>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</si>
  <si>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</si>
  <si>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</si>
  <si>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</si>
  <si>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</si>
  <si>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</si>
  <si>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</si>
  <si>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</si>
  <si>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</si>
  <si>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</si>
  <si>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</si>
  <si>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</si>
  <si>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</si>
  <si>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</si>
  <si>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</si>
  <si>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</si>
  <si>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</si>
  <si>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</si>
  <si>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</si>
  <si>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</si>
  <si>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</si>
  <si>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</si>
  <si>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</si>
  <si>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</si>
  <si>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</si>
  <si>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</si>
  <si>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CinÃ©pix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</si>
  <si>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</si>
  <si>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</si>
  <si>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</si>
  <si>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</si>
  <si>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</si>
  <si>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</si>
  <si>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</si>
  <si>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</si>
  <si>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</si>
  <si>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</si>
  <si>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</si>
  <si>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</si>
  <si>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</si>
  <si>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</si>
  <si>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</si>
  <si>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</si>
  <si>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</si>
  <si>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</si>
  <si>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</si>
  <si>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</si>
  <si>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</si>
  <si>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</si>
  <si>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</si>
  <si>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</si>
  <si>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</si>
  <si>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</si>
  <si>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</si>
  <si>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</si>
  <si>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</si>
  <si>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</si>
  <si>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</si>
  <si>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</si>
  <si>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</si>
  <si>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</si>
  <si>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</si>
  <si>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</si>
  <si>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</si>
  <si>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</si>
  <si>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NoÃ©</t>
  </si>
  <si>
    <t>Philippe Nahon</t>
  </si>
  <si>
    <t>Great Expectations</t>
  </si>
  <si>
    <t>The Avengers</t>
  </si>
  <si>
    <t>August 14, 1998 (United States)</t>
  </si>
  <si>
    <t>Sydney Newman</t>
  </si>
  <si>
    <t>The Legend of 1900</t>
  </si>
  <si>
    <t>October 28, 1998 (Italy)</t>
  </si>
  <si>
    <t>Alessandro Baricco</t>
  </si>
  <si>
    <t>SciarlÃ²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</si>
  <si>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</si>
  <si>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</si>
  <si>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</si>
  <si>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</si>
  <si>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</si>
  <si>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</si>
  <si>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</si>
  <si>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</si>
  <si>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</si>
  <si>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</si>
  <si>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</si>
  <si>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</si>
  <si>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</si>
  <si>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</si>
  <si>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</si>
  <si>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</si>
  <si>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</si>
  <si>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</si>
  <si>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</si>
  <si>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</si>
  <si>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</si>
  <si>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</si>
  <si>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</si>
  <si>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</si>
  <si>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</si>
  <si>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</si>
  <si>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CÃ©dric Kahn</t>
  </si>
  <si>
    <t>Charles Berling</t>
  </si>
  <si>
    <t>Gemini Films</t>
  </si>
  <si>
    <t>SLC Punk!</t>
  </si>
  <si>
    <t>April 16, 1999 (United States)</t>
  </si>
  <si>
    <t>James Merendino</t>
  </si>
  <si>
    <t>Matthew Lillard</t>
  </si>
  <si>
    <t>The Replacement Killers</t>
  </si>
  <si>
    <t>Antoine Fuqua</t>
  </si>
  <si>
    <t>Ken Sanzel</t>
  </si>
  <si>
    <t>Chow Yun-Fat</t>
  </si>
  <si>
    <t>Taxi</t>
  </si>
  <si>
    <t>GÃ©rard PirÃ¨s</t>
  </si>
  <si>
    <t>Samy Naceri</t>
  </si>
  <si>
    <t>ARP SÃ©lection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</si>
  <si>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</si>
  <si>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</si>
  <si>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</si>
  <si>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</si>
  <si>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</si>
  <si>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</si>
  <si>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</si>
  <si>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</si>
  <si>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</si>
  <si>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</si>
  <si>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</si>
  <si>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</si>
  <si>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</si>
  <si>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</si>
  <si>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</si>
  <si>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</si>
  <si>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</si>
  <si>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</si>
  <si>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</si>
  <si>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ChloÃ«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</si>
  <si>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</si>
  <si>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</si>
  <si>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</si>
  <si>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</si>
  <si>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</si>
  <si>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</si>
  <si>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</si>
  <si>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</si>
  <si>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</si>
  <si>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</si>
  <si>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FranÃ§ois Girard</t>
  </si>
  <si>
    <t>Don McKellar</t>
  </si>
  <si>
    <t>Carlo Cecchi</t>
  </si>
  <si>
    <t>Rhombus Media</t>
  </si>
  <si>
    <t>Mighty Joe Young</t>
  </si>
  <si>
    <t>Merian C. Cooper</t>
  </si>
  <si>
    <t>The Object of My Affection</t>
  </si>
  <si>
    <t>Stephen McCauley</t>
  </si>
  <si>
    <t>Twilight</t>
  </si>
  <si>
    <t>PokÃ©mon: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</si>
  <si>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</si>
  <si>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</si>
  <si>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</si>
  <si>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</si>
  <si>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</si>
  <si>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</si>
  <si>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</si>
  <si>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</si>
  <si>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</si>
  <si>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</si>
  <si>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</si>
  <si>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MisÃ©rables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</si>
  <si>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</si>
  <si>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</si>
  <si>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</si>
  <si>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</si>
  <si>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</si>
  <si>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</si>
  <si>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</si>
  <si>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</si>
  <si>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</si>
  <si>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</si>
  <si>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</si>
  <si>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</si>
  <si>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</si>
  <si>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</si>
  <si>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</si>
  <si>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</si>
  <si>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</si>
  <si>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</si>
  <si>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</si>
  <si>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DahlstrÃ¶m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</si>
  <si>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</si>
  <si>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</si>
  <si>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</si>
  <si>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</si>
  <si>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</si>
  <si>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</si>
  <si>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</si>
  <si>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</si>
  <si>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</si>
  <si>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</si>
  <si>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</si>
  <si>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</si>
  <si>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</si>
  <si>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</si>
  <si>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JÃ¸rgensen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</si>
  <si>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</si>
  <si>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</si>
  <si>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</si>
  <si>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</si>
  <si>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</si>
  <si>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</si>
  <si>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</si>
  <si>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</si>
  <si>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</si>
  <si>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</si>
  <si>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</si>
  <si>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</si>
  <si>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</si>
  <si>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</si>
  <si>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</si>
  <si>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</si>
  <si>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</si>
  <si>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</si>
  <si>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</si>
  <si>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</si>
  <si>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</si>
  <si>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</si>
  <si>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</si>
  <si>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</si>
  <si>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</si>
  <si>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</si>
  <si>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</si>
  <si>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</si>
  <si>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</si>
  <si>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</si>
  <si>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</si>
  <si>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</si>
  <si>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</si>
  <si>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</si>
  <si>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</si>
  <si>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</si>
  <si>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</si>
  <si>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</si>
  <si>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</si>
  <si>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</si>
  <si>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</si>
  <si>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</si>
  <si>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</si>
  <si>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</si>
  <si>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</si>
  <si>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</si>
  <si>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</si>
  <si>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</si>
  <si>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</si>
  <si>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</si>
  <si>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</si>
  <si>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</si>
  <si>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</si>
  <si>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</si>
  <si>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</si>
  <si>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</si>
  <si>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</si>
  <si>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</si>
  <si>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</si>
  <si>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</si>
  <si>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</si>
  <si>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</si>
  <si>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</si>
  <si>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</si>
  <si>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</si>
  <si>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</si>
  <si>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</si>
  <si>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</si>
  <si>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</si>
  <si>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</si>
  <si>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</si>
  <si>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</si>
  <si>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</si>
  <si>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</si>
  <si>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</si>
  <si>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</si>
  <si>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</si>
  <si>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</si>
  <si>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</si>
  <si>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</si>
  <si>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</si>
  <si>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</si>
  <si>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</si>
  <si>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</si>
  <si>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</si>
  <si>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</si>
  <si>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</si>
  <si>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</si>
  <si>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</si>
  <si>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</si>
  <si>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</si>
  <si>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</si>
  <si>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</si>
  <si>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</si>
  <si>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</si>
  <si>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</si>
  <si>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</si>
  <si>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</si>
  <si>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</si>
  <si>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</si>
  <si>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</si>
  <si>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</si>
  <si>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</si>
  <si>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</si>
  <si>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</si>
  <si>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</si>
  <si>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</si>
  <si>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</si>
  <si>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</si>
  <si>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</si>
  <si>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</si>
  <si>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DÃ®ner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</si>
  <si>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</si>
  <si>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</si>
  <si>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</si>
  <si>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</si>
  <si>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</si>
  <si>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</si>
  <si>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</si>
  <si>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</si>
  <si>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</si>
  <si>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</si>
  <si>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</si>
  <si>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</si>
  <si>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</si>
  <si>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</si>
  <si>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</si>
  <si>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</si>
  <si>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</si>
  <si>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</si>
  <si>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</si>
  <si>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</si>
  <si>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</si>
  <si>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</si>
  <si>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</si>
  <si>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</si>
  <si>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</si>
  <si>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</si>
  <si>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</si>
  <si>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</si>
  <si>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</si>
  <si>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</si>
  <si>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</si>
  <si>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</si>
  <si>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</si>
  <si>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ItÃ´</t>
  </si>
  <si>
    <t>ShÃ´tarÃ´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</si>
  <si>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</si>
  <si>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</si>
  <si>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</si>
  <si>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</si>
  <si>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</si>
  <si>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</si>
  <si>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</si>
  <si>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</si>
  <si>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</si>
  <si>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</si>
  <si>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</si>
  <si>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</si>
  <si>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</si>
  <si>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</si>
  <si>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</si>
  <si>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</si>
  <si>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</si>
  <si>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</si>
  <si>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</si>
  <si>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</si>
  <si>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</si>
  <si>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</si>
  <si>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</si>
  <si>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</si>
  <si>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</si>
  <si>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</si>
  <si>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</si>
  <si>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</si>
  <si>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</si>
  <si>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</si>
  <si>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</si>
  <si>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</si>
  <si>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</si>
  <si>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</si>
  <si>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</si>
  <si>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</si>
  <si>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</si>
  <si>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</si>
  <si>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</si>
  <si>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</si>
  <si>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</si>
  <si>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</si>
  <si>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</si>
  <si>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</si>
  <si>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</si>
  <si>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</si>
  <si>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VendÃ´me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</si>
  <si>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</si>
  <si>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</si>
  <si>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</si>
  <si>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</si>
  <si>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</si>
  <si>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</si>
  <si>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</si>
  <si>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</si>
  <si>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</si>
  <si>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</si>
  <si>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</si>
  <si>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</si>
  <si>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</si>
  <si>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</si>
  <si>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</si>
  <si>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</si>
  <si>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</si>
  <si>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</si>
  <si>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</si>
  <si>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</si>
  <si>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</si>
  <si>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</si>
  <si>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</si>
  <si>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</si>
  <si>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</si>
  <si>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</si>
  <si>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</si>
  <si>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</si>
  <si>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</si>
  <si>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</si>
  <si>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</si>
  <si>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</si>
  <si>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</si>
  <si>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</si>
  <si>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</si>
  <si>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</si>
  <si>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</si>
  <si>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</si>
  <si>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</si>
  <si>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</si>
  <si>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</si>
  <si>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</si>
  <si>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</si>
  <si>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</si>
  <si>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</si>
  <si>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</si>
  <si>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</si>
  <si>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</si>
  <si>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</si>
  <si>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</si>
  <si>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</si>
  <si>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</si>
  <si>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</si>
  <si>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</si>
  <si>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</si>
  <si>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</si>
  <si>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</si>
  <si>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</si>
  <si>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</si>
  <si>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</si>
  <si>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</si>
  <si>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</si>
  <si>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</si>
  <si>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</si>
  <si>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</si>
  <si>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</si>
  <si>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</si>
  <si>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</si>
  <si>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</si>
  <si>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</si>
  <si>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</si>
  <si>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</si>
  <si>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</si>
  <si>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</si>
  <si>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</si>
  <si>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</si>
  <si>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</si>
  <si>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</si>
  <si>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</si>
  <si>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</si>
  <si>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</si>
  <si>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</si>
  <si>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</si>
  <si>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</si>
  <si>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</si>
  <si>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</si>
  <si>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</si>
  <si>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</si>
  <si>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</si>
  <si>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</si>
  <si>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</si>
  <si>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</si>
  <si>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</si>
  <si>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</si>
  <si>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</si>
  <si>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</si>
  <si>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</si>
  <si>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</si>
  <si>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</si>
  <si>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</si>
  <si>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</si>
  <si>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</si>
  <si>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</si>
  <si>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</si>
  <si>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</si>
  <si>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</si>
  <si>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</si>
  <si>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</si>
  <si>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</si>
  <si>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</si>
  <si>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</si>
  <si>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</si>
  <si>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</si>
  <si>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</si>
  <si>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</si>
  <si>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</si>
  <si>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</si>
  <si>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</si>
  <si>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</si>
  <si>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</si>
  <si>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</si>
  <si>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</si>
  <si>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</si>
  <si>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</si>
  <si>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</si>
  <si>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</si>
  <si>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</si>
  <si>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</si>
  <si>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</si>
  <si>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</si>
  <si>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</si>
  <si>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</si>
  <si>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</si>
  <si>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</si>
  <si>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</si>
  <si>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</si>
  <si>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</si>
  <si>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</si>
  <si>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</si>
  <si>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</si>
  <si>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</si>
  <si>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</si>
  <si>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</si>
  <si>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PÃ©rez-Reverte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</si>
  <si>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</si>
  <si>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</si>
  <si>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</si>
  <si>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</si>
  <si>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</si>
  <si>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</si>
  <si>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</si>
  <si>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</si>
  <si>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</si>
  <si>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</si>
  <si>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</si>
  <si>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</si>
  <si>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</si>
  <si>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</si>
  <si>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</si>
  <si>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</si>
  <si>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</si>
  <si>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</si>
  <si>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</si>
  <si>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</si>
  <si>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</si>
  <si>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</si>
  <si>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</si>
  <si>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</si>
  <si>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</si>
  <si>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</si>
  <si>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</si>
  <si>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</si>
  <si>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</si>
  <si>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</si>
  <si>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</si>
  <si>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</si>
  <si>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</si>
  <si>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</si>
  <si>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</si>
  <si>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</si>
  <si>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</si>
  <si>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</si>
  <si>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</si>
  <si>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</si>
  <si>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</si>
  <si>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</si>
  <si>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</si>
  <si>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</si>
  <si>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</si>
  <si>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</si>
  <si>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</si>
  <si>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</si>
  <si>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</si>
  <si>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</si>
  <si>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</si>
  <si>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</si>
  <si>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</si>
  <si>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</si>
  <si>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</si>
  <si>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</si>
  <si>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</si>
  <si>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</si>
  <si>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</si>
  <si>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</si>
  <si>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</si>
  <si>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</si>
  <si>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</si>
  <si>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</si>
  <si>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</si>
  <si>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</si>
  <si>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</si>
  <si>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</si>
  <si>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</si>
  <si>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</si>
  <si>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</si>
  <si>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</si>
  <si>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</si>
  <si>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</si>
  <si>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</si>
  <si>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</si>
  <si>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</si>
  <si>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</si>
  <si>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</si>
  <si>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</si>
  <si>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</si>
  <si>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DuprÃ©</t>
  </si>
  <si>
    <t>The General's Daughter</t>
  </si>
  <si>
    <t>Nelson DeMille</t>
  </si>
  <si>
    <t>The Messenger: The Story of Joan of Arc</t>
  </si>
  <si>
    <t>Milla Jovovich</t>
  </si>
  <si>
    <t>Man on the Moon</t>
  </si>
  <si>
    <t>Ratcatcher</t>
  </si>
  <si>
    <t>November 12, 1999 (United Kingdom)</t>
  </si>
  <si>
    <t>Lynne Ramsay</t>
  </si>
  <si>
    <t>Tommy Flanagan</t>
  </si>
  <si>
    <t>PathÃ©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</si>
  <si>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</si>
  <si>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</si>
  <si>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</si>
  <si>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</si>
  <si>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</si>
  <si>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</si>
  <si>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</si>
  <si>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</si>
  <si>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</si>
  <si>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</si>
  <si>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</si>
  <si>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</si>
  <si>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</si>
  <si>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</si>
  <si>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</si>
  <si>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</si>
  <si>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</si>
  <si>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</si>
  <si>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</si>
  <si>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</si>
  <si>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</si>
  <si>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</si>
  <si>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</si>
  <si>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</si>
  <si>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</si>
  <si>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</si>
  <si>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</si>
  <si>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</si>
  <si>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</si>
  <si>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</si>
  <si>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</si>
  <si>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</si>
  <si>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</si>
  <si>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</si>
  <si>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</si>
  <si>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</si>
  <si>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</si>
  <si>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</si>
  <si>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</si>
  <si>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</si>
  <si>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</si>
  <si>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</si>
  <si>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</si>
  <si>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</si>
  <si>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</si>
  <si>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</si>
  <si>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</si>
  <si>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</si>
  <si>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</si>
  <si>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</si>
  <si>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</si>
  <si>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</si>
  <si>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</si>
  <si>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</si>
  <si>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</si>
  <si>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</si>
  <si>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</si>
  <si>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</si>
  <si>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</si>
  <si>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</si>
  <si>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</si>
  <si>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</si>
  <si>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</si>
  <si>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</si>
  <si>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</si>
  <si>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</si>
  <si>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</si>
  <si>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</si>
  <si>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</si>
  <si>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</si>
  <si>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</si>
  <si>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</si>
  <si>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</si>
  <si>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</si>
  <si>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</si>
  <si>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</si>
  <si>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</si>
  <si>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</si>
  <si>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</si>
  <si>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</si>
  <si>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</si>
  <si>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</si>
  <si>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</si>
  <si>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</si>
  <si>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</si>
  <si>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</si>
  <si>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</si>
  <si>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</si>
  <si>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</si>
  <si>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</si>
  <si>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</si>
  <si>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</si>
  <si>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</si>
  <si>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</si>
  <si>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</si>
  <si>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</si>
  <si>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</si>
  <si>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</si>
  <si>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</si>
  <si>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</si>
  <si>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</si>
  <si>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</si>
  <si>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</si>
  <si>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</si>
  <si>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</si>
  <si>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</si>
  <si>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</si>
  <si>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</si>
  <si>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</si>
  <si>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</si>
  <si>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</si>
  <si>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</si>
  <si>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</si>
  <si>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SchottÃ©</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</si>
  <si>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</si>
  <si>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</si>
  <si>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</si>
  <si>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</si>
  <si>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</si>
  <si>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</si>
  <si>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</si>
  <si>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</si>
  <si>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</si>
  <si>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</si>
  <si>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</si>
  <si>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</si>
  <si>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</si>
  <si>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</si>
  <si>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</si>
  <si>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</si>
  <si>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</si>
  <si>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</si>
  <si>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</si>
  <si>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</si>
  <si>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</si>
  <si>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</si>
  <si>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</si>
  <si>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</si>
  <si>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Ã‰mile Gaudreault</t>
  </si>
  <si>
    <t>July 14, 2000 (United States)</t>
  </si>
  <si>
    <t>Random Hearts</t>
  </si>
  <si>
    <t>Mickey Blue Eyes</t>
  </si>
  <si>
    <t>Adam Scheinman</t>
  </si>
  <si>
    <t>Asterix and Obelix vs. Caesar</t>
  </si>
  <si>
    <t>RenÃ©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</si>
  <si>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</si>
  <si>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</si>
  <si>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</si>
  <si>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</si>
  <si>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</si>
  <si>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</si>
  <si>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</si>
  <si>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</si>
  <si>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</si>
  <si>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</si>
  <si>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</si>
  <si>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</si>
  <si>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</si>
  <si>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</si>
  <si>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</si>
  <si>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</si>
  <si>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</si>
  <si>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</si>
  <si>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</si>
  <si>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</si>
  <si>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</si>
  <si>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</si>
  <si>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</si>
  <si>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</si>
  <si>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</si>
  <si>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</si>
  <si>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</si>
  <si>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</si>
  <si>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</si>
  <si>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</si>
  <si>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</si>
  <si>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</si>
  <si>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</si>
  <si>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</si>
  <si>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</si>
  <si>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</si>
  <si>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</si>
  <si>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</si>
  <si>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</si>
  <si>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</si>
  <si>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</si>
  <si>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</si>
  <si>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</si>
  <si>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</si>
  <si>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</si>
  <si>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</si>
  <si>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</si>
  <si>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</si>
  <si>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</si>
  <si>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</si>
  <si>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</si>
  <si>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</si>
  <si>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</si>
  <si>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</si>
  <si>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</si>
  <si>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</si>
  <si>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</si>
  <si>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</si>
  <si>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</si>
  <si>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</si>
  <si>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</si>
  <si>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</si>
  <si>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</si>
  <si>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</si>
  <si>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</si>
  <si>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</si>
  <si>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</si>
  <si>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</si>
  <si>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</si>
  <si>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</si>
  <si>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</si>
  <si>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</si>
  <si>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</si>
  <si>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PokÃ©mon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</si>
  <si>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</si>
  <si>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</si>
  <si>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</si>
  <si>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</si>
  <si>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</si>
  <si>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</si>
  <si>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</si>
  <si>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</si>
  <si>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</si>
  <si>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</si>
  <si>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</si>
  <si>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</si>
  <si>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</si>
  <si>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</si>
  <si>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</si>
  <si>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</si>
  <si>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</si>
  <si>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</si>
  <si>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</si>
  <si>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</si>
  <si>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</si>
  <si>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</si>
  <si>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</si>
  <si>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</si>
  <si>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</si>
  <si>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</si>
  <si>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</si>
  <si>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</si>
  <si>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</si>
  <si>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</si>
  <si>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</si>
  <si>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</si>
  <si>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</si>
  <si>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</si>
  <si>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</si>
  <si>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</si>
  <si>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</si>
  <si>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</si>
  <si>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</si>
  <si>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</si>
  <si>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</si>
  <si>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</si>
  <si>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</si>
  <si>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</si>
  <si>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</si>
  <si>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</si>
  <si>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</si>
  <si>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</si>
  <si>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</si>
  <si>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</si>
  <si>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</si>
  <si>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</si>
  <si>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</si>
  <si>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</si>
  <si>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</si>
  <si>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</si>
  <si>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</si>
  <si>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</si>
  <si>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</si>
  <si>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</si>
  <si>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</si>
  <si>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</si>
  <si>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</si>
  <si>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</si>
  <si>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</si>
  <si>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</si>
  <si>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</si>
  <si>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</si>
  <si>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SchÃ¼bel</t>
  </si>
  <si>
    <t>Ruth Toma</t>
  </si>
  <si>
    <t>Joachim KrÃ³l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</si>
  <si>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</si>
  <si>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</si>
  <si>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</si>
  <si>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</si>
  <si>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</si>
  <si>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</si>
  <si>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</si>
  <si>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</si>
  <si>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</si>
  <si>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</si>
  <si>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</si>
  <si>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</si>
  <si>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</si>
  <si>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</si>
  <si>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</si>
  <si>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</si>
  <si>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</si>
  <si>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</si>
  <si>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</si>
  <si>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</si>
  <si>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</si>
  <si>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</si>
  <si>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</si>
  <si>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</si>
  <si>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</si>
  <si>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</si>
  <si>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</si>
  <si>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</si>
  <si>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</si>
  <si>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</si>
  <si>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</si>
  <si>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</si>
  <si>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</si>
  <si>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</si>
  <si>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</si>
  <si>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</si>
  <si>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</si>
  <si>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</si>
  <si>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Ã‰milie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</si>
  <si>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</si>
  <si>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</si>
  <si>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</si>
  <si>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</si>
  <si>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</si>
  <si>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</si>
  <si>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</si>
  <si>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</si>
  <si>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</si>
  <si>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</si>
  <si>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</si>
  <si>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FrÃ©dÃ©ric Fonteyne</t>
  </si>
  <si>
    <t>Philippe Blasband</t>
  </si>
  <si>
    <t>ArtÃ©mis Productions</t>
  </si>
  <si>
    <t>The Loss of Sexual Innocence</t>
  </si>
  <si>
    <t>January 7, 2000 (United Kingdom)</t>
  </si>
  <si>
    <t>Newmarket Capital Group</t>
  </si>
  <si>
    <t>Aimee &amp; Jaguar</t>
  </si>
  <si>
    <t>February 11, 1999 (Germany)</t>
  </si>
  <si>
    <t>Max FÃ¤rberbÃ¶ck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</si>
  <si>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</si>
  <si>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</si>
  <si>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</si>
  <si>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</si>
  <si>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</si>
  <si>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</si>
  <si>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</si>
  <si>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</si>
  <si>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</si>
  <si>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</si>
  <si>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</si>
  <si>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</si>
  <si>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</si>
  <si>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</si>
  <si>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</si>
  <si>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</si>
  <si>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Â½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</si>
  <si>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</si>
  <si>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</si>
  <si>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</si>
  <si>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</si>
  <si>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</si>
  <si>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</si>
  <si>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</si>
  <si>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</si>
  <si>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</si>
  <si>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</si>
  <si>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</si>
  <si>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</si>
  <si>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</si>
  <si>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</si>
  <si>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</si>
  <si>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</si>
  <si>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</si>
  <si>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</si>
  <si>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</si>
  <si>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</si>
  <si>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</si>
  <si>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</si>
  <si>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</si>
  <si>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</si>
  <si>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</si>
  <si>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</si>
  <si>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</si>
  <si>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</si>
  <si>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</si>
  <si>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</si>
  <si>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</si>
  <si>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</si>
  <si>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</si>
  <si>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</si>
  <si>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</si>
  <si>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</si>
  <si>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</si>
  <si>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</si>
  <si>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</si>
  <si>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</si>
  <si>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</si>
  <si>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</si>
  <si>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</si>
  <si>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</si>
  <si>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</si>
  <si>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</si>
  <si>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</si>
  <si>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</si>
  <si>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</si>
  <si>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</si>
  <si>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</si>
  <si>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</si>
  <si>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</si>
  <si>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</si>
  <si>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</si>
  <si>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</si>
  <si>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</si>
  <si>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</si>
  <si>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</si>
  <si>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</si>
  <si>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</si>
  <si>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</si>
  <si>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</si>
  <si>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</si>
  <si>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</si>
  <si>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</si>
  <si>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</si>
  <si>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</si>
  <si>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</si>
  <si>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</si>
  <si>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</si>
  <si>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</si>
  <si>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</si>
  <si>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</si>
  <si>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</si>
  <si>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</si>
  <si>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</si>
  <si>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</si>
  <si>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</si>
  <si>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</si>
  <si>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</si>
  <si>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</si>
  <si>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</si>
  <si>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</si>
  <si>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</si>
  <si>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</si>
  <si>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</si>
  <si>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</si>
  <si>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</si>
  <si>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</si>
  <si>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</si>
  <si>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</si>
  <si>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</si>
  <si>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</si>
  <si>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</si>
  <si>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</si>
  <si>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</si>
  <si>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</si>
  <si>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</si>
  <si>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</si>
  <si>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</si>
  <si>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</si>
  <si>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</si>
  <si>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</si>
  <si>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</si>
  <si>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</si>
  <si>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</si>
  <si>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</si>
  <si>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</si>
  <si>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</si>
  <si>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</si>
  <si>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</si>
  <si>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</si>
  <si>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</si>
  <si>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</si>
  <si>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</si>
  <si>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</si>
  <si>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</si>
  <si>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</si>
  <si>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</si>
  <si>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</si>
  <si>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</si>
  <si>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</si>
  <si>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</si>
  <si>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</si>
  <si>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</si>
  <si>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</si>
  <si>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</si>
  <si>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</si>
  <si>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</si>
  <si>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</si>
  <si>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</si>
  <si>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</si>
  <si>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</si>
  <si>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</si>
  <si>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</si>
  <si>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</si>
  <si>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</si>
  <si>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</si>
  <si>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</si>
  <si>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</si>
  <si>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</si>
  <si>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</si>
  <si>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</si>
  <si>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</si>
  <si>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</si>
  <si>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</si>
  <si>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</si>
  <si>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</si>
  <si>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</si>
  <si>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</si>
  <si>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</si>
  <si>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IÃ±Ã¡rritu</t>
  </si>
  <si>
    <t>Guillermo Arriaga</t>
  </si>
  <si>
    <t>Emilio EchevarrÃ­a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</si>
  <si>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</si>
  <si>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</si>
  <si>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</si>
  <si>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</si>
  <si>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</si>
  <si>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</si>
  <si>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</si>
  <si>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</si>
  <si>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</si>
  <si>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</si>
  <si>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</si>
  <si>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</si>
  <si>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</si>
  <si>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</si>
  <si>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</si>
  <si>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</si>
  <si>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</si>
  <si>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</si>
  <si>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BjÃ¶rk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</si>
  <si>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</si>
  <si>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</si>
  <si>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</si>
  <si>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</si>
  <si>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</si>
  <si>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</si>
  <si>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</si>
  <si>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</si>
  <si>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</si>
  <si>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</si>
  <si>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</si>
  <si>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</si>
  <si>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</si>
  <si>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</si>
  <si>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</si>
  <si>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</si>
  <si>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</si>
  <si>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</si>
  <si>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</si>
  <si>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</si>
  <si>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</si>
  <si>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</si>
  <si>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</si>
  <si>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</si>
  <si>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</si>
  <si>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</si>
  <si>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</si>
  <si>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</si>
  <si>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</si>
  <si>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</si>
  <si>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</si>
  <si>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</si>
  <si>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</si>
  <si>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</si>
  <si>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</si>
  <si>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</si>
  <si>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</si>
  <si>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</si>
  <si>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</si>
  <si>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</si>
  <si>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</si>
  <si>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</si>
  <si>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</si>
  <si>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</si>
  <si>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</si>
  <si>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</si>
  <si>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</si>
  <si>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</si>
  <si>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</si>
  <si>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</si>
  <si>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</si>
  <si>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RaffaÃ«la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</si>
  <si>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</si>
  <si>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</si>
  <si>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</si>
  <si>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</si>
  <si>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</si>
  <si>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</si>
  <si>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</si>
  <si>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</si>
  <si>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</si>
  <si>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</si>
  <si>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</si>
  <si>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</si>
  <si>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</si>
  <si>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</si>
  <si>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</si>
  <si>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</si>
  <si>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</si>
  <si>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</si>
  <si>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</si>
  <si>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</si>
  <si>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</si>
  <si>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</si>
  <si>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</si>
  <si>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</si>
  <si>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</si>
  <si>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</si>
  <si>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</si>
  <si>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</si>
  <si>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</si>
  <si>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</si>
  <si>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</si>
  <si>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</si>
  <si>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</si>
  <si>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</si>
  <si>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</si>
  <si>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</si>
  <si>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</si>
  <si>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</si>
  <si>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</si>
  <si>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</si>
  <si>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</si>
  <si>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</si>
  <si>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</si>
  <si>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</si>
  <si>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</si>
  <si>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</si>
  <si>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</si>
  <si>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</si>
  <si>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</si>
  <si>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</si>
  <si>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</si>
  <si>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</si>
  <si>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</si>
  <si>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</si>
  <si>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</si>
  <si>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</si>
  <si>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</si>
  <si>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</si>
  <si>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</si>
  <si>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</si>
  <si>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</si>
  <si>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</si>
  <si>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</si>
  <si>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</si>
  <si>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</si>
  <si>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</si>
  <si>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</si>
  <si>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</si>
  <si>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</si>
  <si>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</si>
  <si>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</si>
  <si>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</si>
  <si>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</si>
  <si>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</si>
  <si>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</si>
  <si>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</si>
  <si>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</si>
  <si>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</si>
  <si>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</si>
  <si>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</si>
  <si>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</si>
  <si>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</si>
  <si>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</si>
  <si>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</si>
  <si>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</si>
  <si>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</si>
  <si>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</si>
  <si>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</si>
  <si>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</si>
  <si>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</si>
  <si>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</si>
  <si>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</si>
  <si>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</si>
  <si>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</si>
  <si>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</si>
  <si>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GrangÃ©</t>
  </si>
  <si>
    <t>LÃ©gende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</si>
  <si>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</si>
  <si>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</si>
  <si>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</si>
  <si>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</si>
  <si>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</si>
  <si>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</si>
  <si>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</si>
  <si>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</si>
  <si>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</si>
  <si>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</si>
  <si>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</si>
  <si>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</si>
  <si>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</si>
  <si>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</si>
  <si>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</si>
  <si>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</si>
  <si>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</si>
  <si>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</si>
  <si>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</si>
  <si>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</si>
  <si>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</si>
  <si>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</si>
  <si>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</si>
  <si>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</si>
  <si>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</si>
  <si>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</si>
  <si>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</si>
  <si>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</si>
  <si>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</si>
  <si>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</si>
  <si>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</si>
  <si>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</si>
  <si>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</si>
  <si>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</si>
  <si>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</si>
  <si>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</si>
  <si>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</si>
  <si>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</si>
  <si>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</si>
  <si>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</si>
  <si>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</si>
  <si>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</si>
  <si>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</si>
  <si>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</si>
  <si>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</si>
  <si>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</si>
  <si>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</si>
  <si>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</si>
  <si>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</si>
  <si>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</si>
  <si>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</si>
  <si>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</si>
  <si>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</si>
  <si>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</si>
  <si>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</si>
  <si>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</si>
  <si>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</si>
  <si>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</si>
  <si>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</si>
  <si>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</si>
  <si>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</si>
  <si>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</si>
  <si>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</si>
  <si>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</si>
  <si>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</si>
  <si>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</si>
  <si>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</si>
  <si>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</si>
  <si>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</si>
  <si>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</si>
  <si>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FranÃ§ois Ozon</t>
  </si>
  <si>
    <t>Bernard Giraudeau</t>
  </si>
  <si>
    <t>FidÃ©litÃ©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</si>
  <si>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</si>
  <si>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</si>
  <si>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</si>
  <si>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</si>
  <si>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</si>
  <si>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</si>
  <si>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</si>
  <si>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</si>
  <si>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</si>
  <si>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</si>
  <si>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</si>
  <si>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</si>
  <si>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</si>
  <si>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</si>
  <si>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</si>
  <si>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</si>
  <si>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</si>
  <si>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</si>
  <si>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</si>
  <si>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</si>
  <si>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</si>
  <si>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</si>
  <si>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</si>
  <si>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</si>
  <si>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BÃ©la Tarr</t>
  </si>
  <si>
    <t>LÃ¡szlÃ³ Krasznahorkai</t>
  </si>
  <si>
    <t>Lars Rudolph</t>
  </si>
  <si>
    <t>13 Productions</t>
  </si>
  <si>
    <t>The Ladies Man</t>
  </si>
  <si>
    <t>Tim Meadows</t>
  </si>
  <si>
    <t>The Contender</t>
  </si>
  <si>
    <t>Rod Lurie</t>
  </si>
  <si>
    <t>Joan Allen</t>
  </si>
  <si>
    <t>Nine Queens</t>
  </si>
  <si>
    <t>August 31, 2000 (Argentina)</t>
  </si>
  <si>
    <t>FabiÃ¡n Bielinsky</t>
  </si>
  <si>
    <t>Ricardo DarÃ­n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</si>
  <si>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</si>
  <si>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</si>
  <si>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</si>
  <si>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</si>
  <si>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</si>
  <si>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</si>
  <si>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</si>
  <si>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</si>
  <si>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</si>
  <si>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</si>
  <si>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</si>
  <si>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</si>
  <si>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</si>
  <si>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</si>
  <si>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</si>
  <si>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</si>
  <si>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</si>
  <si>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</si>
  <si>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</si>
  <si>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</si>
  <si>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</si>
  <si>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</si>
  <si>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</si>
  <si>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</si>
  <si>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</si>
  <si>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</si>
  <si>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</si>
  <si>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</si>
  <si>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</si>
  <si>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</si>
  <si>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</si>
  <si>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</si>
  <si>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</si>
  <si>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</si>
  <si>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</si>
  <si>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</si>
  <si>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</si>
  <si>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</si>
  <si>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</si>
  <si>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</si>
  <si>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</si>
  <si>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</si>
  <si>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</si>
  <si>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</si>
  <si>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</si>
  <si>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</si>
  <si>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</si>
  <si>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</si>
  <si>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</si>
  <si>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</si>
  <si>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</si>
  <si>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</si>
  <si>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</si>
  <si>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</si>
  <si>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</si>
  <si>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</si>
  <si>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</si>
  <si>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</si>
  <si>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</si>
  <si>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</si>
  <si>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CinÃ©ma</t>
  </si>
  <si>
    <t>Maelstrom</t>
  </si>
  <si>
    <t>September 15, 2000 (Canada)</t>
  </si>
  <si>
    <t>Denis Villeneuve</t>
  </si>
  <si>
    <t>Marie-JosÃ©e Croze</t>
  </si>
  <si>
    <t>Gangster No. 1</t>
  </si>
  <si>
    <t>June 9, 2000 (United Kingdom)</t>
  </si>
  <si>
    <t>Johnny Ferguson</t>
  </si>
  <si>
    <t>Taxi 2</t>
  </si>
  <si>
    <t>GÃ©rard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</si>
  <si>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</si>
  <si>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</si>
  <si>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</si>
  <si>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</si>
  <si>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</si>
  <si>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</si>
  <si>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</si>
  <si>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</si>
  <si>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</si>
  <si>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</si>
  <si>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</si>
  <si>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</si>
  <si>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</si>
  <si>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</si>
  <si>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</si>
  <si>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</si>
  <si>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</si>
  <si>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</si>
  <si>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</si>
  <si>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</si>
  <si>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</si>
  <si>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</si>
  <si>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</si>
  <si>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</si>
  <si>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</si>
  <si>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</si>
  <si>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</si>
  <si>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</si>
  <si>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</si>
  <si>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</si>
  <si>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</si>
  <si>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</si>
  <si>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</si>
  <si>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</si>
  <si>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</si>
  <si>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</si>
  <si>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</si>
  <si>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</si>
  <si>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</si>
  <si>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</si>
  <si>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</si>
  <si>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</si>
  <si>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</si>
  <si>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</si>
  <si>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</si>
  <si>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</si>
  <si>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</si>
  <si>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</si>
  <si>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</si>
  <si>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</si>
  <si>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</si>
  <si>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</si>
  <si>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</si>
  <si>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</si>
  <si>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</si>
  <si>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</si>
  <si>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</si>
  <si>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</si>
  <si>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</si>
  <si>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</si>
  <si>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</si>
  <si>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</si>
  <si>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</si>
  <si>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</si>
  <si>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</si>
  <si>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</si>
  <si>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</si>
  <si>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</si>
  <si>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</si>
  <si>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</si>
  <si>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</si>
  <si>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</si>
  <si>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</si>
  <si>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</si>
  <si>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</si>
  <si>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</si>
  <si>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</si>
  <si>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</si>
  <si>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</si>
  <si>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</si>
  <si>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</si>
  <si>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</si>
  <si>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</si>
  <si>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</si>
  <si>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</si>
  <si>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</si>
  <si>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</si>
  <si>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</si>
  <si>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</si>
  <si>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</si>
  <si>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</si>
  <si>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</si>
  <si>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</si>
  <si>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</si>
  <si>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</si>
  <si>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</si>
  <si>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</si>
  <si>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</si>
  <si>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</si>
  <si>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</si>
  <si>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</si>
  <si>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</si>
  <si>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</si>
  <si>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</si>
  <si>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</si>
  <si>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</si>
  <si>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</si>
  <si>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</si>
  <si>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</si>
  <si>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</si>
  <si>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</si>
  <si>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</si>
  <si>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</si>
  <si>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</si>
  <si>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</si>
  <si>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</si>
  <si>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</si>
  <si>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</si>
  <si>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</si>
  <si>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</si>
  <si>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</si>
  <si>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</si>
  <si>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</si>
  <si>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</si>
  <si>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</si>
  <si>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</si>
  <si>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</si>
  <si>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</si>
  <si>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</si>
  <si>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</si>
  <si>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</si>
  <si>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</si>
  <si>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</si>
  <si>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</si>
  <si>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</si>
  <si>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</si>
  <si>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</si>
  <si>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</si>
  <si>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</si>
  <si>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</si>
  <si>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</si>
  <si>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</si>
  <si>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</si>
  <si>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</si>
  <si>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</si>
  <si>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</si>
  <si>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</si>
  <si>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</si>
  <si>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AmÃ©lie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</si>
  <si>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</si>
  <si>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</si>
  <si>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</si>
  <si>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</si>
  <si>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</si>
  <si>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</si>
  <si>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</si>
  <si>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</si>
  <si>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</si>
  <si>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</si>
  <si>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</si>
  <si>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</si>
  <si>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</si>
  <si>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</si>
  <si>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</si>
  <si>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</si>
  <si>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</si>
  <si>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</si>
  <si>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</si>
  <si>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</si>
  <si>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</si>
  <si>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</si>
  <si>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</si>
  <si>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</si>
  <si>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</si>
  <si>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</si>
  <si>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</si>
  <si>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</si>
  <si>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</si>
  <si>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</si>
  <si>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</si>
  <si>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</si>
  <si>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</si>
  <si>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</si>
  <si>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</si>
  <si>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</si>
  <si>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</si>
  <si>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</si>
  <si>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</si>
  <si>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</si>
  <si>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</si>
  <si>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</si>
  <si>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</si>
  <si>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</si>
  <si>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</si>
  <si>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</si>
  <si>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</si>
  <si>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</si>
  <si>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</si>
  <si>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</si>
  <si>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</si>
  <si>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</si>
  <si>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</si>
  <si>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</si>
  <si>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</si>
  <si>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</si>
  <si>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</si>
  <si>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</si>
  <si>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</si>
  <si>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</si>
  <si>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</si>
  <si>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</si>
  <si>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</si>
  <si>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</si>
  <si>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</si>
  <si>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</si>
  <si>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</si>
  <si>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</si>
  <si>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</si>
  <si>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</si>
  <si>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</si>
  <si>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LucÃ­a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</si>
  <si>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</si>
  <si>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</si>
  <si>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</si>
  <si>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</si>
  <si>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</si>
  <si>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</si>
  <si>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</si>
  <si>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</si>
  <si>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</si>
  <si>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</si>
  <si>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</si>
  <si>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</si>
  <si>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</si>
  <si>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</si>
  <si>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</si>
  <si>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</si>
  <si>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</si>
  <si>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</si>
  <si>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</si>
  <si>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</si>
  <si>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TÃ©lÃ©ma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</si>
  <si>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</si>
  <si>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</si>
  <si>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</si>
  <si>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</si>
  <si>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</si>
  <si>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</si>
  <si>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</si>
  <si>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</si>
  <si>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</si>
  <si>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</si>
  <si>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</si>
  <si>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</si>
  <si>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</si>
  <si>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</si>
  <si>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</si>
  <si>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</si>
  <si>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</si>
  <si>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</si>
  <si>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</si>
  <si>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</si>
  <si>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</si>
  <si>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</si>
  <si>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</si>
  <si>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</si>
  <si>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</si>
  <si>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</si>
  <si>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</si>
  <si>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</si>
  <si>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</si>
  <si>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</si>
  <si>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</si>
  <si>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</si>
  <si>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</si>
  <si>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</si>
  <si>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</si>
  <si>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</si>
  <si>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</si>
  <si>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</si>
  <si>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</si>
  <si>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</si>
  <si>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</si>
  <si>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</si>
  <si>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</si>
  <si>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</si>
  <si>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</si>
  <si>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</si>
  <si>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</si>
  <si>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</si>
  <si>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</si>
  <si>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</si>
  <si>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</si>
  <si>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</si>
  <si>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</si>
  <si>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</si>
  <si>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</si>
  <si>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</si>
  <si>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</si>
  <si>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</si>
  <si>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</si>
  <si>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</si>
  <si>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</si>
  <si>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</si>
  <si>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</si>
  <si>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</si>
  <si>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</si>
  <si>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</si>
  <si>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</si>
  <si>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</si>
  <si>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StÃ©phane Cabel</t>
  </si>
  <si>
    <t>Samuel Le Bihan</t>
  </si>
  <si>
    <t>Metropolitan Filmexport</t>
  </si>
  <si>
    <t>The Pledge</t>
  </si>
  <si>
    <t>American Outlaws</t>
  </si>
  <si>
    <t>Ghosts of Mars</t>
  </si>
  <si>
    <t>Larry Sulkis</t>
  </si>
  <si>
    <t>Rock Star</t>
  </si>
  <si>
    <t>Osmosis Jones</t>
  </si>
  <si>
    <t>Marc Hyman</t>
  </si>
  <si>
    <t>Fat Girl</t>
  </si>
  <si>
    <t>March 7, 2001 (France)</t>
  </si>
  <si>
    <t>AnaÃ¯s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</si>
  <si>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</si>
  <si>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</si>
  <si>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</si>
  <si>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</si>
  <si>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</si>
  <si>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</si>
  <si>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</si>
  <si>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</si>
  <si>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</si>
  <si>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</si>
  <si>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</si>
  <si>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</si>
  <si>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</si>
  <si>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</si>
  <si>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</si>
  <si>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</si>
  <si>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</si>
  <si>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</si>
  <si>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</si>
  <si>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</si>
  <si>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</si>
  <si>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</si>
  <si>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</si>
  <si>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</si>
  <si>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</si>
  <si>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</si>
  <si>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KatÃ´</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</si>
  <si>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</si>
  <si>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</si>
  <si>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</si>
  <si>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</si>
  <si>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</si>
  <si>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</si>
  <si>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</si>
  <si>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</si>
  <si>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</si>
  <si>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</si>
  <si>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</si>
  <si>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</si>
  <si>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</si>
  <si>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</si>
  <si>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</si>
  <si>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</si>
  <si>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</si>
  <si>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</si>
  <si>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</si>
  <si>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</si>
  <si>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</si>
  <si>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</si>
  <si>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</si>
  <si>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</si>
  <si>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</si>
  <si>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</si>
  <si>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</si>
  <si>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</si>
  <si>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</si>
  <si>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</si>
  <si>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</si>
  <si>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</si>
  <si>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</si>
  <si>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</si>
  <si>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</si>
  <si>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</si>
  <si>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</si>
  <si>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</si>
  <si>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</si>
  <si>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</si>
  <si>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</si>
  <si>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</si>
  <si>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</si>
  <si>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</si>
  <si>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</si>
  <si>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</si>
  <si>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</si>
  <si>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</si>
  <si>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</si>
  <si>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</si>
  <si>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</si>
  <si>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</si>
  <si>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</si>
  <si>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</si>
  <si>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</si>
  <si>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</si>
  <si>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</si>
  <si>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Ã‰va GÃ¡rdos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</si>
  <si>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</si>
  <si>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</si>
  <si>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</si>
  <si>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</si>
  <si>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</si>
  <si>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</si>
  <si>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</si>
  <si>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</si>
  <si>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</si>
  <si>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</si>
  <si>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</si>
  <si>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</si>
  <si>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</si>
  <si>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</si>
  <si>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</si>
  <si>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</si>
  <si>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</si>
  <si>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</si>
  <si>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</si>
  <si>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</si>
  <si>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</si>
  <si>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</si>
  <si>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</si>
  <si>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</si>
  <si>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LÃ©a Pool</t>
  </si>
  <si>
    <t>Susan Swan</t>
  </si>
  <si>
    <t>CitÃ©-AmÃ©rique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</si>
  <si>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</si>
  <si>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</si>
  <si>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</si>
  <si>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</si>
  <si>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</si>
  <si>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</si>
  <si>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</si>
  <si>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</si>
  <si>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</si>
  <si>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</si>
  <si>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</si>
  <si>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</si>
  <si>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</si>
  <si>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</si>
  <si>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</si>
  <si>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</si>
  <si>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</si>
  <si>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</si>
  <si>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</si>
  <si>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</si>
  <si>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</si>
  <si>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</si>
  <si>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</si>
  <si>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</si>
  <si>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</si>
  <si>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</si>
  <si>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</si>
  <si>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</si>
  <si>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</si>
  <si>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</si>
  <si>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</si>
  <si>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</si>
  <si>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</si>
  <si>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</si>
  <si>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</si>
  <si>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</si>
  <si>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</si>
  <si>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</si>
  <si>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</si>
  <si>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</si>
  <si>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</si>
  <si>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</si>
  <si>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</si>
  <si>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</si>
  <si>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ShÃ´ji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</si>
  <si>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</si>
  <si>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</si>
  <si>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</si>
  <si>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</si>
  <si>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</si>
  <si>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</si>
  <si>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</si>
  <si>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</si>
  <si>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</si>
  <si>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</si>
  <si>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</si>
  <si>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KÃ¶hler</t>
  </si>
  <si>
    <t>BKM, kulturelle FilmfÃ¶rderung des Bundes</t>
  </si>
  <si>
    <t>Crazy/Beautiful</t>
  </si>
  <si>
    <t>Phil Hay</t>
  </si>
  <si>
    <t>Angel Eyes</t>
  </si>
  <si>
    <t>September 19, 2001 (France)</t>
  </si>
  <si>
    <t>Danis Tanovic</t>
  </si>
  <si>
    <t>Branko Djuric</t>
  </si>
  <si>
    <t>NoÃ©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</si>
  <si>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</si>
  <si>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</si>
  <si>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</si>
  <si>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</si>
  <si>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</si>
  <si>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</si>
  <si>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</si>
  <si>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</si>
  <si>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</si>
  <si>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</si>
  <si>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</si>
  <si>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</si>
  <si>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</si>
  <si>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</si>
  <si>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</si>
  <si>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</si>
  <si>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</si>
  <si>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</si>
  <si>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</si>
  <si>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</si>
  <si>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</si>
  <si>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</si>
  <si>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</si>
  <si>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</si>
  <si>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</si>
  <si>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</si>
  <si>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</si>
  <si>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</si>
  <si>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</si>
  <si>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</si>
  <si>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</si>
  <si>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</si>
  <si>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</si>
  <si>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</si>
  <si>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</si>
  <si>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</si>
  <si>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</si>
  <si>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</si>
  <si>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</si>
  <si>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</si>
  <si>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</si>
  <si>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</si>
  <si>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</si>
  <si>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</si>
  <si>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</si>
  <si>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</si>
  <si>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</si>
  <si>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</si>
  <si>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</si>
  <si>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</si>
  <si>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</si>
  <si>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</si>
  <si>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</si>
  <si>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</si>
  <si>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</si>
  <si>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</si>
  <si>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</si>
  <si>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</si>
  <si>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</si>
  <si>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</si>
  <si>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</si>
  <si>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</si>
  <si>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</si>
  <si>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</si>
  <si>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</si>
  <si>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</si>
  <si>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</si>
  <si>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</si>
  <si>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</si>
  <si>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</si>
  <si>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</si>
  <si>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</si>
  <si>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</si>
  <si>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</si>
  <si>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</si>
  <si>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</si>
  <si>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</si>
  <si>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</si>
  <si>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</si>
  <si>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</si>
  <si>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</si>
  <si>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</si>
  <si>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</si>
  <si>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</si>
  <si>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</si>
  <si>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</si>
  <si>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</si>
  <si>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</si>
  <si>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</si>
  <si>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</si>
  <si>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</si>
  <si>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</si>
  <si>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</si>
  <si>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</si>
  <si>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</si>
  <si>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</si>
  <si>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</si>
  <si>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</si>
  <si>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</si>
  <si>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</si>
  <si>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</si>
  <si>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</si>
  <si>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</si>
  <si>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</si>
  <si>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</si>
  <si>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</si>
  <si>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</si>
  <si>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</si>
  <si>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</si>
  <si>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</si>
  <si>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</si>
  <si>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</si>
  <si>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</si>
  <si>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</si>
  <si>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</si>
  <si>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</si>
  <si>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</si>
  <si>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</si>
  <si>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</si>
  <si>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</si>
  <si>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</si>
  <si>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</si>
  <si>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</si>
  <si>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</si>
  <si>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</si>
  <si>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CiÃ©naga</t>
  </si>
  <si>
    <t>April 12, 2001 (Argentina)</t>
  </si>
  <si>
    <t>Lucrecia Martel</t>
  </si>
  <si>
    <t>Mercedes MorÃ¡n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</si>
  <si>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</si>
  <si>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</si>
  <si>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</si>
  <si>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</si>
  <si>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</si>
  <si>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</si>
  <si>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</si>
  <si>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</si>
  <si>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</si>
  <si>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</si>
  <si>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</si>
  <si>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</si>
  <si>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</si>
  <si>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</si>
  <si>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</si>
  <si>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</si>
  <si>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</si>
  <si>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</si>
  <si>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</si>
  <si>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</si>
  <si>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</si>
  <si>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</si>
  <si>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</si>
  <si>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</si>
  <si>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</si>
  <si>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</si>
  <si>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</si>
  <si>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</si>
  <si>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</si>
  <si>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</si>
  <si>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</si>
  <si>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</si>
  <si>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</si>
  <si>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</si>
  <si>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</si>
  <si>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</si>
  <si>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</si>
  <si>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</si>
  <si>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</si>
  <si>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</si>
  <si>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</si>
  <si>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</si>
  <si>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</si>
  <si>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</si>
  <si>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</si>
  <si>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</si>
  <si>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</si>
  <si>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</si>
  <si>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</si>
  <si>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</si>
  <si>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</si>
  <si>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</si>
  <si>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</si>
  <si>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</si>
  <si>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</si>
  <si>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</si>
  <si>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</si>
  <si>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</si>
  <si>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</si>
  <si>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</si>
  <si>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</si>
  <si>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</si>
  <si>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</si>
  <si>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</si>
  <si>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</si>
  <si>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</si>
  <si>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</si>
  <si>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</si>
  <si>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</si>
  <si>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</si>
  <si>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</si>
  <si>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</si>
  <si>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</si>
  <si>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</si>
  <si>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</si>
  <si>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</si>
  <si>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</si>
  <si>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</si>
  <si>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</si>
  <si>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</si>
  <si>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</si>
  <si>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</si>
  <si>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</si>
  <si>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</si>
  <si>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</si>
  <si>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</si>
  <si>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</si>
  <si>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</si>
  <si>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</si>
  <si>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</si>
  <si>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</si>
  <si>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</si>
  <si>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</si>
  <si>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</si>
  <si>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</si>
  <si>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</si>
  <si>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</si>
  <si>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</si>
  <si>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</si>
  <si>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</si>
  <si>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</si>
  <si>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</si>
  <si>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</si>
  <si>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</si>
  <si>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</si>
  <si>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</si>
  <si>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</si>
  <si>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</si>
  <si>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</si>
  <si>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</si>
  <si>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</si>
  <si>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</si>
  <si>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</si>
  <si>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</si>
  <si>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</si>
  <si>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</si>
  <si>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</si>
  <si>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</si>
  <si>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</si>
  <si>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</si>
  <si>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</si>
  <si>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</si>
  <si>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</si>
  <si>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</si>
  <si>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</si>
  <si>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</si>
  <si>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</si>
  <si>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</si>
  <si>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</si>
  <si>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</si>
  <si>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</si>
  <si>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</si>
  <si>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</si>
  <si>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</si>
  <si>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</si>
  <si>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</si>
  <si>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</si>
  <si>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</si>
  <si>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</si>
  <si>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</si>
  <si>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</si>
  <si>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</si>
  <si>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</si>
  <si>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</si>
  <si>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</si>
  <si>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</si>
  <si>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</si>
  <si>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</si>
  <si>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</si>
  <si>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</si>
  <si>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</si>
  <si>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</si>
  <si>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</si>
  <si>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</si>
  <si>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</si>
  <si>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</si>
  <si>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</si>
  <si>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</si>
  <si>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</si>
  <si>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</si>
  <si>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</si>
  <si>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</si>
  <si>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</si>
  <si>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</si>
  <si>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</si>
  <si>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</si>
  <si>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</si>
  <si>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</si>
  <si>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</si>
  <si>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</si>
  <si>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</si>
  <si>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</si>
  <si>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</si>
  <si>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</si>
  <si>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</si>
  <si>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</si>
  <si>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</si>
  <si>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</si>
  <si>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</si>
  <si>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</si>
  <si>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</si>
  <si>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</si>
  <si>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</si>
  <si>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</si>
  <si>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</si>
  <si>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</si>
  <si>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</si>
  <si>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</si>
  <si>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</si>
  <si>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</si>
  <si>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</si>
  <si>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</si>
  <si>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</si>
  <si>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</si>
  <si>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</si>
  <si>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</si>
  <si>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</si>
  <si>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</si>
  <si>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</si>
  <si>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</si>
  <si>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</si>
  <si>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</si>
  <si>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</si>
  <si>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</si>
  <si>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</si>
  <si>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</si>
  <si>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</si>
  <si>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</si>
  <si>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</si>
  <si>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</si>
  <si>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</si>
  <si>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</si>
  <si>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</si>
  <si>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</si>
  <si>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</si>
  <si>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</si>
  <si>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</si>
  <si>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</si>
  <si>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</si>
  <si>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</si>
  <si>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</si>
  <si>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</si>
  <si>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</si>
  <si>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</si>
  <si>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</si>
  <si>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</si>
  <si>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</si>
  <si>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</si>
  <si>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</si>
  <si>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</si>
  <si>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</si>
  <si>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</si>
  <si>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</si>
  <si>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</si>
  <si>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</si>
  <si>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</si>
  <si>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</si>
  <si>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</si>
  <si>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</si>
  <si>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</si>
  <si>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Ã…kerlund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</si>
  <si>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</si>
  <si>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</si>
  <si>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</si>
  <si>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</si>
  <si>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</si>
  <si>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</si>
  <si>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</si>
  <si>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</si>
  <si>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</si>
  <si>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</si>
  <si>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</si>
  <si>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</si>
  <si>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</si>
  <si>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</si>
  <si>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</si>
  <si>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</si>
  <si>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</si>
  <si>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</si>
  <si>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</si>
  <si>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</si>
  <si>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</si>
  <si>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</si>
  <si>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</si>
  <si>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</si>
  <si>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</si>
  <si>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</si>
  <si>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</si>
  <si>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</si>
  <si>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</si>
  <si>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</si>
  <si>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</si>
  <si>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</si>
  <si>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</si>
  <si>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</si>
  <si>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</si>
  <si>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</si>
  <si>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</si>
  <si>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</si>
  <si>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</si>
  <si>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</si>
  <si>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</si>
  <si>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</si>
  <si>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</si>
  <si>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</si>
  <si>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</si>
  <si>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</si>
  <si>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</si>
  <si>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</si>
  <si>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</si>
  <si>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</si>
  <si>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</si>
  <si>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</si>
  <si>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</si>
  <si>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</si>
  <si>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</si>
  <si>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</si>
  <si>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</si>
  <si>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</si>
  <si>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</si>
  <si>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</si>
  <si>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</si>
  <si>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</si>
  <si>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</si>
  <si>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</si>
  <si>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</si>
  <si>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</si>
  <si>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NÃºÃ±ez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</si>
  <si>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</si>
  <si>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</si>
  <si>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</si>
  <si>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</si>
  <si>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</si>
  <si>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</si>
  <si>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</si>
  <si>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</si>
  <si>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</si>
  <si>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</si>
  <si>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</si>
  <si>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</si>
  <si>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</si>
  <si>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</si>
  <si>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</si>
  <si>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</si>
  <si>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</si>
  <si>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</si>
  <si>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</si>
  <si>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</si>
  <si>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</si>
  <si>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</si>
  <si>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</si>
  <si>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</si>
  <si>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</si>
  <si>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</si>
  <si>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</si>
  <si>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</si>
  <si>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</si>
  <si>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</si>
  <si>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</si>
  <si>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</si>
  <si>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</si>
  <si>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</si>
  <si>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</si>
  <si>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</si>
  <si>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</si>
  <si>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</si>
  <si>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</si>
  <si>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</si>
  <si>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</si>
  <si>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</si>
  <si>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</si>
  <si>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</si>
  <si>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</si>
  <si>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</si>
  <si>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</si>
  <si>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</si>
  <si>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</si>
  <si>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</si>
  <si>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</si>
  <si>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</si>
  <si>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</si>
  <si>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</si>
  <si>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</si>
  <si>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</si>
  <si>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</si>
  <si>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</si>
  <si>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</si>
  <si>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</si>
  <si>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</si>
  <si>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</si>
  <si>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</si>
  <si>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</si>
  <si>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</si>
  <si>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</si>
  <si>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</si>
  <si>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</si>
  <si>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</si>
  <si>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</si>
  <si>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</si>
  <si>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</si>
  <si>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</si>
  <si>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</si>
  <si>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</si>
  <si>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</si>
  <si>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</si>
  <si>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</si>
  <si>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</si>
  <si>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</si>
  <si>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</si>
  <si>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</si>
  <si>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</si>
  <si>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</si>
  <si>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</si>
  <si>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</si>
  <si>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</si>
  <si>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</si>
  <si>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</si>
  <si>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</si>
  <si>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</si>
  <si>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</si>
  <si>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</si>
  <si>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</si>
  <si>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</si>
  <si>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</si>
  <si>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</si>
  <si>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</si>
  <si>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</si>
  <si>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</si>
  <si>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</si>
  <si>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</si>
  <si>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</si>
  <si>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</si>
  <si>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</si>
  <si>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</si>
  <si>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</si>
  <si>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</si>
  <si>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</si>
  <si>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</si>
  <si>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</si>
  <si>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</si>
  <si>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</si>
  <si>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</si>
  <si>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</si>
  <si>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</si>
  <si>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</si>
  <si>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</si>
  <si>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</si>
  <si>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</si>
  <si>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</si>
  <si>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</si>
  <si>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</si>
  <si>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</si>
  <si>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</si>
  <si>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</si>
  <si>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</si>
  <si>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</si>
  <si>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</si>
  <si>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</si>
  <si>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</si>
  <si>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</si>
  <si>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</si>
  <si>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</si>
  <si>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</si>
  <si>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</si>
  <si>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</si>
  <si>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</si>
  <si>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</si>
  <si>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</si>
  <si>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</si>
  <si>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</si>
  <si>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</si>
  <si>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CÃ©dric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</si>
  <si>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</si>
  <si>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</si>
  <si>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</si>
  <si>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</si>
  <si>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</si>
  <si>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</si>
  <si>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</si>
  <si>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</si>
  <si>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</si>
  <si>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</si>
  <si>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</si>
  <si>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</si>
  <si>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</si>
  <si>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</si>
  <si>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</si>
  <si>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</si>
  <si>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</si>
  <si>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</si>
  <si>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</si>
  <si>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</si>
  <si>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</si>
  <si>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</si>
  <si>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</si>
  <si>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</si>
  <si>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</si>
  <si>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</si>
  <si>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</si>
  <si>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</si>
  <si>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</si>
  <si>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</si>
  <si>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</si>
  <si>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BalaguerÃ³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</si>
  <si>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</si>
  <si>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</si>
  <si>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</si>
  <si>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</si>
  <si>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</si>
  <si>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</si>
  <si>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</si>
  <si>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</si>
  <si>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</si>
  <si>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</si>
  <si>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</si>
  <si>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</si>
  <si>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</si>
  <si>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</si>
  <si>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</si>
  <si>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</si>
  <si>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BÃ³rd ScannÃ¡n na hÃ‰ireann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</si>
  <si>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</si>
  <si>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</si>
  <si>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</si>
  <si>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</si>
  <si>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</si>
  <si>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</si>
  <si>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</si>
  <si>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</si>
  <si>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</si>
  <si>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</si>
  <si>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</si>
  <si>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</si>
  <si>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</si>
  <si>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</si>
  <si>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</si>
  <si>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</si>
  <si>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</si>
  <si>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</si>
  <si>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</si>
  <si>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</si>
  <si>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</si>
  <si>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</si>
  <si>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</si>
  <si>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</si>
  <si>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</si>
  <si>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</si>
  <si>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</si>
  <si>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</si>
  <si>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</si>
  <si>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</si>
  <si>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</si>
  <si>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</si>
  <si>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</si>
  <si>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</si>
  <si>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</si>
  <si>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</si>
  <si>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</si>
  <si>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</si>
  <si>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</si>
  <si>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</si>
  <si>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</si>
  <si>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</si>
  <si>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</si>
  <si>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</si>
  <si>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</si>
  <si>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</si>
  <si>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</si>
  <si>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</si>
  <si>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</si>
  <si>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</si>
  <si>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</si>
  <si>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</si>
  <si>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</si>
  <si>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</si>
  <si>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</si>
  <si>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</si>
  <si>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</si>
  <si>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</si>
  <si>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</si>
  <si>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</si>
  <si>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</si>
  <si>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</si>
  <si>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</si>
  <si>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</si>
  <si>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</si>
  <si>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</si>
  <si>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</si>
  <si>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</si>
  <si>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</si>
  <si>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</si>
  <si>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</si>
  <si>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</si>
  <si>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</si>
  <si>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</si>
  <si>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</si>
  <si>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</si>
  <si>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</si>
  <si>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</si>
  <si>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</si>
  <si>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</si>
  <si>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</si>
  <si>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</si>
  <si>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</si>
  <si>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</si>
  <si>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</si>
  <si>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</si>
  <si>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</si>
  <si>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</si>
  <si>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</si>
  <si>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</si>
  <si>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</si>
  <si>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</si>
  <si>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</si>
  <si>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</si>
  <si>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</si>
  <si>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</si>
  <si>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</si>
  <si>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</si>
  <si>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</si>
  <si>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</si>
  <si>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</si>
  <si>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</si>
  <si>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</si>
  <si>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</si>
  <si>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</si>
  <si>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</si>
  <si>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</si>
  <si>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</si>
  <si>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</si>
  <si>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</si>
  <si>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</si>
  <si>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</si>
  <si>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</si>
  <si>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</si>
  <si>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</si>
  <si>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</si>
  <si>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</si>
  <si>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</si>
  <si>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</si>
  <si>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</si>
  <si>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</si>
  <si>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</si>
  <si>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</si>
  <si>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</si>
  <si>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</si>
  <si>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</si>
  <si>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</si>
  <si>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</si>
  <si>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</si>
  <si>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</si>
  <si>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</si>
  <si>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</si>
  <si>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</si>
  <si>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</si>
  <si>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</si>
  <si>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</si>
  <si>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</si>
  <si>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</si>
  <si>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</si>
  <si>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</si>
  <si>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</si>
  <si>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</si>
  <si>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</si>
  <si>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</si>
  <si>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</si>
  <si>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</si>
  <si>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</si>
  <si>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</si>
  <si>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</si>
  <si>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</si>
  <si>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</si>
  <si>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</si>
  <si>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</si>
  <si>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</si>
  <si>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</si>
  <si>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</si>
  <si>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</si>
  <si>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</si>
  <si>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</si>
  <si>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</si>
  <si>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</si>
  <si>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</si>
  <si>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</si>
  <si>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</si>
  <si>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</si>
  <si>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</si>
  <si>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</si>
  <si>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</si>
  <si>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</si>
  <si>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</si>
  <si>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</si>
  <si>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</si>
  <si>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</si>
  <si>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</si>
  <si>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</si>
  <si>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</si>
  <si>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</si>
  <si>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</si>
  <si>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</si>
  <si>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</si>
  <si>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</si>
  <si>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</si>
  <si>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</si>
  <si>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</si>
  <si>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</si>
  <si>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</si>
  <si>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</si>
  <si>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</si>
  <si>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</si>
  <si>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</si>
  <si>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</si>
  <si>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</si>
  <si>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</si>
  <si>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</si>
  <si>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</si>
  <si>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</si>
  <si>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</si>
  <si>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</si>
  <si>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</si>
  <si>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</si>
  <si>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</si>
  <si>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</si>
  <si>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</si>
  <si>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</si>
  <si>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</si>
  <si>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</si>
  <si>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</si>
  <si>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</si>
  <si>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</si>
  <si>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</si>
  <si>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</si>
  <si>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</si>
  <si>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</si>
  <si>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</si>
  <si>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</si>
  <si>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</si>
  <si>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</si>
  <si>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</si>
  <si>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</si>
  <si>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</si>
  <si>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</si>
  <si>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</si>
  <si>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</si>
  <si>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</si>
  <si>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</si>
  <si>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</si>
  <si>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</si>
  <si>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</si>
  <si>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</si>
  <si>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</si>
  <si>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</si>
  <si>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</si>
  <si>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</si>
  <si>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</si>
  <si>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</si>
  <si>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</si>
  <si>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</si>
  <si>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</si>
  <si>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</si>
  <si>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</si>
  <si>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</si>
  <si>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</si>
  <si>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</si>
  <si>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</si>
  <si>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</si>
  <si>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</si>
  <si>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</si>
  <si>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</si>
  <si>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</si>
  <si>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</si>
  <si>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</si>
  <si>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</si>
  <si>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</si>
  <si>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CÃ©cile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</si>
  <si>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</si>
  <si>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</si>
  <si>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</si>
  <si>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</si>
  <si>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</si>
  <si>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</si>
  <si>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</si>
  <si>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</si>
  <si>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</si>
  <si>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</si>
  <si>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</si>
  <si>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</si>
  <si>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</si>
  <si>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</si>
  <si>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</si>
  <si>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</si>
  <si>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</si>
  <si>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</si>
  <si>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</si>
  <si>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</si>
  <si>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</si>
  <si>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</si>
  <si>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</si>
  <si>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</si>
  <si>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</si>
  <si>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</si>
  <si>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</si>
  <si>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</si>
  <si>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</si>
  <si>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</si>
  <si>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</si>
  <si>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</si>
  <si>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</si>
  <si>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</si>
  <si>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</si>
  <si>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</si>
  <si>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</si>
  <si>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</si>
  <si>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</si>
  <si>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</si>
  <si>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</si>
  <si>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</si>
  <si>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</si>
  <si>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</si>
  <si>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</si>
  <si>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</si>
  <si>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</si>
  <si>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</si>
  <si>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</si>
  <si>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</si>
  <si>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</si>
  <si>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</si>
  <si>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</si>
  <si>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</si>
  <si>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</si>
  <si>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</si>
  <si>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</si>
  <si>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</si>
  <si>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</si>
  <si>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</si>
  <si>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</si>
  <si>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</si>
  <si>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BrÃ¼hl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</si>
  <si>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</si>
  <si>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</si>
  <si>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</si>
  <si>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</si>
  <si>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</si>
  <si>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</si>
  <si>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</si>
  <si>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</si>
  <si>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</si>
  <si>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</si>
  <si>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</si>
  <si>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</si>
  <si>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</si>
  <si>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</si>
  <si>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</si>
  <si>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</si>
  <si>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</si>
  <si>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</si>
  <si>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</si>
  <si>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</si>
  <si>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</si>
  <si>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</si>
  <si>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</si>
  <si>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</si>
  <si>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</si>
  <si>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</si>
  <si>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</si>
  <si>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</si>
  <si>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</si>
  <si>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</si>
  <si>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</si>
  <si>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</si>
  <si>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</si>
  <si>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</si>
  <si>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</si>
  <si>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</si>
  <si>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</si>
  <si>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</si>
  <si>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</si>
  <si>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</si>
  <si>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</si>
  <si>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</si>
  <si>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</si>
  <si>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</si>
  <si>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</si>
  <si>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</si>
  <si>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</si>
  <si>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</si>
  <si>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</si>
  <si>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</si>
  <si>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</si>
  <si>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</si>
  <si>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</si>
  <si>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</si>
  <si>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</si>
  <si>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</si>
  <si>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</si>
  <si>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</si>
  <si>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</si>
  <si>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</si>
  <si>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</si>
  <si>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</si>
  <si>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</si>
  <si>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</si>
  <si>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</si>
  <si>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</si>
  <si>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</si>
  <si>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</si>
  <si>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</si>
  <si>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</si>
  <si>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</si>
  <si>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</si>
  <si>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</si>
  <si>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</si>
  <si>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HÃ¥fstrÃ¶m</t>
  </si>
  <si>
    <t>Jan Guillou</t>
  </si>
  <si>
    <t>Andreas Wilson</t>
  </si>
  <si>
    <t>Moviola Film och Television AB</t>
  </si>
  <si>
    <t>National Security</t>
  </si>
  <si>
    <t>The Triplets of Belleville</t>
  </si>
  <si>
    <t>Sylvain Chomet</t>
  </si>
  <si>
    <t>MichÃ¨le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</si>
  <si>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</si>
  <si>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</si>
  <si>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</si>
  <si>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</si>
  <si>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</si>
  <si>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</si>
  <si>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</si>
  <si>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</si>
  <si>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</si>
  <si>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</si>
  <si>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</si>
  <si>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</si>
  <si>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</si>
  <si>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</si>
  <si>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</si>
  <si>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</si>
  <si>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</si>
  <si>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TÃ´ru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</si>
  <si>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</si>
  <si>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</si>
  <si>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</si>
  <si>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</si>
  <si>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</si>
  <si>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</si>
  <si>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</si>
  <si>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</si>
  <si>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</si>
  <si>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</si>
  <si>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</si>
  <si>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</si>
  <si>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</si>
  <si>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</si>
  <si>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</si>
  <si>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</si>
  <si>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</si>
  <si>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</si>
  <si>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</si>
  <si>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</si>
  <si>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</si>
  <si>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</si>
  <si>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</si>
  <si>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</si>
  <si>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</si>
  <si>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</si>
  <si>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</si>
  <si>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</si>
  <si>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</si>
  <si>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</si>
  <si>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</si>
  <si>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</si>
  <si>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</si>
  <si>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</si>
  <si>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</si>
  <si>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</si>
  <si>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</si>
  <si>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</si>
  <si>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</si>
  <si>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</si>
  <si>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</si>
  <si>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</si>
  <si>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</si>
  <si>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</si>
  <si>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</si>
  <si>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</si>
  <si>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</si>
  <si>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</si>
  <si>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</si>
  <si>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</si>
  <si>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</si>
  <si>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</si>
  <si>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</si>
  <si>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</si>
  <si>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</si>
  <si>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</si>
  <si>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</si>
  <si>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</si>
  <si>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</si>
  <si>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</si>
  <si>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</si>
  <si>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</si>
  <si>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</si>
  <si>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</si>
  <si>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</si>
  <si>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</si>
  <si>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</si>
  <si>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</si>
  <si>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</si>
  <si>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</si>
  <si>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</si>
  <si>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</si>
  <si>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VerÃ¡stegui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</si>
  <si>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</si>
  <si>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</si>
  <si>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</si>
  <si>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</si>
  <si>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</si>
  <si>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</si>
  <si>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</si>
  <si>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</si>
  <si>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</si>
  <si>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</si>
  <si>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</si>
  <si>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</si>
  <si>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</si>
  <si>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</si>
  <si>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</si>
  <si>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</si>
  <si>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</si>
  <si>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</si>
  <si>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</si>
  <si>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</si>
  <si>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</si>
  <si>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</si>
  <si>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</si>
  <si>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</si>
  <si>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</si>
  <si>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</si>
  <si>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</si>
  <si>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</si>
  <si>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</si>
  <si>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</si>
  <si>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</si>
  <si>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</si>
  <si>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</si>
  <si>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</si>
  <si>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</si>
  <si>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</si>
  <si>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</si>
  <si>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</si>
  <si>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</si>
  <si>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</si>
  <si>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</si>
  <si>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</si>
  <si>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</si>
  <si>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</si>
  <si>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</si>
  <si>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</si>
  <si>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</si>
  <si>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</si>
  <si>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</si>
  <si>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YÃ»ta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</si>
  <si>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</si>
  <si>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</si>
  <si>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</si>
  <si>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</si>
  <si>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</si>
  <si>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</si>
  <si>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</si>
  <si>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</si>
  <si>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</si>
  <si>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</si>
  <si>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</si>
  <si>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</si>
  <si>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</si>
  <si>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</si>
  <si>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</si>
  <si>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</si>
  <si>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</si>
  <si>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</si>
  <si>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</si>
  <si>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</si>
  <si>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</si>
  <si>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</si>
  <si>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</si>
  <si>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</si>
  <si>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</si>
  <si>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</si>
  <si>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</si>
  <si>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</si>
  <si>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</si>
  <si>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</si>
  <si>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</si>
  <si>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</si>
  <si>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</si>
  <si>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</si>
  <si>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</si>
  <si>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</si>
  <si>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</si>
  <si>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</si>
  <si>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PetrobrÃ¡s</t>
  </si>
  <si>
    <t>Taxi 3</t>
  </si>
  <si>
    <t>January 29, 2003 (France)</t>
  </si>
  <si>
    <t>My Life Without Me</t>
  </si>
  <si>
    <t>March 7, 2003 (Spain)</t>
  </si>
  <si>
    <t>Isabel Coixet</t>
  </si>
  <si>
    <t>The Company</t>
  </si>
  <si>
    <t>May 7, 2004 (United Kingdom)</t>
  </si>
  <si>
    <t>The Barbarian Invasions</t>
  </si>
  <si>
    <t>March 5, 2004 (United States)</t>
  </si>
  <si>
    <t>RÃ©my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</si>
  <si>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</si>
  <si>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</si>
  <si>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</si>
  <si>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</si>
  <si>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</si>
  <si>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</si>
  <si>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</si>
  <si>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</si>
  <si>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</si>
  <si>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</si>
  <si>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</si>
  <si>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</si>
  <si>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</si>
  <si>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</si>
  <si>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</si>
  <si>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</si>
  <si>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</si>
  <si>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</si>
  <si>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</si>
  <si>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</si>
  <si>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</si>
  <si>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NimrÃ³d Antal</t>
  </si>
  <si>
    <t>Jim Adler</t>
  </si>
  <si>
    <t>SÃ¡ndor CsÃ¡nyi</t>
  </si>
  <si>
    <t>CafÃ©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</si>
  <si>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</si>
  <si>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</si>
  <si>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</si>
  <si>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</si>
  <si>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</si>
  <si>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</si>
  <si>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</si>
  <si>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</si>
  <si>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</si>
  <si>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</si>
  <si>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</si>
  <si>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</si>
  <si>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</si>
  <si>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</si>
  <si>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</si>
  <si>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</si>
  <si>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</si>
  <si>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</si>
  <si>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</si>
  <si>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</si>
  <si>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</si>
  <si>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</si>
  <si>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</si>
  <si>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</si>
  <si>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</si>
  <si>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</si>
  <si>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</si>
  <si>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</si>
  <si>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</si>
  <si>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</si>
  <si>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</si>
  <si>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</si>
  <si>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</si>
  <si>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</si>
  <si>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</si>
  <si>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</si>
  <si>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</si>
  <si>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</si>
  <si>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</si>
  <si>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</si>
  <si>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</si>
  <si>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</si>
  <si>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</si>
  <si>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</si>
  <si>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</si>
  <si>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</si>
  <si>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</si>
  <si>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BaishÃ´</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</si>
  <si>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</si>
  <si>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</si>
  <si>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</si>
  <si>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</si>
  <si>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</si>
  <si>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</si>
  <si>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</si>
  <si>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</si>
  <si>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</si>
  <si>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</si>
  <si>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</si>
  <si>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</si>
  <si>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</si>
  <si>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</si>
  <si>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</si>
  <si>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</si>
  <si>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</si>
  <si>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</si>
  <si>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</si>
  <si>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</si>
  <si>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</si>
  <si>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</si>
  <si>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</si>
  <si>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</si>
  <si>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</si>
  <si>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</si>
  <si>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</si>
  <si>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</si>
  <si>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</si>
  <si>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</si>
  <si>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</si>
  <si>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</si>
  <si>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</si>
  <si>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</si>
  <si>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</si>
  <si>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</si>
  <si>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</si>
  <si>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</si>
  <si>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</si>
  <si>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</si>
  <si>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</si>
  <si>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</si>
  <si>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</si>
  <si>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</si>
  <si>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</si>
  <si>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</si>
  <si>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</si>
  <si>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</si>
  <si>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</si>
  <si>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</si>
  <si>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</si>
  <si>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</si>
  <si>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</si>
  <si>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</si>
  <si>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</si>
  <si>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</si>
  <si>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</si>
  <si>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</si>
  <si>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</si>
  <si>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</si>
  <si>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</si>
  <si>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</si>
  <si>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</si>
  <si>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</si>
  <si>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</si>
  <si>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</si>
  <si>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</si>
  <si>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</si>
  <si>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</si>
  <si>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</si>
  <si>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</si>
  <si>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</si>
  <si>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</si>
  <si>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</si>
  <si>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</si>
  <si>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</si>
  <si>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</si>
  <si>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</si>
  <si>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</si>
  <si>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</si>
  <si>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</si>
  <si>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</si>
  <si>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</si>
  <si>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</si>
  <si>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</si>
  <si>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</si>
  <si>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</si>
  <si>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</si>
  <si>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</si>
  <si>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</si>
  <si>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</si>
  <si>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</si>
  <si>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</si>
  <si>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</si>
  <si>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</si>
  <si>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</si>
  <si>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</si>
  <si>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</si>
  <si>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</si>
  <si>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</si>
  <si>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</si>
  <si>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</si>
  <si>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</si>
  <si>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</si>
  <si>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</si>
  <si>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</si>
  <si>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</si>
  <si>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</si>
  <si>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</si>
  <si>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</si>
  <si>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</si>
  <si>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</si>
  <si>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</si>
  <si>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</si>
  <si>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</si>
  <si>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</si>
  <si>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</si>
  <si>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</si>
  <si>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</si>
  <si>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</si>
  <si>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</si>
  <si>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</si>
  <si>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</si>
  <si>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</si>
  <si>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</si>
  <si>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</si>
  <si>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</si>
  <si>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</si>
  <si>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</si>
  <si>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</si>
  <si>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</si>
  <si>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</si>
  <si>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</si>
  <si>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</si>
  <si>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</si>
  <si>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</si>
  <si>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</si>
  <si>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</si>
  <si>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</si>
  <si>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</si>
  <si>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</si>
  <si>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</si>
  <si>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</si>
  <si>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</si>
  <si>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</si>
  <si>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</si>
  <si>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</si>
  <si>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</si>
  <si>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</si>
  <si>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</si>
  <si>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</si>
  <si>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</si>
  <si>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</si>
  <si>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</si>
  <si>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</si>
  <si>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</si>
  <si>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</si>
  <si>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</si>
  <si>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</si>
  <si>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</si>
  <si>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</si>
  <si>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</si>
  <si>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</si>
  <si>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</si>
  <si>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</si>
  <si>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</si>
  <si>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</si>
  <si>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</si>
  <si>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</si>
  <si>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</si>
  <si>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</si>
  <si>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</si>
  <si>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</si>
  <si>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</si>
  <si>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</si>
  <si>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</si>
  <si>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</si>
  <si>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</si>
  <si>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</si>
  <si>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</si>
  <si>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</si>
  <si>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</si>
  <si>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</si>
  <si>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</si>
  <si>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</si>
  <si>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</si>
  <si>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</si>
  <si>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</si>
  <si>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</si>
  <si>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</si>
  <si>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</si>
  <si>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</si>
  <si>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</si>
  <si>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</si>
  <si>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</si>
  <si>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</si>
  <si>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</si>
  <si>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</si>
  <si>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</si>
  <si>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</si>
  <si>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</si>
  <si>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</si>
  <si>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</si>
  <si>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</si>
  <si>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</si>
  <si>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</si>
  <si>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</si>
  <si>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</si>
  <si>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</si>
  <si>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</si>
  <si>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</si>
  <si>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</si>
  <si>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</si>
  <si>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</si>
  <si>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</si>
  <si>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</si>
  <si>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</si>
  <si>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</si>
  <si>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</si>
  <si>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SuÃ´</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</si>
  <si>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</si>
  <si>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</si>
  <si>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</si>
  <si>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</si>
  <si>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</si>
  <si>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</si>
  <si>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</si>
  <si>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</si>
  <si>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</si>
  <si>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</si>
  <si>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</si>
  <si>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</si>
  <si>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</si>
  <si>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</si>
  <si>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SÃ©bastien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</si>
  <si>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</si>
  <si>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</si>
  <si>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</si>
  <si>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</si>
  <si>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</si>
  <si>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</si>
  <si>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</si>
  <si>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</si>
  <si>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</si>
  <si>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</si>
  <si>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</si>
  <si>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</si>
  <si>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</si>
  <si>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</si>
  <si>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</si>
  <si>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</si>
  <si>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</si>
  <si>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</si>
  <si>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</si>
  <si>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</si>
  <si>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</si>
  <si>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</si>
  <si>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</si>
  <si>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</si>
  <si>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</si>
  <si>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</si>
  <si>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</si>
  <si>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</si>
  <si>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</si>
  <si>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</si>
  <si>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</si>
  <si>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</si>
  <si>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</si>
  <si>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</si>
  <si>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</si>
  <si>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</si>
  <si>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GarcÃ­a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</si>
  <si>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</si>
  <si>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</si>
  <si>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</si>
  <si>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</si>
  <si>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</si>
  <si>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</si>
  <si>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</si>
  <si>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</si>
  <si>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</si>
  <si>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</si>
  <si>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</si>
  <si>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</si>
  <si>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</si>
  <si>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</si>
  <si>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</si>
  <si>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</si>
  <si>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</si>
  <si>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</si>
  <si>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</si>
  <si>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</si>
  <si>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</si>
  <si>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</si>
  <si>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</si>
  <si>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</si>
  <si>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</si>
  <si>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</si>
  <si>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</si>
  <si>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</si>
  <si>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</si>
  <si>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</si>
  <si>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</si>
  <si>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</si>
  <si>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</si>
  <si>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</si>
  <si>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</si>
  <si>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</si>
  <si>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</si>
  <si>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</si>
  <si>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</si>
  <si>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</si>
  <si>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</si>
  <si>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</si>
  <si>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</si>
  <si>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</si>
  <si>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</si>
  <si>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YÃ»ya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</si>
  <si>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</si>
  <si>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</si>
  <si>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</si>
  <si>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</si>
  <si>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</si>
  <si>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</si>
  <si>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</si>
  <si>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</si>
  <si>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</si>
  <si>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</si>
  <si>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</si>
  <si>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</si>
  <si>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</si>
  <si>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</si>
  <si>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GÃ©rard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</si>
  <si>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</si>
  <si>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</si>
  <si>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</si>
  <si>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</si>
  <si>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</si>
  <si>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</si>
  <si>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</si>
  <si>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</si>
  <si>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</si>
  <si>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</si>
  <si>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</si>
  <si>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</si>
  <si>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</si>
  <si>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</si>
  <si>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</si>
  <si>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</si>
  <si>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</si>
  <si>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</si>
  <si>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</si>
  <si>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</si>
  <si>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</si>
  <si>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</si>
  <si>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</si>
  <si>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</si>
  <si>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</si>
  <si>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</si>
  <si>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</si>
  <si>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</si>
  <si>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</si>
  <si>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</si>
  <si>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</si>
  <si>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mÃ¨re</t>
  </si>
  <si>
    <t>May 19, 2004 (France)</t>
  </si>
  <si>
    <t>Christophe HonorÃ©</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</si>
  <si>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</si>
  <si>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</si>
  <si>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</si>
  <si>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</si>
  <si>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</si>
  <si>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</si>
  <si>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</si>
  <si>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</si>
  <si>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</si>
  <si>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</si>
  <si>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</si>
  <si>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</si>
  <si>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</si>
  <si>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</si>
  <si>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</si>
  <si>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</si>
  <si>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</si>
  <si>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</si>
  <si>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</si>
  <si>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</si>
  <si>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</si>
  <si>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</si>
  <si>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</si>
  <si>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</si>
  <si>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</si>
  <si>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</si>
  <si>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</si>
  <si>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</si>
  <si>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</si>
  <si>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</si>
  <si>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</si>
  <si>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</si>
  <si>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</si>
  <si>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</si>
  <si>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</si>
  <si>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</si>
  <si>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</si>
  <si>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</si>
  <si>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</si>
  <si>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</si>
  <si>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</si>
  <si>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</si>
  <si>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</si>
  <si>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</si>
  <si>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</si>
  <si>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</si>
  <si>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</si>
  <si>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</si>
  <si>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</si>
  <si>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</si>
  <si>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</si>
  <si>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</si>
  <si>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</si>
  <si>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</si>
  <si>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</si>
  <si>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</si>
  <si>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</si>
  <si>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</si>
  <si>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</si>
  <si>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</si>
  <si>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</si>
  <si>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</si>
  <si>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</si>
  <si>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</si>
  <si>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</si>
  <si>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</si>
  <si>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</si>
  <si>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</si>
  <si>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</si>
  <si>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</si>
  <si>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</si>
  <si>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</si>
  <si>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Ã§a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</si>
  <si>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</si>
  <si>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</si>
  <si>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</si>
  <si>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</si>
  <si>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</si>
  <si>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</si>
  <si>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</si>
  <si>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</si>
  <si>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</si>
  <si>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</si>
  <si>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</si>
  <si>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</si>
  <si>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</si>
  <si>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</si>
  <si>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</si>
  <si>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KÃ´ji Imada</t>
  </si>
  <si>
    <t>Studio 4Â°C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</si>
  <si>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</si>
  <si>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</si>
  <si>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</si>
  <si>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</si>
  <si>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</si>
  <si>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</si>
  <si>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</si>
  <si>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</si>
  <si>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</si>
  <si>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</si>
  <si>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</si>
  <si>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</si>
  <si>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</si>
  <si>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</si>
  <si>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</si>
  <si>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</si>
  <si>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Ã”tsuka</t>
  </si>
  <si>
    <t>Clifford's Really Big Movie</t>
  </si>
  <si>
    <t>Robert C. Ramirez</t>
  </si>
  <si>
    <t>Rhett Reese</t>
  </si>
  <si>
    <t>Big Red Dog Productions</t>
  </si>
  <si>
    <t>Summer Storm</t>
  </si>
  <si>
    <t>September 2, 2004 (Germany)</t>
  </si>
  <si>
    <t>Marco Kreuzpaintner</t>
  </si>
  <si>
    <t>Thomas Bahmann</t>
  </si>
  <si>
    <t>Robert Stadlober</t>
  </si>
  <si>
    <t>Claussen &amp; WÃ¶bke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</si>
  <si>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</si>
  <si>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</si>
  <si>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</si>
  <si>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</si>
  <si>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</si>
  <si>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</si>
  <si>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</si>
  <si>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</si>
  <si>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</si>
  <si>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</si>
  <si>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</si>
  <si>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</si>
  <si>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</si>
  <si>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</si>
  <si>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</si>
  <si>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</si>
  <si>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</si>
  <si>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</si>
  <si>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</si>
  <si>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</si>
  <si>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</si>
  <si>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</si>
  <si>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</si>
  <si>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</si>
  <si>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</si>
  <si>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</si>
  <si>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</si>
  <si>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</si>
  <si>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</si>
  <si>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</si>
  <si>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</si>
  <si>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</si>
  <si>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</si>
  <si>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</si>
  <si>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</si>
  <si>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</si>
  <si>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</si>
  <si>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</si>
  <si>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</si>
  <si>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</si>
  <si>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</si>
  <si>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</si>
  <si>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</si>
  <si>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</si>
  <si>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</si>
  <si>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</si>
  <si>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</si>
  <si>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</si>
  <si>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</si>
  <si>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</si>
  <si>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</si>
  <si>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</si>
  <si>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</si>
  <si>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</si>
  <si>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</si>
  <si>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</si>
  <si>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</si>
  <si>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</si>
  <si>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</si>
  <si>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</si>
  <si>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</si>
  <si>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</si>
  <si>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</si>
  <si>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</si>
  <si>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</si>
  <si>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</si>
  <si>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</si>
  <si>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</si>
  <si>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</si>
  <si>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</si>
  <si>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</si>
  <si>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</si>
  <si>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</si>
  <si>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</si>
  <si>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</si>
  <si>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</si>
  <si>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</si>
  <si>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</si>
  <si>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</si>
  <si>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</si>
  <si>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</si>
  <si>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Jean-FranÃ§ois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</si>
  <si>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</si>
  <si>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</si>
  <si>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</si>
  <si>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</si>
  <si>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</si>
  <si>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</si>
  <si>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</si>
  <si>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</si>
  <si>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</si>
  <si>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</si>
  <si>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</si>
  <si>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</si>
  <si>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</si>
  <si>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</si>
  <si>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</si>
  <si>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</si>
  <si>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</si>
  <si>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</si>
  <si>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</si>
  <si>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</si>
  <si>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</si>
  <si>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</si>
  <si>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</si>
  <si>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</si>
  <si>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</si>
  <si>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</si>
  <si>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</si>
  <si>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</si>
  <si>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</si>
  <si>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</si>
  <si>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</si>
  <si>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</si>
  <si>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</si>
  <si>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</si>
  <si>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</si>
  <si>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</si>
  <si>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</si>
  <si>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</si>
  <si>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</si>
  <si>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</si>
  <si>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</si>
  <si>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</si>
  <si>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</si>
  <si>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</si>
  <si>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</si>
  <si>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</si>
  <si>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</si>
  <si>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</si>
  <si>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</si>
  <si>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</si>
  <si>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</si>
  <si>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</si>
  <si>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</si>
  <si>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</si>
  <si>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</si>
  <si>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</si>
  <si>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</si>
  <si>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</si>
  <si>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</si>
  <si>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</si>
  <si>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</si>
  <si>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</si>
  <si>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</si>
  <si>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</si>
  <si>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</si>
  <si>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</si>
  <si>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</si>
  <si>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</si>
  <si>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</si>
  <si>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</si>
  <si>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KÃ´ji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</si>
  <si>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</si>
  <si>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</si>
  <si>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</si>
  <si>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</si>
  <si>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</si>
  <si>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</si>
  <si>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</si>
  <si>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</si>
  <si>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</si>
  <si>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</si>
  <si>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</si>
  <si>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</si>
  <si>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</si>
  <si>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</si>
  <si>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</si>
  <si>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</si>
  <si>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</si>
  <si>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</si>
  <si>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</si>
  <si>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</si>
  <si>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</si>
  <si>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</si>
  <si>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</si>
  <si>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</si>
  <si>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</si>
  <si>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</si>
  <si>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</si>
  <si>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</si>
  <si>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</si>
  <si>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</si>
  <si>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</si>
  <si>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</si>
  <si>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</si>
  <si>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</si>
  <si>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</si>
  <si>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</si>
  <si>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</si>
  <si>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</si>
  <si>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</si>
  <si>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</si>
  <si>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</si>
  <si>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</si>
  <si>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</si>
  <si>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</si>
  <si>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</si>
  <si>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</si>
  <si>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</si>
  <si>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</si>
  <si>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</si>
  <si>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</si>
  <si>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</si>
  <si>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</si>
  <si>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</si>
  <si>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</si>
  <si>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</si>
  <si>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</si>
  <si>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</si>
  <si>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Ã†on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</si>
  <si>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</si>
  <si>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</si>
  <si>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</si>
  <si>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</si>
  <si>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</si>
  <si>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</si>
  <si>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</si>
  <si>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</si>
  <si>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</si>
  <si>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</si>
  <si>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</si>
  <si>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</si>
  <si>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</si>
  <si>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</si>
  <si>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</si>
  <si>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</si>
  <si>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</si>
  <si>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</si>
  <si>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</si>
  <si>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</si>
  <si>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</si>
  <si>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</si>
  <si>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</si>
  <si>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</si>
  <si>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</si>
  <si>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</si>
  <si>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</si>
  <si>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</si>
  <si>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</si>
  <si>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</si>
  <si>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</si>
  <si>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</si>
  <si>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</si>
  <si>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</si>
  <si>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</si>
  <si>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</si>
  <si>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</si>
  <si>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</si>
  <si>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</si>
  <si>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</si>
  <si>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</si>
  <si>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</si>
  <si>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</si>
  <si>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</si>
  <si>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</si>
  <si>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</si>
  <si>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</si>
  <si>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</si>
  <si>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</si>
  <si>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</si>
  <si>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</si>
  <si>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</si>
  <si>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</si>
  <si>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</si>
  <si>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</si>
  <si>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</si>
  <si>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</si>
  <si>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</si>
  <si>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</si>
  <si>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</si>
  <si>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</si>
  <si>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</si>
  <si>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</si>
  <si>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</si>
  <si>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</si>
  <si>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</si>
  <si>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</si>
  <si>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</si>
  <si>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</si>
  <si>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</si>
  <si>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</si>
  <si>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</si>
  <si>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</si>
  <si>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</si>
  <si>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</si>
  <si>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</si>
  <si>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</si>
  <si>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</si>
  <si>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</si>
  <si>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</si>
  <si>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</si>
  <si>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</si>
  <si>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</si>
  <si>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</si>
  <si>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</si>
  <si>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</si>
  <si>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</si>
  <si>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</si>
  <si>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</si>
  <si>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</si>
  <si>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</si>
  <si>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</si>
  <si>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</si>
  <si>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</si>
  <si>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</si>
  <si>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</si>
  <si>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</si>
  <si>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</si>
  <si>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CachÃ©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</si>
  <si>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</si>
  <si>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</si>
  <si>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</si>
  <si>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</si>
  <si>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</si>
  <si>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</si>
  <si>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</si>
  <si>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</si>
  <si>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</si>
  <si>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</si>
  <si>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</si>
  <si>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</si>
  <si>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</si>
  <si>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</si>
  <si>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</si>
  <si>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</si>
  <si>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</si>
  <si>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</si>
  <si>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</si>
  <si>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</si>
  <si>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</si>
  <si>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</si>
  <si>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</si>
  <si>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</si>
  <si>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</si>
  <si>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</si>
  <si>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</si>
  <si>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</si>
  <si>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</si>
  <si>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</si>
  <si>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</si>
  <si>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</si>
  <si>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</si>
  <si>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</si>
  <si>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</si>
  <si>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</si>
  <si>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</si>
  <si>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</si>
  <si>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</si>
  <si>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</si>
  <si>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</si>
  <si>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</si>
  <si>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</si>
  <si>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</si>
  <si>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</si>
  <si>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</si>
  <si>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</si>
  <si>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</si>
  <si>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</si>
  <si>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</si>
  <si>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</si>
  <si>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</si>
  <si>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</si>
  <si>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</si>
  <si>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</si>
  <si>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</si>
  <si>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</si>
  <si>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</si>
  <si>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</si>
  <si>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</si>
  <si>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</si>
  <si>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</si>
  <si>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</si>
  <si>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</si>
  <si>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</si>
  <si>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</si>
  <si>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</si>
  <si>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</si>
  <si>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</si>
  <si>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</si>
  <si>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</si>
  <si>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</si>
  <si>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</si>
  <si>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</si>
  <si>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</si>
  <si>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</si>
  <si>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</si>
  <si>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</si>
  <si>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</si>
  <si>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</si>
  <si>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</si>
  <si>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</si>
  <si>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</si>
  <si>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</si>
  <si>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</si>
  <si>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</si>
  <si>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</si>
  <si>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</si>
  <si>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</si>
  <si>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</si>
  <si>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</si>
  <si>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</si>
  <si>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</si>
  <si>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</si>
  <si>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</si>
  <si>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</si>
  <si>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</si>
  <si>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</si>
  <si>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</si>
  <si>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</si>
  <si>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</si>
  <si>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</si>
  <si>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</si>
  <si>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</si>
  <si>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</si>
  <si>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</si>
  <si>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</si>
  <si>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</si>
  <si>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</si>
  <si>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</si>
  <si>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</si>
  <si>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</si>
  <si>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</si>
  <si>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</si>
  <si>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</si>
  <si>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</si>
  <si>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</si>
  <si>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</si>
  <si>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</si>
  <si>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</si>
  <si>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</si>
  <si>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</si>
  <si>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</si>
  <si>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</si>
  <si>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</si>
  <si>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</si>
  <si>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</si>
  <si>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</si>
  <si>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</si>
  <si>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</si>
  <si>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</si>
  <si>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</si>
  <si>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</si>
  <si>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</si>
  <si>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</si>
  <si>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</si>
  <si>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</si>
  <si>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</si>
  <si>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</si>
  <si>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</si>
  <si>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</si>
  <si>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</si>
  <si>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</si>
  <si>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</si>
  <si>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</si>
  <si>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</si>
  <si>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</si>
  <si>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</si>
  <si>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</si>
  <si>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</si>
  <si>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</si>
  <si>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</si>
  <si>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</si>
  <si>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</si>
  <si>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</si>
  <si>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</si>
  <si>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</si>
  <si>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</si>
  <si>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</si>
  <si>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</si>
  <si>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</si>
  <si>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</si>
  <si>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HernÃ¡ndez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</si>
  <si>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</si>
  <si>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</si>
  <si>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</si>
  <si>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</si>
  <si>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</si>
  <si>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</si>
  <si>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</si>
  <si>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</si>
  <si>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</si>
  <si>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</si>
  <si>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</si>
  <si>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</si>
  <si>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</si>
  <si>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</si>
  <si>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</si>
  <si>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</si>
  <si>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</si>
  <si>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</si>
  <si>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</si>
  <si>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</si>
  <si>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</si>
  <si>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</si>
  <si>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</si>
  <si>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</si>
  <si>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</si>
  <si>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</si>
  <si>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</si>
  <si>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</si>
  <si>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</si>
  <si>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</si>
  <si>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</si>
  <si>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</si>
  <si>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</si>
  <si>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</si>
  <si>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</si>
  <si>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</si>
  <si>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</si>
  <si>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</si>
  <si>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</si>
  <si>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</si>
  <si>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</si>
  <si>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</si>
  <si>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</si>
  <si>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</si>
  <si>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</si>
  <si>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</si>
  <si>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</si>
  <si>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</si>
  <si>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</si>
  <si>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</si>
  <si>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</si>
  <si>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</si>
  <si>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</si>
  <si>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</si>
  <si>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</si>
  <si>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</si>
  <si>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</si>
  <si>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</si>
  <si>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</si>
  <si>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</si>
  <si>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</si>
  <si>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</si>
  <si>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</si>
  <si>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</si>
  <si>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</si>
  <si>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</si>
  <si>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</si>
  <si>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</si>
  <si>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</si>
  <si>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</si>
  <si>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</si>
  <si>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</si>
  <si>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</si>
  <si>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</si>
  <si>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</si>
  <si>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</si>
  <si>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</si>
  <si>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</si>
  <si>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</si>
  <si>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</si>
  <si>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</si>
  <si>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</si>
  <si>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</si>
  <si>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</si>
  <si>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</si>
  <si>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</si>
  <si>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</si>
  <si>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MÃ¼he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</si>
  <si>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</si>
  <si>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</si>
  <si>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</si>
  <si>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</si>
  <si>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</si>
  <si>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</si>
  <si>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</si>
  <si>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</si>
  <si>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</si>
  <si>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</si>
  <si>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</si>
  <si>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</si>
  <si>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</si>
  <si>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</si>
  <si>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</si>
  <si>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</si>
  <si>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</si>
  <si>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</si>
  <si>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</si>
  <si>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</si>
  <si>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</si>
  <si>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</si>
  <si>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</si>
  <si>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</si>
  <si>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</si>
  <si>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</si>
  <si>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</si>
  <si>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</si>
  <si>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</si>
  <si>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</si>
  <si>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</si>
  <si>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</si>
  <si>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</si>
  <si>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</si>
  <si>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</si>
  <si>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</si>
  <si>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</si>
  <si>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</si>
  <si>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</si>
  <si>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</si>
  <si>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</si>
  <si>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</si>
  <si>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</si>
  <si>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</si>
  <si>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</si>
  <si>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</si>
  <si>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</si>
  <si>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</si>
  <si>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</si>
  <si>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</si>
  <si>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</si>
  <si>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</si>
  <si>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</si>
  <si>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</si>
  <si>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</si>
  <si>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</si>
  <si>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</si>
  <si>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</si>
  <si>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</si>
  <si>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</si>
  <si>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</si>
  <si>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</si>
  <si>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</si>
  <si>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</si>
  <si>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</si>
  <si>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</si>
  <si>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</si>
  <si>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</si>
  <si>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</si>
  <si>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</si>
  <si>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</si>
  <si>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</si>
  <si>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</si>
  <si>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</si>
  <si>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</si>
  <si>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</si>
  <si>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</si>
  <si>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</si>
  <si>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</si>
  <si>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</si>
  <si>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</si>
  <si>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</si>
  <si>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</si>
  <si>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</si>
  <si>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</si>
  <si>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</si>
  <si>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</si>
  <si>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</si>
  <si>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</si>
  <si>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</si>
  <si>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</si>
  <si>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</si>
  <si>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</si>
  <si>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</si>
  <si>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</si>
  <si>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</si>
  <si>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</si>
  <si>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</si>
  <si>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</si>
  <si>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</si>
  <si>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</si>
  <si>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</si>
  <si>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</si>
  <si>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</si>
  <si>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</si>
  <si>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</si>
  <si>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</si>
  <si>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</si>
  <si>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</si>
  <si>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</si>
  <si>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</si>
  <si>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</si>
  <si>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</si>
  <si>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</si>
  <si>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</si>
  <si>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</si>
  <si>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</si>
  <si>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</si>
  <si>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</si>
  <si>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</si>
  <si>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</si>
  <si>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</si>
  <si>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</si>
  <si>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BeyoncÃ©</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</si>
  <si>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</si>
  <si>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</si>
  <si>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</si>
  <si>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</si>
  <si>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</si>
  <si>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</si>
  <si>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</si>
  <si>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</si>
  <si>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</si>
  <si>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</si>
  <si>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</si>
  <si>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</si>
  <si>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</si>
  <si>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</si>
  <si>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</si>
  <si>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</si>
  <si>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</si>
  <si>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</si>
  <si>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</si>
  <si>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</si>
  <si>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</si>
  <si>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</si>
  <si>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</si>
  <si>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</si>
  <si>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</si>
  <si>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</si>
  <si>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</si>
  <si>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</si>
  <si>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</si>
  <si>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</si>
  <si>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</si>
  <si>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</si>
  <si>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</si>
  <si>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</si>
  <si>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</si>
  <si>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</si>
  <si>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</si>
  <si>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</si>
  <si>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</si>
  <si>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</si>
  <si>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</si>
  <si>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</si>
  <si>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</si>
  <si>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</si>
  <si>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</si>
  <si>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</si>
  <si>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</si>
  <si>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</si>
  <si>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</si>
  <si>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</si>
  <si>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</si>
  <si>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</si>
  <si>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</si>
  <si>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</si>
  <si>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FranÃ§ois Cluzet</t>
  </si>
  <si>
    <t>TrÃ©sor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</si>
  <si>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</si>
  <si>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</si>
  <si>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</si>
  <si>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</si>
  <si>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</si>
  <si>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</si>
  <si>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</si>
  <si>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</si>
  <si>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</si>
  <si>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</si>
  <si>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</si>
  <si>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</si>
  <si>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</si>
  <si>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</si>
  <si>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</si>
  <si>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</si>
  <si>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</si>
  <si>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</si>
  <si>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</si>
  <si>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</si>
  <si>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</si>
  <si>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</si>
  <si>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</si>
  <si>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</si>
  <si>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</si>
  <si>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</si>
  <si>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</si>
  <si>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</si>
  <si>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</si>
  <si>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</si>
  <si>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</si>
  <si>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</si>
  <si>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</si>
  <si>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</si>
  <si>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</si>
  <si>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</si>
  <si>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</si>
  <si>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</si>
  <si>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</si>
  <si>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</si>
  <si>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</si>
  <si>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</si>
  <si>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</si>
  <si>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</si>
  <si>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</si>
  <si>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</si>
  <si>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</si>
  <si>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</si>
  <si>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</si>
  <si>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</si>
  <si>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</si>
  <si>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</si>
  <si>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</si>
  <si>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</si>
  <si>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</si>
  <si>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</si>
  <si>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CarnÃ©</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</si>
  <si>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</si>
  <si>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</si>
  <si>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</si>
  <si>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</si>
  <si>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</si>
  <si>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</si>
  <si>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</si>
  <si>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</si>
  <si>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</si>
  <si>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</si>
  <si>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</si>
  <si>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</si>
  <si>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FrÃ©dÃ©ric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</si>
  <si>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</si>
  <si>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</si>
  <si>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</si>
  <si>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</si>
  <si>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</si>
  <si>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</si>
  <si>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</si>
  <si>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</si>
  <si>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</si>
  <si>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</si>
  <si>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</si>
  <si>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</si>
  <si>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</si>
  <si>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</si>
  <si>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</si>
  <si>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</si>
  <si>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</si>
  <si>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</si>
  <si>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</si>
  <si>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</si>
  <si>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</si>
  <si>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</si>
  <si>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</si>
  <si>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</si>
  <si>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</si>
  <si>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</si>
  <si>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</si>
  <si>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</si>
  <si>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</si>
  <si>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</si>
  <si>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</si>
  <si>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</si>
  <si>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</si>
  <si>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</si>
  <si>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</si>
  <si>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</si>
  <si>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</si>
  <si>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</si>
  <si>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</si>
  <si>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</si>
  <si>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</si>
  <si>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</si>
  <si>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CÃ©line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</si>
  <si>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</si>
  <si>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</si>
  <si>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</si>
  <si>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</si>
  <si>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</si>
  <si>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</si>
  <si>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</si>
  <si>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</si>
  <si>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</si>
  <si>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</si>
  <si>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</si>
  <si>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</si>
  <si>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</si>
  <si>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</si>
  <si>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</si>
  <si>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</si>
  <si>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</si>
  <si>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</si>
  <si>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</si>
  <si>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</si>
  <si>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</si>
  <si>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</si>
  <si>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</si>
  <si>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</si>
  <si>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</si>
  <si>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</si>
  <si>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</si>
  <si>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</si>
  <si>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GorÃ´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</si>
  <si>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</si>
  <si>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</si>
  <si>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</si>
  <si>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</si>
  <si>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</si>
  <si>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</si>
  <si>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</si>
  <si>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</si>
  <si>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</si>
  <si>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</si>
  <si>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</si>
  <si>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</si>
  <si>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</si>
  <si>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</si>
  <si>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</si>
  <si>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</si>
  <si>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</si>
  <si>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</si>
  <si>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</si>
  <si>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</si>
  <si>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</si>
  <si>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</si>
  <si>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</si>
  <si>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</si>
  <si>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</si>
  <si>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</si>
  <si>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</si>
  <si>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</si>
  <si>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</si>
  <si>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</si>
  <si>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</si>
  <si>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Jean-FranÃ§ois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</si>
  <si>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</si>
  <si>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</si>
  <si>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</si>
  <si>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</si>
  <si>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</si>
  <si>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</si>
  <si>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</si>
  <si>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</si>
  <si>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</si>
  <si>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</si>
  <si>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</si>
  <si>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</si>
  <si>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</si>
  <si>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</si>
  <si>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</si>
  <si>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</si>
  <si>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</si>
  <si>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</si>
  <si>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</si>
  <si>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</si>
  <si>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</si>
  <si>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</si>
  <si>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</si>
  <si>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</si>
  <si>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</si>
  <si>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</si>
  <si>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</si>
  <si>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</si>
  <si>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</si>
  <si>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</si>
  <si>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</si>
  <si>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</si>
  <si>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</si>
  <si>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</si>
  <si>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</si>
  <si>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</si>
  <si>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</si>
  <si>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</si>
  <si>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</si>
  <si>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</si>
  <si>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</si>
  <si>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</si>
  <si>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</si>
  <si>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</si>
  <si>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</si>
  <si>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</si>
  <si>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</si>
  <si>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</si>
  <si>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</si>
  <si>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</si>
  <si>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</si>
  <si>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</si>
  <si>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</si>
  <si>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</si>
  <si>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</si>
  <si>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</si>
  <si>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</si>
  <si>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</si>
  <si>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</si>
  <si>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</si>
  <si>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</si>
  <si>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</si>
  <si>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</si>
  <si>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</si>
  <si>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</si>
  <si>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</si>
  <si>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</si>
  <si>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</si>
  <si>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</si>
  <si>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</si>
  <si>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</si>
  <si>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</si>
  <si>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</si>
  <si>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</si>
  <si>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</si>
  <si>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</si>
  <si>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</si>
  <si>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</si>
  <si>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</si>
  <si>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</si>
  <si>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</si>
  <si>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</si>
  <si>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</si>
  <si>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</si>
  <si>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</si>
  <si>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</si>
  <si>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</si>
  <si>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</si>
  <si>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</si>
  <si>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</si>
  <si>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</si>
  <si>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</si>
  <si>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</si>
  <si>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</si>
  <si>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</si>
  <si>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</si>
  <si>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</si>
  <si>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</si>
  <si>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</si>
  <si>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</si>
  <si>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</si>
  <si>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</si>
  <si>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</si>
  <si>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</si>
  <si>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</si>
  <si>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</si>
  <si>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</si>
  <si>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</si>
  <si>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</si>
  <si>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</si>
  <si>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</si>
  <si>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</si>
  <si>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</si>
  <si>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</si>
  <si>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</si>
  <si>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</si>
  <si>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</si>
  <si>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</si>
  <si>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</si>
  <si>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</si>
  <si>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</si>
  <si>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</si>
  <si>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</si>
  <si>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</si>
  <si>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</si>
  <si>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</si>
  <si>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</si>
  <si>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</si>
  <si>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</si>
  <si>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</si>
  <si>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</si>
  <si>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</si>
  <si>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</si>
  <si>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</si>
  <si>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</si>
  <si>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</si>
  <si>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</si>
  <si>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</si>
  <si>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</si>
  <si>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</si>
  <si>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</si>
  <si>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</si>
  <si>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</si>
  <si>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</si>
  <si>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</si>
  <si>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</si>
  <si>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</si>
  <si>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</si>
  <si>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</si>
  <si>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</si>
  <si>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</si>
  <si>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</si>
  <si>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</si>
  <si>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</si>
  <si>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</si>
  <si>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</si>
  <si>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</si>
  <si>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</si>
  <si>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</si>
  <si>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</si>
  <si>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</si>
  <si>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</si>
  <si>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</si>
  <si>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</si>
  <si>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</si>
  <si>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</si>
  <si>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</si>
  <si>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</si>
  <si>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</si>
  <si>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</si>
  <si>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</si>
  <si>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</si>
  <si>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</si>
  <si>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</si>
  <si>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</si>
  <si>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</si>
  <si>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</si>
  <si>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</si>
  <si>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</si>
  <si>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</si>
  <si>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</si>
  <si>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</si>
  <si>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</si>
  <si>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</si>
  <si>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</si>
  <si>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</si>
  <si>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</si>
  <si>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</si>
  <si>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</si>
  <si>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</si>
  <si>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</si>
  <si>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</si>
  <si>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</si>
  <si>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</si>
  <si>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</si>
  <si>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</si>
  <si>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</si>
  <si>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</si>
  <si>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</si>
  <si>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</si>
  <si>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</si>
  <si>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</si>
  <si>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</si>
  <si>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</si>
  <si>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</si>
  <si>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</si>
  <si>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</si>
  <si>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</si>
  <si>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</si>
  <si>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</si>
  <si>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</si>
  <si>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</si>
  <si>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</si>
  <si>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</si>
  <si>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</si>
  <si>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</si>
  <si>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</si>
  <si>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</si>
  <si>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</si>
  <si>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</si>
  <si>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</si>
  <si>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</si>
  <si>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</si>
  <si>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</si>
  <si>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</si>
  <si>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</si>
  <si>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</si>
  <si>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</si>
  <si>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</si>
  <si>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</si>
  <si>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</si>
  <si>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</si>
  <si>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</si>
  <si>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</si>
  <si>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</si>
  <si>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</si>
  <si>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</si>
  <si>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</si>
  <si>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</si>
  <si>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</si>
  <si>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</si>
  <si>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</si>
  <si>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</si>
  <si>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</si>
  <si>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</si>
  <si>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</si>
  <si>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</si>
  <si>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</si>
  <si>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</si>
  <si>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</si>
  <si>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</si>
  <si>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</si>
  <si>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</si>
  <si>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</si>
  <si>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</si>
  <si>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</si>
  <si>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</si>
  <si>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</si>
  <si>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</si>
  <si>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</si>
  <si>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</si>
  <si>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</si>
  <si>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</si>
  <si>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</si>
  <si>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</si>
  <si>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</si>
  <si>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</si>
  <si>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</si>
  <si>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</si>
  <si>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</si>
  <si>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</si>
  <si>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</si>
  <si>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</si>
  <si>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</si>
  <si>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</si>
  <si>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</si>
  <si>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</si>
  <si>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</si>
  <si>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</si>
  <si>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</si>
  <si>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</si>
  <si>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</si>
  <si>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</si>
  <si>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</si>
  <si>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</si>
  <si>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</si>
  <si>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</si>
  <si>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</si>
  <si>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</si>
  <si>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</si>
  <si>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</si>
  <si>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</si>
  <si>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SÃ¡nchez</t>
  </si>
  <si>
    <t>BelÃ©n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</si>
  <si>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</si>
  <si>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</si>
  <si>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</si>
  <si>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</si>
  <si>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</si>
  <si>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</si>
  <si>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</si>
  <si>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</si>
  <si>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</si>
  <si>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</si>
  <si>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</si>
  <si>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</si>
  <si>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</si>
  <si>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</si>
  <si>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</si>
  <si>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</si>
  <si>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</si>
  <si>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</si>
  <si>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</si>
  <si>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</si>
  <si>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</si>
  <si>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</si>
  <si>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</si>
  <si>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</si>
  <si>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</si>
  <si>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</si>
  <si>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</si>
  <si>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</si>
  <si>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</si>
  <si>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</si>
  <si>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</si>
  <si>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</si>
  <si>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</si>
  <si>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</si>
  <si>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</si>
  <si>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</si>
  <si>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</si>
  <si>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</si>
  <si>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</si>
  <si>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</si>
  <si>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</si>
  <si>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</si>
  <si>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</si>
  <si>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</si>
  <si>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</si>
  <si>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</si>
  <si>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</si>
  <si>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</si>
  <si>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</si>
  <si>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</si>
  <si>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</si>
  <si>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</si>
  <si>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</si>
  <si>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</si>
  <si>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</si>
  <si>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</si>
  <si>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</si>
  <si>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</si>
  <si>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</si>
  <si>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</si>
  <si>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</si>
  <si>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</si>
  <si>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</si>
  <si>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</si>
  <si>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</si>
  <si>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</si>
  <si>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</si>
  <si>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</si>
  <si>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</si>
  <si>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</si>
  <si>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</si>
  <si>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</si>
  <si>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</si>
  <si>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</si>
  <si>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</si>
  <si>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</si>
  <si>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</si>
  <si>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</si>
  <si>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</si>
  <si>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</si>
  <si>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</si>
  <si>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</si>
  <si>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</si>
  <si>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</si>
  <si>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</si>
  <si>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</si>
  <si>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</si>
  <si>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</si>
  <si>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</si>
  <si>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</si>
  <si>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</si>
  <si>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</si>
  <si>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</si>
  <si>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</si>
  <si>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</si>
  <si>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</si>
  <si>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</si>
  <si>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</si>
  <si>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</si>
  <si>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</si>
  <si>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</si>
  <si>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</si>
  <si>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</si>
  <si>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</si>
  <si>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</si>
  <si>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</si>
  <si>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</si>
  <si>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</si>
  <si>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</si>
  <si>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</si>
  <si>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</si>
  <si>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</si>
  <si>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</si>
  <si>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</si>
  <si>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</si>
  <si>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</si>
  <si>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</si>
  <si>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</si>
  <si>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</si>
  <si>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</si>
  <si>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</si>
  <si>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</si>
  <si>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</si>
  <si>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</si>
  <si>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</si>
  <si>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</si>
  <si>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</si>
  <si>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</si>
  <si>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</si>
  <si>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</si>
  <si>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</si>
  <si>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</si>
  <si>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</si>
  <si>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</si>
  <si>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</si>
  <si>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JosÃ© Padilha</t>
  </si>
  <si>
    <t>AndrÃ© Batista</t>
  </si>
  <si>
    <t>Wagner Moura</t>
  </si>
  <si>
    <t>Zazen ProduÃ§Ãµes</t>
  </si>
  <si>
    <t>The Diving Bell and the Butterfly</t>
  </si>
  <si>
    <t>February 1, 2008 (United States)</t>
  </si>
  <si>
    <t>Mathieu Amalric</t>
  </si>
  <si>
    <t>PathÃ©</t>
  </si>
  <si>
    <t>My Blueberry Nights</t>
  </si>
  <si>
    <t>November 28, 2007 (France)</t>
  </si>
  <si>
    <t>Norah Jones</t>
  </si>
  <si>
    <t>Margot at the Wedding</t>
  </si>
  <si>
    <t>February 21, 2008 (Australia)</t>
  </si>
  <si>
    <t>The Messengers</t>
  </si>
  <si>
    <t>Danny Pang</t>
  </si>
  <si>
    <t>Mark Wheaton</t>
  </si>
  <si>
    <t>Water Lilies</t>
  </si>
  <si>
    <t>August 15, 2007 (France)</t>
  </si>
  <si>
    <t>CÃ©line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</si>
  <si>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</si>
  <si>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</si>
  <si>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</si>
  <si>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</si>
  <si>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</si>
  <si>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</si>
  <si>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</si>
  <si>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</si>
  <si>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</si>
  <si>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</si>
  <si>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</si>
  <si>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</si>
  <si>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</si>
  <si>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</si>
  <si>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</si>
  <si>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</si>
  <si>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</si>
  <si>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</si>
  <si>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</si>
  <si>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</si>
  <si>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</si>
  <si>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</si>
  <si>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</si>
  <si>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</si>
  <si>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</si>
  <si>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</si>
  <si>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</si>
  <si>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</si>
  <si>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</si>
  <si>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</si>
  <si>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</si>
  <si>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</si>
  <si>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</si>
  <si>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</si>
  <si>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</si>
  <si>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</si>
  <si>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</si>
  <si>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</si>
  <si>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</si>
  <si>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</si>
  <si>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</si>
  <si>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</si>
  <si>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</si>
  <si>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</si>
  <si>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</si>
  <si>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</si>
  <si>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</si>
  <si>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</si>
  <si>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</si>
  <si>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</si>
  <si>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</si>
  <si>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</si>
  <si>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</si>
  <si>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</si>
  <si>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</si>
  <si>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</si>
  <si>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</si>
  <si>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</si>
  <si>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</si>
  <si>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</si>
  <si>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</si>
  <si>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</si>
  <si>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</si>
  <si>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</si>
  <si>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</si>
  <si>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</si>
  <si>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</si>
  <si>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</si>
  <si>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</si>
  <si>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</si>
  <si>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</si>
  <si>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</si>
  <si>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</si>
  <si>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</si>
  <si>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</si>
  <si>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</si>
  <si>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</si>
  <si>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</si>
  <si>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</si>
  <si>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</si>
  <si>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</si>
  <si>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</si>
  <si>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</si>
  <si>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</si>
  <si>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</si>
  <si>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</si>
  <si>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</si>
  <si>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</si>
  <si>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</si>
  <si>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</si>
  <si>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</si>
  <si>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</si>
  <si>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</si>
  <si>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</si>
  <si>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</si>
  <si>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</si>
  <si>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</si>
  <si>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</si>
  <si>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</si>
  <si>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</si>
  <si>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</si>
  <si>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</si>
  <si>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</si>
  <si>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</si>
  <si>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</si>
  <si>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</si>
  <si>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</si>
  <si>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</si>
  <si>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</si>
  <si>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</si>
  <si>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</si>
  <si>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</si>
  <si>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</si>
  <si>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</si>
  <si>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</si>
  <si>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</si>
  <si>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</si>
  <si>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</si>
  <si>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</si>
  <si>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</si>
  <si>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</si>
  <si>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</si>
  <si>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</si>
  <si>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</si>
  <si>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</si>
  <si>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</si>
  <si>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</si>
  <si>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</si>
  <si>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</si>
  <si>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</si>
  <si>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</si>
  <si>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</si>
  <si>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</si>
  <si>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</si>
  <si>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</si>
  <si>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</si>
  <si>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</si>
  <si>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</si>
  <si>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</si>
  <si>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</si>
  <si>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</si>
  <si>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</si>
  <si>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</si>
  <si>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</si>
  <si>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</si>
  <si>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</si>
  <si>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</si>
  <si>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</si>
  <si>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</si>
  <si>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</si>
  <si>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</si>
  <si>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</si>
  <si>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</si>
  <si>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</si>
  <si>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</si>
  <si>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</si>
  <si>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</si>
  <si>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</si>
  <si>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</si>
  <si>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</si>
  <si>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</si>
  <si>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</si>
  <si>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</si>
  <si>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</si>
  <si>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</si>
  <si>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</si>
  <si>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</si>
  <si>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</si>
  <si>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</si>
  <si>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</si>
  <si>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</si>
  <si>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</si>
  <si>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</si>
  <si>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</si>
  <si>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</si>
  <si>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</si>
  <si>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</si>
  <si>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</si>
  <si>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</si>
  <si>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</si>
  <si>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</si>
  <si>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</si>
  <si>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</si>
  <si>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</si>
  <si>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</si>
  <si>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</si>
  <si>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</si>
  <si>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</si>
  <si>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</si>
  <si>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</si>
  <si>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</si>
  <si>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</si>
  <si>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</si>
  <si>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</si>
  <si>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</si>
  <si>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</si>
  <si>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</si>
  <si>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</si>
  <si>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</si>
  <si>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</si>
  <si>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</si>
  <si>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</si>
  <si>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</si>
  <si>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</si>
  <si>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</si>
  <si>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</si>
  <si>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</si>
  <si>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</si>
  <si>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</si>
  <si>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</si>
  <si>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</si>
  <si>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</si>
  <si>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</si>
  <si>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</si>
  <si>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</si>
  <si>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</si>
  <si>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</si>
  <si>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WALLÂ·E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</si>
  <si>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</si>
  <si>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</si>
  <si>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</si>
  <si>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</si>
  <si>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</si>
  <si>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</si>
  <si>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</si>
  <si>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</si>
  <si>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</si>
  <si>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</si>
  <si>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</si>
  <si>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</si>
  <si>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</si>
  <si>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</si>
  <si>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</si>
  <si>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</si>
  <si>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</si>
  <si>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</si>
  <si>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</si>
  <si>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</si>
  <si>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</si>
  <si>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</si>
  <si>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</si>
  <si>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</si>
  <si>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</si>
  <si>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</si>
  <si>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</si>
  <si>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</si>
  <si>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</si>
  <si>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</si>
  <si>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</si>
  <si>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</si>
  <si>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</si>
  <si>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</si>
  <si>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</si>
  <si>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</si>
  <si>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</si>
  <si>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</si>
  <si>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</si>
  <si>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</si>
  <si>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</si>
  <si>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</si>
  <si>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</si>
  <si>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</si>
  <si>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</si>
  <si>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</si>
  <si>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</si>
  <si>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</si>
  <si>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</si>
  <si>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</si>
  <si>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</si>
  <si>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</si>
  <si>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</si>
  <si>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</si>
  <si>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</si>
  <si>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</si>
  <si>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</si>
  <si>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</si>
  <si>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</si>
  <si>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</si>
  <si>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</si>
  <si>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</si>
  <si>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</si>
  <si>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</si>
  <si>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</si>
  <si>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</si>
  <si>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</si>
  <si>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</si>
  <si>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</si>
  <si>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</si>
  <si>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</si>
  <si>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</si>
  <si>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</si>
  <si>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</si>
  <si>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</si>
  <si>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</si>
  <si>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</si>
  <si>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</si>
  <si>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</si>
  <si>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</si>
  <si>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</si>
  <si>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</si>
  <si>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</si>
  <si>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</si>
  <si>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</si>
  <si>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</si>
  <si>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</si>
  <si>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</si>
  <si>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</si>
  <si>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</si>
  <si>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</si>
  <si>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</si>
  <si>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</si>
  <si>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</si>
  <si>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</si>
  <si>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</si>
  <si>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</si>
  <si>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KÃ¥re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</si>
  <si>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</si>
  <si>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</si>
  <si>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</si>
  <si>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</si>
  <si>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</si>
  <si>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</si>
  <si>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</si>
  <si>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</si>
  <si>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</si>
  <si>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</si>
  <si>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</si>
  <si>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</si>
  <si>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</si>
  <si>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</si>
  <si>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</si>
  <si>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</si>
  <si>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</si>
  <si>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</si>
  <si>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</si>
  <si>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</si>
  <si>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</si>
  <si>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</si>
  <si>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</si>
  <si>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</si>
  <si>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</si>
  <si>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</si>
  <si>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</si>
  <si>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</si>
  <si>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</si>
  <si>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</si>
  <si>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</si>
  <si>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</si>
  <si>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</si>
  <si>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</si>
  <si>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</si>
  <si>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</si>
  <si>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</si>
  <si>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</si>
  <si>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</si>
  <si>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</si>
  <si>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</si>
  <si>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</si>
  <si>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</si>
  <si>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</si>
  <si>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</si>
  <si>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</si>
  <si>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</si>
  <si>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</si>
  <si>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</si>
  <si>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</si>
  <si>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</si>
  <si>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</si>
  <si>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</si>
  <si>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</si>
  <si>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</si>
  <si>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</si>
  <si>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</si>
  <si>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</si>
  <si>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</si>
  <si>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</si>
  <si>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</si>
  <si>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</si>
  <si>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</si>
  <si>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</si>
  <si>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</si>
  <si>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</si>
  <si>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</si>
  <si>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</si>
  <si>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</si>
  <si>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</si>
  <si>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</si>
  <si>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</si>
  <si>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</si>
  <si>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</si>
  <si>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</si>
  <si>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</si>
  <si>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</si>
  <si>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</si>
  <si>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</si>
  <si>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</si>
  <si>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</si>
  <si>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</si>
  <si>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</si>
  <si>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</si>
  <si>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</si>
  <si>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</si>
  <si>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</si>
  <si>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</si>
  <si>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</si>
  <si>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</si>
  <si>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</si>
  <si>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</si>
  <si>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</si>
  <si>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</si>
  <si>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</si>
  <si>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</si>
  <si>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</si>
  <si>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</si>
  <si>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</si>
  <si>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</si>
  <si>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</si>
  <si>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</si>
  <si>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</si>
  <si>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</si>
  <si>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</si>
  <si>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</si>
  <si>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</si>
  <si>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</si>
  <si>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</si>
  <si>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</si>
  <si>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</si>
  <si>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</si>
  <si>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</si>
  <si>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</si>
  <si>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</si>
  <si>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</si>
  <si>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</si>
  <si>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</si>
  <si>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</si>
  <si>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</si>
  <si>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</si>
  <si>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</si>
  <si>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RyÃ»hei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</si>
  <si>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</si>
  <si>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</si>
  <si>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</si>
  <si>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</si>
  <si>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</si>
  <si>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</si>
  <si>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</si>
  <si>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</si>
  <si>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</si>
  <si>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</si>
  <si>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</si>
  <si>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</si>
  <si>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</si>
  <si>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</si>
  <si>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</si>
  <si>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</si>
  <si>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</si>
  <si>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</si>
  <si>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</si>
  <si>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</si>
  <si>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</si>
  <si>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</si>
  <si>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</si>
  <si>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</si>
  <si>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</si>
  <si>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</si>
  <si>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</si>
  <si>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</si>
  <si>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</si>
  <si>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</si>
  <si>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</si>
  <si>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</si>
  <si>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</si>
  <si>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</si>
  <si>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</si>
  <si>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</si>
  <si>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</si>
  <si>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</si>
  <si>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</si>
  <si>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</si>
  <si>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</si>
  <si>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</si>
  <si>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</si>
  <si>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</si>
  <si>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</si>
  <si>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</si>
  <si>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</si>
  <si>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</si>
  <si>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</si>
  <si>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</si>
  <si>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</si>
  <si>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</si>
  <si>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</si>
  <si>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</si>
  <si>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</si>
  <si>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</si>
  <si>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</si>
  <si>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</si>
  <si>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</si>
  <si>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</si>
  <si>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</si>
  <si>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</si>
  <si>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</si>
  <si>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</si>
  <si>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</si>
  <si>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</si>
  <si>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</si>
  <si>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</si>
  <si>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</si>
  <si>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</si>
  <si>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</si>
  <si>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</si>
  <si>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</si>
  <si>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</si>
  <si>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</si>
  <si>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</si>
  <si>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</si>
  <si>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</si>
  <si>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</si>
  <si>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</si>
  <si>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</si>
  <si>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</si>
  <si>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</si>
  <si>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</si>
  <si>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</si>
  <si>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JosÃ©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</si>
  <si>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</si>
  <si>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</si>
  <si>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</si>
  <si>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</si>
  <si>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</si>
  <si>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</si>
  <si>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</si>
  <si>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</si>
  <si>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</si>
  <si>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</si>
  <si>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</si>
  <si>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</si>
  <si>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</si>
  <si>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</si>
  <si>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</si>
  <si>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</si>
  <si>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</si>
  <si>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</si>
  <si>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</si>
  <si>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</si>
  <si>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</si>
  <si>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</si>
  <si>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</si>
  <si>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</si>
  <si>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</si>
  <si>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</si>
  <si>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</si>
  <si>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</si>
  <si>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</si>
  <si>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</si>
  <si>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</si>
  <si>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</si>
  <si>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</si>
  <si>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</si>
  <si>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</si>
  <si>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</si>
  <si>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GarcÃ­a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</si>
  <si>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</si>
  <si>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</si>
  <si>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</si>
  <si>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</si>
  <si>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</si>
  <si>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</si>
  <si>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</si>
  <si>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</si>
  <si>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</si>
  <si>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</si>
  <si>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</si>
  <si>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</si>
  <si>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</si>
  <si>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</si>
  <si>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</si>
  <si>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</si>
  <si>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</si>
  <si>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</si>
  <si>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</si>
  <si>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</si>
  <si>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</si>
  <si>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</si>
  <si>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</si>
  <si>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</si>
  <si>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</si>
  <si>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</si>
  <si>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</si>
  <si>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</si>
  <si>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FrÃ©dÃ©ric Forestier</t>
  </si>
  <si>
    <t>PathÃ© Renn Productions</t>
  </si>
  <si>
    <t>Wendy and Lucy</t>
  </si>
  <si>
    <t>March 6, 2009 (United Kingdom)</t>
  </si>
  <si>
    <t>Michelle Williams</t>
  </si>
  <si>
    <t>Field Guide Films</t>
  </si>
  <si>
    <t>Tokyo!</t>
  </si>
  <si>
    <t>August 16, 2008 (Japan)</t>
  </si>
  <si>
    <t>Gabrielle Bell</t>
  </si>
  <si>
    <t>Ayako Fujitani</t>
  </si>
  <si>
    <t>Comme des CinÃ©mas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</si>
  <si>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</si>
  <si>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</si>
  <si>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</si>
  <si>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</si>
  <si>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</si>
  <si>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</si>
  <si>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</si>
  <si>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</si>
  <si>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</si>
  <si>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</si>
  <si>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</si>
  <si>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</si>
  <si>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</si>
  <si>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</si>
  <si>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</si>
  <si>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</si>
  <si>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</si>
  <si>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</si>
  <si>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</si>
  <si>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</si>
  <si>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</si>
  <si>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</si>
  <si>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</si>
  <si>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</si>
  <si>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</si>
  <si>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</si>
  <si>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</si>
  <si>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</si>
  <si>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</si>
  <si>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</si>
  <si>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</si>
  <si>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</si>
  <si>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</si>
  <si>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</si>
  <si>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</si>
  <si>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</si>
  <si>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</si>
  <si>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</si>
  <si>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YÃ´jirÃ´ Takita</t>
  </si>
  <si>
    <t>KundÃ´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</si>
  <si>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</si>
  <si>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</si>
  <si>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</si>
  <si>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</si>
  <si>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</si>
  <si>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</si>
  <si>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</si>
  <si>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</si>
  <si>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</si>
  <si>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</si>
  <si>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</si>
  <si>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</si>
  <si>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</si>
  <si>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</si>
  <si>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</si>
  <si>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</si>
  <si>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SchÃ¶lermann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</si>
  <si>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</si>
  <si>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</si>
  <si>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</si>
  <si>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</si>
  <si>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</si>
  <si>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</si>
  <si>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</si>
  <si>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</si>
  <si>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</si>
  <si>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</si>
  <si>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</si>
  <si>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</si>
  <si>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</si>
  <si>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</si>
  <si>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</si>
  <si>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</si>
  <si>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</si>
  <si>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</si>
  <si>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</si>
  <si>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</si>
  <si>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</si>
  <si>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</si>
  <si>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</si>
  <si>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</si>
  <si>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</si>
  <si>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</si>
  <si>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</si>
  <si>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</si>
  <si>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</si>
  <si>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</si>
  <si>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</si>
  <si>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</si>
  <si>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</si>
  <si>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</si>
  <si>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</si>
  <si>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</si>
  <si>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</si>
  <si>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</si>
  <si>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</si>
  <si>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</si>
  <si>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</si>
  <si>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</si>
  <si>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</si>
  <si>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</si>
  <si>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</si>
  <si>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</si>
  <si>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</si>
  <si>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</si>
  <si>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</si>
  <si>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</si>
  <si>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</si>
  <si>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</si>
  <si>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</si>
  <si>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</si>
  <si>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</si>
  <si>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</si>
  <si>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</si>
  <si>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</si>
  <si>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</si>
  <si>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</si>
  <si>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</si>
  <si>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</si>
  <si>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</si>
  <si>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</si>
  <si>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</si>
  <si>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</si>
  <si>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</si>
  <si>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</si>
  <si>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</si>
  <si>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</si>
  <si>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</si>
  <si>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</si>
  <si>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</si>
  <si>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</si>
  <si>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</si>
  <si>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</si>
  <si>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</si>
  <si>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</si>
  <si>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</si>
  <si>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</si>
  <si>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</si>
  <si>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</si>
  <si>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</si>
  <si>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</si>
  <si>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</si>
  <si>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</si>
  <si>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</si>
  <si>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</si>
  <si>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</si>
  <si>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</si>
  <si>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</si>
  <si>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</si>
  <si>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</si>
  <si>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</si>
  <si>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</si>
  <si>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</si>
  <si>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</si>
  <si>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</si>
  <si>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</si>
  <si>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</si>
  <si>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</si>
  <si>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</si>
  <si>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</si>
  <si>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</si>
  <si>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</si>
  <si>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</si>
  <si>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</si>
  <si>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</si>
  <si>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</si>
  <si>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</si>
  <si>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</si>
  <si>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</si>
  <si>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</si>
  <si>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</si>
  <si>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</si>
  <si>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</si>
  <si>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</si>
  <si>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</si>
  <si>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</si>
  <si>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</si>
  <si>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</si>
  <si>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</si>
  <si>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</si>
  <si>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</si>
  <si>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</si>
  <si>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</si>
  <si>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</si>
  <si>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</si>
  <si>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</si>
  <si>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</si>
  <si>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</si>
  <si>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</si>
  <si>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</si>
  <si>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</si>
  <si>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</si>
  <si>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</si>
  <si>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</si>
  <si>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</si>
  <si>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</si>
  <si>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</si>
  <si>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</si>
  <si>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</si>
  <si>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</si>
  <si>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</si>
  <si>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</si>
  <si>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</si>
  <si>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</si>
  <si>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</si>
  <si>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EuropÃ©enne</t>
  </si>
  <si>
    <t>Enter the Void</t>
  </si>
  <si>
    <t>May 5, 2010 (France)</t>
  </si>
  <si>
    <t>Nathaniel Brown</t>
  </si>
  <si>
    <t>FidÃ©litÃ©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</si>
  <si>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</si>
  <si>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</si>
  <si>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</si>
  <si>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</si>
  <si>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</si>
  <si>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</si>
  <si>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</si>
  <si>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</si>
  <si>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</si>
  <si>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</si>
  <si>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</si>
  <si>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</si>
  <si>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</si>
  <si>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</si>
  <si>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</si>
  <si>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</si>
  <si>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</si>
  <si>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</si>
  <si>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</si>
  <si>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</si>
  <si>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JosÃ©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</si>
  <si>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</si>
  <si>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</si>
  <si>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</si>
  <si>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</si>
  <si>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</si>
  <si>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</si>
  <si>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</si>
  <si>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</si>
  <si>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</si>
  <si>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</si>
  <si>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</si>
  <si>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</si>
  <si>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</si>
  <si>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</si>
  <si>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</si>
  <si>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</si>
  <si>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</si>
  <si>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</si>
  <si>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</si>
  <si>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</si>
  <si>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</si>
  <si>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</si>
  <si>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</si>
  <si>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</si>
  <si>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</si>
  <si>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</si>
  <si>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</si>
  <si>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</si>
  <si>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</si>
  <si>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</si>
  <si>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</si>
  <si>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</si>
  <si>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</si>
  <si>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</si>
  <si>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</si>
  <si>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</si>
  <si>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</si>
  <si>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</si>
  <si>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</si>
  <si>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</si>
  <si>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</si>
  <si>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</si>
  <si>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</si>
  <si>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</si>
  <si>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</si>
  <si>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</si>
  <si>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</si>
  <si>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</si>
  <si>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</si>
  <si>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</si>
  <si>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</si>
  <si>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</si>
  <si>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</si>
  <si>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</si>
  <si>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</si>
  <si>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</si>
  <si>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</si>
  <si>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</si>
  <si>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</si>
  <si>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</si>
  <si>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</si>
  <si>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</si>
  <si>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</si>
  <si>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</si>
  <si>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</si>
  <si>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</si>
  <si>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</si>
  <si>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</si>
  <si>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</si>
  <si>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</si>
  <si>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</si>
  <si>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</si>
  <si>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</si>
  <si>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</si>
  <si>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</si>
  <si>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</si>
  <si>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</si>
  <si>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</si>
  <si>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</si>
  <si>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</si>
  <si>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</si>
  <si>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</si>
  <si>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</si>
  <si>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</si>
  <si>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</si>
  <si>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</si>
  <si>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</si>
  <si>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</si>
  <si>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</si>
  <si>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</si>
  <si>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</si>
  <si>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</si>
  <si>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</si>
  <si>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</si>
  <si>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</si>
  <si>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</si>
  <si>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</si>
  <si>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</si>
  <si>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</si>
  <si>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</si>
  <si>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</si>
  <si>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</si>
  <si>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</si>
  <si>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</si>
  <si>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</si>
  <si>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</si>
  <si>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</si>
  <si>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</si>
  <si>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</si>
  <si>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</si>
  <si>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</si>
  <si>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</si>
  <si>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</si>
  <si>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</si>
  <si>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</si>
  <si>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</si>
  <si>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</si>
  <si>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</si>
  <si>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</si>
  <si>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</si>
  <si>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</si>
  <si>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</si>
  <si>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</si>
  <si>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</si>
  <si>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</si>
  <si>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</si>
  <si>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</si>
  <si>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</si>
  <si>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</si>
  <si>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</si>
  <si>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</si>
  <si>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</si>
  <si>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</si>
  <si>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</si>
  <si>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</si>
  <si>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</si>
  <si>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</si>
  <si>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September 9, 2009 (United States)</t>
  </si>
  <si>
    <t>Shane Acker</t>
  </si>
  <si>
    <t>Pamela Pettler</t>
  </si>
  <si>
    <t>The Young Victoria</t>
  </si>
  <si>
    <t>Jean-Marc VallÃ©e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</si>
  <si>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</si>
  <si>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</si>
  <si>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</si>
  <si>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</si>
  <si>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</si>
  <si>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</si>
  <si>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</si>
  <si>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</si>
  <si>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</si>
  <si>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</si>
  <si>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</si>
  <si>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</si>
  <si>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</si>
  <si>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</si>
  <si>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</si>
  <si>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</si>
  <si>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</si>
  <si>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</si>
  <si>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</si>
  <si>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</si>
  <si>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</si>
  <si>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</si>
  <si>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</si>
  <si>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</si>
  <si>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</si>
  <si>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</si>
  <si>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</si>
  <si>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</si>
  <si>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</si>
  <si>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</si>
  <si>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</si>
  <si>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</si>
  <si>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</si>
  <si>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</si>
  <si>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</si>
  <si>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</si>
  <si>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BrÃ¼no</t>
  </si>
  <si>
    <t>I Love You, Beth Cooper</t>
  </si>
  <si>
    <t>Hayden Panettiere</t>
  </si>
  <si>
    <t>Odette Annable</t>
  </si>
  <si>
    <t>Thirst</t>
  </si>
  <si>
    <t>April 30, 2009 (South Korea)</t>
  </si>
  <si>
    <t>Ã‰mile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</si>
  <si>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</si>
  <si>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</si>
  <si>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</si>
  <si>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</si>
  <si>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</si>
  <si>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</si>
  <si>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</si>
  <si>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</si>
  <si>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</si>
  <si>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</si>
  <si>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</si>
  <si>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</si>
  <si>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</si>
  <si>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</si>
  <si>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</si>
  <si>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</si>
  <si>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</si>
  <si>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</si>
  <si>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</si>
  <si>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</si>
  <si>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</si>
  <si>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</si>
  <si>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</si>
  <si>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</si>
  <si>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</si>
  <si>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</si>
  <si>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</si>
  <si>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</si>
  <si>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</si>
  <si>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</si>
  <si>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</si>
  <si>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</si>
  <si>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</si>
  <si>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</si>
  <si>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</si>
  <si>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</si>
  <si>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</si>
  <si>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</si>
  <si>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</si>
  <si>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</si>
  <si>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</si>
  <si>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</si>
  <si>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</si>
  <si>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</si>
  <si>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</si>
  <si>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</si>
  <si>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</si>
  <si>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</si>
  <si>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</si>
  <si>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</si>
  <si>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</si>
  <si>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</si>
  <si>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</si>
  <si>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</si>
  <si>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</si>
  <si>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</si>
  <si>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</si>
  <si>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</si>
  <si>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</si>
  <si>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</si>
  <si>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</si>
  <si>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</si>
  <si>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</si>
  <si>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</si>
  <si>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</si>
  <si>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</si>
  <si>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</si>
  <si>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</si>
  <si>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</si>
  <si>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</si>
  <si>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</si>
  <si>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</si>
  <si>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</si>
  <si>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</si>
  <si>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</si>
  <si>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</si>
  <si>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</si>
  <si>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</si>
  <si>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Ã€lex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</si>
  <si>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</si>
  <si>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</si>
  <si>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</si>
  <si>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</si>
  <si>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</si>
  <si>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</si>
  <si>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</si>
  <si>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</si>
  <si>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</si>
  <si>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</si>
  <si>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</si>
  <si>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</si>
  <si>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VÃ¤st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</si>
  <si>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</si>
  <si>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</si>
  <si>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</si>
  <si>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</si>
  <si>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</si>
  <si>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</si>
  <si>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</si>
  <si>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</si>
  <si>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</si>
  <si>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</si>
  <si>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</si>
  <si>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</si>
  <si>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</si>
  <si>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</si>
  <si>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</si>
  <si>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</si>
  <si>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</si>
  <si>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</si>
  <si>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</si>
  <si>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</si>
  <si>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</si>
  <si>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</si>
  <si>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</si>
  <si>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</si>
  <si>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</si>
  <si>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</si>
  <si>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</si>
  <si>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</si>
  <si>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</si>
  <si>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</si>
  <si>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</si>
  <si>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</si>
  <si>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</si>
  <si>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</si>
  <si>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</si>
  <si>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</si>
  <si>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</si>
  <si>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</si>
  <si>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</si>
  <si>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</si>
  <si>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</si>
  <si>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</si>
  <si>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RyÃ»nosuke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</si>
  <si>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</si>
  <si>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</si>
  <si>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</si>
  <si>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</si>
  <si>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</si>
  <si>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</si>
  <si>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</si>
  <si>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</si>
  <si>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</si>
  <si>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</si>
  <si>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</si>
  <si>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</si>
  <si>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</si>
  <si>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</si>
  <si>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</si>
  <si>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</si>
  <si>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</si>
  <si>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</si>
  <si>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</si>
  <si>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</si>
  <si>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</si>
  <si>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</si>
  <si>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</si>
  <si>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</si>
  <si>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</si>
  <si>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</si>
  <si>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</si>
  <si>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</si>
  <si>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</si>
  <si>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</si>
  <si>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</si>
  <si>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</si>
  <si>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</si>
  <si>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</si>
  <si>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</si>
  <si>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</si>
  <si>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</si>
  <si>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</si>
  <si>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</si>
  <si>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</si>
  <si>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</si>
  <si>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</si>
  <si>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</si>
  <si>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</si>
  <si>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</si>
  <si>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</si>
  <si>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</si>
  <si>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</si>
  <si>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</si>
  <si>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</si>
  <si>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</si>
  <si>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</si>
  <si>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</si>
  <si>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</si>
  <si>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</si>
  <si>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</si>
  <si>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</si>
  <si>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</si>
  <si>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</si>
  <si>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</si>
  <si>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ChÃ©ri</t>
  </si>
  <si>
    <t>July 17, 2009 (United States)</t>
  </si>
  <si>
    <t>Bill Kenwright Films</t>
  </si>
  <si>
    <t>Tanner Hall</t>
  </si>
  <si>
    <t>January 15, 2015 (Sweden)</t>
  </si>
  <si>
    <t>Francesca Gregorini</t>
  </si>
  <si>
    <t>Tatiana von FÃ¼rstenberg</t>
  </si>
  <si>
    <t>Rooney Mara</t>
  </si>
  <si>
    <t>Two Prong Lesson</t>
  </si>
  <si>
    <t>Cracks</t>
  </si>
  <si>
    <t>March 18, 2011 (United States)</t>
  </si>
  <si>
    <t>Jordan Scott</t>
  </si>
  <si>
    <t>Ben Court</t>
  </si>
  <si>
    <t>Eva Green</t>
  </si>
  <si>
    <t>Antena 3 Films</t>
  </si>
  <si>
    <t>[Rec]Â²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</si>
  <si>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</si>
  <si>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</si>
  <si>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</si>
  <si>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</si>
  <si>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</si>
  <si>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</si>
  <si>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</si>
  <si>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</si>
  <si>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</si>
  <si>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</si>
  <si>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</si>
  <si>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</si>
  <si>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</si>
  <si>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</si>
  <si>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</si>
  <si>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</si>
  <si>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</si>
  <si>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</si>
  <si>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</si>
  <si>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</si>
  <si>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</si>
  <si>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</si>
  <si>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</si>
  <si>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</si>
  <si>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</si>
  <si>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</si>
  <si>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</si>
  <si>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</si>
  <si>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</si>
  <si>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</si>
  <si>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</si>
  <si>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</si>
  <si>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</si>
  <si>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</si>
  <si>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</si>
  <si>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</si>
  <si>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</si>
  <si>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</si>
  <si>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</si>
  <si>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</si>
  <si>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</si>
  <si>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</si>
  <si>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</si>
  <si>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</si>
  <si>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</si>
  <si>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</si>
  <si>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</si>
  <si>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</si>
  <si>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</si>
  <si>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</si>
  <si>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</si>
  <si>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</si>
  <si>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</si>
  <si>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</si>
  <si>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</si>
  <si>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</si>
  <si>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</si>
  <si>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</si>
  <si>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</si>
  <si>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</si>
  <si>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</si>
  <si>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</si>
  <si>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</si>
  <si>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</si>
  <si>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</si>
  <si>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</si>
  <si>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</si>
  <si>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</si>
  <si>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</si>
  <si>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</si>
  <si>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</si>
  <si>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</si>
  <si>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</si>
  <si>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</si>
  <si>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</si>
  <si>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</si>
  <si>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</si>
  <si>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</si>
  <si>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</si>
  <si>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</si>
  <si>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</si>
  <si>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</si>
  <si>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</si>
  <si>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</si>
  <si>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</si>
  <si>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</si>
  <si>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</si>
  <si>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</si>
  <si>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</si>
  <si>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</si>
  <si>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</si>
  <si>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</si>
  <si>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</si>
  <si>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</si>
  <si>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</si>
  <si>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</si>
  <si>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</si>
  <si>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</si>
  <si>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</si>
  <si>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</si>
  <si>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</si>
  <si>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</si>
  <si>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</si>
  <si>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</si>
  <si>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</si>
  <si>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</si>
  <si>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</si>
  <si>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</si>
  <si>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</si>
  <si>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</si>
  <si>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</si>
  <si>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</si>
  <si>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</si>
  <si>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</si>
  <si>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</si>
  <si>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</si>
  <si>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</si>
  <si>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</si>
  <si>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</si>
  <si>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</si>
  <si>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</si>
  <si>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</si>
  <si>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</si>
  <si>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</si>
  <si>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</si>
  <si>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</si>
  <si>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</si>
  <si>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</si>
  <si>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</si>
  <si>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</si>
  <si>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</si>
  <si>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</si>
  <si>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</si>
  <si>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</si>
  <si>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</si>
  <si>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</si>
  <si>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</si>
  <si>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</si>
  <si>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</si>
  <si>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</si>
  <si>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</si>
  <si>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</si>
  <si>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</si>
  <si>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MichÃ´d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</si>
  <si>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</si>
  <si>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</si>
  <si>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</si>
  <si>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</si>
  <si>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</si>
  <si>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</si>
  <si>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</si>
  <si>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</si>
  <si>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</si>
  <si>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</si>
  <si>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</si>
  <si>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</si>
  <si>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</si>
  <si>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</si>
  <si>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</si>
  <si>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CortÃ©s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</si>
  <si>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</si>
  <si>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</si>
  <si>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</si>
  <si>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</si>
  <si>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</si>
  <si>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</si>
  <si>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</si>
  <si>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</si>
  <si>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</si>
  <si>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</si>
  <si>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</si>
  <si>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</si>
  <si>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</si>
  <si>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</si>
  <si>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</si>
  <si>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</si>
  <si>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</si>
  <si>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</si>
  <si>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</si>
  <si>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</si>
  <si>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</si>
  <si>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</si>
  <si>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</si>
  <si>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</si>
  <si>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</si>
  <si>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</si>
  <si>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</si>
  <si>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</si>
  <si>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</si>
  <si>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</si>
  <si>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</si>
  <si>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</si>
  <si>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</si>
  <si>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</si>
  <si>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</si>
  <si>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</si>
  <si>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</si>
  <si>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</si>
  <si>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</si>
  <si>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</si>
  <si>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</si>
  <si>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</si>
  <si>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</si>
  <si>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</si>
  <si>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</si>
  <si>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</si>
  <si>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</si>
  <si>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</si>
  <si>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</si>
  <si>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</si>
  <si>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</si>
  <si>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</si>
  <si>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</si>
  <si>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</si>
  <si>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</si>
  <si>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</si>
  <si>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</si>
  <si>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</si>
  <si>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</si>
  <si>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</si>
  <si>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</si>
  <si>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</si>
  <si>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</si>
  <si>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</si>
  <si>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</si>
  <si>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</si>
  <si>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</si>
  <si>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</si>
  <si>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</si>
  <si>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</si>
  <si>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</si>
  <si>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</si>
  <si>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</si>
  <si>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</si>
  <si>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</si>
  <si>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</si>
  <si>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</si>
  <si>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</si>
  <si>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</si>
  <si>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</si>
  <si>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</si>
  <si>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</si>
  <si>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</si>
  <si>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</si>
  <si>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</si>
  <si>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</si>
  <si>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</si>
  <si>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</si>
  <si>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</si>
  <si>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</si>
  <si>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</si>
  <si>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</si>
  <si>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</si>
  <si>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</si>
  <si>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</si>
  <si>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</si>
  <si>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</si>
  <si>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</si>
  <si>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</si>
  <si>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</si>
  <si>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</si>
  <si>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</si>
  <si>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</si>
  <si>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</si>
  <si>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</si>
  <si>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</si>
  <si>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</si>
  <si>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</si>
  <si>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</si>
  <si>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AndrÃ© Ã˜vredal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</si>
  <si>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</si>
  <si>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</si>
  <si>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</si>
  <si>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</si>
  <si>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</si>
  <si>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</si>
  <si>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</si>
  <si>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</si>
  <si>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</si>
  <si>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</si>
  <si>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</si>
  <si>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</si>
  <si>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</si>
  <si>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</si>
  <si>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</si>
  <si>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</si>
  <si>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</si>
  <si>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</si>
  <si>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</si>
  <si>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</si>
  <si>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</si>
  <si>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</si>
  <si>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</si>
  <si>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</si>
  <si>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</si>
  <si>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</si>
  <si>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</si>
  <si>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</si>
  <si>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</si>
  <si>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</si>
  <si>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</si>
  <si>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</si>
  <si>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</si>
  <si>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</si>
  <si>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</si>
  <si>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</si>
  <si>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</si>
  <si>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</si>
  <si>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</si>
  <si>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</si>
  <si>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</si>
  <si>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</si>
  <si>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</si>
  <si>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</si>
  <si>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</si>
  <si>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</si>
  <si>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</si>
  <si>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</si>
  <si>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</si>
  <si>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</si>
  <si>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</si>
  <si>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</si>
  <si>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</si>
  <si>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</si>
  <si>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</si>
  <si>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</si>
  <si>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</si>
  <si>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</si>
  <si>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</si>
  <si>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</si>
  <si>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</si>
  <si>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</si>
  <si>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KÃ´ji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</si>
  <si>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</si>
  <si>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</si>
  <si>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</si>
  <si>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</si>
  <si>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</si>
  <si>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</si>
  <si>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</si>
  <si>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</si>
  <si>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</si>
  <si>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</si>
  <si>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</si>
  <si>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</si>
  <si>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</si>
  <si>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</si>
  <si>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</si>
  <si>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</si>
  <si>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</si>
  <si>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</si>
  <si>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</si>
  <si>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</si>
  <si>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</si>
  <si>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</si>
  <si>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</si>
  <si>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</si>
  <si>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</si>
  <si>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</si>
  <si>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</si>
  <si>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</si>
  <si>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</si>
  <si>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</si>
  <si>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</si>
  <si>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</si>
  <si>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</si>
  <si>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</si>
  <si>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</si>
  <si>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</si>
  <si>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</si>
  <si>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</si>
  <si>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</si>
  <si>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</si>
  <si>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</si>
  <si>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</si>
  <si>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</si>
  <si>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</si>
  <si>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</si>
  <si>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</si>
  <si>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</si>
  <si>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</si>
  <si>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</si>
  <si>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</si>
  <si>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</si>
  <si>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</si>
  <si>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</si>
  <si>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</si>
  <si>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</si>
  <si>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</si>
  <si>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</si>
  <si>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</si>
  <si>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</si>
  <si>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</si>
  <si>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</si>
  <si>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</si>
  <si>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</si>
  <si>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</si>
  <si>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</si>
  <si>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</si>
  <si>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</si>
  <si>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</si>
  <si>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</si>
  <si>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</si>
  <si>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</si>
  <si>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</si>
  <si>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</si>
  <si>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</si>
  <si>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</si>
  <si>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</si>
  <si>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</si>
  <si>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</si>
  <si>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</si>
  <si>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</si>
  <si>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</si>
  <si>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</si>
  <si>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</si>
  <si>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</si>
  <si>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</si>
  <si>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</si>
  <si>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</si>
  <si>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</si>
  <si>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</si>
  <si>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</si>
  <si>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</si>
  <si>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</si>
  <si>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</si>
  <si>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</si>
  <si>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</si>
  <si>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</si>
  <si>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</si>
  <si>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</si>
  <si>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</si>
  <si>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</si>
  <si>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</si>
  <si>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</si>
  <si>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</si>
  <si>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</si>
  <si>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</si>
  <si>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</si>
  <si>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</si>
  <si>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</si>
  <si>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</si>
  <si>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</si>
  <si>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</si>
  <si>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</si>
  <si>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</si>
  <si>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</si>
  <si>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</si>
  <si>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</si>
  <si>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</si>
  <si>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</si>
  <si>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</si>
  <si>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</si>
  <si>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</si>
  <si>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</si>
  <si>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</si>
  <si>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</si>
  <si>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</si>
  <si>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</si>
  <si>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</si>
  <si>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VÃ¤nner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</si>
  <si>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</si>
  <si>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</si>
  <si>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</si>
  <si>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</si>
  <si>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</si>
  <si>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</si>
  <si>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</si>
  <si>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</si>
  <si>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</si>
  <si>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</si>
  <si>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</si>
  <si>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</si>
  <si>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</si>
  <si>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</si>
  <si>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</si>
  <si>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</si>
  <si>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</si>
  <si>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</si>
  <si>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</si>
  <si>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</si>
  <si>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</si>
  <si>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</si>
  <si>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</si>
  <si>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</si>
  <si>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</si>
  <si>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</si>
  <si>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</si>
  <si>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</si>
  <si>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</si>
  <si>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</si>
  <si>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</si>
  <si>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</si>
  <si>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</si>
  <si>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</si>
  <si>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</si>
  <si>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</si>
  <si>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</si>
  <si>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</si>
  <si>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</si>
  <si>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</si>
  <si>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</si>
  <si>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</si>
  <si>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</si>
  <si>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</si>
  <si>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</si>
  <si>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</si>
  <si>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</si>
  <si>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</si>
  <si>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</si>
  <si>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</si>
  <si>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</si>
  <si>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</si>
  <si>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</si>
  <si>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</si>
  <si>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</si>
  <si>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</si>
  <si>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</si>
  <si>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</si>
  <si>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</si>
  <si>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</si>
  <si>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</si>
  <si>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</si>
  <si>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</si>
  <si>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</si>
  <si>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</si>
  <si>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</si>
  <si>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</si>
  <si>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</si>
  <si>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</si>
  <si>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</si>
  <si>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</si>
  <si>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</si>
  <si>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</si>
  <si>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</si>
  <si>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</si>
  <si>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</si>
  <si>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</si>
  <si>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</si>
  <si>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</si>
  <si>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</si>
  <si>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</si>
  <si>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</si>
  <si>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</si>
  <si>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</si>
  <si>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</si>
  <si>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</si>
  <si>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</si>
  <si>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</si>
  <si>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</si>
  <si>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</si>
  <si>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</si>
  <si>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</si>
  <si>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</si>
  <si>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</si>
  <si>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</si>
  <si>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</si>
  <si>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</si>
  <si>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</si>
  <si>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</si>
  <si>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</si>
  <si>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</si>
  <si>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</si>
  <si>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</si>
  <si>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</si>
  <si>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</si>
  <si>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</si>
  <si>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</si>
  <si>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</si>
  <si>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</si>
  <si>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</si>
  <si>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</si>
  <si>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</si>
  <si>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</si>
  <si>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</si>
  <si>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</si>
  <si>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</si>
  <si>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</si>
  <si>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</si>
  <si>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</si>
  <si>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</si>
  <si>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</si>
  <si>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</si>
  <si>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</si>
  <si>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</si>
  <si>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</si>
  <si>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</si>
  <si>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</si>
  <si>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</si>
  <si>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</si>
  <si>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</si>
  <si>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</si>
  <si>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</si>
  <si>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</si>
  <si>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</si>
  <si>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</si>
  <si>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</si>
  <si>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</si>
  <si>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</si>
  <si>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</si>
  <si>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</si>
  <si>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</si>
  <si>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</si>
  <si>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</si>
  <si>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</si>
  <si>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</si>
  <si>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</si>
  <si>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</si>
  <si>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</si>
  <si>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</si>
  <si>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</si>
  <si>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</si>
  <si>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</si>
  <si>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</si>
  <si>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</si>
  <si>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</si>
  <si>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</si>
  <si>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</si>
  <si>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</si>
  <si>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</si>
  <si>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</si>
  <si>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</si>
  <si>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</si>
  <si>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</si>
  <si>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</si>
  <si>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</si>
  <si>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</si>
  <si>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</si>
  <si>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</si>
  <si>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</si>
  <si>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</si>
  <si>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</si>
  <si>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</si>
  <si>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</si>
  <si>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</si>
  <si>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</si>
  <si>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</si>
  <si>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</si>
  <si>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</si>
  <si>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</si>
  <si>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</si>
  <si>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</si>
  <si>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</si>
  <si>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</si>
  <si>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</si>
  <si>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</si>
  <si>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</si>
  <si>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</si>
  <si>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</si>
  <si>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</si>
  <si>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</si>
  <si>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</si>
  <si>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</si>
  <si>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</si>
  <si>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</si>
  <si>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</si>
  <si>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</si>
  <si>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</si>
  <si>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</si>
  <si>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</si>
  <si>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</si>
  <si>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</si>
  <si>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</si>
  <si>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</si>
  <si>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</si>
  <si>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</si>
  <si>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</si>
  <si>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</si>
  <si>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</si>
  <si>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</si>
  <si>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</si>
  <si>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</si>
  <si>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</si>
  <si>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</si>
  <si>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</si>
  <si>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</si>
  <si>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</si>
  <si>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</si>
  <si>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</si>
  <si>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</si>
  <si>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</si>
  <si>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</si>
  <si>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</si>
  <si>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</si>
  <si>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</si>
  <si>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</si>
  <si>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</si>
  <si>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</si>
  <si>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</si>
  <si>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</si>
  <si>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</si>
  <si>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</si>
  <si>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</si>
  <si>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</si>
  <si>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</si>
  <si>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</si>
  <si>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</si>
  <si>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</si>
  <si>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</si>
  <si>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</si>
  <si>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</si>
  <si>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</si>
  <si>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</si>
  <si>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</si>
  <si>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</si>
  <si>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</si>
  <si>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</si>
  <si>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</si>
  <si>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</si>
  <si>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</si>
  <si>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</si>
  <si>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</si>
  <si>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</si>
  <si>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</si>
  <si>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HergÃ©</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</si>
  <si>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</si>
  <si>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</si>
  <si>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</si>
  <si>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</si>
  <si>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</si>
  <si>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</si>
  <si>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</si>
  <si>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</si>
  <si>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</si>
  <si>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</si>
  <si>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</si>
  <si>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</si>
  <si>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</si>
  <si>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</si>
  <si>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</si>
  <si>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</si>
  <si>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</si>
  <si>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</si>
  <si>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</si>
  <si>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</si>
  <si>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</si>
  <si>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</si>
  <si>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</si>
  <si>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</si>
  <si>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</si>
  <si>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</si>
  <si>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</si>
  <si>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</si>
  <si>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</si>
  <si>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</si>
  <si>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</si>
  <si>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</si>
  <si>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</si>
  <si>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</si>
  <si>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</si>
  <si>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</si>
  <si>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</si>
  <si>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</si>
  <si>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</si>
  <si>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</si>
  <si>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</si>
  <si>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</si>
  <si>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</si>
  <si>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</si>
  <si>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</si>
  <si>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</si>
  <si>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</si>
  <si>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</si>
  <si>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</si>
  <si>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</si>
  <si>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</si>
  <si>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</si>
  <si>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</si>
  <si>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</si>
  <si>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</si>
  <si>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</si>
  <si>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</si>
  <si>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</si>
  <si>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</si>
  <si>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</si>
  <si>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</si>
  <si>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</si>
  <si>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</si>
  <si>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</si>
  <si>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</si>
  <si>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</si>
  <si>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</si>
  <si>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</si>
  <si>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</si>
  <si>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</si>
  <si>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</si>
  <si>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</si>
  <si>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</si>
  <si>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</si>
  <si>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</si>
  <si>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</si>
  <si>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</si>
  <si>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</si>
  <si>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</si>
  <si>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</si>
  <si>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</si>
  <si>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</si>
  <si>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</si>
  <si>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</si>
  <si>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</si>
  <si>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</si>
  <si>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</si>
  <si>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</si>
  <si>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</si>
  <si>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</si>
  <si>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</si>
  <si>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</si>
  <si>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</si>
  <si>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</si>
  <si>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</si>
  <si>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</si>
  <si>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</si>
  <si>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</si>
  <si>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</si>
  <si>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</si>
  <si>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</si>
  <si>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</si>
  <si>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</si>
  <si>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</si>
  <si>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</si>
  <si>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</si>
  <si>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</si>
  <si>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</si>
  <si>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</si>
  <si>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</si>
  <si>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</si>
  <si>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</si>
  <si>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</si>
  <si>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</si>
  <si>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</si>
  <si>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</si>
  <si>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</si>
  <si>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</si>
  <si>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</si>
  <si>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</si>
  <si>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</si>
  <si>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</si>
  <si>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</si>
  <si>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</si>
  <si>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</si>
  <si>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</si>
  <si>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</si>
  <si>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</si>
  <si>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</si>
  <si>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</si>
  <si>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</si>
  <si>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</si>
  <si>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</si>
  <si>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</si>
  <si>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</si>
  <si>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</si>
  <si>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</si>
  <si>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</si>
  <si>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</si>
  <si>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</si>
  <si>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</si>
  <si>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</si>
  <si>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</si>
  <si>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</si>
  <si>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</si>
  <si>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</si>
  <si>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</si>
  <si>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</si>
  <si>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</si>
  <si>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</si>
  <si>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</si>
  <si>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</si>
  <si>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</si>
  <si>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</si>
  <si>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</si>
  <si>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</si>
  <si>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</si>
  <si>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</si>
  <si>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</si>
  <si>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</si>
  <si>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</si>
  <si>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</si>
  <si>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</si>
  <si>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</si>
  <si>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</si>
  <si>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</si>
  <si>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</si>
  <si>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</si>
  <si>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</si>
  <si>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</si>
  <si>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</si>
  <si>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</si>
  <si>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</si>
  <si>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</si>
  <si>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HernÃ¡ndez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</si>
  <si>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</si>
  <si>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</si>
  <si>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</si>
  <si>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</si>
  <si>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</si>
  <si>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</si>
  <si>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</si>
  <si>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</si>
  <si>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</si>
  <si>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</si>
  <si>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</si>
  <si>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</si>
  <si>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</si>
  <si>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</si>
  <si>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</si>
  <si>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</si>
  <si>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</si>
  <si>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</si>
  <si>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</si>
  <si>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</si>
  <si>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</si>
  <si>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</si>
  <si>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</si>
  <si>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</si>
  <si>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</si>
  <si>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</si>
  <si>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</si>
  <si>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</si>
  <si>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</si>
  <si>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</si>
  <si>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</si>
  <si>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</si>
  <si>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</si>
  <si>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</si>
  <si>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</si>
  <si>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</si>
  <si>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</si>
  <si>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</si>
  <si>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</si>
  <si>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</si>
  <si>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</si>
  <si>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</si>
  <si>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NoÃ©mie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</si>
  <si>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</si>
  <si>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</si>
  <si>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</si>
  <si>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</si>
  <si>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</si>
  <si>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</si>
  <si>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</si>
  <si>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</si>
  <si>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</si>
  <si>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</si>
  <si>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</si>
  <si>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</si>
  <si>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</si>
  <si>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</si>
  <si>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</si>
  <si>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NesbÃ¸'s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</si>
  <si>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</si>
  <si>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</si>
  <si>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</si>
  <si>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</si>
  <si>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</si>
  <si>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</si>
  <si>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</si>
  <si>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</si>
  <si>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</si>
  <si>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</si>
  <si>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</si>
  <si>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</si>
  <si>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</si>
  <si>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</si>
  <si>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</si>
  <si>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</si>
  <si>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TetsurÃ´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</si>
  <si>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</si>
  <si>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</si>
  <si>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</si>
  <si>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</si>
  <si>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</si>
  <si>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</si>
  <si>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</si>
  <si>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</si>
  <si>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</si>
  <si>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</si>
  <si>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</si>
  <si>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</si>
  <si>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</si>
  <si>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</si>
  <si>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</si>
  <si>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</si>
  <si>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</si>
  <si>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</si>
  <si>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</si>
  <si>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</si>
  <si>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</si>
  <si>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</si>
  <si>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StÃ©phane Rybojad</t>
  </si>
  <si>
    <t>Easy Company</t>
  </si>
  <si>
    <t>Courageous</t>
  </si>
  <si>
    <t>Jin ling shi san chai</t>
  </si>
  <si>
    <t>December 16, 2011 (China)</t>
  </si>
  <si>
    <t>Apollo 18</t>
  </si>
  <si>
    <t>Gonzalo LÃ³pez-Gallego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</si>
  <si>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</si>
  <si>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</si>
  <si>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</si>
  <si>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</si>
  <si>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</si>
  <si>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</si>
  <si>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</si>
  <si>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</si>
  <si>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</si>
  <si>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</si>
  <si>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</si>
  <si>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</si>
  <si>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</si>
  <si>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</si>
  <si>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</si>
  <si>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</si>
  <si>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</si>
  <si>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</si>
  <si>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</si>
  <si>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</si>
  <si>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</si>
  <si>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</si>
  <si>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</si>
  <si>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</si>
  <si>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</si>
  <si>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</si>
  <si>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</si>
  <si>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</si>
  <si>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</si>
  <si>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</si>
  <si>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</si>
  <si>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</si>
  <si>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</si>
  <si>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</si>
  <si>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</si>
  <si>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</si>
  <si>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</si>
  <si>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</si>
  <si>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</si>
  <si>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</si>
  <si>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</si>
  <si>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</si>
  <si>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</si>
  <si>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</si>
  <si>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</si>
  <si>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</si>
  <si>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</si>
  <si>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</si>
  <si>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</si>
  <si>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</si>
  <si>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</si>
  <si>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</si>
  <si>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</si>
  <si>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</si>
  <si>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</si>
  <si>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</si>
  <si>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</si>
  <si>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</si>
  <si>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</si>
  <si>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</si>
  <si>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</si>
  <si>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</si>
  <si>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</si>
  <si>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</si>
  <si>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</si>
  <si>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</si>
  <si>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</si>
  <si>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</si>
  <si>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</si>
  <si>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</si>
  <si>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</si>
  <si>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</si>
  <si>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</si>
  <si>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</si>
  <si>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</si>
  <si>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</si>
  <si>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</si>
  <si>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</si>
  <si>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</si>
  <si>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</si>
  <si>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</si>
  <si>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</si>
  <si>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</si>
  <si>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</si>
  <si>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EspaÃ±a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</si>
  <si>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</si>
  <si>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</si>
  <si>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</si>
  <si>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</si>
  <si>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</si>
  <si>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</si>
  <si>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</si>
  <si>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</si>
  <si>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</si>
  <si>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</si>
  <si>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</si>
  <si>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</si>
  <si>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</si>
  <si>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</si>
  <si>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</si>
  <si>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</si>
  <si>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</si>
  <si>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</si>
  <si>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</si>
  <si>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</si>
  <si>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</si>
  <si>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</si>
  <si>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</si>
  <si>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</si>
  <si>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</si>
  <si>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</si>
  <si>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</si>
  <si>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</si>
  <si>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</si>
  <si>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</si>
  <si>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</si>
  <si>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</si>
  <si>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</si>
  <si>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</si>
  <si>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</si>
  <si>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</si>
  <si>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</si>
  <si>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</si>
  <si>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</si>
  <si>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</si>
  <si>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</si>
  <si>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</si>
  <si>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</si>
  <si>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</si>
  <si>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</si>
  <si>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</si>
  <si>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</si>
  <si>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</si>
  <si>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</si>
  <si>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</si>
  <si>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</si>
  <si>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</si>
  <si>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</si>
  <si>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</si>
  <si>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</si>
  <si>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</si>
  <si>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</si>
  <si>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</si>
  <si>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</si>
  <si>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</si>
  <si>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SkarsgÃ¥rd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</si>
  <si>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</si>
  <si>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</si>
  <si>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</si>
  <si>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</si>
  <si>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</si>
  <si>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</si>
  <si>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</si>
  <si>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</si>
  <si>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</si>
  <si>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</si>
  <si>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</si>
  <si>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</si>
  <si>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MÃ¥ns MÃ¥rlind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</si>
  <si>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</si>
  <si>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</si>
  <si>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</si>
  <si>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</si>
  <si>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</si>
  <si>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</si>
  <si>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</si>
  <si>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</si>
  <si>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</si>
  <si>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</si>
  <si>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</si>
  <si>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</si>
  <si>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</si>
  <si>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</si>
  <si>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</si>
  <si>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</si>
  <si>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</si>
  <si>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</si>
  <si>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</si>
  <si>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</si>
  <si>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</si>
  <si>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</si>
  <si>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</si>
  <si>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</si>
  <si>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</si>
  <si>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</si>
  <si>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</si>
  <si>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</si>
  <si>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</si>
  <si>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</si>
  <si>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</si>
  <si>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</si>
  <si>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</si>
  <si>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</si>
  <si>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</si>
  <si>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</si>
  <si>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</si>
  <si>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</si>
  <si>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</si>
  <si>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</si>
  <si>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</si>
  <si>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</si>
  <si>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</si>
  <si>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</si>
  <si>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</si>
  <si>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</si>
  <si>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</si>
  <si>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</si>
  <si>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</si>
  <si>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</si>
  <si>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</si>
  <si>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</si>
  <si>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</si>
  <si>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</si>
  <si>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</si>
  <si>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</si>
  <si>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</si>
  <si>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</si>
  <si>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</si>
  <si>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</si>
  <si>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</si>
  <si>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</si>
  <si>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</si>
  <si>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</si>
  <si>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</si>
  <si>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</si>
  <si>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</si>
  <si>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</si>
  <si>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</si>
  <si>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</si>
  <si>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</si>
  <si>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</si>
  <si>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</si>
  <si>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</si>
  <si>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</si>
  <si>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</si>
  <si>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</si>
  <si>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</si>
  <si>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</si>
  <si>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</si>
  <si>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</si>
  <si>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</si>
  <si>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</si>
  <si>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</si>
  <si>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</si>
  <si>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</si>
  <si>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</si>
  <si>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</si>
  <si>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</si>
  <si>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</si>
  <si>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</si>
  <si>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</si>
  <si>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</si>
  <si>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</si>
  <si>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</si>
  <si>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</si>
  <si>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</si>
  <si>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</si>
  <si>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</si>
  <si>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</si>
  <si>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</si>
  <si>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</si>
  <si>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</si>
  <si>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</si>
  <si>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</si>
  <si>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</si>
  <si>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</si>
  <si>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</si>
  <si>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</si>
  <si>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</si>
  <si>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</si>
  <si>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</si>
  <si>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</si>
  <si>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</si>
  <si>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</si>
  <si>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</si>
  <si>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</si>
  <si>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</si>
  <si>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</si>
  <si>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</si>
  <si>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</si>
  <si>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</si>
  <si>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</si>
  <si>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</si>
  <si>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</si>
  <si>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</si>
  <si>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</si>
  <si>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</si>
  <si>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</si>
  <si>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</si>
  <si>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</si>
  <si>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</si>
  <si>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</si>
  <si>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</si>
  <si>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</si>
  <si>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</si>
  <si>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</si>
  <si>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</si>
  <si>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</si>
  <si>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</si>
  <si>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</si>
  <si>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</si>
  <si>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</si>
  <si>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</si>
  <si>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</si>
  <si>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</si>
  <si>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</si>
  <si>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</si>
  <si>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</si>
  <si>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</si>
  <si>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</si>
  <si>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</si>
  <si>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</si>
  <si>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</si>
  <si>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</si>
  <si>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</si>
  <si>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</si>
  <si>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</si>
  <si>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</si>
  <si>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</si>
  <si>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</si>
  <si>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</si>
  <si>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</si>
  <si>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</si>
  <si>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</si>
  <si>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</si>
  <si>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</si>
  <si>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</si>
  <si>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</si>
  <si>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</si>
  <si>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</si>
  <si>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</si>
  <si>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</si>
  <si>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</si>
  <si>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</si>
  <si>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</si>
  <si>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</si>
  <si>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</si>
  <si>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</si>
  <si>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</si>
  <si>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</si>
  <si>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</si>
  <si>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</si>
  <si>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</si>
  <si>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</si>
  <si>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</si>
  <si>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</si>
  <si>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</si>
  <si>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</si>
  <si>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</si>
  <si>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</si>
  <si>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</si>
  <si>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</si>
  <si>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</si>
  <si>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</si>
  <si>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</si>
  <si>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</si>
  <si>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</si>
  <si>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</si>
  <si>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</si>
  <si>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</si>
  <si>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</si>
  <si>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</si>
  <si>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</si>
  <si>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</si>
  <si>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</si>
  <si>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</si>
  <si>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</si>
  <si>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</si>
  <si>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</si>
  <si>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</si>
  <si>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</si>
  <si>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</si>
  <si>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</si>
  <si>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</si>
  <si>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</si>
  <si>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</si>
  <si>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</si>
  <si>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</si>
  <si>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</si>
  <si>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</si>
  <si>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KormÃ¡kur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</si>
  <si>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</si>
  <si>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</si>
  <si>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</si>
  <si>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</si>
  <si>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</si>
  <si>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</si>
  <si>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</si>
  <si>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</si>
  <si>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</si>
  <si>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</si>
  <si>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</si>
  <si>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</si>
  <si>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</si>
  <si>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</si>
  <si>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</si>
  <si>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</si>
  <si>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</si>
  <si>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</si>
  <si>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</si>
  <si>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</si>
  <si>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</si>
  <si>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</si>
  <si>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</si>
  <si>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</si>
  <si>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</si>
  <si>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</si>
  <si>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</si>
  <si>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</si>
  <si>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</si>
  <si>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</si>
  <si>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</si>
  <si>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</si>
  <si>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</si>
  <si>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</si>
  <si>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</si>
  <si>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</si>
  <si>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</si>
  <si>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</si>
  <si>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</si>
  <si>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</si>
  <si>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</si>
  <si>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</si>
  <si>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</si>
  <si>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</si>
  <si>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</si>
  <si>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</si>
  <si>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</si>
  <si>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</si>
  <si>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</si>
  <si>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</si>
  <si>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</si>
  <si>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</si>
  <si>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</si>
  <si>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</si>
  <si>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</si>
  <si>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</si>
  <si>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</si>
  <si>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</si>
  <si>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</si>
  <si>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QuvenzhanÃ©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</si>
  <si>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</si>
  <si>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</si>
  <si>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</si>
  <si>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</si>
  <si>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</si>
  <si>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</si>
  <si>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</si>
  <si>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</si>
  <si>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</si>
  <si>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</si>
  <si>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</si>
  <si>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</si>
  <si>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</si>
  <si>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</si>
  <si>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</si>
  <si>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</si>
  <si>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</si>
  <si>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</si>
  <si>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</si>
  <si>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</si>
  <si>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</si>
  <si>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</si>
  <si>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</si>
  <si>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</si>
  <si>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</si>
  <si>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</si>
  <si>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</si>
  <si>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</si>
  <si>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</si>
  <si>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</si>
  <si>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</si>
  <si>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</si>
  <si>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</si>
  <si>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</si>
  <si>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</si>
  <si>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</si>
  <si>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</si>
  <si>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</si>
  <si>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</si>
  <si>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</si>
  <si>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</si>
  <si>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</si>
  <si>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</si>
  <si>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</si>
  <si>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</si>
  <si>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</si>
  <si>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RÃ¸nning</t>
  </si>
  <si>
    <t>Petter Skavlan</t>
  </si>
  <si>
    <t>PÃ¥l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</si>
  <si>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</si>
  <si>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</si>
  <si>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</si>
  <si>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</si>
  <si>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</si>
  <si>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</si>
  <si>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</si>
  <si>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</si>
  <si>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</si>
  <si>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</si>
  <si>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</si>
  <si>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</si>
  <si>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</si>
  <si>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</si>
  <si>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</si>
  <si>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</si>
  <si>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</si>
  <si>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</si>
  <si>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</si>
  <si>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</si>
  <si>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</si>
  <si>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</si>
  <si>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</si>
  <si>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</si>
  <si>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</si>
  <si>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</si>
  <si>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</si>
  <si>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</si>
  <si>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</si>
  <si>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</si>
  <si>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</si>
  <si>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</si>
  <si>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</si>
  <si>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</si>
  <si>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</si>
  <si>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</si>
  <si>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</si>
  <si>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</si>
  <si>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</si>
  <si>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</si>
  <si>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</si>
  <si>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</si>
  <si>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</si>
  <si>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</si>
  <si>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</si>
  <si>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</si>
  <si>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</si>
  <si>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</si>
  <si>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</si>
  <si>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</si>
  <si>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</si>
  <si>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</si>
  <si>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BolsÃ¸ Berdal</t>
  </si>
  <si>
    <t>Magnet Releasing</t>
  </si>
  <si>
    <t>Into the White</t>
  </si>
  <si>
    <t>April 12, 2013 (United States)</t>
  </si>
  <si>
    <t>Petter NÃ¦ss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</si>
  <si>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</si>
  <si>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</si>
  <si>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</si>
  <si>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</si>
  <si>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</si>
  <si>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</si>
  <si>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</si>
  <si>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</si>
  <si>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</si>
  <si>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</si>
  <si>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</si>
  <si>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</si>
  <si>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</si>
  <si>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</si>
  <si>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</si>
  <si>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</si>
  <si>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</si>
  <si>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</si>
  <si>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</si>
  <si>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</si>
  <si>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</si>
  <si>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</si>
  <si>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</si>
  <si>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</si>
  <si>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</si>
  <si>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</si>
  <si>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</si>
  <si>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</si>
  <si>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</si>
  <si>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</si>
  <si>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</si>
  <si>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</si>
  <si>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</si>
  <si>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</si>
  <si>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</si>
  <si>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</si>
  <si>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</si>
  <si>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</si>
  <si>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</si>
  <si>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</si>
  <si>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</si>
  <si>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</si>
  <si>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</si>
  <si>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</si>
  <si>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</si>
  <si>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</si>
  <si>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</si>
  <si>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</si>
  <si>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</si>
  <si>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</si>
  <si>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</si>
  <si>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</si>
  <si>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</si>
  <si>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</si>
  <si>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</si>
  <si>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</si>
  <si>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</si>
  <si>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</si>
  <si>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</si>
  <si>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</si>
  <si>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</si>
  <si>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</si>
  <si>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LÃ©a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</si>
  <si>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</si>
  <si>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</si>
  <si>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</si>
  <si>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</si>
  <si>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</si>
  <si>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</si>
  <si>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</si>
  <si>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</si>
  <si>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</si>
  <si>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</si>
  <si>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</si>
  <si>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</si>
  <si>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</si>
  <si>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</si>
  <si>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</si>
  <si>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</si>
  <si>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</si>
  <si>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</si>
  <si>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</si>
  <si>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</si>
  <si>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</si>
  <si>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</si>
  <si>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</si>
  <si>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</si>
  <si>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</si>
  <si>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</si>
  <si>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</si>
  <si>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</si>
  <si>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</si>
  <si>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</si>
  <si>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</si>
  <si>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</si>
  <si>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</si>
  <si>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</si>
  <si>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</si>
  <si>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</si>
  <si>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</si>
  <si>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</si>
  <si>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</si>
  <si>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</si>
  <si>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</si>
  <si>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</si>
  <si>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</si>
  <si>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</si>
  <si>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</si>
  <si>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</si>
  <si>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</si>
  <si>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</si>
  <si>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</si>
  <si>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</si>
  <si>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</si>
  <si>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</si>
  <si>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</si>
  <si>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</si>
  <si>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</si>
  <si>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</si>
  <si>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</si>
  <si>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</si>
  <si>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</si>
  <si>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</si>
  <si>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</si>
  <si>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</si>
  <si>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</si>
  <si>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</si>
  <si>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</si>
  <si>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</si>
  <si>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</si>
  <si>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</si>
  <si>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</si>
  <si>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</si>
  <si>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</si>
  <si>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</si>
  <si>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</si>
  <si>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</si>
  <si>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</si>
  <si>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</si>
  <si>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</si>
  <si>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</si>
  <si>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</si>
  <si>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</si>
  <si>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</si>
  <si>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</si>
  <si>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</si>
  <si>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</si>
  <si>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</si>
  <si>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</si>
  <si>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</si>
  <si>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</si>
  <si>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</si>
  <si>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</si>
  <si>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</si>
  <si>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</si>
  <si>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</si>
  <si>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</si>
  <si>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</si>
  <si>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</si>
  <si>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</si>
  <si>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</si>
  <si>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</si>
  <si>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</si>
  <si>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</si>
  <si>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</si>
  <si>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</si>
  <si>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</si>
  <si>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</si>
  <si>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</si>
  <si>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</si>
  <si>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</si>
  <si>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</si>
  <si>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</si>
  <si>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</si>
  <si>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</si>
  <si>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</si>
  <si>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</si>
  <si>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</si>
  <si>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</si>
  <si>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</si>
  <si>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</si>
  <si>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</si>
  <si>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</si>
  <si>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</si>
  <si>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</si>
  <si>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</si>
  <si>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</si>
  <si>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</si>
  <si>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</si>
  <si>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</si>
  <si>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</si>
  <si>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</si>
  <si>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</si>
  <si>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</si>
  <si>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</si>
  <si>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</si>
  <si>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</si>
  <si>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</si>
  <si>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</si>
  <si>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</si>
  <si>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</si>
  <si>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</si>
  <si>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</si>
  <si>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</si>
  <si>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</si>
  <si>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</si>
  <si>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</si>
  <si>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</si>
  <si>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</si>
  <si>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</si>
  <si>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</si>
  <si>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</si>
  <si>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</si>
  <si>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</si>
  <si>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</si>
  <si>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</si>
  <si>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</si>
  <si>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</si>
  <si>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</si>
  <si>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</si>
  <si>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</si>
  <si>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</si>
  <si>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</si>
  <si>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</si>
  <si>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</si>
  <si>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</si>
  <si>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</si>
  <si>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</si>
  <si>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</si>
  <si>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</si>
  <si>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</si>
  <si>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</si>
  <si>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</si>
  <si>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</si>
  <si>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</si>
  <si>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</si>
  <si>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</si>
  <si>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</si>
  <si>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</si>
  <si>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</si>
  <si>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</si>
  <si>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</si>
  <si>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</si>
  <si>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</si>
  <si>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</si>
  <si>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</si>
  <si>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</si>
  <si>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</si>
  <si>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</si>
  <si>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</si>
  <si>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</si>
  <si>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</si>
  <si>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</si>
  <si>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</si>
  <si>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</si>
  <si>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</si>
  <si>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</si>
  <si>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</si>
  <si>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</si>
  <si>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</si>
  <si>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</si>
  <si>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</si>
  <si>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</si>
  <si>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</si>
  <si>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</si>
  <si>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</si>
  <si>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</si>
  <si>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</si>
  <si>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</si>
  <si>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</si>
  <si>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</si>
  <si>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</si>
  <si>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</si>
  <si>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</si>
  <si>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</si>
  <si>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</si>
  <si>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</si>
  <si>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</si>
  <si>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ChloÃ«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</si>
  <si>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</si>
  <si>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</si>
  <si>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</si>
  <si>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</si>
  <si>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</si>
  <si>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</si>
  <si>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</si>
  <si>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</si>
  <si>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</si>
  <si>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</si>
  <si>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</si>
  <si>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</si>
  <si>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</si>
  <si>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</si>
  <si>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</si>
  <si>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</si>
  <si>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</si>
  <si>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</si>
  <si>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</si>
  <si>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</si>
  <si>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</si>
  <si>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</si>
  <si>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</si>
  <si>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</si>
  <si>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</si>
  <si>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</si>
  <si>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</si>
  <si>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</si>
  <si>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</si>
  <si>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</si>
  <si>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</si>
  <si>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</si>
  <si>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</si>
  <si>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</si>
  <si>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</si>
  <si>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</si>
  <si>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</si>
  <si>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</si>
  <si>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</si>
  <si>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</si>
  <si>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</si>
  <si>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</si>
  <si>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</si>
  <si>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</si>
  <si>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</si>
  <si>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</si>
  <si>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</si>
  <si>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</si>
  <si>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</si>
  <si>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</si>
  <si>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</si>
  <si>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</si>
  <si>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</si>
  <si>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</si>
  <si>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</si>
  <si>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</si>
  <si>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</si>
  <si>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</si>
  <si>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</si>
  <si>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</si>
  <si>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</si>
  <si>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</si>
  <si>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</si>
  <si>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</si>
  <si>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</si>
  <si>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</si>
  <si>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</si>
  <si>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</si>
  <si>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</si>
  <si>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</si>
  <si>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</si>
  <si>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</si>
  <si>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NÃ©lisse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</si>
  <si>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</si>
  <si>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</si>
  <si>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</si>
  <si>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</si>
  <si>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</si>
  <si>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</si>
  <si>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</si>
  <si>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</si>
  <si>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</si>
  <si>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</si>
  <si>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</si>
  <si>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</si>
  <si>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</si>
  <si>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</si>
  <si>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</si>
  <si>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</si>
  <si>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</si>
  <si>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</si>
  <si>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</si>
  <si>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</si>
  <si>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</si>
  <si>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</si>
  <si>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</si>
  <si>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</si>
  <si>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</si>
  <si>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</si>
  <si>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</si>
  <si>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</si>
  <si>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</si>
  <si>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</si>
  <si>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</si>
  <si>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</si>
  <si>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</si>
  <si>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</si>
  <si>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</si>
  <si>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</si>
  <si>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</si>
  <si>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</si>
  <si>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</si>
  <si>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</si>
  <si>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</si>
  <si>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</si>
  <si>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</si>
  <si>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</si>
  <si>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</si>
  <si>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</si>
  <si>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</si>
  <si>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</si>
  <si>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</si>
  <si>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</si>
  <si>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</si>
  <si>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</si>
  <si>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</si>
  <si>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</si>
  <si>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</si>
  <si>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</si>
  <si>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</si>
  <si>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</si>
  <si>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</si>
  <si>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</si>
  <si>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</si>
  <si>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</si>
  <si>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</si>
  <si>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</si>
  <si>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</si>
  <si>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</si>
  <si>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</si>
  <si>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</si>
  <si>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</si>
  <si>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</si>
  <si>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</si>
  <si>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</si>
  <si>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</si>
  <si>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</si>
  <si>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</si>
  <si>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</si>
  <si>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</si>
  <si>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</si>
  <si>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</si>
  <si>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</si>
  <si>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</si>
  <si>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</si>
  <si>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</si>
  <si>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</si>
  <si>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</si>
  <si>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</si>
  <si>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</si>
  <si>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</si>
  <si>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</si>
  <si>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</si>
  <si>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</si>
  <si>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</si>
  <si>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</si>
  <si>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</si>
  <si>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</si>
  <si>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</si>
  <si>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</si>
  <si>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</si>
  <si>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</si>
  <si>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</si>
  <si>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</si>
  <si>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</si>
  <si>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</si>
  <si>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</si>
  <si>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</si>
  <si>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</si>
  <si>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</si>
  <si>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</si>
  <si>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</si>
  <si>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</si>
  <si>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</si>
  <si>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</si>
  <si>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</si>
  <si>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</si>
  <si>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</si>
  <si>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SebastiÃ¡n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</si>
  <si>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</si>
  <si>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</si>
  <si>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</si>
  <si>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</si>
  <si>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</si>
  <si>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</si>
  <si>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</si>
  <si>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</si>
  <si>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</si>
  <si>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</si>
  <si>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</si>
  <si>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</si>
  <si>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</si>
  <si>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</si>
  <si>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</si>
  <si>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</si>
  <si>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</si>
  <si>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</si>
  <si>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</si>
  <si>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</si>
  <si>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</si>
  <si>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</si>
  <si>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</si>
  <si>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</si>
  <si>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</si>
  <si>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</si>
  <si>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</si>
  <si>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</si>
  <si>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</si>
  <si>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</si>
  <si>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</si>
  <si>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</si>
  <si>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</si>
  <si>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</si>
  <si>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</si>
  <si>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</si>
  <si>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</si>
  <si>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</si>
  <si>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</si>
  <si>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</si>
  <si>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</si>
  <si>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</si>
  <si>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</si>
  <si>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</si>
  <si>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</si>
  <si>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</si>
  <si>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</si>
  <si>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</si>
  <si>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</si>
  <si>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</si>
  <si>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</si>
  <si>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</si>
  <si>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</si>
  <si>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</si>
  <si>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</si>
  <si>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</si>
  <si>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</si>
  <si>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BÃ©rÃ©nice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</si>
  <si>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</si>
  <si>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</si>
  <si>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</si>
  <si>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</si>
  <si>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</si>
  <si>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</si>
  <si>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</si>
  <si>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</si>
  <si>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</si>
  <si>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</si>
  <si>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</si>
  <si>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</si>
  <si>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</si>
  <si>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</si>
  <si>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</si>
  <si>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</si>
  <si>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</si>
  <si>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</si>
  <si>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</si>
  <si>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</si>
  <si>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</si>
  <si>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</si>
  <si>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</si>
  <si>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</si>
  <si>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</si>
  <si>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</si>
  <si>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</si>
  <si>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</si>
  <si>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</si>
  <si>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</si>
  <si>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</si>
  <si>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</si>
  <si>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</si>
  <si>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</si>
  <si>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</si>
  <si>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</si>
  <si>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</si>
  <si>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</si>
  <si>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</si>
  <si>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</si>
  <si>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</si>
  <si>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</si>
  <si>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</si>
  <si>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</si>
  <si>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</si>
  <si>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</si>
  <si>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</si>
  <si>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</si>
  <si>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</si>
  <si>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</si>
  <si>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</si>
  <si>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</si>
  <si>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</si>
  <si>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</si>
  <si>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</si>
  <si>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</si>
  <si>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</si>
  <si>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</si>
  <si>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</si>
  <si>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</si>
  <si>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</si>
  <si>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</si>
  <si>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</si>
  <si>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</si>
  <si>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</si>
  <si>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</si>
  <si>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</si>
  <si>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</si>
  <si>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</si>
  <si>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</si>
  <si>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</si>
  <si>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</si>
  <si>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</si>
  <si>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</si>
  <si>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</si>
  <si>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</si>
  <si>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</si>
  <si>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</si>
  <si>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</si>
  <si>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</si>
  <si>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</si>
  <si>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</si>
  <si>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</si>
  <si>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</si>
  <si>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</si>
  <si>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</si>
  <si>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</si>
  <si>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</si>
  <si>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</si>
  <si>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</si>
  <si>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</si>
  <si>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</si>
  <si>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</si>
  <si>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</si>
  <si>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</si>
  <si>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</si>
  <si>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</si>
  <si>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</si>
  <si>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</si>
  <si>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</si>
  <si>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</si>
  <si>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</si>
  <si>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</si>
  <si>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</si>
  <si>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</si>
  <si>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</si>
  <si>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</si>
  <si>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</si>
  <si>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</si>
  <si>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</si>
  <si>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</si>
  <si>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</si>
  <si>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</si>
  <si>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</si>
  <si>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</si>
  <si>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</si>
  <si>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</si>
  <si>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</si>
  <si>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</si>
  <si>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</si>
  <si>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</si>
  <si>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</si>
  <si>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</si>
  <si>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</si>
  <si>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</si>
  <si>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</si>
  <si>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</si>
  <si>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</si>
  <si>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</si>
  <si>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</si>
  <si>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</si>
  <si>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</si>
  <si>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</si>
  <si>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</si>
  <si>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</si>
  <si>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</si>
  <si>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</si>
  <si>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</si>
  <si>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</si>
  <si>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</si>
  <si>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</si>
  <si>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</si>
  <si>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</si>
  <si>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</si>
  <si>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</si>
  <si>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</si>
  <si>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</si>
  <si>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</si>
  <si>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</si>
  <si>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</si>
  <si>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</si>
  <si>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</si>
  <si>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</si>
  <si>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</si>
  <si>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</si>
  <si>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</si>
  <si>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</si>
  <si>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</si>
  <si>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</si>
  <si>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</si>
  <si>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</si>
  <si>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</si>
  <si>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</si>
  <si>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</si>
  <si>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</si>
  <si>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</si>
  <si>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</si>
  <si>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</si>
  <si>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</si>
  <si>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</si>
  <si>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</si>
  <si>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</si>
  <si>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</si>
  <si>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</si>
  <si>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</si>
  <si>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</si>
  <si>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</si>
  <si>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</si>
  <si>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</si>
  <si>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</si>
  <si>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</si>
  <si>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</si>
  <si>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</si>
  <si>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</si>
  <si>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</si>
  <si>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</si>
  <si>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</si>
  <si>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</si>
  <si>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</si>
  <si>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</si>
  <si>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</si>
  <si>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MichaÃ«l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</si>
  <si>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</si>
  <si>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</si>
  <si>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</si>
  <si>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</si>
  <si>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</si>
  <si>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</si>
  <si>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</si>
  <si>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</si>
  <si>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</si>
  <si>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</si>
  <si>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</si>
  <si>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</si>
  <si>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</si>
  <si>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</si>
  <si>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</si>
  <si>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DamiÃ¡n Szifron</t>
  </si>
  <si>
    <t>GermÃ¡n Servidio</t>
  </si>
  <si>
    <t>DarÃ­o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</si>
  <si>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</si>
  <si>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</si>
  <si>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</si>
  <si>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</si>
  <si>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</si>
  <si>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</si>
  <si>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</si>
  <si>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</si>
  <si>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</si>
  <si>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</si>
  <si>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</si>
  <si>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</si>
  <si>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</si>
  <si>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</si>
  <si>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</si>
  <si>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</si>
  <si>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</si>
  <si>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</si>
  <si>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</si>
  <si>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</si>
  <si>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</si>
  <si>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</si>
  <si>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</si>
  <si>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</si>
  <si>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</si>
  <si>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</si>
  <si>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</si>
  <si>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</si>
  <si>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</si>
  <si>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</si>
  <si>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</si>
  <si>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</si>
  <si>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</si>
  <si>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</si>
  <si>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</si>
  <si>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</si>
  <si>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</si>
  <si>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</si>
  <si>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</si>
  <si>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</si>
  <si>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</si>
  <si>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</si>
  <si>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</si>
  <si>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</si>
  <si>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</si>
  <si>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</si>
  <si>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</si>
  <si>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</si>
  <si>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</si>
  <si>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</si>
  <si>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</si>
  <si>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</si>
  <si>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</si>
  <si>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</si>
  <si>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</si>
  <si>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</si>
  <si>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</si>
  <si>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</si>
  <si>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</si>
  <si>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</si>
  <si>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</si>
  <si>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</si>
  <si>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</si>
  <si>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</si>
  <si>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</si>
  <si>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</si>
  <si>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</si>
  <si>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</si>
  <si>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</si>
  <si>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</si>
  <si>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</si>
  <si>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</si>
  <si>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SÃ©ville</t>
  </si>
  <si>
    <t>Testament of Youth</t>
  </si>
  <si>
    <t>January 16, 2015 (United Kingdom)</t>
  </si>
  <si>
    <t>James Kent</t>
  </si>
  <si>
    <t>Vera Brittain</t>
  </si>
  <si>
    <t>Cooties</t>
  </si>
  <si>
    <t>September 18, 2015 (United States)</t>
  </si>
  <si>
    <t>Jonathan Milott</t>
  </si>
  <si>
    <t>SpectreVision</t>
  </si>
  <si>
    <t>The Book of Life</t>
  </si>
  <si>
    <t>Jorge R. GutiÃ©rrez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</si>
  <si>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</si>
  <si>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</si>
  <si>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</si>
  <si>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</si>
  <si>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</si>
  <si>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</si>
  <si>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</si>
  <si>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</si>
  <si>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</si>
  <si>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</si>
  <si>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</si>
  <si>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</si>
  <si>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</si>
  <si>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</si>
  <si>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</si>
  <si>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</si>
  <si>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</si>
  <si>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</si>
  <si>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</si>
  <si>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</si>
  <si>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</si>
  <si>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</si>
  <si>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</si>
  <si>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</si>
  <si>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</si>
  <si>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</si>
  <si>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</si>
  <si>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</si>
  <si>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</si>
  <si>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</si>
  <si>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</si>
  <si>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</si>
  <si>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</si>
  <si>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</si>
  <si>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</si>
  <si>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</si>
  <si>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</si>
  <si>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</si>
  <si>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</si>
  <si>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</si>
  <si>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</si>
  <si>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</si>
  <si>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</si>
  <si>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</si>
  <si>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</si>
  <si>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</si>
  <si>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</si>
  <si>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</si>
  <si>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</si>
  <si>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</si>
  <si>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</si>
  <si>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</si>
  <si>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</si>
  <si>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</si>
  <si>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</si>
  <si>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</si>
  <si>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</si>
  <si>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</si>
  <si>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</si>
  <si>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</si>
  <si>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</si>
  <si>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</si>
  <si>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</si>
  <si>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</si>
  <si>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</si>
  <si>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</si>
  <si>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</si>
  <si>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</si>
  <si>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</si>
  <si>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</si>
  <si>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</si>
  <si>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</si>
  <si>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</si>
  <si>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</si>
  <si>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</si>
  <si>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</si>
  <si>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</si>
  <si>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</si>
  <si>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</si>
  <si>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</si>
  <si>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</si>
  <si>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</si>
  <si>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</si>
  <si>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</si>
  <si>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</si>
  <si>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</si>
  <si>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</si>
  <si>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</si>
  <si>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</si>
  <si>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</si>
  <si>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</si>
  <si>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</si>
  <si>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</si>
  <si>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</si>
  <si>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</si>
  <si>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</si>
  <si>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</si>
  <si>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</si>
  <si>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</si>
  <si>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</si>
  <si>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</si>
  <si>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</si>
  <si>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</si>
  <si>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</si>
  <si>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</si>
  <si>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</si>
  <si>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</si>
  <si>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</si>
  <si>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</si>
  <si>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</si>
  <si>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</si>
  <si>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</si>
  <si>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</si>
  <si>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</si>
  <si>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</si>
  <si>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</si>
  <si>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</si>
  <si>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</si>
  <si>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</si>
  <si>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</si>
  <si>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</si>
  <si>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</si>
  <si>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</si>
  <si>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</si>
  <si>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</si>
  <si>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</si>
  <si>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</si>
  <si>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</si>
  <si>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</si>
  <si>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</si>
  <si>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</si>
  <si>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</si>
  <si>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</si>
  <si>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</si>
  <si>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</si>
  <si>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</si>
  <si>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</si>
  <si>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</si>
  <si>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</si>
  <si>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</si>
  <si>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</si>
  <si>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</si>
  <si>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</si>
  <si>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</si>
  <si>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</si>
  <si>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</si>
  <si>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</si>
  <si>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</si>
  <si>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</si>
  <si>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</si>
  <si>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</si>
  <si>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</si>
  <si>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</si>
  <si>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</si>
  <si>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</si>
  <si>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</si>
  <si>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</si>
  <si>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</si>
  <si>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</si>
  <si>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</si>
  <si>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</si>
  <si>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</si>
  <si>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</si>
  <si>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</si>
  <si>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</si>
  <si>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</si>
  <si>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</si>
  <si>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</si>
  <si>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</si>
  <si>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</si>
  <si>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</si>
  <si>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</si>
  <si>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</si>
  <si>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</si>
  <si>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</si>
  <si>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</si>
  <si>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</si>
  <si>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</si>
  <si>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</si>
  <si>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</si>
  <si>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</si>
  <si>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</si>
  <si>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</si>
  <si>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</si>
  <si>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</si>
  <si>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</si>
  <si>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</si>
  <si>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</si>
  <si>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</si>
  <si>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</si>
  <si>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</si>
  <si>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</si>
  <si>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</si>
  <si>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</si>
  <si>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</si>
  <si>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</si>
  <si>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</si>
  <si>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</si>
  <si>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</si>
  <si>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</si>
  <si>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</si>
  <si>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</si>
  <si>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</si>
  <si>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</si>
  <si>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</si>
  <si>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</si>
  <si>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</si>
  <si>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</si>
  <si>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</si>
  <si>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</si>
  <si>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</si>
  <si>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</si>
  <si>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</si>
  <si>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</si>
  <si>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</si>
  <si>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</si>
  <si>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</si>
  <si>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</si>
  <si>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Ã–stlund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</si>
  <si>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</si>
  <si>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</si>
  <si>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</si>
  <si>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</si>
  <si>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</si>
  <si>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</si>
  <si>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</si>
  <si>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</si>
  <si>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</si>
  <si>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</si>
  <si>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</si>
  <si>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</si>
  <si>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</si>
  <si>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</si>
  <si>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</si>
  <si>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</si>
  <si>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</si>
  <si>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</si>
  <si>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</si>
  <si>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</si>
  <si>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</si>
  <si>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</si>
  <si>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</si>
  <si>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</si>
  <si>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</si>
  <si>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</si>
  <si>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</si>
  <si>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</si>
  <si>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</si>
  <si>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</si>
  <si>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</si>
  <si>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</si>
  <si>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</si>
  <si>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</si>
  <si>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</si>
  <si>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</si>
  <si>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</si>
  <si>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</si>
  <si>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</si>
  <si>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</si>
  <si>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</si>
  <si>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</si>
  <si>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</si>
  <si>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</si>
  <si>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</si>
  <si>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</si>
  <si>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</si>
  <si>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</si>
  <si>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</si>
  <si>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</si>
  <si>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</si>
  <si>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</si>
  <si>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</si>
  <si>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</si>
  <si>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</si>
  <si>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</si>
  <si>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</si>
  <si>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</si>
  <si>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</si>
  <si>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</si>
  <si>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</si>
  <si>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</si>
  <si>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</si>
  <si>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</si>
  <si>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</si>
  <si>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</si>
  <si>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</si>
  <si>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</si>
  <si>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</si>
  <si>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</si>
  <si>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</si>
  <si>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</si>
  <si>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</si>
  <si>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</si>
  <si>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</si>
  <si>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</si>
  <si>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</si>
  <si>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</si>
  <si>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</si>
  <si>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</si>
  <si>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</si>
  <si>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</si>
  <si>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</si>
  <si>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</si>
  <si>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</si>
  <si>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</si>
  <si>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</si>
  <si>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</si>
  <si>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</si>
  <si>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</si>
  <si>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</si>
  <si>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</si>
  <si>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</si>
  <si>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</si>
  <si>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</si>
  <si>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</si>
  <si>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</si>
  <si>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CinÃ©ma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</si>
  <si>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</si>
  <si>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</si>
  <si>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</si>
  <si>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</si>
  <si>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</si>
  <si>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</si>
  <si>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</si>
  <si>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</si>
  <si>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</si>
  <si>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</si>
  <si>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</si>
  <si>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</si>
  <si>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</si>
  <si>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</si>
  <si>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</si>
  <si>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</si>
  <si>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</si>
  <si>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</si>
  <si>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</si>
  <si>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</si>
  <si>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</si>
  <si>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</si>
  <si>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</si>
  <si>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</si>
  <si>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</si>
  <si>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</si>
  <si>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</si>
  <si>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</si>
  <si>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</si>
  <si>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</si>
  <si>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</si>
  <si>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</si>
  <si>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</si>
  <si>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</si>
  <si>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</si>
  <si>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</si>
  <si>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</si>
  <si>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</si>
  <si>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</si>
  <si>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</si>
  <si>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</si>
  <si>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</si>
  <si>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</si>
  <si>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</si>
  <si>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</si>
  <si>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</si>
  <si>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</si>
  <si>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</si>
  <si>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</si>
  <si>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</si>
  <si>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</si>
  <si>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</si>
  <si>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</si>
  <si>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</si>
  <si>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</si>
  <si>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</si>
  <si>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</si>
  <si>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</si>
  <si>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</si>
  <si>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</si>
  <si>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</si>
  <si>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</si>
  <si>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</si>
  <si>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</si>
  <si>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</si>
  <si>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</si>
  <si>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</si>
  <si>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</si>
  <si>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</si>
  <si>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</si>
  <si>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</si>
  <si>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</si>
  <si>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</si>
  <si>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</si>
  <si>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</si>
  <si>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</si>
  <si>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</si>
  <si>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</si>
  <si>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</si>
  <si>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</si>
  <si>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</si>
  <si>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</si>
  <si>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</si>
  <si>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</si>
  <si>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</si>
  <si>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</si>
  <si>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</si>
  <si>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</si>
  <si>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</si>
  <si>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</si>
  <si>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</si>
  <si>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</si>
  <si>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</si>
  <si>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</si>
  <si>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</si>
  <si>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</si>
  <si>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</si>
  <si>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</si>
  <si>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</si>
  <si>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</si>
  <si>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</si>
  <si>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</si>
  <si>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</si>
  <si>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</si>
  <si>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</si>
  <si>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</si>
  <si>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</si>
  <si>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</si>
  <si>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</si>
  <si>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</si>
  <si>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</si>
  <si>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</si>
  <si>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</si>
  <si>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</si>
  <si>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</si>
  <si>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</si>
  <si>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</si>
  <si>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</si>
  <si>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</si>
  <si>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</si>
  <si>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</si>
  <si>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</si>
  <si>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</si>
  <si>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</si>
  <si>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</si>
  <si>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</si>
  <si>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</si>
  <si>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</si>
  <si>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</si>
  <si>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</si>
  <si>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</si>
  <si>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</si>
  <si>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</si>
  <si>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</si>
  <si>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</si>
  <si>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</si>
  <si>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</si>
  <si>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</si>
  <si>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</si>
  <si>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</si>
  <si>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</si>
  <si>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</si>
  <si>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</si>
  <si>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</si>
  <si>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</si>
  <si>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</si>
  <si>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</si>
  <si>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</si>
  <si>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</si>
  <si>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</si>
  <si>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</si>
  <si>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</si>
  <si>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</si>
  <si>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</si>
  <si>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</si>
  <si>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</si>
  <si>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</si>
  <si>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</si>
  <si>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</si>
  <si>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</si>
  <si>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</si>
  <si>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</si>
  <si>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</si>
  <si>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</si>
  <si>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</si>
  <si>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</si>
  <si>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</si>
  <si>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</si>
  <si>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RamÃ­rez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</si>
  <si>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</si>
  <si>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</si>
  <si>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</si>
  <si>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</si>
  <si>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</si>
  <si>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</si>
  <si>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</si>
  <si>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</si>
  <si>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</si>
  <si>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</si>
  <si>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</si>
  <si>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</si>
  <si>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</si>
  <si>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</si>
  <si>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</si>
  <si>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</si>
  <si>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</si>
  <si>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</si>
  <si>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</si>
  <si>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</si>
  <si>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</si>
  <si>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</si>
  <si>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</si>
  <si>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</si>
  <si>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</si>
  <si>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</si>
  <si>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</si>
  <si>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</si>
  <si>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</si>
  <si>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</si>
  <si>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</si>
  <si>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</si>
  <si>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</si>
  <si>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</si>
  <si>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</si>
  <si>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</si>
  <si>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</si>
  <si>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</si>
  <si>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</si>
  <si>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</si>
  <si>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</si>
  <si>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</si>
  <si>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</si>
  <si>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</si>
  <si>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</si>
  <si>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</si>
  <si>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</si>
  <si>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</si>
  <si>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</si>
  <si>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</si>
  <si>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</si>
  <si>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</si>
  <si>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</si>
  <si>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</si>
  <si>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</si>
  <si>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</si>
  <si>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</si>
  <si>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</si>
  <si>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</si>
  <si>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</si>
  <si>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</si>
  <si>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</si>
  <si>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</si>
  <si>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</si>
  <si>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</si>
  <si>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</si>
  <si>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</si>
  <si>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</si>
  <si>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</si>
  <si>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</si>
  <si>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</si>
  <si>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</si>
  <si>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</si>
  <si>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</si>
  <si>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</si>
  <si>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</si>
  <si>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</si>
  <si>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</si>
  <si>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</si>
  <si>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</si>
  <si>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</si>
  <si>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</si>
  <si>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</si>
  <si>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</si>
  <si>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</si>
  <si>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</si>
  <si>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</si>
  <si>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</si>
  <si>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</si>
  <si>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</si>
  <si>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</si>
  <si>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</si>
  <si>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KÃ¥re Raake</t>
  </si>
  <si>
    <t>Kristoffer Joner</t>
  </si>
  <si>
    <t>Fantefilm</t>
  </si>
  <si>
    <t>A Man Called Ove</t>
  </si>
  <si>
    <t>Hannes Holm</t>
  </si>
  <si>
    <t>Rolf LassgÃ¥rd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</si>
  <si>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</si>
  <si>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</si>
  <si>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</si>
  <si>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</si>
  <si>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</si>
  <si>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</si>
  <si>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</si>
  <si>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</si>
  <si>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</si>
  <si>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</si>
  <si>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</si>
  <si>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</si>
  <si>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</si>
  <si>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</si>
  <si>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</si>
  <si>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</si>
  <si>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</si>
  <si>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ErgÃ¼ven</t>
  </si>
  <si>
    <t>GÃ¼nes Sensoy</t>
  </si>
  <si>
    <t>The Walk</t>
  </si>
  <si>
    <t>Sony Pictures Entertainment (SPE)</t>
  </si>
  <si>
    <t>Tangerine</t>
  </si>
  <si>
    <t>Kitana Kiki Rodriguez</t>
  </si>
  <si>
    <t>A Walk in the Woods</t>
  </si>
  <si>
    <t>September 2, 2015 (United States)</t>
  </si>
  <si>
    <t>Route One Entertainment</t>
  </si>
  <si>
    <t>Sinister 2</t>
  </si>
  <si>
    <t>CiarÃ¡n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</si>
  <si>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</si>
  <si>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</si>
  <si>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</si>
  <si>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</si>
  <si>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</si>
  <si>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</si>
  <si>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</si>
  <si>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</si>
  <si>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</si>
  <si>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</si>
  <si>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</si>
  <si>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</si>
  <si>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</si>
  <si>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</si>
  <si>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</si>
  <si>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</si>
  <si>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</si>
  <si>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</si>
  <si>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</si>
  <si>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</si>
  <si>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</si>
  <si>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</si>
  <si>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</si>
  <si>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</si>
  <si>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</si>
  <si>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</si>
  <si>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</si>
  <si>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</si>
  <si>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</si>
  <si>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</si>
  <si>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</si>
  <si>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</si>
  <si>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</si>
  <si>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</si>
  <si>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</si>
  <si>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</si>
  <si>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</si>
  <si>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</si>
  <si>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</si>
  <si>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</si>
  <si>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</si>
  <si>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</si>
  <si>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</si>
  <si>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</si>
  <si>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</si>
  <si>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</si>
  <si>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</si>
  <si>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</si>
  <si>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</si>
  <si>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</si>
  <si>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</si>
  <si>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</si>
  <si>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</si>
  <si>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</si>
  <si>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</si>
  <si>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</si>
  <si>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</si>
  <si>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</si>
  <si>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</si>
  <si>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</si>
  <si>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</si>
  <si>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</si>
  <si>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</si>
  <si>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</si>
  <si>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</si>
  <si>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</si>
  <si>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</si>
  <si>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</si>
  <si>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</si>
  <si>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</si>
  <si>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</si>
  <si>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</si>
  <si>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</si>
  <si>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</si>
  <si>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</si>
  <si>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</si>
  <si>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</si>
  <si>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</si>
  <si>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</si>
  <si>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</si>
  <si>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</si>
  <si>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</si>
  <si>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</si>
  <si>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</si>
  <si>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</si>
  <si>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</si>
  <si>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</si>
  <si>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</si>
  <si>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</si>
  <si>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</si>
  <si>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</si>
  <si>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MÃ¸ller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</si>
  <si>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</si>
  <si>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</si>
  <si>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</si>
  <si>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</si>
  <si>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</si>
  <si>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</si>
  <si>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</si>
  <si>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</si>
  <si>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</si>
  <si>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</si>
  <si>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</si>
  <si>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</si>
  <si>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</si>
  <si>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WytwÃ³rnia FilmÃ³w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</si>
  <si>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</si>
  <si>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</si>
  <si>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</si>
  <si>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</si>
  <si>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</si>
  <si>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</si>
  <si>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</si>
  <si>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</si>
  <si>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</si>
  <si>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</si>
  <si>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</si>
  <si>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</si>
  <si>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</si>
  <si>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</si>
  <si>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</si>
  <si>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</si>
  <si>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</si>
  <si>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</si>
  <si>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</si>
  <si>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</si>
  <si>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</si>
  <si>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</si>
  <si>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</si>
  <si>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</si>
  <si>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</si>
  <si>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</si>
  <si>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</si>
  <si>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</si>
  <si>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</si>
  <si>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</si>
  <si>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</si>
  <si>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</si>
  <si>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</si>
  <si>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</si>
  <si>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</si>
  <si>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</si>
  <si>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</si>
  <si>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</si>
  <si>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</si>
  <si>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</si>
  <si>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</si>
  <si>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</si>
  <si>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</si>
  <si>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</si>
  <si>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</si>
  <si>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</si>
  <si>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</si>
  <si>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</si>
  <si>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ClÃ©mence PoÃ©sy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</si>
  <si>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</si>
  <si>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</si>
  <si>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</si>
  <si>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</si>
  <si>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</si>
  <si>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</si>
  <si>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</si>
  <si>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</si>
  <si>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</si>
  <si>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</si>
  <si>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</si>
  <si>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</si>
  <si>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</si>
  <si>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</si>
  <si>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</si>
  <si>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</si>
  <si>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</si>
  <si>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</si>
  <si>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</si>
  <si>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</si>
  <si>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</si>
  <si>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</si>
  <si>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</si>
  <si>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</si>
  <si>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</si>
  <si>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</si>
  <si>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</si>
  <si>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</si>
  <si>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</si>
  <si>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</si>
  <si>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</si>
  <si>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</si>
  <si>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</si>
  <si>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</si>
  <si>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</si>
  <si>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</si>
  <si>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</si>
  <si>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</si>
  <si>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</si>
  <si>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</si>
  <si>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</si>
  <si>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</si>
  <si>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</si>
  <si>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FranÃ§ois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</si>
  <si>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</si>
  <si>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</si>
  <si>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</si>
  <si>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</si>
  <si>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</si>
  <si>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</si>
  <si>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</si>
  <si>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</si>
  <si>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</si>
  <si>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</si>
  <si>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</si>
  <si>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</si>
  <si>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LÃ¡szlÃ³ Nemes</t>
  </si>
  <si>
    <t>GÃ©za RÃ¶hrig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</si>
  <si>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</si>
  <si>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</si>
  <si>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</si>
  <si>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</si>
  <si>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</si>
  <si>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</si>
  <si>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</si>
  <si>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</si>
  <si>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</si>
  <si>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</si>
  <si>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</si>
  <si>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</si>
  <si>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</si>
  <si>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</si>
  <si>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</si>
  <si>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</si>
  <si>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</si>
  <si>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</si>
  <si>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</si>
  <si>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</si>
  <si>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</si>
  <si>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</si>
  <si>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</si>
  <si>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</si>
  <si>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</si>
  <si>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</si>
  <si>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</si>
  <si>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</si>
  <si>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</si>
  <si>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</si>
  <si>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</si>
  <si>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</si>
  <si>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</si>
  <si>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</si>
  <si>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</si>
  <si>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</si>
  <si>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</si>
  <si>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</si>
  <si>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</si>
  <si>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</si>
  <si>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</si>
  <si>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</si>
  <si>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</si>
  <si>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</si>
  <si>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</si>
  <si>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</si>
  <si>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</si>
  <si>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</si>
  <si>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</si>
  <si>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</si>
  <si>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</si>
  <si>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</si>
  <si>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</si>
  <si>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</si>
  <si>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</si>
  <si>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</si>
  <si>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</si>
  <si>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</si>
  <si>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</si>
  <si>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</si>
  <si>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</si>
  <si>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</si>
  <si>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</si>
  <si>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</si>
  <si>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</si>
  <si>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</si>
  <si>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</si>
  <si>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</si>
  <si>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</si>
  <si>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</si>
  <si>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</si>
  <si>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</si>
  <si>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</si>
  <si>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</si>
  <si>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</si>
  <si>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</si>
  <si>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</si>
  <si>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</si>
  <si>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</si>
  <si>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</si>
  <si>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</si>
  <si>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</si>
  <si>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</si>
  <si>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</si>
  <si>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</si>
  <si>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</si>
  <si>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</si>
  <si>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</si>
  <si>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</si>
  <si>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</si>
  <si>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</si>
  <si>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</si>
  <si>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</si>
  <si>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</si>
  <si>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</si>
  <si>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</si>
  <si>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</si>
  <si>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</si>
  <si>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</si>
  <si>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</si>
  <si>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</si>
  <si>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</si>
  <si>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</si>
  <si>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</si>
  <si>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</si>
  <si>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</si>
  <si>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</si>
  <si>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</si>
  <si>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</si>
  <si>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</si>
  <si>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</si>
  <si>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</si>
  <si>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</si>
  <si>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</si>
  <si>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</si>
  <si>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</si>
  <si>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</si>
  <si>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</si>
  <si>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</si>
  <si>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</si>
  <si>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</si>
  <si>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</si>
  <si>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</si>
  <si>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</si>
  <si>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</si>
  <si>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</si>
  <si>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</si>
  <si>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</si>
  <si>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</si>
  <si>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</si>
  <si>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</si>
  <si>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</si>
  <si>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</si>
  <si>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</si>
  <si>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</si>
  <si>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</si>
  <si>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</si>
  <si>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</si>
  <si>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</si>
  <si>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</si>
  <si>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</si>
  <si>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</si>
  <si>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</si>
  <si>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</si>
  <si>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</si>
  <si>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</si>
  <si>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</si>
  <si>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</si>
  <si>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</si>
  <si>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</si>
  <si>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</si>
  <si>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</si>
  <si>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</si>
  <si>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</si>
  <si>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</si>
  <si>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</si>
  <si>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</si>
  <si>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</si>
  <si>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</si>
  <si>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</si>
  <si>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</si>
  <si>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</si>
  <si>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</si>
  <si>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</si>
  <si>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</si>
  <si>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</si>
  <si>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</si>
  <si>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</si>
  <si>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</si>
  <si>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</si>
  <si>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</si>
  <si>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</si>
  <si>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</si>
  <si>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</si>
  <si>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</si>
  <si>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</si>
  <si>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</si>
  <si>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</si>
  <si>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</si>
  <si>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</si>
  <si>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</si>
  <si>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</si>
  <si>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</si>
  <si>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</si>
  <si>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</si>
  <si>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</si>
  <si>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</si>
  <si>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</si>
  <si>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</si>
  <si>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</si>
  <si>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</si>
  <si>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</si>
  <si>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</si>
  <si>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</si>
  <si>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</si>
  <si>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</si>
  <si>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</si>
  <si>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</si>
  <si>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</si>
  <si>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</si>
  <si>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</si>
  <si>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</si>
  <si>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</si>
  <si>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</si>
  <si>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</si>
  <si>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</si>
  <si>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</si>
  <si>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</si>
  <si>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</si>
  <si>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</si>
  <si>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</si>
  <si>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</si>
  <si>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</si>
  <si>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</si>
  <si>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</si>
  <si>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</si>
  <si>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</si>
  <si>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</si>
  <si>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</si>
  <si>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</si>
  <si>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</si>
  <si>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</si>
  <si>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</si>
  <si>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</si>
  <si>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</si>
  <si>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</si>
  <si>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</si>
  <si>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</si>
  <si>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</si>
  <si>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</si>
  <si>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</si>
  <si>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</si>
  <si>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</si>
  <si>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</si>
  <si>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</si>
  <si>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</si>
  <si>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</si>
  <si>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</si>
  <si>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</si>
  <si>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</si>
  <si>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</si>
  <si>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</si>
  <si>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</si>
  <si>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</si>
  <si>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</si>
  <si>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</si>
  <si>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</si>
  <si>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</si>
  <si>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</si>
  <si>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</si>
  <si>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</si>
  <si>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</si>
  <si>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</si>
  <si>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</si>
  <si>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</si>
  <si>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</si>
  <si>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</si>
  <si>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</si>
  <si>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</si>
  <si>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</si>
  <si>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</si>
  <si>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</si>
  <si>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</si>
  <si>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</si>
  <si>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</si>
  <si>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</si>
  <si>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</si>
  <si>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</si>
  <si>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</si>
  <si>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</si>
  <si>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</si>
  <si>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</si>
  <si>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</si>
  <si>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</si>
  <si>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</si>
  <si>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</si>
  <si>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</si>
  <si>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</si>
  <si>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</si>
  <si>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</si>
  <si>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</si>
  <si>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</si>
  <si>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</si>
  <si>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</si>
  <si>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</si>
  <si>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</si>
  <si>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</si>
  <si>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</si>
  <si>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</si>
  <si>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</si>
  <si>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</si>
  <si>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</si>
  <si>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</si>
  <si>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</si>
  <si>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</si>
  <si>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</si>
  <si>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</si>
  <si>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</si>
  <si>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</si>
  <si>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</si>
  <si>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</si>
  <si>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</si>
  <si>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</si>
  <si>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</si>
  <si>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</si>
  <si>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</si>
  <si>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</si>
  <si>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</si>
  <si>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</si>
  <si>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</si>
  <si>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</si>
  <si>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</si>
  <si>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</si>
  <si>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</si>
  <si>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</si>
  <si>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</si>
  <si>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</si>
  <si>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</si>
  <si>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</si>
  <si>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</si>
  <si>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</si>
  <si>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</si>
  <si>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</si>
  <si>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</si>
  <si>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</si>
  <si>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</si>
  <si>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</si>
  <si>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</si>
  <si>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</si>
  <si>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</si>
  <si>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</si>
  <si>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</si>
  <si>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</si>
  <si>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</si>
  <si>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</si>
  <si>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</si>
  <si>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</si>
  <si>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</si>
  <si>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</si>
  <si>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</si>
  <si>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</si>
  <si>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</si>
  <si>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</si>
  <si>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</si>
  <si>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</si>
  <si>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</si>
  <si>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</si>
  <si>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</si>
  <si>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LarraÃ­n</t>
  </si>
  <si>
    <t>Gold</t>
  </si>
  <si>
    <t>Patrick Massett</t>
  </si>
  <si>
    <t>Pete's Dragon</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</si>
  <si>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</si>
  <si>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</si>
  <si>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</si>
  <si>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</si>
  <si>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</si>
  <si>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</si>
  <si>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</si>
  <si>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</si>
  <si>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</si>
  <si>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</si>
  <si>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</si>
  <si>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</si>
  <si>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</si>
  <si>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</si>
  <si>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</si>
  <si>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</si>
  <si>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</si>
  <si>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</si>
  <si>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</si>
  <si>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CafÃ©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</si>
  <si>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</si>
  <si>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</si>
  <si>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</si>
  <si>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</si>
  <si>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</si>
  <si>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</si>
  <si>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</si>
  <si>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</si>
  <si>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</si>
  <si>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</si>
  <si>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</si>
  <si>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</si>
  <si>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</si>
  <si>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</si>
  <si>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</si>
  <si>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</si>
  <si>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</si>
  <si>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</si>
  <si>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</si>
  <si>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</si>
  <si>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</si>
  <si>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</si>
  <si>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</si>
  <si>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</si>
  <si>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</si>
  <si>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</si>
  <si>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</si>
  <si>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</si>
  <si>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</si>
  <si>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</si>
  <si>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</si>
  <si>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</si>
  <si>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</si>
  <si>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</si>
  <si>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</si>
  <si>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</si>
  <si>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</si>
  <si>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</si>
  <si>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2DUXÂ²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</si>
  <si>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</si>
  <si>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</si>
  <si>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</si>
  <si>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</si>
  <si>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</si>
  <si>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</si>
  <si>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</si>
  <si>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</si>
  <si>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</si>
  <si>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</si>
  <si>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</si>
  <si>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</si>
  <si>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</si>
  <si>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</si>
  <si>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HÃ¼ller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</si>
  <si>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</si>
  <si>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</si>
  <si>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</si>
  <si>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</si>
  <si>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</si>
  <si>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</si>
  <si>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</si>
  <si>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</si>
  <si>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</si>
  <si>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</si>
  <si>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</si>
  <si>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</si>
  <si>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</si>
  <si>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</si>
  <si>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</si>
  <si>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</si>
  <si>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</si>
  <si>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</si>
  <si>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</si>
  <si>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</si>
  <si>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</si>
  <si>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</si>
  <si>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</si>
  <si>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</si>
  <si>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</si>
  <si>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</si>
  <si>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</si>
  <si>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</si>
  <si>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</si>
  <si>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</si>
  <si>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</si>
  <si>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</si>
  <si>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</si>
  <si>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</si>
  <si>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</si>
  <si>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</si>
  <si>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</si>
  <si>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</si>
  <si>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</si>
  <si>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</si>
  <si>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</si>
  <si>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</si>
  <si>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</si>
  <si>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</si>
  <si>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</si>
  <si>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</si>
  <si>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</si>
  <si>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</si>
  <si>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</si>
  <si>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</si>
  <si>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</si>
  <si>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</si>
  <si>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</si>
  <si>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</si>
  <si>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</si>
  <si>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</si>
  <si>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</si>
  <si>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</si>
  <si>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</si>
  <si>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</si>
  <si>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</si>
  <si>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</si>
  <si>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</si>
  <si>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</si>
  <si>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</si>
  <si>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</si>
  <si>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</si>
  <si>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</si>
  <si>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</si>
  <si>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</si>
  <si>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</si>
  <si>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</si>
  <si>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</si>
  <si>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SuÃ¡rez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</si>
  <si>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</si>
  <si>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</si>
  <si>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</si>
  <si>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</si>
  <si>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</si>
  <si>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</si>
  <si>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</si>
  <si>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</si>
  <si>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</si>
  <si>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</si>
  <si>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</si>
  <si>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</si>
  <si>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</si>
  <si>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</si>
  <si>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</si>
  <si>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</si>
  <si>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</si>
  <si>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LaÃ¢ge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</si>
  <si>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</si>
  <si>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</si>
  <si>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</si>
  <si>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</si>
  <si>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</si>
  <si>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</si>
  <si>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</si>
  <si>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</si>
  <si>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</si>
  <si>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</si>
  <si>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</si>
  <si>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SkarsgÃ¥rd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</si>
  <si>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</si>
  <si>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</si>
  <si>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</si>
  <si>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</si>
  <si>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</si>
  <si>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</si>
  <si>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</si>
  <si>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</si>
  <si>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</si>
  <si>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</si>
  <si>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</si>
  <si>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</si>
  <si>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</si>
  <si>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</si>
  <si>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</si>
  <si>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</si>
  <si>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</si>
  <si>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</si>
  <si>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</si>
  <si>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</si>
  <si>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</si>
  <si>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</si>
  <si>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</si>
  <si>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</si>
  <si>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</si>
  <si>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</si>
  <si>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</si>
  <si>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</si>
  <si>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</si>
  <si>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</si>
  <si>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</si>
  <si>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</si>
  <si>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</si>
  <si>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</si>
  <si>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</si>
  <si>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</si>
  <si>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</si>
  <si>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</si>
  <si>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</si>
  <si>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</si>
  <si>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</si>
  <si>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</si>
  <si>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</si>
  <si>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</si>
  <si>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</si>
  <si>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</si>
  <si>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</si>
  <si>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</si>
  <si>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</si>
  <si>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</si>
  <si>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</si>
  <si>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</si>
  <si>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</si>
  <si>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</si>
  <si>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SebastiÃ¡n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</si>
  <si>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</si>
  <si>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</si>
  <si>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</si>
  <si>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</si>
  <si>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</si>
  <si>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</si>
  <si>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</si>
  <si>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</si>
  <si>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</si>
  <si>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</si>
  <si>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</si>
  <si>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</si>
  <si>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</si>
  <si>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</si>
  <si>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</si>
  <si>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</si>
  <si>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</si>
  <si>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</si>
  <si>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</si>
  <si>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</si>
  <si>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</si>
  <si>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</si>
  <si>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</si>
  <si>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</si>
  <si>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</si>
  <si>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</si>
  <si>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</si>
  <si>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</si>
  <si>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</si>
  <si>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</si>
  <si>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</si>
  <si>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</si>
  <si>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</si>
  <si>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</si>
  <si>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</si>
  <si>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</si>
  <si>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</si>
  <si>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</si>
  <si>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</si>
  <si>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</si>
  <si>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</si>
  <si>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</si>
  <si>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</si>
  <si>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</si>
  <si>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</si>
  <si>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</si>
  <si>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</si>
  <si>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</si>
  <si>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</si>
  <si>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</si>
  <si>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</si>
  <si>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</si>
  <si>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</si>
  <si>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</si>
  <si>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</si>
  <si>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</si>
  <si>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</si>
  <si>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</si>
  <si>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</si>
  <si>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</si>
  <si>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</si>
  <si>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</si>
  <si>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</si>
  <si>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</si>
  <si>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</si>
  <si>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</si>
  <si>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</si>
  <si>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</si>
  <si>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</si>
  <si>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</si>
  <si>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</si>
  <si>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</si>
  <si>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</si>
  <si>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</si>
  <si>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</si>
  <si>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</si>
  <si>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</si>
  <si>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</si>
  <si>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</si>
  <si>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</si>
  <si>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</si>
  <si>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</si>
  <si>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</si>
  <si>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</si>
  <si>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</si>
  <si>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</si>
  <si>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</si>
  <si>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</si>
  <si>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</si>
  <si>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</si>
  <si>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</si>
  <si>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</si>
  <si>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</si>
  <si>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</si>
  <si>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</si>
  <si>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</si>
  <si>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</si>
  <si>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</si>
  <si>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</si>
  <si>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</si>
  <si>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</si>
  <si>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</si>
  <si>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</si>
  <si>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PeÃ±a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</si>
  <si>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</si>
  <si>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</si>
  <si>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</si>
  <si>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</si>
  <si>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</si>
  <si>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</si>
  <si>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</si>
  <si>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</si>
  <si>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</si>
  <si>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</si>
  <si>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</si>
  <si>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</si>
  <si>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</si>
  <si>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</si>
  <si>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</si>
  <si>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</si>
  <si>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</si>
  <si>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</si>
  <si>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</si>
  <si>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</si>
  <si>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</si>
  <si>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</si>
  <si>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</si>
  <si>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</si>
  <si>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</si>
  <si>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</si>
  <si>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</si>
  <si>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</si>
  <si>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</si>
  <si>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</si>
  <si>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</si>
  <si>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</si>
  <si>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NesbÃ¸</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</si>
  <si>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</si>
  <si>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</si>
  <si>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</si>
  <si>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</si>
  <si>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</si>
  <si>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</si>
  <si>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</si>
  <si>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</si>
  <si>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</si>
  <si>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</si>
  <si>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</si>
  <si>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</si>
  <si>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</si>
  <si>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</si>
  <si>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</si>
  <si>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</si>
  <si>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</si>
  <si>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</si>
  <si>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</si>
  <si>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</si>
  <si>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</si>
  <si>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</si>
  <si>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</si>
  <si>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</si>
  <si>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</si>
  <si>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</si>
  <si>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</si>
  <si>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</si>
  <si>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</si>
  <si>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</si>
  <si>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</si>
  <si>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BjÃ¶rn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</si>
  <si>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</si>
  <si>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</si>
  <si>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</si>
  <si>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</si>
  <si>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</si>
  <si>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</si>
  <si>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</si>
  <si>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</si>
  <si>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</si>
  <si>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</si>
  <si>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</si>
  <si>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</si>
  <si>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</si>
  <si>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</si>
  <si>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</si>
  <si>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</si>
  <si>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</si>
  <si>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</si>
  <si>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</si>
  <si>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</si>
  <si>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</si>
  <si>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</si>
  <si>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</si>
  <si>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</si>
  <si>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</si>
  <si>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</si>
  <si>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</si>
  <si>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</si>
  <si>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</si>
  <si>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</si>
  <si>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</si>
  <si>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</si>
  <si>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</si>
  <si>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</si>
  <si>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</si>
  <si>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</si>
  <si>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</si>
  <si>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</si>
  <si>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</si>
  <si>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</si>
  <si>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</si>
  <si>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</si>
  <si>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</si>
  <si>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</si>
  <si>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</si>
  <si>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</si>
  <si>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</si>
  <si>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</si>
  <si>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</si>
  <si>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</si>
  <si>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</si>
  <si>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</si>
  <si>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</si>
  <si>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</si>
  <si>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</si>
  <si>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</si>
  <si>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</si>
  <si>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</si>
  <si>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</si>
  <si>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</si>
  <si>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</si>
  <si>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</si>
  <si>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</si>
  <si>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</si>
  <si>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</si>
  <si>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</si>
  <si>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</si>
  <si>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</si>
  <si>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</si>
  <si>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</si>
  <si>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</si>
  <si>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</si>
  <si>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</si>
  <si>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</si>
  <si>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</si>
  <si>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</si>
  <si>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GutiÃ©rrez</t>
  </si>
  <si>
    <t>Macari/Edelstein</t>
  </si>
  <si>
    <t>I Do... Until I Don't</t>
  </si>
  <si>
    <t>September 1, 2017 (United States)</t>
  </si>
  <si>
    <t>Cold Iron Pictures</t>
  </si>
  <si>
    <t>Professor Marston &amp; the Wonder Women</t>
  </si>
  <si>
    <t>Strongman</t>
  </si>
  <si>
    <t>The Rider</t>
  </si>
  <si>
    <t>ChloÃ©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</si>
  <si>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</si>
  <si>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</si>
  <si>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</si>
  <si>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</si>
  <si>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</si>
  <si>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</si>
  <si>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</si>
  <si>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</si>
  <si>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</si>
  <si>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</si>
  <si>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</si>
  <si>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</si>
  <si>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</si>
  <si>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</si>
  <si>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</si>
  <si>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</si>
  <si>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</si>
  <si>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</si>
  <si>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</si>
  <si>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</si>
  <si>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</si>
  <si>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</si>
  <si>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</si>
  <si>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</si>
  <si>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</si>
  <si>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</si>
  <si>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</si>
  <si>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</si>
  <si>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</si>
  <si>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</si>
  <si>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</si>
  <si>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</si>
  <si>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</si>
  <si>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</si>
  <si>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</si>
  <si>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</si>
  <si>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</si>
  <si>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</si>
  <si>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</si>
  <si>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</si>
  <si>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</si>
  <si>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</si>
  <si>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</si>
  <si>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</si>
  <si>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</si>
  <si>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</si>
  <si>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</si>
  <si>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</si>
  <si>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</si>
  <si>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</si>
  <si>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</si>
  <si>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</si>
  <si>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</si>
  <si>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</si>
  <si>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</si>
  <si>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</si>
  <si>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</si>
  <si>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</si>
  <si>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</si>
  <si>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</si>
  <si>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</si>
  <si>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</si>
  <si>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</si>
  <si>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</si>
  <si>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</si>
  <si>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</si>
  <si>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</si>
  <si>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</si>
  <si>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</si>
  <si>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</si>
  <si>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</si>
  <si>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</si>
  <si>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</si>
  <si>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</si>
  <si>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</si>
  <si>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</si>
  <si>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</si>
  <si>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</si>
  <si>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</si>
  <si>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</si>
  <si>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</si>
  <si>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</si>
  <si>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</si>
  <si>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</si>
  <si>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</si>
  <si>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</si>
  <si>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</si>
  <si>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</si>
  <si>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</si>
  <si>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VirzÃ¬</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</si>
  <si>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</si>
  <si>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</si>
  <si>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</si>
  <si>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</si>
  <si>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</si>
  <si>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</si>
  <si>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</si>
  <si>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</si>
  <si>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</si>
  <si>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</si>
  <si>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</si>
  <si>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</si>
  <si>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</si>
  <si>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</si>
  <si>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</si>
  <si>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</si>
  <si>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</si>
  <si>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</si>
  <si>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</si>
  <si>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</si>
  <si>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</si>
  <si>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</si>
  <si>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</si>
  <si>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</si>
  <si>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</si>
  <si>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</si>
  <si>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</si>
  <si>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</si>
  <si>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</si>
  <si>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</si>
  <si>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</si>
  <si>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</si>
  <si>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</si>
  <si>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</si>
  <si>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</si>
  <si>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</si>
  <si>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</si>
  <si>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</si>
  <si>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</si>
  <si>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</si>
  <si>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</si>
  <si>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</si>
  <si>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</si>
  <si>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</si>
  <si>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</si>
  <si>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</si>
  <si>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</si>
  <si>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</si>
  <si>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</si>
  <si>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</si>
  <si>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</si>
  <si>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</si>
  <si>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</si>
  <si>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</si>
  <si>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</si>
  <si>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</si>
  <si>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</si>
  <si>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</si>
  <si>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</si>
  <si>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</si>
  <si>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</si>
  <si>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</si>
  <si>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</si>
  <si>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</si>
  <si>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CinÃ©ma</t>
  </si>
  <si>
    <t>Marshall</t>
  </si>
  <si>
    <t>Michael Koskoff</t>
  </si>
  <si>
    <t>Chestnut Ridge Productions</t>
  </si>
  <si>
    <t>BPM (Beats Per Minute)</t>
  </si>
  <si>
    <t>Robin Campillo</t>
  </si>
  <si>
    <t>Nahuel PÃ©rez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</si>
  <si>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</si>
  <si>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</si>
  <si>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</si>
  <si>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</si>
  <si>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</si>
  <si>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</si>
  <si>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</si>
  <si>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</si>
  <si>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</si>
  <si>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</si>
  <si>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</si>
  <si>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</si>
  <si>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</si>
  <si>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</si>
  <si>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</si>
  <si>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</si>
  <si>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</si>
  <si>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</si>
  <si>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</si>
  <si>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</si>
  <si>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</si>
  <si>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</si>
  <si>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</si>
  <si>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</si>
  <si>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</si>
  <si>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</si>
  <si>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</si>
  <si>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</si>
  <si>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</si>
  <si>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</si>
  <si>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</si>
  <si>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</si>
  <si>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</si>
  <si>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</si>
  <si>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</si>
  <si>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</si>
  <si>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</si>
  <si>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</si>
  <si>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</si>
  <si>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</si>
  <si>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</si>
  <si>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</si>
  <si>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</si>
  <si>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</si>
  <si>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</si>
  <si>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</si>
  <si>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</si>
  <si>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</si>
  <si>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</si>
  <si>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</si>
  <si>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</si>
  <si>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</si>
  <si>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</si>
  <si>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</si>
  <si>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</si>
  <si>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</si>
  <si>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</si>
  <si>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</si>
  <si>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</si>
  <si>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</si>
  <si>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</si>
  <si>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</si>
  <si>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</si>
  <si>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</si>
  <si>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</si>
  <si>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</si>
  <si>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</si>
  <si>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</si>
  <si>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</si>
  <si>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</si>
  <si>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</si>
  <si>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</si>
  <si>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</si>
  <si>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</si>
  <si>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</si>
  <si>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</si>
  <si>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</si>
  <si>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</si>
  <si>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</si>
  <si>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</si>
  <si>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</si>
  <si>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</si>
  <si>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</si>
  <si>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</si>
  <si>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</si>
  <si>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</si>
  <si>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</si>
  <si>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</si>
  <si>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</si>
  <si>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</si>
  <si>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</si>
  <si>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</si>
  <si>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</si>
  <si>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</si>
  <si>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</si>
  <si>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</si>
  <si>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</si>
  <si>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</si>
  <si>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</si>
  <si>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</si>
  <si>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</si>
  <si>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</si>
  <si>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</si>
  <si>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</si>
  <si>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</si>
  <si>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</si>
  <si>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</si>
  <si>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</si>
  <si>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</si>
  <si>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</si>
  <si>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</si>
  <si>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</si>
  <si>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</si>
  <si>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</si>
  <si>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</si>
  <si>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</si>
  <si>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</si>
  <si>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</si>
  <si>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</si>
  <si>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</si>
  <si>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</si>
  <si>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</si>
  <si>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</si>
  <si>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</si>
  <si>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</si>
  <si>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</si>
  <si>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</si>
  <si>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</si>
  <si>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</si>
  <si>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</si>
  <si>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</si>
  <si>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</si>
  <si>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</si>
  <si>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</si>
  <si>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</si>
  <si>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</si>
  <si>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</si>
  <si>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</si>
  <si>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</si>
  <si>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</si>
  <si>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</si>
  <si>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</si>
  <si>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</si>
  <si>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</si>
  <si>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</si>
  <si>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</si>
  <si>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DemiÃ¡n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</si>
  <si>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</si>
  <si>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</si>
  <si>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</si>
  <si>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</si>
  <si>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</si>
  <si>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</si>
  <si>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</si>
  <si>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</si>
  <si>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</si>
  <si>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</si>
  <si>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</si>
  <si>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</si>
  <si>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</si>
  <si>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</si>
  <si>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</si>
  <si>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</si>
  <si>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</si>
  <si>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</si>
  <si>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</si>
  <si>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</si>
  <si>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</si>
  <si>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</si>
  <si>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</si>
  <si>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</si>
  <si>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</si>
  <si>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</si>
  <si>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</si>
  <si>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</si>
  <si>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</si>
  <si>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</si>
  <si>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</si>
  <si>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</si>
  <si>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</si>
  <si>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</si>
  <si>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</si>
  <si>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</si>
  <si>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</si>
  <si>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</si>
  <si>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</si>
  <si>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CapharnaÃ¼m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</si>
  <si>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</si>
  <si>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</si>
  <si>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</si>
  <si>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</si>
  <si>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</si>
  <si>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</si>
  <si>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</si>
  <si>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</si>
  <si>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</si>
  <si>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</si>
  <si>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</si>
  <si>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</si>
  <si>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</si>
  <si>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</si>
  <si>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</si>
  <si>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</si>
  <si>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</si>
  <si>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</si>
  <si>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</si>
  <si>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</si>
  <si>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</si>
  <si>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</si>
  <si>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</si>
  <si>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</si>
  <si>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</si>
  <si>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</si>
  <si>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</si>
  <si>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</si>
  <si>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</si>
  <si>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</si>
  <si>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</si>
  <si>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</si>
  <si>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</si>
  <si>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</si>
  <si>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</si>
  <si>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</si>
  <si>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</si>
  <si>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</si>
  <si>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</si>
  <si>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</si>
  <si>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</si>
  <si>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</si>
  <si>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</si>
  <si>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</si>
  <si>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</si>
  <si>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</si>
  <si>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</si>
  <si>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</si>
  <si>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</si>
  <si>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</si>
  <si>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</si>
  <si>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</si>
  <si>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</si>
  <si>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</si>
  <si>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</si>
  <si>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</si>
  <si>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</si>
  <si>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</si>
  <si>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</si>
  <si>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</si>
  <si>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</si>
  <si>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</si>
  <si>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</si>
  <si>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</si>
  <si>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</si>
  <si>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</si>
  <si>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</si>
  <si>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</si>
  <si>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</si>
  <si>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</si>
  <si>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</si>
  <si>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</si>
  <si>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</si>
  <si>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</si>
  <si>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</si>
  <si>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</si>
  <si>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</si>
  <si>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</si>
  <si>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</si>
  <si>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</si>
  <si>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</si>
  <si>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</si>
  <si>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</si>
  <si>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</si>
  <si>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</si>
  <si>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</si>
  <si>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</si>
  <si>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</si>
  <si>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</si>
  <si>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</si>
  <si>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</si>
  <si>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</si>
  <si>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</si>
  <si>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</si>
  <si>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</si>
  <si>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</si>
  <si>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</si>
  <si>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</si>
  <si>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</si>
  <si>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LÃ³pez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</si>
  <si>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</si>
  <si>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</si>
  <si>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</si>
  <si>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</si>
  <si>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</si>
  <si>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</si>
  <si>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</si>
  <si>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</si>
  <si>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</si>
  <si>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</si>
  <si>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</si>
  <si>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</si>
  <si>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</si>
  <si>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</si>
  <si>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</si>
  <si>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</si>
  <si>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</si>
  <si>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</si>
  <si>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</si>
  <si>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</si>
  <si>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</si>
  <si>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</si>
  <si>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</si>
  <si>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</si>
  <si>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</si>
  <si>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</si>
  <si>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</si>
  <si>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</si>
  <si>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</si>
  <si>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</si>
  <si>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</si>
  <si>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</si>
  <si>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</si>
  <si>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</si>
  <si>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</si>
  <si>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</si>
  <si>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</si>
  <si>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</si>
  <si>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</si>
  <si>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</si>
  <si>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</si>
  <si>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</si>
  <si>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</si>
  <si>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</si>
  <si>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</si>
  <si>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</si>
  <si>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</si>
  <si>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</si>
  <si>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</si>
  <si>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</si>
  <si>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</si>
  <si>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</si>
  <si>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</si>
  <si>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</si>
  <si>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</si>
  <si>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</si>
  <si>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</si>
  <si>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</si>
  <si>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</si>
  <si>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</si>
  <si>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</si>
  <si>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</si>
  <si>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</si>
  <si>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</si>
  <si>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</si>
  <si>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</si>
  <si>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</si>
  <si>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</si>
  <si>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</si>
  <si>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</si>
  <si>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</si>
  <si>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</si>
  <si>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</si>
  <si>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</si>
  <si>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</si>
  <si>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</si>
  <si>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</si>
  <si>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</si>
  <si>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</si>
  <si>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</si>
  <si>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</si>
  <si>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</si>
  <si>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</si>
  <si>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</si>
  <si>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</si>
  <si>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</si>
  <si>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</si>
  <si>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</si>
  <si>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</si>
  <si>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</si>
  <si>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</si>
  <si>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</si>
  <si>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</si>
  <si>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</si>
  <si>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</si>
  <si>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</si>
  <si>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</si>
  <si>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</si>
  <si>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</si>
  <si>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</si>
  <si>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</si>
  <si>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</si>
  <si>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</si>
  <si>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</si>
  <si>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</si>
  <si>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</si>
  <si>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</si>
  <si>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</si>
  <si>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</si>
  <si>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</si>
  <si>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</si>
  <si>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</si>
  <si>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</si>
  <si>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</si>
  <si>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</si>
  <si>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</si>
  <si>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</si>
  <si>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</si>
  <si>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</si>
  <si>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</si>
  <si>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</si>
  <si>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</si>
  <si>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</si>
  <si>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</si>
  <si>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</si>
  <si>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</si>
  <si>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</si>
  <si>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</si>
  <si>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Shin'ichirÃ´ Ushijima</t>
  </si>
  <si>
    <t>Yoru Sumino</t>
  </si>
  <si>
    <t>Mahiro Takasugi</t>
  </si>
  <si>
    <t>ABC Animation</t>
  </si>
  <si>
    <t>The Man Who Killed Don Quixote</t>
  </si>
  <si>
    <t>May 19, 2018 (France)</t>
  </si>
  <si>
    <t>JosÃ©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</si>
  <si>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</si>
  <si>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</si>
  <si>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</si>
  <si>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</si>
  <si>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</si>
  <si>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</si>
  <si>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</si>
  <si>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</si>
  <si>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</si>
  <si>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</si>
  <si>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</si>
  <si>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</si>
  <si>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</si>
  <si>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</si>
  <si>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</si>
  <si>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</si>
  <si>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</si>
  <si>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</si>
  <si>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</si>
  <si>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</si>
  <si>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</si>
  <si>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</si>
  <si>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</si>
  <si>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</si>
  <si>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</si>
  <si>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</si>
  <si>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</si>
  <si>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</si>
  <si>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</si>
  <si>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</si>
  <si>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</si>
  <si>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</si>
  <si>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</si>
  <si>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</si>
  <si>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</si>
  <si>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</si>
  <si>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</si>
  <si>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</si>
  <si>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</si>
  <si>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</si>
  <si>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</si>
  <si>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</si>
  <si>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</si>
  <si>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</si>
  <si>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</si>
  <si>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</si>
  <si>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</si>
  <si>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</si>
  <si>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</si>
  <si>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</si>
  <si>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</si>
  <si>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</si>
  <si>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</si>
  <si>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</si>
  <si>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</si>
  <si>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</si>
  <si>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</si>
  <si>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</si>
  <si>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</si>
  <si>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</si>
  <si>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</si>
  <si>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</si>
  <si>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</si>
  <si>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</si>
  <si>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</si>
  <si>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</si>
  <si>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</si>
  <si>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</si>
  <si>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</si>
  <si>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</si>
  <si>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</si>
  <si>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</si>
  <si>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</si>
  <si>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</si>
  <si>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</si>
  <si>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</si>
  <si>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</si>
  <si>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</si>
  <si>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</si>
  <si>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</si>
  <si>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MÃ¶ller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</si>
  <si>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</si>
  <si>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</si>
  <si>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</si>
  <si>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</si>
  <si>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</si>
  <si>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</si>
  <si>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</si>
  <si>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</si>
  <si>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</si>
  <si>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</si>
  <si>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</si>
  <si>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</si>
  <si>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</si>
  <si>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</si>
  <si>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</si>
  <si>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</si>
  <si>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</si>
  <si>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</si>
  <si>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</si>
  <si>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</si>
  <si>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</si>
  <si>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</si>
  <si>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</si>
  <si>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</si>
  <si>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</si>
  <si>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</si>
  <si>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</si>
  <si>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</si>
  <si>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</si>
  <si>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</si>
  <si>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</si>
  <si>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</si>
  <si>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</si>
  <si>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</si>
  <si>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</si>
  <si>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</si>
  <si>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</si>
  <si>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</si>
  <si>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</si>
  <si>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</si>
  <si>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</si>
  <si>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</si>
  <si>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</si>
  <si>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</si>
  <si>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</si>
  <si>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</si>
  <si>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</si>
  <si>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</si>
  <si>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</si>
  <si>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</si>
  <si>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</si>
  <si>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</si>
  <si>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</si>
  <si>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</si>
  <si>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</si>
  <si>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</si>
  <si>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</si>
  <si>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</si>
  <si>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</si>
  <si>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</si>
  <si>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</si>
  <si>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</si>
  <si>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</si>
  <si>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</si>
  <si>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</si>
  <si>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</si>
  <si>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</si>
  <si>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</si>
  <si>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</si>
  <si>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</si>
  <si>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</si>
  <si>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</si>
  <si>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</si>
  <si>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</si>
  <si>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</si>
  <si>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</si>
  <si>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</si>
  <si>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</si>
  <si>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</si>
  <si>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</si>
  <si>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</si>
  <si>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</si>
  <si>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</si>
  <si>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</si>
  <si>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</si>
  <si>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KÃ´hei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</si>
  <si>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</si>
  <si>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</si>
  <si>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</si>
  <si>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</si>
  <si>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</si>
  <si>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</si>
  <si>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</si>
  <si>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</si>
  <si>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</si>
  <si>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</si>
  <si>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</si>
  <si>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</si>
  <si>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</si>
  <si>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</si>
  <si>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</si>
  <si>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</si>
  <si>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</si>
  <si>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</si>
  <si>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</si>
  <si>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</si>
  <si>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</si>
  <si>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</si>
  <si>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</si>
  <si>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</si>
  <si>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</si>
  <si>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</si>
  <si>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</si>
  <si>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</si>
  <si>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</si>
  <si>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</si>
  <si>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</si>
  <si>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</si>
  <si>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</si>
  <si>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</si>
  <si>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</si>
  <si>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</si>
  <si>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</si>
  <si>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</si>
  <si>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</si>
  <si>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</si>
  <si>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</si>
  <si>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</si>
  <si>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</si>
  <si>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</si>
  <si>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</si>
  <si>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</si>
  <si>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</si>
  <si>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</si>
  <si>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</si>
  <si>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</si>
  <si>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</si>
  <si>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</si>
  <si>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</si>
  <si>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</si>
  <si>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</si>
  <si>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</si>
  <si>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</si>
  <si>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</si>
  <si>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</si>
  <si>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</si>
  <si>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</si>
  <si>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</si>
  <si>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</si>
  <si>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</si>
  <si>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</si>
  <si>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</si>
  <si>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</si>
  <si>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</si>
  <si>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</si>
  <si>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</si>
  <si>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</si>
  <si>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</si>
  <si>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</si>
  <si>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</si>
  <si>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</si>
  <si>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</si>
  <si>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</si>
  <si>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</si>
  <si>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</si>
  <si>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</si>
  <si>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</si>
  <si>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</si>
  <si>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</si>
  <si>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</si>
  <si>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</si>
  <si>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</si>
  <si>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</si>
  <si>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</si>
  <si>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</si>
  <si>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</si>
  <si>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</si>
  <si>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</si>
  <si>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</si>
  <si>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</si>
  <si>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</si>
  <si>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</si>
  <si>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</si>
  <si>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</si>
  <si>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</si>
  <si>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</si>
  <si>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NoÃ©mie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</si>
  <si>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</si>
  <si>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</si>
  <si>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</si>
  <si>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</si>
  <si>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</si>
  <si>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</si>
  <si>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</si>
  <si>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</si>
  <si>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</si>
  <si>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</si>
  <si>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</si>
  <si>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</si>
  <si>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</si>
  <si>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</si>
  <si>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</si>
  <si>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</si>
  <si>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</si>
  <si>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</si>
  <si>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</si>
  <si>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</si>
  <si>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</si>
  <si>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</si>
  <si>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</si>
  <si>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</si>
  <si>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</si>
  <si>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</si>
  <si>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</si>
  <si>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</si>
  <si>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</si>
  <si>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</si>
  <si>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</si>
  <si>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</si>
  <si>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</si>
  <si>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</si>
  <si>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</si>
  <si>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</si>
  <si>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</si>
  <si>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</si>
  <si>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</si>
  <si>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</si>
  <si>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</si>
  <si>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</si>
  <si>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</si>
  <si>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</si>
  <si>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</si>
  <si>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</si>
  <si>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</si>
  <si>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</si>
  <si>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</si>
  <si>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</si>
  <si>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</si>
  <si>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</si>
  <si>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</si>
  <si>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PokÃ©mon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</si>
  <si>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</si>
  <si>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</si>
  <si>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</si>
  <si>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</si>
  <si>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</si>
  <si>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</si>
  <si>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</si>
  <si>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</si>
  <si>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</si>
  <si>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</si>
  <si>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</si>
  <si>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</si>
  <si>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</si>
  <si>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</si>
  <si>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</si>
  <si>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</si>
  <si>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</si>
  <si>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</si>
  <si>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</si>
  <si>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</si>
  <si>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</si>
  <si>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</si>
  <si>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</si>
  <si>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</si>
  <si>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</si>
  <si>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KÃ¶lsch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</si>
  <si>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</si>
  <si>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</si>
  <si>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</si>
  <si>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</si>
  <si>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</si>
  <si>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</si>
  <si>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</si>
  <si>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</si>
  <si>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</si>
  <si>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</si>
  <si>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</si>
  <si>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</si>
  <si>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</si>
  <si>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</si>
  <si>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</si>
  <si>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</si>
  <si>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</si>
  <si>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</si>
  <si>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</si>
  <si>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</si>
  <si>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</si>
  <si>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</si>
  <si>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</si>
  <si>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</si>
  <si>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</si>
  <si>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</si>
  <si>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</si>
  <si>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</si>
  <si>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</si>
  <si>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</si>
  <si>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</si>
  <si>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</si>
  <si>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</si>
  <si>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</si>
  <si>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</si>
  <si>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</si>
  <si>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</si>
  <si>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</si>
  <si>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DurÃ¡n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</si>
  <si>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</si>
  <si>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</si>
  <si>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</si>
  <si>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</si>
  <si>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</si>
  <si>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</si>
  <si>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</si>
  <si>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</si>
  <si>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</si>
  <si>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</si>
  <si>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</si>
  <si>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</si>
  <si>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</si>
  <si>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</si>
  <si>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</si>
  <si>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</si>
  <si>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</si>
  <si>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</si>
  <si>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</si>
  <si>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</si>
  <si>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</si>
  <si>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</si>
  <si>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</si>
  <si>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</si>
  <si>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</si>
  <si>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</si>
  <si>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</si>
  <si>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</si>
  <si>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</si>
  <si>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</si>
  <si>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</si>
  <si>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</si>
  <si>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</si>
  <si>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</si>
  <si>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</si>
  <si>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</si>
  <si>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</si>
  <si>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</si>
  <si>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SeÃ¡na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</si>
  <si>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</si>
  <si>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</si>
  <si>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</si>
  <si>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</si>
  <si>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</si>
  <si>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</si>
  <si>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</si>
  <si>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</si>
  <si>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</si>
  <si>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</si>
  <si>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</si>
  <si>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</si>
  <si>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</si>
  <si>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</si>
  <si>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</si>
  <si>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</si>
  <si>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</si>
  <si>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</si>
  <si>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</si>
  <si>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</si>
  <si>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</si>
  <si>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</si>
  <si>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</si>
  <si>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</si>
  <si>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</si>
  <si>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</si>
  <si>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</si>
  <si>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</si>
  <si>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</si>
  <si>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</si>
  <si>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</si>
  <si>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</si>
  <si>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</si>
  <si>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</si>
  <si>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</si>
  <si>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</si>
  <si>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</si>
  <si>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</si>
  <si>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</si>
  <si>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</si>
  <si>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</si>
  <si>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</si>
  <si>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</si>
  <si>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</si>
  <si>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</si>
  <si>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</si>
  <si>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</si>
  <si>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</si>
  <si>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</si>
  <si>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</si>
  <si>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</si>
  <si>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</si>
  <si>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</si>
  <si>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</si>
  <si>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</si>
  <si>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</si>
  <si>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</si>
  <si>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</si>
  <si>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</si>
  <si>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</si>
  <si>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</si>
  <si>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</si>
  <si>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</si>
  <si>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</si>
  <si>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</si>
  <si>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</si>
  <si>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</si>
  <si>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</si>
  <si>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</si>
  <si>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</si>
  <si>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</si>
  <si>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LÃ¼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</si>
  <si>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</si>
  <si>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</si>
  <si>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</si>
  <si>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</si>
  <si>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</si>
  <si>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</si>
  <si>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</si>
  <si>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</si>
  <si>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</si>
  <si>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</si>
  <si>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</si>
  <si>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</si>
  <si>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</si>
  <si>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</si>
  <si>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</si>
  <si>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</si>
  <si>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</si>
  <si>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</si>
  <si>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</si>
  <si>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</si>
  <si>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</si>
  <si>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</si>
  <si>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</si>
  <si>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</si>
  <si>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</si>
  <si>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</si>
  <si>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</si>
  <si>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</si>
  <si>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</si>
  <si>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</si>
  <si>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</si>
  <si>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</si>
  <si>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</si>
  <si>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</si>
  <si>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</si>
  <si>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</si>
  <si>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</si>
  <si>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</si>
  <si>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</si>
  <si>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</si>
  <si>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</si>
  <si>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</si>
  <si>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</si>
  <si>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</si>
  <si>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</si>
  <si>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</si>
  <si>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</si>
  <si>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</si>
  <si>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</si>
  <si>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</si>
  <si>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</si>
  <si>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</si>
  <si>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</si>
  <si>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</si>
  <si>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</si>
  <si>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</si>
  <si>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</si>
  <si>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</si>
  <si>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</si>
  <si>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</si>
  <si>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</si>
  <si>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</si>
  <si>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</si>
  <si>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</si>
  <si>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</si>
  <si>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</si>
  <si>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</si>
  <si>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</si>
  <si>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</si>
  <si>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</si>
  <si>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</si>
  <si>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</si>
  <si>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</si>
  <si>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</si>
  <si>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</si>
  <si>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</si>
  <si>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</si>
  <si>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</si>
  <si>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</si>
  <si>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</si>
  <si>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</si>
  <si>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</si>
  <si>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</si>
  <si>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</si>
  <si>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</si>
  <si>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</si>
  <si>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</si>
  <si>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</si>
  <si>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</si>
  <si>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</si>
  <si>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</si>
  <si>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</si>
  <si>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</si>
  <si>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</si>
  <si>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</si>
  <si>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</si>
  <si>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</si>
  <si>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</si>
  <si>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</si>
  <si>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</si>
  <si>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</si>
  <si>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</si>
  <si>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</si>
  <si>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</si>
  <si>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</si>
  <si>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</si>
  <si>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</si>
  <si>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</si>
  <si>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GorÃ´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</si>
  <si>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</si>
  <si>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</si>
  <si>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</si>
  <si>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</si>
  <si>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</si>
  <si>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</si>
  <si>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</si>
  <si>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</si>
  <si>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</si>
  <si>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</si>
  <si>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</si>
  <si>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</si>
  <si>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</si>
  <si>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</si>
  <si>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</si>
  <si>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</si>
  <si>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</si>
  <si>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</si>
  <si>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</si>
  <si>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</si>
  <si>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</si>
  <si>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</si>
  <si>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</si>
  <si>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</si>
  <si>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</si>
  <si>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</si>
  <si>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</si>
  <si>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</si>
  <si>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</si>
  <si>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</si>
  <si>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</si>
  <si>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</si>
  <si>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</si>
  <si>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</si>
  <si>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</si>
  <si>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</si>
  <si>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</si>
  <si>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</si>
  <si>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</si>
  <si>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</si>
  <si>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</si>
  <si>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</si>
  <si>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</si>
  <si>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</si>
  <si>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</si>
  <si>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</si>
  <si>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</si>
  <si>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</si>
  <si>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</si>
  <si>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</si>
  <si>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</si>
  <si>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</si>
  <si>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</si>
  <si>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</si>
  <si>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</si>
  <si>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</si>
  <si>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</si>
  <si>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</si>
  <si>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</si>
  <si>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</si>
  <si>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</si>
  <si>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</si>
  <si>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</si>
  <si>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</si>
  <si>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</si>
  <si>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</si>
  <si>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</si>
  <si>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</si>
  <si>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</si>
  <si>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</si>
  <si>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</si>
  <si>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</si>
  <si>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</si>
  <si>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</si>
  <si>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</si>
  <si>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</si>
  <si>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</si>
  <si>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</si>
  <si>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</si>
  <si>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</si>
  <si>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</si>
  <si>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</si>
  <si>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</si>
  <si>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</si>
  <si>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</si>
  <si>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</si>
  <si>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</si>
  <si>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</si>
  <si>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</si>
  <si>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</si>
  <si>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</si>
  <si>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</si>
  <si>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</si>
  <si>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</si>
  <si>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</si>
  <si>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</si>
  <si>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</si>
  <si>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</si>
  <si>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</si>
  <si>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</si>
  <si>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</si>
  <si>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</si>
  <si>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</si>
  <si>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</si>
  <si>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</si>
  <si>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</si>
  <si>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</si>
  <si>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</si>
  <si>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</si>
  <si>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</si>
  <si>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</si>
  <si>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</si>
  <si>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</si>
  <si>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</si>
  <si>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</si>
  <si>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</si>
  <si>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</si>
  <si>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</si>
  <si>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</si>
  <si>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</si>
  <si>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</si>
  <si>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</si>
  <si>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</si>
  <si>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</si>
  <si>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</si>
  <si>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</si>
  <si>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</si>
  <si>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</si>
  <si>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</si>
  <si>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</si>
  <si>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</si>
  <si>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</si>
  <si>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</si>
  <si>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</si>
  <si>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</si>
  <si>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</si>
  <si>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</si>
  <si>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</si>
  <si>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</si>
  <si>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</si>
  <si>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</si>
  <si>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</si>
  <si>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</si>
  <si>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</si>
  <si>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TesshÃ´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</si>
  <si>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</si>
  <si>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</si>
  <si>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</si>
  <si>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</si>
  <si>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</si>
  <si>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</si>
  <si>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</si>
  <si>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</si>
  <si>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</si>
  <si>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</si>
  <si>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</si>
  <si>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</si>
  <si>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</si>
  <si>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</si>
  <si>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</si>
  <si>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</si>
  <si>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</si>
  <si>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</si>
  <si>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</si>
  <si>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</si>
  <si>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</si>
  <si>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</si>
  <si>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</si>
  <si>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</si>
  <si>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</si>
  <si>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</si>
  <si>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</si>
  <si>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</si>
  <si>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</si>
  <si>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</si>
  <si>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</si>
  <si>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</si>
  <si>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</si>
  <si>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</si>
  <si>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</si>
  <si>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</si>
  <si>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</si>
  <si>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</si>
  <si>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Anne-Ã‰lisabeth BossÃ©</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</si>
  <si>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</si>
  <si>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</si>
  <si>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</si>
  <si>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</si>
  <si>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</si>
  <si>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</si>
  <si>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</si>
  <si>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</si>
  <si>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</si>
  <si>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</si>
  <si>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</si>
  <si>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</si>
  <si>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</si>
  <si>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</si>
  <si>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</si>
  <si>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</si>
  <si>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</si>
  <si>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</si>
  <si>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</si>
  <si>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</si>
  <si>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</si>
  <si>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</si>
  <si>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</si>
  <si>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</si>
  <si>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</si>
  <si>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</si>
  <si>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</si>
  <si>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</si>
  <si>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</si>
  <si>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</si>
  <si>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</si>
  <si>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</si>
  <si>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</si>
  <si>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</si>
  <si>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</si>
  <si>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</si>
  <si>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</si>
  <si>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</si>
  <si>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</si>
  <si>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</si>
  <si>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</si>
  <si>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</si>
  <si>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</si>
  <si>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</si>
  <si>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</si>
  <si>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</si>
  <si>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</si>
  <si>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</si>
  <si>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</si>
  <si>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</si>
  <si>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</si>
  <si>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</si>
  <si>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</si>
  <si>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</si>
  <si>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</si>
  <si>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</si>
  <si>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</si>
  <si>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</si>
  <si>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</si>
  <si>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</si>
  <si>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</si>
  <si>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</si>
  <si>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</si>
  <si>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</si>
  <si>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</si>
  <si>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</si>
  <si>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</si>
  <si>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</si>
  <si>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</si>
  <si>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</si>
  <si>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</si>
  <si>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</si>
  <si>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</si>
  <si>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</si>
  <si>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</si>
  <si>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</si>
  <si>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</si>
  <si>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</si>
  <si>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</si>
  <si>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</si>
  <si>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</si>
  <si>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</si>
  <si>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</si>
  <si>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</si>
  <si>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</si>
  <si>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</si>
  <si>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</si>
  <si>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</si>
  <si>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</si>
  <si>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</si>
  <si>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</si>
  <si>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</si>
  <si>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</si>
  <si>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</si>
  <si>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Annual Average CPI(-U)</t>
  </si>
  <si>
    <t>Annual Percent Change</t>
  </si>
  <si>
    <t>(rate of inflation)</t>
  </si>
  <si>
    <t>Sum of Gross Revenue</t>
  </si>
  <si>
    <t>Sum of Sum(Gross) / Sum(Budget)</t>
  </si>
  <si>
    <t>Sum of Inflation-Adjusted Revenue</t>
  </si>
  <si>
    <t>Sum of sum(gross) / sum(budget)</t>
  </si>
  <si>
    <t>With these findings in mind, at a high-level I would recommend focusing on family-oriented and horror genres, as well as considering mature or unrated films as strategic choices for maximizing gross revenue relative to budget. Additionally, while high scores are valuable, they should not be the only factor in determining a film's potential profitability due to the highest grossing rating of 8.9 not being the highest score. This suggests that while quality is important, it is not the sole determinant of financial success.</t>
  </si>
  <si>
    <t>This research project investigates the trends in movies released throughout the years, focusing on their ratings, genres, gross revenue, and budget. The analysis reveals that both gross revenue and inflation-adjusted revenue have generally shown an upward trend with some fluctuations. Starting at approximately $2.48 billion in 1980 for gross revenue and around $3.01 billion for inflation-adjusted revenue, the figures increased steadily over the years, reaching around $30.34 billion gross and $11.87 billion inflation-adjusted in 2019. However, there was a significant drop in 2020, with the revenue falling to approximately $2.85 billion gross and $1.10 billion inflation-adjusted.</t>
  </si>
  <si>
    <t>The study also shows that higher scores do not necessarily equate to higher gross relative to budget. The highest grossing score was, "8.9," while the highest score possible at, "9.3," was significantly lower in terms of gross relative to budget. When examining the impact of film ratings, it was found that "R" rated films had an average gross relative to budget compared to other ratings. Interestingly, "TV-MA" held the highest gross relative to budget, followed by "Not Rated."</t>
  </si>
  <si>
    <t>Additionally, the research identified that the genre, "Family," had the highest count of films with the highest gross relative to budget, followed by, "Horror."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</si>
</sst>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409]* #,##0.00_);_([$$-409]* \(#,##0.00\);_([$$-409]* &quot;-&quot;??_);_(@_)"/>
    <numFmt numFmtId="165" formatCode="_(* #,##0_);_(* \(#,##0\);_(* &quot;-&quot;??_);_(@_)"/>
    <numFmt numFmtId="166" formatCode="&quot;$&quot;#,##0.00"/>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rgb="FF231F20"/>
      <name val="Arial"/>
      <family val="2"/>
    </font>
    <font>
      <sz val="12"/>
      <color rgb="FF231F20"/>
      <name val="Arial"/>
      <family val="2"/>
    </font>
    <font>
      <b/>
      <sz val="11"/>
      <color theme="1"/>
      <name val="Arial"/>
      <family val="2"/>
    </font>
    <font>
      <sz val="9"/>
      <color indexed="81"/>
      <name val="Tahoma"/>
      <family val="2"/>
    </font>
    <font>
      <b/>
      <sz val="9"/>
      <color indexed="81"/>
      <name val="Tahom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
      <patternFill patternType="solid">
        <fgColor theme="2"/>
        <bgColor indexed="64"/>
      </patternFill>
    </fill>
    <fill>
      <patternFill patternType="solid">
        <fgColor theme="0" tint="-4.9989318521683403E-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32">
    <xf numFmtId="0" fontId="0" fillId="0" borderId="0" xfId="0"/>
    <xf numFmtId="0" fontId="0" fillId="0" borderId="10" xfId="0" applyBorder="1"/>
    <xf numFmtId="165" fontId="0" fillId="0" borderId="10" xfId="42" applyNumberFormat="1" applyFont="1" applyBorder="1"/>
    <xf numFmtId="164" fontId="0" fillId="0" borderId="10" xfId="0" applyNumberFormat="1" applyBorder="1"/>
    <xf numFmtId="0" fontId="16" fillId="33" borderId="10" xfId="0" applyFont="1" applyFill="1" applyBorder="1" applyAlignment="1">
      <alignment horizontal="center"/>
    </xf>
    <xf numFmtId="0" fontId="0" fillId="33" borderId="0" xfId="0" applyFill="1"/>
    <xf numFmtId="0" fontId="20" fillId="33" borderId="10" xfId="0" applyFont="1" applyFill="1" applyBorder="1" applyAlignment="1">
      <alignment horizontal="center"/>
    </xf>
    <xf numFmtId="165" fontId="16" fillId="33" borderId="10" xfId="42" applyNumberFormat="1" applyFont="1" applyFill="1" applyBorder="1" applyAlignment="1">
      <alignment horizontal="center"/>
    </xf>
    <xf numFmtId="164" fontId="16" fillId="33" borderId="10" xfId="0" applyNumberFormat="1" applyFont="1" applyFill="1" applyBorder="1" applyAlignment="1">
      <alignment horizontal="center"/>
    </xf>
    <xf numFmtId="0" fontId="0" fillId="0" borderId="10" xfId="0" applyBorder="1" applyAlignment="1">
      <alignment horizontal="center"/>
    </xf>
    <xf numFmtId="0" fontId="0" fillId="33" borderId="10" xfId="0" applyFill="1" applyBorder="1" applyAlignment="1">
      <alignment horizontal="center"/>
    </xf>
    <xf numFmtId="0" fontId="0" fillId="0" borderId="0" xfId="0" applyAlignment="1">
      <alignment horizontal="center"/>
    </xf>
    <xf numFmtId="164" fontId="20" fillId="33" borderId="10" xfId="43" applyNumberFormat="1" applyFont="1" applyFill="1" applyBorder="1" applyAlignment="1">
      <alignment horizontal="center"/>
    </xf>
    <xf numFmtId="164" fontId="0" fillId="0" borderId="10" xfId="43" applyNumberFormat="1" applyFont="1" applyBorder="1"/>
    <xf numFmtId="0" fontId="0" fillId="35" borderId="10" xfId="0" applyFill="1" applyBorder="1" applyAlignment="1">
      <alignment horizontal="center"/>
    </xf>
    <xf numFmtId="10" fontId="0" fillId="35" borderId="10" xfId="0" applyNumberFormat="1" applyFill="1" applyBorder="1" applyAlignment="1">
      <alignment horizontal="center"/>
    </xf>
    <xf numFmtId="0" fontId="19" fillId="35" borderId="10" xfId="0" applyFont="1" applyFill="1" applyBorder="1" applyAlignment="1">
      <alignment horizontal="center" vertical="center" wrapText="1"/>
    </xf>
    <xf numFmtId="10" fontId="19" fillId="35" borderId="10" xfId="0" applyNumberFormat="1" applyFont="1" applyFill="1" applyBorder="1" applyAlignment="1">
      <alignment horizontal="center" vertical="center" wrapText="1"/>
    </xf>
    <xf numFmtId="0" fontId="0" fillId="35" borderId="10" xfId="0" applyFill="1" applyBorder="1"/>
    <xf numFmtId="165" fontId="0" fillId="35" borderId="10" xfId="42" applyNumberFormat="1" applyFont="1" applyFill="1" applyBorder="1"/>
    <xf numFmtId="164" fontId="0" fillId="35" borderId="10" xfId="0" applyNumberFormat="1" applyFill="1" applyBorder="1"/>
    <xf numFmtId="164" fontId="0" fillId="35" borderId="10" xfId="43" applyNumberFormat="1" applyFont="1" applyFill="1" applyBorder="1"/>
    <xf numFmtId="44" fontId="0" fillId="35" borderId="10" xfId="43" applyFont="1" applyFill="1" applyBorder="1"/>
    <xf numFmtId="166" fontId="0" fillId="35" borderId="10" xfId="0" applyNumberFormat="1" applyFill="1" applyBorder="1" applyAlignment="1">
      <alignment horizontal="center"/>
    </xf>
    <xf numFmtId="0" fontId="18" fillId="33" borderId="10" xfId="0" applyFont="1" applyFill="1" applyBorder="1" applyAlignment="1">
      <alignment horizontal="center" vertic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9" fillId="35" borderId="12" xfId="0" applyFont="1" applyFill="1" applyBorder="1" applyAlignment="1">
      <alignment horizontal="center" vertical="center" wrapText="1"/>
    </xf>
    <xf numFmtId="0" fontId="18" fillId="33" borderId="13" xfId="0" applyFont="1" applyFill="1" applyBorder="1" applyAlignment="1">
      <alignment horizontal="center" vertical="center"/>
    </xf>
    <xf numFmtId="0" fontId="0" fillId="34" borderId="13" xfId="0" applyFill="1" applyBorder="1" applyAlignment="1">
      <alignment horizontal="center" wrapText="1"/>
    </xf>
    <xf numFmtId="0" fontId="0" fillId="34" borderId="14" xfId="0" applyFill="1" applyBorder="1" applyAlignment="1">
      <alignment horizontal="center" wrapText="1"/>
    </xf>
    <xf numFmtId="0" fontId="0" fillId="34" borderId="12" xfId="0" applyFill="1" applyBorder="1" applyAlignment="1">
      <alignment horizont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
    <dxf>
      <fill>
        <patternFill patternType="solid">
          <bgColor theme="3" tint="0.749992370372631"/>
        </patternFill>
      </fill>
    </dxf>
    <dxf>
      <fill>
        <patternFill patternType="solid">
          <bgColor theme="3" tint="0.749992370372631"/>
        </patternFill>
      </fill>
    </dxf>
    <dxf>
      <fill>
        <patternFill patternType="solid">
          <bgColor theme="0" tint="-4.9989318521683403E-2"/>
        </patternFill>
      </fill>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alignment horizontal="center"/>
    </dxf>
    <dxf>
      <alignment horizontal="center"/>
    </dxf>
    <dxf>
      <fill>
        <patternFill patternType="solid">
          <bgColor theme="2"/>
        </patternFill>
      </fill>
    </dxf>
    <dxf>
      <fill>
        <patternFill patternType="solid">
          <bgColor theme="2"/>
        </patternFill>
      </fill>
    </dxf>
    <dxf>
      <fill>
        <patternFill patternType="solid">
          <bgColor theme="3" tint="0.749992370372631"/>
        </patternFill>
      </fill>
    </dxf>
    <dxf>
      <fill>
        <patternFill patternType="solid">
          <bgColor theme="3" tint="0.749992370372631"/>
        </patternFill>
      </fill>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alignment horizontal="center"/>
    </dxf>
    <dxf>
      <alignment horizontal="center"/>
    </dxf>
    <dxf>
      <alignment horizontal="center"/>
    </dxf>
    <dxf>
      <alignment horizontal="center"/>
    </dxf>
    <dxf>
      <alignment horizontal="center"/>
    </dxf>
    <dxf>
      <fill>
        <patternFill patternType="solid">
          <bgColor theme="2"/>
        </patternFill>
      </fill>
    </dxf>
    <dxf>
      <fill>
        <patternFill patternType="solid">
          <bgColor theme="2"/>
        </patternFill>
      </fill>
    </dxf>
    <dxf>
      <fill>
        <patternFill patternType="solid">
          <bgColor theme="2"/>
        </patternFill>
      </fill>
    </dxf>
    <dxf>
      <font>
        <b val="0"/>
      </font>
    </dxf>
    <dxf>
      <font>
        <b val="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bgColor theme="0" tint="-4.9989318521683403E-2"/>
        </patternFill>
      </fill>
    </dxf>
    <dxf>
      <fill>
        <patternFill>
          <bgColor theme="0" tint="-4.9989318521683403E-2"/>
        </patternFill>
      </fill>
    </dxf>
    <dxf>
      <alignment horizontal="center"/>
    </dxf>
    <dxf>
      <alignment horizontal="center"/>
    </dxf>
    <dxf>
      <alignment horizontal="center"/>
    </dxf>
    <dxf>
      <alignment horizontal="center"/>
    </dxf>
    <dxf>
      <alignment horizontal="center"/>
    </dxf>
    <dxf>
      <alignment horizontal="center"/>
    </dxf>
    <dxf>
      <fill>
        <patternFill>
          <bgColor theme="2"/>
        </patternFill>
      </fill>
    </dxf>
    <dxf>
      <fill>
        <patternFill>
          <bgColor theme="2"/>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2" tint="-9.9978637043366805E-2"/>
        </patternFill>
      </fill>
    </dxf>
    <dxf>
      <fill>
        <patternFill patternType="solid">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alignment horizontal="center"/>
    </dxf>
    <dxf>
      <alignment horizontal="center"/>
    </dxf>
    <dxf>
      <alignment horizontal="center"/>
    </dxf>
    <dxf>
      <alignment horizontal="center"/>
    </dxf>
    <dxf>
      <alignment horizontal="center"/>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patternType="solid">
          <bgColor theme="3" tint="0.749992370372631"/>
        </patternFill>
      </fill>
    </dxf>
    <dxf>
      <fill>
        <patternFill>
          <bgColor theme="2"/>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fill>
        <patternFill>
          <bgColor theme="0"/>
        </patternFill>
      </fill>
    </dxf>
    <dxf>
      <fill>
        <patternFill>
          <bgColor theme="0"/>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patternType="solid">
          <bgColor theme="2" tint="-9.9978637043366805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[MovieProject.xlsx]gross revenue over time!PivotTable1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Gross</a:t>
            </a:r>
            <a:r>
              <a:rPr lang="en-US" sz="2000" b="1" baseline="0"/>
              <a:t> Revenue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 revenue over time'!$B$3</c:f>
              <c:strCache>
                <c:ptCount val="1"/>
                <c:pt idx="0">
                  <c:v>Total</c:v>
                </c:pt>
              </c:strCache>
            </c:strRef>
          </c:tx>
          <c:spPr>
            <a:solidFill>
              <a:schemeClr val="accent1"/>
            </a:solidFill>
            <a:ln>
              <a:noFill/>
            </a:ln>
            <a:effectLst/>
          </c:spPr>
          <c:invertIfNegative val="0"/>
          <c:cat>
            <c:strRef>
              <c:f>'gross revenue over time'!$A$4:$A$44</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'gross revenue over time'!$B$4:$B$44</c:f>
              <c:numCache>
                <c:formatCode>"$"#,##0.00</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extLst>
            <c:ext xmlns:c16="http://schemas.microsoft.com/office/drawing/2014/chart" uri="{C3380CC4-5D6E-409C-BE32-E72D297353CC}">
              <c16:uniqueId val="{00000000-34C7-4BD7-A16B-D53DB2B00CB3}"/>
            </c:ext>
          </c:extLst>
        </c:ser>
        <c:dLbls>
          <c:showLegendKey val="0"/>
          <c:showVal val="0"/>
          <c:showCatName val="0"/>
          <c:showSerName val="0"/>
          <c:showPercent val="0"/>
          <c:showBubbleSize val="0"/>
        </c:dLbls>
        <c:gapWidth val="219"/>
        <c:overlap val="-27"/>
        <c:axId val="1081259184"/>
        <c:axId val="1081257264"/>
      </c:barChart>
      <c:catAx>
        <c:axId val="108125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257264"/>
        <c:crosses val="autoZero"/>
        <c:auto val="1"/>
        <c:lblAlgn val="ctr"/>
        <c:lblOffset val="100"/>
        <c:noMultiLvlLbl val="0"/>
      </c:catAx>
      <c:valAx>
        <c:axId val="1081257264"/>
        <c:scaling>
          <c:orientation val="minMax"/>
        </c:scaling>
        <c:delete val="0"/>
        <c:axPos val="l"/>
        <c:majorGridlines>
          <c:spPr>
            <a:ln w="9525" cap="flat" cmpd="sng" algn="ctr">
              <a:solidFill>
                <a:schemeClr val="tx2"/>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259184"/>
        <c:crosses val="autoZero"/>
        <c:crossBetween val="between"/>
      </c:valAx>
      <c:spPr>
        <a:solidFill>
          <a:schemeClr val="bg1">
            <a:lumMod val="9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[MovieProject.xlsx]inflation adjusted revenue!PivotTable3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Inflation-</a:t>
            </a:r>
          </a:p>
          <a:p>
            <a:pPr>
              <a:defRPr/>
            </a:pPr>
            <a:r>
              <a:rPr lang="en-US" sz="2000" b="1"/>
              <a:t>Adjusted Revenue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'inflation adjusted revenue'!$B$4</c:f>
              <c:strCache>
                <c:ptCount val="1"/>
                <c:pt idx="0">
                  <c:v>Sum of Gross Revenue</c:v>
                </c:pt>
              </c:strCache>
            </c:strRef>
          </c:tx>
          <c:spPr>
            <a:ln w="28575" cap="rnd">
              <a:solidFill>
                <a:schemeClr val="accent1"/>
              </a:solidFill>
              <a:round/>
            </a:ln>
            <a:effectLst/>
          </c:spPr>
          <c:marker>
            <c:symbol val="none"/>
          </c:marker>
          <c:cat>
            <c:strRef>
              <c:f>'inflation adjusted revenue'!$A$5:$A$45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adjusted revenue'!$B$5:$B$45</c:f>
              <c:numCache>
                <c:formatCode>"$"#,##0.00</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3-496E-4FEC-BB77-FE421FDFA059}"/>
            </c:ext>
          </c:extLst>
        </c:ser>
        <c:ser>
          <c:idx val="1"/>
          <c:order val="1"/>
          <c:tx>
            <c:strRef>
              <c:f>'inflation adjusted revenue'!$C$4</c:f>
              <c:strCache>
                <c:ptCount val="1"/>
                <c:pt idx="0">
                  <c:v>Sum of Inflation-Adjusted Revenue</c:v>
                </c:pt>
              </c:strCache>
            </c:strRef>
          </c:tx>
          <c:spPr>
            <a:ln w="28575" cap="rnd">
              <a:solidFill>
                <a:schemeClr val="accent2"/>
              </a:solidFill>
              <a:round/>
            </a:ln>
            <a:effectLst/>
          </c:spPr>
          <c:marker>
            <c:symbol val="none"/>
          </c:marker>
          <c:cat>
            <c:strRef>
              <c:f>'inflation adjusted revenue'!$A$5:$A$45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adjusted revenue'!$C$5:$C$45</c:f>
              <c:numCache>
                <c:formatCode>"$"#,##0.00</c:formatCode>
                <c:ptCount val="41"/>
                <c:pt idx="0">
                  <c:v>3014158936.8932042</c:v>
                </c:pt>
                <c:pt idx="1">
                  <c:v>2772348612.7612777</c:v>
                </c:pt>
                <c:pt idx="2">
                  <c:v>3303192245.5958543</c:v>
                </c:pt>
                <c:pt idx="3">
                  <c:v>2761048821.2851429</c:v>
                </c:pt>
                <c:pt idx="4">
                  <c:v>3400473720.8854666</c:v>
                </c:pt>
                <c:pt idx="5">
                  <c:v>3430770709.1078067</c:v>
                </c:pt>
                <c:pt idx="6">
                  <c:v>3328021748.1751828</c:v>
                </c:pt>
                <c:pt idx="7">
                  <c:v>3550558323.0633826</c:v>
                </c:pt>
                <c:pt idx="8">
                  <c:v>4091619299.2392211</c:v>
                </c:pt>
                <c:pt idx="9">
                  <c:v>4909073208.8709726</c:v>
                </c:pt>
                <c:pt idx="10">
                  <c:v>5205995302.2188253</c:v>
                </c:pt>
                <c:pt idx="11">
                  <c:v>4592342634.3612347</c:v>
                </c:pt>
                <c:pt idx="12">
                  <c:v>5227489463.2929373</c:v>
                </c:pt>
                <c:pt idx="13">
                  <c:v>5573674281.6609011</c:v>
                </c:pt>
                <c:pt idx="14">
                  <c:v>6115334516.1943321</c:v>
                </c:pt>
                <c:pt idx="15">
                  <c:v>6199675514.4356909</c:v>
                </c:pt>
                <c:pt idx="16">
                  <c:v>6258462709.3690233</c:v>
                </c:pt>
                <c:pt idx="17">
                  <c:v>8169642222.4299021</c:v>
                </c:pt>
                <c:pt idx="18">
                  <c:v>6856455925.7668686</c:v>
                </c:pt>
                <c:pt idx="19">
                  <c:v>8109026483.1932755</c:v>
                </c:pt>
                <c:pt idx="20">
                  <c:v>7813083547.61905</c:v>
                </c:pt>
                <c:pt idx="21">
                  <c:v>8818534809.7120285</c:v>
                </c:pt>
                <c:pt idx="22">
                  <c:v>9451604513.6186752</c:v>
                </c:pt>
                <c:pt idx="23">
                  <c:v>9598876099.9999962</c:v>
                </c:pt>
                <c:pt idx="24">
                  <c:v>9910930551.6146164</c:v>
                </c:pt>
                <c:pt idx="25">
                  <c:v>9148289757.8084965</c:v>
                </c:pt>
                <c:pt idx="26">
                  <c:v>9253011092.7579365</c:v>
                </c:pt>
                <c:pt idx="27">
                  <c:v>9832933815.2436028</c:v>
                </c:pt>
                <c:pt idx="28">
                  <c:v>10079963775.661863</c:v>
                </c:pt>
                <c:pt idx="29">
                  <c:v>10880503780.419579</c:v>
                </c:pt>
                <c:pt idx="30">
                  <c:v>10594495889.041725</c:v>
                </c:pt>
                <c:pt idx="31">
                  <c:v>11043880318.363722</c:v>
                </c:pt>
                <c:pt idx="32">
                  <c:v>11095901652.874577</c:v>
                </c:pt>
                <c:pt idx="33">
                  <c:v>11157016598.283268</c:v>
                </c:pt>
                <c:pt idx="34">
                  <c:v>11192007842.416569</c:v>
                </c:pt>
                <c:pt idx="35">
                  <c:v>11285236745.991566</c:v>
                </c:pt>
                <c:pt idx="36">
                  <c:v>12057851996.66666</c:v>
                </c:pt>
                <c:pt idx="37">
                  <c:v>11621888378.212975</c:v>
                </c:pt>
                <c:pt idx="38">
                  <c:v>11184902213.859018</c:v>
                </c:pt>
                <c:pt idx="39">
                  <c:v>11865331654.673441</c:v>
                </c:pt>
                <c:pt idx="40">
                  <c:v>1100579131.3755796</c:v>
                </c:pt>
              </c:numCache>
            </c:numRef>
          </c:val>
          <c:smooth val="0"/>
          <c:extLst>
            <c:ext xmlns:c16="http://schemas.microsoft.com/office/drawing/2014/chart" uri="{C3380CC4-5D6E-409C-BE32-E72D297353CC}">
              <c16:uniqueId val="{00000004-496E-4FEC-BB77-FE421FDFA059}"/>
            </c:ext>
          </c:extLst>
        </c:ser>
        <c:dLbls>
          <c:showLegendKey val="0"/>
          <c:showVal val="0"/>
          <c:showCatName val="0"/>
          <c:showSerName val="0"/>
          <c:showPercent val="0"/>
          <c:showBubbleSize val="0"/>
        </c:dLbls>
        <c:smooth val="0"/>
        <c:axId val="1231941871"/>
        <c:axId val="1231942351"/>
      </c:lineChart>
      <c:catAx>
        <c:axId val="123194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942351"/>
        <c:crosses val="autoZero"/>
        <c:auto val="1"/>
        <c:lblAlgn val="ctr"/>
        <c:lblOffset val="100"/>
        <c:noMultiLvlLbl val="0"/>
      </c:catAx>
      <c:valAx>
        <c:axId val="1231942351"/>
        <c:scaling>
          <c:orientation val="minMax"/>
        </c:scaling>
        <c:delete val="0"/>
        <c:axPos val="l"/>
        <c:majorGridlines>
          <c:spPr>
            <a:ln w="9525" cap="flat" cmpd="sng" algn="ctr">
              <a:solidFill>
                <a:schemeClr val="tx2"/>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941871"/>
        <c:crosses val="autoZero"/>
        <c:crossBetween val="between"/>
      </c:valAx>
      <c:spPr>
        <a:solidFill>
          <a:schemeClr val="bg1">
            <a:lumMod val="9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[MovieProject.xlsx]relationship with scoring!PivotTable1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kern="1200" spc="0" baseline="0">
                <a:solidFill>
                  <a:sysClr val="windowText" lastClr="000000">
                    <a:lumMod val="65000"/>
                    <a:lumOff val="35000"/>
                  </a:sysClr>
                </a:solidFill>
              </a:rPr>
              <a:t>Correlation between scoring and gross relative to budget</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'relationship with scoring'!$B$3</c:f>
              <c:strCache>
                <c:ptCount val="1"/>
                <c:pt idx="0">
                  <c:v>Total</c:v>
                </c:pt>
              </c:strCache>
            </c:strRef>
          </c:tx>
          <c:spPr>
            <a:ln w="28575" cap="rnd">
              <a:solidFill>
                <a:schemeClr val="accent1"/>
              </a:solidFill>
              <a:round/>
            </a:ln>
            <a:effectLst/>
          </c:spPr>
          <c:marker>
            <c:symbol val="none"/>
          </c:marker>
          <c:cat>
            <c:strRef>
              <c:f>'relationship with scoring'!$A$4:$A$75</c:f>
              <c:strCache>
                <c:ptCount val="72"/>
                <c:pt idx="0">
                  <c:v>1.9</c:v>
                </c:pt>
                <c:pt idx="1">
                  <c:v>2.1</c:v>
                </c:pt>
                <c:pt idx="2">
                  <c:v>2.2</c:v>
                </c:pt>
                <c:pt idx="3">
                  <c:v>2.3</c:v>
                </c:pt>
                <c:pt idx="4">
                  <c:v>2.4</c:v>
                </c:pt>
                <c:pt idx="5">
                  <c:v>2.5</c:v>
                </c:pt>
                <c:pt idx="6">
                  <c:v>2.6</c:v>
                </c:pt>
                <c:pt idx="7">
                  <c:v>2.7</c:v>
                </c:pt>
                <c:pt idx="8">
                  <c:v>2.8</c:v>
                </c:pt>
                <c:pt idx="9">
                  <c:v>2.9</c:v>
                </c:pt>
                <c:pt idx="10">
                  <c:v>3</c:v>
                </c:pt>
                <c:pt idx="11">
                  <c:v>3.1</c:v>
                </c:pt>
                <c:pt idx="12">
                  <c:v>3.2</c:v>
                </c:pt>
                <c:pt idx="13">
                  <c:v>3.3</c:v>
                </c:pt>
                <c:pt idx="14">
                  <c:v>3.4</c:v>
                </c:pt>
                <c:pt idx="15">
                  <c:v>3.5</c:v>
                </c:pt>
                <c:pt idx="16">
                  <c:v>3.6</c:v>
                </c:pt>
                <c:pt idx="17">
                  <c:v>3.7</c:v>
                </c:pt>
                <c:pt idx="18">
                  <c:v>3.8</c:v>
                </c:pt>
                <c:pt idx="19">
                  <c:v>3.9</c:v>
                </c:pt>
                <c:pt idx="20">
                  <c:v>4</c:v>
                </c:pt>
                <c:pt idx="21">
                  <c:v>4.1</c:v>
                </c:pt>
                <c:pt idx="22">
                  <c:v>4.2</c:v>
                </c:pt>
                <c:pt idx="23">
                  <c:v>4.3</c:v>
                </c:pt>
                <c:pt idx="24">
                  <c:v>4.4</c:v>
                </c:pt>
                <c:pt idx="25">
                  <c:v>4.5</c:v>
                </c:pt>
                <c:pt idx="26">
                  <c:v>4.6</c:v>
                </c:pt>
                <c:pt idx="27">
                  <c:v>4.7</c:v>
                </c:pt>
                <c:pt idx="28">
                  <c:v>4.8</c:v>
                </c:pt>
                <c:pt idx="29">
                  <c:v>4.9</c:v>
                </c:pt>
                <c:pt idx="30">
                  <c:v>5</c:v>
                </c:pt>
                <c:pt idx="31">
                  <c:v>5.1</c:v>
                </c:pt>
                <c:pt idx="32">
                  <c:v>5.2</c:v>
                </c:pt>
                <c:pt idx="33">
                  <c:v>5.3</c:v>
                </c:pt>
                <c:pt idx="34">
                  <c:v>5.4</c:v>
                </c:pt>
                <c:pt idx="35">
                  <c:v>5.5</c:v>
                </c:pt>
                <c:pt idx="36">
                  <c:v>5.6</c:v>
                </c:pt>
                <c:pt idx="37">
                  <c:v>5.7</c:v>
                </c:pt>
                <c:pt idx="38">
                  <c:v>5.8</c:v>
                </c:pt>
                <c:pt idx="39">
                  <c:v>5.9</c:v>
                </c:pt>
                <c:pt idx="40">
                  <c:v>6</c:v>
                </c:pt>
                <c:pt idx="41">
                  <c:v>6.1</c:v>
                </c:pt>
                <c:pt idx="42">
                  <c:v>6.2</c:v>
                </c:pt>
                <c:pt idx="43">
                  <c:v>6.3</c:v>
                </c:pt>
                <c:pt idx="44">
                  <c:v>6.4</c:v>
                </c:pt>
                <c:pt idx="45">
                  <c:v>6.5</c:v>
                </c:pt>
                <c:pt idx="46">
                  <c:v>6.6</c:v>
                </c:pt>
                <c:pt idx="47">
                  <c:v>6.7</c:v>
                </c:pt>
                <c:pt idx="48">
                  <c:v>6.8</c:v>
                </c:pt>
                <c:pt idx="49">
                  <c:v>6.9</c:v>
                </c:pt>
                <c:pt idx="50">
                  <c:v>7</c:v>
                </c:pt>
                <c:pt idx="51">
                  <c:v>7.1</c:v>
                </c:pt>
                <c:pt idx="52">
                  <c:v>7.2</c:v>
                </c:pt>
                <c:pt idx="53">
                  <c:v>7.3</c:v>
                </c:pt>
                <c:pt idx="54">
                  <c:v>7.4</c:v>
                </c:pt>
                <c:pt idx="55">
                  <c:v>7.5</c:v>
                </c:pt>
                <c:pt idx="56">
                  <c:v>7.6</c:v>
                </c:pt>
                <c:pt idx="57">
                  <c:v>7.7</c:v>
                </c:pt>
                <c:pt idx="58">
                  <c:v>7.8</c:v>
                </c:pt>
                <c:pt idx="59">
                  <c:v>7.9</c:v>
                </c:pt>
                <c:pt idx="60">
                  <c:v>8</c:v>
                </c:pt>
                <c:pt idx="61">
                  <c:v>8.1</c:v>
                </c:pt>
                <c:pt idx="62">
                  <c:v>8.2</c:v>
                </c:pt>
                <c:pt idx="63">
                  <c:v>8.3</c:v>
                </c:pt>
                <c:pt idx="64">
                  <c:v>8.4</c:v>
                </c:pt>
                <c:pt idx="65">
                  <c:v>8.5</c:v>
                </c:pt>
                <c:pt idx="66">
                  <c:v>8.6</c:v>
                </c:pt>
                <c:pt idx="67">
                  <c:v>8.7</c:v>
                </c:pt>
                <c:pt idx="68">
                  <c:v>8.8</c:v>
                </c:pt>
                <c:pt idx="69">
                  <c:v>8.9</c:v>
                </c:pt>
                <c:pt idx="70">
                  <c:v>9</c:v>
                </c:pt>
                <c:pt idx="71">
                  <c:v>9.3</c:v>
                </c:pt>
              </c:strCache>
            </c:strRef>
          </c:cat>
          <c:val>
            <c:numRef>
              <c:f>'relationship with scoring'!$B$4:$B$75</c:f>
              <c:numCache>
                <c:formatCode>0.00%</c:formatCode>
                <c:ptCount val="72"/>
                <c:pt idx="0">
                  <c:v>1.1465425</c:v>
                </c:pt>
                <c:pt idx="1">
                  <c:v>0.78112766666666666</c:v>
                </c:pt>
                <c:pt idx="2">
                  <c:v>0.62561856521739134</c:v>
                </c:pt>
                <c:pt idx="3">
                  <c:v>0.23962118181818182</c:v>
                </c:pt>
                <c:pt idx="4">
                  <c:v>2.4982950750000001</c:v>
                </c:pt>
                <c:pt idx="5">
                  <c:v>0.55303412209302327</c:v>
                </c:pt>
                <c:pt idx="6">
                  <c:v>1.5766150000000001</c:v>
                </c:pt>
                <c:pt idx="7">
                  <c:v>0.56348864634146345</c:v>
                </c:pt>
                <c:pt idx="8">
                  <c:v>3.4329325399999999</c:v>
                </c:pt>
                <c:pt idx="9">
                  <c:v>0.13945338297872339</c:v>
                </c:pt>
                <c:pt idx="10">
                  <c:v>1.4987932909090909</c:v>
                </c:pt>
                <c:pt idx="11">
                  <c:v>0.74902214948069468</c:v>
                </c:pt>
                <c:pt idx="12">
                  <c:v>1.0852560416666666</c:v>
                </c:pt>
                <c:pt idx="13">
                  <c:v>2.8231272870879121</c:v>
                </c:pt>
                <c:pt idx="14">
                  <c:v>1.3088111638954869</c:v>
                </c:pt>
                <c:pt idx="15">
                  <c:v>2.7332786848341231</c:v>
                </c:pt>
                <c:pt idx="16">
                  <c:v>2.5990610112359551</c:v>
                </c:pt>
                <c:pt idx="17">
                  <c:v>1.1222024842124814</c:v>
                </c:pt>
                <c:pt idx="18">
                  <c:v>1.1408767569304368</c:v>
                </c:pt>
                <c:pt idx="19">
                  <c:v>0.92219510260294724</c:v>
                </c:pt>
                <c:pt idx="20">
                  <c:v>1.6799100104931795</c:v>
                </c:pt>
                <c:pt idx="21">
                  <c:v>2.8916761908053399</c:v>
                </c:pt>
                <c:pt idx="22">
                  <c:v>1.158905699831366</c:v>
                </c:pt>
                <c:pt idx="23">
                  <c:v>1.791163282887078</c:v>
                </c:pt>
                <c:pt idx="24">
                  <c:v>1.8494514851268591</c:v>
                </c:pt>
                <c:pt idx="25">
                  <c:v>2.2504816008636643</c:v>
                </c:pt>
                <c:pt idx="26">
                  <c:v>1.9626841054425128</c:v>
                </c:pt>
                <c:pt idx="27">
                  <c:v>2.2823601657458563</c:v>
                </c:pt>
                <c:pt idx="28">
                  <c:v>1.6056308559386974</c:v>
                </c:pt>
                <c:pt idx="29">
                  <c:v>1.9843118094734533</c:v>
                </c:pt>
                <c:pt idx="30">
                  <c:v>2.293720614679656</c:v>
                </c:pt>
                <c:pt idx="31">
                  <c:v>1.7755064953498718</c:v>
                </c:pt>
                <c:pt idx="32">
                  <c:v>2.3960108400038576</c:v>
                </c:pt>
                <c:pt idx="33">
                  <c:v>1.7497329684958296</c:v>
                </c:pt>
                <c:pt idx="34">
                  <c:v>1.7855353215216336</c:v>
                </c:pt>
                <c:pt idx="35">
                  <c:v>2.0232344984769548</c:v>
                </c:pt>
                <c:pt idx="36">
                  <c:v>2.2557822576495949</c:v>
                </c:pt>
                <c:pt idx="37">
                  <c:v>1.8525867558102944</c:v>
                </c:pt>
                <c:pt idx="38">
                  <c:v>2.3366368808106954</c:v>
                </c:pt>
                <c:pt idx="39">
                  <c:v>2.1612502915797944</c:v>
                </c:pt>
                <c:pt idx="40">
                  <c:v>2.1773921814837705</c:v>
                </c:pt>
                <c:pt idx="41">
                  <c:v>2.2469342478836904</c:v>
                </c:pt>
                <c:pt idx="42">
                  <c:v>2.4806720200423835</c:v>
                </c:pt>
                <c:pt idx="43">
                  <c:v>2.6918604385994871</c:v>
                </c:pt>
                <c:pt idx="44">
                  <c:v>2.7790229328526608</c:v>
                </c:pt>
                <c:pt idx="45">
                  <c:v>2.9440324572386829</c:v>
                </c:pt>
                <c:pt idx="46">
                  <c:v>2.8251777383250309</c:v>
                </c:pt>
                <c:pt idx="47">
                  <c:v>2.4712499906447629</c:v>
                </c:pt>
                <c:pt idx="48">
                  <c:v>2.8347333486632587</c:v>
                </c:pt>
                <c:pt idx="49">
                  <c:v>3.4324363422448192</c:v>
                </c:pt>
                <c:pt idx="50">
                  <c:v>3.4576548657812469</c:v>
                </c:pt>
                <c:pt idx="51">
                  <c:v>3.7162438017171113</c:v>
                </c:pt>
                <c:pt idx="52">
                  <c:v>3.0357739968963267</c:v>
                </c:pt>
                <c:pt idx="53">
                  <c:v>3.7528678122217958</c:v>
                </c:pt>
                <c:pt idx="54">
                  <c:v>3.9706886277151687</c:v>
                </c:pt>
                <c:pt idx="55">
                  <c:v>4.0329298935140168</c:v>
                </c:pt>
                <c:pt idx="56">
                  <c:v>4.4509581352492686</c:v>
                </c:pt>
                <c:pt idx="57">
                  <c:v>4.4187893561881069</c:v>
                </c:pt>
                <c:pt idx="58">
                  <c:v>5.305217184072573</c:v>
                </c:pt>
                <c:pt idx="59">
                  <c:v>4.528874082330284</c:v>
                </c:pt>
                <c:pt idx="60">
                  <c:v>5.642872439707622</c:v>
                </c:pt>
                <c:pt idx="61">
                  <c:v>5.9442590234986943</c:v>
                </c:pt>
                <c:pt idx="62">
                  <c:v>4.9462219736957476</c:v>
                </c:pt>
                <c:pt idx="63">
                  <c:v>6.1654583998337946</c:v>
                </c:pt>
                <c:pt idx="64">
                  <c:v>6.628681527295285</c:v>
                </c:pt>
                <c:pt idx="65">
                  <c:v>7.5449245782617984</c:v>
                </c:pt>
                <c:pt idx="66">
                  <c:v>7.4134864343230999</c:v>
                </c:pt>
                <c:pt idx="67">
                  <c:v>9.9959914199999993</c:v>
                </c:pt>
                <c:pt idx="68">
                  <c:v>6.7761802533692723</c:v>
                </c:pt>
                <c:pt idx="69">
                  <c:v>13.565491282258064</c:v>
                </c:pt>
                <c:pt idx="70">
                  <c:v>5.4376953783783781</c:v>
                </c:pt>
                <c:pt idx="71">
                  <c:v>1.15269164</c:v>
                </c:pt>
              </c:numCache>
            </c:numRef>
          </c:val>
          <c:smooth val="0"/>
          <c:extLst>
            <c:ext xmlns:c16="http://schemas.microsoft.com/office/drawing/2014/chart" uri="{C3380CC4-5D6E-409C-BE32-E72D297353CC}">
              <c16:uniqueId val="{00000054-E51C-4C36-8566-44B2BF9EAFBA}"/>
            </c:ext>
          </c:extLst>
        </c:ser>
        <c:dLbls>
          <c:showLegendKey val="0"/>
          <c:showVal val="0"/>
          <c:showCatName val="0"/>
          <c:showSerName val="0"/>
          <c:showPercent val="0"/>
          <c:showBubbleSize val="0"/>
        </c:dLbls>
        <c:smooth val="0"/>
        <c:axId val="1130174495"/>
        <c:axId val="1130174975"/>
      </c:lineChart>
      <c:catAx>
        <c:axId val="113017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174975"/>
        <c:crosses val="autoZero"/>
        <c:auto val="1"/>
        <c:lblAlgn val="ctr"/>
        <c:lblOffset val="100"/>
        <c:noMultiLvlLbl val="0"/>
      </c:catAx>
      <c:valAx>
        <c:axId val="1130174975"/>
        <c:scaling>
          <c:orientation val="minMax"/>
        </c:scaling>
        <c:delete val="0"/>
        <c:axPos val="l"/>
        <c:majorGridlines>
          <c:spPr>
            <a:ln w="9525" cap="flat" cmpd="sng" algn="ctr">
              <a:solidFill>
                <a:schemeClr val="tx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174495"/>
        <c:crosses val="autoZero"/>
        <c:crossBetween val="between"/>
      </c:valAx>
      <c:spPr>
        <a:solidFill>
          <a:schemeClr val="bg1">
            <a:lumMod val="9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[MovieProject.xlsx]R rated films!PivotTable1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Ratings</a:t>
            </a:r>
            <a:endParaRPr lang="en-US" sz="2000"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 rated films'!$B$3</c:f>
              <c:strCache>
                <c:ptCount val="1"/>
                <c:pt idx="0">
                  <c:v>Total</c:v>
                </c:pt>
              </c:strCache>
            </c:strRef>
          </c:tx>
          <c:spPr>
            <a:solidFill>
              <a:schemeClr val="accent1"/>
            </a:solidFill>
            <a:ln>
              <a:noFill/>
            </a:ln>
            <a:effectLst/>
          </c:spPr>
          <c:invertIfNegative val="0"/>
          <c:cat>
            <c:strRef>
              <c:f>'R rated films'!$A$4:$A$14</c:f>
              <c:strCache>
                <c:ptCount val="11"/>
                <c:pt idx="0">
                  <c:v>Approved</c:v>
                </c:pt>
                <c:pt idx="1">
                  <c:v>G</c:v>
                </c:pt>
                <c:pt idx="2">
                  <c:v>N/A</c:v>
                </c:pt>
                <c:pt idx="3">
                  <c:v>NC-17</c:v>
                </c:pt>
                <c:pt idx="4">
                  <c:v>Not Rated</c:v>
                </c:pt>
                <c:pt idx="5">
                  <c:v>PG</c:v>
                </c:pt>
                <c:pt idx="6">
                  <c:v>PG-13</c:v>
                </c:pt>
                <c:pt idx="7">
                  <c:v>R</c:v>
                </c:pt>
                <c:pt idx="8">
                  <c:v>TV-MA</c:v>
                </c:pt>
                <c:pt idx="9">
                  <c:v>Unrated</c:v>
                </c:pt>
                <c:pt idx="10">
                  <c:v>X</c:v>
                </c:pt>
              </c:strCache>
            </c:strRef>
          </c:cat>
          <c:val>
            <c:numRef>
              <c:f>'R rated films'!$B$4:$B$14</c:f>
              <c:numCache>
                <c:formatCode>0.00%</c:formatCode>
                <c:ptCount val="11"/>
                <c:pt idx="0">
                  <c:v>5.6254276923076922</c:v>
                </c:pt>
                <c:pt idx="1">
                  <c:v>3.6491728961205565</c:v>
                </c:pt>
                <c:pt idx="2">
                  <c:v>11.64576056918507</c:v>
                </c:pt>
                <c:pt idx="3">
                  <c:v>2.0501414906832296</c:v>
                </c:pt>
                <c:pt idx="4">
                  <c:v>12.090995045312036</c:v>
                </c:pt>
                <c:pt idx="5">
                  <c:v>3.2407927389729689</c:v>
                </c:pt>
                <c:pt idx="6">
                  <c:v>3.0994966151208381</c:v>
                </c:pt>
                <c:pt idx="7">
                  <c:v>2.5464193719109862</c:v>
                </c:pt>
                <c:pt idx="8">
                  <c:v>13.195130388888888</c:v>
                </c:pt>
                <c:pt idx="9">
                  <c:v>1.2581031055602925</c:v>
                </c:pt>
                <c:pt idx="10">
                  <c:v>1.4975266470588235</c:v>
                </c:pt>
              </c:numCache>
            </c:numRef>
          </c:val>
          <c:extLst>
            <c:ext xmlns:c16="http://schemas.microsoft.com/office/drawing/2014/chart" uri="{C3380CC4-5D6E-409C-BE32-E72D297353CC}">
              <c16:uniqueId val="{00000000-2922-471F-BCD7-626DC1DAE144}"/>
            </c:ext>
          </c:extLst>
        </c:ser>
        <c:dLbls>
          <c:showLegendKey val="0"/>
          <c:showVal val="0"/>
          <c:showCatName val="0"/>
          <c:showSerName val="0"/>
          <c:showPercent val="0"/>
          <c:showBubbleSize val="0"/>
        </c:dLbls>
        <c:gapWidth val="219"/>
        <c:overlap val="-27"/>
        <c:axId val="1315030095"/>
        <c:axId val="1315026255"/>
      </c:barChart>
      <c:catAx>
        <c:axId val="131503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026255"/>
        <c:crosses val="autoZero"/>
        <c:auto val="1"/>
        <c:lblAlgn val="ctr"/>
        <c:lblOffset val="100"/>
        <c:noMultiLvlLbl val="0"/>
      </c:catAx>
      <c:valAx>
        <c:axId val="1315026255"/>
        <c:scaling>
          <c:orientation val="minMax"/>
        </c:scaling>
        <c:delete val="0"/>
        <c:axPos val="l"/>
        <c:majorGridlines>
          <c:spPr>
            <a:ln w="9525" cap="flat" cmpd="sng" algn="ctr">
              <a:solidFill>
                <a:schemeClr val="tx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030095"/>
        <c:crosses val="autoZero"/>
        <c:crossBetween val="between"/>
      </c:valAx>
      <c:spPr>
        <a:solidFill>
          <a:schemeClr val="bg1">
            <a:lumMod val="9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[MovieProject.xlsx]relationship with genre!PivotTable1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'relationship with genre'!$B$3</c:f>
              <c:strCache>
                <c:ptCount val="1"/>
                <c:pt idx="0">
                  <c:v>Total</c:v>
                </c:pt>
              </c:strCache>
            </c:strRef>
          </c:tx>
          <c:spPr>
            <a:solidFill>
              <a:schemeClr val="accent1"/>
            </a:solidFill>
            <a:ln>
              <a:noFill/>
            </a:ln>
            <a:effectLst/>
          </c:spPr>
          <c:invertIfNegative val="0"/>
          <c:cat>
            <c:strRef>
              <c:f>'relationship with genre'!$A$4:$A$18</c:f>
              <c:strCache>
                <c:ptCount val="15"/>
                <c:pt idx="0">
                  <c:v>Action</c:v>
                </c:pt>
                <c:pt idx="1">
                  <c:v>Adventure</c:v>
                </c:pt>
                <c:pt idx="2">
                  <c:v>Animation</c:v>
                </c:pt>
                <c:pt idx="3">
                  <c:v>Biography</c:v>
                </c:pt>
                <c:pt idx="4">
                  <c:v>Comedy</c:v>
                </c:pt>
                <c:pt idx="5">
                  <c:v>Crime</c:v>
                </c:pt>
                <c:pt idx="6">
                  <c:v>Drama</c:v>
                </c:pt>
                <c:pt idx="7">
                  <c:v>Family</c:v>
                </c:pt>
                <c:pt idx="8">
                  <c:v>Fantasy</c:v>
                </c:pt>
                <c:pt idx="9">
                  <c:v>Horror</c:v>
                </c:pt>
                <c:pt idx="10">
                  <c:v>Mystery</c:v>
                </c:pt>
                <c:pt idx="11">
                  <c:v>Romance</c:v>
                </c:pt>
                <c:pt idx="12">
                  <c:v>Sci-Fi</c:v>
                </c:pt>
                <c:pt idx="13">
                  <c:v>Thriller</c:v>
                </c:pt>
                <c:pt idx="14">
                  <c:v>Western</c:v>
                </c:pt>
              </c:strCache>
            </c:strRef>
          </c:cat>
          <c:val>
            <c:numRef>
              <c:f>'relationship with genre'!$B$4:$B$18</c:f>
              <c:numCache>
                <c:formatCode>0.00%</c:formatCode>
                <c:ptCount val="15"/>
                <c:pt idx="0">
                  <c:v>2.9369704428329975</c:v>
                </c:pt>
                <c:pt idx="1">
                  <c:v>3.0533590564873396</c:v>
                </c:pt>
                <c:pt idx="2">
                  <c:v>3.7902847368552979</c:v>
                </c:pt>
                <c:pt idx="3">
                  <c:v>2.5998487973939435</c:v>
                </c:pt>
                <c:pt idx="4">
                  <c:v>2.846566619253553</c:v>
                </c:pt>
                <c:pt idx="5">
                  <c:v>2.357830719076746</c:v>
                </c:pt>
                <c:pt idx="6">
                  <c:v>2.8341709597324654</c:v>
                </c:pt>
                <c:pt idx="7">
                  <c:v>10.552065608801955</c:v>
                </c:pt>
                <c:pt idx="8">
                  <c:v>2.3470123166948675</c:v>
                </c:pt>
                <c:pt idx="9">
                  <c:v>4.2953361680787232</c:v>
                </c:pt>
                <c:pt idx="10">
                  <c:v>3.7343985057494029</c:v>
                </c:pt>
                <c:pt idx="11">
                  <c:v>1.567346081530782</c:v>
                </c:pt>
                <c:pt idx="12">
                  <c:v>1.6500276556660542</c:v>
                </c:pt>
                <c:pt idx="13">
                  <c:v>3.4167348097251584</c:v>
                </c:pt>
                <c:pt idx="14">
                  <c:v>1.5250421904761904</c:v>
                </c:pt>
              </c:numCache>
            </c:numRef>
          </c:val>
          <c:extLst>
            <c:ext xmlns:c16="http://schemas.microsoft.com/office/drawing/2014/chart" uri="{C3380CC4-5D6E-409C-BE32-E72D297353CC}">
              <c16:uniqueId val="{00000000-1C51-447B-867A-F979FC82CD3E}"/>
            </c:ext>
          </c:extLst>
        </c:ser>
        <c:dLbls>
          <c:showLegendKey val="0"/>
          <c:showVal val="0"/>
          <c:showCatName val="0"/>
          <c:showSerName val="0"/>
          <c:showPercent val="0"/>
          <c:showBubbleSize val="0"/>
        </c:dLbls>
        <c:gapWidth val="219"/>
        <c:overlap val="-27"/>
        <c:axId val="424284736"/>
        <c:axId val="424291456"/>
      </c:barChart>
      <c:catAx>
        <c:axId val="42428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291456"/>
        <c:crosses val="autoZero"/>
        <c:auto val="1"/>
        <c:lblAlgn val="ctr"/>
        <c:lblOffset val="100"/>
        <c:noMultiLvlLbl val="0"/>
      </c:catAx>
      <c:valAx>
        <c:axId val="424291456"/>
        <c:scaling>
          <c:orientation val="minMax"/>
        </c:scaling>
        <c:delete val="0"/>
        <c:axPos val="l"/>
        <c:majorGridlines>
          <c:spPr>
            <a:ln w="9525" cap="flat" cmpd="sng" algn="ctr">
              <a:solidFill>
                <a:schemeClr val="tx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284736"/>
        <c:crosses val="autoZero"/>
        <c:crossBetween val="between"/>
      </c:valAx>
      <c:spPr>
        <a:solidFill>
          <a:schemeClr val="bg1">
            <a:lumMod val="9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419100</xdr:colOff>
      <xdr:row>2</xdr:row>
      <xdr:rowOff>66675</xdr:rowOff>
    </xdr:from>
    <xdr:to>
      <xdr:col>13</xdr:col>
      <xdr:colOff>476249</xdr:colOff>
      <xdr:row>44</xdr:row>
      <xdr:rowOff>133350</xdr:rowOff>
    </xdr:to>
    <xdr:graphicFrame macro="">
      <xdr:nvGraphicFramePr>
        <xdr:cNvPr id="3" name="Chart 2">
          <a:extLst>
            <a:ext uri="{FF2B5EF4-FFF2-40B4-BE49-F238E27FC236}">
              <a16:creationId xmlns:a16="http://schemas.microsoft.com/office/drawing/2014/main" id="{6F4D7FE2-3D6E-0A1B-A0F2-24B62F2CC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228599</xdr:colOff>
      <xdr:row>3</xdr:row>
      <xdr:rowOff>38100</xdr:rowOff>
    </xdr:from>
    <xdr:to>
      <xdr:col>31</xdr:col>
      <xdr:colOff>571499</xdr:colOff>
      <xdr:row>44</xdr:row>
      <xdr:rowOff>114300</xdr:rowOff>
    </xdr:to>
    <xdr:graphicFrame macro="">
      <xdr:nvGraphicFramePr>
        <xdr:cNvPr id="3" name="Chart 2">
          <a:extLst>
            <a:ext uri="{FF2B5EF4-FFF2-40B4-BE49-F238E27FC236}">
              <a16:creationId xmlns:a16="http://schemas.microsoft.com/office/drawing/2014/main" id="{45CA6C14-9FFF-8BE2-58B3-E185D39A58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952499</xdr:colOff>
      <xdr:row>4</xdr:row>
      <xdr:rowOff>66675</xdr:rowOff>
    </xdr:from>
    <xdr:to>
      <xdr:col>23</xdr:col>
      <xdr:colOff>323850</xdr:colOff>
      <xdr:row>47</xdr:row>
      <xdr:rowOff>57150</xdr:rowOff>
    </xdr:to>
    <xdr:graphicFrame macro="">
      <xdr:nvGraphicFramePr>
        <xdr:cNvPr id="2" name="Chart 1">
          <a:extLst>
            <a:ext uri="{FF2B5EF4-FFF2-40B4-BE49-F238E27FC236}">
              <a16:creationId xmlns:a16="http://schemas.microsoft.com/office/drawing/2014/main" id="{25674643-DAE0-B458-23E2-6EB355A34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228600</xdr:colOff>
      <xdr:row>1</xdr:row>
      <xdr:rowOff>66675</xdr:rowOff>
    </xdr:from>
    <xdr:to>
      <xdr:col>18</xdr:col>
      <xdr:colOff>323850</xdr:colOff>
      <xdr:row>38</xdr:row>
      <xdr:rowOff>38100</xdr:rowOff>
    </xdr:to>
    <xdr:graphicFrame macro="">
      <xdr:nvGraphicFramePr>
        <xdr:cNvPr id="2" name="Chart 1">
          <a:extLst>
            <a:ext uri="{FF2B5EF4-FFF2-40B4-BE49-F238E27FC236}">
              <a16:creationId xmlns:a16="http://schemas.microsoft.com/office/drawing/2014/main" id="{C4155950-C248-99FD-479C-A7D09D7D2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571500</xdr:colOff>
      <xdr:row>1</xdr:row>
      <xdr:rowOff>76199</xdr:rowOff>
    </xdr:from>
    <xdr:to>
      <xdr:col>21</xdr:col>
      <xdr:colOff>571500</xdr:colOff>
      <xdr:row>24</xdr:row>
      <xdr:rowOff>161924</xdr:rowOff>
    </xdr:to>
    <mc:AlternateContent xmlns:mc="http://schemas.openxmlformats.org/markup-compatibility/2006" xmlns:a14="http://schemas.microsoft.com/office/drawing/2010/main">
      <mc:Choice Requires="a14">
        <xdr:graphicFrame macro="">
          <xdr:nvGraphicFramePr>
            <xdr:cNvPr id="3" name="Rating">
              <a:extLst>
                <a:ext uri="{FF2B5EF4-FFF2-40B4-BE49-F238E27FC236}">
                  <a16:creationId xmlns:a16="http://schemas.microsoft.com/office/drawing/2014/main" id="{DCFF7A89-DBAC-D529-4872-F252A764F4E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3354050" y="266699"/>
              <a:ext cx="1828800" cy="446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371475</xdr:colOff>
      <xdr:row>1</xdr:row>
      <xdr:rowOff>85725</xdr:rowOff>
    </xdr:from>
    <xdr:to>
      <xdr:col>19</xdr:col>
      <xdr:colOff>542925</xdr:colOff>
      <xdr:row>35</xdr:row>
      <xdr:rowOff>23812</xdr:rowOff>
    </xdr:to>
    <xdr:graphicFrame macro="">
      <xdr:nvGraphicFramePr>
        <xdr:cNvPr id="2" name="Chart 1">
          <a:extLst>
            <a:ext uri="{FF2B5EF4-FFF2-40B4-BE49-F238E27FC236}">
              <a16:creationId xmlns:a16="http://schemas.microsoft.com/office/drawing/2014/main" id="{4F165C4F-8923-5ECA-574A-A38CC6A30C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219075</xdr:colOff>
      <xdr:row>1</xdr:row>
      <xdr:rowOff>152400</xdr:rowOff>
    </xdr:from>
    <xdr:to>
      <xdr:col>23</xdr:col>
      <xdr:colOff>219075</xdr:colOff>
      <xdr:row>33</xdr:row>
      <xdr:rowOff>180976</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87F516E8-995D-5E83-FEB3-3661B463AEA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4049375" y="342900"/>
              <a:ext cx="1828800" cy="6124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stin Tognacci" refreshedDate="45833.720029398151" createdVersion="8" refreshedVersion="8" minRefreshableVersion="3" recordCount="7669" xr:uid="{B3B41C98-6E15-46FF-AE55-CF18BD8E79E3}">
  <cacheSource type="worksheet">
    <worksheetSource ref="A1:S1048576" sheet="movie"/>
  </cacheSource>
  <cacheFields count="20">
    <cacheField name="Name" numFmtId="0">
      <sharedItems containsBlank="1" containsMixedTypes="1" containsNumber="1" containsInteger="1" minValue="9" maxValue="2046"/>
    </cacheField>
    <cacheField name="Rating" numFmtId="0">
      <sharedItems containsBlank="1" count="14">
        <s v="R"/>
        <s v="PG"/>
        <s v="G"/>
        <s v="N/A"/>
        <s v="Not Rated"/>
        <s v="NC-17"/>
        <s v="Approved"/>
        <s v="TV-PG"/>
        <s v="PG-13"/>
        <s v="Unrated"/>
        <s v="X"/>
        <s v="TV-MA"/>
        <s v="TV-14"/>
        <m/>
      </sharedItems>
    </cacheField>
    <cacheField name="Genre" numFmtId="0">
      <sharedItems containsBlank="1" count="20">
        <s v="Drama"/>
        <s v="Adventure"/>
        <s v="Action"/>
        <s v="Comedy"/>
        <s v="Horror"/>
        <s v="Biography"/>
        <s v="Crime"/>
        <s v="Fantasy"/>
        <s v="Family"/>
        <s v="Sci-Fi"/>
        <s v="Animation"/>
        <s v="Romance"/>
        <s v="Music"/>
        <s v="Western"/>
        <s v="Thriller"/>
        <s v="History"/>
        <s v="Mystery"/>
        <s v="Sport"/>
        <s v="Musical"/>
        <m/>
      </sharedItems>
    </cacheField>
    <cacheField name="Year" numFmtId="0">
      <sharedItems containsString="0" containsBlank="1" containsNumber="1" containsInteger="1" minValue="1980" maxValue="2020" count="42">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m/>
      </sharedItems>
    </cacheField>
    <cacheField name="CPI of Release Year" numFmtId="0">
      <sharedItems containsString="0" containsBlank="1" containsNumber="1" minValue="82.4" maxValue="258.8"/>
    </cacheField>
    <cacheField name="Released" numFmtId="0">
      <sharedItems containsBlank="1"/>
    </cacheField>
    <cacheField name="Score" numFmtId="0">
      <sharedItems containsBlank="1" containsMixedTypes="1" containsNumber="1" minValue="1.9" maxValue="9.3000000000000007" count="74">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s v="N/A"/>
        <m/>
      </sharedItems>
    </cacheField>
    <cacheField name="Votes" numFmtId="165">
      <sharedItems containsBlank="1" containsMixedTypes="1" containsNumber="1" containsInteger="1" minValue="7" maxValue="2400000"/>
    </cacheField>
    <cacheField name="Director" numFmtId="0">
      <sharedItems containsBlank="1"/>
    </cacheField>
    <cacheField name="Writer" numFmtId="0">
      <sharedItems containsBlank="1"/>
    </cacheField>
    <cacheField name="Star" numFmtId="0">
      <sharedItems containsBlank="1"/>
    </cacheField>
    <cacheField name="Country" numFmtId="0">
      <sharedItems containsBlank="1"/>
    </cacheField>
    <cacheField name="Budget" numFmtId="164">
      <sharedItems containsString="0" containsBlank="1" containsNumber="1" containsInteger="1" minValue="0" maxValue="356000000"/>
    </cacheField>
    <cacheField name="Gross Revenue" numFmtId="164">
      <sharedItems containsString="0" containsBlank="1" containsNumber="1" containsInteger="1" minValue="0" maxValue="2847246203"/>
    </cacheField>
    <cacheField name="Gross Revenue in 2023 Dollars" numFmtId="43">
      <sharedItems containsString="0" containsBlank="1" containsNumber="1" minValue="0" maxValue="4179700444.4909658"/>
    </cacheField>
    <cacheField name="Gross Relative to Budget" numFmtId="0">
      <sharedItems containsString="0" containsBlank="1" containsNumber="1" minValue="0" maxValue="1289038.6666666667"/>
    </cacheField>
    <cacheField name="Inflation-Adjusted Revenue" numFmtId="0">
      <sharedItems containsString="0" containsBlank="1" containsNumber="1" minValue="0" maxValue="1371742843.6137071"/>
    </cacheField>
    <cacheField name="Company" numFmtId="0">
      <sharedItems containsBlank="1"/>
    </cacheField>
    <cacheField name="Runtime" numFmtId="0">
      <sharedItems containsString="0" containsBlank="1" containsNumber="1" containsInteger="1" minValue="55" maxValue="366"/>
    </cacheField>
    <cacheField name="sum(gross) / sum(budget)" numFmtId="0" formula=" SUM('Gross Revenue') / SUM(Budget)" databaseField="0"/>
  </cacheFields>
  <extLst>
    <ext xmlns:x14="http://schemas.microsoft.com/office/spreadsheetml/2009/9/main" uri="{725AE2AE-9491-48be-B2B4-4EB974FC3084}">
      <x14:pivotCacheDefinition pivotCacheId="13431989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stin Tognacci" refreshedDate="45834.458979166666" createdVersion="8" refreshedVersion="8" minRefreshableVersion="3" recordCount="7668" xr:uid="{F68B72DB-40C4-4896-9421-6DAD5ED21884}">
  <cacheSource type="worksheet">
    <worksheetSource ref="A1:S7669" sheet="movie"/>
  </cacheSource>
  <cacheFields count="20">
    <cacheField name="Name" numFmtId="0">
      <sharedItems containsMixedTypes="1" containsNumber="1" containsInteger="1" minValue="9" maxValue="2046"/>
    </cacheField>
    <cacheField name="Rating" numFmtId="0">
      <sharedItems/>
    </cacheField>
    <cacheField name="Genre" numFmtId="0">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CPI of Release Year" numFmtId="0">
      <sharedItems containsSemiMixedTypes="0" containsString="0" containsNumber="1" minValue="82.4" maxValue="258.8"/>
    </cacheField>
    <cacheField name="Released" numFmtId="0">
      <sharedItems/>
    </cacheField>
    <cacheField name="Score" numFmtId="0">
      <sharedItems containsMixedTypes="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s v="N/A"/>
      </sharedItems>
    </cacheField>
    <cacheField name="Votes" numFmtId="165">
      <sharedItems containsMixedTypes="1" containsNumber="1" containsInteger="1" minValue="7" maxValue="2400000"/>
    </cacheField>
    <cacheField name="Director" numFmtId="0">
      <sharedItems/>
    </cacheField>
    <cacheField name="Writer" numFmtId="0">
      <sharedItems/>
    </cacheField>
    <cacheField name="Star" numFmtId="0">
      <sharedItems/>
    </cacheField>
    <cacheField name="Country" numFmtId="0">
      <sharedItems/>
    </cacheField>
    <cacheField name="Budget" numFmtId="164">
      <sharedItems containsSemiMixedTypes="0" containsString="0" containsNumber="1" containsInteger="1" minValue="0" maxValue="356000000"/>
    </cacheField>
    <cacheField name="Gross Revenue" numFmtId="164">
      <sharedItems containsSemiMixedTypes="0" containsString="0" containsNumber="1" containsInteger="1" minValue="0" maxValue="2847246203"/>
    </cacheField>
    <cacheField name="Gross Revenue in 2023 Dollars" numFmtId="43">
      <sharedItems containsSemiMixedTypes="0" containsString="0" containsNumber="1" minValue="0" maxValue="4179700444.4909658"/>
    </cacheField>
    <cacheField name="Gross Relative to Budget" numFmtId="44">
      <sharedItems containsSemiMixedTypes="0" containsString="0" containsNumber="1" minValue="0" maxValue="1289038.6666666667"/>
    </cacheField>
    <cacheField name="Inflation-Adjusted Revenue" numFmtId="164">
      <sharedItems containsSemiMixedTypes="0" containsString="0" containsNumber="1" minValue="0" maxValue="1371742843.6137071"/>
    </cacheField>
    <cacheField name="Company" numFmtId="0">
      <sharedItems containsBlank="1"/>
    </cacheField>
    <cacheField name="Runtime" numFmtId="0">
      <sharedItems containsString="0" containsBlank="1" containsNumber="1" containsInteger="1" minValue="55" maxValue="366"/>
    </cacheField>
    <cacheField name="Sum(Gross) / Sum(Budget)" numFmtId="0" formula=" SUM('Gross Revenue') / SUM(Budge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9">
  <r>
    <s v="The Shining"/>
    <x v="0"/>
    <x v="0"/>
    <x v="0"/>
    <n v="82.4"/>
    <s v="June 13, 1980 (United States)"/>
    <x v="0"/>
    <n v="927000"/>
    <s v="Stanley Kubrick"/>
    <s v="Stephen King"/>
    <s v="Jack Nicholson"/>
    <s v="United Kingdom"/>
    <n v="19000000"/>
    <n v="46998772"/>
    <n v="173792789.17961165"/>
    <n v="247.36195789473686"/>
    <n v="57037344.660194173"/>
    <s v="Warner Bros."/>
    <n v="146"/>
  </r>
  <r>
    <s v="The Blue Lagoon"/>
    <x v="0"/>
    <x v="1"/>
    <x v="0"/>
    <n v="82.4"/>
    <s v="July 2, 1980 (United States)"/>
    <x v="1"/>
    <n v="65000"/>
    <s v="Randal Kleiser"/>
    <s v="Henry De Vere Stacpoole"/>
    <s v="Brooke Shields"/>
    <s v="United States"/>
    <n v="4500000"/>
    <n v="58853106"/>
    <n v="217627929.58980581"/>
    <n v="1307.8468"/>
    <n v="71423672.330097079"/>
    <s v="Columbia Pictures"/>
    <n v="104"/>
  </r>
  <r>
    <s v="Star Wars: Episode V - The Empire Strikes Back"/>
    <x v="1"/>
    <x v="2"/>
    <x v="0"/>
    <n v="82.4"/>
    <s v="June 20, 1980 (United States)"/>
    <x v="2"/>
    <n v="1200000"/>
    <s v="Irvin Kershner"/>
    <s v="Leigh Brackett"/>
    <s v="Mark Hamill"/>
    <s v="United States"/>
    <n v="18000000"/>
    <n v="538375067"/>
    <n v="1990811685.8604367"/>
    <n v="2990.9725944444444"/>
    <n v="653367799.75728154"/>
    <s v="Lucasfilm"/>
    <n v="124"/>
  </r>
  <r>
    <s v="Airplane!"/>
    <x v="1"/>
    <x v="3"/>
    <x v="0"/>
    <n v="82.4"/>
    <s v="July 2, 1980 (United States)"/>
    <x v="3"/>
    <n v="221000"/>
    <s v="Jim Abrahams"/>
    <s v="Jim Abrahams"/>
    <s v="Robert Hays"/>
    <s v="United States"/>
    <n v="3500000"/>
    <n v="83453539"/>
    <n v="308595792.87985432"/>
    <n v="2384.3868285714289"/>
    <n v="101278566.74757281"/>
    <s v="Paramount Pictures"/>
    <n v="88"/>
  </r>
  <r>
    <s v="Caddyshack"/>
    <x v="0"/>
    <x v="3"/>
    <x v="0"/>
    <n v="82.4"/>
    <s v="July 25, 1980 (United States)"/>
    <x v="4"/>
    <n v="108000"/>
    <s v="Harold Ramis"/>
    <s v="Brian Doyle-Murray"/>
    <s v="Chevy Chase"/>
    <s v="United States"/>
    <n v="6000000"/>
    <n v="39846344"/>
    <n v="147344429.81553397"/>
    <n v="664.10573333333332"/>
    <n v="48357213.592233002"/>
    <s v="Orion Pictures"/>
    <n v="98"/>
  </r>
  <r>
    <s v="Friday the 13th"/>
    <x v="0"/>
    <x v="4"/>
    <x v="0"/>
    <n v="82.4"/>
    <s v="May 9, 1980 (United States)"/>
    <x v="5"/>
    <n v="123000"/>
    <s v="Sean S. Cunningham"/>
    <s v="Victor Miller"/>
    <s v="Betsy Palmer"/>
    <s v="United States"/>
    <n v="550000"/>
    <n v="39754601"/>
    <n v="147005181.125"/>
    <n v="7228.1092727272717"/>
    <n v="48245874.999999993"/>
    <s v="Paramount Pictures"/>
    <n v="95"/>
  </r>
  <r>
    <s v="The Blues Brothers"/>
    <x v="0"/>
    <x v="2"/>
    <x v="0"/>
    <n v="82.4"/>
    <s v="June 20, 1980 (United States)"/>
    <x v="6"/>
    <n v="188000"/>
    <s v="John Landis"/>
    <s v="Dan Aykroyd"/>
    <s v="John Belushi"/>
    <s v="United States"/>
    <n v="27000000"/>
    <n v="115229890"/>
    <n v="426098877.22087377"/>
    <n v="426.77737037037036"/>
    <n v="139842099.51456308"/>
    <s v="Universal Pictures"/>
    <n v="133"/>
  </r>
  <r>
    <s v="Raging Bull"/>
    <x v="0"/>
    <x v="5"/>
    <x v="0"/>
    <n v="82.4"/>
    <s v="December 19, 1980 (United States)"/>
    <x v="7"/>
    <n v="330000"/>
    <s v="Martin Scorsese"/>
    <s v="Jake LaMotta"/>
    <s v="Robert De Niro"/>
    <s v="United States"/>
    <n v="18000000"/>
    <n v="23402427"/>
    <n v="86537858.093446597"/>
    <n v="130.01348333333334"/>
    <n v="28401003.640776698"/>
    <s v="Chartoff-Winkler Productions"/>
    <n v="129"/>
  </r>
  <r>
    <s v="Superman II"/>
    <x v="1"/>
    <x v="2"/>
    <x v="0"/>
    <n v="82.4"/>
    <s v="June 19, 1981 (United States)"/>
    <x v="8"/>
    <n v="101000"/>
    <s v="Richard Lester"/>
    <s v="Jerry Siegel"/>
    <s v="Gene Hackman"/>
    <s v="United States"/>
    <n v="54000000"/>
    <n v="108185706"/>
    <n v="400050784.20145631"/>
    <n v="200.34390000000002"/>
    <n v="131293332.52427183"/>
    <s v="Dovemead Films"/>
    <n v="127"/>
  </r>
  <r>
    <s v="The Long Riders"/>
    <x v="0"/>
    <x v="5"/>
    <x v="0"/>
    <n v="82.4"/>
    <s v="May 16, 1980 (United States)"/>
    <x v="9"/>
    <n v="10000"/>
    <s v="Walter Hill"/>
    <s v="Bill Bryden"/>
    <s v="David Carradine"/>
    <s v="United States"/>
    <n v="10000000"/>
    <n v="15795189"/>
    <n v="58407695.246359222"/>
    <n v="157.95188999999999"/>
    <n v="19168918.689320385"/>
    <s v="United Artists"/>
    <n v="100"/>
  </r>
  <r>
    <s v="Any Which Way You Can"/>
    <x v="1"/>
    <x v="2"/>
    <x v="0"/>
    <n v="82.4"/>
    <s v="December 17, 1980 (United States)"/>
    <x v="10"/>
    <n v="18000"/>
    <s v="Buddy Van Horn"/>
    <s v="Stanford Sherman"/>
    <s v="Clint Eastwood"/>
    <s v="United States"/>
    <n v="15000000"/>
    <n v="70687344"/>
    <n v="261388758.69902912"/>
    <n v="471.24895999999995"/>
    <n v="85785611.650485426"/>
    <s v="The Malpaso Company"/>
    <n v="116"/>
  </r>
  <r>
    <s v="The Gods Must Be Crazy"/>
    <x v="1"/>
    <x v="1"/>
    <x v="0"/>
    <n v="82.4"/>
    <s v="October 26, 1984 (United States)"/>
    <x v="4"/>
    <n v="54000"/>
    <s v="Jamie Uys"/>
    <s v="Jamie Uys"/>
    <s v="N!xau"/>
    <s v="South Africa"/>
    <n v="5000000"/>
    <n v="30031783"/>
    <n v="111051993.69053397"/>
    <n v="600.63566000000003"/>
    <n v="36446338.59223301"/>
    <s v="C.A.T. Films"/>
    <n v="109"/>
  </r>
  <r>
    <s v="Popeye"/>
    <x v="1"/>
    <x v="1"/>
    <x v="0"/>
    <n v="82.4"/>
    <s v="December 12, 1980 (United States)"/>
    <x v="11"/>
    <n v="30000"/>
    <s v="Robert Altman"/>
    <s v="Jules Feiffer"/>
    <s v="Robin Williams"/>
    <s v="United States"/>
    <n v="20000000"/>
    <n v="49823037"/>
    <n v="184236400.16868931"/>
    <n v="249.115185"/>
    <n v="60464850.728155337"/>
    <s v="Paramount Pictures"/>
    <n v="114"/>
  </r>
  <r>
    <s v="Ordinary People"/>
    <x v="0"/>
    <x v="0"/>
    <x v="0"/>
    <n v="82.4"/>
    <s v="September 19, 1980 (United States)"/>
    <x v="3"/>
    <n v="49000"/>
    <s v="Robert Redford"/>
    <s v="Judith Guest"/>
    <s v="Donald Sutherland"/>
    <s v="United States"/>
    <n v="6000000"/>
    <n v="54766923"/>
    <n v="202517978.61771843"/>
    <n v="912.78205000000003"/>
    <n v="66464712.378640771"/>
    <s v="Paramount Pictures"/>
    <n v="124"/>
  </r>
  <r>
    <s v="Dressed to Kill"/>
    <x v="0"/>
    <x v="6"/>
    <x v="0"/>
    <n v="82.4"/>
    <s v="July 25, 1980 (United States)"/>
    <x v="12"/>
    <n v="37000"/>
    <s v="Brian De Palma"/>
    <s v="Brian De Palma"/>
    <s v="Michael Caine"/>
    <s v="United States"/>
    <n v="6500000"/>
    <n v="31899000"/>
    <n v="117956617.7184466"/>
    <n v="490.75384615384615"/>
    <n v="38712378.640776694"/>
    <s v="Filmways Pictures"/>
    <n v="104"/>
  </r>
  <r>
    <s v="Somewhere in Time"/>
    <x v="1"/>
    <x v="0"/>
    <x v="0"/>
    <n v="82.4"/>
    <s v="October 3, 1980 (United States)"/>
    <x v="13"/>
    <n v="27000"/>
    <s v="Jeannot Szwarc"/>
    <s v="Richard Matheson"/>
    <s v="Christopher Reeve"/>
    <s v="United States"/>
    <n v="5100000"/>
    <n v="9709597"/>
    <n v="35904298.61529126"/>
    <n v="190.38425490196079"/>
    <n v="11783491.504854368"/>
    <s v="Rastar Pictures"/>
    <n v="103"/>
  </r>
  <r>
    <s v="Fame"/>
    <x v="0"/>
    <x v="0"/>
    <x v="0"/>
    <n v="82.4"/>
    <s v="May 16, 1980 (United States)"/>
    <x v="14"/>
    <n v="21000"/>
    <s v="Alan Parker"/>
    <s v="Christopher Gore"/>
    <s v="Eddie Barth"/>
    <s v="United States"/>
    <n v="0"/>
    <n v="21202829"/>
    <n v="78404150.440533981"/>
    <n v="0"/>
    <n v="25731588.592233006"/>
    <s v="Metro-Goldwyn-Mayer (MGM)"/>
    <n v="134"/>
  </r>
  <r>
    <s v="9 to 5"/>
    <x v="1"/>
    <x v="3"/>
    <x v="0"/>
    <n v="82.4"/>
    <s v="December 19, 1980 (United States)"/>
    <x v="15"/>
    <n v="29000"/>
    <s v="Colin Higgins"/>
    <s v="Patricia Resnick"/>
    <s v="Jane Fonda"/>
    <s v="United States"/>
    <n v="10000000"/>
    <n v="103300686"/>
    <n v="381986881.36165047"/>
    <n v="1033.00686"/>
    <n v="125364910.19417475"/>
    <s v="IPC Films"/>
    <n v="109"/>
  </r>
  <r>
    <s v="The Fog"/>
    <x v="0"/>
    <x v="4"/>
    <x v="0"/>
    <n v="82.4"/>
    <s v="February 8, 1980 (United States)"/>
    <x v="8"/>
    <n v="66000"/>
    <s v="John Carpenter"/>
    <s v="John Carpenter"/>
    <s v="Adrienne Barbeau"/>
    <s v="United States"/>
    <n v="1000000"/>
    <n v="21448782"/>
    <n v="79313639.264563099"/>
    <n v="2144.8782000000001"/>
    <n v="26030075.242718443"/>
    <s v="AVCO Embassy Pictures"/>
    <n v="89"/>
  </r>
  <r>
    <s v="Stir Crazy"/>
    <x v="0"/>
    <x v="3"/>
    <x v="0"/>
    <n v="82.4"/>
    <s v="December 12, 1980 (United States)"/>
    <x v="8"/>
    <n v="26000"/>
    <s v="Sidney Poitier"/>
    <s v="Bruce Jay Friedman"/>
    <s v="Gene Wilder"/>
    <s v="United States"/>
    <n v="0"/>
    <n v="101300000"/>
    <n v="374588713.592233"/>
    <n v="0"/>
    <n v="122936893.20388348"/>
    <s v="Columbia Pictures"/>
    <n v="111"/>
  </r>
  <r>
    <s v="Cruising"/>
    <x v="0"/>
    <x v="6"/>
    <x v="0"/>
    <n v="82.4"/>
    <s v="February 15, 1980 (United States)"/>
    <x v="16"/>
    <n v="20000"/>
    <s v="William Friedkin"/>
    <s v="William Friedkin"/>
    <s v="Al Pacino"/>
    <s v="West Germany"/>
    <n v="11000000"/>
    <n v="19814523"/>
    <n v="73270450.947815523"/>
    <n v="180.13202727272727"/>
    <n v="24046751.213592231"/>
    <s v="Lorimar Film Entertainment"/>
    <n v="102"/>
  </r>
  <r>
    <s v="Heaven's Gate"/>
    <x v="0"/>
    <x v="1"/>
    <x v="0"/>
    <n v="82.4"/>
    <s v="April 24, 1981 (United States)"/>
    <x v="8"/>
    <n v="14000"/>
    <s v="Michael Cimino"/>
    <s v="Michael Cimino"/>
    <s v="Kris Kristofferson"/>
    <s v="United States"/>
    <n v="44000000"/>
    <n v="3484523"/>
    <n v="12885123.27791262"/>
    <n v="7.9193704545454544"/>
    <n v="4228790.0485436888"/>
    <s v="Partisan Productions"/>
    <n v="219"/>
  </r>
  <r>
    <s v="The Final Countdown"/>
    <x v="1"/>
    <x v="2"/>
    <x v="0"/>
    <n v="82.4"/>
    <s v="August 1, 1980 (United States)"/>
    <x v="17"/>
    <n v="22000"/>
    <s v="Don Taylor"/>
    <s v="Thomas Hunter"/>
    <s v="Kirk Douglas"/>
    <s v="United States"/>
    <n v="12000000"/>
    <n v="16647800"/>
    <n v="61560493.446601935"/>
    <n v="138.73166666666668"/>
    <n v="20203640.776699029"/>
    <s v="Bryna Productions"/>
    <n v="103"/>
  </r>
  <r>
    <s v="Xanadu"/>
    <x v="1"/>
    <x v="7"/>
    <x v="0"/>
    <n v="82.4"/>
    <s v="August 8, 1980 (United States)"/>
    <x v="11"/>
    <n v="12000"/>
    <s v="Robert Greenwald"/>
    <s v="Richard Christian Danus"/>
    <s v="Olivia Newton-John"/>
    <s v="United States"/>
    <n v="20000000"/>
    <n v="22762571"/>
    <n v="84171788.637135923"/>
    <n v="113.812855"/>
    <n v="27624479.368932035"/>
    <s v="Universal Pictures"/>
    <n v="96"/>
  </r>
  <r>
    <s v="Urban Cowboy"/>
    <x v="1"/>
    <x v="0"/>
    <x v="0"/>
    <n v="82.4"/>
    <s v="June 6, 1980 (United States)"/>
    <x v="5"/>
    <n v="14000"/>
    <s v="James Bridges"/>
    <s v="Aaron Latham"/>
    <s v="John Travolta"/>
    <s v="United States"/>
    <n v="0"/>
    <n v="46918287"/>
    <n v="173495170.4963592"/>
    <n v="0"/>
    <n v="56939668.689320385"/>
    <s v="Paramount Pictures"/>
    <n v="132"/>
  </r>
  <r>
    <s v="Altered States"/>
    <x v="0"/>
    <x v="4"/>
    <x v="0"/>
    <n v="82.4"/>
    <s v="December 25, 1980 (United States)"/>
    <x v="15"/>
    <n v="33000"/>
    <s v="Ken Russell"/>
    <s v="Paddy Chayefsky"/>
    <s v="William Hurt"/>
    <s v="United States"/>
    <n v="0"/>
    <n v="19853892"/>
    <n v="73416030.247572809"/>
    <n v="0"/>
    <n v="24094529.126213592"/>
    <s v="Warner Bros."/>
    <n v="102"/>
  </r>
  <r>
    <s v="Little Darlings"/>
    <x v="0"/>
    <x v="3"/>
    <x v="0"/>
    <n v="82.4"/>
    <s v="March 21, 1980 (United States)"/>
    <x v="16"/>
    <n v="5100"/>
    <s v="Ron Maxwell"/>
    <s v="Kimi Peck"/>
    <s v="Tatum O'Neal"/>
    <s v="United States"/>
    <n v="0"/>
    <n v="34326249"/>
    <n v="126932136.77548543"/>
    <n v="0"/>
    <n v="41658069.174757279"/>
    <s v="Stephen Friedman/Kings Road Productions"/>
    <n v="96"/>
  </r>
  <r>
    <s v="Raise the Titanic"/>
    <x v="1"/>
    <x v="2"/>
    <x v="0"/>
    <n v="82.4"/>
    <s v="August 1, 1980 (United States)"/>
    <x v="18"/>
    <n v="4100"/>
    <s v="Jerry Jameson"/>
    <s v="Adam Kennedy"/>
    <s v="Jason Robards"/>
    <s v="United Kingdom"/>
    <n v="36000000"/>
    <n v="0"/>
    <n v="0"/>
    <n v="0"/>
    <n v="0"/>
    <s v="ITC Films"/>
    <n v="115"/>
  </r>
  <r>
    <s v="Brubaker"/>
    <x v="0"/>
    <x v="6"/>
    <x v="0"/>
    <n v="82.4"/>
    <s v="June 20, 1980 (United States)"/>
    <x v="13"/>
    <n v="17000"/>
    <s v="Stuart Rosenberg"/>
    <s v="W.D. Richter"/>
    <s v="Robert Redford"/>
    <s v="United States"/>
    <n v="9000000"/>
    <n v="37121708"/>
    <n v="137269228.49029124"/>
    <n v="412.46342222222222"/>
    <n v="45050616.504854366"/>
    <s v="Twentieth Century Fox"/>
    <n v="131"/>
  </r>
  <r>
    <s v="American Gigolo"/>
    <x v="0"/>
    <x v="6"/>
    <x v="0"/>
    <n v="82.4"/>
    <s v="February 1, 1980 (United States)"/>
    <x v="19"/>
    <n v="22000"/>
    <s v="Paul Schrader"/>
    <s v="Paul Schrader"/>
    <s v="Richard Gere"/>
    <s v="United States"/>
    <n v="4800000"/>
    <n v="22743674"/>
    <n v="84101911.016990289"/>
    <n v="473.82654166666669"/>
    <n v="27601546.116504852"/>
    <s v="Paramount Pictures"/>
    <n v="117"/>
  </r>
  <r>
    <s v="My Bodyguard"/>
    <x v="1"/>
    <x v="3"/>
    <x v="0"/>
    <n v="82.4"/>
    <s v="September 26, 1980 (United States)"/>
    <x v="12"/>
    <n v="8900"/>
    <s v="Tony Bill"/>
    <s v="Alan Ormsby"/>
    <s v="Chris Makepeace"/>
    <s v="United States"/>
    <n v="0"/>
    <n v="22482952"/>
    <n v="83137809.155339807"/>
    <n v="0"/>
    <n v="27285135.922330096"/>
    <s v="Twentieth Century Fox"/>
    <n v="102"/>
  </r>
  <r>
    <s v="Prom Night"/>
    <x v="0"/>
    <x v="4"/>
    <x v="0"/>
    <n v="82.4"/>
    <s v="July 18, 1980 (United States)"/>
    <x v="20"/>
    <n v="16000"/>
    <s v="Paul Lynch"/>
    <s v="William Gray"/>
    <s v="Leslie Nielsen"/>
    <s v="Canada"/>
    <n v="0"/>
    <n v="14796236"/>
    <n v="54713751.325242713"/>
    <n v="0"/>
    <n v="17956597.08737864"/>
    <s v="Guardian Trust Company"/>
    <n v="92"/>
  </r>
  <r>
    <s v="Smokey and the Bandit II"/>
    <x v="1"/>
    <x v="2"/>
    <x v="0"/>
    <n v="82.4"/>
    <s v="August 15, 1980 (United States)"/>
    <x v="11"/>
    <n v="15000"/>
    <s v="Hal Needham"/>
    <s v="Hal Needham"/>
    <s v="Burt Reynolds"/>
    <s v="United States"/>
    <n v="0"/>
    <n v="66132626"/>
    <n v="244546251.72572812"/>
    <n v="0"/>
    <n v="80258041.262135923"/>
    <s v="Universal Pictures"/>
    <n v="100"/>
  </r>
  <r>
    <s v="Cattle Annie and Little Britches"/>
    <x v="1"/>
    <x v="0"/>
    <x v="0"/>
    <n v="82.4"/>
    <s v="April 24, 1981 (United States)"/>
    <x v="10"/>
    <n v="604"/>
    <s v="Lamont Johnson"/>
    <s v="David Eyre"/>
    <s v="Scott Glenn"/>
    <s v="United States"/>
    <n v="5100000"/>
    <n v="534816"/>
    <n v="1977650.9126213591"/>
    <n v="10.486588235294118"/>
    <n v="649048.54368932033"/>
    <s v="Cattle Annie Productions"/>
    <n v="97"/>
  </r>
  <r>
    <s v="Seems Like Old Times"/>
    <x v="1"/>
    <x v="3"/>
    <x v="0"/>
    <n v="82.4"/>
    <s v="December 19, 1980 (United States)"/>
    <x v="17"/>
    <n v="9100"/>
    <s v="Jay Sandrich"/>
    <s v="Neil Simon"/>
    <s v="Goldie Hawn"/>
    <s v="United States"/>
    <n v="0"/>
    <n v="43995918"/>
    <n v="162688789.01213592"/>
    <n v="0"/>
    <n v="53393104.368932031"/>
    <s v="Rastar Films"/>
    <n v="102"/>
  </r>
  <r>
    <s v="Private Benjamin"/>
    <x v="0"/>
    <x v="3"/>
    <x v="0"/>
    <n v="82.4"/>
    <s v="October 10, 1980 (United States)"/>
    <x v="19"/>
    <n v="24000"/>
    <s v="Howard Zieff"/>
    <s v="Nancy Meyers"/>
    <s v="Goldie Hawn"/>
    <s v="United States"/>
    <n v="10000000"/>
    <n v="69847348"/>
    <n v="258282608.44174755"/>
    <n v="698.47348"/>
    <n v="84766199.029126212"/>
    <s v="Warner Bros."/>
    <n v="109"/>
  </r>
  <r>
    <s v="The Hollywood Knights"/>
    <x v="0"/>
    <x v="3"/>
    <x v="0"/>
    <n v="82.4"/>
    <s v="May 30, 1980 (United States)"/>
    <x v="21"/>
    <n v="4300"/>
    <s v="Floyd Mutrux"/>
    <s v="Floyd Mutrux"/>
    <s v="Tony Danza"/>
    <s v="United States"/>
    <n v="4000000"/>
    <n v="10000000"/>
    <n v="36978155.339805819"/>
    <n v="250"/>
    <n v="12135922.330097087"/>
    <s v="PolyGram Filmed Entertainment"/>
    <n v="91"/>
  </r>
  <r>
    <s v="Motel Hell"/>
    <x v="0"/>
    <x v="3"/>
    <x v="0"/>
    <n v="82.4"/>
    <s v="October 24, 1980 (United States)"/>
    <x v="22"/>
    <n v="11000"/>
    <s v="Kevin Connor"/>
    <s v="Robert Jaffe"/>
    <s v="Rory Calhoun"/>
    <s v="United States"/>
    <n v="3000000"/>
    <n v="6342668"/>
    <n v="23454016.257281553"/>
    <n v="211.42226666666664"/>
    <n v="7697412.6213592226"/>
    <s v="Camp Hill"/>
    <n v="101"/>
  </r>
  <r>
    <s v="The Jazz Singer"/>
    <x v="1"/>
    <x v="0"/>
    <x v="0"/>
    <n v="82.4"/>
    <s v="December 19, 1980 (United States)"/>
    <x v="23"/>
    <n v="4000"/>
    <s v="Richard Fleischer"/>
    <s v="Samson Raphaelson"/>
    <s v="Laurence Olivier"/>
    <s v="United States"/>
    <n v="0"/>
    <n v="27118000"/>
    <n v="100277361.65048543"/>
    <n v="0"/>
    <n v="32910194.174757279"/>
    <s v="EMI Films"/>
    <n v="115"/>
  </r>
  <r>
    <s v="Coal Miner's Daughter"/>
    <x v="1"/>
    <x v="5"/>
    <x v="0"/>
    <n v="82.4"/>
    <s v="March 7, 1980 (United States)"/>
    <x v="24"/>
    <n v="17000"/>
    <s v="Michael Apted"/>
    <s v="Thomas Rickman"/>
    <s v="Sissy Spacek"/>
    <s v="United States"/>
    <n v="0"/>
    <n v="67182787"/>
    <n v="248429553.38470873"/>
    <n v="0"/>
    <n v="81532508.495145619"/>
    <s v="Universal Pictures"/>
    <n v="124"/>
  </r>
  <r>
    <s v="The Watcher in the Woods"/>
    <x v="1"/>
    <x v="8"/>
    <x v="0"/>
    <n v="82.4"/>
    <s v="October 9, 1981 (United States)"/>
    <x v="21"/>
    <n v="5700"/>
    <s v="John Hough"/>
    <s v="Brian Clemens"/>
    <s v="Bette Davis"/>
    <s v="United States"/>
    <n v="0"/>
    <n v="5000000"/>
    <n v="18489077.66990291"/>
    <n v="0"/>
    <n v="6067961.1650485434"/>
    <s v="Walt Disney Productions"/>
    <n v="84"/>
  </r>
  <r>
    <s v="Breaker Morant"/>
    <x v="1"/>
    <x v="0"/>
    <x v="0"/>
    <n v="82.4"/>
    <s v="July 3, 1980 (Australia)"/>
    <x v="6"/>
    <n v="13000"/>
    <s v="Bruce Beresford"/>
    <s v="Jonathan Hardy"/>
    <s v="Edward Woodward"/>
    <s v="Australia"/>
    <n v="0"/>
    <n v="0"/>
    <n v="0"/>
    <n v="0"/>
    <n v="0"/>
    <s v="The South Australian Film Corporation"/>
    <n v="107"/>
  </r>
  <r>
    <s v="The Stunt Man"/>
    <x v="0"/>
    <x v="2"/>
    <x v="0"/>
    <n v="82.4"/>
    <s v="June 27, 1980 (United States)"/>
    <x v="12"/>
    <n v="9000"/>
    <s v="Richard Rush"/>
    <s v="Lawrence B. Marcus"/>
    <s v="Peter O'Toole"/>
    <s v="United States"/>
    <n v="3500000"/>
    <n v="7063886"/>
    <n v="26120947.381067958"/>
    <n v="201.82531428571431"/>
    <n v="8572677.1844660193"/>
    <s v="Melvin Simon Productions"/>
    <n v="131"/>
  </r>
  <r>
    <s v="Where the Buffalo Roam"/>
    <x v="0"/>
    <x v="5"/>
    <x v="0"/>
    <n v="82.4"/>
    <s v="April 25, 1980 (United States)"/>
    <x v="14"/>
    <n v="11000"/>
    <s v="Art Linson"/>
    <s v="Hunter S. Thompson"/>
    <s v="Peter Boyle"/>
    <s v="United States"/>
    <n v="0"/>
    <n v="6659377"/>
    <n v="24625147.71723301"/>
    <n v="0"/>
    <n v="8081768.2038834943"/>
    <s v="Universal Pictures"/>
    <n v="99"/>
  </r>
  <r>
    <s v="The Awakening"/>
    <x v="0"/>
    <x v="4"/>
    <x v="0"/>
    <n v="82.4"/>
    <s v="October 31, 1980 (United States)"/>
    <x v="25"/>
    <n v="2000"/>
    <s v="Mike Newell"/>
    <s v="Allan Scott"/>
    <s v="Charlton Heston"/>
    <s v="United Kingdom"/>
    <n v="0"/>
    <n v="8415112"/>
    <n v="31117531.873786405"/>
    <n v="0"/>
    <n v="10212514.563106796"/>
    <s v="EMI Films"/>
    <n v="101"/>
  </r>
  <r>
    <s v="Cheech and Chong's Next Movie"/>
    <x v="0"/>
    <x v="3"/>
    <x v="0"/>
    <n v="82.4"/>
    <s v="July 18, 1980 (United States)"/>
    <x v="10"/>
    <n v="12000"/>
    <s v="Tommy Chong"/>
    <s v="Tommy Chong"/>
    <s v="Cheech Marin"/>
    <s v="United States"/>
    <n v="0"/>
    <n v="41675194"/>
    <n v="154107179.75485435"/>
    <n v="0"/>
    <n v="50576691.747572809"/>
    <s v="Universal Pictures"/>
    <n v="99"/>
  </r>
  <r>
    <s v="The Island"/>
    <x v="0"/>
    <x v="2"/>
    <x v="0"/>
    <n v="82.4"/>
    <s v="June 13, 1980 (United States)"/>
    <x v="11"/>
    <n v="3900"/>
    <s v="Michael Ritchie"/>
    <s v="Peter Benchley"/>
    <s v="Michael Caine"/>
    <s v="United States"/>
    <n v="22000000"/>
    <n v="15716828"/>
    <n v="58117930.723300964"/>
    <n v="71.440127272727267"/>
    <n v="19073820.388349514"/>
    <s v="Universal Pictures"/>
    <n v="109"/>
  </r>
  <r>
    <s v="The Boogey Man"/>
    <x v="0"/>
    <x v="4"/>
    <x v="0"/>
    <n v="82.4"/>
    <s v="November 7, 1980 (United States)"/>
    <x v="26"/>
    <n v="3900"/>
    <s v="Ulli Lommel"/>
    <s v="Ulli Lommel"/>
    <s v="Suzanna Love"/>
    <s v="United States"/>
    <n v="300000"/>
    <n v="0"/>
    <n v="0"/>
    <n v="0"/>
    <n v="0"/>
    <s v="The Jerry Gross Organization"/>
    <n v="82"/>
  </r>
  <r>
    <s v="The Nude Bomb"/>
    <x v="1"/>
    <x v="2"/>
    <x v="0"/>
    <n v="82.4"/>
    <s v="May 9, 1980 (United States)"/>
    <x v="27"/>
    <n v="3100"/>
    <s v="Clive Donner"/>
    <s v="Mel Brooks"/>
    <s v="Don Adams"/>
    <s v="United States"/>
    <n v="15000000"/>
    <n v="14662035"/>
    <n v="54217500.782766983"/>
    <n v="97.746899999999997"/>
    <n v="17793731.796116505"/>
    <s v="Universal Pictures"/>
    <n v="94"/>
  </r>
  <r>
    <s v="Lion of the Desert"/>
    <x v="1"/>
    <x v="5"/>
    <x v="0"/>
    <n v="82.4"/>
    <s v="May 16, 1981 (Japan)"/>
    <x v="28"/>
    <n v="15000"/>
    <s v="Moustapha Akkad"/>
    <s v="David Butler"/>
    <s v="Anthony Quinn"/>
    <s v="Libya"/>
    <n v="35000000"/>
    <n v="0"/>
    <n v="0"/>
    <n v="0"/>
    <n v="0"/>
    <s v="Falcon International Productions"/>
    <n v="173"/>
  </r>
  <r>
    <s v="Stardust Memories"/>
    <x v="1"/>
    <x v="3"/>
    <x v="0"/>
    <n v="82.4"/>
    <s v="September 26, 1980 (United States)"/>
    <x v="4"/>
    <n v="22000"/>
    <s v="Woody Allen"/>
    <s v="Woody Allen"/>
    <s v="Woody Allen"/>
    <s v="United States"/>
    <n v="10000000"/>
    <n v="10389003"/>
    <n v="38416616.675970875"/>
    <n v="103.89003000000001"/>
    <n v="12608013.349514563"/>
    <s v="Jack Rollins &amp; Charles H. Joffe Productions"/>
    <n v="89"/>
  </r>
  <r>
    <s v="Melvin and Howard"/>
    <x v="0"/>
    <x v="3"/>
    <x v="0"/>
    <n v="82.4"/>
    <s v="September 19, 1980 (United States)"/>
    <x v="8"/>
    <n v="4500"/>
    <s v="Jonathan Demme"/>
    <s v="Bo Goldman"/>
    <s v="Paul Le Mat"/>
    <s v="United States"/>
    <n v="7000000"/>
    <n v="4309490"/>
    <n v="15935699.065533979"/>
    <n v="61.564142857142855"/>
    <n v="5229963.5922330096"/>
    <s v="Universal Pictures"/>
    <n v="95"/>
  </r>
  <r>
    <s v="Can't Stop the Music"/>
    <x v="1"/>
    <x v="5"/>
    <x v="0"/>
    <n v="82.4"/>
    <s v="June 20, 1980 (United States)"/>
    <x v="29"/>
    <n v="3700"/>
    <s v="Nancy Walker"/>
    <s v="Bronte Woodard"/>
    <s v="Ray Simpson"/>
    <s v="United States"/>
    <n v="20000000"/>
    <n v="0"/>
    <n v="0"/>
    <n v="0"/>
    <n v="0"/>
    <s v="EMI Films"/>
    <n v="124"/>
  </r>
  <r>
    <s v="Bronco Billy"/>
    <x v="1"/>
    <x v="2"/>
    <x v="0"/>
    <n v="82.4"/>
    <s v="June 11, 1980 (United States)"/>
    <x v="10"/>
    <n v="11000"/>
    <s v="Clint Eastwood"/>
    <s v="Dennis Hackin"/>
    <s v="Clint Eastwood"/>
    <s v="United States"/>
    <n v="6500000"/>
    <n v="24265659"/>
    <n v="89729930.792475715"/>
    <n v="373.3178307692308"/>
    <n v="29448615.291262135"/>
    <s v="Warner Bros."/>
    <n v="116"/>
  </r>
  <r>
    <s v="City of Women"/>
    <x v="0"/>
    <x v="3"/>
    <x v="0"/>
    <n v="82.4"/>
    <s v="April 8, 1981 (United States)"/>
    <x v="9"/>
    <n v="6700"/>
    <s v="Federico Fellini"/>
    <s v="Federico Fellini"/>
    <s v="Marcello Mastroianni"/>
    <s v="Italy"/>
    <n v="0"/>
    <n v="12516"/>
    <n v="46281.859223300969"/>
    <n v="0"/>
    <n v="15189.320388349513"/>
    <s v="Opera Film Produzione"/>
    <n v="139"/>
  </r>
  <r>
    <s v="The Private Eyes"/>
    <x v="1"/>
    <x v="3"/>
    <x v="0"/>
    <n v="82.4"/>
    <s v="November 21, 1980 (United States)"/>
    <x v="17"/>
    <n v="2900"/>
    <s v="Lang Elliott"/>
    <s v="Tim Conway"/>
    <s v="Tim Conway"/>
    <s v="United States"/>
    <n v="0"/>
    <n v="0"/>
    <n v="0"/>
    <n v="0"/>
    <n v="0"/>
    <s v="Tri Star Productions"/>
    <n v="91"/>
  </r>
  <r>
    <s v="When Time Ran Out..."/>
    <x v="1"/>
    <x v="2"/>
    <x v="0"/>
    <n v="82.4"/>
    <s v="March 28, 1980 (United States)"/>
    <x v="26"/>
    <n v="2600"/>
    <s v="James Goldstone"/>
    <s v="Gordon Thomas"/>
    <s v="Paul Newman"/>
    <s v="United States"/>
    <n v="20000000"/>
    <n v="3763988"/>
    <n v="13918533.296116505"/>
    <n v="18.819939999999999"/>
    <n v="4567946.6019417476"/>
    <s v="International Cinema"/>
    <n v="121"/>
  </r>
  <r>
    <s v="Oh Heavenly Dog"/>
    <x v="1"/>
    <x v="3"/>
    <x v="0"/>
    <n v="82.4"/>
    <s v="July 11, 1980 (United States)"/>
    <x v="20"/>
    <n v="2400"/>
    <s v="Joe Camp"/>
    <s v="Rod Browning"/>
    <s v="Chevy Chase"/>
    <s v="United States"/>
    <n v="6000000"/>
    <n v="6216067"/>
    <n v="22985869.112864077"/>
    <n v="103.60111666666667"/>
    <n v="7543770.6310679605"/>
    <s v="Mulberry Square Productions"/>
    <n v="103"/>
  </r>
  <r>
    <s v="The Octagon"/>
    <x v="0"/>
    <x v="2"/>
    <x v="0"/>
    <n v="82.4"/>
    <s v="August 15, 1980 (United States)"/>
    <x v="27"/>
    <n v="5200"/>
    <s v="Eric Karson"/>
    <s v="Leigh Chapman"/>
    <s v="Chuck Norris"/>
    <s v="United States"/>
    <n v="4000000"/>
    <n v="18971000"/>
    <n v="70151258.495145619"/>
    <n v="474.27499999999998"/>
    <n v="23023058.252427183"/>
    <s v="American Cinema Productions"/>
    <n v="103"/>
  </r>
  <r>
    <s v="Hangar 18"/>
    <x v="1"/>
    <x v="9"/>
    <x v="0"/>
    <n v="82.4"/>
    <s v="March 13, 1981 (Ireland)"/>
    <x v="11"/>
    <n v="2400"/>
    <s v="James L. Conway"/>
    <s v="Ken Pettus"/>
    <s v="Darren McGavin"/>
    <s v="United States"/>
    <n v="11000000"/>
    <n v="0"/>
    <n v="0"/>
    <n v="0"/>
    <n v="0"/>
    <s v="Sunn Classic Pictures"/>
    <n v="97"/>
  </r>
  <r>
    <s v="Herbie Goes Bananas"/>
    <x v="2"/>
    <x v="1"/>
    <x v="0"/>
    <n v="82.4"/>
    <s v="June 25, 1980 (United States)"/>
    <x v="18"/>
    <n v="5300"/>
    <s v="Vincent McEveety"/>
    <s v="Don Tait"/>
    <s v="Charles Martin Smith"/>
    <s v="United States"/>
    <n v="0"/>
    <n v="18000000"/>
    <n v="66560679.611650482"/>
    <n v="0"/>
    <n v="21844660.194174755"/>
    <s v="Walt Disney Productions"/>
    <n v="100"/>
  </r>
  <r>
    <s v="The Competition"/>
    <x v="1"/>
    <x v="0"/>
    <x v="0"/>
    <n v="82.4"/>
    <s v="December 3, 1980 (United States)"/>
    <x v="17"/>
    <n v="1900"/>
    <s v="Joel Oliansky"/>
    <s v="Joel Oliansky"/>
    <s v="Richard Dreyfuss"/>
    <s v="United States"/>
    <n v="0"/>
    <n v="14287755"/>
    <n v="52833482.384708732"/>
    <n v="0"/>
    <n v="17339508.49514563"/>
    <s v="Rastar Films"/>
    <n v="123"/>
  </r>
  <r>
    <s v="It's My Turn"/>
    <x v="0"/>
    <x v="3"/>
    <x v="0"/>
    <n v="82.4"/>
    <s v="February 5, 1981 (Argentina)"/>
    <x v="30"/>
    <n v="875"/>
    <s v="Claudia Weill"/>
    <s v="Eleanor Bergstein"/>
    <s v="Jill Clayburgh"/>
    <s v="United States"/>
    <n v="0"/>
    <n v="0"/>
    <n v="0"/>
    <n v="0"/>
    <n v="0"/>
    <s v="Rastar Films"/>
    <n v="91"/>
  </r>
  <r>
    <s v="Honeysuckle Rose"/>
    <x v="1"/>
    <x v="0"/>
    <x v="0"/>
    <n v="82.4"/>
    <s v="July 18, 1980 (United States)"/>
    <x v="21"/>
    <n v="1400"/>
    <s v="Jerry Schatzberg"/>
    <s v="GÃ¶sta Stevens"/>
    <s v="Willie Nelson"/>
    <s v="United States"/>
    <n v="0"/>
    <n v="17815212"/>
    <n v="65877367.674757279"/>
    <n v="0"/>
    <n v="21620402.912621357"/>
    <s v="Major Studio Partners"/>
    <n v="119"/>
  </r>
  <r>
    <s v="Resurrection"/>
    <x v="1"/>
    <x v="0"/>
    <x v="0"/>
    <n v="82.4"/>
    <s v="September 26, 1980 (United States)"/>
    <x v="4"/>
    <n v="2800"/>
    <s v="Daniel Petrie"/>
    <s v="Lewis John Carlino"/>
    <s v="Ellen Burstyn"/>
    <s v="United States"/>
    <n v="0"/>
    <n v="3910019"/>
    <n v="14458528.996359222"/>
    <n v="0"/>
    <n v="4745168.6893203883"/>
    <s v="Universal Pictures"/>
    <n v="103"/>
  </r>
  <r>
    <s v="Fatso"/>
    <x v="1"/>
    <x v="3"/>
    <x v="0"/>
    <n v="82.4"/>
    <s v="February 1, 1980 (United States)"/>
    <x v="21"/>
    <n v="2000"/>
    <s v="Anne Bancroft"/>
    <s v="Anne Bancroft"/>
    <s v="Dom DeLuise"/>
    <s v="United States"/>
    <n v="0"/>
    <n v="7653061"/>
    <n v="28299607.848300967"/>
    <n v="0"/>
    <n v="9287695.3883495145"/>
    <s v="Brooksfilms"/>
    <n v="93"/>
  </r>
  <r>
    <s v="Moscow Does Not Believe in Tears"/>
    <x v="1"/>
    <x v="3"/>
    <x v="0"/>
    <n v="82.4"/>
    <s v="February 11, 1980 (Soviet Union)"/>
    <x v="31"/>
    <n v="12000"/>
    <s v="Vladimir Menshov"/>
    <s v="Valentin Chernykh"/>
    <s v="Vera Alentova"/>
    <s v="Soviet Union"/>
    <n v="900000"/>
    <n v="0"/>
    <n v="0"/>
    <n v="0"/>
    <n v="0"/>
    <s v="Mosfilm"/>
    <n v="150"/>
  </r>
  <r>
    <s v="The Fiendish Plot of Dr. Fu Manchu"/>
    <x v="1"/>
    <x v="3"/>
    <x v="0"/>
    <n v="82.4"/>
    <s v="August 8, 1980 (United States)"/>
    <x v="27"/>
    <n v="2000"/>
    <s v="Piers Haggard"/>
    <s v="Rudy Dochtermann"/>
    <s v="Peter Sellers"/>
    <s v="United States"/>
    <n v="0"/>
    <n v="10697276"/>
    <n v="39556553.364077665"/>
    <n v="0"/>
    <n v="12982131.067961164"/>
    <s v="Braun Entertainment Group"/>
    <n v="100"/>
  </r>
  <r>
    <s v="Serial"/>
    <x v="0"/>
    <x v="3"/>
    <x v="0"/>
    <n v="82.4"/>
    <s v="March 28, 1980 (United States)"/>
    <x v="14"/>
    <n v="915"/>
    <s v="Bill Persky"/>
    <s v="Cyra McFadden"/>
    <s v="Martin Mull"/>
    <s v="United States"/>
    <n v="0"/>
    <n v="9870727"/>
    <n v="36500127.632281549"/>
    <n v="0"/>
    <n v="11979037.621359222"/>
    <s v="Paramount Pictures"/>
    <n v="86"/>
  </r>
  <r>
    <s v="Hero at Large"/>
    <x v="1"/>
    <x v="3"/>
    <x v="0"/>
    <n v="82.4"/>
    <s v="February 8, 1980 (United States)"/>
    <x v="22"/>
    <n v="1500"/>
    <s v="Martin Davidson"/>
    <s v="AJ Carothers"/>
    <s v="John Ritter"/>
    <s v="United States"/>
    <n v="0"/>
    <n v="15934737"/>
    <n v="58923718.008495145"/>
    <n v="0"/>
    <n v="19338273.058252424"/>
    <s v="Kings Road Entertainment"/>
    <n v="98"/>
  </r>
  <r>
    <s v="Wholly Moses!"/>
    <x v="1"/>
    <x v="3"/>
    <x v="0"/>
    <n v="82.4"/>
    <s v="June 13, 1980 (United States)"/>
    <x v="32"/>
    <n v="1800"/>
    <s v="Gary Weis"/>
    <s v="Guy Thomas"/>
    <s v="Dudley Moore"/>
    <s v="United States"/>
    <n v="0"/>
    <n v="14155617"/>
    <n v="52344860.435679607"/>
    <n v="0"/>
    <n v="17179146.844660193"/>
    <s v="Columbia Pictures"/>
    <n v="103"/>
  </r>
  <r>
    <s v="Bon Voyage, Charlie Brown (and Don't Come Back!!)"/>
    <x v="2"/>
    <x v="10"/>
    <x v="0"/>
    <n v="82.4"/>
    <s v="May 30, 1980 (United States)"/>
    <x v="4"/>
    <n v="2900"/>
    <s v="Bill Melendez"/>
    <s v="Charles M. Schulz"/>
    <s v="Scott Beach"/>
    <s v="United States"/>
    <n v="0"/>
    <n v="2013193"/>
    <n v="7444416.3483009702"/>
    <n v="0"/>
    <n v="2443195.3883495145"/>
    <s v="Lee Mendelson Film Productions"/>
    <n v="75"/>
  </r>
  <r>
    <s v="In God We Trust (or Gimme That Prime Time Religion)"/>
    <x v="1"/>
    <x v="3"/>
    <x v="0"/>
    <n v="82.4"/>
    <s v="September 26, 1980 (United States)"/>
    <x v="30"/>
    <n v="965"/>
    <s v="Marty Feldman"/>
    <s v="Marty Feldman"/>
    <s v="Marty Feldman"/>
    <s v="United States"/>
    <n v="0"/>
    <n v="5215015"/>
    <n v="19284163.476941746"/>
    <n v="0"/>
    <n v="6328901.6990291253"/>
    <s v="Universal Pictures"/>
    <n v="97"/>
  </r>
  <r>
    <s v="Roadie"/>
    <x v="1"/>
    <x v="3"/>
    <x v="0"/>
    <n v="82.4"/>
    <s v="June 13, 1980 (United States)"/>
    <x v="33"/>
    <n v="1100"/>
    <s v="Alan Rudolph"/>
    <s v="Big Boy Medlin"/>
    <s v="Meat Loaf"/>
    <s v="United States"/>
    <n v="0"/>
    <n v="4226370"/>
    <n v="15628336.638349513"/>
    <n v="0"/>
    <n v="5129089.8058252428"/>
    <s v="Alive Enterprises"/>
    <n v="106"/>
  </r>
  <r>
    <s v="Just Tell Me What You Want"/>
    <x v="0"/>
    <x v="3"/>
    <x v="0"/>
    <n v="82.4"/>
    <s v="January 18, 1980 (United States)"/>
    <x v="30"/>
    <n v="585"/>
    <s v="Sidney Lumet"/>
    <s v="Jay Presson Allen"/>
    <s v="Ali MacGraw"/>
    <s v="United States"/>
    <n v="0"/>
    <n v="2086905"/>
    <n v="7716989.7269417467"/>
    <n v="0"/>
    <n v="2532651.6990291262"/>
    <s v="Warner Bros."/>
    <n v="112"/>
  </r>
  <r>
    <s v="The Last Flight of Noah's Ark"/>
    <x v="2"/>
    <x v="1"/>
    <x v="0"/>
    <n v="82.4"/>
    <s v="June 25, 1980 (United States)"/>
    <x v="1"/>
    <n v="1300"/>
    <s v="Charles Jarrott"/>
    <s v="Ernest K. Gann"/>
    <s v="Elliott Gould"/>
    <s v="United States"/>
    <n v="6000000"/>
    <n v="11000000"/>
    <n v="40675970.873786405"/>
    <n v="183.33333333333331"/>
    <n v="13349514.563106796"/>
    <s v="Walt Disney Productions"/>
    <n v="97"/>
  </r>
  <r>
    <s v="Little Miss Marker"/>
    <x v="1"/>
    <x v="3"/>
    <x v="0"/>
    <n v="82.4"/>
    <s v="March 21, 1980 (United States)"/>
    <x v="21"/>
    <n v="1400"/>
    <s v="Walter Bernstein"/>
    <s v="Damon Runyon"/>
    <s v="Walter Matthau"/>
    <s v="United States"/>
    <n v="0"/>
    <n v="6321392"/>
    <n v="23375341.533980582"/>
    <n v="0"/>
    <n v="7671592.2330097081"/>
    <s v="Universal Pictures"/>
    <n v="103"/>
  </r>
  <r>
    <s v="Willie &amp; Phil"/>
    <x v="0"/>
    <x v="3"/>
    <x v="0"/>
    <n v="82.4"/>
    <s v="August 15, 1980 (United States)"/>
    <x v="23"/>
    <n v="415"/>
    <s v="Paul Mazursky"/>
    <s v="Jean Gruault"/>
    <s v="Michael Ontkean"/>
    <s v="United States"/>
    <n v="5500000"/>
    <n v="4400000"/>
    <n v="16270388.349514563"/>
    <n v="80"/>
    <n v="5339805.8252427178"/>
    <s v="Twentieth Century Fox"/>
    <n v="115"/>
  </r>
  <r>
    <s v="Babylon"/>
    <x v="3"/>
    <x v="0"/>
    <x v="0"/>
    <n v="82.4"/>
    <s v="November 1980 (United Kingdom)"/>
    <x v="34"/>
    <n v="1300"/>
    <s v="Franco Rosso"/>
    <s v="Franco Rosso"/>
    <s v="David N. Haynes"/>
    <s v="United Kingdom"/>
    <n v="0"/>
    <n v="109749"/>
    <n v="405831.5570388349"/>
    <n v="0"/>
    <n v="133190.53398058252"/>
    <s v="Diversity Music"/>
    <n v="95"/>
  </r>
  <r>
    <s v="Windwalker"/>
    <x v="1"/>
    <x v="1"/>
    <x v="0"/>
    <n v="82.4"/>
    <s v="November 18, 1983 (Sweden)"/>
    <x v="15"/>
    <n v="1000"/>
    <s v="Kieth Merrill"/>
    <s v="Ray Goldrup"/>
    <s v="Trevor Howard"/>
    <s v="United States"/>
    <n v="3000000"/>
    <n v="0"/>
    <n v="0"/>
    <n v="0"/>
    <n v="0"/>
    <s v="Santa Fe International"/>
    <n v="108"/>
  </r>
  <r>
    <s v="Phobia"/>
    <x v="0"/>
    <x v="0"/>
    <x v="0"/>
    <n v="82.4"/>
    <s v="September 9, 1980 (United States)"/>
    <x v="35"/>
    <n v="546"/>
    <s v="John Huston"/>
    <s v="Gary Sherman"/>
    <s v="Paul Michael Glaser"/>
    <s v="Canada"/>
    <n v="5100000"/>
    <n v="59167"/>
    <n v="218788.65169902911"/>
    <n v="1.1601372549019608"/>
    <n v="71804.611650485429"/>
    <s v="Borough Park Productions"/>
    <n v="94"/>
  </r>
  <r>
    <s v="Windows"/>
    <x v="0"/>
    <x v="0"/>
    <x v="0"/>
    <n v="82.4"/>
    <s v="January 18, 1980 (United States)"/>
    <x v="25"/>
    <n v="643"/>
    <s v="Gordon Willis"/>
    <s v="Barry Siegel"/>
    <s v="Talia Shire"/>
    <s v="United States"/>
    <n v="0"/>
    <n v="2128395"/>
    <n v="7870412.0934466012"/>
    <n v="0"/>
    <n v="2583003.6407766989"/>
    <s v="Mike Lobell Productions"/>
    <n v="96"/>
  </r>
  <r>
    <s v="Loving Couples"/>
    <x v="1"/>
    <x v="3"/>
    <x v="0"/>
    <n v="82.4"/>
    <s v="October 24, 1980 (United States)"/>
    <x v="33"/>
    <n v="351"/>
    <s v="Jack Smight"/>
    <s v="Martin Donovan"/>
    <s v="Shirley MacLaine"/>
    <s v="United States"/>
    <n v="0"/>
    <n v="2806659"/>
    <n v="10378507.248786407"/>
    <n v="0"/>
    <n v="3406139.5631067958"/>
    <s v="Time Life Films"/>
    <n v="97"/>
  </r>
  <r>
    <s v="The King and the Mockingbird"/>
    <x v="4"/>
    <x v="10"/>
    <x v="0"/>
    <n v="82.4"/>
    <s v="March 19, 1980 (France)"/>
    <x v="6"/>
    <n v="4800"/>
    <s v="Paul Grimault"/>
    <s v="Hans Christian Andersen"/>
    <s v="Jean Martin"/>
    <s v="France"/>
    <n v="0"/>
    <n v="167451"/>
    <n v="619202.90898058249"/>
    <n v="0"/>
    <n v="203217.23300970873"/>
    <s v="Les Films Paul Grimault"/>
    <n v="83"/>
  </r>
  <r>
    <s v="Oh, God! Book II"/>
    <x v="1"/>
    <x v="3"/>
    <x v="0"/>
    <n v="82.4"/>
    <s v="October 3, 1980 (United States)"/>
    <x v="33"/>
    <n v="2100"/>
    <s v="Gilbert Cates"/>
    <s v="Josh Greenfeld"/>
    <s v="George Burns"/>
    <s v="United States"/>
    <n v="0"/>
    <n v="14504277"/>
    <n v="53634140.799757279"/>
    <n v="0"/>
    <n v="17602277.912621357"/>
    <s v="Warner Bros."/>
    <n v="94"/>
  </r>
  <r>
    <s v="Those Lips, Those Eyes"/>
    <x v="0"/>
    <x v="3"/>
    <x v="0"/>
    <n v="82.4"/>
    <s v="August 15, 1980 (United States)"/>
    <x v="16"/>
    <n v="269"/>
    <s v="Michael Pressman"/>
    <s v="David Shaber"/>
    <s v="Frank Langella"/>
    <s v="United States"/>
    <n v="0"/>
    <n v="804713"/>
    <n v="2975680.2317961161"/>
    <n v="0"/>
    <n v="976593.44660194172"/>
    <s v="Herb Jaffe"/>
    <n v="105"/>
  </r>
  <r>
    <s v="La Cage aux Folles II"/>
    <x v="0"/>
    <x v="3"/>
    <x v="0"/>
    <n v="82.4"/>
    <s v="February 15, 1981 (United States)"/>
    <x v="1"/>
    <n v="1900"/>
    <s v="Ã‰douard Molinaro"/>
    <s v="Jean Poiret"/>
    <s v="Michel Serrault"/>
    <s v="France"/>
    <n v="0"/>
    <n v="6950125"/>
    <n v="25700280.188106794"/>
    <n v="0"/>
    <n v="8434617.7184466012"/>
    <s v="Da.Ma. Cinematografica"/>
    <n v="102"/>
  </r>
  <r>
    <s v="The Gong Show Movie"/>
    <x v="0"/>
    <x v="3"/>
    <x v="0"/>
    <n v="82.4"/>
    <s v="May 23, 1980 (United States)"/>
    <x v="36"/>
    <n v="740"/>
    <s v="Chuck Barris"/>
    <s v="Chuck Barris"/>
    <s v="Chuck Barris"/>
    <s v="United States"/>
    <n v="0"/>
    <n v="6621520"/>
    <n v="24485159.514563106"/>
    <n v="0"/>
    <n v="8035825.2427184461"/>
    <s v="Chuck Barris Productions"/>
    <n v="89"/>
  </r>
  <r>
    <s v="Gilda Live"/>
    <x v="0"/>
    <x v="3"/>
    <x v="0"/>
    <n v="82.4"/>
    <s v="March 28, 1980 (United States)"/>
    <x v="8"/>
    <n v="599"/>
    <s v="Mike Nichols"/>
    <s v="Anne Beatts"/>
    <s v="Gilda Radner"/>
    <s v="United States"/>
    <n v="0"/>
    <n v="2261507"/>
    <n v="8362635.7148058247"/>
    <n v="0"/>
    <n v="2744547.3300970872"/>
    <s v="Broadway Productions"/>
    <n v="96"/>
  </r>
  <r>
    <s v="Why Would I Lie?"/>
    <x v="1"/>
    <x v="3"/>
    <x v="0"/>
    <n v="82.4"/>
    <s v="August 8, 1980 (United States)"/>
    <x v="16"/>
    <n v="211"/>
    <s v="Larry Peerce"/>
    <s v="Hollis Hodges"/>
    <s v="Treat Williams"/>
    <s v="United States"/>
    <n v="0"/>
    <n v="1175855"/>
    <n v="4348094.884708738"/>
    <n v="0"/>
    <n v="1427008.495145631"/>
    <s v="Metro-Goldwyn-Mayer (MGM)"/>
    <n v="105"/>
  </r>
  <r>
    <s v="First Family"/>
    <x v="0"/>
    <x v="3"/>
    <x v="0"/>
    <n v="82.4"/>
    <s v="December 25, 1980 (United States)"/>
    <x v="36"/>
    <n v="593"/>
    <s v="Buck Henry"/>
    <s v="Buck Henry"/>
    <s v="Bob Newhart"/>
    <s v="United States"/>
    <n v="0"/>
    <n v="15198912"/>
    <n v="56202772.893203877"/>
    <n v="0"/>
    <n v="18445281.553398058"/>
    <s v="F.F. Associates"/>
    <n v="97"/>
  </r>
  <r>
    <s v="Mantis Fist Fighter"/>
    <x v="3"/>
    <x v="2"/>
    <x v="0"/>
    <n v="82.4"/>
    <s v="July 9, 1982 (United States)"/>
    <x v="17"/>
    <n v="230"/>
    <s v="Wing-Cho Yip"/>
    <s v="Hsin-Yi Chang"/>
    <s v="Ka-Yan Leung"/>
    <s v="Hong Kong"/>
    <n v="0"/>
    <n v="0"/>
    <n v="0"/>
    <n v="0"/>
    <n v="0"/>
    <s v="East Asia Film Company"/>
    <n v="89"/>
  </r>
  <r>
    <s v="Indiana Jones and the Raiders of the Lost Ark"/>
    <x v="1"/>
    <x v="2"/>
    <x v="1"/>
    <n v="90.9"/>
    <s v="June 12, 1981 (United States)"/>
    <x v="0"/>
    <n v="905000"/>
    <s v="Steven Spielberg"/>
    <s v="Lawrence Kasdan"/>
    <s v="Harrison Ford"/>
    <s v="United States"/>
    <n v="18000000"/>
    <n v="389925971"/>
    <n v="1307045581.5588558"/>
    <n v="2166.2553944444444"/>
    <n v="428961464.24642462"/>
    <s v="Paramount Pictures"/>
    <n v="115"/>
  </r>
  <r>
    <s v="Body Heat"/>
    <x v="0"/>
    <x v="6"/>
    <x v="1"/>
    <n v="90.9"/>
    <s v="August 28, 1981 (United States)"/>
    <x v="34"/>
    <n v="32000"/>
    <s v="Lawrence Kasdan"/>
    <s v="Lawrence Kasdan"/>
    <s v="William Hurt"/>
    <s v="United States"/>
    <n v="0"/>
    <n v="24058838"/>
    <n v="80646071.931793168"/>
    <n v="0"/>
    <n v="26467368.536853686"/>
    <s v="The Ladd Company"/>
    <n v="113"/>
  </r>
  <r>
    <s v="An American Werewolf in London"/>
    <x v="0"/>
    <x v="3"/>
    <x v="1"/>
    <n v="90.9"/>
    <s v="August 21, 1981 (United States)"/>
    <x v="24"/>
    <n v="97000"/>
    <s v="John Landis"/>
    <s v="John Landis"/>
    <s v="David Naughton"/>
    <s v="United Kingdom"/>
    <n v="10000000"/>
    <n v="30669378"/>
    <n v="102804834.72607259"/>
    <n v="306.69378"/>
    <n v="33739689.768976897"/>
    <s v="Polygram Pictures"/>
    <n v="97"/>
  </r>
  <r>
    <s v="Escape from New York"/>
    <x v="0"/>
    <x v="2"/>
    <x v="1"/>
    <n v="90.9"/>
    <s v="July 10, 1981 (United States)"/>
    <x v="13"/>
    <n v="131000"/>
    <s v="John Carpenter"/>
    <s v="John Carpenter"/>
    <s v="Kurt Russell"/>
    <s v="United States"/>
    <n v="6000000"/>
    <n v="25244626"/>
    <n v="84620875.051705152"/>
    <n v="420.74376666666666"/>
    <n v="27771865.786578655"/>
    <s v="AVCO Embassy Pictures"/>
    <n v="99"/>
  </r>
  <r>
    <s v="The Evil Dead"/>
    <x v="5"/>
    <x v="4"/>
    <x v="1"/>
    <n v="90.9"/>
    <s v="April 15, 1983 (United States)"/>
    <x v="24"/>
    <n v="192000"/>
    <s v="Sam Raimi"/>
    <s v="Sam Raimi"/>
    <s v="Bruce Campbell"/>
    <s v="United States"/>
    <n v="350000"/>
    <n v="2956630"/>
    <n v="9910727.843784377"/>
    <n v="844.75142857142862"/>
    <n v="3252618.2618261827"/>
    <s v="Renaissance Pictures"/>
    <n v="85"/>
  </r>
  <r>
    <s v="Porky's"/>
    <x v="0"/>
    <x v="3"/>
    <x v="1"/>
    <n v="90.9"/>
    <s v="March 19, 1982 (United States)"/>
    <x v="19"/>
    <n v="40000"/>
    <s v="Bob Clark"/>
    <s v="Bob Clark"/>
    <s v="Dan Monahan"/>
    <s v="Canada"/>
    <n v="2500000"/>
    <n v="111289673"/>
    <n v="373046901.68426836"/>
    <n v="4451.5869199999997"/>
    <n v="122430883.38833883"/>
    <s v="Astral Bellevue PathÃ©"/>
    <n v="94"/>
  </r>
  <r>
    <s v="Blow Out"/>
    <x v="0"/>
    <x v="6"/>
    <x v="1"/>
    <n v="90.9"/>
    <s v="July 24, 1981 (United States)"/>
    <x v="34"/>
    <n v="47000"/>
    <s v="Brian De Palma"/>
    <s v="Brian De Palma"/>
    <s v="John Travolta"/>
    <s v="United States"/>
    <n v="18000000"/>
    <n v="12000000"/>
    <n v="40224422.442244217"/>
    <n v="66.666666666666657"/>
    <n v="13201320.132013202"/>
    <s v="Filmways Pictures"/>
    <n v="108"/>
  </r>
  <r>
    <s v="Clash of the Titans"/>
    <x v="1"/>
    <x v="2"/>
    <x v="1"/>
    <n v="90.9"/>
    <s v="June 12, 1981 (United States)"/>
    <x v="15"/>
    <n v="42000"/>
    <s v="Desmond Davis"/>
    <s v="Beverley Cross"/>
    <s v="Laurence Olivier"/>
    <s v="United Kingdom"/>
    <n v="15000000"/>
    <n v="41092328"/>
    <n v="137742930.05060503"/>
    <n v="273.94885333333332"/>
    <n v="45206081.408140816"/>
    <s v="Charles H. Schneer Productions"/>
    <n v="118"/>
  </r>
  <r>
    <s v="Excalibur"/>
    <x v="0"/>
    <x v="1"/>
    <x v="1"/>
    <n v="90.9"/>
    <s v="April 10, 1981 (United States)"/>
    <x v="34"/>
    <n v="59000"/>
    <s v="John Boorman"/>
    <s v="Thomas Malory"/>
    <s v="Nigel Terry"/>
    <s v="United Kingdom"/>
    <n v="11000000"/>
    <n v="34971136"/>
    <n v="117224478.97909789"/>
    <n v="317.91941818181817"/>
    <n v="38472096.809680969"/>
    <s v="Cinema '84"/>
    <n v="140"/>
  </r>
  <r>
    <s v="Mad Max 2"/>
    <x v="0"/>
    <x v="2"/>
    <x v="1"/>
    <n v="90.9"/>
    <s v="May 21, 1982 (United States)"/>
    <x v="37"/>
    <n v="170000"/>
    <s v="George Miller"/>
    <s v="Terry Hayes"/>
    <s v="Mel Gibson"/>
    <s v="Australia"/>
    <n v="3000000"/>
    <n v="23668369"/>
    <n v="79337206.097909778"/>
    <n v="788.94563333333338"/>
    <n v="26037809.680968095"/>
    <s v="Kennedy Miller Productions"/>
    <n v="96"/>
  </r>
  <r>
    <s v="Das Boot"/>
    <x v="3"/>
    <x v="1"/>
    <x v="1"/>
    <n v="90.9"/>
    <s v="February 10, 1982 (United States)"/>
    <x v="28"/>
    <n v="237000"/>
    <s v="Wolfgang Petersen"/>
    <s v="Wolfgang Petersen"/>
    <s v="JÃ¼rgen Prochnow"/>
    <s v="West Germany"/>
    <n v="0"/>
    <n v="11487676"/>
    <n v="38507094.358635858"/>
    <n v="0"/>
    <n v="12637707.370737074"/>
    <s v="Bavaria Film"/>
    <n v="149"/>
  </r>
  <r>
    <s v="Stripes"/>
    <x v="0"/>
    <x v="3"/>
    <x v="1"/>
    <n v="90.9"/>
    <s v="June 26, 1981 (United States)"/>
    <x v="15"/>
    <n v="68000"/>
    <s v="Ivan Reitman"/>
    <s v="Len Blum"/>
    <s v="Bill Murray"/>
    <s v="United States"/>
    <n v="10000000"/>
    <n v="85297000"/>
    <n v="285918546.75467545"/>
    <n v="852.97"/>
    <n v="93836083.608360827"/>
    <s v="Columbia Pictures"/>
    <n v="106"/>
  </r>
  <r>
    <s v="Possession"/>
    <x v="0"/>
    <x v="0"/>
    <x v="1"/>
    <n v="90.9"/>
    <s v="October 28, 1983 (United States)"/>
    <x v="34"/>
    <n v="27000"/>
    <s v="Andrzej Zulawski"/>
    <s v="Andrzej Zulawski"/>
    <s v="Isabelle Adjani"/>
    <s v="France"/>
    <n v="0"/>
    <n v="1113538"/>
    <n v="3732618.5764576453"/>
    <n v="0"/>
    <n v="1225014.301430143"/>
    <s v="Gaumont"/>
    <n v="124"/>
  </r>
  <r>
    <s v="The Cannonball Run"/>
    <x v="1"/>
    <x v="2"/>
    <x v="1"/>
    <n v="90.9"/>
    <s v="June 19, 1981 (United States)"/>
    <x v="19"/>
    <n v="34000"/>
    <s v="Hal Needham"/>
    <s v="Brock Yates"/>
    <s v="Burt Reynolds"/>
    <s v="United States"/>
    <n v="18000000"/>
    <n v="72179579"/>
    <n v="241948489.78327829"/>
    <n v="400.99766111111109"/>
    <n v="79405477.447744772"/>
    <s v="Golden Harvest Company"/>
    <n v="95"/>
  </r>
  <r>
    <s v="Thief"/>
    <x v="0"/>
    <x v="2"/>
    <x v="1"/>
    <n v="90.9"/>
    <s v="March 27, 1981 (United States)"/>
    <x v="34"/>
    <n v="27000"/>
    <s v="Michael Mann"/>
    <s v="Frank Hohimer"/>
    <s v="James Caan"/>
    <s v="United States"/>
    <n v="5500000"/>
    <n v="11492915"/>
    <n v="38524655.671067104"/>
    <n v="208.96209090909093"/>
    <n v="12643470.847084709"/>
    <s v="Mann/Caan Productions"/>
    <n v="123"/>
  </r>
  <r>
    <s v="Endless Love"/>
    <x v="0"/>
    <x v="0"/>
    <x v="1"/>
    <n v="90.9"/>
    <s v="July 17, 1981 (United States)"/>
    <x v="38"/>
    <n v="7600"/>
    <s v="Franco Zeffirelli"/>
    <s v="Scott Spencer"/>
    <s v="Brooke Shields"/>
    <s v="United States"/>
    <n v="0"/>
    <n v="32492674"/>
    <n v="108916587.10451044"/>
    <n v="0"/>
    <n v="35745515.951595157"/>
    <s v="PolyGram Filmed Entertainment"/>
    <n v="116"/>
  </r>
  <r>
    <s v="Time Bandits"/>
    <x v="1"/>
    <x v="1"/>
    <x v="1"/>
    <n v="90.9"/>
    <s v="November 6, 1981 (United States)"/>
    <x v="9"/>
    <n v="60000"/>
    <s v="Terry Gilliam"/>
    <s v="Michael Palin"/>
    <s v="Sean Connery"/>
    <s v="United Kingdom"/>
    <n v="5000000"/>
    <n v="42368025"/>
    <n v="142019111.30363035"/>
    <n v="847.36049999999989"/>
    <n v="46609488.44884488"/>
    <s v="HandMade Films"/>
    <n v="110"/>
  </r>
  <r>
    <s v="The Four Seasons"/>
    <x v="1"/>
    <x v="3"/>
    <x v="1"/>
    <n v="90.9"/>
    <s v="May 22, 1981 (United States)"/>
    <x v="8"/>
    <n v="4200"/>
    <s v="Alan Alda"/>
    <s v="Alan Alda"/>
    <s v="Alan Alda"/>
    <s v="United States"/>
    <n v="0"/>
    <n v="50427646"/>
    <n v="169035244.62266225"/>
    <n v="0"/>
    <n v="55475958.195819579"/>
    <s v="Universal Pictures"/>
    <n v="107"/>
  </r>
  <r>
    <s v="Friday the 13th Part 2"/>
    <x v="0"/>
    <x v="4"/>
    <x v="1"/>
    <n v="90.9"/>
    <s v="May 1, 1981 (United States)"/>
    <x v="10"/>
    <n v="61000"/>
    <s v="Steve Miner"/>
    <s v="Ron Kurz"/>
    <s v="Betsy Palmer"/>
    <s v="United States"/>
    <n v="1250000"/>
    <n v="21722776"/>
    <n v="72815509.870187014"/>
    <n v="1737.8220800000001"/>
    <n v="23897443.344334431"/>
    <s v="Georgetown Productions Inc."/>
    <n v="87"/>
  </r>
  <r>
    <s v="Scanners"/>
    <x v="0"/>
    <x v="4"/>
    <x v="1"/>
    <n v="90.9"/>
    <s v="January 14, 1981 (United States)"/>
    <x v="8"/>
    <n v="51000"/>
    <s v="David Cronenberg"/>
    <s v="David Cronenberg"/>
    <s v="Jennifer O'Neill"/>
    <s v="Canada"/>
    <n v="0"/>
    <n v="14225876"/>
    <n v="47685637.152915284"/>
    <n v="0"/>
    <n v="15650028.602860285"/>
    <s v="Canadian Film Development Corporation (CFDC)"/>
    <n v="103"/>
  </r>
  <r>
    <s v="For Your Eyes Only"/>
    <x v="1"/>
    <x v="2"/>
    <x v="1"/>
    <n v="90.9"/>
    <s v="June 26, 1981 (United States)"/>
    <x v="17"/>
    <n v="94000"/>
    <s v="John Glen"/>
    <s v="Richard Maibaum"/>
    <s v="Roger Moore"/>
    <s v="United Kingdom"/>
    <n v="28000000"/>
    <n v="54813222"/>
    <n v="183735849.76237622"/>
    <n v="195.76150714285714"/>
    <n v="60300574.25742574"/>
    <s v="Eon Productions"/>
    <n v="127"/>
  </r>
  <r>
    <s v="Halloween II"/>
    <x v="0"/>
    <x v="4"/>
    <x v="1"/>
    <n v="90.9"/>
    <s v="October 30, 1981 (United States)"/>
    <x v="16"/>
    <n v="77000"/>
    <s v="Rick Rosenthal"/>
    <s v="John Carpenter"/>
    <s v="Jamie Lee Curtis"/>
    <s v="United States"/>
    <n v="2500000"/>
    <n v="25533818"/>
    <n v="85590256.816281617"/>
    <n v="1021.35272"/>
    <n v="28090008.800880086"/>
    <s v="Dino De Laurentiis Company"/>
    <n v="92"/>
  </r>
  <r>
    <s v="Taps"/>
    <x v="1"/>
    <x v="0"/>
    <x v="1"/>
    <n v="90.9"/>
    <s v="December 25, 1981 (United States)"/>
    <x v="8"/>
    <n v="17000"/>
    <s v="Harold Becker"/>
    <s v="Darryl Ponicsan"/>
    <s v="George C. Scott"/>
    <s v="United States"/>
    <n v="14000000"/>
    <n v="35856053"/>
    <n v="120190751.91529152"/>
    <n v="256.1146642857143"/>
    <n v="39445602.860286027"/>
    <s v="Major Studio Partners"/>
    <n v="126"/>
  </r>
  <r>
    <s v="Reds"/>
    <x v="1"/>
    <x v="5"/>
    <x v="1"/>
    <n v="90.9"/>
    <s v="December 25, 1981 (United States)"/>
    <x v="4"/>
    <n v="21000"/>
    <s v="Warren Beatty"/>
    <s v="Warren Beatty"/>
    <s v="Warren Beatty"/>
    <s v="United States"/>
    <n v="32000000"/>
    <n v="40382659"/>
    <n v="135364094.57975796"/>
    <n v="126.195809375"/>
    <n v="44425367.436743669"/>
    <s v="Barclays Mercantile Industrial Finance"/>
    <n v="195"/>
  </r>
  <r>
    <s v="On Golden Pond"/>
    <x v="1"/>
    <x v="0"/>
    <x v="1"/>
    <n v="90.9"/>
    <s v="February 12, 1982 (United States)"/>
    <x v="37"/>
    <n v="29000"/>
    <s v="Mark Rydell"/>
    <s v="Ernest Thompson"/>
    <s v="Katharine Hepburn"/>
    <s v="United States"/>
    <n v="0"/>
    <n v="119285432"/>
    <n v="399848967.33113307"/>
    <n v="0"/>
    <n v="131227097.90979098"/>
    <s v="IPC Films"/>
    <n v="109"/>
  </r>
  <r>
    <s v="The Fox and the Hound"/>
    <x v="2"/>
    <x v="10"/>
    <x v="1"/>
    <n v="90.9"/>
    <s v="July 10, 1981 (United States)"/>
    <x v="4"/>
    <n v="87000"/>
    <s v="Directors"/>
    <s v="Daniel P. Mannix"/>
    <s v="Mickey Rooney"/>
    <s v="United States"/>
    <n v="12000000"/>
    <n v="63456988"/>
    <n v="212710057.68536851"/>
    <n v="528.80823333333331"/>
    <n v="69809667.766776681"/>
    <s v="Walt Disney Animation Studios"/>
    <n v="83"/>
  </r>
  <r>
    <s v="Chariots of Fire"/>
    <x v="1"/>
    <x v="5"/>
    <x v="1"/>
    <n v="90.9"/>
    <s v="April 9, 1982 (United States)"/>
    <x v="13"/>
    <n v="56000"/>
    <s v="Hugh Hudson"/>
    <s v="Colin Welland"/>
    <s v="Ben Cross"/>
    <s v="United Kingdom"/>
    <n v="5500000"/>
    <n v="59303359"/>
    <n v="198786947.05500546"/>
    <n v="1078.2428909090909"/>
    <n v="65240218.921892188"/>
    <s v="Enigma Productions"/>
    <n v="125"/>
  </r>
  <r>
    <s v="Absence of Malice"/>
    <x v="1"/>
    <x v="0"/>
    <x v="1"/>
    <n v="90.9"/>
    <s v="December 18, 1981 (United States)"/>
    <x v="15"/>
    <n v="12000"/>
    <s v="Sydney Pollack"/>
    <s v="Kurt Luedtke"/>
    <s v="Paul Newman"/>
    <s v="United States"/>
    <n v="12000000"/>
    <n v="40716963"/>
    <n v="136484693.35643563"/>
    <n v="339.30802499999999"/>
    <n v="44793138.613861382"/>
    <s v="Columbia Pictures"/>
    <n v="116"/>
  </r>
  <r>
    <s v="Tarzan the Ape Man"/>
    <x v="6"/>
    <x v="1"/>
    <x v="1"/>
    <n v="90.9"/>
    <s v="July 24, 1981 (United States)"/>
    <x v="39"/>
    <n v="5300"/>
    <s v="John Derek"/>
    <s v="Tom Rowe"/>
    <s v="Bo Derek"/>
    <s v="United States"/>
    <n v="6500000"/>
    <n v="36565280"/>
    <n v="122568105.78657864"/>
    <n v="562.54276923076918"/>
    <n v="40225830.583058305"/>
    <s v="Metro-Goldwyn-Mayer (MGM)"/>
    <n v="115"/>
  </r>
  <r>
    <s v="Victory"/>
    <x v="1"/>
    <x v="0"/>
    <x v="1"/>
    <n v="90.9"/>
    <s v="July 31, 1981 (United States)"/>
    <x v="17"/>
    <n v="29000"/>
    <s v="John Huston"/>
    <s v="Yabo Yablonsky"/>
    <s v="Michael Caine"/>
    <s v="United Kingdom"/>
    <n v="10000000"/>
    <n v="10853418"/>
    <n v="36381039.214521445"/>
    <n v="108.53417999999999"/>
    <n v="11939953.795379538"/>
    <s v="Lorimar Film Entertainment"/>
    <n v="116"/>
  </r>
  <r>
    <s v="Arthur"/>
    <x v="1"/>
    <x v="3"/>
    <x v="1"/>
    <n v="90.9"/>
    <s v="July 17, 1981 (United States)"/>
    <x v="15"/>
    <n v="27000"/>
    <s v="Steve Gordon"/>
    <s v="Steve Gordon"/>
    <s v="Dudley Moore"/>
    <s v="United States"/>
    <n v="7000000"/>
    <n v="95461682"/>
    <n v="319990918.65126508"/>
    <n v="1363.7383142857143"/>
    <n v="105018352.03520352"/>
    <s v="Orion Pictures"/>
    <n v="97"/>
  </r>
  <r>
    <s v="My Dinner with Andre"/>
    <x v="1"/>
    <x v="5"/>
    <x v="1"/>
    <n v="90.9"/>
    <s v="October 11, 1981 (United States)"/>
    <x v="40"/>
    <n v="19000"/>
    <s v="Louis Malle"/>
    <s v="Wallace Shawn"/>
    <s v="Andre Gregory"/>
    <s v="United States"/>
    <n v="0"/>
    <n v="5073"/>
    <n v="17004.874587458744"/>
    <n v="0"/>
    <n v="5580.8580858085807"/>
    <s v="Saga Productions Inc."/>
    <n v="110"/>
  </r>
  <r>
    <s v="Caveman"/>
    <x v="1"/>
    <x v="3"/>
    <x v="1"/>
    <n v="90.9"/>
    <s v="April 17, 1981 (United States)"/>
    <x v="1"/>
    <n v="7300"/>
    <s v="Carl Gottlieb"/>
    <s v="Rudy De Luca"/>
    <s v="Ringo Starr"/>
    <s v="United States"/>
    <n v="0"/>
    <n v="15965924"/>
    <n v="53518339.304730467"/>
    <n v="0"/>
    <n v="17564272.827282727"/>
    <s v="Estudios Churubusco Azteca S.A."/>
    <n v="91"/>
  </r>
  <r>
    <s v="Dead &amp; Buried"/>
    <x v="0"/>
    <x v="4"/>
    <x v="1"/>
    <n v="90.9"/>
    <s v="October 9, 1981 (United States)"/>
    <x v="14"/>
    <n v="11000"/>
    <s v="Gary Sherman"/>
    <s v="Jeff Millar"/>
    <s v="James Farentino"/>
    <s v="United States"/>
    <n v="3000000"/>
    <n v="0"/>
    <n v="0"/>
    <n v="0"/>
    <n v="0"/>
    <s v="Aspen Productions (I)"/>
    <n v="94"/>
  </r>
  <r>
    <s v="History of the World: Part I"/>
    <x v="0"/>
    <x v="3"/>
    <x v="1"/>
    <n v="90.9"/>
    <s v="June 12, 1981 (United States)"/>
    <x v="15"/>
    <n v="47000"/>
    <s v="Mel Brooks"/>
    <s v="Mel Brooks"/>
    <s v="Mel Brooks"/>
    <s v="United States"/>
    <n v="11000000"/>
    <n v="31672907"/>
    <n v="106168699.26182617"/>
    <n v="287.93551818181817"/>
    <n v="34843682.068206817"/>
    <s v="Brooksfilms"/>
    <n v="92"/>
  </r>
  <r>
    <s v="The Howling"/>
    <x v="0"/>
    <x v="4"/>
    <x v="1"/>
    <n v="90.9"/>
    <s v="April 10, 1981 (United States)"/>
    <x v="14"/>
    <n v="32000"/>
    <s v="Joe Dante"/>
    <s v="Gary Brandner"/>
    <s v="Dee Wallace"/>
    <s v="United States"/>
    <n v="1000000"/>
    <n v="17985893"/>
    <n v="60289346.50275027"/>
    <n v="1798.5893000000001"/>
    <n v="19786460.94609461"/>
    <s v="Embassy Pictures"/>
    <n v="91"/>
  </r>
  <r>
    <s v="Dragonslayer"/>
    <x v="1"/>
    <x v="2"/>
    <x v="1"/>
    <n v="90.9"/>
    <s v="June 26, 1981 (United States)"/>
    <x v="17"/>
    <n v="16000"/>
    <s v="Matthew Robbins"/>
    <s v="Hal Barwood"/>
    <s v="Peter MacNicol"/>
    <s v="United Kingdom"/>
    <n v="18000000"/>
    <n v="14110013"/>
    <n v="47297260.298129804"/>
    <n v="78.388961111111115"/>
    <n v="15522566.556655666"/>
    <s v="Paramount Pictures"/>
    <n v="109"/>
  </r>
  <r>
    <s v="Cutter's Way"/>
    <x v="0"/>
    <x v="6"/>
    <x v="1"/>
    <n v="90.9"/>
    <s v="February 10, 1982 (France)"/>
    <x v="15"/>
    <n v="5300"/>
    <s v="Ivan Passer"/>
    <s v="Newton Thornburg"/>
    <s v="Jeff Bridges"/>
    <s v="United States"/>
    <n v="3000000"/>
    <n v="1752634"/>
    <n v="5874890.8668866875"/>
    <n v="58.42113333333333"/>
    <n v="1928090.2090209019"/>
    <s v="Gurian Entertainment"/>
    <n v="109"/>
  </r>
  <r>
    <s v="Quest for Fire"/>
    <x v="0"/>
    <x v="1"/>
    <x v="1"/>
    <n v="90.9"/>
    <s v="February 12, 1982 (United States)"/>
    <x v="4"/>
    <n v="21000"/>
    <s v="Jean-Jacques Annaud"/>
    <s v="GÃ©rard Brach"/>
    <s v="Everett McGill"/>
    <s v="Canada"/>
    <n v="12500000"/>
    <n v="20962615"/>
    <n v="70267423.43784377"/>
    <n v="167.70092"/>
    <n v="23061182.618261825"/>
    <s v="International Cinema Corporation (ICC)"/>
    <n v="100"/>
  </r>
  <r>
    <s v="The Final Conflict"/>
    <x v="0"/>
    <x v="4"/>
    <x v="1"/>
    <n v="90.9"/>
    <s v="March 20, 1981 (United States)"/>
    <x v="41"/>
    <n v="19000"/>
    <s v="Graham Baker"/>
    <s v="David Seltzer"/>
    <s v="Sam Neill"/>
    <s v="United Kingdom"/>
    <n v="5000000"/>
    <n v="20471382"/>
    <n v="68620793.128712863"/>
    <n v="409.42764"/>
    <n v="22520772.277227722"/>
    <s v="Twentieth Century Fox"/>
    <n v="108"/>
  </r>
  <r>
    <s v="Mommie Dearest"/>
    <x v="0"/>
    <x v="5"/>
    <x v="1"/>
    <n v="90.9"/>
    <s v="September 25, 1981 (United States)"/>
    <x v="17"/>
    <n v="15000"/>
    <s v="Frank Perry"/>
    <s v="Christina Crawford"/>
    <s v="Faye Dunaway"/>
    <s v="United States"/>
    <n v="5000000"/>
    <n v="19032261"/>
    <n v="63796808.874587446"/>
    <n v="380.64521999999999"/>
    <n v="20937580.858085807"/>
    <s v="Paramount Pictures"/>
    <n v="129"/>
  </r>
  <r>
    <s v="Private Lessons"/>
    <x v="0"/>
    <x v="3"/>
    <x v="1"/>
    <n v="90.9"/>
    <s v="June 10, 1981 (United States)"/>
    <x v="33"/>
    <n v="3400"/>
    <s v="Alan Myerson"/>
    <s v="Dan Greenburg"/>
    <s v="Sylvia Kristel"/>
    <s v="United States"/>
    <n v="2800000"/>
    <n v="26279000"/>
    <n v="88088133.113311321"/>
    <n v="938.53571428571422"/>
    <n v="28909790.97909791"/>
    <s v="Barry &amp; Enright Productions"/>
    <n v="87"/>
  </r>
  <r>
    <s v="The Postman Always Rings Twice"/>
    <x v="0"/>
    <x v="6"/>
    <x v="1"/>
    <n v="90.9"/>
    <s v="March 20, 1981 (United States)"/>
    <x v="14"/>
    <n v="22000"/>
    <s v="Bob Rafelson"/>
    <s v="David Mamet"/>
    <s v="Jack Nicholson"/>
    <s v="West Germany"/>
    <n v="12000000"/>
    <n v="12376625"/>
    <n v="41486882.700770073"/>
    <n v="103.13854166666667"/>
    <n v="13615649.064906491"/>
    <s v="CIP Filmproduktion GmbH"/>
    <n v="122"/>
  </r>
  <r>
    <s v="Ragtime"/>
    <x v="1"/>
    <x v="0"/>
    <x v="1"/>
    <n v="90.9"/>
    <s v="December 25, 1981 (United States)"/>
    <x v="4"/>
    <n v="9000"/>
    <s v="Milos Forman"/>
    <s v="E.L. Doctorow"/>
    <s v="James Cagney"/>
    <s v="United States"/>
    <n v="0"/>
    <n v="14920781"/>
    <n v="50014983.176017597"/>
    <n v="0"/>
    <n v="16414500.550055005"/>
    <s v="Dino De Laurentiis Company"/>
    <n v="155"/>
  </r>
  <r>
    <s v="Deadly Blessing"/>
    <x v="0"/>
    <x v="4"/>
    <x v="1"/>
    <n v="90.9"/>
    <s v="August 14, 1981 (United States)"/>
    <x v="41"/>
    <n v="5200"/>
    <s v="Wes Craven"/>
    <s v="Glenn M. Benest"/>
    <s v="Maren Jensen"/>
    <s v="United States"/>
    <n v="2500000"/>
    <n v="8279042"/>
    <n v="27751640.235423539"/>
    <n v="331.16167999999999"/>
    <n v="9107856.9856985696"/>
    <s v="PolyGram Filmed Entertainment"/>
    <n v="100"/>
  </r>
  <r>
    <s v="Eyewitness"/>
    <x v="0"/>
    <x v="6"/>
    <x v="1"/>
    <n v="90.9"/>
    <s v="February 13, 1981 (United States)"/>
    <x v="22"/>
    <n v="4500"/>
    <s v="Peter Yates"/>
    <s v="Steve Tesich"/>
    <s v="William Hurt"/>
    <s v="United States"/>
    <n v="8500000"/>
    <n v="6400000"/>
    <n v="21453025.302530251"/>
    <n v="75.294117647058826"/>
    <n v="7040704.0704070404"/>
    <s v="Twentieth Century Fox"/>
    <n v="103"/>
  </r>
  <r>
    <s v="Gallipoli"/>
    <x v="1"/>
    <x v="1"/>
    <x v="1"/>
    <n v="90.9"/>
    <s v="August 28, 1981 (United States)"/>
    <x v="34"/>
    <n v="38000"/>
    <s v="Peter Weir"/>
    <s v="David Williamson"/>
    <s v="Mel Gibson"/>
    <s v="Australia"/>
    <n v="0"/>
    <n v="5732587"/>
    <n v="19215833.431243122"/>
    <n v="0"/>
    <n v="6306476.3476347635"/>
    <s v="R&amp;R Films"/>
    <n v="110"/>
  </r>
  <r>
    <s v="Outland"/>
    <x v="0"/>
    <x v="2"/>
    <x v="1"/>
    <n v="90.9"/>
    <s v="May 22, 1981 (United States)"/>
    <x v="14"/>
    <n v="28000"/>
    <s v="Peter Hyams"/>
    <s v="Peter Hyams"/>
    <s v="Sean Connery"/>
    <s v="United Kingdom"/>
    <n v="16000000"/>
    <n v="17374595"/>
    <n v="58240254.086908683"/>
    <n v="108.59121875"/>
    <n v="19113965.896589659"/>
    <s v="The Ladd Company"/>
    <n v="109"/>
  </r>
  <r>
    <s v="Southern Comfort"/>
    <x v="0"/>
    <x v="2"/>
    <x v="1"/>
    <n v="90.9"/>
    <s v="September 25, 1981 (United States)"/>
    <x v="13"/>
    <n v="17000"/>
    <s v="Walter Hill"/>
    <s v="Michael Kane"/>
    <s v="Keith Carradine"/>
    <s v="United States"/>
    <n v="0"/>
    <n v="0"/>
    <n v="0"/>
    <n v="0"/>
    <n v="0"/>
    <s v="Cinema Group Ventures"/>
    <n v="106"/>
  </r>
  <r>
    <s v="S.O.B."/>
    <x v="0"/>
    <x v="3"/>
    <x v="1"/>
    <n v="90.9"/>
    <s v="July 1, 1981 (United States)"/>
    <x v="5"/>
    <n v="5700"/>
    <s v="Blake Edwards"/>
    <s v="Blake Edwards"/>
    <s v="Julie Andrews"/>
    <s v="United States"/>
    <n v="12000000"/>
    <n v="14867086"/>
    <n v="49834995.645764567"/>
    <n v="123.89238333333333"/>
    <n v="16355430.143014301"/>
    <s v="Artista Management"/>
    <n v="122"/>
  </r>
  <r>
    <s v="The Beyond"/>
    <x v="0"/>
    <x v="4"/>
    <x v="1"/>
    <n v="90.9"/>
    <s v="November 11, 1983 (United States)"/>
    <x v="8"/>
    <n v="21000"/>
    <s v="Lucio Fulci"/>
    <s v="Dardano Sacchetti"/>
    <s v="Catriona MacColl"/>
    <s v="Italy"/>
    <n v="400000"/>
    <n v="123843"/>
    <n v="415126.09570957092"/>
    <n v="30.960749999999997"/>
    <n v="136240.92409240923"/>
    <s v="Fulvia Film"/>
    <n v="87"/>
  </r>
  <r>
    <s v="Ghost Story"/>
    <x v="0"/>
    <x v="0"/>
    <x v="1"/>
    <n v="90.9"/>
    <s v="December 18, 1981 (United States)"/>
    <x v="21"/>
    <n v="7900"/>
    <s v="John Irvin"/>
    <s v="Peter Straub"/>
    <s v="Craig Wasson"/>
    <s v="United States"/>
    <n v="0"/>
    <n v="23371905"/>
    <n v="78343448.333333328"/>
    <n v="0"/>
    <n v="25711666.666666664"/>
    <s v="Universal Pictures"/>
    <n v="110"/>
  </r>
  <r>
    <s v="My Bloody Valentine"/>
    <x v="0"/>
    <x v="4"/>
    <x v="1"/>
    <n v="90.9"/>
    <s v="February 11, 1981 (United States)"/>
    <x v="21"/>
    <n v="19000"/>
    <s v="George Mihalka"/>
    <s v="Stephen A. Miller"/>
    <s v="Paul Kelman"/>
    <s v="Canada"/>
    <n v="0"/>
    <n v="5672031"/>
    <n v="19012847.587458745"/>
    <n v="0"/>
    <n v="6239858.0858085807"/>
    <s v="Canadian Film Development Corporation (CFDC)"/>
    <n v="90"/>
  </r>
  <r>
    <s v="The Funhouse"/>
    <x v="0"/>
    <x v="4"/>
    <x v="1"/>
    <n v="90.9"/>
    <s v="March 13, 1981 (United States)"/>
    <x v="23"/>
    <n v="13000"/>
    <s v="Tobe Hooper"/>
    <s v="Lawrence J. Block"/>
    <s v="Elizabeth Berridge"/>
    <s v="United States"/>
    <n v="0"/>
    <n v="7886857"/>
    <n v="26437022.309130911"/>
    <n v="0"/>
    <n v="8676410.3410341032"/>
    <s v="Universal Pictures"/>
    <n v="96"/>
  </r>
  <r>
    <s v="One from the Heart"/>
    <x v="0"/>
    <x v="0"/>
    <x v="1"/>
    <n v="90.9"/>
    <s v="February 11, 1982 (United States)"/>
    <x v="16"/>
    <n v="5700"/>
    <s v="Francis Ford Coppola"/>
    <s v="Armyan Bernstein"/>
    <s v="Frederic Forrest"/>
    <s v="United States"/>
    <n v="26000000"/>
    <n v="636796"/>
    <n v="2134562.6094609457"/>
    <n v="2.4492153846153846"/>
    <n v="700545.65456545656"/>
    <s v="Zoetrope Studios"/>
    <n v="107"/>
  </r>
  <r>
    <s v="The French Lieutenant's Woman"/>
    <x v="0"/>
    <x v="0"/>
    <x v="1"/>
    <n v="90.9"/>
    <s v="October 16, 1981 (United States)"/>
    <x v="9"/>
    <n v="13000"/>
    <s v="Karel Reisz"/>
    <s v="John Fowles"/>
    <s v="Meryl Streep"/>
    <s v="United Kingdom"/>
    <n v="0"/>
    <n v="26890068"/>
    <n v="90136454.561056092"/>
    <n v="0"/>
    <n v="29582033.003300328"/>
    <s v="Juniper Films"/>
    <n v="124"/>
  </r>
  <r>
    <s v="The Great Muppet Caper"/>
    <x v="2"/>
    <x v="1"/>
    <x v="1"/>
    <n v="90.9"/>
    <s v="June 26, 1981 (United States)"/>
    <x v="13"/>
    <n v="14000"/>
    <s v="Jim Henson"/>
    <s v="Tom Patchett"/>
    <s v="Jim Henson"/>
    <s v="United Kingdom"/>
    <n v="0"/>
    <n v="31206251"/>
    <n v="104604451.92189218"/>
    <n v="0"/>
    <n v="34330309.130913094"/>
    <s v="Henson Associates (HA)"/>
    <n v="97"/>
  </r>
  <r>
    <s v="True Confessions"/>
    <x v="0"/>
    <x v="6"/>
    <x v="1"/>
    <n v="90.9"/>
    <s v="September 25, 1981 (United States)"/>
    <x v="21"/>
    <n v="7500"/>
    <s v="Ulu Grosbard"/>
    <s v="John Gregory Dunne"/>
    <s v="Robert De Niro"/>
    <s v="United States"/>
    <n v="10000000"/>
    <n v="12850276"/>
    <n v="43074577.526952691"/>
    <n v="128.50275999999999"/>
    <n v="14136717.271727173"/>
    <s v="Chartoff-Winkler Productions"/>
    <n v="108"/>
  </r>
  <r>
    <s v="Looker"/>
    <x v="1"/>
    <x v="0"/>
    <x v="1"/>
    <n v="90.9"/>
    <s v="October 30, 1981 (United States)"/>
    <x v="10"/>
    <n v="4900"/>
    <s v="Michael Crichton"/>
    <s v="Michael Crichton"/>
    <s v="Albert Finney"/>
    <s v="United States"/>
    <n v="8000000"/>
    <n v="0"/>
    <n v="0"/>
    <n v="0"/>
    <n v="0"/>
    <s v="The Ladd Company"/>
    <n v="93"/>
  </r>
  <r>
    <s v="Nighthawks"/>
    <x v="0"/>
    <x v="2"/>
    <x v="1"/>
    <n v="90.9"/>
    <s v="April 10, 1981 (United States)"/>
    <x v="5"/>
    <n v="18000"/>
    <s v="Bruce Malmuth"/>
    <s v="David Shaber"/>
    <s v="Sylvester Stallone"/>
    <s v="United States"/>
    <n v="5000000"/>
    <n v="19905359"/>
    <n v="66723464.106710665"/>
    <n v="398.10718000000003"/>
    <n v="21898084.708470847"/>
    <s v="Universal Pictures"/>
    <n v="99"/>
  </r>
  <r>
    <s v="Nice Dreams"/>
    <x v="0"/>
    <x v="3"/>
    <x v="1"/>
    <n v="90.9"/>
    <s v="June 5, 1981 (United States)"/>
    <x v="19"/>
    <n v="7100"/>
    <s v="Tommy Chong"/>
    <s v="Tommy Chong"/>
    <s v="Cheech Marin"/>
    <s v="United States"/>
    <n v="0"/>
    <n v="37000000"/>
    <n v="124025302.53025301"/>
    <n v="0"/>
    <n v="40704070.4070407"/>
    <s v="C &amp; C Brown Production"/>
    <n v="88"/>
  </r>
  <r>
    <s v="Sharky's Machine"/>
    <x v="0"/>
    <x v="2"/>
    <x v="1"/>
    <n v="90.9"/>
    <s v="December 18, 1981 (United States)"/>
    <x v="21"/>
    <n v="5600"/>
    <s v="Burt Reynolds"/>
    <s v="William Diehl"/>
    <s v="Burt Reynolds"/>
    <s v="United States"/>
    <n v="0"/>
    <n v="35610100"/>
    <n v="119366308.80088007"/>
    <n v="0"/>
    <n v="39175027.50275027"/>
    <s v="Deliverance Productions"/>
    <n v="122"/>
  </r>
  <r>
    <s v="Neighbors"/>
    <x v="0"/>
    <x v="3"/>
    <x v="1"/>
    <n v="90.9"/>
    <s v="December 18, 1981 (United States)"/>
    <x v="41"/>
    <n v="7600"/>
    <s v="John G. Avildsen"/>
    <s v="Thomas Berger"/>
    <s v="John Belushi"/>
    <s v="United States"/>
    <n v="8500000"/>
    <n v="29916207"/>
    <n v="100280179.01980196"/>
    <n v="351.95537647058825"/>
    <n v="32911118.811881188"/>
    <s v="Columbia Pictures"/>
    <n v="94"/>
  </r>
  <r>
    <s v="Puberty Blues"/>
    <x v="0"/>
    <x v="3"/>
    <x v="1"/>
    <n v="90.9"/>
    <s v="December 10, 1981 (Australia)"/>
    <x v="23"/>
    <n v="1300"/>
    <s v="Bruce Beresford"/>
    <s v="Margaret Kelly"/>
    <s v="Nell Schofield"/>
    <s v="Australia"/>
    <n v="0"/>
    <n v="237000"/>
    <n v="794432.34323432331"/>
    <n v="0"/>
    <n v="260726.07260726072"/>
    <s v="Limelight Productions (II)"/>
    <n v="87"/>
  </r>
  <r>
    <s v="Eye of the Needle"/>
    <x v="0"/>
    <x v="11"/>
    <x v="1"/>
    <n v="90.9"/>
    <s v="July 24, 1981 (United States)"/>
    <x v="12"/>
    <n v="9900"/>
    <s v="Richard Marquand"/>
    <s v="Ken Follett"/>
    <s v="Donald Sutherland"/>
    <s v="United Kingdom"/>
    <n v="0"/>
    <n v="17583634"/>
    <n v="58940960.173817374"/>
    <n v="0"/>
    <n v="19343931.793179318"/>
    <s v="Kings Road Entertainment"/>
    <n v="112"/>
  </r>
  <r>
    <s v="Wolfen"/>
    <x v="0"/>
    <x v="4"/>
    <x v="1"/>
    <n v="90.9"/>
    <s v="July 24, 1981 (United States)"/>
    <x v="21"/>
    <n v="9400"/>
    <s v="Michael Wadleigh"/>
    <s v="Whitley Strieber"/>
    <s v="Albert Finney"/>
    <s v="United States"/>
    <n v="17000000"/>
    <n v="10626725"/>
    <n v="35621156.298129804"/>
    <n v="62.510147058823527"/>
    <n v="11690566.556655666"/>
    <s v="Orion Pictures"/>
    <n v="115"/>
  </r>
  <r>
    <s v="Student Bodies"/>
    <x v="0"/>
    <x v="3"/>
    <x v="1"/>
    <n v="90.9"/>
    <s v="August 7, 1981 (United States)"/>
    <x v="30"/>
    <n v="4400"/>
    <s v="Mickey Rose"/>
    <s v="Mickey Rose"/>
    <s v="Kristen Riter"/>
    <s v="United States"/>
    <n v="0"/>
    <n v="5165432"/>
    <n v="17314709.905390538"/>
    <n v="0"/>
    <n v="5682543.454345434"/>
    <s v="Allen Smithee Classic Films"/>
    <n v="86"/>
  </r>
  <r>
    <s v="Prince of the City"/>
    <x v="0"/>
    <x v="6"/>
    <x v="1"/>
    <n v="90.9"/>
    <s v="August 26, 1981 (United States)"/>
    <x v="24"/>
    <n v="7600"/>
    <s v="Sidney Lumet"/>
    <s v="Jay Presson Allen"/>
    <s v="Treat Williams"/>
    <s v="United States"/>
    <n v="8600000"/>
    <n v="8124257"/>
    <n v="27232795.466446642"/>
    <n v="94.46810465116279"/>
    <n v="8937576.4576457646"/>
    <s v="Orion Pictures"/>
    <n v="167"/>
  </r>
  <r>
    <s v="The Hand"/>
    <x v="0"/>
    <x v="0"/>
    <x v="1"/>
    <n v="90.9"/>
    <s v="April 24, 1981 (United States)"/>
    <x v="30"/>
    <n v="5700"/>
    <s v="Oliver Stone"/>
    <s v="Marc Brandel"/>
    <s v="Michael Caine"/>
    <s v="United States"/>
    <n v="0"/>
    <n v="2447576"/>
    <n v="8204360.9152915282"/>
    <n v="0"/>
    <n v="2692602.8602860286"/>
    <s v="Orion Pictures"/>
    <n v="104"/>
  </r>
  <r>
    <s v="Continental Divide"/>
    <x v="1"/>
    <x v="3"/>
    <x v="1"/>
    <n v="90.9"/>
    <s v="September 18, 1981 (United States)"/>
    <x v="19"/>
    <n v="4800"/>
    <s v="Michael Apted"/>
    <s v="Lawrence Kasdan"/>
    <s v="John Belushi"/>
    <s v="United States"/>
    <n v="0"/>
    <n v="15578237"/>
    <n v="52218798.832783274"/>
    <n v="0"/>
    <n v="17137774.477447744"/>
    <s v="Universal Pictures"/>
    <n v="103"/>
  </r>
  <r>
    <s v="Diva"/>
    <x v="0"/>
    <x v="12"/>
    <x v="1"/>
    <n v="90.9"/>
    <s v="April 23, 1982 (United States)"/>
    <x v="13"/>
    <n v="12000"/>
    <s v="Jean-Jacques Beineix"/>
    <s v="Daniel Odier"/>
    <s v="Wilhelmenia Fernandez"/>
    <s v="France"/>
    <n v="0"/>
    <n v="110014"/>
    <n v="368770.80088008795"/>
    <n v="0"/>
    <n v="121027.50275027502"/>
    <s v="Les Films Galaxie"/>
    <n v="117"/>
  </r>
  <r>
    <s v="Venom"/>
    <x v="0"/>
    <x v="4"/>
    <x v="1"/>
    <n v="90.9"/>
    <s v="January 29, 1982 (United States)"/>
    <x v="1"/>
    <n v="2600"/>
    <s v="Piers Haggard"/>
    <s v="Alan Scholefield"/>
    <s v="Klaus Kinski"/>
    <s v="United Kingdom"/>
    <n v="0"/>
    <n v="5229643"/>
    <n v="17529947.437843781"/>
    <n v="0"/>
    <n v="5753182.6182618262"/>
    <s v="Morison Film Group"/>
    <n v="92"/>
  </r>
  <r>
    <s v="Fort Apache the Bronx"/>
    <x v="0"/>
    <x v="6"/>
    <x v="1"/>
    <n v="90.9"/>
    <s v="February 6, 1981 (United States)"/>
    <x v="17"/>
    <n v="5800"/>
    <s v="Daniel Petrie"/>
    <s v="Heywood Gould"/>
    <s v="Paul Newman"/>
    <s v="United States"/>
    <n v="0"/>
    <n v="29200000"/>
    <n v="97879427.942794263"/>
    <n v="0"/>
    <n v="32123212.321232121"/>
    <s v="Time Life Films"/>
    <n v="125"/>
  </r>
  <r>
    <s v="Eyes of a Stranger"/>
    <x v="0"/>
    <x v="4"/>
    <x v="1"/>
    <n v="90.9"/>
    <s v="March 27, 1981 (United States)"/>
    <x v="22"/>
    <n v="2400"/>
    <s v="Ken Wiederhorn"/>
    <s v="Ron Kurz"/>
    <s v="Lauren Tewes"/>
    <s v="United States"/>
    <n v="800000"/>
    <n v="1118634"/>
    <n v="3749700.5478547849"/>
    <n v="139.82925"/>
    <n v="1230620.4620462046"/>
    <s v="Georgetown Productions Inc."/>
    <n v="84"/>
  </r>
  <r>
    <s v="Zorro: The Gay Blade"/>
    <x v="1"/>
    <x v="2"/>
    <x v="1"/>
    <n v="90.9"/>
    <s v="July 17, 1981 (United States)"/>
    <x v="19"/>
    <n v="4100"/>
    <s v="Peter Medak"/>
    <s v="Hal Dresner"/>
    <s v="George Hamilton"/>
    <s v="United States"/>
    <n v="0"/>
    <n v="0"/>
    <n v="0"/>
    <n v="0"/>
    <n v="0"/>
    <s v="Melvin Simon Productions"/>
    <n v="93"/>
  </r>
  <r>
    <s v="Under the Rainbow"/>
    <x v="1"/>
    <x v="3"/>
    <x v="1"/>
    <n v="90.9"/>
    <s v="July 31, 1981 (United States)"/>
    <x v="20"/>
    <n v="2600"/>
    <s v="Steve Rash"/>
    <s v="Fred Bauer"/>
    <s v="Chevy Chase"/>
    <s v="United States"/>
    <n v="20000000"/>
    <n v="18826490"/>
    <n v="63107057.238723867"/>
    <n v="94.132450000000006"/>
    <n v="20711210.121012099"/>
    <s v="Innovisions"/>
    <n v="98"/>
  </r>
  <r>
    <s v="Carbon Copy"/>
    <x v="1"/>
    <x v="3"/>
    <x v="1"/>
    <n v="90.9"/>
    <s v="September 25, 1981 (United States)"/>
    <x v="41"/>
    <n v="2600"/>
    <s v="Michael Schultz"/>
    <s v="Stanley Shapiro"/>
    <s v="George Segal"/>
    <s v="United States"/>
    <n v="6000000"/>
    <n v="9566593"/>
    <n v="32067556.513751369"/>
    <n v="159.44321666666667"/>
    <n v="10524304.730473047"/>
    <s v="DeHaven/Shapiro Productions"/>
    <n v="92"/>
  </r>
  <r>
    <s v="The Incredible Shrinking Woman"/>
    <x v="1"/>
    <x v="3"/>
    <x v="1"/>
    <n v="90.9"/>
    <s v="January 30, 1981 (United States)"/>
    <x v="30"/>
    <n v="4500"/>
    <s v="Joel Schumacher"/>
    <s v="Richard Matheson"/>
    <s v="Lily Tomlin"/>
    <s v="United States"/>
    <n v="0"/>
    <n v="20259961"/>
    <n v="67912102.493949383"/>
    <n v="0"/>
    <n v="22288185.918591857"/>
    <s v="Lija Productions"/>
    <n v="88"/>
  </r>
  <r>
    <s v="The Night the Lights Went Out in Georgia"/>
    <x v="1"/>
    <x v="0"/>
    <x v="1"/>
    <n v="90.9"/>
    <s v="June 5, 1981 (United States)"/>
    <x v="22"/>
    <n v="891"/>
    <s v="Ron Maxwell"/>
    <s v="Bob Bonney"/>
    <s v="Kristy McNichol"/>
    <s v="United States"/>
    <n v="0"/>
    <n v="14923752"/>
    <n v="50024942.072607256"/>
    <n v="0"/>
    <n v="16417768.976897689"/>
    <s v="Viacom Enterprises"/>
    <n v="112"/>
  </r>
  <r>
    <s v="Quartet"/>
    <x v="0"/>
    <x v="0"/>
    <x v="1"/>
    <n v="90.9"/>
    <s v="October 25, 1981 (United States)"/>
    <x v="21"/>
    <n v="1300"/>
    <s v="James Ivory"/>
    <s v="Jean Rhys"/>
    <s v="Isabelle Adjani"/>
    <s v="United Kingdom"/>
    <n v="0"/>
    <n v="12042"/>
    <n v="40365.207920792076"/>
    <n v="0"/>
    <n v="13247.524752475247"/>
    <s v="Merchant Ivory Productions"/>
    <n v="101"/>
  </r>
  <r>
    <s v="Graduation Day"/>
    <x v="0"/>
    <x v="4"/>
    <x v="1"/>
    <n v="90.9"/>
    <s v="May 1, 1981 (United States)"/>
    <x v="38"/>
    <n v="3600"/>
    <s v="Herb Freed"/>
    <s v="Anne Marisse"/>
    <s v="Christopher George"/>
    <s v="United States"/>
    <n v="250000"/>
    <n v="0"/>
    <n v="0"/>
    <n v="0"/>
    <n v="0"/>
    <s v="Baughn/Freed Productions"/>
    <n v="96"/>
  </r>
  <r>
    <s v="Modern Problems"/>
    <x v="1"/>
    <x v="3"/>
    <x v="1"/>
    <n v="90.9"/>
    <s v="December 25, 1981 (United States)"/>
    <x v="27"/>
    <n v="4900"/>
    <s v="Ken Shapiro"/>
    <s v="Ken Shapiro"/>
    <s v="Chevy Chase"/>
    <s v="United States"/>
    <n v="8000000"/>
    <n v="26154211"/>
    <n v="87669835.992299214"/>
    <n v="326.9276375"/>
    <n v="28772509.350935094"/>
    <s v="Twentieth Century Fox"/>
    <n v="93"/>
  </r>
  <r>
    <s v="Pennies from Heaven"/>
    <x v="0"/>
    <x v="0"/>
    <x v="1"/>
    <n v="90.9"/>
    <s v="January 1, 1982 (United States)"/>
    <x v="16"/>
    <n v="5300"/>
    <s v="Herbert Ross"/>
    <s v="Dennis Potter"/>
    <s v="Steve Martin"/>
    <s v="United States"/>
    <n v="22000000"/>
    <n v="9171289"/>
    <n v="30742483.589658961"/>
    <n v="41.687677272727278"/>
    <n v="10089426.842684269"/>
    <s v="Metro-Goldwyn-Mayer (MGM)"/>
    <n v="108"/>
  </r>
  <r>
    <s v="American Pop"/>
    <x v="0"/>
    <x v="10"/>
    <x v="1"/>
    <n v="90.9"/>
    <s v="February 13, 1981 (United States)"/>
    <x v="13"/>
    <n v="4400"/>
    <s v="Ralph Bakshi"/>
    <s v="Ronni Kern"/>
    <s v="Mews Small"/>
    <s v="United States"/>
    <n v="1500000"/>
    <n v="0"/>
    <n v="0"/>
    <n v="0"/>
    <n v="0"/>
    <s v="Bakshi Productions"/>
    <n v="96"/>
  </r>
  <r>
    <s v="The Legend of the Lone Ranger"/>
    <x v="1"/>
    <x v="2"/>
    <x v="1"/>
    <n v="90.9"/>
    <s v="May 22, 1981 (United States)"/>
    <x v="27"/>
    <n v="2000"/>
    <s v="William A. Fraker"/>
    <s v="Ivan Goff"/>
    <s v="Klinton Spilsbury"/>
    <s v="United States"/>
    <n v="18000000"/>
    <n v="12617845"/>
    <n v="42295460.632563248"/>
    <n v="70.099138888888888"/>
    <n v="13881017.601760175"/>
    <s v="Eaves Movie Ranch"/>
    <n v="98"/>
  </r>
  <r>
    <s v="Sphinx"/>
    <x v="1"/>
    <x v="1"/>
    <x v="1"/>
    <n v="90.9"/>
    <s v="February 11, 1981 (United States)"/>
    <x v="33"/>
    <n v="1300"/>
    <s v="Franklin J. Schaffner"/>
    <s v="John Byrum"/>
    <s v="Lesley-Anne Down"/>
    <s v="United Kingdom"/>
    <n v="14000000"/>
    <n v="2022771"/>
    <n v="6780399.6006600652"/>
    <n v="14.448364285714286"/>
    <n v="2225270.6270627063"/>
    <s v="Orion Pictures"/>
    <n v="118"/>
  </r>
  <r>
    <s v="Night School"/>
    <x v="0"/>
    <x v="4"/>
    <x v="1"/>
    <n v="90.9"/>
    <s v="September 11, 1981 (United States)"/>
    <x v="41"/>
    <n v="2400"/>
    <s v="Ken Hughes"/>
    <s v="Ruth Avergon"/>
    <s v="Leonard Mann"/>
    <s v="United States"/>
    <n v="0"/>
    <n v="1169875"/>
    <n v="3921462.1837183712"/>
    <n v="0"/>
    <n v="1286991.199119912"/>
    <s v="Lorimar Productions"/>
    <n v="88"/>
  </r>
  <r>
    <s v="An Eye for an Eye"/>
    <x v="0"/>
    <x v="2"/>
    <x v="1"/>
    <n v="90.9"/>
    <s v="August 14, 1981 (United States)"/>
    <x v="30"/>
    <n v="3600"/>
    <s v="Steve Carver"/>
    <s v="James Bruner"/>
    <s v="Chuck Norris"/>
    <s v="United States"/>
    <n v="3800000"/>
    <n v="0"/>
    <n v="0"/>
    <n v="0"/>
    <n v="0"/>
    <s v="Adams Apple Film Company"/>
    <n v="106"/>
  </r>
  <r>
    <s v="Zoot Suit"/>
    <x v="0"/>
    <x v="0"/>
    <x v="1"/>
    <n v="90.9"/>
    <s v="January 1, 1982 (United States)"/>
    <x v="8"/>
    <n v="1100"/>
    <s v="Luis Valdez"/>
    <s v="Luis Valdez"/>
    <s v="Daniel Valdez"/>
    <s v="United States"/>
    <n v="2700000"/>
    <n v="3256082"/>
    <n v="10914501.489548953"/>
    <n v="120.59562962962961"/>
    <n v="3582048.4048404838"/>
    <s v="Universal Pictures"/>
    <n v="103"/>
  </r>
  <r>
    <s v="Rich and Famous"/>
    <x v="0"/>
    <x v="0"/>
    <x v="1"/>
    <n v="90.9"/>
    <s v="October 9, 1981 (United States)"/>
    <x v="23"/>
    <n v="1600"/>
    <s v="George Cukor"/>
    <s v="Gerald Ayres"/>
    <s v="Jacqueline Bisset"/>
    <s v="United States"/>
    <n v="0"/>
    <n v="14492125"/>
    <n v="48578113.173817374"/>
    <n v="0"/>
    <n v="15942931.793179318"/>
    <s v="Jaquet"/>
    <n v="117"/>
  </r>
  <r>
    <s v="Buddy Buddy"/>
    <x v="0"/>
    <x v="3"/>
    <x v="1"/>
    <n v="90.9"/>
    <s v="December 11, 1981 (United States)"/>
    <x v="16"/>
    <n v="4500"/>
    <s v="Billy Wilder"/>
    <s v="Francis Veber"/>
    <s v="Jack Lemmon"/>
    <s v="United States"/>
    <n v="10000000"/>
    <n v="7258543"/>
    <n v="24330891.662266225"/>
    <n v="72.585430000000002"/>
    <n v="7985195.8195819575"/>
    <s v="Heron Productions"/>
    <n v="96"/>
  </r>
  <r>
    <s v="Bustin' Loose"/>
    <x v="0"/>
    <x v="3"/>
    <x v="1"/>
    <n v="90.9"/>
    <s v="May 22, 1981 (United States)"/>
    <x v="10"/>
    <n v="2900"/>
    <s v="Oz Scott"/>
    <s v="Lonne Elder III"/>
    <s v="Richard Pryor"/>
    <s v="United States"/>
    <n v="11000000"/>
    <n v="31261269"/>
    <n v="104788874.19471946"/>
    <n v="284.19335454545455"/>
    <n v="34390834.98349835"/>
    <s v="Universal Pictures"/>
    <n v="94"/>
  </r>
  <r>
    <s v="Modern Romance"/>
    <x v="0"/>
    <x v="3"/>
    <x v="1"/>
    <n v="90.9"/>
    <s v="March 13, 1981 (United States)"/>
    <x v="9"/>
    <n v="3600"/>
    <s v="Albert Brooks"/>
    <s v="Albert Brooks"/>
    <s v="Albert Brooks"/>
    <s v="United States"/>
    <n v="0"/>
    <n v="2863642"/>
    <n v="9599028.7942794263"/>
    <n v="0"/>
    <n v="3150321.2321232124"/>
    <s v="Columbia Pictures"/>
    <n v="93"/>
  </r>
  <r>
    <s v="Heartbeeps"/>
    <x v="1"/>
    <x v="3"/>
    <x v="1"/>
    <n v="90.9"/>
    <s v="December 18, 1981 (United States)"/>
    <x v="36"/>
    <n v="1300"/>
    <s v="Allan Arkush"/>
    <s v="John Hill"/>
    <s v="Andy Kaufman"/>
    <s v="United States"/>
    <n v="12000000"/>
    <n v="2154696"/>
    <n v="7222616.8448844878"/>
    <n v="17.9558"/>
    <n v="2370402.6402640264"/>
    <s v="Universal Pictures"/>
    <n v="78"/>
  </r>
  <r>
    <s v="Back Roads"/>
    <x v="0"/>
    <x v="1"/>
    <x v="1"/>
    <n v="90.9"/>
    <s v="March 13, 1981 (United States)"/>
    <x v="41"/>
    <n v="829"/>
    <s v="Martin Ritt"/>
    <s v="Gary DeVore"/>
    <s v="Sally Field"/>
    <s v="United States"/>
    <n v="0"/>
    <n v="11809387"/>
    <n v="39585480.955995597"/>
    <n v="0"/>
    <n v="12991624.862486249"/>
    <s v="CBS Theatrical Films"/>
    <n v="94"/>
  </r>
  <r>
    <s v="Take This Job and Shove It"/>
    <x v="1"/>
    <x v="3"/>
    <x v="1"/>
    <n v="90.9"/>
    <s v="May 15, 1981 (United States)"/>
    <x v="18"/>
    <n v="761"/>
    <s v="Gus Trikonis"/>
    <s v="Barry Schneider"/>
    <s v="Robert Hays"/>
    <s v="United States"/>
    <n v="3500000"/>
    <n v="17569027"/>
    <n v="58891996.995599553"/>
    <n v="501.97219999999999"/>
    <n v="19327862.486248624"/>
    <s v="Cinema Group Ventures"/>
    <n v="100"/>
  </r>
  <r>
    <s v="Raggedy Man"/>
    <x v="0"/>
    <x v="0"/>
    <x v="1"/>
    <n v="90.9"/>
    <s v="September 18, 1981 (United States)"/>
    <x v="8"/>
    <n v="1400"/>
    <s v="Jack Fisk"/>
    <s v="William D. Wittliff"/>
    <s v="Sissy Spacek"/>
    <s v="United States"/>
    <n v="0"/>
    <n v="1976198"/>
    <n v="6624285.2651265115"/>
    <n v="0"/>
    <n v="2174035.203520352"/>
    <s v="Universal Pictures"/>
    <n v="94"/>
  </r>
  <r>
    <s v="Whose Life Is It Anyway?"/>
    <x v="0"/>
    <x v="3"/>
    <x v="1"/>
    <n v="90.9"/>
    <s v="January 22, 1982 (United States)"/>
    <x v="4"/>
    <n v="2700"/>
    <s v="John Badham"/>
    <s v="Brian Clark"/>
    <s v="Richard Dreyfuss"/>
    <s v="United States"/>
    <n v="13000000"/>
    <n v="8206145"/>
    <n v="27507286.925192516"/>
    <n v="63.124192307692304"/>
    <n v="9027662.2662266232"/>
    <s v="Metro-Goldwyn-Mayer (MGM)"/>
    <n v="119"/>
  </r>
  <r>
    <s v="Inchon"/>
    <x v="1"/>
    <x v="0"/>
    <x v="1"/>
    <n v="90.9"/>
    <s v="September 17, 1982 (United States)"/>
    <x v="42"/>
    <n v="659"/>
    <s v="Terence Young"/>
    <s v="Robin Moore"/>
    <s v="Laurence Olivier"/>
    <s v="South Korea"/>
    <n v="46000000"/>
    <n v="5200986"/>
    <n v="17433888.165016498"/>
    <n v="11.306491304347826"/>
    <n v="5721656.7656765673"/>
    <s v="One Way Productions"/>
    <n v="140"/>
  </r>
  <r>
    <s v="All Night Long"/>
    <x v="0"/>
    <x v="3"/>
    <x v="1"/>
    <n v="90.9"/>
    <s v="March 6, 1981 (United States)"/>
    <x v="30"/>
    <n v="1700"/>
    <s v="Jean-Claude Tramont"/>
    <s v="W.D. Richter"/>
    <s v="Gene Hackman"/>
    <s v="United States"/>
    <n v="14000000"/>
    <n v="4454295"/>
    <n v="14930953.646864684"/>
    <n v="31.816392857142855"/>
    <n v="4900214.5214521447"/>
    <s v="Universal Pictures"/>
    <n v="87"/>
  </r>
  <r>
    <s v="The Pursuit of D.B. Cooper"/>
    <x v="1"/>
    <x v="1"/>
    <x v="1"/>
    <n v="90.9"/>
    <s v="November 13, 1981 (United States)"/>
    <x v="41"/>
    <n v="1100"/>
    <s v="Roger Spottiswoode"/>
    <s v="J.D. Reed"/>
    <s v="Robert Duvall"/>
    <s v="United States"/>
    <n v="12000000"/>
    <n v="3702028"/>
    <n v="12409328.180418041"/>
    <n v="30.850233333333332"/>
    <n v="4072638.0638063806"/>
    <s v="PolyGram Pictures"/>
    <n v="100"/>
  </r>
  <r>
    <s v="Rollover"/>
    <x v="0"/>
    <x v="0"/>
    <x v="1"/>
    <n v="90.9"/>
    <s v="December 11, 1981 (United States)"/>
    <x v="20"/>
    <n v="1100"/>
    <s v="Alan J. Pakula"/>
    <s v="Howard Kohn"/>
    <s v="Jane Fonda"/>
    <s v="United States"/>
    <n v="16000000"/>
    <n v="10851261"/>
    <n v="36373808.874587454"/>
    <n v="67.820381249999997"/>
    <n v="11937580.858085807"/>
    <s v="IPC Films"/>
    <n v="116"/>
  </r>
  <r>
    <s v="Only When I Laugh"/>
    <x v="0"/>
    <x v="3"/>
    <x v="1"/>
    <n v="90.9"/>
    <s v="September 25, 1981 (United States)"/>
    <x v="16"/>
    <n v="1300"/>
    <s v="Glenn Jordan"/>
    <s v="Neil Simon"/>
    <s v="Marsha Mason"/>
    <s v="United States"/>
    <n v="0"/>
    <n v="25524778"/>
    <n v="85559954.418041795"/>
    <n v="0"/>
    <n v="28080063.806380637"/>
    <s v="Columbia Pictures"/>
    <n v="120"/>
  </r>
  <r>
    <s v="Honky Tonk Freeway"/>
    <x v="1"/>
    <x v="2"/>
    <x v="1"/>
    <n v="90.9"/>
    <s v="August 21, 1981 (United States)"/>
    <x v="33"/>
    <n v="928"/>
    <s v="John Schlesinger"/>
    <s v="Edward Clinton"/>
    <s v="David Rasche"/>
    <s v="United States"/>
    <n v="24000000"/>
    <n v="2004742"/>
    <n v="6719965.7579757962"/>
    <n v="8.3530916666666659"/>
    <n v="2205436.7436743672"/>
    <s v="EMI Films"/>
    <n v="107"/>
  </r>
  <r>
    <s v="Paternity"/>
    <x v="1"/>
    <x v="3"/>
    <x v="1"/>
    <n v="90.9"/>
    <s v="October 2, 1981 (United States)"/>
    <x v="38"/>
    <n v="920"/>
    <s v="David Steinberg"/>
    <s v="Charlie Peters"/>
    <s v="Burt Reynolds"/>
    <s v="United States"/>
    <n v="0"/>
    <n v="18838812"/>
    <n v="63148361.016501643"/>
    <n v="0"/>
    <n v="20724765.676567655"/>
    <s v="Paramount Pictures"/>
    <n v="94"/>
  </r>
  <r>
    <s v="King of the Mountain"/>
    <x v="1"/>
    <x v="2"/>
    <x v="1"/>
    <n v="90.9"/>
    <s v="May 1, 1981 (United States)"/>
    <x v="30"/>
    <n v="384"/>
    <s v="Noel Nosseck"/>
    <s v="David Barry"/>
    <s v="Harry Hamlin"/>
    <s v="United States"/>
    <n v="2000000"/>
    <n v="1791147"/>
    <n v="6003987.7986798668"/>
    <n v="89.55735"/>
    <n v="1970458.7458745874"/>
    <s v="PolyGram Pictures"/>
    <n v="90"/>
  </r>
  <r>
    <s v="Scream"/>
    <x v="0"/>
    <x v="4"/>
    <x v="1"/>
    <n v="90.9"/>
    <s v="January 1, 1981 (United States)"/>
    <x v="43"/>
    <n v="674"/>
    <s v="Byron Quisenberry"/>
    <s v="Byron Quisenberry"/>
    <s v="Pepper Martin"/>
    <s v="United States"/>
    <n v="0"/>
    <n v="0"/>
    <n v="0"/>
    <n v="0"/>
    <n v="0"/>
    <s v="Calendar International Pictures"/>
    <n v="82"/>
  </r>
  <r>
    <s v="The Devil and Max Devlin"/>
    <x v="1"/>
    <x v="3"/>
    <x v="1"/>
    <n v="90.9"/>
    <s v="March 6, 1981 (United States)"/>
    <x v="18"/>
    <n v="1200"/>
    <s v="Steven Hilliard Stern"/>
    <s v="Mary Rodgers"/>
    <s v="Elliott Gould"/>
    <s v="United States"/>
    <n v="0"/>
    <n v="16000000"/>
    <n v="53632563.256325625"/>
    <n v="0"/>
    <n v="17601760.176017601"/>
    <s v="Walt Disney Productions"/>
    <n v="96"/>
  </r>
  <r>
    <s v="The Amateur"/>
    <x v="0"/>
    <x v="6"/>
    <x v="1"/>
    <n v="90.9"/>
    <s v="February 12, 1982 (United States)"/>
    <x v="1"/>
    <n v="782"/>
    <s v="Charles Jarrott"/>
    <s v="Robert Littell"/>
    <s v="John Savage"/>
    <s v="Canada"/>
    <n v="0"/>
    <n v="6892098"/>
    <n v="23102555.122112207"/>
    <n v="0"/>
    <n v="7582066.0066006603"/>
    <s v="Balkan Productions"/>
    <n v="112"/>
  </r>
  <r>
    <s v="Longshot"/>
    <x v="7"/>
    <x v="3"/>
    <x v="1"/>
    <n v="90.9"/>
    <s v="1981 (United States)"/>
    <x v="27"/>
    <n v="101"/>
    <s v="E.W. Swackhamer"/>
    <s v="Barry Rosen"/>
    <s v="Leif Garrett"/>
    <s v="United States"/>
    <n v="0"/>
    <n v="0"/>
    <n v="0"/>
    <n v="0"/>
    <n v="0"/>
    <s v="Greentree"/>
    <n v="100"/>
  </r>
  <r>
    <s v="Comin' at Ya!"/>
    <x v="0"/>
    <x v="13"/>
    <x v="1"/>
    <n v="90.9"/>
    <s v="July 24, 1981 (United States)"/>
    <x v="27"/>
    <n v="499"/>
    <s v="Ferdinando Baldi"/>
    <s v="Wolfe Lowenthal"/>
    <s v="Tony Anthony"/>
    <s v="Italy"/>
    <n v="0"/>
    <n v="12000000"/>
    <n v="40224422.442244217"/>
    <n v="0"/>
    <n v="13201320.132013202"/>
    <s v="Lupo-Anthony-Quintano Productions"/>
    <n v="91"/>
  </r>
  <r>
    <s v="Le Pont du Nord"/>
    <x v="4"/>
    <x v="1"/>
    <x v="1"/>
    <n v="90.9"/>
    <s v="March 24, 1982 (France)"/>
    <x v="15"/>
    <n v="1100"/>
    <s v="Jacques Rivette"/>
    <s v="Bulle Ogier"/>
    <s v="Bulle Ogier"/>
    <s v="France"/>
    <n v="0"/>
    <n v="17110"/>
    <n v="57353.322332233212"/>
    <n v="0"/>
    <n v="18822.882288228822"/>
    <s v="Les Films du Losange"/>
    <n v="129"/>
  </r>
  <r>
    <s v="Silence of the North"/>
    <x v="1"/>
    <x v="0"/>
    <x v="1"/>
    <n v="90.9"/>
    <s v="October 23, 1981 (Canada)"/>
    <x v="21"/>
    <n v="228"/>
    <s v="Allan King"/>
    <s v="Olive Frederickson"/>
    <s v="Ellen Burstyn"/>
    <s v="Canada"/>
    <n v="0"/>
    <n v="1622898"/>
    <n v="5440011.2277227715"/>
    <n v="0"/>
    <n v="1785366.3366336634"/>
    <s v="Universal Pictures"/>
    <n v="94"/>
  </r>
  <r>
    <s v="Fast Times at Ridgemont High"/>
    <x v="0"/>
    <x v="3"/>
    <x v="2"/>
    <n v="96.5"/>
    <s v="August 13, 1982 (United States)"/>
    <x v="13"/>
    <n v="98000"/>
    <s v="Amy Heckerling"/>
    <s v="Cameron Crowe"/>
    <s v="Sean Penn"/>
    <s v="United States"/>
    <n v="4500000"/>
    <n v="27092880"/>
    <n v="85546119.54404144"/>
    <n v="602.06400000000008"/>
    <n v="28075523.316062178"/>
    <s v="Universal Pictures"/>
    <n v="90"/>
  </r>
  <r>
    <s v="Blade Runner"/>
    <x v="0"/>
    <x v="2"/>
    <x v="2"/>
    <n v="96.5"/>
    <s v="June 25, 1982 (United States)"/>
    <x v="31"/>
    <n v="710000"/>
    <s v="Ridley Scott"/>
    <s v="Hampton Fancher"/>
    <s v="Harrison Ford"/>
    <s v="United States"/>
    <n v="28000000"/>
    <n v="41676878"/>
    <n v="131595282.14093263"/>
    <n v="148.84599285714287"/>
    <n v="43188474.611398965"/>
    <s v="The Ladd Company"/>
    <n v="117"/>
  </r>
  <r>
    <s v="The Thing"/>
    <x v="0"/>
    <x v="4"/>
    <x v="2"/>
    <n v="96.5"/>
    <s v="June 25, 1982 (United States)"/>
    <x v="31"/>
    <n v="382000"/>
    <s v="John Carpenter"/>
    <s v="Bill Lancaster"/>
    <s v="Kurt Russell"/>
    <s v="United States"/>
    <n v="15000000"/>
    <n v="19632053"/>
    <n v="61988461.648704655"/>
    <n v="130.88035333333335"/>
    <n v="20344096.373056997"/>
    <s v="Universal Pictures"/>
    <n v="109"/>
  </r>
  <r>
    <s v="Conan the Barbarian"/>
    <x v="0"/>
    <x v="2"/>
    <x v="2"/>
    <n v="96.5"/>
    <s v="May 14, 1982 (United States)"/>
    <x v="15"/>
    <n v="141000"/>
    <s v="John Milius"/>
    <s v="Robert E. Howard"/>
    <s v="Arnold Schwarzenegger"/>
    <s v="United States"/>
    <n v="20000000"/>
    <n v="68851475"/>
    <n v="217399424.17098445"/>
    <n v="344.25737500000002"/>
    <n v="71348678.756476685"/>
    <s v="Universal Pictures"/>
    <n v="129"/>
  </r>
  <r>
    <s v="E.T. the Extra-Terrestrial"/>
    <x v="1"/>
    <x v="8"/>
    <x v="2"/>
    <n v="96.5"/>
    <s v="June 11, 1982 (United States)"/>
    <x v="40"/>
    <n v="381000"/>
    <s v="Steven Spielberg"/>
    <s v="Melissa Mathison"/>
    <s v="Henry Thomas"/>
    <s v="United States"/>
    <n v="10500000"/>
    <n v="792910554"/>
    <n v="2503625345.1170983"/>
    <n v="7551.5290857142854"/>
    <n v="821668967.87564766"/>
    <s v="Universal Pictures"/>
    <n v="115"/>
  </r>
  <r>
    <s v="First Blood"/>
    <x v="0"/>
    <x v="2"/>
    <x v="2"/>
    <n v="96.5"/>
    <s v="October 22, 1982 (United States)"/>
    <x v="3"/>
    <n v="234000"/>
    <s v="Ted Kotcheff"/>
    <s v="David Morrell"/>
    <s v="Sylvester Stallone"/>
    <s v="United States"/>
    <n v="15000000"/>
    <n v="125212904"/>
    <n v="395361366.30880827"/>
    <n v="834.75269333333324"/>
    <n v="129754304.66321243"/>
    <s v="Anabasis N.V."/>
    <n v="93"/>
  </r>
  <r>
    <s v="An Officer and a Gentleman"/>
    <x v="0"/>
    <x v="0"/>
    <x v="2"/>
    <n v="96.5"/>
    <s v="August 13, 1982 (United States)"/>
    <x v="9"/>
    <n v="52000"/>
    <s v="Taylor Hackford"/>
    <s v="Douglas Day Stewart"/>
    <s v="Richard Gere"/>
    <s v="United States"/>
    <n v="7500000"/>
    <n v="129795554"/>
    <n v="409831143.04455954"/>
    <n v="1730.6073866666666"/>
    <n v="134503164.76683939"/>
    <s v="Lorimar Film Entertainment"/>
    <n v="124"/>
  </r>
  <r>
    <s v="Grease 2"/>
    <x v="1"/>
    <x v="3"/>
    <x v="2"/>
    <n v="96.5"/>
    <s v="June 11, 1982 (United States)"/>
    <x v="44"/>
    <n v="34000"/>
    <s v="Patricia Birch"/>
    <s v="Ken Finkleman"/>
    <s v="Michelle Pfeiffer"/>
    <s v="United States"/>
    <n v="13200000"/>
    <n v="15171476"/>
    <n v="47904131.991709843"/>
    <n v="114.93542424242425"/>
    <n v="15721736.787564768"/>
    <s v="Paramount Pictures"/>
    <n v="115"/>
  </r>
  <r>
    <s v="Annie"/>
    <x v="1"/>
    <x v="3"/>
    <x v="2"/>
    <n v="96.5"/>
    <s v="June 18, 1982 (United States)"/>
    <x v="14"/>
    <n v="41000"/>
    <s v="John Huston"/>
    <s v="Carol Sobieski"/>
    <s v="Aileen Quinn"/>
    <s v="United States"/>
    <n v="50000000"/>
    <n v="57063861"/>
    <n v="180179880.27668393"/>
    <n v="114.12772200000001"/>
    <n v="59133534.715025909"/>
    <s v="Columbia Pictures"/>
    <n v="127"/>
  </r>
  <r>
    <s v="Poltergeist"/>
    <x v="1"/>
    <x v="4"/>
    <x v="2"/>
    <n v="96.5"/>
    <s v="June 4, 1982 (United States)"/>
    <x v="4"/>
    <n v="148000"/>
    <s v="Tobe Hooper"/>
    <s v="Steven Spielberg"/>
    <s v="JoBeth Williams"/>
    <s v="United States"/>
    <n v="10700000"/>
    <n v="77142388"/>
    <n v="243578089.36373055"/>
    <n v="720.95689719626171"/>
    <n v="79940298.44559586"/>
    <s v="Metro-Goldwyn-Mayer (MGM)"/>
    <n v="114"/>
  </r>
  <r>
    <s v="48 Hrs."/>
    <x v="0"/>
    <x v="2"/>
    <x v="2"/>
    <n v="96.5"/>
    <s v="December 8, 1982 (United States)"/>
    <x v="15"/>
    <n v="73000"/>
    <s v="Walter Hill"/>
    <s v="Roger Spottiswoode"/>
    <s v="Nick Nolte"/>
    <s v="United States"/>
    <n v="12000000"/>
    <n v="78868508"/>
    <n v="249028335.62279791"/>
    <n v="657.23756666666668"/>
    <n v="81729023.834196895"/>
    <s v="Paramount Pictures"/>
    <n v="96"/>
  </r>
  <r>
    <s v="Star Trek II: The Wrath of Khan"/>
    <x v="1"/>
    <x v="2"/>
    <x v="2"/>
    <n v="96.5"/>
    <s v="June 4, 1982 (United States)"/>
    <x v="3"/>
    <n v="115000"/>
    <s v="Nicholas Meyer"/>
    <s v="Gene Roddenberry"/>
    <s v="William Shatner"/>
    <s v="United States"/>
    <n v="11200000"/>
    <n v="78912963"/>
    <n v="249168702.86113986"/>
    <n v="704.58002678571427"/>
    <n v="81775091.191709846"/>
    <s v="Paramount Pictures"/>
    <n v="113"/>
  </r>
  <r>
    <s v="Paradise"/>
    <x v="0"/>
    <x v="1"/>
    <x v="2"/>
    <n v="96.5"/>
    <s v="May 7, 1982 (United States)"/>
    <x v="38"/>
    <n v="2500"/>
    <s v="Stuart Gillard"/>
    <s v="Stuart Gillard"/>
    <s v="Willie Aames"/>
    <s v="Canada"/>
    <n v="0"/>
    <n v="5588800"/>
    <n v="17646708.393782381"/>
    <n v="0"/>
    <n v="5791502.5906735752"/>
    <s v="Embassy Pictures"/>
    <n v="100"/>
  </r>
  <r>
    <s v="The Last American Virgin"/>
    <x v="0"/>
    <x v="3"/>
    <x v="2"/>
    <n v="96.5"/>
    <s v="July 30, 1982 (United States)"/>
    <x v="21"/>
    <n v="8100"/>
    <s v="Boaz Davidson"/>
    <s v="Boaz Davidson"/>
    <s v="Lawrence Monoson"/>
    <s v="United States"/>
    <n v="0"/>
    <n v="5829781"/>
    <n v="18407609.022797927"/>
    <n v="0"/>
    <n v="6041223.8341968916"/>
    <s v="Cannon Group"/>
    <n v="92"/>
  </r>
  <r>
    <s v="Sophie's Choice"/>
    <x v="0"/>
    <x v="0"/>
    <x v="2"/>
    <n v="96.5"/>
    <s v="March 4, 1983 (United States)"/>
    <x v="37"/>
    <n v="44000"/>
    <s v="Alan J. Pakula"/>
    <s v="William Styron"/>
    <s v="Meryl Streep"/>
    <s v="United Kingdom"/>
    <n v="12000000"/>
    <n v="30036000"/>
    <n v="94839059.06735751"/>
    <n v="250.3"/>
    <n v="31125388.601036269"/>
    <s v="Incorporated Television Company (ITC)"/>
    <n v="150"/>
  </r>
  <r>
    <s v="Gandhi"/>
    <x v="1"/>
    <x v="5"/>
    <x v="2"/>
    <n v="96.5"/>
    <s v="February 25, 1983 (United States)"/>
    <x v="45"/>
    <n v="220000"/>
    <s v="Richard Attenborough"/>
    <s v="John Briley"/>
    <s v="Ben Kingsley"/>
    <s v="United Kingdom"/>
    <n v="22000000"/>
    <n v="52767889"/>
    <n v="166615293.03937823"/>
    <n v="239.85404090909094"/>
    <n v="54681750.259067357"/>
    <s v="International Film Investors"/>
    <n v="191"/>
  </r>
  <r>
    <s v="Tootsie"/>
    <x v="1"/>
    <x v="3"/>
    <x v="2"/>
    <n v="96.5"/>
    <s v="December 17, 1982 (United States)"/>
    <x v="34"/>
    <n v="100000"/>
    <s v="Sydney Pollack"/>
    <s v="Don McGuire"/>
    <s v="Dustin Hoffman"/>
    <s v="United States"/>
    <n v="21000000"/>
    <n v="177200000"/>
    <n v="559511295.33678758"/>
    <n v="843.80952380952385"/>
    <n v="183626943.00518134"/>
    <s v="Columbia Pictures"/>
    <n v="116"/>
  </r>
  <r>
    <s v="Tron"/>
    <x v="1"/>
    <x v="2"/>
    <x v="2"/>
    <n v="96.5"/>
    <s v="July 9, 1982 (United States)"/>
    <x v="8"/>
    <n v="115000"/>
    <s v="Steven Lisberger"/>
    <s v="Steven Lisberger"/>
    <s v="Jeff Bridges"/>
    <s v="United States"/>
    <n v="17000000"/>
    <n v="33000525"/>
    <n v="104199585.15544041"/>
    <n v="194.12073529411765"/>
    <n v="34197435.233160622"/>
    <s v="Walt Disney Productions"/>
    <n v="96"/>
  </r>
  <r>
    <s v="The Secret of NIMH"/>
    <x v="2"/>
    <x v="10"/>
    <x v="2"/>
    <n v="96.5"/>
    <s v="July 16, 1982 (United States)"/>
    <x v="37"/>
    <n v="37000"/>
    <s v="Don Bluth"/>
    <s v="Robert C. O'Brien"/>
    <s v="Elizabeth Hartman"/>
    <s v="United States"/>
    <n v="7000000"/>
    <n v="14665733"/>
    <n v="46307241.918134712"/>
    <n v="209.51047142857141"/>
    <n v="15197650.777202073"/>
    <s v="Aurora"/>
    <n v="82"/>
  </r>
  <r>
    <s v="The King of Comedy"/>
    <x v="1"/>
    <x v="3"/>
    <x v="2"/>
    <n v="96.5"/>
    <s v="February 18, 1983 (Brazil)"/>
    <x v="40"/>
    <n v="94000"/>
    <s v="Martin Scorsese"/>
    <s v="Paul D. Zimmerman"/>
    <s v="Robert De Niro"/>
    <s v="United States"/>
    <n v="20000000"/>
    <n v="2536242"/>
    <n v="8008216.9678756474"/>
    <n v="12.681210000000002"/>
    <n v="2628230.0518134716"/>
    <s v="Embassy International Pictures"/>
    <n v="109"/>
  </r>
  <r>
    <s v="Rocky III"/>
    <x v="1"/>
    <x v="0"/>
    <x v="2"/>
    <n v="96.5"/>
    <s v="May 28, 1982 (United States)"/>
    <x v="8"/>
    <n v="179000"/>
    <s v="Sylvester Stallone"/>
    <s v="Sylvester Stallone"/>
    <s v="Sylvester Stallone"/>
    <s v="United States"/>
    <n v="17000000"/>
    <n v="125052686"/>
    <n v="394855475.89844555"/>
    <n v="735.60403529411769"/>
    <n v="129588275.64766839"/>
    <s v="Chartoff-Winkler Productions"/>
    <n v="99"/>
  </r>
  <r>
    <s v="The Beastmaster"/>
    <x v="1"/>
    <x v="2"/>
    <x v="2"/>
    <n v="96.5"/>
    <s v="August 20, 1982 (United States)"/>
    <x v="19"/>
    <n v="22000"/>
    <s v="Don Coscarelli"/>
    <s v="Don Coscarelli"/>
    <s v="Marc Singer"/>
    <s v="United States"/>
    <n v="8000000"/>
    <n v="14056528"/>
    <n v="44383669.239378236"/>
    <n v="175.70660000000001"/>
    <n v="14566350.259067358"/>
    <s v="Leisure Investment Company"/>
    <n v="118"/>
  </r>
  <r>
    <s v="Creepshow"/>
    <x v="0"/>
    <x v="3"/>
    <x v="2"/>
    <n v="96.5"/>
    <s v="November 12, 1982 (United States)"/>
    <x v="15"/>
    <n v="44000"/>
    <s v="George A. Romero"/>
    <s v="Stephen King"/>
    <s v="Hal Holbrook"/>
    <s v="United States"/>
    <n v="8000000"/>
    <n v="21028755"/>
    <n v="66398566.305699475"/>
    <n v="262.85943750000001"/>
    <n v="21791455.958549224"/>
    <s v="United Film Distribution Company (UFDC)"/>
    <n v="120"/>
  </r>
  <r>
    <s v="The Man from Snowy River"/>
    <x v="1"/>
    <x v="1"/>
    <x v="2"/>
    <n v="96.5"/>
    <s v="November 5, 1982 (United States)"/>
    <x v="4"/>
    <n v="8200"/>
    <s v="George Miller"/>
    <s v="A.B. 'Banjo' Paterson"/>
    <s v="Kirk Douglas"/>
    <s v="Australia"/>
    <n v="3500000"/>
    <n v="20659423"/>
    <n v="65232395.731606215"/>
    <n v="590.26922857142858"/>
    <n v="21408728.497409329"/>
    <s v="Cambridge Productions"/>
    <n v="102"/>
  </r>
  <r>
    <s v="Pink Floyd: The Wall"/>
    <x v="0"/>
    <x v="0"/>
    <x v="2"/>
    <n v="96.5"/>
    <s v="September 17, 1982 (United States)"/>
    <x v="45"/>
    <n v="78000"/>
    <s v="Alan Parker"/>
    <s v="Roger Waters"/>
    <s v="Bob Geldof"/>
    <s v="United Kingdom"/>
    <n v="12000000"/>
    <n v="22265763"/>
    <n v="70304435.089119166"/>
    <n v="185.548025"/>
    <n v="23073329.533678759"/>
    <s v="Goldcrest Films International"/>
    <n v="95"/>
  </r>
  <r>
    <s v="Cat People"/>
    <x v="0"/>
    <x v="7"/>
    <x v="2"/>
    <n v="96.5"/>
    <s v="April 2, 1982 (United States)"/>
    <x v="19"/>
    <n v="20000"/>
    <s v="Paul Schrader"/>
    <s v="DeWitt Bodeen"/>
    <s v="Nastassja Kinski"/>
    <s v="United States"/>
    <n v="18000000"/>
    <n v="7000000"/>
    <n v="22102590.673575129"/>
    <n v="38.888888888888893"/>
    <n v="7253886.010362695"/>
    <s v="RKO Pictures"/>
    <n v="118"/>
  </r>
  <r>
    <s v="Fanny and Alexander"/>
    <x v="0"/>
    <x v="0"/>
    <x v="2"/>
    <n v="96.5"/>
    <s v="December 17, 1982 (Sweden)"/>
    <x v="31"/>
    <n v="59000"/>
    <s v="Ingmar Bergman"/>
    <s v="Ingmar Bergman"/>
    <s v="Bertil Guve"/>
    <s v="Sweden"/>
    <n v="6000000"/>
    <n v="6795771"/>
    <n v="21457734.960621759"/>
    <n v="113.26285"/>
    <n v="7042249.7409326425"/>
    <s v="Cinematograph AB"/>
    <n v="188"/>
  </r>
  <r>
    <s v="Friday the 13th Part III"/>
    <x v="0"/>
    <x v="4"/>
    <x v="2"/>
    <n v="96.5"/>
    <s v="August 13, 1982 (United States)"/>
    <x v="46"/>
    <n v="49000"/>
    <s v="Steve Miner"/>
    <s v="Martin Kitrosser"/>
    <s v="Dana Kimmell"/>
    <s v="United States"/>
    <n v="2300000"/>
    <n v="36690067"/>
    <n v="115849361.81243522"/>
    <n v="1595.220304347826"/>
    <n v="38020794.818652853"/>
    <s v="Paramount Pictures"/>
    <n v="95"/>
  </r>
  <r>
    <s v="Firefox"/>
    <x v="1"/>
    <x v="2"/>
    <x v="2"/>
    <n v="96.5"/>
    <s v="June 18, 1982 (United States)"/>
    <x v="22"/>
    <n v="26000"/>
    <s v="Clint Eastwood"/>
    <s v="Alex Lasker"/>
    <s v="Clint Eastwood"/>
    <s v="United States"/>
    <n v="18000000"/>
    <n v="46708276"/>
    <n v="147481986.49948186"/>
    <n v="259.49042222222221"/>
    <n v="48402358.549222797"/>
    <s v="Major Studio Partners"/>
    <n v="136"/>
  </r>
  <r>
    <s v="Halloween III: Season of the Witch"/>
    <x v="0"/>
    <x v="4"/>
    <x v="2"/>
    <n v="96.5"/>
    <s v="October 22, 1982 (United States)"/>
    <x v="18"/>
    <n v="45000"/>
    <s v="Tommy Lee Wallace"/>
    <s v="Tommy Lee Wallace"/>
    <s v="Tom Atkins"/>
    <s v="United States"/>
    <n v="2500000"/>
    <n v="14400000"/>
    <n v="45468186.528497405"/>
    <n v="576"/>
    <n v="14922279.792746114"/>
    <s v="Dino De Laurentiis Company"/>
    <n v="98"/>
  </r>
  <r>
    <s v="The Dark Crystal"/>
    <x v="1"/>
    <x v="1"/>
    <x v="2"/>
    <n v="96.5"/>
    <s v="December 17, 1982 (United States)"/>
    <x v="13"/>
    <n v="63000"/>
    <s v="Jim Henson"/>
    <s v="David Odell"/>
    <s v="Jim Henson"/>
    <s v="United Kingdom"/>
    <n v="15000000"/>
    <n v="41630431"/>
    <n v="131448625.13678755"/>
    <n v="277.53620666666666"/>
    <n v="43140343.00518135"/>
    <s v="Incorporated Television Company (ITC)"/>
    <n v="93"/>
  </r>
  <r>
    <s v="The Verdict"/>
    <x v="0"/>
    <x v="0"/>
    <x v="2"/>
    <n v="96.5"/>
    <s v="December 17, 1982 (United States)"/>
    <x v="3"/>
    <n v="37000"/>
    <s v="Sidney Lumet"/>
    <s v="Barry Reed"/>
    <s v="Paul Newman"/>
    <s v="United States"/>
    <n v="16000000"/>
    <n v="53993738"/>
    <n v="170485927.13575128"/>
    <n v="337.46086250000002"/>
    <n v="55952060.103626944"/>
    <s v="Twentieth Century Fox"/>
    <n v="129"/>
  </r>
  <r>
    <s v="Pieces"/>
    <x v="4"/>
    <x v="4"/>
    <x v="2"/>
    <n v="96.5"/>
    <s v="September 23, 1983 (United States)"/>
    <x v="10"/>
    <n v="9300"/>
    <s v="Juan Piquer SimÃ³n"/>
    <s v="Dick Randall"/>
    <s v="Christopher George"/>
    <s v="Spain"/>
    <n v="300000"/>
    <n v="2032311"/>
    <n v="6417048.3077720199"/>
    <n v="677.43700000000001"/>
    <n v="2106021.761658031"/>
    <s v="Almena Films"/>
    <n v="85"/>
  </r>
  <r>
    <s v="Zapped!"/>
    <x v="0"/>
    <x v="3"/>
    <x v="2"/>
    <n v="96.5"/>
    <s v="September 3, 1982 (United States)"/>
    <x v="38"/>
    <n v="6500"/>
    <s v="Robert J. Rosenthal"/>
    <s v="Bruce Rubin"/>
    <s v="Scott Baio"/>
    <s v="United States"/>
    <n v="0"/>
    <n v="16897768"/>
    <n v="53354921.34300518"/>
    <n v="0"/>
    <n v="17510640.414507773"/>
    <s v="Embassy Pictures"/>
    <n v="98"/>
  </r>
  <r>
    <s v="Six Pack"/>
    <x v="1"/>
    <x v="3"/>
    <x v="2"/>
    <n v="96.5"/>
    <s v="July 16, 1982 (United States)"/>
    <x v="23"/>
    <n v="2800"/>
    <s v="Daniel Petrie"/>
    <s v="Mike Marvin"/>
    <s v="Kenny Rogers"/>
    <s v="United States"/>
    <n v="0"/>
    <n v="20225989"/>
    <n v="63863822.262176163"/>
    <n v="0"/>
    <n v="20959574.093264248"/>
    <s v="Twentieth Century Fox"/>
    <n v="108"/>
  </r>
  <r>
    <s v="The World According to Garp"/>
    <x v="0"/>
    <x v="3"/>
    <x v="2"/>
    <n v="96.5"/>
    <s v="July 23, 1982 (United States)"/>
    <x v="13"/>
    <n v="25000"/>
    <s v="George Roy Hill"/>
    <s v="John Irving"/>
    <s v="Robin Williams"/>
    <s v="United States"/>
    <n v="17000000"/>
    <n v="29712172"/>
    <n v="93816567.962694287"/>
    <n v="174.77748235294118"/>
    <n v="30789815.544041451"/>
    <s v="Pan Arts"/>
    <n v="136"/>
  </r>
  <r>
    <s v="Diner"/>
    <x v="0"/>
    <x v="3"/>
    <x v="2"/>
    <n v="96.5"/>
    <s v="May 21, 1982 (United States)"/>
    <x v="12"/>
    <n v="19000"/>
    <s v="Barry Levinson"/>
    <s v="Barry Levinson"/>
    <s v="Steve Guttenberg"/>
    <s v="United States"/>
    <n v="5000000"/>
    <n v="14099953"/>
    <n v="44520784.239378236"/>
    <n v="281.99905999999999"/>
    <n v="14611350.259067358"/>
    <s v="Metro-Goldwyn-Mayer (MGM)"/>
    <n v="110"/>
  </r>
  <r>
    <s v="The Best Little Whorehouse in Texas"/>
    <x v="0"/>
    <x v="3"/>
    <x v="2"/>
    <n v="96.5"/>
    <s v="July 23, 1982 (United States)"/>
    <x v="22"/>
    <n v="10000"/>
    <s v="Colin Higgins"/>
    <s v="Larry L. King"/>
    <s v="Burt Reynolds"/>
    <s v="United States"/>
    <n v="35000000"/>
    <n v="69701637"/>
    <n v="220083821.69844559"/>
    <n v="199.14753428571427"/>
    <n v="72229675.647668391"/>
    <s v="Universal Pictures"/>
    <n v="114"/>
  </r>
  <r>
    <s v="The Year of Living Dangerously"/>
    <x v="1"/>
    <x v="0"/>
    <x v="2"/>
    <n v="96.5"/>
    <s v="February 18, 1983 (United States)"/>
    <x v="12"/>
    <n v="20000"/>
    <s v="Peter Weir"/>
    <s v="David Williamson"/>
    <s v="Mel Gibson"/>
    <s v="Australia"/>
    <n v="13000000"/>
    <n v="10278575"/>
    <n v="32454733.70466321"/>
    <n v="79.065961538461536"/>
    <n v="10651373.056994818"/>
    <s v="Metro-Goldwyn-Mayer (MGM)"/>
    <n v="115"/>
  </r>
  <r>
    <s v="Night Shift"/>
    <x v="0"/>
    <x v="3"/>
    <x v="2"/>
    <n v="96.5"/>
    <s v="July 30, 1982 (United States)"/>
    <x v="14"/>
    <n v="15000"/>
    <s v="Ron Howard"/>
    <s v="Lowell Ganz"/>
    <s v="Henry Winkler"/>
    <s v="United States"/>
    <n v="0"/>
    <n v="21095638"/>
    <n v="66609750.244559579"/>
    <n v="0"/>
    <n v="21860764.766839378"/>
    <s v="Major Studio Partners"/>
    <n v="106"/>
  </r>
  <r>
    <s v="Summer Lovers"/>
    <x v="0"/>
    <x v="3"/>
    <x v="2"/>
    <n v="96.5"/>
    <s v="July 16, 1982 (United States)"/>
    <x v="46"/>
    <n v="3900"/>
    <s v="Randal Kleiser"/>
    <s v="Randal Kleiser"/>
    <s v="Peter Gallagher"/>
    <s v="United States"/>
    <n v="0"/>
    <n v="4968000"/>
    <n v="15686524.352331605"/>
    <n v="0"/>
    <n v="5148186.5284974091"/>
    <s v="Filmways Pictures"/>
    <n v="98"/>
  </r>
  <r>
    <s v="Victor Victoria"/>
    <x v="1"/>
    <x v="3"/>
    <x v="2"/>
    <n v="96.5"/>
    <s v="March 19, 1982 (United States)"/>
    <x v="37"/>
    <n v="20000"/>
    <s v="Blake Edwards"/>
    <s v="Blake Edwards"/>
    <s v="Julie Andrews"/>
    <s v="United Kingdom"/>
    <n v="0"/>
    <n v="28229046"/>
    <n v="89133578.406217605"/>
    <n v="0"/>
    <n v="29252897.409326427"/>
    <s v="Metro-Goldwyn-Mayer (MGM)"/>
    <n v="134"/>
  </r>
  <r>
    <s v="The Last Unicorn"/>
    <x v="2"/>
    <x v="10"/>
    <x v="2"/>
    <n v="96.5"/>
    <s v="November 19, 1982 (United States)"/>
    <x v="34"/>
    <n v="25000"/>
    <s v="Jules Bass"/>
    <s v="Peter S. Beagle"/>
    <s v="Jeff Bridges"/>
    <s v="United Kingdom"/>
    <n v="3500000"/>
    <n v="6455330"/>
    <n v="20382788.093264248"/>
    <n v="184.43799999999999"/>
    <n v="6689461.1398963733"/>
    <s v="Rankin/Bass Productions"/>
    <n v="92"/>
  </r>
  <r>
    <s v="The Entity"/>
    <x v="0"/>
    <x v="0"/>
    <x v="2"/>
    <n v="96.5"/>
    <s v="February 4, 1983 (United States)"/>
    <x v="17"/>
    <n v="15000"/>
    <s v="Sidney J. Furie"/>
    <s v="Frank De Felitta"/>
    <s v="Barbara Hershey"/>
    <s v="United States"/>
    <n v="9000000"/>
    <n v="13277558"/>
    <n v="41924061.374093264"/>
    <n v="147.52842222222222"/>
    <n v="13759127.461139897"/>
    <s v="American Cinema Productions"/>
    <n v="125"/>
  </r>
  <r>
    <s v="Airplane II: the Sequel"/>
    <x v="1"/>
    <x v="3"/>
    <x v="2"/>
    <n v="96.5"/>
    <s v="December 10, 1982 (United States)"/>
    <x v="19"/>
    <n v="50000"/>
    <s v="Ken Finkleman"/>
    <s v="Ken Finkleman"/>
    <s v="Robert Hays"/>
    <s v="United States"/>
    <n v="15000000"/>
    <n v="27150534"/>
    <n v="85728162.795854911"/>
    <n v="181.00355999999999"/>
    <n v="28135268.393782385"/>
    <s v="Paramount Pictures"/>
    <n v="85"/>
  </r>
  <r>
    <s v="The Toy"/>
    <x v="1"/>
    <x v="3"/>
    <x v="2"/>
    <n v="96.5"/>
    <s v="December 10, 1982 (United States)"/>
    <x v="1"/>
    <n v="11000"/>
    <s v="Richard Donner"/>
    <s v="Francis Veber"/>
    <s v="Richard Pryor"/>
    <s v="United States"/>
    <n v="17000000"/>
    <n v="47118057"/>
    <n v="148775875.3150259"/>
    <n v="277.1650411764706"/>
    <n v="48827002.07253886"/>
    <s v="Columbia Pictures"/>
    <n v="102"/>
  </r>
  <r>
    <s v="The House on Sorority Row"/>
    <x v="0"/>
    <x v="4"/>
    <x v="2"/>
    <n v="96.5"/>
    <s v="July 28, 1983 (South Korea)"/>
    <x v="22"/>
    <n v="7800"/>
    <s v="Mark Rosman"/>
    <s v="Mark Rosman"/>
    <s v="Kate McNeil"/>
    <s v="United States"/>
    <n v="425000"/>
    <n v="10604986"/>
    <n v="33485380.665284973"/>
    <n v="2495.2908235294117"/>
    <n v="10989622.797927462"/>
    <s v="VAE Productions"/>
    <n v="91"/>
  </r>
  <r>
    <s v="Evil Under the Sun"/>
    <x v="1"/>
    <x v="6"/>
    <x v="2"/>
    <n v="96.5"/>
    <s v="March 5, 1982 (United States)"/>
    <x v="12"/>
    <n v="15000"/>
    <s v="Guy Hamilton"/>
    <s v="Anthony Shaffer"/>
    <s v="Peter Ustinov"/>
    <s v="United Kingdom"/>
    <n v="10000000"/>
    <n v="6110670"/>
    <n v="19294519.678756475"/>
    <n v="61.106700000000004"/>
    <n v="6332300.518134715"/>
    <s v="EMI Films"/>
    <n v="117"/>
  </r>
  <r>
    <s v="The Sword and the Sorcerer"/>
    <x v="0"/>
    <x v="2"/>
    <x v="2"/>
    <n v="96.5"/>
    <s v="April 30, 1982 (United States)"/>
    <x v="41"/>
    <n v="5700"/>
    <s v="Albert Pyun"/>
    <s v="Tom Karnowski"/>
    <s v="Lee Horsley"/>
    <s v="United States"/>
    <n v="0"/>
    <n v="39103425"/>
    <n v="123469570.95854922"/>
    <n v="0"/>
    <n v="40521683.937823832"/>
    <s v="Sorcerer Productions"/>
    <n v="99"/>
  </r>
  <r>
    <s v="Death Wish II"/>
    <x v="0"/>
    <x v="2"/>
    <x v="2"/>
    <n v="96.5"/>
    <s v="February 19, 1982 (United States)"/>
    <x v="22"/>
    <n v="15000"/>
    <s v="Michael Winner"/>
    <s v="David Engelbach"/>
    <s v="Charles Bronson"/>
    <s v="United States"/>
    <n v="2000000"/>
    <n v="16100000"/>
    <n v="50835958.549222797"/>
    <n v="805.00000000000011"/>
    <n v="16683937.823834198"/>
    <s v="Golan-Globus Productions"/>
    <n v="89"/>
  </r>
  <r>
    <s v="Silent Rage"/>
    <x v="0"/>
    <x v="2"/>
    <x v="2"/>
    <n v="96.5"/>
    <s v="April 2, 1982 (United States)"/>
    <x v="30"/>
    <n v="5300"/>
    <s v="Michael Miller"/>
    <s v="Joseph Fraley"/>
    <s v="Chuck Norris"/>
    <s v="United States"/>
    <n v="4500000"/>
    <n v="10490791"/>
    <n v="33124808.473575126"/>
    <n v="233.12868888888886"/>
    <n v="10871286.010362694"/>
    <s v="Columbia Pictures"/>
    <n v="103"/>
  </r>
  <r>
    <s v="Megaforce"/>
    <x v="1"/>
    <x v="2"/>
    <x v="2"/>
    <n v="96.5"/>
    <s v="June 25, 1982 (United States)"/>
    <x v="47"/>
    <n v="3400"/>
    <s v="Hal Needham"/>
    <s v="Bob Kachler"/>
    <s v="Barry Bostwick"/>
    <s v="Hong Kong"/>
    <n v="20000000"/>
    <n v="5675599"/>
    <n v="17920777.360621762"/>
    <n v="28.377994999999999"/>
    <n v="5881449.7409326425"/>
    <s v="Golden Harvest Company"/>
    <n v="99"/>
  </r>
  <r>
    <s v="Personal Best"/>
    <x v="0"/>
    <x v="0"/>
    <x v="2"/>
    <n v="96.5"/>
    <s v="June 26, 1982 (Japan)"/>
    <x v="21"/>
    <n v="2600"/>
    <s v="Robert Towne"/>
    <s v="Robert Towne"/>
    <s v="Mariel Hemingway"/>
    <s v="United States"/>
    <n v="16000000"/>
    <n v="5672311"/>
    <n v="17910395.458031088"/>
    <n v="35.451943749999998"/>
    <n v="5878042.487046632"/>
    <s v="The Geffen Company"/>
    <n v="128"/>
  </r>
  <r>
    <s v="Dead Men Don't Wear Plaid"/>
    <x v="1"/>
    <x v="3"/>
    <x v="2"/>
    <n v="96.5"/>
    <s v="May 21, 1982 (United States)"/>
    <x v="15"/>
    <n v="21000"/>
    <s v="Carl Reiner"/>
    <s v="Carl Reiner"/>
    <s v="Steve Martin"/>
    <s v="United States"/>
    <n v="9000000"/>
    <n v="18196170"/>
    <n v="57454642.476683937"/>
    <n v="202.17966666666663"/>
    <n v="18856134.715025906"/>
    <s v="Aspen Film Society"/>
    <n v="88"/>
  </r>
  <r>
    <s v="Amityville II: The Possession"/>
    <x v="0"/>
    <x v="4"/>
    <x v="2"/>
    <n v="96.5"/>
    <s v="September 24, 1982 (United States)"/>
    <x v="30"/>
    <n v="11000"/>
    <s v="Damiano Damiani"/>
    <s v="Tommy Lee Wallace"/>
    <s v="James Olson"/>
    <s v="Mexico"/>
    <n v="5000000"/>
    <n v="12534817"/>
    <n v="39578847.045595855"/>
    <n v="250.69634000000002"/>
    <n v="12989447.668393783"/>
    <s v="Dino De Laurentiis Company"/>
    <n v="104"/>
  </r>
  <r>
    <s v="Missing"/>
    <x v="1"/>
    <x v="5"/>
    <x v="2"/>
    <n v="96.5"/>
    <s v="March 12, 1982 (United States)"/>
    <x v="3"/>
    <n v="19000"/>
    <s v="Costa-Gavras"/>
    <s v="Costa-Gavras"/>
    <s v="Jack Lemmon"/>
    <s v="United States"/>
    <n v="9500000"/>
    <n v="14000000"/>
    <n v="44205181.347150259"/>
    <n v="147.36842105263156"/>
    <n v="14507772.02072539"/>
    <s v="PolyGram Filmed Entertainment"/>
    <n v="122"/>
  </r>
  <r>
    <s v="Frances"/>
    <x v="0"/>
    <x v="5"/>
    <x v="2"/>
    <n v="96.5"/>
    <s v="March 11, 1983 (Australia)"/>
    <x v="4"/>
    <n v="7300"/>
    <s v="Graeme Clifford"/>
    <s v="Eric Bergren"/>
    <s v="Jessica Lange"/>
    <s v="United States"/>
    <n v="0"/>
    <n v="0"/>
    <n v="0"/>
    <n v="0"/>
    <n v="0"/>
    <s v="Brooksfilms"/>
    <n v="140"/>
  </r>
  <r>
    <s v="The Seduction"/>
    <x v="0"/>
    <x v="14"/>
    <x v="2"/>
    <n v="96.5"/>
    <s v="January 29, 1982 (United States)"/>
    <x v="38"/>
    <n v="1100"/>
    <s v="David Schmoeller"/>
    <s v="David Schmoeller"/>
    <s v="Morgan Fairchild"/>
    <s v="United States"/>
    <n v="0"/>
    <n v="11378339"/>
    <n v="35927252.780310877"/>
    <n v="0"/>
    <n v="11791024.870466322"/>
    <s v="The Romantic Venture"/>
    <n v="104"/>
  </r>
  <r>
    <s v="Cannery Row"/>
    <x v="1"/>
    <x v="3"/>
    <x v="2"/>
    <n v="96.5"/>
    <s v="February 12, 1982 (United States)"/>
    <x v="17"/>
    <n v="3500"/>
    <s v="David S. Ward"/>
    <s v="John Steinbeck"/>
    <s v="Nick Nolte"/>
    <s v="United States"/>
    <n v="11300000"/>
    <n v="5301539"/>
    <n v="16739678.065284973"/>
    <n v="46.916274336283188"/>
    <n v="5493822.7979274616"/>
    <s v="Chai Productions"/>
    <n v="120"/>
  </r>
  <r>
    <s v="Deathtrap"/>
    <x v="1"/>
    <x v="3"/>
    <x v="2"/>
    <n v="96.5"/>
    <s v="March 19, 1982 (United States)"/>
    <x v="9"/>
    <n v="13000"/>
    <s v="Sidney Lumet"/>
    <s v="Ira Levin"/>
    <s v="Michael Caine"/>
    <s v="United States"/>
    <n v="0"/>
    <n v="19282134"/>
    <n v="60883587.873575129"/>
    <n v="0"/>
    <n v="19981486.010362696"/>
    <s v="Warner Bros."/>
    <n v="116"/>
  </r>
  <r>
    <s v="Tex"/>
    <x v="1"/>
    <x v="0"/>
    <x v="2"/>
    <n v="96.5"/>
    <s v="July 30, 1982 (United States)"/>
    <x v="16"/>
    <n v="2000"/>
    <s v="Tim Hunter"/>
    <s v="S.E. Hinton"/>
    <s v="Matt Dillon"/>
    <s v="United States"/>
    <n v="0"/>
    <n v="7400000"/>
    <n v="23365595.85492228"/>
    <n v="0"/>
    <n v="7668393.7823834196"/>
    <s v="Walt Disney Productions"/>
    <n v="103"/>
  </r>
  <r>
    <s v="Time Walker"/>
    <x v="1"/>
    <x v="4"/>
    <x v="2"/>
    <n v="96.5"/>
    <s v="November 19, 1982 (United States)"/>
    <x v="48"/>
    <n v="1700"/>
    <s v="Tom Kennedy"/>
    <s v="Jason Williams"/>
    <s v="Ben Murphy"/>
    <s v="United States"/>
    <n v="750000"/>
    <n v="0"/>
    <n v="0"/>
    <n v="0"/>
    <n v="0"/>
    <s v="Byzantine Productions"/>
    <n v="83"/>
  </r>
  <r>
    <s v="I, the Jury"/>
    <x v="0"/>
    <x v="6"/>
    <x v="2"/>
    <n v="96.5"/>
    <s v="April 22, 1982 (West Germany)"/>
    <x v="23"/>
    <n v="1500"/>
    <s v="Richard T. Heffron"/>
    <s v="Mickey Spillane"/>
    <s v="Armand Assante"/>
    <s v="United States"/>
    <n v="0"/>
    <n v="1515578"/>
    <n v="4785457.166839378"/>
    <n v="0"/>
    <n v="1570547.1502590673"/>
    <s v="American Cinema Productions"/>
    <n v="111"/>
  </r>
  <r>
    <s v="Tempest"/>
    <x v="1"/>
    <x v="3"/>
    <x v="2"/>
    <n v="96.5"/>
    <s v="September 24, 1982 (United States)"/>
    <x v="16"/>
    <n v="2200"/>
    <s v="Paul Mazursky"/>
    <s v="Paul Mazursky"/>
    <s v="John Cassavetes"/>
    <s v="United States"/>
    <n v="13000000"/>
    <n v="5005245"/>
    <n v="15804125.922279792"/>
    <n v="38.501884615384611"/>
    <n v="5186782.3834196897"/>
    <s v="Columbia Pictures"/>
    <n v="140"/>
  </r>
  <r>
    <s v="Young Doctors in Love"/>
    <x v="0"/>
    <x v="3"/>
    <x v="2"/>
    <n v="96.5"/>
    <s v="July 16, 1982 (United States)"/>
    <x v="30"/>
    <n v="3000"/>
    <s v="Garry Marshall"/>
    <s v="Michael Elias"/>
    <s v="Michael McKean"/>
    <s v="United States"/>
    <n v="0"/>
    <n v="30688860"/>
    <n v="96900472.974093258"/>
    <n v="0"/>
    <n v="31801927.461139899"/>
    <s v="ABC Motion Pictures"/>
    <n v="96"/>
  </r>
  <r>
    <s v="My Favorite Year"/>
    <x v="1"/>
    <x v="3"/>
    <x v="2"/>
    <n v="96.5"/>
    <s v="October 8, 1982 (United States)"/>
    <x v="34"/>
    <n v="9000"/>
    <s v="Richard Benjamin"/>
    <s v="Norman Steinberg"/>
    <s v="Peter O'Toole"/>
    <s v="United States"/>
    <n v="0"/>
    <n v="20123620"/>
    <n v="63540590.818652846"/>
    <n v="0"/>
    <n v="20853492.227979276"/>
    <s v="Metro-Goldwyn-Mayer (MGM)"/>
    <n v="92"/>
  </r>
  <r>
    <s v="Still of the Night"/>
    <x v="1"/>
    <x v="6"/>
    <x v="2"/>
    <n v="96.5"/>
    <s v="November 19, 1982 (United States)"/>
    <x v="10"/>
    <n v="4300"/>
    <s v="Robert Benton"/>
    <s v="Robert Benton"/>
    <s v="Roy Scheider"/>
    <s v="United States"/>
    <n v="10000000"/>
    <n v="5979947"/>
    <n v="18881760.112953365"/>
    <n v="59.799469999999999"/>
    <n v="6196836.2694300516"/>
    <s v="United Artists"/>
    <n v="93"/>
  </r>
  <r>
    <s v="Parasite"/>
    <x v="0"/>
    <x v="4"/>
    <x v="2"/>
    <n v="96.5"/>
    <s v="March 12, 1982 (United States)"/>
    <x v="49"/>
    <n v="2300"/>
    <s v="Charles Band"/>
    <s v="Alan J. Adler"/>
    <s v="Robert Glaudini"/>
    <s v="United States"/>
    <n v="800000"/>
    <n v="2270"/>
    <n v="7167.5544041450776"/>
    <n v="0.28375"/>
    <n v="2352.3316062176168"/>
    <s v="Embassy Pictures"/>
    <n v="85"/>
  </r>
  <r>
    <s v="Making Love"/>
    <x v="0"/>
    <x v="0"/>
    <x v="2"/>
    <n v="96.5"/>
    <s v="March 5, 1982 (United States)"/>
    <x v="15"/>
    <n v="2500"/>
    <s v="Arthur Hiller"/>
    <s v="Barry Sandler"/>
    <s v="Michael Ontkean"/>
    <s v="United States"/>
    <n v="0"/>
    <n v="11897978"/>
    <n v="37568019.653886005"/>
    <n v="0"/>
    <n v="12329510.880829016"/>
    <s v="IndieProd Company Productions"/>
    <n v="113"/>
  </r>
  <r>
    <s v="Honkytonk Man"/>
    <x v="1"/>
    <x v="3"/>
    <x v="2"/>
    <n v="96.5"/>
    <s v="December 15, 1982 (United States)"/>
    <x v="14"/>
    <n v="8200"/>
    <s v="Clint Eastwood"/>
    <s v="Clancy Carlile"/>
    <s v="Clint Eastwood"/>
    <s v="United States"/>
    <n v="2000000"/>
    <n v="4484991"/>
    <n v="14161417.178238342"/>
    <n v="224.24955"/>
    <n v="4647659.0673575131"/>
    <s v="The Malpaso Company"/>
    <n v="122"/>
  </r>
  <r>
    <s v="The Beast Within"/>
    <x v="0"/>
    <x v="4"/>
    <x v="2"/>
    <n v="96.5"/>
    <s v="February 12, 1982 (United States)"/>
    <x v="41"/>
    <n v="3700"/>
    <s v="Philippe Mora"/>
    <s v="Tom Holland"/>
    <s v="Ronny Cox"/>
    <s v="United States"/>
    <n v="0"/>
    <n v="7742572"/>
    <n v="24447271.382383417"/>
    <n v="0"/>
    <n v="8023390.6735751294"/>
    <s v="Katzka"/>
    <n v="98"/>
  </r>
  <r>
    <s v="Come Back to the 5 &amp; Dime Jimmy Dean, Jimmy Dean"/>
    <x v="1"/>
    <x v="3"/>
    <x v="2"/>
    <n v="96.5"/>
    <s v="April 6, 1983 (France)"/>
    <x v="13"/>
    <n v="4200"/>
    <s v="Robert Altman"/>
    <s v="Ed Graczyk"/>
    <s v="Cher"/>
    <s v="United States"/>
    <n v="850000"/>
    <n v="840958"/>
    <n v="2655335.7782383417"/>
    <n v="98.936235294117651"/>
    <n v="871459.06735751301"/>
    <s v="Sandcastle 5 Productions"/>
    <n v="109"/>
  </r>
  <r>
    <s v="The Final Option"/>
    <x v="0"/>
    <x v="2"/>
    <x v="2"/>
    <n v="96.5"/>
    <s v="September 16, 1983 (United States)"/>
    <x v="5"/>
    <n v="3000"/>
    <s v="Ian Sharp"/>
    <s v="George Markstein"/>
    <s v="Lewis Collins"/>
    <s v="Switzerland"/>
    <n v="6000000"/>
    <n v="2666873"/>
    <n v="8420686.0424870458"/>
    <n v="44.44788333333333"/>
    <n v="2763598.9637305699"/>
    <s v="Richmond Light Horse Productions"/>
    <n v="125"/>
  </r>
  <r>
    <s v="Trail of the Pink Panther"/>
    <x v="1"/>
    <x v="3"/>
    <x v="2"/>
    <n v="96.5"/>
    <s v="December 17, 1982 (United States)"/>
    <x v="18"/>
    <n v="9800"/>
    <s v="Blake Edwards"/>
    <s v="Blake Edwards"/>
    <s v="Peter Sellers"/>
    <s v="United Kingdom"/>
    <n v="6000000"/>
    <n v="9056073"/>
    <n v="28594667.804145075"/>
    <n v="150.93455"/>
    <n v="9384531.6062176172"/>
    <s v="United Artists"/>
    <n v="96"/>
  </r>
  <r>
    <s v="The Sender"/>
    <x v="0"/>
    <x v="0"/>
    <x v="2"/>
    <n v="96.5"/>
    <s v="October 22, 1982 (United States)"/>
    <x v="22"/>
    <n v="1800"/>
    <s v="Roger Christian"/>
    <s v="Thomas Baum"/>
    <s v="Kathryn Harrold"/>
    <s v="United Kingdom"/>
    <n v="0"/>
    <n v="1054328"/>
    <n v="3329054.3170984453"/>
    <n v="0"/>
    <n v="1092567.8756476685"/>
    <s v="Paramount Pictures"/>
    <n v="91"/>
  </r>
  <r>
    <s v="The Border"/>
    <x v="0"/>
    <x v="6"/>
    <x v="2"/>
    <n v="96.5"/>
    <s v="February 12, 1982 (United States)"/>
    <x v="5"/>
    <n v="6100"/>
    <s v="Tony Richardson"/>
    <s v="Deric Washburn"/>
    <s v="Jack Nicholson"/>
    <s v="United States"/>
    <n v="22000000"/>
    <n v="6118683"/>
    <n v="19319820.830051813"/>
    <n v="27.812195454545453"/>
    <n v="6340604.1450777203"/>
    <s v="Efer Productions"/>
    <n v="108"/>
  </r>
  <r>
    <s v="Kiss Me Goodbye"/>
    <x v="1"/>
    <x v="3"/>
    <x v="2"/>
    <n v="96.5"/>
    <s v="December 22, 1982 (United States)"/>
    <x v="22"/>
    <n v="1900"/>
    <s v="Robert Mulligan"/>
    <s v="Bruno Barreto"/>
    <s v="Sally Field"/>
    <s v="United States"/>
    <n v="0"/>
    <n v="15782759"/>
    <n v="49834265.982383415"/>
    <n v="0"/>
    <n v="16355190.673575129"/>
    <s v="Twentieth Century Fox"/>
    <n v="101"/>
  </r>
  <r>
    <s v="A Midsummer Night's Sex Comedy"/>
    <x v="1"/>
    <x v="3"/>
    <x v="2"/>
    <n v="96.5"/>
    <s v="July 16, 1982 (United States)"/>
    <x v="14"/>
    <n v="19000"/>
    <s v="Woody Allen"/>
    <s v="Woody Allen"/>
    <s v="Woody Allen"/>
    <s v="United States"/>
    <n v="0"/>
    <n v="9077269"/>
    <n v="28661594.44870466"/>
    <n v="0"/>
    <n v="9406496.3730569948"/>
    <s v="Jack Rollins &amp; Charles H. Joffe Productions"/>
    <n v="88"/>
  </r>
  <r>
    <s v="Vice Squad"/>
    <x v="0"/>
    <x v="2"/>
    <x v="2"/>
    <n v="96.5"/>
    <s v="January 22, 1982 (United States)"/>
    <x v="16"/>
    <n v="2000"/>
    <s v="Gary Sherman"/>
    <s v="Sandy Howard"/>
    <s v="Season Hubley"/>
    <s v="United Kingdom"/>
    <n v="0"/>
    <n v="13253583"/>
    <n v="41848360.001036264"/>
    <n v="0"/>
    <n v="13734282.901554404"/>
    <s v="AVCO Embassy Pictures"/>
    <n v="97"/>
  </r>
  <r>
    <s v="Best Friends"/>
    <x v="1"/>
    <x v="3"/>
    <x v="2"/>
    <n v="96.5"/>
    <s v="December 17, 1982 (United States)"/>
    <x v="30"/>
    <n v="2700"/>
    <s v="Norman Jewison"/>
    <s v="Valerie Curtin"/>
    <s v="Burt Reynolds"/>
    <s v="United States"/>
    <n v="15000000"/>
    <n v="36821203"/>
    <n v="116263425.43108808"/>
    <n v="245.47468666666666"/>
    <n v="38156687.046632126"/>
    <s v="Warner Bros."/>
    <n v="116"/>
  </r>
  <r>
    <s v="Shoot the Moon"/>
    <x v="0"/>
    <x v="0"/>
    <x v="2"/>
    <n v="96.5"/>
    <s v="February 19, 1982 (United States)"/>
    <x v="15"/>
    <n v="2500"/>
    <s v="Alan Parker"/>
    <s v="Bo Goldman"/>
    <s v="Albert Finney"/>
    <s v="United States"/>
    <n v="12000000"/>
    <n v="9217530"/>
    <n v="29104470.373056993"/>
    <n v="76.812749999999994"/>
    <n v="9551844.5595854931"/>
    <s v="Metro-Goldwyn-Mayer (MGM)"/>
    <n v="124"/>
  </r>
  <r>
    <s v="Lookin' to Get Out"/>
    <x v="0"/>
    <x v="3"/>
    <x v="2"/>
    <n v="96.5"/>
    <s v="June 30, 1983 (Australia)"/>
    <x v="27"/>
    <n v="684"/>
    <s v="Hal Ashby"/>
    <s v="Al Schwartz"/>
    <s v="Jon Voight"/>
    <s v="United States"/>
    <n v="17000000"/>
    <n v="946461"/>
    <n v="2988462.8673575129"/>
    <n v="5.5674176470588232"/>
    <n v="980788.60103626945"/>
    <s v="Lorimar Productions"/>
    <n v="105"/>
  </r>
  <r>
    <s v="Barbarosa"/>
    <x v="1"/>
    <x v="13"/>
    <x v="2"/>
    <n v="96.5"/>
    <s v="February 19, 1982 (United States)"/>
    <x v="5"/>
    <n v="1500"/>
    <s v="Fred Schepisi"/>
    <s v="William D. Wittliff"/>
    <s v="Willie Nelson"/>
    <s v="United States"/>
    <n v="11000000"/>
    <n v="1736123"/>
    <n v="5481830.8611398963"/>
    <n v="15.782936363636363"/>
    <n v="1799091.1917098446"/>
    <s v="Incorporated Television Company (ITC)"/>
    <n v="90"/>
  </r>
  <r>
    <s v="Visiting Hours"/>
    <x v="0"/>
    <x v="4"/>
    <x v="2"/>
    <n v="96.5"/>
    <s v="May 28, 1982 (United States)"/>
    <x v="46"/>
    <n v="3800"/>
    <s v="Jean-Claude Lord"/>
    <s v="Brian Taggert"/>
    <s v="Michael Ironside"/>
    <s v="Canada"/>
    <n v="0"/>
    <n v="13258670"/>
    <n v="41864422.269430049"/>
    <n v="0"/>
    <n v="13739554.404145079"/>
    <s v="Canadian Film Development Corporation (CFDC)"/>
    <n v="103"/>
  </r>
  <r>
    <s v="A Little Sex"/>
    <x v="0"/>
    <x v="3"/>
    <x v="2"/>
    <n v="96.5"/>
    <s v="April 2, 1982 (United States)"/>
    <x v="38"/>
    <n v="501"/>
    <s v="Bruce Paltrow"/>
    <s v="Robert De Laurentiis"/>
    <s v="Tim Matheson"/>
    <s v="United States"/>
    <n v="0"/>
    <n v="2370376"/>
    <n v="7484492.9243523311"/>
    <n v="0"/>
    <n v="2456348.1865284974"/>
    <s v="Company Four"/>
    <n v="95"/>
  </r>
  <r>
    <s v="Class Reunion"/>
    <x v="0"/>
    <x v="3"/>
    <x v="2"/>
    <n v="96.5"/>
    <s v="October 29, 1982 (United States)"/>
    <x v="32"/>
    <n v="2000"/>
    <s v="Michael Miller"/>
    <s v="John Hughes"/>
    <s v="Gerrit Graham"/>
    <s v="United States"/>
    <n v="0"/>
    <n v="10054150"/>
    <n v="31746108.860103626"/>
    <n v="0"/>
    <n v="10418808.290155441"/>
    <s v="ABC Motion Pictures"/>
    <n v="84"/>
  </r>
  <r>
    <s v="Hanky Panky"/>
    <x v="1"/>
    <x v="2"/>
    <x v="2"/>
    <n v="96.5"/>
    <s v="June 4, 1982 (United States)"/>
    <x v="41"/>
    <n v="2400"/>
    <s v="Sidney Poitier"/>
    <s v="Henry Rosenbaum"/>
    <s v="Gene Wilder"/>
    <s v="United States"/>
    <n v="0"/>
    <n v="9823934"/>
    <n v="31019198.858031087"/>
    <n v="0"/>
    <n v="10180242.487046633"/>
    <s v="Columbia Pictures"/>
    <n v="110"/>
  </r>
  <r>
    <s v="Author! Author!"/>
    <x v="1"/>
    <x v="3"/>
    <x v="2"/>
    <n v="96.5"/>
    <s v="June 18, 1982 (United States)"/>
    <x v="19"/>
    <n v="5100"/>
    <s v="Arthur Hiller"/>
    <s v="Israel Horovitz"/>
    <s v="Al Pacino"/>
    <s v="United States"/>
    <n v="0"/>
    <n v="13111101"/>
    <n v="41398471.240414508"/>
    <n v="0"/>
    <n v="13586633.160621762"/>
    <s v="Twentieth Century Fox"/>
    <n v="110"/>
  </r>
  <r>
    <s v="Split Image"/>
    <x v="0"/>
    <x v="0"/>
    <x v="2"/>
    <n v="96.5"/>
    <s v="October 3, 1982 (United States)"/>
    <x v="16"/>
    <n v="768"/>
    <s v="Ted Kotcheff"/>
    <s v="Scott Spencer"/>
    <s v="Michael O'Keefe"/>
    <s v="Canada"/>
    <n v="0"/>
    <n v="263635"/>
    <n v="832430.92746113986"/>
    <n v="0"/>
    <n v="273196.89119170984"/>
    <s v="PolyGram Filmed Entertainment"/>
    <n v="110"/>
  </r>
  <r>
    <s v="The Challenge"/>
    <x v="0"/>
    <x v="2"/>
    <x v="2"/>
    <n v="96.5"/>
    <s v="July 23, 1982 (United States)"/>
    <x v="21"/>
    <n v="2000"/>
    <s v="John Frankenheimer"/>
    <s v="Richard Maxwell"/>
    <s v="Scott Glenn"/>
    <s v="United States"/>
    <n v="0"/>
    <n v="2977706"/>
    <n v="9402145.2663212437"/>
    <n v="0"/>
    <n v="3085705.6994818654"/>
    <s v="CBS Theatrical Films"/>
    <n v="108"/>
  </r>
  <r>
    <s v="The Soldier"/>
    <x v="0"/>
    <x v="2"/>
    <x v="2"/>
    <n v="96.5"/>
    <s v="August 27, 1982 (United States)"/>
    <x v="11"/>
    <n v="1100"/>
    <s v="James Glickenhaus"/>
    <s v="James Glickenhaus"/>
    <s v="Ken Wahl"/>
    <s v="United States"/>
    <n v="4000000"/>
    <n v="6328816"/>
    <n v="19983318.499481864"/>
    <n v="158.22039999999998"/>
    <n v="6558358.5492227981"/>
    <s v="James Glickenhaus"/>
    <n v="96"/>
  </r>
  <r>
    <s v="Wrong Is Right"/>
    <x v="0"/>
    <x v="3"/>
    <x v="2"/>
    <n v="96.5"/>
    <s v="May 14, 1982 (United States)"/>
    <x v="46"/>
    <n v="1800"/>
    <s v="Richard Brooks"/>
    <s v="Charles McCarry"/>
    <s v="Sean Connery"/>
    <s v="United States"/>
    <n v="10000000"/>
    <n v="3583513"/>
    <n v="11314988.716062175"/>
    <n v="35.835129999999999"/>
    <n v="3713484.9740932644"/>
    <s v="Columbia Pictures"/>
    <n v="117"/>
  </r>
  <r>
    <s v="Six Weeks"/>
    <x v="1"/>
    <x v="0"/>
    <x v="2"/>
    <n v="96.5"/>
    <s v="December 17, 1982 (United States)"/>
    <x v="46"/>
    <n v="818"/>
    <s v="Tony Bill"/>
    <s v="Fred Mustard Stewart"/>
    <s v="Dudley Moore"/>
    <s v="United States"/>
    <n v="0"/>
    <n v="6668025"/>
    <n v="21054375.310880829"/>
    <n v="0"/>
    <n v="6909870.4663212439"/>
    <s v="PolyGram Pictures"/>
    <n v="107"/>
  </r>
  <r>
    <s v="The State of Things"/>
    <x v="3"/>
    <x v="0"/>
    <x v="2"/>
    <n v="96.5"/>
    <s v="February 18, 1983 (United States)"/>
    <x v="9"/>
    <n v="3000"/>
    <s v="Wim Wenders"/>
    <s v="Robert Kramer"/>
    <s v="Allen Garfield"/>
    <s v="West Germany"/>
    <n v="0"/>
    <n v="3700"/>
    <n v="11682.797927461139"/>
    <n v="0"/>
    <n v="3834.1968911917102"/>
    <s v="Gray City"/>
    <n v="121"/>
  </r>
  <r>
    <s v="Jekyll and Hyde... Together Again"/>
    <x v="0"/>
    <x v="9"/>
    <x v="2"/>
    <n v="96.5"/>
    <s v="October 1, 1982 (United States)"/>
    <x v="19"/>
    <n v="1100"/>
    <s v="Jerry Belson"/>
    <s v="Monica Mcgowan Johnson"/>
    <s v="Mark Blankfield"/>
    <s v="United States"/>
    <n v="5000000"/>
    <n v="3792188"/>
    <n v="11973882.731606217"/>
    <n v="75.843760000000003"/>
    <n v="3929728.4974093265"/>
    <s v="Paramount Pictures"/>
    <n v="87"/>
  </r>
  <r>
    <s v="Forced Vengeance"/>
    <x v="0"/>
    <x v="2"/>
    <x v="2"/>
    <n v="96.5"/>
    <s v="July 30, 1982 (United States)"/>
    <x v="41"/>
    <n v="2900"/>
    <s v="James Fargo"/>
    <s v="Franklin Thompson"/>
    <s v="Chuck Norris"/>
    <s v="United States"/>
    <n v="5000000"/>
    <n v="6660333"/>
    <n v="21030087.721243523"/>
    <n v="133.20666"/>
    <n v="6901899.481865285"/>
    <s v="Metro-Goldwyn-Mayer (MGM)"/>
    <n v="90"/>
  </r>
  <r>
    <s v="The Missionary"/>
    <x v="0"/>
    <x v="3"/>
    <x v="2"/>
    <n v="96.5"/>
    <s v="November 5, 1982 (United States)"/>
    <x v="19"/>
    <n v="2100"/>
    <s v="Richard Loncraine"/>
    <s v="Michael Palin"/>
    <s v="Michael Palin"/>
    <s v="United Kingdom"/>
    <n v="0"/>
    <n v="7241180"/>
    <n v="22864119.647668391"/>
    <n v="0"/>
    <n v="7503813.4715025909"/>
    <s v="HandMade Films"/>
    <n v="90"/>
  </r>
  <r>
    <s v="The Escape Artist"/>
    <x v="1"/>
    <x v="3"/>
    <x v="2"/>
    <n v="96.5"/>
    <s v="May 28, 1982 (United States)"/>
    <x v="19"/>
    <n v="683"/>
    <s v="Caleb Deschanel"/>
    <s v="David Wagoner"/>
    <s v="Raul Julia"/>
    <s v="United States"/>
    <n v="0"/>
    <n v="143369"/>
    <n v="452689.47461139894"/>
    <n v="0"/>
    <n v="148568.91191709845"/>
    <s v="Zoetrope Studios"/>
    <n v="94"/>
  </r>
  <r>
    <s v="Night Crossing"/>
    <x v="1"/>
    <x v="0"/>
    <x v="2"/>
    <n v="96.5"/>
    <s v="February 5, 1982 (United States)"/>
    <x v="16"/>
    <n v="1300"/>
    <s v="Delbert Mann"/>
    <s v="John McGreevey"/>
    <s v="John Hurt"/>
    <s v="United Kingdom"/>
    <n v="10000000"/>
    <n v="8000000"/>
    <n v="25260103.626943003"/>
    <n v="80"/>
    <n v="8290155.4404145079"/>
    <s v="Walt Disney Productions"/>
    <n v="107"/>
  </r>
  <r>
    <s v="Endangered Species"/>
    <x v="0"/>
    <x v="0"/>
    <x v="2"/>
    <n v="96.5"/>
    <s v="September 10, 1982 (United States)"/>
    <x v="23"/>
    <n v="914"/>
    <s v="Alan Rudolph"/>
    <s v="Judd Klinger"/>
    <s v="Robert Urich"/>
    <s v="United States"/>
    <n v="0"/>
    <n v="1474249"/>
    <n v="4654960.3139896365"/>
    <n v="0"/>
    <n v="1527719.1709844561"/>
    <s v="Alive Enterprises"/>
    <n v="97"/>
  </r>
  <r>
    <s v="Things Are Tough All Over"/>
    <x v="0"/>
    <x v="2"/>
    <x v="2"/>
    <n v="96.5"/>
    <s v="August 4, 1982 (United States)"/>
    <x v="22"/>
    <n v="3100"/>
    <s v="Thomas K. Avildsen"/>
    <s v="Cheech Marin"/>
    <s v="Toni Attell"/>
    <s v="United States"/>
    <n v="7000000"/>
    <n v="21134374"/>
    <n v="66732059.66632124"/>
    <n v="301.91962857142858"/>
    <n v="21900905.699481867"/>
    <s v="C &amp; C Brown Production"/>
    <n v="90"/>
  </r>
  <r>
    <s v="Homework"/>
    <x v="0"/>
    <x v="3"/>
    <x v="2"/>
    <n v="96.5"/>
    <s v="August 27, 1982 (United States)"/>
    <x v="50"/>
    <n v="322"/>
    <s v="James Beshears"/>
    <s v="Maurice Peterson"/>
    <s v="Joan Collins"/>
    <s v="United States"/>
    <n v="0"/>
    <n v="2914328"/>
    <n v="9202028.4103626944"/>
    <n v="0"/>
    <n v="3020029.0155440415"/>
    <s v="Jensen Farley Pictures"/>
    <n v="90"/>
  </r>
  <r>
    <s v="Jinxed!"/>
    <x v="0"/>
    <x v="3"/>
    <x v="2"/>
    <n v="96.5"/>
    <s v="October 22, 1982 (United States)"/>
    <x v="32"/>
    <n v="984"/>
    <s v="Don Siegel"/>
    <s v="Frank D. Gilroy"/>
    <s v="Bette Midler"/>
    <s v="United States"/>
    <n v="13400000"/>
    <n v="2869638"/>
    <n v="9060919.1564766839"/>
    <n v="21.415208955223878"/>
    <n v="2973718.1347150258"/>
    <s v="Herb Jaffe"/>
    <n v="103"/>
  </r>
  <r>
    <s v="The Return of Martin Guerre"/>
    <x v="4"/>
    <x v="5"/>
    <x v="2"/>
    <n v="96.5"/>
    <s v="August 26, 1983 (United States)"/>
    <x v="34"/>
    <n v="4100"/>
    <s v="Daniel Vigne"/>
    <s v="Jean-Claude CarriÃ¨re"/>
    <s v="GÃ©rard Depardieu"/>
    <s v="France"/>
    <n v="0"/>
    <n v="3723036"/>
    <n v="11755534.395854922"/>
    <n v="0"/>
    <n v="3858068.3937823838"/>
    <s v="S.F.P.C."/>
    <n v="112"/>
  </r>
  <r>
    <s v="They Call Me Bruce"/>
    <x v="1"/>
    <x v="2"/>
    <x v="2"/>
    <n v="96.5"/>
    <s v="November 12, 1982 (United States)"/>
    <x v="46"/>
    <n v="1500"/>
    <s v="Elliott Hong"/>
    <s v="David Randolph"/>
    <s v="Johnny Yune"/>
    <s v="United States"/>
    <n v="0"/>
    <n v="16894678"/>
    <n v="53345164.627979271"/>
    <n v="0"/>
    <n v="17507438.341968913"/>
    <s v="Gold Pine Productions"/>
    <n v="87"/>
  </r>
  <r>
    <s v="Some Kind of Hero"/>
    <x v="0"/>
    <x v="3"/>
    <x v="2"/>
    <n v="96.5"/>
    <s v="April 2, 1982 (United States)"/>
    <x v="1"/>
    <n v="1400"/>
    <s v="Michael Pressman"/>
    <s v="Robert Boris"/>
    <s v="Richard Pryor"/>
    <s v="United States"/>
    <n v="0"/>
    <n v="23671186"/>
    <n v="74742076.416580305"/>
    <n v="0"/>
    <n v="24529726.424870469"/>
    <s v="Paramount Pictures"/>
    <n v="97"/>
  </r>
  <r>
    <s v="Hammett"/>
    <x v="1"/>
    <x v="6"/>
    <x v="2"/>
    <n v="96.5"/>
    <s v="September 17, 1982 (United States)"/>
    <x v="16"/>
    <n v="3000"/>
    <s v="Wim Wenders"/>
    <s v="Joe Gores"/>
    <s v="Frederic Forrest"/>
    <s v="United States"/>
    <n v="0"/>
    <n v="42914"/>
    <n v="135501.51088082901"/>
    <n v="0"/>
    <n v="44470.466321243526"/>
    <s v="Orion Pictures"/>
    <n v="97"/>
  </r>
  <r>
    <s v="Five Days One Summer"/>
    <x v="1"/>
    <x v="0"/>
    <x v="2"/>
    <n v="96.5"/>
    <s v="1982 (Japan)"/>
    <x v="10"/>
    <n v="1000"/>
    <s v="Fred Zinnemann"/>
    <s v="Michael Austin"/>
    <s v="Sean Connery"/>
    <s v="United States"/>
    <n v="15000000"/>
    <n v="199078"/>
    <n v="628591.36373056995"/>
    <n v="1.3271866666666667"/>
    <n v="206298.44559585492"/>
    <s v="Cable and Wireless Finance"/>
    <n v="108"/>
  </r>
  <r>
    <s v="Penitentiary II"/>
    <x v="0"/>
    <x v="6"/>
    <x v="2"/>
    <n v="96.5"/>
    <s v="April 2, 1982 (United States)"/>
    <x v="44"/>
    <n v="538"/>
    <s v="Jamaa Fanaka"/>
    <s v="Jamaa Fanaka"/>
    <s v="Leon Isaac Kennedy"/>
    <s v="United States"/>
    <n v="0"/>
    <n v="3178542"/>
    <n v="10036287.537823834"/>
    <n v="0"/>
    <n v="3293825.9067357513"/>
    <s v="Bob-Bea Productions"/>
    <n v="108"/>
  </r>
  <r>
    <s v="If You Could See What I Hear"/>
    <x v="1"/>
    <x v="5"/>
    <x v="2"/>
    <n v="96.5"/>
    <s v="April 23, 1982 (United States)"/>
    <x v="8"/>
    <n v="785"/>
    <s v="Eric Till"/>
    <s v="Stuart Gillard"/>
    <s v="Marc Singer"/>
    <s v="Canada"/>
    <n v="0"/>
    <n v="8693512"/>
    <n v="27449876.750259064"/>
    <n v="0"/>
    <n v="9008820.7253886014"/>
    <s v="Cypress Grove"/>
    <n v="103"/>
  </r>
  <r>
    <s v="Partners"/>
    <x v="0"/>
    <x v="3"/>
    <x v="2"/>
    <n v="96.5"/>
    <s v="April 30, 1982 (United States)"/>
    <x v="11"/>
    <n v="1200"/>
    <s v="James Burrows"/>
    <s v="Francis Veber"/>
    <s v="Ryan O'Neal"/>
    <s v="United States"/>
    <n v="6000000"/>
    <n v="6062898"/>
    <n v="19143678.969948184"/>
    <n v="101.0483"/>
    <n v="6282795.8549222797"/>
    <s v="Paramount Pictures"/>
    <n v="93"/>
  </r>
  <r>
    <s v="Richard Pryor: Live on the Sunset Strip"/>
    <x v="0"/>
    <x v="3"/>
    <x v="2"/>
    <n v="96.5"/>
    <s v="March 12, 1982 (United States)"/>
    <x v="3"/>
    <n v="3900"/>
    <s v="Joe Layton"/>
    <s v="Paul Mooney"/>
    <s v="Richard Pryor"/>
    <s v="United States"/>
    <n v="0"/>
    <n v="36299720"/>
    <n v="114616836.10362694"/>
    <n v="0"/>
    <n v="37616290.155440412"/>
    <s v="Columbia Pictures"/>
    <n v="82"/>
  </r>
  <r>
    <s v="Bugs Bunny's 3rd Movie: 1001 Rabbit Tales"/>
    <x v="2"/>
    <x v="10"/>
    <x v="2"/>
    <n v="96.5"/>
    <s v="November 19, 1982 (United States)"/>
    <x v="12"/>
    <n v="1800"/>
    <s v="Directors"/>
    <s v="John W. Dunn"/>
    <s v="Mel Blanc"/>
    <s v="United States"/>
    <n v="0"/>
    <n v="78350"/>
    <n v="247391.13989637303"/>
    <n v="0"/>
    <n v="81191.709844559591"/>
    <s v="Warner Bros. Animation"/>
    <n v="74"/>
  </r>
  <r>
    <s v="Monsignor"/>
    <x v="0"/>
    <x v="6"/>
    <x v="2"/>
    <n v="96.5"/>
    <s v="October 22, 1982 (United States)"/>
    <x v="27"/>
    <n v="838"/>
    <s v="Frank Perry"/>
    <s v="Jack-Alain LÃ©ger"/>
    <s v="Christopher Reeve"/>
    <s v="United States"/>
    <n v="0"/>
    <n v="12408066"/>
    <n v="39178629.121243522"/>
    <n v="0"/>
    <n v="12858099.481865285"/>
    <s v="Frank Yablans Presentations"/>
    <n v="121"/>
  </r>
  <r>
    <s v="Yes, Giorgio"/>
    <x v="1"/>
    <x v="3"/>
    <x v="2"/>
    <n v="96.5"/>
    <s v="September 24, 1982 (United States)"/>
    <x v="49"/>
    <n v="653"/>
    <s v="Franklin J. Schaffner"/>
    <s v="Anne Piper"/>
    <s v="Luciano Pavarotti"/>
    <s v="United States"/>
    <n v="19000000"/>
    <n v="2279543"/>
    <n v="7197686.5502590667"/>
    <n v="11.997594736842105"/>
    <n v="2362220.725388601"/>
    <s v="Metro-Goldwyn-Mayer (MGM)"/>
    <n v="110"/>
  </r>
  <r>
    <s v="I Ought to Be in Pictures"/>
    <x v="1"/>
    <x v="3"/>
    <x v="2"/>
    <n v="96.5"/>
    <s v="March 26, 1982 (United States)"/>
    <x v="19"/>
    <n v="895"/>
    <s v="Herbert Ross"/>
    <s v="Neil Simon"/>
    <s v="Walter Matthau"/>
    <s v="United States"/>
    <n v="0"/>
    <n v="6968359"/>
    <n v="22002683.806217615"/>
    <n v="0"/>
    <n v="7221097.4093264248"/>
    <s v="Twentieth Century Fox"/>
    <n v="108"/>
  </r>
  <r>
    <s v="La traviata"/>
    <x v="2"/>
    <x v="0"/>
    <x v="2"/>
    <n v="96.5"/>
    <s v="February 18, 1983 (Italy)"/>
    <x v="13"/>
    <n v="1300"/>
    <s v="Franco Zeffirelli"/>
    <s v="Francesco Maria Piave"/>
    <s v="Teresa Stratas"/>
    <s v="Netherlands"/>
    <n v="0"/>
    <n v="3783329"/>
    <n v="11945910.324352331"/>
    <n v="0"/>
    <n v="3920548.1865284974"/>
    <s v="Accent Films B.V."/>
    <n v="109"/>
  </r>
  <r>
    <s v="Fighting Back"/>
    <x v="0"/>
    <x v="2"/>
    <x v="2"/>
    <n v="96.5"/>
    <s v="May 21, 1982 (United States)"/>
    <x v="10"/>
    <n v="460"/>
    <s v="Lewis Teague"/>
    <s v="Thomas Hedley Jr."/>
    <s v="Tom Skerritt"/>
    <s v="United States"/>
    <n v="0"/>
    <n v="3355948"/>
    <n v="10596449.280829014"/>
    <n v="0"/>
    <n v="3477666.3212435236"/>
    <s v="Permut Presentations"/>
    <n v="98"/>
  </r>
  <r>
    <s v="Kamikaze 89"/>
    <x v="4"/>
    <x v="9"/>
    <x v="2"/>
    <n v="96.5"/>
    <s v="July 16, 1982 (West Germany)"/>
    <x v="1"/>
    <n v="665"/>
    <s v="Wolf Gremm"/>
    <s v="Robert Katz"/>
    <s v="Rainer Werner Fassbinder"/>
    <s v="West Germany"/>
    <n v="0"/>
    <n v="22440"/>
    <n v="70854.59067357512"/>
    <n v="0"/>
    <n v="23253.886010362694"/>
    <s v="Regina Ziegler Filmproduktion"/>
    <n v="106"/>
  </r>
  <r>
    <s v="The Wizard of Oz"/>
    <x v="4"/>
    <x v="10"/>
    <x v="2"/>
    <n v="96.5"/>
    <s v="October 6, 1982 (United States)"/>
    <x v="8"/>
    <n v="352"/>
    <s v="Fumihiko Takayama"/>
    <s v="Yoshimitsu Banno"/>
    <s v="Aileen Quinn"/>
    <s v="United States"/>
    <n v="0"/>
    <n v="0"/>
    <n v="0"/>
    <n v="0"/>
    <n v="0"/>
    <s v="Alan Enterprises"/>
    <n v="78"/>
  </r>
  <r>
    <s v="Heidi's Song"/>
    <x v="2"/>
    <x v="10"/>
    <x v="2"/>
    <n v="96.5"/>
    <s v="November 19, 1982 (United States)"/>
    <x v="21"/>
    <n v="256"/>
    <s v="Robert Taylor"/>
    <s v="Joseph Barbera"/>
    <s v="Lorne Greene"/>
    <s v="United States"/>
    <n v="0"/>
    <n v="5124391"/>
    <n v="16180330.960621761"/>
    <n v="0"/>
    <n v="5310249.7409326425"/>
    <s v="Hanna-Barbera Productions"/>
    <n v="94"/>
  </r>
  <r>
    <s v="Love Child"/>
    <x v="0"/>
    <x v="6"/>
    <x v="2"/>
    <n v="96.5"/>
    <s v="October 15, 1982 (United States)"/>
    <x v="46"/>
    <n v="253"/>
    <s v="Larry Peerce"/>
    <s v="Anne Gerard"/>
    <s v="Amy Madigan"/>
    <s v="United States"/>
    <n v="0"/>
    <n v="0"/>
    <n v="0"/>
    <n v="0"/>
    <n v="0"/>
    <s v="The Ladd Company"/>
    <n v="96"/>
  </r>
  <r>
    <s v="Boardinghouse"/>
    <x v="0"/>
    <x v="3"/>
    <x v="2"/>
    <n v="96.5"/>
    <s v="October 21, 1983 (United States)"/>
    <x v="51"/>
    <n v="651"/>
    <s v="John Wintergate"/>
    <s v="John Wintergate"/>
    <s v="John Wintergate"/>
    <s v="United States"/>
    <n v="10000"/>
    <n v="0"/>
    <n v="0"/>
    <n v="0"/>
    <n v="0"/>
    <s v="Blustarr"/>
    <n v="98"/>
  </r>
  <r>
    <s v="Experience Preferred... But Not Essential"/>
    <x v="1"/>
    <x v="0"/>
    <x v="2"/>
    <n v="96.5"/>
    <s v="December 22, 1982 (United Kingdom)"/>
    <x v="9"/>
    <n v="240"/>
    <s v="Peter Duffell"/>
    <s v="June Roberts"/>
    <s v="Elizabeth Edmonds"/>
    <s v="United Kingdom"/>
    <n v="0"/>
    <n v="0"/>
    <n v="0"/>
    <n v="0"/>
    <n v="0"/>
    <s v="Channel Four Film"/>
    <n v="80"/>
  </r>
  <r>
    <s v="The Personals"/>
    <x v="1"/>
    <x v="3"/>
    <x v="2"/>
    <n v="96.5"/>
    <s v="October 1982 (United States)"/>
    <x v="17"/>
    <n v="75"/>
    <s v="Peter Markle"/>
    <s v="Peter Markle"/>
    <s v="Bill Schoppert"/>
    <s v="United States"/>
    <n v="435000"/>
    <n v="0"/>
    <n v="0"/>
    <n v="0"/>
    <n v="0"/>
    <s v="Blueline Productions"/>
    <n v="90"/>
  </r>
  <r>
    <s v="Lonely Hearts"/>
    <x v="0"/>
    <x v="3"/>
    <x v="2"/>
    <n v="96.5"/>
    <s v="October 21, 1982 (Australia)"/>
    <x v="8"/>
    <n v="336"/>
    <s v="Paul Cox"/>
    <s v="Paul Cox"/>
    <s v="Wendy Hughes"/>
    <s v="Australia"/>
    <n v="0"/>
    <n v="777087"/>
    <n v="2453662.268393782"/>
    <n v="0"/>
    <n v="805271.50259067363"/>
    <s v="Adam Packer Film Productions"/>
    <n v="106"/>
  </r>
  <r>
    <s v="Scarface"/>
    <x v="0"/>
    <x v="6"/>
    <x v="3"/>
    <n v="99.6"/>
    <s v="December 9, 1983 (United States)"/>
    <x v="28"/>
    <n v="766000"/>
    <s v="Brian De Palma"/>
    <s v="Oliver Stone"/>
    <s v="Al Pacino"/>
    <s v="United States"/>
    <n v="25000000"/>
    <n v="65884703"/>
    <n v="201556917.71184736"/>
    <n v="263.53881200000001"/>
    <n v="66149300.200803213"/>
    <s v="Universal Pictures"/>
    <n v="170"/>
  </r>
  <r>
    <s v="The Outsiders"/>
    <x v="1"/>
    <x v="6"/>
    <x v="3"/>
    <n v="99.6"/>
    <s v="March 25, 1983 (United States)"/>
    <x v="12"/>
    <n v="78000"/>
    <s v="Francis Ford Coppola"/>
    <s v="Kathleen Rowell"/>
    <s v="C. Thomas Howell"/>
    <s v="United States"/>
    <n v="10000000"/>
    <n v="25697647"/>
    <n v="78615191.173694775"/>
    <n v="256.97647000000001"/>
    <n v="25800850.401606426"/>
    <s v="Zoetrope Studios"/>
    <n v="91"/>
  </r>
  <r>
    <s v="Star Wars: Episode VI - Return of the Jedi"/>
    <x v="1"/>
    <x v="2"/>
    <x v="3"/>
    <n v="99.6"/>
    <s v="May 25, 1983 (United States)"/>
    <x v="28"/>
    <n v="973000"/>
    <s v="Richard Marquand"/>
    <s v="Lawrence Kasdan"/>
    <s v="Mark Hamill"/>
    <s v="United States"/>
    <n v="32500000"/>
    <n v="475106177"/>
    <n v="1453462370.8022087"/>
    <n v="1461.8651600000001"/>
    <n v="477014233.93574297"/>
    <s v="Lucasfilm"/>
    <n v="131"/>
  </r>
  <r>
    <s v="Risky Business"/>
    <x v="0"/>
    <x v="3"/>
    <x v="3"/>
    <n v="99.6"/>
    <s v="August 5, 1983 (United States)"/>
    <x v="8"/>
    <n v="83000"/>
    <s v="Paul Brickman"/>
    <s v="Paul Brickman"/>
    <s v="Tom Cruise"/>
    <s v="United States"/>
    <n v="6200000"/>
    <n v="63541777"/>
    <n v="194389351.92670682"/>
    <n v="1024.8673709677419"/>
    <n v="63796964.859437749"/>
    <s v="The Geffen Company"/>
    <n v="99"/>
  </r>
  <r>
    <s v="National Lampoon's Vacation"/>
    <x v="0"/>
    <x v="1"/>
    <x v="3"/>
    <n v="99.6"/>
    <s v="July 29, 1983 (United States)"/>
    <x v="34"/>
    <n v="100000"/>
    <s v="Harold Ramis"/>
    <s v="John Hughes"/>
    <s v="Chevy Chase"/>
    <s v="United States"/>
    <n v="15000000"/>
    <n v="61399552"/>
    <n v="187835778.05622488"/>
    <n v="409.33034666666668"/>
    <n v="61646136.546184741"/>
    <s v="National Lampoon"/>
    <n v="98"/>
  </r>
  <r>
    <s v="Trading Places"/>
    <x v="0"/>
    <x v="3"/>
    <x v="3"/>
    <n v="99.6"/>
    <s v="June 8, 1983 (United States)"/>
    <x v="24"/>
    <n v="141000"/>
    <s v="John Landis"/>
    <s v="Timothy Harris"/>
    <s v="Eddie Murphy"/>
    <s v="United States"/>
    <n v="15000000"/>
    <n v="90404800"/>
    <n v="276569704.41767067"/>
    <n v="602.69866666666667"/>
    <n v="90767871.485943779"/>
    <s v="Cinema Group Ventures"/>
    <n v="116"/>
  </r>
  <r>
    <s v="Superman III"/>
    <x v="1"/>
    <x v="2"/>
    <x v="3"/>
    <n v="99.6"/>
    <s v="June 17, 1983 (United States)"/>
    <x v="18"/>
    <n v="66000"/>
    <s v="Richard Lester"/>
    <s v="Jerry Siegel"/>
    <s v="Christopher Reeve"/>
    <s v="France"/>
    <n v="39000000"/>
    <n v="59950623"/>
    <n v="183403160.9246988"/>
    <n v="153.71954615384615"/>
    <n v="60191388.554216869"/>
    <s v="Dovemead Films"/>
    <n v="125"/>
  </r>
  <r>
    <s v="The Big Chill"/>
    <x v="0"/>
    <x v="3"/>
    <x v="3"/>
    <n v="99.6"/>
    <s v="September 30, 1983 (United States)"/>
    <x v="13"/>
    <n v="34000"/>
    <s v="Lawrence Kasdan"/>
    <s v="Lawrence Kasdan"/>
    <s v="Tom Berenger"/>
    <s v="United States"/>
    <n v="8000000"/>
    <n v="56399659"/>
    <n v="172539920.65562248"/>
    <n v="704.99573750000002"/>
    <n v="56626163.654618472"/>
    <s v="Columbia Pictures"/>
    <n v="105"/>
  </r>
  <r>
    <s v="Staying Alive"/>
    <x v="1"/>
    <x v="0"/>
    <x v="3"/>
    <n v="99.6"/>
    <s v="July 15, 1983 (United States)"/>
    <x v="32"/>
    <n v="15000"/>
    <s v="Sylvester Stallone"/>
    <s v="Nik Cohn"/>
    <s v="John Travolta"/>
    <s v="United States"/>
    <n v="22000000"/>
    <n v="64892670"/>
    <n v="198522053.70481926"/>
    <n v="294.96668181818177"/>
    <n v="65153283.132530123"/>
    <s v="Paramount Pictures"/>
    <n v="93"/>
  </r>
  <r>
    <s v="Jaws 3-D"/>
    <x v="1"/>
    <x v="1"/>
    <x v="3"/>
    <n v="99.6"/>
    <s v="July 22, 1983 (United States)"/>
    <x v="47"/>
    <n v="41000"/>
    <s v="Joe Alves"/>
    <s v="Peter Benchley"/>
    <s v="Dennis Quaid"/>
    <s v="United States"/>
    <n v="20500000"/>
    <n v="87987055"/>
    <n v="269173249.58333331"/>
    <n v="429.20514634146343"/>
    <n v="88340416.666666672"/>
    <s v="Universal Pictures"/>
    <n v="99"/>
  </r>
  <r>
    <s v="Christine"/>
    <x v="0"/>
    <x v="4"/>
    <x v="3"/>
    <n v="99.6"/>
    <s v="December 9, 1983 (United States)"/>
    <x v="17"/>
    <n v="75000"/>
    <s v="John Carpenter"/>
    <s v="Stephen King"/>
    <s v="Keith Gordon"/>
    <s v="United States"/>
    <n v="9700000"/>
    <n v="21017849"/>
    <n v="64298580.22389558"/>
    <n v="216.6788556701031"/>
    <n v="21102258.032128513"/>
    <s v="Columbia Pictures"/>
    <n v="110"/>
  </r>
  <r>
    <s v="Sleepaway Camp"/>
    <x v="0"/>
    <x v="4"/>
    <x v="3"/>
    <n v="99.6"/>
    <s v="November 18, 1983 (United States)"/>
    <x v="21"/>
    <n v="28000"/>
    <s v="Robert Hiltzik"/>
    <s v="Robert Hiltzik"/>
    <s v="Felissa Rose"/>
    <s v="United States"/>
    <n v="350000"/>
    <n v="0"/>
    <n v="0"/>
    <n v="0"/>
    <n v="0"/>
    <s v="American Eagle Films"/>
    <n v="84"/>
  </r>
  <r>
    <s v="Flashdance"/>
    <x v="0"/>
    <x v="0"/>
    <x v="3"/>
    <n v="99.6"/>
    <s v="April 15, 1983 (United States)"/>
    <x v="19"/>
    <n v="50000"/>
    <s v="Adrian Lyne"/>
    <s v="Thomas Hedley Jr."/>
    <s v="Jennifer Beals"/>
    <s v="United States"/>
    <n v="4000000"/>
    <n v="92921203"/>
    <n v="284267977.45080322"/>
    <n v="2323.0300750000001"/>
    <n v="93294380.522088349"/>
    <s v="Paramount Pictures"/>
    <n v="95"/>
  </r>
  <r>
    <s v="WarGames"/>
    <x v="1"/>
    <x v="2"/>
    <x v="3"/>
    <n v="99.6"/>
    <s v="June 3, 1983 (United States)"/>
    <x v="12"/>
    <n v="93000"/>
    <s v="John Badham"/>
    <s v="Lawrence Lasker"/>
    <s v="Matthew Broderick"/>
    <s v="United States"/>
    <n v="12000000"/>
    <n v="79567667"/>
    <n v="243416346.73594376"/>
    <n v="663.06389166666668"/>
    <n v="79887215.86345382"/>
    <s v="United Artists"/>
    <n v="114"/>
  </r>
  <r>
    <s v="The Right Stuff"/>
    <x v="1"/>
    <x v="1"/>
    <x v="3"/>
    <n v="99.6"/>
    <s v="February 17, 1984 (United States)"/>
    <x v="40"/>
    <n v="57000"/>
    <s v="Philip Kaufman"/>
    <s v="Philip Kaufman"/>
    <s v="Sam Shepard"/>
    <s v="United States"/>
    <n v="27000000"/>
    <n v="21192315"/>
    <n v="64832313.057228915"/>
    <n v="78.490055555555557"/>
    <n v="21277424.698795181"/>
    <s v="The Ladd Company"/>
    <n v="193"/>
  </r>
  <r>
    <s v="Krull"/>
    <x v="1"/>
    <x v="2"/>
    <x v="3"/>
    <n v="99.6"/>
    <s v="July 29, 1983 (United States)"/>
    <x v="10"/>
    <n v="31000"/>
    <s v="Peter Yates"/>
    <s v="Stanford Sherman"/>
    <s v="Ken Marshall"/>
    <s v="United Kingdom"/>
    <n v="47000000"/>
    <n v="16916617"/>
    <n v="51751939.758032128"/>
    <n v="35.992802127659573"/>
    <n v="16984555.220883533"/>
    <s v="Columbia Pictures"/>
    <n v="121"/>
  </r>
  <r>
    <s v="Spring Break"/>
    <x v="0"/>
    <x v="3"/>
    <x v="3"/>
    <n v="99.6"/>
    <s v="March 25, 1983 (United States)"/>
    <x v="38"/>
    <n v="2800"/>
    <s v="Sean S. Cunningham"/>
    <s v="David Smilow"/>
    <s v="David Knell"/>
    <s v="United States"/>
    <n v="0"/>
    <n v="24071666"/>
    <n v="73640930.022088349"/>
    <n v="0"/>
    <n v="24168339.35742972"/>
    <s v="Columbia Pictures"/>
    <n v="102"/>
  </r>
  <r>
    <s v="The Dead Zone"/>
    <x v="0"/>
    <x v="0"/>
    <x v="3"/>
    <n v="99.6"/>
    <s v="October 21, 1983 (United States)"/>
    <x v="13"/>
    <n v="65000"/>
    <s v="David Cronenberg"/>
    <s v="Jeffrey Boam"/>
    <s v="Christopher Walken"/>
    <s v="United States"/>
    <n v="10000000"/>
    <n v="20766616"/>
    <n v="63529998.947791159"/>
    <n v="207.66615999999999"/>
    <n v="20850016.064257029"/>
    <s v="Dino De Laurentiis Company"/>
    <n v="103"/>
  </r>
  <r>
    <s v="Octopussy"/>
    <x v="1"/>
    <x v="2"/>
    <x v="3"/>
    <n v="99.6"/>
    <s v="June 10, 1983 (United States)"/>
    <x v="16"/>
    <n v="98000"/>
    <s v="John Glen"/>
    <s v="George MacDonald Fraser"/>
    <s v="Roger Moore"/>
    <s v="United Kingdom"/>
    <n v="27500000"/>
    <n v="67893619"/>
    <n v="207702667.76405621"/>
    <n v="246.88588727272727"/>
    <n v="68166284.13654618"/>
    <s v="United Artists"/>
    <n v="131"/>
  </r>
  <r>
    <s v="Private School"/>
    <x v="0"/>
    <x v="3"/>
    <x v="3"/>
    <n v="99.6"/>
    <s v="July 29, 1983 (United States)"/>
    <x v="11"/>
    <n v="6100"/>
    <s v="Noel Black"/>
    <s v="Dan Greenburg"/>
    <s v="Phoebe Cates"/>
    <s v="United States"/>
    <n v="3500000"/>
    <n v="14049540"/>
    <n v="42980871.867469877"/>
    <n v="401.41542857142855"/>
    <n v="14105963.855421687"/>
    <s v="Unity Productions"/>
    <n v="89"/>
  </r>
  <r>
    <s v="Valley Girl"/>
    <x v="0"/>
    <x v="3"/>
    <x v="3"/>
    <n v="99.6"/>
    <s v="April 29, 1983 (United States)"/>
    <x v="5"/>
    <n v="14000"/>
    <s v="Martha Coolidge"/>
    <s v="Andrew Lane"/>
    <s v="Nicolas Cage"/>
    <s v="United States"/>
    <n v="350000"/>
    <n v="17343596"/>
    <n v="53058169.690763049"/>
    <n v="4955.3131428571423"/>
    <n v="17413248.995983936"/>
    <s v="Atlantic Entertainment Group"/>
    <n v="99"/>
  </r>
  <r>
    <s v="Rumble Fish"/>
    <x v="0"/>
    <x v="6"/>
    <x v="3"/>
    <n v="99.6"/>
    <s v="October 21, 1983 (United States)"/>
    <x v="13"/>
    <n v="32000"/>
    <s v="Francis Ford Coppola"/>
    <s v="S.E. Hinton"/>
    <s v="Matt Dillon"/>
    <s v="United States"/>
    <n v="10000000"/>
    <n v="2494480"/>
    <n v="7631205.3815261042"/>
    <n v="24.944800000000001"/>
    <n v="2504497.9919678713"/>
    <s v="Zoetrope Studios"/>
    <n v="94"/>
  </r>
  <r>
    <s v="Videodrome"/>
    <x v="0"/>
    <x v="4"/>
    <x v="3"/>
    <n v="99.6"/>
    <s v="February 4, 1983 (United States)"/>
    <x v="13"/>
    <n v="86000"/>
    <s v="David Cronenberg"/>
    <s v="David Cronenberg"/>
    <s v="James Woods"/>
    <s v="Canada"/>
    <n v="5952000"/>
    <n v="2120439"/>
    <n v="6486925.334337349"/>
    <n v="35.625655241935483"/>
    <n v="2128954.8192771086"/>
    <s v="Filmplan International"/>
    <n v="87"/>
  </r>
  <r>
    <s v="Terms of Endearment"/>
    <x v="1"/>
    <x v="3"/>
    <x v="3"/>
    <n v="99.6"/>
    <s v="December 9, 1983 (United States)"/>
    <x v="34"/>
    <n v="57000"/>
    <s v="James L. Brooks"/>
    <s v="Larry McMurtry"/>
    <s v="Shirley MacLaine"/>
    <s v="United States"/>
    <n v="8000000"/>
    <n v="108423749"/>
    <n v="331693938.9588353"/>
    <n v="1355.2968625000001"/>
    <n v="108859185.74297188"/>
    <s v="Paramount Pictures"/>
    <n v="132"/>
  </r>
  <r>
    <s v="Twilight Zone: The Movie"/>
    <x v="1"/>
    <x v="4"/>
    <x v="3"/>
    <n v="99.6"/>
    <s v="June 24, 1983 (United States)"/>
    <x v="16"/>
    <n v="34000"/>
    <s v="Directors"/>
    <s v="John Landis"/>
    <s v="Dan Aykroyd"/>
    <s v="United States"/>
    <n v="10000000"/>
    <n v="29450919"/>
    <n v="90097339.551204816"/>
    <n v="294.50918999999999"/>
    <n v="29569195.783132531"/>
    <s v="Amblin Entertainment"/>
    <n v="101"/>
  </r>
  <r>
    <s v="Never Say Never Again"/>
    <x v="1"/>
    <x v="2"/>
    <x v="3"/>
    <n v="99.6"/>
    <s v="October 7, 1983 (United States)"/>
    <x v="19"/>
    <n v="63000"/>
    <s v="Irvin Kershner"/>
    <s v="Kevin McClory"/>
    <s v="Sean Connery"/>
    <s v="United Kingdom"/>
    <n v="36000000"/>
    <n v="55432841"/>
    <n v="169582195.30823293"/>
    <n v="153.98011388888889"/>
    <n v="55655462.851405621"/>
    <s v="TaliaFilm II Productions"/>
    <n v="134"/>
  </r>
  <r>
    <s v="A Christmas Story"/>
    <x v="1"/>
    <x v="3"/>
    <x v="3"/>
    <n v="99.6"/>
    <s v="November 18, 1983 (United States)"/>
    <x v="6"/>
    <n v="134000"/>
    <s v="Bob Clark"/>
    <s v="Jean Shepherd"/>
    <s v="Peter Billingsley"/>
    <s v="United States"/>
    <n v="3300000"/>
    <n v="20653717"/>
    <n v="63184614.15562249"/>
    <n v="625.87021212121203"/>
    <n v="20736663.654618476"/>
    <s v="Metro-Goldwyn-Mayer (MGM)"/>
    <n v="93"/>
  </r>
  <r>
    <s v="Cujo"/>
    <x v="0"/>
    <x v="4"/>
    <x v="3"/>
    <n v="99.6"/>
    <s v="August 12, 1983 (United States)"/>
    <x v="10"/>
    <n v="41000"/>
    <s v="Lewis Teague"/>
    <s v="Stephen King"/>
    <s v="Dee Wallace"/>
    <s v="United States"/>
    <n v="5000000"/>
    <n v="21156152"/>
    <n v="64721681.871485941"/>
    <n v="423.12304"/>
    <n v="21241116.465863455"/>
    <s v="Sunn Classic Pictures"/>
    <n v="93"/>
  </r>
  <r>
    <s v="Sudden Impact"/>
    <x v="0"/>
    <x v="2"/>
    <x v="3"/>
    <n v="99.6"/>
    <s v="December 9, 1983 (United States)"/>
    <x v="14"/>
    <n v="42000"/>
    <s v="Clint Eastwood"/>
    <s v="Harry Julian Fink"/>
    <s v="Clint Eastwood"/>
    <s v="United States"/>
    <n v="22000000"/>
    <n v="67642693"/>
    <n v="206935025.67369476"/>
    <n v="307.46678636363634"/>
    <n v="67914350.401606426"/>
    <s v="Warner Bros."/>
    <n v="117"/>
  </r>
  <r>
    <s v="The Hunger"/>
    <x v="0"/>
    <x v="0"/>
    <x v="3"/>
    <n v="99.6"/>
    <s v="April 29, 1983 (United States)"/>
    <x v="17"/>
    <n v="24000"/>
    <s v="Tony Scott"/>
    <s v="James Costigan"/>
    <s v="Catherine Deneuve"/>
    <s v="United Kingdom"/>
    <n v="0"/>
    <n v="5988322"/>
    <n v="18319695.917670682"/>
    <n v="0"/>
    <n v="6012371.4859437747"/>
    <s v="Metro-Goldwyn-Mayer (MGM)"/>
    <n v="97"/>
  </r>
  <r>
    <s v="Mr. Mom"/>
    <x v="1"/>
    <x v="3"/>
    <x v="3"/>
    <n v="99.6"/>
    <s v="August 19, 1983 (United States)"/>
    <x v="14"/>
    <n v="22000"/>
    <s v="Stan Dragoti"/>
    <s v="John Hughes"/>
    <s v="Michael Keaton"/>
    <s v="United States"/>
    <n v="0"/>
    <n v="64783827"/>
    <n v="198189077.17771083"/>
    <n v="0"/>
    <n v="65044003.012048192"/>
    <s v="Sherwood Productions"/>
    <n v="91"/>
  </r>
  <r>
    <s v="Blue Thunder"/>
    <x v="0"/>
    <x v="2"/>
    <x v="3"/>
    <n v="99.6"/>
    <s v="May 13, 1983 (United States)"/>
    <x v="5"/>
    <n v="18000"/>
    <s v="John Badham"/>
    <s v="Dan O'Bannon"/>
    <s v="Roy Scheider"/>
    <s v="United States"/>
    <n v="22000000"/>
    <n v="42313354"/>
    <n v="129446575.94176707"/>
    <n v="192.33342727272728"/>
    <n v="42483287.148594379"/>
    <s v="Columbia Pictures"/>
    <n v="109"/>
  </r>
  <r>
    <s v="Breathless"/>
    <x v="0"/>
    <x v="2"/>
    <x v="3"/>
    <n v="99.6"/>
    <s v="May 13, 1983 (United States)"/>
    <x v="23"/>
    <n v="8700"/>
    <s v="Jim McBride"/>
    <s v="FranÃ§ois Truffaut"/>
    <s v="Richard Gere"/>
    <s v="United States"/>
    <n v="7500000"/>
    <n v="19910002"/>
    <n v="60909413.748995982"/>
    <n v="265.46669333333335"/>
    <n v="19989961.847389556"/>
    <s v="Breathless Associates"/>
    <n v="100"/>
  </r>
  <r>
    <s v="Psycho II"/>
    <x v="0"/>
    <x v="6"/>
    <x v="3"/>
    <n v="99.6"/>
    <s v="June 3, 1983 (United States)"/>
    <x v="16"/>
    <n v="25000"/>
    <s v="Richard Franklin"/>
    <s v="Tom Holland"/>
    <s v="Anthony Perkins"/>
    <s v="United States"/>
    <n v="5000000"/>
    <n v="34725000"/>
    <n v="106232003.01204818"/>
    <n v="694.5"/>
    <n v="34864457.8313253"/>
    <s v="Universal Pictures"/>
    <n v="113"/>
  </r>
  <r>
    <s v="Local Hero"/>
    <x v="1"/>
    <x v="3"/>
    <x v="3"/>
    <n v="99.6"/>
    <s v="March 17, 1983 (United Kingdom)"/>
    <x v="34"/>
    <n v="22000"/>
    <s v="Bill Forsyth"/>
    <s v="Bill Forsyth"/>
    <s v="Burt Lancaster"/>
    <s v="United Kingdom"/>
    <n v="0"/>
    <n v="5899678"/>
    <n v="18048512.917670682"/>
    <n v="0"/>
    <n v="5923371.4859437747"/>
    <s v="Enigma Productions"/>
    <n v="111"/>
  </r>
  <r>
    <s v="Bad Boys"/>
    <x v="0"/>
    <x v="6"/>
    <x v="3"/>
    <n v="99.6"/>
    <s v="March 25, 1983 (United States)"/>
    <x v="13"/>
    <n v="14000"/>
    <s v="Rick Rosenthal"/>
    <s v="Richard Di Lello"/>
    <s v="Sean Penn"/>
    <s v="United States"/>
    <n v="0"/>
    <n v="9190819"/>
    <n v="28116893.065261044"/>
    <n v="0"/>
    <n v="9227729.9196787141"/>
    <s v="EMI Films"/>
    <n v="123"/>
  </r>
  <r>
    <s v="Silkwood"/>
    <x v="0"/>
    <x v="5"/>
    <x v="3"/>
    <n v="99.6"/>
    <s v="January 27, 1984 (United States)"/>
    <x v="13"/>
    <n v="19000"/>
    <s v="Mike Nichols"/>
    <s v="Nora Ephron"/>
    <s v="Meryl Streep"/>
    <s v="United States"/>
    <n v="10000000"/>
    <n v="35615609"/>
    <n v="108956586.97088353"/>
    <n v="356.15609000000001"/>
    <n v="35758643.57429719"/>
    <s v="ABC Motion Pictures"/>
    <n v="131"/>
  </r>
  <r>
    <s v="All the Right Moves"/>
    <x v="0"/>
    <x v="0"/>
    <x v="3"/>
    <n v="99.6"/>
    <s v="October 21, 1983 (United States)"/>
    <x v="23"/>
    <n v="16000"/>
    <s v="Michael Chapman"/>
    <s v="Michael Kane"/>
    <s v="Tom Cruise"/>
    <s v="United States"/>
    <n v="5600000"/>
    <n v="17233166"/>
    <n v="52720338.154618472"/>
    <n v="307.73510714285715"/>
    <n v="17302375.502008032"/>
    <s v="Lucille Ball Productions"/>
    <n v="91"/>
  </r>
  <r>
    <s v="The Keep"/>
    <x v="0"/>
    <x v="0"/>
    <x v="3"/>
    <n v="99.6"/>
    <s v="December 16, 1983 (United States)"/>
    <x v="46"/>
    <n v="11000"/>
    <s v="Michael Mann"/>
    <s v="F. Paul Wilson"/>
    <s v="Scott Glenn"/>
    <s v="United Kingdom"/>
    <n v="11000000"/>
    <n v="4218594"/>
    <n v="12905678.632530119"/>
    <n v="38.350854545454546"/>
    <n v="4235536.1445783135"/>
    <s v="Paramount Pictures"/>
    <n v="96"/>
  </r>
  <r>
    <s v="My Tutor"/>
    <x v="0"/>
    <x v="3"/>
    <x v="3"/>
    <n v="99.6"/>
    <s v="April 22, 1983 (United States)"/>
    <x v="33"/>
    <n v="3300"/>
    <s v="George Bowers"/>
    <s v="Joe Roberts"/>
    <s v="Matt Lattanzi"/>
    <s v="United States"/>
    <n v="0"/>
    <n v="22587834"/>
    <n v="69101536.343373492"/>
    <n v="0"/>
    <n v="22678548.192771085"/>
    <s v="Marimark Productions"/>
    <n v="97"/>
  </r>
  <r>
    <s v="Yentl"/>
    <x v="1"/>
    <x v="0"/>
    <x v="3"/>
    <n v="99.6"/>
    <s v="January 6, 1984 (United States)"/>
    <x v="14"/>
    <n v="13000"/>
    <s v="Barbra Streisand"/>
    <s v="Jack Rosenthal"/>
    <s v="Barbra Streisand"/>
    <s v="United Kingdom"/>
    <n v="12000000"/>
    <n v="40218899"/>
    <n v="123039141.82028112"/>
    <n v="335.15749166666666"/>
    <n v="40380420.682730921"/>
    <s v="Ladbroke"/>
    <n v="133"/>
  </r>
  <r>
    <s v="Fire and Ice"/>
    <x v="1"/>
    <x v="10"/>
    <x v="3"/>
    <n v="99.6"/>
    <s v="August 26, 1983 (United States)"/>
    <x v="14"/>
    <n v="10000"/>
    <s v="Ralph Bakshi"/>
    <s v="Ralph Bakshi"/>
    <s v="Randy Norton"/>
    <s v="United States"/>
    <n v="1200000"/>
    <n v="760883"/>
    <n v="2327721.3865461848"/>
    <n v="63.406916666666667"/>
    <n v="763938.75502008037"/>
    <s v="Polyc International BV"/>
    <n v="81"/>
  </r>
  <r>
    <s v="Eddie and the Cruisers"/>
    <x v="1"/>
    <x v="0"/>
    <x v="3"/>
    <n v="99.6"/>
    <s v="September 23, 1983 (United States)"/>
    <x v="15"/>
    <n v="6900"/>
    <s v="Martin Davidson"/>
    <s v="Martin Davidson"/>
    <s v="Tom Berenger"/>
    <s v="United States"/>
    <n v="0"/>
    <n v="4786789"/>
    <n v="14643921.770080321"/>
    <n v="0"/>
    <n v="4806013.0522088353"/>
    <s v="Aurora"/>
    <n v="95"/>
  </r>
  <r>
    <s v="Yellowbeard"/>
    <x v="1"/>
    <x v="2"/>
    <x v="3"/>
    <n v="99.6"/>
    <s v="June 24, 1983 (United States)"/>
    <x v="22"/>
    <n v="7500"/>
    <s v="Mel Damski"/>
    <s v="Graham Chapman"/>
    <s v="Graham Chapman"/>
    <s v="United Kingdom"/>
    <n v="6500000"/>
    <n v="4300000"/>
    <n v="13154718.875502007"/>
    <n v="66.153846153846146"/>
    <n v="4317269.0763052208"/>
    <s v="Seagoat Films"/>
    <n v="96"/>
  </r>
  <r>
    <s v="The Meaning of Life"/>
    <x v="0"/>
    <x v="3"/>
    <x v="3"/>
    <n v="99.6"/>
    <s v="March 31, 1983 (United States)"/>
    <x v="24"/>
    <n v="115000"/>
    <s v="Terry Jones"/>
    <s v="Graham Chapman"/>
    <s v="John Cleese"/>
    <s v="United Kingdom"/>
    <n v="9000000"/>
    <n v="14949697"/>
    <n v="45734665.420682728"/>
    <n v="166.10774444444445"/>
    <n v="15009735.943775101"/>
    <s v="Celandine Films"/>
    <n v="107"/>
  </r>
  <r>
    <s v="Nostalghia"/>
    <x v="4"/>
    <x v="0"/>
    <x v="3"/>
    <n v="99.6"/>
    <s v="March 1992 (United States)"/>
    <x v="31"/>
    <n v="24000"/>
    <s v="Andrei Tarkovsky"/>
    <s v="Andrei Tarkovsky"/>
    <s v="Oleg Yankovskiy"/>
    <s v="Italy"/>
    <n v="0"/>
    <n v="55269"/>
    <n v="169080.96686746986"/>
    <n v="0"/>
    <n v="55490.963855421687"/>
    <s v="Rai 2"/>
    <n v="125"/>
  </r>
  <r>
    <s v="Hot Dog... The Movie"/>
    <x v="0"/>
    <x v="3"/>
    <x v="3"/>
    <n v="99.6"/>
    <s v="January 13, 1984 (United States)"/>
    <x v="18"/>
    <n v="3200"/>
    <s v="Peter Markle"/>
    <s v="Mike Marvin"/>
    <s v="David Naughton"/>
    <s v="United States"/>
    <n v="0"/>
    <n v="20307325"/>
    <n v="62124918.950803213"/>
    <n v="0"/>
    <n v="20388880.522088353"/>
    <s v="Edward S. Feldman Productions"/>
    <n v="96"/>
  </r>
  <r>
    <s v="Smokey and the Bandit Part 3"/>
    <x v="1"/>
    <x v="2"/>
    <x v="3"/>
    <n v="99.6"/>
    <s v="August 12, 1983 (United States)"/>
    <x v="50"/>
    <n v="8200"/>
    <s v="Dick Lowry"/>
    <s v="Stuart Birnbaum"/>
    <s v="Jackie Gleason"/>
    <s v="United States"/>
    <n v="0"/>
    <n v="5678950"/>
    <n v="17373253.664658632"/>
    <n v="0"/>
    <n v="5701757.0281124497"/>
    <s v="Universal Pictures"/>
    <n v="85"/>
  </r>
  <r>
    <s v="Deathstalker"/>
    <x v="0"/>
    <x v="2"/>
    <x v="3"/>
    <n v="99.6"/>
    <s v="September 16, 1983 (United States)"/>
    <x v="26"/>
    <n v="4600"/>
    <s v="James Sbardellati"/>
    <s v="Howard R. Cohen"/>
    <s v="Rick Hill"/>
    <s v="United States"/>
    <n v="457000"/>
    <n v="11919250"/>
    <n v="36463809.989959836"/>
    <n v="2608.1509846827134"/>
    <n v="11967118.473895583"/>
    <s v="Aries CinematogrÃ¡fica Argentina"/>
    <n v="80"/>
  </r>
  <r>
    <s v="Porky's II: The Next Day"/>
    <x v="0"/>
    <x v="3"/>
    <x v="3"/>
    <n v="99.6"/>
    <s v="June 24, 1983 (United States)"/>
    <x v="18"/>
    <n v="11000"/>
    <s v="Bob Clark"/>
    <s v="Roger Swaybill"/>
    <s v="Dan Monahan"/>
    <s v="Canada"/>
    <n v="6500000"/>
    <n v="33759266"/>
    <n v="103277593.87751004"/>
    <n v="519.37332307692316"/>
    <n v="33894845.381526105"/>
    <s v="Astral Bellevue PathÃ©"/>
    <n v="98"/>
  </r>
  <r>
    <s v="Something Wicked This Way Comes"/>
    <x v="1"/>
    <x v="7"/>
    <x v="3"/>
    <n v="99.6"/>
    <s v="April 29, 1983 (United States)"/>
    <x v="8"/>
    <n v="8600"/>
    <s v="Jack Clayton"/>
    <s v="Ray Bradbury"/>
    <s v="Jason Robards"/>
    <s v="United States"/>
    <n v="19000000"/>
    <n v="8400000"/>
    <n v="25697590.361445781"/>
    <n v="44.210526315789473"/>
    <n v="8433734.9397590365"/>
    <s v="Walt Disney Productions"/>
    <n v="95"/>
  </r>
  <r>
    <s v="Tender Mercies"/>
    <x v="1"/>
    <x v="0"/>
    <x v="3"/>
    <n v="99.6"/>
    <s v="March 4, 1983 (Canada)"/>
    <x v="34"/>
    <n v="9700"/>
    <s v="Bruce Beresford"/>
    <s v="Horton Foote"/>
    <s v="Robert Duvall"/>
    <s v="United States"/>
    <n v="0"/>
    <n v="8443124"/>
    <n v="25829516.895582329"/>
    <n v="0"/>
    <n v="8477032.128514057"/>
    <s v="Antron Media Production"/>
    <n v="92"/>
  </r>
  <r>
    <s v="Star 80"/>
    <x v="0"/>
    <x v="5"/>
    <x v="3"/>
    <n v="99.6"/>
    <s v="February 3, 1984 (United States)"/>
    <x v="17"/>
    <n v="6000"/>
    <s v="Bob Fosse"/>
    <s v="Teresa Carpenter"/>
    <s v="Mariel Hemingway"/>
    <s v="United States"/>
    <n v="12000000"/>
    <n v="6472990"/>
    <n v="19802410.170682728"/>
    <n v="53.941583333333334"/>
    <n v="6498985.9437751006"/>
    <s v="The Ladd Company"/>
    <n v="103"/>
  </r>
  <r>
    <s v="Gorky Park"/>
    <x v="0"/>
    <x v="6"/>
    <x v="3"/>
    <n v="99.6"/>
    <s v="December 16, 1983 (United States)"/>
    <x v="17"/>
    <n v="13000"/>
    <s v="Michael Apted"/>
    <s v="Martin Cruz Smith"/>
    <s v="William Hurt"/>
    <s v="United States"/>
    <n v="15000000"/>
    <n v="15856028"/>
    <n v="48507346.702811241"/>
    <n v="105.70685333333334"/>
    <n v="15919706.827309238"/>
    <s v="Eagle Associates."/>
    <n v="128"/>
  </r>
  <r>
    <s v="Lone Wolf McQuade"/>
    <x v="1"/>
    <x v="2"/>
    <x v="3"/>
    <n v="99.6"/>
    <s v="April 15, 1983 (United States)"/>
    <x v="21"/>
    <n v="11000"/>
    <s v="Steve Carver"/>
    <s v="B.J. Nelson"/>
    <s v="Chuck Norris"/>
    <s v="United States"/>
    <n v="5000000"/>
    <n v="12232628"/>
    <n v="37422507.546184734"/>
    <n v="244.65256000000002"/>
    <n v="12281755.020080321"/>
    <s v="1818 Productions"/>
    <n v="107"/>
  </r>
  <r>
    <s v="Easy Money"/>
    <x v="0"/>
    <x v="3"/>
    <x v="3"/>
    <n v="99.6"/>
    <s v="August 19, 1983 (United States)"/>
    <x v="21"/>
    <n v="8200"/>
    <s v="James Signorelli"/>
    <s v="Rodney Dangerfield"/>
    <s v="Rodney Dangerfield"/>
    <s v="United States"/>
    <n v="0"/>
    <n v="29309766"/>
    <n v="89665519.078313246"/>
    <n v="0"/>
    <n v="29427475.903614458"/>
    <s v="Easy Money Associates"/>
    <n v="95"/>
  </r>
  <r>
    <s v="Merry Christmas Mr. Lawrence"/>
    <x v="0"/>
    <x v="0"/>
    <x v="3"/>
    <n v="99.6"/>
    <s v="September 2, 1983 (United States)"/>
    <x v="4"/>
    <n v="16000"/>
    <s v="Nagisa Ã”shima"/>
    <s v="Lourens van der Post"/>
    <s v="David Bowie"/>
    <s v="United Kingdom"/>
    <n v="0"/>
    <n v="2306560"/>
    <n v="7056313.5742971888"/>
    <n v="0"/>
    <n v="2315823.2931726906"/>
    <s v="National Film Trustee Company"/>
    <n v="123"/>
  </r>
  <r>
    <s v="Losin' It"/>
    <x v="0"/>
    <x v="3"/>
    <x v="3"/>
    <n v="99.6"/>
    <s v="April 22, 1983 (United States)"/>
    <x v="38"/>
    <n v="4200"/>
    <s v="Curtis Hanson"/>
    <s v="Bill Norton"/>
    <s v="Tom Cruise"/>
    <s v="Canada"/>
    <n v="7000000"/>
    <n v="1246141"/>
    <n v="3812240.5893574296"/>
    <n v="17.802014285714286"/>
    <n v="1251145.5823293172"/>
    <s v="Tiberius Film Productions"/>
    <n v="100"/>
  </r>
  <r>
    <s v="Screwballs"/>
    <x v="0"/>
    <x v="3"/>
    <x v="3"/>
    <n v="99.6"/>
    <s v="April 1, 1983 (United States)"/>
    <x v="32"/>
    <n v="3000"/>
    <s v="Rafal Zielinski"/>
    <s v="Linda Shayne"/>
    <s v="Peter Keleghan"/>
    <s v="Canada"/>
    <n v="800000"/>
    <n v="2082215"/>
    <n v="6369989.0612449795"/>
    <n v="260.27687500000002"/>
    <n v="2090577.3092369479"/>
    <s v="Millenium"/>
    <n v="80"/>
  </r>
  <r>
    <s v="Brainstorm"/>
    <x v="1"/>
    <x v="9"/>
    <x v="3"/>
    <n v="99.6"/>
    <s v="September 30, 1983 (United States)"/>
    <x v="5"/>
    <n v="11000"/>
    <s v="Douglas Trumbull"/>
    <s v="Bruce Joel Rubin"/>
    <s v="Christopher Walken"/>
    <s v="United States"/>
    <n v="15000000"/>
    <n v="10219460"/>
    <n v="31263749.618473895"/>
    <n v="68.129733333333334"/>
    <n v="10260502.008032128"/>
    <s v="JF Productions"/>
    <n v="106"/>
  </r>
  <r>
    <s v="The Man with Two Brains"/>
    <x v="0"/>
    <x v="3"/>
    <x v="3"/>
    <n v="99.6"/>
    <s v="June 3, 1983 (United States)"/>
    <x v="5"/>
    <n v="25000"/>
    <s v="Carl Reiner"/>
    <s v="George Gipe"/>
    <s v="Steve Martin"/>
    <s v="United States"/>
    <n v="0"/>
    <n v="10353438"/>
    <n v="31673620.066265058"/>
    <n v="0"/>
    <n v="10395018.072289156"/>
    <s v="Aspen Film Society"/>
    <n v="93"/>
  </r>
  <r>
    <s v="Angel"/>
    <x v="0"/>
    <x v="2"/>
    <x v="3"/>
    <n v="99.6"/>
    <s v="January 13, 1984 (United States)"/>
    <x v="46"/>
    <n v="2900"/>
    <s v="Robert Vincent O'Neil"/>
    <s v="Robert Vincent O'Neil"/>
    <s v="Cliff Gorman"/>
    <s v="United States"/>
    <n v="3000000"/>
    <n v="17488564"/>
    <n v="53501661.152610436"/>
    <n v="582.95213333333334"/>
    <n v="17558799.196787149"/>
    <s v="Adams Apple Film Company"/>
    <n v="94"/>
  </r>
  <r>
    <s v="10 to Midnight"/>
    <x v="0"/>
    <x v="6"/>
    <x v="3"/>
    <n v="99.6"/>
    <s v="March 11, 1983 (United States)"/>
    <x v="21"/>
    <n v="7200"/>
    <s v="J. Lee Thompson"/>
    <s v="William Roberts"/>
    <s v="Charles Bronson"/>
    <s v="United States"/>
    <n v="4520000"/>
    <n v="7175592"/>
    <n v="21951836.168674696"/>
    <n v="158.75203539823008"/>
    <n v="7204409.6385542173"/>
    <s v="Cannon Films"/>
    <n v="101"/>
  </r>
  <r>
    <s v="Uncommon Valor"/>
    <x v="0"/>
    <x v="2"/>
    <x v="3"/>
    <n v="99.6"/>
    <s v="December 16, 1983 (United States)"/>
    <x v="5"/>
    <n v="9300"/>
    <s v="Ted Kotcheff"/>
    <s v="Joe Gayton"/>
    <s v="Gene Hackman"/>
    <s v="United States"/>
    <n v="14500000"/>
    <n v="30503151"/>
    <n v="93316366.563253"/>
    <n v="210.36655862068966"/>
    <n v="30625653.614457831"/>
    <s v="Paramount Pictures"/>
    <n v="105"/>
  </r>
  <r>
    <s v="Doctor Detroit"/>
    <x v="0"/>
    <x v="3"/>
    <x v="3"/>
    <n v="99.6"/>
    <s v="May 6, 1983 (United States)"/>
    <x v="33"/>
    <n v="5400"/>
    <s v="Michael Pressman"/>
    <s v="Bruce Jay Friedman"/>
    <s v="Dan Aykroyd"/>
    <s v="United States"/>
    <n v="0"/>
    <n v="10375893"/>
    <n v="31742315.231927708"/>
    <n v="0"/>
    <n v="10417563.253012048"/>
    <s v="Black Rhino Productions"/>
    <n v="89"/>
  </r>
  <r>
    <s v="Mortuary"/>
    <x v="0"/>
    <x v="4"/>
    <x v="3"/>
    <n v="99.6"/>
    <s v="September 2, 1983 (United States)"/>
    <x v="33"/>
    <n v="1900"/>
    <s v="Howard Avedis"/>
    <s v="Howard Avedis"/>
    <s v="Mary Beth McDonough"/>
    <s v="United States"/>
    <n v="250000"/>
    <n v="4319001"/>
    <n v="13212847.436746987"/>
    <n v="1727.6004"/>
    <n v="4336346.3855421683"/>
    <s v="Hickmar Productions"/>
    <n v="93"/>
  </r>
  <r>
    <s v="Stroker Ace"/>
    <x v="1"/>
    <x v="2"/>
    <x v="3"/>
    <n v="99.6"/>
    <s v="July 1, 1983 (United States)"/>
    <x v="38"/>
    <n v="3700"/>
    <s v="Hal Needham"/>
    <s v="William Neely"/>
    <s v="Burt Reynolds"/>
    <s v="United States"/>
    <n v="0"/>
    <n v="13000000"/>
    <n v="39770080.321285136"/>
    <n v="0"/>
    <n v="13052208.835341366"/>
    <s v="Universal Pictures"/>
    <n v="96"/>
  </r>
  <r>
    <s v="Sahara"/>
    <x v="1"/>
    <x v="1"/>
    <x v="3"/>
    <n v="99.6"/>
    <s v="March 2, 1984 (United States)"/>
    <x v="18"/>
    <n v="1500"/>
    <s v="Andrew V. McLaglen"/>
    <s v="Menahem Golan"/>
    <s v="Brooke Shields"/>
    <s v="United Kingdom"/>
    <n v="25000000"/>
    <n v="1402962"/>
    <n v="4291993.1867469875"/>
    <n v="5.6118480000000002"/>
    <n v="1408596.3855421687"/>
    <s v="Cabal Film"/>
    <n v="111"/>
  </r>
  <r>
    <s v="Two of a Kind"/>
    <x v="1"/>
    <x v="3"/>
    <x v="3"/>
    <n v="99.6"/>
    <s v="December 16, 1983 (United States)"/>
    <x v="32"/>
    <n v="3900"/>
    <s v="John Herzfeld"/>
    <s v="John Herzfeld"/>
    <s v="John Travolta"/>
    <s v="United States"/>
    <n v="14000000"/>
    <n v="23646952"/>
    <n v="72341629.261044174"/>
    <n v="168.9068"/>
    <n v="23741919.67871486"/>
    <s v="Twentieth Century Fox"/>
    <n v="88"/>
  </r>
  <r>
    <s v="Chained Heat"/>
    <x v="0"/>
    <x v="2"/>
    <x v="3"/>
    <n v="99.6"/>
    <s v="May 27, 1983 (United States)"/>
    <x v="18"/>
    <n v="2100"/>
    <s v="Paul Nicholas"/>
    <s v="Aaron Butler"/>
    <s v="Linda Blair"/>
    <s v="United States"/>
    <n v="1250000"/>
    <n v="6149983"/>
    <n v="18814255.221887548"/>
    <n v="491.99864000000002"/>
    <n v="6174681.7269076305"/>
    <s v="Heat GBR"/>
    <n v="95"/>
  </r>
  <r>
    <s v="Spacehunter: Adventures in the Forbidden Zone"/>
    <x v="1"/>
    <x v="2"/>
    <x v="3"/>
    <n v="99.6"/>
    <s v="May 20, 1983 (United States)"/>
    <x v="30"/>
    <n v="5500"/>
    <s v="Lamont Johnson"/>
    <s v="Stewart Harding"/>
    <s v="Peter Strauss"/>
    <s v="United States"/>
    <n v="14400000"/>
    <n v="16478265"/>
    <n v="50410917.123493977"/>
    <n v="114.43239583333333"/>
    <n v="16544442.771084337"/>
    <s v="Columbia Pictures"/>
    <n v="90"/>
  </r>
  <r>
    <s v="High Road to China"/>
    <x v="1"/>
    <x v="1"/>
    <x v="3"/>
    <n v="99.6"/>
    <s v="March 18, 1983 (United States)"/>
    <x v="10"/>
    <n v="5100"/>
    <s v="Brian G. Hutton"/>
    <s v="Jon Cleary"/>
    <s v="Tom Selleck"/>
    <s v="United States"/>
    <n v="19000000"/>
    <n v="28445927"/>
    <n v="87022830.892570272"/>
    <n v="149.71540526315789"/>
    <n v="28560167.670682732"/>
    <s v="City Films"/>
    <n v="105"/>
  </r>
  <r>
    <s v="Never Cry Wolf"/>
    <x v="1"/>
    <x v="1"/>
    <x v="3"/>
    <n v="99.6"/>
    <s v="January 27, 1984 (United States)"/>
    <x v="24"/>
    <n v="7800"/>
    <s v="Carroll Ballard"/>
    <s v="Farley Mowat"/>
    <s v="Charles Martin Smith"/>
    <s v="United States"/>
    <n v="0"/>
    <n v="29600000"/>
    <n v="90553413.654618472"/>
    <n v="0"/>
    <n v="29718875.502008032"/>
    <s v="Walt Disney Pictures"/>
    <n v="105"/>
  </r>
  <r>
    <s v="The Pirates of Penzance"/>
    <x v="2"/>
    <x v="3"/>
    <x v="3"/>
    <n v="99.6"/>
    <s v="February 18, 1983 (United States)"/>
    <x v="12"/>
    <n v="3300"/>
    <s v="Wilford Leach"/>
    <s v="W.S. Gilbert"/>
    <s v="Kevin Kline"/>
    <s v="United Kingdom"/>
    <n v="0"/>
    <n v="694497"/>
    <n v="2124630.8825301202"/>
    <n v="0"/>
    <n v="697286.14457831322"/>
    <s v="Universal Pictures"/>
    <n v="112"/>
  </r>
  <r>
    <s v="Rock &amp; Rule"/>
    <x v="1"/>
    <x v="10"/>
    <x v="3"/>
    <n v="99.6"/>
    <s v="July 24, 1987 (United States)"/>
    <x v="16"/>
    <n v="3400"/>
    <s v="Clive Smith"/>
    <s v="Patrick Loubert"/>
    <s v="Don Francks"/>
    <s v="Canada"/>
    <n v="8000000"/>
    <n v="30379"/>
    <n v="92936.559236947782"/>
    <n v="0.37973750000000001"/>
    <n v="30501.004016064257"/>
    <s v="Nelvana"/>
    <n v="77"/>
  </r>
  <r>
    <s v="Hercules"/>
    <x v="1"/>
    <x v="1"/>
    <x v="3"/>
    <n v="99.6"/>
    <s v="August 26, 1983 (United States)"/>
    <x v="35"/>
    <n v="3600"/>
    <s v="Luigi Cozzi"/>
    <s v="Luigi Cozzi"/>
    <s v="Lou Ferrigno"/>
    <s v="Italy"/>
    <n v="2500000"/>
    <n v="10676194"/>
    <n v="32661007.146586344"/>
    <n v="427.04776000000004"/>
    <n v="10719070.281124499"/>
    <s v="Cannon Films Inc."/>
    <n v="98"/>
  </r>
  <r>
    <s v="Educating Rita"/>
    <x v="1"/>
    <x v="3"/>
    <x v="3"/>
    <n v="99.6"/>
    <s v="October 28, 1983 (United States)"/>
    <x v="13"/>
    <n v="13000"/>
    <s v="Lewis Gilbert"/>
    <s v="Willy Russell"/>
    <s v="Michael Caine"/>
    <s v="United Kingdom"/>
    <n v="0"/>
    <n v="14648076"/>
    <n v="44811935.313253008"/>
    <n v="0"/>
    <n v="14706903.614457831"/>
    <s v="Acorn Pictures"/>
    <n v="110"/>
  </r>
  <r>
    <s v="A Night in Heaven"/>
    <x v="0"/>
    <x v="0"/>
    <x v="3"/>
    <n v="99.6"/>
    <s v="November 18, 1983 (United States)"/>
    <x v="36"/>
    <n v="1200"/>
    <s v="John G. Avildsen"/>
    <s v="Joan Tewkesbury"/>
    <s v="Christopher Atkins"/>
    <s v="United States"/>
    <n v="0"/>
    <n v="5563663"/>
    <n v="17020563.414658632"/>
    <n v="0"/>
    <n v="5586007.0281124497"/>
    <m/>
    <n v="83"/>
  </r>
  <r>
    <s v="Under Fire"/>
    <x v="0"/>
    <x v="0"/>
    <x v="3"/>
    <n v="99.6"/>
    <s v="October 21, 1983 (United States)"/>
    <x v="9"/>
    <n v="7200"/>
    <s v="Roger Spottiswoode"/>
    <s v="Ron Shelton"/>
    <s v="Nick Nolte"/>
    <s v="United States"/>
    <n v="9500000"/>
    <n v="5696391"/>
    <n v="17426609.816265058"/>
    <n v="59.962010526315787"/>
    <n v="5719268.0722891567"/>
    <s v="Cinema '84"/>
    <n v="128"/>
  </r>
  <r>
    <s v="Amityville 3-D"/>
    <x v="1"/>
    <x v="4"/>
    <x v="3"/>
    <n v="99.6"/>
    <s v="November 18, 1983 (United States)"/>
    <x v="52"/>
    <n v="6000"/>
    <s v="Richard Fleischer"/>
    <s v="David Ambrose"/>
    <s v="Tony Roberts"/>
    <s v="Mexico"/>
    <n v="6000000"/>
    <n v="6333135"/>
    <n v="19374560.587349396"/>
    <n v="105.55224999999999"/>
    <n v="6358569.2771084337"/>
    <s v="De Laurentiis Entertainment Group (DEG)"/>
    <n v="105"/>
  </r>
  <r>
    <s v="Testament"/>
    <x v="1"/>
    <x v="0"/>
    <x v="3"/>
    <n v="99.6"/>
    <s v="January 5, 1984 (Argentina)"/>
    <x v="9"/>
    <n v="5800"/>
    <s v="Lynne Littman"/>
    <s v="Carol Amen"/>
    <s v="Jane Alexander"/>
    <s v="United States"/>
    <n v="0"/>
    <n v="2044892"/>
    <n v="6255809.1606425699"/>
    <n v="0"/>
    <n v="2053104.4176706828"/>
    <s v="Paramount Pictures"/>
    <n v="90"/>
  </r>
  <r>
    <s v="The Osterman Weekend"/>
    <x v="0"/>
    <x v="2"/>
    <x v="3"/>
    <n v="99.6"/>
    <s v="November 4, 1983 (United States)"/>
    <x v="23"/>
    <n v="8200"/>
    <s v="Sam Peckinpah"/>
    <s v="Robert Ludlum"/>
    <s v="Rutger Hauer"/>
    <s v="United States"/>
    <n v="6500000"/>
    <n v="6486797"/>
    <n v="19844649.055220883"/>
    <n v="99.796876923076923"/>
    <n v="6512848.3935742974"/>
    <s v="Osterman Weekend Associates"/>
    <n v="103"/>
  </r>
  <r>
    <s v="Revenge of the Ninja"/>
    <x v="0"/>
    <x v="2"/>
    <x v="3"/>
    <n v="99.6"/>
    <s v="September 16, 1983 (United States)"/>
    <x v="10"/>
    <n v="4700"/>
    <s v="Sam Firstenberg"/>
    <s v="James R. Silke"/>
    <s v="ShÃ´ Kosugi"/>
    <s v="United States"/>
    <n v="700000"/>
    <n v="13168027"/>
    <n v="40284114.727911644"/>
    <n v="1881.1467142857143"/>
    <n v="13220910.642570281"/>
    <s v="Cannon Films"/>
    <n v="90"/>
  </r>
  <r>
    <s v="Zelig"/>
    <x v="1"/>
    <x v="3"/>
    <x v="3"/>
    <n v="99.6"/>
    <s v="August 25, 1983 (Argentina)"/>
    <x v="3"/>
    <n v="41000"/>
    <s v="Woody Allen"/>
    <s v="Woody Allen"/>
    <s v="Woody Allen"/>
    <s v="United States"/>
    <n v="0"/>
    <n v="11798616"/>
    <n v="36094762"/>
    <n v="0"/>
    <n v="11846000"/>
    <s v="Jack Rollins &amp; Charles H. Joffe Productions"/>
    <n v="79"/>
  </r>
  <r>
    <s v="Independence Day"/>
    <x v="0"/>
    <x v="0"/>
    <x v="3"/>
    <n v="99.6"/>
    <s v="September 9, 1983 (Denmark)"/>
    <x v="16"/>
    <n v="458"/>
    <s v="Robert Mandel"/>
    <s v="Alice Hoffman"/>
    <s v="Kathleen Quinlan"/>
    <s v="United States"/>
    <n v="0"/>
    <n v="0"/>
    <n v="0"/>
    <n v="0"/>
    <n v="0"/>
    <s v="Warner Bros."/>
    <n v="110"/>
  </r>
  <r>
    <s v="Escape from the Bronx"/>
    <x v="0"/>
    <x v="2"/>
    <x v="3"/>
    <n v="99.6"/>
    <s v="January 18, 1985 (United States)"/>
    <x v="26"/>
    <n v="2300"/>
    <s v="Enzo G. Castellari"/>
    <s v="Tito Carpi"/>
    <s v="Mark Gregory"/>
    <s v="Italy"/>
    <n v="0"/>
    <n v="0"/>
    <n v="0"/>
    <n v="0"/>
    <n v="0"/>
    <s v="Fulvia Film"/>
    <n v="89"/>
  </r>
  <r>
    <s v="To Be or Not to Be"/>
    <x v="1"/>
    <x v="3"/>
    <x v="3"/>
    <n v="99.6"/>
    <s v="December 16, 1983 (United States)"/>
    <x v="8"/>
    <n v="10000"/>
    <s v="Alan Johnson"/>
    <s v="Thomas Meehan"/>
    <s v="Mel Brooks"/>
    <s v="United States"/>
    <n v="9000000"/>
    <n v="13030214"/>
    <n v="39862512.106425703"/>
    <n v="144.78015555555555"/>
    <n v="13082544.176706828"/>
    <s v="Brooksfilms"/>
    <n v="107"/>
  </r>
  <r>
    <s v="Eureka"/>
    <x v="0"/>
    <x v="0"/>
    <x v="3"/>
    <n v="99.6"/>
    <s v="May 20, 1983 (United Kingdom)"/>
    <x v="22"/>
    <n v="3100"/>
    <s v="Nicolas Roeg"/>
    <s v="Marshall Houts"/>
    <s v="Gene Hackman"/>
    <s v="United Kingdom"/>
    <n v="0"/>
    <n v="123572"/>
    <n v="378036.0281124498"/>
    <n v="0"/>
    <n v="124068.27309236948"/>
    <s v="Recorded Picture Company (RPC)"/>
    <n v="130"/>
  </r>
  <r>
    <s v="The Wicked Lady"/>
    <x v="0"/>
    <x v="1"/>
    <x v="3"/>
    <n v="99.6"/>
    <s v="October 28, 1983 (United States)"/>
    <x v="32"/>
    <n v="1100"/>
    <s v="Michael Winner"/>
    <s v="Leslie Arliss"/>
    <s v="Faye Dunaway"/>
    <s v="United Kingdom"/>
    <n v="8000000"/>
    <n v="724912"/>
    <n v="2217677.5742971888"/>
    <n v="9.0614000000000008"/>
    <n v="727823.29317269078"/>
    <s v="Golan-Globus Productions"/>
    <n v="98"/>
  </r>
  <r>
    <s v="Still Smokin"/>
    <x v="0"/>
    <x v="3"/>
    <x v="3"/>
    <n v="99.6"/>
    <s v="May 6, 1983 (United States)"/>
    <x v="41"/>
    <n v="7400"/>
    <s v="Tommy Chong"/>
    <s v="Tommy Chong"/>
    <s v="Cheech Marin"/>
    <s v="United States"/>
    <n v="0"/>
    <n v="15543710"/>
    <n v="47551891.937751003"/>
    <n v="0"/>
    <n v="15606134.538152611"/>
    <s v="Paramount Pictures"/>
    <n v="91"/>
  </r>
  <r>
    <s v="Yor, the Hunter from the Future"/>
    <x v="1"/>
    <x v="2"/>
    <x v="3"/>
    <n v="99.6"/>
    <s v="August 19, 1983 (United States)"/>
    <x v="44"/>
    <n v="2900"/>
    <s v="Antonio Margheriti"/>
    <s v="Juan Zanotto"/>
    <s v="Reb Brown"/>
    <s v="Italy"/>
    <n v="0"/>
    <n v="2810199"/>
    <n v="8597064.6114457827"/>
    <n v="0"/>
    <n v="2821484.9397590361"/>
    <s v="Diamant Film"/>
    <n v="88"/>
  </r>
  <r>
    <s v="Of Unknown Origin"/>
    <x v="0"/>
    <x v="4"/>
    <x v="3"/>
    <n v="99.6"/>
    <s v="November 24, 1983 (United States)"/>
    <x v="10"/>
    <n v="2900"/>
    <s v="George P. Cosmatos"/>
    <s v="Chauncey G. Parker III"/>
    <s v="Peter Weller"/>
    <s v="Canada"/>
    <n v="4000000"/>
    <n v="1080470"/>
    <n v="3305413.7449799194"/>
    <n v="27.011749999999999"/>
    <n v="1084809.2369477912"/>
    <s v="Warner Bros."/>
    <n v="88"/>
  </r>
  <r>
    <s v="Curse of the Pink Panther"/>
    <x v="1"/>
    <x v="3"/>
    <x v="3"/>
    <n v="99.6"/>
    <s v="August 12, 1983 (United States)"/>
    <x v="36"/>
    <n v="5700"/>
    <s v="Blake Edwards"/>
    <s v="Blake Edwards"/>
    <s v="David Niven"/>
    <s v="United Kingdom"/>
    <n v="11000000"/>
    <n v="4491986"/>
    <n v="13742049.540160641"/>
    <n v="40.836236363636367"/>
    <n v="4510026.1044176705"/>
    <s v="United Artists"/>
    <n v="109"/>
  </r>
  <r>
    <s v="D.C. Cab"/>
    <x v="0"/>
    <x v="2"/>
    <x v="3"/>
    <n v="99.6"/>
    <s v="December 16, 1983 (United States)"/>
    <x v="30"/>
    <n v="4400"/>
    <s v="Joel Schumacher"/>
    <s v="Topper Carew"/>
    <s v="Max Gail"/>
    <s v="United States"/>
    <n v="8000000"/>
    <n v="16134627"/>
    <n v="49359647.057228915"/>
    <n v="201.68283749999998"/>
    <n v="16199424.698795181"/>
    <s v="RKO Pictures"/>
    <n v="100"/>
  </r>
  <r>
    <s v="Beyond the Limit"/>
    <x v="0"/>
    <x v="0"/>
    <x v="3"/>
    <n v="99.6"/>
    <s v="September 30, 1983 (United States)"/>
    <x v="46"/>
    <n v="1200"/>
    <s v="John Mackenzie"/>
    <s v="Graham Greene"/>
    <s v="Michael Caine"/>
    <s v="United Kingdom"/>
    <n v="11800000"/>
    <n v="5997566"/>
    <n v="18347975.504016064"/>
    <n v="50.826830508474572"/>
    <n v="6021652.6104417667"/>
    <s v="World Film Services"/>
    <n v="104"/>
  </r>
  <r>
    <s v="The Survivors"/>
    <x v="0"/>
    <x v="3"/>
    <x v="3"/>
    <n v="99.6"/>
    <s v="June 22, 1983 (United States)"/>
    <x v="1"/>
    <n v="4700"/>
    <s v="Michael Ritchie"/>
    <s v="Michael Leeson"/>
    <s v="Walter Matthau"/>
    <s v="United States"/>
    <n v="12000000"/>
    <n v="14000000"/>
    <n v="42829317.269076303"/>
    <n v="116.66666666666667"/>
    <n v="14056224.899598394"/>
    <s v="Rastar Films"/>
    <n v="103"/>
  </r>
  <r>
    <s v="The Lonely Lady"/>
    <x v="0"/>
    <x v="0"/>
    <x v="3"/>
    <n v="99.6"/>
    <s v="September 30, 1983 (United States)"/>
    <x v="53"/>
    <n v="938"/>
    <s v="Peter Sasdy"/>
    <s v="Harold Robbins"/>
    <s v="Pia Zadora"/>
    <s v="United States"/>
    <n v="5000000"/>
    <n v="1223200"/>
    <n v="3742058.6345381523"/>
    <n v="24.463999999999999"/>
    <n v="1228112.4497991968"/>
    <s v="Harold Robbins International Company"/>
    <n v="92"/>
  </r>
  <r>
    <s v="The Star Chamber"/>
    <x v="0"/>
    <x v="6"/>
    <x v="3"/>
    <n v="99.6"/>
    <s v="August 5, 1983 (United States)"/>
    <x v="21"/>
    <n v="6500"/>
    <s v="Peter Hyams"/>
    <s v="Roderick Taylor"/>
    <s v="Michael Douglas"/>
    <s v="United States"/>
    <n v="0"/>
    <n v="5555305"/>
    <n v="16994994.312248994"/>
    <n v="0"/>
    <n v="5577615.4618473891"/>
    <s v="Twentieth Century Fox"/>
    <n v="109"/>
  </r>
  <r>
    <s v="The Dresser"/>
    <x v="1"/>
    <x v="0"/>
    <x v="3"/>
    <n v="99.6"/>
    <s v="December 6, 1983 (United States)"/>
    <x v="37"/>
    <n v="4900"/>
    <s v="Peter Yates"/>
    <s v="Ronald Harwood"/>
    <s v="Albert Finney"/>
    <s v="United Kingdom"/>
    <n v="0"/>
    <n v="5310748"/>
    <n v="16246836.502008032"/>
    <n v="0"/>
    <n v="5332076.3052208833"/>
    <s v="Columbia Pictures"/>
    <n v="118"/>
  </r>
  <r>
    <s v="The Lords of Discipline"/>
    <x v="0"/>
    <x v="14"/>
    <x v="3"/>
    <n v="99.6"/>
    <s v="February 18, 1983 (United States)"/>
    <x v="14"/>
    <n v="2600"/>
    <s v="Franc Roddam"/>
    <s v="Pat Conroy"/>
    <s v="David Keith"/>
    <s v="United States"/>
    <n v="0"/>
    <n v="11787127"/>
    <n v="36059614.426706828"/>
    <n v="0"/>
    <n v="11834464.859437751"/>
    <s v="Paramount Pictures"/>
    <n v="102"/>
  </r>
  <r>
    <s v="Cross Creek"/>
    <x v="1"/>
    <x v="5"/>
    <x v="3"/>
    <n v="99.6"/>
    <s v="October 27, 1983 (Netherlands)"/>
    <x v="9"/>
    <n v="1700"/>
    <s v="Martin Ritt"/>
    <s v="Marjorie Kinnan Rawlings"/>
    <s v="Mary Steenburgen"/>
    <s v="United States"/>
    <n v="0"/>
    <n v="0"/>
    <n v="0"/>
    <n v="0"/>
    <n v="0"/>
    <s v="Thorn EMI Screen Entertainment"/>
    <n v="127"/>
  </r>
  <r>
    <s v="The Man Who Loved Women"/>
    <x v="0"/>
    <x v="3"/>
    <x v="3"/>
    <n v="99.6"/>
    <s v="December 16, 1983 (United States)"/>
    <x v="11"/>
    <n v="2200"/>
    <s v="Blake Edwards"/>
    <s v="Blake Edwards"/>
    <s v="Burt Reynolds"/>
    <s v="United States"/>
    <n v="19000000"/>
    <n v="10964740"/>
    <n v="33543737.730923694"/>
    <n v="57.70915789473684"/>
    <n v="11008775.100401606"/>
    <s v="Delphi Films"/>
    <n v="110"/>
  </r>
  <r>
    <s v="Nightmares"/>
    <x v="0"/>
    <x v="4"/>
    <x v="3"/>
    <n v="99.6"/>
    <s v="September 9, 1983 (United States)"/>
    <x v="1"/>
    <n v="3000"/>
    <s v="Joseph Sargent"/>
    <s v="Christopher Crowe"/>
    <s v="Cristina Raines"/>
    <s v="United States"/>
    <n v="6000000"/>
    <n v="6670680"/>
    <n v="20407190.722891565"/>
    <n v="111.178"/>
    <n v="6697469.8795180721"/>
    <s v="Universal Pictures"/>
    <n v="99"/>
  </r>
  <r>
    <s v="Deal of the Century"/>
    <x v="1"/>
    <x v="3"/>
    <x v="3"/>
    <n v="99.6"/>
    <s v="November 4, 1983 (United States)"/>
    <x v="26"/>
    <n v="3600"/>
    <s v="William Friedkin"/>
    <s v="Paul Brickman"/>
    <s v="Chevy Chase"/>
    <s v="United States"/>
    <n v="10000000"/>
    <n v="10369581"/>
    <n v="31723005.32831325"/>
    <n v="103.69581000000001"/>
    <n v="10411225.903614458"/>
    <s v="Warner Bros."/>
    <n v="99"/>
  </r>
  <r>
    <s v="Eddie Macon's Run"/>
    <x v="1"/>
    <x v="2"/>
    <x v="3"/>
    <n v="99.6"/>
    <s v="March 25, 1983 (United States)"/>
    <x v="46"/>
    <n v="1100"/>
    <s v="Jeff Kanew"/>
    <s v="James McLendon"/>
    <s v="Kirk Douglas"/>
    <s v="United States"/>
    <n v="5000000"/>
    <n v="1262691"/>
    <n v="3862870.9608433731"/>
    <n v="25.253819999999997"/>
    <n v="1267762.0481927712"/>
    <s v="Universal Pictures"/>
    <n v="95"/>
  </r>
  <r>
    <s v="Max Dugan Returns"/>
    <x v="1"/>
    <x v="3"/>
    <x v="3"/>
    <n v="99.6"/>
    <s v="March 25, 1983 (United States)"/>
    <x v="14"/>
    <n v="3300"/>
    <s v="Herbert Ross"/>
    <s v="Neil Simon"/>
    <s v="Jason Robards"/>
    <s v="United States"/>
    <n v="0"/>
    <n v="17613720"/>
    <n v="53884543.012048192"/>
    <n v="0"/>
    <n v="17684457.8313253"/>
    <s v="Twentieth Century Fox"/>
    <n v="98"/>
  </r>
  <r>
    <s v="The Sting II"/>
    <x v="1"/>
    <x v="3"/>
    <x v="3"/>
    <n v="99.6"/>
    <s v="February 18, 1983 (United States)"/>
    <x v="38"/>
    <n v="2100"/>
    <s v="Jeremy Kagan"/>
    <s v="David S. Ward"/>
    <s v="Jackie Gleason"/>
    <s v="United States"/>
    <n v="0"/>
    <n v="6347072"/>
    <n v="19417197.17269076"/>
    <n v="0"/>
    <n v="6372562.248995984"/>
    <s v="Universal Pictures"/>
    <n v="101"/>
  </r>
  <r>
    <s v="Baby It's You"/>
    <x v="0"/>
    <x v="3"/>
    <x v="3"/>
    <n v="99.6"/>
    <s v="March 4, 1983 (United States)"/>
    <x v="21"/>
    <n v="1700"/>
    <s v="John Sayles"/>
    <s v="Amy Robinson"/>
    <s v="Rosanna Arquette"/>
    <s v="United States"/>
    <n v="3000000"/>
    <n v="1867792"/>
    <n v="5714018.2971887551"/>
    <n v="62.259733333333337"/>
    <n v="1875293.1726907631"/>
    <s v="Double Play"/>
    <n v="105"/>
  </r>
  <r>
    <s v="Heat and Dust"/>
    <x v="0"/>
    <x v="0"/>
    <x v="3"/>
    <n v="99.6"/>
    <s v="January 1983 (United Kingdom)"/>
    <x v="14"/>
    <n v="1600"/>
    <s v="James Ivory"/>
    <s v="Ruth Prawer Jhabvala"/>
    <s v="Julie Christie"/>
    <s v="United Kingdom"/>
    <n v="0"/>
    <n v="1772889"/>
    <n v="5423687.5331325298"/>
    <n v="0"/>
    <n v="1780009.0361445784"/>
    <s v="Merchant Ivory Productions"/>
    <n v="130"/>
  </r>
  <r>
    <s v="Going Berserk"/>
    <x v="0"/>
    <x v="3"/>
    <x v="3"/>
    <n v="99.6"/>
    <s v="September 30, 1983 (United States)"/>
    <x v="33"/>
    <n v="1700"/>
    <s v="David Steinberg"/>
    <s v="Dana Olsen"/>
    <s v="John Candy"/>
    <s v="Canada"/>
    <n v="0"/>
    <n v="0"/>
    <n v="0"/>
    <n v="0"/>
    <n v="0"/>
    <s v="Les Productions Mutuelles LtÃ©e"/>
    <n v="85"/>
  </r>
  <r>
    <s v="Daniel"/>
    <x v="0"/>
    <x v="0"/>
    <x v="3"/>
    <n v="99.6"/>
    <s v="February 10, 1984 (United Kingdom)"/>
    <x v="14"/>
    <n v="1200"/>
    <s v="Sidney Lumet"/>
    <s v="E.L. Doctorow"/>
    <s v="Timothy Hutton"/>
    <s v="United Kingdom"/>
    <n v="0"/>
    <n v="687475"/>
    <n v="2103148.9206827306"/>
    <n v="0"/>
    <n v="690235.9437751004"/>
    <s v="Paramount Pictures"/>
    <n v="130"/>
  </r>
  <r>
    <s v="Heart Like a Wheel"/>
    <x v="1"/>
    <x v="5"/>
    <x v="3"/>
    <n v="99.6"/>
    <s v="April 1, 1983 (United States)"/>
    <x v="17"/>
    <n v="1300"/>
    <s v="Jonathan Kaplan"/>
    <s v="Ken Friedman"/>
    <s v="Bonnie Bedelia"/>
    <s v="United States"/>
    <n v="0"/>
    <n v="272278"/>
    <n v="832962.91767068265"/>
    <n v="0"/>
    <n v="273371.4859437751"/>
    <s v="Aurora"/>
    <n v="113"/>
  </r>
  <r>
    <s v="Love Letters"/>
    <x v="0"/>
    <x v="0"/>
    <x v="3"/>
    <n v="99.6"/>
    <s v="April 27, 1984 (United States)"/>
    <x v="23"/>
    <n v="701"/>
    <s v="Amy Holden Jones"/>
    <s v="Amy Holden Jones"/>
    <s v="Jamie Lee Curtis"/>
    <s v="United States"/>
    <n v="550000"/>
    <n v="5269990"/>
    <n v="16122148.122489959"/>
    <n v="958.18"/>
    <n v="5291154.6184738958"/>
    <s v="Millenium"/>
    <n v="88"/>
  </r>
  <r>
    <s v="Get Crazy"/>
    <x v="0"/>
    <x v="3"/>
    <x v="3"/>
    <n v="99.6"/>
    <s v="August 5, 1983 (United States)"/>
    <x v="17"/>
    <n v="1100"/>
    <s v="Allan Arkush"/>
    <s v="Danny Opatoshu"/>
    <s v="Malcolm McDowell"/>
    <s v="United States"/>
    <n v="5500000"/>
    <n v="1645711"/>
    <n v="5034619.8965863455"/>
    <n v="29.922018181818181"/>
    <n v="1652320.281124498"/>
    <s v="D &amp; P Productions"/>
    <n v="92"/>
  </r>
  <r>
    <s v="Nate and Hayes"/>
    <x v="1"/>
    <x v="2"/>
    <x v="3"/>
    <n v="99.6"/>
    <s v="November 18, 1983 (United States)"/>
    <x v="19"/>
    <n v="2100"/>
    <s v="Ferdinand Fairfax"/>
    <s v="Lloyd Phillips"/>
    <s v="Tommy Lee Jones"/>
    <s v="New Zealand"/>
    <n v="12000000"/>
    <n v="1963756"/>
    <n v="6007594.9116465859"/>
    <n v="16.364633333333334"/>
    <n v="1971642.5702811244"/>
    <s v="Phillips Whitehouse Productions"/>
    <n v="99"/>
  </r>
  <r>
    <s v="Strange Invaders"/>
    <x v="1"/>
    <x v="4"/>
    <x v="3"/>
    <n v="99.6"/>
    <s v="September 16, 1983 (United States)"/>
    <x v="30"/>
    <n v="2700"/>
    <s v="Michael Laughlin"/>
    <s v="Bill Condon"/>
    <s v="Paul Le Mat"/>
    <s v="United States"/>
    <n v="0"/>
    <n v="1362303"/>
    <n v="4167607.6716867466"/>
    <n v="0"/>
    <n v="1367774.0963855421"/>
    <s v="EMI Films"/>
    <n v="94"/>
  </r>
  <r>
    <s v="The Black Stallion Returns"/>
    <x v="1"/>
    <x v="1"/>
    <x v="3"/>
    <n v="99.6"/>
    <s v="March 25, 1983 (United States)"/>
    <x v="22"/>
    <n v="2100"/>
    <s v="Robert Dalva"/>
    <s v="Walter Farley"/>
    <s v="Kelly Reno"/>
    <s v="United States"/>
    <n v="0"/>
    <n v="12049514"/>
    <n v="36862318.431726903"/>
    <n v="0"/>
    <n v="12097905.622489959"/>
    <s v="Zoetrope Studios"/>
    <n v="103"/>
  </r>
  <r>
    <s v="Metalstorm: the Destruction of Jared-Syn"/>
    <x v="1"/>
    <x v="2"/>
    <x v="3"/>
    <n v="99.6"/>
    <s v="August 19, 1983 (United States)"/>
    <x v="51"/>
    <n v="1600"/>
    <s v="Charles Band"/>
    <s v="Alan J. Adler"/>
    <s v="Jeffrey Byron"/>
    <s v="United States"/>
    <n v="0"/>
    <n v="5301085"/>
    <n v="16217275.095381524"/>
    <n v="0"/>
    <n v="5322374.4979919679"/>
    <s v="Albert Band International Productions Inc."/>
    <n v="84"/>
  </r>
  <r>
    <s v="Getting It on"/>
    <x v="0"/>
    <x v="3"/>
    <x v="3"/>
    <n v="99.6"/>
    <s v="August 1983 (United States)"/>
    <x v="47"/>
    <n v="208"/>
    <s v="William Olsen"/>
    <s v="William Olsen"/>
    <s v="Martin Yost"/>
    <s v="United States"/>
    <n v="220000"/>
    <n v="975414"/>
    <n v="2984022.5481927712"/>
    <n v="443.37"/>
    <n v="979331.32530120481"/>
    <s v="Seventh Avenue Films"/>
    <n v="96"/>
  </r>
  <r>
    <s v="Lianna"/>
    <x v="0"/>
    <x v="0"/>
    <x v="3"/>
    <n v="99.6"/>
    <s v="September 8, 1983 (Netherlands)"/>
    <x v="8"/>
    <n v="1600"/>
    <s v="John Sayles"/>
    <s v="John Sayles"/>
    <s v="Linda Griffiths"/>
    <s v="United States"/>
    <n v="300000"/>
    <n v="1530839"/>
    <n v="4683199.2299196785"/>
    <n v="510.27966666666663"/>
    <n v="1536986.9477911647"/>
    <s v="Winwood Productions"/>
    <n v="110"/>
  </r>
  <r>
    <s v="Better Late Than Never"/>
    <x v="1"/>
    <x v="3"/>
    <x v="3"/>
    <n v="99.6"/>
    <s v="April 15, 1983 (United States)"/>
    <x v="1"/>
    <n v="115"/>
    <s v="Bryan Forbes"/>
    <s v="Gwen Davis"/>
    <s v="David Niven"/>
    <s v="United Kingdom"/>
    <n v="0"/>
    <n v="0"/>
    <n v="0"/>
    <n v="0"/>
    <n v="0"/>
    <s v="Golden Harvest Company"/>
    <n v="89"/>
  </r>
  <r>
    <s v="Lovesick"/>
    <x v="1"/>
    <x v="3"/>
    <x v="3"/>
    <n v="99.6"/>
    <s v="February 18, 1983 (United States)"/>
    <x v="33"/>
    <n v="747"/>
    <s v="Marshall Brickman"/>
    <s v="Marshall Brickman"/>
    <s v="Dudley Moore"/>
    <s v="United States"/>
    <n v="10100000"/>
    <n v="10171304"/>
    <n v="31116429.004016064"/>
    <n v="100.7059801980198"/>
    <n v="10212152.610441767"/>
    <s v="The Ladd Company"/>
    <n v="95"/>
  </r>
  <r>
    <s v="Running Brave"/>
    <x v="1"/>
    <x v="5"/>
    <x v="3"/>
    <n v="99.6"/>
    <s v="November 4, 1983 (United States)"/>
    <x v="17"/>
    <n v="659"/>
    <s v="Donald Shebib"/>
    <s v="Henry Bean"/>
    <s v="Robby Benson"/>
    <s v="Canada"/>
    <n v="8000000"/>
    <n v="3000000"/>
    <n v="9177710.8433734942"/>
    <n v="37.5"/>
    <n v="3012048.1927710841"/>
    <s v="Englander Productions"/>
    <n v="106"/>
  </r>
  <r>
    <s v="Exposed"/>
    <x v="0"/>
    <x v="0"/>
    <x v="3"/>
    <n v="99.6"/>
    <s v="April 22, 1983 (United States)"/>
    <x v="27"/>
    <n v="786"/>
    <s v="James Toback"/>
    <s v="James Toback"/>
    <s v="Nastassja Kinski"/>
    <s v="United States"/>
    <n v="0"/>
    <n v="1818910"/>
    <n v="5564476.6767068272"/>
    <n v="0"/>
    <n v="1826214.8594377511"/>
    <s v="United Artists"/>
    <n v="100"/>
  </r>
  <r>
    <s v="Trenchcoat"/>
    <x v="1"/>
    <x v="3"/>
    <x v="3"/>
    <n v="99.6"/>
    <s v="March 11, 1983 (United States)"/>
    <x v="11"/>
    <n v="456"/>
    <s v="Michael Tuchner"/>
    <s v="Jeffrey Price"/>
    <s v="Margot Kidder"/>
    <s v="United States"/>
    <n v="5000000"/>
    <n v="4304286"/>
    <n v="13167830.76506024"/>
    <n v="86.085719999999995"/>
    <n v="4321572.2891566269"/>
    <s v="Walt Disney Productions"/>
    <n v="91"/>
  </r>
  <r>
    <s v="Stryker"/>
    <x v="0"/>
    <x v="2"/>
    <x v="3"/>
    <n v="99.6"/>
    <s v="September 2, 1983 (United States)"/>
    <x v="36"/>
    <n v="617"/>
    <s v="Cirio H. Santiago"/>
    <s v="Howard R. Cohen"/>
    <s v="Steve Sandor"/>
    <s v="Philippines"/>
    <n v="0"/>
    <n v="1723487"/>
    <n v="5272555.1094377507"/>
    <n v="0"/>
    <n v="1730408.6345381527"/>
    <s v="Cinema Vehicle Services"/>
    <n v="86"/>
  </r>
  <r>
    <s v="The Man Who Wasn't There"/>
    <x v="0"/>
    <x v="2"/>
    <x v="3"/>
    <n v="99.6"/>
    <s v="August 12, 1983 (United States)"/>
    <x v="51"/>
    <n v="513"/>
    <s v="Bruce Malmuth"/>
    <s v="Stanford Sherman"/>
    <s v="Steve Guttenberg"/>
    <s v="United States"/>
    <n v="0"/>
    <n v="2443487"/>
    <n v="7475205.7118473891"/>
    <n v="0"/>
    <n v="2453300.2008032128"/>
    <s v="Paramount Pictures"/>
    <n v="111"/>
  </r>
  <r>
    <s v="Table for Five"/>
    <x v="1"/>
    <x v="0"/>
    <x v="3"/>
    <n v="99.6"/>
    <s v="March 10, 1983 (Australia)"/>
    <x v="10"/>
    <n v="681"/>
    <s v="Robert Lieberman"/>
    <s v="David Seltzer"/>
    <s v="Jon Voight"/>
    <s v="United States"/>
    <n v="0"/>
    <n v="2439705"/>
    <n v="7463635.6777108433"/>
    <n v="0"/>
    <n v="2449503.0120481928"/>
    <s v="CBS Theatrical Films"/>
    <n v="122"/>
  </r>
  <r>
    <s v="Romantic Comedy"/>
    <x v="1"/>
    <x v="3"/>
    <x v="3"/>
    <n v="99.6"/>
    <s v="October 7, 1983 (United States)"/>
    <x v="33"/>
    <n v="786"/>
    <s v="Arthur Hiller"/>
    <s v="Bernard Slade"/>
    <s v="Dudley Moore"/>
    <s v="United States"/>
    <n v="0"/>
    <n v="6857733"/>
    <n v="20979430.171686746"/>
    <n v="0"/>
    <n v="6885274.0963855423"/>
    <s v="Metrocolor"/>
    <n v="103"/>
  </r>
  <r>
    <s v="Young Warriors"/>
    <x v="0"/>
    <x v="2"/>
    <x v="3"/>
    <n v="99.6"/>
    <s v="August 28, 1983 (United States)"/>
    <x v="32"/>
    <n v="460"/>
    <s v="Lawrence David Foldes"/>
    <s v="Russell W. Colgin"/>
    <s v="Ernest Borgnine"/>
    <s v="United States"/>
    <n v="0"/>
    <n v="0"/>
    <n v="0"/>
    <n v="0"/>
    <n v="0"/>
    <s v="Star Cinema"/>
    <n v="105"/>
  </r>
  <r>
    <s v="Man, Woman and Child"/>
    <x v="1"/>
    <x v="0"/>
    <x v="3"/>
    <n v="99.6"/>
    <s v="September 7, 1983 (France)"/>
    <x v="10"/>
    <n v="368"/>
    <s v="Dick Richards"/>
    <s v="Erich Segal"/>
    <s v="Martin Sheen"/>
    <s v="United States"/>
    <n v="0"/>
    <n v="2314561"/>
    <n v="7080790.5291164657"/>
    <n v="0"/>
    <n v="2323856.4257028112"/>
    <s v="Gaylord Productions"/>
    <n v="99"/>
  </r>
  <r>
    <s v="Hanna K."/>
    <x v="0"/>
    <x v="0"/>
    <x v="3"/>
    <n v="99.6"/>
    <s v="September 7, 1983 (France)"/>
    <x v="21"/>
    <n v="661"/>
    <s v="Costa-Gavras"/>
    <s v="Franco Solinas"/>
    <s v="Jill Clayburgh"/>
    <s v="Israel"/>
    <n v="0"/>
    <n v="0"/>
    <n v="0"/>
    <n v="0"/>
    <n v="0"/>
    <s v="K.G. Productions"/>
    <n v="111"/>
  </r>
  <r>
    <s v="Slayground"/>
    <x v="0"/>
    <x v="6"/>
    <x v="3"/>
    <n v="99.6"/>
    <s v="February 1984 (United States)"/>
    <x v="38"/>
    <n v="360"/>
    <s v="Terry Bedford"/>
    <s v="Trevor Preston"/>
    <s v="Peter Coyote"/>
    <s v="United Kingdom"/>
    <n v="0"/>
    <n v="108128"/>
    <n v="330789.17269076302"/>
    <n v="0"/>
    <n v="108562.24899598393"/>
    <s v="Jennie and Company"/>
    <n v="89"/>
  </r>
  <r>
    <s v="White Star"/>
    <x v="3"/>
    <x v="0"/>
    <x v="3"/>
    <n v="99.6"/>
    <s v="March 8, 1985 (West Germany)"/>
    <x v="22"/>
    <n v="235"/>
    <s v="Roland Klick"/>
    <s v="Karen Jaehne-Lathan"/>
    <s v="Dennis Hopper"/>
    <s v="West Germany"/>
    <n v="100000"/>
    <n v="0"/>
    <n v="0"/>
    <n v="0"/>
    <n v="0"/>
    <m/>
    <n v="92"/>
  </r>
  <r>
    <s v="Richard Pryor... Here and Now"/>
    <x v="0"/>
    <x v="3"/>
    <x v="3"/>
    <n v="99.6"/>
    <s v="October 28, 1983 (United States)"/>
    <x v="4"/>
    <n v="2200"/>
    <s v="Richard Pryor"/>
    <s v="Paul Mooney"/>
    <s v="Richard Pryor"/>
    <s v="United States"/>
    <n v="0"/>
    <n v="16156776"/>
    <n v="49427406.096385539"/>
    <n v="0"/>
    <n v="16221662.65060241"/>
    <s v="Columbia Pictures"/>
    <n v="83"/>
  </r>
  <r>
    <s v="Deadly Force"/>
    <x v="0"/>
    <x v="2"/>
    <x v="3"/>
    <n v="99.6"/>
    <s v="July 15, 1983 (United States)"/>
    <x v="38"/>
    <n v="300"/>
    <s v="Paul Aaron"/>
    <s v="Ken Barnett"/>
    <s v="Wings Hauser"/>
    <s v="United States"/>
    <n v="3000000"/>
    <n v="0"/>
    <n v="0"/>
    <n v="0"/>
    <n v="0"/>
    <s v="Force Productions"/>
    <n v="95"/>
  </r>
  <r>
    <s v="My Brother's Wedding"/>
    <x v="4"/>
    <x v="0"/>
    <x v="3"/>
    <n v="99.6"/>
    <s v="March 1985 (United States)"/>
    <x v="13"/>
    <n v="826"/>
    <s v="Charles Burnett"/>
    <s v="Charles Burnett"/>
    <s v="Everett Silas"/>
    <s v="United States"/>
    <n v="50000"/>
    <n v="26177"/>
    <n v="80081.645582329307"/>
    <n v="52.353999999999999"/>
    <n v="26282.128514056225"/>
    <s v="Charles Burnett Productions"/>
    <n v="115"/>
  </r>
  <r>
    <s v="Blue Skies Again"/>
    <x v="1"/>
    <x v="3"/>
    <x v="3"/>
    <n v="99.6"/>
    <s v="April 29, 1983 (United States)"/>
    <x v="20"/>
    <n v="169"/>
    <s v="Richard Michaels"/>
    <s v="Kevin Sellers"/>
    <s v="Harry Hamlin"/>
    <s v="United States"/>
    <n v="0"/>
    <n v="0"/>
    <n v="0"/>
    <n v="0"/>
    <n v="0"/>
    <s v="Lantana"/>
    <n v="96"/>
  </r>
  <r>
    <s v="Last Plane Out"/>
    <x v="1"/>
    <x v="2"/>
    <x v="3"/>
    <n v="99.6"/>
    <s v="September 23, 1983 (United States)"/>
    <x v="54"/>
    <n v="131"/>
    <s v="David Nelson"/>
    <s v="Ernest Tidyman"/>
    <s v="Jan-Michael Vincent"/>
    <s v="United States"/>
    <n v="0"/>
    <n v="0"/>
    <n v="0"/>
    <n v="0"/>
    <n v="0"/>
    <m/>
    <n v="92"/>
  </r>
  <r>
    <s v="Cross Country"/>
    <x v="0"/>
    <x v="14"/>
    <x v="3"/>
    <n v="99.6"/>
    <s v="November 18, 1983 (United States)"/>
    <x v="20"/>
    <n v="182"/>
    <s v="Paul Lynch"/>
    <s v="Herbert Kastle"/>
    <s v="Richard Beymer"/>
    <s v="Canada"/>
    <n v="2500000"/>
    <n v="0"/>
    <n v="0"/>
    <n v="0"/>
    <n v="0"/>
    <s v="Filmline Productions"/>
    <n v="95"/>
  </r>
  <r>
    <s v="A Polish Vampire in Burbank"/>
    <x v="4"/>
    <x v="3"/>
    <x v="3"/>
    <n v="99.6"/>
    <s v="October 31, 1983 (United States)"/>
    <x v="18"/>
    <n v="275"/>
    <s v="Mark Pirro"/>
    <s v="Mark Pirro"/>
    <s v="Mark Pirro"/>
    <s v="United States"/>
    <n v="3000"/>
    <n v="0"/>
    <n v="0"/>
    <n v="0"/>
    <n v="0"/>
    <s v="Pirromount Pictures"/>
    <n v="80"/>
  </r>
  <r>
    <s v="Forever Young"/>
    <x v="4"/>
    <x v="0"/>
    <x v="3"/>
    <n v="99.6"/>
    <s v="January 29, 1986 (United States)"/>
    <x v="17"/>
    <n v="51"/>
    <s v="David Drury"/>
    <s v="Ray Connolly"/>
    <s v="James Aubrey"/>
    <s v="United Kingdom"/>
    <n v="0"/>
    <n v="0"/>
    <n v="0"/>
    <n v="0"/>
    <n v="0"/>
    <s v="Channel Four Films"/>
    <n v="84"/>
  </r>
  <r>
    <s v="The Golden Seal"/>
    <x v="1"/>
    <x v="0"/>
    <x v="3"/>
    <n v="99.6"/>
    <s v="August 19, 1983 (United States)"/>
    <x v="11"/>
    <n v="313"/>
    <s v="Frank Zuniga"/>
    <s v="Donald G. Payne"/>
    <s v="Steve Railsback"/>
    <s v="United States"/>
    <n v="0"/>
    <n v="6666725"/>
    <n v="20395091.440763053"/>
    <n v="0"/>
    <n v="6693498.9959839359"/>
    <s v="The Samuel Goldwyn Company"/>
    <n v="94"/>
  </r>
  <r>
    <s v="The Business of Show Business"/>
    <x v="3"/>
    <x v="15"/>
    <x v="3"/>
    <n v="99.6"/>
    <s v="February 15, 1983 (Canada)"/>
    <x v="28"/>
    <n v="79"/>
    <s v="Tom Logan"/>
    <s v="Tom Logan"/>
    <s v="N/A"/>
    <s v="Canada"/>
    <n v="323562"/>
    <n v="0"/>
    <n v="0"/>
    <n v="0"/>
    <n v="0"/>
    <s v="CTV"/>
    <n v="55"/>
  </r>
  <r>
    <s v="The Terminator"/>
    <x v="0"/>
    <x v="2"/>
    <x v="4"/>
    <n v="103.9"/>
    <s v="October 26, 1984 (United States)"/>
    <x v="45"/>
    <n v="812000"/>
    <s v="James Cameron"/>
    <s v="James Cameron"/>
    <s v="Arnold Schwarzenegger"/>
    <s v="United Kingdom"/>
    <n v="6400000"/>
    <n v="78371200"/>
    <n v="229833538.40230989"/>
    <n v="1224.55"/>
    <n v="75429451.395572662"/>
    <s v="Cinema '84"/>
    <n v="107"/>
  </r>
  <r>
    <s v="Dune"/>
    <x v="8"/>
    <x v="2"/>
    <x v="4"/>
    <n v="103.9"/>
    <s v="December 14, 1984 (United States)"/>
    <x v="16"/>
    <n v="132000"/>
    <s v="David Lynch"/>
    <s v="Frank Herbert"/>
    <s v="Kyle MacLachlan"/>
    <s v="United States"/>
    <n v="40000000"/>
    <n v="30925690"/>
    <n v="90693529.769008651"/>
    <n v="77.314225000000008"/>
    <n v="29764860.442733392"/>
    <s v="Dino De Laurentiis Company"/>
    <n v="137"/>
  </r>
  <r>
    <s v="Ghostbusters"/>
    <x v="1"/>
    <x v="2"/>
    <x v="4"/>
    <n v="103.9"/>
    <s v="June 8, 1984 (United States)"/>
    <x v="40"/>
    <n v="365000"/>
    <s v="Ivan Reitman"/>
    <s v="Dan Aykroyd"/>
    <s v="Bill Murray"/>
    <s v="United States"/>
    <n v="30000000"/>
    <n v="296187079"/>
    <n v="868606380.85948014"/>
    <n v="987.29026333333343"/>
    <n v="285069373.43599612"/>
    <s v="Columbia Pictures"/>
    <n v="105"/>
  </r>
  <r>
    <s v="The Karate Kid"/>
    <x v="1"/>
    <x v="2"/>
    <x v="4"/>
    <n v="103.9"/>
    <s v="June 22, 1984 (United States)"/>
    <x v="4"/>
    <n v="205000"/>
    <s v="John G. Avildsen"/>
    <s v="Robert Mark Kamen"/>
    <s v="Ralph Macchio"/>
    <s v="United States"/>
    <n v="8000000"/>
    <n v="91119319"/>
    <n v="267219023.0923965"/>
    <n v="1138.9914874999999"/>
    <n v="87699055.822906628"/>
    <s v="Columbia Pictures"/>
    <n v="126"/>
  </r>
  <r>
    <s v="Once Upon a Time in America"/>
    <x v="0"/>
    <x v="6"/>
    <x v="4"/>
    <n v="103.9"/>
    <s v="June 1, 1984 (United States)"/>
    <x v="0"/>
    <n v="321000"/>
    <s v="Sergio Leone"/>
    <s v="Harry Grey"/>
    <s v="Robert De Niro"/>
    <s v="Italy"/>
    <n v="30000000"/>
    <n v="5473212"/>
    <n v="16050892.169393646"/>
    <n v="18.244040000000002"/>
    <n v="5267769.0086621745"/>
    <s v="The Ladd Company"/>
    <n v="229"/>
  </r>
  <r>
    <s v="Police Academy"/>
    <x v="0"/>
    <x v="3"/>
    <x v="4"/>
    <n v="103.9"/>
    <s v="March 23, 1984 (United States)"/>
    <x v="17"/>
    <n v="118000"/>
    <s v="Hugh Wilson"/>
    <s v="Neal Israel"/>
    <s v="Steve Guttenberg"/>
    <s v="United States"/>
    <n v="4500000"/>
    <n v="81198894"/>
    <n v="238126111.66313758"/>
    <n v="1804.4198666666666"/>
    <n v="78151004.812319532"/>
    <s v="The Ladd Company"/>
    <n v="96"/>
  </r>
  <r>
    <s v="Indiana Jones and the Temple of Doom"/>
    <x v="1"/>
    <x v="2"/>
    <x v="4"/>
    <n v="103.9"/>
    <s v="May 23, 1984 (United States)"/>
    <x v="24"/>
    <n v="459000"/>
    <s v="Steven Spielberg"/>
    <s v="Willard Huyck"/>
    <s v="Harrison Ford"/>
    <s v="United States"/>
    <n v="28000000"/>
    <n v="333107271"/>
    <n v="976879552.20115483"/>
    <n v="1189.668825"/>
    <n v="320603725.69778627"/>
    <s v="Paramount Pictures"/>
    <n v="118"/>
  </r>
  <r>
    <s v="Body Double"/>
    <x v="0"/>
    <x v="6"/>
    <x v="4"/>
    <n v="103.9"/>
    <s v="October 26, 1984 (United States)"/>
    <x v="8"/>
    <n v="30000"/>
    <s v="Brian De Palma"/>
    <s v="Robert J. Avrech"/>
    <s v="Craig Wasson"/>
    <s v="United States"/>
    <n v="10000000"/>
    <n v="8801940"/>
    <n v="25812811.530317608"/>
    <n v="88.019400000000005"/>
    <n v="8471549.56689124"/>
    <s v="Columbia Pictures"/>
    <n v="114"/>
  </r>
  <r>
    <s v="A Nightmare on Elm Street"/>
    <x v="0"/>
    <x v="4"/>
    <x v="4"/>
    <n v="103.9"/>
    <s v="November 16, 1984 (United States)"/>
    <x v="24"/>
    <n v="212000"/>
    <s v="Wes Craven"/>
    <s v="Wes Craven"/>
    <s v="Heather Langenkamp"/>
    <s v="United States"/>
    <n v="1800000"/>
    <n v="25507137"/>
    <n v="74802932.087584198"/>
    <n v="1417.0631666666668"/>
    <n v="24549698.748796917"/>
    <s v="New Line Cinema"/>
    <n v="91"/>
  </r>
  <r>
    <s v="Amadeus"/>
    <x v="1"/>
    <x v="5"/>
    <x v="4"/>
    <n v="103.9"/>
    <s v="September 19, 1984 (United States)"/>
    <x v="28"/>
    <n v="377000"/>
    <s v="Milos Forman"/>
    <s v="Peter Shaffer"/>
    <s v="F. Murray Abraham"/>
    <s v="United States"/>
    <n v="18000000"/>
    <n v="52066791"/>
    <n v="152692504.50144368"/>
    <n v="289.25995"/>
    <n v="50112407.122232907"/>
    <s v="AMLF"/>
    <n v="160"/>
  </r>
  <r>
    <s v="Beverly Hills Cop"/>
    <x v="0"/>
    <x v="2"/>
    <x v="4"/>
    <n v="103.9"/>
    <s v="December 5, 1984 (United States)"/>
    <x v="4"/>
    <n v="171000"/>
    <s v="Martin Brest"/>
    <s v="Daniel Petrie Jr."/>
    <s v="Eddie Murphy"/>
    <s v="United States"/>
    <n v="14000000"/>
    <n v="316360478"/>
    <n v="927767446.06929731"/>
    <n v="2259.7176999999997"/>
    <n v="304485541.86717993"/>
    <s v="Paramount Pictures"/>
    <n v="105"/>
  </r>
  <r>
    <s v="Red Dawn"/>
    <x v="8"/>
    <x v="2"/>
    <x v="4"/>
    <n v="103.9"/>
    <s v="August 10, 1984 (United States)"/>
    <x v="5"/>
    <n v="53000"/>
    <s v="John Milius"/>
    <s v="Kevin Reynolds"/>
    <s v="Patrick Swayze"/>
    <s v="United States"/>
    <n v="17000000"/>
    <n v="38376497"/>
    <n v="112543971.4716073"/>
    <n v="225.7441"/>
    <n v="36935993.262752645"/>
    <s v="United Artists"/>
    <n v="114"/>
  </r>
  <r>
    <s v="The NeverEnding Story"/>
    <x v="1"/>
    <x v="1"/>
    <x v="4"/>
    <n v="103.9"/>
    <s v="July 20, 1984 (United States)"/>
    <x v="34"/>
    <n v="135000"/>
    <s v="Wolfgang Petersen"/>
    <s v="Wolfgang Petersen"/>
    <s v="Noah Hathaway"/>
    <s v="West Germany"/>
    <n v="27000000"/>
    <n v="20251411"/>
    <n v="59389845.348411925"/>
    <n v="75.005225925925927"/>
    <n v="19491252.165543791"/>
    <s v="Constantin Film"/>
    <n v="102"/>
  </r>
  <r>
    <s v="Footloose"/>
    <x v="1"/>
    <x v="0"/>
    <x v="4"/>
    <n v="103.9"/>
    <s v="February 17, 1984 (United States)"/>
    <x v="14"/>
    <n v="73000"/>
    <s v="Herbert Ross"/>
    <s v="Dean Pitchford"/>
    <s v="Kevin Bacon"/>
    <s v="United States"/>
    <n v="8200000"/>
    <n v="80039064"/>
    <n v="234724762.27911448"/>
    <n v="976.08614634146352"/>
    <n v="77034710.298363805"/>
    <s v="Paramount Pictures"/>
    <n v="107"/>
  </r>
  <r>
    <s v="Revenge of the Nerds"/>
    <x v="0"/>
    <x v="3"/>
    <x v="4"/>
    <n v="103.9"/>
    <s v="August 10, 1984 (United States)"/>
    <x v="14"/>
    <n v="50000"/>
    <s v="Jeff Kanew"/>
    <s v="Tim Metcalfe"/>
    <s v="Robert Carradine"/>
    <s v="United States"/>
    <n v="8000000"/>
    <n v="40874452"/>
    <n v="119869543.06448506"/>
    <n v="510.93064999999996"/>
    <n v="39340184.793070257"/>
    <s v="Twentieth Century Fox"/>
    <n v="90"/>
  </r>
  <r>
    <s v="Gremlins"/>
    <x v="1"/>
    <x v="3"/>
    <x v="4"/>
    <n v="103.9"/>
    <s v="June 8, 1984 (United States)"/>
    <x v="4"/>
    <n v="204000"/>
    <s v="Joe Dante"/>
    <s v="Chris Columbus"/>
    <s v="Zach Galligan"/>
    <s v="United States"/>
    <n v="11000000"/>
    <n v="153633143"/>
    <n v="450548784.13955718"/>
    <n v="1396.6649363636363"/>
    <n v="147866355.14918187"/>
    <s v="Warner Bros."/>
    <n v="106"/>
  </r>
  <r>
    <s v="Romancing the Stone"/>
    <x v="1"/>
    <x v="2"/>
    <x v="4"/>
    <n v="103.9"/>
    <s v="March 30, 1984 (United States)"/>
    <x v="15"/>
    <n v="86000"/>
    <s v="Robert Zemeckis"/>
    <s v="Diane Thomas"/>
    <s v="Michael Douglas"/>
    <s v="Mexico"/>
    <n v="10000000"/>
    <n v="86572238"/>
    <n v="253884128.18671796"/>
    <n v="865.72238000000004"/>
    <n v="83322654.475457162"/>
    <s v="Twentieth Century Fox"/>
    <n v="106"/>
  </r>
  <r>
    <s v="Streets of Fire"/>
    <x v="1"/>
    <x v="2"/>
    <x v="4"/>
    <n v="103.9"/>
    <s v="June 1, 1984 (United States)"/>
    <x v="17"/>
    <n v="19000"/>
    <s v="Walter Hill"/>
    <s v="Walter Hill"/>
    <s v="Michael ParÃ©"/>
    <s v="United States"/>
    <n v="14500000"/>
    <n v="8089290"/>
    <n v="23722874.523580361"/>
    <n v="55.788206896551728"/>
    <n v="7785649.6631376315"/>
    <s v="Universal Pictures"/>
    <n v="93"/>
  </r>
  <r>
    <s v="Sixteen Candles"/>
    <x v="1"/>
    <x v="3"/>
    <x v="4"/>
    <n v="103.9"/>
    <s v="May 4, 1984 (United States)"/>
    <x v="9"/>
    <n v="108000"/>
    <s v="John Hughes"/>
    <s v="John Hughes"/>
    <s v="Molly Ringwald"/>
    <s v="United States"/>
    <n v="6500000"/>
    <n v="23686027"/>
    <n v="69462294.7728585"/>
    <n v="364.40041538461537"/>
    <n v="22796946.102021173"/>
    <s v="Universal Pictures"/>
    <n v="93"/>
  </r>
  <r>
    <s v="Paris, Texas"/>
    <x v="0"/>
    <x v="0"/>
    <x v="4"/>
    <n v="103.9"/>
    <s v="August 23, 1984 (United Kingdom)"/>
    <x v="31"/>
    <n v="96000"/>
    <s v="Wim Wenders"/>
    <s v="L.M. Kit Carson"/>
    <s v="Harry Dean Stanton"/>
    <s v="West Germany"/>
    <n v="0"/>
    <n v="2207548"/>
    <n v="6473916.0307988441"/>
    <n v="0"/>
    <n v="2124685.2743022135"/>
    <s v="Road Movies Filmproduktion"/>
    <n v="145"/>
  </r>
  <r>
    <s v="This Is Spinal Tap"/>
    <x v="0"/>
    <x v="3"/>
    <x v="4"/>
    <n v="103.9"/>
    <s v="March 2, 1984 (United States)"/>
    <x v="6"/>
    <n v="132000"/>
    <s v="Rob Reiner"/>
    <s v="Christopher Guest"/>
    <s v="Rob Reiner"/>
    <s v="United States"/>
    <n v="2500000"/>
    <n v="4736202"/>
    <n v="13889516.356111644"/>
    <n v="189.44808"/>
    <n v="4558423.4841193445"/>
    <s v="Spinal Tap Prod."/>
    <n v="82"/>
  </r>
  <r>
    <n v="1984"/>
    <x v="0"/>
    <x v="0"/>
    <x v="4"/>
    <n v="103.9"/>
    <s v="March 22, 1985 (United States)"/>
    <x v="12"/>
    <n v="68000"/>
    <s v="Michael Radford"/>
    <s v="Michael Radford"/>
    <s v="John Hurt"/>
    <s v="United Kingdom"/>
    <n v="0"/>
    <n v="8430492"/>
    <n v="24723492.900866214"/>
    <n v="0"/>
    <n v="8114044.2733397484"/>
    <s v="Virgin"/>
    <n v="113"/>
  </r>
  <r>
    <s v="Top Secret!"/>
    <x v="1"/>
    <x v="3"/>
    <x v="4"/>
    <n v="103.9"/>
    <s v="June 8, 1984 (United States)"/>
    <x v="13"/>
    <n v="62000"/>
    <s v="Jim Abrahams"/>
    <s v="Jim Abrahams"/>
    <s v="Val Kilmer"/>
    <s v="United Kingdom"/>
    <n v="9000000"/>
    <n v="20458340"/>
    <n v="59996691.029836372"/>
    <n v="227.3148888888889"/>
    <n v="19690413.859480266"/>
    <s v="Kingsmere Properties"/>
    <n v="90"/>
  </r>
  <r>
    <s v="Conan the Destroyer"/>
    <x v="1"/>
    <x v="2"/>
    <x v="4"/>
    <n v="103.9"/>
    <s v="June 29, 1984 (United States)"/>
    <x v="23"/>
    <n v="77000"/>
    <s v="Richard Fleischer"/>
    <s v="Robert E. Howard"/>
    <s v="Arnold Schwarzenegger"/>
    <s v="United States"/>
    <n v="18000000"/>
    <n v="31042035"/>
    <n v="91034726.318575546"/>
    <n v="172.45574999999999"/>
    <n v="29876838.306063518"/>
    <s v="Dino De Laurentiis Company"/>
    <n v="103"/>
  </r>
  <r>
    <s v="Children of the Corn"/>
    <x v="0"/>
    <x v="4"/>
    <x v="4"/>
    <n v="103.9"/>
    <s v="March 9, 1984 (United States)"/>
    <x v="41"/>
    <n v="49000"/>
    <s v="Fritz Kiersch"/>
    <s v="Stephen King"/>
    <s v="Peter Horton"/>
    <s v="United States"/>
    <n v="800000"/>
    <n v="14568989"/>
    <n v="42725418.174205959"/>
    <n v="1821.1236249999999"/>
    <n v="14022126.082771894"/>
    <s v="Hal Roach Studios"/>
    <n v="92"/>
  </r>
  <r>
    <s v="The Last Starfighter"/>
    <x v="1"/>
    <x v="2"/>
    <x v="4"/>
    <n v="103.9"/>
    <s v="July 13, 1984 (United States)"/>
    <x v="8"/>
    <n v="39000"/>
    <s v="Nick Castle"/>
    <s v="Jonathan R. Betuel"/>
    <s v="Lance Guest"/>
    <s v="United States"/>
    <n v="15000000"/>
    <n v="28733290"/>
    <n v="84264037.17998074"/>
    <n v="191.55526666666668"/>
    <n v="27654754.571703557"/>
    <s v="Lorimar Film Entertainment"/>
    <n v="101"/>
  </r>
  <r>
    <s v="Splash"/>
    <x v="1"/>
    <x v="3"/>
    <x v="4"/>
    <n v="103.9"/>
    <s v="March 9, 1984 (United States)"/>
    <x v="21"/>
    <n v="71000"/>
    <s v="Ron Howard"/>
    <s v="Brian Grazer"/>
    <s v="Tom Hanks"/>
    <s v="United States"/>
    <n v="8000000"/>
    <n v="69821334"/>
    <n v="204759966.02309909"/>
    <n v="872.76667499999996"/>
    <n v="67200513.955726653"/>
    <s v="Touchstone Pictures"/>
    <n v="111"/>
  </r>
  <r>
    <s v="Blood Simple"/>
    <x v="0"/>
    <x v="6"/>
    <x v="4"/>
    <n v="103.9"/>
    <s v="January 18, 1985 (United States)"/>
    <x v="37"/>
    <n v="91000"/>
    <s v="Joel Coen"/>
    <s v="Joel Coen"/>
    <s v="John Getz"/>
    <s v="United States"/>
    <n v="1500000"/>
    <n v="4228292"/>
    <n v="12400005.509143405"/>
    <n v="281.88613333333336"/>
    <n v="4069578.440808469"/>
    <s v="River Road Productions"/>
    <n v="99"/>
  </r>
  <r>
    <s v="The Natural"/>
    <x v="1"/>
    <x v="0"/>
    <x v="4"/>
    <n v="103.9"/>
    <s v="May 11, 1984 (United States)"/>
    <x v="24"/>
    <n v="46000"/>
    <s v="Barry Levinson"/>
    <s v="Bernard Malamud"/>
    <s v="Robert Redford"/>
    <s v="United States"/>
    <n v="28000000"/>
    <n v="47951979"/>
    <n v="140625293.56400383"/>
    <n v="171.25706785714286"/>
    <n v="46152049.08565928"/>
    <s v="TriStar Pictures"/>
    <n v="138"/>
  </r>
  <r>
    <s v="Bachelor Party"/>
    <x v="0"/>
    <x v="3"/>
    <x v="4"/>
    <n v="103.9"/>
    <s v="June 29, 1984 (United States)"/>
    <x v="21"/>
    <n v="36000"/>
    <s v="Neal Israel"/>
    <s v="Bob Israel"/>
    <s v="Tom Hanks"/>
    <s v="United States"/>
    <n v="5000000"/>
    <n v="38435947"/>
    <n v="112718316.17805581"/>
    <n v="768.71893999999998"/>
    <n v="36993211.74205967"/>
    <s v="Bachelor Party Productions"/>
    <n v="105"/>
  </r>
  <r>
    <s v="NausicaÃ¤ of the Valley of the Wind"/>
    <x v="3"/>
    <x v="10"/>
    <x v="4"/>
    <n v="103.9"/>
    <s v="November 25, 1987 (United States)"/>
    <x v="31"/>
    <n v="157000"/>
    <s v="Hayao Miyazaki"/>
    <s v="Hayao Miyazaki"/>
    <s v="Sumi Shimamoto"/>
    <s v="Japan"/>
    <n v="1000000"/>
    <n v="8736506"/>
    <n v="25620917.980750717"/>
    <n v="873.65060000000005"/>
    <n v="8408571.703561116"/>
    <s v="Nibariki"/>
    <n v="117"/>
  </r>
  <r>
    <s v="Friday the 13th: the Final Chapter"/>
    <x v="0"/>
    <x v="4"/>
    <x v="4"/>
    <n v="103.9"/>
    <s v="April 13, 1984 (United States)"/>
    <x v="22"/>
    <n v="47000"/>
    <s v="Joseph Zito"/>
    <s v="Victor Miller"/>
    <s v="Erich Anderson"/>
    <s v="United States"/>
    <n v="2600000"/>
    <n v="32980880"/>
    <n v="96720636.53512992"/>
    <n v="1268.4953846153846"/>
    <n v="31742906.641000956"/>
    <s v="Paramount Pictures"/>
    <n v="91"/>
  </r>
  <r>
    <s v="Hardbodies"/>
    <x v="0"/>
    <x v="3"/>
    <x v="4"/>
    <n v="103.9"/>
    <s v="May 4, 1984 (United States)"/>
    <x v="38"/>
    <n v="3200"/>
    <s v="Mark Griffiths"/>
    <s v="Steve Greene"/>
    <s v="Grant Cramer"/>
    <s v="United States"/>
    <n v="0"/>
    <n v="7121719"/>
    <n v="20885349.175168429"/>
    <n v="0"/>
    <n v="6854397.4975938397"/>
    <s v="Chroma III Productions"/>
    <n v="88"/>
  </r>
  <r>
    <s v="Against All Odds"/>
    <x v="0"/>
    <x v="2"/>
    <x v="4"/>
    <n v="103.9"/>
    <s v="March 2, 1984 (United States)"/>
    <x v="23"/>
    <n v="11000"/>
    <s v="Taylor Hackford"/>
    <s v="Eric Hughes"/>
    <s v="Rachel Ward"/>
    <s v="United States"/>
    <n v="13000000"/>
    <n v="21689062"/>
    <n v="63605940.24446582"/>
    <n v="166.83893846153845"/>
    <n v="20874939.364773817"/>
    <s v="Columbia Pictures"/>
    <n v="128"/>
  </r>
  <r>
    <s v="Supergirl"/>
    <x v="1"/>
    <x v="2"/>
    <x v="4"/>
    <n v="103.9"/>
    <s v="November 21, 1984 (United States)"/>
    <x v="44"/>
    <n v="19000"/>
    <s v="Jeannot Szwarc"/>
    <s v="David Odell"/>
    <s v="Helen Slater"/>
    <s v="United Kingdom"/>
    <n v="35000000"/>
    <n v="14296438"/>
    <n v="41926127.609239645"/>
    <n v="40.846965714285716"/>
    <n v="13759805.582290662"/>
    <s v="Artistry Limited"/>
    <n v="124"/>
  </r>
  <r>
    <s v="The Bounty"/>
    <x v="1"/>
    <x v="1"/>
    <x v="4"/>
    <n v="103.9"/>
    <s v="May 4, 1984 (United States)"/>
    <x v="9"/>
    <n v="25000"/>
    <s v="Roger Donaldson"/>
    <s v="Robert Bolt"/>
    <s v="Mel Gibson"/>
    <s v="United Kingdom"/>
    <n v="25000000"/>
    <n v="8613462"/>
    <n v="25260075.759384021"/>
    <n v="34.453848000000001"/>
    <n v="8290146.2945139548"/>
    <s v="Dino De Laurentiis Company"/>
    <n v="132"/>
  </r>
  <r>
    <s v="Firestarter"/>
    <x v="0"/>
    <x v="2"/>
    <x v="4"/>
    <n v="103.9"/>
    <s v="May 11, 1984 (United States)"/>
    <x v="10"/>
    <n v="30000"/>
    <s v="Mark L. Lester"/>
    <s v="Stephen King"/>
    <s v="Drew Barrymore"/>
    <s v="United States"/>
    <n v="15000000"/>
    <n v="17080167"/>
    <n v="50089767.90086621"/>
    <n v="113.86778"/>
    <n v="16439044.273339748"/>
    <s v="Dino De Laurentiis Company"/>
    <n v="114"/>
  </r>
  <r>
    <s v="C.H.U.D."/>
    <x v="0"/>
    <x v="4"/>
    <x v="4"/>
    <n v="103.9"/>
    <s v="August 31, 1984 (United States)"/>
    <x v="41"/>
    <n v="11000"/>
    <s v="Douglas Cheek"/>
    <s v="Parnell Hall"/>
    <s v="John Heard"/>
    <s v="United States"/>
    <n v="1250000"/>
    <n v="4654423"/>
    <n v="13649689.009624638"/>
    <n v="372.35383999999999"/>
    <n v="4479714.1482194411"/>
    <s v="C.H.U.D. Productions"/>
    <n v="88"/>
  </r>
  <r>
    <s v="The Woman in Red"/>
    <x v="8"/>
    <x v="3"/>
    <x v="4"/>
    <n v="103.9"/>
    <s v="August 15, 1984 (United States)"/>
    <x v="22"/>
    <n v="15000"/>
    <s v="Gene Wilder"/>
    <s v="Jean-Loup Dabadie"/>
    <s v="Gene Wilder"/>
    <s v="United States"/>
    <n v="9000000"/>
    <n v="25348610"/>
    <n v="74338031.443695858"/>
    <n v="281.65122222222226"/>
    <n v="24397122.232916262"/>
    <s v="Orion Pictures"/>
    <n v="87"/>
  </r>
  <r>
    <s v="Runaway"/>
    <x v="8"/>
    <x v="2"/>
    <x v="4"/>
    <n v="103.9"/>
    <s v="December 14, 1984 (United States)"/>
    <x v="23"/>
    <n v="12000"/>
    <s v="Michael Crichton"/>
    <s v="Michael Crichton"/>
    <s v="Tom Selleck"/>
    <s v="United States"/>
    <n v="0"/>
    <n v="6770587"/>
    <n v="19855609.806544751"/>
    <n v="0"/>
    <n v="6516445.6207892196"/>
    <s v="TriStar Pictures"/>
    <n v="99"/>
  </r>
  <r>
    <s v="The Adventures of Buckaroo Banzai Across the 8th Dimension"/>
    <x v="1"/>
    <x v="1"/>
    <x v="4"/>
    <n v="103.9"/>
    <s v="October 5, 1984 (Canada)"/>
    <x v="5"/>
    <n v="25000"/>
    <s v="W.D. Richter"/>
    <s v="Earl Mac Rauch"/>
    <s v="Peter Weller"/>
    <s v="United States"/>
    <n v="0"/>
    <n v="6254148"/>
    <n v="18341086.57940327"/>
    <n v="0"/>
    <n v="6019391.7228103941"/>
    <s v="Sherwood Productions"/>
    <n v="103"/>
  </r>
  <r>
    <s v="Star Trek III: The Search for Spock"/>
    <x v="1"/>
    <x v="2"/>
    <x v="4"/>
    <n v="103.9"/>
    <s v="June 1, 1984 (United States)"/>
    <x v="17"/>
    <n v="76000"/>
    <s v="Leonard Nimoy"/>
    <s v="Gene Roddenberry"/>
    <s v="William Shatner"/>
    <s v="United States"/>
    <n v="17000000"/>
    <n v="76471046"/>
    <n v="224261094.47738206"/>
    <n v="449.82968235294118"/>
    <n v="73600621.751684308"/>
    <s v="Paramount Pictures"/>
    <n v="105"/>
  </r>
  <r>
    <s v="Repo Man"/>
    <x v="0"/>
    <x v="2"/>
    <x v="4"/>
    <n v="103.9"/>
    <s v="March 2, 1984 (United States)"/>
    <x v="15"/>
    <n v="35000"/>
    <s v="Alex Cox"/>
    <s v="Alex Cox"/>
    <s v="Harry Dean Stanton"/>
    <s v="United States"/>
    <n v="1500000"/>
    <n v="129000"/>
    <n v="378308.95091434068"/>
    <n v="8.6"/>
    <n v="124157.84408084695"/>
    <s v="Edge City Productions"/>
    <n v="92"/>
  </r>
  <r>
    <s v="2010: the Year We Make Contact"/>
    <x v="1"/>
    <x v="1"/>
    <x v="4"/>
    <n v="103.9"/>
    <s v="December 7, 1984 (United States)"/>
    <x v="8"/>
    <n v="50000"/>
    <s v="Peter Hyams"/>
    <s v="Arthur C. Clarke"/>
    <s v="Roy Scheider"/>
    <s v="United States"/>
    <n v="28000000"/>
    <n v="40400657"/>
    <n v="118480078.80558227"/>
    <n v="144.28806071428571"/>
    <n v="38884174.20596727"/>
    <s v="Metro-Goldwyn-Mayer (MGM)"/>
    <n v="116"/>
  </r>
  <r>
    <s v="The Killing Fields"/>
    <x v="0"/>
    <x v="5"/>
    <x v="4"/>
    <n v="103.9"/>
    <s v="February 1, 1985 (United States)"/>
    <x v="40"/>
    <n v="53000"/>
    <s v="Roland JoffÃ©"/>
    <s v="Bruce Robinson"/>
    <s v="Sam Waterston"/>
    <s v="United Kingdom"/>
    <n v="14400000"/>
    <n v="34700291"/>
    <n v="101763028.56304137"/>
    <n v="240.97424305555558"/>
    <n v="33397777.670837339"/>
    <s v="Goldcrest Films International"/>
    <n v="141"/>
  </r>
  <r>
    <s v="The Cotton Club"/>
    <x v="0"/>
    <x v="6"/>
    <x v="4"/>
    <n v="103.9"/>
    <s v="December 14, 1984 (United States)"/>
    <x v="16"/>
    <n v="17000"/>
    <s v="Francis Ford Coppola"/>
    <s v="William Kennedy"/>
    <s v="Richard Gere"/>
    <s v="United States"/>
    <n v="58000000"/>
    <n v="25928721"/>
    <n v="76039280.930702582"/>
    <n v="44.704691379310347"/>
    <n v="24955458.132820014"/>
    <s v="Zoetrope Studios"/>
    <n v="127"/>
  </r>
  <r>
    <s v="Starman"/>
    <x v="1"/>
    <x v="11"/>
    <x v="4"/>
    <n v="103.9"/>
    <s v="December 14, 1984 (United States)"/>
    <x v="9"/>
    <n v="44000"/>
    <s v="John Carpenter"/>
    <s v="Bruce A. Evans"/>
    <s v="Jeff Bridges"/>
    <s v="United States"/>
    <n v="22000000"/>
    <n v="28744356"/>
    <n v="84296489.636188626"/>
    <n v="130.65616363636363"/>
    <n v="27665405.197305098"/>
    <s v="Columbia Pictures"/>
    <n v="115"/>
  </r>
  <r>
    <s v="Night of the Comet"/>
    <x v="8"/>
    <x v="3"/>
    <x v="4"/>
    <n v="103.9"/>
    <s v="November 16, 1984 (United States)"/>
    <x v="5"/>
    <n v="19000"/>
    <s v="Thom Eberhardt"/>
    <s v="Thom Eberhardt"/>
    <s v="Catherine Mary Stewart"/>
    <s v="United States"/>
    <n v="700000"/>
    <n v="14418922"/>
    <n v="42285327.559191525"/>
    <n v="2059.846"/>
    <n v="13877692.011549564"/>
    <s v="Atlantic Entertainment Group"/>
    <n v="95"/>
  </r>
  <r>
    <s v="Blame It on Rio"/>
    <x v="0"/>
    <x v="3"/>
    <x v="4"/>
    <n v="103.9"/>
    <s v="February 17, 1984 (United States)"/>
    <x v="1"/>
    <n v="10000"/>
    <s v="Stanley Donen"/>
    <s v="Charlie Peters"/>
    <s v="Michael Caine"/>
    <s v="United States"/>
    <n v="0"/>
    <n v="18644570"/>
    <n v="54677579.201154947"/>
    <n v="0"/>
    <n v="17944725.697786331"/>
    <s v="Sherwood Productions"/>
    <n v="100"/>
  </r>
  <r>
    <s v="Dreamscape"/>
    <x v="8"/>
    <x v="2"/>
    <x v="4"/>
    <n v="103.9"/>
    <s v="August 17, 1984 (United States)"/>
    <x v="21"/>
    <n v="14000"/>
    <s v="Joseph Ruben"/>
    <s v="David Loughery"/>
    <s v="Dennis Quaid"/>
    <s v="United States"/>
    <n v="0"/>
    <n v="12145169"/>
    <n v="35617256.923002884"/>
    <n v="0"/>
    <n v="11689286.814244464"/>
    <s v="Zupnik-Curtis Enterprises"/>
    <n v="99"/>
  </r>
  <r>
    <s v="Crimes of Passion"/>
    <x v="0"/>
    <x v="0"/>
    <x v="4"/>
    <n v="103.9"/>
    <s v="October 19, 1984 (United States)"/>
    <x v="5"/>
    <n v="6600"/>
    <s v="Ken Russell"/>
    <s v="Barry Sandler"/>
    <s v="Kathleen Turner"/>
    <s v="United States"/>
    <n v="0"/>
    <n v="2912945"/>
    <n v="8542582.6900866199"/>
    <n v="0"/>
    <n v="2803604.4273339747"/>
    <s v="New World Pictures"/>
    <n v="107"/>
  </r>
  <r>
    <s v="The Philadelphia Experiment"/>
    <x v="1"/>
    <x v="1"/>
    <x v="4"/>
    <n v="103.9"/>
    <s v="August 3, 1984 (United States)"/>
    <x v="10"/>
    <n v="15000"/>
    <s v="Stewart Raffill"/>
    <s v="Michael Janover"/>
    <s v="Michael ParÃ©"/>
    <s v="United States"/>
    <n v="21000000"/>
    <n v="8103330"/>
    <n v="23764048.614051968"/>
    <n v="38.587285714285713"/>
    <n v="7799162.6564003835"/>
    <s v="New World Pictures"/>
    <n v="102"/>
  </r>
  <r>
    <s v="Places in the Heart"/>
    <x v="1"/>
    <x v="0"/>
    <x v="4"/>
    <n v="103.9"/>
    <s v="October 5, 1984 (United States)"/>
    <x v="34"/>
    <n v="11000"/>
    <s v="Robert Benton"/>
    <s v="Robert Benton"/>
    <s v="Sally Field"/>
    <s v="United States"/>
    <n v="0"/>
    <n v="34901614"/>
    <n v="102353433.93455245"/>
    <n v="0"/>
    <n v="33591543.792107791"/>
    <s v="Delphi II Productions"/>
    <n v="111"/>
  </r>
  <r>
    <s v="Bolero"/>
    <x v="0"/>
    <x v="3"/>
    <x v="4"/>
    <n v="103.9"/>
    <s v="August 31, 1984 (United States)"/>
    <x v="53"/>
    <n v="5100"/>
    <s v="John Derek"/>
    <s v="John Derek"/>
    <s v="Bo Derek"/>
    <s v="United States"/>
    <n v="7000000"/>
    <n v="8914881"/>
    <n v="26144025.415784404"/>
    <n v="127.35544285714286"/>
    <n v="8580251.203079883"/>
    <s v="City Films"/>
    <n v="105"/>
  </r>
  <r>
    <s v="Cannonball Run II"/>
    <x v="1"/>
    <x v="2"/>
    <x v="4"/>
    <n v="103.9"/>
    <s v="June 29, 1984 (United States)"/>
    <x v="27"/>
    <n v="15000"/>
    <s v="Hal Needham"/>
    <s v="Brock Yates"/>
    <s v="Burt Reynolds"/>
    <s v="Hong Kong"/>
    <n v="20000000"/>
    <n v="28078073"/>
    <n v="82342529.769971117"/>
    <n v="140.390365"/>
    <n v="27024131.857555337"/>
    <s v="Arcafin B.V."/>
    <n v="108"/>
  </r>
  <r>
    <s v="Stranger Than Paradise"/>
    <x v="0"/>
    <x v="3"/>
    <x v="4"/>
    <n v="103.9"/>
    <s v="October 4, 1984 (United Kingdom)"/>
    <x v="24"/>
    <n v="36000"/>
    <s v="Jim Jarmusch"/>
    <s v="Jim Jarmusch"/>
    <s v="John Lurie"/>
    <s v="United States"/>
    <n v="90000"/>
    <n v="2436000"/>
    <n v="7143880.6544754561"/>
    <n v="2706.6666666666665"/>
    <n v="2344562.0789220403"/>
    <s v="Cinesthesia Productions"/>
    <n v="89"/>
  </r>
  <r>
    <s v="The Ice Pirates"/>
    <x v="1"/>
    <x v="2"/>
    <x v="4"/>
    <n v="103.9"/>
    <s v="March 16, 1984 (United States)"/>
    <x v="46"/>
    <n v="10000"/>
    <s v="Stewart Raffill"/>
    <s v="Stewart Raffill"/>
    <s v="Robert Urich"/>
    <s v="United States"/>
    <n v="9000000"/>
    <n v="14255801"/>
    <n v="41806954.424446575"/>
    <n v="158.3977888888889"/>
    <n v="13720693.93647738"/>
    <s v="Metro-Goldwyn-Mayer (MGM)"/>
    <n v="91"/>
  </r>
  <r>
    <s v="A Passage to India"/>
    <x v="1"/>
    <x v="1"/>
    <x v="4"/>
    <n v="103.9"/>
    <s v="February 1, 1985 (United States)"/>
    <x v="4"/>
    <n v="18000"/>
    <s v="David Lean"/>
    <s v="E.M. Forster"/>
    <s v="Judy Davis"/>
    <s v="United Kingdom"/>
    <n v="16000000"/>
    <n v="27201487"/>
    <n v="79771829.537054852"/>
    <n v="170.00929375000001"/>
    <n v="26180449.470644847"/>
    <s v="EMI Films"/>
    <n v="164"/>
  </r>
  <r>
    <s v="Purple Rain"/>
    <x v="0"/>
    <x v="0"/>
    <x v="4"/>
    <n v="103.9"/>
    <s v="July 27, 1984 (United States)"/>
    <x v="16"/>
    <n v="20000"/>
    <s v="Albert Magnoli"/>
    <s v="Albert Magnoli"/>
    <s v="Prince"/>
    <s v="United States"/>
    <n v="7200000"/>
    <n v="70263155"/>
    <n v="206055662.44947061"/>
    <n v="975.87715277777784"/>
    <n v="67625750.721847922"/>
    <s v="Warner Bros."/>
    <n v="111"/>
  </r>
  <r>
    <s v="The Hotel New Hampshire"/>
    <x v="0"/>
    <x v="3"/>
    <x v="4"/>
    <n v="103.9"/>
    <s v="March 9, 1984 (United States)"/>
    <x v="22"/>
    <n v="8000"/>
    <s v="Tony Richardson"/>
    <s v="John Irving"/>
    <s v="Rob Lowe"/>
    <s v="United Kingdom"/>
    <n v="7500000"/>
    <n v="5142858"/>
    <n v="15082086.935514916"/>
    <n v="68.571439999999996"/>
    <n v="4949815.2069297396"/>
    <s v="Filmline Productions"/>
    <n v="109"/>
  </r>
  <r>
    <s v="The Hit"/>
    <x v="0"/>
    <x v="6"/>
    <x v="4"/>
    <n v="103.9"/>
    <s v="March 8, 1985 (United States)"/>
    <x v="12"/>
    <n v="7700"/>
    <s v="Stephen Frears"/>
    <s v="Peter Prince"/>
    <s v="Freddie Stuart"/>
    <s v="United Kingdom"/>
    <n v="0"/>
    <n v="876775"/>
    <n v="2571254.4995187675"/>
    <n v="0"/>
    <n v="843864.29258902778"/>
    <s v="Zenith Entertainment"/>
    <n v="98"/>
  </r>
  <r>
    <s v="Sheena"/>
    <x v="1"/>
    <x v="1"/>
    <x v="4"/>
    <n v="103.9"/>
    <s v="August 17, 1984 (United States)"/>
    <x v="38"/>
    <n v="4600"/>
    <s v="John Guillermin"/>
    <s v="David Newman"/>
    <s v="Tanya Roberts"/>
    <s v="United Kingdom"/>
    <n v="25000000"/>
    <n v="5778353"/>
    <n v="16945757.065447543"/>
    <n v="23.113412"/>
    <n v="5561456.2078922037"/>
    <s v="Colgems Productions Ltd."/>
    <n v="117"/>
  </r>
  <r>
    <s v="Missing in Action"/>
    <x v="0"/>
    <x v="2"/>
    <x v="4"/>
    <n v="103.9"/>
    <s v="November 16, 1984 (United States)"/>
    <x v="30"/>
    <n v="14000"/>
    <s v="Joseph Zito"/>
    <s v="Arthur Silver"/>
    <s v="Chuck Norris"/>
    <s v="United States"/>
    <n v="2550000"/>
    <n v="22812411"/>
    <n v="66900304.443695851"/>
    <n v="894.60435294117656"/>
    <n v="21956122.232916262"/>
    <s v="The Cannon Group"/>
    <n v="101"/>
  </r>
  <r>
    <s v="Greystoke: The Legend of Tarzan, Lord of the Apes"/>
    <x v="1"/>
    <x v="1"/>
    <x v="4"/>
    <n v="103.9"/>
    <s v="March 30, 1984 (United States)"/>
    <x v="5"/>
    <n v="18000"/>
    <s v="Hugh Hudson"/>
    <s v="Edgar Rice Burroughs"/>
    <s v="Christopher Lambert"/>
    <s v="United Kingdom"/>
    <n v="30000000"/>
    <n v="45858563"/>
    <n v="134486084.17805579"/>
    <n v="152.86187666666666"/>
    <n v="44137211.742059663"/>
    <s v="Warner Bros."/>
    <n v="143"/>
  </r>
  <r>
    <s v="The Muppets Take Manhattan"/>
    <x v="2"/>
    <x v="1"/>
    <x v="4"/>
    <n v="103.9"/>
    <s v="July 13, 1984 (United States)"/>
    <x v="15"/>
    <n v="20000"/>
    <s v="Frank Oz"/>
    <s v="Tom Patchett"/>
    <s v="Jim Henson"/>
    <s v="United States"/>
    <n v="0"/>
    <n v="25534703"/>
    <n v="74883772.897978812"/>
    <n v="0"/>
    <n v="24576230.028873913"/>
    <s v="Henson Associates (HA)"/>
    <n v="94"/>
  </r>
  <r>
    <s v="The Wild Life"/>
    <x v="0"/>
    <x v="3"/>
    <x v="4"/>
    <n v="103.9"/>
    <s v="September 28, 1984 (United States)"/>
    <x v="10"/>
    <n v="2500"/>
    <s v="Art Linson"/>
    <s v="Cameron Crowe"/>
    <s v="Chris Penn"/>
    <s v="United States"/>
    <n v="0"/>
    <n v="11020375"/>
    <n v="32318655.076997109"/>
    <n v="0"/>
    <n v="10606713.185755532"/>
    <s v="Universal Pictures"/>
    <n v="96"/>
  </r>
  <r>
    <s v="Falling in Love"/>
    <x v="8"/>
    <x v="0"/>
    <x v="4"/>
    <n v="103.9"/>
    <s v="November 21, 1984 (United States)"/>
    <x v="16"/>
    <n v="13000"/>
    <s v="Ulu Grosbard"/>
    <s v="Michael Cristofer"/>
    <s v="Robert De Niro"/>
    <s v="United States"/>
    <n v="12000000"/>
    <n v="11129057"/>
    <n v="32637378.901828676"/>
    <n v="92.742141666666669"/>
    <n v="10711315.688161692"/>
    <s v="Paramount Pictures"/>
    <n v="106"/>
  </r>
  <r>
    <s v="Gwendoline"/>
    <x v="0"/>
    <x v="2"/>
    <x v="4"/>
    <n v="103.9"/>
    <s v="January 25, 1985 (United States)"/>
    <x v="11"/>
    <n v="2700"/>
    <s v="Just Jaeckin"/>
    <s v="Just Jaeckin"/>
    <s v="Tawny Kitaen"/>
    <s v="France"/>
    <n v="0"/>
    <n v="1337274"/>
    <n v="3921726.5428296435"/>
    <n v="0"/>
    <n v="1287077.9595765157"/>
    <s v="Films de L'Alma"/>
    <n v="87"/>
  </r>
  <r>
    <s v="Breakin'"/>
    <x v="1"/>
    <x v="3"/>
    <x v="4"/>
    <n v="103.9"/>
    <s v="May 4, 1984 (United States)"/>
    <x v="1"/>
    <n v="6000"/>
    <s v="Joel Silberg"/>
    <s v="Charles Parker"/>
    <s v="Lucinda Dickey"/>
    <s v="United States"/>
    <n v="0"/>
    <n v="38682707"/>
    <n v="113441971.34648699"/>
    <n v="0"/>
    <n v="37230709.335899897"/>
    <s v="Golan-Globus Productions"/>
    <n v="90"/>
  </r>
  <r>
    <s v="Birdy"/>
    <x v="0"/>
    <x v="0"/>
    <x v="4"/>
    <n v="103.9"/>
    <s v="December 21, 1984 (United States)"/>
    <x v="4"/>
    <n v="22000"/>
    <s v="Alan Parker"/>
    <s v="William Wharton"/>
    <s v="Matthew Modine"/>
    <s v="United States"/>
    <n v="12000000"/>
    <n v="1455045"/>
    <n v="4267105.0192492772"/>
    <n v="12.125375"/>
    <n v="1400428.2964388833"/>
    <s v="A&amp;M Films"/>
    <n v="120"/>
  </r>
  <r>
    <s v="The Company of Wolves"/>
    <x v="0"/>
    <x v="0"/>
    <x v="4"/>
    <n v="103.9"/>
    <s v="April 19, 1985 (United States)"/>
    <x v="17"/>
    <n v="15000"/>
    <s v="Neil Jordan"/>
    <s v="Angela Carter"/>
    <s v="Sarah Patterson"/>
    <s v="United Kingdom"/>
    <n v="2000000"/>
    <n v="4389334"/>
    <n v="12872281.711260825"/>
    <n v="219.4667"/>
    <n v="4224575.5534167467"/>
    <s v="Incorporated Television Company (ITC)"/>
    <n v="95"/>
  </r>
  <r>
    <s v="Ghoulies"/>
    <x v="8"/>
    <x v="3"/>
    <x v="4"/>
    <n v="103.9"/>
    <s v="January 18, 1985 (United States)"/>
    <x v="29"/>
    <n v="8400"/>
    <s v="Luca Bercovici"/>
    <s v="Luca Bercovici"/>
    <s v="Peter Liapis"/>
    <s v="United States"/>
    <n v="5500000"/>
    <n v="0"/>
    <n v="0"/>
    <n v="0"/>
    <n v="0"/>
    <s v="Empire Pictures"/>
    <n v="81"/>
  </r>
  <r>
    <s v="Electric Dreams"/>
    <x v="1"/>
    <x v="3"/>
    <x v="4"/>
    <n v="103.9"/>
    <s v="July 20, 1984 (United States)"/>
    <x v="16"/>
    <n v="7100"/>
    <s v="Steve Barron"/>
    <s v="Rusty Lemorande"/>
    <s v="Lenny von Dohlen"/>
    <s v="United States"/>
    <n v="0"/>
    <n v="2193612"/>
    <n v="6433046.9335899893"/>
    <n v="0"/>
    <n v="2111272.3772858516"/>
    <s v="Virgin"/>
    <n v="95"/>
  </r>
  <r>
    <s v="Cloak &amp; Dagger"/>
    <x v="1"/>
    <x v="2"/>
    <x v="4"/>
    <n v="103.9"/>
    <s v="August 10, 1984 (United States)"/>
    <x v="14"/>
    <n v="7000"/>
    <s v="Richard Franklin"/>
    <s v="Tom Holland"/>
    <s v="Henry Thomas"/>
    <s v="United States"/>
    <n v="0"/>
    <n v="0"/>
    <n v="0"/>
    <n v="0"/>
    <n v="0"/>
    <s v="Universal Pictures"/>
    <n v="101"/>
  </r>
  <r>
    <s v="Racing with the Moon"/>
    <x v="1"/>
    <x v="3"/>
    <x v="4"/>
    <n v="103.9"/>
    <s v="March 23, 1984 (United States)"/>
    <x v="17"/>
    <n v="4200"/>
    <s v="Richard Benjamin"/>
    <s v="Steve Kloves"/>
    <s v="Sean Penn"/>
    <s v="United States"/>
    <n v="6500000"/>
    <n v="6045647"/>
    <n v="17729630.807507217"/>
    <n v="93.009953846153849"/>
    <n v="5818717.0356111638"/>
    <s v="Jaffe-Lansing"/>
    <n v="108"/>
  </r>
  <r>
    <s v="Silent Night, Deadly Night"/>
    <x v="0"/>
    <x v="4"/>
    <x v="4"/>
    <n v="103.9"/>
    <s v="November 9, 1984 (United States)"/>
    <x v="23"/>
    <n v="14000"/>
    <s v="Charles E. Sellier Jr."/>
    <s v="Paul Caimi"/>
    <s v="Lilyan Chauvin"/>
    <s v="United States"/>
    <n v="1065000"/>
    <n v="2491460"/>
    <n v="7306524.1770933578"/>
    <n v="233.93990610328638"/>
    <n v="2397940.3272377281"/>
    <s v="TriStar Pictures"/>
    <n v="79"/>
  </r>
  <r>
    <s v="The Pope of Greenwich Village"/>
    <x v="0"/>
    <x v="2"/>
    <x v="4"/>
    <n v="103.9"/>
    <s v="June 22, 1984 (United States)"/>
    <x v="17"/>
    <n v="8000"/>
    <s v="Stuart Rosenberg"/>
    <s v="Vincent Patrick"/>
    <s v="Eric Roberts"/>
    <s v="United States"/>
    <n v="8000000"/>
    <n v="6836201"/>
    <n v="20048031.229066405"/>
    <n v="85.452512499999997"/>
    <n v="6579596.727622713"/>
    <s v="United Artists"/>
    <n v="121"/>
  </r>
  <r>
    <s v="All of Me"/>
    <x v="1"/>
    <x v="3"/>
    <x v="4"/>
    <n v="103.9"/>
    <s v="September 21, 1984 (United States)"/>
    <x v="17"/>
    <n v="17000"/>
    <s v="Carl Reiner"/>
    <s v="Edwin Davis"/>
    <s v="Steve Martin"/>
    <s v="United States"/>
    <n v="0"/>
    <n v="36403064"/>
    <n v="106756627.53416745"/>
    <n v="0"/>
    <n v="35036635.226179011"/>
    <s v="Kings Road Entertainment"/>
    <n v="93"/>
  </r>
  <r>
    <s v="Grandview, U.S.A."/>
    <x v="0"/>
    <x v="0"/>
    <x v="4"/>
    <n v="103.9"/>
    <s v="August 3, 1984 (United States)"/>
    <x v="20"/>
    <n v="1800"/>
    <s v="Randal Kleiser"/>
    <s v="Ken Hixon"/>
    <s v="Jamie Lee Curtis"/>
    <s v="United States"/>
    <n v="0"/>
    <n v="4743119"/>
    <n v="13909801.340712221"/>
    <n v="0"/>
    <n v="4565080.8469682382"/>
    <s v="CBS Theatrical Films"/>
    <n v="97"/>
  </r>
  <r>
    <s v="Where the Boys Are"/>
    <x v="0"/>
    <x v="3"/>
    <x v="4"/>
    <n v="103.9"/>
    <s v="April 6, 1984 (United States)"/>
    <x v="52"/>
    <n v="983"/>
    <s v="Hy Averback"/>
    <s v="Stu Krieger"/>
    <s v="Lisa Hartman"/>
    <s v="United Kingdom"/>
    <n v="0"/>
    <n v="10530000"/>
    <n v="30880567.853705481"/>
    <n v="0"/>
    <n v="10134744.947064484"/>
    <s v="Incorporated Television Company (ITC)"/>
    <n v="94"/>
  </r>
  <r>
    <s v="Reckless"/>
    <x v="0"/>
    <x v="3"/>
    <x v="4"/>
    <n v="103.9"/>
    <s v="February 3, 1984 (United States)"/>
    <x v="21"/>
    <n v="1900"/>
    <s v="James Foley"/>
    <s v="Chris Columbus"/>
    <s v="Aidan Quinn"/>
    <s v="United States"/>
    <n v="0"/>
    <n v="8289916"/>
    <n v="24311235.853705484"/>
    <n v="0"/>
    <n v="7978744.9470644835"/>
    <s v="Edgar J. Scherick Associates"/>
    <n v="90"/>
  </r>
  <r>
    <s v="Tightrope"/>
    <x v="0"/>
    <x v="6"/>
    <x v="4"/>
    <n v="103.9"/>
    <s v="August 17, 1984 (United States)"/>
    <x v="21"/>
    <n v="16000"/>
    <s v="Richard Tuggle"/>
    <s v="Richard Tuggle"/>
    <s v="Clint Eastwood"/>
    <s v="United States"/>
    <n v="0"/>
    <n v="48143579"/>
    <n v="141187184.99807504"/>
    <n v="0"/>
    <n v="46336457.170356102"/>
    <s v="The Malpaso Company"/>
    <n v="114"/>
  </r>
  <r>
    <s v="Rhinestone"/>
    <x v="1"/>
    <x v="3"/>
    <x v="4"/>
    <n v="103.9"/>
    <s v="June 22, 1984 (United States)"/>
    <x v="49"/>
    <n v="7000"/>
    <s v="Bob Clark"/>
    <s v="Phil Alden Robinson"/>
    <s v="Sylvester Stallone"/>
    <s v="United States"/>
    <n v="28000000"/>
    <n v="21435321"/>
    <n v="62861812.403272368"/>
    <n v="76.554717857142862"/>
    <n v="20630722.810394607"/>
    <s v="Twentieth Century Fox"/>
    <n v="111"/>
  </r>
  <r>
    <s v="The Flamingo Kid"/>
    <x v="8"/>
    <x v="3"/>
    <x v="4"/>
    <n v="103.9"/>
    <s v="December 21, 1984 (United States)"/>
    <x v="19"/>
    <n v="5000"/>
    <s v="Garry Marshall"/>
    <s v="Neal Marshall"/>
    <s v="Matt Dillon"/>
    <s v="United States"/>
    <n v="0"/>
    <n v="23859382"/>
    <n v="69970680.417709321"/>
    <n v="0"/>
    <n v="22963794.03272377"/>
    <s v="ABC Motion Pictures"/>
    <n v="100"/>
  </r>
  <r>
    <s v="Up the Creek"/>
    <x v="0"/>
    <x v="3"/>
    <x v="4"/>
    <n v="103.9"/>
    <s v="April 6, 1984 (United States)"/>
    <x v="41"/>
    <n v="3300"/>
    <s v="Robert Butler"/>
    <s v="Jim Kouf"/>
    <s v="Tim Matheson"/>
    <s v="United States"/>
    <n v="0"/>
    <n v="11708269"/>
    <n v="34335991.956689119"/>
    <n v="0"/>
    <n v="11268786.33301251"/>
    <s v="Orion Pictures"/>
    <n v="96"/>
  </r>
  <r>
    <s v="Swing Shift"/>
    <x v="1"/>
    <x v="0"/>
    <x v="4"/>
    <n v="103.9"/>
    <s v="April 13, 1984 (United States)"/>
    <x v="23"/>
    <n v="4400"/>
    <s v="Jonathan Demme"/>
    <s v="Nancy Dowd"/>
    <s v="Goldie Hawn"/>
    <s v="United States"/>
    <n v="15000000"/>
    <n v="6650206"/>
    <n v="19502577.172281038"/>
    <n v="44.334706666666669"/>
    <n v="6400583.2531280071"/>
    <s v="Warner Bros."/>
    <n v="100"/>
  </r>
  <r>
    <s v="Beat Street"/>
    <x v="1"/>
    <x v="0"/>
    <x v="4"/>
    <n v="103.9"/>
    <s v="June 8, 1984 (United States)"/>
    <x v="16"/>
    <n v="3600"/>
    <s v="Stan Lathan"/>
    <s v="Steven Hager"/>
    <s v="Rae Dawn Chong"/>
    <s v="United States"/>
    <n v="9500000"/>
    <n v="16595791"/>
    <n v="48669273.510105863"/>
    <n v="174.69253684210526"/>
    <n v="15972849.855630411"/>
    <s v="Orion Pictures"/>
    <n v="105"/>
  </r>
  <r>
    <s v="Joy of Sex"/>
    <x v="0"/>
    <x v="3"/>
    <x v="4"/>
    <n v="103.9"/>
    <s v="August 3, 1984 (United States)"/>
    <x v="47"/>
    <n v="705"/>
    <s v="Martha Coolidge"/>
    <s v="Kathleen Rowell"/>
    <s v="Cameron Dye"/>
    <s v="United States"/>
    <n v="0"/>
    <n v="4463841"/>
    <n v="13090782.990375359"/>
    <n v="0"/>
    <n v="4296285.851780558"/>
    <s v="Paramount Pictures"/>
    <n v="93"/>
  </r>
  <r>
    <s v="Breakin' 2: Electric Boogaloo"/>
    <x v="1"/>
    <x v="3"/>
    <x v="4"/>
    <n v="103.9"/>
    <s v="December 21, 1984 (United States)"/>
    <x v="27"/>
    <n v="3900"/>
    <s v="Sam Firstenberg"/>
    <s v="Charles Parker"/>
    <s v="Lucinda Dickey"/>
    <s v="United States"/>
    <n v="0"/>
    <n v="15101131"/>
    <n v="44285992.451395564"/>
    <n v="0"/>
    <n v="14534293.551491817"/>
    <s v="TriStar Pictures"/>
    <n v="94"/>
  </r>
  <r>
    <s v="The Razor's Edge"/>
    <x v="8"/>
    <x v="0"/>
    <x v="4"/>
    <n v="103.9"/>
    <s v="October 19, 1984 (United States)"/>
    <x v="14"/>
    <n v="5100"/>
    <s v="John Byrum"/>
    <s v="W. Somerset Maugham"/>
    <s v="Bill Murray"/>
    <s v="United Kingdom"/>
    <n v="13000000"/>
    <n v="6551987"/>
    <n v="19214537.429258902"/>
    <n v="50.399899999999995"/>
    <n v="6306051.0105871018"/>
    <s v="Columbia Pictures"/>
    <n v="128"/>
  </r>
  <r>
    <s v="Tank"/>
    <x v="1"/>
    <x v="2"/>
    <x v="4"/>
    <n v="103.9"/>
    <s v="March 16, 1984 (United States)"/>
    <x v="1"/>
    <n v="4100"/>
    <s v="Marvin J. Chomsky"/>
    <s v="Dan Gordon"/>
    <s v="James Garner"/>
    <s v="United States"/>
    <n v="0"/>
    <n v="11302884"/>
    <n v="33147148.746871989"/>
    <n v="0"/>
    <n v="10878617.90182868"/>
    <s v="Lorimar Film Entertainment"/>
    <n v="113"/>
  </r>
  <r>
    <s v="Moscow on the Hudson"/>
    <x v="0"/>
    <x v="3"/>
    <x v="4"/>
    <n v="103.9"/>
    <s v="April 6, 1984 (United States)"/>
    <x v="16"/>
    <n v="11000"/>
    <s v="Paul Mazursky"/>
    <s v="Paul Mazursky"/>
    <s v="Robin Williams"/>
    <s v="United States"/>
    <n v="13000000"/>
    <n v="25068724"/>
    <n v="73517230.055822894"/>
    <n v="192.83633846153847"/>
    <n v="24127742.059672758"/>
    <s v="Bavaria Film"/>
    <n v="115"/>
  </r>
  <r>
    <s v="Ninja III: The Domination"/>
    <x v="0"/>
    <x v="2"/>
    <x v="4"/>
    <n v="103.9"/>
    <s v="September 14, 1984 (United States)"/>
    <x v="20"/>
    <n v="4200"/>
    <s v="Sam Firstenberg"/>
    <s v="James R. Silke"/>
    <s v="ShÃ´ Kosugi"/>
    <s v="United States"/>
    <n v="0"/>
    <n v="7610785"/>
    <n v="22319597.589027908"/>
    <n v="0"/>
    <n v="7325105.8710298352"/>
    <s v="Golan-Globus Productions"/>
    <n v="92"/>
  </r>
  <r>
    <s v="The Warrior and the Sorceress"/>
    <x v="0"/>
    <x v="1"/>
    <x v="4"/>
    <n v="103.9"/>
    <s v="September 7, 1984 (United States)"/>
    <x v="36"/>
    <n v="1700"/>
    <s v="John C. Broderick"/>
    <s v="John C. Broderick"/>
    <s v="David Carradine"/>
    <s v="United States"/>
    <n v="0"/>
    <n v="2886225"/>
    <n v="8464222.8825794011"/>
    <n v="0"/>
    <n v="2777887.39172281"/>
    <s v="Aries CinematogrÃ¡fica Argentina"/>
    <n v="81"/>
  </r>
  <r>
    <s v="The Evil That Men Do"/>
    <x v="0"/>
    <x v="2"/>
    <x v="4"/>
    <n v="103.9"/>
    <s v="September 21, 1984 (United States)"/>
    <x v="22"/>
    <n v="3600"/>
    <s v="J. Lee Thompson"/>
    <s v="R. Lance Hill"/>
    <s v="Charles Bronson"/>
    <s v="Mexico"/>
    <n v="4600000"/>
    <n v="13102025"/>
    <n v="38423359.167468712"/>
    <n v="284.8266304347826"/>
    <n v="12610226.179018285"/>
    <s v="Capricorn"/>
    <n v="90"/>
  </r>
  <r>
    <s v="Firstborn"/>
    <x v="0"/>
    <x v="0"/>
    <x v="4"/>
    <n v="103.9"/>
    <s v="October 26, 1984 (United States)"/>
    <x v="19"/>
    <n v="2300"/>
    <s v="Michael Apted"/>
    <s v="Ron Koslow"/>
    <s v="Teri Garr"/>
    <s v="United States"/>
    <n v="8000000"/>
    <n v="6250994"/>
    <n v="18331837.07218479"/>
    <n v="78.137425000000007"/>
    <n v="6016356.1116458122"/>
    <s v="Paramount Pictures"/>
    <n v="103"/>
  </r>
  <r>
    <s v="Cut and Run"/>
    <x v="0"/>
    <x v="1"/>
    <x v="4"/>
    <n v="103.9"/>
    <s v="May 2, 1986 (United States)"/>
    <x v="46"/>
    <n v="2100"/>
    <s v="Ruggero Deodato"/>
    <s v="Cesare Frugoni"/>
    <s v="Lisa Blount"/>
    <s v="Italy"/>
    <n v="0"/>
    <n v="0"/>
    <n v="0"/>
    <n v="0"/>
    <n v="0"/>
    <s v="Racing Pictures"/>
    <n v="90"/>
  </r>
  <r>
    <s v="Teachers"/>
    <x v="0"/>
    <x v="3"/>
    <x v="4"/>
    <n v="103.9"/>
    <s v="October 5, 1984 (United States)"/>
    <x v="10"/>
    <n v="4000"/>
    <s v="Arthur Hiller"/>
    <s v="W.R. McKinney"/>
    <s v="Nick Nolte"/>
    <s v="United States"/>
    <n v="9000000"/>
    <n v="27774237"/>
    <n v="81451491.952839255"/>
    <n v="308.60263333333336"/>
    <n v="26731700.673724733"/>
    <s v="United Artists"/>
    <n v="107"/>
  </r>
  <r>
    <s v="Repentance"/>
    <x v="1"/>
    <x v="0"/>
    <x v="4"/>
    <n v="103.9"/>
    <s v="May 18, 1987 (Denmark)"/>
    <x v="28"/>
    <n v="4100"/>
    <s v="Tengiz Abuladze"/>
    <s v="Tengiz Abuladze"/>
    <s v="Avtandil Makharadze"/>
    <s v="Soviet Union"/>
    <n v="0"/>
    <n v="0"/>
    <n v="0"/>
    <n v="0"/>
    <n v="0"/>
    <s v="Georgian-Film"/>
    <n v="153"/>
  </r>
  <r>
    <s v="The River"/>
    <x v="8"/>
    <x v="0"/>
    <x v="4"/>
    <n v="103.9"/>
    <s v="January 11, 1985 (United States)"/>
    <x v="21"/>
    <n v="6500"/>
    <s v="Mark Rydell"/>
    <s v="Robert Dillon"/>
    <s v="Mel Gibson"/>
    <s v="United States"/>
    <n v="18000000"/>
    <n v="11489982"/>
    <n v="33695837.491819054"/>
    <n v="63.833233333333325"/>
    <n v="11058692.974013474"/>
    <s v="Universal Pictures"/>
    <n v="124"/>
  </r>
  <r>
    <s v="Razorback"/>
    <x v="0"/>
    <x v="4"/>
    <x v="4"/>
    <n v="103.9"/>
    <s v="November 16, 1984 (United States)"/>
    <x v="22"/>
    <n v="6100"/>
    <s v="Russell Mulcahy"/>
    <s v="Everett De Roche"/>
    <s v="Gregory Harrison"/>
    <s v="Australia"/>
    <n v="0"/>
    <n v="150463"/>
    <n v="441251.93551491812"/>
    <n v="0"/>
    <n v="144815.20692974012"/>
    <s v="UAA Films"/>
    <n v="95"/>
  </r>
  <r>
    <s v="A Soldier's Story"/>
    <x v="1"/>
    <x v="6"/>
    <x v="4"/>
    <n v="103.9"/>
    <s v="November 2, 1984 (United States)"/>
    <x v="13"/>
    <n v="9300"/>
    <s v="Norman Jewison"/>
    <s v="Charles Fuller"/>
    <s v="Howard E. Rollins Jr."/>
    <s v="United States"/>
    <n v="6000000"/>
    <n v="21821347"/>
    <n v="63993882.876804613"/>
    <n v="363.68911666666668"/>
    <n v="21002258.902791142"/>
    <s v="Columbia Pictures"/>
    <n v="101"/>
  </r>
  <r>
    <s v="Comfort and Joy"/>
    <x v="1"/>
    <x v="3"/>
    <x v="4"/>
    <n v="103.9"/>
    <s v="October 10, 1984 (United States)"/>
    <x v="17"/>
    <n v="1900"/>
    <s v="Bill Forsyth"/>
    <s v="Bill Forsyth"/>
    <s v="Bill Paterson"/>
    <s v="United Kingdom"/>
    <n v="0"/>
    <n v="1057368"/>
    <n v="3100866.5024061594"/>
    <n v="0"/>
    <n v="1017678.5370548603"/>
    <s v="Lake (Comfort and Joy)"/>
    <n v="106"/>
  </r>
  <r>
    <s v="Meatballs Part II"/>
    <x v="1"/>
    <x v="3"/>
    <x v="4"/>
    <n v="103.9"/>
    <s v="July 27, 1984 (United States)"/>
    <x v="47"/>
    <n v="2300"/>
    <s v="Ken Wiederhorn"/>
    <s v="Martin Kitrosser"/>
    <s v="Richard Mulligan"/>
    <s v="United States"/>
    <n v="0"/>
    <n v="5410972"/>
    <n v="15868365.432146292"/>
    <n v="0"/>
    <n v="5207865.2550529344"/>
    <s v="TriStar Pictures"/>
    <n v="87"/>
  </r>
  <r>
    <s v="Lassiter"/>
    <x v="0"/>
    <x v="2"/>
    <x v="4"/>
    <n v="103.9"/>
    <s v="February 17, 1984 (United States)"/>
    <x v="23"/>
    <n v="2200"/>
    <s v="Roger Young"/>
    <s v="David Taylor"/>
    <s v="Tom Selleck"/>
    <s v="United States"/>
    <n v="0"/>
    <n v="17513452"/>
    <n v="51360431.418671794"/>
    <n v="0"/>
    <n v="16856065.447545715"/>
    <s v="Golden Harvest Company"/>
    <n v="100"/>
  </r>
  <r>
    <s v="Irreconcilable Differences"/>
    <x v="1"/>
    <x v="3"/>
    <x v="4"/>
    <n v="103.9"/>
    <s v="September 28, 1984 (United States)"/>
    <x v="1"/>
    <n v="2900"/>
    <s v="Charles Shyer"/>
    <s v="Nancy Meyers"/>
    <s v="Ryan O'Neal"/>
    <s v="United States"/>
    <n v="6000000"/>
    <n v="12414210"/>
    <n v="36406253.965351291"/>
    <n v="206.90350000000001"/>
    <n v="11948229.066410009"/>
    <s v="Hemdale"/>
    <n v="113"/>
  </r>
  <r>
    <s v="City Heat"/>
    <x v="1"/>
    <x v="2"/>
    <x v="4"/>
    <n v="103.9"/>
    <s v="December 7, 1984 (United States)"/>
    <x v="30"/>
    <n v="9300"/>
    <s v="Richard Benjamin"/>
    <s v="Blake Edwards"/>
    <s v="Clint Eastwood"/>
    <s v="United States"/>
    <n v="25000000"/>
    <n v="38348988"/>
    <n v="112463297.8209817"/>
    <n v="153.39595199999999"/>
    <n v="36909516.843118377"/>
    <s v="Warner Bros."/>
    <n v="93"/>
  </r>
  <r>
    <s v="Under the Volcano"/>
    <x v="0"/>
    <x v="0"/>
    <x v="4"/>
    <n v="103.9"/>
    <s v="June 13, 1984 (United States)"/>
    <x v="9"/>
    <n v="5100"/>
    <s v="John Huston"/>
    <s v="Malcolm Lowry"/>
    <s v="Albert Finney"/>
    <s v="Mexico"/>
    <n v="0"/>
    <n v="2556800"/>
    <n v="7498142.0596727608"/>
    <n v="0"/>
    <n v="2460827.7189605385"/>
    <s v="Conacite Uno"/>
    <n v="112"/>
  </r>
  <r>
    <s v="Iceman"/>
    <x v="1"/>
    <x v="0"/>
    <x v="4"/>
    <n v="103.9"/>
    <s v="April 13, 1984 (United States)"/>
    <x v="10"/>
    <n v="5300"/>
    <s v="Fred Schepisi"/>
    <s v="Chip Proser"/>
    <s v="Timothy Hutton"/>
    <s v="United States"/>
    <n v="0"/>
    <n v="7343032"/>
    <n v="21534377.770933587"/>
    <n v="0"/>
    <n v="7067403.2723772852"/>
    <s v="Universal Pictures"/>
    <n v="100"/>
  </r>
  <r>
    <s v="Flashpoint"/>
    <x v="0"/>
    <x v="2"/>
    <x v="4"/>
    <n v="103.9"/>
    <s v="August 31, 1984 (United States)"/>
    <x v="5"/>
    <n v="2300"/>
    <s v="William Tannen"/>
    <s v="George LaFountaine"/>
    <s v="Kris Kristofferson"/>
    <s v="United States"/>
    <n v="10000000"/>
    <n v="3854833"/>
    <n v="11304789.365736283"/>
    <n v="38.54833"/>
    <n v="3710137.632338787"/>
    <s v="HBO Pictures"/>
    <n v="93"/>
  </r>
  <r>
    <s v="The Little Drummer Girl"/>
    <x v="0"/>
    <x v="0"/>
    <x v="4"/>
    <n v="103.9"/>
    <s v="October 19, 1984 (United States)"/>
    <x v="10"/>
    <n v="2000"/>
    <s v="George Roy Hill"/>
    <s v="Loring Mandel"/>
    <s v="Diane Keaton"/>
    <s v="United States"/>
    <n v="0"/>
    <n v="7828841"/>
    <n v="22959074.616939362"/>
    <n v="0"/>
    <n v="7534976.900866216"/>
    <s v="Bavaria Film"/>
    <n v="130"/>
  </r>
  <r>
    <s v="Lust in the Dust"/>
    <x v="0"/>
    <x v="3"/>
    <x v="4"/>
    <n v="103.9"/>
    <s v="March 1, 1985 (United States)"/>
    <x v="5"/>
    <n v="3000"/>
    <s v="Paul Bartel"/>
    <s v="Philip John Taylor"/>
    <s v="Tab Hunter"/>
    <s v="United States"/>
    <n v="3000000"/>
    <n v="727639"/>
    <n v="2133894.1607314721"/>
    <n v="24.254633333333334"/>
    <n v="700326.27526467748"/>
    <s v="Fox Run Productions Inc."/>
    <n v="84"/>
  </r>
  <r>
    <s v="Hot Moves"/>
    <x v="0"/>
    <x v="3"/>
    <x v="4"/>
    <n v="103.9"/>
    <s v="October 4, 1984 (United States)"/>
    <x v="25"/>
    <n v="619"/>
    <s v="Jim Sotos"/>
    <s v="Larry Anderson"/>
    <s v="Michael Zorek"/>
    <s v="United States"/>
    <n v="0"/>
    <n v="2732684"/>
    <n v="8013944.3195380159"/>
    <n v="0"/>
    <n v="2630109.7208854663"/>
    <s v="Spectrum Cinema Productions"/>
    <n v="85"/>
  </r>
  <r>
    <s v="Oxford Blues"/>
    <x v="8"/>
    <x v="3"/>
    <x v="4"/>
    <n v="103.9"/>
    <s v="August 24, 1984 (United States)"/>
    <x v="11"/>
    <n v="3000"/>
    <s v="Robert Boris"/>
    <s v="Robert Boris"/>
    <s v="Rob Lowe"/>
    <s v="United Kingdom"/>
    <n v="0"/>
    <n v="8793152"/>
    <n v="25787039.599615011"/>
    <n v="0"/>
    <n v="8463091.4340712205"/>
    <s v="Baltic Industrial Finance"/>
    <n v="97"/>
  </r>
  <r>
    <s v="Thief of Hearts"/>
    <x v="4"/>
    <x v="6"/>
    <x v="4"/>
    <n v="103.9"/>
    <s v="October 19, 1984 (United States)"/>
    <x v="1"/>
    <n v="1600"/>
    <s v="Douglas Day Stewart"/>
    <s v="Douglas Day Stewart"/>
    <s v="Steven Bauer"/>
    <s v="United States"/>
    <n v="9000000"/>
    <n v="10435015"/>
    <n v="30602012.228103943"/>
    <n v="115.94461111111112"/>
    <n v="10043325.312800769"/>
    <s v="Don Simpson/Jerry Bruckheimer Films"/>
    <n v="100"/>
  </r>
  <r>
    <s v="The Brother from Another Planet"/>
    <x v="0"/>
    <x v="3"/>
    <x v="4"/>
    <n v="103.9"/>
    <s v="September 14, 1984 (United States)"/>
    <x v="8"/>
    <n v="5700"/>
    <s v="John Sayles"/>
    <s v="John Sayles"/>
    <s v="Joe Morton"/>
    <s v="United States"/>
    <n v="350000"/>
    <n v="3677209"/>
    <n v="10783884.333974974"/>
    <n v="1050.631142857143"/>
    <n v="3539180.9432146288"/>
    <s v="Anarchist's Convention Films"/>
    <n v="108"/>
  </r>
  <r>
    <s v="No Small Affair"/>
    <x v="0"/>
    <x v="3"/>
    <x v="4"/>
    <n v="103.9"/>
    <s v="November 9, 1984 (United States)"/>
    <x v="30"/>
    <n v="2000"/>
    <s v="Jerry Schatzberg"/>
    <s v="Craig Bolotin"/>
    <s v="Jon Cryer"/>
    <s v="United States"/>
    <n v="0"/>
    <n v="4994094"/>
    <n v="14645817.534167467"/>
    <n v="0"/>
    <n v="4806635.2261790177"/>
    <s v="Delphi II Productions"/>
    <n v="102"/>
  </r>
  <r>
    <s v="Broadway Danny Rose"/>
    <x v="1"/>
    <x v="3"/>
    <x v="4"/>
    <n v="103.9"/>
    <s v="January 27, 1984 (United States)"/>
    <x v="34"/>
    <n v="24000"/>
    <s v="Woody Allen"/>
    <s v="Woody Allen"/>
    <s v="Woody Allen"/>
    <s v="United States"/>
    <n v="8000000"/>
    <n v="10600497"/>
    <n v="31087309.29643888"/>
    <n v="132.5062125"/>
    <n v="10202595.765158806"/>
    <s v="Orion Pictures"/>
    <n v="84"/>
  </r>
  <r>
    <s v="Best Defense"/>
    <x v="0"/>
    <x v="3"/>
    <x v="4"/>
    <n v="103.9"/>
    <s v="July 20, 1984 (United States)"/>
    <x v="51"/>
    <n v="5600"/>
    <s v="Willard Huyck"/>
    <s v="Robert Grossbach"/>
    <s v="Dudley Moore"/>
    <s v="United States"/>
    <n v="18000000"/>
    <n v="19265302"/>
    <n v="56497954.950914331"/>
    <n v="107.02945555555556"/>
    <n v="18542157.844080843"/>
    <s v="Cinema Group Ventures"/>
    <n v="94"/>
  </r>
  <r>
    <s v="Micki + Maude"/>
    <x v="8"/>
    <x v="3"/>
    <x v="4"/>
    <n v="103.9"/>
    <s v="December 21, 1984 (United States)"/>
    <x v="22"/>
    <n v="2800"/>
    <s v="Blake Edwards"/>
    <s v="Jonathan Reynolds"/>
    <s v="Dudley Moore"/>
    <s v="United States"/>
    <n v="15100000"/>
    <n v="26080861"/>
    <n v="76485450.882579386"/>
    <n v="172.72093377483444"/>
    <n v="25101887.391722806"/>
    <s v="BBE"/>
    <n v="118"/>
  </r>
  <r>
    <s v="Protocol"/>
    <x v="1"/>
    <x v="3"/>
    <x v="4"/>
    <n v="103.9"/>
    <s v="December 21, 1984 (United States)"/>
    <x v="30"/>
    <n v="4600"/>
    <s v="Herbert Ross"/>
    <s v="Buck Henry"/>
    <s v="Goldie Hawn"/>
    <s v="United States"/>
    <n v="12000000"/>
    <n v="26186631"/>
    <n v="76795634.89605388"/>
    <n v="218.22192500000003"/>
    <n v="25203687.199230026"/>
    <s v="Hawn / Sylbert Movie Company"/>
    <n v="96"/>
  </r>
  <r>
    <s v="Exterminator 2"/>
    <x v="0"/>
    <x v="2"/>
    <x v="4"/>
    <n v="103.9"/>
    <s v="September 14, 1984 (United States)"/>
    <x v="54"/>
    <n v="2000"/>
    <s v="Mark Buntzman"/>
    <s v="Mark Buntzman"/>
    <s v="Robert Ginty"/>
    <s v="United States"/>
    <n v="0"/>
    <n v="3739406"/>
    <n v="10966284.968238689"/>
    <n v="0"/>
    <n v="3599043.3108758419"/>
    <s v="The Cannon Group"/>
    <n v="89"/>
  </r>
  <r>
    <s v="American Dreamer"/>
    <x v="1"/>
    <x v="3"/>
    <x v="4"/>
    <n v="103.9"/>
    <s v="October 26, 1984 (United States)"/>
    <x v="14"/>
    <n v="1400"/>
    <s v="Rick Rosenthal"/>
    <s v="Ann Biderman"/>
    <s v="JoBeth Williams"/>
    <s v="United States"/>
    <n v="0"/>
    <n v="5021751"/>
    <n v="14726925.213666985"/>
    <n v="0"/>
    <n v="4833254.0904716067"/>
    <s v="CBS Theatrical Films"/>
    <n v="105"/>
  </r>
  <r>
    <s v="The Lonely Guy"/>
    <x v="0"/>
    <x v="3"/>
    <x v="4"/>
    <n v="103.9"/>
    <s v="January 27, 1984 (United States)"/>
    <x v="21"/>
    <n v="6800"/>
    <s v="Arthur Hiller"/>
    <s v="Ed. Weinberger"/>
    <s v="Steve Martin"/>
    <s v="United States"/>
    <n v="0"/>
    <n v="5718573"/>
    <n v="16770444.5919153"/>
    <n v="0"/>
    <n v="5503920.1154956678"/>
    <s v="Universal Pictures"/>
    <n v="90"/>
  </r>
  <r>
    <s v="Choose Me"/>
    <x v="0"/>
    <x v="3"/>
    <x v="4"/>
    <n v="103.9"/>
    <s v="August 29, 1984 (United States)"/>
    <x v="8"/>
    <n v="2600"/>
    <s v="Alan Rudolph"/>
    <s v="Alan Rudolph"/>
    <s v="GeneviÃ¨ve Bujold"/>
    <s v="United States"/>
    <n v="700000"/>
    <n v="2490233"/>
    <n v="7302925.8431183817"/>
    <n v="355.7475714285714"/>
    <n v="2396759.3840230987"/>
    <s v="Tartan Productions"/>
    <n v="106"/>
  </r>
  <r>
    <s v="Making the Grade"/>
    <x v="0"/>
    <x v="3"/>
    <x v="4"/>
    <n v="103.9"/>
    <s v="May 18, 1984 (United States)"/>
    <x v="46"/>
    <n v="1300"/>
    <s v="Dorian Walker"/>
    <s v="Gene Quintano"/>
    <s v="Judd Nelson"/>
    <s v="United States"/>
    <n v="0"/>
    <n v="4561346"/>
    <n v="13376728.837343598"/>
    <n v="0"/>
    <n v="4390130.8950914331"/>
    <s v="The Cannon Group"/>
    <n v="105"/>
  </r>
  <r>
    <s v="Full Moon in Paris"/>
    <x v="0"/>
    <x v="3"/>
    <x v="4"/>
    <n v="103.9"/>
    <s v="August 29, 1984 (France)"/>
    <x v="34"/>
    <n v="4200"/>
    <s v="Ã‰ric Rohmer"/>
    <s v="Ã‰ric Rohmer"/>
    <s v="Pascale Ogier"/>
    <s v="France"/>
    <n v="0"/>
    <n v="15726"/>
    <n v="46118.500481231946"/>
    <n v="0"/>
    <n v="15135.707410972087"/>
    <s v="Les Films du Losange"/>
    <n v="101"/>
  </r>
  <r>
    <s v="Unfaithfully Yours"/>
    <x v="1"/>
    <x v="3"/>
    <x v="4"/>
    <n v="103.9"/>
    <s v="February 10, 1984 (United States)"/>
    <x v="22"/>
    <n v="2600"/>
    <s v="Howard Zieff"/>
    <s v="Preston Sturges"/>
    <s v="Dudley Moore"/>
    <s v="United States"/>
    <n v="12000000"/>
    <n v="19928200"/>
    <n v="58441987.872954756"/>
    <n v="166.06833333333333"/>
    <n v="19180173.243503366"/>
    <s v="Twentieth Century Fox"/>
    <n v="96"/>
  </r>
  <r>
    <s v="Impulse"/>
    <x v="0"/>
    <x v="4"/>
    <x v="4"/>
    <n v="103.9"/>
    <s v="September 28, 1984 (United States)"/>
    <x v="23"/>
    <n v="1300"/>
    <s v="Graham Baker"/>
    <s v="Nicholas Kazan"/>
    <s v="Tim Matheson"/>
    <s v="United States"/>
    <n v="10000000"/>
    <n v="2773433"/>
    <n v="8133445.9586140504"/>
    <n v="27.73433"/>
    <n v="2669329.1626563999"/>
    <s v="ABC Motion Pictures"/>
    <n v="91"/>
  </r>
  <r>
    <s v="Mrs. Soffel"/>
    <x v="8"/>
    <x v="0"/>
    <x v="4"/>
    <n v="103.9"/>
    <s v="February 8, 1985 (United States)"/>
    <x v="10"/>
    <n v="3000"/>
    <s v="Gillian Armstrong"/>
    <s v="Ron Nyswaner"/>
    <s v="Diane Keaton"/>
    <s v="United States"/>
    <n v="11000000"/>
    <n v="4385312"/>
    <n v="12860486.683349373"/>
    <n v="39.866472727272729"/>
    <n v="4220704.5235803649"/>
    <s v="Edgar J. Scherick Associates"/>
    <n v="110"/>
  </r>
  <r>
    <s v="Garbo Talks"/>
    <x v="8"/>
    <x v="3"/>
    <x v="4"/>
    <n v="103.9"/>
    <s v="October 12, 1984 (United States)"/>
    <x v="5"/>
    <n v="1500"/>
    <s v="Sidney Lumet"/>
    <s v="Larry Grusin"/>
    <s v="Anne Bancroft"/>
    <s v="United States"/>
    <n v="0"/>
    <n v="1493782"/>
    <n v="4380706.2117420593"/>
    <n v="0"/>
    <n v="1437711.2608277188"/>
    <s v="United Artists"/>
    <n v="103"/>
  </r>
  <r>
    <s v="Country"/>
    <x v="1"/>
    <x v="0"/>
    <x v="4"/>
    <n v="103.9"/>
    <s v="September 29, 1984 (United States)"/>
    <x v="17"/>
    <n v="1800"/>
    <s v="Richard Pearce"/>
    <s v="William D. Wittliff"/>
    <s v="Jessica Lange"/>
    <s v="United States"/>
    <n v="0"/>
    <n v="9640000"/>
    <n v="28270529.35514918"/>
    <n v="0"/>
    <n v="9278152.0692973994"/>
    <s v="Far West"/>
    <n v="105"/>
  </r>
  <r>
    <s v="Cheech &amp; Chong's the Corsican Brothers"/>
    <x v="1"/>
    <x v="3"/>
    <x v="4"/>
    <n v="103.9"/>
    <s v="July 27, 1984 (United States)"/>
    <x v="32"/>
    <n v="3900"/>
    <s v="Tommy Chong"/>
    <s v="Tommy Chong"/>
    <s v="Cheech Marin"/>
    <s v="United States"/>
    <n v="0"/>
    <n v="3772785"/>
    <n v="11064173.142444657"/>
    <n v="0"/>
    <n v="3631169.3936477378"/>
    <s v="Orion Pictures"/>
    <n v="82"/>
  </r>
  <r>
    <s v="Purple Hearts"/>
    <x v="0"/>
    <x v="0"/>
    <x v="4"/>
    <n v="103.9"/>
    <s v="August 31, 1984 (West Germany)"/>
    <x v="1"/>
    <n v="816"/>
    <s v="Sidney J. Furie"/>
    <s v="Rick Natkin"/>
    <s v="Ken Wahl"/>
    <s v="United States"/>
    <n v="0"/>
    <n v="2075282"/>
    <n v="6086029.1183830602"/>
    <n v="0"/>
    <n v="1997384.0230991335"/>
    <s v="The Ladd Company"/>
    <n v="116"/>
  </r>
  <r>
    <s v="Give My Regards to Broad Street"/>
    <x v="1"/>
    <x v="0"/>
    <x v="4"/>
    <n v="103.9"/>
    <s v="October 23, 1984 (United States)"/>
    <x v="33"/>
    <n v="1400"/>
    <s v="Peter Webb"/>
    <s v="Paul McCartney"/>
    <s v="Paul McCartney"/>
    <s v="United Kingdom"/>
    <n v="9000000"/>
    <n v="1393501"/>
    <n v="4086619.3907603459"/>
    <n v="15.483344444444445"/>
    <n v="1341194.4177093357"/>
    <s v="MPL Communications"/>
    <n v="108"/>
  </r>
  <r>
    <s v="Songwriter"/>
    <x v="0"/>
    <x v="0"/>
    <x v="4"/>
    <n v="103.9"/>
    <s v="October 14, 1984 (United States)"/>
    <x v="21"/>
    <n v="599"/>
    <s v="Alan Rudolph"/>
    <s v="Bud Shrake"/>
    <s v="Willie Nelson"/>
    <s v="United States"/>
    <n v="0"/>
    <n v="865915"/>
    <n v="2539406.1645813277"/>
    <n v="0"/>
    <n v="833411.93455245416"/>
    <s v="TriStar Pictures"/>
    <n v="94"/>
  </r>
  <r>
    <s v="Finders Keepers"/>
    <x v="0"/>
    <x v="3"/>
    <x v="4"/>
    <n v="103.9"/>
    <s v="May 18, 1984 (United States)"/>
    <x v="20"/>
    <n v="856"/>
    <s v="Richard Lester"/>
    <s v="Charles Dennis"/>
    <s v="Michael O'Keefe"/>
    <s v="United States"/>
    <n v="7000000"/>
    <n v="1467396"/>
    <n v="4303325.9018286811"/>
    <n v="20.962800000000001"/>
    <n v="1412315.6881616937"/>
    <s v="CBS Theatrical Films"/>
    <n v="96"/>
  </r>
  <r>
    <s v="The Bostonians"/>
    <x v="4"/>
    <x v="0"/>
    <x v="4"/>
    <n v="103.9"/>
    <s v="October 5, 1984 (United Kingdom)"/>
    <x v="21"/>
    <n v="1800"/>
    <s v="James Ivory"/>
    <s v="Henry James"/>
    <s v="Christopher Reeve"/>
    <s v="United Kingdom"/>
    <n v="0"/>
    <n v="1009700"/>
    <n v="2961074.0134744942"/>
    <n v="0"/>
    <n v="971799.80750721833"/>
    <s v="Merchant Ivory Productions"/>
    <n v="122"/>
  </r>
  <r>
    <s v="Body Rock"/>
    <x v="8"/>
    <x v="0"/>
    <x v="4"/>
    <n v="103.9"/>
    <s v="September 28, 1984 (United States)"/>
    <x v="47"/>
    <n v="446"/>
    <s v="Marcelo Epstein"/>
    <s v="Desmond Nakano"/>
    <s v="Lorenzo Lamas"/>
    <s v="United States"/>
    <n v="0"/>
    <n v="1689501"/>
    <n v="4954677.1385948015"/>
    <n v="0"/>
    <n v="1626083.7343599612"/>
    <s v="New World Pictures"/>
    <n v="93"/>
  </r>
  <r>
    <s v="The River Rat"/>
    <x v="1"/>
    <x v="1"/>
    <x v="4"/>
    <n v="103.9"/>
    <s v="September 28, 1984 (United States)"/>
    <x v="21"/>
    <n v="866"/>
    <s v="Thomas Rickman"/>
    <s v="Thomas Rickman"/>
    <s v="Tommy Lee Jones"/>
    <s v="United States"/>
    <n v="0"/>
    <n v="1142944"/>
    <n v="3351829.0356111643"/>
    <n v="0"/>
    <n v="1100042.3484119345"/>
    <s v="Cinema Group Ventures"/>
    <n v="93"/>
  </r>
  <r>
    <s v="Just the Way You Are"/>
    <x v="1"/>
    <x v="3"/>
    <x v="4"/>
    <n v="103.9"/>
    <s v="November 16, 1984 (United States)"/>
    <x v="23"/>
    <n v="807"/>
    <s v="Ã‰douard Molinaro"/>
    <s v="Allan Burns"/>
    <s v="Kristy McNichol"/>
    <s v="United States"/>
    <n v="0"/>
    <n v="7889694"/>
    <n v="23137533.799807504"/>
    <n v="0"/>
    <n v="7593545.7170356102"/>
    <s v="Metro-Goldwyn-Mayer (MGM)"/>
    <n v="94"/>
  </r>
  <r>
    <s v="Until September"/>
    <x v="0"/>
    <x v="0"/>
    <x v="4"/>
    <n v="103.9"/>
    <s v="September 21, 1984 (United States)"/>
    <x v="46"/>
    <n v="634"/>
    <s v="Richard Marquand"/>
    <s v="Janice Lee Graham"/>
    <s v="Karen Allen"/>
    <s v="United States"/>
    <n v="0"/>
    <n v="4239154"/>
    <n v="12431859.709335899"/>
    <n v="0"/>
    <n v="4080032.7237728578"/>
    <s v="United Artists"/>
    <n v="95"/>
  </r>
  <r>
    <s v="Crackers"/>
    <x v="1"/>
    <x v="1"/>
    <x v="4"/>
    <n v="103.9"/>
    <s v="February 17, 1984 (United States)"/>
    <x v="33"/>
    <n v="1200"/>
    <s v="Louis Malle"/>
    <s v="Jeffrey Alan Fiskin"/>
    <s v="Donald Sutherland"/>
    <s v="United States"/>
    <n v="12000000"/>
    <n v="129268"/>
    <n v="379094.89509143401"/>
    <n v="1.0772333333333333"/>
    <n v="124415.78440808468"/>
    <s v="Universal Pictures"/>
    <n v="91"/>
  </r>
  <r>
    <s v="Kaos"/>
    <x v="0"/>
    <x v="3"/>
    <x v="4"/>
    <n v="103.9"/>
    <s v="February 14, 1986 (United States)"/>
    <x v="6"/>
    <n v="2700"/>
    <s v="Paolo Taviani"/>
    <s v="Luigi Pirandello"/>
    <s v="Margarita Lozano"/>
    <s v="Italy"/>
    <n v="0"/>
    <n v="0"/>
    <n v="0"/>
    <n v="0"/>
    <n v="0"/>
    <s v="Filmtre"/>
    <n v="187"/>
  </r>
  <r>
    <s v="Misunderstood"/>
    <x v="1"/>
    <x v="0"/>
    <x v="4"/>
    <n v="103.9"/>
    <s v="March 30, 1984 (United States)"/>
    <x v="22"/>
    <n v="440"/>
    <s v="Jerry Schatzberg"/>
    <s v="Florence Montgomery"/>
    <s v="Gene Hackman"/>
    <s v="Italy"/>
    <n v="0"/>
    <n v="1525532"/>
    <n v="4473817.1357074101"/>
    <n v="0"/>
    <n v="1468269.4898941289"/>
    <s v="ACCENT Films"/>
    <n v="91"/>
  </r>
  <r>
    <s v="Mike's Murder"/>
    <x v="0"/>
    <x v="0"/>
    <x v="4"/>
    <n v="103.9"/>
    <s v="March 9, 1984 (United States)"/>
    <x v="1"/>
    <n v="822"/>
    <s v="James Bridges"/>
    <s v="James Bridges"/>
    <s v="Debra Winger"/>
    <s v="United States"/>
    <n v="6300000"/>
    <n v="1059966"/>
    <n v="3108485.4687199225"/>
    <n v="16.824857142857145"/>
    <n v="1020179.0182868141"/>
    <s v="Skyewiay"/>
    <n v="109"/>
  </r>
  <r>
    <s v="The Buddy System"/>
    <x v="1"/>
    <x v="0"/>
    <x v="4"/>
    <n v="103.9"/>
    <s v="January 20, 1984 (United States)"/>
    <x v="46"/>
    <n v="794"/>
    <s v="Glenn Jordan"/>
    <s v="Mary Agnes Donoghue"/>
    <s v="Richard Dreyfuss"/>
    <s v="United States"/>
    <n v="0"/>
    <n v="1820049"/>
    <n v="5337525.7969201151"/>
    <n v="0"/>
    <n v="1751731.4725697783"/>
    <s v="Twentieth Century Fox"/>
    <n v="110"/>
  </r>
  <r>
    <s v="A Private Function"/>
    <x v="0"/>
    <x v="3"/>
    <x v="4"/>
    <n v="103.9"/>
    <s v="March 1, 1985 (United States)"/>
    <x v="16"/>
    <n v="2600"/>
    <s v="Malcolm Mowbray"/>
    <s v="Alan Bennett"/>
    <s v="Michael Palin"/>
    <s v="United Kingdom"/>
    <n v="0"/>
    <n v="2527088"/>
    <n v="7411007.8306063516"/>
    <n v="0"/>
    <n v="2432230.9913378246"/>
    <s v="HandMade Films"/>
    <n v="92"/>
  </r>
  <r>
    <s v="Scandalous"/>
    <x v="1"/>
    <x v="3"/>
    <x v="4"/>
    <n v="103.9"/>
    <s v="January 20, 1984 (United States)"/>
    <x v="54"/>
    <n v="212"/>
    <s v="Rob Cohen"/>
    <s v="Larry Cohen"/>
    <s v="Robert Hays"/>
    <s v="United Kingdom"/>
    <n v="0"/>
    <n v="526805"/>
    <n v="1544922.8440808468"/>
    <n v="0"/>
    <n v="507030.79884504323"/>
    <s v="Angeles Cinema Investors"/>
    <n v="92"/>
  </r>
  <r>
    <s v="Oh, God! You Devil"/>
    <x v="1"/>
    <x v="3"/>
    <x v="4"/>
    <n v="103.9"/>
    <s v="November 9, 1984 (United States)"/>
    <x v="20"/>
    <n v="2400"/>
    <s v="Paul Bogart"/>
    <s v="Andrew Bergman"/>
    <s v="George Burns"/>
    <s v="United States"/>
    <n v="0"/>
    <n v="21538850"/>
    <n v="63165424.398460045"/>
    <n v="0"/>
    <n v="20730365.736284886"/>
    <s v="Warner Bros."/>
    <n v="97"/>
  </r>
  <r>
    <s v="The Bay Boy"/>
    <x v="0"/>
    <x v="0"/>
    <x v="4"/>
    <n v="103.9"/>
    <s v="February 15, 1985 (United States)"/>
    <x v="21"/>
    <n v="653"/>
    <s v="Daniel Petrie"/>
    <s v="Daniel Petrie"/>
    <s v="Liv Ullmann"/>
    <s v="Canada"/>
    <n v="0"/>
    <n v="162364"/>
    <n v="476153.13570741093"/>
    <n v="0"/>
    <n v="156269.48989412896"/>
    <s v="International Cinema Corporation (ICC)"/>
    <n v="107"/>
  </r>
  <r>
    <s v="Heavenly Bodies"/>
    <x v="0"/>
    <x v="0"/>
    <x v="4"/>
    <n v="103.9"/>
    <s v="February 1, 1985 (United States)"/>
    <x v="33"/>
    <n v="733"/>
    <s v="Lawrence Dane"/>
    <s v="Lawrence Dane"/>
    <s v="Cynthia Dale"/>
    <s v="Canada"/>
    <n v="0"/>
    <n v="1839623"/>
    <n v="5394929.0481231948"/>
    <n v="0"/>
    <n v="1770570.7410972086"/>
    <s v="Producers Sales Organization (PSO)"/>
    <n v="90"/>
  </r>
  <r>
    <s v="Heartbreakers"/>
    <x v="0"/>
    <x v="0"/>
    <x v="4"/>
    <n v="103.9"/>
    <s v="September 28, 1984 (United States)"/>
    <x v="23"/>
    <n v="456"/>
    <s v="Bobby Roth"/>
    <s v="Bobby Roth"/>
    <s v="Peter Coyote"/>
    <s v="United States"/>
    <n v="0"/>
    <n v="148750"/>
    <n v="436228.34456207888"/>
    <n v="0"/>
    <n v="143166.50625601539"/>
    <s v="Jethro Films Production"/>
    <n v="98"/>
  </r>
  <r>
    <s v="Champions"/>
    <x v="1"/>
    <x v="5"/>
    <x v="4"/>
    <n v="103.9"/>
    <s v="April 20, 1984 (United States)"/>
    <x v="16"/>
    <n v="586"/>
    <s v="John Irvin"/>
    <s v="Bob Champion"/>
    <s v="John Hurt"/>
    <s v="United Kingdom"/>
    <n v="0"/>
    <n v="200498"/>
    <n v="587985.95380173239"/>
    <n v="0"/>
    <n v="192972.08854667947"/>
    <s v="Archerwest"/>
    <n v="106"/>
  </r>
  <r>
    <s v="A Sunday in the Country"/>
    <x v="2"/>
    <x v="0"/>
    <x v="4"/>
    <n v="103.9"/>
    <s v="April 11, 1984 (France)"/>
    <x v="37"/>
    <n v="2500"/>
    <s v="Bertrand Tavernier"/>
    <s v="Pierre Bost"/>
    <s v="Louis Ducreux"/>
    <s v="France"/>
    <n v="0"/>
    <n v="2411143"/>
    <n v="7070984.3320500469"/>
    <n v="0"/>
    <n v="2320638.1135707409"/>
    <s v="Films A2"/>
    <n v="90"/>
  </r>
  <r>
    <s v="Mass Appeal"/>
    <x v="1"/>
    <x v="0"/>
    <x v="4"/>
    <n v="103.9"/>
    <s v="December 14, 1984 (United States)"/>
    <x v="14"/>
    <n v="952"/>
    <s v="Glenn Jordan"/>
    <s v="Bill C. Davis"/>
    <s v="Jack Lemmon"/>
    <s v="United States"/>
    <n v="0"/>
    <n v="1945658"/>
    <n v="5705890.2078922028"/>
    <n v="0"/>
    <n v="1872625.601539942"/>
    <s v="David Foster Productions"/>
    <n v="99"/>
  </r>
  <r>
    <s v="Windy City"/>
    <x v="0"/>
    <x v="0"/>
    <x v="4"/>
    <n v="103.9"/>
    <s v="January 1, 1986 (Uruguay)"/>
    <x v="1"/>
    <n v="262"/>
    <s v="Armyan Bernstein"/>
    <s v="Armyan Bernstein"/>
    <s v="John Shea"/>
    <s v="United States"/>
    <n v="0"/>
    <n v="343890"/>
    <n v="1008501.280076997"/>
    <n v="0"/>
    <n v="330981.71318575548"/>
    <s v="CBS Theatrical Films"/>
    <n v="103"/>
  </r>
  <r>
    <s v="Lovelines"/>
    <x v="0"/>
    <x v="3"/>
    <x v="4"/>
    <n v="103.9"/>
    <s v="November 2, 1984 (United States)"/>
    <x v="11"/>
    <n v="241"/>
    <s v="Rod Amateau"/>
    <s v="Chip Hand"/>
    <s v="Greg Bradford"/>
    <s v="United States"/>
    <n v="0"/>
    <n v="0"/>
    <n v="0"/>
    <n v="0"/>
    <n v="0"/>
    <s v="Delphi II Productions"/>
    <n v="93"/>
  </r>
  <r>
    <s v="The Bear"/>
    <x v="1"/>
    <x v="5"/>
    <x v="4"/>
    <n v="103.9"/>
    <s v="September 28, 1984 (United States)"/>
    <x v="10"/>
    <n v="270"/>
    <s v="Richard C. Sarafian"/>
    <s v="Michael Kane"/>
    <s v="Gary Busey"/>
    <s v="United States"/>
    <n v="221000"/>
    <n v="2687148"/>
    <n v="7880404.1924927803"/>
    <n v="1215.90407239819"/>
    <n v="2586282.9643888352"/>
    <m/>
    <n v="110"/>
  </r>
  <r>
    <s v="Weekend Pass"/>
    <x v="0"/>
    <x v="3"/>
    <x v="4"/>
    <n v="103.9"/>
    <s v="February 3, 1984 (United States)"/>
    <x v="51"/>
    <n v="424"/>
    <s v="Lawrence Bassoff"/>
    <s v="Lawrence Bassoff"/>
    <s v="Patrick Houser"/>
    <s v="United States"/>
    <n v="0"/>
    <n v="21058033"/>
    <n v="61755367.229066402"/>
    <n v="0"/>
    <n v="20267596.72762271"/>
    <s v="Marimark Productions"/>
    <n v="88"/>
  </r>
  <r>
    <s v="Over the Brooklyn Bridge"/>
    <x v="0"/>
    <x v="3"/>
    <x v="4"/>
    <n v="103.9"/>
    <s v="March 2, 1984 (United States)"/>
    <x v="46"/>
    <n v="1400"/>
    <s v="Menahem Golan"/>
    <s v="Arnold Somkin"/>
    <s v="Elliott Gould"/>
    <s v="United States"/>
    <n v="0"/>
    <n v="837914"/>
    <n v="2457289.6612127041"/>
    <n v="0"/>
    <n v="806461.98267564957"/>
    <s v="City Films"/>
    <n v="108"/>
  </r>
  <r>
    <s v="Fast Talking"/>
    <x v="4"/>
    <x v="0"/>
    <x v="4"/>
    <n v="103.9"/>
    <s v="April 23, 1986 (United States)"/>
    <x v="15"/>
    <n v="94"/>
    <s v="Ken Cameron"/>
    <s v="Ken Cameron"/>
    <s v="Steve Bisley"/>
    <s v="Australia"/>
    <n v="0"/>
    <n v="0"/>
    <n v="0"/>
    <n v="0"/>
    <n v="0"/>
    <s v="Filmtrex"/>
    <n v="95"/>
  </r>
  <r>
    <s v="Lily in Love"/>
    <x v="8"/>
    <x v="3"/>
    <x v="4"/>
    <n v="103.9"/>
    <s v="April 19, 1985 (United States)"/>
    <x v="46"/>
    <n v="184"/>
    <s v="KÃ¡roly Makk"/>
    <s v="Frank Cucci"/>
    <s v="Christopher Plummer"/>
    <s v="Hungary"/>
    <n v="0"/>
    <n v="0"/>
    <n v="0"/>
    <n v="0"/>
    <n v="0"/>
    <s v="Hungarofilm"/>
    <n v="90"/>
  </r>
  <r>
    <s v="Winter Flight"/>
    <x v="3"/>
    <x v="0"/>
    <x v="4"/>
    <n v="103.9"/>
    <s v="February 14, 1986 (United States)"/>
    <x v="4"/>
    <n v="67"/>
    <s v="Roy Battersby"/>
    <s v="Alan Janes"/>
    <s v="Reece Dinsdale"/>
    <s v="United Kingdom"/>
    <n v="0"/>
    <n v="2729"/>
    <n v="8003.1405197305094"/>
    <n v="0"/>
    <n v="2626.5640038498555"/>
    <s v="Enigma Productions"/>
    <n v="89"/>
  </r>
  <r>
    <s v="Almost You"/>
    <x v="0"/>
    <x v="3"/>
    <x v="4"/>
    <n v="103.9"/>
    <s v="March 29, 1985 (United States)"/>
    <x v="27"/>
    <n v="216"/>
    <s v="Adam Brooks"/>
    <s v="Adam Brooks"/>
    <s v="Brooke Adams"/>
    <s v="United States"/>
    <n v="1000000"/>
    <n v="95000"/>
    <n v="278599.61501443695"/>
    <n v="9.5"/>
    <n v="91434.071222329148"/>
    <s v="Almost You"/>
    <n v="96"/>
  </r>
  <r>
    <s v="The Adventures of Pinocchio"/>
    <x v="4"/>
    <x v="10"/>
    <x v="4"/>
    <n v="103.9"/>
    <s v="June 8, 1984 (United States)"/>
    <x v="27"/>
    <n v="73"/>
    <s v="Ippei Kuri"/>
    <s v="Donald Paonessa"/>
    <s v="Danielle Romeo"/>
    <s v="United States"/>
    <n v="0"/>
    <n v="0"/>
    <n v="0"/>
    <n v="0"/>
    <n v="0"/>
    <s v="Century Video Corporation"/>
    <n v="98"/>
  </r>
  <r>
    <s v="Blame It on the Night"/>
    <x v="8"/>
    <x v="3"/>
    <x v="4"/>
    <n v="103.9"/>
    <s v="November 2, 1984 (United States)"/>
    <x v="27"/>
    <n v="172"/>
    <s v="Gene Taft"/>
    <s v="Gene Taft"/>
    <s v="Nick Mancuso"/>
    <s v="United States"/>
    <n v="0"/>
    <n v="0"/>
    <n v="0"/>
    <n v="0"/>
    <n v="0"/>
    <s v="Delphi II Productions"/>
    <n v="85"/>
  </r>
  <r>
    <s v="Petit Con"/>
    <x v="0"/>
    <x v="3"/>
    <x v="4"/>
    <n v="103.9"/>
    <s v="April 19, 1985 (United States)"/>
    <x v="19"/>
    <n v="105"/>
    <s v="GÃ©rard Lauzier"/>
    <s v="GÃ©rard Lauzier"/>
    <s v="Guy Marchand"/>
    <s v="France"/>
    <n v="0"/>
    <n v="127426"/>
    <n v="373692.99518768041"/>
    <n v="0"/>
    <n v="122642.9258902791"/>
    <s v="Gaumont International"/>
    <n v="90"/>
  </r>
  <r>
    <s v="Weird Science"/>
    <x v="8"/>
    <x v="3"/>
    <x v="5"/>
    <n v="107.6"/>
    <s v="August 2, 1985 (United States)"/>
    <x v="14"/>
    <n v="83000"/>
    <s v="John Hughes"/>
    <s v="John Hughes"/>
    <s v="Anthony Michael Hall"/>
    <s v="United States"/>
    <n v="7500000"/>
    <n v="38934048"/>
    <n v="110252829.23420075"/>
    <n v="519.12064000000009"/>
    <n v="36184059.479553908"/>
    <s v="Universal Pictures"/>
    <n v="94"/>
  </r>
  <r>
    <s v="The Goonies"/>
    <x v="1"/>
    <x v="1"/>
    <x v="5"/>
    <n v="107.6"/>
    <s v="June 7, 1985 (United States)"/>
    <x v="40"/>
    <n v="252000"/>
    <s v="Richard Donner"/>
    <s v="Chris Columbus"/>
    <s v="Sean Astin"/>
    <s v="United States"/>
    <n v="19000000"/>
    <n v="63980721"/>
    <n v="181179606.77230483"/>
    <n v="336.74063684210529"/>
    <n v="59461636.61710038"/>
    <s v="Warner Bros."/>
    <n v="114"/>
  </r>
  <r>
    <s v="Back to the Future"/>
    <x v="1"/>
    <x v="1"/>
    <x v="5"/>
    <n v="107.6"/>
    <s v="July 3, 1985 (United States)"/>
    <x v="55"/>
    <n v="1100000"/>
    <s v="Robert Zemeckis"/>
    <s v="Robert Zemeckis"/>
    <s v="Michael J. Fox"/>
    <s v="United States"/>
    <n v="19000000"/>
    <n v="381906762"/>
    <n v="1081477605.7750928"/>
    <n v="2010.0355894736842"/>
    <n v="354931934.94423795"/>
    <s v="Universal Pictures"/>
    <n v="116"/>
  </r>
  <r>
    <s v="To Live and Die in L.A."/>
    <x v="0"/>
    <x v="2"/>
    <x v="5"/>
    <n v="107.6"/>
    <s v="November 1, 1985 (United States)"/>
    <x v="4"/>
    <n v="31000"/>
    <s v="William Friedkin"/>
    <s v="Gerald Petievich"/>
    <s v="William Petersen"/>
    <s v="United States"/>
    <n v="6000000"/>
    <n v="17307019"/>
    <n v="49009746.183085501"/>
    <n v="288.45031666666665"/>
    <n v="16084590.148698887"/>
    <s v="SLM Production Group"/>
    <n v="116"/>
  </r>
  <r>
    <s v="Clue"/>
    <x v="1"/>
    <x v="3"/>
    <x v="5"/>
    <n v="107.6"/>
    <s v="December 13, 1985 (United States)"/>
    <x v="4"/>
    <n v="88000"/>
    <s v="Jonathan Lynn"/>
    <s v="John Landis"/>
    <s v="Eileen Brennan"/>
    <s v="United States"/>
    <n v="15000000"/>
    <n v="14643997"/>
    <n v="41468642.062267661"/>
    <n v="97.626646666666673"/>
    <n v="13609662.639405206"/>
    <s v="Paramount Pictures"/>
    <n v="94"/>
  </r>
  <r>
    <s v="The Breakfast Club"/>
    <x v="0"/>
    <x v="3"/>
    <x v="5"/>
    <n v="107.6"/>
    <s v="February 15, 1985 (United States)"/>
    <x v="40"/>
    <n v="367000"/>
    <s v="John Hughes"/>
    <s v="John Hughes"/>
    <s v="Emilio Estevez"/>
    <s v="United States"/>
    <n v="1000000"/>
    <n v="51525171"/>
    <n v="145908174.75557622"/>
    <n v="5152.5171"/>
    <n v="47885846.654275097"/>
    <s v="Universal Pictures"/>
    <n v="97"/>
  </r>
  <r>
    <s v="Cocoon"/>
    <x v="8"/>
    <x v="3"/>
    <x v="5"/>
    <n v="107.6"/>
    <s v="June 21, 1985 (United States)"/>
    <x v="17"/>
    <n v="59000"/>
    <s v="Ron Howard"/>
    <s v="Tom Benedek"/>
    <s v="Don Ameche"/>
    <s v="United States"/>
    <n v="17500000"/>
    <n v="85313124"/>
    <n v="241588372.51672864"/>
    <n v="487.50356571428568"/>
    <n v="79287289.962825283"/>
    <s v="Twentieth Century Fox"/>
    <n v="117"/>
  </r>
  <r>
    <s v="Rambo: First Blood Part II"/>
    <x v="0"/>
    <x v="2"/>
    <x v="5"/>
    <n v="107.6"/>
    <s v="May 22, 1985 (United States)"/>
    <x v="16"/>
    <n v="159000"/>
    <s v="George P. Cosmatos"/>
    <s v="David Morrell"/>
    <s v="Sylvester Stallone"/>
    <s v="United States"/>
    <n v="44000000"/>
    <n v="300400432"/>
    <n v="850669253.07063198"/>
    <n v="682.72825454545455"/>
    <n v="279182557.6208179"/>
    <s v="Estudios Churubusco Azteca S.A."/>
    <n v="96"/>
  </r>
  <r>
    <s v="Mask"/>
    <x v="8"/>
    <x v="5"/>
    <x v="5"/>
    <n v="107.6"/>
    <s v="March 22, 1985 (United States)"/>
    <x v="13"/>
    <n v="27000"/>
    <s v="Peter Bogdanovich"/>
    <s v="Anna Hamilton Phelan"/>
    <s v="Cher"/>
    <s v="United States"/>
    <n v="8000000"/>
    <n v="48230162"/>
    <n v="136577419.71561339"/>
    <n v="602.877025"/>
    <n v="44823570.631970264"/>
    <s v="Universal Pictures"/>
    <n v="120"/>
  </r>
  <r>
    <s v="Legend"/>
    <x v="1"/>
    <x v="1"/>
    <x v="5"/>
    <n v="107.6"/>
    <s v="April 18, 1986 (United States)"/>
    <x v="5"/>
    <n v="62000"/>
    <s v="Ridley Scott"/>
    <s v="William Hjortsberg"/>
    <s v="Tom Cruise"/>
    <s v="United States"/>
    <n v="24500000"/>
    <n v="15502112"/>
    <n v="43898638.721189588"/>
    <n v="63.273926530612243"/>
    <n v="14407167.286245355"/>
    <s v="Legend Production Company"/>
    <n v="94"/>
  </r>
  <r>
    <s v="The Return of the Living Dead"/>
    <x v="0"/>
    <x v="3"/>
    <x v="5"/>
    <n v="107.6"/>
    <s v="August 16, 1985 (United States)"/>
    <x v="4"/>
    <n v="56000"/>
    <s v="Dan O'Bannon"/>
    <s v="Rudy Ricci"/>
    <s v="Clu Gulager"/>
    <s v="United States"/>
    <n v="4000000"/>
    <n v="14237880"/>
    <n v="40318606.282527879"/>
    <n v="355.947"/>
    <n v="13232230.483271377"/>
    <s v="Cinema '84"/>
    <n v="91"/>
  </r>
  <r>
    <s v="St. Elmo's Fire"/>
    <x v="0"/>
    <x v="0"/>
    <x v="5"/>
    <n v="107.6"/>
    <s v="June 28, 1985 (United States)"/>
    <x v="5"/>
    <n v="38000"/>
    <s v="Joel Schumacher"/>
    <s v="Joel Schumacher"/>
    <s v="Demi Moore"/>
    <s v="United States"/>
    <n v="10000000"/>
    <n v="37803872"/>
    <n v="107052414.48327138"/>
    <n v="378.03872000000001"/>
    <n v="35133710.037174724"/>
    <s v="Columbia Pictures"/>
    <n v="110"/>
  </r>
  <r>
    <s v="Brazil"/>
    <x v="0"/>
    <x v="0"/>
    <x v="5"/>
    <n v="107.6"/>
    <s v="December 18, 1985 (United States)"/>
    <x v="6"/>
    <n v="191000"/>
    <s v="Terry Gilliam"/>
    <s v="Terry Gilliam"/>
    <s v="Jonathan Pryce"/>
    <s v="United Kingdom"/>
    <n v="15000000"/>
    <n v="9949953"/>
    <n v="28176121.552973978"/>
    <n v="66.333020000000005"/>
    <n v="9247168.2156133838"/>
    <s v="Embassy International Pictures"/>
    <n v="132"/>
  </r>
  <r>
    <s v="Pale Rider"/>
    <x v="0"/>
    <x v="0"/>
    <x v="5"/>
    <n v="107.6"/>
    <s v="June 28, 1985 (United States)"/>
    <x v="4"/>
    <n v="55000"/>
    <s v="Clint Eastwood"/>
    <s v="Michael Butler"/>
    <s v="Clint Eastwood"/>
    <s v="United States"/>
    <n v="6900000"/>
    <n v="41410568"/>
    <n v="117265799.90334573"/>
    <n v="600.15315942028985"/>
    <n v="38485657.992565058"/>
    <s v="The Malpaso Company"/>
    <n v="115"/>
  </r>
  <r>
    <s v="Teen Wolf"/>
    <x v="1"/>
    <x v="3"/>
    <x v="5"/>
    <n v="107.6"/>
    <s v="August 23, 1985 (United States)"/>
    <x v="10"/>
    <n v="48000"/>
    <s v="Rod Daniel"/>
    <s v="Jeph Loeb"/>
    <s v="Michael J. Fox"/>
    <s v="United States"/>
    <n v="0"/>
    <n v="33086611"/>
    <n v="93694148.435873613"/>
    <n v="0"/>
    <n v="30749638.475836437"/>
    <s v="Atlantic Entertainment Group"/>
    <n v="91"/>
  </r>
  <r>
    <s v="Real Genius"/>
    <x v="1"/>
    <x v="3"/>
    <x v="5"/>
    <n v="107.6"/>
    <s v="August 7, 1985 (United States)"/>
    <x v="9"/>
    <n v="31000"/>
    <s v="Martha Coolidge"/>
    <s v="Neal Israel"/>
    <s v="Val Kilmer"/>
    <s v="United States"/>
    <n v="8000000"/>
    <n v="12952019"/>
    <n v="36677325.179368027"/>
    <n v="161.9002375"/>
    <n v="12037192.379182158"/>
    <s v="Delphi III Productions"/>
    <n v="108"/>
  </r>
  <r>
    <s v="Commando"/>
    <x v="0"/>
    <x v="2"/>
    <x v="5"/>
    <n v="107.6"/>
    <s v="October 4, 1985 (United States)"/>
    <x v="17"/>
    <n v="150000"/>
    <s v="Mark L. Lester"/>
    <s v="Jeph Loeb"/>
    <s v="Arnold Schwarzenegger"/>
    <s v="United States"/>
    <n v="10000000"/>
    <n v="57491000"/>
    <n v="162802116.17100373"/>
    <n v="574.91000000000008"/>
    <n v="53430297.397769526"/>
    <s v="SLM Production Group"/>
    <n v="90"/>
  </r>
  <r>
    <s v="Witness"/>
    <x v="0"/>
    <x v="6"/>
    <x v="5"/>
    <n v="107.6"/>
    <s v="February 8, 1985 (United States)"/>
    <x v="34"/>
    <n v="89000"/>
    <s v="Peter Weir"/>
    <s v="William Kelley"/>
    <s v="Harrison Ford"/>
    <s v="United States"/>
    <n v="12000000"/>
    <n v="68706993"/>
    <n v="194563390.02881041"/>
    <n v="572.55827499999998"/>
    <n v="63854082.713754654"/>
    <s v="Paramount Pictures"/>
    <n v="112"/>
  </r>
  <r>
    <s v="The Color Purple"/>
    <x v="8"/>
    <x v="0"/>
    <x v="5"/>
    <n v="107.6"/>
    <s v="February 7, 1986 (United States)"/>
    <x v="40"/>
    <n v="81000"/>
    <s v="Steven Spielberg"/>
    <s v="Menno Meyjes"/>
    <s v="Danny Glover"/>
    <s v="United States"/>
    <n v="15000000"/>
    <n v="98467863"/>
    <n v="278839757.02695167"/>
    <n v="656.45241999999996"/>
    <n v="91512883.828996301"/>
    <s v="Amblin Entertainment"/>
    <n v="154"/>
  </r>
  <r>
    <s v="Silverado"/>
    <x v="8"/>
    <x v="2"/>
    <x v="5"/>
    <n v="107.6"/>
    <s v="July 10, 1985 (United States)"/>
    <x v="13"/>
    <n v="40000"/>
    <s v="Lawrence Kasdan"/>
    <s v="Lawrence Kasdan"/>
    <s v="Kevin Kline"/>
    <s v="United States"/>
    <n v="26000000"/>
    <n v="32192570"/>
    <n v="91162417.091078073"/>
    <n v="123.81757692307693"/>
    <n v="29918745.353159856"/>
    <s v="Columbia Pictures"/>
    <n v="133"/>
  </r>
  <r>
    <s v="Rocky IV"/>
    <x v="1"/>
    <x v="0"/>
    <x v="5"/>
    <n v="107.6"/>
    <s v="November 27, 1985 (United States)"/>
    <x v="15"/>
    <n v="192000"/>
    <s v="Sylvester Stallone"/>
    <s v="Sylvester Stallone"/>
    <s v="Sylvester Stallone"/>
    <s v="United States"/>
    <n v="30000000"/>
    <n v="300473716"/>
    <n v="850876777.55762088"/>
    <n v="1001.5790533333334"/>
    <n v="279250665.42750931"/>
    <s v="United Artists"/>
    <n v="91"/>
  </r>
  <r>
    <s v="Better Off Dead..."/>
    <x v="1"/>
    <x v="3"/>
    <x v="5"/>
    <n v="107.6"/>
    <s v="October 11, 1985 (United States)"/>
    <x v="12"/>
    <n v="42000"/>
    <s v="Savage Steve Holland"/>
    <s v="Savage Steve Holland"/>
    <s v="John Cusack"/>
    <s v="United States"/>
    <n v="0"/>
    <n v="10297601"/>
    <n v="29160585.731412638"/>
    <n v="0"/>
    <n v="9570261.1524163578"/>
    <s v="A&amp;M Films"/>
    <n v="97"/>
  </r>
  <r>
    <s v="Ran"/>
    <x v="0"/>
    <x v="2"/>
    <x v="5"/>
    <n v="107.6"/>
    <s v="June 1, 1985 (Japan)"/>
    <x v="7"/>
    <n v="117000"/>
    <s v="Akira Kurosawa"/>
    <s v="Akira Kurosawa"/>
    <s v="Tatsuya Nakadai"/>
    <s v="Japan"/>
    <n v="11500000"/>
    <n v="4164283"/>
    <n v="11792351.580855019"/>
    <n v="36.211156521739127"/>
    <n v="3870151.4869888481"/>
    <s v="Greenwich Film Productions"/>
    <n v="162"/>
  </r>
  <r>
    <s v="Ladyhawke"/>
    <x v="8"/>
    <x v="1"/>
    <x v="5"/>
    <n v="107.6"/>
    <s v="April 12, 1985 (United States)"/>
    <x v="9"/>
    <n v="44000"/>
    <s v="Richard Donner"/>
    <s v="Edward Khmara"/>
    <s v="Matthew Broderick"/>
    <s v="United States"/>
    <n v="20000000"/>
    <n v="18432000"/>
    <n v="52195449.814126395"/>
    <n v="92.16"/>
    <n v="17130111.52416357"/>
    <s v="Twentieth Century Fox"/>
    <n v="121"/>
  </r>
  <r>
    <s v="A Room with a View"/>
    <x v="4"/>
    <x v="0"/>
    <x v="5"/>
    <n v="107.6"/>
    <s v="April 11, 1986 (United Kingdom)"/>
    <x v="4"/>
    <n v="41000"/>
    <s v="James Ivory"/>
    <s v="E.M. Forster"/>
    <s v="Maggie Smith"/>
    <s v="United Kingdom"/>
    <n v="3000000"/>
    <n v="21041453"/>
    <n v="59584858.077137545"/>
    <n v="701.38176666666664"/>
    <n v="19555253.717472121"/>
    <s v="Goldcrest Films International"/>
    <n v="117"/>
  </r>
  <r>
    <s v="Red Sonja"/>
    <x v="8"/>
    <x v="2"/>
    <x v="5"/>
    <n v="107.6"/>
    <s v="July 3, 1985 (United States)"/>
    <x v="27"/>
    <n v="39000"/>
    <s v="Richard Fleischer"/>
    <s v="Robert E. Howard"/>
    <s v="Arnold Schwarzenegger"/>
    <s v="United States"/>
    <n v="17900000"/>
    <n v="6951415"/>
    <n v="19684908.461895913"/>
    <n v="38.834720670391057"/>
    <n v="6460422.8624535324"/>
    <s v="Dino De Laurentiis Company"/>
    <n v="89"/>
  </r>
  <r>
    <s v="Fright Night"/>
    <x v="0"/>
    <x v="7"/>
    <x v="5"/>
    <n v="107.6"/>
    <s v="August 2, 1985 (United States)"/>
    <x v="12"/>
    <n v="63000"/>
    <s v="Tom Holland"/>
    <s v="Tom Holland"/>
    <s v="Chris Sarandon"/>
    <s v="United States"/>
    <n v="9000000"/>
    <n v="24922237"/>
    <n v="70574401.616171002"/>
    <n v="276.91374444444443"/>
    <n v="23161930.297397774"/>
    <s v="Columbia Pictures"/>
    <n v="106"/>
  </r>
  <r>
    <s v="Explorers"/>
    <x v="1"/>
    <x v="1"/>
    <x v="5"/>
    <n v="107.6"/>
    <s v="July 12, 1985 (United States)"/>
    <x v="16"/>
    <n v="20000"/>
    <s v="Joe Dante"/>
    <s v="Eric Luke"/>
    <s v="Ethan Hawke"/>
    <s v="United States"/>
    <n v="25000000"/>
    <n v="9873044"/>
    <n v="27958331.847583644"/>
    <n v="39.492176000000001"/>
    <n v="9175691.4498141278"/>
    <s v="Paramount Pictures"/>
    <n v="109"/>
  </r>
  <r>
    <s v="Flesh+Blood"/>
    <x v="0"/>
    <x v="1"/>
    <x v="5"/>
    <n v="107.6"/>
    <s v="August 30, 1985 (United States)"/>
    <x v="17"/>
    <n v="17000"/>
    <s v="Paul Verhoeven"/>
    <s v="Gerard Soeteman"/>
    <s v="Rutger Hauer"/>
    <s v="Netherlands"/>
    <n v="6500000"/>
    <n v="0"/>
    <n v="0"/>
    <n v="0"/>
    <n v="0"/>
    <s v="Riverside Pictures"/>
    <n v="126"/>
  </r>
  <r>
    <s v="Mad Max Beyond Thunderdome"/>
    <x v="8"/>
    <x v="2"/>
    <x v="5"/>
    <n v="107.6"/>
    <s v="July 10, 1985 (United States)"/>
    <x v="21"/>
    <n v="129000"/>
    <s v="George Miller"/>
    <s v="Terry Hayes"/>
    <s v="Mel Gibson"/>
    <s v="Australia"/>
    <n v="10000000"/>
    <n v="36230219"/>
    <n v="102596168.48791821"/>
    <n v="362.30219"/>
    <n v="33671207.249070637"/>
    <s v="Kennedy Miller Productions"/>
    <n v="107"/>
  </r>
  <r>
    <s v="After Hours"/>
    <x v="0"/>
    <x v="3"/>
    <x v="5"/>
    <n v="107.6"/>
    <s v="October 11, 1985 (United States)"/>
    <x v="3"/>
    <n v="63000"/>
    <s v="Martin Scorsese"/>
    <s v="Joseph Minion"/>
    <s v="Griffin Dunne"/>
    <s v="United States"/>
    <n v="4500000"/>
    <n v="10609321"/>
    <n v="30043309.560408924"/>
    <n v="235.7626888888889"/>
    <n v="9859963.7546468414"/>
    <s v="The Geffen Company"/>
    <n v="97"/>
  </r>
  <r>
    <s v="A View to a Kill"/>
    <x v="1"/>
    <x v="2"/>
    <x v="5"/>
    <n v="107.6"/>
    <s v="May 24, 1985 (United States)"/>
    <x v="21"/>
    <n v="91000"/>
    <s v="John Glen"/>
    <s v="Richard Maibaum"/>
    <s v="Roger Moore"/>
    <s v="United Kingdom"/>
    <n v="30000000"/>
    <n v="50327960"/>
    <n v="142517931.33828998"/>
    <n v="167.75986666666668"/>
    <n v="46773197.026022315"/>
    <s v="Eon Productions"/>
    <n v="131"/>
  </r>
  <r>
    <s v="Fletch"/>
    <x v="1"/>
    <x v="3"/>
    <x v="5"/>
    <n v="107.6"/>
    <s v="May 31, 1985 (United States)"/>
    <x v="15"/>
    <n v="49000"/>
    <s v="Michael Ritchie"/>
    <s v="Gregory McDonald"/>
    <s v="Chevy Chase"/>
    <s v="United States"/>
    <n v="8000000"/>
    <n v="59612888"/>
    <n v="168810845.47955391"/>
    <n v="745.16110000000003"/>
    <n v="55402312.267658003"/>
    <s v="Universal Pictures"/>
    <n v="98"/>
  </r>
  <r>
    <s v="Perfect"/>
    <x v="0"/>
    <x v="0"/>
    <x v="5"/>
    <n v="107.6"/>
    <s v="June 7, 1985 (United States)"/>
    <x v="54"/>
    <n v="4800"/>
    <s v="James Bridges"/>
    <s v="Aaron Latham"/>
    <s v="John Travolta"/>
    <s v="United States"/>
    <n v="19000000"/>
    <n v="12918858"/>
    <n v="36583420.377323419"/>
    <n v="67.993989473684209"/>
    <n v="12006373.605947956"/>
    <s v="Columbia Pictures"/>
    <n v="115"/>
  </r>
  <r>
    <s v="A Nightmare on Elm Street 2: Freddy's Revenge"/>
    <x v="0"/>
    <x v="4"/>
    <x v="5"/>
    <n v="107.6"/>
    <s v="November 1, 1985 (United States)"/>
    <x v="30"/>
    <n v="63000"/>
    <s v="Jack Sholder"/>
    <s v="David Chaskin"/>
    <s v="Robert Englund"/>
    <s v="United States"/>
    <n v="3000000"/>
    <n v="29999213"/>
    <n v="84951302.984200746"/>
    <n v="999.97376666666662"/>
    <n v="27880309.479553908"/>
    <s v="New Line Cinema"/>
    <n v="87"/>
  </r>
  <r>
    <s v="Summer Rental"/>
    <x v="1"/>
    <x v="3"/>
    <x v="5"/>
    <n v="107.6"/>
    <s v="August 9, 1985 (United States)"/>
    <x v="21"/>
    <n v="15000"/>
    <s v="Carl Reiner"/>
    <s v="Jeremy Stevens"/>
    <s v="John Candy"/>
    <s v="United States"/>
    <n v="0"/>
    <n v="24689703"/>
    <n v="69915915.46561338"/>
    <n v="0"/>
    <n v="22945820.631970264"/>
    <s v="Paramount Pictures"/>
    <n v="87"/>
  </r>
  <r>
    <s v="Lifeforce"/>
    <x v="0"/>
    <x v="2"/>
    <x v="5"/>
    <n v="107.6"/>
    <s v="June 21, 1985 (United States)"/>
    <x v="19"/>
    <n v="24000"/>
    <s v="Tobe Hooper"/>
    <s v="Colin Wilson"/>
    <s v="Steve Railsback"/>
    <s v="United Kingdom"/>
    <n v="25000000"/>
    <n v="11603545"/>
    <n v="32858737.560408924"/>
    <n v="46.414180000000002"/>
    <n v="10783963.754646841"/>
    <s v="Golan-Globus Productions"/>
    <n v="101"/>
  </r>
  <r>
    <s v="Pee-wee's Big Adventure"/>
    <x v="1"/>
    <x v="1"/>
    <x v="5"/>
    <n v="107.6"/>
    <s v="August 9, 1985 (United States)"/>
    <x v="9"/>
    <n v="50000"/>
    <s v="Tim Burton"/>
    <s v="Phil Hartman"/>
    <s v="Paul Reubens"/>
    <s v="United States"/>
    <n v="6000000"/>
    <n v="40940662"/>
    <n v="115935127.42936803"/>
    <n v="682.3443666666667"/>
    <n v="38048942.37918216"/>
    <s v="Warner Bros."/>
    <n v="91"/>
  </r>
  <r>
    <s v="Out of Africa"/>
    <x v="1"/>
    <x v="5"/>
    <x v="5"/>
    <n v="107.6"/>
    <s v="December 20, 1985 (United States)"/>
    <x v="13"/>
    <n v="75000"/>
    <s v="Sydney Pollack"/>
    <s v="Karen Blixen"/>
    <s v="Meryl Streep"/>
    <s v="United States"/>
    <n v="31000000"/>
    <n v="227514205"/>
    <n v="644271173.45260227"/>
    <n v="733.91679032258071"/>
    <n v="211444428.43866175"/>
    <s v="Mirage Enterprises"/>
    <n v="161"/>
  </r>
  <r>
    <s v="Day of the Dead"/>
    <x v="4"/>
    <x v="4"/>
    <x v="5"/>
    <n v="107.6"/>
    <s v="July 19, 1985 (United States)"/>
    <x v="12"/>
    <n v="65000"/>
    <s v="George A. Romero"/>
    <s v="George A. Romero"/>
    <s v="Lori Cardille"/>
    <s v="United States"/>
    <n v="3500000"/>
    <n v="5000000"/>
    <n v="14158921.933085501"/>
    <n v="142.85714285714286"/>
    <n v="4646840.148698885"/>
    <s v="United Film Distribution Company (UFDC)"/>
    <n v="101"/>
  </r>
  <r>
    <s v="Just One of the Guys"/>
    <x v="8"/>
    <x v="3"/>
    <x v="5"/>
    <n v="107.6"/>
    <s v="April 26, 1985 (United States)"/>
    <x v="16"/>
    <n v="15000"/>
    <s v="Lisa Gottlieb"/>
    <s v="Dennis Feldman"/>
    <s v="Joyce Hyser"/>
    <s v="United States"/>
    <n v="0"/>
    <n v="11528900"/>
    <n v="32647359.014869887"/>
    <n v="0"/>
    <n v="10714591.078066915"/>
    <s v="Columbia Pictures"/>
    <n v="100"/>
  </r>
  <r>
    <s v="National Lampoon's European Vacation"/>
    <x v="8"/>
    <x v="1"/>
    <x v="5"/>
    <n v="107.6"/>
    <s v="July 26, 1985 (United States)"/>
    <x v="19"/>
    <n v="60000"/>
    <s v="Amy Heckerling"/>
    <s v="John Hughes"/>
    <s v="Chevy Chase"/>
    <s v="United States"/>
    <n v="17000000"/>
    <n v="49364621"/>
    <n v="139789962.99907064"/>
    <n v="290.38012352941178"/>
    <n v="45877900.557620823"/>
    <s v="National Lampoon"/>
    <n v="95"/>
  </r>
  <r>
    <s v="Spies Like Us"/>
    <x v="1"/>
    <x v="1"/>
    <x v="5"/>
    <n v="107.6"/>
    <s v="December 6, 1985 (United States)"/>
    <x v="5"/>
    <n v="45000"/>
    <s v="John Landis"/>
    <s v="Dan Aykroyd"/>
    <s v="Chevy Chase"/>
    <s v="United States"/>
    <n v="22000000"/>
    <n v="60088980"/>
    <n v="170159035.37174723"/>
    <n v="273.13172727272723"/>
    <n v="55844776.951672867"/>
    <s v="Warner Bros."/>
    <n v="102"/>
  </r>
  <r>
    <s v="House"/>
    <x v="0"/>
    <x v="3"/>
    <x v="5"/>
    <n v="107.6"/>
    <s v="February 28, 1986 (United States)"/>
    <x v="19"/>
    <n v="24000"/>
    <s v="Steve Miner"/>
    <s v="Fred Dekker"/>
    <s v="William Katt"/>
    <s v="United States"/>
    <n v="3000000"/>
    <n v="19444631"/>
    <n v="55063002.469330855"/>
    <n v="648.15436666666665"/>
    <n v="18071218.401486993"/>
    <s v="New World Pictures"/>
    <n v="93"/>
  </r>
  <r>
    <s v="Police Academy 2: Their First Assignment"/>
    <x v="8"/>
    <x v="3"/>
    <x v="5"/>
    <n v="107.6"/>
    <s v="March 29, 1985 (United States)"/>
    <x v="1"/>
    <n v="53000"/>
    <s v="Jerry Paris"/>
    <s v="Neal Israel"/>
    <s v="Steve Guttenberg"/>
    <s v="United States"/>
    <n v="7600000"/>
    <n v="55600000"/>
    <n v="157447211.89591077"/>
    <n v="731.57894736842104"/>
    <n v="51672862.453531608"/>
    <s v="Warner Bros."/>
    <n v="87"/>
  </r>
  <r>
    <s v="The Black Cauldron"/>
    <x v="1"/>
    <x v="10"/>
    <x v="5"/>
    <n v="107.6"/>
    <s v="July 24, 1985 (United States)"/>
    <x v="5"/>
    <n v="33000"/>
    <s v="Ted Berman"/>
    <s v="Lloyd Alexander"/>
    <s v="Grant Bardsley"/>
    <s v="United States"/>
    <n v="44000000"/>
    <n v="21288692"/>
    <n v="60284985.617100373"/>
    <n v="48.383390909090906"/>
    <n v="19785029.739776954"/>
    <s v="Walt Disney Pictures"/>
    <n v="80"/>
  </r>
  <r>
    <s v="Friday the 13th: A New Beginning"/>
    <x v="0"/>
    <x v="4"/>
    <x v="5"/>
    <n v="107.6"/>
    <s v="March 22, 1985 (United States)"/>
    <x v="25"/>
    <n v="35000"/>
    <s v="Danny Steinmann"/>
    <s v="Martin Kitrosser"/>
    <s v="Melanie Kinnaman"/>
    <s v="United States"/>
    <n v="2200000"/>
    <n v="21930418"/>
    <n v="62102215.28438662"/>
    <n v="996.83718181818188"/>
    <n v="20381429.368029743"/>
    <s v="Georgetown Productions Inc."/>
    <n v="92"/>
  </r>
  <r>
    <s v="Runaway Train"/>
    <x v="0"/>
    <x v="2"/>
    <x v="5"/>
    <n v="107.6"/>
    <s v="January 17, 1986 (United States)"/>
    <x v="13"/>
    <n v="28000"/>
    <s v="Andrey Konchalovskiy"/>
    <s v="Djordje Milicevic"/>
    <s v="Jon Voight"/>
    <s v="United States"/>
    <n v="9000000"/>
    <n v="7683620"/>
    <n v="21758355.148698885"/>
    <n v="85.373555555555555"/>
    <n v="7140910.7806691462"/>
    <s v="Golan-Globus Productions"/>
    <n v="111"/>
  </r>
  <r>
    <s v="Re-Animator"/>
    <x v="9"/>
    <x v="3"/>
    <x v="5"/>
    <n v="107.6"/>
    <s v="October 18, 1985 (United States)"/>
    <x v="13"/>
    <n v="59000"/>
    <s v="Stuart Gordon"/>
    <s v="H.P. Lovecraft"/>
    <s v="Jeffrey Combs"/>
    <s v="United States"/>
    <n v="900000"/>
    <n v="2023414"/>
    <n v="5729872.1728624534"/>
    <n v="224.82377777777776"/>
    <n v="1880496.2825278812"/>
    <s v="Empire Pictures"/>
    <n v="104"/>
  </r>
  <r>
    <s v="Brewster's Millions"/>
    <x v="1"/>
    <x v="3"/>
    <x v="5"/>
    <n v="107.6"/>
    <s v="May 22, 1985 (United States)"/>
    <x v="16"/>
    <n v="36000"/>
    <s v="Walter Hill"/>
    <s v="George Barr McCutcheon"/>
    <s v="Richard Pryor"/>
    <s v="United States"/>
    <n v="20000000"/>
    <n v="45833132"/>
    <n v="129789547.58736059"/>
    <n v="229.16566"/>
    <n v="42595847.583643131"/>
    <s v="Universal Pictures"/>
    <n v="102"/>
  </r>
  <r>
    <s v="The Last Dragon"/>
    <x v="8"/>
    <x v="2"/>
    <x v="5"/>
    <n v="107.6"/>
    <s v="March 22, 1985 (United States)"/>
    <x v="15"/>
    <n v="13000"/>
    <s v="Michael Schultz"/>
    <s v="Louis Venosta"/>
    <s v="Taimak"/>
    <s v="United States"/>
    <n v="10000000"/>
    <n v="25754284"/>
    <n v="72930579.31970261"/>
    <n v="257.54283999999996"/>
    <n v="23935208.178438663"/>
    <s v="Delphi III Productions"/>
    <n v="109"/>
  </r>
  <r>
    <s v="The Legend of Billie Jean"/>
    <x v="8"/>
    <x v="2"/>
    <x v="5"/>
    <n v="107.6"/>
    <s v="July 19, 1985 (United States)"/>
    <x v="14"/>
    <n v="9200"/>
    <s v="Matthew Robbins"/>
    <s v="Mark Rosenthal"/>
    <s v="Helen Slater"/>
    <s v="United States"/>
    <n v="0"/>
    <n v="3099497"/>
    <n v="8777107.2109665424"/>
    <n v="0"/>
    <n v="2880573.4200743497"/>
    <s v="Gomillion Studios"/>
    <n v="96"/>
  </r>
  <r>
    <s v="Desperately Seeking Susan"/>
    <x v="8"/>
    <x v="3"/>
    <x v="5"/>
    <n v="107.6"/>
    <s v="April 12, 1985 (United States)"/>
    <x v="22"/>
    <n v="22000"/>
    <s v="Susan Seidelman"/>
    <s v="Leora Barish"/>
    <s v="Rosanna Arquette"/>
    <s v="United States"/>
    <n v="4500000"/>
    <n v="27398584"/>
    <n v="77586882.386617094"/>
    <n v="608.85742222222223"/>
    <n v="25463368.029739782"/>
    <s v="Orion Pictures"/>
    <n v="104"/>
  </r>
  <r>
    <s v="Girls Just Want to Have Fun"/>
    <x v="1"/>
    <x v="3"/>
    <x v="5"/>
    <n v="107.6"/>
    <s v="April 12, 1985 (United States)"/>
    <x v="22"/>
    <n v="10000"/>
    <s v="Alan Metter"/>
    <s v="Amy Spies"/>
    <s v="Biff Yeager"/>
    <s v="United States"/>
    <n v="0"/>
    <n v="6326051"/>
    <n v="17914012.450743496"/>
    <n v="0"/>
    <n v="5879229.5539033469"/>
    <s v="New World Pictures"/>
    <n v="90"/>
  </r>
  <r>
    <s v="Vision Quest"/>
    <x v="0"/>
    <x v="0"/>
    <x v="5"/>
    <n v="107.6"/>
    <s v="February 15, 1985 (United States)"/>
    <x v="14"/>
    <n v="8100"/>
    <s v="Harold Becker"/>
    <s v="Terry Davis"/>
    <s v="Matthew Modine"/>
    <s v="United States"/>
    <n v="0"/>
    <n v="12993175"/>
    <n v="36793870.097583644"/>
    <n v="0"/>
    <n v="12075441.449814128"/>
    <s v="Warner Bros."/>
    <n v="107"/>
  </r>
  <r>
    <s v="Jagged Edge"/>
    <x v="0"/>
    <x v="0"/>
    <x v="5"/>
    <n v="107.6"/>
    <s v="October 4, 1985 (United States)"/>
    <x v="16"/>
    <n v="14000"/>
    <s v="Richard Marquand"/>
    <s v="Joe Eszterhas"/>
    <s v="Jeff Bridges"/>
    <s v="United States"/>
    <n v="15000000"/>
    <n v="40491165"/>
    <n v="114662248.8429368"/>
    <n v="269.94110000000001"/>
    <n v="37631194.23791822"/>
    <s v="Columbia Pictures"/>
    <n v="108"/>
  </r>
  <r>
    <s v="Enemy Mine"/>
    <x v="8"/>
    <x v="2"/>
    <x v="5"/>
    <n v="107.6"/>
    <s v="December 20, 1985 (United States)"/>
    <x v="15"/>
    <n v="45000"/>
    <s v="Wolfgang Petersen"/>
    <s v="Barry Longyear"/>
    <s v="Dennis Quaid"/>
    <s v="United States"/>
    <n v="40000000"/>
    <n v="12303411"/>
    <n v="34840607.171933085"/>
    <n v="30.7585275"/>
    <n v="11434396.8401487"/>
    <s v="Twentieth Century Fox"/>
    <n v="108"/>
  </r>
  <r>
    <s v="Tuff Turf"/>
    <x v="0"/>
    <x v="2"/>
    <x v="5"/>
    <n v="107.6"/>
    <s v="January 11, 1985 (United States)"/>
    <x v="10"/>
    <n v="4400"/>
    <s v="Fritz Kiersch"/>
    <s v="Jette Rinck"/>
    <s v="James Spader"/>
    <s v="United States"/>
    <n v="0"/>
    <n v="9369329"/>
    <n v="26531919.575278811"/>
    <n v="0"/>
    <n v="8707554.8327137567"/>
    <s v="New World Pictures"/>
    <n v="112"/>
  </r>
  <r>
    <s v="Volunteers"/>
    <x v="0"/>
    <x v="1"/>
    <x v="5"/>
    <n v="107.6"/>
    <s v="August 16, 1985 (United States)"/>
    <x v="30"/>
    <n v="8900"/>
    <s v="Nicholas Meyer"/>
    <s v="Keith Critchlow"/>
    <s v="Tom Hanks"/>
    <s v="United States"/>
    <n v="0"/>
    <n v="19875740"/>
    <n v="56283810.204460971"/>
    <n v="0"/>
    <n v="18471877.323420078"/>
    <s v="HBO Pictures"/>
    <n v="107"/>
  </r>
  <r>
    <s v="The Jewel of the Nile"/>
    <x v="1"/>
    <x v="2"/>
    <x v="5"/>
    <n v="107.6"/>
    <s v="December 11, 1985 (United States)"/>
    <x v="10"/>
    <n v="53000"/>
    <s v="Lewis Teague"/>
    <s v="Mark Rosenthal"/>
    <s v="Michael Douglas"/>
    <s v="United States"/>
    <n v="25000000"/>
    <n v="96773200"/>
    <n v="274040836.80297399"/>
    <n v="387.09280000000001"/>
    <n v="89937918.215613395"/>
    <s v="SLM Production Group"/>
    <n v="106"/>
  </r>
  <r>
    <s v="Once Bitten"/>
    <x v="8"/>
    <x v="3"/>
    <x v="5"/>
    <n v="107.6"/>
    <s v="November 15, 1985 (United States)"/>
    <x v="30"/>
    <n v="14000"/>
    <s v="Howard Storm"/>
    <s v="Dimitri Villard"/>
    <s v="Lauren Hutton"/>
    <s v="United States"/>
    <n v="3200000"/>
    <n v="10000000"/>
    <n v="28317843.866171002"/>
    <n v="312.5"/>
    <n v="9293680.29739777"/>
    <s v="Night Life Inc."/>
    <n v="94"/>
  </r>
  <r>
    <s v="Private Resort"/>
    <x v="0"/>
    <x v="3"/>
    <x v="5"/>
    <n v="107.6"/>
    <s v="May 3, 1985 (United States)"/>
    <x v="11"/>
    <n v="7900"/>
    <s v="George Bowers"/>
    <s v="Gordon Mitchell"/>
    <s v="Rob Morrow"/>
    <s v="United States"/>
    <n v="0"/>
    <n v="331816"/>
    <n v="939631.36802973982"/>
    <n v="0"/>
    <n v="308379.18215613387"/>
    <s v="Delphi III Productions"/>
    <n v="82"/>
  </r>
  <r>
    <s v="Police Story"/>
    <x v="8"/>
    <x v="2"/>
    <x v="5"/>
    <n v="107.6"/>
    <s v="December 14, 1985 (Hong Kong)"/>
    <x v="37"/>
    <n v="31000"/>
    <s v="Jackie Chan"/>
    <s v="Jackie Chan"/>
    <s v="Jackie Chan"/>
    <s v="Hong Kong"/>
    <n v="0"/>
    <n v="113164"/>
    <n v="320456.04832713754"/>
    <n v="0"/>
    <n v="105171.00371747214"/>
    <s v="Golden Way Films Ltd."/>
    <n v="100"/>
  </r>
  <r>
    <s v="Into the Night"/>
    <x v="0"/>
    <x v="2"/>
    <x v="5"/>
    <n v="107.6"/>
    <s v="February 22, 1985 (United States)"/>
    <x v="16"/>
    <n v="11000"/>
    <s v="John Landis"/>
    <s v="Ron Koslow"/>
    <s v="Jeff Goldblum"/>
    <s v="United States"/>
    <n v="8000000"/>
    <n v="7562164"/>
    <n v="21414417.944237918"/>
    <n v="94.527050000000003"/>
    <n v="7028033.4572490714"/>
    <s v="Universal Pictures"/>
    <n v="115"/>
  </r>
  <r>
    <s v="The Sure Thing"/>
    <x v="8"/>
    <x v="3"/>
    <x v="5"/>
    <n v="107.6"/>
    <s v="March 1, 1985 (United States)"/>
    <x v="9"/>
    <n v="20000"/>
    <s v="Rob Reiner"/>
    <s v="Steve Bloom"/>
    <s v="John Cusack"/>
    <s v="United States"/>
    <n v="4500000"/>
    <n v="18135531"/>
    <n v="51355913.528810412"/>
    <n v="403.01179999999999"/>
    <n v="16854582.71375465"/>
    <s v="Embassy Pictures"/>
    <n v="95"/>
  </r>
  <r>
    <s v="White Nights"/>
    <x v="8"/>
    <x v="0"/>
    <x v="5"/>
    <n v="107.6"/>
    <s v="December 6, 1985 (United States)"/>
    <x v="17"/>
    <n v="6900"/>
    <s v="Taylor Hackford"/>
    <s v="James Goldman"/>
    <s v="Mikhail Baryshnikov"/>
    <s v="United States"/>
    <n v="20000000"/>
    <n v="42160849"/>
    <n v="119390433.9247212"/>
    <n v="210.80424500000001"/>
    <n v="39182945.167286254"/>
    <s v="Columbia Pictures"/>
    <n v="136"/>
  </r>
  <r>
    <s v="Mischief"/>
    <x v="0"/>
    <x v="3"/>
    <x v="5"/>
    <n v="107.6"/>
    <s v="February 8, 1985 (United States)"/>
    <x v="16"/>
    <n v="5900"/>
    <s v="Mel Damski"/>
    <s v="Noel Black"/>
    <s v="Doug McKeon"/>
    <s v="United States"/>
    <n v="0"/>
    <n v="8692426"/>
    <n v="24615076.228624534"/>
    <n v="0"/>
    <n v="8078462.8252788112"/>
    <s v="Twentieth Century Fox"/>
    <n v="97"/>
  </r>
  <r>
    <s v="Silver Bullet"/>
    <x v="0"/>
    <x v="4"/>
    <x v="5"/>
    <n v="107.6"/>
    <s v="October 11, 1985 (United States)"/>
    <x v="5"/>
    <n v="25000"/>
    <s v="Daniel Attias"/>
    <s v="Stephen King"/>
    <s v="Gary Busey"/>
    <s v="United States"/>
    <n v="7000000"/>
    <n v="12361866"/>
    <n v="35006139.128252789"/>
    <n v="176.59808571428573"/>
    <n v="11488723.048327139"/>
    <s v="Dino De Laurentiis Company"/>
    <n v="95"/>
  </r>
  <r>
    <s v="Kiss of the Spider Woman"/>
    <x v="0"/>
    <x v="0"/>
    <x v="5"/>
    <n v="107.6"/>
    <s v="July 26, 1985 (United States)"/>
    <x v="34"/>
    <n v="15000"/>
    <s v="Hector Babenco"/>
    <s v="Manuel Puig"/>
    <s v="William Hurt"/>
    <s v="Brazil"/>
    <n v="0"/>
    <n v="17009654"/>
    <n v="48167672.618959107"/>
    <n v="0"/>
    <n v="15808228.624535318"/>
    <s v="HB Filmes"/>
    <n v="120"/>
  </r>
  <r>
    <s v="My Beautiful Laundrette"/>
    <x v="0"/>
    <x v="3"/>
    <x v="5"/>
    <n v="107.6"/>
    <s v="April 4, 1986 (United States)"/>
    <x v="15"/>
    <n v="15000"/>
    <s v="Stephen Frears"/>
    <s v="Hanif Kureishi"/>
    <s v="Saeed Jaffrey"/>
    <s v="United Kingdom"/>
    <n v="0"/>
    <n v="2455535"/>
    <n v="6953545.673791822"/>
    <n v="0"/>
    <n v="2282095.7249070634"/>
    <s v="Working Title Films"/>
    <n v="97"/>
  </r>
  <r>
    <s v="Young Sherlock Holmes"/>
    <x v="8"/>
    <x v="1"/>
    <x v="5"/>
    <n v="107.6"/>
    <s v="December 4, 1985 (United States)"/>
    <x v="8"/>
    <n v="20000"/>
    <s v="Barry Levinson"/>
    <s v="Arthur Conan Doyle"/>
    <s v="Nicholas Rowe"/>
    <s v="United States"/>
    <n v="18000000"/>
    <n v="19739575"/>
    <n v="55898220.283457249"/>
    <n v="109.66430555555556"/>
    <n v="18345329.925650559"/>
    <s v="Amblin Entertainment"/>
    <n v="109"/>
  </r>
  <r>
    <s v="Smooth Talk"/>
    <x v="8"/>
    <x v="0"/>
    <x v="5"/>
    <n v="107.6"/>
    <s v="November 15, 1985 (United States)"/>
    <x v="16"/>
    <n v="2200"/>
    <s v="Joyce Chopra"/>
    <s v="Joyce Carol Oates"/>
    <s v="Treat Williams"/>
    <s v="United Kingdom"/>
    <n v="2400000"/>
    <n v="16785"/>
    <n v="47531.500929368027"/>
    <n v="0.69937499999999997"/>
    <n v="15599.442379182159"/>
    <s v="American Playhouse"/>
    <n v="92"/>
  </r>
  <r>
    <s v="Porky's Revenge"/>
    <x v="0"/>
    <x v="3"/>
    <x v="5"/>
    <n v="107.6"/>
    <s v="March 22, 1985 (United States)"/>
    <x v="25"/>
    <n v="8100"/>
    <s v="James Komack"/>
    <s v="Bob Clark"/>
    <s v="Dan Monahan"/>
    <s v="United States"/>
    <n v="9000000"/>
    <n v="20518905"/>
    <n v="58105114.809479557"/>
    <n v="227.98783333333336"/>
    <n v="19069614.312267661"/>
    <s v="Melvin Simon Productions"/>
    <n v="92"/>
  </r>
  <r>
    <s v="Year of the Dragon"/>
    <x v="0"/>
    <x v="2"/>
    <x v="5"/>
    <n v="107.6"/>
    <s v="August 16, 1985 (United States)"/>
    <x v="15"/>
    <n v="14000"/>
    <s v="Michael Cimino"/>
    <s v="Robert Daley"/>
    <s v="Mickey Rourke"/>
    <s v="United States"/>
    <n v="24000000"/>
    <n v="18707466"/>
    <n v="52975510.131970264"/>
    <n v="77.947774999999993"/>
    <n v="17386120.817843869"/>
    <s v="Dino De Laurentiis Company"/>
    <n v="134"/>
  </r>
  <r>
    <s v="Prizzi's Honor"/>
    <x v="0"/>
    <x v="3"/>
    <x v="5"/>
    <n v="107.6"/>
    <s v="June 14, 1985 (United States)"/>
    <x v="17"/>
    <n v="23000"/>
    <s v="John Huston"/>
    <s v="Richard Condon"/>
    <s v="Jack Nicholson"/>
    <s v="United States"/>
    <n v="0"/>
    <n v="26657534"/>
    <n v="75488388.566914499"/>
    <n v="0"/>
    <n v="24774659.851301119"/>
    <s v="ABC Motion Pictures"/>
    <n v="130"/>
  </r>
  <r>
    <s v="The Quiet Earth"/>
    <x v="0"/>
    <x v="0"/>
    <x v="5"/>
    <n v="107.6"/>
    <s v="October 18, 1985 (United States)"/>
    <x v="8"/>
    <n v="25000"/>
    <s v="Geoff Murphy"/>
    <s v="Craig Harrison"/>
    <s v="Bruno Lawrence"/>
    <s v="New Zealand"/>
    <n v="1000000"/>
    <n v="2123135"/>
    <n v="6012260.5436802972"/>
    <n v="212.3135"/>
    <n v="1973173.7918215615"/>
    <s v="Cinepro"/>
    <n v="91"/>
  </r>
  <r>
    <s v="Tampopo"/>
    <x v="4"/>
    <x v="3"/>
    <x v="5"/>
    <n v="107.6"/>
    <s v="September 1987 (United States)"/>
    <x v="45"/>
    <n v="17000"/>
    <s v="JÃ»zÃ´ Itami"/>
    <s v="JÃ»zÃ´ Itami"/>
    <s v="Ken Watanabe"/>
    <s v="Japan"/>
    <n v="0"/>
    <n v="444213"/>
    <n v="1257915.4377323419"/>
    <n v="0"/>
    <n v="412837.36059479561"/>
    <s v="Itami Productions"/>
    <n v="114"/>
  </r>
  <r>
    <s v="Creature"/>
    <x v="0"/>
    <x v="4"/>
    <x v="5"/>
    <n v="107.6"/>
    <s v="March 19, 1986 (France)"/>
    <x v="36"/>
    <n v="3400"/>
    <s v="William Malone"/>
    <s v="William Malone"/>
    <s v="Stan Ivar"/>
    <s v="United States"/>
    <n v="750000"/>
    <n v="0"/>
    <n v="0"/>
    <n v="0"/>
    <n v="0"/>
    <s v="Trans World Entertainment (TWE)"/>
    <n v="97"/>
  </r>
  <r>
    <s v="Secret Admirer"/>
    <x v="0"/>
    <x v="3"/>
    <x v="5"/>
    <n v="107.6"/>
    <s v="June 14, 1985 (United States)"/>
    <x v="14"/>
    <n v="6600"/>
    <s v="David Greenwalt"/>
    <s v="Jim Kouf"/>
    <s v="C. Thomas Howell"/>
    <s v="United States"/>
    <n v="0"/>
    <n v="8622757"/>
    <n v="24417788.64219331"/>
    <n v="0"/>
    <n v="8013714.6840148708"/>
    <s v="Orion Pictures"/>
    <n v="90"/>
  </r>
  <r>
    <s v="No Retreat, No Surrender"/>
    <x v="1"/>
    <x v="2"/>
    <x v="5"/>
    <n v="107.6"/>
    <s v="May 2, 1986 (United States)"/>
    <x v="46"/>
    <n v="16000"/>
    <s v="Corey Yuen"/>
    <s v="See-Yuen Ng"/>
    <s v="Kurt McKinney"/>
    <s v="United States"/>
    <n v="0"/>
    <n v="4662137"/>
    <n v="13202166.764869889"/>
    <n v="0"/>
    <n v="4332841.0780669153"/>
    <s v="Seasonal Film Corporation"/>
    <n v="85"/>
  </r>
  <r>
    <s v="D.A.R.Y.L."/>
    <x v="1"/>
    <x v="8"/>
    <x v="5"/>
    <n v="107.6"/>
    <s v="June 14, 1985 (United States)"/>
    <x v="21"/>
    <n v="12000"/>
    <s v="Simon Wincer"/>
    <s v="David Ambrose"/>
    <s v="Mary Beth Hurt"/>
    <s v="United Kingdom"/>
    <n v="0"/>
    <n v="7840873"/>
    <n v="22203661.738847584"/>
    <n v="0"/>
    <n v="7287056.6914498154"/>
    <s v="Paramount Pictures"/>
    <n v="99"/>
  </r>
  <r>
    <s v="Mishima: A Life in Four Chapters"/>
    <x v="0"/>
    <x v="5"/>
    <x v="5"/>
    <n v="107.6"/>
    <s v="September 20, 1985 (United States)"/>
    <x v="45"/>
    <n v="10000"/>
    <s v="Paul Schrader"/>
    <s v="Paul Schrader"/>
    <s v="Ken Ogata"/>
    <s v="United States"/>
    <n v="5000000"/>
    <n v="569996"/>
    <n v="1614105.7732342007"/>
    <n v="11.39992"/>
    <n v="529736.05947955395"/>
    <s v="Zoetrope Studios"/>
    <n v="120"/>
  </r>
  <r>
    <s v="A Chorus Line"/>
    <x v="8"/>
    <x v="0"/>
    <x v="5"/>
    <n v="107.6"/>
    <s v="December 20, 1985 (United States)"/>
    <x v="19"/>
    <n v="9300"/>
    <s v="Richard Attenborough"/>
    <s v="Arnold Schulman"/>
    <s v="Michael Douglas"/>
    <s v="United States"/>
    <n v="27000000"/>
    <n v="14202899"/>
    <n v="40219547.632899627"/>
    <n v="52.603329629629627"/>
    <n v="13199720.26022305"/>
    <s v="Embassy Pictures"/>
    <n v="113"/>
  </r>
  <r>
    <s v="Cat's Eye"/>
    <x v="8"/>
    <x v="3"/>
    <x v="5"/>
    <n v="107.6"/>
    <s v="April 12, 1985 (United States)"/>
    <x v="21"/>
    <n v="23000"/>
    <s v="Lewis Teague"/>
    <s v="Stephen King"/>
    <s v="Drew Barrymore"/>
    <s v="United States"/>
    <n v="7000000"/>
    <n v="13086298"/>
    <n v="37057574.355018586"/>
    <n v="186.94711428571429"/>
    <n v="12161986.988847585"/>
    <s v="Dino De Laurentiis Company"/>
    <n v="94"/>
  </r>
  <r>
    <s v="Murphy's Romance"/>
    <x v="8"/>
    <x v="3"/>
    <x v="5"/>
    <n v="107.6"/>
    <s v="January 31, 1986 (United States)"/>
    <x v="9"/>
    <n v="5600"/>
    <s v="Martin Ritt"/>
    <s v="Max Schott"/>
    <s v="Sally Field"/>
    <s v="United States"/>
    <n v="13000000"/>
    <n v="30867525"/>
    <n v="87410175.348513007"/>
    <n v="237.4425"/>
    <n v="28687290.892193314"/>
    <s v="Columbia Pictures"/>
    <n v="107"/>
  </r>
  <r>
    <s v="Heaven Help Us"/>
    <x v="0"/>
    <x v="3"/>
    <x v="5"/>
    <n v="107.6"/>
    <s v="February 8, 1985 (United States)"/>
    <x v="15"/>
    <n v="4100"/>
    <s v="Michael Dinner"/>
    <s v="Charles Purpura"/>
    <s v="Donald Sutherland"/>
    <s v="United States"/>
    <n v="0"/>
    <n v="6070794"/>
    <n v="17191179.663568772"/>
    <n v="0"/>
    <n v="5642001.8587360606"/>
    <s v="HBO Pictures"/>
    <n v="104"/>
  </r>
  <r>
    <s v="American Flyers"/>
    <x v="8"/>
    <x v="0"/>
    <x v="5"/>
    <n v="107.6"/>
    <s v="August 16, 1985 (United States)"/>
    <x v="16"/>
    <n v="5700"/>
    <s v="John Badham"/>
    <s v="Steve Tesich"/>
    <s v="Kevin Costner"/>
    <s v="United States"/>
    <n v="0"/>
    <n v="1420355"/>
    <n v="4022139.1124535315"/>
    <n v="0"/>
    <n v="1320032.5278810412"/>
    <s v="WW Production"/>
    <n v="113"/>
  </r>
  <r>
    <s v="The Journey of Natty Gann"/>
    <x v="1"/>
    <x v="1"/>
    <x v="5"/>
    <n v="107.6"/>
    <s v="September 27, 1985 (United States)"/>
    <x v="9"/>
    <n v="5600"/>
    <s v="Jeremy Kagan"/>
    <s v="Jeanne Rosenberg"/>
    <s v="Meredith Salenger"/>
    <s v="United States"/>
    <n v="0"/>
    <n v="9708373"/>
    <n v="27492019.080855019"/>
    <n v="0"/>
    <n v="9022651.4869888481"/>
    <s v="Walt Disney Pictures"/>
    <n v="101"/>
  </r>
  <r>
    <s v="Trouble in Mind"/>
    <x v="0"/>
    <x v="3"/>
    <x v="5"/>
    <n v="107.6"/>
    <s v="March 1986 (United States)"/>
    <x v="16"/>
    <n v="1800"/>
    <s v="Alan Rudolph"/>
    <s v="Alan Rudolph"/>
    <s v="Kris Kristofferson"/>
    <s v="United States"/>
    <n v="0"/>
    <n v="19632"/>
    <n v="55593.591078066915"/>
    <n v="0"/>
    <n v="18245.353159851304"/>
    <s v="Pfeiffer/Blocker Production"/>
    <n v="111"/>
  </r>
  <r>
    <s v="Fandango"/>
    <x v="1"/>
    <x v="3"/>
    <x v="5"/>
    <n v="107.6"/>
    <s v="January 25, 1985 (United States)"/>
    <x v="17"/>
    <n v="7500"/>
    <s v="Kevin Reynolds"/>
    <s v="Kevin Reynolds"/>
    <s v="Kevin Costner"/>
    <s v="United States"/>
    <n v="7000000"/>
    <n v="91666"/>
    <n v="259578.34758364313"/>
    <n v="1.3095142857142856"/>
    <n v="85191.449814126405"/>
    <s v="Warner Bros."/>
    <n v="91"/>
  </r>
  <r>
    <s v="Gotcha!"/>
    <x v="8"/>
    <x v="2"/>
    <x v="5"/>
    <n v="107.6"/>
    <s v="May 3, 1985 (United States)"/>
    <x v="19"/>
    <n v="7000"/>
    <s v="Jeff Kanew"/>
    <s v="Paul G. Hensler"/>
    <s v="Anthony Edwards"/>
    <s v="United States"/>
    <n v="0"/>
    <n v="10806919"/>
    <n v="30602864.491635688"/>
    <n v="0"/>
    <n v="10043605.018587362"/>
    <s v="Universal Pictures"/>
    <n v="101"/>
  </r>
  <r>
    <s v="Death Wish 3"/>
    <x v="0"/>
    <x v="2"/>
    <x v="5"/>
    <n v="107.6"/>
    <s v="November 1, 1985 (United States)"/>
    <x v="23"/>
    <n v="14000"/>
    <s v="Michael Winner"/>
    <s v="Don Jakoby"/>
    <s v="Charles Bronson"/>
    <s v="United States"/>
    <n v="9000000"/>
    <n v="16116878"/>
    <n v="45639523.481412642"/>
    <n v="179.07642222222222"/>
    <n v="14978511.15241636"/>
    <s v="The Cannon Group"/>
    <n v="92"/>
  </r>
  <r>
    <s v="King Solomon's Mines"/>
    <x v="8"/>
    <x v="2"/>
    <x v="5"/>
    <n v="107.6"/>
    <s v="November 22, 1985 (United States)"/>
    <x v="33"/>
    <n v="13000"/>
    <s v="J. Lee Thompson"/>
    <s v="H. Rider Haggard"/>
    <s v="Richard Chamberlain"/>
    <s v="United States"/>
    <n v="12500000"/>
    <n v="15057465"/>
    <n v="42639494.289033458"/>
    <n v="120.45972"/>
    <n v="13993926.579925653"/>
    <s v="The Cannon Group"/>
    <n v="100"/>
  </r>
  <r>
    <s v="American Warrior"/>
    <x v="0"/>
    <x v="2"/>
    <x v="5"/>
    <n v="107.6"/>
    <s v="August 30, 1985 (United States)"/>
    <x v="30"/>
    <n v="14000"/>
    <s v="Sam Firstenberg"/>
    <s v="Paul De Mielche"/>
    <s v="Michael Dudikoff"/>
    <s v="United States"/>
    <n v="1000000"/>
    <n v="10499694"/>
    <n v="29732869.533457249"/>
    <n v="1049.9694"/>
    <n v="9758079.9256505594"/>
    <s v="The Cannon Group"/>
    <n v="95"/>
  </r>
  <r>
    <s v="The Emerald Forest"/>
    <x v="0"/>
    <x v="2"/>
    <x v="5"/>
    <n v="107.6"/>
    <s v="July 3, 1985 (United States)"/>
    <x v="15"/>
    <n v="9600"/>
    <s v="John Boorman"/>
    <s v="Rospo Pallenberg"/>
    <s v="Powers Boothe"/>
    <s v="United Kingdom"/>
    <n v="0"/>
    <n v="24468550"/>
    <n v="69289657.853159845"/>
    <n v="0"/>
    <n v="22740288.104089223"/>
    <s v="Christel Films"/>
    <n v="114"/>
  </r>
  <r>
    <s v="The Holcroft Covenant"/>
    <x v="0"/>
    <x v="2"/>
    <x v="5"/>
    <n v="107.6"/>
    <s v="October 18, 1985 (United States)"/>
    <x v="46"/>
    <n v="3100"/>
    <s v="John Frankenheimer"/>
    <s v="Robert Ludlum"/>
    <s v="Michael Caine"/>
    <s v="United Kingdom"/>
    <n v="0"/>
    <n v="393825"/>
    <n v="1115227.4860594796"/>
    <n v="0"/>
    <n v="366008.36431226769"/>
    <s v="Edie &amp; Ely Landau Inc."/>
    <n v="112"/>
  </r>
  <r>
    <s v="The Falcon and the Snowman"/>
    <x v="0"/>
    <x v="5"/>
    <x v="5"/>
    <n v="107.6"/>
    <s v="February 8, 1985 (United States)"/>
    <x v="8"/>
    <n v="11000"/>
    <s v="John Schlesinger"/>
    <s v="Robert Lindsey"/>
    <s v="Timothy Hutton"/>
    <s v="United Kingdom"/>
    <n v="12000000"/>
    <n v="17130087"/>
    <n v="48508712.907992564"/>
    <n v="142.75072499999999"/>
    <n v="15920155.204460969"/>
    <s v="Hemdale"/>
    <n v="131"/>
  </r>
  <r>
    <s v="Transylvania 6-5000"/>
    <x v="1"/>
    <x v="3"/>
    <x v="5"/>
    <n v="107.6"/>
    <s v="November 8, 1985 (United States)"/>
    <x v="18"/>
    <n v="6900"/>
    <s v="Rudy De Luca"/>
    <s v="Rudy De Luca"/>
    <s v="Jeff Goldblum"/>
    <s v="Yugoslavia"/>
    <n v="3000000"/>
    <n v="7196872"/>
    <n v="20379989.762081783"/>
    <n v="239.89573333333331"/>
    <n v="6688542.7509293687"/>
    <s v="Balcor Film Investors"/>
    <n v="93"/>
  </r>
  <r>
    <s v="Desert Hearts"/>
    <x v="0"/>
    <x v="0"/>
    <x v="5"/>
    <n v="107.6"/>
    <s v="March 7, 1986 (United States)"/>
    <x v="9"/>
    <n v="5500"/>
    <s v="Donna Deitch"/>
    <s v="Jane Rule"/>
    <s v="Helen Shaver"/>
    <s v="United States"/>
    <n v="1250000"/>
    <n v="2492088"/>
    <n v="7057055.8884758363"/>
    <n v="199.36704"/>
    <n v="2316066.9144981415"/>
    <s v="Desert Hearts Productions"/>
    <n v="91"/>
  </r>
  <r>
    <s v="The Heavenly Kid"/>
    <x v="8"/>
    <x v="3"/>
    <x v="5"/>
    <n v="107.6"/>
    <s v="July 26, 1985 (United States)"/>
    <x v="21"/>
    <n v="4600"/>
    <s v="Cary Medoway"/>
    <s v="Cary Medoway"/>
    <s v="Lewis Smith"/>
    <s v="United States"/>
    <n v="0"/>
    <n v="3852271"/>
    <n v="10908800.870817844"/>
    <n v="0"/>
    <n v="3580177.509293681"/>
    <s v="Engelberg-Sumner-Cheikes"/>
    <n v="90"/>
  </r>
  <r>
    <s v="The Purple Rose of Cairo"/>
    <x v="1"/>
    <x v="3"/>
    <x v="5"/>
    <n v="107.6"/>
    <s v="April 19, 1985 (United States)"/>
    <x v="3"/>
    <n v="48000"/>
    <s v="Woody Allen"/>
    <s v="Woody Allen"/>
    <s v="Mia Farrow"/>
    <s v="United States"/>
    <n v="15000000"/>
    <n v="10631333"/>
    <n v="30105642.798327137"/>
    <n v="70.875553333333329"/>
    <n v="9880421.0037174728"/>
    <s v="Jack Rollins &amp; Charles H. Joffe Productions"/>
    <n v="82"/>
  </r>
  <r>
    <s v="The Man with One Red Shoe"/>
    <x v="1"/>
    <x v="3"/>
    <x v="5"/>
    <n v="107.6"/>
    <s v="July 19, 1985 (United States)"/>
    <x v="46"/>
    <n v="15000"/>
    <s v="Stan Dragoti"/>
    <s v="Francis Veber"/>
    <s v="Tom Hanks"/>
    <s v="United States"/>
    <n v="16000000"/>
    <n v="8645411"/>
    <n v="24481939.885687731"/>
    <n v="54.033818749999995"/>
    <n v="8034768.5873605963"/>
    <s v="Twentieth Century Fox"/>
    <n v="92"/>
  </r>
  <r>
    <s v="My Life as a Dog"/>
    <x v="9"/>
    <x v="0"/>
    <x v="5"/>
    <n v="107.6"/>
    <s v="May 1, 1987 (United States)"/>
    <x v="37"/>
    <n v="19000"/>
    <s v="Lasse HallstrÃ¶m"/>
    <s v="Reidar JÃ¶nsson"/>
    <s v="Anton Glanzelius"/>
    <s v="Sweden"/>
    <n v="0"/>
    <n v="8349284"/>
    <n v="23643372.07063197"/>
    <n v="0"/>
    <n v="7759557.6208178448"/>
    <s v="Svensk Filmindustri (SF)"/>
    <n v="101"/>
  </r>
  <r>
    <s v="My Science Project"/>
    <x v="1"/>
    <x v="2"/>
    <x v="5"/>
    <n v="107.6"/>
    <s v="August 9, 1985 (United States)"/>
    <x v="22"/>
    <n v="5500"/>
    <s v="Jonathan R. Betuel"/>
    <s v="Jonathan R. Betuel"/>
    <s v="John Stockwell"/>
    <s v="United States"/>
    <n v="0"/>
    <n v="4122748"/>
    <n v="11674733.416356878"/>
    <n v="0"/>
    <n v="3831550.1858736067"/>
    <s v="Touchstone Pictures"/>
    <n v="94"/>
  </r>
  <r>
    <s v="Seven Minutes in Heaven"/>
    <x v="8"/>
    <x v="3"/>
    <x v="5"/>
    <n v="107.6"/>
    <s v="May 9, 1985 (United States)"/>
    <x v="10"/>
    <n v="1500"/>
    <s v="Linda Feferman"/>
    <s v="Jane Bernstein"/>
    <s v="Jennifer Connelly"/>
    <s v="United States"/>
    <n v="0"/>
    <n v="0"/>
    <n v="0"/>
    <n v="0"/>
    <n v="0"/>
    <s v="Fifteen"/>
    <n v="88"/>
  </r>
  <r>
    <s v="Fraternity Vacation"/>
    <x v="0"/>
    <x v="3"/>
    <x v="5"/>
    <n v="107.6"/>
    <s v="April 12, 1985 (United States)"/>
    <x v="11"/>
    <n v="2200"/>
    <s v="James Frawley"/>
    <s v="Lindsay Harrison"/>
    <s v="Stephen Geoffreys"/>
    <s v="United States"/>
    <n v="0"/>
    <n v="3333306"/>
    <n v="9439203.8866170999"/>
    <n v="0"/>
    <n v="3097868.0297397776"/>
    <s v="New World Pictures"/>
    <n v="94"/>
  </r>
  <r>
    <s v="The New Kids"/>
    <x v="0"/>
    <x v="6"/>
    <x v="5"/>
    <n v="107.6"/>
    <s v="January 18, 1985 (United States)"/>
    <x v="10"/>
    <n v="2900"/>
    <s v="Sean S. Cunningham"/>
    <s v="Stephen Gyllenhaal"/>
    <s v="Shannon Presby"/>
    <s v="United States"/>
    <n v="0"/>
    <n v="199108"/>
    <n v="563830.92565055762"/>
    <n v="0"/>
    <n v="185044.60966542753"/>
    <s v="Columbia Pictures"/>
    <n v="110"/>
  </r>
  <r>
    <s v="Tomboy"/>
    <x v="0"/>
    <x v="3"/>
    <x v="5"/>
    <n v="107.6"/>
    <s v="November 14, 1985 (West Germany)"/>
    <x v="32"/>
    <n v="1400"/>
    <s v="Herb Freed"/>
    <s v="Ben Zelig"/>
    <s v="Betsy Russell"/>
    <s v="United States"/>
    <n v="0"/>
    <n v="14100000"/>
    <n v="39928159.851301119"/>
    <n v="0"/>
    <n v="13104089.219330857"/>
    <s v="Marimark Productions"/>
    <n v="91"/>
  </r>
  <r>
    <s v="Invasion U.S.A."/>
    <x v="0"/>
    <x v="2"/>
    <x v="5"/>
    <n v="107.6"/>
    <s v="September 27, 1985 (United States)"/>
    <x v="30"/>
    <n v="9200"/>
    <s v="Joseph Zito"/>
    <s v="James Bruner"/>
    <s v="Chuck Norris"/>
    <s v="United States"/>
    <n v="10000000"/>
    <n v="17536256"/>
    <n v="49658895.94052045"/>
    <n v="175.36256"/>
    <n v="16297635.687732344"/>
    <s v="Cannon Films"/>
    <n v="107"/>
  </r>
  <r>
    <s v="Revolution"/>
    <x v="1"/>
    <x v="1"/>
    <x v="5"/>
    <n v="107.6"/>
    <s v="December 25, 1985 (United States)"/>
    <x v="11"/>
    <n v="6500"/>
    <s v="Hugh Hudson"/>
    <s v="Robert Dillon"/>
    <s v="Al Pacino"/>
    <s v="United Kingdom"/>
    <n v="28000000"/>
    <n v="358574"/>
    <n v="1015404.2546468402"/>
    <n v="1.2806214285714286"/>
    <n v="333247.21189591085"/>
    <s v="Goldcrest Films International"/>
    <n v="126"/>
  </r>
  <r>
    <s v="Lost in America"/>
    <x v="0"/>
    <x v="3"/>
    <x v="5"/>
    <n v="107.6"/>
    <s v="February 8, 1985 (United States)"/>
    <x v="9"/>
    <n v="8200"/>
    <s v="Albert Brooks"/>
    <s v="Albert Brooks"/>
    <s v="Albert Brooks"/>
    <s v="United States"/>
    <n v="0"/>
    <n v="10179000"/>
    <n v="28824733.271375466"/>
    <n v="0"/>
    <n v="9460037.1747211907"/>
    <s v="The Geffen Company"/>
    <n v="91"/>
  </r>
  <r>
    <s v="Subway"/>
    <x v="0"/>
    <x v="14"/>
    <x v="5"/>
    <n v="107.6"/>
    <s v="November 6, 1985 (United States)"/>
    <x v="14"/>
    <n v="14000"/>
    <s v="Luc Besson"/>
    <s v="Luc Besson"/>
    <s v="Christopher Lambert"/>
    <s v="France"/>
    <n v="0"/>
    <n v="390659"/>
    <n v="1106262.0566914498"/>
    <n v="0"/>
    <n v="363065.98513011157"/>
    <s v="Les Films du Loup"/>
    <n v="104"/>
  </r>
  <r>
    <s v="Moving Violations"/>
    <x v="8"/>
    <x v="3"/>
    <x v="5"/>
    <n v="107.6"/>
    <s v="April 19, 1985 (United States)"/>
    <x v="46"/>
    <n v="3800"/>
    <s v="Neal Israel"/>
    <s v="Neal Israel"/>
    <s v="John Murray"/>
    <s v="United States"/>
    <n v="0"/>
    <n v="10627754"/>
    <n v="30095507.842007436"/>
    <n v="0"/>
    <n v="9877094.7955390345"/>
    <s v="SLM Production Group"/>
    <n v="90"/>
  </r>
  <r>
    <s v="Nomads"/>
    <x v="0"/>
    <x v="4"/>
    <x v="5"/>
    <n v="107.6"/>
    <s v="March 7, 1986 (United States)"/>
    <x v="11"/>
    <n v="4000"/>
    <s v="John McTiernan"/>
    <s v="John McTiernan"/>
    <s v="Lesley-Anne Down"/>
    <s v="United States"/>
    <n v="0"/>
    <n v="2278264"/>
    <n v="6451552.423791822"/>
    <n v="0"/>
    <n v="2117345.7249070634"/>
    <s v="Cinema VII"/>
    <n v="91"/>
  </r>
  <r>
    <s v="Fool for Love"/>
    <x v="0"/>
    <x v="0"/>
    <x v="5"/>
    <n v="107.6"/>
    <s v="May 14, 1986 (France)"/>
    <x v="10"/>
    <n v="2400"/>
    <s v="Robert Altman"/>
    <s v="Sam Shepard"/>
    <s v="Sam Shepard"/>
    <s v="United States"/>
    <n v="0"/>
    <n v="836156"/>
    <n v="2367813.5055762082"/>
    <n v="0"/>
    <n v="777096.65427509299"/>
    <s v="Cinema '84"/>
    <n v="106"/>
  </r>
  <r>
    <s v="Baby: Secret of the Lost Legend"/>
    <x v="1"/>
    <x v="1"/>
    <x v="5"/>
    <n v="107.6"/>
    <s v="March 22, 1985 (United States)"/>
    <x v="27"/>
    <n v="3100"/>
    <s v="Bill Norton"/>
    <s v="Clifford Green"/>
    <s v="William Katt"/>
    <s v="United States"/>
    <n v="0"/>
    <n v="14972297"/>
    <n v="42398316.876394056"/>
    <n v="0"/>
    <n v="13914774.163568776"/>
    <s v="Silver Screen Partners II"/>
    <n v="95"/>
  </r>
  <r>
    <s v="Code of Silence"/>
    <x v="0"/>
    <x v="2"/>
    <x v="5"/>
    <n v="107.6"/>
    <s v="May 3, 1985 (United States)"/>
    <x v="10"/>
    <n v="7300"/>
    <s v="Andrew Davis"/>
    <s v="Michael Butler"/>
    <s v="Chuck Norris"/>
    <s v="United States"/>
    <n v="7000000"/>
    <n v="20345361"/>
    <n v="57613675.619888477"/>
    <n v="290.64801428571428"/>
    <n v="18908328.066914503"/>
    <s v="Orion Pictures"/>
    <n v="101"/>
  </r>
  <r>
    <s v="Crimewave"/>
    <x v="8"/>
    <x v="3"/>
    <x v="5"/>
    <n v="107.6"/>
    <s v="April 25, 1986 (United States)"/>
    <x v="46"/>
    <n v="5300"/>
    <s v="Sam Raimi"/>
    <s v="Ethan Coen"/>
    <s v="Louise Lasser"/>
    <s v="United States"/>
    <n v="3000000"/>
    <n v="5101"/>
    <n v="14444.932156133829"/>
    <n v="0.17003333333333334"/>
    <n v="4740.7063197026027"/>
    <s v="Columbia Pictures"/>
    <n v="83"/>
  </r>
  <r>
    <s v="Gymkata"/>
    <x v="0"/>
    <x v="2"/>
    <x v="5"/>
    <n v="107.6"/>
    <s v="May 3, 1985 (United States)"/>
    <x v="44"/>
    <n v="3900"/>
    <s v="Robert Clouse"/>
    <s v="Charles Robert Carner"/>
    <s v="Kurt Thomas"/>
    <s v="United States"/>
    <n v="0"/>
    <n v="5730596"/>
    <n v="16227812.27881041"/>
    <n v="0"/>
    <n v="5325832.7137546474"/>
    <s v="Metro-Goldwyn-Mayer (MGM)"/>
    <n v="90"/>
  </r>
  <r>
    <s v="Sweet Dreams"/>
    <x v="8"/>
    <x v="5"/>
    <x v="5"/>
    <n v="107.6"/>
    <s v="October 11, 1985 (United States)"/>
    <x v="12"/>
    <n v="4400"/>
    <s v="Karel Reisz"/>
    <s v="Robert Getchell"/>
    <s v="Jessica Lange"/>
    <s v="United States"/>
    <n v="0"/>
    <n v="9085049"/>
    <n v="25726899.909851301"/>
    <n v="0"/>
    <n v="8443354.0892193317"/>
    <s v="HBO Pictures"/>
    <n v="115"/>
  </r>
  <r>
    <s v="The Slugger's Wife"/>
    <x v="8"/>
    <x v="3"/>
    <x v="5"/>
    <n v="107.6"/>
    <s v="March 29, 1985 (United States)"/>
    <x v="54"/>
    <n v="1000"/>
    <s v="Hal Ashby"/>
    <s v="Neil Simon"/>
    <s v="Michael O'Keefe"/>
    <s v="United States"/>
    <n v="0"/>
    <n v="1878561"/>
    <n v="5319679.7091078069"/>
    <n v="0"/>
    <n v="1745874.5353159853"/>
    <s v="Rastar Films"/>
    <n v="105"/>
  </r>
  <r>
    <s v="Avenging Angel"/>
    <x v="0"/>
    <x v="2"/>
    <x v="5"/>
    <n v="107.6"/>
    <s v="January 11, 1985 (United States)"/>
    <x v="25"/>
    <n v="1400"/>
    <s v="Robert Vincent O'Neil"/>
    <s v="Robert Vincent O'Neil"/>
    <s v="Betsy Russell"/>
    <s v="United States"/>
    <n v="0"/>
    <n v="5622787"/>
    <n v="15922520.435873605"/>
    <n v="0"/>
    <n v="5225638.4758364316"/>
    <s v="Avenging Venture"/>
    <n v="93"/>
  </r>
  <r>
    <s v="Santa Claus: The Movie"/>
    <x v="1"/>
    <x v="1"/>
    <x v="5"/>
    <n v="107.6"/>
    <s v="November 27, 1985 (United States)"/>
    <x v="21"/>
    <n v="12000"/>
    <s v="Jeannot Szwarc"/>
    <s v="David Newman"/>
    <s v="Dudley Moore"/>
    <s v="United Kingdom"/>
    <n v="50000000"/>
    <n v="23717291"/>
    <n v="67162254.346654281"/>
    <n v="47.434581999999999"/>
    <n v="22042092.007434946"/>
    <s v="GGG"/>
    <n v="107"/>
  </r>
  <r>
    <s v="That Was Then... This Is Now"/>
    <x v="0"/>
    <x v="6"/>
    <x v="5"/>
    <n v="107.6"/>
    <s v="November 8, 1985 (United States)"/>
    <x v="19"/>
    <n v="2200"/>
    <s v="Christopher Cain"/>
    <s v="S.E. Hinton"/>
    <s v="Emilio Estevez"/>
    <s v="United States"/>
    <n v="0"/>
    <n v="8630068"/>
    <n v="24438491.817843866"/>
    <n v="0"/>
    <n v="8020509.2936802981"/>
    <s v="Media Ventures"/>
    <n v="102"/>
  </r>
  <r>
    <s v="Agnes of God"/>
    <x v="8"/>
    <x v="0"/>
    <x v="5"/>
    <n v="107.6"/>
    <s v="September 27, 1985 (United States)"/>
    <x v="14"/>
    <n v="6900"/>
    <s v="Norman Jewison"/>
    <s v="John Pielmeier"/>
    <s v="Jane Fonda"/>
    <s v="United States"/>
    <n v="10000000"/>
    <n v="25627836"/>
    <n v="72572505.847583652"/>
    <n v="256.27836000000002"/>
    <n v="23817691.44981413"/>
    <s v="Columbia Pictures"/>
    <n v="98"/>
  </r>
  <r>
    <s v="Rustlers' Rhapsody"/>
    <x v="1"/>
    <x v="3"/>
    <x v="5"/>
    <n v="107.6"/>
    <s v="May 10, 1985 (United States)"/>
    <x v="16"/>
    <n v="2100"/>
    <s v="Hugh Wilson"/>
    <s v="Hugh Wilson"/>
    <s v="Tom Berenger"/>
    <s v="United States"/>
    <n v="0"/>
    <n v="6090497"/>
    <n v="17246974.311338291"/>
    <n v="0"/>
    <n v="5660313.1970260227"/>
    <s v="Paramount Pictures"/>
    <n v="88"/>
  </r>
  <r>
    <s v="The Adventures of Mark Twain"/>
    <x v="2"/>
    <x v="10"/>
    <x v="5"/>
    <n v="107.6"/>
    <s v="July 26, 1985 (United States)"/>
    <x v="34"/>
    <n v="2700"/>
    <s v="Will Vinton"/>
    <s v="Susan Shadburne"/>
    <s v="James Whitmore"/>
    <s v="United States"/>
    <n v="0"/>
    <n v="849915"/>
    <n v="2406776.026951673"/>
    <n v="0"/>
    <n v="789883.82899628265"/>
    <s v="Atlantic"/>
    <n v="86"/>
  </r>
  <r>
    <s v="Stick"/>
    <x v="0"/>
    <x v="2"/>
    <x v="5"/>
    <n v="107.6"/>
    <s v="April 26, 1985 (United States)"/>
    <x v="46"/>
    <n v="1900"/>
    <s v="Burt Reynolds"/>
    <s v="Elmore Leonard"/>
    <s v="Burt Reynolds"/>
    <s v="United States"/>
    <n v="22000000"/>
    <n v="8489518"/>
    <n v="24040484.522304833"/>
    <n v="38.58871818181818"/>
    <n v="7889886.6171003729"/>
    <s v="Universal Pictures"/>
    <n v="109"/>
  </r>
  <r>
    <s v="The Bride"/>
    <x v="8"/>
    <x v="7"/>
    <x v="5"/>
    <n v="107.6"/>
    <s v="August 16, 1985 (United States)"/>
    <x v="11"/>
    <n v="2900"/>
    <s v="Franc Roddam"/>
    <s v="Lloyd Fonvielle"/>
    <s v="Sting"/>
    <s v="United Kingdom"/>
    <n v="13000000"/>
    <n v="3558669"/>
    <n v="10077383.311338291"/>
    <n v="27.37437692307692"/>
    <n v="3307313.1970260227"/>
    <s v="Colgems Productions Ltd."/>
    <n v="118"/>
  </r>
  <r>
    <s v="Morons from Outer Space"/>
    <x v="8"/>
    <x v="3"/>
    <x v="5"/>
    <n v="107.6"/>
    <s v="September 20, 1985 (United States)"/>
    <x v="54"/>
    <n v="1800"/>
    <s v="Mike Hodges"/>
    <s v="Griff Rhys Jones"/>
    <s v="Mel Smith"/>
    <s v="United Kingdom"/>
    <n v="0"/>
    <n v="441137"/>
    <n v="1249204.8689591079"/>
    <n v="0"/>
    <n v="409978.62453531602"/>
    <s v="Calendar Productions"/>
    <n v="90"/>
  </r>
  <r>
    <s v="Godzilla 1985"/>
    <x v="1"/>
    <x v="2"/>
    <x v="5"/>
    <n v="107.6"/>
    <s v="August 23, 1985 (United States)"/>
    <x v="19"/>
    <n v="6100"/>
    <s v="Directors"/>
    <s v="Reuben Bercovitch"/>
    <s v="Raymond Burr"/>
    <s v="Japan"/>
    <n v="2000000"/>
    <n v="4116395"/>
    <n v="11656743.090148699"/>
    <n v="205.81975"/>
    <n v="3825645.9107806697"/>
    <s v="Toho Company"/>
    <n v="87"/>
  </r>
  <r>
    <s v="Plenty"/>
    <x v="0"/>
    <x v="0"/>
    <x v="5"/>
    <n v="107.6"/>
    <s v="September 20, 1985 (United States)"/>
    <x v="22"/>
    <n v="2800"/>
    <s v="Fred Schepisi"/>
    <s v="David Hare"/>
    <s v="Meryl Streep"/>
    <s v="United Kingdom"/>
    <n v="10000000"/>
    <n v="6148000"/>
    <n v="17409810.408921935"/>
    <n v="61.480000000000004"/>
    <n v="5713754.6468401495"/>
    <s v="Pressman Productions"/>
    <n v="121"/>
  </r>
  <r>
    <s v="King David"/>
    <x v="8"/>
    <x v="1"/>
    <x v="5"/>
    <n v="107.6"/>
    <s v="March 29, 1985 (United States)"/>
    <x v="11"/>
    <n v="2100"/>
    <s v="Bruce Beresford"/>
    <s v="Andrew Birkin"/>
    <s v="Richard Gere"/>
    <s v="United Kingdom"/>
    <n v="22000000"/>
    <n v="5111099"/>
    <n v="14473530.346654275"/>
    <n v="23.232268181818185"/>
    <n v="4750092.0074349446"/>
    <s v="Barclays Mercantile Industrial Finance"/>
    <n v="114"/>
  </r>
  <r>
    <s v="The Trip to Bountiful"/>
    <x v="1"/>
    <x v="0"/>
    <x v="5"/>
    <n v="107.6"/>
    <s v="January 24, 1986 (United States)"/>
    <x v="24"/>
    <n v="4300"/>
    <s v="Peter Masterson"/>
    <s v="Horton Foote"/>
    <s v="Geraldine Page"/>
    <s v="United States"/>
    <n v="0"/>
    <n v="7491903"/>
    <n v="21215453.941449814"/>
    <n v="0"/>
    <n v="6962735.1301115248"/>
    <s v="Bountiful Film Partners"/>
    <n v="108"/>
  </r>
  <r>
    <s v="Missing in Action 2: The Beginning"/>
    <x v="0"/>
    <x v="2"/>
    <x v="5"/>
    <n v="107.6"/>
    <s v="March 1, 1985 (United States)"/>
    <x v="11"/>
    <n v="7900"/>
    <s v="Lance Hool"/>
    <s v="Steve Bing"/>
    <s v="Chuck Norris"/>
    <s v="United States"/>
    <n v="2410000"/>
    <n v="10755447"/>
    <n v="30457106.885687731"/>
    <n v="446.28410788381746"/>
    <n v="9995768.5873605963"/>
    <s v="The Cannon Group"/>
    <n v="100"/>
  </r>
  <r>
    <s v="The Protector"/>
    <x v="0"/>
    <x v="2"/>
    <x v="5"/>
    <n v="107.6"/>
    <s v="August 23, 1985 (United States)"/>
    <x v="46"/>
    <n v="4200"/>
    <s v="James Glickenhaus"/>
    <s v="James Glickenhaus"/>
    <s v="Jackie Chan"/>
    <s v="Hong Kong"/>
    <n v="5000000"/>
    <n v="981817"/>
    <n v="2780294.0511152418"/>
    <n v="19.636340000000001"/>
    <n v="912469.33085501869"/>
    <s v="Eurasia Investments"/>
    <n v="91"/>
  </r>
  <r>
    <s v="The Mean Season"/>
    <x v="0"/>
    <x v="6"/>
    <x v="5"/>
    <n v="107.6"/>
    <s v="February 15, 1985 (United States)"/>
    <x v="10"/>
    <n v="3800"/>
    <s v="Phillip Borsos"/>
    <s v="John Katzenbach"/>
    <s v="Kurt Russell"/>
    <s v="United States"/>
    <n v="7000000"/>
    <n v="4349446"/>
    <n v="12316693.273234202"/>
    <n v="62.13494285714286"/>
    <n v="4042236.0594795546"/>
    <s v="David Foster Productions"/>
    <n v="103"/>
  </r>
  <r>
    <s v="Turk 182"/>
    <x v="8"/>
    <x v="3"/>
    <x v="5"/>
    <n v="107.6"/>
    <s v="February 15, 1985 (United States)"/>
    <x v="22"/>
    <n v="3700"/>
    <s v="Bob Clark"/>
    <s v="James Gregory Kingston"/>
    <s v="Timothy Hutton"/>
    <s v="United States"/>
    <n v="0"/>
    <n v="3594997"/>
    <n v="10180256.374535317"/>
    <n v="0"/>
    <n v="3341075.2788104094"/>
    <s v="Interscope Communications"/>
    <n v="102"/>
  </r>
  <r>
    <s v="The Official Story"/>
    <x v="4"/>
    <x v="0"/>
    <x v="5"/>
    <n v="107.6"/>
    <s v="November 8, 1985 (United States)"/>
    <x v="40"/>
    <n v="8800"/>
    <s v="Luis Puenzo"/>
    <s v="AÃ­da Bortnik"/>
    <s v="Norma Aleandro"/>
    <s v="Argentina"/>
    <n v="0"/>
    <n v="69832"/>
    <n v="197749.16728624536"/>
    <n v="0"/>
    <n v="64899.628252788112"/>
    <s v="Historias Cinematograficas Cinemania"/>
    <n v="112"/>
  </r>
  <r>
    <s v="Krush Groove"/>
    <x v="0"/>
    <x v="3"/>
    <x v="5"/>
    <n v="107.6"/>
    <s v="October 25, 1985 (United States)"/>
    <x v="16"/>
    <n v="2900"/>
    <s v="Michael Schultz"/>
    <s v="Ralph Farquhar"/>
    <s v="Sheila E."/>
    <s v="United States"/>
    <n v="3000000"/>
    <n v="11052713"/>
    <n v="31298900.103159852"/>
    <n v="368.42376666666667"/>
    <n v="10272038.104089221"/>
    <s v="Crystalite Productions"/>
    <n v="97"/>
  </r>
  <r>
    <s v="He-Man and She-Ra: The Secret of the Sword"/>
    <x v="2"/>
    <x v="10"/>
    <x v="5"/>
    <n v="107.6"/>
    <s v="March 22, 1985 (United States)"/>
    <x v="4"/>
    <n v="2600"/>
    <s v="Directors"/>
    <s v="Larry DiTillio"/>
    <s v="John Erwin"/>
    <s v="United States"/>
    <n v="2000000"/>
    <n v="7660857"/>
    <n v="21693895.240706321"/>
    <n v="383.04284999999999"/>
    <n v="7119755.5762081798"/>
    <s v="Filmation Associates"/>
    <n v="100"/>
  </r>
  <r>
    <s v="Warning Sign"/>
    <x v="0"/>
    <x v="0"/>
    <x v="5"/>
    <n v="107.6"/>
    <s v="August 23, 1985 (United States)"/>
    <x v="10"/>
    <n v="2300"/>
    <s v="Hal Barwood"/>
    <s v="Hal Barwood"/>
    <s v="Sam Waterston"/>
    <s v="United States"/>
    <n v="0"/>
    <n v="1918117"/>
    <n v="5431693.7723048329"/>
    <n v="0"/>
    <n v="1782636.617100372"/>
    <s v="SLM Production Group"/>
    <n v="99"/>
  </r>
  <r>
    <s v="Creator"/>
    <x v="0"/>
    <x v="3"/>
    <x v="5"/>
    <n v="107.6"/>
    <s v="September 20, 1985 (United States)"/>
    <x v="19"/>
    <n v="3000"/>
    <s v="Ivan Passer"/>
    <s v="Jeremy Leven"/>
    <s v="Peter O'Toole"/>
    <s v="United States"/>
    <n v="0"/>
    <n v="5349607"/>
    <n v="15148933.577137547"/>
    <n v="0"/>
    <n v="4971753.7174721193"/>
    <s v="Kings Road Entertainment"/>
    <n v="107"/>
  </r>
  <r>
    <s v="Taipei Story"/>
    <x v="4"/>
    <x v="0"/>
    <x v="5"/>
    <n v="107.6"/>
    <s v="1985 (Taiwan)"/>
    <x v="3"/>
    <n v="2500"/>
    <s v="Edward Yang"/>
    <s v="T'ien-wen Chu"/>
    <s v="Chin Tsai"/>
    <s v="Taiwan"/>
    <n v="0"/>
    <n v="35336"/>
    <n v="100063.93308550186"/>
    <n v="0"/>
    <n v="32840.148698884761"/>
    <s v="Evergreen Film Company"/>
    <n v="119"/>
  </r>
  <r>
    <s v="Otac na sluzbenom putu"/>
    <x v="0"/>
    <x v="0"/>
    <x v="5"/>
    <n v="107.6"/>
    <s v="October 11, 1985 (United States)"/>
    <x v="40"/>
    <n v="9000"/>
    <s v="Emir Kusturica"/>
    <s v="Abdulah Sidran"/>
    <s v="Moreno D'E Bartolli"/>
    <s v="Yugoslavia"/>
    <n v="0"/>
    <n v="34751"/>
    <n v="98407.339219330854"/>
    <n v="0"/>
    <n v="32296.468401486993"/>
    <s v="Centar Film"/>
    <n v="136"/>
  </r>
  <r>
    <s v="The Aviator"/>
    <x v="1"/>
    <x v="1"/>
    <x v="5"/>
    <n v="107.6"/>
    <s v="March 15, 1985 (United States)"/>
    <x v="30"/>
    <n v="1200"/>
    <s v="George Miller"/>
    <s v="Ernest K. Gann"/>
    <s v="Christopher Reeve"/>
    <s v="United States"/>
    <n v="0"/>
    <n v="1304192"/>
    <n v="3693190.5427509295"/>
    <n v="0"/>
    <n v="1212074.3494423793"/>
    <s v="United Artists"/>
    <n v="96"/>
  </r>
  <r>
    <s v="Starchaser: The Legend of Orin"/>
    <x v="1"/>
    <x v="10"/>
    <x v="5"/>
    <n v="107.6"/>
    <s v="November 22, 1985 (United States)"/>
    <x v="16"/>
    <n v="2100"/>
    <s v="Steven Hahn"/>
    <s v="Jeffrey Scott"/>
    <s v="Joe Colligan"/>
    <s v="South Korea"/>
    <n v="15000000"/>
    <n v="3360800"/>
    <n v="9517060.9665427506"/>
    <n v="22.405333333333331"/>
    <n v="3123420.074349443"/>
    <s v="Young Sung Production Co."/>
    <n v="100"/>
  </r>
  <r>
    <s v="Maxie"/>
    <x v="1"/>
    <x v="3"/>
    <x v="5"/>
    <n v="107.6"/>
    <s v="September 27, 1985 (United States)"/>
    <x v="20"/>
    <n v="993"/>
    <s v="Paul Aaron"/>
    <s v="Jack Finney"/>
    <s v="Glenn Close"/>
    <s v="United States"/>
    <n v="0"/>
    <n v="2564278"/>
    <n v="7261482.4033457246"/>
    <n v="0"/>
    <n v="2383157.9925650563"/>
    <s v="Aurora"/>
    <n v="98"/>
  </r>
  <r>
    <s v="DEFCON-4"/>
    <x v="0"/>
    <x v="2"/>
    <x v="5"/>
    <n v="107.6"/>
    <s v="March 15, 1985 (United States)"/>
    <x v="54"/>
    <n v="1800"/>
    <s v="Paul Donovan"/>
    <s v="Paul Donovan"/>
    <s v="Lenore Zann"/>
    <s v="Canada"/>
    <n v="0"/>
    <n v="1057064"/>
    <n v="2993377.3308550185"/>
    <n v="0"/>
    <n v="982401.48698884773"/>
    <s v="New World Pictures"/>
    <n v="88"/>
  </r>
  <r>
    <s v="The Care Bears Movie"/>
    <x v="2"/>
    <x v="10"/>
    <x v="5"/>
    <n v="107.6"/>
    <s v="March 29, 1985 (United States)"/>
    <x v="46"/>
    <n v="5200"/>
    <s v="Arna Selznick"/>
    <s v="Peter Sauder"/>
    <s v="Georgia Engel"/>
    <s v="Canada"/>
    <n v="2000000"/>
    <n v="22934622"/>
    <n v="64945904.492565058"/>
    <n v="1146.7311"/>
    <n v="21314704.460966546"/>
    <s v="Nelvana"/>
    <n v="77"/>
  </r>
  <r>
    <s v="Sylvester"/>
    <x v="1"/>
    <x v="0"/>
    <x v="5"/>
    <n v="107.6"/>
    <s v="March 15, 1985 (United States)"/>
    <x v="5"/>
    <n v="404"/>
    <s v="Tim Hunter"/>
    <s v="Carol Sobieski"/>
    <s v="Richard Farnsworth"/>
    <s v="United States"/>
    <n v="0"/>
    <n v="385687"/>
    <n v="1092182.4247211895"/>
    <n v="0"/>
    <n v="358445.16728624539"/>
    <s v="Columbia Pictures"/>
    <n v="104"/>
  </r>
  <r>
    <s v="Radioactive Dreams"/>
    <x v="0"/>
    <x v="2"/>
    <x v="5"/>
    <n v="107.6"/>
    <s v="September 19, 1986 (United States)"/>
    <x v="41"/>
    <n v="1600"/>
    <s v="Albert Pyun"/>
    <s v="Albert Pyun"/>
    <s v="John Stockwell"/>
    <s v="Mexico"/>
    <n v="0"/>
    <n v="220038"/>
    <n v="623100.1728624535"/>
    <n v="0"/>
    <n v="204496.28252788106"/>
    <s v="ITM Productions"/>
    <n v="98"/>
  </r>
  <r>
    <s v="Twice in a Lifetime"/>
    <x v="0"/>
    <x v="0"/>
    <x v="5"/>
    <n v="107.6"/>
    <s v="November 8, 1985 (United States)"/>
    <x v="16"/>
    <n v="1000"/>
    <s v="Bud Yorkin"/>
    <s v="Colin Welland"/>
    <s v="Gene Hackman"/>
    <s v="United States"/>
    <n v="8000000"/>
    <n v="8402424"/>
    <n v="23793853.092936803"/>
    <n v="105.0303"/>
    <n v="7808944.2379182167"/>
    <s v="Bud Yorkin Productions"/>
    <n v="111"/>
  </r>
  <r>
    <s v="Dance with a Stranger"/>
    <x v="0"/>
    <x v="5"/>
    <x v="5"/>
    <n v="107.6"/>
    <s v="August 9, 1985 (United States)"/>
    <x v="17"/>
    <n v="2500"/>
    <s v="Mike Newell"/>
    <s v="Shelagh Delaney"/>
    <s v="Miranda Richardson"/>
    <s v="United Kingdom"/>
    <n v="0"/>
    <n v="2174622"/>
    <n v="6158060.6263940521"/>
    <n v="0"/>
    <n v="2021024.1635687735"/>
    <s v="Goldcrest Films International"/>
    <n v="96"/>
  </r>
  <r>
    <s v="Water"/>
    <x v="8"/>
    <x v="1"/>
    <x v="5"/>
    <n v="107.6"/>
    <s v="April 18, 1986 (United States)"/>
    <x v="10"/>
    <n v="2300"/>
    <s v="Dick Clement"/>
    <s v="Dick Clement"/>
    <s v="Michael Caine"/>
    <s v="United Kingdom"/>
    <n v="0"/>
    <n v="1256862"/>
    <n v="3559162.1877323422"/>
    <n v="0"/>
    <n v="1168087.3605947958"/>
    <s v="HandMade Films"/>
    <n v="115"/>
  </r>
  <r>
    <s v="One Magic Christmas"/>
    <x v="2"/>
    <x v="8"/>
    <x v="5"/>
    <n v="107.6"/>
    <s v="November 22, 1985 (United States)"/>
    <x v="16"/>
    <n v="3400"/>
    <s v="Phillip Borsos"/>
    <s v="Thomas Meehan"/>
    <s v="Mary Steenburgen"/>
    <s v="Canada"/>
    <n v="0"/>
    <n v="13677222"/>
    <n v="38730943.711895913"/>
    <n v="0"/>
    <n v="12711172.862453533"/>
    <s v="Walt Disney Pictures"/>
    <n v="89"/>
  </r>
  <r>
    <s v="Echo Park"/>
    <x v="0"/>
    <x v="3"/>
    <x v="5"/>
    <n v="107.6"/>
    <s v="July 25, 1986 (United States)"/>
    <x v="1"/>
    <n v="610"/>
    <s v="Robert Dornhelm"/>
    <s v="Michael Ventura"/>
    <s v="Susan Dey"/>
    <s v="United States"/>
    <n v="0"/>
    <n v="0"/>
    <n v="0"/>
    <n v="0"/>
    <n v="0"/>
    <s v="Sascha-Verleih"/>
    <n v="88"/>
  </r>
  <r>
    <s v="O.C. and Stiggs"/>
    <x v="0"/>
    <x v="3"/>
    <x v="5"/>
    <n v="107.6"/>
    <s v="1985 (United States)"/>
    <x v="20"/>
    <n v="1200"/>
    <s v="Robert Altman"/>
    <s v="Tod Carroll"/>
    <s v="Daniel Jenkins"/>
    <s v="United States"/>
    <n v="7000000"/>
    <n v="29815"/>
    <n v="84429.651486988849"/>
    <n v="0.42592857142857143"/>
    <n v="27709.107806691452"/>
    <s v="Metro-Goldwyn-Mayer (MGM)"/>
    <n v="109"/>
  </r>
  <r>
    <s v="The Good Father"/>
    <x v="0"/>
    <x v="0"/>
    <x v="5"/>
    <n v="107.6"/>
    <s v="February 11, 1987 (United States)"/>
    <x v="19"/>
    <n v="511"/>
    <s v="Mike Newell"/>
    <s v="Peter Prince"/>
    <s v="Anthony Hopkins"/>
    <s v="United Kingdom"/>
    <n v="0"/>
    <n v="421201"/>
    <n v="1192750.4154275092"/>
    <n v="0"/>
    <n v="391450.74349442386"/>
    <s v="Channel Four Films"/>
    <n v="90"/>
  </r>
  <r>
    <s v="Fever Pitch"/>
    <x v="0"/>
    <x v="0"/>
    <x v="5"/>
    <n v="107.6"/>
    <s v="November 22, 1985 (United States)"/>
    <x v="52"/>
    <n v="243"/>
    <s v="Richard Brooks"/>
    <s v="Richard Brooks"/>
    <s v="Ryan O'Neal"/>
    <s v="United States"/>
    <n v="7000000"/>
    <n v="618847"/>
    <n v="1752441.2723048327"/>
    <n v="8.8406714285714276"/>
    <n v="575136.61710037186"/>
    <s v="Metro-Goldwyn-Mayer (MGM)"/>
    <n v="96"/>
  </r>
  <r>
    <s v="The Doctor and the Devils"/>
    <x v="0"/>
    <x v="6"/>
    <x v="5"/>
    <n v="107.6"/>
    <s v="October 4, 1985 (United States)"/>
    <x v="10"/>
    <n v="1100"/>
    <s v="Freddie Francis"/>
    <s v="Dylan Thomas"/>
    <s v="Timothy Dalton"/>
    <s v="United Kingdom"/>
    <n v="0"/>
    <n v="147070"/>
    <n v="416470.52973977698"/>
    <n v="0"/>
    <n v="136682.156133829"/>
    <s v="Brooksfilms"/>
    <n v="93"/>
  </r>
  <r>
    <s v="Head Office"/>
    <x v="8"/>
    <x v="3"/>
    <x v="5"/>
    <n v="107.6"/>
    <s v="January 3, 1986 (United States)"/>
    <x v="20"/>
    <n v="1400"/>
    <s v="Ken Finkleman"/>
    <s v="Ken Finkleman"/>
    <s v="Judge Reinhold"/>
    <s v="United States"/>
    <n v="0"/>
    <n v="3393807"/>
    <n v="9610529.673791822"/>
    <n v="0"/>
    <n v="3154095.7249070639"/>
    <s v="Guber-Peters Company"/>
    <n v="90"/>
  </r>
  <r>
    <s v="Eleni"/>
    <x v="1"/>
    <x v="0"/>
    <x v="5"/>
    <n v="107.6"/>
    <s v="December 21, 1985 (Japan)"/>
    <x v="9"/>
    <n v="1400"/>
    <s v="Peter Yates"/>
    <s v="Nicholas Gage"/>
    <s v="Kate Nelligan"/>
    <s v="United States"/>
    <n v="0"/>
    <n v="305102"/>
    <n v="863983.07992565061"/>
    <n v="0"/>
    <n v="283552.04460966546"/>
    <s v="CBS Entertainment Production"/>
    <n v="114"/>
  </r>
  <r>
    <s v="Dreamchild"/>
    <x v="1"/>
    <x v="5"/>
    <x v="5"/>
    <n v="107.6"/>
    <s v="October 4, 1985 (United States)"/>
    <x v="8"/>
    <n v="1500"/>
    <s v="Gavin Millar"/>
    <s v="Dennis Potter"/>
    <s v="Coral Browne"/>
    <s v="United Kingdom"/>
    <n v="0"/>
    <n v="1215923"/>
    <n v="3443231.7667286247"/>
    <n v="0"/>
    <n v="1130039.962825279"/>
    <s v="PfH Ltd."/>
    <n v="94"/>
  </r>
  <r>
    <s v="Defense of the Realm"/>
    <x v="1"/>
    <x v="14"/>
    <x v="5"/>
    <n v="107.6"/>
    <s v="November 21, 1986 (United States)"/>
    <x v="16"/>
    <n v="2100"/>
    <s v="David Drury"/>
    <s v="Martin Stellman"/>
    <s v="Gabriel Byrne"/>
    <s v="United Kingdom"/>
    <n v="0"/>
    <n v="750000"/>
    <n v="2123838.2899628254"/>
    <n v="0"/>
    <n v="697026.02230483282"/>
    <s v="The Rank Organisation"/>
    <n v="96"/>
  </r>
  <r>
    <s v="Bad Medicine"/>
    <x v="8"/>
    <x v="3"/>
    <x v="5"/>
    <n v="107.6"/>
    <s v="November 22, 1985 (United States)"/>
    <x v="26"/>
    <n v="1200"/>
    <s v="Harvey Miller"/>
    <s v="Steven Horowitz"/>
    <s v="Steve Guttenberg"/>
    <s v="United States"/>
    <n v="0"/>
    <n v="2685453"/>
    <n v="7604623.8763940521"/>
    <n v="0"/>
    <n v="2495774.1635687738"/>
    <s v="Lantana Productions"/>
    <n v="98"/>
  </r>
  <r>
    <s v="Wetherby"/>
    <x v="0"/>
    <x v="0"/>
    <x v="5"/>
    <n v="107.6"/>
    <s v="July 19, 1985 (United States)"/>
    <x v="8"/>
    <n v="1400"/>
    <s v="David Hare"/>
    <s v="David Hare"/>
    <s v="Vanessa Redgrave"/>
    <s v="United Kingdom"/>
    <n v="0"/>
    <n v="1299985"/>
    <n v="3681277.2258364311"/>
    <n v="0"/>
    <n v="1208164.4981412641"/>
    <s v="Film Four International"/>
    <n v="102"/>
  </r>
  <r>
    <s v="Compromising Positions"/>
    <x v="0"/>
    <x v="3"/>
    <x v="5"/>
    <n v="107.6"/>
    <s v="August 30, 1985 (United States)"/>
    <x v="23"/>
    <n v="953"/>
    <s v="Frank Perry"/>
    <s v="Susan Isaacs"/>
    <s v="Susan Sarandon"/>
    <s v="United States"/>
    <n v="0"/>
    <n v="12531831"/>
    <n v="35487443.361524165"/>
    <n v="0"/>
    <n v="11646683.085501861"/>
    <s v="Blackhawk Productions"/>
    <n v="99"/>
  </r>
  <r>
    <s v="Rainbow Brite and the Star Stealer"/>
    <x v="2"/>
    <x v="10"/>
    <x v="5"/>
    <n v="107.6"/>
    <s v="November 15, 1985 (United States)"/>
    <x v="15"/>
    <n v="1100"/>
    <s v="Bernard DeyriÃ¨s"/>
    <s v="Jean Chalopin"/>
    <s v="Bettina Bush"/>
    <s v="United States"/>
    <n v="0"/>
    <n v="4889971"/>
    <n v="13847343.52881041"/>
    <n v="0"/>
    <n v="4544582.7137546474"/>
    <s v="DIC Entertainment"/>
    <n v="85"/>
  </r>
  <r>
    <s v="Alamo Bay"/>
    <x v="0"/>
    <x v="2"/>
    <x v="5"/>
    <n v="107.6"/>
    <s v="April 3, 1985 (United States)"/>
    <x v="22"/>
    <n v="1100"/>
    <s v="Louis Malle"/>
    <s v="Alice Arlen"/>
    <s v="Amy Madigan"/>
    <s v="United States"/>
    <n v="5000000"/>
    <n v="0"/>
    <n v="0"/>
    <n v="0"/>
    <n v="0"/>
    <s v="Delphi IV Productions"/>
    <n v="98"/>
  </r>
  <r>
    <s v="Three Men and a Cradle"/>
    <x v="8"/>
    <x v="3"/>
    <x v="5"/>
    <n v="107.6"/>
    <s v="April 25, 1986 (United States)"/>
    <x v="14"/>
    <n v="3400"/>
    <s v="Coline Serreau"/>
    <s v="Coline Serreau"/>
    <s v="Roland Giraud"/>
    <s v="France"/>
    <n v="0"/>
    <n v="2052466"/>
    <n v="5812141.1728624534"/>
    <n v="0"/>
    <n v="1907496.2825278812"/>
    <s v="Flach Film"/>
    <n v="106"/>
  </r>
  <r>
    <s v="In the Shadow of Kilimanjaro"/>
    <x v="0"/>
    <x v="2"/>
    <x v="5"/>
    <n v="107.6"/>
    <s v="May 9, 1986 (United States)"/>
    <x v="27"/>
    <n v="386"/>
    <s v="Raju Patel"/>
    <s v="T. Michael Harry"/>
    <s v="John Rhys-Davies"/>
    <s v="United Kingdom"/>
    <n v="0"/>
    <n v="0"/>
    <n v="0"/>
    <n v="0"/>
    <n v="0"/>
    <s v="Film Corporation of Kenya"/>
    <n v="97"/>
  </r>
  <r>
    <s v="Rappin'"/>
    <x v="1"/>
    <x v="0"/>
    <x v="5"/>
    <n v="107.6"/>
    <s v="May 10, 1985 (United States)"/>
    <x v="52"/>
    <n v="434"/>
    <s v="Joel Silberg"/>
    <s v="Adam Friedman"/>
    <s v="Mario Van Peebles"/>
    <s v="United States"/>
    <n v="2000000"/>
    <n v="2864844"/>
    <n v="8112620.5092936801"/>
    <n v="143.2422"/>
    <n v="2662494.423791822"/>
    <s v="Cannon Pictures"/>
    <n v="92"/>
  </r>
  <r>
    <s v="Bal na vodi"/>
    <x v="0"/>
    <x v="0"/>
    <x v="5"/>
    <n v="107.6"/>
    <s v="October 24, 1985 (Yugoslavia)"/>
    <x v="37"/>
    <n v="804"/>
    <s v="Jovan Acin"/>
    <s v="Jovan Acin"/>
    <s v="Gala Videnovic"/>
    <s v="Yugoslavia"/>
    <n v="0"/>
    <n v="0"/>
    <n v="0"/>
    <n v="0"/>
    <n v="0"/>
    <s v="CFS Avala Film"/>
    <n v="112"/>
  </r>
  <r>
    <s v="Certain Fury"/>
    <x v="0"/>
    <x v="2"/>
    <x v="5"/>
    <n v="107.6"/>
    <s v="March 1, 1985 (United States)"/>
    <x v="33"/>
    <n v="487"/>
    <s v="Stephen Gyllenhaal"/>
    <s v="Michael Jacobs"/>
    <s v="Tatum O'Neal"/>
    <s v="United States"/>
    <n v="0"/>
    <n v="1381091"/>
    <n v="3910951.930297398"/>
    <n v="0"/>
    <n v="1283541.8215613384"/>
    <s v="Entertainment Events"/>
    <n v="87"/>
  </r>
  <r>
    <s v="Bliss"/>
    <x v="0"/>
    <x v="3"/>
    <x v="5"/>
    <n v="107.6"/>
    <s v="February 21, 1986 (United States)"/>
    <x v="15"/>
    <n v="1300"/>
    <s v="Ray Lawrence"/>
    <s v="Ray Lawrence"/>
    <s v="Barry Otto"/>
    <s v="Australia"/>
    <n v="0"/>
    <n v="0"/>
    <n v="0"/>
    <n v="0"/>
    <n v="0"/>
    <s v="Window III Productions"/>
    <n v="112"/>
  </r>
  <r>
    <s v="Code Name: Emerald"/>
    <x v="1"/>
    <x v="2"/>
    <x v="5"/>
    <n v="107.6"/>
    <s v="September 27, 1985 (United States)"/>
    <x v="23"/>
    <n v="934"/>
    <s v="Jonathan Sanger"/>
    <s v="Ronald Bass"/>
    <s v="Ed Harris"/>
    <s v="United States"/>
    <n v="0"/>
    <n v="561548"/>
    <n v="1590182.8587360594"/>
    <n v="0"/>
    <n v="521884.75836431235"/>
    <s v="Metro-Goldwyn-Mayer (MGM)"/>
    <n v="95"/>
  </r>
  <r>
    <s v="Colonel Redl"/>
    <x v="0"/>
    <x v="5"/>
    <x v="5"/>
    <n v="107.6"/>
    <s v="October 4, 1985 (United States)"/>
    <x v="24"/>
    <n v="2800"/>
    <s v="IstvÃ¡n SzabÃ³"/>
    <s v="IstvÃ¡n SzabÃ³"/>
    <s v="Klaus Maria Brandauer"/>
    <s v="Yugoslavia"/>
    <n v="0"/>
    <n v="2357"/>
    <n v="6674.5157992565055"/>
    <n v="0"/>
    <n v="2190.5204460966547"/>
    <s v="Manfred Durniok Filmproduktion"/>
    <n v="144"/>
  </r>
  <r>
    <s v="Thunder Run"/>
    <x v="8"/>
    <x v="2"/>
    <x v="5"/>
    <n v="107.6"/>
    <s v="May 30, 1986 (United States)"/>
    <x v="18"/>
    <n v="301"/>
    <s v="Gary Hudson"/>
    <s v="Charles Davis"/>
    <s v="Forrest Tucker"/>
    <s v="United States"/>
    <n v="0"/>
    <n v="0"/>
    <n v="0"/>
    <n v="0"/>
    <n v="0"/>
    <s v="Lynn-Davis Productions"/>
    <n v="90"/>
  </r>
  <r>
    <s v="Marie"/>
    <x v="8"/>
    <x v="5"/>
    <x v="5"/>
    <n v="107.6"/>
    <s v="September 27, 1985 (United States)"/>
    <x v="17"/>
    <n v="861"/>
    <s v="Roger Donaldson"/>
    <s v="Peter Maas"/>
    <s v="Sissy Spacek"/>
    <s v="United States"/>
    <n v="0"/>
    <n v="2507995"/>
    <n v="7102101.0827137548"/>
    <n v="0"/>
    <n v="2330850.371747212"/>
    <s v="Dino De Laurentiis Company"/>
    <n v="112"/>
  </r>
  <r>
    <s v="Movers &amp; Shakers"/>
    <x v="1"/>
    <x v="3"/>
    <x v="5"/>
    <n v="107.6"/>
    <s v="March 31, 1988 (Italy)"/>
    <x v="29"/>
    <n v="468"/>
    <s v="William Asher"/>
    <s v="Charles Grodin"/>
    <s v="Walter Matthau"/>
    <s v="United States"/>
    <n v="0"/>
    <n v="372438"/>
    <n v="1054664.1133828997"/>
    <n v="0"/>
    <n v="346131.97026022308"/>
    <s v="Asher-Grodin Productions"/>
    <n v="80"/>
  </r>
  <r>
    <s v="La Cage aux Folles 3: The Wedding"/>
    <x v="8"/>
    <x v="3"/>
    <x v="5"/>
    <n v="107.6"/>
    <s v="February 14, 1986 (United States)"/>
    <x v="32"/>
    <n v="760"/>
    <s v="Georges Lautner"/>
    <s v="Philippe Nicaud"/>
    <s v="Michel Serrault"/>
    <s v="France"/>
    <n v="0"/>
    <n v="345280"/>
    <n v="977758.51301115239"/>
    <n v="0"/>
    <n v="320892.19330855022"/>
    <s v="Columbia Films"/>
    <n v="87"/>
  </r>
  <r>
    <s v="James Joyce's Women"/>
    <x v="0"/>
    <x v="0"/>
    <x v="5"/>
    <n v="107.6"/>
    <s v="September 13, 1985 (United States)"/>
    <x v="10"/>
    <n v="122"/>
    <s v="Michael Pearce"/>
    <s v="Fionnula Flanagan"/>
    <s v="Fionnula Flanagan"/>
    <s v="Ireland"/>
    <n v="0"/>
    <n v="0"/>
    <n v="0"/>
    <n v="0"/>
    <n v="0"/>
    <s v="The Rejoycing Company"/>
    <n v="88"/>
  </r>
  <r>
    <s v="Turtle Diary"/>
    <x v="1"/>
    <x v="3"/>
    <x v="5"/>
    <n v="107.6"/>
    <s v="February 14, 1986 (United States)"/>
    <x v="15"/>
    <n v="726"/>
    <s v="John Irvin"/>
    <s v="Russell Hoban"/>
    <s v="Glenda Jackson"/>
    <s v="United Kingdom"/>
    <n v="0"/>
    <n v="2156772"/>
    <n v="6107513.2750929371"/>
    <n v="0"/>
    <n v="2004434.9442379186"/>
    <s v="Britannic"/>
    <n v="97"/>
  </r>
  <r>
    <s v="Maccheroni"/>
    <x v="1"/>
    <x v="3"/>
    <x v="5"/>
    <n v="107.6"/>
    <s v="October 24, 1985 (Italy)"/>
    <x v="5"/>
    <n v="701"/>
    <s v="Ettore Scola"/>
    <s v="Ruggero Maccari"/>
    <s v="Jack Lemmon"/>
    <s v="Italy"/>
    <n v="0"/>
    <n v="0"/>
    <n v="0"/>
    <n v="0"/>
    <n v="0"/>
    <s v="Filmauro"/>
    <n v="104"/>
  </r>
  <r>
    <s v="My Man Adam"/>
    <x v="0"/>
    <x v="3"/>
    <x v="5"/>
    <n v="107.6"/>
    <s v="October 25, 1985 (United States)"/>
    <x v="11"/>
    <n v="128"/>
    <s v="Roger L. Simon"/>
    <s v="RenÃ©e Missel"/>
    <s v="Raphael Sbarge"/>
    <s v="United States"/>
    <n v="0"/>
    <n v="0"/>
    <n v="0"/>
    <n v="0"/>
    <n v="0"/>
    <s v="The Mount Company (II)"/>
    <n v="83"/>
  </r>
  <r>
    <s v="Sudden Death"/>
    <x v="0"/>
    <x v="2"/>
    <x v="5"/>
    <n v="107.6"/>
    <s v="September 13, 1985 (United States)"/>
    <x v="25"/>
    <n v="134"/>
    <s v="Sig Shore"/>
    <s v="Sig Shore"/>
    <s v="Denise Coward"/>
    <s v="United States"/>
    <n v="0"/>
    <n v="0"/>
    <n v="0"/>
    <n v="0"/>
    <n v="0"/>
    <s v="Lodestar Productions"/>
    <n v="90"/>
  </r>
  <r>
    <s v="One Woman or Two"/>
    <x v="8"/>
    <x v="3"/>
    <x v="5"/>
    <n v="107.6"/>
    <s v="February 20, 1987 (United States)"/>
    <x v="27"/>
    <n v="351"/>
    <s v="Daniel Vigne"/>
    <s v="Ã‰lisabeth Rappeneau"/>
    <s v="GÃ©rard Depardieu"/>
    <s v="France"/>
    <n v="0"/>
    <n v="0"/>
    <n v="0"/>
    <n v="0"/>
    <n v="0"/>
    <s v="Hachette PremiÃ¨re"/>
    <n v="97"/>
  </r>
  <r>
    <s v="Joshua Then and Now"/>
    <x v="0"/>
    <x v="3"/>
    <x v="5"/>
    <n v="107.6"/>
    <s v="September 20, 1985 (United States)"/>
    <x v="14"/>
    <n v="545"/>
    <s v="Ted Kotcheff"/>
    <s v="Mordecai Richler"/>
    <s v="James Woods"/>
    <s v="Canada"/>
    <n v="0"/>
    <n v="542420"/>
    <n v="1536016.4869888476"/>
    <n v="0"/>
    <n v="504107.80669144989"/>
    <s v="Films RSL"/>
    <n v="119"/>
  </r>
  <r>
    <s v="On the Edge"/>
    <x v="8"/>
    <x v="0"/>
    <x v="5"/>
    <n v="107.6"/>
    <s v="May 2, 1986 (United States)"/>
    <x v="8"/>
    <n v="214"/>
    <s v="Rob Nilsson"/>
    <s v="Roy Kissin"/>
    <s v="Bruce Dern"/>
    <s v="United States"/>
    <n v="0"/>
    <n v="0"/>
    <n v="0"/>
    <n v="0"/>
    <n v="0"/>
    <s v="Alliance Communications Corporation"/>
    <n v="95"/>
  </r>
  <r>
    <s v="The Girl in the Picture"/>
    <x v="8"/>
    <x v="3"/>
    <x v="5"/>
    <n v="107.6"/>
    <s v="July 5, 1985 (United Kingdom)"/>
    <x v="21"/>
    <n v="155"/>
    <s v="Cary Parker"/>
    <s v="Cary Parker"/>
    <s v="John Gordon Sinclair"/>
    <s v="United Kingdom"/>
    <n v="0"/>
    <n v="202428"/>
    <n v="573232.44981412636"/>
    <n v="0"/>
    <n v="188130.1115241636"/>
    <s v="Antonine Films"/>
    <n v="84"/>
  </r>
  <r>
    <s v="Here Come the Littles"/>
    <x v="2"/>
    <x v="10"/>
    <x v="5"/>
    <n v="107.6"/>
    <s v="May 24, 1985 (United States)"/>
    <x v="15"/>
    <n v="207"/>
    <s v="Bernard DeyriÃ¨s"/>
    <s v="Heywood Kling"/>
    <s v="Jimmy Keegan"/>
    <s v="United States"/>
    <n v="0"/>
    <n v="6565359"/>
    <n v="18591681.108736061"/>
    <n v="0"/>
    <n v="6101634.7583643133"/>
    <s v="ABC Entertainment"/>
    <n v="72"/>
  </r>
  <r>
    <s v="Came a Hot Friday"/>
    <x v="1"/>
    <x v="1"/>
    <x v="5"/>
    <n v="107.6"/>
    <s v="October 4, 1985 (United States)"/>
    <x v="14"/>
    <n v="192"/>
    <s v="Ian Mune"/>
    <s v="Ronald Hugh Morrieson"/>
    <s v="Peter Bland"/>
    <s v="New Zealand"/>
    <n v="0"/>
    <n v="0"/>
    <n v="0"/>
    <n v="0"/>
    <n v="0"/>
    <s v="Mirage Films"/>
    <n v="101"/>
  </r>
  <r>
    <s v="Wuthering Heights"/>
    <x v="4"/>
    <x v="0"/>
    <x v="5"/>
    <n v="107.6"/>
    <s v="October 9, 1985 (France)"/>
    <x v="16"/>
    <n v="339"/>
    <s v="Jacques Rivette"/>
    <s v="Pascal Bonitzer"/>
    <s v="Fabienne Babe"/>
    <s v="France"/>
    <n v="0"/>
    <n v="0"/>
    <n v="0"/>
    <n v="0"/>
    <n v="0"/>
    <s v="La Cecilia"/>
    <n v="130"/>
  </r>
  <r>
    <s v="The Frog Prince"/>
    <x v="1"/>
    <x v="3"/>
    <x v="5"/>
    <n v="107.6"/>
    <s v="February 21, 1986 (United States)"/>
    <x v="14"/>
    <n v="91"/>
    <s v="Brian Gilbert"/>
    <s v="Brian Gilbert"/>
    <s v="Jane Snowden"/>
    <s v="United Kingdom"/>
    <n v="0"/>
    <n v="0"/>
    <n v="0"/>
    <n v="0"/>
    <n v="0"/>
    <s v="Enigma Productions"/>
    <n v="90"/>
  </r>
  <r>
    <s v="Lune de miel"/>
    <x v="0"/>
    <x v="14"/>
    <x v="5"/>
    <n v="107.6"/>
    <s v="November 20, 1985 (France)"/>
    <x v="26"/>
    <n v="100"/>
    <s v="Patrick Jamain"/>
    <s v="Robert Geoffrion"/>
    <s v="Nathalie Baye"/>
    <s v="France"/>
    <n v="0"/>
    <n v="0"/>
    <n v="0"/>
    <n v="0"/>
    <n v="0"/>
    <s v="Malofilm"/>
    <n v="98"/>
  </r>
  <r>
    <s v="Tea in the Harem"/>
    <x v="3"/>
    <x v="0"/>
    <x v="5"/>
    <n v="107.6"/>
    <s v="June 6, 1986 (United States)"/>
    <x v="15"/>
    <n v="397"/>
    <s v="Mehdi Charef"/>
    <s v="Mehdi Charef"/>
    <s v="Kader Boukhanef"/>
    <s v="France"/>
    <n v="0"/>
    <n v="0"/>
    <n v="0"/>
    <n v="0"/>
    <n v="0"/>
    <s v="Centre national du cinÃ©ma et de l'image animÃ©e (CNC)"/>
    <n v="110"/>
  </r>
  <r>
    <s v="Mr. Love"/>
    <x v="8"/>
    <x v="3"/>
    <x v="5"/>
    <n v="107.6"/>
    <s v="April 25, 1986 (United States)"/>
    <x v="5"/>
    <n v="166"/>
    <s v="Roy Battersby"/>
    <s v="Kenneth Eastaugh"/>
    <s v="Barry Jackson"/>
    <s v="United Kingdom"/>
    <n v="0"/>
    <n v="0"/>
    <n v="0"/>
    <n v="0"/>
    <n v="0"/>
    <s v="Enigma Productions"/>
    <n v="91"/>
  </r>
  <r>
    <s v="Death of an Angel"/>
    <x v="1"/>
    <x v="0"/>
    <x v="5"/>
    <n v="107.6"/>
    <s v="March 7, 1986 (United States)"/>
    <x v="20"/>
    <n v="51"/>
    <s v="Petru Popescu"/>
    <s v="Petru Popescu"/>
    <s v="Bonnie Bedelia"/>
    <s v="United States"/>
    <n v="0"/>
    <n v="0"/>
    <n v="0"/>
    <n v="0"/>
    <n v="0"/>
    <s v="Angeles"/>
    <n v="91"/>
  </r>
  <r>
    <s v="Sincerely Charlotte"/>
    <x v="3"/>
    <x v="0"/>
    <x v="5"/>
    <n v="107.6"/>
    <s v="July 18, 1986 (United States)"/>
    <x v="41"/>
    <n v="139"/>
    <s v="Caroline Huppert"/>
    <s v="Caroline Huppert"/>
    <s v="Isabelle Huppert"/>
    <s v="France"/>
    <n v="0"/>
    <n v="0"/>
    <n v="0"/>
    <n v="0"/>
    <n v="0"/>
    <s v="Les Films de la Tour"/>
    <n v="88"/>
  </r>
  <r>
    <s v="Top Gun"/>
    <x v="1"/>
    <x v="2"/>
    <x v="6"/>
    <n v="109.6"/>
    <s v="May 16, 1986 (United States)"/>
    <x v="15"/>
    <n v="306000"/>
    <s v="Tony Scott"/>
    <s v="Jim Cash"/>
    <s v="Tom Cruise"/>
    <s v="United States"/>
    <n v="15000000"/>
    <n v="357288178"/>
    <n v="993300253.98357677"/>
    <n v="2381.9211866666665"/>
    <n v="325992863.13868618"/>
    <s v="Paramount Pictures"/>
    <n v="110"/>
  </r>
  <r>
    <s v="Aliens"/>
    <x v="0"/>
    <x v="2"/>
    <x v="6"/>
    <n v="109.6"/>
    <s v="July 18, 1986 (United States)"/>
    <x v="28"/>
    <n v="668000"/>
    <s v="James Cameron"/>
    <s v="James Cameron"/>
    <s v="Sigourney Weaver"/>
    <s v="United Kingdom"/>
    <n v="18500000"/>
    <n v="131060248"/>
    <n v="364361839.10218984"/>
    <n v="708.43377297297297"/>
    <n v="119580518.2481752"/>
    <s v="Twentieth Century Fox"/>
    <n v="137"/>
  </r>
  <r>
    <s v="Stand by Me"/>
    <x v="0"/>
    <x v="1"/>
    <x v="6"/>
    <n v="109.6"/>
    <s v="August 22, 1986 (United States)"/>
    <x v="31"/>
    <n v="374000"/>
    <s v="Rob Reiner"/>
    <s v="Stephen King"/>
    <s v="Wil Wheaton"/>
    <s v="United States"/>
    <n v="8000000"/>
    <n v="52287414"/>
    <n v="145364735.81934309"/>
    <n v="653.59267499999999"/>
    <n v="47707494.525547452"/>
    <s v="Columbia Pictures"/>
    <n v="89"/>
  </r>
  <r>
    <s v="Ferris Bueller's Day Off"/>
    <x v="8"/>
    <x v="3"/>
    <x v="6"/>
    <n v="109.6"/>
    <s v="June 11, 1986 (United States)"/>
    <x v="40"/>
    <n v="330000"/>
    <s v="John Hughes"/>
    <s v="John Hughes"/>
    <s v="Matthew Broderick"/>
    <s v="United States"/>
    <n v="6000000"/>
    <n v="70720215"/>
    <n v="196609940.7892336"/>
    <n v="1178.6702500000001"/>
    <n v="64525743.613138691"/>
    <s v="Paramount Pictures"/>
    <n v="103"/>
  </r>
  <r>
    <s v="Crocodile Dundee"/>
    <x v="8"/>
    <x v="2"/>
    <x v="6"/>
    <n v="109.6"/>
    <s v="September 26, 1986 (United States)"/>
    <x v="14"/>
    <n v="96000"/>
    <s v="Peter Faiman"/>
    <s v="Paul Hogan"/>
    <s v="Paul Hogan"/>
    <s v="Australia"/>
    <n v="8800000"/>
    <n v="328203506"/>
    <n v="912441681.37043798"/>
    <n v="3729.5852954545453"/>
    <n v="299455753.64963508"/>
    <s v="Rimfire Films"/>
    <n v="97"/>
  </r>
  <r>
    <s v="Labyrinth"/>
    <x v="1"/>
    <x v="1"/>
    <x v="6"/>
    <n v="109.6"/>
    <s v="June 27, 1986 (United States)"/>
    <x v="34"/>
    <n v="127000"/>
    <s v="Jim Henson"/>
    <s v="Dennis Lee"/>
    <s v="David Bowie"/>
    <s v="United Kingdom"/>
    <n v="25000000"/>
    <n v="13915874"/>
    <n v="38687653.355839416"/>
    <n v="55.663496000000002"/>
    <n v="12696965.328467155"/>
    <s v="Henson Associates (HA)"/>
    <n v="101"/>
  </r>
  <r>
    <s v="Highlander"/>
    <x v="0"/>
    <x v="2"/>
    <x v="6"/>
    <n v="109.6"/>
    <s v="March 7, 1986 (United States)"/>
    <x v="12"/>
    <n v="127000"/>
    <s v="Russell Mulcahy"/>
    <s v="Gregory Widen"/>
    <s v="Christopher Lambert"/>
    <s v="United Kingdom"/>
    <n v="16000000"/>
    <n v="5900712"/>
    <n v="16404625.423357666"/>
    <n v="36.879450000000006"/>
    <n v="5383861.3138686139"/>
    <s v="Thorn EMI Screen Entertainment"/>
    <n v="116"/>
  </r>
  <r>
    <s v="Big Trouble in Little China"/>
    <x v="8"/>
    <x v="2"/>
    <x v="6"/>
    <n v="109.6"/>
    <s v="July 2, 1986 (United States)"/>
    <x v="4"/>
    <n v="128000"/>
    <s v="John Carpenter"/>
    <s v="Gary Goldman"/>
    <s v="Kurt Russell"/>
    <s v="United States"/>
    <n v="25000000"/>
    <n v="11100577"/>
    <n v="30860819.451642338"/>
    <n v="44.402308000000005"/>
    <n v="10128263.686131388"/>
    <s v="Twentieth Century Fox"/>
    <n v="99"/>
  </r>
  <r>
    <s v="Pretty in Pink"/>
    <x v="8"/>
    <x v="3"/>
    <x v="6"/>
    <n v="109.6"/>
    <s v="February 28, 1986 (United States)"/>
    <x v="8"/>
    <n v="76000"/>
    <s v="Howard Deutch"/>
    <s v="John Hughes"/>
    <s v="Molly Ringwald"/>
    <s v="United States"/>
    <n v="9000000"/>
    <n v="40479480"/>
    <n v="112537386.45985402"/>
    <n v="449.77199999999999"/>
    <n v="36933832.116788328"/>
    <s v="Paramount Pictures"/>
    <n v="97"/>
  </r>
  <r>
    <s v="Platoon"/>
    <x v="0"/>
    <x v="0"/>
    <x v="6"/>
    <n v="109.6"/>
    <s v="February 6, 1987 (United States)"/>
    <x v="31"/>
    <n v="389000"/>
    <s v="Oliver Stone"/>
    <s v="Oliver Stone"/>
    <s v="Charlie Sheen"/>
    <s v="United States"/>
    <n v="6000000"/>
    <n v="138545632"/>
    <n v="385172026.18978107"/>
    <n v="2309.0938666666666"/>
    <n v="126410248.17518249"/>
    <s v="Hemdale"/>
    <n v="120"/>
  </r>
  <r>
    <s v="Blue Velvet"/>
    <x v="0"/>
    <x v="0"/>
    <x v="6"/>
    <n v="109.6"/>
    <s v="October 23, 1986 (Italy)"/>
    <x v="3"/>
    <n v="186000"/>
    <s v="David Lynch"/>
    <s v="David Lynch"/>
    <s v="Isabella Rossellini"/>
    <s v="United States"/>
    <n v="6000000"/>
    <n v="8618766"/>
    <n v="23961113.14051095"/>
    <n v="143.64609999999999"/>
    <n v="7863837.5912408773"/>
    <s v="De Laurentiis Entertainment Group (DEG)"/>
    <n v="120"/>
  </r>
  <r>
    <s v="Manhunter"/>
    <x v="0"/>
    <x v="6"/>
    <x v="6"/>
    <n v="109.6"/>
    <s v="August 15, 1986 (United States)"/>
    <x v="13"/>
    <n v="68000"/>
    <s v="Michael Mann"/>
    <s v="Thomas Harris"/>
    <s v="William Petersen"/>
    <s v="United States"/>
    <n v="15000000"/>
    <n v="8621783"/>
    <n v="23969500.730839416"/>
    <n v="57.478553333333338"/>
    <n v="7866590.3284671539"/>
    <s v="De Laurentiis Entertainment Group (DEG)"/>
    <n v="120"/>
  </r>
  <r>
    <s v="Howard the Duck"/>
    <x v="1"/>
    <x v="2"/>
    <x v="6"/>
    <n v="109.6"/>
    <s v="August 1, 1986 (United States)"/>
    <x v="32"/>
    <n v="44000"/>
    <s v="Willard Huyck"/>
    <s v="Steve Gerber"/>
    <s v="Lea Thompson"/>
    <s v="United States"/>
    <n v="37000000"/>
    <n v="37962774"/>
    <n v="105540668.22810219"/>
    <n v="102.60209189189189"/>
    <n v="34637567.518248178"/>
    <s v="Universal Pictures"/>
    <n v="110"/>
  </r>
  <r>
    <s v="The Fly"/>
    <x v="0"/>
    <x v="0"/>
    <x v="6"/>
    <n v="109.6"/>
    <s v="August 15, 1986 (United States)"/>
    <x v="37"/>
    <n v="165000"/>
    <s v="David Cronenberg"/>
    <s v="George Langelaan"/>
    <s v="Jeff Goldblum"/>
    <s v="United States"/>
    <n v="15000000"/>
    <n v="60629159"/>
    <n v="168555700.2490876"/>
    <n v="404.19439333333332"/>
    <n v="55318575.729927011"/>
    <s v="SLM Production Group"/>
    <n v="96"/>
  </r>
  <r>
    <s v="Little Shop of Horrors"/>
    <x v="8"/>
    <x v="3"/>
    <x v="6"/>
    <n v="109.6"/>
    <s v="December 19, 1986 (United States)"/>
    <x v="9"/>
    <n v="68000"/>
    <s v="Frank Oz"/>
    <s v="Howard Ashman"/>
    <s v="Rick Moranis"/>
    <s v="United States"/>
    <n v="25000000"/>
    <n v="38983045"/>
    <n v="108377133.31660585"/>
    <n v="155.93217999999999"/>
    <n v="35568471.71532847"/>
    <s v="The Geffen Company"/>
    <n v="94"/>
  </r>
  <r>
    <s v="The Mosquito Coast"/>
    <x v="1"/>
    <x v="1"/>
    <x v="6"/>
    <n v="109.6"/>
    <s v="November 26, 1986 (United States)"/>
    <x v="14"/>
    <n v="28000"/>
    <s v="Peter Weir"/>
    <s v="Paul Theroux"/>
    <s v="Harrison Ford"/>
    <s v="United States"/>
    <n v="25000000"/>
    <n v="14302779"/>
    <n v="39763291.617700733"/>
    <n v="57.211115999999997"/>
    <n v="13049980.839416061"/>
    <s v="The Saul Zaentz Company"/>
    <n v="117"/>
  </r>
  <r>
    <s v="The Karate Kid Part II"/>
    <x v="1"/>
    <x v="2"/>
    <x v="6"/>
    <n v="109.6"/>
    <s v="June 20, 1986 (United States)"/>
    <x v="10"/>
    <n v="82000"/>
    <s v="John G. Avildsen"/>
    <s v="Robert Mark Kamen"/>
    <s v="Pat Morita"/>
    <s v="United States"/>
    <n v="0"/>
    <n v="115103979"/>
    <n v="320001664.24543798"/>
    <n v="0"/>
    <n v="105021878.64963505"/>
    <s v="Columbia Pictures"/>
    <n v="113"/>
  </r>
  <r>
    <s v="River's Edge"/>
    <x v="0"/>
    <x v="6"/>
    <x v="6"/>
    <n v="109.6"/>
    <s v="May 8, 1987 (United States)"/>
    <x v="9"/>
    <n v="17000"/>
    <s v="Tim Hunter"/>
    <s v="Neal Jimenez"/>
    <s v="Crispin Glover"/>
    <s v="United States"/>
    <n v="1900000"/>
    <n v="4600000"/>
    <n v="12788503.649635037"/>
    <n v="242.10526315789474"/>
    <n v="4197080.2919708034"/>
    <s v="Hemdale"/>
    <n v="99"/>
  </r>
  <r>
    <s v="9Â½ Weeks"/>
    <x v="0"/>
    <x v="0"/>
    <x v="6"/>
    <n v="109.6"/>
    <s v="February 21, 1986 (United States)"/>
    <x v="22"/>
    <n v="39000"/>
    <s v="Adrian Lyne"/>
    <s v="Elizabeth McNeill"/>
    <s v="Mickey Rourke"/>
    <s v="United States"/>
    <n v="17000000"/>
    <n v="6735922"/>
    <n v="18726600.669708032"/>
    <n v="39.623070588235294"/>
    <n v="6145914.2335766433"/>
    <s v="Producers Sales Organization (PSO)"/>
    <n v="117"/>
  </r>
  <r>
    <s v="The Golden Child"/>
    <x v="8"/>
    <x v="2"/>
    <x v="6"/>
    <n v="109.6"/>
    <s v="December 12, 1986 (United States)"/>
    <x v="22"/>
    <n v="53000"/>
    <s v="Michael Ritchie"/>
    <s v="Dennis Feldman"/>
    <s v="Eddie Murphy"/>
    <s v="United States"/>
    <n v="25000000"/>
    <n v="79817937"/>
    <n v="221902604.05018249"/>
    <n v="319.271748"/>
    <n v="72826584.854014605"/>
    <s v="Paramount Pictures"/>
    <n v="94"/>
  </r>
  <r>
    <s v="Star Trek IV: The Voyage Home"/>
    <x v="1"/>
    <x v="2"/>
    <x v="6"/>
    <n v="109.6"/>
    <s v="November 26, 1986 (United States)"/>
    <x v="4"/>
    <n v="81000"/>
    <s v="Leonard Nimoy"/>
    <s v="Gene Roddenberry"/>
    <s v="William Shatner"/>
    <s v="United States"/>
    <n v="25000000"/>
    <n v="109713132"/>
    <n v="305014519.34671533"/>
    <n v="438.85252799999995"/>
    <n v="100103222.62773724"/>
    <s v="Paramount Pictures"/>
    <n v="119"/>
  </r>
  <r>
    <s v="Short Circuit"/>
    <x v="1"/>
    <x v="3"/>
    <x v="6"/>
    <n v="109.6"/>
    <s v="May 9, 1986 (United States)"/>
    <x v="17"/>
    <n v="58000"/>
    <s v="John Badham"/>
    <s v="S.S. Wilson"/>
    <s v="Ally Sheedy"/>
    <s v="United States"/>
    <n v="15000000"/>
    <n v="40697761"/>
    <n v="113144231.53923358"/>
    <n v="271.31840666666665"/>
    <n v="37132993.613138691"/>
    <s v="TriStar Pictures"/>
    <n v="98"/>
  </r>
  <r>
    <s v="The Delta Force"/>
    <x v="0"/>
    <x v="2"/>
    <x v="6"/>
    <n v="109.6"/>
    <s v="February 14, 1986 (United States)"/>
    <x v="41"/>
    <n v="19000"/>
    <s v="Menahem Golan"/>
    <s v="James Bruner"/>
    <s v="Chuck Norris"/>
    <s v="United States"/>
    <n v="12000000"/>
    <n v="17768900"/>
    <n v="49399487.500000007"/>
    <n v="148.07416666666666"/>
    <n v="16212500.000000002"/>
    <s v="Golan-Globus Productions"/>
    <n v="125"/>
  </r>
  <r>
    <s v="The Name of the Rose"/>
    <x v="0"/>
    <x v="6"/>
    <x v="6"/>
    <n v="109.6"/>
    <s v="September 24, 1986 (United States)"/>
    <x v="3"/>
    <n v="104000"/>
    <s v="Jean-Jacques Annaud"/>
    <s v="Umberto Eco"/>
    <s v="Sean Connery"/>
    <s v="West Germany"/>
    <n v="0"/>
    <n v="7153487"/>
    <n v="19887477.088503651"/>
    <n v="0"/>
    <n v="6526904.1970802927"/>
    <s v="Constantin Film"/>
    <n v="130"/>
  </r>
  <r>
    <s v="The Wraith"/>
    <x v="8"/>
    <x v="2"/>
    <x v="6"/>
    <n v="109.6"/>
    <s v="November 21, 1986 (United States)"/>
    <x v="22"/>
    <n v="15000"/>
    <s v="Mike Marvin"/>
    <s v="Mike Marvin"/>
    <s v="Charlie Sheen"/>
    <s v="United States"/>
    <n v="2700000"/>
    <n v="3500000"/>
    <n v="9730383.2116788328"/>
    <n v="129.62962962962962"/>
    <n v="3193430.656934307"/>
    <s v="New Century Entertainment Corporation"/>
    <n v="93"/>
  </r>
  <r>
    <s v="The Color of Money"/>
    <x v="0"/>
    <x v="0"/>
    <x v="6"/>
    <n v="109.6"/>
    <s v="October 17, 1986 (United States)"/>
    <x v="9"/>
    <n v="77000"/>
    <s v="Martin Scorsese"/>
    <s v="Walter Tevis"/>
    <s v="Paul Newman"/>
    <s v="United States"/>
    <n v="13800000"/>
    <n v="52293982"/>
    <n v="145382995.57846716"/>
    <n v="378.94189855072466"/>
    <n v="47713487.226277381"/>
    <s v="Touchstone Pictures"/>
    <n v="119"/>
  </r>
  <r>
    <s v="Hoosiers"/>
    <x v="1"/>
    <x v="0"/>
    <x v="6"/>
    <n v="109.6"/>
    <s v="February 27, 1987 (United States)"/>
    <x v="24"/>
    <n v="44000"/>
    <s v="David Anspaugh"/>
    <s v="Angelo Pizzo"/>
    <s v="Gene Hackman"/>
    <s v="United Kingdom"/>
    <n v="6000000"/>
    <n v="28607524"/>
    <n v="79532048.93065694"/>
    <n v="476.7920666666667"/>
    <n v="26101755.474452559"/>
    <s v="Cinema '84"/>
    <n v="114"/>
  </r>
  <r>
    <s v="Heartbreak Ridge"/>
    <x v="0"/>
    <x v="0"/>
    <x v="6"/>
    <n v="109.6"/>
    <s v="December 5, 1986 (United States)"/>
    <x v="15"/>
    <n v="41000"/>
    <s v="Clint Eastwood"/>
    <s v="James Carabatsos"/>
    <s v="Clint Eastwood"/>
    <s v="United States"/>
    <n v="15000000"/>
    <n v="42724017"/>
    <n v="118777445.0720803"/>
    <n v="284.82677999999999"/>
    <n v="38981767.335766427"/>
    <s v="Jay Weston Productions"/>
    <n v="130"/>
  </r>
  <r>
    <s v="Flight of the Navigator"/>
    <x v="1"/>
    <x v="1"/>
    <x v="6"/>
    <n v="109.6"/>
    <s v="August 1, 1986 (United States)"/>
    <x v="15"/>
    <n v="45000"/>
    <s v="Randal Kleiser"/>
    <s v="Mark H. Baker"/>
    <s v="Joey Cramer"/>
    <s v="United States"/>
    <n v="9000000"/>
    <n v="18564613"/>
    <n v="51611656.761861317"/>
    <n v="206.27347777777777"/>
    <n v="16938515.510948908"/>
    <s v="Walt Disney Pictures"/>
    <n v="90"/>
  </r>
  <r>
    <s v="Cobra"/>
    <x v="0"/>
    <x v="2"/>
    <x v="6"/>
    <n v="109.6"/>
    <s v="May 23, 1986 (United States)"/>
    <x v="1"/>
    <n v="69000"/>
    <s v="George P. Cosmatos"/>
    <s v="Paula Gosling"/>
    <s v="Sylvester Stallone"/>
    <s v="United States"/>
    <n v="25000000"/>
    <n v="49042224"/>
    <n v="136342752.30656937"/>
    <n v="196.16889600000002"/>
    <n v="44746554.744525552"/>
    <s v="Warner Bros."/>
    <n v="87"/>
  </r>
  <r>
    <s v="Peggy Sue Got Married"/>
    <x v="8"/>
    <x v="3"/>
    <x v="6"/>
    <n v="109.6"/>
    <s v="October 10, 1986 (United States)"/>
    <x v="5"/>
    <n v="34000"/>
    <s v="Francis Ford Coppola"/>
    <s v="Jerry Leichtling"/>
    <s v="Kathleen Turner"/>
    <s v="United States"/>
    <n v="18000000"/>
    <n v="41488348"/>
    <n v="115342149.95985402"/>
    <n v="230.49082222222222"/>
    <n v="37854332.116788328"/>
    <s v="TriStar Pictures"/>
    <n v="103"/>
  </r>
  <r>
    <s v="The Mission"/>
    <x v="1"/>
    <x v="1"/>
    <x v="6"/>
    <n v="109.6"/>
    <s v="October 31, 1986 (United States)"/>
    <x v="34"/>
    <n v="57000"/>
    <s v="Roland JoffÃ©"/>
    <s v="Robert Bolt"/>
    <s v="Robert De Niro"/>
    <s v="United Kingdom"/>
    <n v="24500000"/>
    <n v="17502499"/>
    <n v="48658863.552007303"/>
    <n v="71.438771428571428"/>
    <n v="15969433.394160585"/>
    <s v="Warner Bros."/>
    <n v="125"/>
  </r>
  <r>
    <s v="Working Girls"/>
    <x v="9"/>
    <x v="0"/>
    <x v="6"/>
    <n v="109.6"/>
    <s v="March 20, 1987 (United States)"/>
    <x v="14"/>
    <n v="780"/>
    <s v="Lizzie Borden"/>
    <s v="Lizzie Borden"/>
    <s v="Louise Smith"/>
    <s v="United States"/>
    <n v="0"/>
    <n v="1777378"/>
    <n v="4941305.4434306575"/>
    <n v="0"/>
    <n v="1621695.2554744529"/>
    <s v="Alternate Current"/>
    <n v="93"/>
  </r>
  <r>
    <s v="Youngblood"/>
    <x v="0"/>
    <x v="0"/>
    <x v="6"/>
    <n v="109.6"/>
    <s v="January 31, 1986 (United States)"/>
    <x v="19"/>
    <n v="13000"/>
    <s v="Peter Markle"/>
    <s v="Peter Markle"/>
    <s v="Rob Lowe"/>
    <s v="United States"/>
    <n v="0"/>
    <n v="15448384"/>
    <n v="42948198.94890511"/>
    <n v="0"/>
    <n v="14095240.875912411"/>
    <s v="Blueline Productions"/>
    <n v="110"/>
  </r>
  <r>
    <s v="Three Amigos!"/>
    <x v="1"/>
    <x v="3"/>
    <x v="6"/>
    <n v="109.6"/>
    <s v="December 12, 1986 (United States)"/>
    <x v="16"/>
    <n v="70000"/>
    <s v="John Landis"/>
    <s v="Steve Martin"/>
    <s v="Steve Martin"/>
    <s v="United States"/>
    <n v="25000000"/>
    <n v="39246734"/>
    <n v="109110217.60766424"/>
    <n v="156.98693599999999"/>
    <n v="35809063.868613146"/>
    <s v="L.A. Films"/>
    <n v="104"/>
  </r>
  <r>
    <s v="Maximum Overdrive"/>
    <x v="0"/>
    <x v="2"/>
    <x v="6"/>
    <n v="109.6"/>
    <s v="July 25, 1986 (United States)"/>
    <x v="30"/>
    <n v="31000"/>
    <s v="Stephen King"/>
    <s v="Stephen King"/>
    <s v="Emilio Estevez"/>
    <s v="United States"/>
    <n v="10000000"/>
    <n v="7433663"/>
    <n v="20666397.044708032"/>
    <n v="74.33663"/>
    <n v="6782539.2335766433"/>
    <s v="De Laurentiis Entertainment Group (DEG)"/>
    <n v="98"/>
  </r>
  <r>
    <s v="Lucas"/>
    <x v="8"/>
    <x v="3"/>
    <x v="6"/>
    <n v="109.6"/>
    <s v="March 28, 1986 (United States)"/>
    <x v="15"/>
    <n v="15000"/>
    <s v="David Seltzer"/>
    <s v="David Seltzer"/>
    <s v="Corey Haim"/>
    <s v="United States"/>
    <n v="6000000"/>
    <n v="8200000"/>
    <n v="22796897.810218979"/>
    <n v="136.66666666666666"/>
    <n v="7481751.8248175196"/>
    <s v="Lawrence Gordon Productions"/>
    <n v="100"/>
  </r>
  <r>
    <s v="Friday the 13th Part VI: Jason Lives"/>
    <x v="0"/>
    <x v="4"/>
    <x v="6"/>
    <n v="109.6"/>
    <s v="August 1, 1986 (United States)"/>
    <x v="22"/>
    <n v="40000"/>
    <s v="Tom McLoughlin"/>
    <s v="Tom McLoughlin"/>
    <s v="Thom Mathews"/>
    <s v="United States"/>
    <n v="3000000"/>
    <n v="19472057"/>
    <n v="54134450.437043801"/>
    <n v="649.0685666666667"/>
    <n v="17766475.364963505"/>
    <s v="Paramount Pictures"/>
    <n v="86"/>
  </r>
  <r>
    <s v="The Money Pit"/>
    <x v="1"/>
    <x v="3"/>
    <x v="6"/>
    <n v="109.6"/>
    <s v="March 26, 1986 (United States)"/>
    <x v="5"/>
    <n v="54000"/>
    <s v="Richard Benjamin"/>
    <s v="David Giler"/>
    <s v="Tom Hanks"/>
    <s v="United States"/>
    <n v="10000000"/>
    <n v="54999651"/>
    <n v="152905051.63959855"/>
    <n v="549.99650999999994"/>
    <n v="50182163.321167886"/>
    <s v="Amblin Entertainment"/>
    <n v="91"/>
  </r>
  <r>
    <s v="Back to School"/>
    <x v="8"/>
    <x v="3"/>
    <x v="6"/>
    <n v="109.6"/>
    <s v="June 13, 1986 (United States)"/>
    <x v="14"/>
    <n v="29000"/>
    <s v="Alan Metter"/>
    <s v="Rodney Dangerfield"/>
    <s v="Rodney Dangerfield"/>
    <s v="United States"/>
    <n v="11000000"/>
    <n v="91258000"/>
    <n v="253707231.75182483"/>
    <n v="829.61818181818182"/>
    <n v="83264598.540145993"/>
    <s v="Orion Pictures"/>
    <n v="96"/>
  </r>
  <r>
    <s v="Betty Blue"/>
    <x v="9"/>
    <x v="0"/>
    <x v="6"/>
    <n v="109.6"/>
    <s v="November 7, 1986 (United States)"/>
    <x v="34"/>
    <n v="19000"/>
    <s v="Jean-Jacques Beineix"/>
    <s v="Philippe Djian"/>
    <s v="Jean-Hugues Anglade"/>
    <s v="France"/>
    <n v="0"/>
    <n v="2016851"/>
    <n v="5607066.6031021904"/>
    <n v="0"/>
    <n v="1840192.5182481755"/>
    <s v="Gaumont"/>
    <n v="185"/>
  </r>
  <r>
    <s v="About Last Night"/>
    <x v="0"/>
    <x v="3"/>
    <x v="6"/>
    <n v="109.6"/>
    <s v="July 2, 1986 (United States)"/>
    <x v="19"/>
    <n v="15000"/>
    <s v="Edward Zwick"/>
    <s v="David Mamet"/>
    <s v="Rob Lowe"/>
    <s v="United States"/>
    <n v="8500000"/>
    <n v="38702310"/>
    <n v="107596659.27919708"/>
    <n v="455.32129411764703"/>
    <n v="35312326.642335773"/>
    <s v="TriStar Pictures"/>
    <n v="113"/>
  </r>
  <r>
    <s v="Critters"/>
    <x v="8"/>
    <x v="3"/>
    <x v="6"/>
    <n v="109.6"/>
    <s v="April 11, 1986 (United States)"/>
    <x v="10"/>
    <n v="32000"/>
    <s v="Stephen Herek"/>
    <s v="Domonic Muir"/>
    <s v="Dee Wallace"/>
    <s v="United States"/>
    <n v="2000000"/>
    <n v="13167232"/>
    <n v="36606346.627737232"/>
    <n v="658.36160000000007"/>
    <n v="12013897.810218979"/>
    <s v="New Line Cinema"/>
    <n v="86"/>
  </r>
  <r>
    <s v="The Texas Chainsaw Massacre 2"/>
    <x v="9"/>
    <x v="3"/>
    <x v="6"/>
    <n v="109.6"/>
    <s v="August 22, 1986 (United States)"/>
    <x v="41"/>
    <n v="29000"/>
    <s v="Tobe Hooper"/>
    <s v="L.M. Kit Carson"/>
    <s v="Dennis Hopper"/>
    <s v="United States"/>
    <n v="4700000"/>
    <n v="8025872"/>
    <n v="22312802.905109491"/>
    <n v="170.76323404255319"/>
    <n v="7322875.9124087598"/>
    <s v="Cannon Films"/>
    <n v="101"/>
  </r>
  <r>
    <s v="Iron Eagle"/>
    <x v="8"/>
    <x v="2"/>
    <x v="6"/>
    <n v="109.6"/>
    <s v="January 17, 1986 (United States)"/>
    <x v="30"/>
    <n v="14000"/>
    <s v="Sidney J. Furie"/>
    <s v="Kevin Alyn Elders"/>
    <s v="Louis Gossett Jr."/>
    <s v="United States"/>
    <n v="0"/>
    <n v="24159872"/>
    <n v="67167089.401459858"/>
    <n v="0"/>
    <n v="22043678.83211679"/>
    <s v="TriStar Pictures"/>
    <n v="117"/>
  </r>
  <r>
    <s v="One Crazy Summer"/>
    <x v="1"/>
    <x v="3"/>
    <x v="6"/>
    <n v="109.6"/>
    <s v="August 8, 1986 (United States)"/>
    <x v="5"/>
    <n v="14000"/>
    <s v="Savage Steve Holland"/>
    <s v="Savage Steve Holland"/>
    <s v="John Cusack"/>
    <s v="United States"/>
    <n v="0"/>
    <n v="13431806"/>
    <n v="37341891.315693431"/>
    <n v="0"/>
    <n v="12255297.445255475"/>
    <s v="A&amp;M Films"/>
    <n v="93"/>
  </r>
  <r>
    <s v="From Beyond"/>
    <x v="0"/>
    <x v="4"/>
    <x v="6"/>
    <n v="109.6"/>
    <s v="October 24, 1986 (United States)"/>
    <x v="17"/>
    <n v="24000"/>
    <s v="Stuart Gordon"/>
    <s v="H.P. Lovecraft"/>
    <s v="Jeffrey Combs"/>
    <s v="United States"/>
    <n v="4500000"/>
    <n v="1261000"/>
    <n v="3505718.0656934311"/>
    <n v="28.022222222222222"/>
    <n v="1150547.4452554747"/>
    <s v="Empire Pictures"/>
    <n v="85"/>
  </r>
  <r>
    <s v="Sid and Nancy"/>
    <x v="0"/>
    <x v="5"/>
    <x v="6"/>
    <n v="109.6"/>
    <s v="November 7, 1986 (United States)"/>
    <x v="9"/>
    <n v="30000"/>
    <s v="Alex Cox"/>
    <s v="Alex Cox"/>
    <s v="Gary Oldman"/>
    <s v="United Kingdom"/>
    <n v="4000000"/>
    <n v="2850707"/>
    <n v="7925277.5812043799"/>
    <n v="71.267674999999997"/>
    <n v="2601010.0364963505"/>
    <s v="Initial Pictures"/>
    <n v="112"/>
  </r>
  <r>
    <s v="Henry: Portrait of a Serial Killer"/>
    <x v="9"/>
    <x v="5"/>
    <x v="6"/>
    <n v="109.6"/>
    <s v="September 7, 1990 (United States)"/>
    <x v="9"/>
    <n v="33000"/>
    <s v="John McNaughton"/>
    <s v="Richard Fire"/>
    <s v="Michael Rooker"/>
    <s v="United States"/>
    <n v="111000"/>
    <n v="609939"/>
    <n v="1695697.2016423359"/>
    <n v="549.49459459459456"/>
    <n v="556513.6861313869"/>
    <s v="Maljack Productions"/>
    <n v="83"/>
  </r>
  <r>
    <s v="Mona Lisa"/>
    <x v="0"/>
    <x v="6"/>
    <x v="6"/>
    <n v="109.6"/>
    <s v="June 13, 1986 (United States)"/>
    <x v="4"/>
    <n v="14000"/>
    <s v="Neil Jordan"/>
    <s v="Neil Jordan"/>
    <s v="Bob Hoskins"/>
    <s v="United Kingdom"/>
    <n v="0"/>
    <n v="5794184"/>
    <n v="16108465.91970803"/>
    <n v="0"/>
    <n v="5286664.2335766433"/>
    <s v="HandMade Films"/>
    <n v="104"/>
  </r>
  <r>
    <s v="Police Academy 3: Back in Training"/>
    <x v="1"/>
    <x v="3"/>
    <x v="6"/>
    <n v="109.6"/>
    <s v="March 21, 1986 (United States)"/>
    <x v="20"/>
    <n v="43000"/>
    <s v="Jerry Paris"/>
    <s v="Neal Israel"/>
    <s v="Steve Guttenberg"/>
    <s v="Canada"/>
    <n v="0"/>
    <n v="43579163"/>
    <n v="121154844.58120438"/>
    <n v="0"/>
    <n v="39762010.036496356"/>
    <s v="Police Academy Productions"/>
    <n v="83"/>
  </r>
  <r>
    <s v="Night of the Creeps"/>
    <x v="0"/>
    <x v="3"/>
    <x v="6"/>
    <n v="109.6"/>
    <s v="August 22, 1986 (United States)"/>
    <x v="8"/>
    <n v="22000"/>
    <s v="Fred Dekker"/>
    <s v="Fred Dekker"/>
    <s v="Jason Lively"/>
    <s v="United States"/>
    <n v="5000000"/>
    <n v="591366"/>
    <n v="1644062.22810219"/>
    <n v="11.82732"/>
    <n v="539567.51824817527"/>
    <s v="TriStar Pictures"/>
    <n v="88"/>
  </r>
  <r>
    <s v="The Sacrifice"/>
    <x v="1"/>
    <x v="0"/>
    <x v="6"/>
    <n v="109.6"/>
    <s v="May 9, 1986 (Sweden)"/>
    <x v="31"/>
    <n v="26000"/>
    <s v="Andrei Tarkovsky"/>
    <s v="Andrei Tarkovsky"/>
    <s v="Erland Josephson"/>
    <s v="Sweden"/>
    <n v="0"/>
    <n v="167292"/>
    <n v="465090.0766423358"/>
    <n v="0"/>
    <n v="152638.68613138687"/>
    <s v="Svenska Filminstitutet (SFI)"/>
    <n v="149"/>
  </r>
  <r>
    <s v="The Hitcher"/>
    <x v="0"/>
    <x v="2"/>
    <x v="6"/>
    <n v="109.6"/>
    <s v="February 21, 1986 (United States)"/>
    <x v="13"/>
    <n v="45000"/>
    <s v="Robert Harmon"/>
    <s v="Eric Red"/>
    <s v="Rutger Hauer"/>
    <s v="United States"/>
    <n v="6000000"/>
    <n v="5844868"/>
    <n v="16249372.989051096"/>
    <n v="97.414466666666669"/>
    <n v="5332908.7591240881"/>
    <s v="HBO Pictures"/>
    <n v="97"/>
  </r>
  <r>
    <s v="Rad"/>
    <x v="1"/>
    <x v="0"/>
    <x v="6"/>
    <n v="109.6"/>
    <s v="March 28, 1986 (United States)"/>
    <x v="15"/>
    <n v="5600"/>
    <s v="Hal Needham"/>
    <s v="Sam Bernard"/>
    <s v="Bart Conner"/>
    <s v="United States"/>
    <n v="0"/>
    <n v="2015882"/>
    <n v="5604372.6770072998"/>
    <n v="0"/>
    <n v="1839308.3941605841"/>
    <s v="TaliaFilm II Productions"/>
    <n v="91"/>
  </r>
  <r>
    <s v="An American Tail"/>
    <x v="2"/>
    <x v="10"/>
    <x v="6"/>
    <n v="109.6"/>
    <s v="November 21, 1986 (United States)"/>
    <x v="15"/>
    <n v="50000"/>
    <s v="Don Bluth"/>
    <s v="Judy Freudberg"/>
    <s v="Dom DeLuise"/>
    <s v="United States"/>
    <n v="0"/>
    <n v="84542002"/>
    <n v="235036021.98357666"/>
    <n v="0"/>
    <n v="77136863.138686135"/>
    <s v="Universal Pictures"/>
    <n v="80"/>
  </r>
  <r>
    <s v="SpaceCamp"/>
    <x v="1"/>
    <x v="1"/>
    <x v="6"/>
    <n v="109.6"/>
    <s v="June 6, 1986 (United States)"/>
    <x v="46"/>
    <n v="13000"/>
    <s v="Harry Winer"/>
    <s v="Clifford Green"/>
    <s v="Kate Capshaw"/>
    <s v="United States"/>
    <n v="18000000"/>
    <n v="9697739"/>
    <n v="26960776.216240879"/>
    <n v="53.876327777777774"/>
    <n v="8848302.0072992705"/>
    <s v="ABC Motion Pictures"/>
    <n v="107"/>
  </r>
  <r>
    <s v="Raw Deal"/>
    <x v="0"/>
    <x v="2"/>
    <x v="6"/>
    <n v="109.6"/>
    <s v="June 6, 1986 (United States)"/>
    <x v="41"/>
    <n v="32000"/>
    <s v="John Irvin"/>
    <s v="Luciano Vincenzoni"/>
    <s v="Arnold Schwarzenegger"/>
    <s v="United States"/>
    <n v="8500000"/>
    <n v="16209459"/>
    <n v="45064070.778284676"/>
    <n v="190.69951764705883"/>
    <n v="14789652.372262776"/>
    <s v="De Laurentiis Entertainment Group (DEG)"/>
    <n v="106"/>
  </r>
  <r>
    <s v="Hannah and Her Sisters"/>
    <x v="8"/>
    <x v="3"/>
    <x v="6"/>
    <n v="109.6"/>
    <s v="March 14, 1986 (United States)"/>
    <x v="6"/>
    <n v="68000"/>
    <s v="Woody Allen"/>
    <s v="Woody Allen"/>
    <s v="Mia Farrow"/>
    <s v="United States"/>
    <n v="6400000"/>
    <n v="40084041"/>
    <n v="111438022.74361315"/>
    <n v="626.31314062500007"/>
    <n v="36573030.109489053"/>
    <s v="Orion Pictures"/>
    <n v="107"/>
  </r>
  <r>
    <s v="The Great Mouse Detective"/>
    <x v="2"/>
    <x v="10"/>
    <x v="6"/>
    <n v="109.6"/>
    <s v="July 2, 1986 (United States)"/>
    <x v="13"/>
    <n v="46000"/>
    <s v="Directors"/>
    <s v="Peter Young"/>
    <s v="Vincent Price"/>
    <s v="United States"/>
    <n v="14000000"/>
    <n v="38625550"/>
    <n v="107383258.07481752"/>
    <n v="275.89678571428573"/>
    <n v="35242290.145985402"/>
    <s v="Walt Disney Pictures"/>
    <n v="74"/>
  </r>
  <r>
    <s v="Ruthless People"/>
    <x v="0"/>
    <x v="3"/>
    <x v="6"/>
    <n v="109.6"/>
    <s v="June 27, 1986 (United States)"/>
    <x v="15"/>
    <n v="27000"/>
    <s v="Jim Abrahams"/>
    <s v="Dale Launer"/>
    <s v="Bette Midler"/>
    <s v="United States"/>
    <n v="13000000"/>
    <n v="71624879"/>
    <n v="199125005.7600365"/>
    <n v="550.96060769230769"/>
    <n v="65351166.970802926"/>
    <s v="Touchstone Pictures"/>
    <n v="93"/>
  </r>
  <r>
    <s v="The Transformers: the Movie"/>
    <x v="1"/>
    <x v="10"/>
    <x v="6"/>
    <n v="109.6"/>
    <s v="August 8, 1986 (United States)"/>
    <x v="4"/>
    <n v="38000"/>
    <s v="Nelson Shin"/>
    <s v="Ron Friedman"/>
    <s v="Orson Welles"/>
    <s v="United States"/>
    <n v="6000000"/>
    <n v="5860601"/>
    <n v="16293112.451642336"/>
    <n v="97.67668333333333"/>
    <n v="5347263.6861313879"/>
    <s v="Sunbow Productions"/>
    <n v="84"/>
  </r>
  <r>
    <s v="Wildcats"/>
    <x v="0"/>
    <x v="3"/>
    <x v="6"/>
    <n v="109.6"/>
    <s v="February 14, 1986 (United States)"/>
    <x v="10"/>
    <n v="12000"/>
    <s v="Michael Ritchie"/>
    <s v="Ezra Sacks"/>
    <s v="Goldie Hawn"/>
    <s v="United States"/>
    <n v="0"/>
    <n v="26285544"/>
    <n v="73076690.299270079"/>
    <n v="0"/>
    <n v="23983160.583941609"/>
    <s v="Hawn / Sylbert Movie Company"/>
    <n v="106"/>
  </r>
  <r>
    <s v="Troll"/>
    <x v="8"/>
    <x v="3"/>
    <x v="6"/>
    <n v="109.6"/>
    <s v="January 17, 1986 (United States)"/>
    <x v="54"/>
    <n v="9500"/>
    <s v="John Carl Buechler"/>
    <s v="John Carl Buechler"/>
    <s v="Michael Moriarty"/>
    <s v="Italy"/>
    <n v="1100000"/>
    <n v="5450815"/>
    <n v="15153862.504562045"/>
    <n v="495.52863636363639"/>
    <n v="4973371.3503649645"/>
    <s v="Empire Pictures"/>
    <n v="82"/>
  </r>
  <r>
    <s v="At Close Range"/>
    <x v="0"/>
    <x v="6"/>
    <x v="6"/>
    <n v="109.6"/>
    <s v="April 18, 1986 (United States)"/>
    <x v="9"/>
    <n v="15000"/>
    <s v="James Foley"/>
    <s v="Elliott Lewitt"/>
    <s v="Sean Penn"/>
    <s v="United States"/>
    <n v="6500000"/>
    <n v="2347000"/>
    <n v="6524916.9708029199"/>
    <n v="36.107692307692304"/>
    <n v="2141423.357664234"/>
    <s v="Hemdale"/>
    <n v="111"/>
  </r>
  <r>
    <s v="The Boy Who Could Fly"/>
    <x v="1"/>
    <x v="0"/>
    <x v="6"/>
    <n v="109.6"/>
    <s v="August 15, 1986 (United States)"/>
    <x v="16"/>
    <n v="5600"/>
    <s v="Nick Castle"/>
    <s v="Nick Castle"/>
    <s v="Lucy Deakins"/>
    <s v="United States"/>
    <n v="0"/>
    <n v="7177431"/>
    <n v="19954044.030109491"/>
    <n v="0"/>
    <n v="6548750.9124087598"/>
    <s v="Lorimar Film Partners"/>
    <n v="114"/>
  </r>
  <r>
    <s v="Something Wild"/>
    <x v="0"/>
    <x v="3"/>
    <x v="6"/>
    <n v="109.6"/>
    <s v="November 7, 1986 (United States)"/>
    <x v="15"/>
    <n v="17000"/>
    <s v="Jonathan Demme"/>
    <s v="E. Max Frye"/>
    <s v="Jeff Daniels"/>
    <s v="United States"/>
    <n v="7000000"/>
    <n v="8362969"/>
    <n v="23249969.47354015"/>
    <n v="119.47098571428572"/>
    <n v="7630446.1678832127"/>
    <s v="Religioso Primitiva"/>
    <n v="114"/>
  </r>
  <r>
    <s v="Heartburn"/>
    <x v="0"/>
    <x v="3"/>
    <x v="6"/>
    <n v="109.6"/>
    <s v="July 25, 1986 (United States)"/>
    <x v="10"/>
    <n v="10000"/>
    <s v="Mike Nichols"/>
    <s v="Nora Ephron"/>
    <s v="Meryl Streep"/>
    <s v="United States"/>
    <n v="20000000"/>
    <n v="25314189"/>
    <n v="70376217.046532854"/>
    <n v="126.57094499999999"/>
    <n v="23096887.77372263"/>
    <s v="Paramount Pictures"/>
    <n v="108"/>
  </r>
  <r>
    <s v="Crossroads"/>
    <x v="0"/>
    <x v="0"/>
    <x v="6"/>
    <n v="109.6"/>
    <s v="March 14, 1986 (United States)"/>
    <x v="12"/>
    <n v="15000"/>
    <s v="Walter Hill"/>
    <s v="John Fusco"/>
    <s v="Ralph Macchio"/>
    <s v="United States"/>
    <n v="0"/>
    <n v="5839031"/>
    <n v="16233145.489963505"/>
    <n v="0"/>
    <n v="5327583.029197081"/>
    <s v="Columbia Pictures"/>
    <n v="99"/>
  </r>
  <r>
    <s v="The Clan of the Cave Bear"/>
    <x v="0"/>
    <x v="1"/>
    <x v="6"/>
    <n v="109.6"/>
    <s v="January 17, 1986 (United States)"/>
    <x v="20"/>
    <n v="6200"/>
    <s v="Michael Chapman"/>
    <s v="Jean M. Auel"/>
    <s v="Daryl Hannah"/>
    <s v="United States"/>
    <n v="15000000"/>
    <n v="1953732"/>
    <n v="5431588.872262774"/>
    <n v="13.02488"/>
    <n v="1782602.189781022"/>
    <s v="Warner Bros."/>
    <n v="98"/>
  </r>
  <r>
    <s v="She's Gotta Have It"/>
    <x v="0"/>
    <x v="3"/>
    <x v="6"/>
    <n v="109.6"/>
    <s v="August 8, 1986 (United States)"/>
    <x v="8"/>
    <n v="13000"/>
    <s v="Spike Lee"/>
    <s v="Spike Lee"/>
    <s v="Tracy Camilla Johns"/>
    <s v="United States"/>
    <n v="175000"/>
    <n v="7137502"/>
    <n v="19843037.038321171"/>
    <n v="4078.5725714285709"/>
    <n v="6512319.343065694"/>
    <s v="40 Acres &amp; A Mule Filmworks"/>
    <n v="84"/>
  </r>
  <r>
    <s v="Running Scared"/>
    <x v="0"/>
    <x v="2"/>
    <x v="6"/>
    <n v="109.6"/>
    <s v="June 27, 1986 (United States)"/>
    <x v="16"/>
    <n v="12000"/>
    <s v="Peter Hyams"/>
    <s v="Gary DeVore"/>
    <s v="Gregory Hines"/>
    <s v="United States"/>
    <n v="0"/>
    <n v="38500726"/>
    <n v="107036233.68795621"/>
    <n v="0"/>
    <n v="35128399.635036498"/>
    <s v="Metro-Goldwyn-Mayer (MGM)"/>
    <n v="107"/>
  </r>
  <r>
    <s v="8 Million Ways to Die"/>
    <x v="0"/>
    <x v="2"/>
    <x v="6"/>
    <n v="109.6"/>
    <s v="April 25, 1986 (United States)"/>
    <x v="1"/>
    <n v="4700"/>
    <s v="Hal Ashby"/>
    <s v="Lawrence Block"/>
    <s v="Jeff Bridges"/>
    <s v="United States"/>
    <n v="18000000"/>
    <n v="1305114"/>
    <n v="3628359.8156934311"/>
    <n v="7.2506333333333339"/>
    <n v="1190797.4452554747"/>
    <s v="Producers Sales Organization (PSO)"/>
    <n v="115"/>
  </r>
  <r>
    <s v="Soul Man"/>
    <x v="8"/>
    <x v="3"/>
    <x v="6"/>
    <n v="109.6"/>
    <s v="October 24, 1986 (United States)"/>
    <x v="11"/>
    <n v="7800"/>
    <s v="Steve Miner"/>
    <s v="Carol Black"/>
    <s v="C. Thomas Howell"/>
    <s v="United States"/>
    <n v="0"/>
    <n v="27820000"/>
    <n v="77342645.985401466"/>
    <n v="0"/>
    <n v="25383211.678832121"/>
    <s v="Balcor Film Investors"/>
    <n v="104"/>
  </r>
  <r>
    <s v="Down by Law"/>
    <x v="0"/>
    <x v="3"/>
    <x v="6"/>
    <n v="109.6"/>
    <s v="September 25, 1986 (Canada)"/>
    <x v="3"/>
    <n v="49000"/>
    <s v="Jim Jarmusch"/>
    <s v="Jim Jarmusch"/>
    <s v="Tom Waits"/>
    <s v="United States"/>
    <n v="1100000"/>
    <n v="1504286"/>
    <n v="4182079.7828467158"/>
    <n v="136.75327272727273"/>
    <n v="1372523.7226277373"/>
    <s v="Island Pictures"/>
    <n v="107"/>
  </r>
  <r>
    <s v="Poltergeist II: the Other Side"/>
    <x v="8"/>
    <x v="4"/>
    <x v="6"/>
    <n v="109.6"/>
    <s v="May 23, 1986 (United States)"/>
    <x v="46"/>
    <n v="26000"/>
    <s v="Brian Gibson"/>
    <s v="Mark Victor"/>
    <s v="JoBeth Williams"/>
    <s v="United States"/>
    <n v="19000000"/>
    <n v="40996665"/>
    <n v="113975217.38594891"/>
    <n v="215.77192105263157"/>
    <n v="37405716.240875915"/>
    <s v="Freddie Fields Productions"/>
    <n v="91"/>
  </r>
  <r>
    <s v="Bad Blood"/>
    <x v="9"/>
    <x v="6"/>
    <x v="6"/>
    <n v="109.6"/>
    <s v="November 26, 1986 (France)"/>
    <x v="4"/>
    <n v="7500"/>
    <s v="Leos Carax"/>
    <s v="Leos Carax"/>
    <s v="Michel Piccoli"/>
    <s v="Switzerland"/>
    <n v="0"/>
    <n v="58731"/>
    <n v="163278.61040145985"/>
    <n v="0"/>
    <n v="53586.678832116791"/>
    <s v="Les Films Plain Chant"/>
    <n v="105"/>
  </r>
  <r>
    <s v="Psycho III"/>
    <x v="0"/>
    <x v="4"/>
    <x v="6"/>
    <n v="109.6"/>
    <s v="July 2, 1986 (United States)"/>
    <x v="20"/>
    <n v="14000"/>
    <s v="Anthony Perkins"/>
    <s v="Charles Edward Pogue"/>
    <s v="Anthony Perkins"/>
    <s v="United States"/>
    <n v="0"/>
    <n v="14481606"/>
    <n v="40260450.257299274"/>
    <n v="0"/>
    <n v="13213144.160583943"/>
    <s v="Universal Pictures"/>
    <n v="93"/>
  </r>
  <r>
    <s v="Allan Quatermain and the Lost City of Gold"/>
    <x v="1"/>
    <x v="2"/>
    <x v="6"/>
    <n v="109.6"/>
    <s v="January 30, 1987 (United States)"/>
    <x v="26"/>
    <n v="9000"/>
    <s v="Gary Nelson"/>
    <s v="H. Rider Haggard"/>
    <s v="Richard Chamberlain"/>
    <s v="United States"/>
    <n v="13000000"/>
    <n v="3751699"/>
    <n v="10430133.989963505"/>
    <n v="28.85922307692308"/>
    <n v="3423083.0291970805"/>
    <s v="Golan-Globus Productions"/>
    <n v="99"/>
  </r>
  <r>
    <s v="The Adventures of Milo and Otis"/>
    <x v="2"/>
    <x v="1"/>
    <x v="6"/>
    <n v="109.6"/>
    <s v="August 25, 1989 (United States)"/>
    <x v="9"/>
    <n v="11000"/>
    <s v="Masanori Hata"/>
    <s v="Masanori Hata"/>
    <s v="KyÃ´ko Koizumi"/>
    <s v="Japan"/>
    <n v="0"/>
    <n v="13299749"/>
    <n v="36974758.396897815"/>
    <n v="0"/>
    <n v="12134807.481751826"/>
    <s v="Fuji Television Network"/>
    <n v="76"/>
  </r>
  <r>
    <s v="Caravaggio"/>
    <x v="3"/>
    <x v="5"/>
    <x v="6"/>
    <n v="109.6"/>
    <s v="August 29, 1986 (United States)"/>
    <x v="14"/>
    <n v="5500"/>
    <s v="Derek Jarman"/>
    <s v="Derek Jarman"/>
    <s v="Noam Almaz"/>
    <s v="United Kingdom"/>
    <n v="0"/>
    <n v="5478"/>
    <n v="15229.4397810219"/>
    <n v="0"/>
    <n v="4998.175182481752"/>
    <s v="British Film Institute (BFI)"/>
    <n v="93"/>
  </r>
  <r>
    <s v="Children of a Lesser God"/>
    <x v="0"/>
    <x v="0"/>
    <x v="6"/>
    <n v="109.6"/>
    <s v="October 31, 1986 (United States)"/>
    <x v="13"/>
    <n v="15000"/>
    <s v="Randa Haines"/>
    <s v="Mark Medoff"/>
    <s v="William Hurt"/>
    <s v="United States"/>
    <n v="10500000"/>
    <n v="31853080"/>
    <n v="88555049.963503659"/>
    <n v="303.36266666666666"/>
    <n v="29063029.197080296"/>
    <s v="Paramount Pictures"/>
    <n v="119"/>
  </r>
  <r>
    <s v="Invaders from Mars"/>
    <x v="1"/>
    <x v="4"/>
    <x v="6"/>
    <n v="109.6"/>
    <s v="June 6, 1986 (United States)"/>
    <x v="41"/>
    <n v="8200"/>
    <s v="Tobe Hooper"/>
    <s v="Richard Blake"/>
    <s v="Karen Black"/>
    <s v="United States"/>
    <n v="12000000"/>
    <n v="4884663"/>
    <n v="13579897.95711679"/>
    <n v="40.705524999999994"/>
    <n v="4456809.3065693434"/>
    <s v="Cannon Pictures"/>
    <n v="100"/>
  </r>
  <r>
    <s v="Matador"/>
    <x v="5"/>
    <x v="0"/>
    <x v="6"/>
    <n v="109.6"/>
    <s v="March 7, 1986 (Spain)"/>
    <x v="9"/>
    <n v="11000"/>
    <s v="Pedro AlmodÃ³var"/>
    <s v="Pedro AlmodÃ³var"/>
    <s v="Assumpta Serna"/>
    <s v="Spain"/>
    <n v="0"/>
    <n v="286126"/>
    <n v="795461.60766423366"/>
    <n v="0"/>
    <n v="261063.86861313871"/>
    <s v="CompaÃ±Ã­a Iberoamericana de TV"/>
    <n v="110"/>
  </r>
  <r>
    <s v="Down and Out in Beverly Hills"/>
    <x v="0"/>
    <x v="3"/>
    <x v="6"/>
    <n v="109.6"/>
    <s v="January 31, 1986 (United States)"/>
    <x v="19"/>
    <n v="16000"/>
    <s v="Paul Mazursky"/>
    <s v="RenÃ© Fauchois"/>
    <s v="Nick Nolte"/>
    <s v="United States"/>
    <n v="14000000"/>
    <n v="62134225"/>
    <n v="172739948.51733577"/>
    <n v="443.81589285714284"/>
    <n v="56691811.131386869"/>
    <s v="Touchstone Pictures"/>
    <n v="103"/>
  </r>
  <r>
    <s v="April Fool's Day"/>
    <x v="0"/>
    <x v="4"/>
    <x v="6"/>
    <n v="109.6"/>
    <s v="March 28, 1986 (United States)"/>
    <x v="19"/>
    <n v="15000"/>
    <s v="Fred Walton"/>
    <s v="Danilo Bach"/>
    <s v="Deborah Foreman"/>
    <s v="United States"/>
    <n v="5000000"/>
    <n v="12947763"/>
    <n v="35996198.778284676"/>
    <n v="258.95526000000001"/>
    <n v="11813652.372262776"/>
    <s v="Paramount Pictures"/>
    <n v="89"/>
  </r>
  <r>
    <s v="The Big Easy"/>
    <x v="0"/>
    <x v="3"/>
    <x v="6"/>
    <n v="109.6"/>
    <s v="August 21, 1987 (United States)"/>
    <x v="16"/>
    <n v="12000"/>
    <s v="Jim McBride"/>
    <s v="Daniel Petrie Jr."/>
    <s v="Dennis Quaid"/>
    <s v="United States"/>
    <n v="8500000"/>
    <n v="17685307"/>
    <n v="49167089.807481758"/>
    <n v="208.06243529411765"/>
    <n v="16136229.014598543"/>
    <s v="Kings Road Entertainment"/>
    <n v="102"/>
  </r>
  <r>
    <s v="Pirates"/>
    <x v="8"/>
    <x v="2"/>
    <x v="6"/>
    <n v="109.6"/>
    <s v="July 18, 1986 (United States)"/>
    <x v="10"/>
    <n v="8100"/>
    <s v="Roman Polanski"/>
    <s v="John Brownjohn"/>
    <s v="Walter Matthau"/>
    <s v="France"/>
    <n v="40000000"/>
    <n v="1641825"/>
    <n v="4564453.2618613141"/>
    <n v="4.1045625000000001"/>
    <n v="1498015.5109489053"/>
    <s v="Carthago Films S.a.r.l."/>
    <n v="121"/>
  </r>
  <r>
    <s v="No Mercy"/>
    <x v="0"/>
    <x v="6"/>
    <x v="6"/>
    <n v="109.6"/>
    <s v="December 19, 1986 (United States)"/>
    <x v="46"/>
    <n v="7000"/>
    <s v="Richard Pearce"/>
    <s v="James Carabatsos"/>
    <s v="Richard Gere"/>
    <s v="United States"/>
    <n v="14000000"/>
    <n v="12303904"/>
    <n v="34206200.262773722"/>
    <n v="87.885028571428563"/>
    <n v="11226189.781021899"/>
    <s v="TriStar Pictures"/>
    <n v="106"/>
  </r>
  <r>
    <s v="Lady Jane"/>
    <x v="8"/>
    <x v="5"/>
    <x v="6"/>
    <n v="109.6"/>
    <s v="February 7, 1986 (United States)"/>
    <x v="12"/>
    <n v="6300"/>
    <s v="Trevor Nunn"/>
    <s v="Chris Bryant"/>
    <s v="Helena Bonham Carter"/>
    <s v="United Kingdom"/>
    <n v="8500000"/>
    <n v="277646"/>
    <n v="771886.27919708041"/>
    <n v="3.2664235294117647"/>
    <n v="253326.64233576646"/>
    <s v="Capital Equipment Leasing"/>
    <n v="136"/>
  </r>
  <r>
    <s v="Club Paradise"/>
    <x v="8"/>
    <x v="3"/>
    <x v="6"/>
    <n v="109.6"/>
    <s v="July 11, 1986 (United States)"/>
    <x v="27"/>
    <n v="5900"/>
    <s v="Harold Ramis"/>
    <s v="Harry Shearer"/>
    <s v="Robin Williams"/>
    <s v="United States"/>
    <n v="15000000"/>
    <n v="12308521"/>
    <n v="34219036.028284676"/>
    <n v="82.056806666666674"/>
    <n v="11230402.372262776"/>
    <s v="Warner Bros."/>
    <n v="96"/>
  </r>
  <r>
    <s v="Manon of the Spring"/>
    <x v="1"/>
    <x v="0"/>
    <x v="6"/>
    <n v="109.6"/>
    <s v="December 4, 1987 (United States)"/>
    <x v="45"/>
    <n v="21000"/>
    <s v="Claude Berri"/>
    <s v="Claude Berri"/>
    <s v="Yves Montand"/>
    <s v="Switzerland"/>
    <n v="0"/>
    <n v="3940542"/>
    <n v="10955138.206204381"/>
    <n v="0"/>
    <n v="3595385.036496351"/>
    <s v="DD Productions"/>
    <n v="113"/>
  </r>
  <r>
    <s v="Gothic"/>
    <x v="0"/>
    <x v="0"/>
    <x v="6"/>
    <n v="109.6"/>
    <s v="April 10, 1987 (United States)"/>
    <x v="46"/>
    <n v="7400"/>
    <s v="Ken Russell"/>
    <s v="Stephen Volk"/>
    <s v="Gabriel Byrne"/>
    <s v="United Kingdom"/>
    <n v="0"/>
    <n v="916172"/>
    <n v="2547058.4708029199"/>
    <n v="0"/>
    <n v="835923.35766423366"/>
    <s v="Virgin Vision"/>
    <n v="87"/>
  </r>
  <r>
    <s v="Armed and Dangerous"/>
    <x v="8"/>
    <x v="2"/>
    <x v="6"/>
    <n v="109.6"/>
    <s v="August 15, 1986 (United States)"/>
    <x v="46"/>
    <n v="11000"/>
    <s v="Mark L. Lester"/>
    <s v="Brian Grazer"/>
    <s v="John Candy"/>
    <s v="United States"/>
    <n v="12000000"/>
    <n v="15945534"/>
    <n v="44330330.381386861"/>
    <n v="132.87945000000002"/>
    <n v="14548844.89051095"/>
    <s v="Columbia Pictures"/>
    <n v="88"/>
  </r>
  <r>
    <s v="F/X"/>
    <x v="0"/>
    <x v="2"/>
    <x v="6"/>
    <n v="109.6"/>
    <s v="February 7, 1986 (United States)"/>
    <x v="17"/>
    <n v="18000"/>
    <s v="Robert Mandel"/>
    <s v="Robert T. Megginson"/>
    <s v="Bryan Brown"/>
    <s v="United States"/>
    <n v="10000000"/>
    <n v="20603715"/>
    <n v="57280583.581204385"/>
    <n v="206.03715"/>
    <n v="18799010.036496352"/>
    <s v="Orion Pictures"/>
    <n v="109"/>
  </r>
  <r>
    <s v="King Kong Lives"/>
    <x v="8"/>
    <x v="2"/>
    <x v="6"/>
    <n v="109.6"/>
    <s v="December 19, 1986 (United States)"/>
    <x v="49"/>
    <n v="5600"/>
    <s v="John Guillermin"/>
    <s v="Ronald Shusett"/>
    <s v="Brian Kerwin"/>
    <s v="United States"/>
    <n v="10000000"/>
    <n v="4711220"/>
    <n v="13097707.427007301"/>
    <n v="47.112200000000001"/>
    <n v="4298558.3941605845"/>
    <s v="Toho Company"/>
    <n v="105"/>
  </r>
  <r>
    <s v="Castaway"/>
    <x v="0"/>
    <x v="1"/>
    <x v="6"/>
    <n v="109.6"/>
    <s v="September 11, 1987 (United States)"/>
    <x v="1"/>
    <n v="3100"/>
    <s v="Nicolas Roeg"/>
    <s v="Lucy Irvine"/>
    <s v="Oliver Reed"/>
    <s v="United Kingdom"/>
    <n v="0"/>
    <n v="0"/>
    <n v="0"/>
    <n v="0"/>
    <n v="0"/>
    <s v="Cannon Screen Entertainment"/>
    <n v="117"/>
  </r>
  <r>
    <s v="Wise Guys"/>
    <x v="0"/>
    <x v="3"/>
    <x v="6"/>
    <n v="109.6"/>
    <s v="April 18, 1986 (United States)"/>
    <x v="46"/>
    <n v="5500"/>
    <s v="Brian De Palma"/>
    <s v="George Gallo"/>
    <s v="Danny DeVito"/>
    <s v="United States"/>
    <n v="13000000"/>
    <n v="8475466"/>
    <n v="23562723.450729929"/>
    <n v="65.195892307692304"/>
    <n v="7733089.4160583951"/>
    <s v="Metro-Goldwyn-Mayer (MGM)"/>
    <n v="100"/>
  </r>
  <r>
    <s v="Solarbabies"/>
    <x v="8"/>
    <x v="2"/>
    <x v="6"/>
    <n v="109.6"/>
    <s v="November 26, 1986 (United States)"/>
    <x v="25"/>
    <n v="4100"/>
    <s v="Alan Johnson"/>
    <s v="Walon Green"/>
    <s v="Richard Jordan"/>
    <s v="United States"/>
    <n v="25000000"/>
    <n v="1579260"/>
    <n v="4390515.7116788328"/>
    <n v="6.3170400000000004"/>
    <n v="1440930.6569343067"/>
    <s v="Brooksfilms"/>
    <n v="94"/>
  </r>
  <r>
    <s v="The Manhattan Project"/>
    <x v="8"/>
    <x v="9"/>
    <x v="6"/>
    <n v="109.6"/>
    <s v="June 13, 1986 (United States)"/>
    <x v="19"/>
    <n v="5600"/>
    <s v="Marshall Brickman"/>
    <s v="Marshall Brickman"/>
    <s v="John Lithgow"/>
    <s v="United States"/>
    <n v="18000000"/>
    <n v="3900000"/>
    <n v="10842427.00729927"/>
    <n v="21.666666666666668"/>
    <n v="3558394.1605839422"/>
    <s v="Gladden Entertainment"/>
    <n v="117"/>
  </r>
  <r>
    <s v="Trick or Treat"/>
    <x v="0"/>
    <x v="3"/>
    <x v="6"/>
    <n v="109.6"/>
    <s v="October 24, 1986 (United States)"/>
    <x v="1"/>
    <n v="6200"/>
    <s v="Charles Martin Smith"/>
    <s v="Rhet Topham"/>
    <s v="Marc Price"/>
    <s v="United States"/>
    <n v="0"/>
    <n v="6797218"/>
    <n v="18897010.260948908"/>
    <n v="0"/>
    <n v="6201841.2408759128"/>
    <s v="De Laurentiis Entertainment Group (DEG)"/>
    <n v="98"/>
  </r>
  <r>
    <s v="Body Slam"/>
    <x v="1"/>
    <x v="3"/>
    <x v="6"/>
    <n v="109.6"/>
    <s v="May 21, 1987 (United States)"/>
    <x v="33"/>
    <n v="976"/>
    <s v="Hal Needham"/>
    <s v="Shel Lytton"/>
    <s v="Dirk Benedict"/>
    <s v="United States"/>
    <n v="0"/>
    <n v="0"/>
    <n v="0"/>
    <n v="0"/>
    <n v="0"/>
    <s v="Hemdale"/>
    <n v="92"/>
  </r>
  <r>
    <s v="Jumpin' Jack Flash"/>
    <x v="0"/>
    <x v="3"/>
    <x v="6"/>
    <n v="109.6"/>
    <s v="October 10, 1986 (United States)"/>
    <x v="23"/>
    <n v="19000"/>
    <s v="Penny Marshall"/>
    <s v="David Franzoni"/>
    <s v="Whoopi Goldberg"/>
    <s v="United States"/>
    <n v="0"/>
    <n v="29844101"/>
    <n v="82969868.382299274"/>
    <n v="0"/>
    <n v="27230019.160583947"/>
    <s v="Lawrence Gordon Productions"/>
    <n v="105"/>
  </r>
  <r>
    <s v="Fire with Fire"/>
    <x v="8"/>
    <x v="0"/>
    <x v="6"/>
    <n v="109.6"/>
    <s v="May 9, 1986 (United States)"/>
    <x v="16"/>
    <n v="1500"/>
    <s v="Duncan Gibbins"/>
    <s v="Bill Phillips"/>
    <s v="Craig Sheffer"/>
    <s v="United States"/>
    <n v="0"/>
    <n v="4636169"/>
    <n v="12889057.429744527"/>
    <n v="0"/>
    <n v="4230081.2043795623"/>
    <s v="Paramount Pictures"/>
    <n v="103"/>
  </r>
  <r>
    <s v="Gung Ho"/>
    <x v="8"/>
    <x v="3"/>
    <x v="6"/>
    <n v="109.6"/>
    <s v="March 14, 1986 (United States)"/>
    <x v="21"/>
    <n v="12000"/>
    <s v="Ron Howard"/>
    <s v="Edwin Blum"/>
    <s v="Michael Keaton"/>
    <s v="United States"/>
    <n v="18000000"/>
    <n v="36611610"/>
    <n v="101784284.37043796"/>
    <n v="203.39783333333332"/>
    <n v="33404753.649635039"/>
    <s v="Paramount Pictures"/>
    <n v="111"/>
  </r>
  <r>
    <s v="True Stories"/>
    <x v="1"/>
    <x v="3"/>
    <x v="6"/>
    <n v="109.6"/>
    <s v="October 10, 1986 (United States)"/>
    <x v="13"/>
    <n v="6100"/>
    <s v="David Byrne"/>
    <s v="Stephen Tobolowsky"/>
    <s v="David Byrne"/>
    <s v="United States"/>
    <n v="0"/>
    <n v="2545459"/>
    <n v="7076654.7198905116"/>
    <n v="0"/>
    <n v="2322499.0875912411"/>
    <s v="Gary Kurfirst Pictures"/>
    <n v="89"/>
  </r>
  <r>
    <s v="When the Wind Blows"/>
    <x v="4"/>
    <x v="10"/>
    <x v="6"/>
    <n v="109.6"/>
    <s v="March 11, 1988 (United States)"/>
    <x v="3"/>
    <n v="10000"/>
    <s v="Jimmy T. Murakami"/>
    <s v="Raymond Briggs"/>
    <s v="Peggy Ashcroft"/>
    <s v="United Kingdom"/>
    <n v="0"/>
    <n v="5274"/>
    <n v="14662.297445255475"/>
    <n v="0"/>
    <n v="4812.0437956204387"/>
    <s v="Meltdown Productions"/>
    <n v="84"/>
  </r>
  <r>
    <s v="Murphy's Law"/>
    <x v="0"/>
    <x v="2"/>
    <x v="6"/>
    <n v="109.6"/>
    <s v="April 18, 1986 (United States)"/>
    <x v="22"/>
    <n v="5100"/>
    <s v="J. Lee Thompson"/>
    <s v="Gail Morgan Hickman"/>
    <s v="Charles Bronson"/>
    <s v="United States"/>
    <n v="6000000"/>
    <n v="9947631"/>
    <n v="27655503.336678833"/>
    <n v="165.79384999999999"/>
    <n v="9076305.6569343079"/>
    <s v="Cannon Group"/>
    <n v="100"/>
  </r>
  <r>
    <s v="Deadly Friend"/>
    <x v="0"/>
    <x v="0"/>
    <x v="6"/>
    <n v="109.6"/>
    <s v="October 10, 1986 (United States)"/>
    <x v="41"/>
    <n v="6900"/>
    <s v="Wes Craven"/>
    <s v="Diana Henstell"/>
    <s v="Matthew Labyorteaux"/>
    <s v="United States"/>
    <n v="0"/>
    <n v="8988731"/>
    <n v="24989656.34762774"/>
    <n v="0"/>
    <n v="8201396.8978102198"/>
    <s v="Warner Bros."/>
    <n v="91"/>
  </r>
  <r>
    <s v="Jean de Florette"/>
    <x v="1"/>
    <x v="3"/>
    <x v="6"/>
    <n v="109.6"/>
    <s v="August 28, 1987 (United States)"/>
    <x v="45"/>
    <n v="24000"/>
    <s v="Claude Berri"/>
    <s v="Claude Berri"/>
    <s v="Yves Montand"/>
    <s v="Switzerland"/>
    <n v="0"/>
    <n v="4940939"/>
    <n v="13736351.398722628"/>
    <n v="0"/>
    <n v="4508156.0218978105"/>
    <s v="DD Productions"/>
    <n v="120"/>
  </r>
  <r>
    <s v="Reform School Girls"/>
    <x v="0"/>
    <x v="6"/>
    <x v="6"/>
    <n v="109.6"/>
    <s v="August 22, 1986 (United States)"/>
    <x v="20"/>
    <n v="2200"/>
    <s v="Tom DeSimone"/>
    <s v="Tom DeSimone"/>
    <s v="Linda Carol"/>
    <s v="United States"/>
    <n v="0"/>
    <n v="2510433"/>
    <n v="6979278.604927008"/>
    <n v="0"/>
    <n v="2290541.0583941611"/>
    <s v="Balcor Film Investors"/>
    <n v="94"/>
  </r>
  <r>
    <s v="Band of the Hand"/>
    <x v="0"/>
    <x v="2"/>
    <x v="6"/>
    <n v="109.6"/>
    <s v="April 11, 1986 (United States)"/>
    <x v="19"/>
    <n v="2800"/>
    <s v="Paul Michael Glaser"/>
    <s v="Leo Garen"/>
    <s v="Stephen Lang"/>
    <s v="United States"/>
    <n v="8700000"/>
    <n v="4865912"/>
    <n v="13527768.124087593"/>
    <n v="55.930022988505748"/>
    <n v="4439700.729927008"/>
    <s v="Delphi V Productions"/>
    <n v="109"/>
  </r>
  <r>
    <s v="Vamp"/>
    <x v="0"/>
    <x v="3"/>
    <x v="6"/>
    <n v="109.6"/>
    <s v="July 18, 1986 (United States)"/>
    <x v="23"/>
    <n v="5100"/>
    <s v="Richard Wenk"/>
    <s v="Donald P. Borchers"/>
    <s v="Chris Makepeace"/>
    <s v="United States"/>
    <n v="3300000"/>
    <n v="4941117"/>
    <n v="13736846.25821168"/>
    <n v="149.73081818181819"/>
    <n v="4508318.4306569351"/>
    <s v="New World Pictures"/>
    <n v="93"/>
  </r>
  <r>
    <s v="Nothing in Common"/>
    <x v="1"/>
    <x v="3"/>
    <x v="6"/>
    <n v="109.6"/>
    <s v="July 30, 1986 (United States)"/>
    <x v="23"/>
    <n v="6600"/>
    <s v="Garry Marshall"/>
    <s v="Garry Marshall"/>
    <s v="Tom Hanks"/>
    <s v="United States"/>
    <n v="0"/>
    <n v="32324557"/>
    <n v="89865807.645072997"/>
    <n v="0"/>
    <n v="29493208.941605844"/>
    <s v="Delphi Films"/>
    <n v="118"/>
  </r>
  <r>
    <s v="TerrorVision"/>
    <x v="0"/>
    <x v="3"/>
    <x v="6"/>
    <n v="109.6"/>
    <s v="February 14, 1986 (United States)"/>
    <x v="46"/>
    <n v="6600"/>
    <s v="Ted Nicolaou"/>
    <s v="Ted Nicolaou"/>
    <s v="Diane Franklin"/>
    <s v="United States"/>
    <n v="0"/>
    <n v="320256"/>
    <n v="890346.74452554749"/>
    <n v="0"/>
    <n v="292204.37956204382"/>
    <s v="Empire Pictures"/>
    <n v="85"/>
  </r>
  <r>
    <s v="Quicksilver"/>
    <x v="1"/>
    <x v="6"/>
    <x v="6"/>
    <n v="109.6"/>
    <s v="February 14, 1986 (United States)"/>
    <x v="46"/>
    <n v="4500"/>
    <s v="Thomas Michael Donnelly"/>
    <s v="Thomas Michael Donnelly"/>
    <s v="Kevin Bacon"/>
    <s v="United States"/>
    <n v="0"/>
    <n v="7634909"/>
    <n v="21225882.958941609"/>
    <n v="0"/>
    <n v="6966157.8467153292"/>
    <s v="Columbia Pictures"/>
    <n v="105"/>
  </r>
  <r>
    <s v="52 Pick-Up"/>
    <x v="0"/>
    <x v="6"/>
    <x v="6"/>
    <n v="109.6"/>
    <s v="November 7, 1986 (United States)"/>
    <x v="5"/>
    <n v="5400"/>
    <s v="John Frankenheimer"/>
    <s v="Elmore Leonard"/>
    <s v="Roy Scheider"/>
    <s v="United States"/>
    <n v="0"/>
    <n v="5186646"/>
    <n v="14419443.760948906"/>
    <n v="0"/>
    <n v="4732341.2408759128"/>
    <s v="Cannon Group"/>
    <n v="110"/>
  </r>
  <r>
    <s v="Black Moon Rising"/>
    <x v="0"/>
    <x v="2"/>
    <x v="6"/>
    <n v="109.6"/>
    <s v="January 10, 1986 (United States)"/>
    <x v="30"/>
    <n v="5400"/>
    <s v="Harley Cokeliss"/>
    <s v="John Carpenter"/>
    <s v="Tommy Lee Jones"/>
    <s v="United States"/>
    <n v="0"/>
    <n v="6637565"/>
    <n v="18453157.440693431"/>
    <n v="0"/>
    <n v="6056172.4452554751"/>
    <s v="New World Pictures"/>
    <n v="100"/>
  </r>
  <r>
    <s v="Extremities"/>
    <x v="0"/>
    <x v="0"/>
    <x v="6"/>
    <n v="109.6"/>
    <s v="August 22, 1986 (United States)"/>
    <x v="21"/>
    <n v="3500"/>
    <s v="Robert M. Young"/>
    <s v="William Mastrosimone"/>
    <s v="Farrah Fawcett"/>
    <s v="United States"/>
    <n v="0"/>
    <n v="13418091"/>
    <n v="37303762.114051096"/>
    <n v="0"/>
    <n v="12242783.759124089"/>
    <s v="Atlantic Entertainment Group"/>
    <n v="89"/>
  </r>
  <r>
    <s v="The Men's Club"/>
    <x v="0"/>
    <x v="0"/>
    <x v="6"/>
    <n v="109.6"/>
    <s v="September 19, 1986 (United States)"/>
    <x v="32"/>
    <n v="790"/>
    <s v="Peter Medak"/>
    <s v="Leonard Michaels"/>
    <s v="David Dukes"/>
    <s v="United States"/>
    <n v="0"/>
    <n v="2556361"/>
    <n v="7106963.4735401468"/>
    <n v="0"/>
    <n v="2332446.1678832117"/>
    <s v="Atlantic Entertainment Group"/>
    <n v="101"/>
  </r>
  <r>
    <s v="Haunted Honeymoon"/>
    <x v="1"/>
    <x v="3"/>
    <x v="6"/>
    <n v="109.6"/>
    <s v="July 25, 1986 (United States)"/>
    <x v="46"/>
    <n v="6900"/>
    <s v="Gene Wilder"/>
    <s v="Gene Wilder"/>
    <s v="Gene Wilder"/>
    <s v="United Kingdom"/>
    <n v="13000000"/>
    <n v="8033397"/>
    <n v="22333723.229014602"/>
    <n v="61.795361538461535"/>
    <n v="7329741.7883211691"/>
    <s v="Orion Pictures"/>
    <n v="82"/>
  </r>
  <r>
    <s v="Summer"/>
    <x v="0"/>
    <x v="0"/>
    <x v="6"/>
    <n v="109.6"/>
    <s v="August 29, 1986 (United States)"/>
    <x v="3"/>
    <n v="7700"/>
    <s v="Ã‰ric Rohmer"/>
    <s v="Marie RiviÃ¨re"/>
    <s v="Marie RiviÃ¨re"/>
    <s v="France"/>
    <n v="0"/>
    <n v="63137"/>
    <n v="175527.772810219"/>
    <n v="0"/>
    <n v="57606.751824817526"/>
    <s v="MinistÃ¨re de la Culture et de la Communication"/>
    <n v="99"/>
  </r>
  <r>
    <s v="Tough Guys"/>
    <x v="1"/>
    <x v="3"/>
    <x v="6"/>
    <n v="109.6"/>
    <s v="October 3, 1986 (United States)"/>
    <x v="19"/>
    <n v="6800"/>
    <s v="Jeff Kanew"/>
    <s v="James Orr"/>
    <s v="Burt Lancaster"/>
    <s v="United States"/>
    <n v="10000000"/>
    <n v="21458229"/>
    <n v="59656226.061131395"/>
    <n v="214.58229000000003"/>
    <n v="19578676.094890513"/>
    <s v="Touchstone Pictures"/>
    <n v="104"/>
  </r>
  <r>
    <s v="Eliminators"/>
    <x v="1"/>
    <x v="2"/>
    <x v="6"/>
    <n v="109.6"/>
    <s v="January 31, 1986 (United States)"/>
    <x v="38"/>
    <n v="1900"/>
    <s v="Peter Manoogian"/>
    <s v="Paul De Meo"/>
    <s v="Andrew Prine"/>
    <s v="United States"/>
    <n v="0"/>
    <n v="4601256"/>
    <n v="12791995.467153287"/>
    <n v="0"/>
    <n v="4198226.2773722634"/>
    <s v="Empire Pictures"/>
    <n v="96"/>
  </r>
  <r>
    <s v="The Best of Times"/>
    <x v="8"/>
    <x v="3"/>
    <x v="6"/>
    <n v="109.6"/>
    <s v="January 31, 1986 (United States)"/>
    <x v="22"/>
    <n v="6800"/>
    <s v="Roger Spottiswoode"/>
    <s v="Ron Shelton"/>
    <s v="Robin Williams"/>
    <s v="United States"/>
    <n v="12000000"/>
    <n v="7817314"/>
    <n v="21732988.830291972"/>
    <n v="65.144283333333334"/>
    <n v="7132585.7664233586"/>
    <s v="Cinema Group Ventures"/>
    <n v="104"/>
  </r>
  <r>
    <s v="Firewalker"/>
    <x v="1"/>
    <x v="2"/>
    <x v="6"/>
    <n v="109.6"/>
    <s v="November 21, 1986 (United States)"/>
    <x v="27"/>
    <n v="6300"/>
    <s v="J. Lee Thompson"/>
    <s v="Robert Gosnell"/>
    <s v="Chuck Norris"/>
    <s v="United States"/>
    <n v="8000000"/>
    <n v="11949484"/>
    <n v="33220873.857664235"/>
    <n v="149.36855"/>
    <n v="10902813.868613141"/>
    <s v="Cannon Group"/>
    <n v="105"/>
  </r>
  <r>
    <s v="Modern Girls"/>
    <x v="8"/>
    <x v="3"/>
    <x v="6"/>
    <n v="109.6"/>
    <s v="November 7, 1986 (United States)"/>
    <x v="1"/>
    <n v="1300"/>
    <s v="Jerry Kramer"/>
    <s v="Laurie Craig"/>
    <s v="Daphne Zuniga"/>
    <s v="United States"/>
    <n v="0"/>
    <n v="604849"/>
    <n v="1681546.4443430658"/>
    <n v="0"/>
    <n v="551869.52554744529"/>
    <m/>
    <n v="84"/>
  </r>
  <r>
    <s v="Witchboard"/>
    <x v="0"/>
    <x v="4"/>
    <x v="6"/>
    <n v="109.6"/>
    <s v="March 13, 1987 (United States)"/>
    <x v="46"/>
    <n v="6600"/>
    <s v="Kevin Tenney"/>
    <s v="Kevin Tenney"/>
    <s v="Todd Allen"/>
    <s v="United Kingdom"/>
    <n v="2000000"/>
    <n v="7369373"/>
    <n v="20487663.805656936"/>
    <n v="368.46865000000003"/>
    <n v="6723880.4744525552"/>
    <s v="Paragon Arts International"/>
    <n v="98"/>
  </r>
  <r>
    <s v="Clockwise"/>
    <x v="1"/>
    <x v="3"/>
    <x v="6"/>
    <n v="109.6"/>
    <s v="October 10, 1986 (United States)"/>
    <x v="14"/>
    <n v="12000"/>
    <s v="Christopher Morahan"/>
    <s v="Michael Frayn"/>
    <s v="John Cleese"/>
    <s v="United Kingdom"/>
    <n v="0"/>
    <n v="1476356"/>
    <n v="4104431.3248175187"/>
    <n v="0"/>
    <n v="1347040.1459854017"/>
    <s v="Thorn EMI Screen Entertainment"/>
    <n v="96"/>
  </r>
  <r>
    <s v="Legal Eagles"/>
    <x v="1"/>
    <x v="3"/>
    <x v="6"/>
    <n v="109.6"/>
    <s v="June 20, 1986 (United States)"/>
    <x v="22"/>
    <n v="10000"/>
    <s v="Ivan Reitman"/>
    <s v="Ivan Reitman"/>
    <s v="Robert Redford"/>
    <s v="United States"/>
    <n v="40000000"/>
    <n v="93151591"/>
    <n v="258971622.05930659"/>
    <n v="232.87897750000002"/>
    <n v="84992327.554744542"/>
    <s v="Universal Pictures"/>
    <n v="116"/>
  </r>
  <r>
    <s v="Link"/>
    <x v="0"/>
    <x v="4"/>
    <x v="6"/>
    <n v="109.6"/>
    <s v="September 19, 1986 (United States)"/>
    <x v="23"/>
    <n v="2800"/>
    <s v="Richard Franklin"/>
    <s v="Lee David Zlotoff"/>
    <s v="Terence Stamp"/>
    <s v="United Kingdom"/>
    <n v="0"/>
    <n v="1720450"/>
    <n v="4783039.3704379564"/>
    <n v="0"/>
    <n v="1569753.6496350367"/>
    <s v="Cannon Screen Entertainment"/>
    <n v="103"/>
  </r>
  <r>
    <s v="Jo Jo Dancer, Your Life Is Calling"/>
    <x v="0"/>
    <x v="5"/>
    <x v="6"/>
    <n v="109.6"/>
    <s v="May 2, 1986 (United States)"/>
    <x v="5"/>
    <n v="1600"/>
    <s v="Richard Pryor"/>
    <s v="Rocco Urbisci"/>
    <s v="Richard Pryor"/>
    <s v="United States"/>
    <n v="14000000"/>
    <n v="18034150"/>
    <n v="50136911.541970804"/>
    <n v="128.81535714285715"/>
    <n v="16454516.423357666"/>
    <s v="Columbia Pictures"/>
    <n v="97"/>
  </r>
  <r>
    <s v="Wanted: Dead or Alive"/>
    <x v="0"/>
    <x v="2"/>
    <x v="6"/>
    <n v="109.6"/>
    <s v="January 16, 1987 (United States)"/>
    <x v="22"/>
    <n v="4700"/>
    <s v="Gary Sherman"/>
    <s v="Michael Patrick Goodman"/>
    <s v="Rutger Hauer"/>
    <s v="United States"/>
    <n v="0"/>
    <n v="7555000"/>
    <n v="21003727.189781025"/>
    <n v="0"/>
    <n v="6893248.1751824822"/>
    <s v="New World Pictures"/>
    <n v="106"/>
  </r>
  <r>
    <s v="American Anthem"/>
    <x v="8"/>
    <x v="0"/>
    <x v="6"/>
    <n v="109.6"/>
    <s v="June 27, 1986 (United States)"/>
    <x v="25"/>
    <n v="1400"/>
    <s v="Albert Magnoli"/>
    <s v="Evan Archerd"/>
    <s v="Mitchell Gaylord"/>
    <s v="United States"/>
    <n v="0"/>
    <n v="4845724"/>
    <n v="13471643.273722628"/>
    <n v="0"/>
    <n v="4421281.0218978105"/>
    <s v="Lorimar Productions"/>
    <n v="102"/>
  </r>
  <r>
    <s v="The Morning After"/>
    <x v="0"/>
    <x v="6"/>
    <x v="6"/>
    <n v="109.6"/>
    <s v="December 25, 1986 (United States)"/>
    <x v="22"/>
    <n v="6200"/>
    <s v="Sidney Lumet"/>
    <s v="James Cresson"/>
    <s v="Jane Fonda"/>
    <s v="United States"/>
    <n v="15000000"/>
    <n v="25147055"/>
    <n v="69911566.227189779"/>
    <n v="167.64703333333333"/>
    <n v="22944393.248175185"/>
    <s v="American Filmworks"/>
    <n v="103"/>
  </r>
  <r>
    <s v="Crimes of the Heart"/>
    <x v="8"/>
    <x v="3"/>
    <x v="6"/>
    <n v="109.6"/>
    <s v="January 23, 1987 (United States)"/>
    <x v="5"/>
    <n v="3800"/>
    <s v="Bruce Beresford"/>
    <s v="Beth Henley"/>
    <s v="Diane Keaton"/>
    <s v="United States"/>
    <n v="20000000"/>
    <n v="22905522"/>
    <n v="63679859.06386862"/>
    <n v="114.52761"/>
    <n v="20899198.905109491"/>
    <s v="De Laurentiis Entertainment Group (DEG)"/>
    <n v="105"/>
  </r>
  <r>
    <s v="Under the Cherry Moon"/>
    <x v="8"/>
    <x v="3"/>
    <x v="6"/>
    <n v="109.6"/>
    <s v="July 2, 1986 (United States)"/>
    <x v="18"/>
    <n v="3200"/>
    <s v="Prince"/>
    <s v="Becky Johnston"/>
    <s v="Prince"/>
    <s v="United States"/>
    <n v="0"/>
    <n v="10090429"/>
    <n v="28052497.411496352"/>
    <n v="0"/>
    <n v="9206595.8029197101"/>
    <s v="Warner Bros."/>
    <n v="100"/>
  </r>
  <r>
    <s v="Malcolm"/>
    <x v="8"/>
    <x v="3"/>
    <x v="6"/>
    <n v="109.6"/>
    <s v="November 5, 1986 (United States)"/>
    <x v="12"/>
    <n v="2100"/>
    <s v="Nadia Tass"/>
    <s v="David Parker"/>
    <s v="Colin Friels"/>
    <s v="Australia"/>
    <n v="0"/>
    <n v="0"/>
    <n v="0"/>
    <n v="0"/>
    <n v="0"/>
    <s v="Cascade Films"/>
    <n v="85"/>
  </r>
  <r>
    <s v="Meatballs III: Summer Job"/>
    <x v="0"/>
    <x v="3"/>
    <x v="6"/>
    <n v="109.6"/>
    <s v="January 9, 1987 (United States)"/>
    <x v="50"/>
    <n v="2200"/>
    <s v="George Mendeluk"/>
    <s v="Janis Allen"/>
    <s v="Sally Kellerman"/>
    <s v="Canada"/>
    <n v="0"/>
    <n v="2147228"/>
    <n v="5969528.9379562046"/>
    <n v="0"/>
    <n v="1959149.6350364967"/>
    <s v="TMS Pictures"/>
    <n v="96"/>
  </r>
  <r>
    <s v="Devil in the Flesh"/>
    <x v="10"/>
    <x v="0"/>
    <x v="6"/>
    <n v="109.6"/>
    <s v="May 22, 1987 (United States)"/>
    <x v="1"/>
    <n v="1400"/>
    <s v="Marco Bellocchio"/>
    <s v="Marco Bellocchio"/>
    <s v="Maruschka Detmers"/>
    <s v="Italy"/>
    <n v="0"/>
    <n v="546904"/>
    <n v="1520453.0000000002"/>
    <n v="0"/>
    <n v="499000.00000000006"/>
    <s v="L.P. Film"/>
    <n v="114"/>
  </r>
  <r>
    <s v="Absolute Beginners"/>
    <x v="8"/>
    <x v="0"/>
    <x v="6"/>
    <n v="109.6"/>
    <s v="April 18, 1986 (United States)"/>
    <x v="41"/>
    <n v="3200"/>
    <s v="Julien Temple"/>
    <s v="Colin MacInnes"/>
    <s v="Patsy Kensit"/>
    <s v="United Kingdom"/>
    <n v="0"/>
    <n v="930211"/>
    <n v="2586088.4279197082"/>
    <n v="0"/>
    <n v="848732.66423357674"/>
    <s v="Goldcrest Films International"/>
    <n v="108"/>
  </r>
  <r>
    <s v="Deadtime Stories"/>
    <x v="0"/>
    <x v="3"/>
    <x v="6"/>
    <n v="109.6"/>
    <s v="November 28, 1986 (United States)"/>
    <x v="32"/>
    <n v="1800"/>
    <s v="Jeffrey Delman"/>
    <s v="Jeffrey Delman"/>
    <s v="Scott Valentine"/>
    <s v="United States"/>
    <n v="0"/>
    <n v="2750741"/>
    <n v="7647361.1560218986"/>
    <n v="0"/>
    <n v="2509800.1824817522"/>
    <s v="Scary Stuff"/>
    <n v="93"/>
  </r>
  <r>
    <s v="Avenging Force"/>
    <x v="0"/>
    <x v="2"/>
    <x v="6"/>
    <n v="109.6"/>
    <s v="September 12, 1986 (United States)"/>
    <x v="1"/>
    <n v="2600"/>
    <s v="Sam Firstenberg"/>
    <s v="James Booth"/>
    <s v="Michael Dudikoff"/>
    <s v="United States"/>
    <n v="4000000"/>
    <n v="4679650"/>
    <n v="13009939.370437957"/>
    <n v="116.99124999999999"/>
    <n v="4269753.6496350374"/>
    <s v="The Cannon Group"/>
    <n v="104"/>
  </r>
  <r>
    <s v="Heat"/>
    <x v="0"/>
    <x v="2"/>
    <x v="6"/>
    <n v="109.6"/>
    <s v="March 13, 1987 (United States)"/>
    <x v="41"/>
    <n v="1900"/>
    <s v="Dick Richards"/>
    <s v="William Goldman"/>
    <s v="Burt Reynolds"/>
    <s v="United States"/>
    <n v="17000000"/>
    <n v="2793214"/>
    <n v="7765440.7463503657"/>
    <n v="16.430670588235294"/>
    <n v="2548552.9197080294"/>
    <s v="Escalante Productions"/>
    <n v="101"/>
  </r>
  <r>
    <s v="Sweet Liberty"/>
    <x v="1"/>
    <x v="3"/>
    <x v="6"/>
    <n v="109.6"/>
    <s v="May 16, 1986 (United States)"/>
    <x v="1"/>
    <n v="2600"/>
    <s v="Alan Alda"/>
    <s v="Alan Alda"/>
    <s v="Alan Alda"/>
    <s v="United States"/>
    <n v="0"/>
    <n v="14205021"/>
    <n v="39491513.674270079"/>
    <n v="0"/>
    <n v="12960785.583941607"/>
    <s v="Universal Pictures"/>
    <n v="106"/>
  </r>
  <r>
    <s v="Killer Party"/>
    <x v="0"/>
    <x v="3"/>
    <x v="6"/>
    <n v="109.6"/>
    <s v="May 9, 1986 (United States)"/>
    <x v="27"/>
    <n v="1800"/>
    <s v="William Fruet"/>
    <s v="Barney Cohen"/>
    <s v="Martin Hewitt"/>
    <s v="Canada"/>
    <n v="0"/>
    <n v="0"/>
    <n v="0"/>
    <n v="0"/>
    <n v="0"/>
    <s v="Marquis"/>
    <n v="91"/>
  </r>
  <r>
    <s v="Out of Bounds"/>
    <x v="0"/>
    <x v="2"/>
    <x v="6"/>
    <n v="109.6"/>
    <s v="July 25, 1986 (United States)"/>
    <x v="20"/>
    <n v="1400"/>
    <s v="Richard Tuggle"/>
    <s v="Tony Kayden"/>
    <s v="Anthony Michael Hall"/>
    <s v="United States"/>
    <n v="0"/>
    <n v="5099316"/>
    <n v="14176656.799270075"/>
    <n v="0"/>
    <n v="4652660.5839416068"/>
    <s v="Columbia Pictures"/>
    <n v="93"/>
  </r>
  <r>
    <s v="Wisdom"/>
    <x v="0"/>
    <x v="6"/>
    <x v="6"/>
    <n v="109.6"/>
    <s v="January 2, 1987 (United States)"/>
    <x v="46"/>
    <n v="3100"/>
    <s v="Emilio Estevez"/>
    <s v="Emilio Estevez"/>
    <s v="Emilio Estevez"/>
    <s v="United States"/>
    <n v="0"/>
    <n v="5715174"/>
    <n v="15888809.468978103"/>
    <n v="0"/>
    <n v="5214574.8175182492"/>
    <s v="Gladden Entertainment"/>
    <n v="109"/>
  </r>
  <r>
    <s v="Shanghai Surprise"/>
    <x v="8"/>
    <x v="1"/>
    <x v="6"/>
    <n v="109.6"/>
    <s v="August 29, 1986 (United States)"/>
    <x v="56"/>
    <n v="5000"/>
    <s v="Jim Goddard"/>
    <s v="John Kohn"/>
    <s v="Sean Penn"/>
    <s v="United Kingdom"/>
    <n v="17000000"/>
    <n v="2315683"/>
    <n v="6437852.281934307"/>
    <n v="13.621664705882353"/>
    <n v="2112849.4525547447"/>
    <s v="HandMade Films"/>
    <n v="97"/>
  </r>
  <r>
    <s v="Power"/>
    <x v="0"/>
    <x v="0"/>
    <x v="6"/>
    <n v="109.6"/>
    <s v="January 31, 1986 (United States)"/>
    <x v="46"/>
    <n v="2700"/>
    <s v="Sidney Lumet"/>
    <s v="David Himmelstein"/>
    <s v="Richard Gere"/>
    <s v="United States"/>
    <n v="16000000"/>
    <n v="3800000"/>
    <n v="10564416.058394162"/>
    <n v="23.75"/>
    <n v="3467153.2846715334"/>
    <s v="Lorimar Productions"/>
    <n v="111"/>
  </r>
  <r>
    <s v="A Fine Mess"/>
    <x v="1"/>
    <x v="2"/>
    <x v="6"/>
    <n v="109.6"/>
    <s v="August 8, 1986 (United States)"/>
    <x v="32"/>
    <n v="1400"/>
    <s v="Blake Edwards"/>
    <s v="Blake Edwards"/>
    <s v="Ted Danson"/>
    <s v="United States"/>
    <n v="0"/>
    <n v="6029824"/>
    <n v="16763570.91970803"/>
    <n v="0"/>
    <n v="5501664.2335766433"/>
    <s v="Blake Edwards"/>
    <n v="90"/>
  </r>
  <r>
    <s v="Let's Get Harry"/>
    <x v="0"/>
    <x v="2"/>
    <x v="6"/>
    <n v="109.6"/>
    <s v="October 31, 1986 (United States)"/>
    <x v="33"/>
    <n v="1200"/>
    <s v="Director"/>
    <s v="Mark Feldberg"/>
    <s v="Michael Schoeffling"/>
    <s v="United States"/>
    <n v="0"/>
    <n v="140980"/>
    <n v="391939.83576642338"/>
    <n v="0"/>
    <n v="128631.38686131389"/>
    <s v="Delphi V Productions"/>
    <n v="102"/>
  </r>
  <r>
    <s v="My Chauffeur"/>
    <x v="0"/>
    <x v="3"/>
    <x v="6"/>
    <n v="109.6"/>
    <s v="January 24, 1986 (United States)"/>
    <x v="41"/>
    <n v="1900"/>
    <s v="David Beaird"/>
    <s v="David Beaird"/>
    <s v="Deborah Foreman"/>
    <s v="United States"/>
    <n v="0"/>
    <n v="4781448"/>
    <n v="13292948.956204381"/>
    <n v="0"/>
    <n v="4362635.0364963505"/>
    <s v="Marimark Productions"/>
    <n v="97"/>
  </r>
  <r>
    <s v="Biggles: Adventures in Time"/>
    <x v="1"/>
    <x v="1"/>
    <x v="6"/>
    <n v="109.6"/>
    <s v="January 29, 1988 (United States)"/>
    <x v="46"/>
    <n v="2800"/>
    <s v="John Hough"/>
    <s v="W.E. Johns"/>
    <s v="Neil Dickson"/>
    <s v="United Kingdom"/>
    <n v="0"/>
    <n v="0"/>
    <n v="0"/>
    <n v="0"/>
    <n v="0"/>
    <s v="Compact Yellowbill"/>
    <n v="108"/>
  </r>
  <r>
    <s v="Half Moon Street"/>
    <x v="0"/>
    <x v="0"/>
    <x v="6"/>
    <n v="109.6"/>
    <s v="September 26, 1986 (United States)"/>
    <x v="20"/>
    <n v="2500"/>
    <s v="Bob Swaim"/>
    <s v="Edward Behr"/>
    <s v="Sigourney Weaver"/>
    <s v="United Kingdom"/>
    <n v="0"/>
    <n v="1131399"/>
    <n v="3145413.0958029199"/>
    <n v="0"/>
    <n v="1032298.3576642337"/>
    <s v="Centurion"/>
    <n v="90"/>
  </r>
  <r>
    <s v="Every Time We Say Goodbye"/>
    <x v="8"/>
    <x v="0"/>
    <x v="6"/>
    <n v="109.6"/>
    <s v="November 14, 1986 (United States)"/>
    <x v="23"/>
    <n v="2300"/>
    <s v="MoshÃ© Mizrahi"/>
    <s v="MoshÃ© Mizrahi"/>
    <s v="Tom Hanks"/>
    <s v="Israel"/>
    <n v="0"/>
    <n v="278623"/>
    <n v="774602.44616788323"/>
    <n v="0"/>
    <n v="254218.06569343069"/>
    <s v="Delphi V Productions"/>
    <n v="98"/>
  </r>
  <r>
    <s v="The Decline of the American Empire"/>
    <x v="0"/>
    <x v="3"/>
    <x v="6"/>
    <n v="109.6"/>
    <s v="November 14, 1986 (United States)"/>
    <x v="13"/>
    <n v="8000"/>
    <s v="Denys Arcand"/>
    <s v="Denys Arcand"/>
    <s v="Dominique Michel"/>
    <s v="Canada"/>
    <n v="0"/>
    <n v="1915792"/>
    <n v="5326111.5182481753"/>
    <n v="0"/>
    <n v="1747985.4014598543"/>
    <s v="Corporation Image M &amp; M"/>
    <n v="101"/>
  </r>
  <r>
    <s v="Hardbodies 2"/>
    <x v="0"/>
    <x v="3"/>
    <x v="6"/>
    <n v="109.6"/>
    <s v="September 12, 1986 (United States)"/>
    <x v="56"/>
    <n v="1100"/>
    <s v="Mark Griffiths"/>
    <s v="Mark Griffiths"/>
    <s v="James Karen"/>
    <s v="United States"/>
    <n v="0"/>
    <n v="78068"/>
    <n v="217037.58759124088"/>
    <n v="0"/>
    <n v="71229.92700729928"/>
    <s v="Chroma III Productions"/>
    <n v="88"/>
  </r>
  <r>
    <s v="The Boy in Blue"/>
    <x v="0"/>
    <x v="5"/>
    <x v="6"/>
    <n v="109.6"/>
    <s v="January 17, 1986 (United States)"/>
    <x v="11"/>
    <n v="1100"/>
    <s v="Charles Jarrott"/>
    <s v="Douglas Bowie"/>
    <s v="Nicolas Cage"/>
    <s v="Canada"/>
    <n v="0"/>
    <n v="275000"/>
    <n v="764530.10948905116"/>
    <n v="0"/>
    <n v="250912.40875912411"/>
    <s v="Canadian Broadcasting Corporation (CBC)"/>
    <n v="100"/>
  </r>
  <r>
    <s v="Brighton Beach Memoirs"/>
    <x v="8"/>
    <x v="3"/>
    <x v="6"/>
    <n v="109.6"/>
    <s v="December 25, 1986 (United States)"/>
    <x v="8"/>
    <n v="3400"/>
    <s v="Gene Saks"/>
    <s v="Neil Simon"/>
    <s v="Blythe Danner"/>
    <s v="United States"/>
    <n v="18000000"/>
    <n v="11957943"/>
    <n v="33244390.803832121"/>
    <n v="66.43301666666666"/>
    <n v="10910531.934306571"/>
    <s v="Rastar Pictures"/>
    <n v="108"/>
  </r>
  <r>
    <s v="The Longshot"/>
    <x v="8"/>
    <x v="3"/>
    <x v="6"/>
    <n v="109.6"/>
    <s v="January 17, 1986 (United States)"/>
    <x v="20"/>
    <n v="565"/>
    <s v="Paul Bartel"/>
    <s v="Tim Conway"/>
    <s v="Tim Conway"/>
    <s v="United States"/>
    <n v="0"/>
    <n v="0"/>
    <n v="0"/>
    <n v="0"/>
    <n v="0"/>
    <s v="Orion Pictures"/>
    <n v="89"/>
  </r>
  <r>
    <s v="Willy/Milly"/>
    <x v="8"/>
    <x v="3"/>
    <x v="6"/>
    <n v="109.6"/>
    <s v="November 14, 1986 (United States)"/>
    <x v="41"/>
    <n v="454"/>
    <s v="Paul Schneider"/>
    <s v="Alan Friedman"/>
    <s v="Pamela Adlon"/>
    <s v="United States"/>
    <n v="0"/>
    <n v="277405"/>
    <n v="771216.27281021909"/>
    <n v="0"/>
    <n v="253106.75182481756"/>
    <s v="Griffon Productions"/>
    <n v="86"/>
  </r>
  <r>
    <s v="Ginger and Fred"/>
    <x v="8"/>
    <x v="3"/>
    <x v="6"/>
    <n v="109.6"/>
    <s v="March 28, 1986 (United States)"/>
    <x v="4"/>
    <n v="4900"/>
    <s v="Federico Fellini"/>
    <s v="Federico Fellini"/>
    <s v="Marcello Mastroianni"/>
    <s v="Italy"/>
    <n v="0"/>
    <n v="837623"/>
    <n v="2328683.6505474453"/>
    <n v="0"/>
    <n v="764254.56204379571"/>
    <s v="Produzioni Europee Associate (PEA)"/>
    <n v="125"/>
  </r>
  <r>
    <s v="'Round Midnight"/>
    <x v="0"/>
    <x v="0"/>
    <x v="6"/>
    <n v="109.6"/>
    <s v="October 3, 1986 (United States)"/>
    <x v="34"/>
    <n v="4700"/>
    <s v="Bertrand Tavernier"/>
    <s v="David Rayfiel"/>
    <s v="Dexter Gordon"/>
    <s v="United States"/>
    <n v="0"/>
    <n v="3272593"/>
    <n v="9098166.8531021904"/>
    <n v="0"/>
    <n v="2985942.5182481757"/>
    <s v="Little Bear"/>
    <n v="133"/>
  </r>
  <r>
    <s v="Violets Are Blue..."/>
    <x v="8"/>
    <x v="0"/>
    <x v="6"/>
    <n v="109.6"/>
    <s v="April 25, 1986 (United States)"/>
    <x v="23"/>
    <n v="906"/>
    <s v="Jack Fisk"/>
    <s v="Naomi Foner"/>
    <s v="Sissy Spacek"/>
    <s v="United States"/>
    <n v="10000000"/>
    <n v="4743287"/>
    <n v="13186857.197992701"/>
    <n v="47.432870000000001"/>
    <n v="4327816.6058394164"/>
    <s v="Rastar Films"/>
    <n v="88"/>
  </r>
  <r>
    <s v="Parting Glances"/>
    <x v="4"/>
    <x v="0"/>
    <x v="6"/>
    <n v="109.6"/>
    <s v="February 19, 1986 (United States)"/>
    <x v="13"/>
    <n v="2800"/>
    <s v="Bill Sherwood"/>
    <s v="Bill Sherwood"/>
    <s v="John Bolger"/>
    <s v="United States"/>
    <n v="0"/>
    <n v="0"/>
    <n v="0"/>
    <n v="0"/>
    <n v="0"/>
    <s v="Rondo Productions"/>
    <n v="90"/>
  </r>
  <r>
    <s v="The Whoopee Boys"/>
    <x v="0"/>
    <x v="3"/>
    <x v="6"/>
    <n v="109.6"/>
    <s v="August 22, 1986 (United States)"/>
    <x v="23"/>
    <n v="783"/>
    <s v="John Byrum"/>
    <s v="Steve Zacharias"/>
    <s v="Michael O'Keefe"/>
    <s v="United States"/>
    <n v="0"/>
    <n v="0"/>
    <n v="0"/>
    <n v="0"/>
    <n v="0"/>
    <s v="Paramount Pictures"/>
    <n v="88"/>
  </r>
  <r>
    <s v="Tai-Pan"/>
    <x v="0"/>
    <x v="1"/>
    <x v="6"/>
    <n v="109.6"/>
    <s v="November 7, 1986 (United States)"/>
    <x v="41"/>
    <n v="1600"/>
    <s v="Daryl Duke"/>
    <s v="John Briley"/>
    <s v="Bryan Brown"/>
    <s v="United States"/>
    <n v="25000000"/>
    <n v="4007250"/>
    <n v="11140593.75"/>
    <n v="16.029"/>
    <n v="3656250.0000000005"/>
    <s v="De Laurentiis Entertainment Group (DEG)"/>
    <n v="127"/>
  </r>
  <r>
    <s v="My Little Pony: The Movie"/>
    <x v="2"/>
    <x v="10"/>
    <x v="6"/>
    <n v="109.6"/>
    <s v="June 6, 1986 (United States)"/>
    <x v="22"/>
    <n v="2500"/>
    <s v="Directors"/>
    <s v="George Arthur Bloom"/>
    <s v="Danny DeVito"/>
    <s v="United States"/>
    <n v="0"/>
    <n v="5958456"/>
    <n v="16565160.065693432"/>
    <n v="0"/>
    <n v="5436547.4452554751"/>
    <s v="Sunbow Productions"/>
    <n v="86"/>
  </r>
  <r>
    <s v="Playing for Keeps"/>
    <x v="8"/>
    <x v="3"/>
    <x v="6"/>
    <n v="109.6"/>
    <s v="October 3, 1986 (United States)"/>
    <x v="29"/>
    <n v="616"/>
    <s v="Bob Weinstein"/>
    <s v="Bob Weinstein"/>
    <s v="Daniel Jordano"/>
    <s v="United States"/>
    <n v="0"/>
    <n v="2669366"/>
    <n v="7421129.7463503657"/>
    <n v="0"/>
    <n v="2435552.9197080294"/>
    <s v="Miramax"/>
    <n v="102"/>
  </r>
  <r>
    <s v="'night, Mother"/>
    <x v="8"/>
    <x v="0"/>
    <x v="6"/>
    <n v="109.6"/>
    <s v="January 29, 1987 (Australia)"/>
    <x v="37"/>
    <n v="2100"/>
    <s v="Tom Moore"/>
    <s v="Marsha Norman"/>
    <s v="Sissy Spacek"/>
    <s v="United States"/>
    <n v="0"/>
    <n v="441863"/>
    <n v="1228427.5191605841"/>
    <n v="0"/>
    <n v="403159.67153284675"/>
    <s v="Aaron Spelling Productions"/>
    <n v="96"/>
  </r>
  <r>
    <s v="Jake Speed"/>
    <x v="1"/>
    <x v="2"/>
    <x v="6"/>
    <n v="109.6"/>
    <s v="May 30, 1986 (United States)"/>
    <x v="33"/>
    <n v="879"/>
    <s v="Andrew Lane"/>
    <s v="Wayne Crawford"/>
    <s v="Wayne Crawford"/>
    <s v="United States"/>
    <n v="0"/>
    <n v="1943751"/>
    <n v="5403840.5994525552"/>
    <n v="0"/>
    <n v="1773495.4379562046"/>
    <s v="Balcor Film Investors"/>
    <n v="105"/>
  </r>
  <r>
    <s v="The Naked Cage"/>
    <x v="0"/>
    <x v="2"/>
    <x v="6"/>
    <n v="109.6"/>
    <s v="March 7, 1986 (United States)"/>
    <x v="33"/>
    <n v="543"/>
    <s v="Paul Nicholas"/>
    <s v="Paul Nicholas"/>
    <s v="Shari Shattuck"/>
    <s v="United States"/>
    <n v="0"/>
    <n v="3136701"/>
    <n v="8720372.2144160587"/>
    <n v="0"/>
    <n v="2861953.4671532852"/>
    <s v="The Cannon Group"/>
    <n v="97"/>
  </r>
  <r>
    <s v="Blue City"/>
    <x v="0"/>
    <x v="2"/>
    <x v="6"/>
    <n v="109.6"/>
    <s v="May 2, 1986 (United States)"/>
    <x v="44"/>
    <n v="1100"/>
    <s v="Michelle Manning"/>
    <s v="Ross Macdonald"/>
    <s v="Judd Nelson"/>
    <s v="United States"/>
    <n v="10000000"/>
    <n v="6947787"/>
    <n v="19315608.56660584"/>
    <n v="69.477869999999996"/>
    <n v="6339221.715328468"/>
    <s v="Paramount Pictures"/>
    <n v="83"/>
  </r>
  <r>
    <s v="That's Life!"/>
    <x v="8"/>
    <x v="3"/>
    <x v="6"/>
    <n v="109.6"/>
    <s v="October 10, 1986 (United States)"/>
    <x v="22"/>
    <n v="1400"/>
    <s v="Blake Edwards"/>
    <s v="Milton Wexler"/>
    <s v="Jack Lemmon"/>
    <s v="United States"/>
    <n v="0"/>
    <n v="4079895"/>
    <n v="11342554.803832117"/>
    <n v="0"/>
    <n v="3722531.9343065699"/>
    <s v="Blake Edwards"/>
    <n v="102"/>
  </r>
  <r>
    <s v="Sky Bandits"/>
    <x v="1"/>
    <x v="2"/>
    <x v="6"/>
    <n v="109.6"/>
    <s v="October 31, 1986 (United States)"/>
    <x v="26"/>
    <n v="258"/>
    <s v="Zoran Perisic"/>
    <s v="Thom Keyes"/>
    <s v="Scott McGinnis"/>
    <s v="United Kingdom"/>
    <n v="18000000"/>
    <n v="2295500"/>
    <n v="6381741.3321167892"/>
    <n v="12.752777777777776"/>
    <n v="2094434.3065693434"/>
    <s v="J&amp;M Entertainment"/>
    <n v="105"/>
  </r>
  <r>
    <s v="MÃ©nage"/>
    <x v="3"/>
    <x v="3"/>
    <x v="6"/>
    <n v="109.6"/>
    <s v="October 1, 1986 (United States)"/>
    <x v="9"/>
    <n v="2700"/>
    <s v="Bertrand Blier"/>
    <s v="Bertrand Blier"/>
    <s v="GÃ©rard Depardieu"/>
    <s v="France"/>
    <n v="0"/>
    <n v="925952"/>
    <n v="2574247.9416058394"/>
    <n v="0"/>
    <n v="844846.71532846731"/>
    <s v="CinÃ© Valse"/>
    <n v="84"/>
  </r>
  <r>
    <s v="Dream Lover"/>
    <x v="0"/>
    <x v="6"/>
    <x v="6"/>
    <n v="109.6"/>
    <s v="April 2, 1986 (France)"/>
    <x v="38"/>
    <n v="503"/>
    <s v="Alan J. Pakula"/>
    <s v="Jon Boorstin"/>
    <s v="Kristy McNichol"/>
    <s v="United States"/>
    <n v="0"/>
    <n v="502237"/>
    <n v="1396273.8494525549"/>
    <n v="0"/>
    <n v="458245.43795620446"/>
    <s v="Metro-Goldwyn-Mayer (MGM)"/>
    <n v="104"/>
  </r>
  <r>
    <s v="Dangerously Close"/>
    <x v="0"/>
    <x v="2"/>
    <x v="6"/>
    <n v="109.6"/>
    <s v="May 9, 1986 (United States)"/>
    <x v="41"/>
    <n v="1200"/>
    <s v="Albert Pyun"/>
    <s v="Scott Fields"/>
    <s v="John Stockwell"/>
    <s v="United States"/>
    <n v="0"/>
    <n v="2390525"/>
    <n v="6645921.2363138692"/>
    <n v="0"/>
    <n v="2181135.9489051099"/>
    <s v="Golan-Globus Productions"/>
    <n v="95"/>
  </r>
  <r>
    <s v="The Whistle Blower"/>
    <x v="1"/>
    <x v="14"/>
    <x v="6"/>
    <n v="109.6"/>
    <s v="July 10, 1987 (United States)"/>
    <x v="19"/>
    <n v="2000"/>
    <s v="Simon Langton"/>
    <s v="Julian Bond"/>
    <s v="Michael Caine"/>
    <s v="United Kingdom"/>
    <n v="0"/>
    <n v="1500000"/>
    <n v="4170164.2335766428"/>
    <n v="0"/>
    <n v="1368613.1386861315"/>
    <s v="Portreeve"/>
    <n v="100"/>
  </r>
  <r>
    <s v="Care Bears Movie II: A New Generation"/>
    <x v="2"/>
    <x v="10"/>
    <x v="6"/>
    <n v="109.6"/>
    <s v="March 21, 1986 (United States)"/>
    <x v="30"/>
    <n v="2200"/>
    <s v="Dale Schott"/>
    <s v="Peter Sauder"/>
    <s v="Maxine Miller"/>
    <s v="Canada"/>
    <n v="0"/>
    <n v="8540346"/>
    <n v="23743096.954379562"/>
    <n v="0"/>
    <n v="7792286.4963503657"/>
    <s v="Nelvana"/>
    <n v="76"/>
  </r>
  <r>
    <s v="Knights of the City"/>
    <x v="0"/>
    <x v="2"/>
    <x v="6"/>
    <n v="109.6"/>
    <s v="February 14, 1986 (United States)"/>
    <x v="25"/>
    <n v="153"/>
    <s v="Dominic Orlando"/>
    <s v="Leon Isaac Kennedy"/>
    <s v="Leon Isaac Kennedy"/>
    <s v="United States"/>
    <n v="0"/>
    <n v="601451"/>
    <n v="1672099.6322992702"/>
    <n v="0"/>
    <n v="548769.16058394173"/>
    <s v="Grace"/>
    <n v="87"/>
  </r>
  <r>
    <s v="Born American"/>
    <x v="0"/>
    <x v="2"/>
    <x v="6"/>
    <n v="109.6"/>
    <s v="December 19, 1986 (Finland)"/>
    <x v="52"/>
    <n v="1900"/>
    <s v="Renny Harlin"/>
    <s v="Renny Harlin"/>
    <s v="Mike Norris"/>
    <s v="United States"/>
    <n v="3401376"/>
    <n v="3388020"/>
    <n v="9419066.5510948915"/>
    <n v="99.607335384268012"/>
    <n v="3091259.1240875917"/>
    <s v="Cinema Group Ventures"/>
    <n v="95"/>
  </r>
  <r>
    <s v="Desert Bloom"/>
    <x v="1"/>
    <x v="0"/>
    <x v="6"/>
    <n v="109.6"/>
    <s v="April 18, 1986 (United States)"/>
    <x v="14"/>
    <n v="937"/>
    <s v="Eugene Corr"/>
    <s v="Linda Remy"/>
    <s v="Jon Voight"/>
    <s v="United States"/>
    <n v="0"/>
    <n v="416393"/>
    <n v="1157618.1304744526"/>
    <n v="0"/>
    <n v="379920.62043795624"/>
    <s v="Carson Productions"/>
    <n v="105"/>
  </r>
  <r>
    <s v="Touch and Go"/>
    <x v="0"/>
    <x v="3"/>
    <x v="6"/>
    <n v="109.6"/>
    <s v="August 22, 1986 (United States)"/>
    <x v="46"/>
    <n v="818"/>
    <s v="Robert Mandel"/>
    <s v="Alan Ormsby"/>
    <s v="Michael Keaton"/>
    <s v="United States"/>
    <n v="0"/>
    <n v="1254040"/>
    <n v="3486368.5036496352"/>
    <n v="0"/>
    <n v="1144197.0802919709"/>
    <s v="Kings Road Entertainment"/>
    <n v="101"/>
  </r>
  <r>
    <s v="Man Facing Southeast"/>
    <x v="0"/>
    <x v="0"/>
    <x v="6"/>
    <n v="109.6"/>
    <s v="March 13, 1987 (United States)"/>
    <x v="3"/>
    <n v="3800"/>
    <s v="Eliseo Subiela"/>
    <s v="Eliseo Subiela"/>
    <s v="Lorenzo Quinteros"/>
    <s v="Argentina"/>
    <n v="600000"/>
    <n v="0"/>
    <n v="0"/>
    <n v="0"/>
    <n v="0"/>
    <s v="Cinequanon"/>
    <n v="105"/>
  </r>
  <r>
    <s v="Nutcracker"/>
    <x v="2"/>
    <x v="8"/>
    <x v="6"/>
    <n v="109.6"/>
    <s v="November 26, 1986 (United States)"/>
    <x v="13"/>
    <n v="1000"/>
    <s v="Carroll Ballard"/>
    <s v="Kent Stowell"/>
    <s v="Hugh Duncan Bigney Mitchell"/>
    <s v="United States"/>
    <n v="0"/>
    <n v="781727"/>
    <n v="2173286.6505474453"/>
    <n v="0"/>
    <n v="713254.56204379571"/>
    <s v="Hyperion Pictures"/>
    <n v="89"/>
  </r>
  <r>
    <s v="The Fringe Dwellers"/>
    <x v="1"/>
    <x v="0"/>
    <x v="6"/>
    <n v="109.6"/>
    <s v="October 1986 (United States)"/>
    <x v="17"/>
    <n v="377"/>
    <s v="Bruce Beresford"/>
    <s v="Bruce Beresford"/>
    <s v="Kristina Nehm"/>
    <s v="Australia"/>
    <n v="0"/>
    <n v="0"/>
    <n v="0"/>
    <n v="0"/>
    <n v="0"/>
    <s v="Fringe Dwellers Productions"/>
    <n v="98"/>
  </r>
  <r>
    <s v="Just Between Friends"/>
    <x v="8"/>
    <x v="0"/>
    <x v="6"/>
    <n v="109.6"/>
    <s v="March 21, 1986 (United States)"/>
    <x v="23"/>
    <n v="735"/>
    <s v="Allan Burns"/>
    <s v="Allan Burns"/>
    <s v="Mary Tyler Moore"/>
    <s v="United States"/>
    <n v="0"/>
    <n v="6408791"/>
    <n v="17817140.672445256"/>
    <n v="0"/>
    <n v="5847437.043795621"/>
    <s v="MTM Enterprises"/>
    <n v="110"/>
  </r>
  <r>
    <s v="Oviri"/>
    <x v="0"/>
    <x v="5"/>
    <x v="6"/>
    <n v="109.6"/>
    <s v="September 5, 1986 (Denmark)"/>
    <x v="22"/>
    <n v="367"/>
    <s v="Henning Carlsen"/>
    <s v="Henning Carlsen"/>
    <s v="Donald Sutherland"/>
    <s v="Denmark"/>
    <n v="0"/>
    <n v="583800"/>
    <n v="1623027.9197080294"/>
    <n v="0"/>
    <n v="532664.23357664235"/>
    <s v="CamÃ©ras Continentales"/>
    <n v="90"/>
  </r>
  <r>
    <s v="P.O.W. the Escape"/>
    <x v="0"/>
    <x v="2"/>
    <x v="6"/>
    <n v="109.6"/>
    <s v="April 4, 1986 (United States)"/>
    <x v="18"/>
    <n v="533"/>
    <s v="Gideon Amir"/>
    <s v="Malcolm Barbour"/>
    <s v="David Carradine"/>
    <s v="United States"/>
    <n v="0"/>
    <n v="2497233"/>
    <n v="6942581.1596715339"/>
    <n v="0"/>
    <n v="2278497.2627737229"/>
    <m/>
    <n v="90"/>
  </r>
  <r>
    <s v="Armed Response"/>
    <x v="0"/>
    <x v="2"/>
    <x v="6"/>
    <n v="109.6"/>
    <s v="October 3, 1986 (United States)"/>
    <x v="18"/>
    <n v="592"/>
    <s v="Fred Olen Ray"/>
    <s v="T.L. Lankford"/>
    <s v="David Carradine"/>
    <s v="United States"/>
    <n v="1500000"/>
    <n v="0"/>
    <n v="0"/>
    <n v="0"/>
    <n v="0"/>
    <s v="Cinetel Films"/>
    <n v="86"/>
  </r>
  <r>
    <s v="Duet for One"/>
    <x v="0"/>
    <x v="0"/>
    <x v="6"/>
    <n v="109.6"/>
    <s v="February 1987 (United States)"/>
    <x v="8"/>
    <n v="840"/>
    <s v="Andrey Konchalovskiy"/>
    <s v="Tom Kempinski"/>
    <s v="Julie Andrews"/>
    <s v="United States"/>
    <n v="0"/>
    <n v="8736"/>
    <n v="24287.036496350367"/>
    <n v="0"/>
    <n v="7970.8029197080305"/>
    <s v="Golan-Globus Productions"/>
    <n v="107"/>
  </r>
  <r>
    <s v="Bullies"/>
    <x v="0"/>
    <x v="2"/>
    <x v="6"/>
    <n v="109.6"/>
    <s v="August 29, 1986 (United States)"/>
    <x v="11"/>
    <n v="453"/>
    <s v="Paul Lynch"/>
    <s v="John Sheppard"/>
    <s v="Jonathan Crombie"/>
    <s v="Canada"/>
    <n v="0"/>
    <n v="2995527"/>
    <n v="8327893.0374087598"/>
    <n v="0"/>
    <n v="2733145.0729927011"/>
    <s v="Simcom Limited"/>
    <n v="90"/>
  </r>
  <r>
    <s v="Native Son"/>
    <x v="1"/>
    <x v="0"/>
    <x v="6"/>
    <n v="109.6"/>
    <s v="December 12, 1986 (United States)"/>
    <x v="1"/>
    <n v="525"/>
    <s v="Jerrold Freedman"/>
    <s v="Richard Wesley"/>
    <s v="Victor Love"/>
    <s v="United States"/>
    <n v="2000000"/>
    <n v="1301121"/>
    <n v="3617258.8385036499"/>
    <n v="65.056049999999999"/>
    <n v="1187154.197080292"/>
    <s v="American Playhouse"/>
    <n v="111"/>
  </r>
  <r>
    <s v="The Assault"/>
    <x v="1"/>
    <x v="0"/>
    <x v="6"/>
    <n v="109.6"/>
    <s v="February 6, 1986 (Netherlands)"/>
    <x v="13"/>
    <n v="3100"/>
    <s v="Fons Rademakers"/>
    <s v="Gerard Soeteman"/>
    <s v="Derek de Lint"/>
    <s v="Netherlands"/>
    <n v="0"/>
    <n v="512403"/>
    <n v="1424536.4425182482"/>
    <n v="0"/>
    <n v="467520.98540145991"/>
    <s v="Fons Rademakers Produktie"/>
    <n v="144"/>
  </r>
  <r>
    <s v="Nobody's Fool"/>
    <x v="8"/>
    <x v="3"/>
    <x v="6"/>
    <n v="109.6"/>
    <s v="November 7, 1986 (United States)"/>
    <x v="30"/>
    <n v="754"/>
    <s v="Evelyn Purcell"/>
    <s v="Beth Henley"/>
    <s v="Rosanna Arquette"/>
    <s v="United States"/>
    <n v="0"/>
    <n v="563358"/>
    <n v="1566196.9215328468"/>
    <n v="0"/>
    <n v="514012.77372262778"/>
    <s v="Island Pictures"/>
    <n v="107"/>
  </r>
  <r>
    <s v="Alien Predator"/>
    <x v="0"/>
    <x v="0"/>
    <x v="6"/>
    <n v="109.6"/>
    <s v="February 6, 1987 (United States)"/>
    <x v="47"/>
    <n v="922"/>
    <s v="Deran Sarafian"/>
    <s v="Deran Sarafian"/>
    <s v="Dennis Christopher"/>
    <s v="United States"/>
    <n v="0"/>
    <n v="0"/>
    <n v="0"/>
    <n v="0"/>
    <n v="0"/>
    <s v="Continental Motion Pictures"/>
    <n v="90"/>
  </r>
  <r>
    <s v="Low Blow"/>
    <x v="0"/>
    <x v="2"/>
    <x v="6"/>
    <n v="109.6"/>
    <s v="April 1986 (United States)"/>
    <x v="35"/>
    <n v="437"/>
    <s v="Frank Harris"/>
    <s v="Leo Fong"/>
    <s v="Leo Fong"/>
    <s v="United States"/>
    <n v="0"/>
    <n v="0"/>
    <n v="0"/>
    <n v="0"/>
    <n v="0"/>
    <s v="Action Communications"/>
    <n v="90"/>
  </r>
  <r>
    <s v="A Man and a Woman: 20 Years Later"/>
    <x v="1"/>
    <x v="0"/>
    <x v="6"/>
    <n v="109.6"/>
    <s v="August 15, 1986 (United States)"/>
    <x v="23"/>
    <n v="675"/>
    <s v="Claude Lelouch"/>
    <s v="Claude Lelouch"/>
    <s v="Anouk AimÃ©e"/>
    <s v="France"/>
    <n v="0"/>
    <n v="0"/>
    <n v="0"/>
    <n v="0"/>
    <n v="0"/>
    <s v="Les Films 13"/>
    <n v="102"/>
  </r>
  <r>
    <s v="The Princess Bride"/>
    <x v="1"/>
    <x v="1"/>
    <x v="7"/>
    <n v="113.6"/>
    <s v="October 9, 1987 (United States)"/>
    <x v="31"/>
    <n v="402000"/>
    <s v="Rob Reiner"/>
    <s v="William Goldman"/>
    <s v="Cary Elwes"/>
    <s v="United Kingdom"/>
    <n v="16000000"/>
    <n v="30902642"/>
    <n v="82887632.19542253"/>
    <n v="193.1415125"/>
    <n v="27203029.929577466"/>
    <s v="Act III Communications"/>
    <n v="98"/>
  </r>
  <r>
    <s v="The Lost Boys"/>
    <x v="0"/>
    <x v="3"/>
    <x v="7"/>
    <n v="113.6"/>
    <s v="July 31, 1987 (United States)"/>
    <x v="4"/>
    <n v="128000"/>
    <s v="Joel Schumacher"/>
    <s v="Jan Fischer"/>
    <s v="Jason Patric"/>
    <s v="United States"/>
    <n v="0"/>
    <n v="32388898"/>
    <n v="86874095.251760572"/>
    <n v="0"/>
    <n v="28511353.873239439"/>
    <s v="Warner Bros."/>
    <n v="97"/>
  </r>
  <r>
    <s v="Full Metal Jacket"/>
    <x v="0"/>
    <x v="0"/>
    <x v="7"/>
    <n v="113.6"/>
    <s v="July 10, 1987 (United States)"/>
    <x v="28"/>
    <n v="691000"/>
    <s v="Stanley Kubrick"/>
    <s v="Stanley Kubrick"/>
    <s v="Matthew Modine"/>
    <s v="United Kingdom"/>
    <n v="30000000"/>
    <n v="46357676"/>
    <n v="124341407.36971831"/>
    <n v="154.52558666666667"/>
    <n v="40807813.380281694"/>
    <s v="Natant"/>
    <n v="116"/>
  </r>
  <r>
    <s v="Predator"/>
    <x v="0"/>
    <x v="2"/>
    <x v="7"/>
    <n v="113.6"/>
    <s v="June 12, 1987 (United States)"/>
    <x v="40"/>
    <n v="381000"/>
    <s v="John McTiernan"/>
    <s v="Jim Thomas"/>
    <s v="Arnold Schwarzenegger"/>
    <s v="United States"/>
    <n v="15000000"/>
    <n v="98268458"/>
    <n v="263577457.32922536"/>
    <n v="655.12305333333336"/>
    <n v="86503924.295774654"/>
    <s v="Twentieth Century Fox"/>
    <n v="107"/>
  </r>
  <r>
    <s v="RoboCop"/>
    <x v="0"/>
    <x v="2"/>
    <x v="7"/>
    <n v="113.6"/>
    <s v="July 17, 1987 (United States)"/>
    <x v="24"/>
    <n v="240000"/>
    <s v="Paul Verhoeven"/>
    <s v="Edward Neumeier"/>
    <s v="Peter Weller"/>
    <s v="United States"/>
    <n v="13000000"/>
    <n v="53424681"/>
    <n v="143296657.57658452"/>
    <n v="410.95908461538465"/>
    <n v="47028768.485915497"/>
    <s v="Orion Pictures"/>
    <n v="102"/>
  </r>
  <r>
    <s v="Dirty Dancing"/>
    <x v="8"/>
    <x v="0"/>
    <x v="7"/>
    <n v="113.6"/>
    <s v="August 21, 1987 (United States)"/>
    <x v="9"/>
    <n v="211000"/>
    <s v="Emile Ardolino"/>
    <s v="Eleanor Bergstein"/>
    <s v="Patrick Swayze"/>
    <s v="United States"/>
    <n v="6000000"/>
    <n v="214577242"/>
    <n v="575543007.37147892"/>
    <n v="3576.2873666666665"/>
    <n v="188888417.25352114"/>
    <s v="Great American Films Limited Partnership"/>
    <n v="100"/>
  </r>
  <r>
    <s v="Adventures in Babysitting"/>
    <x v="8"/>
    <x v="1"/>
    <x v="7"/>
    <n v="113.6"/>
    <s v="July 3, 1987 (United States)"/>
    <x v="15"/>
    <n v="40000"/>
    <s v="Chris Columbus"/>
    <s v="David Simkins"/>
    <s v="Elisabeth Shue"/>
    <s v="United States"/>
    <n v="7000000"/>
    <n v="34368475"/>
    <n v="92183752.926936626"/>
    <n v="490.97821428571427"/>
    <n v="30253939.260563385"/>
    <s v="Touchstone Pictures"/>
    <n v="102"/>
  </r>
  <r>
    <s v="The Untouchables"/>
    <x v="0"/>
    <x v="6"/>
    <x v="7"/>
    <n v="113.6"/>
    <s v="June 3, 1987 (United States)"/>
    <x v="6"/>
    <n v="289000"/>
    <s v="Brian De Palma"/>
    <s v="David Mamet"/>
    <s v="Kevin Costner"/>
    <s v="United States"/>
    <n v="25000000"/>
    <n v="76270454"/>
    <n v="204574008.22007042"/>
    <n v="305.081816"/>
    <n v="67139484.154929578"/>
    <s v="Paramount Pictures"/>
    <n v="119"/>
  </r>
  <r>
    <s v="Spaceballs"/>
    <x v="1"/>
    <x v="1"/>
    <x v="7"/>
    <n v="113.6"/>
    <s v="June 24, 1987 (United States)"/>
    <x v="12"/>
    <n v="176000"/>
    <s v="Mel Brooks"/>
    <s v="Mel Brooks"/>
    <s v="Mel Brooks"/>
    <s v="United States"/>
    <n v="22700000"/>
    <n v="38119483"/>
    <n v="102244775.26496479"/>
    <n v="167.92723788546255"/>
    <n v="33555882.922535211"/>
    <s v="Brooksfilms"/>
    <n v="96"/>
  </r>
  <r>
    <s v="Raising Arizona"/>
    <x v="8"/>
    <x v="3"/>
    <x v="7"/>
    <n v="113.6"/>
    <s v="April 17, 1987 (United States)"/>
    <x v="4"/>
    <n v="130000"/>
    <s v="Joel Coen"/>
    <s v="Ethan Coen"/>
    <s v="Nicolas Cage"/>
    <s v="United States"/>
    <n v="6000000"/>
    <n v="29180280"/>
    <n v="78267881.302816898"/>
    <n v="486.33800000000002"/>
    <n v="25686866.197183102"/>
    <s v="Circle Films"/>
    <n v="94"/>
  </r>
  <r>
    <s v="Lethal Weapon"/>
    <x v="0"/>
    <x v="2"/>
    <x v="7"/>
    <n v="113.6"/>
    <s v="March 6, 1987 (United States)"/>
    <x v="37"/>
    <n v="243000"/>
    <s v="Richard Donner"/>
    <s v="Shane Black"/>
    <s v="Mel Gibson"/>
    <s v="United States"/>
    <n v="15000000"/>
    <n v="120207127"/>
    <n v="322421757.01496482"/>
    <n v="801.38084666666668"/>
    <n v="105816132.92253523"/>
    <s v="Warner Bros."/>
    <n v="109"/>
  </r>
  <r>
    <s v="Near Dark"/>
    <x v="0"/>
    <x v="2"/>
    <x v="7"/>
    <n v="113.6"/>
    <s v="January 8, 1988 (United Kingdom)"/>
    <x v="9"/>
    <n v="35000"/>
    <s v="Kathryn Bigelow"/>
    <s v="Kathryn Bigelow"/>
    <s v="Adrian Pasdar"/>
    <s v="United States"/>
    <n v="5000000"/>
    <n v="3369307"/>
    <n v="9037216.9269366208"/>
    <n v="67.386140000000012"/>
    <n v="2965939.2605633806"/>
    <s v="F/M"/>
    <n v="94"/>
  </r>
  <r>
    <s v="Mannequin"/>
    <x v="1"/>
    <x v="3"/>
    <x v="7"/>
    <n v="113.6"/>
    <s v="February 13, 1987 (United States)"/>
    <x v="23"/>
    <n v="30000"/>
    <s v="Michael Gottlieb"/>
    <s v="Edward Rugoff"/>
    <s v="Andrew McCarthy"/>
    <s v="United States"/>
    <n v="6000000"/>
    <n v="42721196"/>
    <n v="114587574.13028169"/>
    <n v="712.01993333333337"/>
    <n v="37606686.619718313"/>
    <s v="Gladden Entertainment"/>
    <n v="90"/>
  </r>
  <r>
    <s v="Masters of the Universe"/>
    <x v="1"/>
    <x v="2"/>
    <x v="7"/>
    <n v="113.6"/>
    <s v="August 7, 1987 (United States)"/>
    <x v="20"/>
    <n v="38000"/>
    <s v="Gary Goddard"/>
    <s v="David Odell"/>
    <s v="Dolph Lundgren"/>
    <s v="United States"/>
    <n v="22000000"/>
    <n v="17336370"/>
    <n v="46499929.040492959"/>
    <n v="78.801681818181819"/>
    <n v="15260889.084507044"/>
    <s v="Golan-Globus Productions"/>
    <n v="106"/>
  </r>
  <r>
    <s v="Fatal Attraction"/>
    <x v="0"/>
    <x v="0"/>
    <x v="7"/>
    <n v="113.6"/>
    <s v="September 18, 1987 (United States)"/>
    <x v="15"/>
    <n v="79000"/>
    <s v="Adrian Lyne"/>
    <s v="James Dearden"/>
    <s v="Michael Douglas"/>
    <s v="United States"/>
    <n v="14000000"/>
    <n v="320145693"/>
    <n v="858700639.58714795"/>
    <n v="2286.75495"/>
    <n v="281818391.72535211"/>
    <s v="Paramount Pictures"/>
    <n v="119"/>
  </r>
  <r>
    <s v="Hellraiser"/>
    <x v="0"/>
    <x v="4"/>
    <x v="7"/>
    <n v="113.6"/>
    <s v="September 18, 1987 (United States)"/>
    <x v="9"/>
    <n v="108000"/>
    <s v="Clive Barker"/>
    <s v="Clive Barker"/>
    <s v="Andrew Robinson"/>
    <s v="United Kingdom"/>
    <n v="0"/>
    <n v="14575193"/>
    <n v="39093849.534330986"/>
    <n v="0"/>
    <n v="12830275.528169015"/>
    <s v="New World Pictures"/>
    <n v="94"/>
  </r>
  <r>
    <s v="Empire of the Sun"/>
    <x v="1"/>
    <x v="2"/>
    <x v="7"/>
    <n v="113.6"/>
    <s v="December 25, 1987 (United States)"/>
    <x v="3"/>
    <n v="119000"/>
    <s v="Steven Spielberg"/>
    <s v="Tom Stoppard"/>
    <s v="Christian Bale"/>
    <s v="United States"/>
    <n v="35000000"/>
    <n v="22238696"/>
    <n v="59649037.598591551"/>
    <n v="63.53913142857143"/>
    <n v="19576316.901408453"/>
    <s v="Amblin Entertainment"/>
    <n v="153"/>
  </r>
  <r>
    <s v="No Way Out"/>
    <x v="0"/>
    <x v="2"/>
    <x v="7"/>
    <n v="113.6"/>
    <s v="August 14, 1987 (United States)"/>
    <x v="12"/>
    <n v="37000"/>
    <s v="Roger Donaldson"/>
    <s v="Kenneth Fearing"/>
    <s v="Kevin Costner"/>
    <s v="United States"/>
    <n v="15000000"/>
    <n v="35509515"/>
    <n v="95244271.307218313"/>
    <n v="236.73009999999999"/>
    <n v="31258375.880281694"/>
    <s v="Orion Pictures"/>
    <n v="114"/>
  </r>
  <r>
    <s v="The Witches of Eastwick"/>
    <x v="0"/>
    <x v="3"/>
    <x v="7"/>
    <n v="113.6"/>
    <s v="June 12, 1987 (United States)"/>
    <x v="14"/>
    <n v="65000"/>
    <s v="George Miller"/>
    <s v="John Updike"/>
    <s v="Jack Nicholson"/>
    <s v="United States"/>
    <n v="22000000"/>
    <n v="63766510"/>
    <n v="171035700.6778169"/>
    <n v="289.84777272727274"/>
    <n v="56132491.197183102"/>
    <s v="Warner Bros."/>
    <n v="118"/>
  </r>
  <r>
    <s v="Some Kind of Wonderful"/>
    <x v="8"/>
    <x v="0"/>
    <x v="7"/>
    <n v="113.6"/>
    <s v="February 27, 1987 (United States)"/>
    <x v="12"/>
    <n v="29000"/>
    <s v="Howard Deutch"/>
    <s v="John Hughes"/>
    <s v="Eric Stoltz"/>
    <s v="United States"/>
    <n v="0"/>
    <n v="18553948"/>
    <n v="49765739.045774646"/>
    <n v="0"/>
    <n v="16332700.704225354"/>
    <s v="Hughes Entertainment"/>
    <n v="95"/>
  </r>
  <r>
    <s v="The Running Man"/>
    <x v="0"/>
    <x v="2"/>
    <x v="7"/>
    <n v="113.6"/>
    <s v="November 13, 1987 (United States)"/>
    <x v="17"/>
    <n v="144000"/>
    <s v="Paul Michael Glaser"/>
    <s v="Stephen King"/>
    <s v="Arnold Schwarzenegger"/>
    <s v="United States"/>
    <n v="27000000"/>
    <n v="38122105"/>
    <n v="102251808.04137324"/>
    <n v="141.19298148148147"/>
    <n v="33558191.021126762"/>
    <s v="TAFT Entertainment Pictures"/>
    <n v="101"/>
  </r>
  <r>
    <s v="Black Widow"/>
    <x v="0"/>
    <x v="6"/>
    <x v="7"/>
    <n v="113.6"/>
    <s v="February 6, 1987 (United States)"/>
    <x v="5"/>
    <n v="9000"/>
    <s v="Bob Rafelson"/>
    <s v="Ronald Bass"/>
    <s v="Debra Winger"/>
    <s v="United States"/>
    <n v="10500000"/>
    <n v="25205460"/>
    <n v="67606546.32042253"/>
    <n v="240.05200000000002"/>
    <n v="22187904.929577466"/>
    <s v="Amercent Films"/>
    <n v="102"/>
  </r>
  <r>
    <s v="Angel Heart"/>
    <x v="10"/>
    <x v="4"/>
    <x v="7"/>
    <n v="113.6"/>
    <s v="March 6, 1987 (United States)"/>
    <x v="4"/>
    <n v="83000"/>
    <s v="Alan Parker"/>
    <s v="William Hjortsberg"/>
    <s v="Mickey Rourke"/>
    <s v="United Kingdom"/>
    <n v="17000000"/>
    <n v="17186348"/>
    <n v="46097537.285211265"/>
    <n v="101.09616470588236"/>
    <n v="15128827.464788733"/>
    <s v="Carolco International N.V."/>
    <n v="113"/>
  </r>
  <r>
    <s v="Moonstruck"/>
    <x v="1"/>
    <x v="3"/>
    <x v="7"/>
    <n v="113.6"/>
    <s v="January 15, 1988 (United States)"/>
    <x v="12"/>
    <n v="53000"/>
    <s v="Norman Jewison"/>
    <s v="John Patrick Shanley"/>
    <s v="Cher"/>
    <s v="United States"/>
    <n v="15000000"/>
    <n v="80642217"/>
    <n v="216300030.98503521"/>
    <n v="537.61478"/>
    <n v="70987867.077464789"/>
    <s v="Metro-Goldwyn-Mayer (MGM)"/>
    <n v="102"/>
  </r>
  <r>
    <s v="Jaws: the Revenge"/>
    <x v="8"/>
    <x v="1"/>
    <x v="7"/>
    <n v="113.6"/>
    <s v="July 17, 1987 (United States)"/>
    <x v="53"/>
    <n v="42000"/>
    <s v="Joseph Sargent"/>
    <s v="Peter Benchley"/>
    <s v="Lorraine Gary"/>
    <s v="United States"/>
    <n v="23000000"/>
    <n v="51881013"/>
    <n v="139156203.00264084"/>
    <n v="225.56962173913044"/>
    <n v="45669905.809859157"/>
    <s v="Universal Pictures"/>
    <n v="89"/>
  </r>
  <r>
    <s v="Wall Street"/>
    <x v="0"/>
    <x v="6"/>
    <x v="7"/>
    <n v="113.6"/>
    <s v="December 11, 1987 (United States)"/>
    <x v="34"/>
    <n v="147000"/>
    <s v="Oliver Stone"/>
    <s v="Stanley Weiser"/>
    <s v="Charlie Sheen"/>
    <s v="United States"/>
    <n v="15000000"/>
    <n v="43848069"/>
    <n v="117610093.52376761"/>
    <n v="292.32046000000003"/>
    <n v="38598652.288732395"/>
    <s v="Twentieth Century Fox"/>
    <n v="126"/>
  </r>
  <r>
    <s v="Good Morning, Vietnam"/>
    <x v="0"/>
    <x v="5"/>
    <x v="7"/>
    <n v="113.6"/>
    <s v="January 15, 1988 (United States)"/>
    <x v="4"/>
    <n v="131000"/>
    <s v="Barry Levinson"/>
    <s v="Mitch Markowitz"/>
    <s v="Robin Williams"/>
    <s v="United States"/>
    <n v="13000000"/>
    <n v="123922370"/>
    <n v="332386849.81514084"/>
    <n v="953.24899999999991"/>
    <n v="109086593.30985917"/>
    <s v="Touchstone Pictures"/>
    <n v="121"/>
  </r>
  <r>
    <s v="A Nightmare on Elm Street 3: Dream Warriors"/>
    <x v="0"/>
    <x v="7"/>
    <x v="7"/>
    <n v="113.6"/>
    <s v="February 27, 1987 (United States)"/>
    <x v="14"/>
    <n v="73000"/>
    <s v="Chuck Russell"/>
    <s v="Wes Craven"/>
    <s v="Heather Langenkamp"/>
    <s v="United States"/>
    <n v="4500000"/>
    <n v="44793222"/>
    <n v="120145200.20598592"/>
    <n v="995.40493333333336"/>
    <n v="39430653.169014089"/>
    <s v="New Line Cinema"/>
    <n v="96"/>
  </r>
  <r>
    <s v="Planes, Trains &amp; Automobiles"/>
    <x v="0"/>
    <x v="3"/>
    <x v="7"/>
    <n v="113.6"/>
    <s v="November 25, 1987 (United States)"/>
    <x v="37"/>
    <n v="128000"/>
    <s v="John Hughes"/>
    <s v="John Hughes"/>
    <s v="Steve Martin"/>
    <s v="United States"/>
    <n v="30000000"/>
    <n v="49530280"/>
    <n v="132851023.90845071"/>
    <n v="165.10093333333333"/>
    <n v="43600598.5915493"/>
    <s v="Paramount Pictures"/>
    <n v="93"/>
  </r>
  <r>
    <s v="Can't Buy Me Love"/>
    <x v="8"/>
    <x v="3"/>
    <x v="7"/>
    <n v="113.6"/>
    <s v="August 14, 1987 (United States)"/>
    <x v="8"/>
    <n v="34000"/>
    <s v="Steve Rash"/>
    <s v="Michael Swerdlick"/>
    <s v="Patrick Dempsey"/>
    <s v="United States"/>
    <n v="0"/>
    <n v="31623833"/>
    <n v="84822023.900528178"/>
    <n v="0"/>
    <n v="27837881.161971834"/>
    <s v="Touchstone Pictures"/>
    <n v="94"/>
  </r>
  <r>
    <s v="Overboard"/>
    <x v="1"/>
    <x v="3"/>
    <x v="7"/>
    <n v="113.6"/>
    <s v="December 16, 1987 (United States)"/>
    <x v="15"/>
    <n v="55000"/>
    <s v="Garry Marshall"/>
    <s v="Leslie Dixon"/>
    <s v="Goldie Hawn"/>
    <s v="United States"/>
    <n v="22000000"/>
    <n v="26713187"/>
    <n v="71650599.286091551"/>
    <n v="121.42357727272727"/>
    <n v="23515129.401408453"/>
    <s v="Metro-Goldwyn-Mayer (MGM)"/>
    <n v="112"/>
  </r>
  <r>
    <s v="Beverly Hills Cop II"/>
    <x v="0"/>
    <x v="2"/>
    <x v="7"/>
    <n v="113.6"/>
    <s v="May 20, 1987 (United States)"/>
    <x v="16"/>
    <n v="111000"/>
    <s v="Tony Scott"/>
    <s v="Danilo Bach"/>
    <s v="Eddie Murphy"/>
    <s v="United States"/>
    <n v="28000000"/>
    <n v="299965036"/>
    <n v="804571711.8767606"/>
    <n v="1071.3036999999999"/>
    <n v="264053728.87323946"/>
    <s v="Paramount Pictures"/>
    <n v="100"/>
  </r>
  <r>
    <s v="Superman IV: The Quest for Peace"/>
    <x v="1"/>
    <x v="2"/>
    <x v="7"/>
    <n v="113.6"/>
    <s v="July 24, 1987 (United States)"/>
    <x v="47"/>
    <n v="44000"/>
    <s v="Sidney J. Furie"/>
    <s v="Jerry Siegel"/>
    <s v="Christopher Reeve"/>
    <s v="United Kingdom"/>
    <n v="17000000"/>
    <n v="15681020"/>
    <n v="42059918.961267605"/>
    <n v="92.241294117647058"/>
    <n v="13803714.788732396"/>
    <s v="Cannon Films"/>
    <n v="90"/>
  </r>
  <r>
    <s v="The Secret of My Success"/>
    <x v="8"/>
    <x v="3"/>
    <x v="7"/>
    <n v="113.6"/>
    <s v="April 10, 1987 (United States)"/>
    <x v="16"/>
    <n v="31000"/>
    <s v="Herbert Ross"/>
    <s v="Jim Cash"/>
    <s v="Michael J. Fox"/>
    <s v="United States"/>
    <n v="12000000"/>
    <n v="110996879"/>
    <n v="297717861.19102114"/>
    <n v="924.97399166666662"/>
    <n v="97708520.246478885"/>
    <s v="Rastar Pictures"/>
    <n v="111"/>
  </r>
  <r>
    <s v="Withnail &amp; I"/>
    <x v="0"/>
    <x v="3"/>
    <x v="7"/>
    <n v="113.6"/>
    <s v="June 19, 1987 (United States)"/>
    <x v="37"/>
    <n v="41000"/>
    <s v="Bruce Robinson"/>
    <s v="Bruce Robinson"/>
    <s v="Richard E. Grant"/>
    <s v="United Kingdom"/>
    <n v="0"/>
    <n v="1628359"/>
    <n v="4367614.3248239439"/>
    <n v="0"/>
    <n v="1433414.6126760566"/>
    <s v="Cineplex Odeon Films"/>
    <n v="107"/>
  </r>
  <r>
    <s v="Evil Dead II"/>
    <x v="0"/>
    <x v="3"/>
    <x v="7"/>
    <n v="113.6"/>
    <s v="March 13, 1987 (United States)"/>
    <x v="3"/>
    <n v="152000"/>
    <s v="Sam Raimi"/>
    <s v="Sam Raimi"/>
    <s v="Bruce Campbell"/>
    <s v="United States"/>
    <n v="3600000"/>
    <n v="5923798"/>
    <n v="15888919.459507043"/>
    <n v="164.54994444444444"/>
    <n v="5214610.9154929584"/>
    <s v="Renaissance Pictures"/>
    <n v="84"/>
  </r>
  <r>
    <s v="Summer School"/>
    <x v="8"/>
    <x v="3"/>
    <x v="7"/>
    <n v="113.6"/>
    <s v="July 22, 1987 (United States)"/>
    <x v="14"/>
    <n v="18000"/>
    <s v="Carl Reiner"/>
    <s v="Stuart Birnbaum"/>
    <s v="Mark Harmon"/>
    <s v="United States"/>
    <n v="0"/>
    <n v="35659098"/>
    <n v="95645485.568661973"/>
    <n v="0"/>
    <n v="31390051.056338031"/>
    <s v="Paramount Pictures"/>
    <n v="97"/>
  </r>
  <r>
    <s v="Innerspace"/>
    <x v="1"/>
    <x v="2"/>
    <x v="7"/>
    <n v="113.6"/>
    <s v="July 1, 1987 (United States)"/>
    <x v="8"/>
    <n v="56000"/>
    <s v="Joe Dante"/>
    <s v="Chip Proser"/>
    <s v="Dennis Quaid"/>
    <s v="United States"/>
    <n v="27000000"/>
    <n v="25893810"/>
    <n v="69452851.294014081"/>
    <n v="95.903000000000006"/>
    <n v="22793846.830985919"/>
    <s v="Warner Bros."/>
    <n v="120"/>
  </r>
  <r>
    <s v="The Living Daylights"/>
    <x v="1"/>
    <x v="2"/>
    <x v="7"/>
    <n v="113.6"/>
    <s v="July 31, 1987 (United States)"/>
    <x v="17"/>
    <n v="91000"/>
    <s v="John Glen"/>
    <s v="Richard Maibaum"/>
    <s v="Timothy Dalton"/>
    <s v="United Kingdom"/>
    <n v="40000000"/>
    <n v="51186259"/>
    <n v="137292721.10299295"/>
    <n v="127.96564749999999"/>
    <n v="45058326.584507048"/>
    <s v="Eon Productions"/>
    <n v="130"/>
  </r>
  <r>
    <s v="Over the Top"/>
    <x v="1"/>
    <x v="2"/>
    <x v="7"/>
    <n v="113.6"/>
    <s v="February 13, 1987 (United States)"/>
    <x v="1"/>
    <n v="51000"/>
    <s v="Menahem Golan"/>
    <s v="Gary Conway"/>
    <s v="Sylvester Stallone"/>
    <s v="United States"/>
    <n v="25000000"/>
    <n v="16057580"/>
    <n v="43069935.08802817"/>
    <n v="64.230319999999992"/>
    <n v="14135193.661971832"/>
    <s v="The Cannon Group"/>
    <n v="93"/>
  </r>
  <r>
    <s v="The Last Emperor"/>
    <x v="8"/>
    <x v="5"/>
    <x v="7"/>
    <n v="113.6"/>
    <s v="April 15, 1988 (United States)"/>
    <x v="3"/>
    <n v="97000"/>
    <s v="Bernardo Bertolucci"/>
    <s v="Mark Peploe"/>
    <s v="John Lone"/>
    <s v="United Kingdom"/>
    <n v="0"/>
    <n v="43993869"/>
    <n v="118001160.95334508"/>
    <n v="0"/>
    <n v="38726997.359154932"/>
    <s v="Recorded Picture Company (RPC)"/>
    <n v="163"/>
  </r>
  <r>
    <s v="Less Than Zero"/>
    <x v="0"/>
    <x v="6"/>
    <x v="7"/>
    <n v="113.6"/>
    <s v="November 6, 1987 (United States)"/>
    <x v="5"/>
    <n v="19000"/>
    <s v="Marek Kanievska"/>
    <s v="Bret Easton Ellis"/>
    <s v="Andrew McCarthy"/>
    <s v="United States"/>
    <n v="0"/>
    <n v="12396383"/>
    <n v="33249805.458626762"/>
    <n v="0"/>
    <n v="10912308.97887324"/>
    <s v="Twentieth Century Fox"/>
    <n v="98"/>
  </r>
  <r>
    <s v="Three Men and a Baby"/>
    <x v="1"/>
    <x v="3"/>
    <x v="7"/>
    <n v="113.6"/>
    <s v="November 25, 1987 (United States)"/>
    <x v="10"/>
    <n v="50000"/>
    <s v="Leonard Nimoy"/>
    <s v="Coline Serreau"/>
    <s v="Tom Selleck"/>
    <s v="United States"/>
    <n v="11000000"/>
    <n v="167780960"/>
    <n v="450025162.95774651"/>
    <n v="1525.2814545454546"/>
    <n v="147694507.04225352"/>
    <s v="Touchstone Pictures"/>
    <n v="102"/>
  </r>
  <r>
    <s v="La Bamba"/>
    <x v="8"/>
    <x v="5"/>
    <x v="7"/>
    <n v="113.6"/>
    <s v="July 24, 1987 (United States)"/>
    <x v="15"/>
    <n v="30000"/>
    <s v="Luis Valdez"/>
    <s v="Luis Valdez"/>
    <s v="Lou Diamond Phillips"/>
    <s v="United States"/>
    <n v="6500000"/>
    <n v="54215416"/>
    <n v="145417581.47183099"/>
    <n v="834.08332307692308"/>
    <n v="47724838.028169021"/>
    <s v="Columbia Pictures"/>
    <n v="108"/>
  </r>
  <r>
    <s v="Revenge of the Nerds II: Nerds in Paradise"/>
    <x v="8"/>
    <x v="3"/>
    <x v="7"/>
    <n v="113.6"/>
    <s v="July 10, 1987 (United States)"/>
    <x v="27"/>
    <n v="14000"/>
    <s v="Joe Roth"/>
    <s v="Tim Metcalfe"/>
    <s v="Robert Carradine"/>
    <s v="United States"/>
    <n v="0"/>
    <n v="30063289"/>
    <n v="80636304.210387319"/>
    <n v="0"/>
    <n v="26464162.852112677"/>
    <s v="Twentieth Century Fox"/>
    <n v="88"/>
  </r>
  <r>
    <s v="The Monster Squad"/>
    <x v="8"/>
    <x v="2"/>
    <x v="7"/>
    <n v="113.6"/>
    <s v="August 14, 1987 (United States)"/>
    <x v="9"/>
    <n v="30000"/>
    <s v="Fred Dekker"/>
    <s v="Shane Black"/>
    <s v="Andre Gower"/>
    <s v="United States"/>
    <n v="12000000"/>
    <n v="3769990"/>
    <n v="10111936.205985915"/>
    <n v="31.416583333333332"/>
    <n v="3318653.1690140846"/>
    <s v="TAFT Entertainment Pictures"/>
    <n v="79"/>
  </r>
  <r>
    <s v="Prince of Darkness"/>
    <x v="0"/>
    <x v="4"/>
    <x v="7"/>
    <n v="113.6"/>
    <s v="October 23, 1987 (United States)"/>
    <x v="17"/>
    <n v="39000"/>
    <s v="John Carpenter"/>
    <s v="John Carpenter"/>
    <s v="Donald Pleasence"/>
    <s v="United States"/>
    <n v="3000000"/>
    <n v="14182492"/>
    <n v="38040539.721830986"/>
    <n v="472.74973333333332"/>
    <n v="12484588.028169015"/>
    <s v="Alive Films"/>
    <n v="102"/>
  </r>
  <r>
    <s v="Wings of Desire"/>
    <x v="8"/>
    <x v="0"/>
    <x v="7"/>
    <n v="113.6"/>
    <s v="May 6, 1988 (United States)"/>
    <x v="45"/>
    <n v="67000"/>
    <s v="Wim Wenders"/>
    <s v="Wim Wenders"/>
    <s v="Bruno Ganz"/>
    <s v="West Germany"/>
    <n v="0"/>
    <n v="3404057"/>
    <n v="9130424.0132042263"/>
    <n v="0"/>
    <n v="2996529.0492957751"/>
    <s v="Road Movies Filmproduktion"/>
    <n v="128"/>
  </r>
  <r>
    <s v="Maurice"/>
    <x v="0"/>
    <x v="0"/>
    <x v="7"/>
    <n v="113.6"/>
    <s v="September 18, 1987 (United States)"/>
    <x v="3"/>
    <n v="17000"/>
    <s v="James Ivory"/>
    <s v="E.M. Forster"/>
    <s v="James Wilby"/>
    <s v="United Kingdom"/>
    <n v="0"/>
    <n v="2642567"/>
    <n v="7087941.5924295774"/>
    <n v="0"/>
    <n v="2326203.3450704226"/>
    <s v="Merchant Ivory Productions"/>
    <n v="140"/>
  </r>
  <r>
    <s v="Broadcast News"/>
    <x v="0"/>
    <x v="3"/>
    <x v="7"/>
    <n v="113.6"/>
    <s v="December 25, 1987 (United States)"/>
    <x v="13"/>
    <n v="28000"/>
    <s v="James L. Brooks"/>
    <s v="James L. Brooks"/>
    <s v="William Hurt"/>
    <s v="United States"/>
    <n v="20000000"/>
    <n v="67331309"/>
    <n v="180597269.82658452"/>
    <n v="336.65654499999999"/>
    <n v="59270518.485915497"/>
    <s v="Amercent Films"/>
    <n v="133"/>
  </r>
  <r>
    <s v="Harry and the Hendersons"/>
    <x v="1"/>
    <x v="3"/>
    <x v="7"/>
    <n v="113.6"/>
    <s v="June 5, 1987 (United States)"/>
    <x v="22"/>
    <n v="32000"/>
    <s v="William Dear"/>
    <s v="William Dear"/>
    <s v="John Lithgow"/>
    <s v="United States"/>
    <n v="10000000"/>
    <n v="49998613"/>
    <n v="134107195.25616197"/>
    <n v="499.98613"/>
    <n v="44012863.556338035"/>
    <s v="Amblin Entertainment"/>
    <n v="110"/>
  </r>
  <r>
    <s v="Creepshow 2"/>
    <x v="0"/>
    <x v="7"/>
    <x v="7"/>
    <n v="113.6"/>
    <s v="May 1, 1987 (United States)"/>
    <x v="10"/>
    <n v="23000"/>
    <s v="Michael Gornick"/>
    <s v="Stephen King"/>
    <s v="George Kennedy"/>
    <s v="United States"/>
    <n v="3500000"/>
    <n v="14000000"/>
    <n v="37551056.33802817"/>
    <n v="400"/>
    <n v="12323943.661971832"/>
    <s v="New World Pictures"/>
    <n v="92"/>
  </r>
  <r>
    <s v="Police Academy 4: Citizens on Patrol"/>
    <x v="1"/>
    <x v="3"/>
    <x v="7"/>
    <n v="113.6"/>
    <s v="April 3, 1987 (United States)"/>
    <x v="18"/>
    <n v="41000"/>
    <s v="Jim Drake"/>
    <s v="Neal Israel"/>
    <s v="Steve Guttenberg"/>
    <s v="United States"/>
    <n v="0"/>
    <n v="28061343"/>
    <n v="75266647.993838027"/>
    <n v="0"/>
    <n v="24701886.443661973"/>
    <s v="Warner Bros."/>
    <n v="88"/>
  </r>
  <r>
    <s v="The Stepfather"/>
    <x v="0"/>
    <x v="4"/>
    <x v="7"/>
    <n v="113.6"/>
    <s v="June 5, 1987 (United States)"/>
    <x v="8"/>
    <n v="14000"/>
    <s v="Joseph Ruben"/>
    <s v="Carolyn Lefcourt"/>
    <s v="Terry O'Quinn"/>
    <s v="United Kingdom"/>
    <n v="0"/>
    <n v="2488740"/>
    <n v="6675343.9964788733"/>
    <n v="0"/>
    <n v="2190792.2535211272"/>
    <s v="Incorporated Television Company (ITC)"/>
    <n v="89"/>
  </r>
  <r>
    <s v="My Best Friend Is a Vampire"/>
    <x v="1"/>
    <x v="3"/>
    <x v="7"/>
    <n v="113.6"/>
    <s v="May 6, 1988 (United States)"/>
    <x v="10"/>
    <n v="3300"/>
    <s v="Jimmy Huston"/>
    <s v="Tab Murphy"/>
    <s v="Robert Sean Leonard"/>
    <s v="United States"/>
    <n v="0"/>
    <n v="174380"/>
    <n v="467725.22887323942"/>
    <n v="0"/>
    <n v="153503.52112676058"/>
    <s v="Kings Road Entertainment"/>
    <n v="89"/>
  </r>
  <r>
    <s v="Flowers in the Attic"/>
    <x v="8"/>
    <x v="0"/>
    <x v="7"/>
    <n v="113.6"/>
    <s v="November 20, 1987 (United States)"/>
    <x v="46"/>
    <n v="9500"/>
    <s v="Jeffrey Bloom"/>
    <s v="Virginia C. Andrews"/>
    <s v="Louise Fletcher"/>
    <s v="United States"/>
    <n v="0"/>
    <n v="15151736"/>
    <n v="40640263.725352116"/>
    <n v="0"/>
    <n v="13337795.774647888"/>
    <s v="New World Pictures"/>
    <n v="93"/>
  </r>
  <r>
    <s v="*batteries not included"/>
    <x v="1"/>
    <x v="3"/>
    <x v="7"/>
    <n v="113.6"/>
    <s v="December 18, 1987 (United States)"/>
    <x v="17"/>
    <n v="32000"/>
    <s v="Matthew Robbins"/>
    <s v="Mick Garris"/>
    <s v="Hume Cronyn"/>
    <s v="United States"/>
    <n v="25000000"/>
    <n v="65088797"/>
    <n v="174582363.08010563"/>
    <n v="260.355188"/>
    <n v="57296476.232394375"/>
    <s v="Universal Pictures"/>
    <n v="106"/>
  </r>
  <r>
    <s v="Roxanne"/>
    <x v="1"/>
    <x v="3"/>
    <x v="7"/>
    <n v="113.6"/>
    <s v="June 19, 1987 (United States)"/>
    <x v="14"/>
    <n v="42000"/>
    <s v="Fred Schepisi"/>
    <s v="Edmond Rostand"/>
    <s v="Steve Martin"/>
    <s v="United States"/>
    <n v="12000000"/>
    <n v="40050884"/>
    <n v="107425214.39084508"/>
    <n v="333.75736666666666"/>
    <n v="35256059.859154932"/>
    <s v="Columbia Pictures Industries"/>
    <n v="107"/>
  </r>
  <r>
    <s v="Dragnet"/>
    <x v="8"/>
    <x v="3"/>
    <x v="7"/>
    <n v="113.6"/>
    <s v="June 26, 1987 (United States)"/>
    <x v="22"/>
    <n v="33000"/>
    <s v="Tom Mankiewicz"/>
    <s v="Dan Aykroyd"/>
    <s v="Dan Aykroyd"/>
    <s v="United States"/>
    <n v="20000000"/>
    <n v="66673516"/>
    <n v="178832925.39788732"/>
    <n v="333.36757999999998"/>
    <n v="58691475.352112681"/>
    <s v="Applied Action"/>
    <n v="106"/>
  </r>
  <r>
    <s v="Throw Momma from the Train"/>
    <x v="8"/>
    <x v="3"/>
    <x v="7"/>
    <n v="113.6"/>
    <s v="December 11, 1987 (United States)"/>
    <x v="21"/>
    <n v="35000"/>
    <s v="Danny DeVito"/>
    <s v="Stu Silver"/>
    <s v="Danny DeVito"/>
    <s v="United States"/>
    <n v="14000000"/>
    <n v="57915972"/>
    <n v="155343280.53169015"/>
    <n v="413.68551428571425"/>
    <n v="50982369.718309864"/>
    <s v="Orion Pictures"/>
    <n v="88"/>
  </r>
  <r>
    <s v="Amazon Women on the Moon"/>
    <x v="0"/>
    <x v="3"/>
    <x v="7"/>
    <n v="113.6"/>
    <s v="September 18, 1987 (United States)"/>
    <x v="19"/>
    <n v="10000"/>
    <s v="Directors"/>
    <s v="Michael Barrie"/>
    <s v="Rosanna Arquette"/>
    <s v="United States"/>
    <n v="0"/>
    <n v="548696"/>
    <n v="1471722.457746479"/>
    <n v="0"/>
    <n v="483007.04225352115"/>
    <s v="Universal Pictures"/>
    <n v="85"/>
  </r>
  <r>
    <s v="Teen Wolf Too"/>
    <x v="1"/>
    <x v="3"/>
    <x v="7"/>
    <n v="113.6"/>
    <s v="November 20, 1987 (United States)"/>
    <x v="39"/>
    <n v="11000"/>
    <s v="Christopher Leitch"/>
    <s v="Jeph Loeb"/>
    <s v="Jason Bateman"/>
    <s v="United States"/>
    <n v="3000000"/>
    <n v="7888703"/>
    <n v="21159223.627640847"/>
    <n v="262.95676666666668"/>
    <n v="6944280.8098591557"/>
    <s v="Atlantic Entertainment Group"/>
    <n v="95"/>
  </r>
  <r>
    <s v="Baby Boom"/>
    <x v="1"/>
    <x v="3"/>
    <x v="7"/>
    <n v="113.6"/>
    <s v="October 30, 1987 (United States)"/>
    <x v="21"/>
    <n v="14000"/>
    <s v="Charles Shyer"/>
    <s v="Nancy Meyers"/>
    <s v="Diane Keaton"/>
    <s v="United States"/>
    <n v="0"/>
    <n v="26712476"/>
    <n v="71648692.228873238"/>
    <n v="0"/>
    <n v="23514503.521126762"/>
    <s v="United Artists"/>
    <n v="110"/>
  </r>
  <r>
    <s v="84 Charing Cross Road"/>
    <x v="1"/>
    <x v="5"/>
    <x v="7"/>
    <n v="113.6"/>
    <s v="February 13, 1987 (United States)"/>
    <x v="24"/>
    <n v="9500"/>
    <s v="David Hugh Jones"/>
    <s v="Helene Hanff"/>
    <s v="Anne Bancroft"/>
    <s v="United Kingdom"/>
    <n v="0"/>
    <n v="1083486"/>
    <n v="2906145.9876760566"/>
    <n v="0"/>
    <n v="953772.88732394378"/>
    <s v="Brooksfilms"/>
    <n v="100"/>
  </r>
  <r>
    <s v="The Gate"/>
    <x v="8"/>
    <x v="7"/>
    <x v="7"/>
    <n v="113.6"/>
    <s v="May 15, 1987 (United States)"/>
    <x v="10"/>
    <n v="16000"/>
    <s v="Tibor TakÃ¡cs"/>
    <s v="Michael Nankin"/>
    <s v="Stephen Dorff"/>
    <s v="Canada"/>
    <n v="0"/>
    <n v="13539458"/>
    <n v="36315782.153169014"/>
    <n v="0"/>
    <n v="11918536.971830986"/>
    <s v="New Century Entertainment"/>
    <n v="85"/>
  </r>
  <r>
    <s v="Ernest Goes to Camp"/>
    <x v="1"/>
    <x v="3"/>
    <x v="7"/>
    <n v="113.6"/>
    <s v="May 22, 1987 (United States)"/>
    <x v="30"/>
    <n v="11000"/>
    <s v="John R. Cherry III"/>
    <s v="John R. Cherry III"/>
    <s v="Jim Varney"/>
    <s v="United States"/>
    <n v="3500000"/>
    <n v="23509382"/>
    <n v="63057294.853873238"/>
    <n v="671.6966285714285"/>
    <n v="20694878.521126762"/>
    <s v="Emshell Producers"/>
    <n v="92"/>
  </r>
  <r>
    <s v="Aria"/>
    <x v="0"/>
    <x v="3"/>
    <x v="7"/>
    <n v="113.6"/>
    <s v="September 15, 1987 (United States)"/>
    <x v="1"/>
    <n v="2600"/>
    <s v="Directors"/>
    <s v="Robert Altman"/>
    <s v="John Hurt"/>
    <s v="United Kingdom"/>
    <n v="0"/>
    <n v="1028679"/>
    <n v="2759141.6487676059"/>
    <n v="0"/>
    <n v="905527.28873239446"/>
    <s v="Lightyear Entertainment"/>
    <n v="90"/>
  </r>
  <r>
    <s v="Hamburger Hill"/>
    <x v="0"/>
    <x v="2"/>
    <x v="7"/>
    <n v="113.6"/>
    <s v="August 28, 1987 (United States)"/>
    <x v="17"/>
    <n v="24000"/>
    <s v="John Irvin"/>
    <s v="James Carabatsos"/>
    <s v="Anthony Barrile"/>
    <s v="United States"/>
    <n v="0"/>
    <n v="13839404"/>
    <n v="37120302.806338027"/>
    <n v="0"/>
    <n v="12182573.943661973"/>
    <s v="RKO Pictures"/>
    <n v="110"/>
  </r>
  <r>
    <s v="Cherry 2000"/>
    <x v="8"/>
    <x v="2"/>
    <x v="7"/>
    <n v="113.6"/>
    <s v="February 5, 1988 (United States)"/>
    <x v="41"/>
    <n v="9100"/>
    <s v="Steve De Jarnatt"/>
    <s v="Lloyd Fonvielle"/>
    <s v="Melanie Griffith"/>
    <s v="United States"/>
    <n v="10000000"/>
    <n v="0"/>
    <n v="0"/>
    <n v="0"/>
    <n v="0"/>
    <s v="Orion Pictures"/>
    <n v="99"/>
  </r>
  <r>
    <s v="The Hidden"/>
    <x v="0"/>
    <x v="4"/>
    <x v="7"/>
    <n v="113.6"/>
    <s v="October 30, 1987 (United States)"/>
    <x v="9"/>
    <n v="18000"/>
    <s v="Jack Sholder"/>
    <s v="Jim Kouf"/>
    <s v="Kyle MacLachlan"/>
    <s v="United States"/>
    <n v="5000000"/>
    <n v="9747988"/>
    <n v="26146231.897887323"/>
    <n v="194.95975999999999"/>
    <n v="8580975.3521126769"/>
    <s v="Heron Communications"/>
    <n v="97"/>
  </r>
  <r>
    <s v="The Bedroom Window"/>
    <x v="0"/>
    <x v="6"/>
    <x v="7"/>
    <n v="113.6"/>
    <s v="January 16, 1987 (United States)"/>
    <x v="5"/>
    <n v="5100"/>
    <s v="Curtis Hanson"/>
    <s v="Anne Holden"/>
    <s v="Steve Guttenberg"/>
    <s v="United States"/>
    <n v="8300000"/>
    <n v="12640385"/>
    <n v="33904272.090669014"/>
    <n v="152.2937951807229"/>
    <n v="11127099.471830986"/>
    <s v="De Laurentiis Entertainment Group (DEG)"/>
    <n v="112"/>
  </r>
  <r>
    <s v="Barfly"/>
    <x v="0"/>
    <x v="3"/>
    <x v="7"/>
    <n v="113.6"/>
    <s v="October 16, 1987 (United States)"/>
    <x v="13"/>
    <n v="19000"/>
    <s v="Barbet Schroeder"/>
    <s v="Charles Bukowski"/>
    <s v="Mickey Rourke"/>
    <s v="United States"/>
    <n v="3000000"/>
    <n v="3221568"/>
    <n v="8640948.6760563385"/>
    <n v="107.3856"/>
    <n v="2835887.3239436625"/>
    <s v="Golan-Globus Productions"/>
    <n v="100"/>
  </r>
  <r>
    <s v="Maid to Order"/>
    <x v="1"/>
    <x v="7"/>
    <x v="7"/>
    <n v="113.6"/>
    <s v="July 31, 1987 (United States)"/>
    <x v="30"/>
    <n v="3300"/>
    <s v="Amy Holden Jones"/>
    <s v="Amy Holden Jones"/>
    <s v="Ally Sheedy"/>
    <s v="United States"/>
    <n v="3000000"/>
    <n v="9868521"/>
    <n v="26469527.717429578"/>
    <n v="328.95069999999998"/>
    <n v="8687078.3450704236"/>
    <s v="Vista Organization"/>
    <n v="93"/>
  </r>
  <r>
    <s v="Blind Date"/>
    <x v="8"/>
    <x v="3"/>
    <x v="7"/>
    <n v="113.6"/>
    <s v="March 27, 1987 (United States)"/>
    <x v="22"/>
    <n v="21000"/>
    <s v="Blake Edwards"/>
    <s v="Dale Launer"/>
    <s v="Kim Basinger"/>
    <s v="United States"/>
    <n v="18000000"/>
    <n v="39337581"/>
    <n v="105511980.02376761"/>
    <n v="218.54211666666666"/>
    <n v="34628152.288732395"/>
    <s v="TriStar Pictures"/>
    <n v="95"/>
  </r>
  <r>
    <s v="Au Revoir les Enfants"/>
    <x v="1"/>
    <x v="0"/>
    <x v="7"/>
    <n v="113.6"/>
    <s v="February 12, 1988 (United States)"/>
    <x v="45"/>
    <n v="32000"/>
    <s v="Louis Malle"/>
    <s v="Louis Malle"/>
    <s v="Gaspard Manesse"/>
    <s v="France"/>
    <n v="0"/>
    <n v="4575613"/>
    <n v="12272792.967429578"/>
    <n v="0"/>
    <n v="4027828.3450704231"/>
    <s v="Nouvelles Ã‰ditions de Films (NEF)"/>
    <n v="104"/>
  </r>
  <r>
    <s v="Rita, Sue and Bob Too"/>
    <x v="0"/>
    <x v="3"/>
    <x v="7"/>
    <n v="113.6"/>
    <s v="May 29, 1987 (United Kingdom)"/>
    <x v="16"/>
    <n v="3600"/>
    <s v="Alan Clarke"/>
    <s v="Andrea Dunbar"/>
    <s v="Siobhan Finneran"/>
    <s v="United Kingdom"/>
    <n v="0"/>
    <n v="124167"/>
    <n v="333043.00088028167"/>
    <n v="0"/>
    <n v="109301.93661971833"/>
    <s v="British Screen Productions"/>
    <n v="93"/>
  </r>
  <r>
    <s v="Hope and Glory"/>
    <x v="8"/>
    <x v="3"/>
    <x v="7"/>
    <n v="113.6"/>
    <s v="February 19, 1988 (United States)"/>
    <x v="4"/>
    <n v="13000"/>
    <s v="John Boorman"/>
    <s v="John Boorman"/>
    <s v="Sarah Miles"/>
    <s v="United Kingdom"/>
    <n v="0"/>
    <n v="10021120"/>
    <n v="26878831.549295776"/>
    <n v="0"/>
    <n v="8821408.4507042263"/>
    <s v="Columbia Pictures"/>
    <n v="113"/>
  </r>
  <r>
    <s v="No Man's Land"/>
    <x v="0"/>
    <x v="6"/>
    <x v="7"/>
    <n v="113.6"/>
    <s v="October 23, 1987 (United States)"/>
    <x v="10"/>
    <n v="4400"/>
    <s v="Peter Werner"/>
    <s v="Dick Wolf"/>
    <s v="Charlie Sheen"/>
    <s v="United States"/>
    <n v="8000000"/>
    <n v="2877571"/>
    <n v="7718273.6241197186"/>
    <n v="35.969637500000005"/>
    <n v="2533073.0633802819"/>
    <s v="Orion Pictures"/>
    <n v="106"/>
  </r>
  <r>
    <s v="Ishtar"/>
    <x v="8"/>
    <x v="2"/>
    <x v="7"/>
    <n v="113.6"/>
    <s v="May 15, 1987 (United States)"/>
    <x v="54"/>
    <n v="11000"/>
    <s v="Elaine May"/>
    <s v="Elaine May"/>
    <s v="Warren Beatty"/>
    <s v="United States"/>
    <n v="55000000"/>
    <n v="14375181"/>
    <n v="38557373.685739435"/>
    <n v="26.136692727272724"/>
    <n v="12654208.626760565"/>
    <s v="Columbia Pictures"/>
    <n v="107"/>
  </r>
  <r>
    <s v="Tough Guys Don't Dance"/>
    <x v="0"/>
    <x v="3"/>
    <x v="7"/>
    <n v="113.6"/>
    <s v="September 18, 1987 (United States)"/>
    <x v="25"/>
    <n v="1300"/>
    <s v="Norman Mailer"/>
    <s v="Norman Mailer"/>
    <s v="Ryan O'Neal"/>
    <s v="United States"/>
    <n v="5000000"/>
    <n v="858250"/>
    <n v="2302013.8644366199"/>
    <n v="17.164999999999999"/>
    <n v="755501.76056338032"/>
    <s v="Golan-Globus Productions"/>
    <n v="110"/>
  </r>
  <r>
    <s v="Stakeout"/>
    <x v="0"/>
    <x v="2"/>
    <x v="7"/>
    <n v="113.6"/>
    <s v="August 5, 1987 (United States)"/>
    <x v="14"/>
    <n v="24000"/>
    <s v="John Badham"/>
    <s v="Jim Kouf"/>
    <s v="Richard Dreyfuss"/>
    <s v="United States"/>
    <n v="0"/>
    <n v="65673233"/>
    <n v="176149948.02024648"/>
    <n v="0"/>
    <n v="57810944.542253524"/>
    <s v="Touchstone Pictures"/>
    <n v="117"/>
  </r>
  <r>
    <s v="Babette's Feast"/>
    <x v="2"/>
    <x v="0"/>
    <x v="7"/>
    <n v="113.6"/>
    <s v="March 4, 1988 (United States)"/>
    <x v="40"/>
    <n v="19000"/>
    <s v="Gabriel Axel"/>
    <s v="Karen Blixen"/>
    <s v="StÃ©phane Audran"/>
    <s v="Denmark"/>
    <n v="0"/>
    <n v="4637920"/>
    <n v="12439913.943661973"/>
    <n v="0"/>
    <n v="4082676.0563380285"/>
    <s v="Panorama Film A/S"/>
    <n v="103"/>
  </r>
  <r>
    <s v="The Garbage Pail Kids Movie"/>
    <x v="1"/>
    <x v="1"/>
    <x v="7"/>
    <n v="113.6"/>
    <s v="August 22, 1987 (United States)"/>
    <x v="57"/>
    <n v="7600"/>
    <s v="Rod Amateau"/>
    <s v="Linda Palmer"/>
    <s v="Anthony Newley"/>
    <s v="United States"/>
    <n v="1000000"/>
    <n v="1576615"/>
    <n v="4228825.6205985919"/>
    <n v="157.66150000000002"/>
    <n v="1387865.3169014086"/>
    <s v="Atlantic Entertainment Group"/>
    <n v="100"/>
  </r>
  <r>
    <s v="Radio Days"/>
    <x v="1"/>
    <x v="3"/>
    <x v="7"/>
    <n v="113.6"/>
    <s v="January 30, 1987 (United States)"/>
    <x v="24"/>
    <n v="32000"/>
    <s v="Woody Allen"/>
    <s v="Woody Allen"/>
    <s v="Mia Farrow"/>
    <s v="United States"/>
    <n v="16000000"/>
    <n v="14792779"/>
    <n v="39677462.6875"/>
    <n v="92.454868750000003"/>
    <n v="13021812.500000002"/>
    <s v="Jack Rollins &amp; Charles H. Joffe Productions"/>
    <n v="88"/>
  </r>
  <r>
    <s v="Bagdad Cafe"/>
    <x v="1"/>
    <x v="3"/>
    <x v="7"/>
    <n v="113.6"/>
    <s v="April 22, 1988 (United States)"/>
    <x v="34"/>
    <n v="13000"/>
    <s v="Percy Adlon"/>
    <s v="Eleonore Adlon"/>
    <s v="Marianne SÃ¤gebrecht"/>
    <s v="West Germany"/>
    <n v="0"/>
    <n v="3731829"/>
    <n v="10009580.073063381"/>
    <n v="0"/>
    <n v="3285060.7394366199"/>
    <s v="Pelemele Film"/>
    <n v="95"/>
  </r>
  <r>
    <s v="Project X"/>
    <x v="1"/>
    <x v="3"/>
    <x v="7"/>
    <n v="113.6"/>
    <s v="April 17, 1987 (United States)"/>
    <x v="10"/>
    <n v="10000"/>
    <s v="Jonathan Kaplan"/>
    <s v="Lawrence Lasker"/>
    <s v="Matthew Broderick"/>
    <s v="United States"/>
    <n v="18000000"/>
    <n v="21589395"/>
    <n v="57907470.567781694"/>
    <n v="119.94108333333332"/>
    <n v="19004749.119718313"/>
    <s v="Amercent Films"/>
    <n v="108"/>
  </r>
  <r>
    <s v="Three O'Clock High"/>
    <x v="8"/>
    <x v="3"/>
    <x v="7"/>
    <n v="113.6"/>
    <s v="October 9, 1987 (United States)"/>
    <x v="12"/>
    <n v="11000"/>
    <s v="Phil Joanou"/>
    <s v="Richard Christian Matheson"/>
    <s v="Casey Siemaszko"/>
    <s v="United States"/>
    <n v="6000000"/>
    <n v="3685862"/>
    <n v="9886286.5440140851"/>
    <n v="61.431033333333332"/>
    <n v="3244596.8309859158"/>
    <s v="Aaron Spelling Productions"/>
    <n v="101"/>
  </r>
  <r>
    <s v="The Barbarians"/>
    <x v="0"/>
    <x v="2"/>
    <x v="7"/>
    <n v="113.6"/>
    <s v="March 20, 1987 (United States)"/>
    <x v="18"/>
    <n v="3600"/>
    <s v="Ruggero Deodato"/>
    <s v="Alberto Piferi"/>
    <s v="David Paul"/>
    <s v="Italy"/>
    <n v="4000000"/>
    <n v="800000"/>
    <n v="2145774.647887324"/>
    <n v="20"/>
    <n v="704225.35211267613"/>
    <s v="Canon Italia S.r.l."/>
    <n v="87"/>
  </r>
  <r>
    <s v="North Shore"/>
    <x v="1"/>
    <x v="2"/>
    <x v="7"/>
    <n v="113.6"/>
    <s v="August 14, 1987 (United States)"/>
    <x v="16"/>
    <n v="2500"/>
    <s v="William Phelps"/>
    <s v="William Phelps"/>
    <s v="Matt Adler"/>
    <s v="United States"/>
    <n v="0"/>
    <n v="3832228"/>
    <n v="10278872.10915493"/>
    <n v="0"/>
    <n v="3373440.1408450706"/>
    <s v="Finnegan/Pinchuk Productions"/>
    <n v="96"/>
  </r>
  <r>
    <s v="The Believers"/>
    <x v="0"/>
    <x v="6"/>
    <x v="7"/>
    <n v="113.6"/>
    <s v="June 10, 1987 (United States)"/>
    <x v="10"/>
    <n v="6500"/>
    <s v="John Schlesinger"/>
    <s v="Nicholas Conde"/>
    <s v="Martin Sheen"/>
    <s v="United States"/>
    <n v="13000000"/>
    <n v="18753438"/>
    <n v="50300814.776408449"/>
    <n v="144.25721538461539"/>
    <n v="16508308.098591551"/>
    <s v="Orion Pictures"/>
    <n v="114"/>
  </r>
  <r>
    <s v="House II: the Second Story"/>
    <x v="8"/>
    <x v="3"/>
    <x v="7"/>
    <n v="113.6"/>
    <s v="August 28, 1987 (United States)"/>
    <x v="20"/>
    <n v="10000"/>
    <s v="Ethan Wiley"/>
    <s v="Fred Dekker"/>
    <s v="Arye Gross"/>
    <s v="United States"/>
    <n v="0"/>
    <n v="7800000"/>
    <n v="20921302.816901408"/>
    <n v="0"/>
    <n v="6866197.1830985919"/>
    <s v="New World Pictures"/>
    <n v="88"/>
  </r>
  <r>
    <s v="Death Wish 4: The Crackdown"/>
    <x v="0"/>
    <x v="2"/>
    <x v="7"/>
    <n v="113.6"/>
    <s v="November 6, 1987 (United States)"/>
    <x v="20"/>
    <n v="9100"/>
    <s v="J. Lee Thompson"/>
    <s v="Brian Garfield"/>
    <s v="Charles Bronson"/>
    <s v="United States"/>
    <n v="5000000"/>
    <n v="6880310"/>
    <n v="18454493.459507044"/>
    <n v="137.6062"/>
    <n v="6056610.9154929584"/>
    <s v="Golan-Globus Productions"/>
    <n v="99"/>
  </r>
  <r>
    <s v="House of Games"/>
    <x v="0"/>
    <x v="6"/>
    <x v="7"/>
    <n v="113.6"/>
    <s v="October 14, 1987 (United States)"/>
    <x v="4"/>
    <n v="21000"/>
    <s v="David Mamet"/>
    <s v="David Mamet"/>
    <s v="Lindsay Crouse"/>
    <s v="United States"/>
    <n v="0"/>
    <n v="2585639"/>
    <n v="6935248.2684859158"/>
    <n v="0"/>
    <n v="2276090.6690140846"/>
    <s v="Filmhaus"/>
    <n v="102"/>
  </r>
  <r>
    <s v="Cry Freedom"/>
    <x v="1"/>
    <x v="5"/>
    <x v="7"/>
    <n v="113.6"/>
    <s v="November 6, 1987 (United States)"/>
    <x v="34"/>
    <n v="13000"/>
    <s v="Richard Attenborough"/>
    <s v="John Briley"/>
    <s v="Denzel Washington"/>
    <s v="United Kingdom"/>
    <n v="29000000"/>
    <n v="5899797"/>
    <n v="15824543.537852112"/>
    <n v="20.344127586206898"/>
    <n v="5193483.2746478878"/>
    <s v="Universal Pictures"/>
    <n v="157"/>
  </r>
  <r>
    <s v="Man on Fire"/>
    <x v="0"/>
    <x v="2"/>
    <x v="7"/>
    <n v="113.6"/>
    <s v="September 4, 1987 (France)"/>
    <x v="23"/>
    <n v="1900"/>
    <s v="Ã‰lie Chouraqui"/>
    <s v="A.J. Quinnell"/>
    <s v="Scott Glenn"/>
    <s v="France"/>
    <n v="0"/>
    <n v="519596"/>
    <n v="1393669.9049295776"/>
    <n v="0"/>
    <n v="457390.84507042257"/>
    <s v="7 Films CinÃ©ma"/>
    <n v="92"/>
  </r>
  <r>
    <s v="Assassination"/>
    <x v="8"/>
    <x v="2"/>
    <x v="7"/>
    <n v="113.6"/>
    <s v="January 9, 1987 (United States)"/>
    <x v="33"/>
    <n v="3000"/>
    <s v="Peter R. Hunt"/>
    <s v="Richard Sale"/>
    <s v="Charles Bronson"/>
    <s v="United States"/>
    <n v="5000000"/>
    <n v="6075793"/>
    <n v="16296603.231514085"/>
    <n v="121.51586"/>
    <n v="5348409.3309859158"/>
    <s v="The Cannon Group"/>
    <n v="88"/>
  </r>
  <r>
    <s v="The Pick-up Artist"/>
    <x v="8"/>
    <x v="3"/>
    <x v="7"/>
    <n v="113.6"/>
    <s v="September 18, 1987 (United States)"/>
    <x v="11"/>
    <n v="6600"/>
    <s v="James Toback"/>
    <s v="James Toback"/>
    <s v="Molly Ringwald"/>
    <s v="United States"/>
    <n v="15000000"/>
    <n v="13290368"/>
    <n v="35647668.394366197"/>
    <n v="88.60245333333333"/>
    <n v="11699267.605633805"/>
    <s v="Amercent Films"/>
    <n v="81"/>
  </r>
  <r>
    <s v="Back to the Beach"/>
    <x v="1"/>
    <x v="3"/>
    <x v="7"/>
    <n v="113.6"/>
    <s v="August 7, 1987 (United States)"/>
    <x v="23"/>
    <n v="2800"/>
    <s v="Lyndall Hobbs"/>
    <s v="James Komack"/>
    <s v="Frankie Avalon"/>
    <s v="United States"/>
    <n v="0"/>
    <n v="13110903"/>
    <n v="35166304.085387327"/>
    <n v="0"/>
    <n v="11541287.852112677"/>
    <s v="Paramount Pictures"/>
    <n v="92"/>
  </r>
  <r>
    <s v="Someone to Watch Over Me"/>
    <x v="0"/>
    <x v="6"/>
    <x v="7"/>
    <n v="113.6"/>
    <s v="October 9, 1987 (United States)"/>
    <x v="10"/>
    <n v="9700"/>
    <s v="Ridley Scott"/>
    <s v="Howard Franklin"/>
    <s v="Tom Berenger"/>
    <s v="United States"/>
    <n v="12800000"/>
    <n v="10278549"/>
    <n v="27569312.326584507"/>
    <n v="80.301164062499993"/>
    <n v="9048018.4859154932"/>
    <s v="Columbia Pictures"/>
    <n v="106"/>
  </r>
  <r>
    <s v="Born in East L.A."/>
    <x v="0"/>
    <x v="3"/>
    <x v="7"/>
    <n v="113.6"/>
    <s v="August 21, 1987 (United States)"/>
    <x v="22"/>
    <n v="5600"/>
    <s v="Cheech Marin"/>
    <s v="Cheech Marin"/>
    <s v="Cheech Marin"/>
    <s v="United States"/>
    <n v="0"/>
    <n v="17355263"/>
    <n v="46550604.191021129"/>
    <n v="0"/>
    <n v="15277520.246478874"/>
    <s v="Clear Type"/>
    <n v="85"/>
  </r>
  <r>
    <s v="Ironweed"/>
    <x v="0"/>
    <x v="0"/>
    <x v="7"/>
    <n v="113.6"/>
    <s v="February 12, 1988 (United States)"/>
    <x v="17"/>
    <n v="8600"/>
    <s v="Hector Babenco"/>
    <s v="William Kennedy"/>
    <s v="Jack Nicholson"/>
    <s v="United States"/>
    <n v="27000000"/>
    <n v="7393346"/>
    <n v="19830568.012323946"/>
    <n v="27.382762962962964"/>
    <n v="6508227.112676057"/>
    <s v="Home Box Office (HBO)"/>
    <n v="143"/>
  </r>
  <r>
    <s v="Who's That Girl"/>
    <x v="1"/>
    <x v="3"/>
    <x v="7"/>
    <n v="113.6"/>
    <s v="August 7, 1987 (United States)"/>
    <x v="25"/>
    <n v="9600"/>
    <s v="James Foley"/>
    <s v="Andrew Smith"/>
    <s v="Madonna"/>
    <s v="United States"/>
    <n v="17000000"/>
    <n v="7305209"/>
    <n v="19594165.337147888"/>
    <n v="42.971817647058828"/>
    <n v="6430641.7253521131"/>
    <s v="The Guber-Peters Company"/>
    <n v="92"/>
  </r>
  <r>
    <s v="Extreme Prejudice"/>
    <x v="0"/>
    <x v="2"/>
    <x v="7"/>
    <n v="113.6"/>
    <s v="April 24, 1987 (United States)"/>
    <x v="14"/>
    <n v="6400"/>
    <s v="Walter Hill"/>
    <s v="John Milius"/>
    <s v="Nick Nolte"/>
    <s v="United States"/>
    <n v="22000000"/>
    <n v="11307844"/>
    <n v="30330106.221830986"/>
    <n v="51.399290909090908"/>
    <n v="9954088.0281690154"/>
    <s v="Carolco Pictures"/>
    <n v="104"/>
  </r>
  <r>
    <s v="Matewan"/>
    <x v="8"/>
    <x v="0"/>
    <x v="7"/>
    <n v="113.6"/>
    <s v="August 28, 1987 (United States)"/>
    <x v="6"/>
    <n v="7500"/>
    <s v="John Sayles"/>
    <s v="John Sayles"/>
    <s v="Chris Cooper"/>
    <s v="United States"/>
    <n v="4000000"/>
    <n v="1680358"/>
    <n v="4507086.9947183104"/>
    <n v="42.008949999999999"/>
    <n v="1479188.3802816903"/>
    <s v="Cinecom Entertainment Group"/>
    <n v="135"/>
  </r>
  <r>
    <s v="Pelle the Conqueror"/>
    <x v="8"/>
    <x v="0"/>
    <x v="7"/>
    <n v="113.6"/>
    <s v="December 21, 1988 (United States)"/>
    <x v="40"/>
    <n v="10000"/>
    <s v="Bille August"/>
    <s v="Martin Andersen NexÃ¸"/>
    <s v="Pelle Hvenegaard"/>
    <s v="Denmark"/>
    <n v="0"/>
    <n v="2063688"/>
    <n v="5535261.7394366199"/>
    <n v="0"/>
    <n v="1816626.7605633806"/>
    <s v="Per Holst Filmproduktion"/>
    <n v="157"/>
  </r>
  <r>
    <s v="Suspect"/>
    <x v="0"/>
    <x v="6"/>
    <x v="7"/>
    <n v="113.6"/>
    <s v="October 23, 1987 (United States)"/>
    <x v="14"/>
    <n v="9600"/>
    <s v="Peter Yates"/>
    <s v="Eric Roth"/>
    <s v="Cher"/>
    <s v="United States"/>
    <n v="14500000"/>
    <n v="18782400"/>
    <n v="50378497.183098592"/>
    <n v="129.53379310344829"/>
    <n v="16533802.81690141"/>
    <s v="TriStar Pictures"/>
    <n v="121"/>
  </r>
  <r>
    <s v="The Fourth Protocol"/>
    <x v="0"/>
    <x v="14"/>
    <x v="7"/>
    <n v="113.6"/>
    <s v="August 28, 1987 (United States)"/>
    <x v="14"/>
    <n v="9200"/>
    <s v="John Mackenzie"/>
    <s v="George Axelrod"/>
    <s v="Michael Caine"/>
    <s v="United Kingdom"/>
    <n v="6000000"/>
    <n v="12423831"/>
    <n v="33323426.986795776"/>
    <n v="207.06384999999997"/>
    <n v="10936470.950704226"/>
    <s v="Fourth Protocol"/>
    <n v="119"/>
  </r>
  <r>
    <s v="The Chipmunk Adventure"/>
    <x v="2"/>
    <x v="10"/>
    <x v="7"/>
    <n v="113.6"/>
    <s v="May 22, 1987 (United States)"/>
    <x v="13"/>
    <n v="5200"/>
    <s v="Janice Karman"/>
    <s v="Janice Karman"/>
    <s v="Ross Bagdasarian Jr."/>
    <s v="United States"/>
    <n v="0"/>
    <n v="6804312"/>
    <n v="18250650.232394367"/>
    <n v="0"/>
    <n v="5989711.2676056344"/>
    <s v="Bagdasarian Productions"/>
    <n v="77"/>
  </r>
  <r>
    <s v="The Allnighter"/>
    <x v="8"/>
    <x v="3"/>
    <x v="7"/>
    <n v="113.6"/>
    <s v="May 1, 1987 (United States)"/>
    <x v="29"/>
    <n v="1200"/>
    <s v="Tamar Simon Hoffs"/>
    <s v="Tamar Simon Hoffs"/>
    <s v="Susanna Hoffs"/>
    <s v="United States"/>
    <n v="0"/>
    <n v="2700000"/>
    <n v="7241989.4366197186"/>
    <n v="0"/>
    <n v="2376760.5633802819"/>
    <s v="Aurora Productions LLC"/>
    <n v="108"/>
  </r>
  <r>
    <s v="Prom Night II"/>
    <x v="0"/>
    <x v="4"/>
    <x v="7"/>
    <n v="113.6"/>
    <s v="October 16, 1987 (United States)"/>
    <x v="46"/>
    <n v="5600"/>
    <s v="Bruce Pittman"/>
    <s v="Ron Oliver"/>
    <s v="Lisa Schrage"/>
    <s v="Canada"/>
    <n v="0"/>
    <n v="2683519"/>
    <n v="7197783.7966549294"/>
    <n v="0"/>
    <n v="2362252.6408450706"/>
    <s v="British Columbia Television"/>
    <n v="97"/>
  </r>
  <r>
    <s v="Hiding Out"/>
    <x v="8"/>
    <x v="3"/>
    <x v="7"/>
    <n v="113.6"/>
    <s v="November 6, 1987 (United States)"/>
    <x v="5"/>
    <n v="3500"/>
    <s v="Bob Giraldi"/>
    <s v="Joe Menosky"/>
    <s v="Jon Cryer"/>
    <s v="United States"/>
    <n v="7000000"/>
    <n v="7019441"/>
    <n v="18827673.175176058"/>
    <n v="100.27772857142858"/>
    <n v="6179085.3873239439"/>
    <s v="De Laurentiis Entertainment Group (DEG)"/>
    <n v="98"/>
  </r>
  <r>
    <s v="White Water Summer"/>
    <x v="1"/>
    <x v="1"/>
    <x v="7"/>
    <n v="113.6"/>
    <s v="July 10, 1987 (United States)"/>
    <x v="19"/>
    <n v="5200"/>
    <s v="Jeff Bleckner"/>
    <s v="Manya Starr"/>
    <s v="Kevin Bacon"/>
    <s v="United States"/>
    <n v="0"/>
    <n v="300859"/>
    <n v="806969.5184859155"/>
    <n v="0"/>
    <n v="264840.6690140845"/>
    <s v="Columbia Pictures"/>
    <n v="90"/>
  </r>
  <r>
    <s v="Made in Heaven"/>
    <x v="1"/>
    <x v="3"/>
    <x v="7"/>
    <n v="113.6"/>
    <s v="November 6, 1987 (United States)"/>
    <x v="5"/>
    <n v="3200"/>
    <s v="Alan Rudolph"/>
    <s v="Bruce A. Evans"/>
    <s v="Timothy Hutton"/>
    <s v="United States"/>
    <n v="13000000"/>
    <n v="4572845"/>
    <n v="12265368.587147888"/>
    <n v="35.175730769230768"/>
    <n v="4025391.7253521131"/>
    <s v="Lorimar Motion Pictures"/>
    <n v="103"/>
  </r>
  <r>
    <s v="Best Seller"/>
    <x v="0"/>
    <x v="2"/>
    <x v="7"/>
    <n v="113.6"/>
    <s v="September 25, 1987 (United States)"/>
    <x v="16"/>
    <n v="5000"/>
    <s v="John Flynn"/>
    <s v="Larry Cohen"/>
    <s v="James Woods"/>
    <s v="United States"/>
    <n v="0"/>
    <n v="4278150"/>
    <n v="11474932.262323944"/>
    <n v="0"/>
    <n v="3765977.1126760566"/>
    <s v="Hemdale"/>
    <n v="95"/>
  </r>
  <r>
    <s v="Date with an Angel"/>
    <x v="1"/>
    <x v="3"/>
    <x v="7"/>
    <n v="113.6"/>
    <s v="November 20, 1987 (United States)"/>
    <x v="46"/>
    <n v="2600"/>
    <s v="Tom McLoughlin"/>
    <s v="Tom McLoughlin"/>
    <s v="Michael E. Knight"/>
    <s v="United States"/>
    <n v="8000000"/>
    <n v="1988962"/>
    <n v="5334830.2940140851"/>
    <n v="24.862024999999999"/>
    <n v="1750846.8309859156"/>
    <s v="De Laurentiis Entertainment Group (DEG)"/>
    <n v="105"/>
  </r>
  <r>
    <s v="Hunk"/>
    <x v="1"/>
    <x v="3"/>
    <x v="7"/>
    <n v="113.6"/>
    <s v="March 6, 1987 (United States)"/>
    <x v="32"/>
    <n v="1300"/>
    <s v="Lawrence Bassoff"/>
    <s v="Lawrence Bassoff"/>
    <s v="John Allen Nelson"/>
    <s v="United States"/>
    <n v="0"/>
    <n v="1749956"/>
    <n v="4693764.0246478878"/>
    <n v="0"/>
    <n v="1540454.2253521129"/>
    <s v="Marimark Productions"/>
    <n v="102"/>
  </r>
  <r>
    <s v="Real Men"/>
    <x v="8"/>
    <x v="2"/>
    <x v="7"/>
    <n v="113.6"/>
    <s v="September 25, 1987 (United States)"/>
    <x v="10"/>
    <n v="3900"/>
    <s v="Dennis Feldman"/>
    <s v="Dennis Feldman"/>
    <s v="Jim Belushi"/>
    <s v="United States"/>
    <n v="0"/>
    <n v="873903"/>
    <n v="2343998.6276408453"/>
    <n v="0"/>
    <n v="769280.80985915498"/>
    <s v="United Artists"/>
    <n v="85"/>
  </r>
  <r>
    <s v="Critical Condition"/>
    <x v="0"/>
    <x v="3"/>
    <x v="7"/>
    <n v="113.6"/>
    <s v="January 16, 1987 (United States)"/>
    <x v="20"/>
    <n v="3200"/>
    <s v="Michael Apted"/>
    <s v="Denis Hamill"/>
    <s v="Richard Pryor"/>
    <s v="United States"/>
    <n v="14000000"/>
    <n v="20240502"/>
    <n v="54289445.065140843"/>
    <n v="144.57501428571427"/>
    <n v="17817343.309859157"/>
    <s v="Paramount Pictures"/>
    <n v="97"/>
  </r>
  <r>
    <s v="A Month in the Country"/>
    <x v="1"/>
    <x v="0"/>
    <x v="7"/>
    <n v="113.6"/>
    <s v="December 4, 1987 (United Kingdom)"/>
    <x v="15"/>
    <n v="1500"/>
    <s v="Pat O'Connor"/>
    <s v="Simon Gray"/>
    <s v="Colin Firth"/>
    <s v="United Kingdom"/>
    <n v="0"/>
    <n v="0"/>
    <n v="0"/>
    <n v="0"/>
    <n v="0"/>
    <s v="Channel Four Films"/>
    <n v="96"/>
  </r>
  <r>
    <s v="Outrageous Fortune"/>
    <x v="0"/>
    <x v="3"/>
    <x v="7"/>
    <n v="113.6"/>
    <s v="January 30, 1987 (United States)"/>
    <x v="19"/>
    <n v="7600"/>
    <s v="Arthur Hiller"/>
    <s v="Leslie Dixon"/>
    <s v="Shelley Long"/>
    <s v="United States"/>
    <n v="0"/>
    <n v="52864741"/>
    <n v="141794776.25616199"/>
    <n v="0"/>
    <n v="46535863.556338035"/>
    <s v="Touchstone Pictures"/>
    <n v="99"/>
  </r>
  <r>
    <s v="Like Father Like Son"/>
    <x v="8"/>
    <x v="3"/>
    <x v="7"/>
    <n v="113.6"/>
    <s v="October 2, 1987 (United States)"/>
    <x v="33"/>
    <n v="5700"/>
    <s v="Rod Daniel"/>
    <s v="Lorne Cameron"/>
    <s v="Dudley Moore"/>
    <s v="United States"/>
    <n v="10500000"/>
    <n v="34377585"/>
    <n v="92208187.935739443"/>
    <n v="327.40557142857142"/>
    <n v="30261958.626760565"/>
    <s v="Imagine Films Entertainment"/>
    <n v="100"/>
  </r>
  <r>
    <s v="Steel Dawn"/>
    <x v="0"/>
    <x v="2"/>
    <x v="7"/>
    <n v="113.6"/>
    <s v="March 31, 1988 (South Africa)"/>
    <x v="27"/>
    <n v="4700"/>
    <s v="Lance Hool"/>
    <s v="Doug Lefler"/>
    <s v="Patrick Swayze"/>
    <s v="United States"/>
    <n v="3520000"/>
    <n v="562187"/>
    <n v="1507908.2649647887"/>
    <n v="15.97122159090909"/>
    <n v="494882.92253521131"/>
    <s v="Independent Film Centre"/>
    <n v="100"/>
  </r>
  <r>
    <s v="Tin Men"/>
    <x v="0"/>
    <x v="3"/>
    <x v="7"/>
    <n v="113.6"/>
    <s v="March 13, 1987 (United States)"/>
    <x v="14"/>
    <n v="8000"/>
    <s v="Barry Levinson"/>
    <s v="Barry Levinson"/>
    <s v="Richard Dreyfuss"/>
    <s v="United States"/>
    <n v="11000000"/>
    <n v="25411386"/>
    <n v="68158884.808098599"/>
    <n v="231.01259999999999"/>
    <n v="22369177.816901412"/>
    <s v="Touchstone Pictures"/>
    <n v="112"/>
  </r>
  <r>
    <s v="The Big Town"/>
    <x v="0"/>
    <x v="0"/>
    <x v="7"/>
    <n v="113.6"/>
    <s v="September 25, 1987 (United States)"/>
    <x v="23"/>
    <n v="1800"/>
    <s v="Ben Bolt"/>
    <s v="Clark Howard"/>
    <s v="Matt Dillon"/>
    <s v="United States"/>
    <n v="0"/>
    <n v="1733017"/>
    <n v="4648329.9286971828"/>
    <n v="0"/>
    <n v="1525543.133802817"/>
    <s v="Albacore Productions Inc."/>
    <n v="109"/>
  </r>
  <r>
    <s v="Light of Day"/>
    <x v="8"/>
    <x v="0"/>
    <x v="7"/>
    <n v="113.6"/>
    <s v="February 6, 1987 (United States)"/>
    <x v="41"/>
    <n v="2600"/>
    <s v="Paul Schrader"/>
    <s v="Paul Schrader"/>
    <s v="Michael J. Fox"/>
    <s v="United States"/>
    <n v="0"/>
    <n v="10489617"/>
    <n v="28135442.780809861"/>
    <n v="0"/>
    <n v="9233817.7816901412"/>
    <s v="TAFT Entertainment Pictures"/>
    <n v="107"/>
  </r>
  <r>
    <s v="Prison"/>
    <x v="0"/>
    <x v="6"/>
    <x v="7"/>
    <n v="113.6"/>
    <s v="December 8, 1987 (United Kingdom)"/>
    <x v="1"/>
    <n v="4000"/>
    <s v="Renny Harlin"/>
    <s v="Irwin Yablans"/>
    <s v="Lane Smith"/>
    <s v="United States"/>
    <n v="4000000"/>
    <n v="345704"/>
    <n v="927253.59859154932"/>
    <n v="8.6425999999999998"/>
    <n v="304316.90140845074"/>
    <s v="Empire Pictures"/>
    <n v="102"/>
  </r>
  <r>
    <s v="Wish You Were Here"/>
    <x v="0"/>
    <x v="3"/>
    <x v="7"/>
    <n v="113.6"/>
    <s v="July 24, 1987 (United States)"/>
    <x v="8"/>
    <n v="2700"/>
    <s v="David Leland"/>
    <s v="David Leland"/>
    <s v="Emily Lloyd"/>
    <s v="United Kingdom"/>
    <n v="0"/>
    <n v="3283832"/>
    <n v="8807954.3169014081"/>
    <n v="0"/>
    <n v="2890697.1830985919"/>
    <s v="Channel Four Films"/>
    <n v="88"/>
  </r>
  <r>
    <s v="Gandahar"/>
    <x v="1"/>
    <x v="10"/>
    <x v="7"/>
    <n v="113.6"/>
    <s v="September 20, 1989 (United States)"/>
    <x v="12"/>
    <n v="4500"/>
    <s v="RenÃ© Laloux"/>
    <s v="RenÃ© Laloux"/>
    <s v="Glenn Close"/>
    <s v="France"/>
    <n v="0"/>
    <n v="370698"/>
    <n v="994292.963028169"/>
    <n v="0"/>
    <n v="326318.661971831"/>
    <s v="Col.Ima.Son"/>
    <n v="78"/>
  </r>
  <r>
    <s v="Street Smart"/>
    <x v="0"/>
    <x v="6"/>
    <x v="7"/>
    <n v="113.6"/>
    <s v="March 20, 1987 (United States)"/>
    <x v="5"/>
    <n v="2900"/>
    <s v="Jerry Schatzberg"/>
    <s v="David Freeman"/>
    <s v="Christopher Reeve"/>
    <s v="United States"/>
    <n v="5000000"/>
    <n v="1119112"/>
    <n v="3001702.6971830986"/>
    <n v="22.382239999999999"/>
    <n v="985133.80281690147"/>
    <s v="Golan-Globus Productions"/>
    <n v="97"/>
  </r>
  <r>
    <s v="The Curse"/>
    <x v="0"/>
    <x v="4"/>
    <x v="7"/>
    <n v="113.6"/>
    <s v="September 14, 1988 (Spain)"/>
    <x v="27"/>
    <n v="2900"/>
    <s v="David Keith"/>
    <s v="David Chaskin"/>
    <s v="Wil Wheaton"/>
    <s v="Italy"/>
    <n v="0"/>
    <n v="1930001"/>
    <n v="5176684.0202464787"/>
    <n v="0"/>
    <n v="1698944.5422535213"/>
    <s v="Trans World Entertainment (TWE)"/>
    <n v="92"/>
  </r>
  <r>
    <s v="The House on Carroll Street"/>
    <x v="1"/>
    <x v="14"/>
    <x v="7"/>
    <n v="113.6"/>
    <s v="1987 (United States)"/>
    <x v="10"/>
    <n v="2300"/>
    <s v="Peter Yates"/>
    <s v="Walter Bernstein"/>
    <s v="Kelly McGillis"/>
    <s v="United States"/>
    <n v="14000000"/>
    <n v="459824"/>
    <n v="1233348.352112676"/>
    <n v="3.2844571428571432"/>
    <n v="404774.64788732398"/>
    <s v="Orion Pictures"/>
    <n v="101"/>
  </r>
  <r>
    <s v="The Whales of August"/>
    <x v="4"/>
    <x v="0"/>
    <x v="7"/>
    <n v="113.6"/>
    <s v="August 19, 1987 (France)"/>
    <x v="4"/>
    <n v="4400"/>
    <s v="Lindsay Anderson"/>
    <s v="David Berry"/>
    <s v="Bette Davis"/>
    <s v="United States"/>
    <n v="0"/>
    <n v="1338198"/>
    <n v="3589339.1778169014"/>
    <n v="0"/>
    <n v="1177991.1971830986"/>
    <s v="Alive Films"/>
    <n v="90"/>
  </r>
  <r>
    <s v="Prick Up Your Ears"/>
    <x v="0"/>
    <x v="5"/>
    <x v="7"/>
    <n v="113.6"/>
    <s v="May 8, 1987 (United States)"/>
    <x v="4"/>
    <n v="5700"/>
    <s v="Stephen Frears"/>
    <s v="John Lahr"/>
    <s v="Gary Oldman"/>
    <s v="United Kingdom"/>
    <n v="0"/>
    <n v="1672927"/>
    <n v="4487155.4304577466"/>
    <n v="0"/>
    <n v="1472647.0070422536"/>
    <s v="Zenith Entertainment"/>
    <n v="105"/>
  </r>
  <r>
    <s v="The Principal"/>
    <x v="0"/>
    <x v="2"/>
    <x v="7"/>
    <n v="113.6"/>
    <s v="September 18, 1987 (United States)"/>
    <x v="21"/>
    <n v="9300"/>
    <s v="Christopher Cain"/>
    <s v="Frank Deese"/>
    <s v="Jim Belushi"/>
    <s v="United States"/>
    <n v="11000000"/>
    <n v="19734940"/>
    <n v="52933417.41197183"/>
    <n v="179.40854545454545"/>
    <n v="17372306.33802817"/>
    <s v="TriStar Pictures"/>
    <n v="109"/>
  </r>
  <r>
    <s v="American Ninja 2: The Confrontation"/>
    <x v="0"/>
    <x v="2"/>
    <x v="7"/>
    <n v="113.6"/>
    <s v="May 1, 1987 (United States)"/>
    <x v="38"/>
    <n v="8200"/>
    <s v="Sam Firstenberg"/>
    <s v="Avi Kleinberger"/>
    <s v="Michael Dudikoff"/>
    <s v="United States"/>
    <n v="350000"/>
    <n v="4000000"/>
    <n v="10728873.239436621"/>
    <n v="1142.8571428571429"/>
    <n v="3521126.7605633806"/>
    <s v="Golan-Globus Productions"/>
    <n v="90"/>
  </r>
  <r>
    <s v="Housekeeping"/>
    <x v="1"/>
    <x v="3"/>
    <x v="7"/>
    <n v="113.6"/>
    <s v="February 5, 1988 (Sweden)"/>
    <x v="13"/>
    <n v="2300"/>
    <s v="Bill Forsyth"/>
    <s v="Marilynne Robinson"/>
    <s v="Christine Lahti"/>
    <s v="United States"/>
    <n v="0"/>
    <n v="1083282"/>
    <n v="2905598.8151408453"/>
    <n v="0"/>
    <n v="953593.30985915498"/>
    <s v="Columbia Pictures"/>
    <n v="116"/>
  </r>
  <r>
    <s v="A Prayer for the Dying"/>
    <x v="0"/>
    <x v="2"/>
    <x v="7"/>
    <n v="113.6"/>
    <s v="September 11, 1987 (United States)"/>
    <x v="21"/>
    <n v="4800"/>
    <s v="Mike Hodges"/>
    <s v="Jack Higgins"/>
    <s v="Mickey Rourke"/>
    <s v="United Kingdom"/>
    <n v="6000000"/>
    <n v="1432687"/>
    <n v="3842779.3036971833"/>
    <n v="23.878116666666667"/>
    <n v="1261168.133802817"/>
    <s v="The Samuel Goldwyn Company"/>
    <n v="107"/>
  </r>
  <r>
    <s v="Slam Dance"/>
    <x v="0"/>
    <x v="6"/>
    <x v="7"/>
    <n v="113.6"/>
    <s v="October 2, 1987 (United States)"/>
    <x v="11"/>
    <n v="1400"/>
    <s v="Wayne Wang"/>
    <s v="Don Keith Opper"/>
    <s v="Tom Hulce"/>
    <s v="United Kingdom"/>
    <n v="4500000"/>
    <n v="406881"/>
    <n v="1091343.6681338029"/>
    <n v="9.0418000000000003"/>
    <n v="358169.89436619723"/>
    <s v="Zenith Entertainment"/>
    <n v="92"/>
  </r>
  <r>
    <s v="Rampage"/>
    <x v="0"/>
    <x v="0"/>
    <x v="7"/>
    <n v="113.6"/>
    <s v="October 30, 1992 (United States)"/>
    <x v="19"/>
    <n v="2000"/>
    <s v="William Friedkin"/>
    <s v="William P. Wood"/>
    <s v="Michael Biehn"/>
    <s v="United States"/>
    <n v="7500000"/>
    <n v="796368"/>
    <n v="2136032.8309859154"/>
    <n v="10.61824"/>
    <n v="701028.16901408462"/>
    <s v="De Laurentiis Entertainment Group (DEG)"/>
    <n v="97"/>
  </r>
  <r>
    <s v="The Sicilian"/>
    <x v="0"/>
    <x v="2"/>
    <x v="7"/>
    <n v="113.6"/>
    <s v="October 23, 1987 (United States)"/>
    <x v="20"/>
    <n v="4800"/>
    <s v="Michael Cimino"/>
    <s v="Mario Puzo"/>
    <s v="Christopher Lambert"/>
    <s v="United States"/>
    <n v="9000000"/>
    <n v="5406879"/>
    <n v="14502429.852992957"/>
    <n v="60.076433333333334"/>
    <n v="4759576.5845070425"/>
    <s v="Gladden Entertainment"/>
    <n v="115"/>
  </r>
  <r>
    <s v="Silent Night, Deadly Night Part 2"/>
    <x v="0"/>
    <x v="4"/>
    <x v="7"/>
    <n v="113.6"/>
    <s v="April 10, 1987 (United States)"/>
    <x v="51"/>
    <n v="6400"/>
    <s v="Lee Harry"/>
    <s v="Michael Hickey"/>
    <s v="Eric Freeman"/>
    <s v="United States"/>
    <n v="100000"/>
    <n v="0"/>
    <n v="0"/>
    <n v="0"/>
    <n v="0"/>
    <s v="Silent Night Releasing Corporation"/>
    <n v="88"/>
  </r>
  <r>
    <s v="Creepozoids"/>
    <x v="0"/>
    <x v="4"/>
    <x v="7"/>
    <n v="113.6"/>
    <s v="October 2, 1987 (United States)"/>
    <x v="35"/>
    <n v="2100"/>
    <s v="David DeCoteau"/>
    <s v="Dave Eisenstark"/>
    <s v="Linnea Quigley"/>
    <s v="United States"/>
    <n v="75000"/>
    <n v="0"/>
    <n v="0"/>
    <n v="0"/>
    <n v="0"/>
    <s v="Titan Productions"/>
    <n v="72"/>
  </r>
  <r>
    <s v="The Outing"/>
    <x v="0"/>
    <x v="4"/>
    <x v="7"/>
    <n v="113.6"/>
    <s v="November 21, 1987 (Japan)"/>
    <x v="27"/>
    <n v="1600"/>
    <s v="Tom Daley"/>
    <s v="Warren Chaney"/>
    <s v="Deborah Winters"/>
    <s v="United States"/>
    <n v="2000000"/>
    <n v="1083395"/>
    <n v="2905901.9058098593"/>
    <n v="54.169750000000008"/>
    <n v="953692.78169014095"/>
    <s v="H.I.T. Films"/>
    <n v="87"/>
  </r>
  <r>
    <s v="Nightflyers"/>
    <x v="0"/>
    <x v="4"/>
    <x v="7"/>
    <n v="113.6"/>
    <s v="April 7, 1988 (Australia)"/>
    <x v="36"/>
    <n v="1100"/>
    <s v="Robert Collector"/>
    <s v="George R.R. Martin"/>
    <s v="Catherine Mary Stewart"/>
    <s v="United States"/>
    <n v="0"/>
    <n v="1149470"/>
    <n v="3083129.4806338027"/>
    <n v="0"/>
    <n v="1011857.3943661973"/>
    <s v="Vista Organization"/>
    <n v="89"/>
  </r>
  <r>
    <s v="Fatal Beauty"/>
    <x v="0"/>
    <x v="2"/>
    <x v="7"/>
    <n v="113.6"/>
    <s v="October 30, 1987 (United States)"/>
    <x v="20"/>
    <n v="3400"/>
    <s v="Tom Holland"/>
    <s v="Bill Svanoe"/>
    <s v="Whoopi Goldberg"/>
    <s v="United States"/>
    <n v="0"/>
    <n v="12046526"/>
    <n v="32311412.607394367"/>
    <n v="0"/>
    <n v="10604336.267605634"/>
    <s v="Metro-Goldwyn-Mayer (MGM)"/>
    <n v="104"/>
  </r>
  <r>
    <s v="Siesta"/>
    <x v="0"/>
    <x v="0"/>
    <x v="7"/>
    <n v="113.6"/>
    <s v="November 11, 1987 (United States)"/>
    <x v="41"/>
    <n v="2100"/>
    <s v="Mary Lambert"/>
    <s v="Patrice Chaplin"/>
    <s v="Ellen Barkin"/>
    <s v="United States"/>
    <n v="0"/>
    <n v="700000"/>
    <n v="1877552.8169014086"/>
    <n v="0"/>
    <n v="616197.18309859163"/>
    <s v="Lorimar Motion Pictures"/>
    <n v="97"/>
  </r>
  <r>
    <s v="Leonard Part 6"/>
    <x v="1"/>
    <x v="2"/>
    <x v="7"/>
    <n v="113.6"/>
    <s v="December 18, 1987 (United States)"/>
    <x v="58"/>
    <n v="7900"/>
    <s v="Paul Weiland"/>
    <s v="Jonathan Reynolds"/>
    <s v="Bill Cosby"/>
    <s v="United States"/>
    <n v="24000000"/>
    <n v="4615255"/>
    <n v="12379121.465669014"/>
    <n v="19.230229166666668"/>
    <n v="4062724.4718309864"/>
    <s v="Columbia Pictures"/>
    <n v="85"/>
  </r>
  <r>
    <s v="Boyfriends and Girlfriends"/>
    <x v="1"/>
    <x v="3"/>
    <x v="7"/>
    <n v="113.6"/>
    <s v="July 15, 1988 (United States)"/>
    <x v="37"/>
    <n v="4300"/>
    <s v="Ã‰ric Rohmer"/>
    <s v="Ã‰ric Rohmer"/>
    <s v="Emmanuelle Chaulet"/>
    <s v="France"/>
    <n v="0"/>
    <n v="824024"/>
    <n v="2210212.2605633806"/>
    <n v="0"/>
    <n v="725373.2394366198"/>
    <s v="Les Films du Losange"/>
    <n v="103"/>
  </r>
  <r>
    <s v="White Mischief"/>
    <x v="0"/>
    <x v="6"/>
    <x v="7"/>
    <n v="113.6"/>
    <s v="May 6, 1988 (United States)"/>
    <x v="21"/>
    <n v="2600"/>
    <s v="Michael Radford"/>
    <s v="James Fox"/>
    <s v="Sarah Miles"/>
    <s v="United Kingdom"/>
    <n v="5300000"/>
    <n v="3107551"/>
    <n v="8335130.1910211267"/>
    <n v="58.633037735849058"/>
    <n v="2735520.2464788733"/>
    <s v="Columbia Pictures"/>
    <n v="107"/>
  </r>
  <r>
    <s v="White of the Eye"/>
    <x v="0"/>
    <x v="4"/>
    <x v="7"/>
    <n v="113.6"/>
    <s v="June 19, 1987 (United Kingdom)"/>
    <x v="19"/>
    <n v="2200"/>
    <s v="Donald Cammell"/>
    <s v="China Kong"/>
    <s v="David Keith"/>
    <s v="United Kingdom"/>
    <n v="0"/>
    <n v="0"/>
    <n v="0"/>
    <n v="0"/>
    <n v="0"/>
    <s v="Mrs. White's Productions"/>
    <n v="110"/>
  </r>
  <r>
    <s v="Hot Pursuit"/>
    <x v="8"/>
    <x v="3"/>
    <x v="7"/>
    <n v="113.6"/>
    <s v="May 8, 1987 (United States)"/>
    <x v="1"/>
    <n v="3500"/>
    <s v="Steven Lisberger"/>
    <s v="Steven Lisberger"/>
    <s v="John Cusack"/>
    <s v="United States"/>
    <n v="0"/>
    <n v="4215849"/>
    <n v="11307827.379401408"/>
    <n v="0"/>
    <n v="3711134.6830985919"/>
    <s v="RKO Pictures"/>
    <n v="93"/>
  </r>
  <r>
    <s v="Hollywood Shuffle"/>
    <x v="0"/>
    <x v="3"/>
    <x v="7"/>
    <n v="113.6"/>
    <s v="March 20, 1987 (United States)"/>
    <x v="9"/>
    <n v="5200"/>
    <s v="Robert Townsend"/>
    <s v="Dom Irrera"/>
    <s v="Robert Townsend"/>
    <s v="United States"/>
    <n v="100000"/>
    <n v="5228617"/>
    <n v="14024292.252640845"/>
    <n v="5228.6170000000002"/>
    <n v="4602655.8098591557"/>
    <s v="Conquering Unicorn"/>
    <n v="78"/>
  </r>
  <r>
    <s v="The Dead"/>
    <x v="1"/>
    <x v="0"/>
    <x v="7"/>
    <n v="113.6"/>
    <s v="December 18, 1987 (United States)"/>
    <x v="4"/>
    <n v="7300"/>
    <s v="John Huston"/>
    <s v="James Joyce"/>
    <s v="Anjelica Huston"/>
    <s v="United Kingdom"/>
    <n v="0"/>
    <n v="4370078"/>
    <n v="11721503.227112677"/>
    <n v="0"/>
    <n v="3846899.6478873244"/>
    <s v="Vestron Pictures"/>
    <n v="83"/>
  </r>
  <r>
    <s v="Gardens of Stone"/>
    <x v="0"/>
    <x v="0"/>
    <x v="7"/>
    <n v="113.6"/>
    <s v="May 8, 1987 (United States)"/>
    <x v="5"/>
    <n v="5200"/>
    <s v="Francis Ford Coppola"/>
    <s v="Nicholas Proffitt"/>
    <s v="James Caan"/>
    <s v="United States"/>
    <n v="0"/>
    <n v="5262047"/>
    <n v="14113958.810739437"/>
    <n v="0"/>
    <n v="4632083.6267605638"/>
    <s v="TriStar Pictures"/>
    <n v="111"/>
  </r>
  <r>
    <s v="Nuts"/>
    <x v="0"/>
    <x v="0"/>
    <x v="7"/>
    <n v="113.6"/>
    <s v="December 11, 1987 (United States)"/>
    <x v="14"/>
    <n v="6000"/>
    <s v="Martin Ritt"/>
    <s v="Tom Topor"/>
    <s v="Barbra Streisand"/>
    <s v="United States"/>
    <n v="25000000"/>
    <n v="30950002"/>
    <n v="83014662.05457747"/>
    <n v="123.80000799999999"/>
    <n v="27244720.070422538"/>
    <s v="Warner Bros."/>
    <n v="116"/>
  </r>
  <r>
    <s v="Four Adventures of Reinette and Mirabelle"/>
    <x v="4"/>
    <x v="3"/>
    <x v="7"/>
    <n v="113.6"/>
    <s v="July 19, 1989 (United States)"/>
    <x v="37"/>
    <n v="2200"/>
    <s v="Ã‰ric Rohmer"/>
    <s v="Ã‰ric Rohmer"/>
    <s v="JoÃ«lle Miquel"/>
    <s v="France"/>
    <n v="0"/>
    <n v="22039"/>
    <n v="59113.409330985916"/>
    <n v="0"/>
    <n v="19400.528169014087"/>
    <s v="Compagnie Eric Rohmer (CER)"/>
    <n v="99"/>
  </r>
  <r>
    <s v="Walk Like a Man"/>
    <x v="1"/>
    <x v="3"/>
    <x v="7"/>
    <n v="113.6"/>
    <s v="April 17, 1987 (United States)"/>
    <x v="25"/>
    <n v="1400"/>
    <s v="Melvin Frank"/>
    <s v="Robert Klane"/>
    <s v="Christopher Lloyd"/>
    <s v="United States"/>
    <n v="0"/>
    <n v="0"/>
    <n v="0"/>
    <n v="0"/>
    <n v="0"/>
    <s v="Metro-Goldwyn-Mayer (MGM)"/>
    <n v="86"/>
  </r>
  <r>
    <s v="Cross My Heart"/>
    <x v="0"/>
    <x v="3"/>
    <x v="7"/>
    <n v="113.6"/>
    <s v="November 13, 1987 (United States)"/>
    <x v="46"/>
    <n v="999"/>
    <s v="Armyan Bernstein"/>
    <s v="Armyan Bernstein"/>
    <s v="Martin Short"/>
    <s v="United States"/>
    <n v="0"/>
    <n v="1025762"/>
    <n v="2751317.6179577466"/>
    <n v="0"/>
    <n v="902959.50704225362"/>
    <s v="Northern"/>
    <n v="90"/>
  </r>
  <r>
    <s v="Walker"/>
    <x v="0"/>
    <x v="5"/>
    <x v="7"/>
    <n v="113.6"/>
    <s v="December 4, 1987 (United States)"/>
    <x v="14"/>
    <n v="3300"/>
    <s v="Alex Cox"/>
    <s v="Rudy Wurlitzer"/>
    <s v="Ed Harris"/>
    <s v="United States"/>
    <n v="5800000"/>
    <n v="0"/>
    <n v="0"/>
    <n v="0"/>
    <n v="0"/>
    <s v="In-Cine CompaÃ±Ã­a Industrial CinematogrÃ¡fica"/>
    <n v="94"/>
  </r>
  <r>
    <s v="Malone"/>
    <x v="0"/>
    <x v="2"/>
    <x v="7"/>
    <n v="113.6"/>
    <s v="May 1, 1987 (United States)"/>
    <x v="46"/>
    <n v="2800"/>
    <s v="Harley Cokeliss"/>
    <s v="Christopher Frank"/>
    <s v="Burt Reynolds"/>
    <s v="United States"/>
    <n v="10000000"/>
    <n v="3060858"/>
    <n v="8209889.3714788733"/>
    <n v="30.608580000000003"/>
    <n v="2694417.2535211272"/>
    <s v="Orion Pictures"/>
    <n v="92"/>
  </r>
  <r>
    <s v="Making Mr. Right"/>
    <x v="8"/>
    <x v="3"/>
    <x v="7"/>
    <n v="113.6"/>
    <s v="April 3, 1987 (United States)"/>
    <x v="20"/>
    <n v="2500"/>
    <s v="Susan Seidelman"/>
    <s v="Floyd Byars"/>
    <s v="John Malkovich"/>
    <s v="United States"/>
    <n v="0"/>
    <n v="1584970"/>
    <n v="4251235.5545774652"/>
    <n v="0"/>
    <n v="1395220.0704225353"/>
    <s v="Barry &amp; Enright Productions"/>
    <n v="98"/>
  </r>
  <r>
    <s v="Return to Horror High"/>
    <x v="0"/>
    <x v="3"/>
    <x v="7"/>
    <n v="113.6"/>
    <s v="February 20, 1987 (United States)"/>
    <x v="36"/>
    <n v="3100"/>
    <s v="Bill Froehlich"/>
    <s v="Bill Froehlich"/>
    <s v="Lori Lethin"/>
    <s v="United States"/>
    <n v="0"/>
    <n v="1189709"/>
    <n v="3191059.2632042253"/>
    <n v="0"/>
    <n v="1047279.0492957748"/>
    <s v="Balcor Film Investors"/>
    <n v="95"/>
  </r>
  <r>
    <s v="Straight to Hell"/>
    <x v="0"/>
    <x v="2"/>
    <x v="7"/>
    <n v="113.6"/>
    <s v="June 26, 1987 (United States)"/>
    <x v="46"/>
    <n v="2300"/>
    <s v="Alex Cox"/>
    <s v="Alex Cox"/>
    <s v="Sy Richardson"/>
    <s v="United Kingdom"/>
    <n v="1000000"/>
    <n v="210200"/>
    <n v="563802.28873239434"/>
    <n v="21.02"/>
    <n v="185035.21126760566"/>
    <s v="Commies From Mars Corporation"/>
    <n v="86"/>
  </r>
  <r>
    <s v="Hello Again"/>
    <x v="1"/>
    <x v="3"/>
    <x v="7"/>
    <n v="113.6"/>
    <s v="November 6, 1987 (United States)"/>
    <x v="11"/>
    <n v="3200"/>
    <s v="Frank Perry"/>
    <s v="Susan Isaacs"/>
    <s v="Shelley Long"/>
    <s v="United States"/>
    <n v="0"/>
    <n v="20419446"/>
    <n v="54769411.938380286"/>
    <n v="0"/>
    <n v="17974864.436619721"/>
    <s v="Touchstone Pictures"/>
    <n v="96"/>
  </r>
  <r>
    <s v="Promised Land"/>
    <x v="0"/>
    <x v="0"/>
    <x v="7"/>
    <n v="113.6"/>
    <s v="January 22, 1988 (United States)"/>
    <x v="46"/>
    <n v="1200"/>
    <s v="Michael Hoffman"/>
    <s v="Michael Hoffman"/>
    <s v="Jason Gedrick"/>
    <s v="United States"/>
    <n v="0"/>
    <n v="316199"/>
    <n v="848114.74735915498"/>
    <n v="0"/>
    <n v="278344.19014084508"/>
    <s v="Great American Films Limited Partnership"/>
    <n v="102"/>
  </r>
  <r>
    <s v="Dead of Winter"/>
    <x v="0"/>
    <x v="0"/>
    <x v="7"/>
    <n v="113.6"/>
    <s v="February 6, 1987 (United States)"/>
    <x v="19"/>
    <n v="3700"/>
    <s v="Arthur Penn"/>
    <s v="Marc Shmuger"/>
    <s v="Mary Steenburgen"/>
    <s v="United States"/>
    <n v="0"/>
    <n v="2413427"/>
    <n v="6473338.0889084507"/>
    <n v="0"/>
    <n v="2124495.5985915493"/>
    <s v="Metro-Goldwyn-Mayer (MGM)"/>
    <n v="100"/>
  </r>
  <r>
    <s v="No Retreat, No Surrender 2"/>
    <x v="0"/>
    <x v="1"/>
    <x v="7"/>
    <n v="113.6"/>
    <s v="January 27, 1989 (United States)"/>
    <x v="27"/>
    <n v="1600"/>
    <s v="Corey Yuen"/>
    <s v="Maria Elena Cellino"/>
    <s v="Loren Avedon"/>
    <s v="Hong Kong"/>
    <n v="0"/>
    <n v="0"/>
    <n v="0"/>
    <n v="0"/>
    <n v="0"/>
    <s v="Seasonal Film Corporation"/>
    <n v="92"/>
  </r>
  <r>
    <s v="My Demon Lover"/>
    <x v="8"/>
    <x v="3"/>
    <x v="7"/>
    <n v="113.6"/>
    <s v="April 24, 1987 (United States)"/>
    <x v="26"/>
    <n v="1200"/>
    <s v="Charlie Loventhal"/>
    <s v="Leslie Ray"/>
    <s v="Scott Valentine"/>
    <s v="United States"/>
    <n v="0"/>
    <n v="3922273"/>
    <n v="10520392.456866197"/>
    <n v="0"/>
    <n v="3452705.1056338032"/>
    <s v="New Line Cinema"/>
    <n v="90"/>
  </r>
  <r>
    <s v="China Girl"/>
    <x v="0"/>
    <x v="6"/>
    <x v="7"/>
    <n v="113.6"/>
    <s v="September 25, 1987 (United States)"/>
    <x v="19"/>
    <n v="1700"/>
    <s v="Abel Ferrara"/>
    <s v="Nicholas St. John"/>
    <s v="James Russo"/>
    <s v="United States"/>
    <n v="0"/>
    <n v="1262091"/>
    <n v="3385203.5889084507"/>
    <n v="0"/>
    <n v="1110995.5985915493"/>
    <s v="Great American Films Limited Partnership"/>
    <n v="90"/>
  </r>
  <r>
    <s v="Five Corners"/>
    <x v="0"/>
    <x v="6"/>
    <x v="7"/>
    <n v="113.6"/>
    <s v="May 1988 (United Kingdom)"/>
    <x v="19"/>
    <n v="3100"/>
    <s v="Tony Bill"/>
    <s v="John Patrick Shanley"/>
    <s v="Jodie Foster"/>
    <s v="United Kingdom"/>
    <n v="5500000"/>
    <n v="969205"/>
    <n v="2599619.3970070425"/>
    <n v="17.621909090909092"/>
    <n v="853173.41549295781"/>
    <s v="Cineplex Odeon Films"/>
    <n v="90"/>
  </r>
  <r>
    <s v="The Squeeze"/>
    <x v="8"/>
    <x v="2"/>
    <x v="7"/>
    <n v="113.6"/>
    <s v="July 10, 1987 (United States)"/>
    <x v="32"/>
    <n v="1100"/>
    <s v="Roger Young"/>
    <s v="Daniel Taplitz"/>
    <s v="Michael Keaton"/>
    <s v="United States"/>
    <n v="19000000"/>
    <n v="2228951"/>
    <n v="5978533.1839788733"/>
    <n v="11.731321052631579"/>
    <n v="1962104.7535211269"/>
    <s v="TriStar Pictures"/>
    <n v="101"/>
  </r>
  <r>
    <s v="Nadine"/>
    <x v="1"/>
    <x v="3"/>
    <x v="7"/>
    <n v="113.6"/>
    <s v="August 7, 1987 (United States)"/>
    <x v="30"/>
    <n v="3800"/>
    <s v="Robert Benton"/>
    <s v="Robert Benton"/>
    <s v="Jeff Bridges"/>
    <s v="United States"/>
    <n v="12000000"/>
    <n v="5669831"/>
    <n v="15207724.522007043"/>
    <n v="47.24859166666667"/>
    <n v="4991048.4154929584"/>
    <s v="TriStar Pictures"/>
    <n v="83"/>
  </r>
  <r>
    <s v="Personal Services"/>
    <x v="0"/>
    <x v="3"/>
    <x v="7"/>
    <n v="113.6"/>
    <s v="May 15, 1987 (United States)"/>
    <x v="5"/>
    <n v="1400"/>
    <s v="Terry Jones"/>
    <s v="David Leland"/>
    <s v="Julie Walters"/>
    <s v="United Kingdom"/>
    <n v="19897678"/>
    <n v="1744164"/>
    <n v="4678228.6161971828"/>
    <n v="8.765666023945105"/>
    <n v="1535355.633802817"/>
    <s v="British Screen Productions"/>
    <n v="105"/>
  </r>
  <r>
    <s v="Cyclone"/>
    <x v="0"/>
    <x v="2"/>
    <x v="7"/>
    <n v="113.6"/>
    <s v="June 5, 1987 (United States)"/>
    <x v="54"/>
    <n v="882"/>
    <s v="Fred Olen Ray"/>
    <s v="Paul Garson"/>
    <s v="Heather Thomas"/>
    <s v="United States"/>
    <n v="0"/>
    <n v="0"/>
    <n v="0"/>
    <n v="0"/>
    <n v="0"/>
    <s v="Cinetel Films"/>
    <n v="89"/>
  </r>
  <r>
    <s v="Three for the Road"/>
    <x v="1"/>
    <x v="0"/>
    <x v="7"/>
    <n v="113.6"/>
    <s v="July 24, 1987 (Philippines)"/>
    <x v="11"/>
    <n v="997"/>
    <s v="Bill Norton"/>
    <s v="Richard Martini"/>
    <s v="Charlie Sheen"/>
    <s v="United States"/>
    <n v="0"/>
    <n v="1539000"/>
    <n v="4127933.9788732394"/>
    <n v="0"/>
    <n v="1354753.5211267606"/>
    <s v="Vista Organization"/>
    <n v="88"/>
  </r>
  <r>
    <s v="Little Dorrit"/>
    <x v="2"/>
    <x v="0"/>
    <x v="7"/>
    <n v="113.6"/>
    <s v="October 21, 1988 (United States)"/>
    <x v="4"/>
    <n v="1000"/>
    <s v="Christine Edzard"/>
    <s v="Charles Dickens"/>
    <s v="Derek Jacobi"/>
    <s v="United Kingdom"/>
    <n v="0"/>
    <n v="1025228"/>
    <n v="2749885.3133802819"/>
    <n v="0"/>
    <n v="902489.43661971844"/>
    <s v="Sands"/>
    <n v="357"/>
  </r>
  <r>
    <s v="The Year My Voice Broke"/>
    <x v="8"/>
    <x v="0"/>
    <x v="7"/>
    <n v="113.6"/>
    <s v="October 17, 1987 (United States)"/>
    <x v="34"/>
    <n v="2000"/>
    <s v="John Duigan"/>
    <s v="John Duigan"/>
    <s v="Noah Taylor"/>
    <s v="Australia"/>
    <n v="0"/>
    <n v="213901"/>
    <n v="573729.17869718315"/>
    <n v="0"/>
    <n v="188293.13380281691"/>
    <s v="Kennedy Miller Productions"/>
    <n v="103"/>
  </r>
  <r>
    <s v="The Belly of an Architect"/>
    <x v="0"/>
    <x v="0"/>
    <x v="7"/>
    <n v="113.6"/>
    <s v="October 16, 1987 (United Kingdom)"/>
    <x v="9"/>
    <n v="5500"/>
    <s v="Peter Greenaway"/>
    <s v="Peter Greenaway"/>
    <s v="Brian Dennehy"/>
    <s v="United Kingdom"/>
    <n v="0"/>
    <n v="0"/>
    <n v="0"/>
    <n v="0"/>
    <n v="0"/>
    <s v="Callender Company"/>
    <n v="119"/>
  </r>
  <r>
    <s v="Pass the Ammo"/>
    <x v="0"/>
    <x v="3"/>
    <x v="7"/>
    <n v="113.6"/>
    <s v="March 4, 1988 (United States)"/>
    <x v="10"/>
    <n v="512"/>
    <s v="David Beaird"/>
    <s v="Joel Cohen"/>
    <s v="Bill Paxton"/>
    <s v="United States"/>
    <n v="0"/>
    <n v="169785"/>
    <n v="455400.43573943665"/>
    <n v="0"/>
    <n v="149458.62676056341"/>
    <s v="The Vista Organisation"/>
    <n v="93"/>
  </r>
  <r>
    <s v="In the Mood"/>
    <x v="8"/>
    <x v="3"/>
    <x v="7"/>
    <n v="113.6"/>
    <s v="September 16, 1987 (United States)"/>
    <x v="19"/>
    <n v="905"/>
    <s v="Phil Alden Robinson"/>
    <s v="Robert Kosberg"/>
    <s v="Patrick Dempsey"/>
    <s v="United States"/>
    <n v="7000000"/>
    <n v="999382"/>
    <n v="2680560.698943662"/>
    <n v="14.276885714285715"/>
    <n v="879737.67605633812"/>
    <s v="Kings Road Entertainment"/>
    <n v="98"/>
  </r>
  <r>
    <s v="Surrender"/>
    <x v="1"/>
    <x v="3"/>
    <x v="7"/>
    <n v="113.6"/>
    <s v="October 9, 1987 (United States)"/>
    <x v="20"/>
    <n v="872"/>
    <s v="Jerry Belson"/>
    <s v="Jerry Belson"/>
    <s v="Sally Field"/>
    <s v="United States"/>
    <n v="15000000"/>
    <n v="5711976"/>
    <n v="15320766.612676056"/>
    <n v="38.079839999999997"/>
    <n v="5028147.8873239439"/>
    <s v="The Cannon Group"/>
    <n v="105"/>
  </r>
  <r>
    <s v="Intervista"/>
    <x v="3"/>
    <x v="3"/>
    <x v="7"/>
    <n v="113.6"/>
    <s v="November 6, 1992 (United States)"/>
    <x v="9"/>
    <n v="2500"/>
    <s v="Federico Fellini"/>
    <s v="Federico Fellini"/>
    <s v="Sergio Rubini"/>
    <s v="Italy"/>
    <n v="0"/>
    <n v="138608"/>
    <n v="371776.91549295775"/>
    <n v="0"/>
    <n v="122014.08450704227"/>
    <s v="Aljosha"/>
    <n v="105"/>
  </r>
  <r>
    <s v="Square Dance"/>
    <x v="8"/>
    <x v="0"/>
    <x v="7"/>
    <n v="113.6"/>
    <s v="January 9, 1988 (Japan)"/>
    <x v="23"/>
    <n v="878"/>
    <s v="Daniel Petrie"/>
    <s v="Alan Hines"/>
    <s v="Jason Robards"/>
    <s v="United States"/>
    <n v="0"/>
    <n v="225358"/>
    <n v="604459.35387323948"/>
    <n v="0"/>
    <n v="198378.52112676058"/>
    <s v="Island Pictures"/>
    <n v="112"/>
  </r>
  <r>
    <s v="Shy People"/>
    <x v="0"/>
    <x v="0"/>
    <x v="7"/>
    <n v="113.6"/>
    <s v="March 11, 1988 (United States)"/>
    <x v="17"/>
    <n v="1200"/>
    <s v="Andrey Konchalovskiy"/>
    <s v="Andrey Konchalovskiy"/>
    <s v="Jill Clayburgh"/>
    <s v="United States"/>
    <n v="0"/>
    <n v="0"/>
    <n v="0"/>
    <n v="0"/>
    <n v="0"/>
    <s v="The Cannon Group"/>
    <n v="118"/>
  </r>
  <r>
    <s v="A Man in Love"/>
    <x v="0"/>
    <x v="0"/>
    <x v="7"/>
    <n v="113.6"/>
    <s v="September 1987 (United States)"/>
    <x v="23"/>
    <n v="541"/>
    <s v="Diane Kurys"/>
    <s v="Diane Kurys"/>
    <s v="Peter Coyote"/>
    <s v="France"/>
    <n v="0"/>
    <n v="949451"/>
    <n v="2546634.8565140846"/>
    <n v="0"/>
    <n v="835784.33098591561"/>
    <s v="Alexandre Films"/>
    <n v="125"/>
  </r>
  <r>
    <s v="Disorderlies"/>
    <x v="1"/>
    <x v="3"/>
    <x v="7"/>
    <n v="113.6"/>
    <s v="August 14, 1987 (United States)"/>
    <x v="18"/>
    <n v="2100"/>
    <s v="Michael Schultz"/>
    <s v="Mark Feldberg"/>
    <s v="Darren Robinson"/>
    <s v="United States"/>
    <n v="0"/>
    <n v="10348437"/>
    <n v="27756767.199823946"/>
    <n v="0"/>
    <n v="9109539.612676058"/>
    <s v="Warner Bros."/>
    <n v="86"/>
  </r>
  <r>
    <s v="Anguish"/>
    <x v="0"/>
    <x v="4"/>
    <x v="7"/>
    <n v="113.6"/>
    <s v="January 8, 1988 (United States)"/>
    <x v="17"/>
    <n v="3500"/>
    <s v="Bigas Luna"/>
    <s v="Bigas Luna"/>
    <s v="Zelda Rubinstein"/>
    <s v="Spain"/>
    <n v="0"/>
    <n v="0"/>
    <n v="0"/>
    <n v="0"/>
    <n v="0"/>
    <s v="Luna Films"/>
    <n v="89"/>
  </r>
  <r>
    <s v="September"/>
    <x v="1"/>
    <x v="0"/>
    <x v="7"/>
    <n v="113.6"/>
    <s v="December 18, 1987 (United States)"/>
    <x v="16"/>
    <n v="9300"/>
    <s v="Woody Allen"/>
    <s v="Woody Allen"/>
    <s v="Elaine Stritch"/>
    <s v="United States"/>
    <n v="10000000"/>
    <n v="486434"/>
    <n v="1304722.1813380283"/>
    <n v="4.8643400000000003"/>
    <n v="428198.94366197189"/>
    <s v="Jack Rollins &amp; Charles H. Joffe Productions"/>
    <n v="83"/>
  </r>
  <r>
    <s v="Oci ciornie"/>
    <x v="3"/>
    <x v="3"/>
    <x v="7"/>
    <n v="113.6"/>
    <s v="November 6, 1987 (United States)"/>
    <x v="34"/>
    <n v="3000"/>
    <s v="Nikita Mikhalkov"/>
    <s v="Aleksandr Adabashyan"/>
    <s v="Marcello Mastroianni"/>
    <s v="Italy"/>
    <n v="0"/>
    <n v="2201428"/>
    <n v="5904710.4894366199"/>
    <n v="0"/>
    <n v="1937876.7605633806"/>
    <s v="Excelsior Film-TV"/>
    <n v="118"/>
  </r>
  <r>
    <s v="Burglar"/>
    <x v="0"/>
    <x v="3"/>
    <x v="7"/>
    <n v="113.6"/>
    <s v="March 20, 1987 (United States)"/>
    <x v="33"/>
    <n v="4200"/>
    <s v="Hugh Wilson"/>
    <s v="Lawrence Block"/>
    <s v="Whoopi Goldberg"/>
    <s v="Canada"/>
    <n v="0"/>
    <n v="16337355"/>
    <n v="43820352.715669014"/>
    <n v="0"/>
    <n v="14381474.471830986"/>
    <s v="Nelvana"/>
    <n v="103"/>
  </r>
  <r>
    <s v="The Kindred"/>
    <x v="0"/>
    <x v="4"/>
    <x v="7"/>
    <n v="113.6"/>
    <s v="January 30, 1987 (Canada)"/>
    <x v="41"/>
    <n v="1700"/>
    <s v="Stephen Carpenter"/>
    <s v="Stephen Carpenter"/>
    <s v="Rod Steiger"/>
    <s v="United States"/>
    <n v="0"/>
    <n v="2407024"/>
    <n v="6456163.8450704226"/>
    <n v="0"/>
    <n v="2118859.1549295778"/>
    <s v="Kindred Limited Partnership"/>
    <n v="91"/>
  </r>
  <r>
    <s v="Julia and Julia"/>
    <x v="0"/>
    <x v="0"/>
    <x v="7"/>
    <n v="113.6"/>
    <s v="February 5, 1988 (United States)"/>
    <x v="41"/>
    <n v="771"/>
    <s v="Peter Del Monte"/>
    <s v="Peter Del Monte"/>
    <s v="Kathleen Turner"/>
    <s v="Italy"/>
    <n v="0"/>
    <n v="901364"/>
    <n v="2417655.0246478873"/>
    <n v="0"/>
    <n v="793454.22535211279"/>
    <s v="RAI Radiotelevisione Italiana"/>
    <n v="98"/>
  </r>
  <r>
    <s v="Russkies"/>
    <x v="1"/>
    <x v="0"/>
    <x v="7"/>
    <n v="113.6"/>
    <s v="November 6, 1987 (United States)"/>
    <x v="41"/>
    <n v="1400"/>
    <s v="Rick Rosenthal"/>
    <s v="Sheldon Lettich"/>
    <s v="Whip Hubley"/>
    <s v="United States"/>
    <n v="0"/>
    <n v="2189047"/>
    <n v="5871501.9445422534"/>
    <n v="0"/>
    <n v="1926977.9929577466"/>
    <s v="New Century Entertainment Corporation"/>
    <n v="99"/>
  </r>
  <r>
    <s v="Sister, Sister"/>
    <x v="0"/>
    <x v="0"/>
    <x v="7"/>
    <n v="113.6"/>
    <s v="February 9, 1988 (United States)"/>
    <x v="20"/>
    <n v="834"/>
    <s v="Bill Condon"/>
    <s v="Bill Condon"/>
    <s v="Eric Stoltz"/>
    <s v="United States"/>
    <n v="4000000"/>
    <n v="743445"/>
    <n v="1994081.7913732396"/>
    <n v="18.586124999999999"/>
    <n v="654441.02112676064"/>
    <s v="New World Entertainment Films"/>
    <n v="91"/>
  </r>
  <r>
    <s v="From the Hip"/>
    <x v="1"/>
    <x v="3"/>
    <x v="7"/>
    <n v="113.6"/>
    <s v="February 6, 1987 (United States)"/>
    <x v="19"/>
    <n v="2200"/>
    <s v="Bob Clark"/>
    <s v="Bob Clark"/>
    <s v="Judd Nelson"/>
    <s v="United States"/>
    <n v="0"/>
    <n v="9518342"/>
    <n v="25530271.191901408"/>
    <n v="0"/>
    <n v="8378822.1830985919"/>
    <s v="De Laurentiis Entertainment Group (DEG)"/>
    <n v="111"/>
  </r>
  <r>
    <s v="Death Before Dishonor"/>
    <x v="0"/>
    <x v="2"/>
    <x v="7"/>
    <n v="113.6"/>
    <s v="February 20, 1987 (United States)"/>
    <x v="38"/>
    <n v="862"/>
    <s v="Terry Leonard"/>
    <s v="John Gatliff"/>
    <s v="Fred Dryer"/>
    <s v="United States"/>
    <n v="0"/>
    <n v="4546244"/>
    <n v="12194018.897887325"/>
    <n v="0"/>
    <n v="4001975.3521126765"/>
    <s v="Balcor Film Investors"/>
    <n v="91"/>
  </r>
  <r>
    <s v="Cold Steel"/>
    <x v="0"/>
    <x v="2"/>
    <x v="7"/>
    <n v="113.6"/>
    <s v="April 9, 1988 (Japan)"/>
    <x v="54"/>
    <n v="697"/>
    <s v="Dorothy Ann Puzo"/>
    <s v="Lisa M. Hansen"/>
    <s v="Brad Davis"/>
    <s v="United States"/>
    <n v="0"/>
    <n v="285885"/>
    <n v="766805.9815140845"/>
    <n v="0"/>
    <n v="251659.33098591553"/>
    <s v="Cinetel Films"/>
    <n v="91"/>
  </r>
  <r>
    <s v="Million Dollar Mystery"/>
    <x v="1"/>
    <x v="3"/>
    <x v="7"/>
    <n v="113.6"/>
    <s v="June 12, 1987 (United States)"/>
    <x v="27"/>
    <n v="390"/>
    <s v="Richard Fleischer"/>
    <s v="Tim Metcalfe"/>
    <s v="Eddie Deezen"/>
    <s v="United States"/>
    <n v="10000000"/>
    <n v="989033"/>
    <n v="2652802.4216549294"/>
    <n v="9.8903300000000005"/>
    <n v="870627.64084507048"/>
    <s v="De Laurentiis Entertainment Group (DEG)"/>
    <n v="95"/>
  </r>
  <r>
    <s v="The Glass Menagerie"/>
    <x v="1"/>
    <x v="0"/>
    <x v="7"/>
    <n v="113.6"/>
    <s v="May 27, 1987 (France)"/>
    <x v="12"/>
    <n v="1900"/>
    <s v="Paul Newman"/>
    <s v="Tennessee Williams"/>
    <s v="Joanne Woodward"/>
    <s v="United States"/>
    <n v="0"/>
    <n v="895904"/>
    <n v="2403010.1126760566"/>
    <n v="0"/>
    <n v="788647.88732394378"/>
    <s v="Cineplex Odeon Films"/>
    <n v="134"/>
  </r>
  <r>
    <s v="Anna"/>
    <x v="8"/>
    <x v="0"/>
    <x v="7"/>
    <n v="113.6"/>
    <s v="November 28, 1987 (United States)"/>
    <x v="16"/>
    <n v="639"/>
    <s v="Yurek Bogayevicz"/>
    <s v="Yurek Bogayevicz"/>
    <s v="Sally Kirkland"/>
    <s v="United States"/>
    <n v="0"/>
    <n v="1236848"/>
    <n v="3317496.352112676"/>
    <n v="0"/>
    <n v="1088774.647887324"/>
    <s v="Magnus Films"/>
    <n v="100"/>
  </r>
  <r>
    <s v="Die Hard"/>
    <x v="0"/>
    <x v="2"/>
    <x v="8"/>
    <n v="118.3"/>
    <s v="July 20, 1988 (United States)"/>
    <x v="7"/>
    <n v="810000"/>
    <s v="John McTiernan"/>
    <s v="Roderick Thorp"/>
    <s v="Bruce Willis"/>
    <s v="United States"/>
    <n v="28000000"/>
    <n v="141603197"/>
    <n v="364720998.52831781"/>
    <n v="505.72570357142854"/>
    <n v="119698391.37785292"/>
    <s v="Twentieth Century Fox"/>
    <n v="132"/>
  </r>
  <r>
    <s v="Midnight Run"/>
    <x v="0"/>
    <x v="2"/>
    <x v="8"/>
    <n v="118.3"/>
    <s v="July 20, 1988 (United States)"/>
    <x v="24"/>
    <n v="79000"/>
    <s v="Martin Brest"/>
    <s v="George Gallo"/>
    <s v="Robert De Niro"/>
    <s v="United States"/>
    <n v="30000000"/>
    <n v="81613606"/>
    <n v="210208501.67540151"/>
    <n v="272.04535333333337"/>
    <n v="68988677.93744716"/>
    <s v="Universal Pictures"/>
    <n v="126"/>
  </r>
  <r>
    <s v="Beetlejuice"/>
    <x v="1"/>
    <x v="3"/>
    <x v="8"/>
    <n v="118.3"/>
    <s v="March 30, 1988 (United States)"/>
    <x v="24"/>
    <n v="270000"/>
    <s v="Tim Burton"/>
    <s v="Michael McDowell"/>
    <s v="Alec Baldwin"/>
    <s v="United States"/>
    <n v="15000000"/>
    <n v="74270074"/>
    <n v="191294095.92392221"/>
    <n v="495.13382666666661"/>
    <n v="62781127.64158918"/>
    <s v="The Geffen Company"/>
    <n v="92"/>
  </r>
  <r>
    <s v="Big"/>
    <x v="1"/>
    <x v="3"/>
    <x v="8"/>
    <n v="118.3"/>
    <s v="June 3, 1988 (United States)"/>
    <x v="4"/>
    <n v="205000"/>
    <s v="Penny Marshall"/>
    <s v="Gary Ross"/>
    <s v="Tom Hanks"/>
    <s v="United States"/>
    <n v="18000000"/>
    <n v="151927281"/>
    <n v="391312278.2814877"/>
    <n v="844.04044999999996"/>
    <n v="128425427.72612002"/>
    <s v="American Entertainment Partners II L.P."/>
    <n v="104"/>
  </r>
  <r>
    <s v="Rain Man"/>
    <x v="0"/>
    <x v="0"/>
    <x v="8"/>
    <n v="118.3"/>
    <s v="December 16, 1988 (United States)"/>
    <x v="45"/>
    <n v="483000"/>
    <s v="Barry Levinson"/>
    <s v="Barry Morrow"/>
    <s v="Dustin Hoffman"/>
    <s v="United States"/>
    <n v="25000000"/>
    <n v="354825435"/>
    <n v="913907946.27641582"/>
    <n v="1419.3017400000001"/>
    <n v="299936969.56889266"/>
    <s v="United Artists"/>
    <n v="133"/>
  </r>
  <r>
    <s v="Running on Empty"/>
    <x v="8"/>
    <x v="6"/>
    <x v="8"/>
    <n v="118.3"/>
    <s v="September 9, 1988 (United States)"/>
    <x v="3"/>
    <n v="15000"/>
    <s v="Sidney Lumet"/>
    <s v="Naomi Foner"/>
    <s v="River Phoenix"/>
    <s v="United States"/>
    <n v="7000000"/>
    <n v="2847941"/>
    <n v="7335313.8013524935"/>
    <n v="40.684871428571427"/>
    <n v="2407388.8419273035"/>
    <s v="Double Play"/>
    <n v="116"/>
  </r>
  <r>
    <s v="They Live"/>
    <x v="0"/>
    <x v="2"/>
    <x v="8"/>
    <n v="118.3"/>
    <s v="November 4, 1988 (United States)"/>
    <x v="4"/>
    <n v="117000"/>
    <s v="John Carpenter"/>
    <s v="Ray Nelson"/>
    <s v="Roddy Piper"/>
    <s v="United States"/>
    <n v="4000000"/>
    <n v="13008928"/>
    <n v="33506511.932375316"/>
    <n v="325.22319999999996"/>
    <n v="10996557.903634826"/>
    <s v="Alive Films"/>
    <n v="94"/>
  </r>
  <r>
    <s v="Willow"/>
    <x v="1"/>
    <x v="2"/>
    <x v="8"/>
    <n v="118.3"/>
    <s v="May 20, 1988 (United States)"/>
    <x v="4"/>
    <n v="103000"/>
    <s v="Ron Howard"/>
    <s v="George Lucas"/>
    <s v="Val Kilmer"/>
    <s v="United Kingdom"/>
    <n v="35000000"/>
    <n v="57269863"/>
    <n v="147507415.52071005"/>
    <n v="163.62817999999999"/>
    <n v="48410704.142011829"/>
    <s v="Metro-Goldwyn-Mayer (MGM)"/>
    <n v="126"/>
  </r>
  <r>
    <s v="Crocodile Dundee II"/>
    <x v="1"/>
    <x v="2"/>
    <x v="8"/>
    <n v="118.3"/>
    <s v="May 25, 1988 (United States)"/>
    <x v="41"/>
    <n v="55000"/>
    <s v="John Cornell"/>
    <s v="Paul Hogan"/>
    <s v="Paul Hogan"/>
    <s v="Australia"/>
    <n v="14000000"/>
    <n v="239606210"/>
    <n v="617142960.16060853"/>
    <n v="1711.4729285714286"/>
    <n v="202541174.97886729"/>
    <s v="Paramount Pictures"/>
    <n v="108"/>
  </r>
  <r>
    <s v="Heathers"/>
    <x v="0"/>
    <x v="3"/>
    <x v="8"/>
    <n v="118.3"/>
    <s v="March 31, 1989 (United States)"/>
    <x v="13"/>
    <n v="92000"/>
    <s v="Michael Lehmann"/>
    <s v="Daniel Waters"/>
    <s v="Winona Ryder"/>
    <s v="United States"/>
    <n v="3000000"/>
    <n v="1163969"/>
    <n v="2997982.7075232458"/>
    <n v="38.798966666666665"/>
    <n v="983912.93322062551"/>
    <s v="New World Pictures"/>
    <n v="103"/>
  </r>
  <r>
    <s v="Coming to America"/>
    <x v="0"/>
    <x v="3"/>
    <x v="8"/>
    <n v="118.3"/>
    <s v="June 29, 1988 (United States)"/>
    <x v="12"/>
    <n v="196000"/>
    <s v="John Landis"/>
    <s v="Eddie Murphy"/>
    <s v="Eddie Murphy"/>
    <s v="United States"/>
    <n v="39000000"/>
    <n v="288752301"/>
    <n v="743726340.78360093"/>
    <n v="740.39051538461536"/>
    <n v="244084785.29163143"/>
    <s v="Paramount Pictures"/>
    <n v="117"/>
  </r>
  <r>
    <s v="Who Framed Roger Rabbit"/>
    <x v="1"/>
    <x v="10"/>
    <x v="8"/>
    <n v="118.3"/>
    <s v="June 22, 1988 (United States)"/>
    <x v="3"/>
    <n v="187000"/>
    <s v="Robert Zemeckis"/>
    <s v="Gary K. Wolf"/>
    <s v="Bob Hoskins"/>
    <s v="United States"/>
    <n v="70000000"/>
    <n v="329803958"/>
    <n v="849461251.07861364"/>
    <n v="471.1485114285714"/>
    <n v="278786101.43702447"/>
    <s v="Touchstone Pictures"/>
    <n v="104"/>
  </r>
  <r>
    <s v="Mystic Pizza"/>
    <x v="0"/>
    <x v="3"/>
    <x v="8"/>
    <n v="118.3"/>
    <s v="October 21, 1988 (United States)"/>
    <x v="21"/>
    <n v="27000"/>
    <s v="Donald Petrie"/>
    <s v="Amy Holden Jones"/>
    <s v="Annabeth Gish"/>
    <s v="United States"/>
    <n v="6000000"/>
    <n v="12793213"/>
    <n v="32950904.489433642"/>
    <n v="213.22021666666666"/>
    <n v="10814212.172442941"/>
    <s v="Night Life Inc."/>
    <n v="104"/>
  </r>
  <r>
    <s v="Akira"/>
    <x v="0"/>
    <x v="10"/>
    <x v="8"/>
    <n v="118.3"/>
    <s v="July 16, 1988 (Japan)"/>
    <x v="45"/>
    <n v="171000"/>
    <s v="Katsuhiro Ã”tomo"/>
    <s v="Katsuhiro Ã”tomo"/>
    <s v="Mitsuo Iwata"/>
    <s v="Japan"/>
    <n v="0"/>
    <n v="2562351"/>
    <n v="6599732.457311918"/>
    <n v="0"/>
    <n v="2165977.1766694845"/>
    <s v="Akira Committee Company Ltd."/>
    <n v="124"/>
  </r>
  <r>
    <s v="Cinema Paradiso"/>
    <x v="1"/>
    <x v="0"/>
    <x v="8"/>
    <n v="118.3"/>
    <s v="February 23, 1990 (United States)"/>
    <x v="55"/>
    <n v="239000"/>
    <s v="Giuseppe Tornatore"/>
    <s v="Giuseppe Tornatore"/>
    <s v="Philippe Noiret"/>
    <s v="Italy"/>
    <n v="5000000"/>
    <n v="13019063"/>
    <n v="33532616.196956888"/>
    <n v="260.38126"/>
    <n v="11005125.105663566"/>
    <s v="Cristaldifilm"/>
    <n v="155"/>
  </r>
  <r>
    <s v="Mississippi Burning"/>
    <x v="0"/>
    <x v="6"/>
    <x v="8"/>
    <n v="118.3"/>
    <s v="January 27, 1989 (United States)"/>
    <x v="40"/>
    <n v="91000"/>
    <s v="Alan Parker"/>
    <s v="Chris Gerolmo"/>
    <s v="Gene Hackman"/>
    <s v="United States"/>
    <n v="15000000"/>
    <n v="34603943"/>
    <n v="89127822.756551132"/>
    <n v="230.69295333333332"/>
    <n v="29251008.453085374"/>
    <s v="Orion Pictures"/>
    <n v="128"/>
  </r>
  <r>
    <s v="Child's Play"/>
    <x v="0"/>
    <x v="7"/>
    <x v="8"/>
    <n v="118.3"/>
    <s v="November 9, 1988 (United States)"/>
    <x v="14"/>
    <n v="91000"/>
    <s v="Tom Holland"/>
    <s v="Don Mancini"/>
    <s v="Catherine Hicks"/>
    <s v="United States"/>
    <n v="9000000"/>
    <n v="44196684"/>
    <n v="113835415.17159763"/>
    <n v="491.07426666666669"/>
    <n v="37359834.319526628"/>
    <s v="United Artists"/>
    <n v="87"/>
  </r>
  <r>
    <s v="Twins"/>
    <x v="1"/>
    <x v="3"/>
    <x v="8"/>
    <n v="118.3"/>
    <s v="December 9, 1988 (United States)"/>
    <x v="10"/>
    <n v="117000"/>
    <s v="Ivan Reitman"/>
    <s v="William Davies"/>
    <s v="Arnold Schwarzenegger"/>
    <s v="United States"/>
    <n v="15000000"/>
    <n v="216614388"/>
    <n v="557923956.24344885"/>
    <n v="1444.09592"/>
    <n v="183105991.54691461"/>
    <s v="Universal Pictures"/>
    <n v="107"/>
  </r>
  <r>
    <s v="The Naked Gun: from the Files of Police Squad!"/>
    <x v="8"/>
    <x v="3"/>
    <x v="8"/>
    <n v="118.3"/>
    <s v="December 2, 1988 (United States)"/>
    <x v="37"/>
    <n v="158000"/>
    <s v="David Zucker"/>
    <s v="Jerry Zucker"/>
    <s v="Leslie Nielsen"/>
    <s v="United States"/>
    <n v="12000000"/>
    <n v="78756177"/>
    <n v="202848750.05832627"/>
    <n v="656.30147499999998"/>
    <n v="66573268.808114961"/>
    <s v="Paramount Pictures"/>
    <n v="85"/>
  </r>
  <r>
    <s v="The Great Outdoors"/>
    <x v="1"/>
    <x v="3"/>
    <x v="8"/>
    <n v="118.3"/>
    <s v="June 17, 1988 (United States)"/>
    <x v="14"/>
    <n v="41000"/>
    <s v="Howard Deutch"/>
    <s v="John Hughes"/>
    <s v="Dan Aykroyd"/>
    <s v="United States"/>
    <n v="24000000"/>
    <n v="43455230"/>
    <n v="111925685.38461538"/>
    <n v="181.06345833333333"/>
    <n v="36733076.92307692"/>
    <s v="Universal Pictures"/>
    <n v="91"/>
  </r>
  <r>
    <s v="Cocktail"/>
    <x v="0"/>
    <x v="3"/>
    <x v="8"/>
    <n v="118.3"/>
    <s v="July 29, 1988 (United States)"/>
    <x v="23"/>
    <n v="81000"/>
    <s v="Roger Donaldson"/>
    <s v="Heywood Gould"/>
    <s v="Tom Cruise"/>
    <s v="United States"/>
    <n v="20000000"/>
    <n v="171504781"/>
    <n v="441737166.27810645"/>
    <n v="857.52390500000001"/>
    <n v="144974455.62130177"/>
    <s v="Touchstone Pictures"/>
    <n v="104"/>
  </r>
  <r>
    <s v="My Neighbor Totoro"/>
    <x v="2"/>
    <x v="10"/>
    <x v="8"/>
    <n v="118.3"/>
    <s v="July 13, 1990 (United States)"/>
    <x v="7"/>
    <n v="304000"/>
    <s v="Hayao Miyazaki"/>
    <s v="Hayao Miyazaki"/>
    <s v="Hitoshi Takagi"/>
    <s v="Japan"/>
    <n v="3700000"/>
    <n v="30550920"/>
    <n v="78688633.338968724"/>
    <n v="825.70054054054049"/>
    <n v="25824953.508030429"/>
    <s v="Tokuma Japan Communications"/>
    <n v="86"/>
  </r>
  <r>
    <s v="Young Guns"/>
    <x v="0"/>
    <x v="2"/>
    <x v="8"/>
    <n v="118.3"/>
    <s v="August 12, 1988 (United States)"/>
    <x v="15"/>
    <n v="57000"/>
    <s v="Christopher Cain"/>
    <s v="John Fusco"/>
    <s v="Emilio Estevez"/>
    <s v="United States"/>
    <n v="13000000"/>
    <n v="45661556"/>
    <n v="117608420.22992392"/>
    <n v="351.24273846153847"/>
    <n v="38598103.127641588"/>
    <s v="Morgan Creek Entertainment"/>
    <n v="107"/>
  </r>
  <r>
    <s v="A Fish Called Wanda"/>
    <x v="0"/>
    <x v="3"/>
    <x v="8"/>
    <n v="118.3"/>
    <s v="July 29, 1988 (United States)"/>
    <x v="24"/>
    <n v="135000"/>
    <s v="Charles Crichton"/>
    <s v="John Cleese"/>
    <s v="John Cleese"/>
    <s v="United Kingdom"/>
    <n v="7500000"/>
    <n v="62493712"/>
    <n v="160962248.9129332"/>
    <n v="833.24949333333325"/>
    <n v="52826468.300929837"/>
    <s v="Metro-Goldwyn-Mayer (MGM)"/>
    <n v="108"/>
  </r>
  <r>
    <s v="Working Girl"/>
    <x v="0"/>
    <x v="3"/>
    <x v="8"/>
    <n v="118.3"/>
    <s v="December 21, 1988 (United States)"/>
    <x v="8"/>
    <n v="54000"/>
    <s v="Mike Nichols"/>
    <s v="Kevin Wade"/>
    <s v="Melanie Griffith"/>
    <s v="United States"/>
    <n v="28000000"/>
    <n v="102953112"/>
    <n v="265171709.4370245"/>
    <n v="367.6896857142857"/>
    <n v="87027144.547759935"/>
    <s v="Twentieth Century Fox"/>
    <n v="113"/>
  </r>
  <r>
    <s v="Bloodsport"/>
    <x v="0"/>
    <x v="2"/>
    <x v="8"/>
    <n v="118.3"/>
    <s v="April 29, 1988 (United States)"/>
    <x v="8"/>
    <n v="79000"/>
    <s v="Newt Arnold"/>
    <s v="Sheldon Lettich"/>
    <s v="Jean-Claude Van Damme"/>
    <s v="United States"/>
    <n v="1100000"/>
    <n v="11806119"/>
    <n v="30408490.780219778"/>
    <n v="1073.2835454545454"/>
    <n v="9979813.1868131869"/>
    <s v="Cannon International"/>
    <n v="92"/>
  </r>
  <r>
    <s v="The Last Temptation of Christ"/>
    <x v="0"/>
    <x v="0"/>
    <x v="8"/>
    <n v="118.3"/>
    <s v="August 12, 1988 (Canada)"/>
    <x v="24"/>
    <n v="54000"/>
    <s v="Martin Scorsese"/>
    <s v="Nikos Kazantzakis"/>
    <s v="Willem Dafoe"/>
    <s v="Canada"/>
    <n v="7000000"/>
    <n v="8865702"/>
    <n v="22834990.696534235"/>
    <n v="126.65288571428573"/>
    <n v="7494253.5925612841"/>
    <s v="Universal Pictures"/>
    <n v="164"/>
  </r>
  <r>
    <s v="Married to the Mob"/>
    <x v="0"/>
    <x v="3"/>
    <x v="8"/>
    <n v="118.3"/>
    <s v="August 19, 1988 (United States)"/>
    <x v="19"/>
    <n v="16000"/>
    <s v="Jonathan Demme"/>
    <s v="Barry Strugatz"/>
    <s v="Michelle Pfeiffer"/>
    <s v="United States"/>
    <n v="10000000"/>
    <n v="21486757"/>
    <n v="55342475.552831776"/>
    <n v="214.86757"/>
    <n v="18162939.137785289"/>
    <s v="Orion Pictures"/>
    <n v="104"/>
  </r>
  <r>
    <s v="The Land Before Time"/>
    <x v="2"/>
    <x v="10"/>
    <x v="8"/>
    <n v="118.3"/>
    <s v="November 18, 1988 (United States)"/>
    <x v="34"/>
    <n v="82000"/>
    <s v="Don Bluth"/>
    <s v="Stu Krieger"/>
    <s v="Pat Hingle"/>
    <s v="United States"/>
    <n v="12500000"/>
    <n v="84460846"/>
    <n v="217542009.94251901"/>
    <n v="675.68676800000003"/>
    <n v="71395474.218089595"/>
    <s v="Lucasfilm"/>
    <n v="69"/>
  </r>
  <r>
    <s v="Rambo III"/>
    <x v="0"/>
    <x v="2"/>
    <x v="8"/>
    <n v="118.3"/>
    <s v="May 25, 1988 (United States)"/>
    <x v="1"/>
    <n v="125000"/>
    <s v="Peter MacDonald"/>
    <s v="David Morrell"/>
    <s v="Sylvester Stallone"/>
    <s v="United States"/>
    <n v="63000000"/>
    <n v="189015611"/>
    <n v="486839025.1200338"/>
    <n v="300.02477936507938"/>
    <n v="159776509.72104818"/>
    <s v="Carolco Pictures"/>
    <n v="102"/>
  </r>
  <r>
    <s v="The Accused"/>
    <x v="0"/>
    <x v="6"/>
    <x v="8"/>
    <n v="118.3"/>
    <s v="October 14, 1988 (United States)"/>
    <x v="13"/>
    <n v="33000"/>
    <s v="Jonathan Kaplan"/>
    <s v="Tom Topor"/>
    <s v="Kelly McGillis"/>
    <s v="Canada"/>
    <n v="13000000"/>
    <n v="32078318"/>
    <n v="82622683.808960259"/>
    <n v="246.75629230769229"/>
    <n v="27116076.077768385"/>
    <s v="Paramount Pictures"/>
    <n v="111"/>
  </r>
  <r>
    <s v="Dangerous Liaisons"/>
    <x v="0"/>
    <x v="0"/>
    <x v="8"/>
    <n v="118.3"/>
    <s v="February 24, 1989 (United States)"/>
    <x v="37"/>
    <n v="66000"/>
    <s v="Stephen Frears"/>
    <s v="Christopher Hampton"/>
    <s v="Glenn Close"/>
    <s v="United States"/>
    <n v="14000000"/>
    <n v="34670720"/>
    <n v="89299817.278106496"/>
    <n v="247.648"/>
    <n v="29307455.621301774"/>
    <s v="Lorimar Film Entertainment"/>
    <n v="119"/>
  </r>
  <r>
    <s v="Earth Girls Are Easy"/>
    <x v="1"/>
    <x v="3"/>
    <x v="8"/>
    <n v="118.3"/>
    <s v="May 12, 1989 (United States)"/>
    <x v="20"/>
    <n v="21000"/>
    <s v="Julien Temple"/>
    <s v="Julie Brown"/>
    <s v="Geena Davis"/>
    <s v="United Kingdom"/>
    <n v="10000000"/>
    <n v="3916303"/>
    <n v="10087045.850380387"/>
    <n v="39.163029999999999"/>
    <n v="3310484.361792054"/>
    <s v="De Laurentiis Entertainment Group (DEG)"/>
    <n v="100"/>
  </r>
  <r>
    <s v="Hairspray"/>
    <x v="1"/>
    <x v="3"/>
    <x v="8"/>
    <n v="118.3"/>
    <s v="February 26, 1988 (United States)"/>
    <x v="9"/>
    <n v="20000"/>
    <s v="John Waters"/>
    <s v="John Waters"/>
    <s v="Sonny Bono"/>
    <s v="United States"/>
    <n v="2000000"/>
    <n v="6673032"/>
    <n v="17187428.997464072"/>
    <n v="333.65160000000003"/>
    <n v="5640770.9213863062"/>
    <s v="New Line Cinema"/>
    <n v="92"/>
  </r>
  <r>
    <s v="Dead Ringers"/>
    <x v="0"/>
    <x v="0"/>
    <x v="8"/>
    <n v="118.3"/>
    <s v="September 23, 1988 (United States)"/>
    <x v="4"/>
    <n v="43000"/>
    <s v="David Cronenberg"/>
    <s v="David Cronenberg"/>
    <s v="Jeremy Irons"/>
    <s v="Canada"/>
    <n v="13000000"/>
    <n v="8038508"/>
    <n v="20704424.240067624"/>
    <n v="61.834676923076927"/>
    <n v="6795019.4420963647"/>
    <s v="Morgan Creek Entertainment"/>
    <n v="116"/>
  </r>
  <r>
    <s v="Bull Durham"/>
    <x v="0"/>
    <x v="3"/>
    <x v="8"/>
    <n v="118.3"/>
    <s v="June 15, 1988 (United States)"/>
    <x v="12"/>
    <n v="49000"/>
    <s v="Ron Shelton"/>
    <s v="Ron Shelton"/>
    <s v="Kevin Costner"/>
    <s v="United States"/>
    <n v="7000000"/>
    <n v="50888729"/>
    <n v="131071815.09974639"/>
    <n v="726.98184285714285"/>
    <n v="43016677.092138626"/>
    <s v="The Mount Company"/>
    <n v="108"/>
  </r>
  <r>
    <s v="The Big Blue"/>
    <x v="1"/>
    <x v="1"/>
    <x v="8"/>
    <n v="118.3"/>
    <s v="August 19, 1988 (United States)"/>
    <x v="37"/>
    <n v="49000"/>
    <s v="Luc Besson"/>
    <s v="Luc Besson"/>
    <s v="Jean-Marc Barr"/>
    <s v="France"/>
    <n v="0"/>
    <n v="3975244"/>
    <n v="10238857.538461538"/>
    <n v="0"/>
    <n v="3360307.692307692"/>
    <s v="Gaumont"/>
    <n v="168"/>
  </r>
  <r>
    <s v="The Unbearable Lightness of Being"/>
    <x v="0"/>
    <x v="0"/>
    <x v="8"/>
    <n v="118.3"/>
    <s v="February 5, 1988 (United States)"/>
    <x v="4"/>
    <n v="35000"/>
    <s v="Philip Kaufman"/>
    <s v="Milan Kundera"/>
    <s v="Daniel Day-Lewis"/>
    <s v="Sweden"/>
    <n v="17000000"/>
    <n v="10006806"/>
    <n v="25774081.049873203"/>
    <n v="58.863564705882354"/>
    <n v="8458838.5460693147"/>
    <s v="The Saul Zaentz Company"/>
    <n v="171"/>
  </r>
  <r>
    <s v="The Blob"/>
    <x v="0"/>
    <x v="4"/>
    <x v="8"/>
    <n v="118.3"/>
    <s v="August 5, 1988 (United States)"/>
    <x v="16"/>
    <n v="34000"/>
    <s v="Chuck Russell"/>
    <s v="Theodore Simonson"/>
    <s v="Shawnee Smith"/>
    <s v="United States"/>
    <n v="19000000"/>
    <n v="8247943"/>
    <n v="21243856.568892643"/>
    <n v="43.410226315789473"/>
    <n v="6972056.6356720198"/>
    <s v="TriStar Pictures"/>
    <n v="95"/>
  </r>
  <r>
    <s v="Oliver &amp; Company"/>
    <x v="2"/>
    <x v="10"/>
    <x v="8"/>
    <n v="118.3"/>
    <s v="November 18, 1988 (United States)"/>
    <x v="17"/>
    <n v="45000"/>
    <s v="George Scribner"/>
    <s v="Jim Cox"/>
    <s v="Joey Lawrence"/>
    <s v="United States"/>
    <n v="31000000"/>
    <n v="74151346"/>
    <n v="190988293.54353338"/>
    <n v="239.19789032258066"/>
    <n v="62680765.849535078"/>
    <s v="Walt Disney Animation Studios"/>
    <n v="74"/>
  </r>
  <r>
    <s v="Two Moon Junction"/>
    <x v="0"/>
    <x v="0"/>
    <x v="8"/>
    <n v="118.3"/>
    <s v="April 29, 1988 (United States)"/>
    <x v="27"/>
    <n v="5200"/>
    <s v="Zalman King"/>
    <s v="Zalman King"/>
    <s v="Sherilyn Fenn"/>
    <s v="United States"/>
    <n v="0"/>
    <n v="1547397"/>
    <n v="3985560.9966187654"/>
    <n v="0"/>
    <n v="1308027.8951817413"/>
    <s v="DDM Film Corporation"/>
    <n v="104"/>
  </r>
  <r>
    <s v="Beaches"/>
    <x v="8"/>
    <x v="3"/>
    <x v="8"/>
    <n v="118.3"/>
    <s v="January 13, 1989 (United States)"/>
    <x v="15"/>
    <n v="24000"/>
    <s v="Garry Marshall"/>
    <s v="Iris Rainer"/>
    <s v="Bette Midler"/>
    <s v="United States"/>
    <n v="20000000"/>
    <n v="57041866"/>
    <n v="146920173.8816568"/>
    <n v="285.20933000000002"/>
    <n v="48217976.331360944"/>
    <s v="All Girl Productions"/>
    <n v="123"/>
  </r>
  <r>
    <s v="Red Heat"/>
    <x v="0"/>
    <x v="2"/>
    <x v="8"/>
    <n v="118.3"/>
    <s v="June 17, 1988 (United States)"/>
    <x v="10"/>
    <n v="67000"/>
    <s v="Walter Hill"/>
    <s v="Walter Hill"/>
    <s v="Arnold Schwarzenegger"/>
    <s v="United States"/>
    <n v="29000000"/>
    <n v="34994648"/>
    <n v="90134144.087912083"/>
    <n v="120.6712"/>
    <n v="29581274.725274723"/>
    <s v="Carolco Pictures"/>
    <n v="104"/>
  </r>
  <r>
    <s v="A Nightmare on Elm Street 4: The Dream Master"/>
    <x v="0"/>
    <x v="4"/>
    <x v="8"/>
    <n v="118.3"/>
    <s v="August 19, 1988 (United States)"/>
    <x v="46"/>
    <n v="51000"/>
    <s v="Renny Harlin"/>
    <s v="Wes Craven"/>
    <s v="Robert Englund"/>
    <s v="United States"/>
    <n v="13000000"/>
    <n v="49369899"/>
    <n v="127159832.8427726"/>
    <n v="379.76845384615382"/>
    <n v="41732797.12595097"/>
    <s v="New Line Cinema"/>
    <n v="93"/>
  </r>
  <r>
    <s v="The Accidental Tourist"/>
    <x v="1"/>
    <x v="0"/>
    <x v="8"/>
    <n v="118.3"/>
    <s v="January 6, 1989 (United States)"/>
    <x v="8"/>
    <n v="15000"/>
    <s v="Lawrence Kasdan"/>
    <s v="Anne Tyler"/>
    <s v="William Hurt"/>
    <s v="United States"/>
    <n v="0"/>
    <n v="32632093"/>
    <n v="84049017.219780207"/>
    <n v="0"/>
    <n v="27584186.813186813"/>
    <s v="Warner Bros."/>
    <n v="121"/>
  </r>
  <r>
    <s v="The Adventures of Baron Munchausen"/>
    <x v="1"/>
    <x v="1"/>
    <x v="8"/>
    <n v="118.3"/>
    <s v="March 10, 1989 (United States)"/>
    <x v="13"/>
    <n v="52000"/>
    <s v="Terry Gilliam"/>
    <s v="Charles McKeown"/>
    <s v="John Neville"/>
    <s v="United Kingdom"/>
    <n v="46630000"/>
    <n v="8083123"/>
    <n v="20819337.092983939"/>
    <n v="17.334597898348704"/>
    <n v="6832732.8825021125"/>
    <s v="Prominent Features"/>
    <n v="126"/>
  </r>
  <r>
    <s v="Killer Klowns from Outer Space"/>
    <x v="8"/>
    <x v="3"/>
    <x v="8"/>
    <n v="118.3"/>
    <s v="May 27, 1988 (United States)"/>
    <x v="19"/>
    <n v="34000"/>
    <s v="Stephen Chiodo"/>
    <s v="Charles Chiodo"/>
    <s v="Grant Cramer"/>
    <s v="United States"/>
    <n v="2000000"/>
    <n v="0"/>
    <n v="0"/>
    <n v="0"/>
    <n v="0"/>
    <s v="Sarlui / Diamant"/>
    <n v="88"/>
  </r>
  <r>
    <s v="Halloween 4: The Return of Michael Myers"/>
    <x v="0"/>
    <x v="4"/>
    <x v="8"/>
    <n v="118.3"/>
    <s v="October 21, 1988 (United States)"/>
    <x v="23"/>
    <n v="45000"/>
    <s v="Dwight H. Little"/>
    <s v="Dhani Lipsius"/>
    <s v="Donald Pleasence"/>
    <s v="United States"/>
    <n v="5000000"/>
    <n v="17768757"/>
    <n v="45766189.838546067"/>
    <n v="355.37513999999999"/>
    <n v="15020081.994928148"/>
    <s v="Trancas International Films"/>
    <n v="88"/>
  </r>
  <r>
    <s v="Elvira: Mistress of the Dark"/>
    <x v="8"/>
    <x v="3"/>
    <x v="8"/>
    <n v="118.3"/>
    <s v="September 30, 1988 (United States)"/>
    <x v="14"/>
    <n v="14000"/>
    <s v="James Signorelli"/>
    <s v="Sam Egan"/>
    <s v="Cassandra Peterson"/>
    <s v="United States"/>
    <n v="7500000"/>
    <n v="5596267"/>
    <n v="14414053.718512256"/>
    <n v="74.616893333333337"/>
    <n v="4730572.2738799658"/>
    <s v="NBC Productions"/>
    <n v="96"/>
  </r>
  <r>
    <s v="Mac and Me"/>
    <x v="1"/>
    <x v="1"/>
    <x v="8"/>
    <n v="118.3"/>
    <s v="August 12, 1988 (United States)"/>
    <x v="39"/>
    <n v="12000"/>
    <s v="Stewart Raffill"/>
    <s v="Stewart Raffill"/>
    <s v="Christine Ebersole"/>
    <s v="United States"/>
    <n v="13000000"/>
    <n v="6424112"/>
    <n v="16546296.926458156"/>
    <n v="49.416246153846153"/>
    <n v="5430356.7202028735"/>
    <s v="Mac and Me Joint Venture"/>
    <n v="99"/>
  </r>
  <r>
    <s v="Above the Law"/>
    <x v="0"/>
    <x v="2"/>
    <x v="8"/>
    <n v="118.3"/>
    <s v="April 22, 1988 (United States)"/>
    <x v="22"/>
    <n v="30000"/>
    <s v="Andrew Davis"/>
    <s v="Andrew Davis"/>
    <s v="Steven Seagal"/>
    <s v="United States"/>
    <n v="7500000"/>
    <n v="18869631"/>
    <n v="48601661.586644121"/>
    <n v="251.59508000000002"/>
    <n v="15950660.185967878"/>
    <s v="Warner Bros."/>
    <n v="99"/>
  </r>
  <r>
    <s v="Scrooged"/>
    <x v="8"/>
    <x v="3"/>
    <x v="8"/>
    <n v="118.3"/>
    <s v="November 23, 1988 (United States)"/>
    <x v="9"/>
    <n v="90000"/>
    <s v="Richard Donner"/>
    <s v="Mitch Glazer"/>
    <s v="Bill Murray"/>
    <s v="United States"/>
    <n v="32000000"/>
    <n v="60329001"/>
    <n v="155386699.95519865"/>
    <n v="188.52812812499999"/>
    <n v="50996619.611158073"/>
    <s v="Paramount Pictures"/>
    <n v="101"/>
  </r>
  <r>
    <s v="The Dead Pool"/>
    <x v="0"/>
    <x v="2"/>
    <x v="8"/>
    <n v="118.3"/>
    <s v="July 13, 1988 (United States)"/>
    <x v="21"/>
    <n v="42000"/>
    <s v="Buddy Van Horn"/>
    <s v="Harry Julian Fink"/>
    <s v="Clint Eastwood"/>
    <s v="United States"/>
    <n v="31000000"/>
    <n v="37903295"/>
    <n v="97625815.608622134"/>
    <n v="122.26869354838709"/>
    <n v="32039978.867286559"/>
    <s v="Warner Bros."/>
    <n v="91"/>
  </r>
  <r>
    <s v="I'm Gonna Git You Sucka"/>
    <x v="0"/>
    <x v="2"/>
    <x v="8"/>
    <n v="118.3"/>
    <s v="January 11, 1989 (United States)"/>
    <x v="14"/>
    <n v="13000"/>
    <s v="Keenen Ivory Wayans"/>
    <s v="Keenen Ivory Wayans"/>
    <s v="Keenen Ivory Wayans"/>
    <s v="United States"/>
    <n v="3000000"/>
    <n v="13030057"/>
    <n v="33560932.949281484"/>
    <n v="434.33523333333335"/>
    <n v="11014418.42772612"/>
    <s v="Front Films"/>
    <n v="88"/>
  </r>
  <r>
    <s v="Pumpkinhead"/>
    <x v="0"/>
    <x v="7"/>
    <x v="8"/>
    <n v="118.3"/>
    <s v="January 13, 1989 (United States)"/>
    <x v="19"/>
    <n v="21000"/>
    <s v="Stan Winston"/>
    <s v="Ed Justin"/>
    <s v="Lance Henriksen"/>
    <s v="United States"/>
    <n v="3500000"/>
    <n v="4385516"/>
    <n v="11295576.713440405"/>
    <n v="125.30045714285714"/>
    <n v="3707114.1166525781"/>
    <s v="De Laurentiis Entertainment Group (DEG)"/>
    <n v="86"/>
  </r>
  <r>
    <s v="Dirty Rotten Scoundrels"/>
    <x v="1"/>
    <x v="3"/>
    <x v="8"/>
    <n v="118.3"/>
    <s v="December 14, 1988 (United States)"/>
    <x v="34"/>
    <n v="67000"/>
    <s v="Frank Oz"/>
    <s v="Dale Launer"/>
    <s v="Steve Martin"/>
    <s v="United States"/>
    <n v="0"/>
    <n v="42039085"/>
    <n v="108278184.27303465"/>
    <n v="0"/>
    <n v="35535997.464074388"/>
    <s v="Orion Pictures"/>
    <n v="110"/>
  </r>
  <r>
    <s v="Friday the 13th Part VII: the New Blood"/>
    <x v="0"/>
    <x v="4"/>
    <x v="8"/>
    <n v="118.3"/>
    <s v="May 13, 1988 (United States)"/>
    <x v="11"/>
    <n v="34000"/>
    <s v="John Carl Buechler"/>
    <s v="Daryl Haney"/>
    <s v="Terry Kiser"/>
    <s v="United States"/>
    <n v="2800000"/>
    <n v="19170001"/>
    <n v="49375311.113271341"/>
    <n v="684.64289285714278"/>
    <n v="16204565.511411665"/>
    <s v="Paramount Pictures"/>
    <n v="88"/>
  </r>
  <r>
    <s v="License to Drive"/>
    <x v="8"/>
    <x v="3"/>
    <x v="8"/>
    <n v="118.3"/>
    <s v="July 6, 1988 (United States)"/>
    <x v="21"/>
    <n v="19000"/>
    <s v="Greg Beeman"/>
    <s v="Neil Tolkin"/>
    <s v="Corey Haim"/>
    <s v="United States"/>
    <n v="8000000"/>
    <n v="22433275"/>
    <n v="57780379.480135247"/>
    <n v="280.41593749999998"/>
    <n v="18963038.884192731"/>
    <s v="Twentieth Century Fox"/>
    <n v="88"/>
  </r>
  <r>
    <s v="Hellbound: Hellraiser II"/>
    <x v="0"/>
    <x v="4"/>
    <x v="8"/>
    <n v="118.3"/>
    <s v="December 23, 1988 (United States)"/>
    <x v="16"/>
    <n v="44000"/>
    <s v="Tony Randel"/>
    <s v="Peter Atkins"/>
    <s v="Doug Bradley"/>
    <s v="United Kingdom"/>
    <n v="3000000"/>
    <n v="12090735"/>
    <n v="31141563.436179202"/>
    <n v="403.02449999999999"/>
    <n v="10220401.521555368"/>
    <s v="New World Pictures"/>
    <n v="97"/>
  </r>
  <r>
    <s v="Frantic"/>
    <x v="0"/>
    <x v="6"/>
    <x v="8"/>
    <n v="118.3"/>
    <s v="February 26, 1988 (United States)"/>
    <x v="15"/>
    <n v="51000"/>
    <s v="Roman Polanski"/>
    <s v="Roman Polanski"/>
    <s v="Harrison Ford"/>
    <s v="France"/>
    <n v="20000000"/>
    <n v="17637950"/>
    <n v="45429276.120033808"/>
    <n v="88.189750000000004"/>
    <n v="14909509.721048182"/>
    <s v="Warner Bros."/>
    <n v="120"/>
  </r>
  <r>
    <s v="Colors"/>
    <x v="0"/>
    <x v="2"/>
    <x v="8"/>
    <n v="118.3"/>
    <s v="April 29, 1988 (United States)"/>
    <x v="17"/>
    <n v="25000"/>
    <s v="Dennis Hopper"/>
    <s v="Michael Schiffer"/>
    <s v="Sean Penn"/>
    <s v="United States"/>
    <n v="6000000"/>
    <n v="46616067"/>
    <n v="120066911.36855452"/>
    <n v="776.93444999999997"/>
    <n v="39404959.425190195"/>
    <s v="Orion Pictures"/>
    <n v="120"/>
  </r>
  <r>
    <s v="My Stepmother Is an Alien"/>
    <x v="8"/>
    <x v="3"/>
    <x v="8"/>
    <n v="118.3"/>
    <s v="December 9, 1988 (United States)"/>
    <x v="20"/>
    <n v="25000"/>
    <s v="Richard Benjamin"/>
    <s v="Jerico Stone"/>
    <s v="Dan Aykroyd"/>
    <s v="United States"/>
    <n v="20000000"/>
    <n v="13854000"/>
    <n v="35683125.950972103"/>
    <n v="69.27"/>
    <n v="11710904.480135249"/>
    <s v="Weintraub Entertainment Group"/>
    <n v="105"/>
  </r>
  <r>
    <s v="A Cry in the Dark"/>
    <x v="8"/>
    <x v="5"/>
    <x v="8"/>
    <n v="118.3"/>
    <s v="November 11, 1988 (United States)"/>
    <x v="15"/>
    <n v="9600"/>
    <s v="Fred Schepisi"/>
    <s v="John Bryson"/>
    <s v="Meryl Streep"/>
    <s v="Australia"/>
    <n v="15000000"/>
    <n v="6908797"/>
    <n v="17794678.325443786"/>
    <n v="46.058646666666668"/>
    <n v="5840065.0887573957"/>
    <s v="Cannon Entertainment"/>
    <n v="120"/>
  </r>
  <r>
    <s v="The Lair of the White Worm"/>
    <x v="0"/>
    <x v="3"/>
    <x v="8"/>
    <n v="118.3"/>
    <s v="October 21, 1988 (United States)"/>
    <x v="23"/>
    <n v="10000"/>
    <s v="Ken Russell"/>
    <s v="Ken Russell"/>
    <s v="Amanda Donohoe"/>
    <s v="United Kingdom"/>
    <n v="2500000"/>
    <n v="1189315"/>
    <n v="3063265.2620456466"/>
    <n v="47.572600000000001"/>
    <n v="1005338.1234150465"/>
    <s v="White Lair"/>
    <n v="93"/>
  </r>
  <r>
    <s v="High Spirits"/>
    <x v="8"/>
    <x v="3"/>
    <x v="8"/>
    <n v="118.3"/>
    <s v="November 18, 1988 (United States)"/>
    <x v="1"/>
    <n v="8900"/>
    <s v="Neil Jordan"/>
    <s v="Neil Jordan"/>
    <s v="Peter O'Toole"/>
    <s v="Ireland"/>
    <n v="17000000"/>
    <n v="8578231"/>
    <n v="22094564.545224003"/>
    <n v="50.460182352941175"/>
    <n v="7251251.9019442089"/>
    <s v="Vision PDG"/>
    <n v="99"/>
  </r>
  <r>
    <s v="Vampire's Kiss"/>
    <x v="0"/>
    <x v="3"/>
    <x v="8"/>
    <n v="118.3"/>
    <s v="June 16, 1989 (Italy)"/>
    <x v="22"/>
    <n v="15000"/>
    <s v="Robert Bierman"/>
    <s v="Joseph Minion"/>
    <s v="Nicolas Cage"/>
    <s v="United States"/>
    <n v="2000000"/>
    <n v="725131"/>
    <n v="1867687.3685545223"/>
    <n v="36.256549999999997"/>
    <n v="612959.42519019439"/>
    <s v="Hemdale"/>
    <n v="103"/>
  </r>
  <r>
    <s v="Return of the Living Dead II"/>
    <x v="0"/>
    <x v="3"/>
    <x v="8"/>
    <n v="118.3"/>
    <s v="January 15, 1988 (United States)"/>
    <x v="1"/>
    <n v="19000"/>
    <s v="Ken Wiederhorn"/>
    <s v="Ken Wiederhorn"/>
    <s v="James Karen"/>
    <s v="United States"/>
    <n v="6200000"/>
    <n v="9205924"/>
    <n v="23711285.230769228"/>
    <n v="148.48264516129032"/>
    <n v="7781846.1538461531"/>
    <s v="Lorimar Motion Pictures"/>
    <n v="89"/>
  </r>
  <r>
    <s v="The New Adventures of Pippi Longstocking"/>
    <x v="2"/>
    <x v="1"/>
    <x v="8"/>
    <n v="118.3"/>
    <s v="July 29, 1988 (United States)"/>
    <x v="23"/>
    <n v="4000"/>
    <s v="Ken Annakin"/>
    <s v="Astrid Lindgren"/>
    <s v="Tami Erin"/>
    <s v="Sweden"/>
    <n v="5000000"/>
    <n v="3569939"/>
    <n v="9194931.6424344871"/>
    <n v="71.398779999999988"/>
    <n v="3017699.9154691463"/>
    <s v="Columbia Pictures"/>
    <n v="100"/>
  </r>
  <r>
    <s v="Eight Men Out"/>
    <x v="1"/>
    <x v="0"/>
    <x v="8"/>
    <n v="118.3"/>
    <s v="June 29, 1989 (Australia)"/>
    <x v="13"/>
    <n v="19000"/>
    <s v="John Sayles"/>
    <s v="Eliot Asinof"/>
    <s v="John Cusack"/>
    <s v="United States"/>
    <n v="6000000"/>
    <n v="5680515"/>
    <n v="14631047.510566356"/>
    <n v="94.675250000000005"/>
    <n v="4801787.8275570581"/>
    <s v="Orion Pictures"/>
    <n v="119"/>
  </r>
  <r>
    <s v="Stand and Deliver"/>
    <x v="1"/>
    <x v="5"/>
    <x v="8"/>
    <n v="118.3"/>
    <s v="March 11, 1988 (United States)"/>
    <x v="4"/>
    <n v="17000"/>
    <s v="RamÃ³n MenÃ©ndez"/>
    <s v="RamÃ³n MenÃ©ndez"/>
    <s v="Edward James Olmos"/>
    <s v="United States"/>
    <n v="0"/>
    <n v="13994920"/>
    <n v="36046087.269653417"/>
    <n v="0"/>
    <n v="11830025.359256128"/>
    <s v="American Playhouse"/>
    <n v="103"/>
  </r>
  <r>
    <s v="Maniac Cop"/>
    <x v="0"/>
    <x v="2"/>
    <x v="8"/>
    <n v="118.3"/>
    <s v="May 13, 1988 (United States)"/>
    <x v="22"/>
    <n v="15000"/>
    <s v="William Lustig"/>
    <s v="Larry Cohen"/>
    <s v="Tom Atkins"/>
    <s v="United States"/>
    <n v="1100000"/>
    <n v="671382"/>
    <n v="1729248.4818258663"/>
    <n v="61.034727272727274"/>
    <n v="567524.93660185963"/>
    <s v="Shapiro-Glickenhaus Entertainment"/>
    <n v="85"/>
  </r>
  <r>
    <s v="Women on the Verge of a Nervous Breakdown"/>
    <x v="0"/>
    <x v="3"/>
    <x v="8"/>
    <n v="118.3"/>
    <s v="November 11, 1988 (United States)"/>
    <x v="37"/>
    <n v="37000"/>
    <s v="Pedro AlmodÃ³var"/>
    <s v="Pedro AlmodÃ³var"/>
    <s v="Carmen Maura"/>
    <s v="Spain"/>
    <n v="700000"/>
    <n v="7263129"/>
    <n v="18707315.353338968"/>
    <n v="1037.5898571428572"/>
    <n v="6139584.9535080306"/>
    <s v="Laurenfilm"/>
    <n v="88"/>
  </r>
  <r>
    <s v="She's Having a Baby"/>
    <x v="8"/>
    <x v="3"/>
    <x v="8"/>
    <n v="118.3"/>
    <s v="February 5, 1988 (United States)"/>
    <x v="23"/>
    <n v="12000"/>
    <s v="John Hughes"/>
    <s v="John Hughes"/>
    <s v="Kevin Bacon"/>
    <s v="United States"/>
    <n v="20000000"/>
    <n v="16031707"/>
    <n v="41292148.122569732"/>
    <n v="80.158535000000001"/>
    <n v="13551738.799661877"/>
    <s v="Paramount Pictures"/>
    <n v="106"/>
  </r>
  <r>
    <s v="Police Academy 5: Assignment: Miami Beach"/>
    <x v="1"/>
    <x v="3"/>
    <x v="8"/>
    <n v="118.3"/>
    <s v="March 18, 1988 (United States)"/>
    <x v="26"/>
    <n v="33000"/>
    <s v="Alan Myerson"/>
    <s v="Neal Israel"/>
    <s v="Bubba Smith"/>
    <s v="United States"/>
    <n v="0"/>
    <n v="19510371"/>
    <n v="50251986.844463222"/>
    <n v="0"/>
    <n v="16492283.178360101"/>
    <s v="Warner Bros."/>
    <n v="90"/>
  </r>
  <r>
    <s v="Tequila Sunrise"/>
    <x v="0"/>
    <x v="6"/>
    <x v="8"/>
    <n v="118.3"/>
    <s v="December 2, 1988 (United States)"/>
    <x v="10"/>
    <n v="30000"/>
    <s v="Robert Towne"/>
    <s v="Robert Towne"/>
    <s v="Mel Gibson"/>
    <s v="United States"/>
    <n v="23000000"/>
    <n v="41292551"/>
    <n v="106355370.1580727"/>
    <n v="179.5328304347826"/>
    <n v="34904945.900253594"/>
    <s v="Cinema City Films"/>
    <n v="115"/>
  </r>
  <r>
    <s v="Night of the Demons"/>
    <x v="0"/>
    <x v="3"/>
    <x v="8"/>
    <n v="118.3"/>
    <s v="October 14, 1988 (United States)"/>
    <x v="19"/>
    <n v="14000"/>
    <s v="Kevin Tenney"/>
    <s v="Joe Augustyn"/>
    <s v="Cathy Podewell"/>
    <s v="United States"/>
    <n v="1200000"/>
    <n v="3109904"/>
    <n v="8010040.1420118334"/>
    <n v="259.15866666666665"/>
    <n v="2628828.4023668636"/>
    <s v="Blue Rider Pictures"/>
    <n v="90"/>
  </r>
  <r>
    <s v="Biloxi Blues"/>
    <x v="8"/>
    <x v="3"/>
    <x v="8"/>
    <n v="118.3"/>
    <s v="March 25, 1988 (United States)"/>
    <x v="14"/>
    <n v="15000"/>
    <s v="Mike Nichols"/>
    <s v="Neil Simon"/>
    <s v="Matthew Broderick"/>
    <s v="United States"/>
    <n v="20000000"/>
    <n v="51684798"/>
    <n v="133122214.29078613"/>
    <n v="258.42399"/>
    <n v="43689601.01437024"/>
    <s v="Rastar Pictures"/>
    <n v="106"/>
  </r>
  <r>
    <s v="Shag"/>
    <x v="1"/>
    <x v="3"/>
    <x v="8"/>
    <n v="118.3"/>
    <s v="July 21, 1989 (United States)"/>
    <x v="5"/>
    <n v="4000"/>
    <s v="Zelda Barron"/>
    <s v="Lanier Laney"/>
    <s v="Phoebe Cates"/>
    <s v="United Kingdom"/>
    <n v="5000000"/>
    <n v="6957975"/>
    <n v="17921343.892645814"/>
    <n v="139.15949999999998"/>
    <n v="5881635.6720202873"/>
    <s v="Palace Pictures"/>
    <n v="98"/>
  </r>
  <r>
    <s v="Cocoon: the Return"/>
    <x v="1"/>
    <x v="1"/>
    <x v="8"/>
    <n v="118.3"/>
    <s v="November 23, 1988 (United States)"/>
    <x v="20"/>
    <n v="16000"/>
    <s v="Daniel Petrie"/>
    <s v="David Saperstein"/>
    <s v="Don Ameche"/>
    <s v="United States"/>
    <n v="17500000"/>
    <n v="25024919"/>
    <n v="64455560.602704979"/>
    <n v="142.99953714285715"/>
    <n v="21153777.683854606"/>
    <s v="Zanuck/Brown Productions"/>
    <n v="116"/>
  </r>
  <r>
    <s v="Poltergeist III"/>
    <x v="1"/>
    <x v="4"/>
    <x v="8"/>
    <n v="118.3"/>
    <s v="June 10, 1988 (United States)"/>
    <x v="32"/>
    <n v="17000"/>
    <s v="Gary Sherman"/>
    <s v="Gary Sherman"/>
    <s v="Heather O'Rourke"/>
    <s v="United States"/>
    <n v="10500000"/>
    <n v="14114488"/>
    <n v="36354053.200338118"/>
    <n v="134.42369523809523"/>
    <n v="11931097.210481826"/>
    <s v="Metro-Goldwyn-Mayer (MGM)"/>
    <n v="98"/>
  </r>
  <r>
    <s v="Waxwork"/>
    <x v="0"/>
    <x v="3"/>
    <x v="8"/>
    <n v="118.3"/>
    <s v="June 17, 1988 (United States)"/>
    <x v="19"/>
    <n v="12000"/>
    <s v="Anthony Hickox"/>
    <s v="Anthony Hickox"/>
    <s v="Zach Galligan"/>
    <s v="United States"/>
    <n v="3000000"/>
    <n v="808114"/>
    <n v="2081422.9568892645"/>
    <n v="26.937133333333335"/>
    <n v="683105.66356720205"/>
    <s v="Palla"/>
    <n v="95"/>
  </r>
  <r>
    <s v="Funny Farm"/>
    <x v="1"/>
    <x v="3"/>
    <x v="8"/>
    <n v="118.3"/>
    <s v="June 3, 1988 (United States)"/>
    <x v="19"/>
    <n v="20000"/>
    <s v="George Roy Hill"/>
    <s v="Jay Cronley"/>
    <s v="Chevy Chase"/>
    <s v="United States"/>
    <n v="19000000"/>
    <n v="25537221"/>
    <n v="65775073.868977174"/>
    <n v="134.40642631578947"/>
    <n v="21586830.938292477"/>
    <s v="Cornelius Productions"/>
    <n v="101"/>
  </r>
  <r>
    <s v="As Tears Go By"/>
    <x v="4"/>
    <x v="6"/>
    <x v="8"/>
    <n v="118.3"/>
    <s v="May 2, 2008 (United States)"/>
    <x v="9"/>
    <n v="9000"/>
    <s v="Kar-Wai Wong"/>
    <s v="Jeffrey Lau"/>
    <s v="Andy Lau"/>
    <s v="Hong Kong"/>
    <n v="0"/>
    <n v="13133"/>
    <n v="33826.078613693993"/>
    <n v="0"/>
    <n v="11101.437024513947"/>
    <s v="In-Gear Film Production"/>
    <n v="102"/>
  </r>
  <r>
    <s v="Fright Night Part 2"/>
    <x v="0"/>
    <x v="3"/>
    <x v="8"/>
    <n v="118.3"/>
    <s v="May 19, 1989 (United States)"/>
    <x v="23"/>
    <n v="12000"/>
    <s v="Tommy Lee Wallace"/>
    <s v="Tom Holland"/>
    <s v="William Ragsdale"/>
    <s v="United States"/>
    <n v="7500000"/>
    <n v="2983784"/>
    <n v="7685198.5190194417"/>
    <n v="39.783786666666664"/>
    <n v="2522218.0896027051"/>
    <s v="Vista Organization"/>
    <n v="104"/>
  </r>
  <r>
    <s v="Caddyshack II"/>
    <x v="1"/>
    <x v="3"/>
    <x v="8"/>
    <n v="118.3"/>
    <s v="July 22, 1988 (United States)"/>
    <x v="51"/>
    <n v="15000"/>
    <s v="Allan Arkush"/>
    <s v="Brian Doyle-Murray"/>
    <s v="Jackie Mason"/>
    <s v="United States"/>
    <n v="20000000"/>
    <n v="11798302"/>
    <n v="30388356.884192728"/>
    <n v="58.991510000000005"/>
    <n v="9973205.4099746402"/>
    <s v="The Guber-Peters Company"/>
    <n v="98"/>
  </r>
  <r>
    <s v="School Daze"/>
    <x v="0"/>
    <x v="3"/>
    <x v="8"/>
    <n v="118.3"/>
    <s v="February 12, 1988 (United States)"/>
    <x v="22"/>
    <n v="6700"/>
    <s v="Spike Lee"/>
    <s v="Spike Lee"/>
    <s v="Laurence Fishburne"/>
    <s v="United States"/>
    <n v="6500000"/>
    <n v="14545844"/>
    <n v="37465077.48774302"/>
    <n v="223.7822153846154"/>
    <n v="12295726.120033812"/>
    <s v="Columbia Pictures"/>
    <n v="121"/>
  </r>
  <r>
    <s v="Johnny Be Good"/>
    <x v="0"/>
    <x v="3"/>
    <x v="8"/>
    <n v="118.3"/>
    <s v="March 25, 1988 (United States)"/>
    <x v="26"/>
    <n v="6300"/>
    <s v="Bud S. Smith"/>
    <s v="Steve Zacharias"/>
    <s v="Anthony Michael Hall"/>
    <s v="United States"/>
    <n v="22000000"/>
    <n v="17550399"/>
    <n v="45203774.939137779"/>
    <n v="79.774540909090902"/>
    <n v="14835502.113271343"/>
    <s v="Zacharias-Buhai Productions"/>
    <n v="91"/>
  </r>
  <r>
    <s v="Taffin"/>
    <x v="0"/>
    <x v="2"/>
    <x v="8"/>
    <n v="118.3"/>
    <s v="February 26, 1988 (United States)"/>
    <x v="30"/>
    <n v="1600"/>
    <s v="Francis Megahy"/>
    <s v="David Ambrose"/>
    <s v="Pierce Brosnan"/>
    <s v="United Kingdom"/>
    <n v="0"/>
    <n v="159969"/>
    <n v="412024.97295012674"/>
    <n v="0"/>
    <n v="135223.16145393069"/>
    <s v="United British Artists (UBA)"/>
    <n v="96"/>
  </r>
  <r>
    <s v="Short Circuit 2"/>
    <x v="1"/>
    <x v="3"/>
    <x v="8"/>
    <n v="118.3"/>
    <s v="July 6, 1988 (United States)"/>
    <x v="46"/>
    <n v="24000"/>
    <s v="Kenneth Johnson"/>
    <s v="S.S. Wilson"/>
    <s v="Fisher Stevens"/>
    <s v="United States"/>
    <n v="15000000"/>
    <n v="21630088"/>
    <n v="55711646.775993235"/>
    <n v="144.20058666666665"/>
    <n v="18284098.055790361"/>
    <s v="TriStar Pictures"/>
    <n v="110"/>
  </r>
  <r>
    <s v="The Serpent and the Rainbow"/>
    <x v="0"/>
    <x v="7"/>
    <x v="8"/>
    <n v="118.3"/>
    <s v="February 5, 1988 (United States)"/>
    <x v="16"/>
    <n v="23000"/>
    <s v="Wes Craven"/>
    <s v="Wade Davis"/>
    <s v="Bill Pullman"/>
    <s v="United States"/>
    <n v="7000000"/>
    <n v="19595031"/>
    <n v="50470041.806424342"/>
    <n v="279.92901428571429"/>
    <n v="16563846.999154691"/>
    <s v="Universal Pictures"/>
    <n v="98"/>
  </r>
  <r>
    <s v="A Night in the Life of Jimmy Reardon"/>
    <x v="0"/>
    <x v="3"/>
    <x v="8"/>
    <n v="118.3"/>
    <s v="February 26, 1988 (United States)"/>
    <x v="30"/>
    <n v="2600"/>
    <s v="William Richert"/>
    <s v="William Richert"/>
    <s v="River Phoenix"/>
    <s v="United States"/>
    <n v="0"/>
    <n v="6264058"/>
    <n v="16134053.02282333"/>
    <n v="0"/>
    <n v="5295061.7075232454"/>
    <s v="Island Pictures"/>
    <n v="90"/>
  </r>
  <r>
    <s v="The Presidio"/>
    <x v="0"/>
    <x v="2"/>
    <x v="8"/>
    <n v="118.3"/>
    <s v="June 10, 1988 (United States)"/>
    <x v="22"/>
    <n v="17000"/>
    <s v="Peter Hyams"/>
    <s v="Larry Ferguson"/>
    <s v="Sean Connery"/>
    <s v="United States"/>
    <n v="0"/>
    <n v="20324096"/>
    <n v="52347861.802197799"/>
    <n v="0"/>
    <n v="17180131.868131869"/>
    <s v="Paramount Pictures"/>
    <n v="97"/>
  </r>
  <r>
    <s v="Big Business"/>
    <x v="1"/>
    <x v="3"/>
    <x v="8"/>
    <n v="118.3"/>
    <s v="June 10, 1988 (United States)"/>
    <x v="5"/>
    <n v="13000"/>
    <s v="Jim Abrahams"/>
    <s v="Dori Pierson"/>
    <s v="Bette Midler"/>
    <s v="United States"/>
    <n v="0"/>
    <n v="40150487"/>
    <n v="103413807.17582417"/>
    <n v="0"/>
    <n v="33939549.450549446"/>
    <s v="Touchstone Pictures"/>
    <n v="97"/>
  </r>
  <r>
    <s v="Monkey Shines"/>
    <x v="0"/>
    <x v="0"/>
    <x v="8"/>
    <n v="118.3"/>
    <s v="July 29, 1988 (United States)"/>
    <x v="19"/>
    <n v="11000"/>
    <s v="George A. Romero"/>
    <s v="Michael Stewart"/>
    <s v="Jason Beghe"/>
    <s v="United States"/>
    <n v="7000000"/>
    <n v="5344577"/>
    <n v="13765787.082840236"/>
    <n v="76.351100000000002"/>
    <n v="4517816.5680473372"/>
    <s v="Orion Pictures"/>
    <n v="113"/>
  </r>
  <r>
    <s v="The Seventh Sign"/>
    <x v="0"/>
    <x v="0"/>
    <x v="8"/>
    <n v="118.3"/>
    <s v="April 1, 1988 (United States)"/>
    <x v="23"/>
    <n v="14000"/>
    <s v="Carl Schultz"/>
    <s v="Ellen Green"/>
    <s v="Demi Moore"/>
    <s v="United States"/>
    <n v="0"/>
    <n v="18875011"/>
    <n v="48615518.611158065"/>
    <n v="0"/>
    <n v="15955207.945900252"/>
    <s v="TriStar Pictures"/>
    <n v="97"/>
  </r>
  <r>
    <s v="Time of the Gypsies"/>
    <x v="0"/>
    <x v="3"/>
    <x v="8"/>
    <n v="118.3"/>
    <s v="February 9, 1990 (United States)"/>
    <x v="7"/>
    <n v="29000"/>
    <s v="Emir Kusturica"/>
    <s v="Emir Kusturica"/>
    <s v="Davor Dujmovic"/>
    <s v="Yugoslavia"/>
    <n v="0"/>
    <n v="0"/>
    <n v="0"/>
    <n v="0"/>
    <n v="0"/>
    <s v="Forum Sarajevo"/>
    <n v="142"/>
  </r>
  <r>
    <s v="Masquerade"/>
    <x v="0"/>
    <x v="0"/>
    <x v="8"/>
    <n v="118.3"/>
    <s v="March 11, 1988 (United States)"/>
    <x v="10"/>
    <n v="3500"/>
    <s v="Bob Swaim"/>
    <s v="Dick Wolf"/>
    <s v="Rob Lowe"/>
    <s v="United States"/>
    <n v="12000000"/>
    <n v="15855828"/>
    <n v="40839144.47675401"/>
    <n v="132.1319"/>
    <n v="13403066.779374471"/>
    <s v="Metro-Goldwyn-Mayer (MGM)"/>
    <n v="91"/>
  </r>
  <r>
    <s v="Phantasm II"/>
    <x v="0"/>
    <x v="2"/>
    <x v="8"/>
    <n v="118.3"/>
    <s v="July 8, 1988 (United States)"/>
    <x v="16"/>
    <n v="14000"/>
    <s v="Don Coscarelli"/>
    <s v="Don Coscarelli"/>
    <s v="James Le Gros"/>
    <s v="United States"/>
    <n v="3000000"/>
    <n v="7282851"/>
    <n v="18758112.423499577"/>
    <n v="242.76170000000002"/>
    <n v="6156256.1284868978"/>
    <s v="Spacegate Productions"/>
    <n v="97"/>
  </r>
  <r>
    <s v="Tucker: The Man and His Dream"/>
    <x v="1"/>
    <x v="5"/>
    <x v="8"/>
    <n v="118.3"/>
    <s v="August 12, 1988 (United States)"/>
    <x v="15"/>
    <n v="17000"/>
    <s v="Francis Ford Coppola"/>
    <s v="Arnold Schulman"/>
    <s v="Jeff Bridges"/>
    <s v="United States"/>
    <n v="23000000"/>
    <n v="19652638"/>
    <n v="50618417.570583262"/>
    <n v="85.446252173913038"/>
    <n v="16612542.688081149"/>
    <s v="Lucasfilm"/>
    <n v="110"/>
  </r>
  <r>
    <s v="Action Jackson"/>
    <x v="0"/>
    <x v="2"/>
    <x v="8"/>
    <n v="118.3"/>
    <s v="February 12, 1988 (United States)"/>
    <x v="20"/>
    <n v="10000"/>
    <s v="Craig R. Baxley"/>
    <s v="Robert Reneau"/>
    <s v="Carl Weathers"/>
    <s v="United States"/>
    <n v="7000000"/>
    <n v="20256975"/>
    <n v="52174981.255283177"/>
    <n v="289.38535714285717"/>
    <n v="17123393.913778529"/>
    <s v="Lorimar Film Entertainment"/>
    <n v="96"/>
  </r>
  <r>
    <s v="Bright Lights, Big City"/>
    <x v="0"/>
    <x v="0"/>
    <x v="8"/>
    <n v="118.3"/>
    <s v="April 1, 1988 (United States)"/>
    <x v="46"/>
    <n v="7600"/>
    <s v="James Bridges"/>
    <s v="Jay McInerney"/>
    <s v="Michael J. Fox"/>
    <s v="United States"/>
    <n v="25000000"/>
    <n v="16118077"/>
    <n v="41514607.454775989"/>
    <n v="64.472307999999998"/>
    <n v="13624748.098055789"/>
    <s v="United Artists"/>
    <n v="107"/>
  </r>
  <r>
    <s v="Shoot to Kill"/>
    <x v="0"/>
    <x v="2"/>
    <x v="8"/>
    <n v="118.3"/>
    <s v="February 12, 1988 (United States)"/>
    <x v="8"/>
    <n v="12000"/>
    <s v="Roger Spottiswoode"/>
    <s v="Harv Zimmel"/>
    <s v="Sidney Poitier"/>
    <s v="United States"/>
    <n v="15000000"/>
    <n v="29300090"/>
    <n v="75466926.65257819"/>
    <n v="195.33393333333333"/>
    <n v="24767616.229923923"/>
    <s v="Touchstone Pictures"/>
    <n v="110"/>
  </r>
  <r>
    <s v="The Beast of War"/>
    <x v="0"/>
    <x v="1"/>
    <x v="8"/>
    <n v="118.3"/>
    <s v="September 7, 1988 (France)"/>
    <x v="4"/>
    <n v="9100"/>
    <s v="Kevin Reynolds"/>
    <s v="William Mastrosimone"/>
    <s v="George Dzundza"/>
    <s v="United States"/>
    <n v="8000000"/>
    <n v="161004"/>
    <n v="414690.7759932375"/>
    <n v="2.0125500000000001"/>
    <n v="136098.05579036349"/>
    <s v="A&amp;M Films"/>
    <n v="111"/>
  </r>
  <r>
    <s v="Lady in White"/>
    <x v="8"/>
    <x v="7"/>
    <x v="8"/>
    <n v="118.3"/>
    <s v="April 22, 1988 (United States)"/>
    <x v="17"/>
    <n v="6400"/>
    <s v="Frank LaLoggia"/>
    <s v="Frank LaLoggia"/>
    <s v="Lukas Haas"/>
    <s v="United States"/>
    <n v="4700000"/>
    <n v="1705139"/>
    <n v="4391849.9856297541"/>
    <n v="36.279553191489363"/>
    <n v="1441368.5545224007"/>
    <s v="New Sky Communications Inc."/>
    <n v="113"/>
  </r>
  <r>
    <s v="Gorillas in the Mist"/>
    <x v="8"/>
    <x v="5"/>
    <x v="8"/>
    <n v="118.3"/>
    <s v="October 7, 1988 (United States)"/>
    <x v="9"/>
    <n v="25000"/>
    <s v="Michael Apted"/>
    <s v="Harold T.P. Hayes"/>
    <s v="Sigourney Weaver"/>
    <s v="United States"/>
    <n v="22000000"/>
    <n v="61149479"/>
    <n v="157499968.31191882"/>
    <n v="277.95217727272728"/>
    <n v="51690176.669484362"/>
    <s v="Universal Pictures"/>
    <n v="129"/>
  </r>
  <r>
    <s v="Alien Nation"/>
    <x v="0"/>
    <x v="2"/>
    <x v="8"/>
    <n v="118.3"/>
    <s v="October 7, 1988 (United States)"/>
    <x v="21"/>
    <n v="15000"/>
    <s v="Graham Baker"/>
    <s v="Rockne S. O'Bannon"/>
    <s v="James Caan"/>
    <s v="United States"/>
    <n v="16000000"/>
    <n v="32155047"/>
    <n v="82820311.250211313"/>
    <n v="200.96904375000003"/>
    <n v="27180935.756551139"/>
    <s v="American Entertainment Partners II L.P."/>
    <n v="91"/>
  </r>
  <r>
    <s v="Betrayed"/>
    <x v="0"/>
    <x v="6"/>
    <x v="8"/>
    <n v="118.3"/>
    <s v="August 26, 1988 (United States)"/>
    <x v="21"/>
    <n v="5800"/>
    <s v="Costa-Gavras"/>
    <s v="Joe Eszterhas"/>
    <s v="Debra Winger"/>
    <s v="Japan"/>
    <n v="19000000"/>
    <n v="25816139"/>
    <n v="66493470.44209636"/>
    <n v="135.87441578947369"/>
    <n v="21822602.704987321"/>
    <s v="United Artists"/>
    <n v="127"/>
  </r>
  <r>
    <s v="Miracle Mile"/>
    <x v="0"/>
    <x v="2"/>
    <x v="8"/>
    <n v="118.3"/>
    <s v="May 19, 1989 (United States)"/>
    <x v="9"/>
    <n v="9800"/>
    <s v="Steve De Jarnatt"/>
    <s v="Steve De Jarnatt"/>
    <s v="Anthony Edwards"/>
    <s v="United States"/>
    <n v="3700000"/>
    <n v="1145404"/>
    <n v="2950165.67032967"/>
    <n v="30.956864864864862"/>
    <n v="968219.78021978016"/>
    <s v="Hemdale"/>
    <n v="87"/>
  </r>
  <r>
    <s v="Buster"/>
    <x v="0"/>
    <x v="3"/>
    <x v="8"/>
    <n v="118.3"/>
    <s v="November 23, 1988 (United States)"/>
    <x v="23"/>
    <n v="3600"/>
    <s v="David Green"/>
    <s v="Colin Shindler"/>
    <s v="Phil Collins"/>
    <s v="United Kingdom"/>
    <n v="0"/>
    <n v="540000"/>
    <n v="1390853.7616229923"/>
    <n v="0"/>
    <n v="456466.61031276413"/>
    <s v="The Movie Group"/>
    <n v="102"/>
  </r>
  <r>
    <s v="Big Top Pee-wee"/>
    <x v="1"/>
    <x v="1"/>
    <x v="8"/>
    <n v="118.3"/>
    <s v="July 22, 1988 (United States)"/>
    <x v="27"/>
    <n v="8800"/>
    <s v="Randal Kleiser"/>
    <s v="Paul Reubens"/>
    <s v="Paul Reubens"/>
    <s v="United States"/>
    <n v="0"/>
    <n v="15122324"/>
    <n v="38949891.14792899"/>
    <n v="0"/>
    <n v="12783029.585798817"/>
    <s v="Paramount Pictures"/>
    <n v="86"/>
  </r>
  <r>
    <s v="For Keeps?"/>
    <x v="8"/>
    <x v="3"/>
    <x v="8"/>
    <n v="118.3"/>
    <s v="January 15, 1988 (United States)"/>
    <x v="23"/>
    <n v="4500"/>
    <s v="John G. Avildsen"/>
    <s v="Tim Kazurinsky"/>
    <s v="Molly Ringwald"/>
    <s v="United States"/>
    <n v="0"/>
    <n v="17514553"/>
    <n v="45111448.005917154"/>
    <n v="0"/>
    <n v="14805201.183431951"/>
    <s v="TriStar Pictures"/>
    <n v="90"/>
  </r>
  <r>
    <s v="Appointment with Death"/>
    <x v="1"/>
    <x v="6"/>
    <x v="8"/>
    <n v="118.3"/>
    <s v="April 27, 1988 (France)"/>
    <x v="19"/>
    <n v="4200"/>
    <s v="Michael Winner"/>
    <s v="Agatha Christie"/>
    <s v="Peter Ustinov"/>
    <s v="United States"/>
    <n v="6000000"/>
    <n v="960040"/>
    <n v="2472731.9357565511"/>
    <n v="16.000666666666667"/>
    <n v="811530.00845308532"/>
    <s v="Golan-Globus Productions"/>
    <n v="102"/>
  </r>
  <r>
    <s v="Some Girls"/>
    <x v="0"/>
    <x v="3"/>
    <x v="8"/>
    <n v="118.3"/>
    <s v="September 9, 1988 (United States)"/>
    <x v="1"/>
    <n v="3100"/>
    <s v="Michael Hoffman"/>
    <s v="Rupert Walters"/>
    <s v="Patrick Dempsey"/>
    <s v="United Kingdom"/>
    <n v="0"/>
    <n v="401421"/>
    <n v="1033922.0515638207"/>
    <n v="0"/>
    <n v="339324.59847844462"/>
    <s v="Metro-Goldwyn-Mayer (MGM)"/>
    <n v="94"/>
  </r>
  <r>
    <s v="Critters 2"/>
    <x v="8"/>
    <x v="3"/>
    <x v="8"/>
    <n v="118.3"/>
    <s v="April 29, 1988 (United States)"/>
    <x v="30"/>
    <n v="14000"/>
    <s v="Mick Garris"/>
    <s v="David Twohy"/>
    <s v="Scott Grimes"/>
    <s v="United States"/>
    <n v="4500000"/>
    <n v="3813293"/>
    <n v="9821727.6170752309"/>
    <n v="84.739844444444444"/>
    <n v="3223409.1293322062"/>
    <s v="New Line Cinema"/>
    <n v="86"/>
  </r>
  <r>
    <s v="Dead Heat"/>
    <x v="0"/>
    <x v="2"/>
    <x v="8"/>
    <n v="118.3"/>
    <s v="May 6, 1988 (United States)"/>
    <x v="22"/>
    <n v="7200"/>
    <s v="Mark Goldblatt"/>
    <s v="Terry Black"/>
    <s v="Treat Williams"/>
    <s v="United States"/>
    <n v="5000000"/>
    <n v="3588626"/>
    <n v="9243062.9095519856"/>
    <n v="71.77252"/>
    <n v="3033496.1961115808"/>
    <s v="New World Pictures"/>
    <n v="86"/>
  </r>
  <r>
    <s v="Talk Radio"/>
    <x v="0"/>
    <x v="0"/>
    <x v="8"/>
    <n v="118.3"/>
    <s v="January 13, 1989 (United States)"/>
    <x v="4"/>
    <n v="13000"/>
    <s v="Oliver Stone"/>
    <s v="Stephen Singular"/>
    <s v="Eric Bogosian"/>
    <s v="United States"/>
    <n v="4000000"/>
    <n v="3468572"/>
    <n v="8933845.2104818244"/>
    <n v="86.714299999999994"/>
    <n v="2932013.5249366015"/>
    <s v="Cineplex Odeon Films"/>
    <n v="110"/>
  </r>
  <r>
    <s v="Satisfaction"/>
    <x v="8"/>
    <x v="3"/>
    <x v="8"/>
    <n v="118.3"/>
    <s v="February 12, 1988 (United States)"/>
    <x v="38"/>
    <n v="3400"/>
    <s v="Joan Freeman"/>
    <s v="Charles Purpura"/>
    <s v="Justine Bateman"/>
    <s v="United States"/>
    <n v="0"/>
    <n v="8253123"/>
    <n v="21257198.462383769"/>
    <n v="0"/>
    <n v="6976435.3338968717"/>
    <s v="National Broadcasting Company (NBC)"/>
    <n v="92"/>
  </r>
  <r>
    <s v="The Bear"/>
    <x v="1"/>
    <x v="1"/>
    <x v="8"/>
    <n v="118.3"/>
    <s v="October 27, 1989 (United States)"/>
    <x v="3"/>
    <n v="17000"/>
    <s v="Jean-Jacques Annaud"/>
    <s v="James Oliver Curwood"/>
    <s v="TchÃ©ky Karyo"/>
    <s v="France"/>
    <n v="0"/>
    <n v="31753898"/>
    <n v="81787089.776838541"/>
    <n v="0"/>
    <n v="26841841.081994928"/>
    <s v="Price"/>
    <n v="96"/>
  </r>
  <r>
    <s v="The Milagro Beanfield War"/>
    <x v="0"/>
    <x v="3"/>
    <x v="8"/>
    <n v="118.3"/>
    <s v="March 18, 1988 (United States)"/>
    <x v="15"/>
    <n v="6000"/>
    <s v="Robert Redford"/>
    <s v="John Nichols"/>
    <s v="RubÃ©n Blades"/>
    <s v="United States"/>
    <n v="22000000"/>
    <n v="13825794"/>
    <n v="35610477.022823326"/>
    <n v="62.844518181818174"/>
    <n v="11687061.707523245"/>
    <s v="Esparza"/>
    <n v="117"/>
  </r>
  <r>
    <s v="18 Again!"/>
    <x v="1"/>
    <x v="3"/>
    <x v="8"/>
    <n v="118.3"/>
    <s v="April 8, 1988 (United States)"/>
    <x v="46"/>
    <n v="4400"/>
    <s v="Paul Flaherty"/>
    <s v="Josh Goldstein"/>
    <s v="Charlie Schlatter"/>
    <s v="United States"/>
    <n v="0"/>
    <n v="2567099"/>
    <n v="6611961.6677937442"/>
    <n v="0"/>
    <n v="2169990.701606086"/>
    <s v="New World Entertainment Films"/>
    <n v="93"/>
  </r>
  <r>
    <s v="Vice Versa"/>
    <x v="1"/>
    <x v="3"/>
    <x v="8"/>
    <n v="118.3"/>
    <s v="March 11, 1988 (United States)"/>
    <x v="23"/>
    <n v="9300"/>
    <s v="Brian Gilbert"/>
    <s v="Dick Clement"/>
    <s v="Judge Reinhold"/>
    <s v="United States"/>
    <n v="0"/>
    <n v="13664060"/>
    <n v="35193906.018596783"/>
    <n v="0"/>
    <n v="11550346.576500421"/>
    <s v="Columbia Pictures"/>
    <n v="98"/>
  </r>
  <r>
    <s v="Fresh Horses"/>
    <x v="8"/>
    <x v="0"/>
    <x v="8"/>
    <n v="118.3"/>
    <s v="November 18, 1988 (United States)"/>
    <x v="27"/>
    <n v="1700"/>
    <s v="David Anspaugh"/>
    <s v="Larry Ketron"/>
    <s v="Molly Ringwald"/>
    <s v="United States"/>
    <n v="14000000"/>
    <n v="6640346"/>
    <n v="17103241.134404056"/>
    <n v="47.431042857142856"/>
    <n v="5613141.1665257821"/>
    <s v="Weintraub Entertainment Group"/>
    <n v="105"/>
  </r>
  <r>
    <s v="Bat*21"/>
    <x v="0"/>
    <x v="0"/>
    <x v="8"/>
    <n v="118.3"/>
    <s v="October 21, 1988 (United States)"/>
    <x v="16"/>
    <n v="8300"/>
    <s v="Peter Markle"/>
    <s v="William C. Anderson"/>
    <s v="Gene Hackman"/>
    <s v="United States"/>
    <n v="0"/>
    <n v="3966256"/>
    <n v="10215707.550295858"/>
    <n v="0"/>
    <n v="3352710.0591715975"/>
    <s v="TriStar Pictures"/>
    <n v="105"/>
  </r>
  <r>
    <s v="Casual Sex?"/>
    <x v="0"/>
    <x v="3"/>
    <x v="8"/>
    <n v="118.3"/>
    <s v="April 22, 1988 (United States)"/>
    <x v="18"/>
    <n v="3800"/>
    <s v="GeneviÃ¨ve Robert"/>
    <s v="Wendy Goldman"/>
    <s v="Lea Thompson"/>
    <s v="United States"/>
    <n v="0"/>
    <n v="12277096"/>
    <n v="31621565.098901097"/>
    <n v="0"/>
    <n v="10377934.065934066"/>
    <s v="Jascat"/>
    <n v="97"/>
  </r>
  <r>
    <s v="Jack's Back"/>
    <x v="0"/>
    <x v="6"/>
    <x v="8"/>
    <n v="118.3"/>
    <s v="May 6, 1988 (United States)"/>
    <x v="23"/>
    <n v="3000"/>
    <s v="Rowdy Herrington"/>
    <s v="Rowdy Herrington"/>
    <s v="James Spader"/>
    <s v="United States"/>
    <n v="1000000"/>
    <n v="0"/>
    <n v="0"/>
    <n v="0"/>
    <n v="0"/>
    <s v="Cinema Group"/>
    <n v="97"/>
  </r>
  <r>
    <s v="Bird"/>
    <x v="0"/>
    <x v="5"/>
    <x v="8"/>
    <n v="118.3"/>
    <s v="September 30, 1988 (United States)"/>
    <x v="13"/>
    <n v="12000"/>
    <s v="Clint Eastwood"/>
    <s v="Joel Oliansky"/>
    <s v="Forest Whitaker"/>
    <s v="United States"/>
    <n v="9000000"/>
    <n v="2181286"/>
    <n v="5618240.4412510563"/>
    <n v="24.23651111111111"/>
    <n v="1843859.6787827557"/>
    <s v="The Malpaso Company"/>
    <n v="161"/>
  </r>
  <r>
    <s v="Stealing Home"/>
    <x v="8"/>
    <x v="0"/>
    <x v="8"/>
    <n v="118.3"/>
    <s v="August 26, 1988 (United States)"/>
    <x v="17"/>
    <n v="4200"/>
    <s v="Steven Kampmann"/>
    <s v="Steven Kampmann"/>
    <s v="Mark Harmon"/>
    <s v="United States"/>
    <n v="0"/>
    <n v="7467504"/>
    <n v="19233714.867286559"/>
    <n v="0"/>
    <n v="6312344.8858833471"/>
    <s v="The Mount Company"/>
    <n v="98"/>
  </r>
  <r>
    <s v="Salaam Bombay!"/>
    <x v="4"/>
    <x v="6"/>
    <x v="8"/>
    <n v="118.3"/>
    <s v="October 7, 1988 (United States)"/>
    <x v="45"/>
    <n v="8800"/>
    <s v="Mira Nair"/>
    <s v="Mira Nair"/>
    <s v="Shafiq Syed"/>
    <s v="United States"/>
    <n v="0"/>
    <n v="2080758"/>
    <n v="5359314.9839391373"/>
    <n v="0"/>
    <n v="1758882.5021132713"/>
    <s v="Mirabai Films"/>
    <n v="113"/>
  </r>
  <r>
    <s v="Young Einstein"/>
    <x v="1"/>
    <x v="3"/>
    <x v="8"/>
    <n v="118.3"/>
    <s v="August 4, 1989 (United States)"/>
    <x v="33"/>
    <n v="8500"/>
    <s v="Yahoo Serious"/>
    <s v="Yahoo Serious"/>
    <s v="Yahoo Serious"/>
    <s v="Australia"/>
    <n v="0"/>
    <n v="11536599"/>
    <n v="29714300.213863056"/>
    <n v="0"/>
    <n v="9751985.62975486"/>
    <s v="Warner Bros."/>
    <n v="91"/>
  </r>
  <r>
    <s v="Punchline"/>
    <x v="0"/>
    <x v="3"/>
    <x v="8"/>
    <n v="118.3"/>
    <s v="October 7, 1988 (United States)"/>
    <x v="23"/>
    <n v="8200"/>
    <s v="David Seltzer"/>
    <s v="David Seltzer"/>
    <s v="Sally Field"/>
    <s v="United States"/>
    <n v="15000000"/>
    <n v="21042667"/>
    <n v="54198652.873203717"/>
    <n v="140.28444666666667"/>
    <n v="17787546.069315299"/>
    <s v="Columbia Pictures"/>
    <n v="128"/>
  </r>
  <r>
    <s v="Return to Snowy River"/>
    <x v="1"/>
    <x v="1"/>
    <x v="8"/>
    <n v="118.3"/>
    <s v="April 15, 1988 (United States)"/>
    <x v="14"/>
    <n v="2400"/>
    <s v="Geoff Burrowes"/>
    <s v="John Dixon"/>
    <s v="Tom Burlinson"/>
    <s v="Australia"/>
    <n v="0"/>
    <n v="13687027"/>
    <n v="35253061.089602701"/>
    <n v="0"/>
    <n v="11569760.777683854"/>
    <s v="Burrowes Film Group"/>
    <n v="99"/>
  </r>
  <r>
    <s v="Moving"/>
    <x v="0"/>
    <x v="3"/>
    <x v="8"/>
    <n v="118.3"/>
    <s v="March 4, 1988 (United States)"/>
    <x v="19"/>
    <n v="5300"/>
    <s v="Alan Metter"/>
    <s v="Andy Breckman"/>
    <s v="Richard Pryor"/>
    <s v="United States"/>
    <n v="0"/>
    <n v="10815378"/>
    <n v="27856683.656804733"/>
    <n v="0"/>
    <n v="9142331.3609467447"/>
    <s v="Warner Bros."/>
    <n v="89"/>
  </r>
  <r>
    <s v="And God Created Woman"/>
    <x v="0"/>
    <x v="3"/>
    <x v="8"/>
    <n v="118.3"/>
    <s v="March 4, 1988 (United States)"/>
    <x v="36"/>
    <n v="1800"/>
    <s v="Roger Vadim"/>
    <s v="R.J. Stewart"/>
    <s v="Rebecca De Mornay"/>
    <s v="United States"/>
    <n v="0"/>
    <n v="717376"/>
    <n v="1847713.1631445477"/>
    <n v="0"/>
    <n v="606404.05748098053"/>
    <s v="Vestron Pictures"/>
    <n v="100"/>
  </r>
  <r>
    <s v="High Hopes"/>
    <x v="1"/>
    <x v="3"/>
    <x v="8"/>
    <n v="118.3"/>
    <s v="May 25, 1989 (Italy)"/>
    <x v="34"/>
    <n v="4800"/>
    <s v="Mike Leigh"/>
    <s v="Mike Leigh"/>
    <s v="Phil Davis"/>
    <s v="United Kingdom"/>
    <n v="0"/>
    <n v="1192322"/>
    <n v="3071010.2569737951"/>
    <n v="0"/>
    <n v="1007879.9661876585"/>
    <s v="Portman Productions"/>
    <n v="108"/>
  </r>
  <r>
    <s v="Little Nikita"/>
    <x v="1"/>
    <x v="0"/>
    <x v="8"/>
    <n v="118.3"/>
    <s v="March 18, 1988 (United States)"/>
    <x v="22"/>
    <n v="5100"/>
    <s v="Richard Benjamin"/>
    <s v="John Hill"/>
    <s v="Sidney Poitier"/>
    <s v="United States"/>
    <n v="15000000"/>
    <n v="1733070"/>
    <n v="4463790.6086221468"/>
    <n v="11.553800000000001"/>
    <n v="1464978.8672865594"/>
    <s v="Columbia Pictures"/>
    <n v="98"/>
  </r>
  <r>
    <s v="Camille Claudel"/>
    <x v="0"/>
    <x v="5"/>
    <x v="8"/>
    <n v="118.3"/>
    <s v="December 21, 1989 (United States)"/>
    <x v="4"/>
    <n v="6400"/>
    <s v="Bruno Nuytten"/>
    <s v="Reine-Marie Paris"/>
    <s v="Isabelle Adjani"/>
    <s v="France"/>
    <n v="0"/>
    <n v="3331297"/>
    <n v="8580272.1546914615"/>
    <n v="0"/>
    <n v="2815973.7954353336"/>
    <s v="Les Films Christian Fechner"/>
    <n v="175"/>
  </r>
  <r>
    <s v="Torch Song Trilogy"/>
    <x v="0"/>
    <x v="3"/>
    <x v="8"/>
    <n v="118.3"/>
    <s v="December 14, 1988 (United States)"/>
    <x v="3"/>
    <n v="6800"/>
    <s v="Paul Bogart"/>
    <s v="Harvey Fierstein"/>
    <s v="Anne Bancroft"/>
    <s v="United States"/>
    <n v="0"/>
    <n v="4870903"/>
    <n v="12545766.222316144"/>
    <n v="0"/>
    <n v="4117415.891800507"/>
    <s v="New Line Cinema"/>
    <n v="120"/>
  </r>
  <r>
    <s v="Vibes"/>
    <x v="1"/>
    <x v="1"/>
    <x v="8"/>
    <n v="118.3"/>
    <s v="August 5, 1988 (United States)"/>
    <x v="46"/>
    <n v="3900"/>
    <s v="Ken Kwapis"/>
    <s v="Deborah Blum"/>
    <s v="Cyndi Lauper"/>
    <s v="United States"/>
    <n v="18000000"/>
    <n v="1883811"/>
    <n v="4852047.4361792048"/>
    <n v="10.465616666666666"/>
    <n v="1592401.5215553676"/>
    <s v="Imagine Entertainment"/>
    <n v="99"/>
  </r>
  <r>
    <s v="36 fillette"/>
    <x v="3"/>
    <x v="11"/>
    <x v="8"/>
    <n v="118.3"/>
    <s v="January 6, 1989 (United States)"/>
    <x v="22"/>
    <n v="1200"/>
    <s v="Catherine Breillat"/>
    <s v="Catherine Breillat"/>
    <s v="Delphine Zentout"/>
    <s v="France"/>
    <n v="0"/>
    <n v="0"/>
    <n v="0"/>
    <n v="0"/>
    <n v="0"/>
    <s v="CB Films"/>
    <n v="88"/>
  </r>
  <r>
    <s v="D.O.A."/>
    <x v="0"/>
    <x v="16"/>
    <x v="8"/>
    <n v="118.3"/>
    <s v="March 18, 1988 (United States)"/>
    <x v="19"/>
    <n v="9700"/>
    <s v="Annabel Jankel"/>
    <s v="Charles Edward Pogue"/>
    <s v="Dennis Quaid"/>
    <s v="United States"/>
    <n v="0"/>
    <n v="12706478"/>
    <n v="32727505.043110732"/>
    <n v="0"/>
    <n v="10740894.336432798"/>
    <s v="Bigelow Productions"/>
    <n v="96"/>
  </r>
  <r>
    <s v="Braddock: Missing in Action III"/>
    <x v="0"/>
    <x v="2"/>
    <x v="8"/>
    <n v="118.3"/>
    <s v="January 22, 1988 (United States)"/>
    <x v="38"/>
    <n v="6000"/>
    <s v="Aaron Norris"/>
    <s v="Arthur Silver"/>
    <s v="Chuck Norris"/>
    <s v="United States"/>
    <n v="0"/>
    <n v="6193901"/>
    <n v="15953352.786982248"/>
    <n v="0"/>
    <n v="5235757.3964497037"/>
    <s v="The Cannon Group"/>
    <n v="103"/>
  </r>
  <r>
    <s v="Red Scorpion"/>
    <x v="0"/>
    <x v="2"/>
    <x v="8"/>
    <n v="118.3"/>
    <s v="April 21, 1989 (United States)"/>
    <x v="33"/>
    <n v="8400"/>
    <s v="Joseph Zito"/>
    <s v="Robert Abramoff"/>
    <s v="Dolph Lundgren"/>
    <s v="United States"/>
    <n v="16000000"/>
    <n v="4192440"/>
    <n v="10798279.526627218"/>
    <n v="26.202750000000002"/>
    <n v="3543905.325443787"/>
    <s v="Abramoff Production"/>
    <n v="105"/>
  </r>
  <r>
    <s v="Drowning by Numbers"/>
    <x v="0"/>
    <x v="3"/>
    <x v="8"/>
    <n v="118.3"/>
    <s v="June 1991 (United States)"/>
    <x v="13"/>
    <n v="8300"/>
    <s v="Peter Greenaway"/>
    <s v="Peter Greenaway"/>
    <s v="Bernard Hill"/>
    <s v="United Kingdom"/>
    <n v="0"/>
    <n v="424773"/>
    <n v="1094068.7497886729"/>
    <n v="0"/>
    <n v="359064.24344885879"/>
    <s v="Film Four International"/>
    <n v="118"/>
  </r>
  <r>
    <s v="Watchers"/>
    <x v="0"/>
    <x v="2"/>
    <x v="8"/>
    <n v="118.3"/>
    <s v="December 2, 1988 (United States)"/>
    <x v="20"/>
    <n v="4000"/>
    <s v="Jon Hess"/>
    <s v="Dean R. Koontz"/>
    <s v="Corey Haim"/>
    <s v="Canada"/>
    <n v="0"/>
    <n v="940173"/>
    <n v="2421561.3956043953"/>
    <n v="0"/>
    <n v="794736.26373626373"/>
    <s v="Concorde Pictures"/>
    <n v="91"/>
  </r>
  <r>
    <s v="Rocket Gibraltar"/>
    <x v="1"/>
    <x v="0"/>
    <x v="8"/>
    <n v="118.3"/>
    <s v="September 2, 1988 (United States)"/>
    <x v="14"/>
    <n v="1800"/>
    <s v="Daniel Petrie"/>
    <s v="Amos Poe"/>
    <s v="Burt Lancaster"/>
    <s v="United States"/>
    <n v="3000000"/>
    <n v="187349"/>
    <n v="482546.4099746407"/>
    <n v="6.2449666666666666"/>
    <n v="158367.70921386304"/>
    <s v="Columbia Pictures"/>
    <n v="99"/>
  </r>
  <r>
    <s v="The Unholy"/>
    <x v="0"/>
    <x v="4"/>
    <x v="8"/>
    <n v="118.3"/>
    <s v="April 22, 1988 (United States)"/>
    <x v="18"/>
    <n v="1700"/>
    <s v="Camilo Vila"/>
    <s v="Philip Yordan"/>
    <s v="Ben Cross"/>
    <s v="United States"/>
    <n v="0"/>
    <n v="6337299"/>
    <n v="16322696.579036348"/>
    <n v="0"/>
    <n v="5356972.950126796"/>
    <s v="Vestron Pictures"/>
    <n v="102"/>
  </r>
  <r>
    <s v="Not of This Earth"/>
    <x v="0"/>
    <x v="3"/>
    <x v="8"/>
    <n v="118.3"/>
    <s v="May 20, 1988 (United States)"/>
    <x v="38"/>
    <n v="2200"/>
    <s v="Jim Wynorski"/>
    <s v="R.J. Robertson"/>
    <s v="Traci Lords"/>
    <s v="United States"/>
    <n v="210000"/>
    <n v="0"/>
    <n v="0"/>
    <n v="0"/>
    <n v="0"/>
    <s v="Miracle Pictures"/>
    <n v="81"/>
  </r>
  <r>
    <s v="A New Life"/>
    <x v="8"/>
    <x v="3"/>
    <x v="8"/>
    <n v="118.3"/>
    <s v="March 25, 1988 (United States)"/>
    <x v="1"/>
    <n v="497"/>
    <s v="Alan Alda"/>
    <s v="Alan Alda"/>
    <s v="Alan Alda"/>
    <s v="United States"/>
    <n v="0"/>
    <n v="7721852"/>
    <n v="19888827.594251901"/>
    <n v="0"/>
    <n v="6527347.4218089599"/>
    <s v="Paramount Pictures"/>
    <n v="104"/>
  </r>
  <r>
    <n v="1969"/>
    <x v="0"/>
    <x v="0"/>
    <x v="8"/>
    <n v="118.3"/>
    <s v="November 18, 1988 (United States)"/>
    <x v="1"/>
    <n v="3600"/>
    <s v="Ernest Thompson"/>
    <s v="Ernest Thompson"/>
    <s v="Robert Downey Jr."/>
    <s v="United States"/>
    <n v="7000000"/>
    <n v="5979011"/>
    <n v="15399870.25950972"/>
    <n v="85.414442857142859"/>
    <n v="5054109.0448013525"/>
    <s v="Atlantic Entertainment Group"/>
    <n v="95"/>
  </r>
  <r>
    <s v="Arthur 2: on the Rocks"/>
    <x v="1"/>
    <x v="3"/>
    <x v="8"/>
    <n v="118.3"/>
    <s v="July 8, 1988 (United States)"/>
    <x v="26"/>
    <n v="6100"/>
    <s v="Bud Yorkin"/>
    <s v="Steve Gordon"/>
    <s v="Dudley Moore"/>
    <s v="United States"/>
    <n v="0"/>
    <n v="14681192"/>
    <n v="37813687.256128483"/>
    <n v="0"/>
    <n v="12410136.939983094"/>
    <s v="Warner Bros."/>
    <n v="113"/>
  </r>
  <r>
    <s v="Messenger of Death"/>
    <x v="0"/>
    <x v="2"/>
    <x v="8"/>
    <n v="118.3"/>
    <s v="September 17, 1988 (United States)"/>
    <x v="30"/>
    <n v="2600"/>
    <s v="J. Lee Thompson"/>
    <s v="Rex Burns"/>
    <s v="Charles Bronson"/>
    <s v="United States"/>
    <n v="0"/>
    <n v="3074681"/>
    <n v="7919317.841927303"/>
    <n v="0"/>
    <n v="2599054.0997464075"/>
    <s v="The Cannon Group"/>
    <n v="91"/>
  </r>
  <r>
    <s v="Memories of Me"/>
    <x v="8"/>
    <x v="3"/>
    <x v="8"/>
    <n v="118.3"/>
    <s v="October 7, 1988 (United States)"/>
    <x v="46"/>
    <n v="994"/>
    <s v="Henry Winkler"/>
    <s v="Eric Roth"/>
    <s v="Billy Crystal"/>
    <s v="United States"/>
    <n v="12000000"/>
    <n v="3965604"/>
    <n v="10214028.223161453"/>
    <n v="33.046700000000001"/>
    <n v="3352158.9180050716"/>
    <s v="Metro-Goldwyn-Mayer (MGM)"/>
    <n v="105"/>
  </r>
  <r>
    <s v="Chocolat"/>
    <x v="8"/>
    <x v="0"/>
    <x v="8"/>
    <n v="118.3"/>
    <s v="May 1989 (United States)"/>
    <x v="4"/>
    <n v="3100"/>
    <s v="Claire Denis"/>
    <s v="Claire Denis"/>
    <s v="Isaach De BankolÃ©"/>
    <s v="France"/>
    <n v="0"/>
    <n v="2319801"/>
    <n v="5975007.3093829239"/>
    <n v="0"/>
    <n v="1960947.5908706677"/>
    <s v="Caroline Productions"/>
    <n v="105"/>
  </r>
  <r>
    <s v="The Couch Trip"/>
    <x v="0"/>
    <x v="3"/>
    <x v="8"/>
    <n v="118.3"/>
    <s v="January 15, 1988 (United States)"/>
    <x v="1"/>
    <n v="4800"/>
    <s v="Michael Ritchie"/>
    <s v="Ken Kolb"/>
    <s v="Dan Aykroyd"/>
    <s v="United States"/>
    <n v="19000000"/>
    <n v="11005304"/>
    <n v="28345867.53000845"/>
    <n v="57.922652631578956"/>
    <n v="9302877.4302620459"/>
    <s v="Orion Pictures"/>
    <n v="97"/>
  </r>
  <r>
    <s v="Without a Clue"/>
    <x v="1"/>
    <x v="3"/>
    <x v="8"/>
    <n v="118.3"/>
    <s v="October 21, 1988 (United States)"/>
    <x v="9"/>
    <n v="9800"/>
    <s v="Thom Eberhardt"/>
    <s v="Gary Murphy"/>
    <s v="Michael Caine"/>
    <s v="United Kingdom"/>
    <n v="0"/>
    <n v="8539181"/>
    <n v="21993985.213017751"/>
    <n v="0"/>
    <n v="7218242.6035502953"/>
    <s v="Incorporated Television Company (ITC)"/>
    <n v="107"/>
  </r>
  <r>
    <s v="Bad Dreams"/>
    <x v="0"/>
    <x v="4"/>
    <x v="8"/>
    <n v="118.3"/>
    <s v="April 8, 1988 (United States)"/>
    <x v="41"/>
    <n v="3600"/>
    <s v="Andrew Fleming"/>
    <s v="Andrew Fleming"/>
    <s v="Jennifer Rubin"/>
    <s v="United States"/>
    <n v="4000000"/>
    <n v="9797098"/>
    <n v="25233945.567202028"/>
    <n v="244.92744999999999"/>
    <n v="8281570.5832628906"/>
    <s v="No Frills Film Production"/>
    <n v="80"/>
  </r>
  <r>
    <s v="Another Woman"/>
    <x v="1"/>
    <x v="0"/>
    <x v="8"/>
    <n v="118.3"/>
    <s v="November 18, 1988 (United States)"/>
    <x v="4"/>
    <n v="13000"/>
    <s v="Woody Allen"/>
    <s v="Woody Allen"/>
    <s v="Gena Rowlands"/>
    <s v="United States"/>
    <n v="10000000"/>
    <n v="1562749"/>
    <n v="4025102.4539306844"/>
    <n v="15.62749"/>
    <n v="1321005.0718512256"/>
    <s v="Jack Rollins &amp; Charles H. Joffe Productions"/>
    <n v="81"/>
  </r>
  <r>
    <s v="Paperhouse"/>
    <x v="8"/>
    <x v="0"/>
    <x v="8"/>
    <n v="118.3"/>
    <s v="February 17, 1989 (United States)"/>
    <x v="17"/>
    <n v="5500"/>
    <s v="Bernard Rose"/>
    <s v="Catherine Storr"/>
    <s v="Charlotte Burke"/>
    <s v="United Kingdom"/>
    <n v="0"/>
    <n v="241278"/>
    <n v="621448.91462383769"/>
    <n v="0"/>
    <n v="203954.35333896871"/>
    <s v="Working Title Films"/>
    <n v="92"/>
  </r>
  <r>
    <s v="Sunset"/>
    <x v="0"/>
    <x v="6"/>
    <x v="8"/>
    <n v="118.3"/>
    <s v="April 29, 1988 (United States)"/>
    <x v="46"/>
    <n v="3900"/>
    <s v="Blake Edwards"/>
    <s v="Rod Amateau"/>
    <s v="Bruce Willis"/>
    <s v="United States"/>
    <n v="16000000"/>
    <n v="4594452"/>
    <n v="11833723.790363481"/>
    <n v="28.715325000000004"/>
    <n v="3883729.5012679626"/>
    <s v="Cecchi Gori Group Tiger Cinematografica"/>
    <n v="102"/>
  </r>
  <r>
    <s v="Cop"/>
    <x v="0"/>
    <x v="6"/>
    <x v="8"/>
    <n v="118.3"/>
    <s v="March 11, 1988 (United States)"/>
    <x v="5"/>
    <n v="4800"/>
    <s v="James B. Harris"/>
    <s v="James Ellroy"/>
    <s v="James Woods"/>
    <s v="United States"/>
    <n v="3000000"/>
    <n v="1984315"/>
    <n v="5110911.0777683854"/>
    <n v="66.143833333333333"/>
    <n v="1677358.4108199491"/>
    <s v="Atlantic Entertainment Group"/>
    <n v="110"/>
  </r>
  <r>
    <s v="Pulse"/>
    <x v="8"/>
    <x v="4"/>
    <x v="8"/>
    <n v="118.3"/>
    <s v="March 4, 1988 (United States)"/>
    <x v="20"/>
    <n v="2300"/>
    <s v="Paul Golding"/>
    <s v="Paul Golding"/>
    <s v="Cliff De Young"/>
    <s v="United States"/>
    <n v="6000000"/>
    <n v="40397"/>
    <n v="104048.73964497041"/>
    <n v="0.67328333333333334"/>
    <n v="34147.928994082838"/>
    <s v="Aspen Film Society"/>
    <n v="91"/>
  </r>
  <r>
    <s v="Stormy Monday"/>
    <x v="0"/>
    <x v="6"/>
    <x v="8"/>
    <n v="118.3"/>
    <s v="May 1988 (United States)"/>
    <x v="19"/>
    <n v="3800"/>
    <s v="Mike Figgis"/>
    <s v="Mike Figgis"/>
    <s v="Melanie Griffith"/>
    <s v="United Kingdom"/>
    <n v="4000000"/>
    <n v="1791328"/>
    <n v="4613843.1242603548"/>
    <n v="44.783200000000001"/>
    <n v="1514224.8520710059"/>
    <s v="Atlantic Entertainment Group"/>
    <n v="93"/>
  </r>
  <r>
    <s v="Heart of Midnight"/>
    <x v="0"/>
    <x v="0"/>
    <x v="8"/>
    <n v="118.3"/>
    <s v="March 3, 1989 (United States)"/>
    <x v="20"/>
    <n v="1200"/>
    <s v="Matthew Chapman"/>
    <s v="Matthew Chapman"/>
    <s v="Jennifer Jason Leigh"/>
    <s v="United States"/>
    <n v="0"/>
    <n v="0"/>
    <n v="0"/>
    <n v="0"/>
    <n v="0"/>
    <s v="Virgin Vision"/>
    <n v="93"/>
  </r>
  <r>
    <s v="Switching Channels"/>
    <x v="1"/>
    <x v="3"/>
    <x v="8"/>
    <n v="118.3"/>
    <s v="March 4, 1988 (United States)"/>
    <x v="23"/>
    <n v="3500"/>
    <s v="Ted Kotcheff"/>
    <s v="Ben Hecht"/>
    <s v="Kathleen Turner"/>
    <s v="United States"/>
    <n v="18000000"/>
    <n v="9129999"/>
    <n v="23515728.616229922"/>
    <n v="50.722216666666661"/>
    <n v="7717666.1031276416"/>
    <s v="TriStar Pictures"/>
    <n v="105"/>
  </r>
  <r>
    <s v="Miles from Home"/>
    <x v="0"/>
    <x v="2"/>
    <x v="8"/>
    <n v="118.3"/>
    <s v="September 16, 1988 (United States)"/>
    <x v="46"/>
    <n v="1300"/>
    <s v="Gary Sinise"/>
    <s v="Chris Gerolmo"/>
    <s v="Richard Gere"/>
    <s v="United States"/>
    <n v="0"/>
    <n v="188964"/>
    <n v="486706.0929839391"/>
    <n v="0"/>
    <n v="159732.88250211327"/>
    <s v="Cinecom Pictures"/>
    <n v="108"/>
  </r>
  <r>
    <s v="Clean and Sober"/>
    <x v="0"/>
    <x v="0"/>
    <x v="8"/>
    <n v="118.3"/>
    <s v="August 10, 1988 (United States)"/>
    <x v="17"/>
    <n v="5700"/>
    <s v="Glenn Gordon Caron"/>
    <s v="Tod Carroll"/>
    <s v="Michael Keaton"/>
    <s v="United States"/>
    <n v="0"/>
    <n v="8674093"/>
    <n v="22341471.995773457"/>
    <n v="0"/>
    <n v="7332284.868977176"/>
    <s v="Imagine Films Entertainment"/>
    <n v="124"/>
  </r>
  <r>
    <s v="Crossing Delancey"/>
    <x v="1"/>
    <x v="3"/>
    <x v="8"/>
    <n v="118.3"/>
    <s v="September 16, 1988 (United States)"/>
    <x v="15"/>
    <n v="3900"/>
    <s v="Joan Micklin Silver"/>
    <s v="Susan Sandler"/>
    <s v="Amy Irving"/>
    <s v="United States"/>
    <n v="4000000"/>
    <n v="16262415"/>
    <n v="41886372.362637356"/>
    <n v="406.56037500000002"/>
    <n v="13746758.24175824"/>
    <s v="Warner Bros."/>
    <n v="97"/>
  </r>
  <r>
    <s v="Things Change"/>
    <x v="1"/>
    <x v="3"/>
    <x v="8"/>
    <n v="118.3"/>
    <s v="October 21, 1988 (United States)"/>
    <x v="9"/>
    <n v="3400"/>
    <s v="David Mamet"/>
    <s v="David Mamet"/>
    <s v="Don Ameche"/>
    <s v="United States"/>
    <n v="0"/>
    <n v="3527886"/>
    <n v="9086617.6179205403"/>
    <n v="0"/>
    <n v="2982152.1555367708"/>
    <s v="Columbia Pictures"/>
    <n v="100"/>
  </r>
  <r>
    <s v="Kansas"/>
    <x v="0"/>
    <x v="6"/>
    <x v="8"/>
    <n v="118.3"/>
    <s v="September 23, 1988 (United States)"/>
    <x v="30"/>
    <n v="997"/>
    <s v="David Stevens"/>
    <s v="Spencer Eastman"/>
    <s v="Matt Dillon"/>
    <s v="United States"/>
    <n v="0"/>
    <n v="2432536"/>
    <n v="6265373.7886728654"/>
    <n v="0"/>
    <n v="2056243.4488588334"/>
    <s v="Trans World Entertainment (TWE)"/>
    <n v="108"/>
  </r>
  <r>
    <s v="Hot to Trot"/>
    <x v="1"/>
    <x v="3"/>
    <x v="8"/>
    <n v="118.3"/>
    <s v="August 26, 1988 (United States)"/>
    <x v="44"/>
    <n v="3100"/>
    <s v="Michael Dinner"/>
    <s v="Stephen Neigher"/>
    <s v="Bobcat Goldthwait"/>
    <s v="United States"/>
    <n v="0"/>
    <n v="6436211"/>
    <n v="16577459.777683854"/>
    <n v="0"/>
    <n v="5440584.108199493"/>
    <s v="Warner Bros."/>
    <n v="83"/>
  </r>
  <r>
    <s v="Shakedown"/>
    <x v="0"/>
    <x v="2"/>
    <x v="8"/>
    <n v="118.3"/>
    <s v="May 6, 1988 (United States)"/>
    <x v="22"/>
    <n v="3000"/>
    <s v="James Glickenhaus"/>
    <s v="James Glickenhaus"/>
    <s v="Peter Weller"/>
    <s v="United States"/>
    <n v="6000000"/>
    <n v="10068039"/>
    <n v="25931796.139475908"/>
    <n v="167.80064999999999"/>
    <n v="8510599.3237531688"/>
    <s v="Shapiro-Glickenhaus Entertainment"/>
    <n v="97"/>
  </r>
  <r>
    <s v="976-EVIL"/>
    <x v="0"/>
    <x v="3"/>
    <x v="8"/>
    <n v="118.3"/>
    <s v="March 24, 1989 (United States)"/>
    <x v="27"/>
    <n v="4900"/>
    <s v="Robert Englund"/>
    <s v="Rhet Topham"/>
    <s v="Stephen Geoffreys"/>
    <s v="United States"/>
    <n v="0"/>
    <n v="2955917"/>
    <n v="7613422.737954353"/>
    <n v="0"/>
    <n v="2498661.8765849536"/>
    <s v="Cinetel Films"/>
    <n v="92"/>
  </r>
  <r>
    <s v="Pascali's Island"/>
    <x v="8"/>
    <x v="0"/>
    <x v="8"/>
    <n v="118.3"/>
    <s v="August 1988 (United States)"/>
    <x v="8"/>
    <n v="1200"/>
    <s v="James Dearden"/>
    <s v="James Dearden"/>
    <s v="Ben Kingsley"/>
    <s v="United Kingdom"/>
    <n v="0"/>
    <n v="1451857"/>
    <n v="3739482.9070160608"/>
    <n v="0"/>
    <n v="1227267.1174978868"/>
    <s v="Avenue Pictures"/>
    <n v="104"/>
  </r>
  <r>
    <s v="Everybody's All-American"/>
    <x v="0"/>
    <x v="0"/>
    <x v="8"/>
    <n v="118.3"/>
    <s v="November 4, 1988 (United States)"/>
    <x v="19"/>
    <n v="3000"/>
    <s v="Taylor Hackford"/>
    <s v="Frank Deford"/>
    <s v="Jessica Lange"/>
    <s v="United States"/>
    <n v="22000000"/>
    <n v="12638294"/>
    <n v="32551886.574809805"/>
    <n v="57.446790909090907"/>
    <n v="10683257.819103973"/>
    <s v="New Visions"/>
    <n v="127"/>
  </r>
  <r>
    <s v="Heartbreak Hotel"/>
    <x v="8"/>
    <x v="3"/>
    <x v="8"/>
    <n v="118.3"/>
    <s v="September 30, 1988 (United States)"/>
    <x v="46"/>
    <n v="1200"/>
    <s v="Chris Columbus"/>
    <s v="Chris Columbus"/>
    <s v="David Keith"/>
    <s v="United States"/>
    <n v="13000000"/>
    <n v="5509417"/>
    <n v="14190358.071851224"/>
    <n v="42.380130769230767"/>
    <n v="4657157.2273879964"/>
    <s v="Silver Screen Partners III"/>
    <n v="97"/>
  </r>
  <r>
    <s v="The Chocolate War"/>
    <x v="0"/>
    <x v="0"/>
    <x v="8"/>
    <n v="118.3"/>
    <s v="November 18, 1988 (United States)"/>
    <x v="17"/>
    <n v="2100"/>
    <s v="Keith Gordon"/>
    <s v="Robert Cormier"/>
    <s v="John Glover"/>
    <s v="United States"/>
    <n v="0"/>
    <n v="303624"/>
    <n v="782030.70836855448"/>
    <n v="0"/>
    <n v="256655.95942519017"/>
    <s v="Management Company Entertainment Group (MCEG)"/>
    <n v="100"/>
  </r>
  <r>
    <s v="It Takes Two"/>
    <x v="8"/>
    <x v="3"/>
    <x v="8"/>
    <n v="118.3"/>
    <s v="July 13, 1988 (United States)"/>
    <x v="20"/>
    <n v="688"/>
    <s v="David Beaird"/>
    <s v="Richard Christian Matheson"/>
    <s v="George Newbern"/>
    <s v="United States"/>
    <n v="0"/>
    <n v="344375"/>
    <n v="886991.22992392222"/>
    <n v="0"/>
    <n v="291103.12764158915"/>
    <s v="United Artists"/>
    <n v="81"/>
  </r>
  <r>
    <s v="Iron Eagle II"/>
    <x v="1"/>
    <x v="2"/>
    <x v="8"/>
    <n v="118.3"/>
    <s v="November 11, 1988 (United States)"/>
    <x v="51"/>
    <n v="4700"/>
    <s v="Sidney J. Furie"/>
    <s v="Kevin Alyn Elders"/>
    <s v="Louis Gossett Jr."/>
    <s v="Canada"/>
    <n v="0"/>
    <n v="10497324"/>
    <n v="27037486.245139472"/>
    <n v="0"/>
    <n v="8873477.5993237533"/>
    <s v="Carolco Pictures"/>
    <n v="105"/>
  </r>
  <r>
    <s v="Party Line"/>
    <x v="0"/>
    <x v="14"/>
    <x v="8"/>
    <n v="118.3"/>
    <s v="October 1988 (United States)"/>
    <x v="38"/>
    <n v="309"/>
    <s v="William Webb"/>
    <s v="Richard Brandes"/>
    <s v="Richard Hatch"/>
    <s v="United States"/>
    <n v="0"/>
    <n v="0"/>
    <n v="0"/>
    <n v="0"/>
    <n v="0"/>
    <s v="Westwind"/>
    <n v="91"/>
  </r>
  <r>
    <s v="The Kiss"/>
    <x v="0"/>
    <x v="0"/>
    <x v="8"/>
    <n v="118.3"/>
    <s v="October 14, 1988 (United States)"/>
    <x v="20"/>
    <n v="1500"/>
    <s v="Pen Densham"/>
    <s v="Tom Ropelewski"/>
    <s v="Joanna Pacula"/>
    <s v="Canada"/>
    <n v="6000000"/>
    <n v="1869148"/>
    <n v="4814280.6052409122"/>
    <n v="31.152466666666669"/>
    <n v="1580006.7624683008"/>
    <s v="TriStar Pictures"/>
    <n v="101"/>
  </r>
  <r>
    <s v="Spellbinder"/>
    <x v="0"/>
    <x v="0"/>
    <x v="8"/>
    <n v="118.3"/>
    <s v="September 23, 1988 (United States)"/>
    <x v="1"/>
    <n v="2200"/>
    <s v="Janet Greek"/>
    <s v="Tracy TormÃ©"/>
    <s v="Tim Daly"/>
    <s v="United States"/>
    <n v="6000000"/>
    <n v="657446"/>
    <n v="1693354.1521555367"/>
    <n v="10.957433333333332"/>
    <n v="555744.71682163991"/>
    <s v="Metro-Goldwyn-Mayer (MGM)"/>
    <n v="99"/>
  </r>
  <r>
    <s v="Patty Hearst"/>
    <x v="0"/>
    <x v="5"/>
    <x v="8"/>
    <n v="118.3"/>
    <s v="September 23, 1988 (United States)"/>
    <x v="21"/>
    <n v="1700"/>
    <s v="Paul Schrader"/>
    <s v="Patricia Hearst"/>
    <s v="Natasha Richardson"/>
    <s v="United Kingdom"/>
    <n v="0"/>
    <n v="1223326"/>
    <n v="3150865.8681318681"/>
    <n v="0"/>
    <n v="1034087.9120879121"/>
    <s v="Atlantic Entertainment Group"/>
    <n v="108"/>
  </r>
  <r>
    <s v="A Handful of Dust"/>
    <x v="1"/>
    <x v="0"/>
    <x v="8"/>
    <n v="118.3"/>
    <s v="June 24, 1988 (United States)"/>
    <x v="14"/>
    <n v="1900"/>
    <s v="Charles Sturridge"/>
    <s v="Evelyn Waugh"/>
    <s v="James Wilby"/>
    <s v="United Kingdom"/>
    <n v="0"/>
    <n v="1560700"/>
    <n v="4019824.9366018595"/>
    <n v="0"/>
    <n v="1319273.0346576499"/>
    <s v="Handful of Dust"/>
    <n v="118"/>
  </r>
  <r>
    <s v="Criminal Law"/>
    <x v="0"/>
    <x v="6"/>
    <x v="8"/>
    <n v="118.3"/>
    <s v="April 28, 1989 (United States)"/>
    <x v="46"/>
    <n v="3800"/>
    <s v="Martin Campbell"/>
    <s v="Mark Kasdan"/>
    <s v="Gary Oldman"/>
    <s v="United States"/>
    <n v="0"/>
    <n v="9974446"/>
    <n v="25690732.850380387"/>
    <n v="0"/>
    <n v="8431484.361792054"/>
    <s v="Hemdale"/>
    <n v="117"/>
  </r>
  <r>
    <s v="A Summer Story"/>
    <x v="8"/>
    <x v="0"/>
    <x v="8"/>
    <n v="118.3"/>
    <s v="July 23, 1988 (South Korea)"/>
    <x v="4"/>
    <n v="998"/>
    <s v="Piers Haggard"/>
    <s v="John Galsworthy"/>
    <s v="Imogen Stubbs"/>
    <s v="United Kingdom"/>
    <n v="0"/>
    <n v="0"/>
    <n v="0"/>
    <n v="0"/>
    <n v="0"/>
    <s v="Incorporated Television Company (ITC)"/>
    <n v="95"/>
  </r>
  <r>
    <s v="Platoon Leader"/>
    <x v="0"/>
    <x v="0"/>
    <x v="8"/>
    <n v="118.3"/>
    <s v="October 1988 (United States)"/>
    <x v="20"/>
    <n v="1600"/>
    <s v="Aaron Norris"/>
    <s v="Andrew Deutsch"/>
    <s v="Tony Pierce"/>
    <s v="United States"/>
    <n v="0"/>
    <n v="1348771"/>
    <n v="3473968.9239222314"/>
    <n v="0"/>
    <n v="1140127.6415891801"/>
    <s v="Cannon International"/>
    <n v="97"/>
  </r>
  <r>
    <s v="The Girl in a Swing"/>
    <x v="0"/>
    <x v="0"/>
    <x v="8"/>
    <n v="118.3"/>
    <s v="September 29, 1989 (United States)"/>
    <x v="20"/>
    <n v="613"/>
    <s v="Gordon Hessler"/>
    <s v="Richard Adams"/>
    <s v="Meg Tilly"/>
    <s v="United Kingdom"/>
    <n v="0"/>
    <n v="747013"/>
    <n v="1924047.8537616229"/>
    <n v="0"/>
    <n v="631456.46661031269"/>
    <s v="Panorama"/>
    <n v="119"/>
  </r>
  <r>
    <s v="Permanent Record"/>
    <x v="8"/>
    <x v="0"/>
    <x v="8"/>
    <n v="118.3"/>
    <s v="April 22, 1988 (United States)"/>
    <x v="5"/>
    <n v="1900"/>
    <s v="Marisa Silver"/>
    <s v="Jarre Fees"/>
    <s v="Alan Boyce"/>
    <s v="United States"/>
    <n v="8000000"/>
    <n v="1893139"/>
    <n v="4876073.1470836848"/>
    <n v="23.664237499999999"/>
    <n v="1600286.5595942519"/>
    <s v="Paramount Pictures"/>
    <n v="91"/>
  </r>
  <r>
    <s v="Hero and the Terror"/>
    <x v="0"/>
    <x v="2"/>
    <x v="8"/>
    <n v="118.3"/>
    <s v="August 26, 1988 (United States)"/>
    <x v="11"/>
    <n v="3500"/>
    <s v="William Tannen"/>
    <s v="Michael Blodgett"/>
    <s v="Chuck Norris"/>
    <s v="United States"/>
    <n v="0"/>
    <n v="5301200"/>
    <n v="13654062.890955197"/>
    <n v="0"/>
    <n v="4481149.619611158"/>
    <s v="Golan-Globus Productions"/>
    <n v="96"/>
  </r>
  <r>
    <s v="Illegally Yours"/>
    <x v="1"/>
    <x v="3"/>
    <x v="8"/>
    <n v="118.3"/>
    <s v="May 13, 1988 (United States)"/>
    <x v="29"/>
    <n v="949"/>
    <s v="Peter Bogdanovich"/>
    <s v="Michael Kaplan"/>
    <s v="Rob Lowe"/>
    <s v="United States"/>
    <n v="13000000"/>
    <n v="259019"/>
    <n v="667143.61200338113"/>
    <n v="1.9924538461538461"/>
    <n v="218950.97210481824"/>
    <s v="Crescent Moon"/>
    <n v="102"/>
  </r>
  <r>
    <s v="Track 29"/>
    <x v="0"/>
    <x v="0"/>
    <x v="8"/>
    <n v="118.3"/>
    <s v="July 12, 1988 (United States)"/>
    <x v="23"/>
    <n v="2000"/>
    <s v="Nicolas Roeg"/>
    <s v="Dennis Potter"/>
    <s v="Theresa Russell"/>
    <s v="United Kingdom"/>
    <n v="5000000"/>
    <n v="429028"/>
    <n v="1105028.1622992391"/>
    <n v="8.5805600000000002"/>
    <n v="362661.03127641586"/>
    <s v="HandMade Films"/>
    <n v="90"/>
  </r>
  <r>
    <s v="Distant Voices, Still Lives"/>
    <x v="8"/>
    <x v="0"/>
    <x v="8"/>
    <n v="118.3"/>
    <s v="November 16, 1988 (France)"/>
    <x v="34"/>
    <n v="3900"/>
    <s v="Terence Davies"/>
    <s v="Terence Davies"/>
    <s v="Pete Postlethwaite"/>
    <s v="United Kingdom"/>
    <n v="0"/>
    <n v="771745"/>
    <n v="1987748.9560439559"/>
    <n v="0"/>
    <n v="652362.63736263732"/>
    <s v="British Film Institute (BFI)"/>
    <n v="84"/>
  </r>
  <r>
    <s v="Ernest Saves Christmas"/>
    <x v="1"/>
    <x v="3"/>
    <x v="8"/>
    <n v="118.3"/>
    <s v="November 11, 1988 (United States)"/>
    <x v="41"/>
    <n v="10000"/>
    <s v="John R. Cherry III"/>
    <s v="Ed Turner"/>
    <s v="Jim Varney"/>
    <s v="United States"/>
    <n v="6000000"/>
    <n v="28202109"/>
    <n v="72638906.274725273"/>
    <n v="470.03514999999999"/>
    <n v="23839483.516483516"/>
    <s v="Touchstone Pictures"/>
    <n v="95"/>
  </r>
  <r>
    <s v="Feds"/>
    <x v="8"/>
    <x v="3"/>
    <x v="8"/>
    <n v="118.3"/>
    <s v="October 28, 1988 (United States)"/>
    <x v="20"/>
    <n v="3000"/>
    <s v="Daniel Goldberg"/>
    <s v="Len Blum"/>
    <s v="Rebecca De Mornay"/>
    <s v="United States"/>
    <n v="0"/>
    <n v="3838793"/>
    <n v="9887406.8224852066"/>
    <n v="0"/>
    <n v="3244964.4970414201"/>
    <s v="Warner Bros."/>
    <n v="82"/>
  </r>
  <r>
    <s v="Moon Over Parador"/>
    <x v="8"/>
    <x v="3"/>
    <x v="8"/>
    <n v="118.3"/>
    <s v="September 9, 1988 (United States)"/>
    <x v="22"/>
    <n v="5500"/>
    <s v="Paul Mazursky"/>
    <s v="Charles G. Booth"/>
    <s v="Richard Dreyfuss"/>
    <s v="United States"/>
    <n v="20000000"/>
    <n v="11444204"/>
    <n v="29476322.559594251"/>
    <n v="57.221020000000003"/>
    <n v="9673883.3474218082"/>
    <s v="Universal Pictures"/>
    <n v="103"/>
  </r>
  <r>
    <s v="Salome's Last Dance"/>
    <x v="0"/>
    <x v="5"/>
    <x v="8"/>
    <n v="118.3"/>
    <s v="June 1988 (United States)"/>
    <x v="16"/>
    <n v="1500"/>
    <s v="Ken Russell"/>
    <s v="Oscar Wilde"/>
    <s v="Glenda Jackson"/>
    <s v="United Kingdom"/>
    <n v="0"/>
    <n v="0"/>
    <n v="0"/>
    <n v="0"/>
    <n v="0"/>
    <s v="Jolly Russell Productions"/>
    <n v="89"/>
  </r>
  <r>
    <s v="Off Limits"/>
    <x v="0"/>
    <x v="2"/>
    <x v="8"/>
    <n v="118.3"/>
    <s v="March 11, 1988 (United States)"/>
    <x v="19"/>
    <n v="2700"/>
    <s v="Christopher Crowe"/>
    <s v="Christopher Crowe"/>
    <s v="Willem Dafoe"/>
    <s v="United States"/>
    <n v="12000000"/>
    <n v="7242035"/>
    <n v="18652984.48436179"/>
    <n v="60.350291666666664"/>
    <n v="6121754.0152155533"/>
    <s v="Twentieth Century Fox"/>
    <n v="102"/>
  </r>
  <r>
    <s v="Tapeheads"/>
    <x v="0"/>
    <x v="3"/>
    <x v="8"/>
    <n v="118.3"/>
    <s v="October 21, 1988 (United States)"/>
    <x v="46"/>
    <n v="3900"/>
    <s v="Bill Fishman"/>
    <s v="Bill Fishman"/>
    <s v="John Cusack"/>
    <s v="United States"/>
    <n v="3000000"/>
    <n v="343786"/>
    <n v="885474.16906170745"/>
    <n v="11.459533333333333"/>
    <n v="290605.24091293319"/>
    <s v="Front Films"/>
    <n v="93"/>
  </r>
  <r>
    <s v="Apartment Zero"/>
    <x v="0"/>
    <x v="0"/>
    <x v="8"/>
    <n v="118.3"/>
    <s v="September 15, 1989 (United Kingdom)"/>
    <x v="9"/>
    <n v="3700"/>
    <s v="Martin Donovan"/>
    <s v="Martin Donovan"/>
    <s v="Hart Bochner"/>
    <s v="United Kingdom"/>
    <n v="4000000"/>
    <n v="1267578"/>
    <n v="3264843.7582417582"/>
    <n v="31.689450000000001"/>
    <n v="1071494.5054945054"/>
    <s v="Producers Representative Organization"/>
    <n v="124"/>
  </r>
  <r>
    <s v="The Good Mother"/>
    <x v="0"/>
    <x v="0"/>
    <x v="8"/>
    <n v="118.3"/>
    <s v="November 4, 1988 (United States)"/>
    <x v="46"/>
    <n v="1500"/>
    <s v="Leonard Nimoy"/>
    <s v="Michael Bortman"/>
    <s v="Diane Keaton"/>
    <s v="United States"/>
    <n v="14000000"/>
    <n v="4764606"/>
    <n v="12271981.810650887"/>
    <n v="34.032899999999998"/>
    <n v="4027562.1301775146"/>
    <s v="Touchstone Pictures"/>
    <n v="103"/>
  </r>
  <r>
    <s v="Indiana Jones and the Last Crusade"/>
    <x v="8"/>
    <x v="2"/>
    <x v="9"/>
    <n v="124"/>
    <s v="May 24, 1989 (United States)"/>
    <x v="7"/>
    <n v="707000"/>
    <s v="Steven Spielberg"/>
    <s v="Jeffrey Boam"/>
    <s v="Harrison Ford"/>
    <s v="United States"/>
    <n v="48000000"/>
    <n v="474171806"/>
    <n v="1165162494.2596774"/>
    <n v="987.85792916666662"/>
    <n v="382396617.74193549"/>
    <s v="Paramount Pictures"/>
    <n v="127"/>
  </r>
  <r>
    <s v="Road House"/>
    <x v="0"/>
    <x v="2"/>
    <x v="9"/>
    <n v="124"/>
    <s v="May 19, 1989 (United States)"/>
    <x v="14"/>
    <n v="66000"/>
    <s v="Rowdy Herrington"/>
    <s v="R. Lance Hill"/>
    <s v="Patrick Swayze"/>
    <s v="United States"/>
    <n v="17000000"/>
    <n v="30050028"/>
    <n v="73840673.641935483"/>
    <n v="176.76487058823528"/>
    <n v="24233893.548387095"/>
    <s v="Silver Pictures"/>
    <n v="114"/>
  </r>
  <r>
    <s v="Batman"/>
    <x v="8"/>
    <x v="2"/>
    <x v="9"/>
    <n v="124"/>
    <s v="June 23, 1989 (United States)"/>
    <x v="24"/>
    <n v="346000"/>
    <s v="Tim Burton"/>
    <s v="Bob Kane"/>
    <s v="Michael Keaton"/>
    <s v="United States"/>
    <n v="35000000"/>
    <n v="411508343"/>
    <n v="1011182194.4524193"/>
    <n v="1175.7381228571428"/>
    <n v="331861566.93548387"/>
    <s v="Warner Bros."/>
    <n v="126"/>
  </r>
  <r>
    <s v="Bill &amp; Ted's Excellent Adventure"/>
    <x v="1"/>
    <x v="1"/>
    <x v="9"/>
    <n v="124"/>
    <s v="February 17, 1989 (United States)"/>
    <x v="9"/>
    <n v="123000"/>
    <s v="Stephen Herek"/>
    <s v="Chris Matheson"/>
    <s v="Keanu Reeves"/>
    <s v="United States"/>
    <n v="10000000"/>
    <n v="40508994"/>
    <n v="99541052.19193548"/>
    <n v="405.08993999999996"/>
    <n v="32668543.548387095"/>
    <s v="De Laurentiis Entertainment Group (DEG)"/>
    <n v="90"/>
  </r>
  <r>
    <s v="Field of Dreams"/>
    <x v="1"/>
    <x v="0"/>
    <x v="9"/>
    <n v="124"/>
    <s v="May 5, 1989 (United States)"/>
    <x v="24"/>
    <n v="111000"/>
    <s v="Phil Alden Robinson"/>
    <s v="W.P. Kinsella"/>
    <s v="Kevin Costner"/>
    <s v="United States"/>
    <n v="0"/>
    <n v="84431625"/>
    <n v="207470291.43145159"/>
    <n v="0"/>
    <n v="68090020.161290318"/>
    <s v="Gordon Company"/>
    <n v="107"/>
  </r>
  <r>
    <s v="Dead Poets Society"/>
    <x v="1"/>
    <x v="3"/>
    <x v="9"/>
    <n v="124"/>
    <s v="June 9, 1989 (United States)"/>
    <x v="31"/>
    <n v="442000"/>
    <s v="Peter Weir"/>
    <s v="Tom Schulman"/>
    <s v="Robin Williams"/>
    <s v="United States"/>
    <n v="16400000"/>
    <n v="235860116"/>
    <n v="579569172.13870966"/>
    <n v="1438.1714390243901"/>
    <n v="190209770.96774194"/>
    <s v="Touchstone Pictures"/>
    <n v="128"/>
  </r>
  <r>
    <s v="The Little Mermaid"/>
    <x v="2"/>
    <x v="10"/>
    <x v="9"/>
    <n v="124"/>
    <s v="November 17, 1989 (United States)"/>
    <x v="37"/>
    <n v="244000"/>
    <s v="Ron Clements"/>
    <s v="John Musker"/>
    <s v="Jodi Benson"/>
    <s v="United States"/>
    <n v="40000000"/>
    <n v="211343479"/>
    <n v="519325468.15564513"/>
    <n v="528.35869750000006"/>
    <n v="170438289.51612905"/>
    <s v="Walt Disney Pictures"/>
    <n v="83"/>
  </r>
  <r>
    <s v="The Abyss"/>
    <x v="8"/>
    <x v="1"/>
    <x v="9"/>
    <n v="124"/>
    <s v="August 9, 1989 (United States)"/>
    <x v="24"/>
    <n v="167000"/>
    <s v="James Cameron"/>
    <s v="James Cameron"/>
    <s v="Ed Harris"/>
    <s v="United States"/>
    <n v="70000000"/>
    <n v="90000098"/>
    <n v="221153466.61774191"/>
    <n v="128.57156857142857"/>
    <n v="72580724.193548381"/>
    <s v="Twentieth Century Fox"/>
    <n v="140"/>
  </r>
  <r>
    <s v="Back to the Future Part II"/>
    <x v="1"/>
    <x v="1"/>
    <x v="9"/>
    <n v="124"/>
    <s v="November 22, 1989 (United States)"/>
    <x v="40"/>
    <n v="494000"/>
    <s v="Robert Zemeckis"/>
    <s v="Robert Zemeckis"/>
    <s v="Michael J. Fox"/>
    <s v="United States"/>
    <n v="40000000"/>
    <n v="332500002"/>
    <n v="817038311.36612892"/>
    <n v="831.2500050000001"/>
    <n v="268145162.90322581"/>
    <s v="Universal Pictures"/>
    <n v="108"/>
  </r>
  <r>
    <s v="Do the Right Thing"/>
    <x v="0"/>
    <x v="3"/>
    <x v="9"/>
    <n v="124"/>
    <s v="July 21, 1989 (United States)"/>
    <x v="45"/>
    <n v="94000"/>
    <s v="Spike Lee"/>
    <s v="Spike Lee"/>
    <s v="Danny Aiello"/>
    <s v="United States"/>
    <n v="6500000"/>
    <n v="37295445"/>
    <n v="91644532.995967731"/>
    <n v="573.77607692307697"/>
    <n v="30076971.774193548"/>
    <s v="40 Acres &amp; A Mule Filmworks"/>
    <n v="120"/>
  </r>
  <r>
    <s v="Honey, I Shrunk the Kids"/>
    <x v="1"/>
    <x v="1"/>
    <x v="9"/>
    <n v="124"/>
    <s v="June 23, 1989 (United States)"/>
    <x v="5"/>
    <n v="146000"/>
    <s v="Joe Johnston"/>
    <s v="Stuart Gordon"/>
    <s v="Rick Moranis"/>
    <s v="United States"/>
    <n v="18000000"/>
    <n v="222724172"/>
    <n v="547290767.80967736"/>
    <n v="1237.3565111111111"/>
    <n v="179616267.74193549"/>
    <s v="Walt Disney Pictures"/>
    <n v="93"/>
  </r>
  <r>
    <s v="Turner &amp; Hooch"/>
    <x v="1"/>
    <x v="3"/>
    <x v="9"/>
    <n v="124"/>
    <s v="July 28, 1989 (United States)"/>
    <x v="19"/>
    <n v="66000"/>
    <s v="Roger Spottiswoode"/>
    <s v="Dennis Shryack"/>
    <s v="Tom Hanks"/>
    <s v="United States"/>
    <n v="13000000"/>
    <n v="71079915"/>
    <n v="174661694.35887095"/>
    <n v="546.76857692307692"/>
    <n v="57322512.096774191"/>
    <s v="Touchstone Pictures"/>
    <n v="97"/>
  </r>
  <r>
    <s v="Weekend at Bernie's"/>
    <x v="8"/>
    <x v="1"/>
    <x v="9"/>
    <n v="124"/>
    <s v="July 5, 1989 (United States)"/>
    <x v="5"/>
    <n v="51000"/>
    <s v="Ted Kotcheff"/>
    <s v="Robert Klane"/>
    <s v="Andrew McCarthy"/>
    <s v="United States"/>
    <n v="0"/>
    <n v="30218387"/>
    <n v="74254375.152419344"/>
    <n v="0"/>
    <n v="24369666.935483873"/>
    <s v="Gladden Entertainment"/>
    <n v="97"/>
  </r>
  <r>
    <s v="The Karate Kid Part III"/>
    <x v="1"/>
    <x v="2"/>
    <x v="9"/>
    <n v="124"/>
    <s v="June 30, 1989 (United States)"/>
    <x v="11"/>
    <n v="56000"/>
    <s v="John G. Avildsen"/>
    <s v="Robert Mark Kamen"/>
    <s v="Ralph Macchio"/>
    <s v="United States"/>
    <n v="0"/>
    <n v="38956288"/>
    <n v="95725652.851612896"/>
    <n v="0"/>
    <n v="31416361.290322579"/>
    <s v="Columbia Pictures"/>
    <n v="112"/>
  </r>
  <r>
    <s v="Sex, Lies, and Videotape"/>
    <x v="0"/>
    <x v="0"/>
    <x v="9"/>
    <n v="124"/>
    <s v="September 22, 1989 (United States)"/>
    <x v="13"/>
    <n v="52000"/>
    <s v="Steven Soderbergh"/>
    <s v="Steven Soderbergh"/>
    <s v="James Spader"/>
    <s v="United States"/>
    <n v="1200000"/>
    <n v="24741667"/>
    <n v="60796660.765322573"/>
    <n v="2061.8055833333333"/>
    <n v="19952957.258064516"/>
    <s v="Outlaw Productions (I)"/>
    <n v="100"/>
  </r>
  <r>
    <s v="When Harry Met Sally..."/>
    <x v="0"/>
    <x v="3"/>
    <x v="9"/>
    <n v="124"/>
    <s v="July 21, 1989 (United States)"/>
    <x v="37"/>
    <n v="201000"/>
    <s v="Rob Reiner"/>
    <s v="Nora Ephron"/>
    <s v="Billy Crystal"/>
    <s v="United States"/>
    <n v="16000000"/>
    <n v="93232006"/>
    <n v="229095098.61451611"/>
    <n v="582.70003750000001"/>
    <n v="75187101.612903222"/>
    <s v="Castle Rock Entertainment"/>
    <n v="95"/>
  </r>
  <r>
    <s v="Major League"/>
    <x v="0"/>
    <x v="3"/>
    <x v="9"/>
    <n v="124"/>
    <s v="April 7, 1989 (United States)"/>
    <x v="13"/>
    <n v="64000"/>
    <s v="David S. Ward"/>
    <s v="David S. Ward"/>
    <s v="Tom Berenger"/>
    <s v="United States"/>
    <n v="11000000"/>
    <n v="49797148"/>
    <n v="122364443.51290321"/>
    <n v="452.7013454545455"/>
    <n v="40158990.322580643"/>
    <s v="Mirage Enterprises"/>
    <n v="107"/>
  </r>
  <r>
    <s v="Steel Magnolias"/>
    <x v="1"/>
    <x v="3"/>
    <x v="9"/>
    <n v="124"/>
    <s v="November 22, 1989 (United States)"/>
    <x v="4"/>
    <n v="50000"/>
    <s v="Herbert Ross"/>
    <s v="Robert Harling"/>
    <s v="Shirley MacLaine"/>
    <s v="United States"/>
    <n v="15000000"/>
    <n v="96759512"/>
    <n v="237763091.18064514"/>
    <n v="645.06341333333341"/>
    <n v="78031864.516129032"/>
    <s v="TriStar Pictures"/>
    <n v="117"/>
  </r>
  <r>
    <s v="Pet Sematary"/>
    <x v="0"/>
    <x v="7"/>
    <x v="9"/>
    <n v="124"/>
    <s v="April 21, 1989 (United States)"/>
    <x v="14"/>
    <n v="97000"/>
    <s v="Mary Lambert"/>
    <s v="Stephen King"/>
    <s v="Dale Midkiff"/>
    <s v="United States"/>
    <n v="11500000"/>
    <n v="57470138"/>
    <n v="141218960.06935483"/>
    <n v="499.74033043478261"/>
    <n v="46346885.483870968"/>
    <s v="Paramount Pictures"/>
    <n v="103"/>
  </r>
  <r>
    <s v="Uncle Buck"/>
    <x v="1"/>
    <x v="3"/>
    <x v="9"/>
    <n v="124"/>
    <s v="August 16, 1989 (United States)"/>
    <x v="9"/>
    <n v="88000"/>
    <s v="John Hughes"/>
    <s v="John Hughes"/>
    <s v="John Candy"/>
    <s v="United States"/>
    <n v="15000000"/>
    <n v="79258538"/>
    <n v="194758681.68225804"/>
    <n v="528.39025333333336"/>
    <n v="63918175.806451611"/>
    <s v="Universal Pictures"/>
    <n v="100"/>
  </r>
  <r>
    <s v="Ghostbusters II"/>
    <x v="1"/>
    <x v="2"/>
    <x v="9"/>
    <n v="124"/>
    <s v="June 16, 1989 (United States)"/>
    <x v="14"/>
    <n v="187000"/>
    <s v="Ivan Reitman"/>
    <s v="Dan Aykroyd"/>
    <s v="Bill Murray"/>
    <s v="United States"/>
    <n v="37000000"/>
    <n v="215394738"/>
    <n v="529280457.00483865"/>
    <n v="582.1479405405405"/>
    <n v="173705433.87096775"/>
    <s v="Columbia Pictures"/>
    <n v="108"/>
  </r>
  <r>
    <s v="Tango &amp; Cash"/>
    <x v="0"/>
    <x v="2"/>
    <x v="9"/>
    <n v="124"/>
    <s v="December 22, 1989 (United States)"/>
    <x v="5"/>
    <n v="98000"/>
    <s v="Andrey Konchalovskiy"/>
    <s v="Randy Feldman"/>
    <s v="Sylvester Stallone"/>
    <s v="United States"/>
    <n v="55000000"/>
    <n v="63408614"/>
    <n v="155811328.11129031"/>
    <n v="115.28838909090908"/>
    <n v="51135979.032258064"/>
    <s v="Warner Bros."/>
    <n v="104"/>
  </r>
  <r>
    <s v="Born on the Fourth of July"/>
    <x v="0"/>
    <x v="5"/>
    <x v="9"/>
    <n v="124"/>
    <s v="January 5, 1990 (United States)"/>
    <x v="13"/>
    <n v="101000"/>
    <s v="Oliver Stone"/>
    <s v="Ron Kovic"/>
    <s v="Tom Cruise"/>
    <s v="United States"/>
    <n v="14000000"/>
    <n v="161001698"/>
    <n v="395622720.81129026"/>
    <n v="1150.0121285714285"/>
    <n v="129840079.03225806"/>
    <s v="Ixtlan"/>
    <n v="145"/>
  </r>
  <r>
    <s v="Glory"/>
    <x v="0"/>
    <x v="5"/>
    <x v="9"/>
    <n v="124"/>
    <s v="February 16, 1990 (United States)"/>
    <x v="40"/>
    <n v="126000"/>
    <s v="Edward Zwick"/>
    <s v="Kevin Jarre"/>
    <s v="Matthew Broderick"/>
    <s v="United States"/>
    <n v="18000000"/>
    <n v="26979166"/>
    <n v="66294773.227419347"/>
    <n v="149.88425555555557"/>
    <n v="21757391.935483873"/>
    <s v="TriStar Pictures"/>
    <n v="122"/>
  </r>
  <r>
    <s v="Parenthood"/>
    <x v="8"/>
    <x v="3"/>
    <x v="9"/>
    <n v="124"/>
    <s v="August 2, 1989 (United States)"/>
    <x v="9"/>
    <n v="46000"/>
    <s v="Ron Howard"/>
    <s v="Lowell Ganz"/>
    <s v="Steve Martin"/>
    <s v="United States"/>
    <n v="20000000"/>
    <n v="126297830"/>
    <n v="310346361.29838705"/>
    <n v="631.48915"/>
    <n v="101853088.70967741"/>
    <s v="Imagine Entertainment"/>
    <n v="124"/>
  </r>
  <r>
    <s v="Lethal Weapon 2"/>
    <x v="0"/>
    <x v="2"/>
    <x v="9"/>
    <n v="124"/>
    <s v="July 7, 1989 (United States)"/>
    <x v="13"/>
    <n v="166000"/>
    <s v="Richard Donner"/>
    <s v="Jeffrey Boam"/>
    <s v="Mel Gibson"/>
    <s v="United States"/>
    <n v="28000000"/>
    <n v="227853986"/>
    <n v="559896044.63064516"/>
    <n v="813.76423571428575"/>
    <n v="183753214.51612905"/>
    <s v="Warner Bros."/>
    <n v="114"/>
  </r>
  <r>
    <s v="National Lampoon's Christmas Vacation"/>
    <x v="8"/>
    <x v="3"/>
    <x v="9"/>
    <n v="124"/>
    <s v="December 1, 1989 (United States)"/>
    <x v="37"/>
    <n v="164000"/>
    <s v="Jeremiah S. Chechik"/>
    <s v="John Hughes"/>
    <s v="Chevy Chase"/>
    <s v="United States"/>
    <n v="27000000"/>
    <n v="73594646"/>
    <n v="180841037.38870966"/>
    <n v="272.572762962963"/>
    <n v="59350520.967741936"/>
    <s v="Warner Bros."/>
    <n v="97"/>
  </r>
  <r>
    <s v="The 'Burbs"/>
    <x v="1"/>
    <x v="3"/>
    <x v="9"/>
    <n v="124"/>
    <s v="February 17, 1989 (United States)"/>
    <x v="15"/>
    <n v="71000"/>
    <s v="Joe Dante"/>
    <s v="Dana Olsen"/>
    <s v="Tom Hanks"/>
    <s v="United States"/>
    <n v="18000000"/>
    <n v="49101993"/>
    <n v="120656268.2830645"/>
    <n v="272.78885000000002"/>
    <n v="39598381.451612905"/>
    <s v="Imagine Entertainment"/>
    <n v="102"/>
  </r>
  <r>
    <s v="Say Anything"/>
    <x v="8"/>
    <x v="3"/>
    <x v="9"/>
    <n v="124"/>
    <s v="April 14, 1989 (United States)"/>
    <x v="4"/>
    <n v="85000"/>
    <s v="Cameron Crowe"/>
    <s v="Cameron Crowe"/>
    <s v="John Cusack"/>
    <s v="United States"/>
    <n v="0"/>
    <n v="21515196"/>
    <n v="52868388.880645156"/>
    <n v="0"/>
    <n v="17350964.516129032"/>
    <s v="Gracie Films"/>
    <n v="100"/>
  </r>
  <r>
    <s v="License to Kill"/>
    <x v="8"/>
    <x v="2"/>
    <x v="9"/>
    <n v="124"/>
    <s v="July 14, 1989 (United States)"/>
    <x v="14"/>
    <n v="97000"/>
    <s v="John Glen"/>
    <s v="Michael G. Wilson"/>
    <s v="Timothy Dalton"/>
    <s v="United Kingdom"/>
    <n v="32000000"/>
    <n v="156167015"/>
    <n v="383742657.02016127"/>
    <n v="488.02192187499998"/>
    <n v="125941141.12903225"/>
    <s v="Danjaq"/>
    <n v="133"/>
  </r>
  <r>
    <s v="Shirley Valentine"/>
    <x v="0"/>
    <x v="3"/>
    <x v="9"/>
    <n v="124"/>
    <s v="August 30, 1989 (United States)"/>
    <x v="13"/>
    <n v="7400"/>
    <s v="Lewis Gilbert"/>
    <s v="Willy Russell"/>
    <s v="Pauline Collins"/>
    <s v="United Kingdom"/>
    <n v="0"/>
    <n v="6056912"/>
    <n v="14883395.858064516"/>
    <n v="0"/>
    <n v="4884606.4516129028"/>
    <s v="Paramount Pictures"/>
    <n v="108"/>
  </r>
  <r>
    <s v="Harlem Nights"/>
    <x v="0"/>
    <x v="3"/>
    <x v="9"/>
    <n v="124"/>
    <s v="November 17, 1989 (United States)"/>
    <x v="10"/>
    <n v="21000"/>
    <s v="Eddie Murphy"/>
    <s v="Eddie Murphy"/>
    <s v="Eddie Murphy"/>
    <s v="United States"/>
    <n v="30000000"/>
    <n v="60864870"/>
    <n v="149560692.65322578"/>
    <n v="202.88290000000001"/>
    <n v="49084572.580645159"/>
    <s v="Eddie Murphy Productions"/>
    <n v="116"/>
  </r>
  <r>
    <s v="Lock Up"/>
    <x v="0"/>
    <x v="2"/>
    <x v="9"/>
    <n v="124"/>
    <s v="August 4, 1989 (United States)"/>
    <x v="5"/>
    <n v="39000"/>
    <s v="John Flynn"/>
    <s v="Richard Smith"/>
    <s v="Sylvester Stallone"/>
    <s v="United States"/>
    <n v="24000000"/>
    <n v="22099847"/>
    <n v="54305027.265322573"/>
    <n v="92.082695833333332"/>
    <n v="17822457.258064516"/>
    <s v="White Eagle"/>
    <n v="109"/>
  </r>
  <r>
    <s v="The Cook, the Thief, His Wife &amp; Her Lover"/>
    <x v="10"/>
    <x v="6"/>
    <x v="9"/>
    <n v="124"/>
    <s v="April 6, 1990 (United States)"/>
    <x v="37"/>
    <n v="36000"/>
    <s v="Peter Greenaway"/>
    <s v="Peter Greenaway"/>
    <s v="Richard Bohringer"/>
    <s v="Netherlands"/>
    <n v="0"/>
    <n v="7724701"/>
    <n v="18981583.828225806"/>
    <n v="0"/>
    <n v="6229597.5806451617"/>
    <s v="Allarts"/>
    <n v="124"/>
  </r>
  <r>
    <s v="Warlock"/>
    <x v="0"/>
    <x v="2"/>
    <x v="9"/>
    <n v="124"/>
    <s v="January 11, 1991 (United States)"/>
    <x v="19"/>
    <n v="16000"/>
    <s v="Steve Miner"/>
    <s v="David Twohy"/>
    <s v="Julian Sands"/>
    <s v="United States"/>
    <n v="7000000"/>
    <n v="9094451"/>
    <n v="22347413.062096771"/>
    <n v="129.92072857142858"/>
    <n v="7334234.6774193551"/>
    <s v="New World Pictures"/>
    <n v="103"/>
  </r>
  <r>
    <s v="See No Evil, Hear No Evil"/>
    <x v="0"/>
    <x v="3"/>
    <x v="9"/>
    <n v="124"/>
    <s v="May 12, 1989 (United States)"/>
    <x v="15"/>
    <n v="50000"/>
    <s v="Arthur Hiller"/>
    <s v="Earl Barret"/>
    <s v="Richard Pryor"/>
    <s v="United States"/>
    <n v="18000000"/>
    <n v="46908987"/>
    <n v="115267486.60403225"/>
    <n v="260.60548333333332"/>
    <n v="37829828.225806452"/>
    <s v="TriStar Pictures"/>
    <n v="103"/>
  </r>
  <r>
    <s v="Casualties of War"/>
    <x v="0"/>
    <x v="2"/>
    <x v="9"/>
    <n v="124"/>
    <s v="August 18, 1989 (United States)"/>
    <x v="12"/>
    <n v="42000"/>
    <s v="Brian De Palma"/>
    <s v="Daniel Lang"/>
    <s v="Michael J. Fox"/>
    <s v="United States"/>
    <n v="22500000"/>
    <n v="18671317"/>
    <n v="45880244.273387089"/>
    <n v="82.983631111111109"/>
    <n v="15057513.709677419"/>
    <s v="Art Linson Productions"/>
    <n v="113"/>
  </r>
  <r>
    <s v="The Package"/>
    <x v="0"/>
    <x v="2"/>
    <x v="9"/>
    <n v="124"/>
    <s v="August 25, 1989 (United States)"/>
    <x v="5"/>
    <n v="9100"/>
    <s v="Andrew Davis"/>
    <s v="John Bishop"/>
    <s v="Gene Hackman"/>
    <s v="United States"/>
    <n v="18000000"/>
    <n v="10647219"/>
    <n v="26162964.752419353"/>
    <n v="59.151216666666663"/>
    <n v="8586466.935483871"/>
    <s v="Orion Pictures"/>
    <n v="108"/>
  </r>
  <r>
    <s v="My Left Foot"/>
    <x v="0"/>
    <x v="5"/>
    <x v="9"/>
    <n v="124"/>
    <s v="March 30, 1990 (United States)"/>
    <x v="6"/>
    <n v="70000"/>
    <s v="Jim Sheridan"/>
    <s v="Shane Connaughton"/>
    <s v="Daniel Day-Lewis"/>
    <s v="Ireland"/>
    <n v="0"/>
    <n v="14743391"/>
    <n v="36228316.433064513"/>
    <n v="0"/>
    <n v="11889831.451612903"/>
    <s v="Ferndale Films"/>
    <n v="103"/>
  </r>
  <r>
    <s v="The War of the Roses"/>
    <x v="0"/>
    <x v="3"/>
    <x v="9"/>
    <n v="124"/>
    <s v="December 8, 1989 (United States)"/>
    <x v="8"/>
    <n v="50000"/>
    <s v="Danny DeVito"/>
    <s v="Warren Adler"/>
    <s v="Michael Douglas"/>
    <s v="United States"/>
    <n v="26000000"/>
    <n v="160188546"/>
    <n v="393624596.50161284"/>
    <n v="616.10979230769226"/>
    <n v="129184311.29032259"/>
    <s v="Twentieth Century Fox"/>
    <n v="116"/>
  </r>
  <r>
    <s v="Wild Orchid"/>
    <x v="0"/>
    <x v="0"/>
    <x v="9"/>
    <n v="124"/>
    <s v="April 27, 1990 (United States)"/>
    <x v="26"/>
    <n v="12000"/>
    <s v="Zalman King"/>
    <s v="Patricia Louisianna Knop"/>
    <s v="Mickey Rourke"/>
    <s v="United States"/>
    <n v="0"/>
    <n v="11060485"/>
    <n v="27178465.963709675"/>
    <n v="0"/>
    <n v="8919745.9677419364"/>
    <s v="Vision PDG"/>
    <n v="105"/>
  </r>
  <r>
    <s v="Little Monsters"/>
    <x v="1"/>
    <x v="1"/>
    <x v="9"/>
    <n v="124"/>
    <s v="August 25, 1989 (United States)"/>
    <x v="10"/>
    <n v="12000"/>
    <s v="Richard Greenberg"/>
    <s v="Terry Rossio"/>
    <s v="Fred Savage"/>
    <s v="United States"/>
    <n v="0"/>
    <n v="793775"/>
    <n v="1950510.0201612902"/>
    <n v="0"/>
    <n v="640141.12903225806"/>
    <s v="Davis Entertainment"/>
    <n v="100"/>
  </r>
  <r>
    <s v="The Wizard"/>
    <x v="1"/>
    <x v="1"/>
    <x v="9"/>
    <n v="124"/>
    <s v="December 15, 1989 (United States)"/>
    <x v="10"/>
    <n v="14000"/>
    <s v="Todd Holland"/>
    <s v="David Chisholm"/>
    <s v="Fred Savage"/>
    <s v="United States"/>
    <n v="6000000"/>
    <n v="14278900"/>
    <n v="35086942.17741935"/>
    <n v="237.98166666666668"/>
    <n v="11515241.935483871"/>
    <s v="Carolco Pictures"/>
    <n v="100"/>
  </r>
  <r>
    <s v="UHF"/>
    <x v="8"/>
    <x v="3"/>
    <x v="9"/>
    <n v="124"/>
    <s v="July 21, 1989 (United States)"/>
    <x v="9"/>
    <n v="27000"/>
    <s v="Jay Levey"/>
    <s v="'Weird Al' Yankovic"/>
    <s v="'Weird Al' Yankovic"/>
    <s v="United States"/>
    <n v="5000000"/>
    <n v="6157157"/>
    <n v="15129723.692741934"/>
    <n v="123.14313999999999"/>
    <n v="4965449.1935483869"/>
    <s v="Cinecorp SAC"/>
    <n v="97"/>
  </r>
  <r>
    <s v="Look Who's Talking"/>
    <x v="8"/>
    <x v="3"/>
    <x v="9"/>
    <n v="124"/>
    <s v="October 13, 1989 (United States)"/>
    <x v="23"/>
    <n v="78000"/>
    <s v="Amy Heckerling"/>
    <s v="Amy Heckerling"/>
    <s v="John Travolta"/>
    <s v="United States"/>
    <n v="7500000"/>
    <n v="296999813"/>
    <n v="729805185.65403223"/>
    <n v="3959.9975066666666"/>
    <n v="239515978.22580644"/>
    <s v="TriStar Pictures"/>
    <n v="93"/>
  </r>
  <r>
    <s v="Star Trek V: The Final Frontier"/>
    <x v="1"/>
    <x v="2"/>
    <x v="9"/>
    <n v="124"/>
    <s v="June 9, 1989 (United States)"/>
    <x v="30"/>
    <n v="57000"/>
    <s v="William Shatner"/>
    <s v="Gene Roddenberry"/>
    <s v="William Shatner"/>
    <s v="United States"/>
    <n v="27800000"/>
    <n v="52210049"/>
    <n v="128293563.95403224"/>
    <n v="187.80593165467624"/>
    <n v="42104878.225806452"/>
    <s v="Paramount Pictures"/>
    <n v="107"/>
  </r>
  <r>
    <s v="Tie Me Up! Tie Me Down!"/>
    <x v="5"/>
    <x v="3"/>
    <x v="9"/>
    <n v="124"/>
    <s v="January 22, 1990 (Spain)"/>
    <x v="9"/>
    <n v="26000"/>
    <s v="Pedro AlmodÃ³var"/>
    <s v="Pedro AlmodÃ³var"/>
    <s v="Victoria Abril"/>
    <s v="Spain"/>
    <n v="0"/>
    <n v="4088140"/>
    <n v="10045614.983870966"/>
    <n v="0"/>
    <n v="3296887.0967741935"/>
    <s v="El Deseo"/>
    <n v="101"/>
  </r>
  <r>
    <s v="All Dogs Go to Heaven"/>
    <x v="2"/>
    <x v="10"/>
    <x v="9"/>
    <n v="124"/>
    <s v="November 17, 1989 (United States)"/>
    <x v="8"/>
    <n v="38000"/>
    <s v="Don Bluth"/>
    <s v="Don Bluth"/>
    <s v="Dom DeLuise"/>
    <s v="Ireland"/>
    <n v="13800000"/>
    <n v="27100027"/>
    <n v="66591759.894354835"/>
    <n v="196.37700724637682"/>
    <n v="21854860.483870968"/>
    <s v="Goldcrest Films International"/>
    <n v="84"/>
  </r>
  <r>
    <s v="Cyborg"/>
    <x v="0"/>
    <x v="2"/>
    <x v="9"/>
    <n v="124"/>
    <s v="April 7, 1989 (United States)"/>
    <x v="27"/>
    <n v="30000"/>
    <s v="Albert Pyun"/>
    <s v="Albert Pyun"/>
    <s v="Jean-Claude Van Damme"/>
    <s v="United States"/>
    <n v="500000"/>
    <n v="10166459"/>
    <n v="24981613.365322579"/>
    <n v="2033.2918"/>
    <n v="8198757.2580645159"/>
    <s v="Cannon Entertainment"/>
    <n v="86"/>
  </r>
  <r>
    <s v="Always"/>
    <x v="1"/>
    <x v="0"/>
    <x v="9"/>
    <n v="124"/>
    <s v="December 22, 1989 (United States)"/>
    <x v="5"/>
    <n v="29000"/>
    <s v="Steven Spielberg"/>
    <s v="Jerry Belson"/>
    <s v="Richard Dreyfuss"/>
    <s v="United States"/>
    <n v="31000000"/>
    <n v="74134790"/>
    <n v="182168310.58870965"/>
    <n v="239.14448387096775"/>
    <n v="59786120.967741936"/>
    <s v="Universal Pictures"/>
    <n v="122"/>
  </r>
  <r>
    <s v="Leviathan"/>
    <x v="0"/>
    <x v="1"/>
    <x v="9"/>
    <n v="124"/>
    <s v="March 17, 1989 (United States)"/>
    <x v="1"/>
    <n v="19000"/>
    <s v="George P. Cosmatos"/>
    <s v="David Webb Peoples"/>
    <s v="Peter Weller"/>
    <s v="United States"/>
    <n v="25000000"/>
    <n v="15704614"/>
    <n v="38590289.4016129"/>
    <n v="62.818455999999998"/>
    <n v="12665011.290322581"/>
    <s v="Filmauro"/>
    <n v="98"/>
  </r>
  <r>
    <s v="Best of the Best"/>
    <x v="8"/>
    <x v="2"/>
    <x v="9"/>
    <n v="124"/>
    <s v="November 10, 1989 (United States)"/>
    <x v="5"/>
    <n v="13000"/>
    <s v="Robert Radler"/>
    <s v="Phillip Rhee"/>
    <s v="Eric Roberts"/>
    <s v="United States"/>
    <n v="5000000"/>
    <n v="1700000"/>
    <n v="4177338.7096774192"/>
    <n v="34"/>
    <n v="1370967.7419354839"/>
    <s v="The Movie Group"/>
    <n v="97"/>
  </r>
  <r>
    <s v="Dead Calm"/>
    <x v="0"/>
    <x v="4"/>
    <x v="9"/>
    <n v="124"/>
    <s v="April 7, 1989 (United States)"/>
    <x v="8"/>
    <n v="38000"/>
    <s v="Phillip Noyce"/>
    <s v="Terry Hayes"/>
    <s v="Nicole Kidman"/>
    <s v="Australia"/>
    <n v="10400000"/>
    <n v="7825009"/>
    <n v="19228066.470161289"/>
    <n v="75.240471153846158"/>
    <n v="6310491.1290322579"/>
    <s v="Kennedy Miller Productions"/>
    <n v="96"/>
  </r>
  <r>
    <s v="Kickboxer"/>
    <x v="0"/>
    <x v="2"/>
    <x v="9"/>
    <n v="124"/>
    <s v="September 8, 1989 (United States)"/>
    <x v="16"/>
    <n v="52000"/>
    <s v="Mark DiSalle"/>
    <s v="Mark DiSalle"/>
    <s v="Jean-Claude Van Damme"/>
    <s v="United States"/>
    <n v="1500000"/>
    <n v="14697005"/>
    <n v="36114334.060483865"/>
    <n v="979.80033333333336"/>
    <n v="11852423.387096774"/>
    <s v="Kings Road Entertainment"/>
    <n v="97"/>
  </r>
  <r>
    <s v="Black Rain"/>
    <x v="0"/>
    <x v="2"/>
    <x v="9"/>
    <n v="124"/>
    <s v="September 22, 1989 (United States)"/>
    <x v="14"/>
    <n v="51000"/>
    <s v="Ridley Scott"/>
    <s v="Craig Bolotin"/>
    <s v="Michael Douglas"/>
    <s v="United States"/>
    <n v="30000000"/>
    <n v="134212055"/>
    <n v="329793654.50403225"/>
    <n v="447.37351666666666"/>
    <n v="108235528.22580646"/>
    <s v="Paramount Pictures"/>
    <n v="125"/>
  </r>
  <r>
    <s v="Troop Beverly Hills"/>
    <x v="1"/>
    <x v="1"/>
    <x v="9"/>
    <n v="124"/>
    <s v="March 24, 1989 (United States)"/>
    <x v="1"/>
    <n v="9600"/>
    <s v="Jeff Kanew"/>
    <s v="Ava Ostern Fries"/>
    <s v="Shelley Long"/>
    <s v="United States"/>
    <n v="18000000"/>
    <n v="8508843"/>
    <n v="20908423.08145161"/>
    <n v="47.271349999999998"/>
    <n v="6861970.1612903224"/>
    <s v="Weintraub Entertainment Group"/>
    <n v="105"/>
  </r>
  <r>
    <s v="Driving Miss Daisy"/>
    <x v="1"/>
    <x v="0"/>
    <x v="9"/>
    <n v="124"/>
    <s v="January 26, 1990 (United States)"/>
    <x v="34"/>
    <n v="102000"/>
    <s v="Bruce Beresford"/>
    <s v="Alfred Uhry"/>
    <s v="Morgan Freeman"/>
    <s v="United States"/>
    <n v="7500000"/>
    <n v="145793296"/>
    <n v="358251752.34838706"/>
    <n v="1943.9106133333332"/>
    <n v="117575238.70967741"/>
    <s v="The Zanuck Company"/>
    <n v="99"/>
  </r>
  <r>
    <s v="Drugstore Cowboy"/>
    <x v="0"/>
    <x v="6"/>
    <x v="9"/>
    <n v="124"/>
    <s v="October 20, 1989 (United States)"/>
    <x v="4"/>
    <n v="34000"/>
    <s v="Gus Van Sant"/>
    <s v="James Fogle"/>
    <s v="Matt Dillon"/>
    <s v="United States"/>
    <n v="2500000"/>
    <n v="4729352"/>
    <n v="11621238.341935484"/>
    <n v="189.17408"/>
    <n v="3813993.5483870967"/>
    <s v="Avenue Pictures"/>
    <n v="101"/>
  </r>
  <r>
    <s v="A Nightmare on Elm Street 5: The Dream Child"/>
    <x v="0"/>
    <x v="7"/>
    <x v="9"/>
    <n v="124"/>
    <s v="August 11, 1989 (United States)"/>
    <x v="27"/>
    <n v="42000"/>
    <s v="Stephen Hopkins"/>
    <s v="Wes Craven"/>
    <s v="Robert Englund"/>
    <s v="United States"/>
    <n v="6000000"/>
    <n v="22168359"/>
    <n v="54473378.929838702"/>
    <n v="369.47264999999999"/>
    <n v="17877708.870967742"/>
    <s v="New Line Cinema"/>
    <n v="89"/>
  </r>
  <r>
    <s v="Dream a Little Dream"/>
    <x v="8"/>
    <x v="3"/>
    <x v="9"/>
    <n v="124"/>
    <s v="March 3, 1989 (United States)"/>
    <x v="1"/>
    <n v="6500"/>
    <s v="Marc Rocco"/>
    <s v="Daniel Jay Franklin"/>
    <s v="Corey Feldman"/>
    <s v="United States"/>
    <n v="0"/>
    <n v="5552441"/>
    <n v="13643780.424999999"/>
    <n v="0"/>
    <n v="4477775"/>
    <s v="Lightning Pictures"/>
    <n v="114"/>
  </r>
  <r>
    <s v="Halloween 5: The Revenge of Michael Myers"/>
    <x v="0"/>
    <x v="4"/>
    <x v="9"/>
    <n v="124"/>
    <s v="October 13, 1989 (United States)"/>
    <x v="27"/>
    <n v="36000"/>
    <s v="Dominique Othenin-Girard"/>
    <s v="John Carpenter"/>
    <s v="Donald Pleasence"/>
    <s v="United States"/>
    <n v="5000000"/>
    <n v="11642254"/>
    <n v="28608022.530645158"/>
    <n v="232.84508000000002"/>
    <n v="9388914.5161290318"/>
    <s v="Magnum Pictures Inc."/>
    <n v="96"/>
  </r>
  <r>
    <s v="DeepStar Six"/>
    <x v="0"/>
    <x v="2"/>
    <x v="9"/>
    <n v="124"/>
    <s v="January 13, 1989 (United States)"/>
    <x v="20"/>
    <n v="11000"/>
    <s v="Sean S. Cunningham"/>
    <s v="Lewis Abernathy"/>
    <s v="Greg Evigan"/>
    <s v="United States"/>
    <n v="8000000"/>
    <n v="8143225"/>
    <n v="20010005.302419353"/>
    <n v="101.79031249999998"/>
    <n v="6567116.935483871"/>
    <s v="Carolco Entertainment"/>
    <n v="99"/>
  </r>
  <r>
    <s v="Sea of Love"/>
    <x v="0"/>
    <x v="6"/>
    <x v="9"/>
    <n v="124"/>
    <s v="September 15, 1989 (United States)"/>
    <x v="8"/>
    <n v="39000"/>
    <s v="Harold Becker"/>
    <s v="Richard Price"/>
    <s v="Al Pacino"/>
    <s v="United States"/>
    <n v="19000000"/>
    <n v="110879513"/>
    <n v="272459577.50887096"/>
    <n v="583.57638421052627"/>
    <n v="89418962.096774191"/>
    <s v="Universal Pictures"/>
    <n v="113"/>
  </r>
  <r>
    <s v="Skin Deep"/>
    <x v="0"/>
    <x v="3"/>
    <x v="9"/>
    <n v="124"/>
    <s v="March 3, 1989 (United States)"/>
    <x v="10"/>
    <n v="4200"/>
    <s v="Blake Edwards"/>
    <s v="Blake Edwards"/>
    <s v="John Ritter"/>
    <s v="United States"/>
    <n v="9000000"/>
    <n v="19674852"/>
    <n v="48346188.745161287"/>
    <n v="218.60946666666666"/>
    <n v="15866816.129032258"/>
    <s v="Beco Films"/>
    <n v="101"/>
  </r>
  <r>
    <s v="K-9"/>
    <x v="8"/>
    <x v="2"/>
    <x v="9"/>
    <n v="124"/>
    <s v="April 28, 1989 (United States)"/>
    <x v="22"/>
    <n v="32000"/>
    <s v="Rod Daniel"/>
    <s v="Steven Siegel"/>
    <s v="Jim Belushi"/>
    <s v="United States"/>
    <n v="17000000"/>
    <n v="78247647"/>
    <n v="192274661.62016127"/>
    <n v="460.28027647058821"/>
    <n v="63102941.129032262"/>
    <s v="Gordon Company"/>
    <n v="101"/>
  </r>
  <r>
    <s v="Lean on Me"/>
    <x v="8"/>
    <x v="0"/>
    <x v="9"/>
    <n v="124"/>
    <s v="March 3, 1989 (United States)"/>
    <x v="34"/>
    <n v="19000"/>
    <s v="John G. Avildsen"/>
    <s v="Michael Schiffer"/>
    <s v="Morgan Freeman"/>
    <s v="United States"/>
    <n v="10000000"/>
    <n v="31906454"/>
    <n v="78402391.401612893"/>
    <n v="319.06454000000002"/>
    <n v="25731011.290322579"/>
    <s v="Norman Twain Productions"/>
    <n v="108"/>
  </r>
  <r>
    <s v="Henry V"/>
    <x v="8"/>
    <x v="2"/>
    <x v="9"/>
    <n v="124"/>
    <s v="November 8, 1989 (United States)"/>
    <x v="24"/>
    <n v="29000"/>
    <s v="Kenneth Branagh"/>
    <s v="William Shakespeare"/>
    <s v="Kenneth Branagh"/>
    <s v="United Kingdom"/>
    <n v="9000000"/>
    <n v="10161099"/>
    <n v="24968442.462096773"/>
    <n v="112.9011"/>
    <n v="8194434.6774193551"/>
    <s v="Renaissance Films"/>
    <n v="137"/>
  </r>
  <r>
    <s v="She's Out of Control"/>
    <x v="1"/>
    <x v="3"/>
    <x v="9"/>
    <n v="124"/>
    <s v="April 14, 1989 (United States)"/>
    <x v="20"/>
    <n v="4100"/>
    <s v="Stan Dragoti"/>
    <s v="Seth Winston"/>
    <s v="Tony Danza"/>
    <s v="United States"/>
    <n v="0"/>
    <n v="12065892"/>
    <n v="29649010.422580644"/>
    <n v="0"/>
    <n v="9730558.064516129"/>
    <s v="Weintraub Entertainment Group"/>
    <n v="90"/>
  </r>
  <r>
    <s v="Friday the 13th Part VIII: Jason Takes Manhattan"/>
    <x v="0"/>
    <x v="1"/>
    <x v="9"/>
    <n v="124"/>
    <s v="July 28, 1989 (United States)"/>
    <x v="26"/>
    <n v="35000"/>
    <s v="Rob Hedden"/>
    <s v="Rob Hedden"/>
    <s v="Jensen Daggett"/>
    <s v="Canada"/>
    <n v="5000000"/>
    <n v="14343976"/>
    <n v="35246850.703225806"/>
    <n v="286.87952000000001"/>
    <n v="11567722.580645161"/>
    <s v="Paramount Pictures"/>
    <n v="100"/>
  </r>
  <r>
    <s v="Teen Witch"/>
    <x v="8"/>
    <x v="3"/>
    <x v="9"/>
    <n v="124"/>
    <s v="April 28, 1989 (United States)"/>
    <x v="10"/>
    <n v="8600"/>
    <s v="Dorian Walker"/>
    <s v="Robin Menken"/>
    <s v="Robyn Lively"/>
    <s v="United States"/>
    <n v="0"/>
    <n v="27843"/>
    <n v="68417.43629032257"/>
    <n v="0"/>
    <n v="22454.032258064515"/>
    <s v="Trans World Entertainment (TWE)"/>
    <n v="90"/>
  </r>
  <r>
    <s v="Valmont"/>
    <x v="0"/>
    <x v="0"/>
    <x v="9"/>
    <n v="124"/>
    <s v="November 17, 1989 (United States)"/>
    <x v="9"/>
    <n v="13000"/>
    <s v="Milos Forman"/>
    <s v="Choderlos de Laclos"/>
    <s v="Colin Firth"/>
    <s v="France"/>
    <n v="33000000"/>
    <n v="1132112"/>
    <n v="2781891.3419354837"/>
    <n v="3.430642424242424"/>
    <n v="912993.54838709673"/>
    <s v="Renn Productions"/>
    <n v="137"/>
  </r>
  <r>
    <s v="Scandal"/>
    <x v="0"/>
    <x v="0"/>
    <x v="9"/>
    <n v="124"/>
    <s v="April 28, 1989 (United States)"/>
    <x v="16"/>
    <n v="4800"/>
    <s v="Michael Caton-Jones"/>
    <s v="Michael Thomas"/>
    <s v="John Hurt"/>
    <s v="United Kingdom"/>
    <n v="7000000"/>
    <n v="8800000"/>
    <n v="21623870.967741933"/>
    <n v="125.71428571428571"/>
    <n v="7096774.1935483869"/>
    <s v="British Screen Productions"/>
    <n v="106"/>
  </r>
  <r>
    <s v="The Fabulous Baker Boys"/>
    <x v="0"/>
    <x v="3"/>
    <x v="9"/>
    <n v="124"/>
    <s v="October 13, 1989 (United States)"/>
    <x v="15"/>
    <n v="22000"/>
    <s v="Steve Kloves"/>
    <s v="Steve Kloves"/>
    <s v="Jeff Bridges"/>
    <s v="United States"/>
    <n v="13000000"/>
    <n v="18428904"/>
    <n v="45284572.974193543"/>
    <n v="141.76079999999999"/>
    <n v="14862019.35483871"/>
    <s v="Gladden Entertainment"/>
    <n v="114"/>
  </r>
  <r>
    <s v="Shocker"/>
    <x v="0"/>
    <x v="3"/>
    <x v="9"/>
    <n v="124"/>
    <s v="October 27, 1989 (United States)"/>
    <x v="30"/>
    <n v="15000"/>
    <s v="Wes Craven"/>
    <s v="Wes Craven"/>
    <s v="Michael Murphy"/>
    <s v="United States"/>
    <n v="5000000"/>
    <n v="16554699"/>
    <n v="40679167.623387091"/>
    <n v="331.09397999999999"/>
    <n v="13350563.709677419"/>
    <s v="Alive Films"/>
    <n v="109"/>
  </r>
  <r>
    <s v="Next of Kin"/>
    <x v="0"/>
    <x v="2"/>
    <x v="9"/>
    <n v="124"/>
    <s v="October 20, 1989 (United States)"/>
    <x v="1"/>
    <n v="9700"/>
    <s v="John Irvin"/>
    <s v="Michael Jenning"/>
    <s v="Patrick Swayze"/>
    <s v="United States"/>
    <n v="12000000"/>
    <n v="15942628"/>
    <n v="39175151.222580642"/>
    <n v="132.85523333333333"/>
    <n v="12856958.064516129"/>
    <s v="Lorimar Film Entertainment"/>
    <n v="108"/>
  </r>
  <r>
    <s v="The Fly II"/>
    <x v="0"/>
    <x v="0"/>
    <x v="9"/>
    <n v="124"/>
    <s v="February 10, 1989 (United States)"/>
    <x v="27"/>
    <n v="22000"/>
    <s v="Chris Walas"/>
    <s v="Mick Garris"/>
    <s v="Eric Stoltz"/>
    <s v="United States"/>
    <n v="0"/>
    <n v="38903179"/>
    <n v="95595150.333064511"/>
    <n v="0"/>
    <n v="31373531.451612905"/>
    <s v="Brooksfilms"/>
    <n v="105"/>
  </r>
  <r>
    <s v="She-Devil"/>
    <x v="8"/>
    <x v="3"/>
    <x v="9"/>
    <n v="124"/>
    <s v="December 8, 1989 (United States)"/>
    <x v="41"/>
    <n v="17000"/>
    <s v="Susan Seidelman"/>
    <s v="Fay Weldon"/>
    <s v="Meryl Streep"/>
    <s v="United States"/>
    <n v="0"/>
    <n v="15351421"/>
    <n v="37722403.054032251"/>
    <n v="0"/>
    <n v="12380178.225806452"/>
    <s v="Orion Pictures"/>
    <n v="99"/>
  </r>
  <r>
    <s v="Mystery Train"/>
    <x v="0"/>
    <x v="3"/>
    <x v="9"/>
    <n v="124"/>
    <s v="November 17, 1989 (United States)"/>
    <x v="37"/>
    <n v="26000"/>
    <s v="Jim Jarmusch"/>
    <s v="Jim Jarmusch"/>
    <s v="Masatoshi Nagase"/>
    <s v="Japan"/>
    <n v="2800000"/>
    <n v="1544973"/>
    <n v="3796397.363709677"/>
    <n v="55.177607142857141"/>
    <n v="1245945.9677419355"/>
    <s v="JVC Entertainment Networks"/>
    <n v="110"/>
  </r>
  <r>
    <s v="Blaze"/>
    <x v="0"/>
    <x v="5"/>
    <x v="9"/>
    <n v="124"/>
    <s v="December 13, 1989 (United States)"/>
    <x v="22"/>
    <n v="3600"/>
    <s v="Ron Shelton"/>
    <s v="Blaze Starr"/>
    <s v="Paul Newman"/>
    <s v="United States"/>
    <n v="22000000"/>
    <n v="19131246"/>
    <n v="47010408.517741933"/>
    <n v="86.960209090909089"/>
    <n v="15428424.193548387"/>
    <s v="Touchstone Pictures"/>
    <n v="120"/>
  </r>
  <r>
    <s v="The Rainbow"/>
    <x v="0"/>
    <x v="2"/>
    <x v="9"/>
    <n v="124"/>
    <s v="May 26, 1989 (United States)"/>
    <x v="19"/>
    <n v="1400"/>
    <s v="Ken Russell"/>
    <s v="Ken Russell"/>
    <s v="Sammi Davis"/>
    <s v="United Kingdom"/>
    <n v="11987578"/>
    <n v="444055"/>
    <n v="1091157.7298387096"/>
    <n v="3.7042928938606279"/>
    <n v="358108.87096774194"/>
    <s v="Vestron Pictures"/>
    <n v="113"/>
  </r>
  <r>
    <s v="Gleaming the Cube"/>
    <x v="8"/>
    <x v="2"/>
    <x v="9"/>
    <n v="124"/>
    <s v="January 13, 1989 (United States)"/>
    <x v="21"/>
    <n v="7400"/>
    <s v="Graeme Clifford"/>
    <s v="Michael Tolkin"/>
    <s v="Christian Slater"/>
    <s v="United States"/>
    <n v="10000000"/>
    <n v="2777280"/>
    <n v="6824493.6774193542"/>
    <n v="27.772799999999997"/>
    <n v="2239741.935483871"/>
    <s v="David Foster Productions"/>
    <n v="105"/>
  </r>
  <r>
    <s v="Fletch Lives"/>
    <x v="1"/>
    <x v="3"/>
    <x v="9"/>
    <n v="124"/>
    <s v="March 17, 1989 (United States)"/>
    <x v="10"/>
    <n v="20000"/>
    <s v="Michael Ritchie"/>
    <s v="Gregory McDonald"/>
    <s v="Chevy Chase"/>
    <s v="United States"/>
    <n v="8000000"/>
    <n v="39450960"/>
    <n v="96941189.612903222"/>
    <n v="493.137"/>
    <n v="31815290.322580647"/>
    <s v="Universal Pictures"/>
    <n v="95"/>
  </r>
  <r>
    <s v="Communion"/>
    <x v="0"/>
    <x v="5"/>
    <x v="9"/>
    <n v="124"/>
    <s v="November 10, 1989 (United States)"/>
    <x v="41"/>
    <n v="5900"/>
    <s v="Philippe Mora"/>
    <s v="Whitley Strieber"/>
    <s v="Christopher Walken"/>
    <s v="United States"/>
    <n v="5000000"/>
    <n v="1919653"/>
    <n v="4717082.8153225798"/>
    <n v="38.393059999999998"/>
    <n v="1548107.2580645161"/>
    <s v="Allied Vision"/>
    <n v="107"/>
  </r>
  <r>
    <s v="Erik the Viking"/>
    <x v="8"/>
    <x v="3"/>
    <x v="9"/>
    <n v="124"/>
    <s v="September 22, 1989 (United States)"/>
    <x v="19"/>
    <n v="13000"/>
    <s v="Terry Jones"/>
    <s v="Terry Jones"/>
    <s v="Tim Robbins"/>
    <s v="United Kingdom"/>
    <n v="0"/>
    <n v="1932642"/>
    <n v="4749000.14032258"/>
    <n v="0"/>
    <n v="1558582.2580645161"/>
    <s v="KB Erik the Viking"/>
    <n v="107"/>
  </r>
  <r>
    <s v="Crimes and Misdemeanors"/>
    <x v="8"/>
    <x v="3"/>
    <x v="9"/>
    <n v="124"/>
    <s v="November 3, 1989 (United States)"/>
    <x v="6"/>
    <n v="56000"/>
    <s v="Woody Allen"/>
    <s v="Woody Allen"/>
    <s v="Martin Landau"/>
    <s v="United States"/>
    <n v="19000000"/>
    <n v="18254702"/>
    <n v="44856513.704838708"/>
    <n v="96.077378947368416"/>
    <n v="14721533.870967742"/>
    <s v="Jack Rollins &amp; Charles H. Joffe Productions"/>
    <n v="104"/>
  </r>
  <r>
    <s v="An Innocent Man"/>
    <x v="0"/>
    <x v="2"/>
    <x v="9"/>
    <n v="124"/>
    <s v="October 6, 1989 (United States)"/>
    <x v="16"/>
    <n v="6300"/>
    <s v="Peter Yates"/>
    <s v="Larry Brothers"/>
    <s v="Tom Selleck"/>
    <s v="United States"/>
    <n v="0"/>
    <n v="20047604"/>
    <n v="49262136.603225805"/>
    <n v="0"/>
    <n v="16167422.580645161"/>
    <s v="Interscope Communications"/>
    <n v="113"/>
  </r>
  <r>
    <s v="Let It Ride"/>
    <x v="8"/>
    <x v="3"/>
    <x v="9"/>
    <n v="124"/>
    <s v="August 18, 1989 (United States)"/>
    <x v="8"/>
    <n v="5300"/>
    <s v="Joe Pytka"/>
    <s v="Jay Cronley"/>
    <s v="Richard Dreyfuss"/>
    <s v="United States"/>
    <n v="18000000"/>
    <n v="4973285"/>
    <n v="12220644.673387095"/>
    <n v="27.629361111111113"/>
    <n v="4010713.7096774192"/>
    <s v="Alleged Productions"/>
    <n v="90"/>
  </r>
  <r>
    <s v="Loverboy"/>
    <x v="8"/>
    <x v="3"/>
    <x v="9"/>
    <n v="124"/>
    <s v="April 28, 1989 (United States)"/>
    <x v="10"/>
    <n v="7500"/>
    <s v="Joan Micklin Silver"/>
    <s v="Robin Schiff"/>
    <s v="Patrick Dempsey"/>
    <s v="United States"/>
    <n v="0"/>
    <n v="3960327"/>
    <n v="9731545.4588709679"/>
    <n v="0"/>
    <n v="3193812.0967741935"/>
    <s v="Crescent Film Enterprises"/>
    <n v="98"/>
  </r>
  <r>
    <s v="Kill Me Again"/>
    <x v="0"/>
    <x v="2"/>
    <x v="9"/>
    <n v="124"/>
    <s v="October 27, 1989 (United States)"/>
    <x v="21"/>
    <n v="4600"/>
    <s v="John Dahl"/>
    <s v="John Dahl"/>
    <s v="Val Kilmer"/>
    <s v="United States"/>
    <n v="4000000"/>
    <n v="283694"/>
    <n v="697109.36935483862"/>
    <n v="7.0923499999999997"/>
    <n v="228785.48387096776"/>
    <s v="Incorporated Television Company (ITC)"/>
    <n v="94"/>
  </r>
  <r>
    <s v="The Gods Must Be Crazy II"/>
    <x v="1"/>
    <x v="3"/>
    <x v="9"/>
    <n v="124"/>
    <s v="April 13, 1990 (United States)"/>
    <x v="15"/>
    <n v="16000"/>
    <s v="Jamie Uys"/>
    <s v="Jamie Uys"/>
    <s v="N!xau"/>
    <s v="South Africa"/>
    <n v="0"/>
    <n v="6291444"/>
    <n v="15459701.506451612"/>
    <n v="0"/>
    <n v="5073745.1612903224"/>
    <s v="Elrina Investment"/>
    <n v="98"/>
  </r>
  <r>
    <s v="Millennium"/>
    <x v="8"/>
    <x v="0"/>
    <x v="9"/>
    <n v="124"/>
    <s v="August 25, 1989 (United States)"/>
    <x v="1"/>
    <n v="6100"/>
    <s v="Michael Anderson"/>
    <s v="John Varley"/>
    <s v="Kris Kristofferson"/>
    <s v="United States"/>
    <n v="0"/>
    <n v="5777099"/>
    <n v="14195823.107258063"/>
    <n v="0"/>
    <n v="4658950.8064516131"/>
    <s v="First Millenium Partnership"/>
    <n v="108"/>
  </r>
  <r>
    <s v="Chances Are"/>
    <x v="1"/>
    <x v="3"/>
    <x v="9"/>
    <n v="124"/>
    <s v="March 10, 1989 (United States)"/>
    <x v="16"/>
    <n v="11000"/>
    <s v="Emile Ardolino"/>
    <s v="Perry Howze"/>
    <s v="Cybill Shepherd"/>
    <s v="United States"/>
    <n v="16000000"/>
    <n v="16278590"/>
    <n v="40000696.556451611"/>
    <n v="101.74118750000001"/>
    <n v="13127895.161290323"/>
    <s v="TriStar Pictures"/>
    <n v="108"/>
  </r>
  <r>
    <s v="The Dream Team"/>
    <x v="8"/>
    <x v="3"/>
    <x v="9"/>
    <n v="124"/>
    <s v="April 7, 1989 (United States)"/>
    <x v="16"/>
    <n v="13000"/>
    <s v="Howard Zieff"/>
    <s v="Jon Connolly"/>
    <s v="Michael Keaton"/>
    <s v="United States"/>
    <n v="15000000"/>
    <n v="28890240"/>
    <n v="70990775.225806445"/>
    <n v="192.60159999999999"/>
    <n v="23298580.64516129"/>
    <s v="Universal Pictures"/>
    <n v="113"/>
  </r>
  <r>
    <s v="Last Exit to Brooklyn"/>
    <x v="0"/>
    <x v="0"/>
    <x v="9"/>
    <n v="124"/>
    <s v="May 4, 1990 (United States)"/>
    <x v="8"/>
    <n v="5900"/>
    <s v="Uli Edel"/>
    <s v="Hubert Selby Jr."/>
    <s v="Jennifer Jason Leigh"/>
    <s v="United Kingdom"/>
    <n v="0"/>
    <n v="1730005"/>
    <n v="4251068.7379032252"/>
    <n v="0"/>
    <n v="1395165.3225806451"/>
    <s v="Allied Filmmakers"/>
    <n v="102"/>
  </r>
  <r>
    <s v="Little Nemo: Adventures in Slumberland"/>
    <x v="2"/>
    <x v="10"/>
    <x v="9"/>
    <n v="124"/>
    <s v="August 21, 1992 (United States)"/>
    <x v="12"/>
    <n v="7000"/>
    <s v="Masami Hata"/>
    <s v="Chris Columbus"/>
    <s v="Gabriel Damon"/>
    <s v="Japan"/>
    <n v="35000000"/>
    <n v="1368000"/>
    <n v="3361529.032258064"/>
    <n v="3.9085714285714288"/>
    <n v="1103225.8064516129"/>
    <s v="TMS Entertainment"/>
    <n v="85"/>
  </r>
  <r>
    <s v="Kinjite: Forbidden Subjects"/>
    <x v="0"/>
    <x v="2"/>
    <x v="9"/>
    <n v="124"/>
    <s v="February 3, 1989 (United States)"/>
    <x v="30"/>
    <n v="2900"/>
    <s v="J. Lee Thompson"/>
    <s v="Harold Nebenzal"/>
    <s v="Charles Bronson"/>
    <s v="United States"/>
    <n v="5000000"/>
    <n v="3416846"/>
    <n v="8396072.3887096774"/>
    <n v="68.336920000000006"/>
    <n v="2755520.9677419355"/>
    <s v="Golan-Globus Productions"/>
    <n v="97"/>
  </r>
  <r>
    <s v="Great Balls of Fire!"/>
    <x v="8"/>
    <x v="5"/>
    <x v="9"/>
    <n v="124"/>
    <s v="June 30, 1989 (United States)"/>
    <x v="19"/>
    <n v="16000"/>
    <s v="Jim McBride"/>
    <s v="Myra Lewis"/>
    <s v="Dennis Quaid"/>
    <s v="United States"/>
    <n v="0"/>
    <n v="13741060"/>
    <n v="33765330.5"/>
    <n v="0"/>
    <n v="11081500"/>
    <s v="Orion Pictures"/>
    <n v="108"/>
  </r>
  <r>
    <s v="New York Stories"/>
    <x v="1"/>
    <x v="3"/>
    <x v="9"/>
    <n v="124"/>
    <s v="March 10, 1989 (United States)"/>
    <x v="5"/>
    <n v="17000"/>
    <s v="Woody Allen"/>
    <s v="Richard Price"/>
    <s v="Woody Allen"/>
    <s v="United States"/>
    <n v="15000000"/>
    <n v="10763469"/>
    <n v="26448621.002419353"/>
    <n v="71.756460000000004"/>
    <n v="8680216.935483871"/>
    <s v="Touchstone Pictures"/>
    <n v="124"/>
  </r>
  <r>
    <s v="Cousins"/>
    <x v="8"/>
    <x v="3"/>
    <x v="9"/>
    <n v="124"/>
    <s v="February 10, 1989 (United States)"/>
    <x v="21"/>
    <n v="4300"/>
    <s v="Joel Schumacher"/>
    <s v="Jean-Charles Tacchella"/>
    <s v="Ted Danson"/>
    <s v="United States"/>
    <n v="13000000"/>
    <n v="22026369"/>
    <n v="54124472.857258059"/>
    <n v="169.43360769230767"/>
    <n v="17763200.806451611"/>
    <s v="Paramount Pictures"/>
    <n v="113"/>
  </r>
  <r>
    <s v="Blind Fury"/>
    <x v="0"/>
    <x v="2"/>
    <x v="9"/>
    <n v="124"/>
    <s v="March 16, 1990 (United States)"/>
    <x v="5"/>
    <n v="16000"/>
    <s v="Phillip Noyce"/>
    <s v="RyÃ´zÃ´ Kasahara"/>
    <s v="Rutger Hauer"/>
    <s v="United States"/>
    <n v="10000000"/>
    <n v="2692037"/>
    <n v="6615029.6282258062"/>
    <n v="26.920369999999998"/>
    <n v="2170997.5806451612"/>
    <s v="TriStar Pictures"/>
    <n v="86"/>
  </r>
  <r>
    <s v="The Return of Swamp Thing"/>
    <x v="8"/>
    <x v="2"/>
    <x v="9"/>
    <n v="124"/>
    <s v="May 12, 1989 (United States)"/>
    <x v="32"/>
    <n v="4400"/>
    <s v="Jim Wynorski"/>
    <s v="Neil Cuthbert"/>
    <s v="Dick Durock"/>
    <s v="United States"/>
    <n v="4000000"/>
    <n v="192816"/>
    <n v="473798.67096774187"/>
    <n v="4.8203999999999994"/>
    <n v="155496.77419354839"/>
    <s v="Lightyear Entertainment"/>
    <n v="88"/>
  </r>
  <r>
    <s v="The January Man"/>
    <x v="0"/>
    <x v="2"/>
    <x v="9"/>
    <n v="124"/>
    <s v="January 13, 1989 (United States)"/>
    <x v="41"/>
    <n v="6700"/>
    <s v="Pat O'Connor"/>
    <s v="John Patrick Shanley"/>
    <s v="Kevin Kline"/>
    <s v="United States"/>
    <n v="0"/>
    <n v="4611062"/>
    <n v="11330569.285483871"/>
    <n v="0"/>
    <n v="3718598.3870967743"/>
    <s v="Metro-Goldwyn-Mayer (MGM)"/>
    <n v="97"/>
  </r>
  <r>
    <s v="We're No Angels"/>
    <x v="8"/>
    <x v="3"/>
    <x v="9"/>
    <n v="124"/>
    <s v="December 15, 1989 (United States)"/>
    <x v="10"/>
    <n v="22000"/>
    <s v="Neil Jordan"/>
    <s v="David Mamet"/>
    <s v="Robert De Niro"/>
    <s v="United States"/>
    <n v="20000000"/>
    <n v="10555348"/>
    <n v="25937213.996774193"/>
    <n v="52.776739999999997"/>
    <n v="8512377.4193548393"/>
    <s v="Paramount Pictures"/>
    <n v="106"/>
  </r>
  <r>
    <s v="Johnny Handsome"/>
    <x v="0"/>
    <x v="6"/>
    <x v="9"/>
    <n v="124"/>
    <s v="September 29, 1989 (United States)"/>
    <x v="10"/>
    <n v="9200"/>
    <s v="Walter Hill"/>
    <s v="John Godey"/>
    <s v="Mickey Rourke"/>
    <s v="United States"/>
    <n v="20000000"/>
    <n v="7237794"/>
    <n v="17785127.675806452"/>
    <n v="36.188969999999998"/>
    <n v="5836930.6451612907"/>
    <s v="Carolco Pictures"/>
    <n v="94"/>
  </r>
  <r>
    <s v="Who's Harry Crumb?"/>
    <x v="8"/>
    <x v="3"/>
    <x v="9"/>
    <n v="124"/>
    <s v="February 3, 1989 (United States)"/>
    <x v="23"/>
    <n v="15000"/>
    <s v="Paul Flaherty"/>
    <s v="Robert Conte"/>
    <s v="John Candy"/>
    <s v="United States"/>
    <n v="0"/>
    <n v="10982364"/>
    <n v="26986502.50645161"/>
    <n v="0"/>
    <n v="8856745.1612903234"/>
    <s v="TriStar Pictures"/>
    <n v="94"/>
  </r>
  <r>
    <s v="The Mighty Quinn"/>
    <x v="0"/>
    <x v="2"/>
    <x v="9"/>
    <n v="124"/>
    <s v="February 17, 1989 (United States)"/>
    <x v="22"/>
    <n v="5200"/>
    <s v="Carl Schenkel"/>
    <s v="Albert Z. Carr"/>
    <s v="Denzel Washington"/>
    <s v="United States"/>
    <n v="0"/>
    <n v="4557214"/>
    <n v="11198250.853225805"/>
    <n v="0"/>
    <n v="3675172.5806451612"/>
    <s v="A&amp;M Films"/>
    <n v="98"/>
  </r>
  <r>
    <s v="Fat Man and Little Boy"/>
    <x v="8"/>
    <x v="5"/>
    <x v="9"/>
    <n v="124"/>
    <s v="October 20, 1989 (United States)"/>
    <x v="16"/>
    <n v="7200"/>
    <s v="Roland JoffÃ©"/>
    <s v="Bruce Robinson"/>
    <s v="Paul Newman"/>
    <s v="United States"/>
    <n v="30000000"/>
    <n v="3563162"/>
    <n v="8755608.5596774183"/>
    <n v="11.877206666666666"/>
    <n v="2873517.7419354841"/>
    <s v="Paramount Pictures"/>
    <n v="127"/>
  </r>
  <r>
    <s v="Police Academy 6: City Under Siege"/>
    <x v="1"/>
    <x v="3"/>
    <x v="9"/>
    <n v="124"/>
    <s v="March 10, 1989 (United States)"/>
    <x v="44"/>
    <n v="29000"/>
    <s v="Peter Bonerz"/>
    <s v="Neal Israel"/>
    <s v="Bubba Smith"/>
    <s v="United States"/>
    <n v="12000000"/>
    <n v="11567217"/>
    <n v="28423637.257258061"/>
    <n v="96.393474999999995"/>
    <n v="9328400.8064516131"/>
    <s v="Warner Bros."/>
    <n v="84"/>
  </r>
  <r>
    <s v="Her Alibi"/>
    <x v="1"/>
    <x v="3"/>
    <x v="9"/>
    <n v="124"/>
    <s v="February 3, 1989 (United States)"/>
    <x v="1"/>
    <n v="6900"/>
    <s v="Bruce Beresford"/>
    <s v="Charlie Peters"/>
    <s v="Tom Selleck"/>
    <s v="United States"/>
    <n v="0"/>
    <n v="18699037"/>
    <n v="45948359.466935478"/>
    <n v="0"/>
    <n v="15079868.548387097"/>
    <s v="Warner Bros."/>
    <n v="94"/>
  </r>
  <r>
    <s v="The Blood of Heroes"/>
    <x v="0"/>
    <x v="2"/>
    <x v="9"/>
    <n v="124"/>
    <s v="February 23, 1990 (United States)"/>
    <x v="16"/>
    <n v="6500"/>
    <s v="David Webb Peoples"/>
    <s v="David Webb Peoples"/>
    <s v="Rutger Hauer"/>
    <s v="Australia"/>
    <n v="0"/>
    <n v="882290"/>
    <n v="2168014.2177419355"/>
    <n v="0"/>
    <n v="711524.19354838715"/>
    <s v="Kings Road Entertainment"/>
    <n v="90"/>
  </r>
  <r>
    <s v="Pink Cadillac"/>
    <x v="8"/>
    <x v="2"/>
    <x v="9"/>
    <n v="124"/>
    <s v="May 26, 1989 (United States)"/>
    <x v="20"/>
    <n v="11000"/>
    <s v="Buddy Van Horn"/>
    <s v="John Eskow"/>
    <s v="Clint Eastwood"/>
    <s v="United States"/>
    <n v="19000000"/>
    <n v="12143484"/>
    <n v="29839673.990322579"/>
    <n v="63.913073684210531"/>
    <n v="9793132.2580645159"/>
    <s v="Malpaso Productions"/>
    <n v="122"/>
  </r>
  <r>
    <s v="Three Fugitives"/>
    <x v="8"/>
    <x v="2"/>
    <x v="9"/>
    <n v="124"/>
    <s v="January 27, 1989 (United States)"/>
    <x v="19"/>
    <n v="11000"/>
    <s v="Francis Veber"/>
    <s v="Francis Veber"/>
    <s v="Nick Nolte"/>
    <s v="United States"/>
    <n v="15000000"/>
    <n v="40586886"/>
    <n v="99732452.93709676"/>
    <n v="270.57924000000003"/>
    <n v="32731359.677419353"/>
    <s v="Touchstone Pictures"/>
    <n v="96"/>
  </r>
  <r>
    <s v="Robot Jox"/>
    <x v="1"/>
    <x v="2"/>
    <x v="9"/>
    <n v="124"/>
    <s v="November 21, 1990 (United States)"/>
    <x v="20"/>
    <n v="6000"/>
    <s v="Stuart Gordon"/>
    <s v="Stuart Gordon"/>
    <s v="Gary Graham"/>
    <s v="United States"/>
    <n v="10000000"/>
    <n v="1272977"/>
    <n v="3128032.9991935482"/>
    <n v="12.729770000000002"/>
    <n v="1026594.3548387097"/>
    <s v="Empire Pictures"/>
    <n v="85"/>
  </r>
  <r>
    <s v="No Holds Barred"/>
    <x v="8"/>
    <x v="2"/>
    <x v="9"/>
    <n v="124"/>
    <s v="June 2, 1989 (United States)"/>
    <x v="44"/>
    <n v="6000"/>
    <s v="Thomas J. Wright"/>
    <s v="Dennis Hackin"/>
    <s v="Hulk Hogan"/>
    <s v="United States"/>
    <n v="8000000"/>
    <n v="16093651"/>
    <n v="39546253.707258061"/>
    <n v="201.17063750000003"/>
    <n v="12978750.806451613"/>
    <s v="New Line Cinema"/>
    <n v="93"/>
  </r>
  <r>
    <s v="Family Business"/>
    <x v="0"/>
    <x v="6"/>
    <x v="9"/>
    <n v="124"/>
    <s v="December 15, 1989 (United States)"/>
    <x v="46"/>
    <n v="12000"/>
    <s v="Sidney Lumet"/>
    <s v="Vincent Patrick"/>
    <s v="Sean Connery"/>
    <s v="United States"/>
    <n v="0"/>
    <n v="12195695"/>
    <n v="29967969.891129028"/>
    <n v="0"/>
    <n v="9835237.9032258056"/>
    <s v="TriStar Pictures"/>
    <n v="110"/>
  </r>
  <r>
    <s v="Wicked Stepmother"/>
    <x v="8"/>
    <x v="3"/>
    <x v="9"/>
    <n v="124"/>
    <s v="February 3, 1989 (United States)"/>
    <x v="36"/>
    <n v="1800"/>
    <s v="Larry Cohen"/>
    <s v="Larry Cohen"/>
    <s v="Bette Davis"/>
    <s v="United States"/>
    <n v="2500000"/>
    <n v="0"/>
    <n v="0"/>
    <n v="0"/>
    <n v="0"/>
    <s v="Larco Productions"/>
    <n v="90"/>
  </r>
  <r>
    <s v="Chattahoochee"/>
    <x v="0"/>
    <x v="5"/>
    <x v="9"/>
    <n v="124"/>
    <s v="April 20, 1990 (United States)"/>
    <x v="21"/>
    <n v="1900"/>
    <s v="Mick Jackson"/>
    <s v="James Cresson"/>
    <s v="Gary Oldman"/>
    <s v="United States"/>
    <n v="0"/>
    <n v="259486"/>
    <n v="637624.06612903217"/>
    <n v="0"/>
    <n v="209262.90322580645"/>
    <s v="Hemdale"/>
    <n v="98"/>
  </r>
  <r>
    <s v="Stepfather II: Make Room for Daddy"/>
    <x v="0"/>
    <x v="4"/>
    <x v="9"/>
    <n v="124"/>
    <s v="November 3, 1989 (United States)"/>
    <x v="46"/>
    <n v="3700"/>
    <s v="Jeff Burr"/>
    <s v="Carolyn Lefcourt"/>
    <s v="Terry O'Quinn"/>
    <s v="United Kingdom"/>
    <n v="1500000"/>
    <n v="1519796"/>
    <n v="3734530.9774193545"/>
    <n v="101.31973333333333"/>
    <n v="1225641.935483871"/>
    <s v="Incorporated Television Company (ITC)"/>
    <n v="93"/>
  </r>
  <r>
    <s v="Eddie and the Cruisers II: Eddie Lives!"/>
    <x v="8"/>
    <x v="0"/>
    <x v="9"/>
    <n v="124"/>
    <s v="August 18, 1989 (United States)"/>
    <x v="19"/>
    <n v="2800"/>
    <s v="Jean-Claude Lord"/>
    <s v="P.F. Kluge"/>
    <s v="Michael ParÃ©"/>
    <s v="Canada"/>
    <n v="0"/>
    <n v="536508"/>
    <n v="1318338.6096774193"/>
    <n v="0"/>
    <n v="432667.74193548388"/>
    <s v="Scotti Brothers Pictures (I)"/>
    <n v="104"/>
  </r>
  <r>
    <s v="The Big Picture"/>
    <x v="8"/>
    <x v="3"/>
    <x v="9"/>
    <n v="124"/>
    <s v="December 15, 1989 (Brazil)"/>
    <x v="19"/>
    <n v="4800"/>
    <s v="Christopher Guest"/>
    <s v="Michael Varhol"/>
    <s v="Kevin Bacon"/>
    <s v="United States"/>
    <n v="5000000"/>
    <n v="117463"/>
    <n v="288636.90403225803"/>
    <n v="2.3492599999999997"/>
    <n v="94728.225806451606"/>
    <s v="Aspen Film Society"/>
    <n v="100"/>
  </r>
  <r>
    <s v="Parents"/>
    <x v="0"/>
    <x v="3"/>
    <x v="9"/>
    <n v="124"/>
    <s v="January 27, 1989 (United States)"/>
    <x v="10"/>
    <n v="6800"/>
    <s v="Bob Balaban"/>
    <s v="Christopher Hawthorne"/>
    <s v="Randy Quaid"/>
    <s v="Canada"/>
    <n v="3000000"/>
    <n v="870532"/>
    <n v="2139121.7774193548"/>
    <n v="29.017733333333336"/>
    <n v="702041.93548387103"/>
    <s v="Great American Films Limited Partnership"/>
    <n v="81"/>
  </r>
  <r>
    <s v="Jacknife"/>
    <x v="0"/>
    <x v="0"/>
    <x v="9"/>
    <n v="124"/>
    <s v="March 10, 1989 (United States)"/>
    <x v="21"/>
    <n v="5600"/>
    <s v="David Hugh Jones"/>
    <s v="Stephen Metcalfe"/>
    <s v="Robert De Niro"/>
    <s v="United States"/>
    <n v="0"/>
    <n v="2049769"/>
    <n v="5036811.4056451609"/>
    <n v="0"/>
    <n v="1653039.5161290322"/>
    <s v="Kings Road Entertainment"/>
    <n v="102"/>
  </r>
  <r>
    <s v="Dad"/>
    <x v="1"/>
    <x v="3"/>
    <x v="9"/>
    <n v="124"/>
    <s v="November 10, 1989 (United States)"/>
    <x v="21"/>
    <n v="4700"/>
    <s v="Gary David Goldberg"/>
    <s v="William Wharton"/>
    <s v="Jack Lemmon"/>
    <s v="United States"/>
    <n v="19000000"/>
    <n v="27503037"/>
    <n v="67582059.466935486"/>
    <n v="144.75282631578946"/>
    <n v="22179868.548387095"/>
    <s v="Amblin Entertainment"/>
    <n v="117"/>
  </r>
  <r>
    <s v="Speed Zone"/>
    <x v="1"/>
    <x v="2"/>
    <x v="9"/>
    <n v="124"/>
    <s v="April 21, 1989 (United States)"/>
    <x v="54"/>
    <n v="3200"/>
    <s v="Jim Drake"/>
    <s v="Michael Short"/>
    <s v="Peter Boyle"/>
    <s v="Canada"/>
    <n v="18000000"/>
    <n v="3077361"/>
    <n v="7561870.1346774185"/>
    <n v="17.096450000000001"/>
    <n v="2481742.7419354841"/>
    <s v="Canadian International Studios VIII"/>
    <n v="94"/>
  </r>
  <r>
    <s v="How to Get Ahead in Advertising"/>
    <x v="0"/>
    <x v="3"/>
    <x v="9"/>
    <n v="124"/>
    <s v="March 29, 1990 (West Germany)"/>
    <x v="15"/>
    <n v="5700"/>
    <s v="Bruce Robinson"/>
    <s v="Bruce Robinson"/>
    <s v="Richard E. Grant"/>
    <s v="United Kingdom"/>
    <n v="0"/>
    <n v="418053"/>
    <n v="1027264.1056451612"/>
    <n v="0"/>
    <n v="337139.51612903224"/>
    <s v="HandMade Films"/>
    <n v="90"/>
  </r>
  <r>
    <s v="Lisa"/>
    <x v="8"/>
    <x v="0"/>
    <x v="9"/>
    <n v="124"/>
    <s v="October 20, 1989 (Argentina)"/>
    <x v="22"/>
    <n v="1700"/>
    <s v="Gary Sherman"/>
    <s v="Gary Sherman"/>
    <s v="Staci Keanan"/>
    <s v="United States"/>
    <n v="0"/>
    <n v="4347648"/>
    <n v="10683293.109677419"/>
    <n v="0"/>
    <n v="3506167.7419354841"/>
    <s v="Gary Sherman Productions"/>
    <n v="95"/>
  </r>
  <r>
    <s v="Out Cold"/>
    <x v="0"/>
    <x v="3"/>
    <x v="9"/>
    <n v="124"/>
    <s v="March 3, 1989 (United States)"/>
    <x v="30"/>
    <n v="703"/>
    <s v="Malcolm Mowbray"/>
    <s v="Leonard Glasser"/>
    <s v="John Lithgow"/>
    <s v="United States"/>
    <n v="0"/>
    <n v="294266"/>
    <n v="723087.5016129032"/>
    <n v="0"/>
    <n v="237311.29032258064"/>
    <s v="Braunstein and Hamady Productions"/>
    <n v="92"/>
  </r>
  <r>
    <s v="Longtime Companion"/>
    <x v="0"/>
    <x v="0"/>
    <x v="9"/>
    <n v="124"/>
    <s v="May 1, 1990 (Portugal)"/>
    <x v="37"/>
    <n v="5400"/>
    <s v="Norman RenÃ©"/>
    <s v="Craig Lucas"/>
    <s v="Stephen Caffrey"/>
    <s v="United States"/>
    <n v="3000000"/>
    <n v="4609953"/>
    <n v="11327844.186290322"/>
    <n v="153.6651"/>
    <n v="3717704.0322580645"/>
    <s v="American Playhouse"/>
    <n v="96"/>
  </r>
  <r>
    <s v="Happily Ever After"/>
    <x v="2"/>
    <x v="10"/>
    <x v="9"/>
    <n v="124"/>
    <s v="May 28, 1993 (United States)"/>
    <x v="41"/>
    <n v="2200"/>
    <s v="John Howley"/>
    <s v="Martha Moran"/>
    <s v="Edward Asner"/>
    <s v="United States"/>
    <n v="0"/>
    <n v="3299382"/>
    <n v="8107433.0274193538"/>
    <n v="0"/>
    <n v="2660791.935483871"/>
    <s v="Filmation Associates"/>
    <n v="75"/>
  </r>
  <r>
    <s v="Heart of Dixie"/>
    <x v="1"/>
    <x v="0"/>
    <x v="9"/>
    <n v="124"/>
    <s v="August 25, 1989 (United States)"/>
    <x v="33"/>
    <n v="677"/>
    <s v="Martin Davidson"/>
    <s v="Anne Rivers Siddons"/>
    <s v="Ally Sheedy"/>
    <s v="United States"/>
    <n v="8000000"/>
    <n v="1097333"/>
    <n v="2696430.363709677"/>
    <n v="13.716662499999998"/>
    <n v="884945.96774193551"/>
    <m/>
    <n v="95"/>
  </r>
  <r>
    <s v="Tap"/>
    <x v="8"/>
    <x v="3"/>
    <x v="9"/>
    <n v="124"/>
    <s v="February 10, 1989 (United States)"/>
    <x v="16"/>
    <n v="1500"/>
    <s v="Nick Castle"/>
    <s v="Nick Castle"/>
    <s v="Gregory Hines"/>
    <s v="United States"/>
    <n v="0"/>
    <n v="9114702"/>
    <n v="22397174.995161287"/>
    <n v="0"/>
    <n v="7350566.1290322579"/>
    <s v="Beco Films"/>
    <n v="111"/>
  </r>
  <r>
    <s v="A Dry White Season"/>
    <x v="0"/>
    <x v="0"/>
    <x v="9"/>
    <n v="124"/>
    <s v="September 20, 1989 (United States)"/>
    <x v="9"/>
    <n v="5300"/>
    <s v="Euzhan Palcy"/>
    <s v="AndrÃ© P. Brink"/>
    <s v="Donald Sutherland"/>
    <s v="United States"/>
    <n v="9000000"/>
    <n v="3766879"/>
    <n v="9256193.8008064516"/>
    <n v="41.854211111111113"/>
    <n v="3037805.6451612902"/>
    <s v="Davros Films"/>
    <n v="106"/>
  </r>
  <r>
    <s v="The Phantom of the Opera"/>
    <x v="0"/>
    <x v="0"/>
    <x v="9"/>
    <n v="124"/>
    <s v="November 3, 1989 (United States)"/>
    <x v="30"/>
    <n v="3800"/>
    <s v="Dwight H. Little"/>
    <s v="Gaston Leroux"/>
    <s v="Robert Englund"/>
    <s v="United States"/>
    <n v="0"/>
    <n v="3953745"/>
    <n v="9715371.7862903215"/>
    <n v="0"/>
    <n v="3188504.0322580645"/>
    <s v="21st Century Film Corporation"/>
    <n v="93"/>
  </r>
  <r>
    <s v="The Experts"/>
    <x v="8"/>
    <x v="3"/>
    <x v="9"/>
    <n v="124"/>
    <s v="January 13, 1989 (United States)"/>
    <x v="25"/>
    <n v="2300"/>
    <s v="Dave Thomas"/>
    <s v="Steven Greene"/>
    <s v="John Travolta"/>
    <s v="Canada"/>
    <n v="0"/>
    <n v="169203"/>
    <n v="415775.43629032257"/>
    <n v="0"/>
    <n v="136454.03225806452"/>
    <s v="Paramount Pictures"/>
    <n v="94"/>
  </r>
  <r>
    <s v="Triumph of the Spirit"/>
    <x v="0"/>
    <x v="5"/>
    <x v="9"/>
    <n v="124"/>
    <s v="December 23, 1989 (South Korea)"/>
    <x v="8"/>
    <n v="2300"/>
    <s v="Robert M. Young"/>
    <s v="Shimon Arama"/>
    <s v="Willem Dafoe"/>
    <s v="United States"/>
    <n v="0"/>
    <n v="408839"/>
    <n v="1004622.9298387096"/>
    <n v="0"/>
    <n v="329708.87096774194"/>
    <s v="Nova International Films"/>
    <n v="120"/>
  </r>
  <r>
    <s v="The Unbelievable Truth"/>
    <x v="0"/>
    <x v="3"/>
    <x v="9"/>
    <n v="124"/>
    <s v="November 8, 1990 (Australia)"/>
    <x v="4"/>
    <n v="5000"/>
    <s v="Hal Hartley"/>
    <s v="Hal Hartley"/>
    <s v="Adrienne Shelly"/>
    <s v="United States"/>
    <n v="75000"/>
    <n v="0"/>
    <n v="0"/>
    <n v="0"/>
    <n v="0"/>
    <s v="Action Features"/>
    <n v="90"/>
  </r>
  <r>
    <s v="True Believer"/>
    <x v="0"/>
    <x v="6"/>
    <x v="9"/>
    <n v="124"/>
    <s v="February 17, 1989 (United States)"/>
    <x v="17"/>
    <n v="4500"/>
    <s v="Joseph Ruben"/>
    <s v="Wesley Strick"/>
    <s v="James Woods"/>
    <s v="United States"/>
    <n v="0"/>
    <n v="8742750"/>
    <n v="21483192.943548385"/>
    <n v="0"/>
    <n v="7050604.8387096776"/>
    <s v="Columbia Pictures"/>
    <n v="108"/>
  </r>
  <r>
    <s v="The Horror Show"/>
    <x v="0"/>
    <x v="4"/>
    <x v="9"/>
    <n v="124"/>
    <s v="April 28, 1989 (United States)"/>
    <x v="18"/>
    <n v="3600"/>
    <s v="James Isaac"/>
    <s v="Allyn Warner"/>
    <s v="Lance Henriksen"/>
    <s v="United States"/>
    <n v="3000000"/>
    <n v="1738897"/>
    <n v="4272918.6766129024"/>
    <n v="57.963233333333328"/>
    <n v="1402336.2903225806"/>
    <s v="Sean S. Cunningham Films"/>
    <n v="95"/>
  </r>
  <r>
    <s v="The Tall Guy"/>
    <x v="0"/>
    <x v="3"/>
    <x v="9"/>
    <n v="124"/>
    <s v="September 21, 1990 (United States)"/>
    <x v="19"/>
    <n v="4500"/>
    <s v="Mel Smith"/>
    <s v="Richard Curtis"/>
    <s v="Jeff Goldblum"/>
    <s v="United Kingdom"/>
    <n v="0"/>
    <n v="510712"/>
    <n v="1254951.1806451611"/>
    <n v="0"/>
    <n v="411864.51612903224"/>
    <s v="London Weekend Television (LWT)"/>
    <n v="92"/>
  </r>
  <r>
    <s v="The Toxic Avenger Part II"/>
    <x v="0"/>
    <x v="2"/>
    <x v="9"/>
    <n v="124"/>
    <s v="February 24, 1989 (United States)"/>
    <x v="27"/>
    <n v="6200"/>
    <s v="Michael Herz"/>
    <s v="Lloyd Kaufman"/>
    <s v="Ron Fazio"/>
    <s v="United States"/>
    <n v="2300000"/>
    <n v="792966"/>
    <n v="1948522.0983870965"/>
    <n v="34.47678260869565"/>
    <n v="639488.70967741939"/>
    <s v="Lorimar Film Entertainment"/>
    <n v="102"/>
  </r>
  <r>
    <s v="Dead Bang"/>
    <x v="0"/>
    <x v="2"/>
    <x v="9"/>
    <n v="124"/>
    <s v="March 24, 1989 (United States)"/>
    <x v="10"/>
    <n v="3500"/>
    <s v="John Frankenheimer"/>
    <s v="Robert Foster"/>
    <s v="Don Johnson"/>
    <s v="United States"/>
    <n v="14500000"/>
    <n v="8125592"/>
    <n v="19966676.47096774"/>
    <n v="56.038565517241381"/>
    <n v="6552896.7741935486"/>
    <s v="Lorimar Film Entertainment"/>
    <n v="102"/>
  </r>
  <r>
    <s v="Music Box"/>
    <x v="8"/>
    <x v="6"/>
    <x v="9"/>
    <n v="124"/>
    <s v="January 19, 1990 (United States)"/>
    <x v="34"/>
    <n v="7200"/>
    <s v="Costa-Gavras"/>
    <s v="Joe Eszterhas"/>
    <s v="Jessica Lange"/>
    <s v="United States"/>
    <n v="0"/>
    <n v="6263883"/>
    <n v="15391977.016935483"/>
    <n v="0"/>
    <n v="5051518.5483870972"/>
    <s v="Carolco Pictures"/>
    <n v="124"/>
  </r>
  <r>
    <s v="Gross Anatomy"/>
    <x v="8"/>
    <x v="0"/>
    <x v="9"/>
    <n v="124"/>
    <s v="October 20, 1989 (United States)"/>
    <x v="10"/>
    <n v="3600"/>
    <s v="Thom Eberhardt"/>
    <s v="Mark Spragg"/>
    <s v="Matthew Modine"/>
    <s v="United States"/>
    <n v="8500000"/>
    <n v="11604598"/>
    <n v="28515492.020967741"/>
    <n v="136.52468235294117"/>
    <n v="9358546.7741935477"/>
    <s v="Hill/Rosenman"/>
    <n v="109"/>
  </r>
  <r>
    <s v="Violent Cop"/>
    <x v="4"/>
    <x v="2"/>
    <x v="9"/>
    <n v="124"/>
    <s v="July 16, 1999 (United States)"/>
    <x v="13"/>
    <n v="11000"/>
    <s v="Takeshi Kitano"/>
    <s v="Hisashi Nozawa"/>
    <s v="Takeshi Kitano"/>
    <s v="Japan"/>
    <n v="0"/>
    <n v="0"/>
    <n v="0"/>
    <n v="0"/>
    <n v="0"/>
    <s v="Bandai Media Department"/>
    <n v="103"/>
  </r>
  <r>
    <s v="Renegades"/>
    <x v="0"/>
    <x v="2"/>
    <x v="9"/>
    <n v="124"/>
    <s v="June 2, 1989 (United States)"/>
    <x v="20"/>
    <n v="3300"/>
    <s v="Jack Sholder"/>
    <s v="David Rich"/>
    <s v="Kiefer Sutherland"/>
    <s v="United States"/>
    <n v="16000000"/>
    <n v="9015164"/>
    <n v="22152584.441935483"/>
    <n v="56.344775000000006"/>
    <n v="7270293.5483870972"/>
    <s v="Morgan Creek Entertainment"/>
    <n v="106"/>
  </r>
  <r>
    <s v="Sing"/>
    <x v="8"/>
    <x v="0"/>
    <x v="9"/>
    <n v="124"/>
    <s v="March 31, 1989 (United States)"/>
    <x v="15"/>
    <n v="716"/>
    <s v="Richard Baskin"/>
    <s v="Dean Pitchford"/>
    <s v="Lorraine Bracco"/>
    <s v="United States"/>
    <n v="11500000"/>
    <n v="2260616"/>
    <n v="5554916.8967741933"/>
    <n v="19.657530434782608"/>
    <n v="1823077.4193548388"/>
    <s v="TriStar Pictures"/>
    <n v="98"/>
  </r>
  <r>
    <s v="Sweetie"/>
    <x v="0"/>
    <x v="3"/>
    <x v="9"/>
    <n v="124"/>
    <s v="September 28, 1989 (Australia)"/>
    <x v="8"/>
    <n v="3500"/>
    <s v="Jane Campion"/>
    <s v="Gerard Lee"/>
    <s v="GeneviÃ¨ve Lemon"/>
    <s v="Australia"/>
    <n v="0"/>
    <n v="938562"/>
    <n v="2306289.043548387"/>
    <n v="0"/>
    <n v="756904.83870967745"/>
    <s v="Arenafilm"/>
    <n v="97"/>
  </r>
  <r>
    <s v="Listen to Me"/>
    <x v="8"/>
    <x v="0"/>
    <x v="9"/>
    <n v="124"/>
    <s v="May 5, 1989 (United States)"/>
    <x v="11"/>
    <n v="1000"/>
    <s v="Douglas Day Stewart"/>
    <s v="Douglas Day Stewart"/>
    <s v="Kirk Cameron"/>
    <s v="United States"/>
    <n v="0"/>
    <n v="4299023"/>
    <n v="10563808.936290322"/>
    <n v="0"/>
    <n v="3466954.0322580645"/>
    <s v="Weintraub Entertainment Group"/>
    <n v="107"/>
  </r>
  <r>
    <s v="Miss Firecracker"/>
    <x v="1"/>
    <x v="3"/>
    <x v="9"/>
    <n v="124"/>
    <s v="January 19, 1990 (Sweden)"/>
    <x v="22"/>
    <n v="2000"/>
    <s v="Thomas Schlamme"/>
    <s v="Beth Henley"/>
    <s v="Holly Hunter"/>
    <s v="United States"/>
    <n v="0"/>
    <n v="1852655"/>
    <n v="4552451.439516129"/>
    <n v="0"/>
    <n v="1494076.6129032257"/>
    <s v="Corsair Pictures"/>
    <n v="102"/>
  </r>
  <r>
    <s v="The Rachel Papers"/>
    <x v="0"/>
    <x v="0"/>
    <x v="9"/>
    <n v="124"/>
    <s v="May 12, 1989 (United States)"/>
    <x v="10"/>
    <n v="1900"/>
    <s v="Damian Harris"/>
    <s v="Damian Harris"/>
    <s v="Dexter Fletcher"/>
    <s v="United Kingdom"/>
    <n v="0"/>
    <n v="201468"/>
    <n v="495058.86774193542"/>
    <n v="0"/>
    <n v="162474.19354838709"/>
    <s v="Initial Film and Television"/>
    <n v="95"/>
  </r>
  <r>
    <s v="Wired"/>
    <x v="0"/>
    <x v="5"/>
    <x v="9"/>
    <n v="124"/>
    <s v="August 25, 1989 (United States)"/>
    <x v="47"/>
    <n v="790"/>
    <s v="Larry Peerce"/>
    <s v="Bob Woodward"/>
    <s v="Michael Chiklis"/>
    <s v="United States"/>
    <n v="0"/>
    <n v="1089000"/>
    <n v="2675954.0322580645"/>
    <n v="0"/>
    <n v="878225.80645161297"/>
    <s v="FM Entertainment"/>
    <n v="112"/>
  </r>
  <r>
    <s v="Lost Angels"/>
    <x v="0"/>
    <x v="0"/>
    <x v="9"/>
    <n v="124"/>
    <s v="May 5, 1989 (United States)"/>
    <x v="22"/>
    <n v="881"/>
    <s v="Hugh Hudson"/>
    <s v="Michael Weller"/>
    <s v="Donald Sutherland"/>
    <s v="United States"/>
    <n v="0"/>
    <n v="1247946"/>
    <n v="3066525.3725806447"/>
    <n v="0"/>
    <n v="1006408.0645161291"/>
    <m/>
    <n v="116"/>
  </r>
  <r>
    <s v="Jesus of Montreal"/>
    <x v="0"/>
    <x v="0"/>
    <x v="9"/>
    <n v="124"/>
    <s v="May 25, 1990 (United States)"/>
    <x v="24"/>
    <n v="6800"/>
    <s v="Denys Arcand"/>
    <s v="Denys Arcand"/>
    <s v="Lothaire Bluteau"/>
    <s v="Canada"/>
    <n v="0"/>
    <n v="1601612"/>
    <n v="3935574.0032258062"/>
    <n v="0"/>
    <n v="1291622.5806451612"/>
    <s v="Max Films Productions"/>
    <n v="120"/>
  </r>
  <r>
    <s v="Rooftops"/>
    <x v="0"/>
    <x v="2"/>
    <x v="9"/>
    <n v="124"/>
    <s v="March 17, 1989 (United States)"/>
    <x v="25"/>
    <n v="490"/>
    <s v="Robert Wise"/>
    <s v="Allan A. Goldstein"/>
    <s v="Jason Gedrick"/>
    <s v="United States"/>
    <n v="0"/>
    <n v="2043889"/>
    <n v="5022362.7282258058"/>
    <n v="0"/>
    <n v="1648297.5806451612"/>
    <s v="Koch Company"/>
    <n v="98"/>
  </r>
  <r>
    <s v="After Midnight"/>
    <x v="0"/>
    <x v="4"/>
    <x v="9"/>
    <n v="124"/>
    <s v="November 3, 1989 (United States)"/>
    <x v="30"/>
    <n v="1700"/>
    <s v="Jim Wheat"/>
    <s v="Ken Wheat"/>
    <s v="Jillian McWhirter"/>
    <s v="United States"/>
    <n v="3000000"/>
    <n v="76325"/>
    <n v="187550.22177419355"/>
    <n v="2.5441666666666669"/>
    <n v="61552.419354838712"/>
    <s v="High Bar Productions"/>
    <n v="90"/>
  </r>
  <r>
    <s v="Disorganized Crime"/>
    <x v="0"/>
    <x v="2"/>
    <x v="9"/>
    <n v="124"/>
    <s v="April 14, 1989 (United States)"/>
    <x v="21"/>
    <n v="2200"/>
    <s v="Jim Kouf"/>
    <s v="Jim Kouf"/>
    <s v="Hoyt Axton"/>
    <s v="United States"/>
    <n v="0"/>
    <n v="7723506"/>
    <n v="18978647.404838707"/>
    <n v="0"/>
    <n v="6228633.8709677421"/>
    <s v="Kouf/Bigelow Productions"/>
    <n v="98"/>
  </r>
  <r>
    <s v="Slaves of New York"/>
    <x v="0"/>
    <x v="3"/>
    <x v="9"/>
    <n v="124"/>
    <s v="March 1989 (United States)"/>
    <x v="46"/>
    <n v="917"/>
    <s v="James Ivory"/>
    <s v="Tama Janowitz"/>
    <s v="Bernadette Peters"/>
    <s v="United States"/>
    <n v="0"/>
    <n v="463972"/>
    <n v="1140098.9387096774"/>
    <n v="0"/>
    <n v="374170.96774193551"/>
    <s v="TriStar Pictures"/>
    <n v="124"/>
  </r>
  <r>
    <s v="Damned River"/>
    <x v="0"/>
    <x v="2"/>
    <x v="9"/>
    <n v="124"/>
    <s v="October 13, 1989 (United States)"/>
    <x v="18"/>
    <n v="201"/>
    <s v="Michael Schroeder"/>
    <s v="John Crowther"/>
    <s v="Stephen Shellen"/>
    <s v="United States"/>
    <n v="5000000"/>
    <n v="0"/>
    <n v="0"/>
    <n v="0"/>
    <n v="0"/>
    <s v="Metro-Goldwyn-Mayer (MGM)"/>
    <n v="95"/>
  </r>
  <r>
    <s v="My Twentieth Century"/>
    <x v="3"/>
    <x v="3"/>
    <x v="9"/>
    <n v="124"/>
    <s v="January 13, 1990 (Japan)"/>
    <x v="12"/>
    <n v="1500"/>
    <s v="IldikÃ³ Enyedi"/>
    <s v="IldikÃ³ Enyedi"/>
    <s v="Dorota Segda"/>
    <s v="Hungary"/>
    <n v="0"/>
    <n v="0"/>
    <n v="0"/>
    <n v="0"/>
    <n v="0"/>
    <s v="Budapest StÃºdiÃ³ VÃ¡llalat"/>
    <n v="104"/>
  </r>
  <r>
    <s v="Scenes from the Class Struggle in Beverly Hills"/>
    <x v="0"/>
    <x v="3"/>
    <x v="9"/>
    <n v="124"/>
    <s v="July 1989 (United States)"/>
    <x v="22"/>
    <n v="1200"/>
    <s v="Paul Bartel"/>
    <s v="Paul Bartel"/>
    <s v="Jacqueline Bisset"/>
    <s v="United States"/>
    <n v="0"/>
    <n v="2156471"/>
    <n v="5299005.7556451606"/>
    <n v="0"/>
    <n v="1739089.5161290322"/>
    <s v="North Street Films"/>
    <n v="103"/>
  </r>
  <r>
    <s v="The Terror Within"/>
    <x v="0"/>
    <x v="4"/>
    <x v="9"/>
    <n v="124"/>
    <s v="January 20, 1989 (United States)"/>
    <x v="25"/>
    <n v="1600"/>
    <s v="Thierry Notz"/>
    <s v="Thomas McKelvey Cleaver"/>
    <s v="Andrew Stevens"/>
    <s v="United States"/>
    <n v="0"/>
    <n v="858591"/>
    <n v="2109779.6588709676"/>
    <n v="0"/>
    <n v="692412.09677419357"/>
    <s v="Concorde Pictures"/>
    <n v="88"/>
  </r>
  <r>
    <s v="Farewell to the King"/>
    <x v="8"/>
    <x v="2"/>
    <x v="9"/>
    <n v="124"/>
    <s v="March 3, 1989 (United States)"/>
    <x v="21"/>
    <n v="2700"/>
    <s v="John Milius"/>
    <s v="Pierre Schoendoerffer"/>
    <s v="Nick Nolte"/>
    <s v="United States"/>
    <n v="20000000"/>
    <n v="2420917"/>
    <n v="5948817.8217741931"/>
    <n v="12.104585"/>
    <n v="1952352.4193548388"/>
    <s v="Cine Location Services"/>
    <n v="117"/>
  </r>
  <r>
    <s v="See You in the Morning"/>
    <x v="8"/>
    <x v="0"/>
    <x v="9"/>
    <n v="124"/>
    <s v="April 21, 1989 (United States)"/>
    <x v="1"/>
    <n v="849"/>
    <s v="Alan J. Pakula"/>
    <s v="Alan J. Pakula"/>
    <s v="Jeff Bridges"/>
    <s v="United States"/>
    <n v="0"/>
    <n v="4795009"/>
    <n v="11782574.534677418"/>
    <n v="0"/>
    <n v="3866942.7419354841"/>
    <s v="Lorimar Film Entertainment"/>
    <n v="119"/>
  </r>
  <r>
    <s v="I, Madman"/>
    <x v="0"/>
    <x v="7"/>
    <x v="9"/>
    <n v="124"/>
    <s v="April 7, 1989 (United States)"/>
    <x v="22"/>
    <n v="2900"/>
    <s v="Tibor TakÃ¡cs"/>
    <s v="David Chaskin"/>
    <s v="Jenny Wright"/>
    <s v="Canada"/>
    <n v="0"/>
    <n v="0"/>
    <n v="0"/>
    <n v="0"/>
    <n v="0"/>
    <s v="Trans World Entertainment (TWE)"/>
    <n v="89"/>
  </r>
  <r>
    <s v="Immediate Family"/>
    <x v="8"/>
    <x v="0"/>
    <x v="9"/>
    <n v="124"/>
    <s v="October 27, 1989 (United States)"/>
    <x v="22"/>
    <n v="1500"/>
    <s v="Jonathan Kaplan"/>
    <s v="Barbara Benedek"/>
    <s v="Glenn Close"/>
    <s v="United States"/>
    <n v="14000000"/>
    <n v="5932613"/>
    <n v="14577961.137903225"/>
    <n v="42.375807142857141"/>
    <n v="4784365.3225806449"/>
    <s v="Columbia Pictures"/>
    <n v="95"/>
  </r>
  <r>
    <s v="In Country"/>
    <x v="0"/>
    <x v="0"/>
    <x v="9"/>
    <n v="124"/>
    <s v="September 29, 1989 (United States)"/>
    <x v="23"/>
    <n v="2700"/>
    <s v="Norman Jewison"/>
    <s v="Bobbie Ann Mason"/>
    <s v="Emily Lloyd"/>
    <s v="United States"/>
    <n v="18000000"/>
    <n v="3531971"/>
    <n v="8678964.2233870961"/>
    <n v="19.622061111111112"/>
    <n v="2848363.7096774192"/>
    <s v="Warner Bros."/>
    <n v="120"/>
  </r>
  <r>
    <s v="Winter People"/>
    <x v="8"/>
    <x v="0"/>
    <x v="9"/>
    <n v="124"/>
    <s v="April 14, 1989 (United States)"/>
    <x v="19"/>
    <n v="1300"/>
    <s v="Ted Kotcheff"/>
    <s v="John Ehle"/>
    <s v="Kurt Russell"/>
    <s v="United States"/>
    <n v="0"/>
    <n v="2023282"/>
    <n v="4971726.0112903221"/>
    <n v="0"/>
    <n v="1631679.0322580645"/>
    <s v="Castle Rock Entertainment"/>
    <n v="110"/>
  </r>
  <r>
    <s v="Enemies, A Love Story"/>
    <x v="0"/>
    <x v="3"/>
    <x v="9"/>
    <n v="124"/>
    <s v="December 13, 1989 (United States)"/>
    <x v="14"/>
    <n v="2100"/>
    <s v="Paul Mazursky"/>
    <s v="Isaac Bashevis Singer"/>
    <s v="Ron Silver"/>
    <s v="United States"/>
    <n v="9500000"/>
    <n v="7754571"/>
    <n v="19054982.126612902"/>
    <n v="81.627063157894739"/>
    <n v="6253686.2903225804"/>
    <s v="Morgan Creek Entertainment"/>
    <n v="119"/>
  </r>
  <r>
    <s v="American Ninja 3: Blood Hunt"/>
    <x v="0"/>
    <x v="2"/>
    <x v="9"/>
    <n v="124"/>
    <s v="February 24, 1989 (United States)"/>
    <x v="48"/>
    <n v="5000"/>
    <s v="Cedric Sundstrom"/>
    <s v="Avi Kleinberger"/>
    <s v="David Bradley"/>
    <s v="United States"/>
    <n v="0"/>
    <n v="902152"/>
    <n v="2216820.2774193548"/>
    <n v="0"/>
    <n v="727541.93548387103"/>
    <s v="Breton Film Productions"/>
    <n v="89"/>
  </r>
  <r>
    <s v="Physical Evidence"/>
    <x v="0"/>
    <x v="6"/>
    <x v="9"/>
    <n v="124"/>
    <s v="January 27, 1989 (United States)"/>
    <x v="27"/>
    <n v="1600"/>
    <s v="Michael Crichton"/>
    <s v="Steve Ransohoff"/>
    <s v="Burt Reynolds"/>
    <s v="United States"/>
    <n v="17000000"/>
    <n v="3560932"/>
    <n v="8750128.8741935473"/>
    <n v="20.946658823529411"/>
    <n v="2871719.3548387098"/>
    <s v="Columbia Pictures"/>
    <n v="99"/>
  </r>
  <r>
    <s v="Worth Winning"/>
    <x v="8"/>
    <x v="3"/>
    <x v="9"/>
    <n v="124"/>
    <s v="October 27, 1989 (United States)"/>
    <x v="1"/>
    <n v="1600"/>
    <s v="Will Mackenzie"/>
    <s v="Dan Lewandowski"/>
    <s v="Mark Harmon"/>
    <s v="United States"/>
    <n v="0"/>
    <n v="3690328"/>
    <n v="9068088.238709677"/>
    <n v="0"/>
    <n v="2976070.9677419355"/>
    <s v="A&amp;M Films"/>
    <n v="103"/>
  </r>
  <r>
    <s v="Edge of Sanity"/>
    <x v="0"/>
    <x v="4"/>
    <x v="9"/>
    <n v="124"/>
    <s v="April 14, 1989 (United States)"/>
    <x v="33"/>
    <n v="1300"/>
    <s v="GÃ©rard KikoÃ¯ne"/>
    <s v="J.P. FÃ©lix"/>
    <s v="Anthony Perkins"/>
    <s v="United Kingdom"/>
    <n v="0"/>
    <n v="0"/>
    <n v="0"/>
    <n v="0"/>
    <n v="0"/>
    <s v="Allied Vision"/>
    <n v="85"/>
  </r>
  <r>
    <s v="Brenda Starr"/>
    <x v="1"/>
    <x v="1"/>
    <x v="9"/>
    <n v="124"/>
    <s v="April 15, 1992 (United States)"/>
    <x v="25"/>
    <n v="1000"/>
    <s v="Robert Ellis Miller"/>
    <s v="Noreen Stone"/>
    <s v="Brooke Shields"/>
    <s v="United States"/>
    <n v="16000000"/>
    <n v="67878"/>
    <n v="166793.76290322578"/>
    <n v="0.42423749999999993"/>
    <n v="54740.322580645159"/>
    <s v="AM/PM Entertainment"/>
    <n v="93"/>
  </r>
  <r>
    <s v="How I Got Into College"/>
    <x v="8"/>
    <x v="3"/>
    <x v="9"/>
    <n v="124"/>
    <s v="May 19, 1989 (United States)"/>
    <x v="1"/>
    <n v="2100"/>
    <s v="Savage Steve Holland"/>
    <s v="Terrel Seltzer"/>
    <s v="Anthony Edwards"/>
    <s v="United States"/>
    <n v="10000000"/>
    <n v="1642239"/>
    <n v="4035405.026612903"/>
    <n v="16.42239"/>
    <n v="1324386.2903225806"/>
    <s v="Twentieth Century Fox"/>
    <n v="86"/>
  </r>
  <r>
    <s v="Mortal Passions"/>
    <x v="0"/>
    <x v="6"/>
    <x v="9"/>
    <n v="124"/>
    <s v="January 26, 1990 (United States)"/>
    <x v="54"/>
    <n v="274"/>
    <s v="Andrew Lane"/>
    <s v="Alan Moskowitz"/>
    <s v="Zach Galligan"/>
    <s v="United States"/>
    <n v="0"/>
    <n v="0"/>
    <n v="0"/>
    <n v="0"/>
    <n v="0"/>
    <s v="Gibraltar Entertainment"/>
    <n v="92"/>
  </r>
  <r>
    <s v="Old Gringo"/>
    <x v="0"/>
    <x v="1"/>
    <x v="9"/>
    <n v="124"/>
    <s v="October 6, 1989 (United States)"/>
    <x v="1"/>
    <n v="1800"/>
    <s v="Luis Puenzo"/>
    <s v="Carlos Fuentes"/>
    <s v="Jane Fonda"/>
    <s v="United States"/>
    <n v="34000000"/>
    <n v="3574256"/>
    <n v="8782869.3806451596"/>
    <n v="10.512517647058823"/>
    <n v="2882464.5161290322"/>
    <s v="Columbia Pictures"/>
    <n v="119"/>
  </r>
  <r>
    <s v="Relentless"/>
    <x v="0"/>
    <x v="6"/>
    <x v="9"/>
    <n v="124"/>
    <s v="August 30, 1989 (United States)"/>
    <x v="23"/>
    <n v="1400"/>
    <s v="William Lustig"/>
    <s v="Phil Alden Robinson"/>
    <s v="Judd Nelson"/>
    <s v="United States"/>
    <n v="4000000"/>
    <n v="6985999"/>
    <n v="17166402.38145161"/>
    <n v="174.64997499999998"/>
    <n v="5633870.1612903224"/>
    <s v="Cinetel Films"/>
    <n v="92"/>
  </r>
  <r>
    <s v="Cheetah"/>
    <x v="2"/>
    <x v="1"/>
    <x v="9"/>
    <n v="124"/>
    <s v="August 18, 1989 (United States)"/>
    <x v="22"/>
    <n v="943"/>
    <s v="Jeff Blyth"/>
    <s v="Alan Caillou"/>
    <s v="Keith Coogan"/>
    <s v="United States"/>
    <n v="5000000"/>
    <n v="8153677"/>
    <n v="20035688.563709676"/>
    <n v="163.07354000000001"/>
    <n v="6575545.9677419355"/>
    <s v="Silver Screen Partners III"/>
    <n v="83"/>
  </r>
  <r>
    <s v="Monsieur Hire"/>
    <x v="8"/>
    <x v="6"/>
    <x v="9"/>
    <n v="124"/>
    <s v="June 1990 (United States)"/>
    <x v="37"/>
    <n v="6100"/>
    <s v="Patrice Leconte"/>
    <s v="Georges Simenon"/>
    <s v="Michel Blanc"/>
    <s v="France"/>
    <n v="0"/>
    <n v="1417030"/>
    <n v="3482008.3951612902"/>
    <n v="0"/>
    <n v="1142766.1290322582"/>
    <s v="CinÃ©a"/>
    <n v="81"/>
  </r>
  <r>
    <s v="Prancer"/>
    <x v="2"/>
    <x v="0"/>
    <x v="9"/>
    <n v="124"/>
    <s v="November 17, 1989 (United States)"/>
    <x v="5"/>
    <n v="4800"/>
    <s v="John D. Hancock"/>
    <s v="Greg Taylor"/>
    <s v="Sam Elliott"/>
    <s v="United States"/>
    <n v="0"/>
    <n v="18587135"/>
    <n v="45673387.374999993"/>
    <n v="0"/>
    <n v="14989625"/>
    <s v="Cineplex Odeon Films"/>
    <n v="103"/>
  </r>
  <r>
    <s v="Too Beautiful for You"/>
    <x v="0"/>
    <x v="3"/>
    <x v="9"/>
    <n v="124"/>
    <s v="April 1990 (United States)"/>
    <x v="8"/>
    <n v="2600"/>
    <s v="Bertrand Blier"/>
    <s v="Bertrand Blier"/>
    <s v="GÃ©rard Depardieu"/>
    <s v="France"/>
    <n v="0"/>
    <n v="1776440"/>
    <n v="4365171.5161290318"/>
    <n v="0"/>
    <n v="1432612.9032258065"/>
    <s v="CinÃ© Valse"/>
    <n v="91"/>
  </r>
  <r>
    <s v="Getting It Right"/>
    <x v="0"/>
    <x v="3"/>
    <x v="9"/>
    <n v="124"/>
    <s v="May 5, 1989 (United States)"/>
    <x v="5"/>
    <n v="659"/>
    <s v="Randal Kleiser"/>
    <s v="Elizabeth Jane Howard"/>
    <s v="Jesse Birdsall"/>
    <s v="United Kingdom"/>
    <n v="0"/>
    <n v="960385"/>
    <n v="2359913.7862903224"/>
    <n v="0"/>
    <n v="774504.03225806449"/>
    <s v="Management Company Entertainment Group (MCEG)"/>
    <n v="102"/>
  </r>
  <r>
    <s v="Rude Awakening"/>
    <x v="0"/>
    <x v="3"/>
    <x v="9"/>
    <n v="124"/>
    <s v="August 16, 1989 (United States)"/>
    <x v="25"/>
    <n v="1200"/>
    <s v="David Greenwalt"/>
    <s v="Neil Levy"/>
    <s v="Cheech Marin"/>
    <s v="United States"/>
    <n v="10000000"/>
    <n v="3169719"/>
    <n v="7788817.5749999993"/>
    <n v="31.697189999999999"/>
    <n v="2556225"/>
    <s v="Aaron Russo Entertainment"/>
    <n v="100"/>
  </r>
  <r>
    <s v="Cookie"/>
    <x v="0"/>
    <x v="3"/>
    <x v="9"/>
    <n v="124"/>
    <s v="August 23, 1989 (United States)"/>
    <x v="20"/>
    <n v="1200"/>
    <s v="Susan Seidelman"/>
    <s v="Nora Ephron"/>
    <s v="Peter Falk"/>
    <s v="United States"/>
    <n v="0"/>
    <n v="1869417"/>
    <n v="4593639.9991935482"/>
    <n v="0"/>
    <n v="1507594.3548387096"/>
    <s v="Lorimar Film Entertainment"/>
    <n v="94"/>
  </r>
  <r>
    <s v="Bloodhounds of Broadway"/>
    <x v="1"/>
    <x v="3"/>
    <x v="9"/>
    <n v="124"/>
    <s v="November 3, 1989 (United States)"/>
    <x v="30"/>
    <n v="1200"/>
    <s v="Howard Brookner"/>
    <s v="Howard Brookner"/>
    <s v="Josef Sommer"/>
    <s v="United States"/>
    <n v="4000000"/>
    <n v="43671"/>
    <n v="107310.91693548387"/>
    <n v="1.0917749999999999"/>
    <n v="35218.548387096773"/>
    <s v="American Playhouse Theatrical Films"/>
    <n v="93"/>
  </r>
  <r>
    <s v="The Toxic Avenger Part III: The Last Temptation of Toxie"/>
    <x v="0"/>
    <x v="2"/>
    <x v="9"/>
    <n v="124"/>
    <s v="November 24, 1989 (United States)"/>
    <x v="44"/>
    <n v="4300"/>
    <s v="Michael Herz"/>
    <s v="Lloyd Kaufman"/>
    <s v="Ron Fazio"/>
    <s v="United States"/>
    <n v="0"/>
    <n v="363561"/>
    <n v="893363.19919354829"/>
    <n v="0"/>
    <n v="293194.3548387097"/>
    <s v="Troma Entertainment"/>
    <n v="102"/>
  </r>
  <r>
    <s v="River of Death"/>
    <x v="0"/>
    <x v="2"/>
    <x v="9"/>
    <n v="124"/>
    <s v="September 29, 1989 (United States)"/>
    <x v="36"/>
    <n v="1100"/>
    <s v="Steve Carver"/>
    <s v="Alistair MacLean"/>
    <s v="Michael Dudikoff"/>
    <s v="United States"/>
    <n v="0"/>
    <n v="0"/>
    <n v="0"/>
    <n v="0"/>
    <n v="0"/>
    <s v="Breton Film Productions"/>
    <n v="107"/>
  </r>
  <r>
    <s v="Staying Together"/>
    <x v="0"/>
    <x v="3"/>
    <x v="9"/>
    <n v="124"/>
    <s v="November 10, 1989 (United States)"/>
    <x v="19"/>
    <n v="761"/>
    <s v="Lee Grant"/>
    <s v="Monte Merrick"/>
    <s v="Sean Astin"/>
    <s v="United States"/>
    <n v="0"/>
    <n v="4348025"/>
    <n v="10684219.49596774"/>
    <n v="0"/>
    <n v="3506471.7741935486"/>
    <m/>
    <n v="91"/>
  </r>
  <r>
    <s v="Fast Food"/>
    <x v="8"/>
    <x v="3"/>
    <x v="9"/>
    <n v="124"/>
    <s v="April 28, 1989 (United States)"/>
    <x v="54"/>
    <n v="653"/>
    <s v="Michael A. Simpson"/>
    <s v="Scott B. Sowers"/>
    <s v="Clark Brandon"/>
    <s v="United States"/>
    <n v="0"/>
    <n v="0"/>
    <n v="0"/>
    <n v="0"/>
    <n v="0"/>
    <s v="Double Helix Films"/>
    <n v="92"/>
  </r>
  <r>
    <s v="Martians Go Home"/>
    <x v="8"/>
    <x v="3"/>
    <x v="9"/>
    <n v="124"/>
    <s v="April 20, 1990 (United States)"/>
    <x v="59"/>
    <n v="666"/>
    <s v="David Odell"/>
    <s v="Fredric Brown"/>
    <s v="Randy Quaid"/>
    <s v="United States"/>
    <n v="0"/>
    <n v="129778"/>
    <n v="318898.03709677415"/>
    <n v="0"/>
    <n v="104659.67741935483"/>
    <s v="Edward R. Pressman Productions"/>
    <n v="89"/>
  </r>
  <r>
    <s v="Night Game"/>
    <x v="0"/>
    <x v="6"/>
    <x v="9"/>
    <n v="124"/>
    <s v="September 15, 1989 (United States)"/>
    <x v="38"/>
    <n v="710"/>
    <s v="Peter Masterson"/>
    <s v="Spencer Eastman"/>
    <s v="Roy Scheider"/>
    <s v="United States"/>
    <n v="0"/>
    <n v="337812"/>
    <n v="830091.26129032252"/>
    <n v="0"/>
    <n v="272429.03225806454"/>
    <s v="Epic Productions"/>
    <n v="95"/>
  </r>
  <r>
    <s v="Romero"/>
    <x v="8"/>
    <x v="5"/>
    <x v="9"/>
    <n v="124"/>
    <s v="August 25, 1989 (United States)"/>
    <x v="13"/>
    <n v="2100"/>
    <s v="John Duigan"/>
    <s v="John Sacret Young"/>
    <s v="Raul Julia"/>
    <s v="United States"/>
    <n v="0"/>
    <n v="1316495"/>
    <n v="3234967.9556451612"/>
    <n v="0"/>
    <n v="1061689.5161290322"/>
    <s v="Paulist Pictures"/>
    <n v="102"/>
  </r>
  <r>
    <s v="84C MoPic"/>
    <x v="0"/>
    <x v="0"/>
    <x v="9"/>
    <n v="124"/>
    <s v="April 7, 1989 (United States)"/>
    <x v="15"/>
    <n v="1700"/>
    <s v="Patrick Sheane Duncan"/>
    <s v="Patrick Sheane Duncan"/>
    <s v="Jonathan Emerson"/>
    <s v="United States"/>
    <n v="0"/>
    <n v="0"/>
    <n v="0"/>
    <n v="0"/>
    <n v="0"/>
    <s v="Charlie Mopic"/>
    <n v="95"/>
  </r>
  <r>
    <s v="Rosalie Goes Shopping"/>
    <x v="1"/>
    <x v="3"/>
    <x v="9"/>
    <n v="124"/>
    <s v="May 1990 (United States)"/>
    <x v="1"/>
    <n v="877"/>
    <s v="Percy Adlon"/>
    <s v="Christopher Doherty"/>
    <s v="Marianne SÃ¤gebrecht"/>
    <s v="United States"/>
    <n v="0"/>
    <n v="574080"/>
    <n v="1410662.7096774192"/>
    <n v="0"/>
    <n v="462967.74193548388"/>
    <s v="Bayerischer Rundfunk (BR)"/>
    <n v="94"/>
  </r>
  <r>
    <s v="True Love"/>
    <x v="0"/>
    <x v="3"/>
    <x v="9"/>
    <n v="124"/>
    <s v="September 15, 1989 (United States)"/>
    <x v="22"/>
    <n v="696"/>
    <s v="Nancy Savoca"/>
    <s v="Nancy Savoca"/>
    <s v="Annabella Sciorra"/>
    <s v="United States"/>
    <n v="0"/>
    <n v="1354268"/>
    <n v="3327785.9645161289"/>
    <n v="0"/>
    <n v="1092151.6129032257"/>
    <s v="United Artists"/>
    <n v="104"/>
  </r>
  <r>
    <s v="Second Sight"/>
    <x v="1"/>
    <x v="3"/>
    <x v="9"/>
    <n v="124"/>
    <s v="November 3, 1989 (United States)"/>
    <x v="44"/>
    <n v="1300"/>
    <s v="Joel Zwick"/>
    <s v="Tom Schulman"/>
    <s v="John Larroquette"/>
    <s v="United States"/>
    <n v="0"/>
    <n v="5368865"/>
    <n v="13192686.818548387"/>
    <n v="0"/>
    <n v="4329729.8387096776"/>
    <s v="Lorimar Film Entertainment"/>
    <n v="83"/>
  </r>
  <r>
    <s v="A Chorus of Disapproval"/>
    <x v="1"/>
    <x v="3"/>
    <x v="9"/>
    <n v="124"/>
    <s v="November 3, 1989 (United Kingdom)"/>
    <x v="41"/>
    <n v="776"/>
    <s v="Michael Winner"/>
    <s v="Alan Ayckbourn"/>
    <s v="Jeremy Irons"/>
    <s v="United Kingdom"/>
    <n v="0"/>
    <n v="216373"/>
    <n v="531684.29919354839"/>
    <n v="0"/>
    <n v="174494.35483870967"/>
    <s v="Curzon Films"/>
    <n v="92"/>
  </r>
  <r>
    <s v="The Lemon Sisters"/>
    <x v="8"/>
    <x v="3"/>
    <x v="9"/>
    <n v="124"/>
    <s v="August 31, 1990 (United States)"/>
    <x v="18"/>
    <n v="694"/>
    <s v="Joyce Chopra"/>
    <s v="Jeremy Pikser"/>
    <s v="Diane Keaton"/>
    <s v="United States"/>
    <n v="9000000"/>
    <n v="3473905"/>
    <n v="8536281.0766129028"/>
    <n v="38.598944444444442"/>
    <n v="2801536.2903225808"/>
    <s v="Lightyear Entertainment"/>
    <n v="93"/>
  </r>
  <r>
    <s v="Breaking In"/>
    <x v="0"/>
    <x v="1"/>
    <x v="9"/>
    <n v="124"/>
    <s v="October 13, 1989 (United States)"/>
    <x v="10"/>
    <n v="1400"/>
    <s v="Bill Forsyth"/>
    <s v="John Sayles"/>
    <s v="Burt Reynolds"/>
    <s v="United States"/>
    <n v="6000000"/>
    <n v="1877618"/>
    <n v="4613791.9725806452"/>
    <n v="31.293633333333332"/>
    <n v="1514208.064516129"/>
    <s v="Act III Communications"/>
    <n v="94"/>
  </r>
  <r>
    <s v="Crack House"/>
    <x v="0"/>
    <x v="2"/>
    <x v="9"/>
    <n v="124"/>
    <s v="November 10, 1989 (United States)"/>
    <x v="30"/>
    <n v="353"/>
    <s v="Michael Fischa"/>
    <s v="Blake Schaffer"/>
    <s v="Jim Brown"/>
    <s v="United States"/>
    <n v="0"/>
    <n v="862551"/>
    <n v="2119510.4008064512"/>
    <n v="0"/>
    <n v="695605.6451612903"/>
    <s v="Silverman Entertainment"/>
    <n v="90"/>
  </r>
  <r>
    <s v="Goodfellas"/>
    <x v="0"/>
    <x v="5"/>
    <x v="10"/>
    <n v="130.69999999999999"/>
    <s v="September 21, 1990 (United States)"/>
    <x v="2"/>
    <n v="1100000"/>
    <s v="Martin Scorsese"/>
    <s v="Nicholas Pileggi"/>
    <s v="Robert De Niro"/>
    <s v="United States"/>
    <n v="25000000"/>
    <n v="46963277"/>
    <n v="109485160.68783474"/>
    <n v="187.85310799999999"/>
    <n v="35932117.061973989"/>
    <s v="Warner Bros."/>
    <n v="146"/>
  </r>
  <r>
    <s v="The Godfather: Part III"/>
    <x v="0"/>
    <x v="6"/>
    <x v="10"/>
    <n v="130.69999999999999"/>
    <s v="December 25, 1990 (United States)"/>
    <x v="37"/>
    <n v="370000"/>
    <s v="Francis Ford Coppola"/>
    <s v="Mario Puzo"/>
    <s v="Al Pacino"/>
    <s v="United States"/>
    <n v="54000000"/>
    <n v="136861392"/>
    <n v="319064010.27084929"/>
    <n v="253.44702222222222"/>
    <n v="104714148.43152258"/>
    <s v="Paramount Pictures"/>
    <n v="162"/>
  </r>
  <r>
    <s v="Total Recall"/>
    <x v="0"/>
    <x v="2"/>
    <x v="10"/>
    <n v="130.69999999999999"/>
    <s v="June 1, 1990 (United States)"/>
    <x v="24"/>
    <n v="310000"/>
    <s v="Paul Verhoeven"/>
    <s v="Philip K. Dick"/>
    <s v="Arnold Schwarzenegger"/>
    <s v="United States"/>
    <n v="65000000"/>
    <n v="261317921"/>
    <n v="609208649.79877579"/>
    <n v="402.02757076923081"/>
    <n v="199937200.45906657"/>
    <s v="Carolco Pictures"/>
    <n v="113"/>
  </r>
  <r>
    <s v="Pretty Woman"/>
    <x v="0"/>
    <x v="3"/>
    <x v="10"/>
    <n v="130.69999999999999"/>
    <s v="March 23, 1990 (United States)"/>
    <x v="9"/>
    <n v="299000"/>
    <s v="Garry Marshall"/>
    <s v="J.F. Lawton"/>
    <s v="Richard Gere"/>
    <s v="United States"/>
    <n v="14000000"/>
    <n v="463406268"/>
    <n v="1080335806.1178272"/>
    <n v="3310.0447714285715"/>
    <n v="354557205.81484318"/>
    <s v="Touchstone Pictures"/>
    <n v="119"/>
  </r>
  <r>
    <s v="Home Alone"/>
    <x v="1"/>
    <x v="3"/>
    <x v="10"/>
    <n v="130.69999999999999"/>
    <s v="November 16, 1990 (United States)"/>
    <x v="37"/>
    <n v="501000"/>
    <s v="Chris Columbus"/>
    <s v="John Hughes"/>
    <s v="Macaulay Culkin"/>
    <s v="United States"/>
    <n v="18000000"/>
    <n v="476684675"/>
    <n v="1111291663.9058914"/>
    <n v="2648.2481944444444"/>
    <n v="364716660.29074216"/>
    <s v="Hughes Entertainment"/>
    <n v="103"/>
  </r>
  <r>
    <s v="Ghost"/>
    <x v="8"/>
    <x v="0"/>
    <x v="10"/>
    <n v="130.69999999999999"/>
    <s v="July 13, 1990 (United States)"/>
    <x v="12"/>
    <n v="203000"/>
    <s v="Jerry Zucker"/>
    <s v="Bruce Joel Rubin"/>
    <s v="Patrick Swayze"/>
    <s v="United States"/>
    <n v="22000000"/>
    <n v="505703557"/>
    <n v="1178943181.4682479"/>
    <n v="2298.6525318181821"/>
    <n v="386919324.40703905"/>
    <s v="Paramount Pictures"/>
    <n v="127"/>
  </r>
  <r>
    <s v="Dances with Wolves"/>
    <x v="8"/>
    <x v="1"/>
    <x v="10"/>
    <n v="130.69999999999999"/>
    <s v="November 21, 1990 (United States)"/>
    <x v="45"/>
    <n v="247000"/>
    <s v="Kevin Costner"/>
    <s v="Michael Blake"/>
    <s v="Kevin Costner"/>
    <s v="United States"/>
    <n v="22000000"/>
    <n v="424208848"/>
    <n v="988955133.7842387"/>
    <n v="1928.2220363636363"/>
    <n v="324566830.91048205"/>
    <s v="Tig Productions"/>
    <n v="181"/>
  </r>
  <r>
    <s v="Tremors"/>
    <x v="8"/>
    <x v="3"/>
    <x v="10"/>
    <n v="130.69999999999999"/>
    <s v="January 19, 1990 (United States)"/>
    <x v="12"/>
    <n v="126000"/>
    <s v="Ron Underwood"/>
    <s v="S.S. Wilson"/>
    <s v="Kevin Bacon"/>
    <s v="United States"/>
    <n v="11000000"/>
    <n v="16667084"/>
    <n v="38855856.88446825"/>
    <n v="151.51894545454545"/>
    <n v="12752168.324407039"/>
    <s v="Universal Pictures"/>
    <n v="96"/>
  </r>
  <r>
    <s v="Die Hard 2"/>
    <x v="0"/>
    <x v="2"/>
    <x v="10"/>
    <n v="130.69999999999999"/>
    <s v="July 3, 1990 (United States)"/>
    <x v="12"/>
    <n v="344000"/>
    <s v="Renny Harlin"/>
    <s v="Steven E. de Souza"/>
    <s v="Bruce Willis"/>
    <s v="United States"/>
    <n v="70000000"/>
    <n v="240031274"/>
    <n v="559583237.85615921"/>
    <n v="342.90181999999999"/>
    <n v="183650553.94032136"/>
    <s v="Twentieth Century Fox"/>
    <n v="124"/>
  </r>
  <r>
    <s v="Misery"/>
    <x v="0"/>
    <x v="0"/>
    <x v="10"/>
    <n v="130.69999999999999"/>
    <s v="November 30, 1990 (United States)"/>
    <x v="40"/>
    <n v="191000"/>
    <s v="Rob Reiner"/>
    <s v="Stephen King"/>
    <s v="James Caan"/>
    <s v="United States"/>
    <n v="20000000"/>
    <n v="61276872"/>
    <n v="142854345.05279267"/>
    <n v="306.38435999999996"/>
    <n v="46883605.202754401"/>
    <s v="Castle Rock Entertainment"/>
    <n v="107"/>
  </r>
  <r>
    <s v="Kindergarten Cop"/>
    <x v="8"/>
    <x v="2"/>
    <x v="10"/>
    <n v="130.69999999999999"/>
    <s v="December 21, 1990 (United States)"/>
    <x v="19"/>
    <n v="140000"/>
    <s v="Ivan Reitman"/>
    <s v="Murray Salem"/>
    <s v="Arnold Schwarzenegger"/>
    <s v="United States"/>
    <n v="15000000"/>
    <n v="201957688"/>
    <n v="470822551.90206581"/>
    <n v="1346.3845866666666"/>
    <n v="154520036.72532517"/>
    <s v="Universal Pictures"/>
    <n v="111"/>
  </r>
  <r>
    <s v="The Bonfire of the Vanities"/>
    <x v="0"/>
    <x v="3"/>
    <x v="10"/>
    <n v="130.69999999999999"/>
    <s v="December 21, 1990 (United States)"/>
    <x v="41"/>
    <n v="22000"/>
    <s v="Brian De Palma"/>
    <s v="Michael Cristofer"/>
    <s v="Tom Hanks"/>
    <s v="United States"/>
    <n v="47000000"/>
    <n v="15691192"/>
    <n v="36580766.659525633"/>
    <n v="33.385514893617021"/>
    <n v="12005502.677888295"/>
    <s v="Warner Bros."/>
    <n v="125"/>
  </r>
  <r>
    <s v="Teenage Mutant Ninja Turtles"/>
    <x v="1"/>
    <x v="2"/>
    <x v="10"/>
    <n v="130.69999999999999"/>
    <s v="March 30, 1990 (United States)"/>
    <x v="8"/>
    <n v="88000"/>
    <s v="Steve Barron"/>
    <s v="Kevin Eastman"/>
    <s v="Judith Hoag"/>
    <s v="United States"/>
    <n v="13500000"/>
    <n v="201965915"/>
    <n v="470841731.44988525"/>
    <n v="1496.0438148148148"/>
    <n v="154526331.2930375"/>
    <s v="888 Productions"/>
    <n v="93"/>
  </r>
  <r>
    <s v="Edward Scissorhands"/>
    <x v="8"/>
    <x v="0"/>
    <x v="10"/>
    <n v="130.69999999999999"/>
    <s v="December 14, 1990 (United States)"/>
    <x v="6"/>
    <n v="456000"/>
    <s v="Tim Burton"/>
    <s v="Tim Burton"/>
    <s v="Johnny Depp"/>
    <s v="United States"/>
    <n v="20000000"/>
    <n v="86024005"/>
    <n v="200547163.91354248"/>
    <n v="430.120025"/>
    <n v="65817907.421576135"/>
    <s v="Twentieth Century Fox"/>
    <n v="105"/>
  </r>
  <r>
    <s v="The Hunt for Red October"/>
    <x v="1"/>
    <x v="2"/>
    <x v="10"/>
    <n v="130.69999999999999"/>
    <s v="March 2, 1990 (United States)"/>
    <x v="37"/>
    <n v="186000"/>
    <s v="John McTiernan"/>
    <s v="Tom Clancy"/>
    <s v="Sean Connery"/>
    <s v="United States"/>
    <n v="30000000"/>
    <n v="200512643"/>
    <n v="467453728.55470544"/>
    <n v="668.3754766666666"/>
    <n v="153414416.9854629"/>
    <s v="Paramount Pictures"/>
    <n v="135"/>
  </r>
  <r>
    <s v="Dick Tracy"/>
    <x v="1"/>
    <x v="2"/>
    <x v="10"/>
    <n v="130.69999999999999"/>
    <s v="June 15, 1990 (United States)"/>
    <x v="10"/>
    <n v="59000"/>
    <s v="Warren Beatty"/>
    <s v="Chester Gould"/>
    <s v="Warren Beatty"/>
    <s v="United States"/>
    <n v="47000000"/>
    <n v="162738726"/>
    <n v="379391658.85386384"/>
    <n v="346.25260851063831"/>
    <n v="124513179.80107117"/>
    <s v="Touchstone Pictures"/>
    <n v="105"/>
  </r>
  <r>
    <s v="Awakenings"/>
    <x v="8"/>
    <x v="5"/>
    <x v="10"/>
    <n v="130.69999999999999"/>
    <s v="January 11, 1991 (United States)"/>
    <x v="40"/>
    <n v="130000"/>
    <s v="Penny Marshall"/>
    <s v="Oliver Sacks"/>
    <s v="Robert De Niro"/>
    <s v="United States"/>
    <n v="31000000"/>
    <n v="52096475"/>
    <n v="121452149.44529457"/>
    <n v="168.05314516129033"/>
    <n v="39859583.014537111"/>
    <s v="Columbia Pictures"/>
    <n v="121"/>
  </r>
  <r>
    <s v="The Handmaid's Tale"/>
    <x v="0"/>
    <x v="0"/>
    <x v="10"/>
    <n v="130.69999999999999"/>
    <s v="March 9, 1990 (United States)"/>
    <x v="22"/>
    <n v="9100"/>
    <s v="Volker SchlÃ¶ndorff"/>
    <s v="Margaret Atwood"/>
    <s v="Natasha Richardson"/>
    <s v="United States"/>
    <n v="0"/>
    <n v="4960385"/>
    <n v="11564111.013771998"/>
    <n v="0"/>
    <n v="3795244.8355011479"/>
    <s v="Bioskop Film"/>
    <n v="108"/>
  </r>
  <r>
    <s v="Wild at Heart"/>
    <x v="0"/>
    <x v="3"/>
    <x v="10"/>
    <n v="130.69999999999999"/>
    <s v="August 17, 1990 (United States)"/>
    <x v="13"/>
    <n v="86000"/>
    <s v="David Lynch"/>
    <s v="Barry Gifford"/>
    <s v="Nicolas Cage"/>
    <s v="United States"/>
    <n v="9500000"/>
    <n v="14561425"/>
    <n v="33946948.718439177"/>
    <n v="153.27815789473684"/>
    <n v="11141105.585309871"/>
    <s v="PolyGram Filmed Entertainment"/>
    <n v="125"/>
  </r>
  <r>
    <s v="Predator 2"/>
    <x v="0"/>
    <x v="2"/>
    <x v="10"/>
    <n v="130.69999999999999"/>
    <s v="November 21, 1990 (United States)"/>
    <x v="21"/>
    <n v="151000"/>
    <s v="Stephen Hopkins"/>
    <s v="Jim Thomas"/>
    <s v="Danny Glover"/>
    <s v="United States"/>
    <n v="35000000"/>
    <n v="57120318"/>
    <n v="133164199.65263963"/>
    <n v="163.20090857142858"/>
    <n v="43703380.260137722"/>
    <s v="Davis Entertainment"/>
    <n v="108"/>
  </r>
  <r>
    <s v="RoboCop 2"/>
    <x v="0"/>
    <x v="2"/>
    <x v="10"/>
    <n v="130.69999999999999"/>
    <s v="June 22, 1990 (United States)"/>
    <x v="1"/>
    <n v="83000"/>
    <s v="Irvin Kershner"/>
    <s v="Edward Neumeier"/>
    <s v="Peter Weller"/>
    <s v="United States"/>
    <n v="25000000"/>
    <n v="45681173"/>
    <n v="106496200.5592961"/>
    <n v="182.724692"/>
    <n v="34951165.263963275"/>
    <s v="Orion Pictures"/>
    <n v="117"/>
  </r>
  <r>
    <s v="The Witches"/>
    <x v="1"/>
    <x v="1"/>
    <x v="10"/>
    <n v="130.69999999999999"/>
    <s v="August 24, 1990 (United States)"/>
    <x v="15"/>
    <n v="46000"/>
    <s v="Nicolas Roeg"/>
    <s v="Roald Dahl"/>
    <s v="Anjelica Huston"/>
    <s v="United Kingdom"/>
    <n v="0"/>
    <n v="10360553"/>
    <n v="24153485.073450651"/>
    <n v="0"/>
    <n v="7926972.4560061209"/>
    <s v="Lorimar Film Entertainment"/>
    <n v="91"/>
  </r>
  <r>
    <s v="Jacob's Ladder"/>
    <x v="0"/>
    <x v="0"/>
    <x v="10"/>
    <n v="130.69999999999999"/>
    <s v="November 2, 1990 (United States)"/>
    <x v="24"/>
    <n v="101000"/>
    <s v="Adrian Lyne"/>
    <s v="Bruce Joel Rubin"/>
    <s v="Tim Robbins"/>
    <s v="United States"/>
    <n v="25000000"/>
    <n v="26118851"/>
    <n v="60890695.483550116"/>
    <n v="104.475404"/>
    <n v="19983818.668706965"/>
    <s v="Carolco Pictures"/>
    <n v="113"/>
  </r>
  <r>
    <s v="Back to the Future Part III"/>
    <x v="1"/>
    <x v="1"/>
    <x v="10"/>
    <n v="130.69999999999999"/>
    <s v="May 25, 1990 (United States)"/>
    <x v="34"/>
    <n v="416000"/>
    <s v="Robert Zemeckis"/>
    <s v="Robert Zemeckis"/>
    <s v="Michael J. Fox"/>
    <s v="United States"/>
    <n v="40000000"/>
    <n v="245077583"/>
    <n v="571347662.89288449"/>
    <n v="612.69395750000001"/>
    <n v="187511540.16832441"/>
    <s v="Universal Pictures"/>
    <n v="118"/>
  </r>
  <r>
    <s v="Darkman"/>
    <x v="0"/>
    <x v="2"/>
    <x v="10"/>
    <n v="130.69999999999999"/>
    <s v="August 24, 1990 (United States)"/>
    <x v="5"/>
    <n v="60000"/>
    <s v="Sam Raimi"/>
    <s v="Sam Raimi"/>
    <s v="Liam Neeson"/>
    <s v="United States"/>
    <n v="14000000"/>
    <n v="48878502"/>
    <n v="113950111.39556237"/>
    <n v="349.13215714285712"/>
    <n v="37397476.664116301"/>
    <s v="Renaissance Pictures"/>
    <n v="96"/>
  </r>
  <r>
    <s v="The Hot Spot"/>
    <x v="0"/>
    <x v="6"/>
    <x v="10"/>
    <n v="130.69999999999999"/>
    <s v="October 26, 1990 (United States)"/>
    <x v="5"/>
    <n v="11000"/>
    <s v="Dennis Hopper"/>
    <s v="Charles Williams"/>
    <s v="Don Johnson"/>
    <s v="United States"/>
    <n v="13000000"/>
    <n v="1293976"/>
    <n v="3016637.2394797248"/>
    <n v="9.9536615384615388"/>
    <n v="990035.19510329003"/>
    <s v="Orion Pictures"/>
    <n v="130"/>
  </r>
  <r>
    <s v="Cry-Baby"/>
    <x v="8"/>
    <x v="3"/>
    <x v="10"/>
    <n v="130.69999999999999"/>
    <s v="April 6, 1990 (United States)"/>
    <x v="16"/>
    <n v="57000"/>
    <s v="John Waters"/>
    <s v="John Waters"/>
    <s v="Johnny Depp"/>
    <s v="United States"/>
    <n v="11000000"/>
    <n v="8266343"/>
    <n v="19271267.881407805"/>
    <n v="75.148572727272722"/>
    <n v="6324669.4720734507"/>
    <s v="Universal Pictures"/>
    <n v="85"/>
  </r>
  <r>
    <s v="Presumed Innocent"/>
    <x v="0"/>
    <x v="16"/>
    <x v="10"/>
    <n v="130.69999999999999"/>
    <s v="July 27, 1990 (United States)"/>
    <x v="15"/>
    <n v="39000"/>
    <s v="Alan J. Pakula"/>
    <s v="Scott Turow"/>
    <s v="Harrison Ford"/>
    <s v="United States"/>
    <n v="22000000"/>
    <n v="221303188"/>
    <n v="515922581.35883707"/>
    <n v="1005.9235818181819"/>
    <n v="169321490.43611324"/>
    <s v="Warner Bros."/>
    <n v="127"/>
  </r>
  <r>
    <s v="Arachnophobia"/>
    <x v="8"/>
    <x v="3"/>
    <x v="10"/>
    <n v="130.69999999999999"/>
    <s v="July 18, 1990 (United States)"/>
    <x v="5"/>
    <n v="65000"/>
    <s v="Frank Marshall"/>
    <s v="Don Jakoby"/>
    <s v="Jeff Daniels"/>
    <s v="United States"/>
    <n v="22000000"/>
    <n v="53208180"/>
    <n v="124043859.57153788"/>
    <n v="241.85536363636362"/>
    <n v="40710160.673297629"/>
    <s v="Hollywood Pictures"/>
    <n v="109"/>
  </r>
  <r>
    <s v="Days of Thunder"/>
    <x v="8"/>
    <x v="2"/>
    <x v="10"/>
    <n v="130.69999999999999"/>
    <s v="June 27, 1990 (United States)"/>
    <x v="10"/>
    <n v="81000"/>
    <s v="Tony Scott"/>
    <s v="Robert Towne"/>
    <s v="Tom Cruise"/>
    <s v="United States"/>
    <n v="60000000"/>
    <n v="157920733"/>
    <n v="368159505.31828618"/>
    <n v="263.2012216666667"/>
    <n v="120826880.64269319"/>
    <s v="Don Simpson/Jerry Bruckheimer Films"/>
    <n v="107"/>
  </r>
  <r>
    <s v="King of New York"/>
    <x v="0"/>
    <x v="6"/>
    <x v="10"/>
    <n v="130.69999999999999"/>
    <s v="January 5, 1991 (United States)"/>
    <x v="9"/>
    <n v="34000"/>
    <s v="Abel Ferrara"/>
    <s v="Nicholas St. John"/>
    <s v="Christopher Walken"/>
    <s v="Italy"/>
    <n v="5300000"/>
    <n v="2554476"/>
    <n v="5955232.1132364189"/>
    <n v="48.197660377358496"/>
    <n v="1954457.5363427699"/>
    <s v="Reteitalia"/>
    <n v="103"/>
  </r>
  <r>
    <s v="Gremlins 2: The New Batch"/>
    <x v="8"/>
    <x v="3"/>
    <x v="10"/>
    <n v="130.69999999999999"/>
    <s v="June 15, 1990 (United States)"/>
    <x v="5"/>
    <n v="95000"/>
    <s v="Joe Dante"/>
    <s v="Chris Columbus"/>
    <s v="Zach Galligan"/>
    <s v="United States"/>
    <n v="50000000"/>
    <n v="41482207"/>
    <n v="96707180.358837038"/>
    <n v="82.964413999999991"/>
    <n v="31738490.436113238"/>
    <s v="Warner Bros."/>
    <n v="106"/>
  </r>
  <r>
    <s v="Rocky V"/>
    <x v="8"/>
    <x v="0"/>
    <x v="10"/>
    <n v="130.69999999999999"/>
    <s v="November 16, 1990 (United States)"/>
    <x v="11"/>
    <n v="130000"/>
    <s v="John G. Avildsen"/>
    <s v="Sylvester Stallone"/>
    <s v="Sylvester Stallone"/>
    <s v="United States"/>
    <n v="42000000"/>
    <n v="119946358"/>
    <n v="279630109.27773529"/>
    <n v="285.58656666666667"/>
    <n v="91772270.849273145"/>
    <s v="United Artists"/>
    <n v="104"/>
  </r>
  <r>
    <s v="Young Guns II"/>
    <x v="8"/>
    <x v="2"/>
    <x v="10"/>
    <n v="130.69999999999999"/>
    <s v="August 1, 1990 (United States)"/>
    <x v="16"/>
    <n v="32000"/>
    <s v="Geoff Murphy"/>
    <s v="John Fusco"/>
    <s v="Emilio Estevez"/>
    <s v="United States"/>
    <n v="20000000"/>
    <n v="44143410"/>
    <n v="102911224.3840857"/>
    <n v="220.71705000000003"/>
    <n v="33774605.96786534"/>
    <s v="Morgan Creek Entertainment"/>
    <n v="104"/>
  </r>
  <r>
    <s v="Miller's Crossing"/>
    <x v="0"/>
    <x v="6"/>
    <x v="10"/>
    <n v="130.69999999999999"/>
    <s v="October 5, 1990 (United States)"/>
    <x v="3"/>
    <n v="128000"/>
    <s v="Joel Coen"/>
    <s v="Joel Coen"/>
    <s v="Gabriel Byrne"/>
    <s v="United States"/>
    <n v="14000000"/>
    <n v="5080409"/>
    <n v="11843922.12930375"/>
    <n v="36.288635714285718"/>
    <n v="3887076.5110941087"/>
    <s v="Circle Films"/>
    <n v="115"/>
  </r>
  <r>
    <s v="Revenge"/>
    <x v="0"/>
    <x v="2"/>
    <x v="10"/>
    <n v="130.69999999999999"/>
    <s v="February 16, 1990 (United States)"/>
    <x v="19"/>
    <n v="17000"/>
    <s v="Tony Scott"/>
    <s v="Jim Harrison"/>
    <s v="Kevin Costner"/>
    <s v="United States"/>
    <n v="22000000"/>
    <n v="15645616"/>
    <n v="36474515.648048967"/>
    <n v="71.116436363636353"/>
    <n v="11970631.981637338"/>
    <s v="New World Pictures"/>
    <n v="124"/>
  </r>
  <r>
    <s v="Lord of the Flies"/>
    <x v="0"/>
    <x v="1"/>
    <x v="10"/>
    <n v="130.69999999999999"/>
    <s v="March 16, 1990 (United States)"/>
    <x v="5"/>
    <n v="28000"/>
    <s v="Harry Hook"/>
    <s v="William Golding"/>
    <s v="Balthazar Getty"/>
    <s v="United States"/>
    <n v="0"/>
    <n v="13985225"/>
    <n v="32603657.670237184"/>
    <n v="0"/>
    <n v="10700248.661055854"/>
    <s v="Castle Rock Entertainment"/>
    <n v="90"/>
  </r>
  <r>
    <s v="Nikita"/>
    <x v="0"/>
    <x v="2"/>
    <x v="10"/>
    <n v="130.69999999999999"/>
    <s v="April 1991 (United States)"/>
    <x v="4"/>
    <n v="69000"/>
    <s v="Luc Besson"/>
    <s v="Luc Besson"/>
    <s v="Anne Parillaud"/>
    <s v="France"/>
    <n v="0"/>
    <n v="5017971"/>
    <n v="11698360.854628921"/>
    <n v="0"/>
    <n v="3839304.5141545525"/>
    <s v="Gaumont"/>
    <n v="117"/>
  </r>
  <r>
    <s v="Mermaids"/>
    <x v="8"/>
    <x v="3"/>
    <x v="10"/>
    <n v="130.69999999999999"/>
    <s v="December 14, 1990 (United States)"/>
    <x v="17"/>
    <n v="30000"/>
    <s v="Richard Benjamin"/>
    <s v="Patty Dann"/>
    <s v="Cher"/>
    <s v="United States"/>
    <n v="20000000"/>
    <n v="35419397"/>
    <n v="82572993.618209645"/>
    <n v="177.09698499999999"/>
    <n v="27099768.171384852"/>
    <s v="Orion Pictures"/>
    <n v="110"/>
  </r>
  <r>
    <s v="Child's Play 2"/>
    <x v="0"/>
    <x v="4"/>
    <x v="10"/>
    <n v="130.69999999999999"/>
    <s v="November 9, 1990 (United States)"/>
    <x v="23"/>
    <n v="47000"/>
    <s v="John Lafia"/>
    <s v="Don Mancini"/>
    <s v="Alex Vincent"/>
    <s v="United States"/>
    <n v="13000000"/>
    <n v="35763605"/>
    <n v="83375443.332058147"/>
    <n v="275.10465384615384"/>
    <n v="27363125.478194341"/>
    <s v="Universal Pictures"/>
    <n v="84"/>
  </r>
  <r>
    <s v="Joe Versus the Volcano"/>
    <x v="1"/>
    <x v="3"/>
    <x v="10"/>
    <n v="130.69999999999999"/>
    <s v="March 9, 1990 (United States)"/>
    <x v="1"/>
    <n v="35000"/>
    <s v="John Patrick Shanley"/>
    <s v="John Patrick Shanley"/>
    <s v="Tom Hanks"/>
    <s v="United States"/>
    <n v="25000000"/>
    <n v="39404261"/>
    <n v="91862879.316755936"/>
    <n v="157.61704399999999"/>
    <n v="30148631.216526397"/>
    <s v="Warner Bros."/>
    <n v="102"/>
  </r>
  <r>
    <s v="Slacker"/>
    <x v="0"/>
    <x v="3"/>
    <x v="10"/>
    <n v="130.69999999999999"/>
    <s v="July 5, 1991 (United States)"/>
    <x v="12"/>
    <n v="20000"/>
    <s v="Richard Linklater"/>
    <s v="Richard Linklater"/>
    <s v="Richard Linklater"/>
    <s v="United States"/>
    <n v="23000"/>
    <n v="1228108"/>
    <n v="2863079.6296863044"/>
    <n v="5339.6"/>
    <n v="939638.86763580726"/>
    <s v="Detour Filmproduction"/>
    <n v="97"/>
  </r>
  <r>
    <s v="Flatliners"/>
    <x v="0"/>
    <x v="0"/>
    <x v="10"/>
    <n v="130.69999999999999"/>
    <s v="August 10, 1990 (United States)"/>
    <x v="14"/>
    <n v="82000"/>
    <s v="Joel Schumacher"/>
    <s v="Peter Filardi"/>
    <s v="Kiefer Sutherland"/>
    <s v="United States"/>
    <n v="26000000"/>
    <n v="61489265"/>
    <n v="143349495.37490436"/>
    <n v="236.49717307692305"/>
    <n v="47046109.410864577"/>
    <s v="Columbia Pictures"/>
    <n v="115"/>
  </r>
  <r>
    <s v="Days of Being Wild"/>
    <x v="4"/>
    <x v="6"/>
    <x v="10"/>
    <n v="130.69999999999999"/>
    <s v="December 15, 1990 (Hong Kong)"/>
    <x v="24"/>
    <n v="19000"/>
    <s v="Kar-Wai Wong"/>
    <s v="Jeffrey Lau"/>
    <s v="Leslie Cheung"/>
    <s v="Hong Kong"/>
    <n v="0"/>
    <n v="3106052"/>
    <n v="7241117.4016832439"/>
    <n v="0"/>
    <n v="2376474.3687834735"/>
    <s v="In-Gear Film"/>
    <n v="94"/>
  </r>
  <r>
    <s v="The Exorcist III"/>
    <x v="0"/>
    <x v="0"/>
    <x v="10"/>
    <n v="130.69999999999999"/>
    <s v="August 17, 1990 (United States)"/>
    <x v="5"/>
    <n v="27000"/>
    <s v="William Peter Blatty"/>
    <s v="William Peter Blatty"/>
    <s v="George C. Scott"/>
    <s v="United States"/>
    <n v="0"/>
    <n v="39024251"/>
    <n v="90976964.649579197"/>
    <n v="0"/>
    <n v="29857881.407804132"/>
    <s v="Morgan Creek Entertainment"/>
    <n v="110"/>
  </r>
  <r>
    <s v="Quigley Down Under"/>
    <x v="8"/>
    <x v="2"/>
    <x v="10"/>
    <n v="130.69999999999999"/>
    <s v="October 19, 1990 (United States)"/>
    <x v="15"/>
    <n v="21000"/>
    <s v="Simon Wincer"/>
    <s v="John Hill"/>
    <s v="Tom Selleck"/>
    <s v="Australia"/>
    <n v="20000000"/>
    <n v="21413105"/>
    <n v="49920222.597551644"/>
    <n v="107.06552499999999"/>
    <n v="16383400.91813313"/>
    <s v="PathÃ© Entertainment"/>
    <n v="119"/>
  </r>
  <r>
    <s v="Nightbreed"/>
    <x v="0"/>
    <x v="2"/>
    <x v="10"/>
    <n v="130.69999999999999"/>
    <s v="February 16, 1990 (United States)"/>
    <x v="16"/>
    <n v="21000"/>
    <s v="Clive Barker"/>
    <s v="Clive Barker"/>
    <s v="Craig Sheffer"/>
    <s v="United States"/>
    <n v="11000000"/>
    <n v="8862354"/>
    <n v="20660744.175975516"/>
    <n v="80.566854545454547"/>
    <n v="6780684.0091813318"/>
    <s v="Morgan Creek Entertainment"/>
    <n v="102"/>
  </r>
  <r>
    <s v="The Two Jakes"/>
    <x v="0"/>
    <x v="6"/>
    <x v="10"/>
    <n v="130.69999999999999"/>
    <s v="August 10, 1990 (United States)"/>
    <x v="19"/>
    <n v="12000"/>
    <s v="Jack Nicholson"/>
    <s v="Robert Towne"/>
    <s v="Jack Nicholson"/>
    <s v="United States"/>
    <n v="19000000"/>
    <n v="10005969"/>
    <n v="23326845.863045141"/>
    <n v="52.662994736842109"/>
    <n v="7655676.3580719205"/>
    <s v="88 Productions"/>
    <n v="137"/>
  </r>
  <r>
    <s v="Lionheart"/>
    <x v="0"/>
    <x v="2"/>
    <x v="10"/>
    <n v="130.69999999999999"/>
    <s v="January 11, 1991 (United States)"/>
    <x v="19"/>
    <n v="34000"/>
    <s v="Sheldon Lettich"/>
    <s v="Stefani Warren"/>
    <s v="Jean-Claude Van Damme"/>
    <s v="United States"/>
    <n v="6000000"/>
    <n v="24271196"/>
    <n v="56583270.246365726"/>
    <n v="404.51993333333337"/>
    <n v="18570157.612853866"/>
    <s v="Imperial Entertainment Corporation"/>
    <n v="108"/>
  </r>
  <r>
    <s v="Internal Affairs"/>
    <x v="0"/>
    <x v="6"/>
    <x v="10"/>
    <n v="130.69999999999999"/>
    <s v="January 12, 1990 (United States)"/>
    <x v="16"/>
    <n v="18000"/>
    <s v="Mike Figgis"/>
    <s v="Henry Bean"/>
    <s v="Richard Gere"/>
    <s v="United States"/>
    <n v="15000000"/>
    <n v="27734391"/>
    <n v="64656992.637337416"/>
    <n v="184.89594"/>
    <n v="21219885.998469777"/>
    <s v="Paramount Pictures"/>
    <n v="115"/>
  </r>
  <r>
    <s v="Three Men and a Little Lady"/>
    <x v="1"/>
    <x v="3"/>
    <x v="10"/>
    <n v="130.69999999999999"/>
    <s v="November 21, 1990 (United States)"/>
    <x v="30"/>
    <n v="23000"/>
    <s v="Emile Ardolino"/>
    <s v="Coline Serreau"/>
    <s v="Tom Selleck"/>
    <s v="United States"/>
    <n v="0"/>
    <n v="71609321"/>
    <n v="166942311.46671769"/>
    <n v="0"/>
    <n v="54789074.980872229"/>
    <s v="Touchstone Pictures"/>
    <n v="104"/>
  </r>
  <r>
    <s v="Problem Child"/>
    <x v="1"/>
    <x v="3"/>
    <x v="10"/>
    <n v="130.69999999999999"/>
    <s v="July 27, 1990 (United States)"/>
    <x v="20"/>
    <n v="29000"/>
    <s v="Dennis Dugan"/>
    <s v="Scott Alexander"/>
    <s v="Michael Oliver"/>
    <s v="United States"/>
    <n v="10000000"/>
    <n v="72270891"/>
    <n v="168484625.00153023"/>
    <n v="722.70890999999995"/>
    <n v="55295249.426166795"/>
    <s v="Universal Pictures"/>
    <n v="81"/>
  </r>
  <r>
    <s v="The Grifters"/>
    <x v="0"/>
    <x v="6"/>
    <x v="10"/>
    <n v="130.69999999999999"/>
    <s v="January 25, 1991 (United States)"/>
    <x v="15"/>
    <n v="26000"/>
    <s v="Stephen Frears"/>
    <s v="Jim Thompson"/>
    <s v="Anjelica Huston"/>
    <s v="United States"/>
    <n v="0"/>
    <n v="13446769"/>
    <n v="31348358.946442235"/>
    <n v="0"/>
    <n v="10288270.084162204"/>
    <s v="Cineplex Odeon Films"/>
    <n v="110"/>
  </r>
  <r>
    <s v="My Blue Heaven"/>
    <x v="8"/>
    <x v="3"/>
    <x v="10"/>
    <n v="130.69999999999999"/>
    <s v="August 17, 1990 (United States)"/>
    <x v="21"/>
    <n v="19000"/>
    <s v="Herbert Ross"/>
    <s v="Nora Ephron"/>
    <s v="Steve Martin"/>
    <s v="United States"/>
    <n v="0"/>
    <n v="23591472"/>
    <n v="54998634.417750575"/>
    <n v="0"/>
    <n v="18050093.343534812"/>
    <s v="Hawn / Sylbert Movie Company"/>
    <n v="97"/>
  </r>
  <r>
    <s v="The Rescuers Down Under"/>
    <x v="2"/>
    <x v="10"/>
    <x v="10"/>
    <n v="130.69999999999999"/>
    <s v="November 16, 1990 (United States)"/>
    <x v="15"/>
    <n v="40000"/>
    <s v="Hendel Butoy"/>
    <s v="Jim Cox"/>
    <s v="Bob Newhart"/>
    <s v="United States"/>
    <n v="30000000"/>
    <n v="27931461"/>
    <n v="65116420.556235656"/>
    <n v="93.104869999999991"/>
    <n v="21370666.411629688"/>
    <s v="Silver Screen Partners IV"/>
    <n v="77"/>
  </r>
  <r>
    <s v="House Party"/>
    <x v="0"/>
    <x v="3"/>
    <x v="10"/>
    <n v="130.69999999999999"/>
    <s v="March 9, 1990 (United States)"/>
    <x v="16"/>
    <n v="14000"/>
    <s v="Reginald Hudlin"/>
    <s v="Reginald Hudlin"/>
    <s v="Christopher Reid"/>
    <s v="United States"/>
    <n v="2500000"/>
    <n v="26385627"/>
    <n v="61512628.514919661"/>
    <n v="1055.42508"/>
    <n v="20187931.905126244"/>
    <s v="Jackson/McHenry Company,The"/>
    <n v="100"/>
  </r>
  <r>
    <s v="Another 48 Hrs."/>
    <x v="0"/>
    <x v="2"/>
    <x v="10"/>
    <n v="130.69999999999999"/>
    <s v="June 8, 1990 (United States)"/>
    <x v="23"/>
    <n v="40000"/>
    <s v="Walter Hill"/>
    <s v="John Fasano"/>
    <s v="Eddie Murphy"/>
    <s v="United States"/>
    <n v="38000000"/>
    <n v="153518974"/>
    <n v="357897715.2088753"/>
    <n v="403.9973"/>
    <n v="117459046.67176741"/>
    <s v="Paramount Pictures"/>
    <n v="93"/>
  </r>
  <r>
    <s v="Night of the Living Dead"/>
    <x v="0"/>
    <x v="4"/>
    <x v="10"/>
    <n v="130.69999999999999"/>
    <s v="October 19, 1990 (United States)"/>
    <x v="15"/>
    <n v="40000"/>
    <s v="Tom Savini"/>
    <s v="John A. Russo"/>
    <s v="Tony Todd"/>
    <s v="United States"/>
    <n v="4200000"/>
    <n v="5835247"/>
    <n v="13603670.703136954"/>
    <n v="138.93445238095239"/>
    <n v="4464611.3236419279"/>
    <s v="21st Century Film Corporation"/>
    <n v="92"/>
  </r>
  <r>
    <s v="Pacific Heights"/>
    <x v="0"/>
    <x v="14"/>
    <x v="10"/>
    <n v="130.69999999999999"/>
    <s v="September 28, 1990 (United States)"/>
    <x v="5"/>
    <n v="19000"/>
    <s v="John Schlesinger"/>
    <s v="Daniel Pyne"/>
    <s v="Melanie Griffith"/>
    <s v="United States"/>
    <n v="18000000"/>
    <n v="44926706"/>
    <n v="104737316.89517981"/>
    <n v="249.5928111111111"/>
    <n v="34373914.3075746"/>
    <s v="Morgan Creek Entertainment"/>
    <n v="102"/>
  </r>
  <r>
    <s v="Postcards from the Edge"/>
    <x v="0"/>
    <x v="3"/>
    <x v="10"/>
    <n v="130.69999999999999"/>
    <s v="September 14, 1990 (United States)"/>
    <x v="17"/>
    <n v="16000"/>
    <s v="Mike Nichols"/>
    <s v="Carrie Fisher"/>
    <s v="Meryl Streep"/>
    <s v="United States"/>
    <n v="22000000"/>
    <n v="39071603"/>
    <n v="91087356.037490442"/>
    <n v="177.59819545454545"/>
    <n v="29894110.94108646"/>
    <s v="Columbia Pictures"/>
    <n v="101"/>
  </r>
  <r>
    <s v="Henry &amp; June"/>
    <x v="5"/>
    <x v="5"/>
    <x v="10"/>
    <n v="130.69999999999999"/>
    <s v="October 5, 1990 (United States)"/>
    <x v="21"/>
    <n v="13000"/>
    <s v="Philip Kaufman"/>
    <s v="AnaÃ¯s Nin"/>
    <s v="Fred Ward"/>
    <s v="United States"/>
    <n v="0"/>
    <n v="23472449"/>
    <n v="54721156.926549353"/>
    <n v="0"/>
    <n v="17959027.543993879"/>
    <s v="Universal Pictures"/>
    <n v="136"/>
  </r>
  <r>
    <s v="Hard to Kill"/>
    <x v="0"/>
    <x v="2"/>
    <x v="10"/>
    <n v="130.69999999999999"/>
    <s v="February 9, 1990 (United States)"/>
    <x v="1"/>
    <n v="28000"/>
    <s v="Bruce Malmuth"/>
    <s v="Steven McKay"/>
    <s v="Steven Seagal"/>
    <s v="United States"/>
    <n v="10000000"/>
    <n v="47410827"/>
    <n v="110528530.88676359"/>
    <n v="474.10826999999995"/>
    <n v="36274542.46365723"/>
    <s v="Warner Bros."/>
    <n v="96"/>
  </r>
  <r>
    <s v="Pump Up the Volume"/>
    <x v="0"/>
    <x v="3"/>
    <x v="10"/>
    <n v="130.69999999999999"/>
    <s v="August 22, 1990 (United States)"/>
    <x v="13"/>
    <n v="27000"/>
    <s v="Allan Moyle"/>
    <s v="Allan Moyle"/>
    <s v="Christian Slater"/>
    <s v="Canada"/>
    <n v="0"/>
    <n v="11541758"/>
    <n v="26907220.065799542"/>
    <n v="0"/>
    <n v="8830725.3251721505"/>
    <s v="New Line Cinema"/>
    <n v="102"/>
  </r>
  <r>
    <s v="Hamlet"/>
    <x v="1"/>
    <x v="0"/>
    <x v="10"/>
    <n v="130.69999999999999"/>
    <s v="January 18, 1991 (United States)"/>
    <x v="17"/>
    <n v="22000"/>
    <s v="Franco Zeffirelli"/>
    <s v="William Shakespeare"/>
    <s v="Mel Gibson"/>
    <s v="United States"/>
    <n v="0"/>
    <n v="20710451"/>
    <n v="48282130.219586842"/>
    <n v="0"/>
    <n v="15845792.654934967"/>
    <s v="Icon Productions"/>
    <n v="135"/>
  </r>
  <r>
    <s v="The NeverEnding Story II: The Next Chapter"/>
    <x v="1"/>
    <x v="1"/>
    <x v="10"/>
    <n v="130.69999999999999"/>
    <s v="February 8, 1991 (United States)"/>
    <x v="33"/>
    <n v="25000"/>
    <s v="George Miller"/>
    <s v="Karin Howard"/>
    <s v="Jonathan Brandis"/>
    <s v="Germany"/>
    <n v="36000000"/>
    <n v="17373527"/>
    <n v="40502782.531752102"/>
    <n v="48.259797222222225"/>
    <n v="13292675.59296098"/>
    <s v="Warner Bros."/>
    <n v="89"/>
  </r>
  <r>
    <s v="Men at Work"/>
    <x v="8"/>
    <x v="2"/>
    <x v="10"/>
    <n v="130.69999999999999"/>
    <s v="August 24, 1990 (United States)"/>
    <x v="22"/>
    <n v="23000"/>
    <s v="Emilio Estevez"/>
    <s v="Emilio Estevez"/>
    <s v="Charlie Sheen"/>
    <s v="United States"/>
    <n v="0"/>
    <n v="16247964"/>
    <n v="37878765.346595258"/>
    <n v="0"/>
    <n v="12431495.026778884"/>
    <s v="Epic Productions"/>
    <n v="98"/>
  </r>
  <r>
    <s v="Leatherface: Texas Chainsaw Massacre III"/>
    <x v="0"/>
    <x v="4"/>
    <x v="10"/>
    <n v="130.69999999999999"/>
    <s v="January 12, 1990 (United States)"/>
    <x v="27"/>
    <n v="15000"/>
    <s v="Jeff Burr"/>
    <s v="Kim Henkel"/>
    <s v="Kate Hodge"/>
    <s v="United States"/>
    <n v="2000000"/>
    <n v="5765562"/>
    <n v="13441214.547819434"/>
    <n v="288.27809999999999"/>
    <n v="4411294.5677123182"/>
    <s v="Nicolas Entertainment"/>
    <n v="85"/>
  </r>
  <r>
    <s v="Reversal of Fortune"/>
    <x v="0"/>
    <x v="5"/>
    <x v="10"/>
    <n v="130.69999999999999"/>
    <s v="November 9, 1990 (United States)"/>
    <x v="13"/>
    <n v="15000"/>
    <s v="Barbet Schroeder"/>
    <s v="Alan Dershowitz"/>
    <s v="Jeremy Irons"/>
    <s v="United States"/>
    <n v="0"/>
    <n v="15445131"/>
    <n v="36007126.363427699"/>
    <n v="0"/>
    <n v="11817238.71461362"/>
    <s v="Sovereign Pictures"/>
    <n v="111"/>
  </r>
  <r>
    <s v="Frankenhooker"/>
    <x v="0"/>
    <x v="3"/>
    <x v="10"/>
    <n v="130.69999999999999"/>
    <s v="June 1, 1990 (United States)"/>
    <x v="19"/>
    <n v="9400"/>
    <s v="Frank Henenlotter"/>
    <s v="Robert Martin"/>
    <s v="James Lorinz"/>
    <s v="United States"/>
    <n v="2500000"/>
    <n v="205068"/>
    <n v="478073.60061208875"/>
    <n v="8.2027199999999993"/>
    <n v="156899.77046671769"/>
    <s v="Levins-Henenlotter"/>
    <n v="85"/>
  </r>
  <r>
    <s v="State of Grace"/>
    <x v="0"/>
    <x v="2"/>
    <x v="10"/>
    <n v="130.69999999999999"/>
    <s v="September 14, 1990 (United States)"/>
    <x v="13"/>
    <n v="21000"/>
    <s v="Phil Joanou"/>
    <s v="Dennis McIntyre"/>
    <s v="Sean Penn"/>
    <s v="United Kingdom"/>
    <n v="18000000"/>
    <n v="1911542"/>
    <n v="4456364.555470543"/>
    <n v="10.619677777777778"/>
    <n v="1462541.6985462892"/>
    <s v="Cinehaus"/>
    <n v="134"/>
  </r>
  <r>
    <s v="Bird on a Wire"/>
    <x v="8"/>
    <x v="2"/>
    <x v="10"/>
    <n v="130.69999999999999"/>
    <s v="May 18, 1990 (United States)"/>
    <x v="22"/>
    <n v="42000"/>
    <s v="John Badham"/>
    <s v="Louis Venosta"/>
    <s v="Mel Gibson"/>
    <s v="United States"/>
    <n v="20000000"/>
    <n v="138697012"/>
    <n v="323343378.3963275"/>
    <n v="693.48505999999998"/>
    <n v="106118601.37719969"/>
    <s v="Universal Pictures"/>
    <n v="110"/>
  </r>
  <r>
    <s v="Memphis Belle"/>
    <x v="8"/>
    <x v="2"/>
    <x v="10"/>
    <n v="130.69999999999999"/>
    <s v="October 12, 1990 (United States)"/>
    <x v="15"/>
    <n v="27000"/>
    <s v="Michael Caton-Jones"/>
    <s v="Monte Merrick"/>
    <s v="Matthew Modine"/>
    <s v="United Kingdom"/>
    <n v="23000000"/>
    <n v="27441977"/>
    <n v="63975289.915072687"/>
    <n v="119.31294347826086"/>
    <n v="20996156.847742923"/>
    <s v="Enigma Productions"/>
    <n v="107"/>
  </r>
  <r>
    <s v="The Adventures of Ford Fairlane"/>
    <x v="0"/>
    <x v="2"/>
    <x v="10"/>
    <n v="130.69999999999999"/>
    <s v="July 11, 1990 (United States)"/>
    <x v="5"/>
    <n v="17000"/>
    <s v="Renny Harlin"/>
    <s v="Daniel Waters"/>
    <s v="Andrew Dice Clay"/>
    <s v="United States"/>
    <n v="20000000"/>
    <n v="21413502"/>
    <n v="49921148.120887533"/>
    <n v="107.06751000000001"/>
    <n v="16383704.667176742"/>
    <s v="Twentieth Century Fox"/>
    <n v="104"/>
  </r>
  <r>
    <s v="Marked for Death"/>
    <x v="0"/>
    <x v="2"/>
    <x v="10"/>
    <n v="130.69999999999999"/>
    <s v="October 5, 1990 (United States)"/>
    <x v="22"/>
    <n v="21000"/>
    <s v="Dwight H. Little"/>
    <s v="Michael Grais"/>
    <s v="Steven Seagal"/>
    <s v="United States"/>
    <n v="12000000"/>
    <n v="57968936"/>
    <n v="135142576.88752869"/>
    <n v="483.07446666666669"/>
    <n v="44352667.176740631"/>
    <s v="Victor &amp; Grais"/>
    <n v="93"/>
  </r>
  <r>
    <s v="Slumber Party Massacre III"/>
    <x v="0"/>
    <x v="3"/>
    <x v="10"/>
    <n v="130.69999999999999"/>
    <s v="September 7, 1990 (United States)"/>
    <x v="26"/>
    <n v="2500"/>
    <s v="Sally Mattison"/>
    <s v="Catherine Cyran"/>
    <s v="Keely Christian"/>
    <s v="United States"/>
    <n v="350000"/>
    <n v="1242995"/>
    <n v="2897785.5891354247"/>
    <n v="355.14142857142861"/>
    <n v="951029.07421576139"/>
    <s v="Concorde Pictures"/>
    <n v="87"/>
  </r>
  <r>
    <s v="Dreams"/>
    <x v="1"/>
    <x v="0"/>
    <x v="10"/>
    <n v="130.69999999999999"/>
    <s v="August 24, 1990 (United States)"/>
    <x v="40"/>
    <n v="25000"/>
    <s v="Akira Kurosawa"/>
    <s v="Akira Kurosawa"/>
    <s v="Akira Terao"/>
    <s v="Japan"/>
    <n v="12000000"/>
    <n v="2970161"/>
    <n v="6924315.659525631"/>
    <n v="24.751341666666669"/>
    <n v="2272502.6778882938"/>
    <s v="Warner Bros."/>
    <n v="119"/>
  </r>
  <r>
    <s v="Air America"/>
    <x v="0"/>
    <x v="2"/>
    <x v="10"/>
    <n v="130.69999999999999"/>
    <s v="August 10, 1990 (United States)"/>
    <x v="1"/>
    <n v="27000"/>
    <s v="Roger Spottiswoode"/>
    <s v="Christopher Robbins"/>
    <s v="Mel Gibson"/>
    <s v="United States"/>
    <n v="35000000"/>
    <n v="33461269"/>
    <n v="78008023.445294574"/>
    <n v="95.603625714285712"/>
    <n v="25601583.014537111"/>
    <s v="Carolco Pictures"/>
    <n v="113"/>
  </r>
  <r>
    <s v="I Love You to Death"/>
    <x v="0"/>
    <x v="3"/>
    <x v="10"/>
    <n v="130.69999999999999"/>
    <s v="April 6, 1990 (United States)"/>
    <x v="5"/>
    <n v="14000"/>
    <s v="Lawrence Kasdan"/>
    <s v="John Kostmayer"/>
    <s v="Kevin Kline"/>
    <s v="United States"/>
    <n v="0"/>
    <n v="16186793"/>
    <n v="37736157.820198931"/>
    <n v="0"/>
    <n v="12384692.425401684"/>
    <s v="Chestnut Hill Productions"/>
    <n v="97"/>
  </r>
  <r>
    <s v="Class of 1999"/>
    <x v="0"/>
    <x v="2"/>
    <x v="10"/>
    <n v="130.69999999999999"/>
    <s v="May 11, 1990 (United States)"/>
    <x v="23"/>
    <n v="7000"/>
    <s v="Mark L. Lester"/>
    <s v="Mark L. Lester"/>
    <s v="Bradley Gregg"/>
    <s v="United States"/>
    <n v="5200000"/>
    <n v="2459895"/>
    <n v="5734736.0864575366"/>
    <n v="47.305673076923078"/>
    <n v="1882092.5784238717"/>
    <s v="Lightning Pictures"/>
    <n v="99"/>
  </r>
  <r>
    <s v="Death Warrant"/>
    <x v="0"/>
    <x v="2"/>
    <x v="10"/>
    <n v="130.69999999999999"/>
    <s v="September 14, 1990 (United States)"/>
    <x v="46"/>
    <n v="18000"/>
    <s v="Deran Sarafian"/>
    <s v="David S. Goyer"/>
    <s v="Jean-Claude Van Damme"/>
    <s v="United States"/>
    <n v="4000000"/>
    <n v="16853487"/>
    <n v="39290416.900535576"/>
    <n v="421.337175"/>
    <n v="12894787.299158379"/>
    <s v="Cannon Films"/>
    <n v="89"/>
  </r>
  <r>
    <s v="White Palace"/>
    <x v="0"/>
    <x v="0"/>
    <x v="10"/>
    <n v="130.69999999999999"/>
    <s v="October 26, 1990 (United States)"/>
    <x v="16"/>
    <n v="7700"/>
    <s v="Luis Mandoki"/>
    <s v="Glenn Savan"/>
    <s v="Susan Sarandon"/>
    <s v="United States"/>
    <n v="0"/>
    <n v="17487531"/>
    <n v="40768559.263198167"/>
    <n v="0"/>
    <n v="13379901.3006886"/>
    <s v="Universal Pictures"/>
    <n v="103"/>
  </r>
  <r>
    <s v="Close-Up"/>
    <x v="4"/>
    <x v="5"/>
    <x v="10"/>
    <n v="130.69999999999999"/>
    <s v="October 30, 1991 (France)"/>
    <x v="28"/>
    <n v="17000"/>
    <s v="Abbas Kiarostami"/>
    <s v="Abbas Kiarostami"/>
    <s v="Hossain Sabzian"/>
    <s v="Iran"/>
    <n v="0"/>
    <n v="0"/>
    <n v="0"/>
    <n v="0"/>
    <n v="0"/>
    <s v="Kanun parvaresh fekri"/>
    <n v="98"/>
  </r>
  <r>
    <s v="Quick Change"/>
    <x v="0"/>
    <x v="3"/>
    <x v="10"/>
    <n v="130.69999999999999"/>
    <s v="July 13, 1990 (United States)"/>
    <x v="8"/>
    <n v="20000"/>
    <s v="Howard Franklin"/>
    <s v="Jay Cronley"/>
    <s v="Bill Murray"/>
    <s v="United States"/>
    <n v="15000000"/>
    <n v="15260154"/>
    <n v="35575890.77123183"/>
    <n v="101.73436"/>
    <n v="11675710.788064269"/>
    <s v="Devoted Productions"/>
    <n v="89"/>
  </r>
  <r>
    <s v="Hardware"/>
    <x v="0"/>
    <x v="9"/>
    <x v="10"/>
    <n v="130.69999999999999"/>
    <s v="September 14, 1990 (United States)"/>
    <x v="22"/>
    <n v="13000"/>
    <s v="Richard Stanley"/>
    <s v="Steve MacManus"/>
    <s v="Dylan McDermott"/>
    <s v="United Kingdom"/>
    <n v="1500000"/>
    <n v="5728953"/>
    <n v="13355868.241009947"/>
    <n v="381.93020000000001"/>
    <n v="4383284.6212700848"/>
    <s v="Palace Pictures"/>
    <n v="94"/>
  </r>
  <r>
    <s v="Mr. Destiny"/>
    <x v="8"/>
    <x v="3"/>
    <x v="10"/>
    <n v="130.69999999999999"/>
    <s v="October 12, 1990 (United States)"/>
    <x v="5"/>
    <n v="12000"/>
    <s v="James Orr"/>
    <s v="James Orr"/>
    <s v="Jim Belushi"/>
    <s v="United States"/>
    <n v="20000000"/>
    <n v="15379253"/>
    <n v="35853545.440703906"/>
    <n v="76.896265"/>
    <n v="11766834.736036725"/>
    <s v="Laurence Mark Productions"/>
    <n v="110"/>
  </r>
  <r>
    <s v="The Freshman"/>
    <x v="1"/>
    <x v="3"/>
    <x v="10"/>
    <n v="130.69999999999999"/>
    <s v="July 27, 1990 (United States)"/>
    <x v="16"/>
    <n v="19000"/>
    <s v="Andrew Bergman"/>
    <s v="Andrew Bergman"/>
    <s v="Marlon Brando"/>
    <s v="United States"/>
    <n v="12000000"/>
    <n v="21460601"/>
    <n v="50030949.691660292"/>
    <n v="178.83834166666665"/>
    <n v="16419740.627390973"/>
    <s v="TriStar Pictures"/>
    <n v="102"/>
  </r>
  <r>
    <s v="Blue Steel"/>
    <x v="0"/>
    <x v="2"/>
    <x v="10"/>
    <n v="130.69999999999999"/>
    <s v="March 16, 1990 (United States)"/>
    <x v="46"/>
    <n v="13000"/>
    <s v="Kathryn Bigelow"/>
    <s v="Kathryn Bigelow"/>
    <s v="Jamie Lee Curtis"/>
    <s v="United States"/>
    <n v="0"/>
    <n v="8217997"/>
    <n v="19158559.188217293"/>
    <n v="0"/>
    <n v="6287679.418515685"/>
    <s v="Lightning Pictures"/>
    <n v="102"/>
  </r>
  <r>
    <s v="The Krays"/>
    <x v="0"/>
    <x v="5"/>
    <x v="10"/>
    <n v="130.69999999999999"/>
    <s v="November 9, 1990 (United States)"/>
    <x v="14"/>
    <n v="7900"/>
    <s v="Peter Medak"/>
    <s v="Philip Ridley"/>
    <s v="Gary Kemp"/>
    <s v="United Kingdom"/>
    <n v="0"/>
    <n v="2060847"/>
    <n v="4804438.262433053"/>
    <n v="0"/>
    <n v="1576776.5876052028"/>
    <s v="Fugitive TV Productions"/>
    <n v="115"/>
  </r>
  <r>
    <s v="Navy Seals"/>
    <x v="0"/>
    <x v="2"/>
    <x v="10"/>
    <n v="130.69999999999999"/>
    <s v="July 20, 1990 (United States)"/>
    <x v="41"/>
    <n v="16000"/>
    <s v="Lewis Teague"/>
    <s v="Chuck Pfarrer"/>
    <s v="Charlie Sheen"/>
    <s v="United States"/>
    <n v="20000000"/>
    <n v="25069101"/>
    <n v="58443420.61744453"/>
    <n v="125.34550499999999"/>
    <n v="19180643.458301455"/>
    <s v="Orion Pictures"/>
    <n v="113"/>
  </r>
  <r>
    <s v="Graveyard Shift"/>
    <x v="0"/>
    <x v="4"/>
    <x v="10"/>
    <n v="130.69999999999999"/>
    <s v="October 26, 1990 (United States)"/>
    <x v="38"/>
    <n v="10000"/>
    <s v="Ralph S. Singleton"/>
    <s v="Stephen King"/>
    <s v="David Andrews"/>
    <s v="United States"/>
    <n v="10500000"/>
    <n v="11582891"/>
    <n v="27003113.142310634"/>
    <n v="110.31324761904762"/>
    <n v="8862196.6335118599"/>
    <s v="Paramount Pictures"/>
    <n v="89"/>
  </r>
  <r>
    <s v="The Sheltering Sky"/>
    <x v="0"/>
    <x v="1"/>
    <x v="10"/>
    <n v="130.69999999999999"/>
    <s v="December 12, 1990 (United States)"/>
    <x v="8"/>
    <n v="12000"/>
    <s v="Bernardo Bertolucci"/>
    <s v="Paul Bowles"/>
    <s v="Debra Winger"/>
    <s v="United Kingdom"/>
    <n v="25000000"/>
    <n v="2075084"/>
    <n v="4837628.8814078039"/>
    <n v="8.3003359999999997"/>
    <n v="1587669.4720734507"/>
    <s v="Recorded Picture Company (RPC)"/>
    <n v="138"/>
  </r>
  <r>
    <s v="Dark Angel"/>
    <x v="0"/>
    <x v="2"/>
    <x v="10"/>
    <n v="130.69999999999999"/>
    <s v="September 28, 1990 (United States)"/>
    <x v="10"/>
    <n v="11000"/>
    <s v="Craig R. Baxley"/>
    <s v="Jonathan Tydor"/>
    <s v="Dolph Lundgren"/>
    <s v="United States"/>
    <n v="7000000"/>
    <n v="4348368"/>
    <n v="10137320.042846212"/>
    <n v="62.119542857142861"/>
    <n v="3326983.9326702375"/>
    <s v="Vision PDG"/>
    <n v="91"/>
  </r>
  <r>
    <s v="The Comfort of Strangers"/>
    <x v="0"/>
    <x v="0"/>
    <x v="10"/>
    <n v="130.69999999999999"/>
    <s v="April 1991 (United States)"/>
    <x v="21"/>
    <n v="5000"/>
    <s v="Paul Schrader"/>
    <s v="Ian McEwan"/>
    <s v="Christopher Walken"/>
    <s v="United States"/>
    <n v="0"/>
    <n v="1244381"/>
    <n v="2901016.7612853865"/>
    <n v="0"/>
    <n v="952089.51798010711"/>
    <s v="Erre Produzioni"/>
    <n v="107"/>
  </r>
  <r>
    <s v="Mo' Better Blues"/>
    <x v="0"/>
    <x v="0"/>
    <x v="10"/>
    <n v="130.69999999999999"/>
    <s v="August 3, 1990 (United States)"/>
    <x v="14"/>
    <n v="12000"/>
    <s v="Spike Lee"/>
    <s v="Spike Lee"/>
    <s v="Denzel Washington"/>
    <s v="United States"/>
    <n v="10000000"/>
    <n v="16153593"/>
    <n v="37658758.891354248"/>
    <n v="161.53593000000001"/>
    <n v="12359290.742157614"/>
    <s v="Universal Pictures"/>
    <n v="130"/>
  </r>
  <r>
    <s v="Welcome Home, Roxy Carmichael"/>
    <x v="8"/>
    <x v="3"/>
    <x v="10"/>
    <n v="130.69999999999999"/>
    <s v="October 12, 1990 (United States)"/>
    <x v="23"/>
    <n v="5000"/>
    <s v="Jim Abrahams"/>
    <s v="Karen Leigh Hopkins"/>
    <s v="Winona Ryder"/>
    <s v="United Kingdom"/>
    <n v="0"/>
    <n v="3989297"/>
    <n v="9300220.3205814846"/>
    <n v="0"/>
    <n v="3052254.7819433818"/>
    <s v="Incorporated Television Company (ITC)"/>
    <n v="95"/>
  </r>
  <r>
    <s v="Bad Influence"/>
    <x v="0"/>
    <x v="0"/>
    <x v="10"/>
    <n v="130.69999999999999"/>
    <s v="March 9, 1990 (United States)"/>
    <x v="21"/>
    <n v="7700"/>
    <s v="Curtis Hanson"/>
    <s v="David Koepp"/>
    <s v="Rob Lowe"/>
    <s v="United States"/>
    <n v="7000000"/>
    <n v="12626043"/>
    <n v="29435006.136954859"/>
    <n v="180.37204285714284"/>
    <n v="9660323.6419280805"/>
    <s v="Epic Productions"/>
    <n v="99"/>
  </r>
  <r>
    <s v="Look Who's Talking Too"/>
    <x v="8"/>
    <x v="3"/>
    <x v="10"/>
    <n v="130.69999999999999"/>
    <s v="December 14, 1990 (United States)"/>
    <x v="32"/>
    <n v="45000"/>
    <s v="Amy Heckerling"/>
    <s v="Amy Heckerling"/>
    <s v="John Travolta"/>
    <s v="United States"/>
    <n v="0"/>
    <n v="47789074"/>
    <n v="111410335.48431523"/>
    <n v="0"/>
    <n v="36563943.381790362"/>
    <s v="TriStar Pictures"/>
    <n v="81"/>
  </r>
  <r>
    <s v="Rosencrantz &amp; Guildenstern Are Dead"/>
    <x v="1"/>
    <x v="3"/>
    <x v="10"/>
    <n v="130.69999999999999"/>
    <s v="February 8, 1991 (United States)"/>
    <x v="34"/>
    <n v="21000"/>
    <s v="Tom Stoppard"/>
    <s v="Tom Stoppard"/>
    <s v="Gary Oldman"/>
    <s v="United Kingdom"/>
    <n v="0"/>
    <n v="739104"/>
    <n v="1723068.0091813314"/>
    <n v="0"/>
    <n v="565496.55700076511"/>
    <s v="Brandenberg"/>
    <n v="117"/>
  </r>
  <r>
    <s v="Tales from the Darkside: The Movie"/>
    <x v="0"/>
    <x v="3"/>
    <x v="10"/>
    <n v="130.69999999999999"/>
    <s v="May 4, 1990 (United States)"/>
    <x v="21"/>
    <n v="16000"/>
    <s v="John Harrison"/>
    <s v="Michael McDowell"/>
    <s v="Debbie Harry"/>
    <s v="United States"/>
    <n v="3500000"/>
    <n v="16324573"/>
    <n v="38057363.374904364"/>
    <n v="466.41637142857144"/>
    <n v="12490109.410864577"/>
    <s v="Paramount Pictures"/>
    <n v="93"/>
  </r>
  <r>
    <s v="The Rookie"/>
    <x v="0"/>
    <x v="2"/>
    <x v="10"/>
    <n v="130.69999999999999"/>
    <s v="December 7, 1990 (United States)"/>
    <x v="23"/>
    <n v="26000"/>
    <s v="Clint Eastwood"/>
    <s v="Boaz Yakin"/>
    <s v="Clint Eastwood"/>
    <s v="United States"/>
    <n v="10000000"/>
    <n v="21633874"/>
    <n v="50434899.830145374"/>
    <n v="216.33874"/>
    <n v="16552313.695485847"/>
    <s v="Warner Bros."/>
    <n v="120"/>
  </r>
  <r>
    <s v="Green Card"/>
    <x v="8"/>
    <x v="3"/>
    <x v="10"/>
    <n v="130.69999999999999"/>
    <s v="February 1, 1991 (United States)"/>
    <x v="19"/>
    <n v="23000"/>
    <s v="Peter Weir"/>
    <s v="Peter Weir"/>
    <s v="GÃ©rard Depardieu"/>
    <s v="France"/>
    <n v="12500000"/>
    <n v="29888235"/>
    <n v="69678234.15837796"/>
    <n v="239.10588000000001"/>
    <n v="22867815.608263198"/>
    <s v="Touchstone Pictures"/>
    <n v="107"/>
  </r>
  <r>
    <s v="Metropolitan"/>
    <x v="8"/>
    <x v="3"/>
    <x v="10"/>
    <n v="130.69999999999999"/>
    <s v="August 3, 1990 (United States)"/>
    <x v="34"/>
    <n v="10000"/>
    <s v="Whit Stillman"/>
    <s v="Whit Stillman"/>
    <s v="Carolyn Farina"/>
    <s v="United States"/>
    <n v="230000"/>
    <n v="2960492"/>
    <n v="6901774.3871461367"/>
    <n v="1287.1704347826087"/>
    <n v="2265104.8201989289"/>
    <s v="Westerly Films"/>
    <n v="98"/>
  </r>
  <r>
    <s v="Europa Europa"/>
    <x v="0"/>
    <x v="0"/>
    <x v="10"/>
    <n v="130.69999999999999"/>
    <s v="November 14, 1990 (France)"/>
    <x v="37"/>
    <n v="15000"/>
    <s v="Agnieszka Holland"/>
    <s v="Agnieszka Holland"/>
    <s v="Solomon Perel"/>
    <s v="Germany"/>
    <n v="0"/>
    <n v="5575738"/>
    <n v="12998679.17827085"/>
    <n v="0"/>
    <n v="4266058.1484315228"/>
    <s v="Bayerischer Rundfunk (BR)"/>
    <n v="112"/>
  </r>
  <r>
    <s v="Cyrano de Bergerac"/>
    <x v="1"/>
    <x v="3"/>
    <x v="10"/>
    <n v="130.69999999999999"/>
    <s v="December 1, 1990 (United States)"/>
    <x v="24"/>
    <n v="23000"/>
    <s v="Jean-Paul Rappeneau"/>
    <s v="Edmond Rostand"/>
    <s v="GÃ©rard Depardieu"/>
    <s v="France"/>
    <n v="0"/>
    <n v="5822041"/>
    <n v="13572883.647283856"/>
    <n v="0"/>
    <n v="4454507.2685539406"/>
    <s v="CamÃ©ra One"/>
    <n v="137"/>
  </r>
  <r>
    <s v="Almost an Angel"/>
    <x v="1"/>
    <x v="3"/>
    <x v="10"/>
    <n v="130.69999999999999"/>
    <s v="December 19, 1990 (United States)"/>
    <x v="41"/>
    <n v="4200"/>
    <s v="John Cornell"/>
    <s v="Paul Hogan"/>
    <s v="Paul Hogan"/>
    <s v="United States"/>
    <n v="25000000"/>
    <n v="6939946"/>
    <n v="16179047.790359603"/>
    <n v="27.759784"/>
    <n v="5309828.6151491972"/>
    <s v="Ironbark Films"/>
    <n v="95"/>
  </r>
  <r>
    <s v="Everybody Wins"/>
    <x v="0"/>
    <x v="0"/>
    <x v="10"/>
    <n v="130.69999999999999"/>
    <s v="January 19, 1990 (United States)"/>
    <x v="27"/>
    <n v="1100"/>
    <s v="Karel Reisz"/>
    <s v="Arthur Miller"/>
    <s v="Debra Winger"/>
    <s v="United Kingdom"/>
    <n v="19000000"/>
    <n v="1372350"/>
    <n v="3199350"/>
    <n v="7.2228947368421057"/>
    <n v="1050000"/>
    <s v="Recorded Picture Company (RPC)"/>
    <n v="97"/>
  </r>
  <r>
    <s v="Truly Madly Deeply"/>
    <x v="1"/>
    <x v="3"/>
    <x v="10"/>
    <n v="130.69999999999999"/>
    <s v="May 24, 1991 (United States)"/>
    <x v="13"/>
    <n v="7600"/>
    <s v="Anthony Minghella"/>
    <s v="Anthony Minghella"/>
    <s v="Juliet Stevenson"/>
    <s v="United Kingdom"/>
    <n v="0"/>
    <n v="1554742"/>
    <n v="3624559.1996939555"/>
    <n v="0"/>
    <n v="1189550.1147666413"/>
    <s v="British Broadcasting Corporation (BBC)"/>
    <n v="106"/>
  </r>
  <r>
    <s v="Havana"/>
    <x v="0"/>
    <x v="0"/>
    <x v="10"/>
    <n v="130.69999999999999"/>
    <s v="December 14, 1990 (United States)"/>
    <x v="10"/>
    <n v="7400"/>
    <s v="Sydney Pollack"/>
    <s v="Judith Rascoe"/>
    <s v="Robert Redford"/>
    <s v="United States"/>
    <n v="40000000"/>
    <n v="9645440"/>
    <n v="22486347.115531754"/>
    <n v="24.113599999999998"/>
    <n v="7379831.6755929617"/>
    <s v="Mirage Enterprises"/>
    <n v="144"/>
  </r>
  <r>
    <s v="DuckTales the Movie: Treasure of the Lost Lamp"/>
    <x v="2"/>
    <x v="10"/>
    <x v="10"/>
    <n v="130.69999999999999"/>
    <s v="August 3, 1990 (United States)"/>
    <x v="15"/>
    <n v="26000"/>
    <s v="Bob Hathcock"/>
    <s v="Alan Burnett"/>
    <s v="Alan Young"/>
    <s v="France"/>
    <n v="0"/>
    <n v="18115724"/>
    <n v="42233061.230298392"/>
    <n v="0"/>
    <n v="13860538.638102526"/>
    <s v="Disney Television Animation"/>
    <n v="74"/>
  </r>
  <r>
    <s v="The Russia House"/>
    <x v="0"/>
    <x v="0"/>
    <x v="10"/>
    <n v="130.69999999999999"/>
    <s v="December 21, 1990 (United States)"/>
    <x v="10"/>
    <n v="15000"/>
    <s v="Fred Schepisi"/>
    <s v="John le CarrÃ©"/>
    <s v="Sean Connery"/>
    <s v="United States"/>
    <n v="21800000"/>
    <n v="22997992"/>
    <n v="53615058.625860751"/>
    <n v="105.49537614678898"/>
    <n v="17596015.302218821"/>
    <s v="PathÃ© Entertainment"/>
    <n v="123"/>
  </r>
  <r>
    <s v="Life Is Sweet"/>
    <x v="0"/>
    <x v="3"/>
    <x v="10"/>
    <n v="130.69999999999999"/>
    <s v="December 1991 (United States)"/>
    <x v="24"/>
    <n v="9500"/>
    <s v="Mike Leigh"/>
    <s v="Mike Leigh"/>
    <s v="Alison Steadman"/>
    <s v="United Kingdom"/>
    <n v="0"/>
    <n v="1516414"/>
    <n v="3535205.4001530223"/>
    <n v="0"/>
    <n v="1160224.9426166795"/>
    <s v="British Screen Productions"/>
    <n v="103"/>
  </r>
  <r>
    <s v="Jetsons: The Movie"/>
    <x v="2"/>
    <x v="10"/>
    <x v="10"/>
    <n v="130.69999999999999"/>
    <s v="July 6, 1990 (United States)"/>
    <x v="41"/>
    <n v="4900"/>
    <s v="Joseph Barbera"/>
    <s v="Dennis Marks"/>
    <s v="George O'Hanlon"/>
    <s v="United States"/>
    <n v="0"/>
    <n v="20305841"/>
    <n v="47338865.743687838"/>
    <n v="0"/>
    <n v="15536221.117061974"/>
    <s v="Hanna-Barbera Productions"/>
    <n v="82"/>
  </r>
  <r>
    <s v="White Hunter Black Heart"/>
    <x v="1"/>
    <x v="1"/>
    <x v="10"/>
    <n v="130.69999999999999"/>
    <s v="September 14, 1990 (United States)"/>
    <x v="14"/>
    <n v="11000"/>
    <s v="Clint Eastwood"/>
    <s v="Peter Viertel"/>
    <s v="Clint Eastwood"/>
    <s v="United States"/>
    <n v="24000000"/>
    <n v="2319124"/>
    <n v="5406557.6342769703"/>
    <n v="9.6630166666666675"/>
    <n v="1774387.1461361898"/>
    <s v="Malpaso Productions"/>
    <n v="112"/>
  </r>
  <r>
    <s v="Avalon"/>
    <x v="1"/>
    <x v="0"/>
    <x v="10"/>
    <n v="130.69999999999999"/>
    <s v="October 19, 1990 (United States)"/>
    <x v="13"/>
    <n v="5900"/>
    <s v="Barry Levinson"/>
    <s v="Barry Levinson"/>
    <s v="Aidan Quinn"/>
    <s v="United States"/>
    <n v="20000000"/>
    <n v="15779578"/>
    <n v="36786820.325937264"/>
    <n v="78.897890000000004"/>
    <n v="12073127.773527162"/>
    <s v="TriStar Pictures"/>
    <n v="128"/>
  </r>
  <r>
    <s v="Narrow Margin"/>
    <x v="0"/>
    <x v="2"/>
    <x v="10"/>
    <n v="130.69999999999999"/>
    <s v="September 21, 1990 (United States)"/>
    <x v="14"/>
    <n v="8400"/>
    <s v="Peter Hyams"/>
    <s v="Peter Hyams"/>
    <s v="Gene Hackman"/>
    <s v="United States"/>
    <n v="0"/>
    <n v="10873237"/>
    <n v="25348701.713083398"/>
    <n v="0"/>
    <n v="8319232.5937260911"/>
    <s v="Carolco Pictures"/>
    <n v="97"/>
  </r>
  <r>
    <s v="Cadillac Man"/>
    <x v="0"/>
    <x v="3"/>
    <x v="10"/>
    <n v="130.69999999999999"/>
    <s v="May 18, 1990 (United States)"/>
    <x v="46"/>
    <n v="14000"/>
    <s v="Roger Donaldson"/>
    <s v="Ken Friedman"/>
    <s v="Robin Williams"/>
    <s v="United States"/>
    <n v="0"/>
    <n v="27627310"/>
    <n v="64407355.447589904"/>
    <n v="0"/>
    <n v="21137957.1537873"/>
    <s v="Orion Pictures"/>
    <n v="97"/>
  </r>
  <r>
    <s v="Taking Care of Business"/>
    <x v="0"/>
    <x v="3"/>
    <x v="10"/>
    <n v="130.69999999999999"/>
    <s v="August 17, 1990 (United States)"/>
    <x v="16"/>
    <n v="8100"/>
    <s v="Arthur Hiller"/>
    <s v="Jill Mazursky"/>
    <s v="Jim Belushi"/>
    <s v="United States"/>
    <n v="0"/>
    <n v="20005435"/>
    <n v="46638531.327467486"/>
    <n v="0"/>
    <n v="15306377.199693955"/>
    <s v="Hollywood Pictures"/>
    <n v="108"/>
  </r>
  <r>
    <s v="Texasville"/>
    <x v="0"/>
    <x v="0"/>
    <x v="10"/>
    <n v="130.69999999999999"/>
    <s v="September 28, 1990 (United States)"/>
    <x v="22"/>
    <n v="2500"/>
    <s v="Peter Bogdanovich"/>
    <s v="Larry McMurtry"/>
    <s v="Jeff Bridges"/>
    <s v="United States"/>
    <n v="0"/>
    <n v="2268181"/>
    <n v="5287794.5730680954"/>
    <n v="0"/>
    <n v="1735410.0994644223"/>
    <s v="Cine-Source"/>
    <n v="123"/>
  </r>
  <r>
    <s v="The Guardian"/>
    <x v="0"/>
    <x v="0"/>
    <x v="10"/>
    <n v="130.69999999999999"/>
    <s v="April 27, 1990 (United States)"/>
    <x v="20"/>
    <n v="5300"/>
    <s v="William Friedkin"/>
    <s v="Dan Greenburg"/>
    <s v="Jenny Seagrove"/>
    <s v="United States"/>
    <n v="0"/>
    <n v="17037887"/>
    <n v="39720307.336648814"/>
    <n v="0"/>
    <n v="13035873.756694721"/>
    <s v="Universal Pictures"/>
    <n v="92"/>
  </r>
  <r>
    <s v="Repossessed"/>
    <x v="8"/>
    <x v="3"/>
    <x v="10"/>
    <n v="130.69999999999999"/>
    <s v="September 14, 1990 (United States)"/>
    <x v="25"/>
    <n v="8300"/>
    <s v="Bob Logan"/>
    <s v="Bob Logan"/>
    <s v="Leslie Nielsen"/>
    <s v="United States"/>
    <n v="0"/>
    <n v="1382462"/>
    <n v="3222924.0351951034"/>
    <n v="0"/>
    <n v="1057736.8018362664"/>
    <s v="Carolco Pictures"/>
    <n v="80"/>
  </r>
  <r>
    <s v="Fire Birds"/>
    <x v="8"/>
    <x v="2"/>
    <x v="10"/>
    <n v="130.69999999999999"/>
    <s v="May 25, 1990 (United States)"/>
    <x v="25"/>
    <n v="6000"/>
    <s v="David Green"/>
    <s v="Step Tyner"/>
    <s v="Nicolas Cage"/>
    <s v="United States"/>
    <n v="22000000"/>
    <n v="14760451"/>
    <n v="34410936.646518745"/>
    <n v="67.09295909090909"/>
    <n v="11293382.555470543"/>
    <s v="Nova International Films"/>
    <n v="85"/>
  </r>
  <r>
    <s v="Miami Blues"/>
    <x v="0"/>
    <x v="3"/>
    <x v="10"/>
    <n v="130.69999999999999"/>
    <s v="April 20, 1990 (United States)"/>
    <x v="5"/>
    <n v="8000"/>
    <s v="George Armitage"/>
    <s v="Charles Willeford"/>
    <s v="Fred Ward"/>
    <s v="United States"/>
    <n v="0"/>
    <n v="9888167"/>
    <n v="23052214.880642693"/>
    <n v="0"/>
    <n v="7565544.758990054"/>
    <s v="Tristes Tropiques"/>
    <n v="97"/>
  </r>
  <r>
    <s v="The Field"/>
    <x v="8"/>
    <x v="0"/>
    <x v="10"/>
    <n v="130.69999999999999"/>
    <s v="March 1991 (United States)"/>
    <x v="34"/>
    <n v="5800"/>
    <s v="Jim Sheridan"/>
    <s v="Jim Sheridan"/>
    <s v="Richard Harris"/>
    <s v="Ireland"/>
    <n v="0"/>
    <n v="1494399"/>
    <n v="3483881.9839326702"/>
    <n v="0"/>
    <n v="1143381.0252486612"/>
    <s v="Granada Television"/>
    <n v="107"/>
  </r>
  <r>
    <s v="After Dark, My Sweet"/>
    <x v="0"/>
    <x v="6"/>
    <x v="10"/>
    <n v="130.69999999999999"/>
    <s v="August 24, 1990 (United States)"/>
    <x v="14"/>
    <n v="3300"/>
    <s v="James Foley"/>
    <s v="Jim Thompson"/>
    <s v="Jason Patric"/>
    <s v="United States"/>
    <n v="0"/>
    <n v="2678414"/>
    <n v="6244167.9097169088"/>
    <n v="0"/>
    <n v="2049283.8561591431"/>
    <s v="Avenue Pictures"/>
    <n v="114"/>
  </r>
  <r>
    <s v="Alice"/>
    <x v="8"/>
    <x v="3"/>
    <x v="10"/>
    <n v="130.69999999999999"/>
    <s v="January 10, 1991 (Argentina)"/>
    <x v="14"/>
    <n v="14000"/>
    <s v="Woody Allen"/>
    <s v="Woody Allen"/>
    <s v="Mia Farrow"/>
    <s v="United States"/>
    <n v="12000000"/>
    <n v="7331647"/>
    <n v="17092217.604437646"/>
    <n v="61.097058333333329"/>
    <n v="5609523.3358837031"/>
    <s v="Jack Rollins &amp; Charles H. Joffe Productions"/>
    <n v="106"/>
  </r>
  <r>
    <s v="Side Out"/>
    <x v="8"/>
    <x v="3"/>
    <x v="10"/>
    <n v="130.69999999999999"/>
    <s v="March 30, 1990 (United States)"/>
    <x v="30"/>
    <n v="1900"/>
    <s v="Peter Israelson"/>
    <s v="David Thoreau"/>
    <s v="C. Thomas Howell"/>
    <s v="United States"/>
    <n v="6000000"/>
    <n v="0"/>
    <n v="0"/>
    <n v="0"/>
    <n v="0"/>
    <s v="Aurora"/>
    <n v="100"/>
  </r>
  <r>
    <s v="The First Power"/>
    <x v="0"/>
    <x v="6"/>
    <x v="10"/>
    <n v="130.69999999999999"/>
    <s v="April 6, 1990 (United States)"/>
    <x v="46"/>
    <n v="3800"/>
    <s v="Robert Resnikoff"/>
    <s v="Robert Resnikoff"/>
    <s v="Lou Diamond Phillips"/>
    <s v="United States"/>
    <n v="10000000"/>
    <n v="22424195"/>
    <n v="52277369.674827851"/>
    <n v="224.24195"/>
    <n v="17156996.939556237"/>
    <s v="Interscope Communications"/>
    <n v="98"/>
  </r>
  <r>
    <s v="Delta Force 2: the Colombian Connection"/>
    <x v="0"/>
    <x v="2"/>
    <x v="10"/>
    <n v="130.69999999999999"/>
    <s v="August 24, 1990 (United States)"/>
    <x v="38"/>
    <n v="6900"/>
    <s v="Aaron Norris"/>
    <s v="James Bruner"/>
    <s v="Chuck Norris"/>
    <s v="United States"/>
    <n v="0"/>
    <n v="6698361"/>
    <n v="15615842.361897476"/>
    <n v="0"/>
    <n v="5124989.288446825"/>
    <s v="Cannon Films"/>
    <n v="111"/>
  </r>
  <r>
    <s v="Desperate Hours"/>
    <x v="0"/>
    <x v="2"/>
    <x v="10"/>
    <n v="130.69999999999999"/>
    <s v="October 5, 1990 (United States)"/>
    <x v="20"/>
    <n v="7200"/>
    <s v="Michael Cimino"/>
    <s v="Joseph Hayes"/>
    <s v="Mickey Rourke"/>
    <s v="United States"/>
    <n v="18000000"/>
    <n v="2742912"/>
    <n v="6394531.6480489671"/>
    <n v="15.238399999999999"/>
    <n v="2098631.9816373377"/>
    <s v="Dino De Laurentiis Company"/>
    <n v="105"/>
  </r>
  <r>
    <s v="Ju Dou"/>
    <x v="8"/>
    <x v="0"/>
    <x v="10"/>
    <n v="130.69999999999999"/>
    <s v="April 1991 (United States)"/>
    <x v="3"/>
    <n v="7800"/>
    <s v="Yimou Zhang"/>
    <s v="Heng Liu"/>
    <s v="Gong Li"/>
    <s v="China"/>
    <n v="0"/>
    <n v="1986433"/>
    <n v="4630957.4223412396"/>
    <n v="0"/>
    <n v="1519841.6220351951"/>
    <s v="China Film Co-Production Corporation"/>
    <n v="95"/>
  </r>
  <r>
    <s v="Cadence"/>
    <x v="8"/>
    <x v="0"/>
    <x v="10"/>
    <n v="130.69999999999999"/>
    <s v="February 15, 1991 (United States)"/>
    <x v="16"/>
    <n v="5300"/>
    <s v="Martin Sheen"/>
    <s v="Dennis Shryack"/>
    <s v="Charlie Sheen"/>
    <s v="United States"/>
    <n v="4000000"/>
    <n v="2070871"/>
    <n v="4827807.1438408569"/>
    <n v="51.771774999999998"/>
    <n v="1584446.0596786535"/>
    <s v="The Movie Group"/>
    <n v="97"/>
  </r>
  <r>
    <s v="Brain Dead"/>
    <x v="0"/>
    <x v="4"/>
    <x v="10"/>
    <n v="130.69999999999999"/>
    <s v="January 19, 1990 (United States)"/>
    <x v="22"/>
    <n v="4100"/>
    <s v="Adam Simon"/>
    <s v="Charles Beaumont"/>
    <s v="Bill Pullman"/>
    <s v="United States"/>
    <n v="2000000"/>
    <n v="1627955"/>
    <n v="3795240.1568477429"/>
    <n v="81.397750000000002"/>
    <n v="1245566.182096404"/>
    <s v="Concorde Pictures"/>
    <n v="85"/>
  </r>
  <r>
    <s v="The Hairdresser's Husband"/>
    <x v="0"/>
    <x v="3"/>
    <x v="10"/>
    <n v="130.69999999999999"/>
    <s v="October 3, 1990 (France)"/>
    <x v="4"/>
    <n v="9200"/>
    <s v="Patrice Leconte"/>
    <s v="Claude Klotz"/>
    <s v="Jean Rochefort"/>
    <s v="France"/>
    <n v="0"/>
    <n v="1217084"/>
    <n v="2837379.4552410101"/>
    <n v="0"/>
    <n v="931204.28462127014"/>
    <s v="Lambart Productions"/>
    <n v="82"/>
  </r>
  <r>
    <s v="Ernest Goes to Jail"/>
    <x v="1"/>
    <x v="3"/>
    <x v="10"/>
    <n v="130.69999999999999"/>
    <s v="April 6, 1990 (United States)"/>
    <x v="20"/>
    <n v="9000"/>
    <s v="John R. Cherry III"/>
    <s v="Charlie Cohen"/>
    <s v="Jim Varney"/>
    <s v="United States"/>
    <n v="9000000"/>
    <n v="25029569"/>
    <n v="58351259.941086456"/>
    <n v="278.10632222222222"/>
    <n v="19150397.092578426"/>
    <s v="Silver Screen Partners IV"/>
    <n v="81"/>
  </r>
  <r>
    <s v="Madhouse"/>
    <x v="8"/>
    <x v="3"/>
    <x v="10"/>
    <n v="130.69999999999999"/>
    <s v="February 16, 1990 (United States)"/>
    <x v="30"/>
    <n v="3000"/>
    <s v="Tom Ropelewski"/>
    <s v="Tom Ropelewski"/>
    <s v="Richard Alexander"/>
    <s v="United States"/>
    <n v="0"/>
    <n v="0"/>
    <n v="0"/>
    <n v="0"/>
    <n v="0"/>
    <s v="Orion Pictures"/>
    <n v="90"/>
  </r>
  <r>
    <s v="A Cry in the Wild"/>
    <x v="1"/>
    <x v="2"/>
    <x v="10"/>
    <n v="130.69999999999999"/>
    <s v="June 1, 1990 (United States)"/>
    <x v="41"/>
    <n v="945"/>
    <s v="Mark Griffiths"/>
    <s v="Gary Paulsen"/>
    <s v="Jared Rushton"/>
    <s v="United States"/>
    <n v="0"/>
    <n v="1494969"/>
    <n v="3485210.8209640398"/>
    <n v="0"/>
    <n v="1143817.1384850803"/>
    <s v="Concorde Pictures"/>
    <n v="82"/>
  </r>
  <r>
    <s v="The Long Walk Home"/>
    <x v="1"/>
    <x v="0"/>
    <x v="10"/>
    <n v="130.69999999999999"/>
    <s v="April 12, 1991 (Brazil)"/>
    <x v="4"/>
    <n v="3500"/>
    <s v="Richard Pearce"/>
    <s v="John Cork"/>
    <s v="Sissy Spacek"/>
    <s v="United States"/>
    <n v="0"/>
    <n v="4873620"/>
    <n v="11361836.37337414"/>
    <n v="0"/>
    <n v="3728859.9846977815"/>
    <s v="Dave Bell Associates"/>
    <n v="97"/>
  </r>
  <r>
    <s v="Mountains of the Moon"/>
    <x v="0"/>
    <x v="1"/>
    <x v="10"/>
    <n v="130.69999999999999"/>
    <s v="February 23, 1990 (United States)"/>
    <x v="13"/>
    <n v="3500"/>
    <s v="Bob Rafelson"/>
    <s v="William Harrison"/>
    <s v="Patrick Bergin"/>
    <s v="United States"/>
    <n v="19000000"/>
    <n v="4011793"/>
    <n v="9352665.0887528695"/>
    <n v="21.114699999999999"/>
    <n v="3069466.7176740631"/>
    <s v="Carolco Pictures"/>
    <n v="136"/>
  </r>
  <r>
    <s v="Two Evil Eyes"/>
    <x v="0"/>
    <x v="4"/>
    <x v="10"/>
    <n v="130.69999999999999"/>
    <s v="October 25, 1991 (United States)"/>
    <x v="10"/>
    <n v="6400"/>
    <s v="Dario Argento"/>
    <s v="Edgar Allan Poe"/>
    <s v="Adrienne Barbeau"/>
    <s v="Italy"/>
    <n v="9000000"/>
    <n v="349618"/>
    <n v="815062.00918133126"/>
    <n v="3.8846444444444446"/>
    <n v="267496.55700076511"/>
    <s v="ADC Films"/>
    <n v="120"/>
  </r>
  <r>
    <s v="Mr. &amp; Mrs. Bridge"/>
    <x v="8"/>
    <x v="0"/>
    <x v="10"/>
    <n v="130.69999999999999"/>
    <s v="January 18, 1991 (United Kingdom)"/>
    <x v="14"/>
    <n v="2800"/>
    <s v="James Ivory"/>
    <s v="Evan S. Connell"/>
    <s v="Paul Newman"/>
    <s v="United Kingdom"/>
    <n v="0"/>
    <n v="7698010"/>
    <n v="17946317.115531754"/>
    <n v="0"/>
    <n v="5889831.6755929608"/>
    <s v="Cineplex Odeon Films"/>
    <n v="126"/>
  </r>
  <r>
    <s v="Trust"/>
    <x v="0"/>
    <x v="3"/>
    <x v="10"/>
    <n v="130.69999999999999"/>
    <s v="September 20, 1991 (United Kingdom)"/>
    <x v="34"/>
    <n v="9400"/>
    <s v="Hal Hartley"/>
    <s v="Hal Hartley"/>
    <s v="Adrienne Shelly"/>
    <s v="United Kingdom"/>
    <n v="700000"/>
    <n v="357400"/>
    <n v="833204.13159908191"/>
    <n v="51.057142857142857"/>
    <n v="273450.65034429991"/>
    <s v="Channel Four Films"/>
    <n v="107"/>
  </r>
  <r>
    <s v="Crazy People"/>
    <x v="0"/>
    <x v="3"/>
    <x v="10"/>
    <n v="130.69999999999999"/>
    <s v="April 13, 1990 (United States)"/>
    <x v="22"/>
    <n v="4200"/>
    <s v="Tony Bill"/>
    <s v="Mitch Markowitz"/>
    <s v="Dudley Moore"/>
    <s v="United States"/>
    <n v="0"/>
    <n v="13236513"/>
    <n v="30858190.597551644"/>
    <n v="0"/>
    <n v="10127400.91813313"/>
    <s v="Paramount Pictures"/>
    <n v="90"/>
  </r>
  <r>
    <s v="A Shock to the System"/>
    <x v="0"/>
    <x v="3"/>
    <x v="10"/>
    <n v="130.69999999999999"/>
    <s v="March 23, 1990 (United States)"/>
    <x v="17"/>
    <n v="4500"/>
    <s v="Jan Egleson"/>
    <s v="Simon Brett"/>
    <s v="Michael Caine"/>
    <s v="United States"/>
    <n v="12000000"/>
    <n v="3417056"/>
    <n v="7966158.8615149194"/>
    <n v="28.475466666666666"/>
    <n v="2614426.9319051262"/>
    <s v="Brigand Films"/>
    <n v="88"/>
  </r>
  <r>
    <s v="The Boyfriend School"/>
    <x v="8"/>
    <x v="3"/>
    <x v="10"/>
    <n v="130.69999999999999"/>
    <s v="September 21, 1990 (United States)"/>
    <x v="1"/>
    <n v="2600"/>
    <s v="Malcolm Mowbray"/>
    <s v="Sarah Bird"/>
    <s v="Steve Guttenberg"/>
    <s v="United Kingdom"/>
    <n v="6700000"/>
    <n v="1171762"/>
    <n v="2731720.5921958685"/>
    <n v="17.488985074626864"/>
    <n v="896527.92654934968"/>
    <s v="Hemdale"/>
    <n v="101"/>
  </r>
  <r>
    <s v="Roger Corman's Frankenstein Unbound"/>
    <x v="0"/>
    <x v="0"/>
    <x v="10"/>
    <n v="130.69999999999999"/>
    <s v="November 2, 1990 (United States)"/>
    <x v="30"/>
    <n v="3600"/>
    <s v="Roger Corman"/>
    <s v="Brian Aldiss"/>
    <s v="John Hurt"/>
    <s v="United States"/>
    <n v="11500000"/>
    <n v="334748"/>
    <n v="780395.68171384849"/>
    <n v="2.9108521739130437"/>
    <n v="256119.35730680948"/>
    <s v="The Mount Company"/>
    <n v="85"/>
  </r>
  <r>
    <s v="Nuns on the Run"/>
    <x v="8"/>
    <x v="3"/>
    <x v="10"/>
    <n v="130.69999999999999"/>
    <s v="March 30, 1990 (United States)"/>
    <x v="22"/>
    <n v="7700"/>
    <s v="Jonathan Lynn"/>
    <s v="Jonathan Lynn"/>
    <s v="Eric Idle"/>
    <s v="United Kingdom"/>
    <n v="0"/>
    <n v="10959015"/>
    <n v="25548675.367253251"/>
    <n v="0"/>
    <n v="8384862.2800306045"/>
    <s v="HandMade Films"/>
    <n v="89"/>
  </r>
  <r>
    <s v="Q&amp;A"/>
    <x v="0"/>
    <x v="6"/>
    <x v="10"/>
    <n v="130.69999999999999"/>
    <s v="April 27, 1990 (United States)"/>
    <x v="14"/>
    <n v="5600"/>
    <s v="Sidney Lumet"/>
    <s v="Edwin Torres"/>
    <s v="Nick Nolte"/>
    <s v="United States"/>
    <n v="0"/>
    <n v="11207891"/>
    <n v="26128878.25325172"/>
    <n v="0"/>
    <n v="8575280.0306044389"/>
    <s v="Regency International Pictures"/>
    <n v="132"/>
  </r>
  <r>
    <s v="An Angel at My Table"/>
    <x v="0"/>
    <x v="5"/>
    <x v="10"/>
    <n v="130.69999999999999"/>
    <s v="September 20, 1990 (Australia)"/>
    <x v="24"/>
    <n v="6900"/>
    <s v="Jane Campion"/>
    <s v="Janet Frame"/>
    <s v="Kerry Fox"/>
    <s v="New Zealand"/>
    <n v="0"/>
    <n v="1055995"/>
    <n v="2461833.7911247131"/>
    <n v="0"/>
    <n v="807953.32823259372"/>
    <s v="Hibiscus Films"/>
    <n v="158"/>
  </r>
  <r>
    <s v="Stanley &amp; Iris"/>
    <x v="8"/>
    <x v="0"/>
    <x v="10"/>
    <n v="130.69999999999999"/>
    <s v="February 9, 1990 (United States)"/>
    <x v="5"/>
    <n v="7300"/>
    <s v="Martin Ritt"/>
    <s v="Pat Barker"/>
    <s v="Jane Fonda"/>
    <s v="United States"/>
    <n v="23000000"/>
    <n v="5820015"/>
    <n v="13568160.4475899"/>
    <n v="25.304413043478263"/>
    <n v="4452957.1537872991"/>
    <s v="Metro-Goldwyn-Mayer (MGM)"/>
    <n v="104"/>
  </r>
  <r>
    <s v="Flashback"/>
    <x v="0"/>
    <x v="2"/>
    <x v="10"/>
    <n v="130.69999999999999"/>
    <s v="February 2, 1990 (United States)"/>
    <x v="19"/>
    <n v="5100"/>
    <s v="Franco Amurri"/>
    <s v="David Loughery"/>
    <s v="Dennis Hopper"/>
    <s v="United States"/>
    <n v="0"/>
    <n v="6488114"/>
    <n v="15125694.994644223"/>
    <n v="0"/>
    <n v="4964127.0084162205"/>
    <s v="Paramount Pictures"/>
    <n v="108"/>
  </r>
  <r>
    <s v="Men Don't Leave"/>
    <x v="8"/>
    <x v="3"/>
    <x v="10"/>
    <n v="130.69999999999999"/>
    <s v="February 23, 1990 (United States)"/>
    <x v="17"/>
    <n v="2400"/>
    <s v="Paul Brickman"/>
    <s v="Barbara Benedek"/>
    <s v="Jessica Lange"/>
    <s v="United States"/>
    <n v="0"/>
    <n v="6070725"/>
    <n v="14152638.925019128"/>
    <n v="0"/>
    <n v="4644778.1178270848"/>
    <s v="The Geffen Company"/>
    <n v="115"/>
  </r>
  <r>
    <s v="Ski Patrol"/>
    <x v="1"/>
    <x v="2"/>
    <x v="10"/>
    <n v="130.69999999999999"/>
    <s v="January 12, 1990 (United States)"/>
    <x v="33"/>
    <n v="3400"/>
    <s v="Richard Correll"/>
    <s v="Steven Long Mitchell"/>
    <s v="Roger Rose"/>
    <s v="United States"/>
    <n v="0"/>
    <n v="8533973"/>
    <n v="19895191.837031368"/>
    <n v="0"/>
    <n v="6529436.1132364199"/>
    <s v="Epic Productions"/>
    <n v="91"/>
  </r>
  <r>
    <s v="Ghost Dad"/>
    <x v="1"/>
    <x v="3"/>
    <x v="10"/>
    <n v="130.69999999999999"/>
    <s v="June 29, 1990 (United States)"/>
    <x v="44"/>
    <n v="7500"/>
    <s v="Sidney Poitier"/>
    <s v="Brent Maddock"/>
    <s v="Bill Cosby"/>
    <s v="United States"/>
    <n v="0"/>
    <n v="25421633"/>
    <n v="59265276.014537111"/>
    <n v="0"/>
    <n v="19450369.548584547"/>
    <s v="Universal Pictures"/>
    <n v="83"/>
  </r>
  <r>
    <s v="Book of Love"/>
    <x v="8"/>
    <x v="3"/>
    <x v="10"/>
    <n v="130.69999999999999"/>
    <s v="February 1, 1991 (United States)"/>
    <x v="19"/>
    <n v="1100"/>
    <s v="Robert Shaye"/>
    <s v="William Kotzwinkle"/>
    <s v="Chris Young"/>
    <s v="United States"/>
    <n v="0"/>
    <n v="1382259"/>
    <n v="3222450.7827084926"/>
    <n v="0"/>
    <n v="1057581.4843152259"/>
    <s v="New Line Cinema"/>
    <n v="82"/>
  </r>
  <r>
    <s v="Hidden Agenda"/>
    <x v="0"/>
    <x v="0"/>
    <x v="10"/>
    <n v="130.69999999999999"/>
    <s v="January 1991 (United States)"/>
    <x v="15"/>
    <n v="3700"/>
    <s v="Ken Loach"/>
    <s v="Jim Allen"/>
    <s v="Frances McDormand"/>
    <s v="United Kingdom"/>
    <n v="0"/>
    <n v="1232210"/>
    <n v="2872642.5937260902"/>
    <n v="0"/>
    <n v="942777.35271614394"/>
    <s v="Hemdale"/>
    <n v="108"/>
  </r>
  <r>
    <s v="Everybody's Fine"/>
    <x v="8"/>
    <x v="0"/>
    <x v="10"/>
    <n v="130.69999999999999"/>
    <s v="May 31, 1991 (United States)"/>
    <x v="3"/>
    <n v="3700"/>
    <s v="Giuseppe Tornatore"/>
    <s v="Massimo De Rita"/>
    <s v="Marcello Mastroianni"/>
    <s v="Italy"/>
    <n v="0"/>
    <n v="1745470"/>
    <n v="4069202.0581484316"/>
    <n v="0"/>
    <n v="1335478.1943381792"/>
    <s v="Erre Produzioni"/>
    <n v="118"/>
  </r>
  <r>
    <s v="Spaced Invaders"/>
    <x v="1"/>
    <x v="1"/>
    <x v="10"/>
    <n v="130.69999999999999"/>
    <s v="April 27, 1990 (United States)"/>
    <x v="11"/>
    <n v="3300"/>
    <s v="Patrick Read Johnson"/>
    <s v="Patrick Read Johnson"/>
    <s v="Douglas Barr"/>
    <s v="United States"/>
    <n v="3000000"/>
    <n v="15369573"/>
    <n v="35830978.524100997"/>
    <n v="512.31910000000005"/>
    <n v="11759428.462127009"/>
    <s v="Silver Screen Partners IV"/>
    <n v="100"/>
  </r>
  <r>
    <s v="Meet the Applegates"/>
    <x v="0"/>
    <x v="3"/>
    <x v="10"/>
    <n v="130.69999999999999"/>
    <s v="February 1, 1991 (United States)"/>
    <x v="30"/>
    <n v="2200"/>
    <s v="Michael Lehmann"/>
    <s v="Michael Lehmann"/>
    <s v="Ed Begley Jr."/>
    <s v="United States"/>
    <n v="5000000"/>
    <n v="485772"/>
    <n v="1132476.8814078041"/>
    <n v="9.715440000000001"/>
    <n v="371669.47207345068"/>
    <s v="Cinemarque Entertainment"/>
    <n v="90"/>
  </r>
  <r>
    <s v="Betsy's Wedding"/>
    <x v="0"/>
    <x v="3"/>
    <x v="10"/>
    <n v="130.69999999999999"/>
    <s v="June 22, 1990 (United States)"/>
    <x v="41"/>
    <n v="3500"/>
    <s v="Alan Alda"/>
    <s v="Alan Alda"/>
    <s v="Alan Alda"/>
    <s v="United States"/>
    <n v="0"/>
    <n v="19740070"/>
    <n v="46019887.750573836"/>
    <n v="0"/>
    <n v="15103343.534812549"/>
    <s v="Touchstone Pictures"/>
    <n v="94"/>
  </r>
  <r>
    <s v="Def by Temptation"/>
    <x v="0"/>
    <x v="4"/>
    <x v="10"/>
    <n v="130.69999999999999"/>
    <s v="May 11, 1990 (United States)"/>
    <x v="32"/>
    <n v="1400"/>
    <s v="James Bond III"/>
    <s v="James Bond III"/>
    <s v="James Bond III"/>
    <s v="United States"/>
    <n v="0"/>
    <n v="2218579"/>
    <n v="5172157.7758224942"/>
    <n v="0"/>
    <n v="1697459.0665646519"/>
    <s v="Bonded Filmworks"/>
    <n v="95"/>
  </r>
  <r>
    <s v="Heart Condition"/>
    <x v="0"/>
    <x v="3"/>
    <x v="10"/>
    <n v="130.69999999999999"/>
    <s v="February 2, 1990 (United States)"/>
    <x v="41"/>
    <n v="3300"/>
    <s v="James D. Parriott"/>
    <s v="James D. Parriott"/>
    <s v="Bob Hoskins"/>
    <s v="United States"/>
    <n v="0"/>
    <n v="4134992"/>
    <n v="9639878.0596786533"/>
    <n v="0"/>
    <n v="3163727.6205049735"/>
    <s v="New Line Cinema"/>
    <n v="100"/>
  </r>
  <r>
    <s v="My Father's Glory"/>
    <x v="2"/>
    <x v="1"/>
    <x v="10"/>
    <n v="130.69999999999999"/>
    <s v="August 1991 (United States)"/>
    <x v="37"/>
    <n v="6200"/>
    <s v="Yves Robert"/>
    <s v="Louis NucÃ©ra"/>
    <s v="Philippe CaubÃ¨re"/>
    <s v="France"/>
    <n v="0"/>
    <n v="1730856"/>
    <n v="4035132.5416985461"/>
    <n v="0"/>
    <n v="1324296.8630451416"/>
    <s v="Gaumont"/>
    <n v="105"/>
  </r>
  <r>
    <s v="Vincent &amp; Theo"/>
    <x v="8"/>
    <x v="5"/>
    <x v="10"/>
    <n v="130.69999999999999"/>
    <s v="November 16, 1990 (United States)"/>
    <x v="15"/>
    <n v="3700"/>
    <s v="Robert Altman"/>
    <s v="Julian Mitchell"/>
    <s v="Tim Roth"/>
    <s v="France"/>
    <n v="0"/>
    <n v="2231274"/>
    <n v="5201753.5409334358"/>
    <n v="0"/>
    <n v="1707172.1499617444"/>
    <s v="Belbo Films"/>
    <n v="138"/>
  </r>
  <r>
    <s v="Streets"/>
    <x v="0"/>
    <x v="2"/>
    <x v="10"/>
    <n v="130.69999999999999"/>
    <s v="January 19, 1990 (United States)"/>
    <x v="46"/>
    <n v="712"/>
    <s v="Katt Shea"/>
    <s v="Andy Ruben"/>
    <s v="Christina Applegate"/>
    <s v="United States"/>
    <n v="0"/>
    <n v="1510053"/>
    <n v="3520376.0451415456"/>
    <n v="0"/>
    <n v="1155358.0719204284"/>
    <m/>
    <n v="85"/>
  </r>
  <r>
    <s v="Stella"/>
    <x v="8"/>
    <x v="0"/>
    <x v="10"/>
    <n v="130.69999999999999"/>
    <s v="February 2, 1990 (United States)"/>
    <x v="19"/>
    <n v="2400"/>
    <s v="John Erman"/>
    <s v="Olive Higgins Prouty"/>
    <s v="Bette Midler"/>
    <s v="United States"/>
    <n v="0"/>
    <n v="20240128"/>
    <n v="47185669.484315224"/>
    <n v="0"/>
    <n v="15485943.38179036"/>
    <s v="The Samuel Goldwyn Company"/>
    <n v="109"/>
  </r>
  <r>
    <s v="The Forbidden Dance"/>
    <x v="8"/>
    <x v="0"/>
    <x v="10"/>
    <n v="130.69999999999999"/>
    <s v="March 16, 1990 (United States)"/>
    <x v="49"/>
    <n v="1500"/>
    <s v="Greydon Clark"/>
    <s v="Menahem Golan"/>
    <s v="Laura Harring"/>
    <s v="United States"/>
    <n v="0"/>
    <n v="1823154"/>
    <n v="4250306.2264728388"/>
    <n v="0"/>
    <n v="1394915.0726855395"/>
    <s v="21st Century Film Corporation"/>
    <n v="97"/>
  </r>
  <r>
    <s v="Loose Cannons"/>
    <x v="0"/>
    <x v="2"/>
    <x v="10"/>
    <n v="130.69999999999999"/>
    <s v="February 9, 1990 (United States)"/>
    <x v="38"/>
    <n v="4500"/>
    <s v="Bob Clark"/>
    <s v="Richard Christian Matheson"/>
    <s v="Gene Hackman"/>
    <s v="United States"/>
    <n v="15000000"/>
    <n v="5585154"/>
    <n v="13020630.63351186"/>
    <n v="37.234360000000002"/>
    <n v="4273262.4330527931"/>
    <s v="TriStar Pictures"/>
    <n v="94"/>
  </r>
  <r>
    <s v="A Tale of Springtime"/>
    <x v="1"/>
    <x v="3"/>
    <x v="10"/>
    <n v="130.69999999999999"/>
    <s v="April 4, 1990 (France)"/>
    <x v="13"/>
    <n v="4000"/>
    <s v="Ã‰ric Rohmer"/>
    <s v="Ã‰ric Rohmer"/>
    <s v="Anne TeyssÃ¨dre"/>
    <s v="France"/>
    <n v="0"/>
    <n v="20554"/>
    <n v="47917.397092578423"/>
    <n v="0"/>
    <n v="15726.090283091049"/>
    <s v="Compagnie Eric Rohmer (CER)"/>
    <n v="108"/>
  </r>
  <r>
    <s v="To Sleep with Anger"/>
    <x v="1"/>
    <x v="0"/>
    <x v="10"/>
    <n v="130.69999999999999"/>
    <s v="October 12, 1990 (United States)"/>
    <x v="13"/>
    <n v="2200"/>
    <s v="Charles Burnett"/>
    <s v="Charles Burnett"/>
    <s v="Danny Glover"/>
    <s v="United States"/>
    <n v="0"/>
    <n v="1161135"/>
    <n v="2706945.9410864576"/>
    <n v="0"/>
    <n v="888397.09257842391"/>
    <s v="SVS Films"/>
    <n v="102"/>
  </r>
  <r>
    <s v="Where the Heart Is"/>
    <x v="0"/>
    <x v="3"/>
    <x v="10"/>
    <n v="130.69999999999999"/>
    <s v="February 23, 1990 (United States)"/>
    <x v="22"/>
    <n v="1500"/>
    <s v="John Boorman"/>
    <s v="Telsche Boorman"/>
    <s v="Dabney Coleman"/>
    <s v="United States"/>
    <n v="15000000"/>
    <n v="1106475"/>
    <n v="2579517.4636572301"/>
    <n v="7.3765000000000001"/>
    <n v="846576.12853863812"/>
    <s v="Touchstone Pictures"/>
    <n v="107"/>
  </r>
  <r>
    <s v="Love at Large"/>
    <x v="0"/>
    <x v="3"/>
    <x v="10"/>
    <n v="130.69999999999999"/>
    <s v="March 9, 1990 (United States)"/>
    <x v="46"/>
    <n v="1200"/>
    <s v="Alan Rudolph"/>
    <s v="Alan Rudolph"/>
    <s v="Tom Berenger"/>
    <s v="United States"/>
    <n v="0"/>
    <n v="1436308"/>
    <n v="3348454.8400918134"/>
    <n v="0"/>
    <n v="1098934.9655700077"/>
    <s v="David Blocker Productions"/>
    <n v="97"/>
  </r>
  <r>
    <s v="Boiling Point"/>
    <x v="4"/>
    <x v="2"/>
    <x v="10"/>
    <n v="130.69999999999999"/>
    <s v="November 19, 1999 (United States)"/>
    <x v="8"/>
    <n v="6300"/>
    <s v="Takeshi Kitano"/>
    <s v="Takeshi Kitano"/>
    <s v="Takeshi Kitano"/>
    <s v="Japan"/>
    <n v="0"/>
    <n v="0"/>
    <n v="0"/>
    <n v="0"/>
    <n v="0"/>
    <s v="Bandai Visual Company"/>
    <n v="96"/>
  </r>
  <r>
    <s v="Downtown"/>
    <x v="0"/>
    <x v="2"/>
    <x v="10"/>
    <n v="130.69999999999999"/>
    <s v="January 12, 1990 (United States)"/>
    <x v="46"/>
    <n v="1800"/>
    <s v="Richard Benjamin"/>
    <s v="Nat Mauldin"/>
    <s v="Anthony Edwards"/>
    <s v="United States"/>
    <n v="10000000"/>
    <n v="2346150"/>
    <n v="5469563.1599081866"/>
    <n v="23.461499999999997"/>
    <n v="1795065.0344299923"/>
    <s v="Pacific Western"/>
    <n v="96"/>
  </r>
  <r>
    <s v="Short Time"/>
    <x v="8"/>
    <x v="3"/>
    <x v="10"/>
    <n v="130.69999999999999"/>
    <s v="May 4, 1990 (United States)"/>
    <x v="5"/>
    <n v="2200"/>
    <s v="Gregg Champion"/>
    <s v="John Blumenthal"/>
    <s v="Dabney Coleman"/>
    <s v="United States"/>
    <n v="0"/>
    <n v="4010647"/>
    <n v="9349993.4269319046"/>
    <n v="0"/>
    <n v="3068589.9005355779"/>
    <s v="Gladden Entertainment"/>
    <n v="97"/>
  </r>
  <r>
    <s v="American Ninja 4: The Annihilation"/>
    <x v="0"/>
    <x v="2"/>
    <x v="10"/>
    <n v="130.69999999999999"/>
    <s v="March 8, 1991 (United States)"/>
    <x v="35"/>
    <n v="4600"/>
    <s v="Cedric Sundstrom"/>
    <s v="Gideon Amir"/>
    <s v="Michael Dudikoff"/>
    <s v="United States"/>
    <n v="0"/>
    <n v="358047"/>
    <n v="834712.47819433815"/>
    <n v="0"/>
    <n v="273945.67712318286"/>
    <s v="The Cannon Group"/>
    <n v="99"/>
  </r>
  <r>
    <s v="Gate 2: The Trespassers"/>
    <x v="0"/>
    <x v="7"/>
    <x v="10"/>
    <n v="130.69999999999999"/>
    <s v="February 28, 1992 (United States)"/>
    <x v="25"/>
    <n v="2000"/>
    <s v="Tibor TakÃ¡cs"/>
    <s v="Michael Nankin"/>
    <s v="Louis Tripp"/>
    <s v="Canada"/>
    <n v="6500000"/>
    <n v="2032973"/>
    <n v="4739455.8003060445"/>
    <n v="31.276507692307693"/>
    <n v="1555449.8852333589"/>
    <s v="Vision PDG"/>
    <n v="93"/>
  </r>
  <r>
    <s v="Come See the Paradise"/>
    <x v="0"/>
    <x v="0"/>
    <x v="10"/>
    <n v="130.69999999999999"/>
    <s v="January 1991 (United States)"/>
    <x v="17"/>
    <n v="2600"/>
    <s v="Alan Parker"/>
    <s v="Alan Parker"/>
    <s v="Dennis Quaid"/>
    <s v="United States"/>
    <n v="17500000"/>
    <n v="947306"/>
    <n v="2208447.8821729152"/>
    <n v="5.4131771428571431"/>
    <n v="724794.18515684782"/>
    <s v="Twentieth Century Fox"/>
    <n v="138"/>
  </r>
  <r>
    <s v="The Garden"/>
    <x v="9"/>
    <x v="0"/>
    <x v="10"/>
    <n v="130.69999999999999"/>
    <s v="1990 (United States)"/>
    <x v="5"/>
    <n v="840"/>
    <s v="Derek Jarman"/>
    <s v="N/A"/>
    <s v="Tilda Swinton"/>
    <s v="United Kingdom"/>
    <n v="0"/>
    <n v="5006"/>
    <n v="11670.452945677123"/>
    <n v="0"/>
    <n v="3830.1453710788064"/>
    <s v="Basilisk Communications"/>
    <n v="92"/>
  </r>
  <r>
    <s v="Lambada"/>
    <x v="1"/>
    <x v="0"/>
    <x v="10"/>
    <n v="130.69999999999999"/>
    <s v="March 16, 1990 (United States)"/>
    <x v="50"/>
    <n v="979"/>
    <s v="Joel Silberg"/>
    <s v="Joel Silberg"/>
    <s v="J. Eddie Peck"/>
    <s v="United States"/>
    <n v="0"/>
    <n v="4263112"/>
    <n v="9938563.3236419279"/>
    <n v="0"/>
    <n v="3261753.6342769703"/>
    <s v="Cannon Films"/>
    <n v="104"/>
  </r>
  <r>
    <s v="The Shrimp on the Barbie"/>
    <x v="8"/>
    <x v="3"/>
    <x v="10"/>
    <n v="130.69999999999999"/>
    <s v="August 31, 1990 (United States)"/>
    <x v="46"/>
    <n v="1200"/>
    <s v="Director"/>
    <s v="Grant Morris"/>
    <s v="Cheech Marin"/>
    <s v="Australia"/>
    <n v="0"/>
    <n v="0"/>
    <n v="0"/>
    <n v="0"/>
    <n v="0"/>
    <s v="Unity Pictures"/>
    <n v="90"/>
  </r>
  <r>
    <s v="May Fools"/>
    <x v="0"/>
    <x v="3"/>
    <x v="10"/>
    <n v="130.69999999999999"/>
    <s v="July 1990 (United States)"/>
    <x v="4"/>
    <n v="2900"/>
    <s v="Louis Malle"/>
    <s v="Louis Malle"/>
    <s v="Miou-Miou"/>
    <s v="France"/>
    <n v="0"/>
    <n v="1576702"/>
    <n v="3675754.3947972455"/>
    <n v="0"/>
    <n v="1206351.9510328998"/>
    <s v="Nouvelles Ã‰ditions de Films (NEF)"/>
    <n v="107"/>
  </r>
  <r>
    <s v="The Last of the Finest"/>
    <x v="0"/>
    <x v="2"/>
    <x v="10"/>
    <n v="130.69999999999999"/>
    <s v="March 9, 1990 (United States)"/>
    <x v="1"/>
    <n v="1200"/>
    <s v="John Mackenzie"/>
    <s v="Jere Cunningham"/>
    <s v="Brian Dennehy"/>
    <s v="United States"/>
    <n v="12000000"/>
    <n v="1531489"/>
    <n v="3570349.6426931904"/>
    <n v="12.762408333333333"/>
    <n v="1171758.9900535578"/>
    <s v="Orion Pictures"/>
    <n v="106"/>
  </r>
  <r>
    <s v="Strangers in Good Company"/>
    <x v="1"/>
    <x v="0"/>
    <x v="10"/>
    <n v="130.69999999999999"/>
    <s v="1990 (Canada)"/>
    <x v="3"/>
    <n v="995"/>
    <s v="Cynthia Scott"/>
    <s v="Gloria Demers"/>
    <s v="Alice Diabo"/>
    <s v="Canada"/>
    <n v="0"/>
    <n v="0"/>
    <n v="0"/>
    <n v="0"/>
    <n v="0"/>
    <s v="National Film Board of Canada (NFB)"/>
    <n v="101"/>
  </r>
  <r>
    <s v="Opportunity Knocks"/>
    <x v="8"/>
    <x v="3"/>
    <x v="10"/>
    <n v="130.69999999999999"/>
    <s v="March 30, 1990 (United States)"/>
    <x v="22"/>
    <n v="2900"/>
    <s v="Donald Petrie"/>
    <s v="Mitchel Katlin"/>
    <s v="Dana Carvey"/>
    <s v="United States"/>
    <n v="0"/>
    <n v="11359129"/>
    <n v="26481458.349655699"/>
    <n v="0"/>
    <n v="8690993.8791124709"/>
    <s v="Imagine Films Entertainment"/>
    <n v="103"/>
  </r>
  <r>
    <s v="Funny About Love"/>
    <x v="8"/>
    <x v="3"/>
    <x v="10"/>
    <n v="130.69999999999999"/>
    <s v="September 21, 1990 (United States)"/>
    <x v="38"/>
    <n v="1300"/>
    <s v="Leonard Nimoy"/>
    <s v="Bob Greene"/>
    <s v="Gene Wilder"/>
    <s v="United States"/>
    <n v="0"/>
    <n v="8141292"/>
    <n v="18979737.355776589"/>
    <n v="0"/>
    <n v="6228991.5837796479"/>
    <s v="Duffy Films"/>
    <n v="101"/>
  </r>
  <r>
    <s v="Graffiti Bridge"/>
    <x v="8"/>
    <x v="0"/>
    <x v="10"/>
    <n v="130.69999999999999"/>
    <s v="November 2, 1990 (United States)"/>
    <x v="54"/>
    <n v="1800"/>
    <s v="Prince"/>
    <s v="Prince"/>
    <s v="Prince"/>
    <s v="United States"/>
    <n v="7500000"/>
    <n v="4562778"/>
    <n v="10637172.583014537"/>
    <n v="60.837039999999995"/>
    <n v="3491031.3695485848"/>
    <s v="Paisley Park Films"/>
    <n v="90"/>
  </r>
  <r>
    <s v="Coupe de Ville"/>
    <x v="8"/>
    <x v="3"/>
    <x v="10"/>
    <n v="130.69999999999999"/>
    <s v="March 9, 1990 (United States)"/>
    <x v="17"/>
    <n v="2300"/>
    <s v="Joe Roth"/>
    <s v="Mike Binder"/>
    <s v="Patrick Dempsey"/>
    <s v="United States"/>
    <n v="0"/>
    <n v="715983"/>
    <n v="1669166.1828615149"/>
    <n v="0"/>
    <n v="547806.42693190509"/>
    <s v="Morgan Creek Entertainment"/>
    <n v="99"/>
  </r>
  <r>
    <s v="Sibling Rivalry"/>
    <x v="8"/>
    <x v="3"/>
    <x v="10"/>
    <n v="130.69999999999999"/>
    <s v="October 26, 1990 (United States)"/>
    <x v="20"/>
    <n v="2500"/>
    <s v="Carl Reiner"/>
    <s v="Martha Goldhirsh"/>
    <s v="Kirstie Alley"/>
    <s v="United States"/>
    <n v="16000000"/>
    <n v="17854933"/>
    <n v="41625080.987758227"/>
    <n v="111.59333124999999"/>
    <n v="13661004.590665648"/>
    <s v="Castle Rock Entertainment"/>
    <n v="87"/>
  </r>
  <r>
    <s v="Vital Signs"/>
    <x v="0"/>
    <x v="0"/>
    <x v="10"/>
    <n v="130.69999999999999"/>
    <s v="April 13, 1990 (United States)"/>
    <x v="20"/>
    <n v="703"/>
    <s v="Marisa Silver"/>
    <s v="Larry Ketron"/>
    <s v="Adrian Pasdar"/>
    <s v="United States"/>
    <n v="0"/>
    <n v="1224605"/>
    <n v="2854913.1101759756"/>
    <n v="0"/>
    <n v="936958.68400918134"/>
    <s v="Twentieth Century Fox"/>
    <n v="103"/>
  </r>
  <r>
    <s v="Body Chemistry"/>
    <x v="0"/>
    <x v="0"/>
    <x v="10"/>
    <n v="130.69999999999999"/>
    <s v="March 9, 1990 (United States)"/>
    <x v="36"/>
    <n v="406"/>
    <s v="Kristine Peterson"/>
    <s v="Jackson Barr"/>
    <s v="Marc Singer"/>
    <s v="United States"/>
    <n v="0"/>
    <n v="2415312"/>
    <n v="5630800.0489671007"/>
    <n v="0"/>
    <n v="1847981.6373374141"/>
    <s v="Concorde-New Horizons"/>
    <n v="84"/>
  </r>
  <r>
    <s v="The Haunting of Morella"/>
    <x v="0"/>
    <x v="4"/>
    <x v="10"/>
    <n v="130.69999999999999"/>
    <s v="February 9, 1990 (United States)"/>
    <x v="44"/>
    <n v="694"/>
    <s v="Jim Wynorski"/>
    <s v="Edgar Allan Poe"/>
    <s v="Nicole Eggert"/>
    <s v="United States"/>
    <n v="0"/>
    <n v="1547867"/>
    <n v="3608531.5600612089"/>
    <n v="0"/>
    <n v="1184289.9770466718"/>
    <s v="Concorde-New Horizons"/>
    <n v="82"/>
  </r>
  <r>
    <s v="The Fourth War"/>
    <x v="0"/>
    <x v="0"/>
    <x v="10"/>
    <n v="130.69999999999999"/>
    <s v="March 23, 1990 (United States)"/>
    <x v="41"/>
    <n v="1400"/>
    <s v="John Frankenheimer"/>
    <s v="Stephen Peters"/>
    <s v="Roy Scheider"/>
    <s v="United States"/>
    <n v="0"/>
    <n v="1305887"/>
    <n v="3044405.2708492731"/>
    <n v="0"/>
    <n v="999148.43152257078"/>
    <s v="Kodiak Films"/>
    <n v="91"/>
  </r>
  <r>
    <s v="Tune in Tomorrow..."/>
    <x v="8"/>
    <x v="3"/>
    <x v="10"/>
    <n v="130.69999999999999"/>
    <s v="November 2, 1990 (United States)"/>
    <x v="19"/>
    <n v="1700"/>
    <s v="Jon Amiel"/>
    <s v="Mario Vargas Llosa"/>
    <s v="Barbara Hershey"/>
    <s v="United States"/>
    <n v="11000000"/>
    <n v="1794001"/>
    <n v="4182342.0405508801"/>
    <n v="16.309100000000001"/>
    <n v="1372609.7934200459"/>
    <s v="Odyssey"/>
    <n v="107"/>
  </r>
  <r>
    <s v="Impulse"/>
    <x v="0"/>
    <x v="6"/>
    <x v="10"/>
    <n v="130.69999999999999"/>
    <s v="April 6, 1990 (United States)"/>
    <x v="46"/>
    <n v="1200"/>
    <s v="Sondra Locke"/>
    <s v="John DeMarco"/>
    <s v="Theresa Russell"/>
    <s v="United States"/>
    <n v="9000000"/>
    <n v="2544504"/>
    <n v="5931984.4590665651"/>
    <n v="28.272266666666667"/>
    <n v="1946827.8500382556"/>
    <s v="Warner Bros."/>
    <n v="109"/>
  </r>
  <r>
    <s v="La discrÃ¨te"/>
    <x v="3"/>
    <x v="0"/>
    <x v="10"/>
    <n v="130.69999999999999"/>
    <s v="November 21, 1990 (France)"/>
    <x v="9"/>
    <n v="930"/>
    <s v="Christian Vincent"/>
    <s v="Christian Vincent"/>
    <s v="Fabrice Luchini"/>
    <s v="France"/>
    <n v="0"/>
    <n v="0"/>
    <n v="0"/>
    <n v="0"/>
    <n v="0"/>
    <s v="France 3 CinÃ©ma"/>
    <n v="94"/>
  </r>
  <r>
    <s v="Heaven and Earth"/>
    <x v="8"/>
    <x v="2"/>
    <x v="10"/>
    <n v="130.69999999999999"/>
    <s v="February 8, 1991 (United States)"/>
    <x v="9"/>
    <n v="958"/>
    <s v="Haruki Kadokawa"/>
    <s v="Haruki Kadokawa"/>
    <s v="Takaaki Enoki"/>
    <s v="Japan"/>
    <n v="42000000"/>
    <n v="0"/>
    <n v="0"/>
    <n v="0"/>
    <n v="0"/>
    <s v="Haruki Kadokawa Films"/>
    <n v="125"/>
  </r>
  <r>
    <s v="Crossing the Line"/>
    <x v="0"/>
    <x v="6"/>
    <x v="10"/>
    <n v="130.69999999999999"/>
    <s v="August 31, 1990 (United Kingdom)"/>
    <x v="1"/>
    <n v="1000"/>
    <s v="David Leland"/>
    <s v="William McIlvanney"/>
    <s v="Kenny Ireland"/>
    <s v="United Kingdom"/>
    <n v="0"/>
    <n v="59227"/>
    <n v="138075.49273144605"/>
    <n v="0"/>
    <n v="45315.225707727623"/>
    <s v="Palace Pictures"/>
    <n v="93"/>
  </r>
  <r>
    <s v="Mindwalk"/>
    <x v="1"/>
    <x v="0"/>
    <x v="10"/>
    <n v="130.69999999999999"/>
    <s v="December 20, 1991 (United States)"/>
    <x v="37"/>
    <n v="3000"/>
    <s v="Bernt Amadeus Capra"/>
    <s v="Bernt Amadeus Capra"/>
    <s v="Liv Ullmann"/>
    <s v="United States"/>
    <n v="0"/>
    <n v="774048"/>
    <n v="1804532.7130833971"/>
    <n v="0"/>
    <n v="592232.59372609027"/>
    <s v="Atlas"/>
    <n v="112"/>
  </r>
  <r>
    <s v="The Nasty Girl"/>
    <x v="8"/>
    <x v="3"/>
    <x v="10"/>
    <n v="130.69999999999999"/>
    <s v="March 1991 (United States)"/>
    <x v="4"/>
    <n v="2500"/>
    <s v="Michael Verhoeven"/>
    <s v="Michael Verhoeven"/>
    <s v="Lena Stolze"/>
    <s v="West Germany"/>
    <n v="0"/>
    <n v="2293625"/>
    <n v="5347111.993114002"/>
    <n v="0"/>
    <n v="1754877.5822494263"/>
    <s v="Filmverlag der Autoren"/>
    <n v="92"/>
  </r>
  <r>
    <s v="Archangel"/>
    <x v="4"/>
    <x v="3"/>
    <x v="10"/>
    <n v="130.69999999999999"/>
    <s v="September 1, 1990 (Canada)"/>
    <x v="16"/>
    <n v="1300"/>
    <s v="Guy Maddin"/>
    <s v="John B. Harvie"/>
    <s v="Michael Gottli"/>
    <s v="Canada"/>
    <n v="0"/>
    <n v="0"/>
    <n v="0"/>
    <n v="0"/>
    <n v="0"/>
    <s v="Cinephile"/>
    <n v="90"/>
  </r>
  <r>
    <s v="Terminator 2: Judgment Day"/>
    <x v="0"/>
    <x v="2"/>
    <x v="11"/>
    <n v="136.19999999999999"/>
    <s v="July 3, 1991 (United States)"/>
    <x v="55"/>
    <n v="1000000"/>
    <s v="James Cameron"/>
    <s v="James Cameron"/>
    <s v="Arnold Schwarzenegger"/>
    <s v="United States"/>
    <n v="102000000"/>
    <n v="520881154"/>
    <n v="1165289923.8164463"/>
    <n v="510.66779803921571"/>
    <n v="382438439.06020564"/>
    <s v="Carolco Pictures"/>
    <n v="137"/>
  </r>
  <r>
    <s v="Point Break"/>
    <x v="0"/>
    <x v="2"/>
    <x v="11"/>
    <n v="136.19999999999999"/>
    <s v="July 12, 1991 (United States)"/>
    <x v="4"/>
    <n v="166000"/>
    <s v="Kathryn Bigelow"/>
    <s v="Rick King"/>
    <s v="Patrick Swayze"/>
    <s v="United States"/>
    <n v="24000000"/>
    <n v="83531958"/>
    <n v="186873624.10132158"/>
    <n v="348.049825"/>
    <n v="61330365.638766527"/>
    <s v="Largo Entertainment"/>
    <n v="122"/>
  </r>
  <r>
    <s v="The Silence of the Lambs"/>
    <x v="0"/>
    <x v="6"/>
    <x v="11"/>
    <n v="136.19999999999999"/>
    <s v="February 14, 1991 (United States)"/>
    <x v="60"/>
    <n v="1300000"/>
    <s v="Jonathan Demme"/>
    <s v="Thomas Harris"/>
    <s v="Jodie Foster"/>
    <s v="United States"/>
    <n v="19000000"/>
    <n v="272742922"/>
    <n v="610167168.38032305"/>
    <n v="1435.4890631578946"/>
    <n v="200251778.26725405"/>
    <s v="Strong Heart/Demme Production"/>
    <n v="118"/>
  </r>
  <r>
    <s v="Hook"/>
    <x v="1"/>
    <x v="1"/>
    <x v="11"/>
    <n v="136.19999999999999"/>
    <s v="December 11, 1991 (United States)"/>
    <x v="8"/>
    <n v="240000"/>
    <s v="Steven Spielberg"/>
    <s v="J.M. Barrie"/>
    <s v="Dustin Hoffman"/>
    <s v="United States"/>
    <n v="70000000"/>
    <n v="300854823"/>
    <n v="673057742.79074883"/>
    <n v="429.79260428571433"/>
    <n v="220891940.52863437"/>
    <s v="Amblin Entertainment"/>
    <n v="142"/>
  </r>
  <r>
    <s v="Boyz n the Hood"/>
    <x v="0"/>
    <x v="6"/>
    <x v="11"/>
    <n v="136.19999999999999"/>
    <s v="July 12, 1991 (United States)"/>
    <x v="40"/>
    <n v="130000"/>
    <s v="John Singleton"/>
    <s v="John Singleton"/>
    <s v="Cuba Gooding Jr."/>
    <s v="United States"/>
    <n v="6500000"/>
    <n v="57529070"/>
    <n v="128701230.75624081"/>
    <n v="885.06261538461536"/>
    <n v="42238671.071953014"/>
    <s v="Columbia Pictures"/>
    <n v="112"/>
  </r>
  <r>
    <s v="Cape Fear"/>
    <x v="0"/>
    <x v="6"/>
    <x v="11"/>
    <n v="136.19999999999999"/>
    <s v="November 15, 1991 (United States)"/>
    <x v="4"/>
    <n v="180000"/>
    <s v="Martin Scorsese"/>
    <s v="John D. MacDonald"/>
    <s v="Robert De Niro"/>
    <s v="United States"/>
    <n v="35000000"/>
    <n v="182291969"/>
    <n v="407814705.97870779"/>
    <n v="520.83419714285708"/>
    <n v="133841386.93098386"/>
    <s v="Amblin Entertainment"/>
    <n v="128"/>
  </r>
  <r>
    <s v="Career Opportunities"/>
    <x v="8"/>
    <x v="3"/>
    <x v="11"/>
    <n v="136.19999999999999"/>
    <s v="March 29, 1991 (United States)"/>
    <x v="23"/>
    <n v="12000"/>
    <s v="Bryan Gordon"/>
    <s v="John Hughes"/>
    <s v="Frank Whaley"/>
    <s v="United States"/>
    <n v="0"/>
    <n v="11336986"/>
    <n v="25362552.380323052"/>
    <n v="0"/>
    <n v="8323778.2672540387"/>
    <s v="Hughes Entertainment"/>
    <n v="83"/>
  </r>
  <r>
    <s v="The Addams Family"/>
    <x v="8"/>
    <x v="3"/>
    <x v="11"/>
    <n v="136.19999999999999"/>
    <s v="November 22, 1991 (United States)"/>
    <x v="15"/>
    <n v="140000"/>
    <s v="Barry Sonnenfeld"/>
    <s v="Charles Addams"/>
    <s v="Anjelica Huston"/>
    <s v="United States"/>
    <n v="30000000"/>
    <n v="191502426"/>
    <n v="428419891.35242289"/>
    <n v="638.34141999999997"/>
    <n v="140603837.00440529"/>
    <s v="Orion Pictures"/>
    <n v="99"/>
  </r>
  <r>
    <s v="Thelma &amp; Louise"/>
    <x v="0"/>
    <x v="1"/>
    <x v="11"/>
    <n v="136.19999999999999"/>
    <s v="May 24, 1991 (United States)"/>
    <x v="24"/>
    <n v="142000"/>
    <s v="Ridley Scott"/>
    <s v="Callie Khouri"/>
    <s v="Susan Sarandon"/>
    <s v="United States"/>
    <n v="16500000"/>
    <n v="45456285"/>
    <n v="101692584.72466961"/>
    <n v="275.49263636363634"/>
    <n v="33374658.590308372"/>
    <s v="PathÃ© Entertainment"/>
    <n v="130"/>
  </r>
  <r>
    <s v="Y Tu MamÃ¡ TambiÃ©n"/>
    <x v="3"/>
    <x v="0"/>
    <x v="11"/>
    <n v="136.19999999999999"/>
    <s v="June 8, 2001 (Mexico)"/>
    <x v="37"/>
    <n v="118000"/>
    <s v="Alfonso CuarÃ³n"/>
    <s v="Carlos CuarÃ³n"/>
    <s v="Maribel VerdÃº"/>
    <s v="Mexico"/>
    <n v="2000000"/>
    <n v="33616692"/>
    <n v="75205624.466960356"/>
    <n v="1680.8346000000001"/>
    <n v="24681859.030837007"/>
    <s v="Anhelo Producciones"/>
    <n v="106"/>
  </r>
  <r>
    <s v="Robin Hood: Prince of Thieves"/>
    <x v="8"/>
    <x v="2"/>
    <x v="11"/>
    <n v="136.19999999999999"/>
    <s v="June 14, 1991 (United States)"/>
    <x v="15"/>
    <n v="182000"/>
    <s v="Kevin Reynolds"/>
    <s v="Pen Densham"/>
    <s v="Kevin Costner"/>
    <s v="United States"/>
    <n v="48000000"/>
    <n v="390493908"/>
    <n v="873593933.68281937"/>
    <n v="813.52897500000006"/>
    <n v="286706246.69603527"/>
    <s v="Warner Bros."/>
    <n v="143"/>
  </r>
  <r>
    <s v="The Doors"/>
    <x v="0"/>
    <x v="5"/>
    <x v="11"/>
    <n v="136.19999999999999"/>
    <s v="March 1, 1991 (United States)"/>
    <x v="13"/>
    <n v="86000"/>
    <s v="Oliver Stone"/>
    <s v="Randall Jahnson"/>
    <s v="Val Kilmer"/>
    <s v="United States"/>
    <n v="38000000"/>
    <n v="34416893"/>
    <n v="76995795.132892802"/>
    <n v="90.570771052631585"/>
    <n v="25269378.120411161"/>
    <s v="Bill Graham Films"/>
    <n v="140"/>
  </r>
  <r>
    <s v="Beauty and the Beast"/>
    <x v="2"/>
    <x v="10"/>
    <x v="11"/>
    <n v="136.19999999999999"/>
    <s v="November 22, 1991 (United States)"/>
    <x v="45"/>
    <n v="424000"/>
    <s v="Gary Trousdale"/>
    <s v="Linda Woolverton"/>
    <s v="Paige O'Hara"/>
    <s v="United States"/>
    <n v="25000000"/>
    <n v="424967620"/>
    <n v="950716841.51248157"/>
    <n v="1699.8704799999998"/>
    <n v="312017342.14390606"/>
    <s v="Walt Disney Pictures"/>
    <n v="84"/>
  </r>
  <r>
    <s v="Fried Green Tomatoes"/>
    <x v="8"/>
    <x v="0"/>
    <x v="11"/>
    <n v="136.19999999999999"/>
    <s v="January 24, 1992 (United States)"/>
    <x v="3"/>
    <n v="69000"/>
    <s v="Jon Avnet"/>
    <s v="Fannie Flagg"/>
    <s v="Kathy Bates"/>
    <s v="United States"/>
    <n v="11000000"/>
    <n v="119418501"/>
    <n v="267157248.56607929"/>
    <n v="1085.6227363636365"/>
    <n v="87678781.938326001"/>
    <s v="Universal Pictures"/>
    <n v="130"/>
  </r>
  <r>
    <s v="JFK"/>
    <x v="0"/>
    <x v="0"/>
    <x v="11"/>
    <n v="136.19999999999999"/>
    <s v="December 20, 1991 (United States)"/>
    <x v="45"/>
    <n v="146000"/>
    <s v="Oliver Stone"/>
    <s v="Jim Garrison"/>
    <s v="Kevin Costner"/>
    <s v="United States"/>
    <n v="40000000"/>
    <n v="205405498"/>
    <n v="459523166.23054332"/>
    <n v="513.51374499999997"/>
    <n v="150811672.54038182"/>
    <s v="Warner Bros."/>
    <n v="189"/>
  </r>
  <r>
    <s v="The Rocketeer"/>
    <x v="1"/>
    <x v="2"/>
    <x v="11"/>
    <n v="136.19999999999999"/>
    <s v="June 21, 1991 (United States)"/>
    <x v="16"/>
    <n v="55000"/>
    <s v="Joe Johnston"/>
    <s v="Dave Stevens"/>
    <s v="Billy Campbell"/>
    <s v="United States"/>
    <n v="35000000"/>
    <n v="46704056"/>
    <n v="104484037.17474303"/>
    <n v="133.44016000000002"/>
    <n v="34290790.01468429"/>
    <s v="Walt Disney Pictures"/>
    <n v="108"/>
  </r>
  <r>
    <s v="My Girl"/>
    <x v="1"/>
    <x v="3"/>
    <x v="11"/>
    <n v="136.19999999999999"/>
    <s v="November 27, 1991 (United States)"/>
    <x v="15"/>
    <n v="75000"/>
    <s v="Howard Zieff"/>
    <s v="Laurice Elehwany"/>
    <s v="Anna Chlumsky"/>
    <s v="United States"/>
    <n v="17000000"/>
    <n v="59489799"/>
    <n v="133087678.08590308"/>
    <n v="349.93999411764707"/>
    <n v="43678266.51982379"/>
    <s v="Columbia Pictures"/>
    <n v="102"/>
  </r>
  <r>
    <s v="Backdraft"/>
    <x v="0"/>
    <x v="2"/>
    <x v="11"/>
    <n v="136.19999999999999"/>
    <s v="May 24, 1991 (United States)"/>
    <x v="17"/>
    <n v="74000"/>
    <s v="Ron Howard"/>
    <s v="Gregory Widen"/>
    <s v="Kurt Russell"/>
    <s v="United States"/>
    <n v="40000000"/>
    <n v="152368585"/>
    <n v="340871570.11380321"/>
    <n v="380.92146250000002"/>
    <n v="111871207.78267255"/>
    <s v="Imagine Films Entertainment"/>
    <n v="137"/>
  </r>
  <r>
    <s v="Bill &amp; Ted's Bogus Journey"/>
    <x v="1"/>
    <x v="1"/>
    <x v="11"/>
    <n v="136.19999999999999"/>
    <s v="July 19, 1991 (United States)"/>
    <x v="21"/>
    <n v="72000"/>
    <s v="Peter Hewitt"/>
    <s v="Chris Matheson"/>
    <s v="Keanu Reeves"/>
    <s v="United States"/>
    <n v="20000000"/>
    <n v="38039850"/>
    <n v="85100897.907488987"/>
    <n v="190.19925000000001"/>
    <n v="27929405.286343616"/>
    <s v="Nelson Entertainment"/>
    <n v="93"/>
  </r>
  <r>
    <s v="Father of the Bride"/>
    <x v="1"/>
    <x v="3"/>
    <x v="11"/>
    <n v="136.19999999999999"/>
    <s v="December 20, 1991 (United States)"/>
    <x v="16"/>
    <n v="71000"/>
    <s v="Charles Shyer"/>
    <s v="Frances Goodrich"/>
    <s v="Steve Martin"/>
    <s v="United States"/>
    <n v="0"/>
    <n v="89325780"/>
    <n v="199835280.22026432"/>
    <n v="0"/>
    <n v="65584273.12775331"/>
    <s v="Touchstone Pictures"/>
    <n v="105"/>
  </r>
  <r>
    <s v="City Slickers"/>
    <x v="8"/>
    <x v="3"/>
    <x v="11"/>
    <n v="136.19999999999999"/>
    <s v="June 7, 1991 (United States)"/>
    <x v="8"/>
    <n v="51000"/>
    <s v="Ron Underwood"/>
    <s v="Lowell Ganz"/>
    <s v="Billy Crystal"/>
    <s v="United States"/>
    <n v="27000000"/>
    <n v="179033791"/>
    <n v="400525668.99926579"/>
    <n v="663.08811481481484"/>
    <n v="131449185.75624083"/>
    <s v="Castle Rock Entertainment"/>
    <n v="113"/>
  </r>
  <r>
    <s v="Don't Tell Mom the Babysitter's Dead"/>
    <x v="8"/>
    <x v="3"/>
    <x v="11"/>
    <n v="136.19999999999999"/>
    <s v="June 7, 1991 (United States)"/>
    <x v="21"/>
    <n v="29000"/>
    <s v="Stephen Herek"/>
    <s v="Neil Landau"/>
    <s v="Christina Applegate"/>
    <s v="United States"/>
    <n v="0"/>
    <n v="25196249"/>
    <n v="56367819.899412625"/>
    <n v="0"/>
    <n v="18499448.604992658"/>
    <s v="Home Box Office (HBO)"/>
    <n v="102"/>
  </r>
  <r>
    <s v="The Fisher King"/>
    <x v="0"/>
    <x v="3"/>
    <x v="11"/>
    <n v="136.19999999999999"/>
    <s v="September 27, 1991 (United States)"/>
    <x v="24"/>
    <n v="81000"/>
    <s v="Terry Gilliam"/>
    <s v="Richard LaGravenese"/>
    <s v="Jeff Bridges"/>
    <s v="United States"/>
    <n v="24000000"/>
    <n v="41895491"/>
    <n v="93726549.983113065"/>
    <n v="174.56454583333334"/>
    <n v="30760272.393538915"/>
    <s v="TriStar Pictures"/>
    <n v="137"/>
  </r>
  <r>
    <s v="Sex and Zen"/>
    <x v="0"/>
    <x v="3"/>
    <x v="11"/>
    <n v="136.19999999999999"/>
    <s v="November 30, 1991 (Hong Kong)"/>
    <x v="41"/>
    <n v="2200"/>
    <s v="Michael Mak"/>
    <s v="Alexander Lee"/>
    <s v="Lawrence Ng"/>
    <s v="Hong Kong"/>
    <n v="0"/>
    <n v="0"/>
    <n v="0"/>
    <n v="0"/>
    <n v="0"/>
    <s v="Golden Harvest Company"/>
    <n v="99"/>
  </r>
  <r>
    <s v="Sleeping with the Enemy"/>
    <x v="0"/>
    <x v="0"/>
    <x v="11"/>
    <n v="136.19999999999999"/>
    <s v="February 8, 1991 (United States)"/>
    <x v="21"/>
    <n v="52000"/>
    <s v="Joseph Ruben"/>
    <s v="Nancy Price"/>
    <s v="Julia Roberts"/>
    <s v="United States"/>
    <n v="19000000"/>
    <n v="174999005"/>
    <n v="391499242.46328926"/>
    <n v="921.04739473684208"/>
    <n v="128486787.81204113"/>
    <s v="Twentieth Century Fox"/>
    <n v="99"/>
  </r>
  <r>
    <s v="The Beautiful Troublemaker"/>
    <x v="9"/>
    <x v="0"/>
    <x v="11"/>
    <n v="136.19999999999999"/>
    <s v="September 4, 1991 (France)"/>
    <x v="37"/>
    <n v="7500"/>
    <s v="Jacques Rivette"/>
    <s v="Pascal Bonitzer"/>
    <s v="Michel Piccoli"/>
    <s v="France"/>
    <n v="0"/>
    <n v="403056"/>
    <n v="901697.23348017619"/>
    <n v="0"/>
    <n v="295929.51541850221"/>
    <s v="Pierre Grise Productions"/>
    <n v="238"/>
  </r>
  <r>
    <s v="Return to the Blue Lagoon"/>
    <x v="8"/>
    <x v="1"/>
    <x v="11"/>
    <n v="136.19999999999999"/>
    <s v="August 2, 1991 (United States)"/>
    <x v="33"/>
    <n v="19000"/>
    <s v="William A. Graham"/>
    <s v="Henry De Vere Stacpoole"/>
    <s v="Brian Krause"/>
    <s v="United States"/>
    <n v="11000000"/>
    <n v="2807854"/>
    <n v="6281594.0807635831"/>
    <n v="25.525945454545457"/>
    <n v="2061566.8135095451"/>
    <s v="Columbia Pictures"/>
    <n v="102"/>
  </r>
  <r>
    <s v="The Last Boy Scout"/>
    <x v="0"/>
    <x v="2"/>
    <x v="11"/>
    <n v="136.19999999999999"/>
    <s v="December 13, 1991 (United States)"/>
    <x v="9"/>
    <n v="95000"/>
    <s v="Tony Scott"/>
    <s v="Shane Black"/>
    <s v="Bruce Willis"/>
    <s v="United States"/>
    <n v="43000000"/>
    <n v="59509925"/>
    <n v="133132702.99192365"/>
    <n v="138.39517441860465"/>
    <n v="43693043.318649046"/>
    <s v="Geffen Pictures"/>
    <n v="105"/>
  </r>
  <r>
    <s v="Star Trek VI: The Undiscovered Country"/>
    <x v="1"/>
    <x v="2"/>
    <x v="11"/>
    <n v="136.19999999999999"/>
    <s v="December 6, 1991 (United States)"/>
    <x v="13"/>
    <n v="72000"/>
    <s v="Nicholas Meyer"/>
    <s v="Gene Roddenberry"/>
    <s v="William Shatner"/>
    <s v="United States"/>
    <n v="30000000"/>
    <n v="96888996"/>
    <n v="216755338.33480176"/>
    <n v="322.96332000000001"/>
    <n v="71137295.154185027"/>
    <s v="Paramount Pictures"/>
    <n v="110"/>
  </r>
  <r>
    <s v="My Own Private Idaho"/>
    <x v="0"/>
    <x v="0"/>
    <x v="11"/>
    <n v="136.19999999999999"/>
    <s v="July 20, 1991 (Japan)"/>
    <x v="9"/>
    <n v="53000"/>
    <s v="Gus Van Sant"/>
    <s v="Gus Van Sant"/>
    <s v="River Phoenix"/>
    <s v="United States"/>
    <n v="2500000"/>
    <n v="6401336"/>
    <n v="14320756.822320117"/>
    <n v="256.05343999999997"/>
    <n v="4699953.0102790017"/>
    <s v="New Line Cinema"/>
    <n v="104"/>
  </r>
  <r>
    <s v="Drop Dead Fred"/>
    <x v="8"/>
    <x v="3"/>
    <x v="11"/>
    <n v="136.19999999999999"/>
    <s v="May 24, 1991 (United States)"/>
    <x v="23"/>
    <n v="27000"/>
    <s v="Ate de Jong"/>
    <s v="Elizabeth Livingston"/>
    <s v="Phoebe Cates"/>
    <s v="United States"/>
    <n v="6788000"/>
    <n v="13878411"/>
    <n v="31048104.491189428"/>
    <n v="204.45508249852682"/>
    <n v="10189729.074889868"/>
    <s v="PolyGram Filmed Entertainment"/>
    <n v="103"/>
  </r>
  <r>
    <s v="Hot Shots!"/>
    <x v="8"/>
    <x v="2"/>
    <x v="11"/>
    <n v="136.19999999999999"/>
    <s v="July 31, 1991 (United States)"/>
    <x v="8"/>
    <n v="102000"/>
    <s v="Jim Abrahams"/>
    <s v="Jim Abrahams"/>
    <s v="Charlie Sheen"/>
    <s v="United States"/>
    <n v="26000000"/>
    <n v="181096164"/>
    <n v="405139509.33039647"/>
    <n v="696.52370769230765"/>
    <n v="132963409.69162996"/>
    <s v="Twentieth Century Fox"/>
    <n v="84"/>
  </r>
  <r>
    <s v="Hudson Hawk"/>
    <x v="0"/>
    <x v="2"/>
    <x v="11"/>
    <n v="136.19999999999999"/>
    <s v="May 24, 1991 (United States)"/>
    <x v="1"/>
    <n v="54000"/>
    <s v="Michael Lehmann"/>
    <s v="Bruce Willis"/>
    <s v="Bruce Willis"/>
    <s v="United States"/>
    <n v="65000000"/>
    <n v="17218080"/>
    <n v="38519449.162995592"/>
    <n v="26.489353846153847"/>
    <n v="12641762.114537446"/>
    <s v="TriStar Pictures"/>
    <n v="100"/>
  </r>
  <r>
    <s v="The Prince of Tides"/>
    <x v="0"/>
    <x v="0"/>
    <x v="11"/>
    <n v="136.19999999999999"/>
    <s v="December 25, 1991 (United States)"/>
    <x v="17"/>
    <n v="17000"/>
    <s v="Barbra Streisand"/>
    <s v="Pat Conroy"/>
    <s v="Barbra Streisand"/>
    <s v="United States"/>
    <n v="30000000"/>
    <n v="74787599"/>
    <n v="167311170.45007342"/>
    <n v="249.29199666666668"/>
    <n v="54910131.424375921"/>
    <s v="Columbia Pictures"/>
    <n v="132"/>
  </r>
  <r>
    <s v="Barton Fink"/>
    <x v="0"/>
    <x v="3"/>
    <x v="11"/>
    <n v="136.19999999999999"/>
    <s v="August 21, 1991 (United States)"/>
    <x v="3"/>
    <n v="116000"/>
    <s v="Joel Coen"/>
    <s v="Joel Coen"/>
    <s v="John Turturro"/>
    <s v="United Kingdom"/>
    <n v="9000000"/>
    <n v="6153939"/>
    <n v="13767292.314977974"/>
    <n v="68.377099999999999"/>
    <n v="4518310.5726872254"/>
    <s v="Circle Films"/>
    <n v="116"/>
  </r>
  <r>
    <s v="Nothing But Trouble"/>
    <x v="8"/>
    <x v="3"/>
    <x v="11"/>
    <n v="136.19999999999999"/>
    <s v="February 15, 1991 (United States)"/>
    <x v="27"/>
    <n v="23000"/>
    <s v="Dan Aykroyd"/>
    <s v="Peter Aykroyd"/>
    <s v="Chevy Chase"/>
    <s v="United States"/>
    <n v="40000000"/>
    <n v="8479793"/>
    <n v="18970579.494126286"/>
    <n v="21.199482499999998"/>
    <n v="6225986.049926579"/>
    <s v="Applied Action"/>
    <n v="94"/>
  </r>
  <r>
    <s v="What About Bob?"/>
    <x v="1"/>
    <x v="3"/>
    <x v="11"/>
    <n v="136.19999999999999"/>
    <s v="May 17, 1991 (United States)"/>
    <x v="9"/>
    <n v="65000"/>
    <s v="Frank Oz"/>
    <s v="Alvin Sargent"/>
    <s v="Bill Murray"/>
    <s v="United States"/>
    <n v="35000000"/>
    <n v="63707829"/>
    <n v="142524049.16519824"/>
    <n v="182.02236857142856"/>
    <n v="46775204.845814981"/>
    <s v="Touchstone Pictures"/>
    <n v="99"/>
  </r>
  <r>
    <s v="Naked Lunch"/>
    <x v="0"/>
    <x v="0"/>
    <x v="11"/>
    <n v="136.19999999999999"/>
    <s v="April 24, 1992 (United Kingdom)"/>
    <x v="9"/>
    <n v="48000"/>
    <s v="David Cronenberg"/>
    <s v="William S. Burroughs"/>
    <s v="Peter Weller"/>
    <s v="Canada"/>
    <n v="16000000"/>
    <n v="2641357"/>
    <n v="5909115.1093979441"/>
    <n v="16.508481250000003"/>
    <n v="1939322.3201174745"/>
    <s v="Recorded Picture Company (RPC)"/>
    <n v="115"/>
  </r>
  <r>
    <s v="Teenage Mutant Ninja Turtles II: The Secret of the Ooze"/>
    <x v="1"/>
    <x v="2"/>
    <x v="11"/>
    <n v="136.19999999999999"/>
    <s v="March 22, 1991 (United States)"/>
    <x v="22"/>
    <n v="53000"/>
    <s v="Michael Pressman"/>
    <s v="Kevin Eastman"/>
    <s v="Paige Turco"/>
    <s v="United States"/>
    <n v="25000000"/>
    <n v="78656813"/>
    <n v="175967187.37958884"/>
    <n v="314.627252"/>
    <n v="57750964.023494862"/>
    <s v="Golden Harvest Company"/>
    <n v="88"/>
  </r>
  <r>
    <s v="The Naked Gun 2Â½: The Smell of Fear"/>
    <x v="8"/>
    <x v="3"/>
    <x v="11"/>
    <n v="136.19999999999999"/>
    <s v="June 28, 1991 (United States)"/>
    <x v="15"/>
    <n v="108000"/>
    <s v="David Zucker"/>
    <s v="Jim Abrahams"/>
    <s v="Leslie Nielsen"/>
    <s v="United States"/>
    <n v="23000000"/>
    <n v="86930411"/>
    <n v="194476477.47209984"/>
    <n v="377.95830869565219"/>
    <n v="63825558.73715125"/>
    <s v="Paramount Pictures"/>
    <n v="85"/>
  </r>
  <r>
    <s v="Double Impact"/>
    <x v="0"/>
    <x v="2"/>
    <x v="11"/>
    <n v="136.19999999999999"/>
    <s v="August 9, 1991 (United States)"/>
    <x v="41"/>
    <n v="39000"/>
    <s v="Sheldon Lettich"/>
    <s v="Sheldon Lettich"/>
    <s v="Jean-Claude Van Damme"/>
    <s v="United States"/>
    <n v="15000000"/>
    <n v="30102717"/>
    <n v="67344330.909691632"/>
    <n v="200.68478000000002"/>
    <n v="22101848.017621148"/>
    <s v="Stone Group Pictures"/>
    <n v="110"/>
  </r>
  <r>
    <s v="The Commitments"/>
    <x v="0"/>
    <x v="3"/>
    <x v="11"/>
    <n v="136.19999999999999"/>
    <s v="September 13, 1991 (United States)"/>
    <x v="37"/>
    <n v="34000"/>
    <s v="Alan Parker"/>
    <s v="Roddy Doyle"/>
    <s v="Robert Arkins"/>
    <s v="Ireland"/>
    <n v="12000000"/>
    <n v="14919570"/>
    <n v="33377334.647577092"/>
    <n v="124.32974999999999"/>
    <n v="10954162.995594714"/>
    <s v="Beacon Communications"/>
    <n v="118"/>
  </r>
  <r>
    <s v="The Man in the Moon"/>
    <x v="8"/>
    <x v="0"/>
    <x v="11"/>
    <n v="136.19999999999999"/>
    <s v="October 4, 1991 (United States)"/>
    <x v="4"/>
    <n v="16000"/>
    <s v="Robert Mulligan"/>
    <s v="Jenny Wingfield"/>
    <s v="Sam Waterston"/>
    <s v="United States"/>
    <n v="0"/>
    <n v="2853801"/>
    <n v="6384384.4691629959"/>
    <n v="0"/>
    <n v="2095301.7621145376"/>
    <s v="Metro-Goldwyn-Mayer (MGM)"/>
    <n v="99"/>
  </r>
  <r>
    <s v="The Double Life of VÃ©ronique"/>
    <x v="0"/>
    <x v="0"/>
    <x v="11"/>
    <n v="136.19999999999999"/>
    <s v="November 22, 1991 (United States)"/>
    <x v="40"/>
    <n v="44000"/>
    <s v="Krzysztof Kieslowski"/>
    <s v="Krzysztof Kieslowski"/>
    <s v="IrÃ¨ne Jacob"/>
    <s v="France"/>
    <n v="0"/>
    <n v="2175939"/>
    <n v="4867904.6497797351"/>
    <n v="0"/>
    <n v="1597605.7268722469"/>
    <s v="SidÃ©ral Productions"/>
    <n v="98"/>
  </r>
  <r>
    <s v="New Jack City"/>
    <x v="0"/>
    <x v="2"/>
    <x v="11"/>
    <n v="136.19999999999999"/>
    <s v="March 8, 1991 (United States)"/>
    <x v="17"/>
    <n v="33000"/>
    <s v="Mario Van Peebles"/>
    <s v="Thomas Lee Wright"/>
    <s v="Wesley Snipes"/>
    <s v="United States"/>
    <n v="8000000"/>
    <n v="47624353"/>
    <n v="106542880.75697504"/>
    <n v="595.30441250000001"/>
    <n v="34966485.315712191"/>
    <s v="Warner Bros."/>
    <n v="97"/>
  </r>
  <r>
    <s v="Toy Soldiers"/>
    <x v="0"/>
    <x v="2"/>
    <x v="11"/>
    <n v="136.19999999999999"/>
    <s v="April 26, 1991 (United States)"/>
    <x v="14"/>
    <n v="20000"/>
    <s v="Daniel Petrie Jr."/>
    <s v="William P. Kennedy"/>
    <s v="Sean Astin"/>
    <s v="United States"/>
    <n v="10000000"/>
    <n v="15073942"/>
    <n v="33722688.160058737"/>
    <n v="150.73942"/>
    <n v="11067505.139500735"/>
    <s v="TriStar Pictures"/>
    <n v="111"/>
  </r>
  <r>
    <s v="The People Under the Stairs"/>
    <x v="0"/>
    <x v="3"/>
    <x v="11"/>
    <n v="136.19999999999999"/>
    <s v="November 1, 1991 (United States)"/>
    <x v="5"/>
    <n v="32000"/>
    <s v="Wes Craven"/>
    <s v="Wes Craven"/>
    <s v="Brandon Quintin Adams"/>
    <s v="United States"/>
    <n v="6000000"/>
    <n v="31347154"/>
    <n v="70128324.697503671"/>
    <n v="522.45256666666671"/>
    <n v="23015531.5712188"/>
    <s v="Universal Pictures"/>
    <n v="102"/>
  </r>
  <r>
    <s v="Regarding Henry"/>
    <x v="8"/>
    <x v="0"/>
    <x v="11"/>
    <n v="136.19999999999999"/>
    <s v="July 10, 1991 (United States)"/>
    <x v="17"/>
    <n v="30000"/>
    <s v="Mike Nichols"/>
    <s v="J.J. Abrams"/>
    <s v="Harrison Ford"/>
    <s v="United States"/>
    <n v="25000000"/>
    <n v="43001500"/>
    <n v="96200859.397944197"/>
    <n v="172.006"/>
    <n v="31572320.117474306"/>
    <s v="Paramount Pictures"/>
    <n v="108"/>
  </r>
  <r>
    <s v="Bugsy"/>
    <x v="0"/>
    <x v="5"/>
    <x v="11"/>
    <n v="136.19999999999999"/>
    <s v="December 20, 1991 (United States)"/>
    <x v="8"/>
    <n v="27000"/>
    <s v="Barry Levinson"/>
    <s v="James Toback"/>
    <s v="Warren Beatty"/>
    <s v="United States"/>
    <n v="30000000"/>
    <n v="49114016"/>
    <n v="109875482.19676946"/>
    <n v="163.71338666666665"/>
    <n v="36060217.327459618"/>
    <s v="TriStar Pictures"/>
    <n v="136"/>
  </r>
  <r>
    <s v="Doc Hollywood"/>
    <x v="8"/>
    <x v="3"/>
    <x v="11"/>
    <n v="136.19999999999999"/>
    <s v="August 2, 1991 (United States)"/>
    <x v="19"/>
    <n v="34000"/>
    <s v="Michael Caton-Jones"/>
    <s v="Neil B. Shulman"/>
    <s v="Michael J. Fox"/>
    <s v="United States"/>
    <n v="20000000"/>
    <n v="54830779"/>
    <n v="122664745.67767988"/>
    <n v="274.15389499999998"/>
    <n v="40257546.989721"/>
    <s v="Warner Bros."/>
    <n v="104"/>
  </r>
  <r>
    <s v="Delicatessen"/>
    <x v="0"/>
    <x v="3"/>
    <x v="11"/>
    <n v="136.19999999999999"/>
    <s v="April 3, 1992 (United States)"/>
    <x v="37"/>
    <n v="82000"/>
    <s v="Marc Caro"/>
    <s v="Jean-Pierre Jeunet"/>
    <s v="Marie-Laure Dougnac"/>
    <s v="France"/>
    <n v="0"/>
    <n v="1794187"/>
    <n v="4013867.6864904552"/>
    <n v="0"/>
    <n v="1317317.9148311308"/>
    <s v="Constellation"/>
    <n v="99"/>
  </r>
  <r>
    <s v="Night on Earth"/>
    <x v="0"/>
    <x v="3"/>
    <x v="11"/>
    <n v="136.19999999999999"/>
    <s v="December 12, 1991 (Germany)"/>
    <x v="3"/>
    <n v="57000"/>
    <s v="Jim Jarmusch"/>
    <s v="Jim Jarmusch"/>
    <s v="Winona Ryder"/>
    <s v="France"/>
    <n v="3500000"/>
    <n v="2023808"/>
    <n v="4527564.5932452278"/>
    <n v="57.823085714285718"/>
    <n v="1485908.9574155654"/>
    <s v="Victor Company of Japan (JVC)"/>
    <n v="129"/>
  </r>
  <r>
    <s v="Child's Play 3"/>
    <x v="0"/>
    <x v="4"/>
    <x v="11"/>
    <n v="136.19999999999999"/>
    <s v="August 30, 1991 (United States)"/>
    <x v="27"/>
    <n v="37000"/>
    <s v="Jack Bender"/>
    <s v="Don Mancini"/>
    <s v="Justin Whalin"/>
    <s v="United Kingdom"/>
    <n v="13000000"/>
    <n v="20560255"/>
    <n v="45996400.135829665"/>
    <n v="158.15580769230769"/>
    <n v="15095635.095447872"/>
    <s v="Universal Pictures"/>
    <n v="90"/>
  </r>
  <r>
    <s v="Freddy's Dead: The Final Nightmare"/>
    <x v="0"/>
    <x v="7"/>
    <x v="11"/>
    <n v="136.19999999999999"/>
    <s v="September 13, 1991 (United States)"/>
    <x v="38"/>
    <n v="43000"/>
    <s v="Rachel Talalay"/>
    <s v="Wes Craven"/>
    <s v="Robert Englund"/>
    <s v="United States"/>
    <n v="11000000"/>
    <n v="34872033"/>
    <n v="78014012.151982382"/>
    <n v="317.01848181818184"/>
    <n v="25603548.458149783"/>
    <s v="New Line Cinema"/>
    <n v="89"/>
  </r>
  <r>
    <s v="Oscar"/>
    <x v="1"/>
    <x v="3"/>
    <x v="11"/>
    <n v="136.19999999999999"/>
    <s v="April 26, 1991 (United States)"/>
    <x v="16"/>
    <n v="30000"/>
    <s v="John Landis"/>
    <s v="Claude Magnier"/>
    <s v="Sylvester Stallone"/>
    <s v="United States"/>
    <n v="35000000"/>
    <n v="23562716"/>
    <n v="52713359.509544782"/>
    <n v="67.322045714285721"/>
    <n v="17300085.168869313"/>
    <s v="Joseph S. Vecchio Entertainment"/>
    <n v="109"/>
  </r>
  <r>
    <s v="The Lovers on the Bridge"/>
    <x v="0"/>
    <x v="0"/>
    <x v="11"/>
    <n v="136.19999999999999"/>
    <s v="July 2, 1999 (United States)"/>
    <x v="37"/>
    <n v="13000"/>
    <s v="Leos Carax"/>
    <s v="Leos Carax"/>
    <s v="Juliette Binoche"/>
    <s v="France"/>
    <n v="28000000"/>
    <n v="29679"/>
    <n v="66396.411894273129"/>
    <n v="0.10599642857142856"/>
    <n v="21790.748898678416"/>
    <s v="Films A2"/>
    <n v="125"/>
  </r>
  <r>
    <s v="Highlander II: The Quickening"/>
    <x v="0"/>
    <x v="2"/>
    <x v="11"/>
    <n v="136.19999999999999"/>
    <s v="November 1, 1991 (United States)"/>
    <x v="29"/>
    <n v="44000"/>
    <s v="Russell Mulcahy"/>
    <s v="Gregory Widen"/>
    <s v="Christopher Lambert"/>
    <s v="United Kingdom"/>
    <n v="30000000"/>
    <n v="15556340"/>
    <n v="34801885.447870776"/>
    <n v="51.854466666666667"/>
    <n v="11421688.693098385"/>
    <s v="Davis-Panzer Productions"/>
    <n v="91"/>
  </r>
  <r>
    <s v="Stone Cold"/>
    <x v="0"/>
    <x v="2"/>
    <x v="11"/>
    <n v="136.19999999999999"/>
    <s v="May 17, 1991 (United States)"/>
    <x v="22"/>
    <n v="7300"/>
    <s v="Craig R. Baxley"/>
    <s v="Walter Doniger"/>
    <s v="Brian Bosworth"/>
    <s v="United States"/>
    <n v="17000000"/>
    <n v="9151887"/>
    <n v="20474155.425110132"/>
    <n v="53.834629411764702"/>
    <n v="6719447.1365638776"/>
    <s v="Stone Group Pictures"/>
    <n v="92"/>
  </r>
  <r>
    <s v="Wild Hearts Can't Be Broken"/>
    <x v="2"/>
    <x v="0"/>
    <x v="11"/>
    <n v="136.19999999999999"/>
    <s v="May 24, 1991 (United States)"/>
    <x v="13"/>
    <n v="5000"/>
    <s v="Steve Miner"/>
    <s v="Matt Williams"/>
    <s v="Gabrielle Anwar"/>
    <s v="United States"/>
    <n v="0"/>
    <n v="7294835"/>
    <n v="16319649.225403817"/>
    <n v="0"/>
    <n v="5355972.8340675486"/>
    <s v="Walt Disney Pictures"/>
    <n v="88"/>
  </r>
  <r>
    <s v="Showdown in Little Tokyo"/>
    <x v="0"/>
    <x v="2"/>
    <x v="11"/>
    <n v="136.19999999999999"/>
    <s v="August 23, 1991 (United States)"/>
    <x v="10"/>
    <n v="17000"/>
    <s v="Mark L. Lester"/>
    <s v="Stephen Glantz"/>
    <s v="Dolph Lundgren"/>
    <s v="United States"/>
    <n v="8000000"/>
    <n v="2275557"/>
    <n v="5090765.1828193832"/>
    <n v="28.4444625"/>
    <n v="1670746.6960352424"/>
    <s v="Little Tokyo Productions"/>
    <n v="79"/>
  </r>
  <r>
    <s v="Jungle Fever"/>
    <x v="0"/>
    <x v="0"/>
    <x v="11"/>
    <n v="136.19999999999999"/>
    <s v="June 7, 1991 (United States)"/>
    <x v="14"/>
    <n v="17000"/>
    <s v="Spike Lee"/>
    <s v="Spike Lee"/>
    <s v="Wesley Snipes"/>
    <s v="United States"/>
    <n v="14000000"/>
    <n v="43882682"/>
    <n v="98172196.809104264"/>
    <n v="313.44772857142857"/>
    <n v="32219296.622613806"/>
    <s v="Universal Pictures"/>
    <n v="132"/>
  </r>
  <r>
    <s v="Harley Davidson and the Marlboro Man"/>
    <x v="0"/>
    <x v="2"/>
    <x v="11"/>
    <n v="136.19999999999999"/>
    <s v="August 23, 1991 (United States)"/>
    <x v="10"/>
    <n v="19000"/>
    <s v="Simon Wincer"/>
    <s v="Don Michael Paul"/>
    <s v="Mickey Rourke"/>
    <s v="United States"/>
    <n v="23000000"/>
    <n v="7434726"/>
    <n v="16632606.550660793"/>
    <n v="32.324895652173915"/>
    <n v="5458682.8193832608"/>
    <s v="Krisjair"/>
    <n v="98"/>
  </r>
  <r>
    <s v="Not Without My Daughter"/>
    <x v="8"/>
    <x v="0"/>
    <x v="11"/>
    <n v="136.19999999999999"/>
    <s v="January 11, 1991 (United States)"/>
    <x v="5"/>
    <n v="13000"/>
    <s v="Brian Gilbert"/>
    <s v="Betty Mahmoody"/>
    <s v="Sally Field"/>
    <s v="United States"/>
    <n v="0"/>
    <n v="14789113"/>
    <n v="33085482.607195299"/>
    <n v="0"/>
    <n v="10858379.588839943"/>
    <s v="PathÃ© Entertainment"/>
    <n v="116"/>
  </r>
  <r>
    <s v="Defending Your Life"/>
    <x v="1"/>
    <x v="3"/>
    <x v="11"/>
    <n v="136.19999999999999"/>
    <s v="April 5, 1991 (United States)"/>
    <x v="13"/>
    <n v="18000"/>
    <s v="Albert Brooks"/>
    <s v="Albert Brooks"/>
    <s v="Albert Brooks"/>
    <s v="United States"/>
    <n v="0"/>
    <n v="16371128"/>
    <n v="36624689.439060204"/>
    <n v="0"/>
    <n v="12019917.767988253"/>
    <s v="Geffen Pictures"/>
    <n v="112"/>
  </r>
  <r>
    <s v="Flight of the Intruder"/>
    <x v="8"/>
    <x v="2"/>
    <x v="11"/>
    <n v="136.19999999999999"/>
    <s v="January 18, 1991 (United States)"/>
    <x v="1"/>
    <n v="6600"/>
    <s v="John Milius"/>
    <s v="Stephen Coonts"/>
    <s v="Danny Glover"/>
    <s v="United States"/>
    <n v="35000000"/>
    <n v="14587732"/>
    <n v="32634962.851688694"/>
    <n v="41.679234285714287"/>
    <n v="10710522.76064611"/>
    <s v="Paramount Pictures"/>
    <n v="115"/>
  </r>
  <r>
    <s v="Problem Child 2"/>
    <x v="8"/>
    <x v="3"/>
    <x v="11"/>
    <n v="136.19999999999999"/>
    <s v="July 3, 1991 (United States)"/>
    <x v="38"/>
    <n v="21000"/>
    <s v="Brian Levant"/>
    <s v="Scott Alexander"/>
    <s v="John Ritter"/>
    <s v="United States"/>
    <n v="15000000"/>
    <n v="32704700"/>
    <n v="73165360.425844342"/>
    <n v="218.03133333333332"/>
    <n v="24012261.380323056"/>
    <s v="Universal Pictures"/>
    <n v="90"/>
  </r>
  <r>
    <s v="The Hard Way"/>
    <x v="0"/>
    <x v="2"/>
    <x v="11"/>
    <n v="136.19999999999999"/>
    <s v="March 8, 1991 (United States)"/>
    <x v="5"/>
    <n v="19000"/>
    <s v="John Badham"/>
    <s v="Lem Dobbs"/>
    <s v="Michael J. Fox"/>
    <s v="United States"/>
    <n v="24000000"/>
    <n v="65595485"/>
    <n v="146747021.14170337"/>
    <n v="273.31452083333329"/>
    <n v="48161149.045521297"/>
    <s v="Universal Pictures"/>
    <n v="111"/>
  </r>
  <r>
    <s v="Ricochet"/>
    <x v="0"/>
    <x v="2"/>
    <x v="11"/>
    <n v="136.19999999999999"/>
    <s v="October 4, 1991 (United States)"/>
    <x v="19"/>
    <n v="17000"/>
    <s v="Russell Mulcahy"/>
    <s v="Fred Dekker"/>
    <s v="Denzel Washington"/>
    <s v="United States"/>
    <n v="0"/>
    <n v="21756163"/>
    <n v="48671827.210719526"/>
    <n v="0"/>
    <n v="15973687.958883995"/>
    <s v="Home Box Office (HBO)"/>
    <n v="102"/>
  </r>
  <r>
    <s v="L.A. Story"/>
    <x v="8"/>
    <x v="3"/>
    <x v="11"/>
    <n v="136.19999999999999"/>
    <s v="February 8, 1991 (United States)"/>
    <x v="17"/>
    <n v="30000"/>
    <s v="Mick Jackson"/>
    <s v="Steve Martin"/>
    <s v="Steve Martin"/>
    <s v="United States"/>
    <n v="0"/>
    <n v="28862081"/>
    <n v="64568840.533773862"/>
    <n v="0"/>
    <n v="21190955.212922174"/>
    <s v="Carolco Pictures"/>
    <n v="95"/>
  </r>
  <r>
    <s v="Rush"/>
    <x v="0"/>
    <x v="2"/>
    <x v="11"/>
    <n v="136.19999999999999"/>
    <s v="January 17, 1992 (United States)"/>
    <x v="8"/>
    <n v="8200"/>
    <s v="Lili Fini Zanuck"/>
    <s v="Kim Wozencraft"/>
    <s v="Jason Patric"/>
    <s v="United States"/>
    <n v="17000000"/>
    <n v="7241350"/>
    <n v="16199995.190895742"/>
    <n v="42.59617647058824"/>
    <n v="5316703.3773861974"/>
    <s v="Metro-Goldwyn-Mayer (MGM)"/>
    <n v="120"/>
  </r>
  <r>
    <s v="Dead Again"/>
    <x v="0"/>
    <x v="6"/>
    <x v="11"/>
    <n v="136.19999999999999"/>
    <s v="August 30, 1991 (United States)"/>
    <x v="15"/>
    <n v="27000"/>
    <s v="Kenneth Branagh"/>
    <s v="Scott Frank"/>
    <s v="Kenneth Branagh"/>
    <s v="United States"/>
    <n v="15000000"/>
    <n v="38016380"/>
    <n v="85048391.967694566"/>
    <n v="253.44253333333336"/>
    <n v="27912173.274596184"/>
    <s v="Paramount Pictures"/>
    <n v="107"/>
  </r>
  <r>
    <s v="Out for Justice"/>
    <x v="0"/>
    <x v="2"/>
    <x v="11"/>
    <n v="136.19999999999999"/>
    <s v="April 12, 1991 (United States)"/>
    <x v="10"/>
    <n v="22000"/>
    <s v="John Flynn"/>
    <s v="R. Lance Hill"/>
    <s v="Steven Seagal"/>
    <s v="United States"/>
    <n v="14000000"/>
    <n v="39673161"/>
    <n v="88754861.649779737"/>
    <n v="283.37972142857143"/>
    <n v="29128605.72687225"/>
    <s v="Arnold Kopelson Productions"/>
    <n v="91"/>
  </r>
  <r>
    <s v="Only Yesterday"/>
    <x v="1"/>
    <x v="10"/>
    <x v="11"/>
    <n v="136.19999999999999"/>
    <s v="February 26, 2016 (United States)"/>
    <x v="37"/>
    <n v="29000"/>
    <s v="Isao Takahata"/>
    <s v="Hotaru Okamoto"/>
    <s v="Miki Imai"/>
    <s v="Japan"/>
    <n v="0"/>
    <n v="545825"/>
    <n v="1221093.0800293686"/>
    <n v="0"/>
    <n v="400752.56975036714"/>
    <s v="Nippon Television Network (NTV)"/>
    <n v="118"/>
  </r>
  <r>
    <s v="The Indian Runner"/>
    <x v="0"/>
    <x v="0"/>
    <x v="11"/>
    <n v="136.19999999999999"/>
    <s v="September 20, 1991 (United States)"/>
    <x v="9"/>
    <n v="8600"/>
    <s v="Sean Penn"/>
    <s v="Sean Penn"/>
    <s v="David Morse"/>
    <s v="United States"/>
    <n v="7000000"/>
    <n v="191125"/>
    <n v="427575.53230543318"/>
    <n v="2.7303571428571427"/>
    <n v="140326.72540381792"/>
    <s v="Columbia Pictures"/>
    <n v="127"/>
  </r>
  <r>
    <s v="An American Tail: Fievel Goes West"/>
    <x v="2"/>
    <x v="10"/>
    <x v="11"/>
    <n v="136.19999999999999"/>
    <s v="November 22, 1991 (United States)"/>
    <x v="16"/>
    <n v="24000"/>
    <s v="Phil Nibbelink"/>
    <s v="Flint Dille"/>
    <s v="James Stewart"/>
    <s v="United States"/>
    <n v="0"/>
    <n v="40766041"/>
    <n v="91199799.50587371"/>
    <n v="0"/>
    <n v="29931013.950073425"/>
    <s v="Universal Pictures"/>
    <n v="75"/>
  </r>
  <r>
    <s v="Life Stinks"/>
    <x v="8"/>
    <x v="3"/>
    <x v="11"/>
    <n v="136.19999999999999"/>
    <s v="July 26, 1991 (United States)"/>
    <x v="23"/>
    <n v="9800"/>
    <s v="Mel Brooks"/>
    <s v="Mel Brooks"/>
    <s v="Mel Brooks"/>
    <s v="United States"/>
    <n v="13000000"/>
    <n v="4102526"/>
    <n v="9177971.1615271661"/>
    <n v="31.55789230769231"/>
    <n v="3012133.6270190896"/>
    <s v="Brooksfilms"/>
    <n v="92"/>
  </r>
  <r>
    <s v="Frankie and Johnny"/>
    <x v="0"/>
    <x v="3"/>
    <x v="11"/>
    <n v="136.19999999999999"/>
    <s v="October 11, 1991 (United States)"/>
    <x v="17"/>
    <n v="30000"/>
    <s v="Garry Marshall"/>
    <s v="Terrence McNally"/>
    <s v="Al Pacino"/>
    <s v="United States"/>
    <n v="29000000"/>
    <n v="22773535"/>
    <n v="50947842.250367105"/>
    <n v="78.529431034482755"/>
    <n v="16720657.121879591"/>
    <s v="Paramount Pictures"/>
    <n v="118"/>
  </r>
  <r>
    <s v="Grand Canyon"/>
    <x v="0"/>
    <x v="6"/>
    <x v="11"/>
    <n v="136.19999999999999"/>
    <s v="January 17, 1992 (United States)"/>
    <x v="15"/>
    <n v="15000"/>
    <s v="Lawrence Kasdan"/>
    <s v="Lawrence Kasdan"/>
    <s v="Danny Glover"/>
    <s v="United States"/>
    <n v="0"/>
    <n v="40991329"/>
    <n v="91703802.836270183"/>
    <n v="0"/>
    <n v="30096423.641703378"/>
    <s v="Twentieth Century Fox"/>
    <n v="134"/>
  </r>
  <r>
    <s v="Close My Eyes"/>
    <x v="0"/>
    <x v="0"/>
    <x v="11"/>
    <n v="136.19999999999999"/>
    <s v="November 22, 1991 (United States)"/>
    <x v="21"/>
    <n v="3100"/>
    <s v="Stephen Poliakoff"/>
    <s v="Stephen Poliakoff"/>
    <s v="Alan Rickman"/>
    <s v="United Kingdom"/>
    <n v="0"/>
    <n v="135893"/>
    <n v="304013.19456681353"/>
    <n v="0"/>
    <n v="99774.596182085181"/>
    <s v="Film Four International"/>
    <n v="108"/>
  </r>
  <r>
    <s v="Homicide"/>
    <x v="0"/>
    <x v="6"/>
    <x v="11"/>
    <n v="136.19999999999999"/>
    <s v="August 28, 1991 (France)"/>
    <x v="9"/>
    <n v="6500"/>
    <s v="David Mamet"/>
    <s v="David Mamet"/>
    <s v="Joe Mantegna"/>
    <s v="United States"/>
    <n v="0"/>
    <n v="2971661"/>
    <n v="6648055.1152716596"/>
    <n v="0"/>
    <n v="2181836.270190896"/>
    <s v="Pressman Film"/>
    <n v="102"/>
  </r>
  <r>
    <s v="Soapdish"/>
    <x v="8"/>
    <x v="3"/>
    <x v="11"/>
    <n v="136.19999999999999"/>
    <s v="May 31, 1991 (United States)"/>
    <x v="14"/>
    <n v="15000"/>
    <s v="Michael Hoffman"/>
    <s v="Robert Harling"/>
    <s v="Sally Field"/>
    <s v="United States"/>
    <n v="25000000"/>
    <n v="36489888"/>
    <n v="81633398.4845815"/>
    <n v="145.959552"/>
    <n v="26791400.88105727"/>
    <s v="Paramount Pictures"/>
    <n v="97"/>
  </r>
  <r>
    <s v="Curly Sue"/>
    <x v="1"/>
    <x v="3"/>
    <x v="11"/>
    <n v="136.19999999999999"/>
    <s v="October 25, 1991 (United States)"/>
    <x v="23"/>
    <n v="21000"/>
    <s v="John Hughes"/>
    <s v="John Hughes"/>
    <s v="Jim Belushi"/>
    <s v="United States"/>
    <n v="25000000"/>
    <n v="33691313"/>
    <n v="75372562.930249631"/>
    <n v="134.765252"/>
    <n v="24736646.842878122"/>
    <s v="Warner Bros."/>
    <n v="101"/>
  </r>
  <r>
    <s v="The Rapture"/>
    <x v="0"/>
    <x v="0"/>
    <x v="11"/>
    <n v="136.19999999999999"/>
    <s v="October 4, 1991 (United States)"/>
    <x v="21"/>
    <n v="5000"/>
    <s v="Michael Tolkin"/>
    <s v="Michael Tolkin"/>
    <s v="Mimi Rogers"/>
    <s v="United States"/>
    <n v="0"/>
    <n v="1277404"/>
    <n v="2857745.9530102788"/>
    <n v="0"/>
    <n v="937888.39941262861"/>
    <s v="New Line Cinema"/>
    <n v="100"/>
  </r>
  <r>
    <s v="Mannequin: on the Move"/>
    <x v="1"/>
    <x v="3"/>
    <x v="11"/>
    <n v="136.19999999999999"/>
    <s v="May 17, 1991 (United States)"/>
    <x v="44"/>
    <n v="5800"/>
    <s v="Stewart Raffill"/>
    <s v="Edward Rugoff"/>
    <s v="Kristy Swanson"/>
    <s v="United States"/>
    <n v="13000000"/>
    <n v="3752428"/>
    <n v="8394748.9838472828"/>
    <n v="28.864830769230771"/>
    <n v="2755086.6372980913"/>
    <s v="Gladden Entertainment"/>
    <n v="95"/>
  </r>
  <r>
    <s v="Rock-A-Doodle"/>
    <x v="2"/>
    <x v="10"/>
    <x v="11"/>
    <n v="136.19999999999999"/>
    <s v="April 3, 1992 (United States)"/>
    <x v="10"/>
    <n v="8800"/>
    <s v="Don Bluth"/>
    <s v="Don Bluth"/>
    <s v="Glen Campbell"/>
    <s v="Ireland"/>
    <n v="18000000"/>
    <n v="11657385"/>
    <n v="26079333.403083701"/>
    <n v="64.763249999999999"/>
    <n v="8559019.8237885479"/>
    <s v="Goldcrest Films International"/>
    <n v="77"/>
  </r>
  <r>
    <s v="Necessary Roughness"/>
    <x v="8"/>
    <x v="3"/>
    <x v="11"/>
    <n v="136.19999999999999"/>
    <s v="September 27, 1991 (United States)"/>
    <x v="19"/>
    <n v="11000"/>
    <s v="Stan Dragoti"/>
    <s v="Rick Natkin"/>
    <s v="Scott Bakula"/>
    <s v="United States"/>
    <n v="13500000"/>
    <n v="26255594"/>
    <n v="58737734.888399415"/>
    <n v="194.48588148148147"/>
    <n v="19277234.948604994"/>
    <s v="Paramount Pictures"/>
    <n v="108"/>
  </r>
  <r>
    <s v="Cool as Ice"/>
    <x v="1"/>
    <x v="3"/>
    <x v="11"/>
    <n v="136.19999999999999"/>
    <s v="October 18, 1991 (United States)"/>
    <x v="43"/>
    <n v="9100"/>
    <s v="David Kellogg"/>
    <s v="David Stenn"/>
    <s v="Vanilla Ice"/>
    <s v="United States"/>
    <n v="6000000"/>
    <n v="1193062"/>
    <n v="2669060.1424375917"/>
    <n v="19.884366666666669"/>
    <n v="875963.28928046999"/>
    <s v="Alive Films"/>
    <n v="91"/>
  </r>
  <r>
    <s v="Wild Orchid II: Two Shades of Blue"/>
    <x v="0"/>
    <x v="0"/>
    <x v="11"/>
    <n v="136.19999999999999"/>
    <s v="May 8, 1992 (United States)"/>
    <x v="35"/>
    <n v="1500"/>
    <s v="Zalman King"/>
    <s v="Zalman King"/>
    <s v="Nina Siemaszko"/>
    <s v="United States"/>
    <n v="0"/>
    <n v="573904"/>
    <n v="1283910.0499265785"/>
    <n v="0"/>
    <n v="421368.5756240823"/>
    <s v="Vision PDG"/>
    <n v="111"/>
  </r>
  <r>
    <s v="Switch"/>
    <x v="0"/>
    <x v="3"/>
    <x v="11"/>
    <n v="136.19999999999999"/>
    <s v="May 10, 1991 (United States)"/>
    <x v="1"/>
    <n v="9100"/>
    <s v="Blake Edwards"/>
    <s v="Blake Edwards"/>
    <s v="Ellen Barkin"/>
    <s v="United States"/>
    <n v="14000000"/>
    <n v="15545943"/>
    <n v="34778625.786343612"/>
    <n v="111.04244999999999"/>
    <n v="11414055.066079296"/>
    <s v="Beco Films"/>
    <n v="103"/>
  </r>
  <r>
    <s v="White Fang"/>
    <x v="1"/>
    <x v="1"/>
    <x v="11"/>
    <n v="136.19999999999999"/>
    <s v="January 18, 1991 (United States)"/>
    <x v="17"/>
    <n v="20000"/>
    <s v="Randal Kleiser"/>
    <s v="Jack London"/>
    <s v="Ethan Hawke"/>
    <s v="United States"/>
    <n v="14000000"/>
    <n v="34793160"/>
    <n v="77837561.321585909"/>
    <n v="248.52257142857144"/>
    <n v="25545638.766519826"/>
    <s v="Walt Disney Pictures"/>
    <n v="107"/>
  </r>
  <r>
    <s v="Until the End of the World"/>
    <x v="0"/>
    <x v="2"/>
    <x v="11"/>
    <n v="136.19999999999999"/>
    <s v="December 25, 1991 (United States)"/>
    <x v="8"/>
    <n v="9500"/>
    <s v="Wim Wenders"/>
    <s v="Peter Carey"/>
    <s v="William Hurt"/>
    <s v="Germany"/>
    <n v="23000000"/>
    <n v="829625"/>
    <n v="1855996.6042584435"/>
    <n v="3.6070652173913045"/>
    <n v="609122.61380323058"/>
    <s v="Argos Films"/>
    <n v="158"/>
  </r>
  <r>
    <s v="Only the Lonely"/>
    <x v="8"/>
    <x v="3"/>
    <x v="11"/>
    <n v="136.19999999999999"/>
    <s v="May 24, 1991 (United States)"/>
    <x v="5"/>
    <n v="10000"/>
    <s v="Chris Columbus"/>
    <s v="Chris Columbus"/>
    <s v="John Candy"/>
    <s v="United States"/>
    <n v="0"/>
    <n v="25092802"/>
    <n v="56136393.314243756"/>
    <n v="0"/>
    <n v="18423496.32892805"/>
    <s v="Twentieth Century Fox"/>
    <n v="104"/>
  </r>
  <r>
    <s v="Dutch"/>
    <x v="8"/>
    <x v="3"/>
    <x v="11"/>
    <n v="136.19999999999999"/>
    <s v="July 19, 1991 (United States)"/>
    <x v="16"/>
    <n v="12000"/>
    <s v="Peter Faiman"/>
    <s v="John Hughes"/>
    <s v="Ed O'Neill"/>
    <s v="United States"/>
    <n v="17000000"/>
    <n v="4603929"/>
    <n v="10299685.508810572"/>
    <n v="27.081935294117649"/>
    <n v="3380270.9251101324"/>
    <s v="Twentieth Century Fox"/>
    <n v="107"/>
  </r>
  <r>
    <s v="Shattered"/>
    <x v="0"/>
    <x v="6"/>
    <x v="11"/>
    <n v="136.19999999999999"/>
    <s v="October 11, 1991 (United States)"/>
    <x v="16"/>
    <n v="8900"/>
    <s v="Wolfgang Petersen"/>
    <s v="Richard Neely"/>
    <s v="Tom Berenger"/>
    <s v="United States"/>
    <n v="22000000"/>
    <n v="11511031"/>
    <n v="25751917.369309839"/>
    <n v="52.32286818181818"/>
    <n v="8451564.6108663734"/>
    <s v="Capella International"/>
    <n v="98"/>
  </r>
  <r>
    <s v="Raise the Red Lantern"/>
    <x v="1"/>
    <x v="0"/>
    <x v="11"/>
    <n v="136.19999999999999"/>
    <s v="December 18, 1991 (Italy)"/>
    <x v="31"/>
    <n v="30000"/>
    <s v="Yimou Zhang"/>
    <s v="Tong Su"/>
    <s v="Gong Li"/>
    <s v="China"/>
    <n v="0"/>
    <n v="2603061"/>
    <n v="5823441.1651982376"/>
    <n v="0"/>
    <n v="1911204.8458149782"/>
    <s v="ERA International"/>
    <n v="125"/>
  </r>
  <r>
    <s v="Suburban Commando"/>
    <x v="1"/>
    <x v="2"/>
    <x v="11"/>
    <n v="136.19999999999999"/>
    <s v="October 4, 1991 (United States)"/>
    <x v="54"/>
    <n v="9600"/>
    <s v="Burt Kennedy"/>
    <s v="Frank A. Cappello"/>
    <s v="Hulk Hogan"/>
    <s v="United States"/>
    <n v="0"/>
    <n v="6948859"/>
    <n v="15545648.585168868"/>
    <n v="0"/>
    <n v="5101952.276064611"/>
    <s v="New Line Cinema"/>
    <n v="90"/>
  </r>
  <r>
    <s v="Popcorn"/>
    <x v="0"/>
    <x v="3"/>
    <x v="11"/>
    <n v="136.19999999999999"/>
    <s v="February 1, 1991 (United States)"/>
    <x v="1"/>
    <n v="4200"/>
    <s v="Mark Herrier"/>
    <s v="Mitchell Smith"/>
    <s v="Jill Schoelen"/>
    <s v="United States"/>
    <n v="0"/>
    <n v="4205000"/>
    <n v="9407220.9985315707"/>
    <n v="0"/>
    <n v="3087371.5124816447"/>
    <s v="Movie Partners"/>
    <n v="91"/>
  </r>
  <r>
    <s v="Mobsters"/>
    <x v="0"/>
    <x v="6"/>
    <x v="11"/>
    <n v="136.19999999999999"/>
    <s v="July 26, 1991 (United States)"/>
    <x v="22"/>
    <n v="8600"/>
    <s v="Michael Karbelnikoff"/>
    <s v="Michael Mahern"/>
    <s v="Christian Slater"/>
    <s v="United States"/>
    <n v="23000000"/>
    <n v="20246790"/>
    <n v="45295131.51982379"/>
    <n v="88.029521739130431"/>
    <n v="14865484.5814978"/>
    <s v="Universal Pictures"/>
    <n v="104"/>
  </r>
  <r>
    <s v="Operation Condor"/>
    <x v="8"/>
    <x v="2"/>
    <x v="11"/>
    <n v="136.19999999999999"/>
    <s v="July 18, 1997 (United States)"/>
    <x v="4"/>
    <n v="19000"/>
    <s v="Jackie Chan"/>
    <s v="Jackie Chan"/>
    <s v="Jackie Chan"/>
    <s v="Hong Kong"/>
    <n v="0"/>
    <n v="10405394"/>
    <n v="23278440.174743023"/>
    <n v="0"/>
    <n v="7639790.0146842888"/>
    <s v="Golden Harvest Company"/>
    <n v="80"/>
  </r>
  <r>
    <s v="If Looks Could Kill"/>
    <x v="8"/>
    <x v="2"/>
    <x v="11"/>
    <n v="136.19999999999999"/>
    <s v="March 15, 1991 (United States)"/>
    <x v="1"/>
    <n v="6600"/>
    <s v="William Dear"/>
    <s v="Fred Dekker"/>
    <s v="Richard Grieco"/>
    <s v="United States"/>
    <n v="0"/>
    <n v="7788597"/>
    <n v="17424269.5"/>
    <n v="0"/>
    <n v="5718500.0000000009"/>
    <s v="Warner Bros."/>
    <n v="88"/>
  </r>
  <r>
    <s v="The Butcher's Wife"/>
    <x v="8"/>
    <x v="3"/>
    <x v="11"/>
    <n v="136.19999999999999"/>
    <s v="October 25, 1991 (United States)"/>
    <x v="20"/>
    <n v="6800"/>
    <s v="Terry Hughes"/>
    <s v="Ezra Litwak"/>
    <s v="Demi Moore"/>
    <s v="United States"/>
    <n v="0"/>
    <n v="9689816"/>
    <n v="21677583.958883993"/>
    <n v="0"/>
    <n v="7114402.3494860502"/>
    <s v="Paramount Pictures"/>
    <n v="107"/>
  </r>
  <r>
    <s v="Dying Young"/>
    <x v="0"/>
    <x v="0"/>
    <x v="11"/>
    <n v="136.19999999999999"/>
    <s v="June 21, 1991 (United States)"/>
    <x v="10"/>
    <n v="15000"/>
    <s v="Joel Schumacher"/>
    <s v="Marti Leimbach"/>
    <s v="Julia Roberts"/>
    <s v="United States"/>
    <n v="18000000"/>
    <n v="82264675"/>
    <n v="184038520.35609397"/>
    <n v="457.02597222222226"/>
    <n v="60399908.223201178"/>
    <s v="Fogwood Films"/>
    <n v="111"/>
  </r>
  <r>
    <s v="Dogfight"/>
    <x v="0"/>
    <x v="3"/>
    <x v="11"/>
    <n v="136.19999999999999"/>
    <s v="October 4, 1991 (United States)"/>
    <x v="34"/>
    <n v="8700"/>
    <s v="Nancy Savoca"/>
    <s v="Bob Comfort"/>
    <s v="River Phoenix"/>
    <s v="United States"/>
    <n v="0"/>
    <n v="394631"/>
    <n v="882849.23421439063"/>
    <n v="0"/>
    <n v="289743.75917767989"/>
    <s v="Warner Bros."/>
    <n v="94"/>
  </r>
  <r>
    <s v="Whore"/>
    <x v="5"/>
    <x v="0"/>
    <x v="11"/>
    <n v="136.19999999999999"/>
    <s v="October 18, 1991 (United States)"/>
    <x v="41"/>
    <n v="3500"/>
    <s v="Ken Russell"/>
    <s v="David Hines"/>
    <s v="Theresa Russell"/>
    <s v="United States"/>
    <n v="0"/>
    <n v="1008404"/>
    <n v="2255952.2672540382"/>
    <n v="0"/>
    <n v="740384.72834067559"/>
    <s v="Cheap Date"/>
    <n v="85"/>
  </r>
  <r>
    <s v="Hear My Song"/>
    <x v="0"/>
    <x v="3"/>
    <x v="11"/>
    <n v="136.19999999999999"/>
    <s v="February 1992 (United States)"/>
    <x v="9"/>
    <n v="1600"/>
    <s v="Peter Chelsom"/>
    <s v="Peter Chelsom"/>
    <s v="Ned Beatty"/>
    <s v="Ireland"/>
    <n v="0"/>
    <n v="4313473"/>
    <n v="9649891.5058737155"/>
    <n v="0"/>
    <n v="3167013.9500734219"/>
    <s v="British Screen Productions"/>
    <n v="104"/>
  </r>
  <r>
    <s v="Other People's Money"/>
    <x v="0"/>
    <x v="3"/>
    <x v="11"/>
    <n v="136.19999999999999"/>
    <s v="October 18, 1991 (United States)"/>
    <x v="19"/>
    <n v="8200"/>
    <s v="Norman Jewison"/>
    <s v="Jerry Sterner"/>
    <s v="Danny DeVito"/>
    <s v="United States"/>
    <n v="0"/>
    <n v="25682090"/>
    <n v="57454719.698972099"/>
    <n v="0"/>
    <n v="18856160.058737151"/>
    <s v="Warner Bros."/>
    <n v="103"/>
  </r>
  <r>
    <s v="Delirious"/>
    <x v="1"/>
    <x v="3"/>
    <x v="11"/>
    <n v="136.19999999999999"/>
    <s v="August 9, 1991 (United States)"/>
    <x v="23"/>
    <n v="8000"/>
    <s v="Tom Mankiewicz"/>
    <s v="Lawrence J. Cohen"/>
    <s v="John Candy"/>
    <s v="United States"/>
    <n v="18000000"/>
    <n v="5546827"/>
    <n v="12409090.946402349"/>
    <n v="30.815705555555557"/>
    <n v="4072560.2055800296"/>
    <s v="Metro-Goldwyn-Mayer (MGM)"/>
    <n v="96"/>
  </r>
  <r>
    <s v="Flirting"/>
    <x v="0"/>
    <x v="0"/>
    <x v="11"/>
    <n v="136.19999999999999"/>
    <s v="November 14, 1992 (United States)"/>
    <x v="13"/>
    <n v="5800"/>
    <s v="John Duigan"/>
    <s v="John Duigan"/>
    <s v="Noah Taylor"/>
    <s v="Australia"/>
    <n v="0"/>
    <n v="2415396"/>
    <n v="5403606.176211454"/>
    <n v="0"/>
    <n v="1773418.5022026433"/>
    <s v="Kennedy Miller Productions"/>
    <n v="99"/>
  </r>
  <r>
    <s v="The Pit and the Pendulum"/>
    <x v="0"/>
    <x v="4"/>
    <x v="11"/>
    <n v="136.19999999999999"/>
    <s v="April 1991 (United States)"/>
    <x v="22"/>
    <n v="4400"/>
    <s v="Stuart Gordon"/>
    <s v="Edgar Allan Poe"/>
    <s v="Lance Henriksen"/>
    <s v="United States"/>
    <n v="2000000"/>
    <n v="0"/>
    <n v="0"/>
    <n v="0"/>
    <n v="0"/>
    <s v="Empire Pictures"/>
    <n v="97"/>
  </r>
  <r>
    <s v="High Heels"/>
    <x v="0"/>
    <x v="3"/>
    <x v="11"/>
    <n v="136.19999999999999"/>
    <s v="December 20, 1991 (United States)"/>
    <x v="12"/>
    <n v="14000"/>
    <s v="Pedro AlmodÃ³var"/>
    <s v="Pedro AlmodÃ³var"/>
    <s v="Victoria Abril"/>
    <s v="Spain"/>
    <n v="0"/>
    <n v="1710057"/>
    <n v="3825656.1519823787"/>
    <n v="0"/>
    <n v="1255548.4581497798"/>
    <s v="Canal+"/>
    <n v="112"/>
  </r>
  <r>
    <s v="Little Man Tate"/>
    <x v="1"/>
    <x v="0"/>
    <x v="11"/>
    <n v="136.19999999999999"/>
    <s v="November 1, 1991 (United States)"/>
    <x v="14"/>
    <n v="14000"/>
    <s v="Jodie Foster"/>
    <s v="Scott Frank"/>
    <s v="Jodie Foster"/>
    <s v="United States"/>
    <n v="10000000"/>
    <n v="25010896"/>
    <n v="55953157.204111598"/>
    <n v="250.10895999999997"/>
    <n v="18363359.765051398"/>
    <s v="Orion Pictures"/>
    <n v="99"/>
  </r>
  <r>
    <s v="Shadows and Fog"/>
    <x v="8"/>
    <x v="3"/>
    <x v="11"/>
    <n v="136.19999999999999"/>
    <s v="March 20, 1992 (United States)"/>
    <x v="17"/>
    <n v="16000"/>
    <s v="Woody Allen"/>
    <s v="Woody Allen"/>
    <s v="Woody Allen"/>
    <s v="United States"/>
    <n v="14000000"/>
    <n v="2735731"/>
    <n v="6120244.0212922171"/>
    <n v="19.540935714285716"/>
    <n v="2008613.069016153"/>
    <s v="Jack Rollins &amp; Charles H. Joffe Productions"/>
    <n v="85"/>
  </r>
  <r>
    <s v="Shakes the Clown"/>
    <x v="0"/>
    <x v="3"/>
    <x v="11"/>
    <n v="136.19999999999999"/>
    <s v="March 13, 1992 (United States)"/>
    <x v="41"/>
    <n v="4700"/>
    <s v="Bobcat Goldthwait"/>
    <s v="Bobcat Goldthwait"/>
    <s v="Bobcat Goldthwait"/>
    <s v="United States"/>
    <n v="1400000"/>
    <n v="115103"/>
    <n v="257502.8201174743"/>
    <n v="8.2216428571428573"/>
    <n v="84510.279001468443"/>
    <s v="IRS Media"/>
    <n v="87"/>
  </r>
  <r>
    <s v="Black Robe"/>
    <x v="0"/>
    <x v="1"/>
    <x v="11"/>
    <n v="136.19999999999999"/>
    <s v="October 4, 1991 (United States)"/>
    <x v="12"/>
    <n v="6600"/>
    <s v="Bruce Beresford"/>
    <s v="Brian Moore"/>
    <s v="Lothaire Bluteau"/>
    <s v="Canada"/>
    <n v="0"/>
    <n v="8211952"/>
    <n v="18371378.666666668"/>
    <n v="0"/>
    <n v="6029333.333333334"/>
    <s v="Alliance Communications Corporation"/>
    <n v="101"/>
  </r>
  <r>
    <s v="Billy Bathgate"/>
    <x v="0"/>
    <x v="6"/>
    <x v="11"/>
    <n v="136.19999999999999"/>
    <s v="November 1, 1991 (United States)"/>
    <x v="23"/>
    <n v="11000"/>
    <s v="Robert Benton"/>
    <s v="E.L. Doctorow"/>
    <s v="Dustin Hoffman"/>
    <s v="United States"/>
    <n v="48000000"/>
    <n v="15565363"/>
    <n v="34822071.263582967"/>
    <n v="32.427839583333338"/>
    <n v="11428313.509544788"/>
    <s v="Touchstone Pictures"/>
    <n v="106"/>
  </r>
  <r>
    <s v="Europa"/>
    <x v="0"/>
    <x v="0"/>
    <x v="11"/>
    <n v="136.19999999999999"/>
    <s v="June 27, 1991 (Germany)"/>
    <x v="37"/>
    <n v="20000"/>
    <s v="Lars von Trier"/>
    <s v="Lars von Trier"/>
    <s v="Barbara Sukowa"/>
    <s v="Denmark"/>
    <n v="0"/>
    <n v="1015007"/>
    <n v="2270724.1769456682"/>
    <n v="0"/>
    <n v="745232.74596182094"/>
    <s v="AlicÃ©lÃ©o"/>
    <n v="112"/>
  </r>
  <r>
    <s v="The Doctor"/>
    <x v="8"/>
    <x v="0"/>
    <x v="11"/>
    <n v="136.19999999999999"/>
    <s v="August 16, 1991 (United States)"/>
    <x v="9"/>
    <n v="5200"/>
    <s v="Randa Haines"/>
    <s v="Ed Rosenbaum"/>
    <s v="William Hurt"/>
    <s v="United States"/>
    <n v="0"/>
    <n v="38120905"/>
    <n v="85282230.201908961"/>
    <n v="0"/>
    <n v="27988917.033773866"/>
    <s v="Touchstone Pictures"/>
    <n v="122"/>
  </r>
  <r>
    <s v="Kafka"/>
    <x v="8"/>
    <x v="0"/>
    <x v="11"/>
    <n v="136.19999999999999"/>
    <s v="November 15, 1991 (United States)"/>
    <x v="15"/>
    <n v="9600"/>
    <s v="Steven Soderbergh"/>
    <s v="Lem Dobbs"/>
    <s v="Jeremy Irons"/>
    <s v="France"/>
    <n v="11000000"/>
    <n v="1059071"/>
    <n v="2369302.009544787"/>
    <n v="9.6279181818181812"/>
    <n v="777585.16886930994"/>
    <s v="Baltimore Pictures"/>
    <n v="98"/>
  </r>
  <r>
    <s v="Johnny Suede"/>
    <x v="0"/>
    <x v="3"/>
    <x v="11"/>
    <n v="136.19999999999999"/>
    <s v="April 22, 1992 (France)"/>
    <x v="1"/>
    <n v="3800"/>
    <s v="Tom DiCillo"/>
    <s v="Tom DiCillo"/>
    <s v="Brad Pitt"/>
    <s v="Switzerland"/>
    <n v="500000"/>
    <n v="90091"/>
    <n v="201547.19309838471"/>
    <n v="18.0182"/>
    <n v="66146.108663729814"/>
    <s v="Arena"/>
    <n v="97"/>
  </r>
  <r>
    <s v="Mystery Date"/>
    <x v="8"/>
    <x v="3"/>
    <x v="11"/>
    <n v="136.19999999999999"/>
    <s v="August 16, 1991 (United States)"/>
    <x v="22"/>
    <n v="2700"/>
    <s v="Jonathan Wacks"/>
    <s v="Parker Bennett"/>
    <s v="Ethan Hawke"/>
    <s v="United States"/>
    <n v="10000000"/>
    <n v="6166819"/>
    <n v="13796106.823054332"/>
    <n v="61.668190000000003"/>
    <n v="4527767.2540381793"/>
    <s v="Orion Pictures"/>
    <n v="97"/>
  </r>
  <r>
    <s v="Ernest Scared Stupid"/>
    <x v="1"/>
    <x v="3"/>
    <x v="11"/>
    <n v="136.19999999999999"/>
    <s v="October 11, 1991 (United States)"/>
    <x v="1"/>
    <n v="11000"/>
    <s v="John R. Cherry III"/>
    <s v="John R. Cherry III"/>
    <s v="Jim Varney"/>
    <s v="United States"/>
    <n v="0"/>
    <n v="14143280"/>
    <n v="31640656.5051395"/>
    <n v="0"/>
    <n v="10384199.706314245"/>
    <s v="Touchstone Pictures"/>
    <n v="91"/>
  </r>
  <r>
    <s v="The Five Heartbeats"/>
    <x v="0"/>
    <x v="0"/>
    <x v="11"/>
    <n v="136.19999999999999"/>
    <s v="March 29, 1991 (United States)"/>
    <x v="37"/>
    <n v="3900"/>
    <s v="Robert Townsend"/>
    <s v="Robert Townsend"/>
    <s v="Robert Townsend"/>
    <s v="United States"/>
    <n v="0"/>
    <n v="8750400"/>
    <n v="19575968.281938326"/>
    <n v="0"/>
    <n v="6424669.6035242295"/>
    <s v="Twentieth Century Fox"/>
    <n v="121"/>
  </r>
  <r>
    <s v="Mississippi Masala"/>
    <x v="0"/>
    <x v="0"/>
    <x v="11"/>
    <n v="136.19999999999999"/>
    <s v="February 5, 1992 (United States)"/>
    <x v="17"/>
    <n v="4800"/>
    <s v="Mira Nair"/>
    <s v="Sooni Taraporevala"/>
    <s v="Denzel Washington"/>
    <s v="United States"/>
    <n v="0"/>
    <n v="7308786"/>
    <n v="16350859.722466961"/>
    <n v="0"/>
    <n v="5366215.8590308372"/>
    <s v="Black River Productions"/>
    <n v="118"/>
  </r>
  <r>
    <s v="The Marrying Man"/>
    <x v="0"/>
    <x v="3"/>
    <x v="11"/>
    <n v="136.19999999999999"/>
    <s v="April 5, 1991 (United States)"/>
    <x v="1"/>
    <n v="5300"/>
    <s v="Jerry Rees"/>
    <s v="Neil Simon"/>
    <s v="Kim Basinger"/>
    <s v="United States"/>
    <n v="26000000"/>
    <n v="12454768"/>
    <n v="27863199.776798826"/>
    <n v="47.902953846153842"/>
    <n v="9144469.897209987"/>
    <s v="Hollywood Pictures"/>
    <n v="115"/>
  </r>
  <r>
    <s v="He Said, She Said"/>
    <x v="8"/>
    <x v="3"/>
    <x v="11"/>
    <n v="136.19999999999999"/>
    <s v="February 22, 1991 (United States)"/>
    <x v="41"/>
    <n v="6100"/>
    <s v="Ken Kwapis"/>
    <s v="Brian Hohlfeld"/>
    <s v="Kevin Bacon"/>
    <s v="United States"/>
    <n v="0"/>
    <n v="9804775"/>
    <n v="21934764.629221734"/>
    <n v="0"/>
    <n v="7198806.9016152723"/>
    <s v="Paramount Pictures"/>
    <n v="115"/>
  </r>
  <r>
    <s v="Poison"/>
    <x v="9"/>
    <x v="0"/>
    <x v="11"/>
    <n v="136.19999999999999"/>
    <s v="August 16, 1991 (Sweden)"/>
    <x v="5"/>
    <n v="4100"/>
    <s v="Todd Haynes"/>
    <s v="Jean Genet"/>
    <s v="Edith Meeks"/>
    <s v="United States"/>
    <n v="250000"/>
    <n v="787280"/>
    <n v="1761264.4346549192"/>
    <n v="314.91199999999998"/>
    <n v="578032.30543318659"/>
    <s v="Bronze Eye Productions"/>
    <n v="85"/>
  </r>
  <r>
    <s v="King Ralph"/>
    <x v="1"/>
    <x v="3"/>
    <x v="11"/>
    <n v="136.19999999999999"/>
    <s v="February 15, 1991 (United States)"/>
    <x v="11"/>
    <n v="15000"/>
    <s v="David S. Ward"/>
    <s v="Emlyn Williams"/>
    <s v="John Goodman"/>
    <s v="United States"/>
    <n v="23000000"/>
    <n v="52487045"/>
    <n v="117421458.2342144"/>
    <n v="228.20454347826086"/>
    <n v="38536743.759177685"/>
    <s v="Universal Pictures"/>
    <n v="97"/>
  </r>
  <r>
    <s v="Enchanted April"/>
    <x v="1"/>
    <x v="0"/>
    <x v="11"/>
    <n v="136.19999999999999"/>
    <s v="December 25, 1992 (Sweden)"/>
    <x v="34"/>
    <n v="6200"/>
    <s v="Mike Newell"/>
    <s v="Elizabeth von Arnim"/>
    <s v="Alfred Molina"/>
    <s v="United Kingdom"/>
    <n v="0"/>
    <n v="13200170"/>
    <n v="29530776.791483112"/>
    <n v="0"/>
    <n v="9691754.7723935395"/>
    <s v="BBC Films"/>
    <n v="95"/>
  </r>
  <r>
    <s v="Mediterraneo"/>
    <x v="0"/>
    <x v="3"/>
    <x v="11"/>
    <n v="136.19999999999999"/>
    <s v="January 31, 1991 (Italy)"/>
    <x v="24"/>
    <n v="14000"/>
    <s v="Gabriele Salvatores"/>
    <s v="Enzo Monteleone"/>
    <s v="Diego Abatantuono"/>
    <s v="Italy"/>
    <n v="0"/>
    <n v="4532791"/>
    <n v="10140539.04331865"/>
    <n v="0"/>
    <n v="3328040.3817914836"/>
    <s v="A.M.A. Film"/>
    <n v="96"/>
  </r>
  <r>
    <s v="House Party 2"/>
    <x v="0"/>
    <x v="3"/>
    <x v="11"/>
    <n v="136.19999999999999"/>
    <s v="October 23, 1991 (United States)"/>
    <x v="11"/>
    <n v="6100"/>
    <s v="George Jackson"/>
    <s v="Reginald Hudlin"/>
    <s v="Christopher Reid"/>
    <s v="United States"/>
    <n v="5000000"/>
    <n v="19438638"/>
    <n v="43487173.264317177"/>
    <n v="388.77276000000001"/>
    <n v="14272127.753303966"/>
    <s v="Jackson/McHenry Company,The"/>
    <n v="94"/>
  </r>
  <r>
    <s v="Deceived"/>
    <x v="8"/>
    <x v="6"/>
    <x v="11"/>
    <n v="136.19999999999999"/>
    <s v="September 27, 1991 (United States)"/>
    <x v="19"/>
    <n v="6700"/>
    <s v="Damian Harris"/>
    <s v="Mary Agnes Donoghue"/>
    <s v="Goldie Hawn"/>
    <s v="United States"/>
    <n v="0"/>
    <n v="28738096"/>
    <n v="64291467.336270191"/>
    <n v="0"/>
    <n v="21099923.641703378"/>
    <s v="Touchstone Pictures"/>
    <n v="104"/>
  </r>
  <r>
    <s v="The Perfect Weapon"/>
    <x v="0"/>
    <x v="2"/>
    <x v="11"/>
    <n v="136.19999999999999"/>
    <s v="March 15, 1991 (United States)"/>
    <x v="22"/>
    <n v="3800"/>
    <s v="Mark DiSalle"/>
    <s v="David C. Wilson"/>
    <s v="Jeff Speakman"/>
    <s v="United States"/>
    <n v="10000000"/>
    <n v="14061361"/>
    <n v="31457391.312041115"/>
    <n v="140.61361000000002"/>
    <n v="10324053.597650515"/>
    <s v="Paramount Pictures"/>
    <n v="83"/>
  </r>
  <r>
    <s v="Class Action"/>
    <x v="0"/>
    <x v="0"/>
    <x v="11"/>
    <n v="136.19999999999999"/>
    <s v="March 15, 1991 (United States)"/>
    <x v="5"/>
    <n v="7000"/>
    <s v="Michael Apted"/>
    <s v="Carolyn Shelby"/>
    <s v="Gene Hackman"/>
    <s v="United States"/>
    <n v="0"/>
    <n v="28277918"/>
    <n v="63261979.549192362"/>
    <n v="0"/>
    <n v="20762054.331864905"/>
    <s v="Interscope Communications"/>
    <n v="110"/>
  </r>
  <r>
    <s v="Under Suspicion"/>
    <x v="0"/>
    <x v="6"/>
    <x v="11"/>
    <n v="136.19999999999999"/>
    <s v="February 28, 1992 (United States)"/>
    <x v="16"/>
    <n v="3800"/>
    <s v="Simon Moore"/>
    <s v="Simon Moore"/>
    <s v="Liam Neeson"/>
    <s v="United Kingdom"/>
    <n v="6000000"/>
    <n v="221295"/>
    <n v="495070.38546255504"/>
    <n v="3.68825"/>
    <n v="162477.97356828194"/>
    <s v="Carnival Film &amp; Television"/>
    <n v="99"/>
  </r>
  <r>
    <s v="Edward II"/>
    <x v="0"/>
    <x v="0"/>
    <x v="11"/>
    <n v="136.19999999999999"/>
    <s v="October 18, 1991 (United Kingdom)"/>
    <x v="8"/>
    <n v="2500"/>
    <s v="Derek Jarman"/>
    <s v="Christopher Marlowe"/>
    <s v="Steven Waddington"/>
    <s v="United Kingdom"/>
    <n v="0"/>
    <n v="706131"/>
    <n v="1579721.8480176211"/>
    <n v="0"/>
    <n v="518451.5418502203"/>
    <s v="British Screen Productions"/>
    <n v="87"/>
  </r>
  <r>
    <s v="The Princess and the Goblin"/>
    <x v="2"/>
    <x v="10"/>
    <x v="11"/>
    <n v="136.19999999999999"/>
    <s v="June 3, 1994 (United States)"/>
    <x v="8"/>
    <n v="2600"/>
    <s v="JÃ³zsef GÃ©mes"/>
    <s v="Robin Lyons"/>
    <s v="Claire Bloom"/>
    <s v="United Kingdom"/>
    <n v="10000000"/>
    <n v="2105078"/>
    <n v="4709377.8751835534"/>
    <n v="21.05078"/>
    <n v="1545578.5609397946"/>
    <s v="Siriol Productions"/>
    <n v="82"/>
  </r>
  <r>
    <s v="Rambling Rose"/>
    <x v="0"/>
    <x v="0"/>
    <x v="11"/>
    <n v="136.19999999999999"/>
    <s v="September 20, 1991 (United States)"/>
    <x v="14"/>
    <n v="4700"/>
    <s v="Martha Coolidge"/>
    <s v="Calder Willingham"/>
    <s v="Laura Dern"/>
    <s v="United States"/>
    <n v="7500000"/>
    <n v="6266621"/>
    <n v="14019378.991923641"/>
    <n v="83.554946666666666"/>
    <n v="4601043.3186490461"/>
    <s v="Carolco Pictures"/>
    <n v="112"/>
  </r>
  <r>
    <s v="Big Girls Don't Cry... They Get Even"/>
    <x v="1"/>
    <x v="3"/>
    <x v="11"/>
    <n v="136.19999999999999"/>
    <s v="May 8, 1992 (United States)"/>
    <x v="16"/>
    <n v="1800"/>
    <s v="Joan Micklin Silver"/>
    <s v="Frank Mugavero"/>
    <s v="Griffin Dunne"/>
    <s v="United States"/>
    <n v="0"/>
    <n v="271327"/>
    <n v="606999.53671071946"/>
    <n v="0"/>
    <n v="199212.18795888402"/>
    <s v="New Line Cinema"/>
    <n v="96"/>
  </r>
  <r>
    <s v="K2"/>
    <x v="0"/>
    <x v="1"/>
    <x v="11"/>
    <n v="136.19999999999999"/>
    <s v="May 1, 1992 (United States)"/>
    <x v="19"/>
    <n v="6500"/>
    <s v="Franc Roddam"/>
    <s v="Patrick Meyers"/>
    <s v="Michael Biehn"/>
    <s v="United Kingdom"/>
    <n v="0"/>
    <n v="3106559"/>
    <n v="6949842.3443465494"/>
    <n v="0"/>
    <n v="2280880.3230543323"/>
    <s v="Paramount Pictures"/>
    <n v="104"/>
  </r>
  <r>
    <s v="Prospero's Books"/>
    <x v="0"/>
    <x v="0"/>
    <x v="11"/>
    <n v="136.19999999999999"/>
    <s v="August 30, 1991 (United Kingdom)"/>
    <x v="15"/>
    <n v="6100"/>
    <s v="Peter Greenaway"/>
    <s v="William Shakespeare"/>
    <s v="John Gielgud"/>
    <s v="United Kingdom"/>
    <n v="0"/>
    <n v="1750301"/>
    <n v="3915688.0668135094"/>
    <n v="0"/>
    <n v="1285096.182085169"/>
    <s v="Allarts"/>
    <n v="124"/>
  </r>
  <r>
    <s v="Pure Luck"/>
    <x v="1"/>
    <x v="3"/>
    <x v="11"/>
    <n v="136.19999999999999"/>
    <s v="August 9, 1991 (United States)"/>
    <x v="1"/>
    <n v="6700"/>
    <s v="Nadia Tass"/>
    <s v="Francis Veber"/>
    <s v="Martin Short"/>
    <s v="United States"/>
    <n v="17010000"/>
    <n v="24941969"/>
    <n v="55798957.080029368"/>
    <n v="146.63121105232216"/>
    <n v="18312752.569750369"/>
    <s v="Hivemind"/>
    <n v="96"/>
  </r>
  <r>
    <s v="F/X2"/>
    <x v="8"/>
    <x v="2"/>
    <x v="11"/>
    <n v="136.19999999999999"/>
    <s v="May 10, 1991 (United States)"/>
    <x v="23"/>
    <n v="9000"/>
    <s v="Richard Franklin"/>
    <s v="Robert T. Megginson"/>
    <s v="Bryan Brown"/>
    <s v="United States"/>
    <n v="16400000"/>
    <n v="21082165"/>
    <n v="47163991.743759178"/>
    <n v="128.54978658536584"/>
    <n v="15478828.92804699"/>
    <s v="Orion Pictures"/>
    <n v="108"/>
  </r>
  <r>
    <s v="The Adjuster"/>
    <x v="0"/>
    <x v="3"/>
    <x v="11"/>
    <n v="136.19999999999999"/>
    <s v="July 1992 (United States)"/>
    <x v="17"/>
    <n v="3300"/>
    <s v="Atom Egoyan"/>
    <s v="Atom Egoyan"/>
    <s v="Elias Koteas"/>
    <s v="Canada"/>
    <n v="0"/>
    <n v="396573"/>
    <n v="887193.78193832596"/>
    <n v="0"/>
    <n v="291169.60352422908"/>
    <s v="Alliance Entertainment"/>
    <n v="102"/>
  </r>
  <r>
    <s v="Mortal Thoughts"/>
    <x v="0"/>
    <x v="16"/>
    <x v="11"/>
    <n v="136.19999999999999"/>
    <s v="April 19, 1991 (United States)"/>
    <x v="46"/>
    <n v="8400"/>
    <s v="Alan Rudolph"/>
    <s v="William Reilly"/>
    <s v="Demi Moore"/>
    <s v="United States"/>
    <n v="8000000"/>
    <n v="18784957"/>
    <n v="42024789.999265783"/>
    <n v="234.81196249999999"/>
    <n v="13792185.756240824"/>
    <s v="Columbia Pictures"/>
    <n v="103"/>
  </r>
  <r>
    <s v="Another You"/>
    <x v="0"/>
    <x v="3"/>
    <x v="11"/>
    <n v="136.19999999999999"/>
    <s v="July 26, 1991 (United States)"/>
    <x v="20"/>
    <n v="3700"/>
    <s v="Maurice Phillips"/>
    <s v="Ziggy Steinberg"/>
    <s v="Richard Pryor"/>
    <s v="United States"/>
    <n v="17000000"/>
    <n v="2865916"/>
    <n v="6411487.5565345082"/>
    <n v="16.858329411764707"/>
    <n v="2104196.7694566813"/>
    <s v="TriStar Pictures"/>
    <n v="98"/>
  </r>
  <r>
    <s v="For the Boys"/>
    <x v="0"/>
    <x v="3"/>
    <x v="11"/>
    <n v="136.19999999999999"/>
    <s v="November 27, 1991 (United States)"/>
    <x v="5"/>
    <n v="5300"/>
    <s v="Mark Rydell"/>
    <s v="Neal Jimenez"/>
    <s v="Bette Midler"/>
    <s v="United States"/>
    <n v="40000000"/>
    <n v="23202444"/>
    <n v="51907376.555066079"/>
    <n v="58.00611"/>
    <n v="17035568.281938329"/>
    <s v="All Girl Productions"/>
    <n v="138"/>
  </r>
  <r>
    <s v="Beastmaster 2: Through the Portal of Time"/>
    <x v="8"/>
    <x v="2"/>
    <x v="11"/>
    <n v="136.19999999999999"/>
    <s v="August 30, 1991 (United States)"/>
    <x v="52"/>
    <n v="3000"/>
    <s v="Sylvio Tabet"/>
    <s v="Andre Norton"/>
    <s v="Marc Singer"/>
    <s v="United States"/>
    <n v="6000000"/>
    <n v="869325"/>
    <n v="1944811.5088105726"/>
    <n v="14.48875"/>
    <n v="638270.9251101322"/>
    <s v="Les Films 21"/>
    <n v="107"/>
  </r>
  <r>
    <s v="McBain"/>
    <x v="0"/>
    <x v="2"/>
    <x v="11"/>
    <n v="136.19999999999999"/>
    <s v="September 20, 1991 (United States)"/>
    <x v="25"/>
    <n v="1700"/>
    <s v="James Glickenhaus"/>
    <s v="James Glickenhaus"/>
    <s v="Christopher Walken"/>
    <s v="United States"/>
    <n v="0"/>
    <n v="456127"/>
    <n v="1020425.0873715124"/>
    <n v="0"/>
    <n v="334895.00734214392"/>
    <s v="Marble Hall"/>
    <n v="102"/>
  </r>
  <r>
    <s v="Eve of Destruction"/>
    <x v="0"/>
    <x v="2"/>
    <x v="11"/>
    <n v="136.19999999999999"/>
    <s v="January 18, 1991 (United States)"/>
    <x v="38"/>
    <n v="2100"/>
    <s v="Duncan Gibbins"/>
    <s v="Duncan Gibbins"/>
    <s v="Gregory Hines"/>
    <s v="United States"/>
    <n v="13000000"/>
    <n v="5451119"/>
    <n v="12194977.674743025"/>
    <n v="41.931684615384619"/>
    <n v="4002290.0146842883"/>
    <s v="Nelson Entertainment"/>
    <n v="99"/>
  </r>
  <r>
    <s v="A Rage in Harlem"/>
    <x v="0"/>
    <x v="3"/>
    <x v="11"/>
    <n v="136.19999999999999"/>
    <s v="May 3, 1991 (United States)"/>
    <x v="23"/>
    <n v="2000"/>
    <s v="Bill Duke"/>
    <s v="Chester Himes"/>
    <s v="Forest Whitaker"/>
    <s v="United Kingdom"/>
    <n v="8000000"/>
    <n v="10438504"/>
    <n v="23352512.25256975"/>
    <n v="130.4813"/>
    <n v="7664099.8531571226"/>
    <s v="Palace Pictures"/>
    <n v="115"/>
  </r>
  <r>
    <s v="Rhapsody in August"/>
    <x v="1"/>
    <x v="0"/>
    <x v="11"/>
    <n v="136.19999999999999"/>
    <s v="December 20, 1991 (United States)"/>
    <x v="13"/>
    <n v="6400"/>
    <s v="Akira Kurosawa"/>
    <s v="Kiyoko Murata"/>
    <s v="Sachiko Murase"/>
    <s v="Japan"/>
    <n v="0"/>
    <n v="516431"/>
    <n v="1155334.2562408224"/>
    <n v="0"/>
    <n v="379171.07195301034"/>
    <s v="Feature Film Enterprise II"/>
    <n v="98"/>
  </r>
  <r>
    <s v="Kickboxer 2: the Road Back"/>
    <x v="0"/>
    <x v="2"/>
    <x v="11"/>
    <n v="136.19999999999999"/>
    <s v="June 14, 1991 (United States)"/>
    <x v="54"/>
    <n v="5400"/>
    <s v="Albert Pyun"/>
    <s v="Mark DiSalle"/>
    <s v="Sasha Mitchell"/>
    <s v="United States"/>
    <n v="0"/>
    <n v="1250712"/>
    <n v="2798031.911894273"/>
    <n v="0"/>
    <n v="918290.74889867846"/>
    <s v="Kings Road Entertainment"/>
    <n v="90"/>
  </r>
  <r>
    <s v="V.I. Warshawski"/>
    <x v="0"/>
    <x v="2"/>
    <x v="11"/>
    <n v="136.19999999999999"/>
    <s v="July 26, 1991 (United States)"/>
    <x v="18"/>
    <n v="4800"/>
    <s v="Jeff Kanew"/>
    <s v="Sara Paretsky"/>
    <s v="Kathleen Turner"/>
    <s v="United States"/>
    <n v="0"/>
    <n v="11128309"/>
    <n v="24895710.369309839"/>
    <n v="0"/>
    <n v="8170564.6108663734"/>
    <s v="Hollywood Pictures"/>
    <n v="89"/>
  </r>
  <r>
    <s v="The Super"/>
    <x v="0"/>
    <x v="3"/>
    <x v="11"/>
    <n v="136.19999999999999"/>
    <s v="October 4, 1991 (United States)"/>
    <x v="41"/>
    <n v="5400"/>
    <s v="Rod Daniel"/>
    <s v="Sam Simon"/>
    <s v="Joe Pesci"/>
    <s v="United States"/>
    <n v="22000000"/>
    <n v="11000863"/>
    <n v="24610594.39133627"/>
    <n v="50.00392272727273"/>
    <n v="8076991.923641704"/>
    <s v="Largo Entertainment"/>
    <n v="95"/>
  </r>
  <r>
    <s v="Proof"/>
    <x v="0"/>
    <x v="0"/>
    <x v="11"/>
    <n v="136.19999999999999"/>
    <s v="March 20, 1992 (United States)"/>
    <x v="13"/>
    <n v="6300"/>
    <s v="Jocelyn Moorhouse"/>
    <s v="Jocelyn Moorhouse"/>
    <s v="Hugo Weaving"/>
    <s v="Australia"/>
    <n v="0"/>
    <n v="524668"/>
    <n v="1173761.6710719529"/>
    <n v="0"/>
    <n v="385218.79588839947"/>
    <s v="House &amp; Moorhouse Films"/>
    <n v="86"/>
  </r>
  <r>
    <s v="At Play in the Fields of the Lord"/>
    <x v="0"/>
    <x v="0"/>
    <x v="11"/>
    <n v="136.19999999999999"/>
    <s v="December 6, 1991 (United States)"/>
    <x v="8"/>
    <n v="3100"/>
    <s v="Hector Babenco"/>
    <s v="Peter Matthiessen"/>
    <s v="Tom Berenger"/>
    <s v="United States"/>
    <n v="36000000"/>
    <n v="1345903"/>
    <n v="3010988.5763582964"/>
    <n v="3.7386194444444443"/>
    <n v="988181.35095447884"/>
    <s v="The Saul Zaentz Company"/>
    <n v="189"/>
  </r>
  <r>
    <s v="True Colors"/>
    <x v="0"/>
    <x v="0"/>
    <x v="11"/>
    <n v="136.19999999999999"/>
    <s v="March 15, 1991 (United States)"/>
    <x v="21"/>
    <n v="5000"/>
    <s v="Herbert Ross"/>
    <s v="Kevin Wade"/>
    <s v="John Cusack"/>
    <s v="United States"/>
    <n v="20000000"/>
    <n v="418807"/>
    <n v="936934.6027900147"/>
    <n v="2.0940349999999999"/>
    <n v="307494.12628487521"/>
    <s v="Paramount Pictures"/>
    <n v="111"/>
  </r>
  <r>
    <s v="Impromptu"/>
    <x v="8"/>
    <x v="5"/>
    <x v="11"/>
    <n v="136.19999999999999"/>
    <s v="May 1991 (United States)"/>
    <x v="15"/>
    <n v="4800"/>
    <s v="James Lapine"/>
    <s v="Sarah Kernochan"/>
    <s v="Judy Davis"/>
    <s v="United States"/>
    <n v="0"/>
    <n v="4076211"/>
    <n v="9119100.526431717"/>
    <n v="0"/>
    <n v="2992812.7753303968"/>
    <s v="C.L.G. Films"/>
    <n v="107"/>
  </r>
  <r>
    <s v="A Kiss Before Dying"/>
    <x v="0"/>
    <x v="6"/>
    <x v="11"/>
    <n v="136.19999999999999"/>
    <s v="April 26, 1991 (United States)"/>
    <x v="46"/>
    <n v="5100"/>
    <s v="James Dearden"/>
    <s v="Ira Levin"/>
    <s v="Matt Dillon"/>
    <s v="United Kingdom"/>
    <n v="15000000"/>
    <n v="15429177"/>
    <n v="34517402.583700441"/>
    <n v="102.86117999999999"/>
    <n v="11328323.788546257"/>
    <s v="Universal Pictures"/>
    <n v="94"/>
  </r>
  <r>
    <s v="Guilty by Suspicion"/>
    <x v="8"/>
    <x v="0"/>
    <x v="11"/>
    <n v="136.19999999999999"/>
    <s v="March 15, 1991 (United States)"/>
    <x v="16"/>
    <n v="8000"/>
    <s v="Irwin Winkler"/>
    <s v="Irwin Winkler"/>
    <s v="Robert De Niro"/>
    <s v="United States"/>
    <n v="0"/>
    <n v="9480198"/>
    <n v="21208636.788546257"/>
    <n v="0"/>
    <n v="6960497.797356829"/>
    <s v="Warner Bros."/>
    <n v="105"/>
  </r>
  <r>
    <s v="Scissors"/>
    <x v="0"/>
    <x v="4"/>
    <x v="11"/>
    <n v="136.19999999999999"/>
    <s v="March 22, 1991 (United States)"/>
    <x v="33"/>
    <n v="2700"/>
    <s v="Frank De Felitta"/>
    <s v="Joyce Selznick"/>
    <s v="Sharon Stone"/>
    <s v="United States"/>
    <n v="0"/>
    <n v="2368"/>
    <n v="5297.5741556534504"/>
    <n v="0"/>
    <n v="1738.6196769456683"/>
    <s v="DDM Film Corporation"/>
    <n v="105"/>
  </r>
  <r>
    <s v="Where Angels Fear to Tread"/>
    <x v="1"/>
    <x v="0"/>
    <x v="11"/>
    <n v="136.19999999999999"/>
    <s v="February 28, 1992 (United States)"/>
    <x v="5"/>
    <n v="2100"/>
    <s v="Charles Sturridge"/>
    <s v="E.M. Forster"/>
    <s v="Helena Bonham Carter"/>
    <s v="United Kingdom"/>
    <n v="0"/>
    <n v="1403033"/>
    <n v="3138797.0271659326"/>
    <n v="0"/>
    <n v="1030127.0190895742"/>
    <s v="Sovereign Pictures"/>
    <n v="116"/>
  </r>
  <r>
    <s v="Tous les matins du monde"/>
    <x v="4"/>
    <x v="5"/>
    <x v="11"/>
    <n v="136.19999999999999"/>
    <s v="December 18, 1991 (France)"/>
    <x v="24"/>
    <n v="6800"/>
    <s v="Alain Corneau"/>
    <s v="Pascal Quignard"/>
    <s v="GÃ©rard Depardieu"/>
    <s v="France"/>
    <n v="0"/>
    <n v="3089497"/>
    <n v="6911672.0697503667"/>
    <n v="0"/>
    <n v="2268353.15712188"/>
    <s v="Film Par Film"/>
    <n v="115"/>
  </r>
  <r>
    <s v="The Hitman"/>
    <x v="0"/>
    <x v="2"/>
    <x v="11"/>
    <n v="136.19999999999999"/>
    <s v="October 25, 1991 (United States)"/>
    <x v="20"/>
    <n v="3700"/>
    <s v="Aaron Norris"/>
    <s v="Robert Geoffrion"/>
    <s v="Chuck Norris"/>
    <s v="United States"/>
    <n v="0"/>
    <n v="4654288"/>
    <n v="10412346.208516886"/>
    <n v="0"/>
    <n v="3417245.2276064614"/>
    <s v="Cannon Pictures"/>
    <n v="95"/>
  </r>
  <r>
    <s v="Bingo"/>
    <x v="1"/>
    <x v="1"/>
    <x v="11"/>
    <n v="136.19999999999999"/>
    <s v="August 9, 1991 (United States)"/>
    <x v="38"/>
    <n v="2700"/>
    <s v="Matthew Robbins"/>
    <s v="Jim Strain"/>
    <s v="Cindy Williams"/>
    <s v="United States"/>
    <n v="10000000"/>
    <n v="8667684"/>
    <n v="19390920.079295155"/>
    <n v="86.676839999999999"/>
    <n v="6363938.32599119"/>
    <s v="TriStar Pictures"/>
    <n v="89"/>
  </r>
  <r>
    <s v="Queens Logic"/>
    <x v="0"/>
    <x v="3"/>
    <x v="11"/>
    <n v="136.19999999999999"/>
    <s v="February 1, 1991 (United States)"/>
    <x v="23"/>
    <n v="1500"/>
    <s v="Steve Rash"/>
    <s v="Tony Spiridakis"/>
    <s v="Kevin Bacon"/>
    <s v="United States"/>
    <n v="0"/>
    <n v="612781"/>
    <n v="1370883.7790014683"/>
    <n v="0"/>
    <n v="449912.62848751841"/>
    <s v="Carolco Pictures"/>
    <n v="100"/>
  </r>
  <r>
    <s v="Body Parts"/>
    <x v="0"/>
    <x v="4"/>
    <x v="11"/>
    <n v="136.19999999999999"/>
    <s v="August 2, 1991 (United States)"/>
    <x v="41"/>
    <n v="4100"/>
    <s v="Eric Red"/>
    <s v="Pierre Boileau"/>
    <s v="Jeff Fahey"/>
    <s v="United States"/>
    <n v="10000000"/>
    <n v="9188150"/>
    <n v="20555281.240822319"/>
    <n v="91.881500000000003"/>
    <n v="6746071.9530102797"/>
    <s v="Paramount Pictures"/>
    <n v="88"/>
  </r>
  <r>
    <s v="One Good Cop"/>
    <x v="0"/>
    <x v="2"/>
    <x v="11"/>
    <n v="136.19999999999999"/>
    <s v="May 3, 1991 (United States)"/>
    <x v="23"/>
    <n v="3900"/>
    <s v="Heywood Gould"/>
    <s v="Heywood Gould"/>
    <s v="Michael Keaton"/>
    <s v="United States"/>
    <n v="4000000"/>
    <n v="11276846"/>
    <n v="25228010.104258444"/>
    <n v="281.92115000000001"/>
    <n v="8279622.6138032312"/>
    <s v="Hollywood Pictures"/>
    <n v="114"/>
  </r>
  <r>
    <s v="Year of the Gun"/>
    <x v="0"/>
    <x v="2"/>
    <x v="11"/>
    <n v="136.19999999999999"/>
    <s v="November 1, 1991 (United States)"/>
    <x v="41"/>
    <n v="2500"/>
    <s v="John Frankenheimer"/>
    <s v="Michael Mewshaw"/>
    <s v="Andrew McCarthy"/>
    <s v="United States"/>
    <n v="0"/>
    <n v="1182273"/>
    <n v="2644923.5176211451"/>
    <n v="0"/>
    <n v="868041.8502202644"/>
    <s v="Initial Films"/>
    <n v="111"/>
  </r>
  <r>
    <s v="Strictly Business"/>
    <x v="8"/>
    <x v="3"/>
    <x v="11"/>
    <n v="136.19999999999999"/>
    <s v="November 8, 1991 (United States)"/>
    <x v="30"/>
    <n v="1900"/>
    <s v="Kevin Hooks"/>
    <s v="Pam Gibson"/>
    <s v="Tommy Davidson"/>
    <s v="United States"/>
    <n v="0"/>
    <n v="7683267"/>
    <n v="17188630.359030835"/>
    <n v="0"/>
    <n v="5641165.1982378857"/>
    <s v="Island World"/>
    <n v="83"/>
  </r>
  <r>
    <s v="The Efficiency Expert"/>
    <x v="1"/>
    <x v="3"/>
    <x v="11"/>
    <n v="136.19999999999999"/>
    <s v="November 6, 1992 (United States)"/>
    <x v="19"/>
    <n v="1700"/>
    <s v="Mark Joffe"/>
    <s v="Max Dann"/>
    <s v="Anthony Hopkins"/>
    <s v="Australia"/>
    <n v="0"/>
    <n v="179469"/>
    <n v="401499.29735682817"/>
    <n v="0"/>
    <n v="131768.72246696037"/>
    <s v="Australian Film Finance Corporation (AFFC)"/>
    <n v="85"/>
  </r>
  <r>
    <s v="All I Want for Christmas"/>
    <x v="2"/>
    <x v="3"/>
    <x v="11"/>
    <n v="136.19999999999999"/>
    <s v="November 8, 1991 (United States)"/>
    <x v="22"/>
    <n v="4600"/>
    <s v="Robert Lieberman"/>
    <s v="Thom Eberhardt"/>
    <s v="Harley Jane Kozak"/>
    <s v="United States"/>
    <n v="0"/>
    <n v="14812144"/>
    <n v="33137006.437591776"/>
    <n v="0"/>
    <n v="10875289.280469898"/>
    <s v="Paramount Pictures"/>
    <n v="92"/>
  </r>
  <r>
    <s v="29th Street"/>
    <x v="0"/>
    <x v="3"/>
    <x v="11"/>
    <n v="136.19999999999999"/>
    <s v="November 1, 1991 (United States)"/>
    <x v="4"/>
    <n v="2700"/>
    <s v="George Gallo"/>
    <s v="Frank Pesce"/>
    <s v="Anthony LaPaglia"/>
    <s v="Japan"/>
    <n v="0"/>
    <n v="2120564"/>
    <n v="4744022.3994126283"/>
    <n v="0"/>
    <n v="1556948.6049926579"/>
    <s v="JVC Entertainment Networks"/>
    <n v="101"/>
  </r>
  <r>
    <s v="Shout"/>
    <x v="8"/>
    <x v="0"/>
    <x v="11"/>
    <n v="136.19999999999999"/>
    <s v="October 4, 1991 (United States)"/>
    <x v="11"/>
    <n v="1800"/>
    <s v="Jeffrey Hornaday"/>
    <s v="Joe Gayton"/>
    <s v="John Travolta"/>
    <s v="United States"/>
    <n v="0"/>
    <n v="3547684"/>
    <n v="7936705.6886930978"/>
    <n v="0"/>
    <n v="2604760.6461086641"/>
    <s v="Robert Simonds Productions"/>
    <n v="89"/>
  </r>
  <r>
    <s v="Daughters of the Dust"/>
    <x v="7"/>
    <x v="0"/>
    <x v="11"/>
    <n v="136.19999999999999"/>
    <s v="December 27, 1991 (United States)"/>
    <x v="14"/>
    <n v="2300"/>
    <s v="Julie Dash"/>
    <s v="Julie Dash"/>
    <s v="Cora Lee Day"/>
    <s v="United States"/>
    <n v="0"/>
    <n v="1689723"/>
    <n v="3780165.9185022027"/>
    <n v="0"/>
    <n v="1240618.9427312776"/>
    <s v="Geechee Girls"/>
    <n v="113"/>
  </r>
  <r>
    <s v="Once Around"/>
    <x v="0"/>
    <x v="3"/>
    <x v="11"/>
    <n v="136.19999999999999"/>
    <s v="February 1, 1991 (United States)"/>
    <x v="16"/>
    <n v="4100"/>
    <s v="Lasse HallstrÃ¶m"/>
    <s v="Malia Scotch Marmo"/>
    <s v="Richard Dreyfuss"/>
    <s v="United States"/>
    <n v="16000000"/>
    <n v="14851083"/>
    <n v="33224118.870044053"/>
    <n v="92.819268749999992"/>
    <n v="10903878.854625551"/>
    <s v="Cinecom Entertainment Group"/>
    <n v="115"/>
  </r>
  <r>
    <s v="SÃ³lo con tu pareja"/>
    <x v="4"/>
    <x v="3"/>
    <x v="11"/>
    <n v="136.19999999999999"/>
    <s v="December 25, 1992 (Mexico)"/>
    <x v="15"/>
    <n v="3500"/>
    <s v="Alfonso CuarÃ³n"/>
    <s v="Alfonso CuarÃ³n"/>
    <s v="Daniel GimÃ©nez Cacho"/>
    <s v="Mexico"/>
    <n v="0"/>
    <n v="9915"/>
    <n v="22181.354625550659"/>
    <n v="0"/>
    <n v="7279.7356828193842"/>
    <s v="Esperanto Filmoj"/>
    <n v="94"/>
  </r>
  <r>
    <s v="The Taking of Beverly Hills"/>
    <x v="0"/>
    <x v="2"/>
    <x v="11"/>
    <n v="136.19999999999999"/>
    <s v="October 11, 1991 (United States)"/>
    <x v="27"/>
    <n v="1100"/>
    <s v="Sidney J. Furie"/>
    <s v="Sidney J. Furie"/>
    <s v="Ken Wahl"/>
    <s v="United States"/>
    <n v="19000000"/>
    <n v="939277"/>
    <n v="2101304.7129221731"/>
    <n v="4.9435631578947365"/>
    <n v="689630.69016152725"/>
    <s v="Nelson Entertainment"/>
    <n v="96"/>
  </r>
  <r>
    <s v="Run"/>
    <x v="0"/>
    <x v="2"/>
    <x v="11"/>
    <n v="136.19999999999999"/>
    <s v="February 1, 1991 (United States)"/>
    <x v="19"/>
    <n v="2600"/>
    <s v="Geoff Burrowes"/>
    <s v="Dennis Shryack"/>
    <s v="Patrick Dempsey"/>
    <s v="United States"/>
    <n v="16000000"/>
    <n v="4409328"/>
    <n v="9864333.6387665197"/>
    <n v="27.558300000000003"/>
    <n v="3237392.0704845819"/>
    <s v="Hollywood Pictures"/>
    <n v="91"/>
  </r>
  <r>
    <s v="Paradise"/>
    <x v="8"/>
    <x v="0"/>
    <x v="11"/>
    <n v="136.19999999999999"/>
    <s v="October 4, 1991 (United States)"/>
    <x v="17"/>
    <n v="2700"/>
    <s v="Mary Agnes Donoghue"/>
    <s v="Mary Agnes Donoghue"/>
    <s v="Melanie Griffith"/>
    <s v="United States"/>
    <n v="0"/>
    <n v="18634643"/>
    <n v="41688514.846549191"/>
    <n v="0"/>
    <n v="13681823.054331867"/>
    <s v="Grand Highway Productions"/>
    <n v="111"/>
  </r>
  <r>
    <s v="Madame Bovary"/>
    <x v="8"/>
    <x v="0"/>
    <x v="11"/>
    <n v="136.19999999999999"/>
    <s v="December 25, 1991 (United States)"/>
    <x v="14"/>
    <n v="3600"/>
    <s v="Claude Chabrol"/>
    <s v="Gustave Flaubert"/>
    <s v="Isabelle Huppert"/>
    <s v="France"/>
    <n v="0"/>
    <n v="1942423"/>
    <n v="4345494.0389133627"/>
    <n v="0"/>
    <n v="1426154.9192364172"/>
    <s v="MK2 Productions"/>
    <n v="143"/>
  </r>
  <r>
    <s v="Company Business"/>
    <x v="8"/>
    <x v="2"/>
    <x v="11"/>
    <n v="136.19999999999999"/>
    <s v="September 6, 1991 (United States)"/>
    <x v="41"/>
    <n v="2600"/>
    <s v="Nicholas Meyer"/>
    <s v="Nicholas Meyer"/>
    <s v="Gene Hackman"/>
    <s v="United States"/>
    <n v="18000000"/>
    <n v="1501785"/>
    <n v="3359720.1872246694"/>
    <n v="8.3432500000000012"/>
    <n v="1102632.1585903084"/>
    <s v="PathÃ© Entertainment"/>
    <n v="98"/>
  </r>
  <r>
    <s v="Talent for the Game"/>
    <x v="1"/>
    <x v="0"/>
    <x v="11"/>
    <n v="136.19999999999999"/>
    <s v="June 28, 1991 (United Kingdom)"/>
    <x v="22"/>
    <n v="796"/>
    <s v="Robert M. Young"/>
    <s v="David Himmelstein"/>
    <s v="Edward James Olmos"/>
    <s v="United States"/>
    <n v="0"/>
    <n v="336396"/>
    <n v="752568.73127753299"/>
    <n v="0"/>
    <n v="246986.78414096919"/>
    <s v="Paramount Pictures"/>
    <n v="91"/>
  </r>
  <r>
    <s v="City of Hope"/>
    <x v="0"/>
    <x v="6"/>
    <x v="11"/>
    <n v="136.19999999999999"/>
    <s v="November 15, 1991 (United Kingdom)"/>
    <x v="4"/>
    <n v="2300"/>
    <s v="John Sayles"/>
    <s v="John Sayles"/>
    <s v="Vincent Spano"/>
    <s v="United States"/>
    <n v="3000000"/>
    <n v="1345015"/>
    <n v="3009001.9860499264"/>
    <n v="44.833833333333331"/>
    <n v="987529.36857562419"/>
    <s v="Esperanza Films Inc."/>
    <n v="129"/>
  </r>
  <r>
    <s v="Riff-Raff"/>
    <x v="0"/>
    <x v="3"/>
    <x v="11"/>
    <n v="136.19999999999999"/>
    <s v="February 12, 1993 (United States)"/>
    <x v="12"/>
    <n v="4300"/>
    <s v="Ken Loach"/>
    <s v="Bill Jesse"/>
    <s v="Robert Carlyle"/>
    <s v="United Kingdom"/>
    <n v="0"/>
    <n v="295444"/>
    <n v="660952.91336270189"/>
    <n v="0"/>
    <n v="216919.2364170338"/>
    <s v="Parallax Pictures"/>
    <n v="95"/>
  </r>
  <r>
    <s v="The Object of Beauty"/>
    <x v="0"/>
    <x v="3"/>
    <x v="11"/>
    <n v="136.19999999999999"/>
    <s v="April 12, 1991 (United States)"/>
    <x v="46"/>
    <n v="2000"/>
    <s v="Michael Lindsay-Hogg"/>
    <s v="Michael Lindsay-Hogg"/>
    <s v="John Malkovich"/>
    <s v="United Kingdom"/>
    <n v="0"/>
    <n v="5136759"/>
    <n v="11491706.808370044"/>
    <n v="0"/>
    <n v="3771482.3788546259"/>
    <s v="Avenue Pictures"/>
    <n v="103"/>
  </r>
  <r>
    <s v="Liebestraum"/>
    <x v="0"/>
    <x v="16"/>
    <x v="11"/>
    <n v="136.19999999999999"/>
    <s v="November 1991 (United States)"/>
    <x v="23"/>
    <n v="1500"/>
    <s v="Mike Figgis"/>
    <s v="Mike Figgis"/>
    <s v="Kevin Anderson"/>
    <s v="United States"/>
    <n v="6900000"/>
    <n v="133645"/>
    <n v="298984.07856093982"/>
    <n v="1.9368840579710147"/>
    <n v="98124.082232011759"/>
    <s v="Initial Entertainment Group (IEG)"/>
    <n v="112"/>
  </r>
  <r>
    <s v="Voyager"/>
    <x v="8"/>
    <x v="0"/>
    <x v="11"/>
    <n v="136.19999999999999"/>
    <s v="January 31, 1992 (United States)"/>
    <x v="17"/>
    <n v="3100"/>
    <s v="Volker SchlÃ¶ndorff"/>
    <s v="Max Frisch"/>
    <s v="Sam Shepard"/>
    <s v="Germany"/>
    <n v="0"/>
    <n v="516517"/>
    <n v="1155526.6512481645"/>
    <n v="0"/>
    <n v="379234.21439060208"/>
    <s v="Bioskop Film"/>
    <n v="117"/>
  </r>
  <r>
    <s v="Closet Land"/>
    <x v="0"/>
    <x v="0"/>
    <x v="11"/>
    <n v="136.19999999999999"/>
    <s v="March 6, 1991 (United States)"/>
    <x v="12"/>
    <n v="2700"/>
    <s v="Radha Bharadwaj"/>
    <s v="Radha Bharadwaj"/>
    <s v="Madeleine Stowe"/>
    <s v="United States"/>
    <n v="4000000"/>
    <n v="259012"/>
    <n v="579449.01908957411"/>
    <n v="6.4753000000000007"/>
    <n v="190170.33773861968"/>
    <s v="Imagine Entertainment"/>
    <n v="89"/>
  </r>
  <r>
    <s v="Timebomb"/>
    <x v="0"/>
    <x v="2"/>
    <x v="11"/>
    <n v="136.19999999999999"/>
    <s v="May 25, 1991 (South Korea)"/>
    <x v="20"/>
    <n v="1600"/>
    <s v="Avi Nesher"/>
    <s v="Avi Nesher"/>
    <s v="Michael Biehn"/>
    <s v="United States"/>
    <n v="6000000"/>
    <n v="0"/>
    <n v="0"/>
    <n v="0"/>
    <n v="0"/>
    <s v="Raffaella Productions"/>
    <n v="96"/>
  </r>
  <r>
    <s v="Crooked Hearts"/>
    <x v="0"/>
    <x v="0"/>
    <x v="11"/>
    <n v="136.19999999999999"/>
    <s v="September 6, 1991 (United States)"/>
    <x v="22"/>
    <n v="945"/>
    <s v="Michael Bortman"/>
    <s v="Robert Boswell"/>
    <s v="Peter Berg"/>
    <s v="United States"/>
    <n v="0"/>
    <n v="30964"/>
    <n v="69271.15124816446"/>
    <n v="0"/>
    <n v="22734.214390602057"/>
    <s v="A&amp;M Films"/>
    <n v="113"/>
  </r>
  <r>
    <s v="The Unborn"/>
    <x v="0"/>
    <x v="0"/>
    <x v="11"/>
    <n v="136.19999999999999"/>
    <s v="March 29, 1991 (United States)"/>
    <x v="26"/>
    <n v="1100"/>
    <s v="Rodman Flender"/>
    <s v="John Brancato"/>
    <s v="Brooke Adams"/>
    <s v="United States"/>
    <n v="0"/>
    <n v="1159578"/>
    <n v="2594151.3700440526"/>
    <n v="0"/>
    <n v="851378.85462555068"/>
    <s v="Califilm"/>
    <n v="83"/>
  </r>
  <r>
    <s v="Van Gogh"/>
    <x v="0"/>
    <x v="5"/>
    <x v="11"/>
    <n v="136.19999999999999"/>
    <s v="October 30, 1992 (United States)"/>
    <x v="13"/>
    <n v="2800"/>
    <s v="Maurice Pialat"/>
    <s v="Maurice Pialat"/>
    <s v="Jacques Dutronc"/>
    <s v="France"/>
    <n v="0"/>
    <n v="193205"/>
    <n v="432228.80690161529"/>
    <n v="0"/>
    <n v="141853.8913362702"/>
    <s v="Erato Films"/>
    <n v="158"/>
  </r>
  <r>
    <s v="Late for Dinner"/>
    <x v="1"/>
    <x v="0"/>
    <x v="11"/>
    <n v="136.19999999999999"/>
    <s v="September 20, 1991 (United States)"/>
    <x v="5"/>
    <n v="1700"/>
    <s v="W.D. Richter"/>
    <s v="Mark Andrus"/>
    <s v="Peter Berg"/>
    <s v="United States"/>
    <n v="14000000"/>
    <n v="8906823"/>
    <n v="19925910.191629957"/>
    <n v="63.620164285714289"/>
    <n v="6539517.6211453751"/>
    <s v="Castle Rock Entertainment"/>
    <n v="99"/>
  </r>
  <r>
    <s v="Lovers: A True Story"/>
    <x v="0"/>
    <x v="2"/>
    <x v="11"/>
    <n v="136.19999999999999"/>
    <s v="April 12, 1991 (Spain)"/>
    <x v="9"/>
    <n v="2800"/>
    <s v="Vicente Aranda"/>
    <s v="Ãlvaro del Amo"/>
    <s v="Victoria Abril"/>
    <s v="Spain"/>
    <n v="0"/>
    <n v="1407309"/>
    <n v="3148363.0859030834"/>
    <n v="0"/>
    <n v="1033266.5198237887"/>
    <s v="Pedro Costa Producciones CinematogrÃ¡ficas"/>
    <n v="103"/>
  </r>
  <r>
    <s v="Johnny Stecchino"/>
    <x v="0"/>
    <x v="3"/>
    <x v="11"/>
    <n v="136.19999999999999"/>
    <s v="October 24, 1991 (Italy)"/>
    <x v="13"/>
    <n v="10000"/>
    <s v="Roberto Benigni"/>
    <s v="Roberto Benigni"/>
    <s v="Roberto Benigni"/>
    <s v="Italy"/>
    <n v="0"/>
    <n v="626057"/>
    <n v="1400584.1989720999"/>
    <n v="0"/>
    <n v="459660.05873715127"/>
    <s v="Cecchi Gori Group Tiger Cinematografica"/>
    <n v="102"/>
  </r>
  <r>
    <s v="Stepping Out"/>
    <x v="1"/>
    <x v="3"/>
    <x v="11"/>
    <n v="136.19999999999999"/>
    <s v="October 11, 1991 (United States)"/>
    <x v="5"/>
    <n v="1100"/>
    <s v="Lewis Gilbert"/>
    <s v="Richard Harris"/>
    <s v="Liza Minnelli"/>
    <s v="United States"/>
    <n v="0"/>
    <n v="246000"/>
    <n v="550339.20704845816"/>
    <n v="0"/>
    <n v="180616.74008810575"/>
    <s v="Paramount Pictures"/>
    <n v="106"/>
  </r>
  <r>
    <s v="The Inner Circle"/>
    <x v="8"/>
    <x v="5"/>
    <x v="11"/>
    <n v="136.19999999999999"/>
    <s v="December 25, 1991 (United States)"/>
    <x v="12"/>
    <n v="2000"/>
    <s v="Andrey Konchalovskiy"/>
    <s v="Andrey Konchalovskiy"/>
    <s v="Tom Hulce"/>
    <s v="Italy"/>
    <n v="0"/>
    <n v="93292"/>
    <n v="208708.31424375917"/>
    <n v="0"/>
    <n v="68496.328928046991"/>
    <s v="Numero Uno International"/>
    <n v="137"/>
  </r>
  <r>
    <s v="Mon pÃ¨re, ce hÃ©ros."/>
    <x v="3"/>
    <x v="3"/>
    <x v="11"/>
    <n v="136.19999999999999"/>
    <s v="October 23, 1991 (France)"/>
    <x v="10"/>
    <n v="2600"/>
    <s v="GÃ©rard Lauzier"/>
    <s v="GÃ©rard Lauzier"/>
    <s v="GÃ©rard Depardieu"/>
    <s v="France"/>
    <n v="0"/>
    <n v="0"/>
    <n v="0"/>
    <n v="0"/>
    <n v="0"/>
    <s v="Film Par Film"/>
    <n v="105"/>
  </r>
  <r>
    <s v="Defenseless"/>
    <x v="0"/>
    <x v="16"/>
    <x v="11"/>
    <n v="136.19999999999999"/>
    <s v="August 23, 1991 (United States)"/>
    <x v="41"/>
    <n v="815"/>
    <s v="Martin Campbell"/>
    <s v="James Cresson"/>
    <s v="Barbara Hershey"/>
    <s v="United States"/>
    <n v="0"/>
    <n v="6413375"/>
    <n v="14347689.88619677"/>
    <n v="0"/>
    <n v="4708792.2173274597"/>
    <s v="New Visions Pictures"/>
    <n v="104"/>
  </r>
  <r>
    <s v="Reservoir Dogs"/>
    <x v="0"/>
    <x v="6"/>
    <x v="12"/>
    <n v="140.30000000000001"/>
    <s v="September 2, 1992 (France)"/>
    <x v="28"/>
    <n v="943000"/>
    <s v="Quentin Tarantino"/>
    <s v="Quentin Tarantino"/>
    <s v="Harvey Keitel"/>
    <s v="United States"/>
    <n v="1200000"/>
    <n v="2913644"/>
    <n v="6327778.5231646467"/>
    <n v="242.80366666666669"/>
    <n v="2076724.1625089094"/>
    <s v="Live Entertainment"/>
    <n v="99"/>
  </r>
  <r>
    <s v="Basic Instinct"/>
    <x v="0"/>
    <x v="0"/>
    <x v="12"/>
    <n v="140.30000000000001"/>
    <s v="March 20, 1992 (United States)"/>
    <x v="9"/>
    <n v="186000"/>
    <s v="Paul Verhoeven"/>
    <s v="Joe Eszterhas"/>
    <s v="Michael Douglas"/>
    <s v="United States"/>
    <n v="49000000"/>
    <n v="352927224"/>
    <n v="766478440.14825368"/>
    <n v="720.25964081632651"/>
    <n v="251551834.64005703"/>
    <s v="Carolco Pictures"/>
    <n v="127"/>
  </r>
  <r>
    <s v="Candyman"/>
    <x v="0"/>
    <x v="4"/>
    <x v="12"/>
    <n v="140.30000000000001"/>
    <s v="October 16, 1992 (United States)"/>
    <x v="14"/>
    <n v="74000"/>
    <s v="Bernard Rose"/>
    <s v="Clive Barker"/>
    <s v="Virginia Madsen"/>
    <s v="United States"/>
    <n v="6000000"/>
    <n v="25795897"/>
    <n v="56022878.231646471"/>
    <n v="429.93161666666663"/>
    <n v="18386241.625089094"/>
    <s v="Candyman Films"/>
    <n v="99"/>
  </r>
  <r>
    <s v="My Cousin Vinny"/>
    <x v="0"/>
    <x v="3"/>
    <x v="12"/>
    <n v="140.30000000000001"/>
    <s v="March 13, 1992 (United States)"/>
    <x v="37"/>
    <n v="112000"/>
    <s v="Jonathan Lynn"/>
    <s v="Dale Launer"/>
    <s v="Joe Pesci"/>
    <s v="United States"/>
    <n v="11000000"/>
    <n v="64088552"/>
    <n v="139185900.17391303"/>
    <n v="582.6232"/>
    <n v="45679652.173913039"/>
    <s v="Twentieth Century Fox"/>
    <n v="120"/>
  </r>
  <r>
    <s v="The Last of the Mohicans"/>
    <x v="0"/>
    <x v="2"/>
    <x v="12"/>
    <n v="140.30000000000001"/>
    <s v="September 25, 1992 (United States)"/>
    <x v="3"/>
    <n v="156000"/>
    <s v="Michael Mann"/>
    <s v="James Fenimore Cooper"/>
    <s v="Daniel Day-Lewis"/>
    <s v="United States"/>
    <n v="40000000"/>
    <n v="75505856"/>
    <n v="163981712.92373484"/>
    <n v="188.76463999999999"/>
    <n v="53817431.218816817"/>
    <s v="Morgan Creek Entertainment"/>
    <n v="112"/>
  </r>
  <r>
    <s v="Dracula"/>
    <x v="0"/>
    <x v="4"/>
    <x v="12"/>
    <n v="140.30000000000001"/>
    <s v="November 13, 1992 (United States)"/>
    <x v="34"/>
    <n v="199000"/>
    <s v="Francis Ford Coppola"/>
    <s v="Bram Stoker"/>
    <s v="Gary Oldman"/>
    <s v="United Kingdom"/>
    <n v="40000000"/>
    <n v="215862692"/>
    <n v="468805147.91446894"/>
    <n v="539.65673000000004"/>
    <n v="153857941.55381325"/>
    <s v="American Zoetrope"/>
    <n v="128"/>
  </r>
  <r>
    <s v="Unforgiven"/>
    <x v="0"/>
    <x v="0"/>
    <x v="12"/>
    <n v="140.30000000000001"/>
    <s v="August 7, 1992 (United States)"/>
    <x v="7"/>
    <n v="385000"/>
    <s v="Clint Eastwood"/>
    <s v="David Webb Peoples"/>
    <s v="Clint Eastwood"/>
    <s v="United States"/>
    <n v="14400000"/>
    <n v="159157447"/>
    <n v="345654127.59016389"/>
    <n v="1105.260048611111"/>
    <n v="113440803.27868852"/>
    <s v="Warner Bros."/>
    <n v="130"/>
  </r>
  <r>
    <s v="A Few Good Men"/>
    <x v="0"/>
    <x v="0"/>
    <x v="12"/>
    <n v="140.30000000000001"/>
    <s v="December 11, 1992 (United States)"/>
    <x v="3"/>
    <n v="242000"/>
    <s v="Rob Reiner"/>
    <s v="Aaron Sorkin"/>
    <s v="Tom Cruise"/>
    <s v="United States"/>
    <n v="41000000"/>
    <n v="243240178"/>
    <n v="528262881.23022091"/>
    <n v="593.2687268292683"/>
    <n v="173371473.9843193"/>
    <s v="Columbia Pictures"/>
    <n v="138"/>
  </r>
  <r>
    <s v="A League of Their Own"/>
    <x v="1"/>
    <x v="3"/>
    <x v="12"/>
    <n v="140.30000000000001"/>
    <s v="July 1, 1992 (United States)"/>
    <x v="4"/>
    <n v="97000"/>
    <s v="Penny Marshall"/>
    <s v="Kim Wilson"/>
    <s v="Tom Hanks"/>
    <s v="United States"/>
    <n v="40000000"/>
    <n v="132440069"/>
    <n v="287630000.17320025"/>
    <n v="331.10017249999999"/>
    <n v="94397768.353528157"/>
    <s v="Columbia Pictures"/>
    <n v="128"/>
  </r>
  <r>
    <s v="The Bodyguard"/>
    <x v="0"/>
    <x v="2"/>
    <x v="12"/>
    <n v="140.30000000000001"/>
    <s v="November 25, 1992 (United States)"/>
    <x v="21"/>
    <n v="124000"/>
    <s v="Mick Jackson"/>
    <s v="Lawrence Kasdan"/>
    <s v="Kevin Costner"/>
    <s v="United States"/>
    <n v="25000000"/>
    <n v="411006740"/>
    <n v="892614067.55523872"/>
    <n v="1644.0269600000001"/>
    <n v="292948496.07982892"/>
    <s v="Kasdan Pictures"/>
    <n v="129"/>
  </r>
  <r>
    <s v="Scent of a Woman"/>
    <x v="0"/>
    <x v="0"/>
    <x v="12"/>
    <n v="140.30000000000001"/>
    <s v="January 8, 1993 (United States)"/>
    <x v="45"/>
    <n v="274000"/>
    <s v="Martin Brest"/>
    <s v="Giovanni Arpino"/>
    <s v="Al Pacino"/>
    <s v="United States"/>
    <n v="31000000"/>
    <n v="134095253"/>
    <n v="291224687.02138275"/>
    <n v="432.56533225806447"/>
    <n v="95577514.61154668"/>
    <s v="Universal Pictures"/>
    <n v="156"/>
  </r>
  <r>
    <s v="Batman Returns"/>
    <x v="8"/>
    <x v="2"/>
    <x v="12"/>
    <n v="140.30000000000001"/>
    <s v="June 19, 1992 (United States)"/>
    <x v="9"/>
    <n v="280000"/>
    <s v="Tim Burton"/>
    <s v="Bob Kane"/>
    <s v="Michael Keaton"/>
    <s v="United States"/>
    <n v="80000000"/>
    <n v="266892996"/>
    <n v="579631474.56307912"/>
    <n v="333.61624499999999"/>
    <n v="190230218.10406271"/>
    <s v="Warner Bros."/>
    <n v="126"/>
  </r>
  <r>
    <s v="The Mighty Ducks"/>
    <x v="1"/>
    <x v="3"/>
    <x v="12"/>
    <n v="140.30000000000001"/>
    <s v="October 2, 1992 (United States)"/>
    <x v="14"/>
    <n v="62000"/>
    <s v="Stephen Herek"/>
    <s v="Steven Brill"/>
    <s v="Emilio Estevez"/>
    <s v="United States"/>
    <n v="10000000"/>
    <n v="50752337"/>
    <n v="110222644.93157519"/>
    <n v="507.52337"/>
    <n v="36174153.243050605"/>
    <s v="Avnet/Kerner Productions"/>
    <n v="104"/>
  </r>
  <r>
    <s v="Aladdin"/>
    <x v="2"/>
    <x v="10"/>
    <x v="12"/>
    <n v="140.30000000000001"/>
    <s v="November 25, 1992 (United States)"/>
    <x v="45"/>
    <n v="382000"/>
    <s v="Ron Clements"/>
    <s v="Ron Clements"/>
    <s v="Scott Weinger"/>
    <s v="United States"/>
    <n v="28000000"/>
    <n v="504050219"/>
    <n v="1094683547.60727"/>
    <n v="1800.1793535714285"/>
    <n v="359266014.96792585"/>
    <s v="Walt Disney Pictures"/>
    <n v="90"/>
  </r>
  <r>
    <s v="Sister Act"/>
    <x v="1"/>
    <x v="3"/>
    <x v="12"/>
    <n v="140.30000000000001"/>
    <s v="May 29, 1992 (United States)"/>
    <x v="5"/>
    <n v="91000"/>
    <s v="Emile Ardolino"/>
    <s v="Paul Rudnick"/>
    <s v="Whoopi Goldberg"/>
    <s v="United States"/>
    <n v="31000000"/>
    <n v="231605150"/>
    <n v="502994220.9907341"/>
    <n v="747.1133870967742"/>
    <n v="165078510.33499643"/>
    <s v="Touchstone Pictures"/>
    <n v="100"/>
  </r>
  <r>
    <s v="Alien 3"/>
    <x v="0"/>
    <x v="2"/>
    <x v="12"/>
    <n v="140.30000000000001"/>
    <s v="May 22, 1992 (United States)"/>
    <x v="16"/>
    <n v="284000"/>
    <s v="David Fincher"/>
    <s v="Dan O'Bannon"/>
    <s v="Sigourney Weaver"/>
    <s v="United States"/>
    <n v="50000000"/>
    <n v="159814498"/>
    <n v="347081094.37348539"/>
    <n v="319.62899600000003"/>
    <n v="113909121.88168211"/>
    <s v="Twentieth Century Fox"/>
    <n v="114"/>
  </r>
  <r>
    <s v="Death Becomes Her"/>
    <x v="8"/>
    <x v="3"/>
    <x v="12"/>
    <n v="140.30000000000001"/>
    <s v="July 31, 1992 (United States)"/>
    <x v="14"/>
    <n v="108000"/>
    <s v="Robert Zemeckis"/>
    <s v="Martin Donovan"/>
    <s v="Meryl Streep"/>
    <s v="United States"/>
    <n v="55000000"/>
    <n v="149022650"/>
    <n v="323643631.1831789"/>
    <n v="270.95027272727276"/>
    <n v="106217141.8389166"/>
    <s v="Universal Pictures"/>
    <n v="104"/>
  </r>
  <r>
    <s v="Far and Away"/>
    <x v="8"/>
    <x v="1"/>
    <x v="12"/>
    <n v="140.30000000000001"/>
    <s v="May 22, 1992 (United States)"/>
    <x v="14"/>
    <n v="60000"/>
    <s v="Ron Howard"/>
    <s v="Bob Dolman"/>
    <s v="Tom Cruise"/>
    <s v="United States"/>
    <n v="60000000"/>
    <n v="137783840"/>
    <n v="299235467.19885957"/>
    <n v="229.63973333333331"/>
    <n v="98206585.887384176"/>
    <s v="Imagine Films Entertainment"/>
    <n v="140"/>
  </r>
  <r>
    <s v="The Crying Game"/>
    <x v="0"/>
    <x v="6"/>
    <x v="12"/>
    <n v="140.30000000000001"/>
    <s v="February 19, 1993 (United States)"/>
    <x v="4"/>
    <n v="52000"/>
    <s v="Neil Jordan"/>
    <s v="Neil Jordan"/>
    <s v="Stephen Rea"/>
    <s v="United Kingdom"/>
    <n v="0"/>
    <n v="62548947"/>
    <n v="135842224.8816821"/>
    <n v="0"/>
    <n v="44582285.816108339"/>
    <s v="Palace Pictures"/>
    <n v="112"/>
  </r>
  <r>
    <s v="Howards End"/>
    <x v="1"/>
    <x v="0"/>
    <x v="12"/>
    <n v="140.30000000000001"/>
    <s v="February 26, 1993 (United States)"/>
    <x v="34"/>
    <n v="30000"/>
    <s v="James Ivory"/>
    <s v="E.M. Forster"/>
    <s v="Anthony Hopkins"/>
    <s v="United Kingdom"/>
    <n v="0"/>
    <n v="26341736"/>
    <n v="57208317.599429786"/>
    <n v="0"/>
    <n v="18775292.943692088"/>
    <s v="Merchant Ivory Productions"/>
    <n v="142"/>
  </r>
  <r>
    <s v="Under Siege"/>
    <x v="0"/>
    <x v="2"/>
    <x v="12"/>
    <n v="140.30000000000001"/>
    <s v="October 9, 1992 (United States)"/>
    <x v="16"/>
    <n v="80000"/>
    <s v="Andrew Davis"/>
    <s v="J.F. Lawton"/>
    <s v="Steven Seagal"/>
    <s v="France"/>
    <n v="35000000"/>
    <n v="156563139"/>
    <n v="340019874.93442619"/>
    <n v="447.32325428571426"/>
    <n v="111591688.52459016"/>
    <s v="Warner Bros."/>
    <n v="103"/>
  </r>
  <r>
    <s v="Deep Cover"/>
    <x v="0"/>
    <x v="2"/>
    <x v="12"/>
    <n v="140.30000000000001"/>
    <s v="April 15, 1992 (United States)"/>
    <x v="15"/>
    <n v="9500"/>
    <s v="Bill Duke"/>
    <s v="Michael Tolkin"/>
    <s v="Laurence Fishburne"/>
    <s v="United States"/>
    <n v="8000000"/>
    <n v="16639799"/>
    <n v="36137895.618674263"/>
    <n v="207.99748750000001"/>
    <n v="11860156.094084105"/>
    <s v="Image Organization"/>
    <n v="107"/>
  </r>
  <r>
    <s v="Single White Female"/>
    <x v="0"/>
    <x v="0"/>
    <x v="12"/>
    <n v="140.30000000000001"/>
    <s v="August 14, 1992 (United States)"/>
    <x v="5"/>
    <n v="34000"/>
    <s v="Barbet Schroeder"/>
    <s v="John Lutz"/>
    <s v="Bridget Fonda"/>
    <s v="United States"/>
    <n v="16000000"/>
    <n v="48017402"/>
    <n v="104282982.10548823"/>
    <n v="300.10876249999995"/>
    <n v="34224805.416963652"/>
    <s v="Columbia Pictures"/>
    <n v="107"/>
  </r>
  <r>
    <s v="Cool World"/>
    <x v="8"/>
    <x v="10"/>
    <x v="12"/>
    <n v="140.30000000000001"/>
    <s v="July 10, 1992 (United States)"/>
    <x v="38"/>
    <n v="22000"/>
    <s v="Ralph Bakshi"/>
    <s v="Michael Grais"/>
    <s v="Gabriel Byrne"/>
    <s v="United States"/>
    <n v="30000000"/>
    <n v="14110589"/>
    <n v="30645021.156806841"/>
    <n v="47.035296666666667"/>
    <n v="10057440.484675694"/>
    <s v="Bakshi Animation"/>
    <n v="102"/>
  </r>
  <r>
    <s v="Glengarry Glen Ross"/>
    <x v="0"/>
    <x v="6"/>
    <x v="12"/>
    <n v="140.30000000000001"/>
    <s v="October 2, 1992 (United States)"/>
    <x v="3"/>
    <n v="98000"/>
    <s v="James Foley"/>
    <s v="David Mamet"/>
    <s v="Al Pacino"/>
    <s v="United States"/>
    <n v="12500000"/>
    <n v="10725228"/>
    <n v="23292779.555238772"/>
    <n v="85.801824000000011"/>
    <n v="7644496.0798289375"/>
    <s v="New Line Cinema"/>
    <n v="100"/>
  </r>
  <r>
    <s v="Wayne's World"/>
    <x v="8"/>
    <x v="3"/>
    <x v="12"/>
    <n v="140.30000000000001"/>
    <s v="February 14, 1992 (United States)"/>
    <x v="9"/>
    <n v="148000"/>
    <s v="Penelope Spheeris"/>
    <s v="Mike Myers"/>
    <s v="Mike Myers"/>
    <s v="United States"/>
    <n v="20000000"/>
    <n v="183097323"/>
    <n v="397646146.24447608"/>
    <n v="915.48661500000003"/>
    <n v="130504150.39201711"/>
    <s v="Paramount Pictures"/>
    <n v="94"/>
  </r>
  <r>
    <s v="Army of Darkness"/>
    <x v="0"/>
    <x v="3"/>
    <x v="12"/>
    <n v="140.30000000000001"/>
    <s v="February 19, 1993 (United States)"/>
    <x v="24"/>
    <n v="166000"/>
    <s v="Sam Raimi"/>
    <s v="Sam Raimi"/>
    <s v="Bruce Campbell"/>
    <s v="United States"/>
    <n v="11000000"/>
    <n v="11502976"/>
    <n v="24981873.037776191"/>
    <n v="104.57250909090909"/>
    <n v="8198842.4803991448"/>
    <s v="Dino De Laurentiis Company"/>
    <n v="81"/>
  </r>
  <r>
    <s v="A River Runs Through It"/>
    <x v="1"/>
    <x v="0"/>
    <x v="12"/>
    <n v="140.30000000000001"/>
    <s v="October 30, 1992 (United States)"/>
    <x v="13"/>
    <n v="55000"/>
    <s v="Robert Redford"/>
    <s v="Norman Maclean"/>
    <s v="Craig Sheffer"/>
    <s v="United States"/>
    <n v="12000000"/>
    <n v="43440294"/>
    <n v="94342534.439059153"/>
    <n v="362.00245000000001"/>
    <n v="30962433.357091945"/>
    <s v="Allied Filmmakers"/>
    <n v="123"/>
  </r>
  <r>
    <s v="Twin Peaks: Fire Walk with Me"/>
    <x v="0"/>
    <x v="0"/>
    <x v="12"/>
    <n v="140.30000000000001"/>
    <s v="August 28, 1992 (United States)"/>
    <x v="4"/>
    <n v="89000"/>
    <s v="David Lynch"/>
    <s v="David Lynch"/>
    <s v="Sheryl Lee"/>
    <s v="France"/>
    <n v="10000000"/>
    <n v="4184990"/>
    <n v="9088855.687811831"/>
    <n v="41.849899999999998"/>
    <n v="2982886.6714183893"/>
    <s v="New Line Cinema"/>
    <n v="134"/>
  </r>
  <r>
    <s v="Of Mice and Men"/>
    <x v="8"/>
    <x v="0"/>
    <x v="12"/>
    <n v="140.30000000000001"/>
    <s v="October 2, 1992 (United States)"/>
    <x v="24"/>
    <n v="41000"/>
    <s v="Gary Sinise"/>
    <s v="John Steinbeck"/>
    <s v="John Malkovich"/>
    <s v="United States"/>
    <n v="0"/>
    <n v="5471088"/>
    <n v="11881970.873841766"/>
    <n v="0"/>
    <n v="3899563.7918745545"/>
    <s v="Metro-Goldwyn-Mayer (MGM)"/>
    <n v="115"/>
  </r>
  <r>
    <s v="Beethoven"/>
    <x v="1"/>
    <x v="3"/>
    <x v="12"/>
    <n v="140.30000000000001"/>
    <s v="April 3, 1992 (United States)"/>
    <x v="46"/>
    <n v="68000"/>
    <s v="Brian Levant"/>
    <s v="John Hughes"/>
    <s v="Charles Grodin"/>
    <s v="United States"/>
    <n v="0"/>
    <n v="147214049"/>
    <n v="319715757.16535991"/>
    <n v="0"/>
    <n v="104928046.32929437"/>
    <s v="Universal Pictures"/>
    <n v="87"/>
  </r>
  <r>
    <s v="Universal Soldier"/>
    <x v="0"/>
    <x v="2"/>
    <x v="12"/>
    <n v="140.30000000000001"/>
    <s v="July 10, 1992 (United States)"/>
    <x v="22"/>
    <n v="85000"/>
    <s v="Roland Emmerich"/>
    <s v="Richard Rothstein"/>
    <s v="Jean-Claude Van Damme"/>
    <s v="United States"/>
    <n v="23000000"/>
    <n v="36299898"/>
    <n v="78835202.570206702"/>
    <n v="157.82564347826087"/>
    <n v="25873056.307911616"/>
    <s v="StudioCanal"/>
    <n v="102"/>
  </r>
  <r>
    <s v="Buffy the Vampire Slayer"/>
    <x v="8"/>
    <x v="2"/>
    <x v="12"/>
    <n v="140.30000000000001"/>
    <s v="July 31, 1992 (United States)"/>
    <x v="46"/>
    <n v="41000"/>
    <s v="Fran Rubel Kuzui"/>
    <s v="Joss Whedon"/>
    <s v="Kristy Swanson"/>
    <s v="United States"/>
    <n v="7000000"/>
    <n v="16624456"/>
    <n v="36104574.078403421"/>
    <n v="237.49222857142857"/>
    <n v="11849220.242337847"/>
    <s v="Twentieth Century Fox"/>
    <n v="86"/>
  </r>
  <r>
    <s v="Sleepwalkers"/>
    <x v="0"/>
    <x v="7"/>
    <x v="12"/>
    <n v="140.30000000000001"/>
    <s v="April 10, 1992 (United States)"/>
    <x v="11"/>
    <n v="21000"/>
    <s v="Mick Garris"/>
    <s v="Stephen King"/>
    <s v="Brian Krause"/>
    <s v="United States"/>
    <n v="15000000"/>
    <n v="30524763"/>
    <n v="66292910.093371339"/>
    <n v="203.49841999999998"/>
    <n v="21756780.470420528"/>
    <s v="Columbia Pictures"/>
    <n v="91"/>
  </r>
  <r>
    <s v="Chaplin"/>
    <x v="8"/>
    <x v="5"/>
    <x v="12"/>
    <n v="140.30000000000001"/>
    <s v="January 8, 1993 (United States)"/>
    <x v="24"/>
    <n v="55000"/>
    <s v="Richard Attenborough"/>
    <s v="David Robinson"/>
    <s v="Robert Downey Jr."/>
    <s v="United Kingdom"/>
    <n v="31000000"/>
    <n v="9493259"/>
    <n v="20617220.365645044"/>
    <n v="30.623416129032261"/>
    <n v="6766399.8574483246"/>
    <s v="Carolco Pictures"/>
    <n v="143"/>
  </r>
  <r>
    <s v="The Lover"/>
    <x v="0"/>
    <x v="5"/>
    <x v="12"/>
    <n v="140.30000000000001"/>
    <s v="October 30, 1992 (United States)"/>
    <x v="15"/>
    <n v="20000"/>
    <s v="Jean-Jacques Annaud"/>
    <s v="Marguerite Duras"/>
    <s v="Jane March"/>
    <s v="France"/>
    <n v="0"/>
    <n v="5013090"/>
    <n v="10887302.373485388"/>
    <n v="0"/>
    <n v="3573121.8816821096"/>
    <s v="Films A2"/>
    <n v="115"/>
  </r>
  <r>
    <s v="Home Alone 2: Lost in New York"/>
    <x v="1"/>
    <x v="1"/>
    <x v="12"/>
    <n v="140.30000000000001"/>
    <s v="November 20, 1992 (United States)"/>
    <x v="8"/>
    <n v="318000"/>
    <s v="Chris Columbus"/>
    <s v="John Hughes"/>
    <s v="Macaulay Culkin"/>
    <s v="United States"/>
    <n v="28000000"/>
    <n v="358994850"/>
    <n v="779655957.19885957"/>
    <n v="1282.1244642857143"/>
    <n v="255876585.88738418"/>
    <s v="Twentieth Century Fox"/>
    <n v="120"/>
  </r>
  <r>
    <s v="The Hand That Rocks the Cradle"/>
    <x v="0"/>
    <x v="0"/>
    <x v="12"/>
    <n v="140.30000000000001"/>
    <s v="January 10, 1992 (United States)"/>
    <x v="14"/>
    <n v="40000"/>
    <s v="Curtis Hanson"/>
    <s v="Amanda Silver"/>
    <s v="Annabella Sciorra"/>
    <s v="United States"/>
    <n v="11700000"/>
    <n v="88036683"/>
    <n v="191195846.82893798"/>
    <n v="752.45028205128199"/>
    <n v="62748883.107626513"/>
    <s v="Hollywood Pictures"/>
    <n v="110"/>
  </r>
  <r>
    <s v="Newsies"/>
    <x v="1"/>
    <x v="0"/>
    <x v="12"/>
    <n v="140.30000000000001"/>
    <s v="April 10, 1992 (United States)"/>
    <x v="15"/>
    <n v="19000"/>
    <s v="Kenny Ortega"/>
    <s v="Bob Tzudiker"/>
    <s v="Christian Bale"/>
    <s v="United States"/>
    <n v="15000000"/>
    <n v="2819485"/>
    <n v="6123286.3827512469"/>
    <n v="18.796566666666667"/>
    <n v="2009611.5466856735"/>
    <s v="Touchwood Pacific Partners 1"/>
    <n v="121"/>
  </r>
  <r>
    <s v="Malcolm X"/>
    <x v="8"/>
    <x v="5"/>
    <x v="12"/>
    <n v="140.30000000000001"/>
    <s v="November 18, 1992 (United States)"/>
    <x v="3"/>
    <n v="89000"/>
    <s v="Spike Lee"/>
    <s v="Alex Haley"/>
    <s v="Denzel Washington"/>
    <s v="Japan"/>
    <n v="33000000"/>
    <n v="48169910"/>
    <n v="104614195.13186029"/>
    <n v="145.96942424242425"/>
    <n v="34333506.771204561"/>
    <s v="Largo International N.V."/>
    <n v="202"/>
  </r>
  <r>
    <s v="Patriot Games"/>
    <x v="0"/>
    <x v="2"/>
    <x v="12"/>
    <n v="140.30000000000001"/>
    <s v="June 5, 1992 (United States)"/>
    <x v="15"/>
    <n v="106000"/>
    <s v="Phillip Noyce"/>
    <s v="Tom Clancy"/>
    <s v="Harrison Ford"/>
    <s v="United States"/>
    <n v="45000000"/>
    <n v="178051587"/>
    <n v="386687944.11190301"/>
    <n v="395.67019333333337"/>
    <n v="126907759.80042765"/>
    <s v="Mace Neufeld Productions"/>
    <n v="117"/>
  </r>
  <r>
    <s v="Dead Alive"/>
    <x v="0"/>
    <x v="3"/>
    <x v="12"/>
    <n v="140.30000000000001"/>
    <s v="February 12, 1993 (United States)"/>
    <x v="24"/>
    <n v="93000"/>
    <s v="Peter Jackson"/>
    <s v="Stephen Sinclair"/>
    <s v="Timothy Balme"/>
    <s v="New Zealand"/>
    <n v="3000000"/>
    <n v="242623"/>
    <n v="526922.50962223799"/>
    <n v="8.0874333333333333"/>
    <n v="172931.57519600855"/>
    <s v="WingNut Films"/>
    <n v="104"/>
  </r>
  <r>
    <s v="Poison Ivy"/>
    <x v="0"/>
    <x v="0"/>
    <x v="12"/>
    <n v="140.30000000000001"/>
    <s v="May 8, 1992 (United States)"/>
    <x v="20"/>
    <n v="18000"/>
    <s v="Katt Shea"/>
    <s v="Melissa Goddard"/>
    <s v="Drew Barrymore"/>
    <s v="United States"/>
    <n v="3000000"/>
    <n v="1829804"/>
    <n v="3973922.1582323587"/>
    <n v="60.993466666666663"/>
    <n v="1304208.1254454739"/>
    <s v="New Line Cinema"/>
    <n v="93"/>
  </r>
  <r>
    <s v="Sneakers"/>
    <x v="8"/>
    <x v="3"/>
    <x v="12"/>
    <n v="140.30000000000001"/>
    <s v="September 11, 1992 (United States)"/>
    <x v="12"/>
    <n v="54000"/>
    <s v="Phil Alden Robinson"/>
    <s v="Phil Alden Robinson"/>
    <s v="Robert Redford"/>
    <s v="United States"/>
    <n v="23000000"/>
    <n v="105232691"/>
    <n v="228541703.11974338"/>
    <n v="457.53343913043477"/>
    <n v="75005481.824661434"/>
    <s v="Parkes/Lasker productions"/>
    <n v="126"/>
  </r>
  <r>
    <s v="The Lawnmower Man"/>
    <x v="0"/>
    <x v="4"/>
    <x v="12"/>
    <n v="140.30000000000001"/>
    <s v="March 6, 1992 (United States)"/>
    <x v="20"/>
    <n v="34000"/>
    <s v="Brett Leonard"/>
    <s v="Stephen King"/>
    <s v="Jeff Fahey"/>
    <s v="United Kingdom"/>
    <n v="10000000"/>
    <n v="32100816"/>
    <n v="69715742.232359231"/>
    <n v="321.00816000000003"/>
    <n v="22880125.445473984"/>
    <s v="Allied Vision"/>
    <n v="108"/>
  </r>
  <r>
    <s v="The Player"/>
    <x v="0"/>
    <x v="3"/>
    <x v="12"/>
    <n v="140.30000000000001"/>
    <s v="May 8, 1992 (United States)"/>
    <x v="24"/>
    <n v="56000"/>
    <s v="Robert Altman"/>
    <s v="Michael Tolkin"/>
    <s v="Tim Robbins"/>
    <s v="United States"/>
    <n v="8000000"/>
    <n v="21706101"/>
    <n v="47140762.471133284"/>
    <n v="271.32626249999998"/>
    <n v="15471205.274411974"/>
    <s v="Avenue Pictures"/>
    <n v="124"/>
  </r>
  <r>
    <s v="Encino Man"/>
    <x v="1"/>
    <x v="3"/>
    <x v="12"/>
    <n v="140.30000000000001"/>
    <s v="May 22, 1992 (United States)"/>
    <x v="1"/>
    <n v="38000"/>
    <s v="Les Mayfield"/>
    <s v="George Zaloom"/>
    <s v="Sean Astin"/>
    <s v="United States"/>
    <n v="7000000"/>
    <n v="40693477"/>
    <n v="88377066.58517462"/>
    <n v="581.33538571428574"/>
    <n v="29004616.535994299"/>
    <s v="Encino Man Productions"/>
    <n v="88"/>
  </r>
  <r>
    <s v="White Men Can't Jump"/>
    <x v="0"/>
    <x v="3"/>
    <x v="12"/>
    <n v="140.30000000000001"/>
    <s v="March 27, 1992 (United States)"/>
    <x v="8"/>
    <n v="78000"/>
    <s v="Ron Shelton"/>
    <s v="Ron Shelton"/>
    <s v="Wesley Snipes"/>
    <s v="United States"/>
    <n v="0"/>
    <n v="90753806"/>
    <n v="197096826.00285101"/>
    <n v="0"/>
    <n v="64685535.281539559"/>
    <s v="Twentieth Century Fox"/>
    <n v="115"/>
  </r>
  <r>
    <s v="Lethal Weapon 3"/>
    <x v="0"/>
    <x v="2"/>
    <x v="12"/>
    <n v="140.30000000000001"/>
    <s v="May 15, 1992 (United States)"/>
    <x v="17"/>
    <n v="160000"/>
    <s v="Richard Donner"/>
    <s v="Jeffrey Boam"/>
    <s v="Mel Gibson"/>
    <s v="United States"/>
    <n v="35000000"/>
    <n v="321731527"/>
    <n v="698728412.52245188"/>
    <n v="919.23293428571424"/>
    <n v="229316840.34212402"/>
    <s v="Warner Bros."/>
    <n v="118"/>
  </r>
  <r>
    <s v="American Me"/>
    <x v="0"/>
    <x v="5"/>
    <x v="12"/>
    <n v="140.30000000000001"/>
    <s v="March 13, 1992 (United States)"/>
    <x v="13"/>
    <n v="8600"/>
    <s v="Edward James Olmos"/>
    <s v="Floyd Mutrux"/>
    <s v="Edward James Olmos"/>
    <s v="United States"/>
    <n v="16000000"/>
    <n v="13086430"/>
    <n v="28420778.481824659"/>
    <n v="81.790187500000002"/>
    <n v="9327462.5801853165"/>
    <s v="Hivemind"/>
    <n v="125"/>
  </r>
  <r>
    <s v="El Mariachi"/>
    <x v="0"/>
    <x v="2"/>
    <x v="12"/>
    <n v="140.30000000000001"/>
    <s v="February 26, 1993 (United States)"/>
    <x v="15"/>
    <n v="64000"/>
    <s v="Robert Rodriguez"/>
    <s v="Robert Rodriguez"/>
    <s v="Carlos Gallardo"/>
    <s v="Mexico"/>
    <n v="7000"/>
    <n v="2040920"/>
    <n v="4432418.5602280824"/>
    <n v="29156"/>
    <n v="1454682.8225231646"/>
    <s v="Columbia Pictures"/>
    <n v="81"/>
  </r>
  <r>
    <s v="Bitter Moon"/>
    <x v="0"/>
    <x v="0"/>
    <x v="12"/>
    <n v="140.30000000000001"/>
    <s v="March 18, 1994 (United States)"/>
    <x v="13"/>
    <n v="37000"/>
    <s v="Roman Polanski"/>
    <s v="Pascal Bruckner"/>
    <s v="Hugh Grant"/>
    <s v="France"/>
    <n v="5000000"/>
    <n v="1862805"/>
    <n v="4045592.8973627938"/>
    <n v="37.256099999999996"/>
    <n v="1327729.8645759088"/>
    <s v="Canal+"/>
    <n v="139"/>
  </r>
  <r>
    <s v="Pet Sematary II"/>
    <x v="0"/>
    <x v="7"/>
    <x v="12"/>
    <n v="140.30000000000001"/>
    <s v="August 28, 1992 (United States)"/>
    <x v="38"/>
    <n v="20000"/>
    <s v="Mary Lambert"/>
    <s v="Richard Outten"/>
    <s v="Edward Furlong"/>
    <s v="United States"/>
    <n v="8000000"/>
    <n v="17092453"/>
    <n v="37120958.154668562"/>
    <n v="213.65566249999998"/>
    <n v="12182789.023521027"/>
    <s v="Paramount Pictures"/>
    <n v="100"/>
  </r>
  <r>
    <s v="Bad Lieutenant"/>
    <x v="5"/>
    <x v="6"/>
    <x v="12"/>
    <n v="140.30000000000001"/>
    <s v="December 17, 1992 (Argentina)"/>
    <x v="12"/>
    <n v="40000"/>
    <s v="Abel Ferrara"/>
    <s v="ZoÃ« Lund"/>
    <s v="Harvey Keitel"/>
    <s v="United States"/>
    <n v="1000000"/>
    <n v="2038916"/>
    <n v="4428066.3235923015"/>
    <n v="203.89159999999998"/>
    <n v="1453254.4547398433"/>
    <s v="Bad Lt. Productions"/>
    <n v="96"/>
  </r>
  <r>
    <s v="Singles"/>
    <x v="8"/>
    <x v="3"/>
    <x v="12"/>
    <n v="140.30000000000001"/>
    <s v="September 18, 1992 (United States)"/>
    <x v="17"/>
    <n v="28000"/>
    <s v="Cameron Crowe"/>
    <s v="Cameron Crowe"/>
    <s v="Bridget Fonda"/>
    <s v="United States"/>
    <n v="0"/>
    <n v="18471850"/>
    <n v="40116697.754811116"/>
    <n v="0"/>
    <n v="13165965.787598005"/>
    <s v="Warner Bros."/>
    <n v="99"/>
  </r>
  <r>
    <s v="FernGully: The Last Rainforest"/>
    <x v="2"/>
    <x v="10"/>
    <x v="12"/>
    <n v="140.30000000000001"/>
    <s v="April 10, 1992 (United States)"/>
    <x v="16"/>
    <n v="28000"/>
    <s v="Bill Kroyer"/>
    <s v="Jim Cox"/>
    <s v="Samantha Mathis"/>
    <s v="Australia"/>
    <n v="24000000"/>
    <n v="32710894"/>
    <n v="71040694.239486814"/>
    <n v="136.29539166666666"/>
    <n v="23314963.649322879"/>
    <s v="FAI Films"/>
    <n v="76"/>
  </r>
  <r>
    <s v="HouseSitter"/>
    <x v="1"/>
    <x v="3"/>
    <x v="12"/>
    <n v="140.30000000000001"/>
    <s v="June 12, 1992 (United States)"/>
    <x v="10"/>
    <n v="23000"/>
    <s v="Frank Oz"/>
    <s v="Mark Stein"/>
    <s v="Steve Martin"/>
    <s v="United States"/>
    <n v="26000000"/>
    <n v="94900635"/>
    <n v="206102804.59372771"/>
    <n v="365.00244230769232"/>
    <n v="67641222.380612969"/>
    <s v="Imagine Entertainment"/>
    <n v="102"/>
  </r>
  <r>
    <s v="School Ties"/>
    <x v="8"/>
    <x v="0"/>
    <x v="12"/>
    <n v="140.30000000000001"/>
    <s v="September 18, 1992 (United States)"/>
    <x v="15"/>
    <n v="23000"/>
    <s v="Robert Mandel"/>
    <s v="Dick Wolf"/>
    <s v="Brendan Fraser"/>
    <s v="United States"/>
    <n v="18000000"/>
    <n v="14715067"/>
    <n v="31957811.225231644"/>
    <n v="81.750372222222225"/>
    <n v="10488287.241625089"/>
    <s v="Paramount Pictures"/>
    <n v="106"/>
  </r>
  <r>
    <s v="Hoffa"/>
    <x v="0"/>
    <x v="5"/>
    <x v="12"/>
    <n v="140.30000000000001"/>
    <s v="December 25, 1992 (United States)"/>
    <x v="14"/>
    <n v="22000"/>
    <s v="Danny DeVito"/>
    <s v="David Mamet"/>
    <s v="Jack Nicholson"/>
    <s v="United States"/>
    <n v="35000000"/>
    <n v="29302121"/>
    <n v="63637607.047042049"/>
    <n v="83.720345714285713"/>
    <n v="20885332.145402707"/>
    <s v="Twentieth Century Fox"/>
    <n v="140"/>
  </r>
  <r>
    <s v="Juice"/>
    <x v="0"/>
    <x v="2"/>
    <x v="12"/>
    <n v="140.30000000000001"/>
    <s v="January 17, 1992 (United States)"/>
    <x v="12"/>
    <n v="25000"/>
    <s v="Ernest R. Dickerson"/>
    <s v="Ernest R. Dickerson"/>
    <s v="Omar Epps"/>
    <s v="United States"/>
    <n v="5000000"/>
    <n v="20146880"/>
    <n v="43754485.645046324"/>
    <n v="402.93760000000003"/>
    <n v="14359857.448325017"/>
    <s v="Island World"/>
    <n v="95"/>
  </r>
  <r>
    <s v="Damage"/>
    <x v="0"/>
    <x v="0"/>
    <x v="12"/>
    <n v="140.30000000000001"/>
    <s v="January 22, 1993 (United States)"/>
    <x v="8"/>
    <n v="17000"/>
    <s v="Louis Malle"/>
    <s v="David Hare"/>
    <s v="Jeremy Irons"/>
    <s v="United Kingdom"/>
    <n v="0"/>
    <n v="7532911"/>
    <n v="16359786.042052742"/>
    <n v="0"/>
    <n v="5369145.402708482"/>
    <s v="Nouvelles Ã‰ditions de Films (NEF)"/>
    <n v="111"/>
  </r>
  <r>
    <s v="Forever Young"/>
    <x v="1"/>
    <x v="0"/>
    <x v="12"/>
    <n v="140.30000000000001"/>
    <s v="December 16, 1992 (United States)"/>
    <x v="21"/>
    <n v="45000"/>
    <s v="Steve Miner"/>
    <s v="J.J. Abrams"/>
    <s v="Mel Gibson"/>
    <s v="United States"/>
    <n v="0"/>
    <n v="127956187"/>
    <n v="277892018.38132572"/>
    <n v="0"/>
    <n v="91201843.905915886"/>
    <s v="Warner Bros."/>
    <n v="102"/>
  </r>
  <r>
    <s v="Man Bites Dog"/>
    <x v="5"/>
    <x v="3"/>
    <x v="12"/>
    <n v="140.30000000000001"/>
    <s v="January 15, 1993 (United States)"/>
    <x v="24"/>
    <n v="37000"/>
    <s v="RÃ©my Belvaux"/>
    <s v="RÃ©my Belvaux"/>
    <s v="BenoÃ®t Poelvoorde"/>
    <s v="Belgium"/>
    <n v="0"/>
    <n v="205569"/>
    <n v="446449.56735566643"/>
    <n v="0"/>
    <n v="146521.02637205986"/>
    <s v="Les Artistes Anonymes"/>
    <n v="95"/>
  </r>
  <r>
    <s v="3 Ninjas"/>
    <x v="1"/>
    <x v="2"/>
    <x v="12"/>
    <n v="140.30000000000001"/>
    <s v="August 7, 1992 (United States)"/>
    <x v="11"/>
    <n v="21000"/>
    <s v="Jon Turteltaub"/>
    <s v="Kenny Kim"/>
    <s v="Victor Wong"/>
    <s v="United States"/>
    <n v="6500000"/>
    <n v="29000301"/>
    <n v="62982121.986457586"/>
    <n v="446.15847692307693"/>
    <n v="20670207.4126871"/>
    <s v="Touchstone Pictures"/>
    <n v="84"/>
  </r>
  <r>
    <s v="Hellraiser III: Hell on Earth"/>
    <x v="0"/>
    <x v="4"/>
    <x v="12"/>
    <n v="140.30000000000001"/>
    <s v="September 11, 1992 (United States)"/>
    <x v="30"/>
    <n v="28000"/>
    <s v="Anthony Hickox"/>
    <s v="Peter Atkins"/>
    <s v="Terry Farrell"/>
    <s v="United States"/>
    <n v="5000000"/>
    <n v="12534961"/>
    <n v="27223112.022095509"/>
    <n v="250.69922"/>
    <n v="8934398.4319315758"/>
    <s v="Fifth Avenue Entertainment"/>
    <n v="97"/>
  </r>
  <r>
    <s v="Body of Evidence"/>
    <x v="0"/>
    <x v="0"/>
    <x v="12"/>
    <n v="140.30000000000001"/>
    <s v="January 15, 1993 (United States)"/>
    <x v="54"/>
    <n v="14000"/>
    <s v="Uli Edel"/>
    <s v="Brad Mirman"/>
    <s v="Madonna"/>
    <s v="Germany"/>
    <n v="30000000"/>
    <n v="13273595"/>
    <n v="28827258.706343547"/>
    <n v="44.245316666666668"/>
    <n v="9460866.0014255159"/>
    <s v="Constantin Film"/>
    <n v="99"/>
  </r>
  <r>
    <s v="Honey, I Blew Up the Kid"/>
    <x v="1"/>
    <x v="1"/>
    <x v="12"/>
    <n v="140.30000000000001"/>
    <s v="July 17, 1992 (United States)"/>
    <x v="38"/>
    <n v="42000"/>
    <s v="Randal Kleiser"/>
    <s v="Stuart Gordon"/>
    <s v="Rick Moranis"/>
    <s v="United States"/>
    <n v="40000000"/>
    <n v="58662452"/>
    <n v="127401633.10334995"/>
    <n v="146.65612999999999"/>
    <n v="41812153.955808982"/>
    <s v="Touchwood Pacific Partners 1"/>
    <n v="89"/>
  </r>
  <r>
    <s v="Captain Ron"/>
    <x v="8"/>
    <x v="1"/>
    <x v="12"/>
    <n v="140.30000000000001"/>
    <s v="September 18, 1992 (United States)"/>
    <x v="1"/>
    <n v="21000"/>
    <s v="Thom Eberhardt"/>
    <s v="John Dwyer"/>
    <s v="Kurt Russell"/>
    <s v="United States"/>
    <n v="24000000"/>
    <n v="22518097"/>
    <n v="48904234.895937271"/>
    <n v="93.825404166666672"/>
    <n v="16049962.22380613"/>
    <s v="Touchstone Pictures"/>
    <n v="100"/>
  </r>
  <r>
    <s v="The Cutting Edge"/>
    <x v="1"/>
    <x v="3"/>
    <x v="12"/>
    <n v="140.30000000000001"/>
    <s v="March 27, 1992 (United States)"/>
    <x v="15"/>
    <n v="19000"/>
    <s v="Paul Michael Glaser"/>
    <s v="Tony Gilroy"/>
    <s v="D.B. Sweeney"/>
    <s v="United States"/>
    <n v="0"/>
    <n v="25105517"/>
    <n v="54523528.367070556"/>
    <n v="0"/>
    <n v="17894167.498218104"/>
    <s v="Metro-Goldwyn-Mayer (MGM)"/>
    <n v="101"/>
  </r>
  <r>
    <s v="Passenger 57"/>
    <x v="0"/>
    <x v="2"/>
    <x v="12"/>
    <n v="140.30000000000001"/>
    <s v="November 6, 1992 (United States)"/>
    <x v="23"/>
    <n v="46000"/>
    <s v="Kevin Hooks"/>
    <s v="Stewart Raffill"/>
    <s v="Wesley Snipes"/>
    <s v="United States"/>
    <n v="15000000"/>
    <n v="44065653"/>
    <n v="95700673.336421952"/>
    <n v="293.77102000000002"/>
    <n v="31408163.221667852"/>
    <s v="Warner Bros."/>
    <n v="84"/>
  </r>
  <r>
    <s v="JamÃ³n, JamÃ³n"/>
    <x v="0"/>
    <x v="3"/>
    <x v="12"/>
    <n v="140.30000000000001"/>
    <s v="February 4, 1994 (United States)"/>
    <x v="5"/>
    <n v="13000"/>
    <s v="Bigas Luna"/>
    <s v="Cuca Canals"/>
    <s v="PenÃ©lope Cruz"/>
    <s v="Spain"/>
    <n v="0"/>
    <n v="0"/>
    <n v="0"/>
    <n v="0"/>
    <n v="0"/>
    <s v="Lolafilms"/>
    <n v="95"/>
  </r>
  <r>
    <s v="Children of the Corn II: the Final Sacrifice"/>
    <x v="0"/>
    <x v="4"/>
    <x v="12"/>
    <n v="140.30000000000001"/>
    <s v="January 29, 1993 (United States)"/>
    <x v="36"/>
    <n v="7900"/>
    <s v="David Price"/>
    <s v="A L Katz"/>
    <s v="Terence Knox"/>
    <s v="United States"/>
    <n v="900000"/>
    <n v="6980986"/>
    <n v="15161129.253029222"/>
    <n v="775.66511111111117"/>
    <n v="4975756.23663578"/>
    <s v="Fifth Avenue Entertainment"/>
    <n v="92"/>
  </r>
  <r>
    <s v="Ladybugs"/>
    <x v="8"/>
    <x v="3"/>
    <x v="12"/>
    <n v="140.30000000000001"/>
    <s v="March 27, 1992 (United States)"/>
    <x v="30"/>
    <n v="9100"/>
    <s v="Sidney J. Furie"/>
    <s v="Curtis Burch"/>
    <s v="Rodney Dangerfield"/>
    <s v="United States"/>
    <n v="0"/>
    <n v="14796494"/>
    <n v="32134652.329294369"/>
    <n v="0"/>
    <n v="10546325.017818959"/>
    <s v="Ladybugs"/>
    <n v="90"/>
  </r>
  <r>
    <s v="Radio Flyer"/>
    <x v="8"/>
    <x v="0"/>
    <x v="12"/>
    <n v="140.30000000000001"/>
    <s v="February 21, 1992 (United States)"/>
    <x v="9"/>
    <n v="13000"/>
    <s v="Richard Donner"/>
    <s v="David Mickey Evans"/>
    <s v="Lorraine Bracco"/>
    <s v="United States"/>
    <n v="35000000"/>
    <n v="4651977"/>
    <n v="10103046.271560941"/>
    <n v="13.291362857142857"/>
    <n v="3315735.5666429079"/>
    <s v="Columbia Pictures"/>
    <n v="114"/>
  </r>
  <r>
    <s v="Strictly Ballroom"/>
    <x v="1"/>
    <x v="3"/>
    <x v="12"/>
    <n v="140.30000000000001"/>
    <s v="February 12, 1993 (United States)"/>
    <x v="13"/>
    <n v="26000"/>
    <s v="Baz Luhrmann"/>
    <s v="Baz Luhrmann"/>
    <s v="Paul Mercurio"/>
    <s v="Australia"/>
    <n v="0"/>
    <n v="11749595"/>
    <n v="25517473.95937277"/>
    <n v="0"/>
    <n v="8374622.2380612968"/>
    <s v="Beyond Films"/>
    <n v="94"/>
  </r>
  <r>
    <s v="Raising Cain"/>
    <x v="0"/>
    <x v="6"/>
    <x v="12"/>
    <n v="140.30000000000001"/>
    <s v="August 7, 1992 (United States)"/>
    <x v="10"/>
    <n v="15000"/>
    <s v="Brian De Palma"/>
    <s v="Brian De Palma"/>
    <s v="John Lithgow"/>
    <s v="United States"/>
    <n v="12000000"/>
    <n v="37170057"/>
    <n v="80724991.930862427"/>
    <n v="309.75047499999999"/>
    <n v="26493269.422665715"/>
    <s v="Pacific Western"/>
    <n v="92"/>
  </r>
  <r>
    <s v="Orlando"/>
    <x v="8"/>
    <x v="5"/>
    <x v="12"/>
    <n v="140.30000000000001"/>
    <s v="June 9, 1993 (United States)"/>
    <x v="13"/>
    <n v="15000"/>
    <s v="Sally Potter"/>
    <s v="Virginia Woolf"/>
    <s v="Tilda Swinton"/>
    <s v="United Kingdom"/>
    <n v="4000000"/>
    <n v="5378172"/>
    <n v="11680178.24946543"/>
    <n v="134.45430000000002"/>
    <n v="3833337.1347113326"/>
    <s v="Adventure Pictures"/>
    <n v="94"/>
  </r>
  <r>
    <s v="Gladiator"/>
    <x v="0"/>
    <x v="2"/>
    <x v="12"/>
    <n v="140.30000000000001"/>
    <s v="March 6, 1992 (United States)"/>
    <x v="16"/>
    <n v="8500"/>
    <s v="Rowdy Herrington"/>
    <s v="Djordje Milicevic"/>
    <s v="James Marshall"/>
    <s v="United States"/>
    <n v="20000000"/>
    <n v="9223441"/>
    <n v="20031236.441197433"/>
    <n v="46.117204999999998"/>
    <n v="6574084.8182466142"/>
    <s v="Columbia Pictures"/>
    <n v="101"/>
  </r>
  <r>
    <s v="Split Second"/>
    <x v="0"/>
    <x v="2"/>
    <x v="12"/>
    <n v="140.30000000000001"/>
    <s v="May 1, 1992 (United States)"/>
    <x v="19"/>
    <n v="13000"/>
    <s v="Tony Maylam"/>
    <s v="Gary Scott Thompson"/>
    <s v="Rutger Hauer"/>
    <s v="United Kingdom"/>
    <n v="7000000"/>
    <n v="5430822"/>
    <n v="11794522.191019244"/>
    <n v="77.583171428571433"/>
    <n v="3870863.8631503917"/>
    <s v="Challenge Film Corporation"/>
    <n v="90"/>
  </r>
  <r>
    <s v="Tom and Jerry: The Movie"/>
    <x v="2"/>
    <x v="10"/>
    <x v="12"/>
    <n v="140.30000000000001"/>
    <s v="July 30, 1993 (United States)"/>
    <x v="20"/>
    <n v="10000"/>
    <s v="Phil Roman"/>
    <s v="Dennis Marks"/>
    <s v="Richard Kind"/>
    <s v="United States"/>
    <n v="8000000"/>
    <n v="3560469"/>
    <n v="7732536.7377049178"/>
    <n v="44.505862499999999"/>
    <n v="2537754.0983606558"/>
    <s v="Turner Pictures (I)"/>
    <n v="84"/>
  </r>
  <r>
    <s v="Toys"/>
    <x v="8"/>
    <x v="1"/>
    <x v="12"/>
    <n v="140.30000000000001"/>
    <s v="December 18, 1992 (United States)"/>
    <x v="27"/>
    <n v="31000"/>
    <s v="Barry Levinson"/>
    <s v="Valerie Curtin"/>
    <s v="Robin Williams"/>
    <s v="United States"/>
    <n v="43000000"/>
    <n v="23278931"/>
    <n v="50556594.980042763"/>
    <n v="54.137048837209299"/>
    <n v="16592253.029223094"/>
    <s v="Baltimore Pictures"/>
    <n v="118"/>
  </r>
  <r>
    <s v="Romper Stomper"/>
    <x v="0"/>
    <x v="6"/>
    <x v="12"/>
    <n v="140.30000000000001"/>
    <s v="November 12, 1992 (Australia)"/>
    <x v="8"/>
    <n v="38000"/>
    <s v="Geoffrey Wright"/>
    <s v="Geoffrey Wright"/>
    <s v="Russell Crowe"/>
    <s v="Australia"/>
    <n v="0"/>
    <n v="175340"/>
    <n v="380798.98788310762"/>
    <n v="0"/>
    <n v="124975.05345687811"/>
    <s v="Film Victoria"/>
    <n v="94"/>
  </r>
  <r>
    <s v="1492: Conquest of Paradise"/>
    <x v="8"/>
    <x v="1"/>
    <x v="12"/>
    <n v="140.30000000000001"/>
    <s v="October 9, 1992 (United States)"/>
    <x v="16"/>
    <n v="29000"/>
    <s v="Ridley Scott"/>
    <s v="Rose Bosch"/>
    <s v="GÃ©rard Depardieu"/>
    <s v="United Kingdom"/>
    <n v="47000000"/>
    <n v="7191399"/>
    <n v="15618098.897362793"/>
    <n v="15.300848936170214"/>
    <n v="5125729.8645759085"/>
    <s v="Gaumont"/>
    <n v="154"/>
  </r>
  <r>
    <s v="Pure Country"/>
    <x v="1"/>
    <x v="0"/>
    <x v="12"/>
    <n v="140.30000000000001"/>
    <s v="October 23, 1992 (United States)"/>
    <x v="9"/>
    <n v="4100"/>
    <s v="Christopher Cain"/>
    <s v="Rex McGee"/>
    <s v="George Strait"/>
    <s v="United States"/>
    <n v="10000000"/>
    <n v="15164458"/>
    <n v="32933787.260156803"/>
    <n v="151.64458000000002"/>
    <n v="10808594.440484675"/>
    <s v="Warner Bros."/>
    <n v="112"/>
  </r>
  <r>
    <s v="Boomerang"/>
    <x v="0"/>
    <x v="3"/>
    <x v="12"/>
    <n v="140.30000000000001"/>
    <s v="July 1, 1992 (United States)"/>
    <x v="30"/>
    <n v="27000"/>
    <s v="Reginald Hudlin"/>
    <s v="Barry W. Blaustein"/>
    <s v="Eddie Murphy"/>
    <s v="United States"/>
    <n v="42000000"/>
    <n v="131052444"/>
    <n v="284616391.21026373"/>
    <n v="312.02962857142859"/>
    <n v="93408727.013542414"/>
    <s v="Paramount Pictures"/>
    <n v="117"/>
  </r>
  <r>
    <s v="The Power of One"/>
    <x v="8"/>
    <x v="0"/>
    <x v="12"/>
    <n v="140.30000000000001"/>
    <s v="March 27, 1992 (United States)"/>
    <x v="13"/>
    <n v="9500"/>
    <s v="John G. Avildsen"/>
    <s v="Bryce Courtenay"/>
    <s v="Stephen Dorff"/>
    <s v="Australia"/>
    <n v="18000000"/>
    <n v="2827107"/>
    <n v="6139839.6500356374"/>
    <n v="15.706149999999999"/>
    <n v="2015044.1910192445"/>
    <s v="Alcor Films"/>
    <n v="127"/>
  </r>
  <r>
    <s v="Dr. Giggles"/>
    <x v="0"/>
    <x v="3"/>
    <x v="12"/>
    <n v="140.30000000000001"/>
    <s v="October 23, 1992 (United States)"/>
    <x v="33"/>
    <n v="5900"/>
    <s v="Manny Coto"/>
    <s v="Manny Coto"/>
    <s v="Larry Drake"/>
    <s v="United States"/>
    <n v="0"/>
    <n v="8403433"/>
    <n v="18250363.756949391"/>
    <n v="0"/>
    <n v="5989617.2487526732"/>
    <s v="Dark Horse Entertainment"/>
    <n v="95"/>
  </r>
  <r>
    <s v="Sidekicks"/>
    <x v="1"/>
    <x v="2"/>
    <x v="12"/>
    <n v="140.30000000000001"/>
    <s v="April 30, 1993 (United States)"/>
    <x v="27"/>
    <n v="8000"/>
    <s v="Aaron Norris"/>
    <s v="Lou Illar"/>
    <s v="Chuck Norris"/>
    <s v="United States"/>
    <n v="0"/>
    <n v="17180393"/>
    <n v="37311944.027797572"/>
    <n v="0"/>
    <n v="12245468.995010691"/>
    <s v="Gallery Films"/>
    <n v="101"/>
  </r>
  <r>
    <s v="Medicine Man"/>
    <x v="8"/>
    <x v="1"/>
    <x v="12"/>
    <n v="140.30000000000001"/>
    <s v="February 7, 1992 (United States)"/>
    <x v="22"/>
    <n v="22000"/>
    <s v="John McTiernan"/>
    <s v="Tom Schulman"/>
    <s v="Sean Connery"/>
    <s v="United States"/>
    <n v="40000000"/>
    <n v="45500797"/>
    <n v="98817482.864575908"/>
    <n v="113.75199250000001"/>
    <n v="32431074.12687099"/>
    <s v="Hollywood Pictures"/>
    <n v="106"/>
  </r>
  <r>
    <s v="Honeymoon in Vegas"/>
    <x v="8"/>
    <x v="3"/>
    <x v="12"/>
    <n v="140.30000000000001"/>
    <s v="August 28, 1992 (United States)"/>
    <x v="1"/>
    <n v="17000"/>
    <s v="Andrew Bergman"/>
    <s v="Andrew Bergman"/>
    <s v="James Caan"/>
    <s v="United States"/>
    <n v="25000000"/>
    <n v="35208854"/>
    <n v="76465700.73984319"/>
    <n v="140.83541600000001"/>
    <n v="25095405.559515323"/>
    <s v="Castle Rock Entertainment"/>
    <n v="96"/>
  </r>
  <r>
    <s v="Thunderheart"/>
    <x v="0"/>
    <x v="6"/>
    <x v="12"/>
    <n v="140.30000000000001"/>
    <s v="April 3, 1992 (United States)"/>
    <x v="8"/>
    <n v="15000"/>
    <s v="Michael Apted"/>
    <s v="John Fusco"/>
    <s v="Val Kilmer"/>
    <s v="United States"/>
    <n v="15000000"/>
    <n v="22660758"/>
    <n v="49214062.456165358"/>
    <n v="151.07172"/>
    <n v="16151645.046329293"/>
    <s v="TriStar Pictures"/>
    <n v="119"/>
  </r>
  <r>
    <s v="Stop! Or My Mom Will Shoot"/>
    <x v="8"/>
    <x v="2"/>
    <x v="12"/>
    <n v="140.30000000000001"/>
    <s v="February 21, 1992 (United States)"/>
    <x v="36"/>
    <n v="39000"/>
    <s v="Roger Spottiswoode"/>
    <s v="Blake Snyder"/>
    <s v="Sylvester Stallone"/>
    <s v="United States"/>
    <n v="45000000"/>
    <n v="70611210"/>
    <n v="153351644.24091232"/>
    <n v="156.91379999999998"/>
    <n v="50328731.290092655"/>
    <s v="Northern Lights Entertainment"/>
    <n v="87"/>
  </r>
  <r>
    <s v="Innocent Blood"/>
    <x v="0"/>
    <x v="2"/>
    <x v="12"/>
    <n v="140.30000000000001"/>
    <s v="September 25, 1992 (United States)"/>
    <x v="19"/>
    <n v="9500"/>
    <s v="John Landis"/>
    <s v="Michael Wolk"/>
    <s v="Anne Parillaud"/>
    <s v="United States"/>
    <n v="20000000"/>
    <n v="4943279"/>
    <n v="10735688.605131859"/>
    <n v="24.716394999999999"/>
    <n v="3523363.5067712045"/>
    <s v="Warner Bros."/>
    <n v="112"/>
  </r>
  <r>
    <s v="Unlawful Entry"/>
    <x v="0"/>
    <x v="6"/>
    <x v="12"/>
    <n v="140.30000000000001"/>
    <s v="June 26, 1992 (United States)"/>
    <x v="21"/>
    <n v="15000"/>
    <s v="Jonathan Kaplan"/>
    <s v="George Putnam"/>
    <s v="Kurt Russell"/>
    <s v="Japan"/>
    <n v="0"/>
    <n v="57138719"/>
    <n v="124092428.22024234"/>
    <n v="0"/>
    <n v="40726100.498930864"/>
    <s v="Largo Entertainment"/>
    <n v="111"/>
  </r>
  <r>
    <s v="Lorenzo's Oil"/>
    <x v="8"/>
    <x v="5"/>
    <x v="12"/>
    <n v="140.30000000000001"/>
    <s v="January 29, 1993 (United States)"/>
    <x v="4"/>
    <n v="21000"/>
    <s v="George Miller"/>
    <s v="George Miller"/>
    <s v="Nick Nolte"/>
    <s v="United States"/>
    <n v="30000000"/>
    <n v="7286388"/>
    <n v="15824393.610833926"/>
    <n v="24.287960000000002"/>
    <n v="5193434.0698503209"/>
    <s v="Universal Pictures"/>
    <n v="129"/>
  </r>
  <r>
    <s v="Final Analysis"/>
    <x v="0"/>
    <x v="0"/>
    <x v="12"/>
    <n v="140.30000000000001"/>
    <s v="February 7, 1992 (United States)"/>
    <x v="23"/>
    <n v="14000"/>
    <s v="Phil Joanou"/>
    <s v="Robert Berger"/>
    <s v="Richard Gere"/>
    <s v="United States"/>
    <n v="32000000"/>
    <n v="28590665"/>
    <n v="62092484.857448317"/>
    <n v="89.345828124999997"/>
    <n v="20378235.923022095"/>
    <s v="Warner Bros."/>
    <n v="124"/>
  </r>
  <r>
    <s v="One False Move"/>
    <x v="0"/>
    <x v="6"/>
    <x v="12"/>
    <n v="140.30000000000001"/>
    <s v="May 8, 1992 (United States)"/>
    <x v="12"/>
    <n v="11000"/>
    <s v="Carl Franklin"/>
    <s v="Billy Bob Thornton"/>
    <s v="Bill Paxton"/>
    <s v="United States"/>
    <n v="0"/>
    <n v="1543112"/>
    <n v="3351291.7063435493"/>
    <n v="0"/>
    <n v="1099866.0014255168"/>
    <s v="IRS Media"/>
    <n v="105"/>
  </r>
  <r>
    <s v="Stay Tuned"/>
    <x v="1"/>
    <x v="1"/>
    <x v="12"/>
    <n v="140.30000000000001"/>
    <s v="August 14, 1992 (United States)"/>
    <x v="19"/>
    <n v="11000"/>
    <s v="Peter Hyams"/>
    <s v="Tom S. Parker"/>
    <s v="John Ritter"/>
    <s v="United States"/>
    <n v="25000000"/>
    <n v="10736401"/>
    <n v="23317044.794725586"/>
    <n v="42.945603999999996"/>
    <n v="7652459.729151817"/>
    <s v="Morgan Creek Entertainment"/>
    <n v="88"/>
  </r>
  <r>
    <s v="Consenting Adults"/>
    <x v="0"/>
    <x v="6"/>
    <x v="12"/>
    <n v="140.30000000000001"/>
    <s v="October 16, 1992 (United States)"/>
    <x v="46"/>
    <n v="7000"/>
    <s v="Alan J. Pakula"/>
    <s v="Matthew Chapman"/>
    <s v="Kevin Kline"/>
    <s v="United States"/>
    <n v="18000000"/>
    <n v="21591728"/>
    <n v="46892370.075552382"/>
    <n v="119.95404444444443"/>
    <n v="15389684.96079829"/>
    <s v="Hollywood Pictures"/>
    <n v="99"/>
  </r>
  <r>
    <s v="Fortress"/>
    <x v="0"/>
    <x v="2"/>
    <x v="12"/>
    <n v="140.30000000000001"/>
    <s v="September 3, 1993 (United States)"/>
    <x v="23"/>
    <n v="28000"/>
    <s v="Stuart Gordon"/>
    <s v="Troy Neighbors"/>
    <s v="Christopher Lambert"/>
    <s v="Australia"/>
    <n v="8000000"/>
    <n v="6739141"/>
    <n v="14635896.384176763"/>
    <n v="84.239262499999995"/>
    <n v="4803379.187455453"/>
    <s v="Davis Entertainment"/>
    <n v="95"/>
  </r>
  <r>
    <s v="Once Upon a Crime..."/>
    <x v="1"/>
    <x v="3"/>
    <x v="12"/>
    <n v="140.30000000000001"/>
    <s v="March 6, 1992 (United States)"/>
    <x v="23"/>
    <n v="4100"/>
    <s v="Eugene Levy"/>
    <s v="Rodolfo Sonego"/>
    <s v="John Candy"/>
    <s v="United States"/>
    <n v="18000000"/>
    <n v="8669847"/>
    <n v="18828954.96008553"/>
    <n v="48.165816666666665"/>
    <n v="6179506.0584461866"/>
    <s v="Ascot Film"/>
    <n v="94"/>
  </r>
  <r>
    <s v="Mom and Dad Save the World"/>
    <x v="1"/>
    <x v="1"/>
    <x v="12"/>
    <n v="140.30000000000001"/>
    <s v="July 24, 1992 (United States)"/>
    <x v="20"/>
    <n v="4400"/>
    <s v="Greg Beeman"/>
    <s v="Chris Matheson"/>
    <s v="Teri Garr"/>
    <s v="United States"/>
    <n v="14000000"/>
    <n v="2034470"/>
    <n v="4418410.6129722018"/>
    <n v="14.531928571428571"/>
    <n v="1450085.5310049893"/>
    <s v="Home Box Office (HBO)"/>
    <n v="88"/>
  </r>
  <r>
    <s v="Supercop"/>
    <x v="0"/>
    <x v="2"/>
    <x v="12"/>
    <n v="140.30000000000001"/>
    <s v="July 4, 1992 (Hong Kong)"/>
    <x v="15"/>
    <n v="20000"/>
    <s v="Stanley Tong"/>
    <s v="Edward Tang"/>
    <s v="Jackie Chan"/>
    <s v="Hong Kong"/>
    <n v="900000"/>
    <n v="16270600"/>
    <n v="35336078.545972914"/>
    <n v="1807.8444444444444"/>
    <n v="11597006.414825374"/>
    <s v="Golden Harvest Company"/>
    <n v="91"/>
  </r>
  <r>
    <s v="Jennifer 8"/>
    <x v="0"/>
    <x v="6"/>
    <x v="12"/>
    <n v="140.30000000000001"/>
    <s v="November 6, 1992 (United States)"/>
    <x v="21"/>
    <n v="16000"/>
    <s v="Bruce Robinson"/>
    <s v="Bruce Robinson"/>
    <s v="Andy Garcia"/>
    <s v="Canada"/>
    <n v="20000000"/>
    <n v="11390479"/>
    <n v="24737554.891660724"/>
    <n v="56.952395000000003"/>
    <n v="8118659.3014967926"/>
    <s v="Paramount Pictures"/>
    <n v="124"/>
  </r>
  <r>
    <s v="BÃ©bÃ©'s Kids"/>
    <x v="8"/>
    <x v="10"/>
    <x v="12"/>
    <n v="140.30000000000001"/>
    <s v="July 31, 1992 (United States)"/>
    <x v="1"/>
    <n v="4900"/>
    <s v="Bruce W. Smith"/>
    <s v="Robin Harris"/>
    <s v="Faizon Love"/>
    <s v="United States"/>
    <n v="0"/>
    <n v="8442162"/>
    <n v="18334474.421952955"/>
    <n v="0"/>
    <n v="6017221.6678545969"/>
    <s v="Hyperion Pictures"/>
    <n v="72"/>
  </r>
  <r>
    <s v="Memoirs of an Invisible Man"/>
    <x v="8"/>
    <x v="3"/>
    <x v="12"/>
    <n v="140.30000000000001"/>
    <s v="February 28, 1992 (United States)"/>
    <x v="22"/>
    <n v="23000"/>
    <s v="John Carpenter"/>
    <s v="H.F. Saint"/>
    <s v="Chevy Chase"/>
    <s v="United States"/>
    <n v="40000000"/>
    <n v="14358033"/>
    <n v="31182413.79258731"/>
    <n v="35.895082500000001"/>
    <n v="10233808.267997149"/>
    <s v="Warner Bros."/>
    <n v="99"/>
  </r>
  <r>
    <s v="Peter's Friends"/>
    <x v="0"/>
    <x v="3"/>
    <x v="12"/>
    <n v="140.30000000000001"/>
    <s v="December 25, 1992 (United States)"/>
    <x v="9"/>
    <n v="11000"/>
    <s v="Kenneth Branagh"/>
    <s v="Rita Rudner"/>
    <s v="Hugh Laurie"/>
    <s v="United Kingdom"/>
    <n v="5000000"/>
    <n v="4058564"/>
    <n v="8814286.8909479678"/>
    <n v="81.171279999999996"/>
    <n v="2892775.4811119032"/>
    <s v="British Broadcasting Corporation (BBC)"/>
    <n v="101"/>
  </r>
  <r>
    <s v="Freejack"/>
    <x v="0"/>
    <x v="2"/>
    <x v="12"/>
    <n v="140.30000000000001"/>
    <s v="January 17, 1992 (United States)"/>
    <x v="20"/>
    <n v="15000"/>
    <s v="Geoff Murphy"/>
    <s v="Robert Sheckley"/>
    <s v="Emilio Estevez"/>
    <s v="United States"/>
    <n v="30000000"/>
    <n v="17129026"/>
    <n v="37200386.473271556"/>
    <n v="57.096753333333339"/>
    <n v="12208856.735566642"/>
    <s v="Morgan Creek Entertainment"/>
    <n v="110"/>
  </r>
  <r>
    <s v="Como agua para chocolate"/>
    <x v="0"/>
    <x v="0"/>
    <x v="12"/>
    <n v="140.30000000000001"/>
    <s v="May 28, 1993 (United States)"/>
    <x v="12"/>
    <n v="17000"/>
    <s v="Alfonso Arau"/>
    <s v="Laura Esquivel"/>
    <s v="Marco Leonardi"/>
    <s v="Mexico"/>
    <n v="2000000"/>
    <n v="21744201"/>
    <n v="47223507.089807555"/>
    <n v="1087.2100499999999"/>
    <n v="15498361.368496079"/>
    <s v="Consejo Nacional para la Cultura y las Artes (CONACULTA)"/>
    <n v="105"/>
  </r>
  <r>
    <s v="Leap of Faith"/>
    <x v="8"/>
    <x v="3"/>
    <x v="12"/>
    <n v="140.30000000000001"/>
    <s v="December 18, 1992 (United States)"/>
    <x v="10"/>
    <n v="13000"/>
    <s v="Richard Pearce"/>
    <s v="Janus Cercone"/>
    <s v="Steve Martin"/>
    <s v="United States"/>
    <n v="0"/>
    <n v="23369283"/>
    <n v="50752819.173913039"/>
    <n v="0"/>
    <n v="16656652.173913043"/>
    <s v="Paramount Pictures"/>
    <n v="108"/>
  </r>
  <r>
    <s v="Noises Off..."/>
    <x v="8"/>
    <x v="3"/>
    <x v="12"/>
    <n v="140.30000000000001"/>
    <s v="March 20, 1992 (United States)"/>
    <x v="24"/>
    <n v="11000"/>
    <s v="Peter Bogdanovich"/>
    <s v="Michael Frayn"/>
    <s v="Michael Caine"/>
    <s v="United States"/>
    <n v="12000000"/>
    <n v="2280148"/>
    <n v="4951967.8945117602"/>
    <n v="19.001233333333335"/>
    <n v="1625194.5830363506"/>
    <s v="Touchstone Pictures"/>
    <n v="101"/>
  </r>
  <r>
    <s v="Class Act"/>
    <x v="8"/>
    <x v="3"/>
    <x v="12"/>
    <n v="140.30000000000001"/>
    <s v="June 5, 1992 (United States)"/>
    <x v="10"/>
    <n v="7100"/>
    <s v="Randall Miller"/>
    <s v="Michael Swerdlick"/>
    <s v="Christopher Reid"/>
    <s v="United States"/>
    <n v="7500000"/>
    <n v="13272113"/>
    <n v="28824040.136136848"/>
    <n v="176.96150666666665"/>
    <n v="9459809.6935138982"/>
    <s v="Warner Bros."/>
    <n v="98"/>
  </r>
  <r>
    <s v="Diggstown"/>
    <x v="0"/>
    <x v="0"/>
    <x v="12"/>
    <n v="140.30000000000001"/>
    <s v="August 14, 1992 (United States)"/>
    <x v="9"/>
    <n v="7000"/>
    <s v="Michael Ritchie"/>
    <s v="Leonard Wise"/>
    <s v="James Woods"/>
    <s v="United States"/>
    <n v="17000000"/>
    <n v="4836637"/>
    <n v="10504086.200285103"/>
    <n v="28.450805882352942"/>
    <n v="3447353.5281539559"/>
    <s v="Metro-Goldwyn-Mayer (MGM)"/>
    <n v="98"/>
  </r>
  <r>
    <s v="Indochine"/>
    <x v="8"/>
    <x v="0"/>
    <x v="12"/>
    <n v="140.30000000000001"/>
    <s v="December 23, 1992 (United States)"/>
    <x v="12"/>
    <n v="9500"/>
    <s v="RÃ©gis Wargnier"/>
    <s v="Erik Orsenna"/>
    <s v="Catherine Deneuve"/>
    <s v="France"/>
    <n v="0"/>
    <n v="5603158"/>
    <n v="12168797.167498218"/>
    <n v="0"/>
    <n v="3993697.7904490377"/>
    <s v="Paradis Films"/>
    <n v="160"/>
  </r>
  <r>
    <s v="Nemesis"/>
    <x v="0"/>
    <x v="2"/>
    <x v="12"/>
    <n v="140.30000000000001"/>
    <s v="December 26, 1992 (Japan)"/>
    <x v="20"/>
    <n v="5300"/>
    <s v="Albert Pyun"/>
    <s v="Rebecca Charles"/>
    <s v="Olivier Gruner"/>
    <s v="Denmark"/>
    <n v="0"/>
    <n v="2001124"/>
    <n v="4345990.611546685"/>
    <n v="0"/>
    <n v="1426317.8902352103"/>
    <s v="Imperial Entertainment"/>
    <n v="95"/>
  </r>
  <r>
    <s v="Kuffs"/>
    <x v="8"/>
    <x v="2"/>
    <x v="12"/>
    <n v="140.30000000000001"/>
    <s v="January 10, 1992 (United States)"/>
    <x v="23"/>
    <n v="10000"/>
    <s v="Bruce A. Evans"/>
    <s v="Bruce A. Evans"/>
    <s v="Christian Slater"/>
    <s v="United States"/>
    <n v="10000000"/>
    <n v="21142815"/>
    <n v="45917432.148966499"/>
    <n v="211.42815000000002"/>
    <n v="15069718.46044191"/>
    <s v="Dino de Laurentiis Communications"/>
    <n v="102"/>
  </r>
  <r>
    <s v="Shining Through"/>
    <x v="0"/>
    <x v="0"/>
    <x v="12"/>
    <n v="140.30000000000001"/>
    <s v="January 31, 1992 (United States)"/>
    <x v="5"/>
    <n v="9400"/>
    <s v="David Seltzer"/>
    <s v="Susan Isaacs"/>
    <s v="Michael Douglas"/>
    <s v="United States"/>
    <n v="0"/>
    <n v="43838238"/>
    <n v="95206779.177476823"/>
    <n v="0"/>
    <n v="31246071.275837492"/>
    <s v="Twentieth Century Fox"/>
    <n v="132"/>
  </r>
  <r>
    <s v="Mo' Money"/>
    <x v="0"/>
    <x v="2"/>
    <x v="12"/>
    <n v="140.30000000000001"/>
    <s v="July 24, 1992 (United States)"/>
    <x v="30"/>
    <n v="7200"/>
    <s v="Peter MacDonald"/>
    <s v="Damon Wayans"/>
    <s v="Damon Wayans"/>
    <s v="United States"/>
    <n v="10000000"/>
    <n v="40227006"/>
    <n v="87363996.637205988"/>
    <n v="402.27006000000006"/>
    <n v="28672135.424091231"/>
    <s v="Columbia Pictures"/>
    <n v="89"/>
  </r>
  <r>
    <s v="Husbands and Wives"/>
    <x v="0"/>
    <x v="3"/>
    <x v="12"/>
    <n v="140.30000000000001"/>
    <s v="September 18, 1992 (United States)"/>
    <x v="24"/>
    <n v="28000"/>
    <s v="Woody Allen"/>
    <s v="Woody Allen"/>
    <s v="Woody Allen"/>
    <s v="United States"/>
    <n v="20000000"/>
    <n v="10555619"/>
    <n v="22924427.008553099"/>
    <n v="52.778095"/>
    <n v="7523605.8446186744"/>
    <s v="Jack Rollins &amp; Charles H. Joffe Productions"/>
    <n v="108"/>
  </r>
  <r>
    <s v="Trespass"/>
    <x v="0"/>
    <x v="2"/>
    <x v="12"/>
    <n v="140.30000000000001"/>
    <s v="December 25, 1992 (United States)"/>
    <x v="21"/>
    <n v="10000"/>
    <s v="Walter Hill"/>
    <s v="Bob Gale"/>
    <s v="Bill Paxton"/>
    <s v="United States"/>
    <n v="14000000"/>
    <n v="13249535"/>
    <n v="28775005.80541696"/>
    <n v="94.639535714285714"/>
    <n v="9443717.0349251609"/>
    <s v="Universal Pictures"/>
    <n v="101"/>
  </r>
  <r>
    <s v="Love Potion No. 9"/>
    <x v="8"/>
    <x v="3"/>
    <x v="12"/>
    <n v="140.30000000000001"/>
    <s v="November 13, 1992 (United States)"/>
    <x v="46"/>
    <n v="13000"/>
    <s v="Dale Launer"/>
    <s v="Dale Launer"/>
    <s v="Tate Donovan"/>
    <s v="United States"/>
    <n v="0"/>
    <n v="754935"/>
    <n v="1639548.7847469707"/>
    <n v="0"/>
    <n v="538086.24376336415"/>
    <s v="Penta Pictures"/>
    <n v="92"/>
  </r>
  <r>
    <s v="Rapid Fire"/>
    <x v="0"/>
    <x v="2"/>
    <x v="12"/>
    <n v="140.30000000000001"/>
    <s v="August 21, 1992 (United States)"/>
    <x v="21"/>
    <n v="8600"/>
    <s v="Dwight H. Little"/>
    <s v="Cindy Cirile"/>
    <s v="Brandon Lee"/>
    <s v="United States"/>
    <n v="10000000"/>
    <n v="14356479"/>
    <n v="31179038.854597289"/>
    <n v="143.56478999999999"/>
    <n v="10232700.641482538"/>
    <s v="Twentieth Century Fox"/>
    <n v="95"/>
  </r>
  <r>
    <s v="Wind"/>
    <x v="8"/>
    <x v="2"/>
    <x v="12"/>
    <n v="140.30000000000001"/>
    <s v="September 11, 1992 (United States)"/>
    <x v="5"/>
    <n v="2600"/>
    <s v="Carroll Ballard"/>
    <s v="Jeff Benjamin"/>
    <s v="Matthew Modine"/>
    <s v="United States"/>
    <n v="29000000"/>
    <n v="5519569"/>
    <n v="11987260.686386315"/>
    <n v="19.032996551724139"/>
    <n v="3934119.0306486101"/>
    <s v="American Zoetrope"/>
    <n v="126"/>
  </r>
  <r>
    <s v="Hero"/>
    <x v="8"/>
    <x v="3"/>
    <x v="12"/>
    <n v="140.30000000000001"/>
    <s v="October 2, 1992 (United States)"/>
    <x v="16"/>
    <n v="22000"/>
    <s v="Stephen Frears"/>
    <s v="Laura Ziskin"/>
    <s v="Dustin Hoffman"/>
    <s v="United States"/>
    <n v="42000000"/>
    <n v="19507345"/>
    <n v="42365559.668567352"/>
    <n v="46.446059523809524"/>
    <n v="13904023.521026371"/>
    <s v="Columbia Pictures"/>
    <n v="119"/>
  </r>
  <r>
    <s v="South Central"/>
    <x v="0"/>
    <x v="6"/>
    <x v="12"/>
    <n v="140.30000000000001"/>
    <s v="September 18, 1992 (United States)"/>
    <x v="8"/>
    <n v="5400"/>
    <s v="Stephen Milburn Anderson"/>
    <s v="Stephen Milburn Anderson"/>
    <s v="Glenn Plummer"/>
    <s v="United States"/>
    <n v="4000000"/>
    <n v="1373196"/>
    <n v="2982272.4248039913"/>
    <n v="34.329900000000002"/>
    <n v="978756.94939415541"/>
    <s v="Enchantment Films Inc."/>
    <n v="98"/>
  </r>
  <r>
    <s v="The Muppet Christmas Carol"/>
    <x v="2"/>
    <x v="3"/>
    <x v="12"/>
    <n v="140.30000000000001"/>
    <s v="December 11, 1992 (United States)"/>
    <x v="3"/>
    <n v="51000"/>
    <s v="Brian Henson"/>
    <s v="Charles Dickens"/>
    <s v="Michael Caine"/>
    <s v="United States"/>
    <n v="12000000"/>
    <n v="32574382"/>
    <n v="70744220.922309339"/>
    <n v="271.45318333333336"/>
    <n v="23217663.578047041"/>
    <s v="Walt Disney Pictures"/>
    <n v="85"/>
  </r>
  <r>
    <s v="Un Coeur en Hiver"/>
    <x v="3"/>
    <x v="0"/>
    <x v="12"/>
    <n v="140.30000000000001"/>
    <s v="June 4, 1993 (United States)"/>
    <x v="37"/>
    <n v="9300"/>
    <s v="Claude Sautet"/>
    <s v="Claude Sautet"/>
    <s v="Daniel Auteuil"/>
    <s v="France"/>
    <n v="0"/>
    <n v="1605437"/>
    <n v="3486647.5687811831"/>
    <n v="0"/>
    <n v="1144288.6671418389"/>
    <s v="Film Par Film"/>
    <n v="105"/>
  </r>
  <r>
    <s v="Tokyo Decadence"/>
    <x v="5"/>
    <x v="0"/>
    <x v="12"/>
    <n v="140.30000000000001"/>
    <s v="April 30, 1993 (United States)"/>
    <x v="22"/>
    <n v="3000"/>
    <s v="RyÃ» Murakami"/>
    <s v="RyÃ» Murakami"/>
    <s v="Miho Nikaido"/>
    <s v="Japan"/>
    <n v="0"/>
    <n v="277845"/>
    <n v="603416.76051318599"/>
    <n v="0"/>
    <n v="198036.35067712044"/>
    <s v="Cinemabrain"/>
    <n v="112"/>
  </r>
  <r>
    <s v="Mr. Baseball"/>
    <x v="8"/>
    <x v="3"/>
    <x v="12"/>
    <n v="140.30000000000001"/>
    <s v="October 2, 1992 (United States)"/>
    <x v="22"/>
    <n v="10000"/>
    <s v="Fred Schepisi"/>
    <s v="Theo Pelletier"/>
    <s v="Tom Selleck"/>
    <s v="United States"/>
    <n v="40000000"/>
    <n v="20883046"/>
    <n v="45353272.389166072"/>
    <n v="52.207614999999997"/>
    <n v="14884565.930149678"/>
    <s v="DENTSU Music And Entertainment"/>
    <n v="108"/>
  </r>
  <r>
    <s v="Love Crimes"/>
    <x v="0"/>
    <x v="11"/>
    <x v="12"/>
    <n v="140.30000000000001"/>
    <s v="January 24, 1992 (United States)"/>
    <x v="29"/>
    <n v="874"/>
    <s v="Lizzie Borden"/>
    <s v="Allan Moyle"/>
    <s v="Sean Young"/>
    <s v="United Kingdom"/>
    <n v="0"/>
    <n v="2287928"/>
    <n v="4968864.3022095505"/>
    <n v="0"/>
    <n v="1630739.8431931576"/>
    <s v="Sovereign Pictures"/>
    <n v="90"/>
  </r>
  <r>
    <s v="Naked Killer"/>
    <x v="0"/>
    <x v="2"/>
    <x v="12"/>
    <n v="140.30000000000001"/>
    <s v="August 4, 1995 (United States)"/>
    <x v="22"/>
    <n v="2200"/>
    <s v="Clarence Fok"/>
    <s v="Jing Wong"/>
    <s v="Chingmy Yau"/>
    <s v="Hong Kong"/>
    <n v="0"/>
    <n v="0"/>
    <n v="0"/>
    <n v="0"/>
    <n v="0"/>
    <s v="Wong Jing's Workshop Ltd."/>
    <n v="89"/>
  </r>
  <r>
    <s v="CrissCross"/>
    <x v="0"/>
    <x v="6"/>
    <x v="12"/>
    <n v="140.30000000000001"/>
    <s v="May 8, 1992 (United States)"/>
    <x v="1"/>
    <n v="1800"/>
    <s v="Chris Menges"/>
    <s v="Scott Sommer"/>
    <s v="Goldie Hawn"/>
    <s v="United States"/>
    <n v="14000000"/>
    <n v="3052738"/>
    <n v="6629859.3627940128"/>
    <n v="21.80527142857143"/>
    <n v="2175864.5759087671"/>
    <s v="Hawn / Sylbert Movie Company"/>
    <n v="100"/>
  </r>
  <r>
    <s v="Waterland"/>
    <x v="0"/>
    <x v="0"/>
    <x v="12"/>
    <n v="140.30000000000001"/>
    <s v="October 30, 1992 (United States)"/>
    <x v="14"/>
    <n v="2100"/>
    <s v="Stephen Gyllenhaal"/>
    <s v="Graham Swift"/>
    <s v="Jeremy Irons"/>
    <s v="United Kingdom"/>
    <n v="10000000"/>
    <n v="1100218"/>
    <n v="2389425.6920883819"/>
    <n v="11.002180000000001"/>
    <n v="784189.59372772626"/>
    <s v="British Screen Productions"/>
    <n v="95"/>
  </r>
  <r>
    <s v="The Distinguished Gentleman"/>
    <x v="0"/>
    <x v="3"/>
    <x v="12"/>
    <n v="140.30000000000001"/>
    <s v="December 4, 1992 (United States)"/>
    <x v="23"/>
    <n v="15000"/>
    <s v="Jonathan Lynn"/>
    <s v="Marty Kaplan"/>
    <s v="Eddie Murphy"/>
    <s v="United States"/>
    <n v="50000000"/>
    <n v="46666502"/>
    <n v="101349131.57091945"/>
    <n v="93.333004000000003"/>
    <n v="33261940.128296506"/>
    <s v="Hollywood Pictures"/>
    <n v="112"/>
  </r>
  <r>
    <s v="White Sands"/>
    <x v="0"/>
    <x v="2"/>
    <x v="12"/>
    <n v="140.30000000000001"/>
    <s v="April 24, 1992 (United States)"/>
    <x v="22"/>
    <n v="7300"/>
    <s v="Roger Donaldson"/>
    <s v="Daniel Pyne"/>
    <s v="Willem Dafoe"/>
    <s v="United States"/>
    <n v="22000000"/>
    <n v="9011574"/>
    <n v="19571109.036350675"/>
    <n v="40.9617"/>
    <n v="6423074.8396293651"/>
    <s v="Morgan Creek Entertainment"/>
    <n v="101"/>
  </r>
  <r>
    <s v="Belle Epoque"/>
    <x v="0"/>
    <x v="3"/>
    <x v="12"/>
    <n v="140.30000000000001"/>
    <s v="February 25, 1994 (United States)"/>
    <x v="12"/>
    <n v="9700"/>
    <s v="Fernando Trueba"/>
    <s v="Rafael Azcona"/>
    <s v="Fernando FernÃ¡n GÃ³mez"/>
    <s v="Spain"/>
    <n v="0"/>
    <n v="5418216"/>
    <n v="11767144.798289379"/>
    <n v="0"/>
    <n v="3861878.8310762648"/>
    <s v="AnimatÃ³grafo"/>
    <n v="109"/>
  </r>
  <r>
    <s v="Swoon"/>
    <x v="0"/>
    <x v="6"/>
    <x v="12"/>
    <n v="140.30000000000001"/>
    <s v="September 25, 1992 (United Kingdom)"/>
    <x v="17"/>
    <n v="1600"/>
    <s v="Tom Kalin"/>
    <s v="Tom Kalin"/>
    <s v="Daniel Schlachet"/>
    <s v="United States"/>
    <n v="250000"/>
    <n v="0"/>
    <n v="0"/>
    <n v="0"/>
    <n v="0"/>
    <s v="American Playhouse"/>
    <n v="93"/>
  </r>
  <r>
    <s v="Knight Moves"/>
    <x v="0"/>
    <x v="6"/>
    <x v="12"/>
    <n v="140.30000000000001"/>
    <s v="January 22, 1993 (United States)"/>
    <x v="10"/>
    <n v="8100"/>
    <s v="Carl Schenkel"/>
    <s v="Brad Mirman"/>
    <s v="Christopher Lambert"/>
    <s v="United States"/>
    <n v="9000000"/>
    <n v="923418"/>
    <n v="2005455.913043478"/>
    <n v="10.260199999999999"/>
    <n v="658173.91304347827"/>
    <s v="Cineplex Odeon Films"/>
    <n v="116"/>
  </r>
  <r>
    <s v="Light Sleeper"/>
    <x v="0"/>
    <x v="6"/>
    <x v="12"/>
    <n v="140.30000000000001"/>
    <s v="March 13, 1992 (United Kingdom)"/>
    <x v="8"/>
    <n v="6300"/>
    <s v="Paul Schrader"/>
    <s v="Paul Schrader"/>
    <s v="Willem Dafoe"/>
    <s v="United States"/>
    <n v="5000000"/>
    <n v="1055987"/>
    <n v="2293365.9223093372"/>
    <n v="21.11974"/>
    <n v="752663.57804704201"/>
    <s v="Carolco Pictures"/>
    <n v="103"/>
  </r>
  <r>
    <s v="A Midnight Clear"/>
    <x v="0"/>
    <x v="0"/>
    <x v="12"/>
    <n v="140.30000000000001"/>
    <s v="April 24, 1992 (United States)"/>
    <x v="13"/>
    <n v="8500"/>
    <s v="Keith Gordon"/>
    <s v="William Wharton"/>
    <s v="Peter Berg"/>
    <s v="United States"/>
    <n v="5000000"/>
    <n v="1526697"/>
    <n v="3315642.0235210261"/>
    <n v="30.533939999999998"/>
    <n v="1088166.0727013543"/>
    <s v="A&amp;M Films"/>
    <n v="108"/>
  </r>
  <r>
    <s v="Bob Roberts"/>
    <x v="0"/>
    <x v="3"/>
    <x v="12"/>
    <n v="140.30000000000001"/>
    <s v="September 4, 1992 (United States)"/>
    <x v="9"/>
    <n v="13000"/>
    <s v="Tim Robbins"/>
    <s v="Tim Robbins"/>
    <s v="Tim Robbins"/>
    <s v="United States"/>
    <n v="0"/>
    <n v="4479470"/>
    <n v="9728399.9215965774"/>
    <n v="0"/>
    <n v="3192779.7576621524"/>
    <s v="Miramax"/>
    <n v="102"/>
  </r>
  <r>
    <s v="Sarafina!"/>
    <x v="8"/>
    <x v="0"/>
    <x v="12"/>
    <n v="140.30000000000001"/>
    <s v="September 25, 1992 (United States)"/>
    <x v="21"/>
    <n v="1900"/>
    <s v="Darrell Roodt"/>
    <s v="Mbongeni Ngema"/>
    <s v="Whoopi Goldberg"/>
    <s v="South Africa"/>
    <n v="0"/>
    <n v="7306242"/>
    <n v="15867512.027084816"/>
    <n v="0"/>
    <n v="5207585.1746258019"/>
    <s v="British Broadcasting Corporation (BBC)"/>
    <n v="117"/>
  </r>
  <r>
    <s v="For a Lost Soldier"/>
    <x v="9"/>
    <x v="0"/>
    <x v="12"/>
    <n v="140.30000000000001"/>
    <s v="May 7, 1993 (United States)"/>
    <x v="24"/>
    <n v="4300"/>
    <s v="Roeland Kerbosch"/>
    <s v="Don Bloch"/>
    <s v="Maarten Smit"/>
    <s v="Netherlands"/>
    <n v="0"/>
    <n v="0"/>
    <n v="0"/>
    <n v="0"/>
    <n v="0"/>
    <s v="Sigma Film Productions"/>
    <n v="92"/>
  </r>
  <r>
    <s v="In the Soup"/>
    <x v="0"/>
    <x v="3"/>
    <x v="12"/>
    <n v="140.30000000000001"/>
    <s v="August 13, 1992 (Germany)"/>
    <x v="12"/>
    <n v="3400"/>
    <s v="Alexandre Rockwell"/>
    <s v="Sollace Mitchell"/>
    <s v="Steve Buscemi"/>
    <s v="United States"/>
    <n v="0"/>
    <n v="256249"/>
    <n v="556515.11261582316"/>
    <n v="0"/>
    <n v="182643.62081254454"/>
    <s v="Alliance Communications Corporation"/>
    <n v="93"/>
  </r>
  <r>
    <s v="A Stranger Among Us"/>
    <x v="8"/>
    <x v="6"/>
    <x v="12"/>
    <n v="140.30000000000001"/>
    <s v="July 17, 1992 (United States)"/>
    <x v="41"/>
    <n v="3600"/>
    <s v="Sidney Lumet"/>
    <s v="Robert J. Avrech"/>
    <s v="Melanie Griffith"/>
    <s v="United States"/>
    <n v="18000000"/>
    <n v="12282994"/>
    <n v="26675896.449037775"/>
    <n v="68.23885555555556"/>
    <n v="8754806.8424803987"/>
    <s v="Hollywood Pictures"/>
    <n v="110"/>
  </r>
  <r>
    <s v="Where the Day Takes You"/>
    <x v="0"/>
    <x v="6"/>
    <x v="12"/>
    <n v="140.30000000000001"/>
    <s v="September 11, 1992 (United States)"/>
    <x v="14"/>
    <n v="3200"/>
    <s v="Marc Rocco"/>
    <s v="Michael Hitchcock"/>
    <s v="Dermot Mulroney"/>
    <s v="United States"/>
    <n v="3000000"/>
    <n v="390152"/>
    <n v="847322.2694226657"/>
    <n v="13.005066666666668"/>
    <n v="278084.1054882395"/>
    <s v="Cinetel Films"/>
    <n v="105"/>
  </r>
  <r>
    <s v="Passion Fish"/>
    <x v="0"/>
    <x v="0"/>
    <x v="12"/>
    <n v="140.30000000000001"/>
    <s v="December 11, 1992 (United States)"/>
    <x v="34"/>
    <n v="5200"/>
    <s v="John Sayles"/>
    <s v="John Sayles"/>
    <s v="Mary McDonnell"/>
    <s v="United States"/>
    <n v="3330000"/>
    <n v="4814619"/>
    <n v="10456268.063435495"/>
    <n v="144.58315315315315"/>
    <n v="3431660.0142551675"/>
    <s v="Atchafalaya"/>
    <n v="135"/>
  </r>
  <r>
    <s v="That Night"/>
    <x v="8"/>
    <x v="0"/>
    <x v="12"/>
    <n v="140.30000000000001"/>
    <s v="August 6, 1993 (United States)"/>
    <x v="14"/>
    <n v="2600"/>
    <s v="Craig Bolotin"/>
    <s v="Alice McDermott"/>
    <s v="C. Thomas Howell"/>
    <s v="France"/>
    <n v="0"/>
    <n v="20194"/>
    <n v="43856.819672131147"/>
    <n v="0"/>
    <n v="14393.442622950819"/>
    <s v="Alcor Films"/>
    <n v="89"/>
  </r>
  <r>
    <s v="Gas Food Lodging"/>
    <x v="0"/>
    <x v="0"/>
    <x v="12"/>
    <n v="140.30000000000001"/>
    <s v="July 10, 1992 (United States)"/>
    <x v="14"/>
    <n v="3700"/>
    <s v="Allison Anders"/>
    <s v="Allison Anders"/>
    <s v="Brooke Adams"/>
    <s v="United States"/>
    <n v="0"/>
    <n v="1342613"/>
    <n v="2915853.0370634352"/>
    <n v="0"/>
    <n v="956958.66001425521"/>
    <s v="Cineville"/>
    <n v="101"/>
  </r>
  <r>
    <s v="American Heart"/>
    <x v="0"/>
    <x v="6"/>
    <x v="12"/>
    <n v="140.30000000000001"/>
    <s v="May 7, 1993 (United States)"/>
    <x v="17"/>
    <n v="3200"/>
    <s v="Martin Bell"/>
    <s v="Peter Silverman"/>
    <s v="Jeff Bridges"/>
    <s v="United States"/>
    <n v="10000000"/>
    <n v="384048"/>
    <n v="834065.75623663573"/>
    <n v="3.8404800000000003"/>
    <n v="273733.42836778332"/>
    <s v="Avenue Pictures"/>
    <n v="113"/>
  </r>
  <r>
    <s v="The Babe"/>
    <x v="1"/>
    <x v="5"/>
    <x v="12"/>
    <n v="140.30000000000001"/>
    <s v="April 17, 1992 (United States)"/>
    <x v="23"/>
    <n v="9300"/>
    <s v="Arthur Hiller"/>
    <s v="John Fusco"/>
    <s v="John Goodman"/>
    <s v="United States"/>
    <n v="0"/>
    <n v="19930973"/>
    <n v="43285584.270135418"/>
    <n v="0"/>
    <n v="14205967.925873129"/>
    <s v="Universal Pictures"/>
    <n v="115"/>
  </r>
  <r>
    <s v="La sentinelle"/>
    <x v="3"/>
    <x v="0"/>
    <x v="12"/>
    <n v="140.30000000000001"/>
    <s v="October 16, 1998 (United States)"/>
    <x v="14"/>
    <n v="745"/>
    <s v="Arnaud Desplechin"/>
    <s v="Arnaud Desplechin"/>
    <s v="Emmanuel Salinger"/>
    <s v="France"/>
    <n v="0"/>
    <n v="0"/>
    <n v="0"/>
    <n v="0"/>
    <n v="0"/>
    <s v="Why Not Productions"/>
    <n v="139"/>
  </r>
  <r>
    <s v="Christopher Columbus: The Discovery"/>
    <x v="8"/>
    <x v="1"/>
    <x v="12"/>
    <n v="140.30000000000001"/>
    <s v="August 21, 1992 (United States)"/>
    <x v="54"/>
    <n v="2800"/>
    <s v="John Glen"/>
    <s v="Mario Puzo"/>
    <s v="Marlon Brando"/>
    <s v="United Kingdom"/>
    <n v="40000000"/>
    <n v="8251071"/>
    <n v="17919467.809693512"/>
    <n v="20.627677500000001"/>
    <n v="5881019.9572344972"/>
    <s v="Christopher Columbus Productions"/>
    <n v="120"/>
  </r>
  <r>
    <s v="Claire of the Moon"/>
    <x v="9"/>
    <x v="0"/>
    <x v="12"/>
    <n v="140.30000000000001"/>
    <s v="October 21, 1993 (Australia)"/>
    <x v="27"/>
    <n v="950"/>
    <s v="Nicole Conn"/>
    <s v="Nicole Conn"/>
    <s v="Trisha Todd"/>
    <s v="United States"/>
    <n v="130000"/>
    <n v="0"/>
    <n v="0"/>
    <n v="0"/>
    <n v="0"/>
    <s v="Demi-Monde Productions"/>
    <n v="107"/>
  </r>
  <r>
    <s v="Prelude to a Kiss"/>
    <x v="8"/>
    <x v="3"/>
    <x v="12"/>
    <n v="140.30000000000001"/>
    <s v="July 10, 1992 (United States)"/>
    <x v="41"/>
    <n v="7700"/>
    <s v="Norman RenÃ©"/>
    <s v="Craig Lucas"/>
    <s v="Meg Ryan"/>
    <s v="United States"/>
    <n v="0"/>
    <n v="22697691"/>
    <n v="49294272.61368496"/>
    <n v="0"/>
    <n v="16177969.351389879"/>
    <s v="Gruskoff/Levy Company"/>
    <n v="105"/>
  </r>
  <r>
    <s v="The Best Intentions"/>
    <x v="4"/>
    <x v="5"/>
    <x v="12"/>
    <n v="140.30000000000001"/>
    <s v="July 10, 1992 (United States)"/>
    <x v="40"/>
    <n v="3000"/>
    <s v="Bille August"/>
    <s v="Ingmar Bergman"/>
    <s v="Samuel FrÃ¶ler"/>
    <s v="Sweden"/>
    <n v="0"/>
    <n v="1253106"/>
    <n v="2721463.992872416"/>
    <n v="0"/>
    <n v="893161.79615110473"/>
    <s v="SVT Drama"/>
    <n v="182"/>
  </r>
  <r>
    <s v="The Public Eye"/>
    <x v="0"/>
    <x v="6"/>
    <x v="12"/>
    <n v="140.30000000000001"/>
    <s v="October 16, 1992 (United States)"/>
    <x v="16"/>
    <n v="3500"/>
    <s v="Howard Franklin"/>
    <s v="Howard Franklin"/>
    <s v="Joe Pesci"/>
    <s v="United States"/>
    <n v="15000000"/>
    <n v="3067917"/>
    <n v="6662824.7320028506"/>
    <n v="20.452780000000001"/>
    <n v="2186683.5352815394"/>
    <s v="Universal Pictures"/>
    <n v="99"/>
  </r>
  <r>
    <s v="Article 99"/>
    <x v="0"/>
    <x v="3"/>
    <x v="12"/>
    <n v="140.30000000000001"/>
    <s v="March 13, 1992 (United States)"/>
    <x v="10"/>
    <n v="3100"/>
    <s v="Howard Deutch"/>
    <s v="Ron Cutler"/>
    <s v="Ray Liotta"/>
    <s v="United States"/>
    <n v="18000000"/>
    <n v="6375979"/>
    <n v="13847190.315751959"/>
    <n v="35.422105555555554"/>
    <n v="4544532.430506058"/>
    <s v="Orion Pictures"/>
    <n v="100"/>
  </r>
  <r>
    <s v="The Mambo Kings"/>
    <x v="0"/>
    <x v="0"/>
    <x v="12"/>
    <n v="140.30000000000001"/>
    <s v="February 28, 1992 (United States)"/>
    <x v="5"/>
    <n v="5200"/>
    <s v="Arne Glimcher"/>
    <s v="Oscar Hijuelos"/>
    <s v="Armand Assante"/>
    <s v="France"/>
    <n v="15500000"/>
    <n v="6742168"/>
    <n v="14642470.34640057"/>
    <n v="43.49785806451613"/>
    <n v="4805536.7070563082"/>
    <s v="Alcor Films"/>
    <n v="104"/>
  </r>
  <r>
    <s v="Into the West"/>
    <x v="1"/>
    <x v="1"/>
    <x v="12"/>
    <n v="140.30000000000001"/>
    <s v="September 17, 1993 (United States)"/>
    <x v="9"/>
    <n v="2800"/>
    <s v="Mike Newell"/>
    <s v="Jim Sheridan"/>
    <s v="Gabriel Byrne"/>
    <s v="Ireland"/>
    <n v="0"/>
    <n v="4790801"/>
    <n v="10404540.732002851"/>
    <n v="0"/>
    <n v="3414683.5352815394"/>
    <s v="Channel Four Films"/>
    <n v="97"/>
  </r>
  <r>
    <s v="The Playboys"/>
    <x v="8"/>
    <x v="0"/>
    <x v="12"/>
    <n v="140.30000000000001"/>
    <s v="April 22, 1992 (United States)"/>
    <x v="21"/>
    <n v="1100"/>
    <s v="Gillies MacKinnon"/>
    <s v="Shane Connaughton"/>
    <s v="Albert Finney"/>
    <s v="United States"/>
    <n v="0"/>
    <n v="4906900"/>
    <n v="10656681.610833926"/>
    <n v="0"/>
    <n v="3497434.0698503205"/>
    <s v="Green Umbrella Ltd."/>
    <n v="117"/>
  </r>
  <r>
    <s v="City of Joy"/>
    <x v="8"/>
    <x v="0"/>
    <x v="12"/>
    <n v="140.30000000000001"/>
    <s v="April 17, 1992 (United States)"/>
    <x v="16"/>
    <n v="4900"/>
    <s v="Roland JoffÃ©"/>
    <s v="Dominique Lapierre"/>
    <s v="Patrick Swayze"/>
    <s v="France"/>
    <n v="27000000"/>
    <n v="14683921"/>
    <n v="31890169.128296506"/>
    <n v="54.384892592592593"/>
    <n v="10466087.669280114"/>
    <s v="Allied Filmmakers"/>
    <n v="132"/>
  </r>
  <r>
    <s v="Straight Talk"/>
    <x v="1"/>
    <x v="3"/>
    <x v="12"/>
    <n v="140.30000000000001"/>
    <s v="April 3, 1992 (United States)"/>
    <x v="1"/>
    <n v="3500"/>
    <s v="Barnet Kellman"/>
    <s v="Craig Bolotin"/>
    <s v="Dolly Parton"/>
    <s v="United States"/>
    <n v="0"/>
    <n v="21202099"/>
    <n v="46046183.644333571"/>
    <n v="0"/>
    <n v="15111973.627940128"/>
    <s v="Hollywood Pictures"/>
    <n v="91"/>
  </r>
  <r>
    <s v="Qing shao nian nuo zha"/>
    <x v="4"/>
    <x v="6"/>
    <x v="12"/>
    <n v="140.30000000000001"/>
    <s v="August 4, 1994 (Netherlands)"/>
    <x v="37"/>
    <n v="4000"/>
    <s v="Ming-liang Tsai"/>
    <s v="Ming-liang Tsai"/>
    <s v="Chao-jung Chen"/>
    <s v="Taiwan"/>
    <n v="0"/>
    <n v="28791"/>
    <n v="62527.567355666426"/>
    <n v="0"/>
    <n v="20521.02637205987"/>
    <s v="Central Motion Pictures"/>
    <n v="106"/>
  </r>
  <r>
    <s v="Love Field"/>
    <x v="8"/>
    <x v="0"/>
    <x v="12"/>
    <n v="140.30000000000001"/>
    <s v="February 12, 1993 (United States)"/>
    <x v="14"/>
    <n v="3800"/>
    <s v="Jonathan Kaplan"/>
    <s v="Don Roos"/>
    <s v="Michelle Pfeiffer"/>
    <s v="United States"/>
    <n v="18000000"/>
    <n v="1014726"/>
    <n v="2203756.3235923019"/>
    <n v="5.6373666666666669"/>
    <n v="723254.45473984315"/>
    <s v="Orion Pictures"/>
    <n v="105"/>
  </r>
  <r>
    <s v="Mr. Saturday Night"/>
    <x v="0"/>
    <x v="3"/>
    <x v="12"/>
    <n v="140.30000000000001"/>
    <s v="September 25, 1992 (United States)"/>
    <x v="23"/>
    <n v="4500"/>
    <s v="Billy Crystal"/>
    <s v="Billy Crystal"/>
    <s v="Billy Crystal"/>
    <s v="United States"/>
    <n v="43000000"/>
    <n v="13351357"/>
    <n v="28996140.255880255"/>
    <n v="31.049667441860464"/>
    <n v="9516291.5181753375"/>
    <s v="Castle Rock Entertainment"/>
    <n v="119"/>
  </r>
  <r>
    <s v="Twin Dragons"/>
    <x v="8"/>
    <x v="2"/>
    <x v="12"/>
    <n v="140.30000000000001"/>
    <s v="April 9, 1999 (United States)"/>
    <x v="16"/>
    <n v="11000"/>
    <s v="Ringo Lam"/>
    <s v="Barry Wong"/>
    <s v="Jackie Chan"/>
    <s v="Hong Kong"/>
    <n v="10000000"/>
    <n v="8359717"/>
    <n v="18155422.451176051"/>
    <n v="83.597170000000006"/>
    <n v="5958458.3036350673"/>
    <s v="Golden Way Films Ltd."/>
    <n v="104"/>
  </r>
  <r>
    <s v="Aces: Iron Eagle III"/>
    <x v="0"/>
    <x v="2"/>
    <x v="12"/>
    <n v="140.30000000000001"/>
    <s v="June 12, 1992 (United States)"/>
    <x v="47"/>
    <n v="2700"/>
    <s v="John Glen"/>
    <s v="Kevin Alyn Elders"/>
    <s v="Louis Gossett Jr."/>
    <s v="United Kingdom"/>
    <n v="0"/>
    <n v="2517600"/>
    <n v="5467660.1568068424"/>
    <n v="0"/>
    <n v="1794440.484675695"/>
    <s v="Carolco Pictures"/>
    <n v="98"/>
  </r>
  <r>
    <s v="The Living End"/>
    <x v="9"/>
    <x v="3"/>
    <x v="12"/>
    <n v="140.30000000000001"/>
    <s v="August 21, 1992 (United States)"/>
    <x v="16"/>
    <n v="2900"/>
    <s v="Gregg Araki"/>
    <s v="Gregg Araki"/>
    <s v="Mike Dytri"/>
    <s v="United States"/>
    <n v="22769"/>
    <n v="692585"/>
    <n v="1504138.6279401281"/>
    <n v="3041.7892748912996"/>
    <n v="493645.75908766926"/>
    <s v="Desperate Pictures"/>
    <n v="81"/>
  </r>
  <r>
    <s v="Simple Men"/>
    <x v="0"/>
    <x v="6"/>
    <x v="12"/>
    <n v="140.30000000000001"/>
    <s v="November 6, 1992 (United Kingdom)"/>
    <x v="13"/>
    <n v="4100"/>
    <s v="Hal Hartley"/>
    <s v="Hal Hartley"/>
    <s v="Robert John Burke"/>
    <s v="Italy"/>
    <n v="3000000"/>
    <n v="143010"/>
    <n v="310585.50962223805"/>
    <n v="4.7669999999999995"/>
    <n v="101931.57519600855"/>
    <s v="American Playhouse"/>
    <n v="105"/>
  </r>
  <r>
    <s v="Guncrazy"/>
    <x v="0"/>
    <x v="6"/>
    <x v="12"/>
    <n v="140.30000000000001"/>
    <s v="September 9, 1993 (Australia)"/>
    <x v="30"/>
    <n v="2200"/>
    <s v="Tamra Davis"/>
    <s v="Matthew Bright"/>
    <s v="Drew Barrymore"/>
    <s v="United States"/>
    <n v="800000"/>
    <n v="114516"/>
    <n v="248702.9593727726"/>
    <n v="14.314499999999999"/>
    <n v="81622.238061297219"/>
    <s v="Zeta Entertainment"/>
    <n v="97"/>
  </r>
  <r>
    <s v="Folks!"/>
    <x v="8"/>
    <x v="3"/>
    <x v="12"/>
    <n v="140.30000000000001"/>
    <s v="May 1, 1992 (United States)"/>
    <x v="46"/>
    <n v="2500"/>
    <s v="Ted Kotcheff"/>
    <s v="Robert Klane"/>
    <s v="Tom Selleck"/>
    <s v="United States"/>
    <n v="15000000"/>
    <n v="6132924"/>
    <n v="13319329.599429792"/>
    <n v="40.886159999999997"/>
    <n v="4371292.9436920881"/>
    <s v="Penta Pictures"/>
    <n v="107"/>
  </r>
  <r>
    <s v="LÃ©olo"/>
    <x v="4"/>
    <x v="3"/>
    <x v="12"/>
    <n v="140.30000000000001"/>
    <s v="April 2, 1993 (United States)"/>
    <x v="24"/>
    <n v="6700"/>
    <s v="Jean-Claude Lauzon"/>
    <s v="Jean-Claude Lauzon"/>
    <s v="Maxime Collin"/>
    <s v="Canada"/>
    <n v="0"/>
    <n v="611703"/>
    <n v="1328481.1411261582"/>
    <n v="0"/>
    <n v="435996.43620812544"/>
    <s v="Alliance Films Corporation"/>
    <n v="107"/>
  </r>
  <r>
    <s v="Night and the City"/>
    <x v="0"/>
    <x v="3"/>
    <x v="12"/>
    <n v="140.30000000000001"/>
    <s v="October 23, 1992 (United States)"/>
    <x v="1"/>
    <n v="4600"/>
    <s v="Irwin Winkler"/>
    <s v="Gerald Kersh"/>
    <s v="Robert De Niro"/>
    <s v="United States"/>
    <n v="20000000"/>
    <n v="6202756"/>
    <n v="13470988.975053456"/>
    <n v="31.013780000000001"/>
    <n v="4421066.2865288667"/>
    <s v="Penta Films"/>
    <n v="105"/>
  </r>
  <r>
    <s v="Whispers in the Dark"/>
    <x v="0"/>
    <x v="0"/>
    <x v="12"/>
    <n v="140.30000000000001"/>
    <s v="August 7, 1992 (United States)"/>
    <x v="41"/>
    <n v="2000"/>
    <s v="Christopher Crowe"/>
    <s v="Christopher Crowe"/>
    <s v="Annabella Sciorra"/>
    <s v="United States"/>
    <n v="18000000"/>
    <n v="11124511"/>
    <n v="24159932.300071273"/>
    <n v="61.802838888888886"/>
    <n v="7929088.382038489"/>
    <s v="Paramount Pictures"/>
    <n v="103"/>
  </r>
  <r>
    <s v="Zebrahead"/>
    <x v="0"/>
    <x v="0"/>
    <x v="12"/>
    <n v="140.30000000000001"/>
    <s v="October 23, 1992 (United States)"/>
    <x v="21"/>
    <n v="1200"/>
    <s v="Anthony Drazan"/>
    <s v="Anthony Drazan"/>
    <s v="Michael Rapaport"/>
    <s v="United States"/>
    <n v="0"/>
    <n v="1557771"/>
    <n v="3383127.7526728436"/>
    <n v="0"/>
    <n v="1110314.3264433357"/>
    <s v="Ixtlan"/>
    <n v="100"/>
  </r>
  <r>
    <s v="Hyenas"/>
    <x v="4"/>
    <x v="3"/>
    <x v="12"/>
    <n v="140.30000000000001"/>
    <s v="April 26, 2019 (United States)"/>
    <x v="34"/>
    <n v="1000"/>
    <s v="Djibril Diop MambÃ©ty"/>
    <s v="Friedrich DÃ¼rrenmatt"/>
    <s v="Mansour Diouf"/>
    <s v="Switzerland"/>
    <n v="0"/>
    <n v="24672"/>
    <n v="53582.027084818241"/>
    <n v="0"/>
    <n v="17585.174625801854"/>
    <s v="Thelma Film AG"/>
    <n v="110"/>
  </r>
  <r>
    <s v="A Tale of Winter"/>
    <x v="4"/>
    <x v="0"/>
    <x v="12"/>
    <n v="140.30000000000001"/>
    <s v="January 29, 1992 (France)"/>
    <x v="4"/>
    <n v="4400"/>
    <s v="Ã‰ric Rohmer"/>
    <s v="Ã‰ric Rohmer"/>
    <s v="Charlotte VÃ©ry"/>
    <s v="France"/>
    <n v="0"/>
    <n v="52431"/>
    <n v="113868.32287954383"/>
    <n v="0"/>
    <n v="37370.634354953669"/>
    <s v="Compagnie Eric Rohmer (CER)"/>
    <n v="114"/>
  </r>
  <r>
    <s v="Man Trouble"/>
    <x v="8"/>
    <x v="3"/>
    <x v="12"/>
    <n v="140.30000000000001"/>
    <s v="July 17, 1992 (United States)"/>
    <x v="32"/>
    <n v="3000"/>
    <s v="Bob Rafelson"/>
    <s v="Carole Eastman"/>
    <s v="Jack Nicholson"/>
    <s v="United States"/>
    <n v="30000000"/>
    <n v="4096030"/>
    <n v="8895654.604419101"/>
    <n v="13.653433333333334"/>
    <n v="2919479.6863863152"/>
    <s v="Penta Entertainment"/>
    <n v="100"/>
  </r>
  <r>
    <s v="Laws of Gravity"/>
    <x v="0"/>
    <x v="6"/>
    <x v="12"/>
    <n v="140.30000000000001"/>
    <s v="August 20, 1993 (United Kingdom)"/>
    <x v="8"/>
    <n v="950"/>
    <s v="Nick Gomez"/>
    <s v="Nick Gomez"/>
    <s v="Peter Greene"/>
    <s v="United States"/>
    <n v="38000"/>
    <n v="0"/>
    <n v="0"/>
    <n v="0"/>
    <n v="0"/>
    <s v="Island World"/>
    <n v="100"/>
  </r>
  <r>
    <s v="Brain Donors"/>
    <x v="1"/>
    <x v="3"/>
    <x v="12"/>
    <n v="140.30000000000001"/>
    <s v="April 17, 1992 (United States)"/>
    <x v="12"/>
    <n v="4100"/>
    <s v="Dennis Dugan"/>
    <s v="Pat Proft"/>
    <s v="John Turturro"/>
    <s v="United States"/>
    <n v="0"/>
    <n v="918239"/>
    <n v="1994208.2915181753"/>
    <n v="0"/>
    <n v="654482.53741981462"/>
    <s v="Paramount Pictures"/>
    <n v="80"/>
  </r>
  <r>
    <s v="Out on a Limb"/>
    <x v="1"/>
    <x v="3"/>
    <x v="12"/>
    <n v="140.30000000000001"/>
    <s v="September 4, 1992 (United States)"/>
    <x v="11"/>
    <n v="1600"/>
    <s v="Francis Veber"/>
    <s v="Daniel Goldin"/>
    <s v="Matthew Broderick"/>
    <s v="United States"/>
    <n v="0"/>
    <n v="1659542"/>
    <n v="3604151.4426229508"/>
    <n v="0"/>
    <n v="1182852.4590163934"/>
    <s v="Interscope Communications"/>
    <n v="93"/>
  </r>
  <r>
    <s v="Tetsuo II: Body Hammer"/>
    <x v="0"/>
    <x v="2"/>
    <x v="12"/>
    <n v="140.30000000000001"/>
    <s v="August 15, 1997 (United States)"/>
    <x v="5"/>
    <n v="4200"/>
    <s v="Shin'ya Tsukamoto"/>
    <s v="Shin'ya Tsukamoto"/>
    <s v="TomorÃ´ Taguchi"/>
    <s v="Japan"/>
    <n v="0"/>
    <n v="0"/>
    <n v="0"/>
    <n v="0"/>
    <n v="0"/>
    <s v="F2"/>
    <n v="83"/>
  </r>
  <r>
    <s v="Traces of Red"/>
    <x v="0"/>
    <x v="6"/>
    <x v="12"/>
    <n v="140.30000000000001"/>
    <s v="November 11, 1992 (United States)"/>
    <x v="33"/>
    <n v="1500"/>
    <s v="Andy Wolk"/>
    <s v="Jim Piddock"/>
    <s v="Jim Belushi"/>
    <s v="United States"/>
    <n v="0"/>
    <n v="3206714"/>
    <n v="6964260.5545260152"/>
    <n v="0"/>
    <n v="2285612.2594440486"/>
    <s v="The Samuel Goldwyn Company"/>
    <n v="105"/>
  </r>
  <r>
    <s v="Storyville"/>
    <x v="0"/>
    <x v="0"/>
    <x v="12"/>
    <n v="140.30000000000001"/>
    <s v="September 30, 1992 (France)"/>
    <x v="1"/>
    <n v="1100"/>
    <s v="Mark Frost"/>
    <s v="Frank Galbally"/>
    <s v="James Spader"/>
    <s v="United States"/>
    <n v="0"/>
    <n v="422503"/>
    <n v="917581.35495367064"/>
    <n v="0"/>
    <n v="301142.55167498218"/>
    <s v="Davis Entertainment"/>
    <n v="113"/>
  </r>
  <r>
    <s v="Rescue Me"/>
    <x v="8"/>
    <x v="2"/>
    <x v="12"/>
    <n v="140.30000000000001"/>
    <s v="December 3, 1993 (United States)"/>
    <x v="33"/>
    <n v="683"/>
    <s v="Arthur Allan Seidelman"/>
    <s v="Mike Snyder"/>
    <s v="Michael Dudikoff"/>
    <s v="United States"/>
    <n v="0"/>
    <n v="0"/>
    <n v="0"/>
    <n v="0"/>
    <n v="0"/>
    <s v="Cannon Pictures"/>
    <n v="99"/>
  </r>
  <r>
    <s v="Map of the Human Heart"/>
    <x v="0"/>
    <x v="1"/>
    <x v="12"/>
    <n v="140.30000000000001"/>
    <s v="May 14, 1993 (United States)"/>
    <x v="12"/>
    <n v="3100"/>
    <s v="Vincent Ward"/>
    <s v="Louis Nowra"/>
    <s v="Jason Scott Lee"/>
    <s v="Australia"/>
    <n v="0"/>
    <n v="2806881"/>
    <n v="6095913.333570919"/>
    <n v="0"/>
    <n v="2000627.9401282964"/>
    <s v="Australian Film Finance Corporation (AFFC)"/>
    <n v="109"/>
  </r>
  <r>
    <s v="Ruby Cairo"/>
    <x v="8"/>
    <x v="16"/>
    <x v="12"/>
    <n v="140.30000000000001"/>
    <s v="October 29, 1993 (United States)"/>
    <x v="18"/>
    <n v="2100"/>
    <s v="Graeme Clifford"/>
    <s v="Robert Dillon"/>
    <s v="Andie MacDowell"/>
    <s v="United States"/>
    <n v="24000000"/>
    <n v="608866"/>
    <n v="1322319.8161083392"/>
    <n v="2.5369416666666664"/>
    <n v="433974.34069850319"/>
    <s v="Majestic Films International"/>
    <n v="90"/>
  </r>
  <r>
    <s v="The Waterdance"/>
    <x v="0"/>
    <x v="0"/>
    <x v="12"/>
    <n v="140.30000000000001"/>
    <s v="May 13, 1992 (United States)"/>
    <x v="8"/>
    <n v="2600"/>
    <s v="Neal Jimenez"/>
    <s v="Neal Jimenez"/>
    <s v="Eric Stoltz"/>
    <s v="United States"/>
    <n v="2700000"/>
    <n v="1723319"/>
    <n v="3742660.7220242335"/>
    <n v="63.826629629629629"/>
    <n v="1228310.0498930863"/>
    <s v="No Frills Film Production"/>
    <n v="106"/>
  </r>
  <r>
    <s v="Year of the Comet"/>
    <x v="8"/>
    <x v="2"/>
    <x v="12"/>
    <n v="140.30000000000001"/>
    <s v="April 24, 1992 (United States)"/>
    <x v="1"/>
    <n v="1500"/>
    <s v="Peter Yates"/>
    <s v="William Goldman"/>
    <s v="Penelope Ann Miller"/>
    <s v="United States"/>
    <n v="0"/>
    <n v="2791515"/>
    <n v="6062541.8424803987"/>
    <n v="0"/>
    <n v="1989675.6949394154"/>
    <s v="Castle Rock Entertainment"/>
    <n v="91"/>
  </r>
  <r>
    <s v="This Is My Life"/>
    <x v="8"/>
    <x v="0"/>
    <x v="12"/>
    <n v="140.30000000000001"/>
    <s v="February 21, 1992 (United States)"/>
    <x v="10"/>
    <n v="1100"/>
    <s v="Nora Ephron"/>
    <s v="Meg Wolitzer"/>
    <s v="Julie Kavner"/>
    <s v="United States"/>
    <n v="0"/>
    <n v="2922094"/>
    <n v="6346130.0199572342"/>
    <n v="0"/>
    <n v="2082746.9707769067"/>
    <s v="Twentieth Century Fox"/>
    <n v="105"/>
  </r>
  <r>
    <s v="Mistress"/>
    <x v="0"/>
    <x v="3"/>
    <x v="12"/>
    <n v="140.30000000000001"/>
    <s v="July 24, 1992 (United States)"/>
    <x v="20"/>
    <n v="2100"/>
    <s v="Barry Primus"/>
    <s v="Barry Primus"/>
    <s v="Robert Wuhl"/>
    <s v="United States"/>
    <n v="0"/>
    <n v="1102469"/>
    <n v="2394314.3570919456"/>
    <n v="0"/>
    <n v="785794.01282965078"/>
    <s v="Meir Teper"/>
    <n v="110"/>
  </r>
  <r>
    <s v="Passed Away"/>
    <x v="8"/>
    <x v="3"/>
    <x v="12"/>
    <n v="140.30000000000001"/>
    <s v="April 24, 1992 (United States)"/>
    <x v="1"/>
    <n v="1200"/>
    <s v="Charlie Peters"/>
    <s v="Charlie Peters"/>
    <s v="Bob Hoskins"/>
    <s v="United States"/>
    <n v="0"/>
    <n v="4030793"/>
    <n v="8753974.5338560231"/>
    <n v="0"/>
    <n v="2872981.4682822521"/>
    <s v="Hollywood Pictures"/>
    <n v="96"/>
  </r>
  <r>
    <s v="Blame It on the Bellboy"/>
    <x v="8"/>
    <x v="3"/>
    <x v="12"/>
    <n v="140.30000000000001"/>
    <s v="March 6, 1992 (United States)"/>
    <x v="30"/>
    <n v="2500"/>
    <s v="Mark Herman"/>
    <s v="Mark Herman"/>
    <s v="Bronson Pinchot"/>
    <s v="United Kingdom"/>
    <n v="0"/>
    <n v="3104545"/>
    <n v="6742372.4982181033"/>
    <n v="0"/>
    <n v="2212790.4490377763"/>
    <s v="Bellboy Films Limited"/>
    <n v="78"/>
  </r>
  <r>
    <s v="Leaving Normal"/>
    <x v="0"/>
    <x v="3"/>
    <x v="12"/>
    <n v="140.30000000000001"/>
    <s v="April 29, 1992 (United States)"/>
    <x v="14"/>
    <n v="1300"/>
    <s v="Edward Zwick"/>
    <s v="Ed Solomon"/>
    <s v="Christine Lahti"/>
    <s v="United States"/>
    <n v="0"/>
    <n v="1514114"/>
    <n v="3288314.5816108338"/>
    <n v="0"/>
    <n v="1079197.4340698502"/>
    <s v="Mirage Entertainment"/>
    <n v="110"/>
  </r>
  <r>
    <s v="House of Angels"/>
    <x v="0"/>
    <x v="3"/>
    <x v="12"/>
    <n v="140.30000000000001"/>
    <s v="August 6, 1993 (United States)"/>
    <x v="5"/>
    <n v="4500"/>
    <s v="Colin Nutley"/>
    <s v="Colin Nutley"/>
    <s v="Helena BergstrÃ¶m"/>
    <s v="Sweden"/>
    <n v="0"/>
    <n v="9481984"/>
    <n v="20592733.605131857"/>
    <n v="0"/>
    <n v="6758363.5067712041"/>
    <s v="Memfis Film"/>
    <n v="127"/>
  </r>
  <r>
    <s v="The Long Day Closes"/>
    <x v="1"/>
    <x v="5"/>
    <x v="12"/>
    <n v="140.30000000000001"/>
    <s v="May 28, 1993 (United States)"/>
    <x v="34"/>
    <n v="3000"/>
    <s v="Terence Davies"/>
    <s v="Terence Davies"/>
    <s v="Leigh McCormack"/>
    <s v="United Kingdom"/>
    <n v="0"/>
    <n v="22765"/>
    <n v="49440.452601568068"/>
    <n v="0"/>
    <n v="16225.944404846756"/>
    <s v="British Film Institute (BFI)"/>
    <n v="85"/>
  </r>
  <r>
    <s v="Once Upon a Time in China III"/>
    <x v="0"/>
    <x v="2"/>
    <x v="12"/>
    <n v="140.30000000000001"/>
    <s v="February 11, 1993 (Hong Kong)"/>
    <x v="8"/>
    <n v="6600"/>
    <s v="Hark Tsui"/>
    <s v="Tin-suen Chan"/>
    <s v="Jet Li"/>
    <s v="Hong Kong"/>
    <n v="0"/>
    <n v="0"/>
    <n v="0"/>
    <n v="0"/>
    <n v="0"/>
    <s v="Golden Harvest Company"/>
    <n v="109"/>
  </r>
  <r>
    <s v="Shadow of the Wolf"/>
    <x v="8"/>
    <x v="1"/>
    <x v="12"/>
    <n v="140.30000000000001"/>
    <s v="March 5, 1993 (United States)"/>
    <x v="46"/>
    <n v="876"/>
    <s v="Jacques Dorfmann"/>
    <s v="Jacques Dorfmann"/>
    <s v="Lou Diamond Phillips"/>
    <s v="France"/>
    <n v="0"/>
    <n v="1434174"/>
    <n v="3114702.9066286525"/>
    <n v="0"/>
    <n v="1022219.5295794725"/>
    <s v="Vision International"/>
    <n v="112"/>
  </r>
  <r>
    <s v="The Gun in Betty Lou's Handbag"/>
    <x v="8"/>
    <x v="3"/>
    <x v="12"/>
    <n v="140.30000000000001"/>
    <s v="August 21, 1992 (United States)"/>
    <x v="27"/>
    <n v="1600"/>
    <s v="Allan Moyle"/>
    <s v="Grace Cary Bickley"/>
    <s v="Penelope Ann Miller"/>
    <s v="United States"/>
    <n v="13000000"/>
    <n v="3721911"/>
    <n v="8083152.3998574475"/>
    <n v="28.630084615384614"/>
    <n v="2652823.235923022"/>
    <s v="In The Bag Productions"/>
    <n v="89"/>
  </r>
  <r>
    <s v="Tombstone"/>
    <x v="0"/>
    <x v="2"/>
    <x v="13"/>
    <n v="144.5"/>
    <s v="December 25, 1993 (United States)"/>
    <x v="40"/>
    <n v="132000"/>
    <s v="George P. Cosmatos"/>
    <s v="Kevin Jarre"/>
    <s v="Kurt Russell"/>
    <s v="United States"/>
    <n v="25000000"/>
    <n v="56505065"/>
    <n v="119149434.64013842"/>
    <n v="226.02026000000001"/>
    <n v="39103851.211072661"/>
    <s v="Hollywood Pictures"/>
    <n v="130"/>
  </r>
  <r>
    <s v="The Sandlot"/>
    <x v="1"/>
    <x v="3"/>
    <x v="13"/>
    <n v="144.5"/>
    <s v="April 7, 1993 (United States)"/>
    <x v="40"/>
    <n v="82000"/>
    <s v="David Mickey Evans"/>
    <s v="David Mickey Evans"/>
    <s v="Tom Guiry"/>
    <s v="United States"/>
    <n v="0"/>
    <n v="34348443"/>
    <n v="72428862.159861594"/>
    <n v="0"/>
    <n v="23770548.788927335"/>
    <s v="Twentieth Century Fox"/>
    <n v="101"/>
  </r>
  <r>
    <s v="Jurassic Park"/>
    <x v="8"/>
    <x v="2"/>
    <x v="13"/>
    <n v="144.5"/>
    <s v="June 11, 1993 (United States)"/>
    <x v="31"/>
    <n v="894000"/>
    <s v="Steven Spielberg"/>
    <s v="Michael Crichton"/>
    <s v="Sam Neill"/>
    <s v="United States"/>
    <n v="63000000"/>
    <n v="1033928303"/>
    <n v="2180193452.7619376"/>
    <n v="1641.1560365079363"/>
    <n v="715521316.95501733"/>
    <s v="Universal Pictures"/>
    <n v="127"/>
  </r>
  <r>
    <s v="Dazed and Confused"/>
    <x v="0"/>
    <x v="3"/>
    <x v="13"/>
    <n v="144.5"/>
    <s v="September 24, 1993 (United States)"/>
    <x v="37"/>
    <n v="171000"/>
    <s v="Richard Linklater"/>
    <s v="Richard Linklater"/>
    <s v="Jason London"/>
    <s v="United States"/>
    <n v="6900000"/>
    <n v="7993039"/>
    <n v="16854525.83598616"/>
    <n v="115.84114492753623"/>
    <n v="5531514.8788927337"/>
    <s v="Gramercy Pictures (I)"/>
    <n v="102"/>
  </r>
  <r>
    <s v="Schindler's List"/>
    <x v="0"/>
    <x v="5"/>
    <x v="13"/>
    <n v="144.5"/>
    <s v="February 4, 1994 (United States)"/>
    <x v="61"/>
    <n v="1200000"/>
    <s v="Steven Spielberg"/>
    <s v="Thomas Keneally"/>
    <s v="Liam Neeson"/>
    <s v="United States"/>
    <n v="22000000"/>
    <n v="322161245"/>
    <n v="679325476.48096895"/>
    <n v="1464.3692954545454"/>
    <n v="222948958.47750863"/>
    <s v="Universal Pictures"/>
    <n v="195"/>
  </r>
  <r>
    <s v="True Romance"/>
    <x v="0"/>
    <x v="6"/>
    <x v="13"/>
    <n v="144.5"/>
    <s v="September 10, 1993 (United States)"/>
    <x v="6"/>
    <n v="212000"/>
    <s v="Tony Scott"/>
    <s v="Quentin Tarantino"/>
    <s v="Christian Slater"/>
    <s v="United States"/>
    <n v="13000000"/>
    <n v="13088850"/>
    <n v="27599810.346020762"/>
    <n v="100.68346153846154"/>
    <n v="9058027.6816608999"/>
    <s v="Morgan Creek Entertainment"/>
    <n v="119"/>
  </r>
  <r>
    <s v="Naked"/>
    <x v="4"/>
    <x v="3"/>
    <x v="13"/>
    <n v="144.5"/>
    <s v="February 4, 1994 (United States)"/>
    <x v="40"/>
    <n v="36000"/>
    <s v="Mike Leigh"/>
    <s v="Mike Leigh"/>
    <s v="David Thewlis"/>
    <s v="United Kingdom"/>
    <n v="0"/>
    <n v="1769305"/>
    <n v="3730845.9065743946"/>
    <n v="0"/>
    <n v="1224432.5259515571"/>
    <s v="Thin Man Films"/>
    <n v="132"/>
  </r>
  <r>
    <s v="Robin Hood: Men in Tights"/>
    <x v="8"/>
    <x v="1"/>
    <x v="13"/>
    <n v="144.5"/>
    <s v="July 28, 1993 (United States)"/>
    <x v="17"/>
    <n v="119000"/>
    <s v="Mel Brooks"/>
    <s v="J.D. Shapiro"/>
    <s v="Cary Elwes"/>
    <s v="France"/>
    <n v="20000000"/>
    <n v="35739755"/>
    <n v="75362652.930795848"/>
    <n v="178.69877500000001"/>
    <n v="24733394.463667817"/>
    <s v="Brooksfilms"/>
    <n v="104"/>
  </r>
  <r>
    <s v="A Bronx Tale"/>
    <x v="0"/>
    <x v="6"/>
    <x v="13"/>
    <n v="144.5"/>
    <s v="October 1, 1993 (United States)"/>
    <x v="40"/>
    <n v="132000"/>
    <s v="Robert De Niro"/>
    <s v="Chazz Palminteri"/>
    <s v="Robert De Niro"/>
    <s v="United States"/>
    <n v="22000000"/>
    <n v="17287898"/>
    <n v="36454135.090657443"/>
    <n v="78.581354545454545"/>
    <n v="11963943.252595155"/>
    <s v="Price Entertainment"/>
    <n v="121"/>
  </r>
  <r>
    <s v="What's Eating Gilbert Grape"/>
    <x v="8"/>
    <x v="0"/>
    <x v="13"/>
    <n v="144.5"/>
    <s v="March 4, 1994 (United States)"/>
    <x v="3"/>
    <n v="221000"/>
    <s v="Lasse HallstrÃ¶m"/>
    <s v="Peter Hedges"/>
    <s v="Johnny Depp"/>
    <s v="United States"/>
    <n v="11000000"/>
    <n v="10032765"/>
    <n v="21155595.124567475"/>
    <n v="91.20695454545455"/>
    <n v="6943089.9653979233"/>
    <s v="Paramount Pictures"/>
    <n v="118"/>
  </r>
  <r>
    <s v="Hocus Pocus"/>
    <x v="1"/>
    <x v="3"/>
    <x v="13"/>
    <n v="144.5"/>
    <s v="July 16, 1993 (United States)"/>
    <x v="15"/>
    <n v="106000"/>
    <s v="Kenny Ortega"/>
    <s v="David Kirschner"/>
    <s v="Bette Midler"/>
    <s v="United States"/>
    <n v="28000000"/>
    <n v="44947705"/>
    <n v="94779001.477508649"/>
    <n v="160.52751785714287"/>
    <n v="31105678.200692039"/>
    <s v="Walt Disney Pictures"/>
    <n v="96"/>
  </r>
  <r>
    <s v="Carlito's Way"/>
    <x v="0"/>
    <x v="6"/>
    <x v="13"/>
    <n v="144.5"/>
    <s v="November 12, 1993 (United States)"/>
    <x v="6"/>
    <n v="206000"/>
    <s v="Brian De Palma"/>
    <s v="Edwin Torres"/>
    <s v="Al Pacino"/>
    <s v="United States"/>
    <n v="30000000"/>
    <n v="63848322"/>
    <n v="134633797.32456747"/>
    <n v="212.82774000000001"/>
    <n v="44185689.965397924"/>
    <s v="Universal Pictures"/>
    <n v="144"/>
  </r>
  <r>
    <s v="Mrs. Doubtfire"/>
    <x v="8"/>
    <x v="3"/>
    <x v="13"/>
    <n v="144.5"/>
    <s v="November 24, 1993 (United States)"/>
    <x v="9"/>
    <n v="252000"/>
    <s v="Chris Columbus"/>
    <s v="Anne Fine"/>
    <s v="Robin Williams"/>
    <s v="United States"/>
    <n v="25000000"/>
    <n v="441286195"/>
    <n v="930518364.12802768"/>
    <n v="1765.1447800000001"/>
    <n v="305388370.2422145"/>
    <s v="Twentieth Century Fox"/>
    <n v="125"/>
  </r>
  <r>
    <s v="The Fugitive"/>
    <x v="8"/>
    <x v="2"/>
    <x v="13"/>
    <n v="144.5"/>
    <s v="August 6, 1993 (United States)"/>
    <x v="40"/>
    <n v="275000"/>
    <s v="Andrew Davis"/>
    <s v="Jeb Stuart"/>
    <s v="Harrison Ford"/>
    <s v="United States"/>
    <n v="44000000"/>
    <n v="368875760"/>
    <n v="777830062.78200698"/>
    <n v="838.35400000000004"/>
    <n v="255277342.56055361"/>
    <s v="Warner Bros."/>
    <n v="130"/>
  </r>
  <r>
    <s v="Demolition Man"/>
    <x v="0"/>
    <x v="2"/>
    <x v="13"/>
    <n v="144.5"/>
    <s v="October 8, 1993 (United States)"/>
    <x v="17"/>
    <n v="163000"/>
    <s v="Marco Brambilla"/>
    <s v="Peter M. Lenkov"/>
    <s v="Sylvester Stallone"/>
    <s v="United States"/>
    <n v="57000000"/>
    <n v="58055768"/>
    <n v="122419325.32595156"/>
    <n v="101.8522245614035"/>
    <n v="40177002.076124564"/>
    <s v="Warner Bros."/>
    <n v="115"/>
  </r>
  <r>
    <s v="Dennis the Menace"/>
    <x v="1"/>
    <x v="3"/>
    <x v="13"/>
    <n v="144.5"/>
    <s v="June 25, 1993 (United States)"/>
    <x v="41"/>
    <n v="58000"/>
    <s v="Nick Castle"/>
    <s v="Hank Ketcham"/>
    <s v="Walter Matthau"/>
    <s v="United States"/>
    <n v="0"/>
    <n v="117270765"/>
    <n v="247283059.48442909"/>
    <n v="0"/>
    <n v="81156238.754325256"/>
    <s v="Warner Bros."/>
    <n v="94"/>
  </r>
  <r>
    <s v="Falling Down"/>
    <x v="0"/>
    <x v="2"/>
    <x v="13"/>
    <n v="144.5"/>
    <s v="February 26, 1993 (United States)"/>
    <x v="37"/>
    <n v="177000"/>
    <s v="Joel Schumacher"/>
    <s v="Ebbe Roe Smith"/>
    <s v="Michael Douglas"/>
    <s v="United States"/>
    <n v="25000000"/>
    <n v="40903593"/>
    <n v="86251382.60968858"/>
    <n v="163.614372"/>
    <n v="28306984.775086503"/>
    <s v="Alcor Films"/>
    <n v="113"/>
  </r>
  <r>
    <s v="The Pelican Brief"/>
    <x v="8"/>
    <x v="6"/>
    <x v="13"/>
    <n v="144.5"/>
    <s v="December 17, 1993 (United States)"/>
    <x v="14"/>
    <n v="81000"/>
    <s v="Alan J. Pakula"/>
    <s v="John Grisham"/>
    <s v="Julia Roberts"/>
    <s v="United States"/>
    <n v="45000000"/>
    <n v="195268056"/>
    <n v="411752087.63460207"/>
    <n v="433.92901333333327"/>
    <n v="135133602.7681661"/>
    <s v="Warner Bros."/>
    <n v="141"/>
  </r>
  <r>
    <s v="The Firm"/>
    <x v="0"/>
    <x v="0"/>
    <x v="13"/>
    <n v="144.5"/>
    <s v="June 30, 1993 (United States)"/>
    <x v="8"/>
    <n v="124000"/>
    <s v="Sydney Pollack"/>
    <s v="John Grisham"/>
    <s v="Tom Cruise"/>
    <s v="United States"/>
    <n v="42000000"/>
    <n v="270248367"/>
    <n v="569859359.34186852"/>
    <n v="643.44849285714292"/>
    <n v="187023091.34948096"/>
    <s v="Davis Entertainment"/>
    <n v="154"/>
  </r>
  <r>
    <s v="Last Action Hero"/>
    <x v="8"/>
    <x v="2"/>
    <x v="13"/>
    <n v="144.5"/>
    <s v="June 18, 1993 (United States)"/>
    <x v="5"/>
    <n v="141000"/>
    <s v="John McTiernan"/>
    <s v="Zak Penn"/>
    <s v="Arnold Schwarzenegger"/>
    <s v="United States"/>
    <n v="85000000"/>
    <n v="137298489"/>
    <n v="289514530.09204155"/>
    <n v="161.52763411764707"/>
    <n v="95016255.363321796"/>
    <s v="Columbia Pictures"/>
    <n v="130"/>
  </r>
  <r>
    <s v="Sister Act 2: Back in the Habit"/>
    <x v="1"/>
    <x v="3"/>
    <x v="13"/>
    <n v="144.5"/>
    <s v="December 10, 1993 (United States)"/>
    <x v="41"/>
    <n v="50000"/>
    <s v="Bill Duke"/>
    <s v="James Orr"/>
    <s v="Whoopi Goldberg"/>
    <s v="United States"/>
    <n v="38000000"/>
    <n v="57319029"/>
    <n v="120865800.25121108"/>
    <n v="150.83955"/>
    <n v="39667148.096885808"/>
    <s v="Touchstone Pictures"/>
    <n v="107"/>
  </r>
  <r>
    <s v="Groundhog Day"/>
    <x v="1"/>
    <x v="3"/>
    <x v="13"/>
    <n v="144.5"/>
    <s v="February 12, 1993 (United States)"/>
    <x v="45"/>
    <n v="589000"/>
    <s v="Harold Ramis"/>
    <s v="Danny Rubin"/>
    <s v="Bill Murray"/>
    <s v="United States"/>
    <n v="14600000"/>
    <n v="71074049"/>
    <n v="149870330.31349483"/>
    <n v="486.80855479452055"/>
    <n v="49186193.07958477"/>
    <s v="Columbia Pictures"/>
    <n v="101"/>
  </r>
  <r>
    <s v="Philadelphia"/>
    <x v="8"/>
    <x v="0"/>
    <x v="13"/>
    <n v="144.5"/>
    <s v="January 14, 1994 (United States)"/>
    <x v="3"/>
    <n v="229000"/>
    <s v="Jonathan Demme"/>
    <s v="Ron Nyswaner"/>
    <s v="Tom Hanks"/>
    <s v="United States"/>
    <n v="26000000"/>
    <n v="206678440"/>
    <n v="435812599.77854675"/>
    <n v="794.91707692307693"/>
    <n v="143030062.283737"/>
    <s v="TriStar Pictures"/>
    <n v="125"/>
  </r>
  <r>
    <s v="Super Mario Bros."/>
    <x v="1"/>
    <x v="1"/>
    <x v="13"/>
    <n v="144.5"/>
    <s v="May 28, 1993 (United States)"/>
    <x v="52"/>
    <n v="50000"/>
    <s v="Annabel Jankel"/>
    <s v="Parker Bennett"/>
    <s v="Bob Hoskins"/>
    <s v="United Kingdom"/>
    <n v="48000000"/>
    <n v="20915465"/>
    <n v="44103406.128027685"/>
    <n v="43.57388541666667"/>
    <n v="14474370.242214533"/>
    <s v="Allied Filmmakers"/>
    <n v="104"/>
  </r>
  <r>
    <s v="Sleepless in Seattle"/>
    <x v="1"/>
    <x v="3"/>
    <x v="13"/>
    <n v="144.5"/>
    <s v="June 25, 1993 (United States)"/>
    <x v="8"/>
    <n v="165000"/>
    <s v="Nora Ephron"/>
    <s v="Jeff Arch"/>
    <s v="Tom Hanks"/>
    <s v="United States"/>
    <n v="21000000"/>
    <n v="227927165"/>
    <n v="480618734.77854675"/>
    <n v="1085.3674523809523"/>
    <n v="157735062.283737"/>
    <s v="TriStar Pictures"/>
    <n v="105"/>
  </r>
  <r>
    <s v="Cliffhanger"/>
    <x v="0"/>
    <x v="2"/>
    <x v="13"/>
    <n v="144.5"/>
    <s v="May 28, 1993 (United States)"/>
    <x v="5"/>
    <n v="122000"/>
    <s v="Renny Harlin"/>
    <s v="John Long"/>
    <s v="Sylvester Stallone"/>
    <s v="United States"/>
    <n v="70000000"/>
    <n v="255000211"/>
    <n v="537706327.27820075"/>
    <n v="364.28601571428572"/>
    <n v="176470734.25605536"/>
    <s v="Carolco Pictures"/>
    <n v="113"/>
  </r>
  <r>
    <s v="The Piano"/>
    <x v="0"/>
    <x v="0"/>
    <x v="13"/>
    <n v="144.5"/>
    <s v="February 11, 1994 (United States)"/>
    <x v="37"/>
    <n v="81000"/>
    <s v="Jane Campion"/>
    <s v="Jane Campion"/>
    <s v="Holly Hunter"/>
    <s v="New Zealand"/>
    <n v="7000000"/>
    <n v="40185556"/>
    <n v="84737293.516955018"/>
    <n v="574.07937142857145"/>
    <n v="27810073.356401384"/>
    <s v="CiBy 2000"/>
    <n v="121"/>
  </r>
  <r>
    <s v="The Nightmare Before Christmas"/>
    <x v="1"/>
    <x v="10"/>
    <x v="13"/>
    <n v="144.5"/>
    <s v="October 29, 1993 (United States)"/>
    <x v="45"/>
    <n v="306000"/>
    <s v="Henry Selick"/>
    <s v="Tim Burton"/>
    <s v="Danny Elfman"/>
    <s v="United States"/>
    <n v="18000000"/>
    <n v="91491247"/>
    <n v="192923065.47335643"/>
    <n v="508.2847055555556"/>
    <n v="63315741.868512109"/>
    <s v="Touchstone Pictures"/>
    <n v="76"/>
  </r>
  <r>
    <s v="Rookie of the Year"/>
    <x v="1"/>
    <x v="3"/>
    <x v="13"/>
    <n v="144.5"/>
    <s v="July 7, 1993 (United States)"/>
    <x v="10"/>
    <n v="26000"/>
    <s v="Daniel Stern"/>
    <s v="Sam Harper"/>
    <s v="Thomas Ian Nicholas"/>
    <s v="United States"/>
    <n v="10000000"/>
    <n v="56500758"/>
    <n v="119140352.68235295"/>
    <n v="565.00757999999996"/>
    <n v="39100870.588235289"/>
    <s v="Twentieth Century Fox"/>
    <n v="103"/>
  </r>
  <r>
    <s v="Blood In, Blood Out"/>
    <x v="0"/>
    <x v="6"/>
    <x v="13"/>
    <n v="144.5"/>
    <s v="April 30, 1993 (United States)"/>
    <x v="45"/>
    <n v="29000"/>
    <s v="Taylor Hackford"/>
    <s v="Ross Thomas"/>
    <s v="Damian Chapa"/>
    <s v="United States"/>
    <n v="35000000"/>
    <n v="4496583"/>
    <n v="9481722.0768166091"/>
    <n v="12.847379999999999"/>
    <n v="3111822.1453287196"/>
    <s v="Hollywood Pictures"/>
    <n v="180"/>
  </r>
  <r>
    <s v="In the Name of the Father"/>
    <x v="0"/>
    <x v="5"/>
    <x v="13"/>
    <n v="144.5"/>
    <s v="February 25, 1994 (United States)"/>
    <x v="31"/>
    <n v="163000"/>
    <s v="Jim Sheridan"/>
    <s v="Gerry Conlon"/>
    <s v="Daniel Day-Lewis"/>
    <s v="Ireland"/>
    <n v="13000000"/>
    <n v="65796862"/>
    <n v="138742587.20692042"/>
    <n v="506.12970769230765"/>
    <n v="45534160.553633213"/>
    <s v="Hell's Kitchen Films"/>
    <n v="133"/>
  </r>
  <r>
    <s v="Alive"/>
    <x v="0"/>
    <x v="5"/>
    <x v="13"/>
    <n v="144.5"/>
    <s v="January 15, 1993 (United States)"/>
    <x v="12"/>
    <n v="53000"/>
    <s v="Frank Marshall"/>
    <s v="Piers Paul Read"/>
    <s v="Ethan Hawke"/>
    <s v="United States"/>
    <n v="32000000"/>
    <n v="36733909"/>
    <n v="77458976.278892741"/>
    <n v="114.793465625"/>
    <n v="25421390.311418682"/>
    <s v="Film Andes S.A."/>
    <n v="120"/>
  </r>
  <r>
    <s v="Addams Family Values"/>
    <x v="8"/>
    <x v="3"/>
    <x v="13"/>
    <n v="144.5"/>
    <s v="November 19, 1993 (United States)"/>
    <x v="8"/>
    <n v="84000"/>
    <s v="Barry Sonnenfeld"/>
    <s v="Charles Addams"/>
    <s v="Anjelica Huston"/>
    <s v="United States"/>
    <n v="47000000"/>
    <n v="48919043"/>
    <n v="103153165.41245675"/>
    <n v="104.08307021276595"/>
    <n v="33854008.996539794"/>
    <s v="Paramount Pictures"/>
    <n v="94"/>
  </r>
  <r>
    <s v="Indecent Proposal"/>
    <x v="0"/>
    <x v="0"/>
    <x v="13"/>
    <n v="144.5"/>
    <s v="April 7, 1993 (United States)"/>
    <x v="22"/>
    <n v="66000"/>
    <s v="Adrian Lyne"/>
    <s v="Jack Engelhard"/>
    <s v="Robert Redford"/>
    <s v="United States"/>
    <n v="38000000"/>
    <n v="266614059"/>
    <n v="562195873.89134955"/>
    <n v="701.61594473684215"/>
    <n v="184507999.30795848"/>
    <s v="Paramount Pictures"/>
    <n v="117"/>
  </r>
  <r>
    <s v="In the Line of Fire"/>
    <x v="0"/>
    <x v="2"/>
    <x v="13"/>
    <n v="144.5"/>
    <s v="July 9, 1993 (United States)"/>
    <x v="13"/>
    <n v="96000"/>
    <s v="Wolfgang Petersen"/>
    <s v="Jeff Maguire"/>
    <s v="Clint Eastwood"/>
    <s v="United States"/>
    <n v="40000000"/>
    <n v="176997168"/>
    <n v="373225170.17024225"/>
    <n v="442.49292000000003"/>
    <n v="122489389.61937715"/>
    <s v="Columbia Pictures"/>
    <n v="128"/>
  </r>
  <r>
    <s v="The Age of Innocence"/>
    <x v="1"/>
    <x v="0"/>
    <x v="13"/>
    <n v="144.5"/>
    <s v="October 1, 1993 (United States)"/>
    <x v="13"/>
    <n v="56000"/>
    <s v="Martin Scorsese"/>
    <s v="Edith Wharton"/>
    <s v="Daniel Day-Lewis"/>
    <s v="United States"/>
    <n v="34000000"/>
    <n v="32255440"/>
    <n v="68015450.297577858"/>
    <n v="94.868941176470585"/>
    <n v="22322103.806228373"/>
    <s v="Columbia Pictures"/>
    <n v="139"/>
  </r>
  <r>
    <s v="Menace II Society"/>
    <x v="0"/>
    <x v="6"/>
    <x v="13"/>
    <n v="144.5"/>
    <s v="May 26, 1993 (United States)"/>
    <x v="24"/>
    <n v="54000"/>
    <s v="Albert Hughes"/>
    <s v="Allen Hughes"/>
    <s v="Tyrin Turner"/>
    <s v="United States"/>
    <n v="3500000"/>
    <n v="27912072"/>
    <n v="58856805.110034607"/>
    <n v="797.48777142857148"/>
    <n v="19316312.802768167"/>
    <s v="New Line Cinema"/>
    <n v="97"/>
  </r>
  <r>
    <s v="Gettysburg"/>
    <x v="1"/>
    <x v="0"/>
    <x v="13"/>
    <n v="144.5"/>
    <s v="October 8, 1993 (United States)"/>
    <x v="37"/>
    <n v="27000"/>
    <s v="Ron Maxwell"/>
    <s v="Michael Shaara"/>
    <s v="Tom Berenger"/>
    <s v="United States"/>
    <n v="25000000"/>
    <n v="10769960"/>
    <n v="22710081.743944637"/>
    <n v="43.079840000000004"/>
    <n v="7453259.5155709339"/>
    <s v="TriStar Television"/>
    <n v="271"/>
  </r>
  <r>
    <s v="The Three Musketeers"/>
    <x v="1"/>
    <x v="2"/>
    <x v="13"/>
    <n v="144.5"/>
    <s v="November 12, 1993 (United States)"/>
    <x v="5"/>
    <n v="52000"/>
    <s v="Stephen Herek"/>
    <s v="Alexandre Dumas"/>
    <s v="Charlie Sheen"/>
    <s v="Austria"/>
    <n v="30000000"/>
    <n v="53898845"/>
    <n v="113653827.48442908"/>
    <n v="179.66281666666666"/>
    <n v="37300238.754325256"/>
    <s v="Walt Disney Pictures"/>
    <n v="105"/>
  </r>
  <r>
    <s v="Homeward Bound: The Incredible Journey"/>
    <x v="2"/>
    <x v="1"/>
    <x v="13"/>
    <n v="144.5"/>
    <s v="February 12, 1993 (United States)"/>
    <x v="15"/>
    <n v="43000"/>
    <s v="Duwayne Dunham"/>
    <s v="Sheila Burnford"/>
    <s v="Michael J. Fox"/>
    <s v="United States"/>
    <n v="0"/>
    <n v="41833324"/>
    <n v="88211860.36539793"/>
    <n v="0"/>
    <n v="28950397.231833909"/>
    <s v="Touchwood Pacific Partners 1"/>
    <n v="84"/>
  </r>
  <r>
    <s v="The Secret Garden"/>
    <x v="2"/>
    <x v="0"/>
    <x v="13"/>
    <n v="144.5"/>
    <s v="August 13, 1993 (United States)"/>
    <x v="4"/>
    <n v="38000"/>
    <s v="Agnieszka Holland"/>
    <s v="Frances Hodgson Burnett"/>
    <s v="Kate Maberly"/>
    <s v="United Kingdom"/>
    <n v="18000000"/>
    <n v="31181347"/>
    <n v="65750563.535640143"/>
    <n v="173.22970555555554"/>
    <n v="21578786.851211071"/>
    <s v="Warner Bros."/>
    <n v="101"/>
  </r>
  <r>
    <s v="Free Willy"/>
    <x v="1"/>
    <x v="1"/>
    <x v="13"/>
    <n v="144.5"/>
    <s v="July 16, 1993 (United States)"/>
    <x v="22"/>
    <n v="71000"/>
    <s v="Simon Wincer"/>
    <s v="Keith Walker"/>
    <s v="Jason James Richter"/>
    <s v="United States"/>
    <n v="20000000"/>
    <n v="153698625"/>
    <n v="324096685.38062286"/>
    <n v="768.49312499999996"/>
    <n v="106365830.44982699"/>
    <s v="Warner Bros. Family Entertainment"/>
    <n v="112"/>
  </r>
  <r>
    <s v="RoboCop 3"/>
    <x v="8"/>
    <x v="2"/>
    <x v="13"/>
    <n v="144.5"/>
    <s v="November 5, 1993 (United States)"/>
    <x v="52"/>
    <n v="47000"/>
    <s v="Fred Dekker"/>
    <s v="Edward Neumeier"/>
    <s v="Robert John Burke"/>
    <s v="United States"/>
    <n v="22000000"/>
    <n v="10696210"/>
    <n v="22554568.768166091"/>
    <n v="48.619136363636365"/>
    <n v="7402221.4532871973"/>
    <s v="Orion Pictures"/>
    <n v="104"/>
  </r>
  <r>
    <s v="The Remains of the Day"/>
    <x v="1"/>
    <x v="0"/>
    <x v="13"/>
    <n v="144.5"/>
    <s v="November 19, 1993 (United States)"/>
    <x v="40"/>
    <n v="69000"/>
    <s v="James Ivory"/>
    <s v="Kazuo Ishiguro"/>
    <s v="Anthony Hopkins"/>
    <s v="United States"/>
    <n v="15000000"/>
    <n v="23237911"/>
    <n v="49000633.091349483"/>
    <n v="154.91940666666665"/>
    <n v="16081599.307958476"/>
    <s v="Columbia Pictures"/>
    <n v="134"/>
  </r>
  <r>
    <s v="Hard Target"/>
    <x v="0"/>
    <x v="2"/>
    <x v="13"/>
    <n v="144.5"/>
    <s v="August 20, 1993 (United States)"/>
    <x v="19"/>
    <n v="46000"/>
    <s v="John Woo"/>
    <s v="Chuck Pfarrer"/>
    <s v="Jean-Claude Van Damme"/>
    <s v="United States"/>
    <n v="18000000"/>
    <n v="74189677"/>
    <n v="156440100.91280279"/>
    <n v="412.16487222222219"/>
    <n v="51342337.02422145"/>
    <s v="Universal Pictures"/>
    <n v="97"/>
  </r>
  <r>
    <s v="Fire in the Sky"/>
    <x v="8"/>
    <x v="5"/>
    <x v="13"/>
    <n v="144.5"/>
    <s v="March 12, 1993 (United States)"/>
    <x v="16"/>
    <n v="23000"/>
    <s v="Robert Lieberman"/>
    <s v="Travis Walton"/>
    <s v="D.B. Sweeney"/>
    <s v="United States"/>
    <n v="15000000"/>
    <n v="19885552"/>
    <n v="41931679.546020761"/>
    <n v="132.57034666666667"/>
    <n v="13761627.6816609"/>
    <s v="Paramount Pictures"/>
    <n v="109"/>
  </r>
  <r>
    <s v="Cool Runnings"/>
    <x v="1"/>
    <x v="1"/>
    <x v="13"/>
    <n v="144.5"/>
    <s v="October 1, 1993 (United States)"/>
    <x v="9"/>
    <n v="96000"/>
    <s v="Jon Turteltaub"/>
    <s v="Lynn Siefert"/>
    <s v="John Candy"/>
    <s v="United States"/>
    <n v="14000000"/>
    <n v="154856263"/>
    <n v="326537739.35017306"/>
    <n v="1106.1161642857141"/>
    <n v="107166964.01384082"/>
    <s v="Walt Disney Pictures"/>
    <n v="98"/>
  </r>
  <r>
    <s v="Dave"/>
    <x v="8"/>
    <x v="3"/>
    <x v="13"/>
    <n v="144.5"/>
    <s v="May 7, 1993 (United States)"/>
    <x v="8"/>
    <n v="50000"/>
    <s v="Ivan Reitman"/>
    <s v="Gary Ross"/>
    <s v="Kevin Kline"/>
    <s v="United States"/>
    <n v="28000000"/>
    <n v="63270710"/>
    <n v="133415815.48096886"/>
    <n v="225.96682142857139"/>
    <n v="43785958.477508649"/>
    <s v="Warner Bros."/>
    <n v="110"/>
  </r>
  <r>
    <s v="Kalifornia"/>
    <x v="0"/>
    <x v="6"/>
    <x v="13"/>
    <n v="144.5"/>
    <s v="September 3, 1993 (United States)"/>
    <x v="17"/>
    <n v="52000"/>
    <s v="Dominic Sena"/>
    <s v="Stephen Levy"/>
    <s v="Brad Pitt"/>
    <s v="United States"/>
    <n v="9000000"/>
    <n v="2395231"/>
    <n v="5050705.0913494816"/>
    <n v="26.613677777777777"/>
    <n v="1657599.3079584774"/>
    <s v="PolyGram Filmed Entertainment"/>
    <n v="117"/>
  </r>
  <r>
    <s v="Benny &amp; Joon"/>
    <x v="1"/>
    <x v="3"/>
    <x v="13"/>
    <n v="144.5"/>
    <s v="April 16, 1993 (United States)"/>
    <x v="13"/>
    <n v="56000"/>
    <s v="Jeremiah S. Chechik"/>
    <s v="Barry Berman"/>
    <s v="Johnny Depp"/>
    <s v="United States"/>
    <n v="0"/>
    <n v="23261580"/>
    <n v="49050542.740484431"/>
    <n v="0"/>
    <n v="16097979.238754325"/>
    <s v="Metro-Goldwyn-Mayer (MGM)"/>
    <n v="98"/>
  </r>
  <r>
    <s v="Sliver"/>
    <x v="0"/>
    <x v="0"/>
    <x v="13"/>
    <n v="144.5"/>
    <s v="May 21, 1993 (United States)"/>
    <x v="18"/>
    <n v="30000"/>
    <s v="Phillip Noyce"/>
    <s v="Ira Levin"/>
    <s v="Sharon Stone"/>
    <s v="United States"/>
    <n v="40000000"/>
    <n v="116300000"/>
    <n v="245236055.36332181"/>
    <n v="290.75"/>
    <n v="80484429.065743938"/>
    <s v="Paramount Pictures"/>
    <n v="107"/>
  </r>
  <r>
    <s v="Rudy"/>
    <x v="1"/>
    <x v="5"/>
    <x v="13"/>
    <n v="144.5"/>
    <s v="October 22, 1993 (United States)"/>
    <x v="24"/>
    <n v="59000"/>
    <s v="David Anspaugh"/>
    <s v="Angelo Pizzo"/>
    <s v="Sean Astin"/>
    <s v="United States"/>
    <n v="0"/>
    <n v="22881563"/>
    <n v="48249219.696193777"/>
    <n v="0"/>
    <n v="15834991.69550173"/>
    <s v="TriStar Pictures"/>
    <n v="114"/>
  </r>
  <r>
    <s v="Coneheads"/>
    <x v="1"/>
    <x v="3"/>
    <x v="13"/>
    <n v="144.5"/>
    <s v="July 23, 1993 (United States)"/>
    <x v="11"/>
    <n v="52000"/>
    <s v="Steve Barron"/>
    <s v="Tom Davis"/>
    <s v="Dan Aykroyd"/>
    <s v="United States"/>
    <n v="33000000"/>
    <n v="21274717"/>
    <n v="44860943.044290662"/>
    <n v="64.46883939393939"/>
    <n v="14722987.543252595"/>
    <s v="Paramount Pictures"/>
    <n v="88"/>
  </r>
  <r>
    <s v="So I Married an Axe Murderer"/>
    <x v="8"/>
    <x v="3"/>
    <x v="13"/>
    <n v="144.5"/>
    <s v="July 30, 1993 (United States)"/>
    <x v="16"/>
    <n v="36000"/>
    <s v="Thomas Schlamme"/>
    <s v="Robbie Fox"/>
    <s v="Mike Myers"/>
    <s v="United States"/>
    <n v="20000000"/>
    <n v="11585483"/>
    <n v="24429734.741176471"/>
    <n v="57.927415000000003"/>
    <n v="8017635.2941176463"/>
    <s v="TriStar Pictures"/>
    <n v="93"/>
  </r>
  <r>
    <s v="Hot Shots! Part Deux"/>
    <x v="8"/>
    <x v="2"/>
    <x v="13"/>
    <n v="144.5"/>
    <s v="May 21, 1993 (United States)"/>
    <x v="14"/>
    <n v="86000"/>
    <s v="Jim Abrahams"/>
    <s v="Jim Abrahams"/>
    <s v="Charlie Sheen"/>
    <s v="United States"/>
    <n v="25000000"/>
    <n v="133752825"/>
    <n v="282037963.85813153"/>
    <n v="535.01130000000001"/>
    <n v="92562508.650519028"/>
    <s v="Twentieth Century Fox"/>
    <n v="86"/>
  </r>
  <r>
    <s v="Much Ado About Nothing"/>
    <x v="8"/>
    <x v="3"/>
    <x v="13"/>
    <n v="144.5"/>
    <s v="July 2, 1993 (United States)"/>
    <x v="4"/>
    <n v="46000"/>
    <s v="Kenneth Branagh"/>
    <s v="William Shakespeare"/>
    <s v="Kenneth Branagh"/>
    <s v="United Kingdom"/>
    <n v="11000000"/>
    <n v="22549338"/>
    <n v="47548673.277508654"/>
    <n v="204.99398181818179"/>
    <n v="15605078.200692041"/>
    <s v="Renaissance Films"/>
    <n v="111"/>
  </r>
  <r>
    <s v="The Crush"/>
    <x v="0"/>
    <x v="0"/>
    <x v="13"/>
    <n v="144.5"/>
    <s v="April 2, 1993 (United States)"/>
    <x v="1"/>
    <n v="17000"/>
    <s v="Alan Shapiro"/>
    <s v="Alan Shapiro"/>
    <s v="Cary Elwes"/>
    <s v="United States"/>
    <n v="6000000"/>
    <n v="13609396"/>
    <n v="28697459.939100347"/>
    <n v="226.82326666666665"/>
    <n v="9418267.1280276813"/>
    <s v="Morgan Creek Entertainment"/>
    <n v="89"/>
  </r>
  <r>
    <s v="Loaded Weapon 1"/>
    <x v="8"/>
    <x v="2"/>
    <x v="13"/>
    <n v="144.5"/>
    <s v="February 5, 1993 (United States)"/>
    <x v="19"/>
    <n v="45000"/>
    <s v="Gene Quintano"/>
    <s v="Don Holley"/>
    <s v="Emilio Estevez"/>
    <s v="United States"/>
    <n v="13000000"/>
    <n v="27979399"/>
    <n v="58998774.223529413"/>
    <n v="215.22614615384614"/>
    <n v="19362905.882352941"/>
    <s v="New Line Cinema"/>
    <n v="84"/>
  </r>
  <r>
    <s v="This Boy's Life"/>
    <x v="0"/>
    <x v="5"/>
    <x v="13"/>
    <n v="144.5"/>
    <s v="April 23, 1993 (United States)"/>
    <x v="4"/>
    <n v="49000"/>
    <s v="Michael Caton-Jones"/>
    <s v="Tobias Wolff"/>
    <s v="Robert De Niro"/>
    <s v="United States"/>
    <n v="0"/>
    <n v="4104962"/>
    <n v="8655930.2519031148"/>
    <n v="0"/>
    <n v="2840804.1522491346"/>
    <s v="Knickerbocker Films"/>
    <n v="115"/>
  </r>
  <r>
    <s v="Three Colors: Blue"/>
    <x v="0"/>
    <x v="0"/>
    <x v="13"/>
    <n v="144.5"/>
    <s v="September 8, 1993 (France)"/>
    <x v="6"/>
    <n v="93000"/>
    <s v="Krzysztof Kieslowski"/>
    <s v="Krzysztof Kieslowski"/>
    <s v="Juliette Binoche"/>
    <s v="France"/>
    <n v="0"/>
    <n v="1341154"/>
    <n v="2828025.0782006923"/>
    <n v="0"/>
    <n v="928134.25605536334"/>
    <s v="MK2 Productions"/>
    <n v="94"/>
  </r>
  <r>
    <s v="Grumpy Old Men"/>
    <x v="8"/>
    <x v="3"/>
    <x v="13"/>
    <n v="144.5"/>
    <s v="December 25, 1993 (United States)"/>
    <x v="9"/>
    <n v="45000"/>
    <s v="Donald Petrie"/>
    <s v="Mark Steven Johnson"/>
    <s v="Jack Lemmon"/>
    <s v="United States"/>
    <n v="0"/>
    <n v="70172621"/>
    <n v="147969533.69342563"/>
    <n v="0"/>
    <n v="48562367.474048443"/>
    <s v="John Davis"/>
    <n v="103"/>
  </r>
  <r>
    <s v="A Perfect World"/>
    <x v="8"/>
    <x v="6"/>
    <x v="13"/>
    <n v="144.5"/>
    <s v="November 24, 1993 (United States)"/>
    <x v="24"/>
    <n v="76000"/>
    <s v="Clint Eastwood"/>
    <s v="John Lee Hancock"/>
    <s v="Kevin Costner"/>
    <s v="United States"/>
    <n v="30000000"/>
    <n v="135130999"/>
    <n v="284944051.17854673"/>
    <n v="450.43666333333334"/>
    <n v="93516262.283737019"/>
    <s v="Warner Bros."/>
    <n v="138"/>
  </r>
  <r>
    <s v="Leprechaun"/>
    <x v="0"/>
    <x v="3"/>
    <x v="13"/>
    <n v="144.5"/>
    <s v="January 8, 1993 (United States)"/>
    <x v="25"/>
    <n v="25000"/>
    <s v="Mark Jones"/>
    <s v="Mark Jones"/>
    <s v="Warwick Davis"/>
    <s v="United States"/>
    <n v="900000"/>
    <n v="8556940"/>
    <n v="18043595.97231834"/>
    <n v="950.77111111111117"/>
    <n v="5921757.7854671273"/>
    <s v="Trimark Pictures"/>
    <n v="92"/>
  </r>
  <r>
    <s v="Malice"/>
    <x v="0"/>
    <x v="6"/>
    <x v="13"/>
    <n v="144.5"/>
    <s v="October 1, 1993 (United States)"/>
    <x v="5"/>
    <n v="24000"/>
    <s v="Harold Becker"/>
    <s v="Aaron Sorkin"/>
    <s v="Alec Baldwin"/>
    <s v="Canada"/>
    <n v="20000000"/>
    <n v="46405336"/>
    <n v="97852635.84221454"/>
    <n v="232.02668000000003"/>
    <n v="32114419.377162628"/>
    <s v="Castle Rock Entertainment"/>
    <n v="107"/>
  </r>
  <r>
    <s v="What's Love Got to Do with It"/>
    <x v="0"/>
    <x v="5"/>
    <x v="13"/>
    <n v="144.5"/>
    <s v="June 25, 1993 (United States)"/>
    <x v="4"/>
    <n v="18000"/>
    <s v="Brian Gibson"/>
    <s v="Tina Turner"/>
    <s v="Angela Bassett"/>
    <s v="United States"/>
    <n v="15000000"/>
    <n v="39100956"/>
    <n v="82450251.164013848"/>
    <n v="260.67304000000001"/>
    <n v="27059485.121107265"/>
    <s v="Touchstone Pictures"/>
    <n v="118"/>
  </r>
  <r>
    <s v="Short Cuts"/>
    <x v="0"/>
    <x v="3"/>
    <x v="13"/>
    <n v="144.5"/>
    <s v="October 1, 1993 (Italy)"/>
    <x v="3"/>
    <n v="43000"/>
    <s v="Robert Altman"/>
    <s v="Raymond Carver"/>
    <s v="Andie MacDowell"/>
    <s v="United States"/>
    <n v="0"/>
    <n v="6110979"/>
    <n v="12885919.040138409"/>
    <n v="0"/>
    <n v="4229051.2110726638"/>
    <s v="Fine Line Features"/>
    <n v="188"/>
  </r>
  <r>
    <s v="Son in Law"/>
    <x v="8"/>
    <x v="3"/>
    <x v="13"/>
    <n v="144.5"/>
    <s v="July 2, 1993 (United States)"/>
    <x v="1"/>
    <n v="18000"/>
    <s v="Steve Rash"/>
    <s v="Patrick J. Clifton"/>
    <s v="Pauly Shore"/>
    <s v="United States"/>
    <n v="0"/>
    <n v="36448400"/>
    <n v="76856937.577854678"/>
    <n v="0"/>
    <n v="25223806.228373703"/>
    <s v="Hollywood Pictures"/>
    <n v="95"/>
  </r>
  <r>
    <s v="Striking Distance"/>
    <x v="0"/>
    <x v="2"/>
    <x v="13"/>
    <n v="144.5"/>
    <s v="September 17, 1993 (United States)"/>
    <x v="23"/>
    <n v="41000"/>
    <s v="Rowdy Herrington"/>
    <s v="Rowdy Herrington"/>
    <s v="Bruce Willis"/>
    <s v="United States"/>
    <n v="30000000"/>
    <n v="24107867"/>
    <n v="50835066.262283742"/>
    <n v="80.359556666666663"/>
    <n v="16683644.982698962"/>
    <s v="Columbia Pictures"/>
    <n v="102"/>
  </r>
  <r>
    <s v="Return of the Living Dead III"/>
    <x v="3"/>
    <x v="4"/>
    <x v="13"/>
    <n v="144.5"/>
    <s v="February 25, 1994 (Brazil)"/>
    <x v="23"/>
    <n v="14000"/>
    <s v="Brian Yuzna"/>
    <s v="John Penney"/>
    <s v="Kent McCord"/>
    <s v="United States"/>
    <n v="2000000"/>
    <n v="54207"/>
    <n v="114303.61868512111"/>
    <n v="2.71035"/>
    <n v="37513.494809688578"/>
    <s v="Bandai Visual Company"/>
    <n v="97"/>
  </r>
  <r>
    <s v="Searching for Bobby Fischer"/>
    <x v="1"/>
    <x v="5"/>
    <x v="13"/>
    <n v="144.5"/>
    <s v="August 11, 1993 (United States)"/>
    <x v="34"/>
    <n v="37000"/>
    <s v="Steven Zaillian"/>
    <s v="Fred Waitzkin"/>
    <s v="Joe Mantegna"/>
    <s v="United States"/>
    <n v="12000000"/>
    <n v="7266383"/>
    <n v="15322262.284429066"/>
    <n v="60.553191666666663"/>
    <n v="5028638.7543252595"/>
    <s v="Mirage Enterprises"/>
    <n v="109"/>
  </r>
  <r>
    <s v="Jason Goes to Hell: the Final Friday"/>
    <x v="3"/>
    <x v="7"/>
    <x v="13"/>
    <n v="144.5"/>
    <s v="August 13, 1993 (United States)"/>
    <x v="29"/>
    <n v="29000"/>
    <s v="Adam Marcus"/>
    <s v="Jay Huguely"/>
    <s v="John D. LeMay"/>
    <s v="United States"/>
    <n v="3000000"/>
    <n v="15935068"/>
    <n v="33601489.408996545"/>
    <n v="531.16893333333337"/>
    <n v="11027728.719723184"/>
    <s v="New Line Cinema"/>
    <n v="87"/>
  </r>
  <r>
    <s v="Matinee"/>
    <x v="1"/>
    <x v="3"/>
    <x v="13"/>
    <n v="144.5"/>
    <s v="January 29, 1993 (United States)"/>
    <x v="15"/>
    <n v="10000"/>
    <s v="Joe Dante"/>
    <s v="Jerico Stone"/>
    <s v="John Goodman"/>
    <s v="United States"/>
    <n v="13000000"/>
    <n v="9532895"/>
    <n v="20101543.989619378"/>
    <n v="73.329961538461546"/>
    <n v="6597159.169550173"/>
    <s v="Universal Pictures"/>
    <n v="99"/>
  </r>
  <r>
    <s v="The Good Son"/>
    <x v="0"/>
    <x v="0"/>
    <x v="13"/>
    <n v="144.5"/>
    <s v="September 24, 1993 (United States)"/>
    <x v="5"/>
    <n v="37000"/>
    <s v="Joseph Ruben"/>
    <s v="Ian McEwan"/>
    <s v="Macaulay Culkin"/>
    <s v="United States"/>
    <n v="17000000"/>
    <n v="60613008"/>
    <n v="127811650.77923876"/>
    <n v="356.54710588235292"/>
    <n v="41946718.339100346"/>
    <s v="Twentieth Century Fox"/>
    <n v="87"/>
  </r>
  <r>
    <s v="The Beverly Hillbillies"/>
    <x v="1"/>
    <x v="3"/>
    <x v="13"/>
    <n v="144.5"/>
    <s v="October 15, 1993 (United States)"/>
    <x v="18"/>
    <n v="18000"/>
    <s v="Penelope Spheeris"/>
    <s v="Paul Henning"/>
    <s v="Diedrich Bader"/>
    <s v="United States"/>
    <n v="25000000"/>
    <n v="57405220"/>
    <n v="121047546.94809689"/>
    <n v="229.62088"/>
    <n v="39726795.847750865"/>
    <s v="Twentieth Century Fox"/>
    <n v="92"/>
  </r>
  <r>
    <s v="Beethoven's 2nd"/>
    <x v="1"/>
    <x v="3"/>
    <x v="13"/>
    <n v="144.5"/>
    <s v="December 17, 1993 (United States)"/>
    <x v="38"/>
    <n v="26000"/>
    <s v="Rod Daniel"/>
    <s v="John Hughes"/>
    <s v="Charles Grodin"/>
    <s v="United States"/>
    <n v="15000000"/>
    <n v="118243066"/>
    <n v="249333302.49273357"/>
    <n v="788.28710666666666"/>
    <n v="81829111.418685123"/>
    <s v="Northern Lights Entertainment"/>
    <n v="89"/>
  </r>
  <r>
    <s v="Killing Zoe"/>
    <x v="0"/>
    <x v="6"/>
    <x v="13"/>
    <n v="144.5"/>
    <s v="September 1994 (United States)"/>
    <x v="16"/>
    <n v="20000"/>
    <s v="Roger Avary"/>
    <s v="Roger Avary"/>
    <s v="Eric Stoltz"/>
    <s v="France"/>
    <n v="1500000"/>
    <n v="418961"/>
    <n v="883442.33010380622"/>
    <n v="27.930733333333336"/>
    <n v="289938.40830449824"/>
    <s v="Davis-Films"/>
    <n v="96"/>
  </r>
  <r>
    <s v="Cronos"/>
    <x v="0"/>
    <x v="7"/>
    <x v="13"/>
    <n v="144.5"/>
    <s v="May 1994 (United States)"/>
    <x v="17"/>
    <n v="28000"/>
    <s v="Guillermo del Toro"/>
    <s v="Guillermo del Toro"/>
    <s v="Federico Luppi"/>
    <s v="Mexico"/>
    <n v="2000000"/>
    <n v="621392"/>
    <n v="1310298.5633217993"/>
    <n v="31.069600000000001"/>
    <n v="430029.06574394461"/>
    <s v="CNCAIMC"/>
    <n v="94"/>
  </r>
  <r>
    <s v="Geronimo: An American Legend"/>
    <x v="8"/>
    <x v="0"/>
    <x v="13"/>
    <n v="144.5"/>
    <s v="December 10, 1993 (United States)"/>
    <x v="16"/>
    <n v="9900"/>
    <s v="Walter Hill"/>
    <s v="John Milius"/>
    <s v="Jason Patric"/>
    <s v="United States"/>
    <n v="35000000"/>
    <n v="18635620"/>
    <n v="39296009.785467133"/>
    <n v="53.244628571428578"/>
    <n v="12896622.837370241"/>
    <s v="Columbia Pictures"/>
    <n v="115"/>
  </r>
  <r>
    <s v="Wayne's World 2"/>
    <x v="8"/>
    <x v="3"/>
    <x v="13"/>
    <n v="144.5"/>
    <s v="December 10, 1993 (United States)"/>
    <x v="19"/>
    <n v="79000"/>
    <s v="Stephen Surjik"/>
    <s v="Mike Myers"/>
    <s v="Mike Myers"/>
    <s v="United States"/>
    <n v="40000000"/>
    <n v="48198019"/>
    <n v="101632777.78062284"/>
    <n v="120.4950475"/>
    <n v="33355030.449826989"/>
    <s v="Paramount Pictures"/>
    <n v="95"/>
  </r>
  <r>
    <s v="Point of No Return"/>
    <x v="0"/>
    <x v="2"/>
    <x v="13"/>
    <n v="144.5"/>
    <s v="March 19, 1993 (United States)"/>
    <x v="10"/>
    <n v="26000"/>
    <s v="John Badham"/>
    <s v="Luc Besson"/>
    <s v="Bridget Fonda"/>
    <s v="United States"/>
    <n v="0"/>
    <n v="30038362"/>
    <n v="63340407.622145332"/>
    <n v="0"/>
    <n v="20787793.771626297"/>
    <s v="Warner Bros."/>
    <n v="109"/>
  </r>
  <r>
    <s v="Boxing Helena"/>
    <x v="0"/>
    <x v="0"/>
    <x v="13"/>
    <n v="144.5"/>
    <s v="September 3, 1993 (United States)"/>
    <x v="32"/>
    <n v="12000"/>
    <s v="Jennifer Lynch"/>
    <s v="Philippe Caland"/>
    <s v="Julian Sands"/>
    <s v="United States"/>
    <n v="0"/>
    <n v="1796389"/>
    <n v="3787956.5972318342"/>
    <n v="0"/>
    <n v="1243175.7785467128"/>
    <s v="Mainline Pictures"/>
    <n v="107"/>
  </r>
  <r>
    <s v="Romeo Is Bleeding"/>
    <x v="0"/>
    <x v="6"/>
    <x v="13"/>
    <n v="144.5"/>
    <s v="February 4, 1994 (United States)"/>
    <x v="14"/>
    <n v="13000"/>
    <s v="Peter Medak"/>
    <s v="Hilary Henkin"/>
    <s v="Gary Oldman"/>
    <s v="United Kingdom"/>
    <n v="11500000"/>
    <n v="3275585"/>
    <n v="6907064.0103806229"/>
    <n v="28.483347826086959"/>
    <n v="2266840.830449827"/>
    <s v="Polygram Filmed Entertainment"/>
    <n v="110"/>
  </r>
  <r>
    <s v="Rising Sun"/>
    <x v="0"/>
    <x v="2"/>
    <x v="13"/>
    <n v="144.5"/>
    <s v="July 30, 1993 (United States)"/>
    <x v="21"/>
    <n v="43000"/>
    <s v="Philip Kaufman"/>
    <s v="Michael Crichton"/>
    <s v="Sean Connery"/>
    <s v="United States"/>
    <n v="35000000"/>
    <n v="107198790"/>
    <n v="226044784.17301038"/>
    <n v="306.28225714285713"/>
    <n v="74186013.840830445"/>
    <s v="Twentieth Century Fox"/>
    <n v="129"/>
  </r>
  <r>
    <s v="For Love or Money"/>
    <x v="1"/>
    <x v="3"/>
    <x v="13"/>
    <n v="144.5"/>
    <s v="October 1, 1993 (United States)"/>
    <x v="19"/>
    <n v="13000"/>
    <s v="Barry Sonnenfeld"/>
    <s v="Mark Rosenthal"/>
    <s v="Michael J. Fox"/>
    <s v="United States"/>
    <n v="30000000"/>
    <n v="11146270"/>
    <n v="23503588.020761248"/>
    <n v="37.15423333333333"/>
    <n v="7713681.660899654"/>
    <s v="Universal Pictures"/>
    <n v="96"/>
  </r>
  <r>
    <s v="Teenage Mutant Ninja Turtles III"/>
    <x v="1"/>
    <x v="2"/>
    <x v="13"/>
    <n v="144.5"/>
    <s v="March 19, 1993 (United States)"/>
    <x v="25"/>
    <n v="32000"/>
    <s v="Stuart Gillard"/>
    <s v="Kevin Eastman"/>
    <s v="Elias Koteas"/>
    <s v="United States"/>
    <n v="21000000"/>
    <n v="42273609"/>
    <n v="89140267.559169561"/>
    <n v="201.30289999999999"/>
    <n v="29255092.733564012"/>
    <s v="Golden Harvest Company"/>
    <n v="96"/>
  </r>
  <r>
    <s v="Body Snatchers"/>
    <x v="0"/>
    <x v="4"/>
    <x v="13"/>
    <n v="144.5"/>
    <s v="February 18, 1994 (United States)"/>
    <x v="22"/>
    <n v="17000"/>
    <s v="Abel Ferrara"/>
    <s v="Jack Finney"/>
    <s v="Gabrielle Anwar"/>
    <s v="United States"/>
    <n v="13000000"/>
    <n v="428868"/>
    <n v="904332.73079584783"/>
    <n v="3.2989846153846156"/>
    <n v="296794.46366782003"/>
    <s v="Dorset Productions"/>
    <n v="87"/>
  </r>
  <r>
    <s v="Stalingrad"/>
    <x v="4"/>
    <x v="0"/>
    <x v="13"/>
    <n v="144.5"/>
    <s v="January 21, 1993 (Germany)"/>
    <x v="24"/>
    <n v="32000"/>
    <s v="Joseph Vilsmaier"/>
    <s v="JÃ¼rgen BÃ¼scher"/>
    <s v="Dominique Horwitz"/>
    <s v="Germany"/>
    <n v="0"/>
    <n v="152972"/>
    <n v="322564.48719723185"/>
    <n v="0"/>
    <n v="105862.97577854671"/>
    <s v="B.A. Produktion"/>
    <n v="134"/>
  </r>
  <r>
    <s v="Airborne"/>
    <x v="1"/>
    <x v="1"/>
    <x v="13"/>
    <n v="144.5"/>
    <s v="September 17, 1993 (United States)"/>
    <x v="21"/>
    <n v="6500"/>
    <s v="Rob Bowman"/>
    <s v="Bill Apablasa"/>
    <s v="Shane McDermott"/>
    <s v="United States"/>
    <n v="2600000"/>
    <n v="2850263"/>
    <n v="6010208.5543252602"/>
    <n v="109.6255"/>
    <n v="1972500.3460207612"/>
    <s v="Icon Entertainment International"/>
    <n v="91"/>
  </r>
  <r>
    <s v="The Thing Called Love"/>
    <x v="8"/>
    <x v="3"/>
    <x v="13"/>
    <n v="144.5"/>
    <s v="August 27, 1993 (United States)"/>
    <x v="5"/>
    <n v="7400"/>
    <s v="Peter Bogdanovich"/>
    <s v="Carol Heikkinen"/>
    <s v="River Phoenix"/>
    <s v="United States"/>
    <n v="14000000"/>
    <n v="1029721"/>
    <n v="2171321.7211072664"/>
    <n v="7.355150000000001"/>
    <n v="712609.68858131487"/>
    <s v="Paramount Pictures"/>
    <n v="116"/>
  </r>
  <r>
    <s v="The Vanishing"/>
    <x v="0"/>
    <x v="0"/>
    <x v="13"/>
    <n v="144.5"/>
    <s v="February 5, 1993 (United States)"/>
    <x v="21"/>
    <n v="24000"/>
    <s v="George Sluizer"/>
    <s v="Tim KrabbÃ©"/>
    <s v="Jeff Bridges"/>
    <s v="United States"/>
    <n v="0"/>
    <n v="14543394"/>
    <n v="30666935.306574397"/>
    <n v="0"/>
    <n v="10064632.525951557"/>
    <s v="Twentieth Century Fox"/>
    <n v="109"/>
  </r>
  <r>
    <s v="The House of the Spirits"/>
    <x v="0"/>
    <x v="0"/>
    <x v="13"/>
    <n v="144.5"/>
    <s v="April 1, 1994 (United States)"/>
    <x v="15"/>
    <n v="22000"/>
    <s v="Bille August"/>
    <s v="Isabel Allende"/>
    <s v="Jeremy Irons"/>
    <s v="Portugal"/>
    <n v="40000000"/>
    <n v="6265311"/>
    <n v="13211351.292041523"/>
    <n v="15.6632775"/>
    <n v="4335855.3633217989"/>
    <s v="Constantin Film"/>
    <n v="140"/>
  </r>
  <r>
    <s v="Undercover Blues"/>
    <x v="8"/>
    <x v="3"/>
    <x v="13"/>
    <n v="144.5"/>
    <s v="September 10, 1993 (United States)"/>
    <x v="10"/>
    <n v="7700"/>
    <s v="Herbert Ross"/>
    <s v="Ian Abrams"/>
    <s v="Kathleen Turner"/>
    <s v="United States"/>
    <n v="0"/>
    <n v="12324660"/>
    <n v="25988400.705882356"/>
    <n v="0"/>
    <n v="8529176.4705882352"/>
    <s v="Metro-Goldwyn-Mayer (MGM)"/>
    <n v="90"/>
  </r>
  <r>
    <s v="Little Buddha"/>
    <x v="1"/>
    <x v="0"/>
    <x v="13"/>
    <n v="144.5"/>
    <s v="May 25, 1994 (United States)"/>
    <x v="10"/>
    <n v="16000"/>
    <s v="Bernardo Bertolucci"/>
    <s v="Bernardo Bertolucci"/>
    <s v="Keanu Reeves"/>
    <s v="France"/>
    <n v="35000000"/>
    <n v="4858139"/>
    <n v="10244117.323875433"/>
    <n v="13.880397142857143"/>
    <n v="3362033.910034602"/>
    <s v="CiBy 2000"/>
    <n v="123"/>
  </r>
  <r>
    <s v="Dragon"/>
    <x v="8"/>
    <x v="2"/>
    <x v="13"/>
    <n v="144.5"/>
    <s v="May 7, 1993 (United States)"/>
    <x v="9"/>
    <n v="29000"/>
    <s v="Rob Cohen"/>
    <s v="Robert Clouse"/>
    <s v="Jason Scott Lee"/>
    <s v="United States"/>
    <n v="14000000"/>
    <n v="63513743"/>
    <n v="133928287.14256056"/>
    <n v="453.66959285714285"/>
    <n v="43954147.404844292"/>
    <s v="Raffaella De Laurentiis Productions"/>
    <n v="120"/>
  </r>
  <r>
    <s v="Poetic Justice"/>
    <x v="0"/>
    <x v="0"/>
    <x v="13"/>
    <n v="144.5"/>
    <s v="July 23, 1993 (United States)"/>
    <x v="10"/>
    <n v="13000"/>
    <s v="John Singleton"/>
    <s v="John Singleton"/>
    <s v="Janet Jackson"/>
    <s v="United States"/>
    <n v="14000000"/>
    <n v="27515786"/>
    <n v="58021176.430449829"/>
    <n v="196.54132857142855"/>
    <n v="19042066.435986158"/>
    <s v="Columbia Pictures"/>
    <n v="109"/>
  </r>
  <r>
    <s v="The Joy Luck Club"/>
    <x v="0"/>
    <x v="0"/>
    <x v="13"/>
    <n v="144.5"/>
    <s v="October 29, 1993 (United States)"/>
    <x v="3"/>
    <n v="16000"/>
    <s v="Wayne Wang"/>
    <s v="Amy Tan"/>
    <s v="Tamlyn Tomita"/>
    <s v="United States"/>
    <n v="11000000"/>
    <n v="32901136"/>
    <n v="69376997.503114194"/>
    <n v="299.10123636363636"/>
    <n v="22768952.249134947"/>
    <s v="Hollywood Pictures"/>
    <n v="139"/>
  </r>
  <r>
    <s v="The Cement Garden"/>
    <x v="4"/>
    <x v="0"/>
    <x v="13"/>
    <n v="144.5"/>
    <s v="February 11, 1994 (United States)"/>
    <x v="12"/>
    <n v="4500"/>
    <s v="Andrew Birkin"/>
    <s v="Andrew Birkin"/>
    <s v="Charlotte Gainsbourg"/>
    <s v="France"/>
    <n v="0"/>
    <n v="322975"/>
    <n v="681041.40138408309"/>
    <n v="0"/>
    <n v="223512.11072664359"/>
    <s v="British Broadcasting Corporation (BBC)"/>
    <n v="101"/>
  </r>
  <r>
    <s v="Untamed Heart"/>
    <x v="8"/>
    <x v="0"/>
    <x v="13"/>
    <n v="144.5"/>
    <s v="February 12, 1993 (United States)"/>
    <x v="8"/>
    <n v="13000"/>
    <s v="Tony Bill"/>
    <s v="Tom Sierchio"/>
    <s v="Christian Slater"/>
    <s v="United States"/>
    <n v="7500000"/>
    <n v="18898806"/>
    <n v="39850977.080968857"/>
    <n v="251.98407999999998"/>
    <n v="13078758.477508649"/>
    <s v="Metro-Goldwyn-Mayer (MGM)"/>
    <n v="102"/>
  </r>
  <r>
    <s v="Batman: Mask of the Phantasm"/>
    <x v="1"/>
    <x v="10"/>
    <x v="13"/>
    <n v="144.5"/>
    <s v="December 25, 1993 (United States)"/>
    <x v="40"/>
    <n v="45000"/>
    <s v="Directors"/>
    <s v="Alan Burnett"/>
    <s v="Kevin Conroy"/>
    <s v="United States"/>
    <n v="6000000"/>
    <n v="5635204"/>
    <n v="11882675.839446368"/>
    <n v="93.920066666666671"/>
    <n v="3899795.1557093426"/>
    <s v="Warner Bros. Animation"/>
    <n v="76"/>
  </r>
  <r>
    <s v="Freaked"/>
    <x v="8"/>
    <x v="3"/>
    <x v="13"/>
    <n v="144.5"/>
    <s v="March 31, 1994 (Australia)"/>
    <x v="5"/>
    <n v="6700"/>
    <s v="Tom Stern"/>
    <s v="Tim Burns"/>
    <s v="Brooke Shields"/>
    <s v="United States"/>
    <n v="11000000"/>
    <n v="29296"/>
    <n v="61775.025605536335"/>
    <n v="0.26632727272727275"/>
    <n v="20274.048442906573"/>
    <s v="Chiodo Brothers Productions"/>
    <n v="80"/>
  </r>
  <r>
    <s v="Swing Kids"/>
    <x v="8"/>
    <x v="0"/>
    <x v="13"/>
    <n v="144.5"/>
    <s v="March 5, 1993 (United States)"/>
    <x v="8"/>
    <n v="16000"/>
    <s v="Thomas Carter"/>
    <s v="Jonathan Marc Feldman"/>
    <s v="Robert Sean Leonard"/>
    <s v="United States"/>
    <n v="0"/>
    <n v="5632086"/>
    <n v="11876101.067128029"/>
    <n v="0"/>
    <n v="3897637.3702422143"/>
    <s v="Hollywood Pictures"/>
    <n v="112"/>
  </r>
  <r>
    <s v="Heart and Souls"/>
    <x v="8"/>
    <x v="3"/>
    <x v="13"/>
    <n v="144.5"/>
    <s v="August 13, 1993 (United States)"/>
    <x v="9"/>
    <n v="17000"/>
    <s v="Ron Underwood"/>
    <s v="Gregory Hansen"/>
    <s v="Robert Downey Jr."/>
    <s v="United States"/>
    <n v="25000000"/>
    <n v="16589540"/>
    <n v="34981542.131487891"/>
    <n v="66.358159999999998"/>
    <n v="11480650.519031141"/>
    <s v="Universal Pictures"/>
    <n v="104"/>
  </r>
  <r>
    <s v="Needful Things"/>
    <x v="0"/>
    <x v="6"/>
    <x v="13"/>
    <n v="144.5"/>
    <s v="August 27, 1993 (United States)"/>
    <x v="21"/>
    <n v="24000"/>
    <s v="Fraser C. Heston"/>
    <s v="Stephen King"/>
    <s v="Max von Sydow"/>
    <s v="United States"/>
    <n v="0"/>
    <n v="15185672"/>
    <n v="32021275.144636679"/>
    <n v="0"/>
    <n v="10509115.570934255"/>
    <s v="Castle Rock Entertainment"/>
    <n v="120"/>
  </r>
  <r>
    <s v="Ruby in Paradise"/>
    <x v="0"/>
    <x v="0"/>
    <x v="13"/>
    <n v="144.5"/>
    <s v="November 5, 1993 (United States)"/>
    <x v="9"/>
    <n v="2500"/>
    <s v="Victor Nunez"/>
    <s v="Jane Austen"/>
    <s v="Ashley Judd"/>
    <s v="United States"/>
    <n v="800000"/>
    <n v="1001437"/>
    <n v="2111680.6498269895"/>
    <n v="125.17962499999999"/>
    <n v="693035.98615916946"/>
    <s v="Full Crew/Say Yea"/>
    <n v="114"/>
  </r>
  <r>
    <s v="Six Degrees of Separation"/>
    <x v="0"/>
    <x v="3"/>
    <x v="13"/>
    <n v="144.5"/>
    <s v="December 8, 1993 (United States)"/>
    <x v="8"/>
    <n v="20000"/>
    <s v="Fred Schepisi"/>
    <s v="John Guare"/>
    <s v="Will Smith"/>
    <s v="United States"/>
    <n v="12000000"/>
    <n v="6405918"/>
    <n v="13507842.315570936"/>
    <n v="53.382649999999998"/>
    <n v="4433161.2456747405"/>
    <s v="Metro-Goldwyn-Mayer (MGM)"/>
    <n v="112"/>
  </r>
  <r>
    <s v="The Man Without a Face"/>
    <x v="8"/>
    <x v="0"/>
    <x v="13"/>
    <n v="144.5"/>
    <s v="August 25, 1993 (United States)"/>
    <x v="17"/>
    <n v="28000"/>
    <s v="Mel Gibson"/>
    <s v="Isabelle Holland"/>
    <s v="Mel Gibson"/>
    <s v="United States"/>
    <n v="0"/>
    <n v="24760338"/>
    <n v="52210899.575086504"/>
    <n v="0"/>
    <n v="17135182.006920416"/>
    <s v="Icon Entertainment International"/>
    <n v="115"/>
  </r>
  <r>
    <s v="Farewell My Concubine"/>
    <x v="0"/>
    <x v="0"/>
    <x v="13"/>
    <n v="144.5"/>
    <s v="October 15, 1993 (United States)"/>
    <x v="31"/>
    <n v="26000"/>
    <s v="Kaige Chen"/>
    <s v="Pik-Wah Lee"/>
    <s v="Leslie Cheung"/>
    <s v="China"/>
    <n v="4000000"/>
    <n v="6122607"/>
    <n v="12910438.428373704"/>
    <n v="153.06517500000001"/>
    <n v="4237098.2698961934"/>
    <s v="Tomson Films"/>
    <n v="171"/>
  </r>
  <r>
    <s v="Sniper"/>
    <x v="0"/>
    <x v="2"/>
    <x v="13"/>
    <n v="144.5"/>
    <s v="January 29, 1993 (United States)"/>
    <x v="10"/>
    <n v="23000"/>
    <s v="Luis Llosa"/>
    <s v="Michael Frost Beckner"/>
    <s v="Tom Berenger"/>
    <s v="United States"/>
    <n v="0"/>
    <n v="18994653"/>
    <n v="40053084.907266438"/>
    <n v="0"/>
    <n v="13145088.581314879"/>
    <s v="Baltimore Pictures"/>
    <n v="98"/>
  </r>
  <r>
    <s v="Judgment Night"/>
    <x v="0"/>
    <x v="2"/>
    <x v="13"/>
    <n v="144.5"/>
    <s v="October 15, 1993 (United States)"/>
    <x v="14"/>
    <n v="16000"/>
    <s v="Stephen Hopkins"/>
    <s v="Lewis Colick"/>
    <s v="Emilio Estevez"/>
    <s v="Japan"/>
    <n v="21000000"/>
    <n v="12526677"/>
    <n v="26414383.957785469"/>
    <n v="59.650842857142862"/>
    <n v="8668980.6228373703"/>
    <s v="Largo Entertainment"/>
    <n v="110"/>
  </r>
  <r>
    <s v="Shadowlands"/>
    <x v="1"/>
    <x v="5"/>
    <x v="13"/>
    <n v="144.5"/>
    <s v="January 14, 1994 (United States)"/>
    <x v="4"/>
    <n v="18000"/>
    <s v="Richard Attenborough"/>
    <s v="William Nicholson"/>
    <s v="Anthony Hopkins"/>
    <s v="United Kingdom"/>
    <n v="22000000"/>
    <n v="25842377"/>
    <n v="54492541.674048446"/>
    <n v="117.46535"/>
    <n v="17883997.923875432"/>
    <s v="Price Entertainment"/>
    <n v="131"/>
  </r>
  <r>
    <s v="Arizona Dream"/>
    <x v="0"/>
    <x v="3"/>
    <x v="13"/>
    <n v="144.5"/>
    <s v="September 9, 1994 (United States)"/>
    <x v="4"/>
    <n v="42000"/>
    <s v="Emir Kusturica"/>
    <s v="David Atkins"/>
    <s v="Johnny Depp"/>
    <s v="France"/>
    <n v="19000000"/>
    <n v="112547"/>
    <n v="237322.28996539794"/>
    <n v="0.59235263157894735"/>
    <n v="77887.19723183391"/>
    <s v="Canal+"/>
    <n v="142"/>
  </r>
  <r>
    <s v="Nowhere to Run"/>
    <x v="0"/>
    <x v="2"/>
    <x v="13"/>
    <n v="144.5"/>
    <s v="January 15, 1993 (United States)"/>
    <x v="46"/>
    <n v="22000"/>
    <s v="Robert Harmon"/>
    <s v="Joe Eszterhas"/>
    <s v="Jean-Claude Van Damme"/>
    <s v="United States"/>
    <n v="15000000"/>
    <n v="22189039"/>
    <n v="46788928.604152255"/>
    <n v="147.92692666666667"/>
    <n v="15355736.33217993"/>
    <s v="Columbia Pictures"/>
    <n v="94"/>
  </r>
  <r>
    <s v="King of the Hill"/>
    <x v="8"/>
    <x v="0"/>
    <x v="13"/>
    <n v="144.5"/>
    <s v="August 20, 1993 (United States)"/>
    <x v="34"/>
    <n v="7800"/>
    <s v="Steven Soderbergh"/>
    <s v="A.E. Hotchner"/>
    <s v="Jesse Bradford"/>
    <s v="United States"/>
    <n v="8000000"/>
    <n v="1214231"/>
    <n v="2560388.8283737027"/>
    <n v="15.177887500000001"/>
    <n v="840298.26989619376"/>
    <s v="Wildwood Enterprises"/>
    <n v="103"/>
  </r>
  <r>
    <s v="Mad Dog and Glory"/>
    <x v="0"/>
    <x v="3"/>
    <x v="13"/>
    <n v="144.5"/>
    <s v="March 5, 1993 (United States)"/>
    <x v="19"/>
    <n v="21000"/>
    <s v="John McNaughton"/>
    <s v="Richard Price"/>
    <s v="Robert De Niro"/>
    <s v="United States"/>
    <n v="19000000"/>
    <n v="11081586"/>
    <n v="23367192.070588235"/>
    <n v="58.324136842105268"/>
    <n v="7668917.6470588231"/>
    <s v="Universal Pictures"/>
    <n v="97"/>
  </r>
  <r>
    <s v="We're Back! A Dinosaur's Story"/>
    <x v="2"/>
    <x v="10"/>
    <x v="13"/>
    <n v="144.5"/>
    <s v="November 24, 1993 (United States)"/>
    <x v="10"/>
    <n v="14000"/>
    <s v="Directors"/>
    <s v="John Patrick Shanley"/>
    <s v="John Goodman"/>
    <s v="United States"/>
    <n v="0"/>
    <n v="9317021"/>
    <n v="19646341.16747405"/>
    <n v="0"/>
    <n v="6447765.3979238756"/>
    <s v="Universal Pictures"/>
    <n v="72"/>
  </r>
  <r>
    <s v="Red Rock West"/>
    <x v="0"/>
    <x v="6"/>
    <x v="13"/>
    <n v="144.5"/>
    <s v="May 14, 1993 (Italy)"/>
    <x v="9"/>
    <n v="21000"/>
    <s v="John Dahl"/>
    <s v="John Dahl"/>
    <s v="Nicolas Cage"/>
    <s v="United States"/>
    <n v="8000000"/>
    <n v="2502551"/>
    <n v="5277005.4650519034"/>
    <n v="31.2818875"/>
    <n v="1731869.204152249"/>
    <s v="Propaganda Films"/>
    <n v="98"/>
  </r>
  <r>
    <s v="The Program"/>
    <x v="0"/>
    <x v="2"/>
    <x v="13"/>
    <n v="144.5"/>
    <s v="September 24, 1993 (United States)"/>
    <x v="16"/>
    <n v="9700"/>
    <s v="David S. Ward"/>
    <s v="David S. Ward"/>
    <s v="James Caan"/>
    <s v="United States"/>
    <n v="15000000"/>
    <n v="23032565"/>
    <n v="48567630.141868517"/>
    <n v="153.55043333333333"/>
    <n v="15939491.349480968"/>
    <s v="Touchstone Pictures"/>
    <n v="112"/>
  </r>
  <r>
    <s v="Ghost in the Machine"/>
    <x v="0"/>
    <x v="4"/>
    <x v="13"/>
    <n v="144.5"/>
    <s v="December 29, 1993 (United States)"/>
    <x v="26"/>
    <n v="3400"/>
    <s v="Rachel Talalay"/>
    <s v="William Davies"/>
    <s v="Karen Allen"/>
    <s v="United States"/>
    <n v="12000000"/>
    <n v="5086909"/>
    <n v="10726513.303114187"/>
    <n v="42.390908333333336"/>
    <n v="3520352.249134948"/>
    <s v="Twentieth Century Fox"/>
    <n v="95"/>
  </r>
  <r>
    <s v="Fearless"/>
    <x v="0"/>
    <x v="0"/>
    <x v="13"/>
    <n v="144.5"/>
    <s v="November 5, 1993 (United States)"/>
    <x v="12"/>
    <n v="22000"/>
    <s v="Peter Weir"/>
    <s v="Rafael Yglesias"/>
    <s v="Jeff Bridges"/>
    <s v="United States"/>
    <n v="0"/>
    <n v="6995302"/>
    <n v="14750647.193079585"/>
    <n v="0"/>
    <n v="4841039.4463667814"/>
    <s v="Spring Creek Productions"/>
    <n v="122"/>
  </r>
  <r>
    <s v="Manhattan Murder Mystery"/>
    <x v="1"/>
    <x v="3"/>
    <x v="13"/>
    <n v="144.5"/>
    <s v="August 18, 1993 (United States)"/>
    <x v="4"/>
    <n v="41000"/>
    <s v="Woody Allen"/>
    <s v="Woody Allen"/>
    <s v="Woody Allen"/>
    <s v="United States"/>
    <n v="13500000"/>
    <n v="11330911"/>
    <n v="23892931.361245677"/>
    <n v="83.932674074074072"/>
    <n v="7841460.8996539786"/>
    <s v="TriStar Pictures"/>
    <n v="104"/>
  </r>
  <r>
    <s v="Surf Ninjas"/>
    <x v="1"/>
    <x v="2"/>
    <x v="13"/>
    <n v="144.5"/>
    <s v="August 20, 1993 (United States)"/>
    <x v="27"/>
    <n v="7700"/>
    <s v="Neal Israel"/>
    <s v="Dan Gordon"/>
    <s v="Ernie Reyes Sr."/>
    <s v="United States"/>
    <n v="0"/>
    <n v="4916135"/>
    <n v="10366410.619377162"/>
    <n v="0"/>
    <n v="3402169.5501730102"/>
    <s v="New Line Cinema"/>
    <n v="87"/>
  </r>
  <r>
    <s v="Weekend at Bernie's II"/>
    <x v="1"/>
    <x v="1"/>
    <x v="13"/>
    <n v="144.5"/>
    <s v="July 9, 1993 (United States)"/>
    <x v="25"/>
    <n v="13000"/>
    <s v="Robert Klane"/>
    <s v="Robert Klane"/>
    <s v="Andrew McCarthy"/>
    <s v="United States"/>
    <n v="7000000"/>
    <n v="12741891"/>
    <n v="26868195.070588239"/>
    <n v="182.02701428571427"/>
    <n v="8817917.6470588241"/>
    <s v="Artimm"/>
    <n v="97"/>
  </r>
  <r>
    <s v="Les visiteurs"/>
    <x v="0"/>
    <x v="3"/>
    <x v="13"/>
    <n v="144.5"/>
    <s v="July 12, 1996 (United States)"/>
    <x v="12"/>
    <n v="33000"/>
    <s v="Jean-Marie PoirÃ©"/>
    <s v="Christian Clavier"/>
    <s v="Christian Clavier"/>
    <s v="France"/>
    <n v="0"/>
    <n v="659810"/>
    <n v="1391308.6989619378"/>
    <n v="0"/>
    <n v="456615.91695501731"/>
    <s v="Alpilles Productions"/>
    <n v="107"/>
  </r>
  <r>
    <s v="The Adventures of Huck Finn"/>
    <x v="1"/>
    <x v="1"/>
    <x v="13"/>
    <n v="144.5"/>
    <s v="April 2, 1993 (United States)"/>
    <x v="19"/>
    <n v="8000"/>
    <s v="Stephen Sommers"/>
    <s v="Mark Twain"/>
    <s v="Elijah Wood"/>
    <s v="United States"/>
    <n v="6500000"/>
    <n v="24103594"/>
    <n v="50826055.998615921"/>
    <n v="370.82452307692307"/>
    <n v="16680687.889273355"/>
    <s v="Steve White Productions"/>
    <n v="108"/>
  </r>
  <r>
    <s v="Made in America"/>
    <x v="8"/>
    <x v="3"/>
    <x v="13"/>
    <n v="144.5"/>
    <s v="May 28, 1993 (United States)"/>
    <x v="27"/>
    <n v="16000"/>
    <s v="Richard Benjamin"/>
    <s v="Marcia Brandwynne"/>
    <s v="Whoopi Goldberg"/>
    <s v="United States"/>
    <n v="22000000"/>
    <n v="104942695"/>
    <n v="221287468.28027683"/>
    <n v="477.01225000000005"/>
    <n v="72624702.422145322"/>
    <s v="Canal+"/>
    <n v="111"/>
  </r>
  <r>
    <s v="Dream Lover"/>
    <x v="0"/>
    <x v="0"/>
    <x v="13"/>
    <n v="144.5"/>
    <s v="May 6, 1994 (United States)"/>
    <x v="19"/>
    <n v="4500"/>
    <s v="Nicholas Kazan"/>
    <s v="Nicholas Kazan"/>
    <s v="James Spader"/>
    <s v="United States"/>
    <n v="0"/>
    <n v="256264"/>
    <n v="540371.21660899662"/>
    <n v="0"/>
    <n v="177345.32871972318"/>
    <s v="PolyGram Filmed Entertainment"/>
    <n v="103"/>
  </r>
  <r>
    <s v="M. Butterfly"/>
    <x v="0"/>
    <x v="0"/>
    <x v="13"/>
    <n v="144.5"/>
    <s v="October 1, 1993 (United States)"/>
    <x v="8"/>
    <n v="9000"/>
    <s v="David Cronenberg"/>
    <s v="David Henry Hwang"/>
    <s v="Jeremy Irons"/>
    <s v="United States"/>
    <n v="0"/>
    <n v="1498795"/>
    <n v="3160434.8546712804"/>
    <n v="0"/>
    <n v="1037228.3737024221"/>
    <s v="Geffen Pictures"/>
    <n v="101"/>
  </r>
  <r>
    <s v="The Dark Half"/>
    <x v="0"/>
    <x v="4"/>
    <x v="13"/>
    <n v="144.5"/>
    <s v="April 23, 1993 (United States)"/>
    <x v="22"/>
    <n v="16000"/>
    <s v="George A. Romero"/>
    <s v="Stephen King"/>
    <s v="Timothy Hutton"/>
    <s v="United States"/>
    <n v="15000000"/>
    <n v="10611160"/>
    <n v="22375228.041522492"/>
    <n v="70.741066666666669"/>
    <n v="7343363.3217993081"/>
    <s v="Orion Pictures"/>
    <n v="122"/>
  </r>
  <r>
    <s v="Only the Strong"/>
    <x v="8"/>
    <x v="2"/>
    <x v="13"/>
    <n v="144.5"/>
    <s v="August 27, 1993 (United States)"/>
    <x v="14"/>
    <n v="5900"/>
    <s v="Sheldon Lettich"/>
    <s v="Sheldon Lettich"/>
    <s v="Mark Dacascos"/>
    <s v="France"/>
    <n v="6000000"/>
    <n v="3283371"/>
    <n v="6923481.9633217994"/>
    <n v="54.722850000000001"/>
    <n v="2272229.0657439446"/>
    <s v="August Entertainment"/>
    <n v="99"/>
  </r>
  <r>
    <s v="My Life"/>
    <x v="8"/>
    <x v="0"/>
    <x v="13"/>
    <n v="144.5"/>
    <s v="November 12, 1993 (United States)"/>
    <x v="8"/>
    <n v="11000"/>
    <s v="Bruce Joel Rubin"/>
    <s v="Bruce Joel Rubin"/>
    <s v="Michael Keaton"/>
    <s v="United States"/>
    <n v="15000000"/>
    <n v="27804899"/>
    <n v="58630814.707958482"/>
    <n v="185.36599333333334"/>
    <n v="19242144.6366782"/>
    <s v="Capella Films"/>
    <n v="117"/>
  </r>
  <r>
    <s v="Mi vida loca"/>
    <x v="0"/>
    <x v="6"/>
    <x v="13"/>
    <n v="144.5"/>
    <s v="July 15, 1994 (United States)"/>
    <x v="16"/>
    <n v="2000"/>
    <s v="Allison Anders"/>
    <s v="Allison Anders"/>
    <s v="Angel Aviles"/>
    <s v="United States"/>
    <n v="0"/>
    <n v="3267313"/>
    <n v="6889621.253287198"/>
    <n v="0"/>
    <n v="2261116.2629757784"/>
    <s v="Channel Four Films"/>
    <n v="92"/>
  </r>
  <r>
    <s v="Look Who's Talking Now"/>
    <x v="8"/>
    <x v="3"/>
    <x v="13"/>
    <n v="144.5"/>
    <s v="November 5, 1993 (United States)"/>
    <x v="44"/>
    <n v="28000"/>
    <s v="Tom Ropelewski"/>
    <s v="Tom Ropelewski"/>
    <s v="John Travolta"/>
    <s v="United States"/>
    <n v="22000000"/>
    <n v="10340263"/>
    <n v="21804000.941868514"/>
    <n v="47.001195454545453"/>
    <n v="7155891.3494809689"/>
    <s v="TriStar Pictures"/>
    <n v="96"/>
  </r>
  <r>
    <s v="The Meteor Man"/>
    <x v="1"/>
    <x v="2"/>
    <x v="13"/>
    <n v="144.5"/>
    <s v="August 6, 1993 (United States)"/>
    <x v="33"/>
    <n v="7800"/>
    <s v="Robert Townsend"/>
    <s v="Robert Townsend"/>
    <s v="Robert Townsend"/>
    <s v="United States"/>
    <n v="20000000"/>
    <n v="8016708"/>
    <n v="16904435.485121109"/>
    <n v="40.083539999999999"/>
    <n v="5547894.8096885812"/>
    <s v="Metro-Goldwyn-Mayer (MGM)"/>
    <n v="100"/>
  </r>
  <r>
    <s v="Fatal Instinct"/>
    <x v="8"/>
    <x v="3"/>
    <x v="13"/>
    <n v="144.5"/>
    <s v="October 29, 1993 (United States)"/>
    <x v="1"/>
    <n v="7000"/>
    <s v="Carl Reiner"/>
    <s v="David O'Malley"/>
    <s v="Armand Assante"/>
    <s v="United States"/>
    <n v="0"/>
    <n v="7839327"/>
    <n v="16530400.947404845"/>
    <n v="0"/>
    <n v="5425139.7923875432"/>
    <s v="Metro-Goldwyn-Mayer (MGM)"/>
    <n v="91"/>
  </r>
  <r>
    <s v="CB4"/>
    <x v="0"/>
    <x v="3"/>
    <x v="13"/>
    <n v="144.5"/>
    <s v="March 12, 1993 (United States)"/>
    <x v="21"/>
    <n v="9000"/>
    <s v="Tamra Davis"/>
    <s v="Chris Rock"/>
    <s v="Chris Rock"/>
    <s v="United States"/>
    <n v="6000000"/>
    <n v="17953778"/>
    <n v="37858243.298269898"/>
    <n v="299.22963333333337"/>
    <n v="12424759.861591695"/>
    <s v="Imagine Entertainment"/>
    <n v="89"/>
  </r>
  <r>
    <s v="Calendar Girl"/>
    <x v="8"/>
    <x v="3"/>
    <x v="13"/>
    <n v="144.5"/>
    <s v="September 3, 1993 (United States)"/>
    <x v="27"/>
    <n v="2100"/>
    <s v="John Whitesell"/>
    <s v="Paul W. Shapiro"/>
    <s v="Jason Priestley"/>
    <s v="United States"/>
    <n v="13000000"/>
    <n v="2570550"/>
    <n v="5420391.5916955024"/>
    <n v="19.77346153846154"/>
    <n v="1778927.3356401382"/>
    <s v="Parkway Productions"/>
    <n v="90"/>
  </r>
  <r>
    <s v="Heaven &amp; Earth"/>
    <x v="0"/>
    <x v="2"/>
    <x v="13"/>
    <n v="144.5"/>
    <s v="January 7, 1994 (United States)"/>
    <x v="8"/>
    <n v="14000"/>
    <s v="Oliver Stone"/>
    <s v="Le Ly Hayslip"/>
    <s v="Hiep Thi Le"/>
    <s v="United States"/>
    <n v="33000000"/>
    <n v="5864949"/>
    <n v="12367127.752941176"/>
    <n v="17.772572727272728"/>
    <n v="4058788.2352941176"/>
    <s v="Alcor Films"/>
    <n v="140"/>
  </r>
  <r>
    <s v="Indian Summer"/>
    <x v="8"/>
    <x v="3"/>
    <x v="13"/>
    <n v="144.5"/>
    <s v="April 23, 1993 (United States)"/>
    <x v="14"/>
    <n v="5300"/>
    <s v="Mike Binder"/>
    <s v="Mike Binder"/>
    <s v="Alan Arkin"/>
    <s v="Canada"/>
    <n v="9000000"/>
    <n v="14904910"/>
    <n v="31429246.207612459"/>
    <n v="165.61011111111111"/>
    <n v="10314816.608996538"/>
    <s v="Outlaw Productions (I)"/>
    <n v="97"/>
  </r>
  <r>
    <s v="Once Upon a Forest"/>
    <x v="2"/>
    <x v="10"/>
    <x v="13"/>
    <n v="144.5"/>
    <s v="June 18, 1993 (United States)"/>
    <x v="16"/>
    <n v="5200"/>
    <s v="Charles Grosvenor"/>
    <s v="Rae Lambert"/>
    <s v="Michael Crawford"/>
    <s v="United Kingdom"/>
    <n v="13000000"/>
    <n v="6582052"/>
    <n v="13879247.366089966"/>
    <n v="50.631169230769238"/>
    <n v="4555053.2871972313"/>
    <s v="Hanna-Barbera Productions"/>
    <n v="71"/>
  </r>
  <r>
    <s v="Posse"/>
    <x v="0"/>
    <x v="13"/>
    <x v="13"/>
    <n v="144.5"/>
    <s v="May 14, 1993 (United States)"/>
    <x v="30"/>
    <n v="4200"/>
    <s v="Mario Van Peebles"/>
    <s v="Sy Richardson"/>
    <s v="Mario Van Peebles"/>
    <s v="United Kingdom"/>
    <n v="10000000"/>
    <n v="18289763"/>
    <n v="38566718.242906578"/>
    <n v="182.89763000000002"/>
    <n v="12657275.432525951"/>
    <s v="PolyGram Filmed Entertainment"/>
    <n v="111"/>
  </r>
  <r>
    <s v="Flesh and Bone"/>
    <x v="0"/>
    <x v="0"/>
    <x v="13"/>
    <n v="144.5"/>
    <s v="November 5, 1993 (United States)"/>
    <x v="19"/>
    <n v="5000"/>
    <s v="Steve Kloves"/>
    <s v="Steve Kloves"/>
    <s v="Dennis Quaid"/>
    <s v="United States"/>
    <n v="0"/>
    <n v="9709451"/>
    <n v="20473838.89065744"/>
    <n v="0"/>
    <n v="6719343.2525951555"/>
    <s v="Mirage Enterprises"/>
    <n v="126"/>
  </r>
  <r>
    <s v="Sommersby"/>
    <x v="8"/>
    <x v="0"/>
    <x v="13"/>
    <n v="144.5"/>
    <s v="February 5, 1993 (United States)"/>
    <x v="19"/>
    <n v="20000"/>
    <s v="Jon Amiel"/>
    <s v="Daniel Vigne"/>
    <s v="Richard Gere"/>
    <s v="France"/>
    <n v="0"/>
    <n v="140081992"/>
    <n v="295383965.13771629"/>
    <n v="0"/>
    <n v="96942555.017301038"/>
    <s v="Canal+"/>
    <n v="114"/>
  </r>
  <r>
    <s v="Even Cowgirls Get the Blues"/>
    <x v="0"/>
    <x v="3"/>
    <x v="13"/>
    <n v="144.5"/>
    <s v="May 20, 1994 (United States)"/>
    <x v="44"/>
    <n v="7100"/>
    <s v="Gus Van Sant"/>
    <s v="Tom Robbins"/>
    <s v="Uma Thurman"/>
    <s v="United States"/>
    <n v="8000000"/>
    <n v="1708873"/>
    <n v="3603415.9384083045"/>
    <n v="21.360912500000001"/>
    <n v="1182611.0726643598"/>
    <s v="New Line Cinema"/>
    <n v="106"/>
  </r>
  <r>
    <s v="Life with Mikey"/>
    <x v="1"/>
    <x v="3"/>
    <x v="13"/>
    <n v="144.5"/>
    <s v="June 4, 1993 (United States)"/>
    <x v="41"/>
    <n v="5600"/>
    <s v="James Lapine"/>
    <s v="Marc Lawrence"/>
    <s v="Michael J. Fox"/>
    <s v="United States"/>
    <n v="0"/>
    <n v="12440858"/>
    <n v="26233421.678892735"/>
    <n v="0"/>
    <n v="8609590.3114186842"/>
    <s v="Touchstone Pictures"/>
    <n v="91"/>
  </r>
  <r>
    <s v="Best of the Best II"/>
    <x v="0"/>
    <x v="2"/>
    <x v="13"/>
    <n v="144.5"/>
    <s v="March 5, 1993 (United States)"/>
    <x v="41"/>
    <n v="5400"/>
    <s v="Robert Radler"/>
    <s v="Max Strom"/>
    <s v="Eric Roberts"/>
    <s v="United States"/>
    <n v="7000000"/>
    <n v="6608687"/>
    <n v="13935411.272664361"/>
    <n v="94.40981428571429"/>
    <n v="4573485.8131487891"/>
    <s v="Picture Securities"/>
    <n v="101"/>
  </r>
  <r>
    <s v="The Thief and the Cobbler"/>
    <x v="2"/>
    <x v="10"/>
    <x v="13"/>
    <n v="144.5"/>
    <s v="August 25, 1995 (United States)"/>
    <x v="12"/>
    <n v="3700"/>
    <s v="Richard Williams"/>
    <s v="Richard Williams"/>
    <s v="Vincent Price"/>
    <s v="United Kingdom"/>
    <n v="25000000"/>
    <n v="669276"/>
    <n v="1411269.1847750866"/>
    <n v="2.6771039999999999"/>
    <n v="463166.78200692037"/>
    <s v="Richard Williams Productions"/>
    <n v="90"/>
  </r>
  <r>
    <s v="My Boyfriend's Back"/>
    <x v="8"/>
    <x v="3"/>
    <x v="13"/>
    <n v="144.5"/>
    <s v="August 6, 1993 (United States)"/>
    <x v="20"/>
    <n v="4300"/>
    <s v="Bob Balaban"/>
    <s v="Dean Lorey"/>
    <s v="Andrew Lowery"/>
    <s v="United States"/>
    <n v="12000000"/>
    <n v="3335984"/>
    <n v="7034424.3930795854"/>
    <n v="27.799866666666667"/>
    <n v="2308639.4463667818"/>
    <s v="Touchstone Pictures"/>
    <n v="85"/>
  </r>
  <r>
    <s v="Warlock: The Armageddon"/>
    <x v="0"/>
    <x v="2"/>
    <x v="13"/>
    <n v="144.5"/>
    <s v="September 24, 1993 (United States)"/>
    <x v="20"/>
    <n v="5700"/>
    <s v="Anthony Hickox"/>
    <s v="Kevin Rock"/>
    <s v="Julian Sands"/>
    <s v="United States"/>
    <n v="3000000"/>
    <n v="3902679"/>
    <n v="8229386.0989619382"/>
    <n v="130.08930000000001"/>
    <n v="2700815.916955017"/>
    <s v="Trimark Pictures"/>
    <n v="98"/>
  </r>
  <r>
    <s v="The Scent of Green Papaya"/>
    <x v="4"/>
    <x v="0"/>
    <x v="13"/>
    <n v="144.5"/>
    <s v="January 28, 1994 (United States)"/>
    <x v="34"/>
    <n v="8300"/>
    <s v="Anh Hung Tran"/>
    <s v="Anh Hung Tran"/>
    <s v="Nu YÃªn-KhÃª Tran"/>
    <s v="Vietnam"/>
    <n v="0"/>
    <n v="1700992"/>
    <n v="3586797.6636678204"/>
    <n v="0"/>
    <n v="1177157.0934256054"/>
    <s v="Les Productions Lazennec"/>
    <n v="104"/>
  </r>
  <r>
    <s v="Kika"/>
    <x v="9"/>
    <x v="3"/>
    <x v="13"/>
    <n v="144.5"/>
    <s v="May 6, 1994 (United States)"/>
    <x v="16"/>
    <n v="13000"/>
    <s v="Pedro AlmodÃ³var"/>
    <s v="Pedro AlmodÃ³var"/>
    <s v="Peter Coyote"/>
    <s v="Spain"/>
    <n v="0"/>
    <n v="2019581"/>
    <n v="4258590.523875433"/>
    <n v="0"/>
    <n v="1397633.910034602"/>
    <s v="El Deseo"/>
    <n v="114"/>
  </r>
  <r>
    <s v="Wide Sargasso Sea"/>
    <x v="5"/>
    <x v="0"/>
    <x v="13"/>
    <n v="144.5"/>
    <s v="April 16, 1993 (United States)"/>
    <x v="46"/>
    <n v="1900"/>
    <s v="John Duigan"/>
    <s v="Jan Sharp"/>
    <s v="Karina Lombard"/>
    <s v="Australia"/>
    <n v="0"/>
    <n v="1614784"/>
    <n v="3405015.1197231836"/>
    <n v="0"/>
    <n v="1117497.5778546713"/>
    <s v="Laughing Kookaburra Productions"/>
    <n v="98"/>
  </r>
  <r>
    <s v="Iron Monkey"/>
    <x v="8"/>
    <x v="2"/>
    <x v="13"/>
    <n v="144.5"/>
    <s v="October 12, 2001 (United States)"/>
    <x v="24"/>
    <n v="16000"/>
    <s v="Woo-Ping Yuen"/>
    <s v="Tan Cheung"/>
    <s v="Rongguang Yu"/>
    <s v="Hong Kong"/>
    <n v="11000000"/>
    <n v="14694904"/>
    <n v="30986416.946712803"/>
    <n v="133.59003636363636"/>
    <n v="10169483.737024222"/>
    <s v="Film Workshop"/>
    <n v="85"/>
  </r>
  <r>
    <s v="Mr. Nanny"/>
    <x v="1"/>
    <x v="2"/>
    <x v="13"/>
    <n v="144.5"/>
    <s v="October 8, 1993 (United States)"/>
    <x v="51"/>
    <n v="8900"/>
    <s v="Michael Gottlieb"/>
    <s v="Edward Rugoff"/>
    <s v="Hulk Hogan"/>
    <s v="United States"/>
    <n v="10000000"/>
    <n v="4348572"/>
    <n v="9169618.6048442908"/>
    <n v="43.485720000000001"/>
    <n v="3009392.3875432527"/>
    <s v="New Line Cinema"/>
    <n v="84"/>
  </r>
  <r>
    <s v="The Real McCoy"/>
    <x v="8"/>
    <x v="6"/>
    <x v="13"/>
    <n v="144.5"/>
    <s v="September 10, 1993 (United States)"/>
    <x v="30"/>
    <n v="8500"/>
    <s v="Russell Mulcahy"/>
    <s v="Desmond Lowden"/>
    <s v="Kim Basinger"/>
    <s v="United States"/>
    <n v="0"/>
    <n v="6484246"/>
    <n v="13673008.693425607"/>
    <n v="0"/>
    <n v="4487367.4740484431"/>
    <s v="Bregman/Baer Productions"/>
    <n v="105"/>
  </r>
  <r>
    <s v="3 Ninjas: Knuckle Up"/>
    <x v="8"/>
    <x v="2"/>
    <x v="13"/>
    <n v="144.5"/>
    <s v="April 7, 1995 (United States)"/>
    <x v="36"/>
    <n v="5400"/>
    <s v="Sang-ok Shin"/>
    <s v="Alex S. Kim"/>
    <s v="Victor Wong"/>
    <s v="United States"/>
    <n v="0"/>
    <n v="413479"/>
    <n v="871882.70795847755"/>
    <n v="0"/>
    <n v="286144.63667820068"/>
    <s v="Sheen Productions"/>
    <n v="85"/>
  </r>
  <r>
    <s v="Father Hood"/>
    <x v="8"/>
    <x v="1"/>
    <x v="13"/>
    <n v="144.5"/>
    <s v="August 27, 1993 (United States)"/>
    <x v="38"/>
    <n v="2900"/>
    <s v="Darrell Roodt"/>
    <s v="Scott Spencer"/>
    <s v="Patrick Swayze"/>
    <s v="United States"/>
    <n v="0"/>
    <n v="3418141"/>
    <n v="7207664.7937716264"/>
    <n v="0"/>
    <n v="2365495.5017301035"/>
    <s v="Hollywood Pictures"/>
    <n v="95"/>
  </r>
  <r>
    <s v="Faraway, So Close!"/>
    <x v="8"/>
    <x v="0"/>
    <x v="13"/>
    <n v="144.5"/>
    <s v="December 21, 1993 (United States)"/>
    <x v="4"/>
    <n v="7800"/>
    <s v="Wim Wenders"/>
    <s v="Wim Wenders"/>
    <s v="Otto Sander"/>
    <s v="Germany"/>
    <n v="10500000"/>
    <n v="810455"/>
    <n v="1708966.3564013841"/>
    <n v="7.7186190476190477"/>
    <n v="560868.51211072668"/>
    <s v="Road Movies Filmproduktion"/>
    <n v="140"/>
  </r>
  <r>
    <s v="Dangerous Game"/>
    <x v="0"/>
    <x v="0"/>
    <x v="13"/>
    <n v="144.5"/>
    <s v="November 19, 1993 (United States)"/>
    <x v="41"/>
    <n v="3600"/>
    <s v="Abel Ferrara"/>
    <s v="Nicholas St. John"/>
    <s v="Harvey Keitel"/>
    <s v="Italy"/>
    <n v="10000000"/>
    <n v="1261210"/>
    <n v="2659451.1211072668"/>
    <n v="12.612100000000002"/>
    <n v="872809.68858131487"/>
    <s v="Cecchi Gori Europa N.V."/>
    <n v="108"/>
  </r>
  <r>
    <s v="Deadfall"/>
    <x v="0"/>
    <x v="6"/>
    <x v="13"/>
    <n v="144.5"/>
    <s v="October 8, 1993 (United States)"/>
    <x v="35"/>
    <n v="3000"/>
    <s v="Christopher Coppola"/>
    <s v="Christopher Coppola"/>
    <s v="Michael Biehn"/>
    <s v="United States"/>
    <n v="10000000"/>
    <n v="18369"/>
    <n v="38733.801384083046"/>
    <n v="0.18368999999999999"/>
    <n v="12712.110726643597"/>
    <s v="Trimark Pictures"/>
    <n v="98"/>
  </r>
  <r>
    <s v="A Home of Our Own"/>
    <x v="1"/>
    <x v="5"/>
    <x v="13"/>
    <n v="144.5"/>
    <s v="November 5, 1993 (United States)"/>
    <x v="12"/>
    <n v="3000"/>
    <s v="Tony Bill"/>
    <s v="Patrick Sheane Duncan"/>
    <s v="Kathy Bates"/>
    <s v="United States"/>
    <n v="12000000"/>
    <n v="1677807"/>
    <n v="3537908.6013840833"/>
    <n v="13.981725000000001"/>
    <n v="1161112.1107266436"/>
    <s v="A&amp;M Films"/>
    <n v="104"/>
  </r>
  <r>
    <s v="A Far Off Place"/>
    <x v="1"/>
    <x v="1"/>
    <x v="13"/>
    <n v="144.5"/>
    <s v="March 12, 1993 (United States)"/>
    <x v="14"/>
    <n v="3400"/>
    <s v="Mikael Salomon"/>
    <s v="Lourens van der Post"/>
    <s v="Reese Witherspoon"/>
    <s v="United States"/>
    <n v="0"/>
    <n v="12890752"/>
    <n v="27182090.895501733"/>
    <n v="0"/>
    <n v="8920935.6401384082"/>
    <s v="Walt Disney Pictures"/>
    <n v="108"/>
  </r>
  <r>
    <s v="Guilty as Sin"/>
    <x v="0"/>
    <x v="6"/>
    <x v="13"/>
    <n v="144.5"/>
    <s v="June 4, 1993 (United States)"/>
    <x v="41"/>
    <n v="4900"/>
    <s v="Sidney Lumet"/>
    <s v="Larry Cohen"/>
    <s v="Rebecca De Mornay"/>
    <s v="United States"/>
    <n v="12000000"/>
    <n v="22866222"/>
    <n v="48216870.888581321"/>
    <n v="190.55185"/>
    <n v="15824375.08650519"/>
    <s v="Hollywood Pictures"/>
    <n v="107"/>
  </r>
  <r>
    <s v="The Wedding Banquet"/>
    <x v="0"/>
    <x v="3"/>
    <x v="13"/>
    <n v="144.5"/>
    <s v="August 4, 1993 (United States)"/>
    <x v="37"/>
    <n v="14000"/>
    <s v="Ang Lee"/>
    <s v="Ang Lee"/>
    <s v="Winston Chao"/>
    <s v="Taiwan"/>
    <n v="1000000"/>
    <n v="6933459"/>
    <n v="14620241.919031143"/>
    <n v="693.34590000000003"/>
    <n v="4798241.5224913489"/>
    <s v="Ang Lee Productions"/>
    <n v="106"/>
  </r>
  <r>
    <s v="Another Stakeout"/>
    <x v="8"/>
    <x v="3"/>
    <x v="13"/>
    <n v="144.5"/>
    <s v="July 23, 1993 (United States)"/>
    <x v="41"/>
    <n v="13000"/>
    <s v="John Badham"/>
    <s v="Jim Kouf"/>
    <s v="Richard Dreyfuss"/>
    <s v="United States"/>
    <n v="0"/>
    <n v="20208496"/>
    <n v="42612655.579238757"/>
    <n v="0"/>
    <n v="13985118.339100346"/>
    <s v="Touchstone Pictures"/>
    <n v="108"/>
  </r>
  <r>
    <s v="Aspen Extreme"/>
    <x v="8"/>
    <x v="0"/>
    <x v="13"/>
    <n v="144.5"/>
    <s v="January 22, 1993 (United States)"/>
    <x v="22"/>
    <n v="2800"/>
    <s v="Patrick Hasburgh"/>
    <s v="Patrick Hasburgh"/>
    <s v="Paul Gross"/>
    <s v="United States"/>
    <n v="14000000"/>
    <n v="8041049"/>
    <n v="16955762.147404846"/>
    <n v="57.436064285714281"/>
    <n v="5564739.7923875432"/>
    <s v="Hollywood Pictures"/>
    <n v="113"/>
  </r>
  <r>
    <s v="Suture"/>
    <x v="4"/>
    <x v="0"/>
    <x v="13"/>
    <n v="144.5"/>
    <s v="August 24, 1994 (France)"/>
    <x v="14"/>
    <n v="1800"/>
    <s v="Scott McGehee"/>
    <s v="Scott McGehee"/>
    <s v="Dennis Haysbert"/>
    <s v="United States"/>
    <n v="0"/>
    <n v="102780"/>
    <n v="216727.10034602077"/>
    <n v="0"/>
    <n v="71128.027681660897"/>
    <s v="Kino Korsakoff"/>
    <n v="96"/>
  </r>
  <r>
    <s v="Blink"/>
    <x v="0"/>
    <x v="6"/>
    <x v="13"/>
    <n v="144.5"/>
    <s v="January 26, 1994 (United States)"/>
    <x v="19"/>
    <n v="8000"/>
    <s v="Michael Apted"/>
    <s v="Dana Stevens"/>
    <s v="Madeleine Stowe"/>
    <s v="United States"/>
    <n v="11000000"/>
    <n v="16696219"/>
    <n v="35206490.860207617"/>
    <n v="151.7838090909091"/>
    <n v="11554476.816608995"/>
    <s v="New Line Cinema"/>
    <n v="106"/>
  </r>
  <r>
    <s v="Where the Rivers Flow North"/>
    <x v="8"/>
    <x v="0"/>
    <x v="13"/>
    <n v="144.5"/>
    <s v="March 4, 1994 (United States)"/>
    <x v="17"/>
    <n v="464"/>
    <s v="Jay Craven"/>
    <s v="Howard Frank Mosher"/>
    <s v="Rip Torn"/>
    <s v="United States"/>
    <n v="0"/>
    <n v="595505"/>
    <n v="1255711.9273356402"/>
    <n v="0"/>
    <n v="412114.18685121107"/>
    <s v="Caledonia Pictures"/>
    <n v="106"/>
  </r>
  <r>
    <s v="Sugar Hill"/>
    <x v="0"/>
    <x v="6"/>
    <x v="13"/>
    <n v="144.5"/>
    <s v="February 25, 1994 (United States)"/>
    <x v="23"/>
    <n v="4300"/>
    <s v="Leon Ichaso"/>
    <s v="Barry Michael Cooper"/>
    <s v="Wesley Snipes"/>
    <s v="United States"/>
    <n v="10000000"/>
    <n v="18225518"/>
    <n v="38431247.990311421"/>
    <n v="182.25518"/>
    <n v="12612815.224913495"/>
    <s v="Beacon Communications"/>
    <n v="123"/>
  </r>
  <r>
    <s v="Man's Best Friend"/>
    <x v="0"/>
    <x v="3"/>
    <x v="13"/>
    <n v="144.5"/>
    <s v="November 19, 1993 (United States)"/>
    <x v="33"/>
    <n v="4100"/>
    <s v="John Lafia"/>
    <s v="John Lafia"/>
    <s v="Ally Sheedy"/>
    <s v="United States"/>
    <n v="6000000"/>
    <n v="12974636"/>
    <n v="27358972.935640141"/>
    <n v="216.24393333333333"/>
    <n v="8978986.8512110729"/>
    <s v="New Line Cinema"/>
    <n v="87"/>
  </r>
  <r>
    <s v="Mr. Jones"/>
    <x v="0"/>
    <x v="0"/>
    <x v="13"/>
    <n v="144.5"/>
    <s v="October 8, 1993 (United States)"/>
    <x v="1"/>
    <n v="6900"/>
    <s v="Mike Figgis"/>
    <s v="Eric Roth"/>
    <s v="Richard Gere"/>
    <s v="United States"/>
    <n v="25000000"/>
    <n v="8345845"/>
    <n v="17598470.39100346"/>
    <n v="33.383380000000002"/>
    <n v="5775671.2802768163"/>
    <s v="Rastar Productions"/>
    <n v="114"/>
  </r>
  <r>
    <s v="Carnosaur"/>
    <x v="0"/>
    <x v="4"/>
    <x v="13"/>
    <n v="144.5"/>
    <s v="May 21, 1993 (United States)"/>
    <x v="48"/>
    <n v="3700"/>
    <s v="Adam Simon"/>
    <s v="John Brosnan"/>
    <s v="Diane Ladd"/>
    <s v="United States"/>
    <n v="850000"/>
    <n v="1753979"/>
    <n v="3698528.7287197234"/>
    <n v="206.35047058823531"/>
    <n v="1213826.2975778547"/>
    <s v="New Horizons Picture"/>
    <n v="83"/>
  </r>
  <r>
    <s v="Mr. Wonderful"/>
    <x v="8"/>
    <x v="3"/>
    <x v="13"/>
    <n v="144.5"/>
    <s v="October 15, 1993 (United States)"/>
    <x v="23"/>
    <n v="3200"/>
    <s v="Anthony Minghella"/>
    <s v="Amy Schor Ferris"/>
    <s v="Matt Dillon"/>
    <s v="United States"/>
    <n v="13000000"/>
    <n v="3125424"/>
    <n v="6590426.9397923881"/>
    <n v="24.041723076923077"/>
    <n v="2162923.1833910034"/>
    <s v="Night Life Inc."/>
    <n v="98"/>
  </r>
  <r>
    <s v="Cop &amp; Â½"/>
    <x v="1"/>
    <x v="3"/>
    <x v="13"/>
    <n v="144.5"/>
    <s v="April 2, 1993 (United States)"/>
    <x v="52"/>
    <n v="8300"/>
    <s v="Henry Winkler"/>
    <s v="Arne Olsen"/>
    <s v="Burt Reynolds"/>
    <s v="United States"/>
    <n v="14000000"/>
    <n v="40689691"/>
    <n v="85800338.046366781"/>
    <n v="290.64064999999999"/>
    <n v="28158955.709342558"/>
    <s v="Imagine Films Entertainment"/>
    <n v="97"/>
  </r>
  <r>
    <s v="Madadayo"/>
    <x v="3"/>
    <x v="0"/>
    <x v="13"/>
    <n v="144.5"/>
    <s v="April 17, 1993 (Japan)"/>
    <x v="4"/>
    <n v="5100"/>
    <s v="Akira Kurosawa"/>
    <s v="IshirÃ´ Honda"/>
    <s v="Tatsuo Matsumura"/>
    <s v="Japan"/>
    <n v="11900000"/>
    <n v="596"/>
    <n v="1256.7557093425605"/>
    <n v="5.0084033613445374E-3"/>
    <n v="412.45674740484429"/>
    <s v="DENTSU Music And Entertainment"/>
    <n v="134"/>
  </r>
  <r>
    <s v="Caro diario"/>
    <x v="9"/>
    <x v="5"/>
    <x v="13"/>
    <n v="144.5"/>
    <s v="September 30, 1994 (United States)"/>
    <x v="4"/>
    <n v="7400"/>
    <s v="Nanni Moretti"/>
    <s v="Nanni Moretti"/>
    <s v="Nanni Moretti"/>
    <s v="Italy"/>
    <n v="0"/>
    <n v="225278"/>
    <n v="475032.57162629761"/>
    <n v="0"/>
    <n v="155901.73010380621"/>
    <s v="Sacher Film"/>
    <n v="100"/>
  </r>
  <r>
    <s v="Jack the Bear"/>
    <x v="8"/>
    <x v="3"/>
    <x v="13"/>
    <n v="144.5"/>
    <s v="April 2, 1993 (United States)"/>
    <x v="16"/>
    <n v="3900"/>
    <s v="Marshall Herskovitz"/>
    <s v="Dan McCall"/>
    <s v="Danny DeVito"/>
    <s v="United States"/>
    <n v="0"/>
    <n v="5145823"/>
    <n v="10850742.339792388"/>
    <n v="0"/>
    <n v="3561123.1833910034"/>
    <s v="Twentieth Century Fox"/>
    <n v="99"/>
  </r>
  <r>
    <s v="Money for Nothing"/>
    <x v="0"/>
    <x v="3"/>
    <x v="13"/>
    <n v="144.5"/>
    <s v="September 10, 1993 (United States)"/>
    <x v="46"/>
    <n v="3700"/>
    <s v="RamÃ³n MenÃ©ndez"/>
    <s v="Mark Bowden"/>
    <s v="John Cusack"/>
    <s v="United States"/>
    <n v="11000000"/>
    <n v="1039824"/>
    <n v="2192625.4173010383"/>
    <n v="9.4529454545454534"/>
    <n v="719601.38408304495"/>
    <s v="Permut Presentations"/>
    <n v="100"/>
  </r>
  <r>
    <s v="Naked in New York"/>
    <x v="0"/>
    <x v="3"/>
    <x v="13"/>
    <n v="144.5"/>
    <s v="April 13, 1994 (United States)"/>
    <x v="41"/>
    <n v="1600"/>
    <s v="Daniel Algrant"/>
    <s v="Daniel Algrant"/>
    <s v="Eric Stoltz"/>
    <s v="United States"/>
    <n v="0"/>
    <n v="1038959"/>
    <n v="2190801.4346020762"/>
    <n v="0"/>
    <n v="719002.7681660899"/>
    <s v="Some Film"/>
    <n v="95"/>
  </r>
  <r>
    <s v="Son of the Pink Panther"/>
    <x v="1"/>
    <x v="3"/>
    <x v="13"/>
    <n v="144.5"/>
    <s v="August 27, 1993 (United States)"/>
    <x v="49"/>
    <n v="5000"/>
    <s v="Blake Edwards"/>
    <s v="Maurice Richlin"/>
    <s v="Roberto Benigni"/>
    <s v="Italy"/>
    <n v="25000000"/>
    <n v="2438031"/>
    <n v="5140955.3335640142"/>
    <n v="9.7521240000000002"/>
    <n v="1687218.6851211071"/>
    <s v="Filmauro"/>
    <n v="93"/>
  </r>
  <r>
    <s v="Jung on zo"/>
    <x v="0"/>
    <x v="2"/>
    <x v="13"/>
    <n v="144.5"/>
    <s v="June 24, 1993 (Hong Kong)"/>
    <x v="8"/>
    <n v="6100"/>
    <s v="Kirk Wong"/>
    <s v="Tin Nam Chun"/>
    <s v="Jackie Chan"/>
    <s v="Hong Kong"/>
    <n v="0"/>
    <n v="3741869"/>
    <n v="7890294.0089965397"/>
    <n v="0"/>
    <n v="2589528.7197231832"/>
    <s v="Golden Harvest Company"/>
    <n v="103"/>
  </r>
  <r>
    <s v="Totally F***ed Up"/>
    <x v="9"/>
    <x v="3"/>
    <x v="13"/>
    <n v="144.5"/>
    <s v="January 13, 1995 (United Kingdom)"/>
    <x v="5"/>
    <n v="3000"/>
    <s v="Gregg Araki"/>
    <s v="Gregg Araki"/>
    <s v="James Duval"/>
    <s v="United States"/>
    <n v="0"/>
    <n v="101071"/>
    <n v="213123.41660899654"/>
    <n v="0"/>
    <n v="69945.328719723184"/>
    <s v="Blurco"/>
    <n v="78"/>
  </r>
  <r>
    <s v="Bodies, Rest &amp; Motion"/>
    <x v="0"/>
    <x v="0"/>
    <x v="13"/>
    <n v="144.5"/>
    <s v="April 9, 1993 (United States)"/>
    <x v="46"/>
    <n v="2200"/>
    <s v="Michael Steinberg"/>
    <s v="Roger Hedden"/>
    <s v="Phoebe Cates"/>
    <s v="United States"/>
    <n v="2500000"/>
    <n v="764724"/>
    <n v="1612535.6595155711"/>
    <n v="30.58896"/>
    <n v="529220.76124567469"/>
    <s v="Fine Line Features"/>
    <n v="95"/>
  </r>
  <r>
    <s v="House of Cards"/>
    <x v="8"/>
    <x v="0"/>
    <x v="13"/>
    <n v="144.5"/>
    <s v="June 25, 1993 (United States)"/>
    <x v="19"/>
    <n v="2600"/>
    <s v="Michael Lessac"/>
    <s v="Michael Lessac"/>
    <s v="Kathleen Turner"/>
    <s v="Italy"/>
    <n v="0"/>
    <n v="322871"/>
    <n v="680822.10173010384"/>
    <n v="0"/>
    <n v="223440.13840830448"/>
    <s v="A&amp;M Films"/>
    <n v="109"/>
  </r>
  <r>
    <s v="Bhaji on the Beach"/>
    <x v="0"/>
    <x v="3"/>
    <x v="13"/>
    <n v="144.5"/>
    <s v="May 1994 (United States)"/>
    <x v="5"/>
    <n v="1100"/>
    <s v="Gurinder Chadha"/>
    <s v="Gurinder Chadha"/>
    <s v="Kim Vithana"/>
    <s v="United Kingdom"/>
    <n v="0"/>
    <n v="735162"/>
    <n v="1550199.7328719725"/>
    <n v="0"/>
    <n v="508762.62975778547"/>
    <s v="Channel Four Films"/>
    <n v="101"/>
  </r>
  <r>
    <s v="Silent Tongue"/>
    <x v="8"/>
    <x v="0"/>
    <x v="13"/>
    <n v="144.5"/>
    <s v="January 27, 1995 (United Kingdom)"/>
    <x v="11"/>
    <n v="1100"/>
    <s v="Sam Shepard"/>
    <s v="Sam Shepard"/>
    <s v="Alan Bates"/>
    <s v="France"/>
    <n v="0"/>
    <n v="61274"/>
    <n v="129205.4519031142"/>
    <n v="0"/>
    <n v="42404.152249134946"/>
    <s v="Belbo Films"/>
    <n v="102"/>
  </r>
  <r>
    <s v="Amos &amp; Andrew"/>
    <x v="8"/>
    <x v="3"/>
    <x v="13"/>
    <n v="144.5"/>
    <s v="March 5, 1993 (United States)"/>
    <x v="46"/>
    <n v="8600"/>
    <s v="E. Max Frye"/>
    <s v="E. Max Frye"/>
    <s v="Nicolas Cage"/>
    <s v="United States"/>
    <n v="0"/>
    <n v="9745803"/>
    <n v="20550492.55432526"/>
    <n v="0"/>
    <n v="6744500.3460207609"/>
    <s v="Castle Rock Entertainment"/>
    <n v="96"/>
  </r>
  <r>
    <s v="Splitting Heirs"/>
    <x v="8"/>
    <x v="3"/>
    <x v="13"/>
    <n v="144.5"/>
    <s v="April 30, 1993 (United States)"/>
    <x v="30"/>
    <n v="4100"/>
    <s v="Robert Young"/>
    <s v="Eric Idle"/>
    <s v="Eric Idle"/>
    <s v="United Kingdom"/>
    <n v="0"/>
    <n v="3246063"/>
    <n v="6844812.429757786"/>
    <n v="0"/>
    <n v="2246410.3806228372"/>
    <s v="Prominent Features"/>
    <n v="87"/>
  </r>
  <r>
    <s v="Born Yesterday"/>
    <x v="1"/>
    <x v="3"/>
    <x v="13"/>
    <n v="144.5"/>
    <s v="March 26, 1993 (United States)"/>
    <x v="33"/>
    <n v="3700"/>
    <s v="Luis Mandoki"/>
    <s v="Garson Kanin"/>
    <s v="Melanie Griffith"/>
    <s v="United States"/>
    <n v="0"/>
    <n v="17952857"/>
    <n v="37856301.231141873"/>
    <n v="0"/>
    <n v="12424122.491349481"/>
    <s v="Hollywood Pictures"/>
    <n v="100"/>
  </r>
  <r>
    <s v="Mother's Boys"/>
    <x v="0"/>
    <x v="0"/>
    <x v="13"/>
    <n v="144.5"/>
    <s v="March 18, 1994 (United States)"/>
    <x v="20"/>
    <n v="3000"/>
    <s v="Yves Simoneau"/>
    <s v="Bernard Taylor"/>
    <s v="Jamie Lee Curtis"/>
    <s v="United States"/>
    <n v="8000000"/>
    <n v="737548"/>
    <n v="1555230.9730103808"/>
    <n v="9.2193500000000004"/>
    <n v="510413.84083044983"/>
    <s v="Miramax"/>
    <n v="96"/>
  </r>
  <r>
    <s v="The Nutcracker"/>
    <x v="2"/>
    <x v="8"/>
    <x v="13"/>
    <n v="144.5"/>
    <s v="November 24, 1993 (United States)"/>
    <x v="23"/>
    <n v="1900"/>
    <s v="Emile Ardolino"/>
    <s v="Susan Cooper"/>
    <s v="Darci Kistler"/>
    <s v="United States"/>
    <n v="19000000"/>
    <n v="2119994"/>
    <n v="4470326.4484429071"/>
    <n v="11.157863157894738"/>
    <n v="1467123.875432526"/>
    <s v="Krasnow Productions"/>
    <n v="92"/>
  </r>
  <r>
    <s v="Philadelphia Experiment II"/>
    <x v="8"/>
    <x v="2"/>
    <x v="13"/>
    <n v="144.5"/>
    <s v="June 4, 1994 (South Korea)"/>
    <x v="54"/>
    <n v="1900"/>
    <s v="Stephen Cornwell"/>
    <s v="Wallace C. Bennett"/>
    <s v="Brad Johnson"/>
    <s v="United States"/>
    <n v="5000000"/>
    <n v="2970"/>
    <n v="6262.6920415224913"/>
    <n v="5.9400000000000001E-2"/>
    <n v="2055.3633217993079"/>
    <s v="Trimark Pictures"/>
    <n v="97"/>
  </r>
  <r>
    <s v="Blue"/>
    <x v="4"/>
    <x v="5"/>
    <x v="13"/>
    <n v="144.5"/>
    <s v="December 3, 1993 (United States)"/>
    <x v="4"/>
    <n v="2100"/>
    <s v="Derek Jarman"/>
    <s v="Derek Jarman"/>
    <s v="Derek Jarman"/>
    <s v="United Kingdom"/>
    <n v="0"/>
    <n v="0"/>
    <n v="0"/>
    <n v="0"/>
    <n v="0"/>
    <s v="Channel 4 Television Corporation"/>
    <n v="79"/>
  </r>
  <r>
    <s v="Fear of a Black Hat"/>
    <x v="0"/>
    <x v="3"/>
    <x v="13"/>
    <n v="144.5"/>
    <s v="June 3, 1994 (United States)"/>
    <x v="13"/>
    <n v="3900"/>
    <s v="Rusty Cundieff"/>
    <s v="Rusty Cundieff"/>
    <s v="Larry B. Scott"/>
    <s v="United States"/>
    <n v="999999"/>
    <n v="233824"/>
    <n v="493053.09896193777"/>
    <n v="23.382423382423383"/>
    <n v="161815.91695501728"/>
    <s v="Incorporated Television Company (ITC)"/>
    <n v="88"/>
  </r>
  <r>
    <s v="Ed and His Dead Mother"/>
    <x v="8"/>
    <x v="3"/>
    <x v="13"/>
    <n v="144.5"/>
    <s v="November 17, 1993 (United States)"/>
    <x v="22"/>
    <n v="1900"/>
    <s v="Jonathan Wacks"/>
    <s v="Chuck Hughes"/>
    <s v="Eric Christmas"/>
    <s v="United States"/>
    <n v="1800000"/>
    <n v="0"/>
    <n v="0"/>
    <n v="0"/>
    <n v="0"/>
    <s v="Incorporated Television Company (ITC)"/>
    <n v="93"/>
  </r>
  <r>
    <s v="Boiling Point"/>
    <x v="0"/>
    <x v="2"/>
    <x v="13"/>
    <n v="144.5"/>
    <s v="April 16, 1993 (United States)"/>
    <x v="18"/>
    <n v="5700"/>
    <s v="James B. Harris"/>
    <s v="Gerald Petievich"/>
    <s v="Wesley Snipes"/>
    <s v="United States"/>
    <n v="9000000"/>
    <n v="10058318"/>
    <n v="21209477.471280277"/>
    <n v="111.75908888888888"/>
    <n v="6960773.7024221448"/>
    <s v="StudioCanal"/>
    <n v="92"/>
  </r>
  <r>
    <s v="A Dangerous Woman"/>
    <x v="0"/>
    <x v="0"/>
    <x v="13"/>
    <n v="144.5"/>
    <s v="December 3, 1993 (United States)"/>
    <x v="1"/>
    <n v="1600"/>
    <s v="Stephen Gyllenhaal"/>
    <s v="Mary McGarry Morris"/>
    <s v="Debra Winger"/>
    <s v="United States"/>
    <n v="0"/>
    <n v="1497222"/>
    <n v="3157117.9474048447"/>
    <n v="0"/>
    <n v="1036139.7923875432"/>
    <s v="Island World"/>
    <n v="102"/>
  </r>
  <r>
    <s v="Josh and S.A.M."/>
    <x v="8"/>
    <x v="1"/>
    <x v="13"/>
    <n v="144.5"/>
    <s v="November 24, 1993 (United States)"/>
    <x v="46"/>
    <n v="1400"/>
    <s v="Billy Weber"/>
    <s v="Frank Deese"/>
    <s v="Jacob Tierney"/>
    <s v="United States"/>
    <n v="18000000"/>
    <n v="1640220"/>
    <n v="3458650.7543252595"/>
    <n v="9.1123333333333338"/>
    <n v="1135100.3460207612"/>
    <s v="Castle Rock Entertainment"/>
    <n v="96"/>
  </r>
  <r>
    <s v="Ethan Frome"/>
    <x v="1"/>
    <x v="0"/>
    <x v="13"/>
    <n v="144.5"/>
    <s v="March 12, 1993 (United States)"/>
    <x v="19"/>
    <n v="2000"/>
    <s v="John Madden"/>
    <s v="Richard Nelson"/>
    <s v="Liam Neeson"/>
    <s v="United Kingdom"/>
    <n v="0"/>
    <n v="296081"/>
    <n v="624331.35432525957"/>
    <n v="0"/>
    <n v="204900.34602076124"/>
    <s v="American Playhouse"/>
    <n v="99"/>
  </r>
  <r>
    <s v="The Night We Never Met"/>
    <x v="0"/>
    <x v="3"/>
    <x v="13"/>
    <n v="144.5"/>
    <s v="April 30, 1993 (United States)"/>
    <x v="22"/>
    <n v="2400"/>
    <s v="Warren Leight"/>
    <s v="Warren Leight"/>
    <s v="Matthew Broderick"/>
    <s v="United States"/>
    <n v="8000000"/>
    <n v="1884814"/>
    <n v="3974414.0193771627"/>
    <n v="23.560175000000001"/>
    <n v="1304369.5501730102"/>
    <s v="Miramax"/>
    <n v="99"/>
  </r>
  <r>
    <s v="The Shawshank Redemption"/>
    <x v="0"/>
    <x v="0"/>
    <x v="14"/>
    <n v="148.19999999999999"/>
    <s v="October 14, 1994 (United States)"/>
    <x v="62"/>
    <n v="2400000"/>
    <s v="Frank Darabont"/>
    <s v="Stephen King"/>
    <s v="Tim Robbins"/>
    <s v="United States"/>
    <n v="25000000"/>
    <n v="28817291"/>
    <n v="59248505.854925774"/>
    <n v="115.269164"/>
    <n v="19444865.721997302"/>
    <s v="Castle Rock Entertainment"/>
    <n v="142"/>
  </r>
  <r>
    <s v="Pulp Fiction"/>
    <x v="0"/>
    <x v="6"/>
    <x v="14"/>
    <n v="148.19999999999999"/>
    <s v="October 14, 1994 (United States)"/>
    <x v="61"/>
    <n v="1900000"/>
    <s v="Quentin Tarantino"/>
    <s v="Quentin Tarantino"/>
    <s v="John Travolta"/>
    <s v="United States"/>
    <n v="8000000"/>
    <n v="213928762"/>
    <n v="439838689.48313087"/>
    <n v="2674.1095249999998"/>
    <n v="144351391.36302295"/>
    <s v="Miramax"/>
    <n v="154"/>
  </r>
  <r>
    <s v="Forrest Gump"/>
    <x v="8"/>
    <x v="0"/>
    <x v="14"/>
    <n v="148.19999999999999"/>
    <s v="July 6, 1994 (United States)"/>
    <x v="63"/>
    <n v="1900000"/>
    <s v="Robert Zemeckis"/>
    <s v="Winston Groom"/>
    <s v="Tom Hanks"/>
    <s v="United States"/>
    <n v="55000000"/>
    <n v="678226133"/>
    <n v="1394436590.5877192"/>
    <n v="1233.1384236363635"/>
    <n v="457642464.91228068"/>
    <s v="Paramount Pictures"/>
    <n v="142"/>
  </r>
  <r>
    <s v="LÃ©on: The Professional"/>
    <x v="0"/>
    <x v="2"/>
    <x v="14"/>
    <n v="148.19999999999999"/>
    <s v="November 18, 1994 (United States)"/>
    <x v="55"/>
    <n v="1100000"/>
    <s v="Luc Besson"/>
    <s v="Luc Besson"/>
    <s v="Jean Reno"/>
    <s v="France"/>
    <n v="0"/>
    <n v="19552639"/>
    <n v="40200331.331309043"/>
    <n v="0"/>
    <n v="13193413.630229419"/>
    <s v="Gaumont"/>
    <n v="110"/>
  </r>
  <r>
    <s v="True Lies"/>
    <x v="0"/>
    <x v="2"/>
    <x v="14"/>
    <n v="148.19999999999999"/>
    <s v="July 15, 1994 (United States)"/>
    <x v="13"/>
    <n v="243000"/>
    <s v="James Cameron"/>
    <s v="Claude Zidi"/>
    <s v="Arnold Schwarzenegger"/>
    <s v="United States"/>
    <n v="115000000"/>
    <n v="378882411"/>
    <n v="778984282.26518214"/>
    <n v="329.46296608695656"/>
    <n v="255656147.77327937"/>
    <s v="Twentieth Century Fox"/>
    <n v="141"/>
  </r>
  <r>
    <s v="The Lion King"/>
    <x v="2"/>
    <x v="10"/>
    <x v="14"/>
    <n v="148.19999999999999"/>
    <s v="June 24, 1994 (United States)"/>
    <x v="55"/>
    <n v="970000"/>
    <s v="Roger Allers"/>
    <s v="Irene Mecchi"/>
    <s v="Matthew Broderick"/>
    <s v="United States"/>
    <n v="45000000"/>
    <n v="1083720877"/>
    <n v="2228135973.1572199"/>
    <n v="2408.2686155555557"/>
    <n v="731255652.49662614"/>
    <s v="Walt Disney Pictures"/>
    <n v="88"/>
  </r>
  <r>
    <s v="The Mask"/>
    <x v="8"/>
    <x v="2"/>
    <x v="14"/>
    <n v="148.19999999999999"/>
    <s v="July 29, 1994 (United States)"/>
    <x v="15"/>
    <n v="357000"/>
    <s v="Chuck Russell"/>
    <s v="Michael Fallon"/>
    <s v="Jim Carrey"/>
    <s v="United States"/>
    <n v="23000000"/>
    <n v="351583407"/>
    <n v="722857382.67813766"/>
    <n v="1528.6235086956522"/>
    <n v="237235767.20647773"/>
    <s v="New Line Cinema"/>
    <n v="101"/>
  </r>
  <r>
    <s v="Speed"/>
    <x v="0"/>
    <x v="2"/>
    <x v="14"/>
    <n v="148.19999999999999"/>
    <s v="June 10, 1994 (United States)"/>
    <x v="13"/>
    <n v="339000"/>
    <s v="Jan de Bont"/>
    <s v="Graham Yost"/>
    <s v="Keanu Reeves"/>
    <s v="United States"/>
    <n v="30000000"/>
    <n v="350448145"/>
    <n v="720523277.8778677"/>
    <n v="1168.1604833333333"/>
    <n v="236469733.4682861"/>
    <s v="The Mark Gordon Company"/>
    <n v="116"/>
  </r>
  <r>
    <s v="Stargate"/>
    <x v="8"/>
    <x v="2"/>
    <x v="14"/>
    <n v="148.19999999999999"/>
    <s v="October 28, 1994 (United States)"/>
    <x v="12"/>
    <n v="180000"/>
    <s v="Roland Emmerich"/>
    <s v="Dean Devlin"/>
    <s v="Kurt Russell"/>
    <s v="United States"/>
    <n v="55000000"/>
    <n v="196567262"/>
    <n v="404143351.76383263"/>
    <n v="357.39502181818182"/>
    <n v="132636479.08232118"/>
    <s v="Canal+"/>
    <n v="116"/>
  </r>
  <r>
    <s v="The Little Rascals"/>
    <x v="1"/>
    <x v="3"/>
    <x v="14"/>
    <n v="148.19999999999999"/>
    <s v="August 5, 1994 (United States)"/>
    <x v="21"/>
    <n v="45000"/>
    <s v="Penelope Spheeris"/>
    <s v="Penelope Spheeris"/>
    <s v="Travis Tedford"/>
    <s v="United States"/>
    <n v="23000000"/>
    <n v="67308282"/>
    <n v="138386191.12955466"/>
    <n v="292.64470434782612"/>
    <n v="45417194.331983805"/>
    <s v="Universal Pictures"/>
    <n v="82"/>
  </r>
  <r>
    <s v="Dumb and Dumber"/>
    <x v="8"/>
    <x v="3"/>
    <x v="14"/>
    <n v="148.19999999999999"/>
    <s v="December 16, 1994 (United States)"/>
    <x v="4"/>
    <n v="361000"/>
    <s v="Peter Farrelly"/>
    <s v="Peter Farrelly"/>
    <s v="Jim Carrey"/>
    <s v="United States"/>
    <n v="17000000"/>
    <n v="247275374"/>
    <n v="508399503.76383263"/>
    <n v="1454.5610235294118"/>
    <n v="166852479.0823212"/>
    <s v="New Line Cinema"/>
    <n v="107"/>
  </r>
  <r>
    <s v="Legends of the Fall"/>
    <x v="0"/>
    <x v="0"/>
    <x v="14"/>
    <n v="148.19999999999999"/>
    <s v="January 13, 1995 (United States)"/>
    <x v="24"/>
    <n v="154000"/>
    <s v="Edward Zwick"/>
    <s v="Susan Shilliday"/>
    <s v="Brad Pitt"/>
    <s v="United States"/>
    <n v="30000000"/>
    <n v="160638883"/>
    <n v="330274410.59446692"/>
    <n v="535.46294333333333"/>
    <n v="108393308.36707152"/>
    <s v="TriStar Pictures"/>
    <n v="133"/>
  </r>
  <r>
    <s v="Natural Born Killers"/>
    <x v="0"/>
    <x v="2"/>
    <x v="14"/>
    <n v="148.19999999999999"/>
    <s v="August 26, 1994 (United States)"/>
    <x v="4"/>
    <n v="222000"/>
    <s v="Oliver Stone"/>
    <s v="Quentin Tarantino"/>
    <s v="Woody Harrelson"/>
    <s v="United States"/>
    <n v="34000000"/>
    <n v="50283563"/>
    <n v="103383276.96423751"/>
    <n v="147.89283235294118"/>
    <n v="33929529.689608641"/>
    <s v="Warner Bros."/>
    <n v="118"/>
  </r>
  <r>
    <s v="The Crow"/>
    <x v="0"/>
    <x v="2"/>
    <x v="14"/>
    <n v="148.19999999999999"/>
    <s v="May 13, 1994 (United States)"/>
    <x v="37"/>
    <n v="170000"/>
    <s v="Alex Proyas"/>
    <s v="James O'Barr"/>
    <s v="Brandon Lee"/>
    <s v="United States"/>
    <n v="23000000"/>
    <n v="50693129"/>
    <n v="104225346.87112011"/>
    <n v="220.40490869565218"/>
    <n v="34205890.013495274"/>
    <s v="Crowvision Inc."/>
    <n v="102"/>
  </r>
  <r>
    <s v="Interview with the Vampire: the Vampire Chronicles"/>
    <x v="0"/>
    <x v="0"/>
    <x v="14"/>
    <n v="148.19999999999999"/>
    <s v="November 11, 1994 (United States)"/>
    <x v="24"/>
    <n v="301000"/>
    <s v="Neil Jordan"/>
    <s v="Anne Rice"/>
    <s v="Brad Pitt"/>
    <s v="United States"/>
    <n v="60000000"/>
    <n v="223664608"/>
    <n v="459855641.41430497"/>
    <n v="372.77434666666664"/>
    <n v="150920788.12415653"/>
    <s v="Geffen Pictures"/>
    <n v="123"/>
  </r>
  <r>
    <s v="Four Weddings and a Funeral"/>
    <x v="0"/>
    <x v="3"/>
    <x v="14"/>
    <n v="148.19999999999999"/>
    <s v="April 15, 1994 (United States)"/>
    <x v="12"/>
    <n v="144000"/>
    <s v="Mike Newell"/>
    <s v="Richard Curtis"/>
    <s v="Hugh Grant"/>
    <s v="United Kingdom"/>
    <n v="4400000"/>
    <n v="245700832"/>
    <n v="505162236.91228068"/>
    <n v="5584.1098181818179"/>
    <n v="165790035.08771929"/>
    <s v="PolyGram Filmed Entertainment"/>
    <n v="117"/>
  </r>
  <r>
    <s v="The Flintstones"/>
    <x v="1"/>
    <x v="3"/>
    <x v="14"/>
    <n v="148.19999999999999"/>
    <s v="May 27, 1994 (United States)"/>
    <x v="38"/>
    <n v="77000"/>
    <s v="Brian Levant"/>
    <s v="Tom S. Parker"/>
    <s v="John Goodman"/>
    <s v="United States"/>
    <n v="46000000"/>
    <n v="341631208"/>
    <n v="702395607.81106615"/>
    <n v="742.67653913043478"/>
    <n v="230520383.26585695"/>
    <s v="Universal Pictures"/>
    <n v="91"/>
  </r>
  <r>
    <s v="Ace Ventura: Pet Detective"/>
    <x v="8"/>
    <x v="3"/>
    <x v="14"/>
    <n v="148.19999999999999"/>
    <s v="February 4, 1994 (United States)"/>
    <x v="15"/>
    <n v="284000"/>
    <s v="Tom Shadyac"/>
    <s v="Jack Bernstein"/>
    <s v="Jim Carrey"/>
    <s v="United States"/>
    <n v="15000000"/>
    <n v="107217396"/>
    <n v="220439544.94736841"/>
    <n v="714.7826399999999"/>
    <n v="72346421.052631587"/>
    <s v="Morgan Creek Entertainment"/>
    <n v="86"/>
  </r>
  <r>
    <s v="Little Women"/>
    <x v="1"/>
    <x v="0"/>
    <x v="14"/>
    <n v="148.19999999999999"/>
    <s v="December 25, 1994 (United States)"/>
    <x v="4"/>
    <n v="54000"/>
    <s v="Gillian Armstrong"/>
    <s v="Louisa May Alcott"/>
    <s v="Susan Sarandon"/>
    <s v="United States"/>
    <n v="18000000"/>
    <n v="50083616"/>
    <n v="102972184.85290147"/>
    <n v="278.24231111111112"/>
    <n v="33794612.685560055"/>
    <s v="Columbia Pictures"/>
    <n v="115"/>
  </r>
  <r>
    <s v="Street Fighter"/>
    <x v="8"/>
    <x v="2"/>
    <x v="14"/>
    <n v="148.19999999999999"/>
    <s v="December 23, 1994 (United States)"/>
    <x v="35"/>
    <n v="67000"/>
    <s v="Steven E. de Souza"/>
    <s v="Steven E. de Souza"/>
    <s v="Jean-Claude Van Damme"/>
    <s v="Japan"/>
    <n v="35000000"/>
    <n v="99431786"/>
    <n v="204432288.75978407"/>
    <n v="284.09081714285713"/>
    <n v="67092973.009446695"/>
    <s v="Capcom Entertainment"/>
    <n v="102"/>
  </r>
  <r>
    <s v="Chungking Express"/>
    <x v="8"/>
    <x v="3"/>
    <x v="14"/>
    <n v="148.19999999999999"/>
    <s v="March 8, 1996 (United States)"/>
    <x v="31"/>
    <n v="69000"/>
    <s v="Kar-Wai Wong"/>
    <s v="Kar-Wai Wong"/>
    <s v="Brigitte Lin"/>
    <s v="Hong Kong"/>
    <n v="0"/>
    <n v="1432358"/>
    <n v="2944935.7800269905"/>
    <n v="0"/>
    <n v="966503.3738191633"/>
    <s v="Jet Tone Production"/>
    <n v="102"/>
  </r>
  <r>
    <s v="Clear and Present Danger"/>
    <x v="8"/>
    <x v="2"/>
    <x v="14"/>
    <n v="148.19999999999999"/>
    <s v="August 3, 1994 (United States)"/>
    <x v="15"/>
    <n v="93000"/>
    <s v="Phillip Noyce"/>
    <s v="Tom Clancy"/>
    <s v="Harrison Ford"/>
    <s v="United States"/>
    <n v="62000000"/>
    <n v="215887717"/>
    <n v="443866311.53778678"/>
    <n v="348.20599516129033"/>
    <n v="145673223.34682861"/>
    <s v="Mace Neufeld Productions"/>
    <n v="141"/>
  </r>
  <r>
    <s v="D2: The Mighty Ducks"/>
    <x v="1"/>
    <x v="3"/>
    <x v="14"/>
    <n v="148.19999999999999"/>
    <s v="March 25, 1994 (United States)"/>
    <x v="10"/>
    <n v="38000"/>
    <s v="Sam Weisman"/>
    <s v="Steven Brill"/>
    <s v="Emilio Estevez"/>
    <s v="United States"/>
    <n v="0"/>
    <n v="45610410"/>
    <n v="93775249.170040488"/>
    <n v="0"/>
    <n v="30776255.060728744"/>
    <s v="Avnet/Kerner Productions"/>
    <n v="106"/>
  </r>
  <r>
    <s v="Heavenly Creatures"/>
    <x v="0"/>
    <x v="5"/>
    <x v="14"/>
    <n v="148.19999999999999"/>
    <s v="October 14, 1994 (New Zealand)"/>
    <x v="4"/>
    <n v="60000"/>
    <s v="Peter Jackson"/>
    <s v="Fran Walsh"/>
    <s v="Melanie Lynskey"/>
    <s v="New Zealand"/>
    <n v="5000000"/>
    <n v="3049135"/>
    <n v="6269038.0195681509"/>
    <n v="60.982700000000001"/>
    <n v="2057446.0188933874"/>
    <s v="WingNut Films"/>
    <n v="99"/>
  </r>
  <r>
    <s v="Clerks"/>
    <x v="0"/>
    <x v="3"/>
    <x v="14"/>
    <n v="148.19999999999999"/>
    <s v="November 9, 1994 (France)"/>
    <x v="3"/>
    <n v="214000"/>
    <s v="Kevin Smith"/>
    <s v="Kevin Smith"/>
    <s v="Brian O'Halloran"/>
    <s v="United States"/>
    <n v="27000"/>
    <n v="3151130"/>
    <n v="6478740.2901484482"/>
    <n v="11670.851851851852"/>
    <n v="2126268.5560053983"/>
    <s v="View Askew Productions"/>
    <n v="92"/>
  </r>
  <r>
    <s v="Camp Nowhere"/>
    <x v="1"/>
    <x v="1"/>
    <x v="14"/>
    <n v="148.19999999999999"/>
    <s v="August 26, 1994 (United States)"/>
    <x v="10"/>
    <n v="9100"/>
    <s v="Jonathan Prince"/>
    <s v="Andrew Kurtzman"/>
    <s v="Jonathan Jackson"/>
    <s v="United States"/>
    <n v="0"/>
    <n v="10475705"/>
    <n v="21538106.029014844"/>
    <n v="0"/>
    <n v="7068626.8556005396"/>
    <s v="Hollywood Pictures"/>
    <n v="96"/>
  </r>
  <r>
    <s v="Maverick"/>
    <x v="1"/>
    <x v="2"/>
    <x v="14"/>
    <n v="148.19999999999999"/>
    <s v="May 20, 1994 (United States)"/>
    <x v="9"/>
    <n v="104000"/>
    <s v="Richard Donner"/>
    <s v="Roy Huggins"/>
    <s v="Mel Gibson"/>
    <s v="United States"/>
    <n v="75000000"/>
    <n v="183031272"/>
    <n v="376313283.25506073"/>
    <n v="244.04169599999997"/>
    <n v="123502882.59109312"/>
    <s v="Donner/Shuler-Donner Productions"/>
    <n v="127"/>
  </r>
  <r>
    <s v="Wyatt Earp"/>
    <x v="8"/>
    <x v="1"/>
    <x v="14"/>
    <n v="148.19999999999999"/>
    <s v="June 24, 1994 (United States)"/>
    <x v="17"/>
    <n v="47000"/>
    <s v="Lawrence Kasdan"/>
    <s v="Dan Gordon"/>
    <s v="Kevin Costner"/>
    <s v="United States"/>
    <n v="63000000"/>
    <n v="25052000"/>
    <n v="51507047.233468287"/>
    <n v="39.765079365079366"/>
    <n v="16904183.535762485"/>
    <s v="Warner Bros."/>
    <n v="191"/>
  </r>
  <r>
    <s v="The Last Seduction"/>
    <x v="0"/>
    <x v="6"/>
    <x v="14"/>
    <n v="148.19999999999999"/>
    <s v="October 26, 1994 (United States)"/>
    <x v="12"/>
    <n v="22000"/>
    <s v="John Dahl"/>
    <s v="Steve Barancik"/>
    <s v="Linda Fiorentino"/>
    <s v="United Kingdom"/>
    <n v="2500000"/>
    <n v="5842603"/>
    <n v="12012423.307017544"/>
    <n v="233.70411999999999"/>
    <n v="3942377.1929824562"/>
    <s v="Incorporated Television Company (ITC)"/>
    <n v="110"/>
  </r>
  <r>
    <s v="The Adventures of Priscilla, Queen of the Desert"/>
    <x v="0"/>
    <x v="3"/>
    <x v="14"/>
    <n v="148.19999999999999"/>
    <s v="August 10, 1994 (United States)"/>
    <x v="24"/>
    <n v="48000"/>
    <s v="Stephan Elliott"/>
    <s v="Stephan Elliott"/>
    <s v="Hugo Weaving"/>
    <s v="Australia"/>
    <n v="0"/>
    <n v="11265402"/>
    <n v="23161727.32388664"/>
    <n v="0"/>
    <n v="7601485.8299595146"/>
    <s v="PolyGram Filmed Entertainment"/>
    <n v="104"/>
  </r>
  <r>
    <s v="Little Giants"/>
    <x v="1"/>
    <x v="3"/>
    <x v="14"/>
    <n v="148.19999999999999"/>
    <s v="October 14, 1994 (United States)"/>
    <x v="5"/>
    <n v="27000"/>
    <s v="Duwayne Dunham"/>
    <s v="James Ferguson"/>
    <s v="Rick Moranis"/>
    <s v="United States"/>
    <n v="20000000"/>
    <n v="19306362"/>
    <n v="39693984.489878543"/>
    <n v="96.531809999999993"/>
    <n v="13027234.817813765"/>
    <s v="Warner Bros."/>
    <n v="107"/>
  </r>
  <r>
    <s v="Ed Wood"/>
    <x v="0"/>
    <x v="5"/>
    <x v="14"/>
    <n v="148.19999999999999"/>
    <s v="October 7, 1994 (United States)"/>
    <x v="40"/>
    <n v="168000"/>
    <s v="Tim Burton"/>
    <s v="Rudolph Grey"/>
    <s v="Johnny Depp"/>
    <s v="United States"/>
    <n v="18000000"/>
    <n v="5887457"/>
    <n v="12104643.373144399"/>
    <n v="32.708094444444448"/>
    <n v="3972643.0499325236"/>
    <s v="Touchstone Pictures"/>
    <n v="127"/>
  </r>
  <r>
    <s v="Star Trek: Generations"/>
    <x v="1"/>
    <x v="2"/>
    <x v="14"/>
    <n v="148.19999999999999"/>
    <s v="November 18, 1994 (United States)"/>
    <x v="14"/>
    <n v="78000"/>
    <s v="David Carson"/>
    <s v="Gene Roddenberry"/>
    <s v="Patrick Stewart"/>
    <s v="United States"/>
    <n v="35000000"/>
    <n v="118071125"/>
    <n v="242754870.36099863"/>
    <n v="337.34607142857141"/>
    <n v="79670124.831309035"/>
    <s v="Paramount Pictures"/>
    <n v="118"/>
  </r>
  <r>
    <s v="Disclosure"/>
    <x v="0"/>
    <x v="0"/>
    <x v="14"/>
    <n v="148.19999999999999"/>
    <s v="December 9, 1994 (United States)"/>
    <x v="10"/>
    <n v="48000"/>
    <s v="Barry Levinson"/>
    <s v="Michael Crichton"/>
    <s v="Michael Douglas"/>
    <s v="United States"/>
    <n v="55000000"/>
    <n v="214015089"/>
    <n v="440016178.26113361"/>
    <n v="389.11834363636359"/>
    <n v="144409641.70040485"/>
    <s v="Warner Bros."/>
    <n v="128"/>
  </r>
  <r>
    <s v="Angels in the Outfield"/>
    <x v="1"/>
    <x v="3"/>
    <x v="14"/>
    <n v="148.19999999999999"/>
    <s v="July 15, 1994 (United States)"/>
    <x v="19"/>
    <n v="30000"/>
    <s v="William Dear"/>
    <s v="Dorothy Kingsley"/>
    <s v="Danny Glover"/>
    <s v="United States"/>
    <n v="24000000"/>
    <n v="50236831"/>
    <n v="103287195.719973"/>
    <n v="209.32012916666665"/>
    <n v="33897996.626180835"/>
    <s v="Caravan Pictures"/>
    <n v="102"/>
  </r>
  <r>
    <s v="In the Mouth of Madness"/>
    <x v="0"/>
    <x v="0"/>
    <x v="14"/>
    <n v="148.19999999999999"/>
    <s v="February 3, 1995 (United States)"/>
    <x v="13"/>
    <n v="64000"/>
    <s v="John Carpenter"/>
    <s v="Michael De Luca"/>
    <s v="Sam Neill"/>
    <s v="United States"/>
    <n v="8000000"/>
    <n v="8924549"/>
    <n v="18348920.919703104"/>
    <n v="111.55686250000001"/>
    <n v="6021962.8879892034"/>
    <s v="New Line Cinema"/>
    <n v="95"/>
  </r>
  <r>
    <s v="Richie Rich"/>
    <x v="1"/>
    <x v="3"/>
    <x v="14"/>
    <n v="148.19999999999999"/>
    <s v="December 21, 1994 (United States)"/>
    <x v="20"/>
    <n v="66000"/>
    <s v="Donald Petrie"/>
    <s v="Neil Tolkin"/>
    <s v="Macaulay Culkin"/>
    <s v="United States"/>
    <n v="40000000"/>
    <n v="38087756"/>
    <n v="78308631.937921718"/>
    <n v="95.219390000000004"/>
    <n v="25700240.215924427"/>
    <s v="Warner Bros."/>
    <n v="95"/>
  </r>
  <r>
    <s v="Beverly Hills Cop III"/>
    <x v="0"/>
    <x v="2"/>
    <x v="14"/>
    <n v="148.19999999999999"/>
    <s v="May 25, 1994 (United States)"/>
    <x v="41"/>
    <n v="78000"/>
    <s v="John Landis"/>
    <s v="Danilo Bach"/>
    <s v="Eddie Murphy"/>
    <s v="United States"/>
    <n v="50000000"/>
    <n v="119208989"/>
    <n v="245094324.88731444"/>
    <n v="238.41797800000001"/>
    <n v="80437914.304993257"/>
    <s v="Paramount Pictures"/>
    <n v="104"/>
  </r>
  <r>
    <s v="Reality Bites"/>
    <x v="8"/>
    <x v="3"/>
    <x v="14"/>
    <n v="148.19999999999999"/>
    <s v="February 18, 1994 (United States)"/>
    <x v="14"/>
    <n v="47000"/>
    <s v="Ben Stiller"/>
    <s v="Helen Childress"/>
    <s v="Winona Ryder"/>
    <s v="United States"/>
    <n v="11500000"/>
    <n v="33351557"/>
    <n v="68570981.227395415"/>
    <n v="290.01353913043476"/>
    <n v="22504424.426450744"/>
    <s v="Jersey Films"/>
    <n v="99"/>
  </r>
  <r>
    <s v="Naked Gun 33 1/3: the Final Insult"/>
    <x v="8"/>
    <x v="3"/>
    <x v="14"/>
    <n v="148.19999999999999"/>
    <s v="March 18, 1994 (United States)"/>
    <x v="16"/>
    <n v="100000"/>
    <s v="Peter Segal"/>
    <s v="Pat Proft"/>
    <s v="Leslie Nielsen"/>
    <s v="United States"/>
    <n v="30000000"/>
    <n v="51132598"/>
    <n v="105128897.5074224"/>
    <n v="170.44199333333333"/>
    <n v="34502427.800269909"/>
    <s v="Paramount Pictures"/>
    <n v="83"/>
  </r>
  <r>
    <s v="Sirens"/>
    <x v="0"/>
    <x v="3"/>
    <x v="14"/>
    <n v="148.19999999999999"/>
    <s v="March 25, 1994 (United States)"/>
    <x v="23"/>
    <n v="10000"/>
    <s v="John Duigan"/>
    <s v="John Duigan"/>
    <s v="Hugh Grant"/>
    <s v="Australia"/>
    <n v="0"/>
    <n v="7770731"/>
    <n v="15976664.883265857"/>
    <n v="0"/>
    <n v="5243408.2321187584"/>
    <s v="British Screen Finance Ltd."/>
    <n v="98"/>
  </r>
  <r>
    <s v="Three Colors: Red"/>
    <x v="0"/>
    <x v="0"/>
    <x v="14"/>
    <n v="148.19999999999999"/>
    <s v="November 23, 1994 (United States)"/>
    <x v="31"/>
    <n v="94000"/>
    <s v="Krzysztof Kieslowski"/>
    <s v="Krzysztof Kieslowski"/>
    <s v="IrÃ¨ne Jacob"/>
    <s v="Switzerland"/>
    <n v="0"/>
    <n v="3581969"/>
    <n v="7364547.5998650473"/>
    <n v="0"/>
    <n v="2416983.1309041837"/>
    <s v="MK2 Productions"/>
    <n v="99"/>
  </r>
  <r>
    <s v="Junior"/>
    <x v="8"/>
    <x v="3"/>
    <x v="14"/>
    <n v="148.19999999999999"/>
    <s v="November 23, 1994 (United States)"/>
    <x v="26"/>
    <n v="66000"/>
    <s v="Ivan Reitman"/>
    <s v="Kevin Wade"/>
    <s v="Arnold Schwarzenegger"/>
    <s v="United States"/>
    <n v="60000000"/>
    <n v="108431355"/>
    <n v="222935451.20445344"/>
    <n v="180.71892499999998"/>
    <n v="73165556.680161938"/>
    <s v="Universal Pictures"/>
    <n v="109"/>
  </r>
  <r>
    <s v="New Nightmare"/>
    <x v="0"/>
    <x v="7"/>
    <x v="14"/>
    <n v="148.19999999999999"/>
    <s v="October 14, 1994 (United States)"/>
    <x v="16"/>
    <n v="53000"/>
    <s v="Wes Craven"/>
    <s v="Wes Craven"/>
    <s v="Heather Langenkamp"/>
    <s v="United States"/>
    <n v="8000000"/>
    <n v="19721741"/>
    <n v="40548005.956140347"/>
    <n v="246.52176250000002"/>
    <n v="13307517.543859649"/>
    <s v="New Line Cinema"/>
    <n v="112"/>
  </r>
  <r>
    <s v="Baby's Day Out"/>
    <x v="1"/>
    <x v="1"/>
    <x v="14"/>
    <n v="148.19999999999999"/>
    <s v="July 1, 1994 (United States)"/>
    <x v="19"/>
    <n v="48000"/>
    <s v="Patrick Read Johnson"/>
    <s v="John Hughes"/>
    <s v="Lara Flynn Boyle"/>
    <s v="United States"/>
    <n v="48000000"/>
    <n v="16827402"/>
    <n v="34597229.348178133"/>
    <n v="35.057087500000002"/>
    <n v="11354522.267206477"/>
    <s v="Twentieth Century Fox"/>
    <n v="99"/>
  </r>
  <r>
    <s v="The River Wild"/>
    <x v="8"/>
    <x v="1"/>
    <x v="14"/>
    <n v="148.19999999999999"/>
    <s v="September 30, 1994 (United States)"/>
    <x v="5"/>
    <n v="43000"/>
    <s v="Curtis Hanson"/>
    <s v="Denis O'Neill"/>
    <s v="Meryl Streep"/>
    <s v="United States"/>
    <n v="45000000"/>
    <n v="94216343"/>
    <n v="193709309.79824561"/>
    <n v="209.36965111111112"/>
    <n v="63573780.701754384"/>
    <s v="Universal Pictures"/>
    <n v="111"/>
  </r>
  <r>
    <s v="Airheads"/>
    <x v="8"/>
    <x v="3"/>
    <x v="14"/>
    <n v="148.19999999999999"/>
    <s v="August 5, 1994 (United States)"/>
    <x v="10"/>
    <n v="47000"/>
    <s v="Michael Lehmann"/>
    <s v="Rich Wilkes"/>
    <s v="Brendan Fraser"/>
    <s v="United States"/>
    <n v="0"/>
    <n v="5751882"/>
    <n v="11825900.441295546"/>
    <n v="0"/>
    <n v="3881161.943319838"/>
    <s v="Twentieth Century Fox"/>
    <n v="92"/>
  </r>
  <r>
    <s v="Texas Chainsaw Massacre: The Next Generation"/>
    <x v="0"/>
    <x v="3"/>
    <x v="14"/>
    <n v="148.19999999999999"/>
    <s v="January 1, 1994 (Germany)"/>
    <x v="64"/>
    <n v="21000"/>
    <s v="Kim Henkel"/>
    <s v="Kim Henkel"/>
    <s v="RenÃ©e Zellweger"/>
    <s v="United States"/>
    <n v="600000"/>
    <n v="185898"/>
    <n v="382207.2914979757"/>
    <n v="30.983000000000001"/>
    <n v="125437.24696356275"/>
    <s v="Ultra Muchos Productions"/>
    <n v="87"/>
  </r>
  <r>
    <s v="The Next Karate Kid"/>
    <x v="1"/>
    <x v="2"/>
    <x v="14"/>
    <n v="148.19999999999999"/>
    <s v="September 9, 1994 (United States)"/>
    <x v="54"/>
    <n v="28000"/>
    <s v="Christopher Cain"/>
    <s v="Robert Mark Kamen"/>
    <s v="Pat Morita"/>
    <s v="United States"/>
    <n v="12000000"/>
    <n v="15876353"/>
    <n v="32641867.47031039"/>
    <n v="132.30294166666667"/>
    <n v="10712788.798920378"/>
    <s v="Columbia Pictures"/>
    <n v="107"/>
  </r>
  <r>
    <s v="Blown Away"/>
    <x v="0"/>
    <x v="2"/>
    <x v="14"/>
    <n v="148.19999999999999"/>
    <s v="July 1, 1994 (United States)"/>
    <x v="19"/>
    <n v="29000"/>
    <s v="Stephen Hopkins"/>
    <s v="John Rice"/>
    <s v="Jeff Bridges"/>
    <s v="United States"/>
    <n v="28000000"/>
    <n v="30156002"/>
    <n v="62000902.897435896"/>
    <n v="107.70000714285715"/>
    <n v="20348179.487179488"/>
    <s v="Metro-Goldwyn-Mayer (MGM)"/>
    <n v="121"/>
  </r>
  <r>
    <s v="Color of Night"/>
    <x v="0"/>
    <x v="16"/>
    <x v="14"/>
    <n v="148.19999999999999"/>
    <s v="August 19, 1994 (United States)"/>
    <x v="33"/>
    <n v="23000"/>
    <s v="Richard Rush"/>
    <s v="Billy Ray"/>
    <s v="Bruce Willis"/>
    <s v="United States"/>
    <n v="40000000"/>
    <n v="19726050"/>
    <n v="40556865.283400811"/>
    <n v="49.315125000000002"/>
    <n v="13310425.101214575"/>
    <s v="Cinergi Pictures Entertainment"/>
    <n v="121"/>
  </r>
  <r>
    <s v="North"/>
    <x v="1"/>
    <x v="1"/>
    <x v="14"/>
    <n v="148.19999999999999"/>
    <s v="July 22, 1994 (United States)"/>
    <x v="54"/>
    <n v="13000"/>
    <s v="Rob Reiner"/>
    <s v="Alan Zweibel"/>
    <s v="Elijah Wood"/>
    <s v="United States"/>
    <n v="40000000"/>
    <n v="7182747"/>
    <n v="14767766.605263157"/>
    <n v="17.956867500000001"/>
    <n v="4846657.8947368423"/>
    <s v="Castle Rock Entertainment"/>
    <n v="87"/>
  </r>
  <r>
    <s v="Muriel's Wedding"/>
    <x v="0"/>
    <x v="3"/>
    <x v="14"/>
    <n v="148.19999999999999"/>
    <s v="March 31, 1995 (United States)"/>
    <x v="13"/>
    <n v="37000"/>
    <s v="P.J. Hogan"/>
    <s v="P.J. Hogan"/>
    <s v="Toni Collette"/>
    <s v="Australia"/>
    <n v="9000000"/>
    <n v="15482277"/>
    <n v="31831645.087044533"/>
    <n v="172.02530000000002"/>
    <n v="10446880.566801619"/>
    <s v="CiBy 2000"/>
    <n v="106"/>
  </r>
  <r>
    <s v="The Client"/>
    <x v="8"/>
    <x v="6"/>
    <x v="14"/>
    <n v="148.19999999999999"/>
    <s v="July 20, 1994 (United States)"/>
    <x v="17"/>
    <n v="62000"/>
    <s v="Joel Schumacher"/>
    <s v="John Grisham"/>
    <s v="Susan Sarandon"/>
    <s v="United States"/>
    <n v="45000000"/>
    <n v="117615211"/>
    <n v="241817508.71592441"/>
    <n v="261.36713555555559"/>
    <n v="79362490.553306341"/>
    <s v="Warner Bros."/>
    <n v="119"/>
  </r>
  <r>
    <s v="Blank Check"/>
    <x v="1"/>
    <x v="3"/>
    <x v="14"/>
    <n v="148.19999999999999"/>
    <s v="February 11, 1994 (United States)"/>
    <x v="11"/>
    <n v="19000"/>
    <s v="Rupert Wainwright"/>
    <s v="Blake Snyder"/>
    <s v="Brian Bonsall"/>
    <s v="United States"/>
    <n v="0"/>
    <n v="30577969"/>
    <n v="62868469.327260457"/>
    <n v="0"/>
    <n v="20632907.557354927"/>
    <s v="Walt Disney Pictures"/>
    <n v="93"/>
  </r>
  <r>
    <s v="It Could Happen to You"/>
    <x v="1"/>
    <x v="3"/>
    <x v="14"/>
    <n v="148.19999999999999"/>
    <s v="July 29, 1994 (United States)"/>
    <x v="5"/>
    <n v="37000"/>
    <s v="Andrew Bergman"/>
    <s v="Jane Anderson"/>
    <s v="Nicolas Cage"/>
    <s v="United States"/>
    <n v="20000000"/>
    <n v="37939757"/>
    <n v="78004345.195006743"/>
    <n v="189.69878499999999"/>
    <n v="25600375.843454789"/>
    <s v="TriStar Pictures"/>
    <n v="101"/>
  </r>
  <r>
    <s v="Only You"/>
    <x v="1"/>
    <x v="3"/>
    <x v="14"/>
    <n v="148.19999999999999"/>
    <s v="October 7, 1994 (United States)"/>
    <x v="16"/>
    <n v="21000"/>
    <s v="Norman Jewison"/>
    <s v="Diane Drake"/>
    <s v="Marisa Tomei"/>
    <s v="United States"/>
    <n v="0"/>
    <n v="20059210"/>
    <n v="41241844.041835353"/>
    <n v="0"/>
    <n v="13535229.419703104"/>
    <s v="TriStar Pictures"/>
    <n v="109"/>
  </r>
  <r>
    <s v="Once Were Warriors"/>
    <x v="0"/>
    <x v="6"/>
    <x v="14"/>
    <n v="148.19999999999999"/>
    <s v="March 3, 1995 (United States)"/>
    <x v="6"/>
    <n v="32000"/>
    <s v="Lee Tamahori"/>
    <s v="Riwia Brown"/>
    <s v="Rena Owen"/>
    <s v="New Zealand"/>
    <n v="0"/>
    <n v="1608570"/>
    <n v="3307228.6032388662"/>
    <n v="0"/>
    <n v="1085404.8582995951"/>
    <s v="Communicado Productions"/>
    <n v="102"/>
  </r>
  <r>
    <s v="Wolf"/>
    <x v="0"/>
    <x v="0"/>
    <x v="14"/>
    <n v="148.19999999999999"/>
    <s v="June 17, 1994 (United States)"/>
    <x v="19"/>
    <n v="54000"/>
    <s v="Mike Nichols"/>
    <s v="Jim Harrison"/>
    <s v="Jack Nicholson"/>
    <s v="United States"/>
    <n v="70000000"/>
    <n v="131002597"/>
    <n v="269342046.59851551"/>
    <n v="187.14656714285712"/>
    <n v="88395814.439946026"/>
    <s v="Columbia Pictures"/>
    <n v="125"/>
  </r>
  <r>
    <s v="Mary Shelley's Frankenstein"/>
    <x v="0"/>
    <x v="0"/>
    <x v="14"/>
    <n v="148.19999999999999"/>
    <s v="November 4, 1994 (United States)"/>
    <x v="5"/>
    <n v="53000"/>
    <s v="Kenneth Branagh"/>
    <s v="Mary Shelley"/>
    <s v="Robert De Niro"/>
    <s v="United States"/>
    <n v="45000000"/>
    <n v="112006296"/>
    <n v="230285549.19838056"/>
    <n v="248.90287999999998"/>
    <n v="75577797.570850208"/>
    <s v="TriStar Pictures"/>
    <n v="123"/>
  </r>
  <r>
    <s v="Exit to Eden"/>
    <x v="0"/>
    <x v="3"/>
    <x v="14"/>
    <n v="148.19999999999999"/>
    <s v="October 14, 1994 (United States)"/>
    <x v="36"/>
    <n v="6600"/>
    <s v="Garry Marshall"/>
    <s v="Anne Rice"/>
    <s v="Dana Delany"/>
    <s v="United States"/>
    <n v="25000000"/>
    <n v="6841570"/>
    <n v="14066304.851551956"/>
    <n v="27.36628"/>
    <n v="4616443.9946018895"/>
    <s v="Savoy Pictures"/>
    <n v="113"/>
  </r>
  <r>
    <s v="The Jungle Book"/>
    <x v="1"/>
    <x v="1"/>
    <x v="14"/>
    <n v="148.19999999999999"/>
    <s v="December 25, 1994 (United States)"/>
    <x v="22"/>
    <n v="17000"/>
    <s v="Stephen Sommers"/>
    <s v="Rudyard Kipling"/>
    <s v="Jason Scott Lee"/>
    <s v="United States"/>
    <n v="27000000"/>
    <n v="43229904"/>
    <n v="88880915.983805671"/>
    <n v="160.11075555555556"/>
    <n v="29169975.708502024"/>
    <s v="Vegahom Europe"/>
    <n v="111"/>
  </r>
  <r>
    <s v="The Hudsucker Proxy"/>
    <x v="1"/>
    <x v="3"/>
    <x v="14"/>
    <n v="148.19999999999999"/>
    <s v="March 11, 1994 (United States)"/>
    <x v="13"/>
    <n v="78000"/>
    <s v="Joel Coen"/>
    <s v="Ethan Coen"/>
    <s v="Tim Robbins"/>
    <s v="United Kingdom"/>
    <n v="40000000"/>
    <n v="2816518"/>
    <n v="5790776.2118758429"/>
    <n v="7.0412949999999999"/>
    <n v="1900484.4804318489"/>
    <s v="PolyGram Filmed Entertainment"/>
    <n v="111"/>
  </r>
  <r>
    <s v="Timecop"/>
    <x v="0"/>
    <x v="2"/>
    <x v="14"/>
    <n v="148.19999999999999"/>
    <s v="September 16, 1994 (United States)"/>
    <x v="23"/>
    <n v="57000"/>
    <s v="Peter Hyams"/>
    <s v="Mark Verheiden"/>
    <s v="Jean-Claude Van Damme"/>
    <s v="United States"/>
    <n v="27000000"/>
    <n v="101646581"/>
    <n v="208985919.23549256"/>
    <n v="376.4688185185185"/>
    <n v="68587436.572199732"/>
    <s v="Largo Entertainment"/>
    <n v="99"/>
  </r>
  <r>
    <s v="The Santa Clause"/>
    <x v="1"/>
    <x v="3"/>
    <x v="14"/>
    <n v="148.19999999999999"/>
    <s v="November 11, 1994 (United States)"/>
    <x v="16"/>
    <n v="102000"/>
    <s v="John Pasquin"/>
    <s v="Leo Benvenuti"/>
    <s v="Tim Allen"/>
    <s v="United States"/>
    <n v="22000000"/>
    <n v="190539357"/>
    <n v="391749946.54453439"/>
    <n v="866.08798636363633"/>
    <n v="128569066.80161944"/>
    <s v="Walt Disney Pictures"/>
    <n v="97"/>
  </r>
  <r>
    <s v="The Specialist"/>
    <x v="0"/>
    <x v="2"/>
    <x v="14"/>
    <n v="148.19999999999999"/>
    <s v="October 7, 1994 (United States)"/>
    <x v="41"/>
    <n v="63000"/>
    <s v="Luis Llosa"/>
    <s v="John Shirley"/>
    <s v="Sylvester Stallone"/>
    <s v="United States"/>
    <n v="45000000"/>
    <n v="170362582"/>
    <n v="350266388.22807014"/>
    <n v="378.58351555555555"/>
    <n v="114954508.77192983"/>
    <s v="Warner Bros."/>
    <n v="110"/>
  </r>
  <r>
    <s v="The Pagemaster"/>
    <x v="2"/>
    <x v="10"/>
    <x v="14"/>
    <n v="148.19999999999999"/>
    <s v="November 23, 1994 (United States)"/>
    <x v="10"/>
    <n v="22000"/>
    <s v="Pixote Hunt"/>
    <s v="David Kirschner"/>
    <s v="Macaulay Culkin"/>
    <s v="United States"/>
    <n v="27000000"/>
    <n v="13670688"/>
    <n v="28107008.32388664"/>
    <n v="50.632177777777777"/>
    <n v="9224485.8299595136"/>
    <s v="Twentieth Century Fox"/>
    <n v="80"/>
  </r>
  <r>
    <s v="Shallow Grave"/>
    <x v="0"/>
    <x v="6"/>
    <x v="14"/>
    <n v="148.19999999999999"/>
    <s v="February 10, 1995 (United States)"/>
    <x v="4"/>
    <n v="58000"/>
    <s v="Danny Boyle"/>
    <s v="John Hodge"/>
    <s v="Kerry Fox"/>
    <s v="United Kingdom"/>
    <n v="2500000"/>
    <n v="2079569"/>
    <n v="4275605.08974359"/>
    <n v="83.182760000000002"/>
    <n v="1403217.9487179487"/>
    <s v="Channel Four Films"/>
    <n v="89"/>
  </r>
  <r>
    <s v="Serial Mom"/>
    <x v="0"/>
    <x v="3"/>
    <x v="14"/>
    <n v="148.19999999999999"/>
    <s v="April 13, 1994 (United States)"/>
    <x v="8"/>
    <n v="28000"/>
    <s v="John Waters"/>
    <s v="John Waters"/>
    <s v="Kathleen Turner"/>
    <s v="United States"/>
    <n v="13000000"/>
    <n v="7820688"/>
    <n v="16079376.744939271"/>
    <n v="60.159138461538461"/>
    <n v="5277117.4089068826"/>
    <s v="Savoy Pictures"/>
    <n v="95"/>
  </r>
  <r>
    <s v="Bad Girls"/>
    <x v="0"/>
    <x v="2"/>
    <x v="14"/>
    <n v="148.19999999999999"/>
    <s v="April 22, 1994 (United States)"/>
    <x v="33"/>
    <n v="12000"/>
    <s v="Jonathan Kaplan"/>
    <s v="Albert S. Ruddy"/>
    <s v="Madeleine Stowe"/>
    <s v="United States"/>
    <n v="25000000"/>
    <n v="15240435"/>
    <n v="31334416.629554655"/>
    <n v="60.961739999999999"/>
    <n v="10283694.331983807"/>
    <s v="Twentieth Century Fox"/>
    <n v="99"/>
  </r>
  <r>
    <s v="The Shadow"/>
    <x v="8"/>
    <x v="2"/>
    <x v="14"/>
    <n v="148.19999999999999"/>
    <s v="July 1, 1994 (United States)"/>
    <x v="10"/>
    <n v="24000"/>
    <s v="Russell Mulcahy"/>
    <s v="Walter B. Gibson"/>
    <s v="Alec Baldwin"/>
    <s v="United States"/>
    <n v="25000000"/>
    <n v="48063435"/>
    <n v="98818681.81174089"/>
    <n v="192.25373999999999"/>
    <n v="32431467.611336034"/>
    <s v="Universal Pictures"/>
    <n v="108"/>
  </r>
  <r>
    <s v="When a Man Loves a Woman"/>
    <x v="0"/>
    <x v="0"/>
    <x v="14"/>
    <n v="148.19999999999999"/>
    <s v="May 13, 1994 (United States)"/>
    <x v="14"/>
    <n v="21000"/>
    <s v="Luis Mandoki"/>
    <s v="Ronald Bass"/>
    <s v="Meg Ryan"/>
    <s v="United States"/>
    <n v="0"/>
    <n v="50021959"/>
    <n v="102845417.72807017"/>
    <n v="0"/>
    <n v="33753008.771929823"/>
    <s v="Touchstone Pictures"/>
    <n v="126"/>
  </r>
  <r>
    <s v="Blue Sky"/>
    <x v="8"/>
    <x v="0"/>
    <x v="14"/>
    <n v="148.19999999999999"/>
    <s v="September 16, 1994 (United States)"/>
    <x v="5"/>
    <n v="7000"/>
    <s v="Tony Richardson"/>
    <s v="Rama Laurie Stagner"/>
    <s v="Jessica Lange"/>
    <s v="United States"/>
    <n v="16000000"/>
    <n v="3359465"/>
    <n v="6907078.1747638322"/>
    <n v="20.996656250000001"/>
    <n v="2266845.4790823213"/>
    <s v="Orion Pictures"/>
    <n v="101"/>
  </r>
  <r>
    <s v="Quiz Show"/>
    <x v="8"/>
    <x v="5"/>
    <x v="14"/>
    <n v="148.19999999999999"/>
    <s v="October 7, 1994 (United States)"/>
    <x v="24"/>
    <n v="66000"/>
    <s v="Robert Redford"/>
    <s v="Paul Attanasio"/>
    <s v="Ralph Fiennes"/>
    <s v="United States"/>
    <n v="31000000"/>
    <n v="24822619"/>
    <n v="51035438.659244262"/>
    <n v="80.072964516129034"/>
    <n v="16749405.533063428"/>
    <s v="Baltimore Pictures"/>
    <n v="133"/>
  </r>
  <r>
    <s v="Surviving the Game"/>
    <x v="0"/>
    <x v="2"/>
    <x v="14"/>
    <n v="148.19999999999999"/>
    <s v="April 15, 1994 (United States)"/>
    <x v="19"/>
    <n v="11000"/>
    <s v="Ernest R. Dickerson"/>
    <s v="Eric Bernt"/>
    <s v="Rutger Hauer"/>
    <s v="United States"/>
    <n v="7400000"/>
    <n v="7727256"/>
    <n v="15887280.048582995"/>
    <n v="104.42237837837838"/>
    <n v="5214072.8744939268"/>
    <s v="New Line Cinema"/>
    <n v="96"/>
  </r>
  <r>
    <s v="My Father the Hero"/>
    <x v="1"/>
    <x v="3"/>
    <x v="14"/>
    <n v="148.19999999999999"/>
    <s v="February 4, 1994 (United States)"/>
    <x v="30"/>
    <n v="11000"/>
    <s v="Steve Miner"/>
    <s v="GÃ©rard Lauzier"/>
    <s v="GÃ©rard Depardieu"/>
    <s v="France"/>
    <n v="0"/>
    <n v="25479558"/>
    <n v="52386108.789473683"/>
    <n v="0"/>
    <n v="17192684.210526317"/>
    <s v="Touchstone Pictures"/>
    <n v="90"/>
  </r>
  <r>
    <s v="Nell"/>
    <x v="8"/>
    <x v="0"/>
    <x v="14"/>
    <n v="148.19999999999999"/>
    <s v="December 23, 1994 (United States)"/>
    <x v="16"/>
    <n v="28000"/>
    <s v="Michael Apted"/>
    <s v="Mark Handley"/>
    <s v="Jodie Foster"/>
    <s v="United States"/>
    <n v="24500000"/>
    <n v="106683817"/>
    <n v="219342503.64304993"/>
    <n v="435.44415102040813"/>
    <n v="71986381.241565451"/>
    <s v="Egg Pictures"/>
    <n v="112"/>
  </r>
  <r>
    <s v="Three Colors: White"/>
    <x v="0"/>
    <x v="3"/>
    <x v="14"/>
    <n v="148.19999999999999"/>
    <s v="June 10, 1994 (United States)"/>
    <x v="37"/>
    <n v="67000"/>
    <s v="Krzysztof Kieslowski"/>
    <s v="Krzysztof Kieslowski"/>
    <s v="Zbigniew Zamachowski"/>
    <s v="Switzerland"/>
    <n v="0"/>
    <n v="1237219"/>
    <n v="2543728.9426450743"/>
    <n v="0"/>
    <n v="834830.63427800266"/>
    <s v="MK2 Productions"/>
    <n v="92"/>
  </r>
  <r>
    <s v="My Girl 2"/>
    <x v="1"/>
    <x v="3"/>
    <x v="14"/>
    <n v="148.19999999999999"/>
    <s v="February 11, 1994 (United States)"/>
    <x v="11"/>
    <n v="19000"/>
    <s v="Howard Zieff"/>
    <s v="Laurice Elehwany"/>
    <s v="Dan Aykroyd"/>
    <s v="United States"/>
    <n v="0"/>
    <n v="17359799"/>
    <n v="35691840.454116061"/>
    <n v="0"/>
    <n v="11713764.507422403"/>
    <s v="Imagine Films Entertainment"/>
    <n v="99"/>
  </r>
  <r>
    <s v="Chasers"/>
    <x v="0"/>
    <x v="2"/>
    <x v="14"/>
    <n v="148.19999999999999"/>
    <s v="April 22, 1994 (United States)"/>
    <x v="27"/>
    <n v="5900"/>
    <s v="Dennis Hopper"/>
    <s v="Joe Batteer"/>
    <s v="Tom Berenger"/>
    <s v="United States"/>
    <n v="0"/>
    <n v="1596687"/>
    <n v="3282797.0910931174"/>
    <n v="0"/>
    <n v="1077386.6396761134"/>
    <s v="Morgan Creek Entertainment"/>
    <n v="102"/>
  </r>
  <r>
    <s v="The Getaway"/>
    <x v="0"/>
    <x v="2"/>
    <x v="14"/>
    <n v="148.19999999999999"/>
    <s v="February 11, 1994 (United States)"/>
    <x v="1"/>
    <n v="17000"/>
    <s v="Roger Donaldson"/>
    <s v="Jim Thompson"/>
    <s v="Alec Baldwin"/>
    <s v="United States"/>
    <n v="0"/>
    <n v="30057974"/>
    <n v="61799356.800269902"/>
    <n v="0"/>
    <n v="20282033.738191634"/>
    <s v="Universal Pictures"/>
    <n v="115"/>
  </r>
  <r>
    <s v="Major League II"/>
    <x v="1"/>
    <x v="3"/>
    <x v="14"/>
    <n v="148.19999999999999"/>
    <s v="March 30, 1994 (United States)"/>
    <x v="41"/>
    <n v="25000"/>
    <s v="David S. Ward"/>
    <s v="David S. Ward"/>
    <s v="Charlie Sheen"/>
    <s v="United States"/>
    <n v="25000000"/>
    <n v="30626182"/>
    <n v="62967595.515519567"/>
    <n v="122.504728"/>
    <n v="20665439.946018893"/>
    <s v="Warner Bros."/>
    <n v="105"/>
  </r>
  <r>
    <s v="Torment"/>
    <x v="4"/>
    <x v="6"/>
    <x v="14"/>
    <n v="148.19999999999999"/>
    <s v="November 1994 (United States)"/>
    <x v="12"/>
    <n v="4500"/>
    <s v="Claude Chabrol"/>
    <s v="Claude Chabrol"/>
    <s v="Emmanuelle BÃ©art"/>
    <s v="France"/>
    <n v="0"/>
    <n v="39003"/>
    <n v="80190.378542510123"/>
    <n v="0"/>
    <n v="26317.813765182185"/>
    <s v="MK2 Productions"/>
    <n v="102"/>
  </r>
  <r>
    <s v="Don Juan DeMarco"/>
    <x v="8"/>
    <x v="3"/>
    <x v="14"/>
    <n v="148.19999999999999"/>
    <s v="April 7, 1995 (United States)"/>
    <x v="17"/>
    <n v="49000"/>
    <s v="Jeremy Leven"/>
    <s v="Lord Byron"/>
    <s v="Johnny Depp"/>
    <s v="United States"/>
    <n v="25000000"/>
    <n v="68792531"/>
    <n v="141437815.085695"/>
    <n v="275.17012399999999"/>
    <n v="46418711.875843458"/>
    <s v="New Line Cinema"/>
    <n v="97"/>
  </r>
  <r>
    <s v="Exotica"/>
    <x v="0"/>
    <x v="0"/>
    <x v="14"/>
    <n v="148.19999999999999"/>
    <s v="March 24, 1995 (United States)"/>
    <x v="12"/>
    <n v="19000"/>
    <s v="Atom Egoyan"/>
    <s v="Atom Egoyan"/>
    <s v="Bruce Greenwood"/>
    <s v="Canada"/>
    <n v="0"/>
    <n v="4221036"/>
    <n v="8678472.8016194329"/>
    <n v="0"/>
    <n v="2848202.4291497977"/>
    <s v="Alliance Entertainment"/>
    <n v="103"/>
  </r>
  <r>
    <s v="Clifford"/>
    <x v="1"/>
    <x v="3"/>
    <x v="14"/>
    <n v="148.19999999999999"/>
    <s v="April 1, 1994 (United States)"/>
    <x v="30"/>
    <n v="7100"/>
    <s v="Paul Flaherty"/>
    <s v="William Porter"/>
    <s v="Martin Short"/>
    <s v="United States"/>
    <n v="19000000"/>
    <n v="7408745"/>
    <n v="15232419.71322537"/>
    <n v="38.993394736842106"/>
    <n v="4999153.1713900138"/>
    <s v="Orion Pictures"/>
    <n v="90"/>
  </r>
  <r>
    <s v="Thumbelina"/>
    <x v="2"/>
    <x v="10"/>
    <x v="14"/>
    <n v="148.19999999999999"/>
    <s v="March 30, 1994 (United States)"/>
    <x v="5"/>
    <n v="16000"/>
    <s v="Don Bluth"/>
    <s v="Hans Christian Andersen"/>
    <s v="Jodi Benson"/>
    <s v="Ireland"/>
    <n v="28000000"/>
    <n v="11373501"/>
    <n v="23383979.451417003"/>
    <n v="40.619646428571428"/>
    <n v="7674427.1255060732"/>
    <s v="Don Bluth"/>
    <n v="86"/>
  </r>
  <r>
    <s v="Double Dragon"/>
    <x v="8"/>
    <x v="2"/>
    <x v="14"/>
    <n v="148.19999999999999"/>
    <s v="November 4, 1994 (United States)"/>
    <x v="51"/>
    <n v="12000"/>
    <s v="James Yukich"/>
    <s v="Paul Dini"/>
    <s v="Robert Patrick"/>
    <s v="United States"/>
    <n v="7850000"/>
    <n v="2341309"/>
    <n v="4813743.9426450739"/>
    <n v="29.825592356687896"/>
    <n v="1579830.6342780027"/>
    <s v="Greenleaf Productions"/>
    <n v="96"/>
  </r>
  <r>
    <s v="Death and the Maiden"/>
    <x v="0"/>
    <x v="0"/>
    <x v="14"/>
    <n v="148.19999999999999"/>
    <s v="January 27, 1995 (United States)"/>
    <x v="4"/>
    <n v="23000"/>
    <s v="Roman Polanski"/>
    <s v="Ariel Dorfman"/>
    <s v="Sigourney Weaver"/>
    <s v="United Kingdom"/>
    <n v="12000000"/>
    <n v="3103716"/>
    <n v="6381256.8502024291"/>
    <n v="25.8643"/>
    <n v="2094275.3036437246"/>
    <s v="Fine Line Features"/>
    <n v="103"/>
  </r>
  <r>
    <s v="PCU"/>
    <x v="8"/>
    <x v="3"/>
    <x v="14"/>
    <n v="148.19999999999999"/>
    <s v="April 29, 1994 (United States)"/>
    <x v="14"/>
    <n v="12000"/>
    <s v="Hart Bochner"/>
    <s v="Adam Leff"/>
    <s v="Jeremy Piven"/>
    <s v="United States"/>
    <n v="8000000"/>
    <n v="4330020"/>
    <n v="8902544.4939271249"/>
    <n v="54.125250000000001"/>
    <n v="2921740.8906882592"/>
    <s v="Twentieth Century Fox"/>
    <n v="79"/>
  </r>
  <r>
    <s v="The Postman"/>
    <x v="1"/>
    <x v="5"/>
    <x v="14"/>
    <n v="148.19999999999999"/>
    <s v="March 22, 1996 (United States)"/>
    <x v="3"/>
    <n v="34000"/>
    <s v="Michael Radford"/>
    <s v="Antonio SkÃ¡rmeta"/>
    <s v="Massimo Troisi"/>
    <s v="Italy"/>
    <n v="3000000"/>
    <n v="21898920"/>
    <n v="45024297.732793517"/>
    <n v="729.96400000000006"/>
    <n v="14776599.190283401"/>
    <s v="Cecchi Gori Group Tiger Cinematografica"/>
    <n v="108"/>
  </r>
  <r>
    <s v="8 Seconds"/>
    <x v="8"/>
    <x v="5"/>
    <x v="14"/>
    <n v="148.19999999999999"/>
    <s v="February 25, 1994 (United States)"/>
    <x v="14"/>
    <n v="4900"/>
    <s v="John G. Avildsen"/>
    <s v="Monte Merrick"/>
    <s v="Luke Perry"/>
    <s v="United States"/>
    <n v="7000000"/>
    <n v="19623396"/>
    <n v="40345808.105263159"/>
    <n v="280.33422857142858"/>
    <n v="13241157.894736841"/>
    <s v="Jersey Films"/>
    <n v="105"/>
  </r>
  <r>
    <s v="The Madness of King George"/>
    <x v="8"/>
    <x v="5"/>
    <x v="14"/>
    <n v="148.19999999999999"/>
    <s v="December 28, 1994 (United States)"/>
    <x v="13"/>
    <n v="16000"/>
    <s v="Nicholas Hytner"/>
    <s v="Alan Bennett"/>
    <s v="Nigel Hawthorne"/>
    <s v="United Kingdom"/>
    <n v="65897768"/>
    <n v="15238689"/>
    <n v="31330826.844129555"/>
    <n v="23.124742252271734"/>
    <n v="10282516.194331983"/>
    <s v="The Samuel Goldwyn Company"/>
    <n v="110"/>
  </r>
  <r>
    <s v="Of Love and Shadows"/>
    <x v="0"/>
    <x v="0"/>
    <x v="14"/>
    <n v="148.19999999999999"/>
    <s v="May 10, 1996 (United States)"/>
    <x v="27"/>
    <n v="2000"/>
    <s v="Betty Kaplan"/>
    <s v="Isabel Allende"/>
    <s v="Antonio Banderas"/>
    <s v="United States"/>
    <n v="0"/>
    <n v="1181182"/>
    <n v="2428516.5681511471"/>
    <n v="0"/>
    <n v="797018.8933873144"/>
    <s v="Aleph Producciones S.A."/>
    <n v="103"/>
  </r>
  <r>
    <s v="Nobody's Fool"/>
    <x v="0"/>
    <x v="3"/>
    <x v="14"/>
    <n v="148.19999999999999"/>
    <s v="January 13, 1995 (United States)"/>
    <x v="34"/>
    <n v="19000"/>
    <s v="Robert Benton"/>
    <s v="Richard Russo"/>
    <s v="Paul Newman"/>
    <s v="United States"/>
    <n v="20000000"/>
    <n v="39491975"/>
    <n v="81195713.78205128"/>
    <n v="197.45987499999998"/>
    <n v="26647756.410256412"/>
    <s v="Capella International"/>
    <n v="110"/>
  </r>
  <r>
    <s v="Wagons East"/>
    <x v="8"/>
    <x v="1"/>
    <x v="14"/>
    <n v="148.19999999999999"/>
    <s v="August 26, 1994 (United States)"/>
    <x v="25"/>
    <n v="5200"/>
    <s v="Peter Markle"/>
    <s v="Matthew Carlson"/>
    <s v="John Candy"/>
    <s v="United States"/>
    <n v="0"/>
    <n v="4412297"/>
    <n v="9071706.4500674754"/>
    <n v="0"/>
    <n v="2977258.4345479081"/>
    <s v="Carolco Pictures"/>
    <n v="107"/>
  </r>
  <r>
    <s v="The Secret of Roan Inish"/>
    <x v="1"/>
    <x v="0"/>
    <x v="14"/>
    <n v="148.19999999999999"/>
    <s v="February 3, 1995 (United States)"/>
    <x v="24"/>
    <n v="7400"/>
    <s v="John Sayles"/>
    <s v="Rosalie K. Fry"/>
    <s v="Jeni Courtney"/>
    <s v="United States"/>
    <n v="3000000"/>
    <n v="6159269"/>
    <n v="12663490.312415654"/>
    <n v="205.30896666666666"/>
    <n v="4156051.9568151147"/>
    <s v="Jones Entertainment Group"/>
    <n v="103"/>
  </r>
  <r>
    <s v="Above the Rim"/>
    <x v="0"/>
    <x v="6"/>
    <x v="14"/>
    <n v="148.19999999999999"/>
    <s v="March 23, 1994 (United States)"/>
    <x v="14"/>
    <n v="15000"/>
    <s v="Jeff Pollack"/>
    <s v="Jeff Pollack"/>
    <s v="Duane Martin"/>
    <s v="United States"/>
    <n v="3500000"/>
    <n v="16192320"/>
    <n v="33291497.327935223"/>
    <n v="462.63771428571425"/>
    <n v="10925991.902834008"/>
    <s v="New Line Cinema"/>
    <n v="96"/>
  </r>
  <r>
    <s v="Greedy"/>
    <x v="8"/>
    <x v="3"/>
    <x v="14"/>
    <n v="148.19999999999999"/>
    <s v="March 4, 1994 (United States)"/>
    <x v="21"/>
    <n v="13000"/>
    <s v="Jonathan Lynn"/>
    <s v="Lowell Ganz"/>
    <s v="Michael J. Fox"/>
    <s v="United States"/>
    <n v="0"/>
    <n v="13137484"/>
    <n v="27010738.021592442"/>
    <n v="0"/>
    <n v="8864699.0553306341"/>
    <s v="Imagine Entertainment"/>
    <n v="113"/>
  </r>
  <r>
    <s v="With Honors"/>
    <x v="8"/>
    <x v="3"/>
    <x v="14"/>
    <n v="148.19999999999999"/>
    <s v="April 29, 1994 (United States)"/>
    <x v="17"/>
    <n v="14000"/>
    <s v="Alek Keshishian"/>
    <s v="William Mastrosimone"/>
    <s v="Joe Pesci"/>
    <s v="United States"/>
    <n v="0"/>
    <n v="20016254"/>
    <n v="41153526.273954116"/>
    <n v="0"/>
    <n v="13506244.264507422"/>
    <s v="Spring Creek Productions"/>
    <n v="101"/>
  </r>
  <r>
    <s v="Police Academy: Mission to Moscow"/>
    <x v="1"/>
    <x v="3"/>
    <x v="14"/>
    <n v="148.19999999999999"/>
    <s v="August 26, 1994 (United States)"/>
    <x v="50"/>
    <n v="32000"/>
    <s v="Alan Metter"/>
    <s v="Neal Israel"/>
    <s v="G.W. Bailey"/>
    <s v="United States"/>
    <n v="6200000"/>
    <n v="126247"/>
    <n v="259564.51349527665"/>
    <n v="2.0362419354838712"/>
    <n v="85186.909581646425"/>
    <s v="Warner Bros."/>
    <n v="83"/>
  </r>
  <r>
    <s v="Little Big League"/>
    <x v="1"/>
    <x v="3"/>
    <x v="14"/>
    <n v="148.19999999999999"/>
    <s v="June 29, 1994 (United States)"/>
    <x v="10"/>
    <n v="10000"/>
    <s v="Andrew Scheinman"/>
    <s v="Gregory K. Pincus"/>
    <s v="Luke Edwards"/>
    <s v="United States"/>
    <n v="0"/>
    <n v="12267790"/>
    <n v="25222642.462887987"/>
    <n v="0"/>
    <n v="8277860.9986504726"/>
    <s v="Castle Rock Entertainment"/>
    <n v="119"/>
  </r>
  <r>
    <s v="On Deadly Ground"/>
    <x v="0"/>
    <x v="2"/>
    <x v="14"/>
    <n v="148.19999999999999"/>
    <s v="February 18, 1994 (United States)"/>
    <x v="26"/>
    <n v="23000"/>
    <s v="Steven Seagal"/>
    <s v="Ed Horowitz"/>
    <s v="Steven Seagal"/>
    <s v="United States"/>
    <n v="50000000"/>
    <n v="38590458"/>
    <n v="79342189.963562757"/>
    <n v="77.180915999999996"/>
    <n v="26039445.344129555"/>
    <s v="Seagal/Nasso Productions"/>
    <n v="101"/>
  </r>
  <r>
    <s v="Ready to Wear"/>
    <x v="0"/>
    <x v="3"/>
    <x v="14"/>
    <n v="148.19999999999999"/>
    <s v="December 25, 1994 (United States)"/>
    <x v="33"/>
    <n v="15000"/>
    <s v="Robert Altman"/>
    <s v="Robert Altman"/>
    <s v="Sophia Loren"/>
    <s v="United States"/>
    <n v="18000000"/>
    <n v="11300653"/>
    <n v="23234203.570175439"/>
    <n v="62.781405555555558"/>
    <n v="7625271.9298245618"/>
    <s v="Etalon Film"/>
    <n v="133"/>
  </r>
  <r>
    <s v="Bullets Over Broadway"/>
    <x v="0"/>
    <x v="3"/>
    <x v="14"/>
    <n v="148.19999999999999"/>
    <s v="February 24, 1995 (United States)"/>
    <x v="34"/>
    <n v="36000"/>
    <s v="Woody Allen"/>
    <s v="Woody Allen"/>
    <s v="John Cusack"/>
    <s v="United States"/>
    <n v="20000000"/>
    <n v="13383747"/>
    <n v="27517056.078947369"/>
    <n v="66.918734999999998"/>
    <n v="9030868.421052631"/>
    <s v="Miramax"/>
    <n v="98"/>
  </r>
  <r>
    <s v="Queen Margot"/>
    <x v="0"/>
    <x v="5"/>
    <x v="14"/>
    <n v="148.19999999999999"/>
    <s v="December 9, 1994 (United States)"/>
    <x v="34"/>
    <n v="17000"/>
    <s v="Patrice ChÃ©reau"/>
    <s v="Alexandre Dumas"/>
    <s v="Isabelle Adjani"/>
    <s v="France"/>
    <n v="0"/>
    <n v="1318578"/>
    <n v="2711003.4858299596"/>
    <n v="0"/>
    <n v="889728.74493927124"/>
    <s v="Renn Productions"/>
    <n v="159"/>
  </r>
  <r>
    <s v="Crooklyn"/>
    <x v="8"/>
    <x v="3"/>
    <x v="14"/>
    <n v="148.19999999999999"/>
    <s v="May 13, 1994 (United States)"/>
    <x v="9"/>
    <n v="9700"/>
    <s v="Spike Lee"/>
    <s v="Joie Lee"/>
    <s v="Alfre Woodard"/>
    <s v="United States"/>
    <n v="14000000"/>
    <n v="13642861"/>
    <n v="28049795.861673415"/>
    <n v="97.449007142857141"/>
    <n v="9205709.1767881252"/>
    <s v="Universal Pictures"/>
    <n v="115"/>
  </r>
  <r>
    <s v="Spanking the Monkey"/>
    <x v="9"/>
    <x v="3"/>
    <x v="14"/>
    <n v="148.19999999999999"/>
    <s v="July 15, 1994 (United States)"/>
    <x v="21"/>
    <n v="6000"/>
    <s v="David O. Russell"/>
    <s v="David O. Russell"/>
    <s v="Jeremy Davies"/>
    <s v="United States"/>
    <n v="200000"/>
    <n v="1359736"/>
    <n v="2795624.5560053978"/>
    <n v="679.86800000000005"/>
    <n v="917500.67476383271"/>
    <s v="Buckeye Films"/>
    <n v="100"/>
  </r>
  <r>
    <s v="The Legend of Drunken Master"/>
    <x v="0"/>
    <x v="2"/>
    <x v="14"/>
    <n v="148.19999999999999"/>
    <s v="October 20, 2000 (United States)"/>
    <x v="37"/>
    <n v="44000"/>
    <s v="Chia-Liang Liu"/>
    <s v="Edward Tang"/>
    <s v="Jackie Chan"/>
    <s v="Hong Kong"/>
    <n v="10000000"/>
    <n v="11555430"/>
    <n v="23758026.457489878"/>
    <n v="115.5543"/>
    <n v="7797186.2348178141"/>
    <s v="Golden Harvest Company"/>
    <n v="102"/>
  </r>
  <r>
    <s v="Intersection"/>
    <x v="0"/>
    <x v="0"/>
    <x v="14"/>
    <n v="148.19999999999999"/>
    <s v="January 21, 1994 (United States)"/>
    <x v="20"/>
    <n v="7900"/>
    <s v="Mark Rydell"/>
    <s v="David Rayfiel"/>
    <s v="Richard Gere"/>
    <s v="United States"/>
    <n v="45000000"/>
    <n v="21355893"/>
    <n v="43907831.289473683"/>
    <n v="47.457539999999995"/>
    <n v="14410184.210526315"/>
    <s v="Paramount Pictures"/>
    <n v="98"/>
  </r>
  <r>
    <s v="Sister My Sister"/>
    <x v="0"/>
    <x v="0"/>
    <x v="14"/>
    <n v="148.19999999999999"/>
    <s v="July 14, 1995 (United States)"/>
    <x v="14"/>
    <n v="3200"/>
    <s v="Nancy Meckler"/>
    <s v="Wendy Kesselman"/>
    <s v="Julie Walters"/>
    <s v="United Kingdom"/>
    <n v="0"/>
    <n v="217881"/>
    <n v="447964.51214574894"/>
    <n v="0"/>
    <n v="147018.21862348178"/>
    <s v="British Screen Productions"/>
    <n v="86"/>
  </r>
  <r>
    <s v="Miracle on 34th Street"/>
    <x v="1"/>
    <x v="8"/>
    <x v="14"/>
    <n v="148.19999999999999"/>
    <s v="November 18, 1994 (United States)"/>
    <x v="16"/>
    <n v="33000"/>
    <s v="Les Mayfield"/>
    <s v="Valentine Davies"/>
    <s v="Richard Attenborough"/>
    <s v="United States"/>
    <n v="0"/>
    <n v="46264384"/>
    <n v="95119823.244264498"/>
    <n v="0"/>
    <n v="31217533.063427802"/>
    <s v="Twentieth Century Fox"/>
    <n v="114"/>
  </r>
  <r>
    <s v="The Swan Princess"/>
    <x v="2"/>
    <x v="10"/>
    <x v="14"/>
    <n v="148.19999999999999"/>
    <s v="November 18, 1994 (United States)"/>
    <x v="16"/>
    <n v="23000"/>
    <s v="Richard Rich"/>
    <s v="Richard Rich"/>
    <s v="Jack Palance"/>
    <s v="United States"/>
    <n v="45000000"/>
    <n v="9771658"/>
    <n v="20090581.596491229"/>
    <n v="21.714795555555554"/>
    <n v="6593561.4035087721"/>
    <s v="Nest Family Entertainment"/>
    <n v="90"/>
  </r>
  <r>
    <s v="Threesome"/>
    <x v="0"/>
    <x v="3"/>
    <x v="14"/>
    <n v="148.19999999999999"/>
    <s v="April 8, 1994 (United States)"/>
    <x v="21"/>
    <n v="13000"/>
    <s v="Andrew Fleming"/>
    <s v="Andrew Fleming"/>
    <s v="Lara Flynn Boyle"/>
    <s v="United States"/>
    <n v="0"/>
    <n v="14815317"/>
    <n v="30460371.726720646"/>
    <n v="0"/>
    <n v="9996840.0809716601"/>
    <s v="Motion Picture Corporation of America (MPCA)"/>
    <n v="93"/>
  </r>
  <r>
    <s v="The War"/>
    <x v="8"/>
    <x v="0"/>
    <x v="14"/>
    <n v="148.19999999999999"/>
    <s v="November 4, 1994 (United States)"/>
    <x v="8"/>
    <n v="12000"/>
    <s v="Jon Avnet"/>
    <s v="Kathy McWorter"/>
    <s v="Elijah Wood"/>
    <s v="United States"/>
    <n v="0"/>
    <n v="16928556"/>
    <n v="34805202.518218622"/>
    <n v="0"/>
    <n v="11422777.327935223"/>
    <s v="Island World"/>
    <n v="126"/>
  </r>
  <r>
    <s v="The Chase"/>
    <x v="8"/>
    <x v="2"/>
    <x v="14"/>
    <n v="148.19999999999999"/>
    <s v="March 4, 1994 (United States)"/>
    <x v="1"/>
    <n v="18000"/>
    <s v="Adam Rifkin"/>
    <s v="Adam Rifkin"/>
    <s v="Charlie Sheen"/>
    <s v="United States"/>
    <n v="0"/>
    <n v="7924955"/>
    <n v="16293750.259784075"/>
    <n v="0"/>
    <n v="5347473.0094466936"/>
    <s v="Capitol Films"/>
    <n v="94"/>
  </r>
  <r>
    <s v="Milk Money"/>
    <x v="8"/>
    <x v="3"/>
    <x v="14"/>
    <n v="148.19999999999999"/>
    <s v="August 31, 1994 (United States)"/>
    <x v="41"/>
    <n v="12000"/>
    <s v="Richard Benjamin"/>
    <s v="John Mattson"/>
    <s v="Melanie Griffith"/>
    <s v="United States"/>
    <n v="0"/>
    <n v="18137661"/>
    <n v="37291128.925101213"/>
    <n v="0"/>
    <n v="12238637.651821863"/>
    <s v="Paramount Pictures"/>
    <n v="110"/>
  </r>
  <r>
    <s v="Renaissance Man"/>
    <x v="8"/>
    <x v="3"/>
    <x v="14"/>
    <n v="148.19999999999999"/>
    <s v="June 3, 1994 (United States)"/>
    <x v="19"/>
    <n v="17000"/>
    <s v="Penny Marshall"/>
    <s v="Jim Burnstein"/>
    <s v="Danny DeVito"/>
    <s v="United States"/>
    <n v="40000000"/>
    <n v="24332324"/>
    <n v="50027389.492577597"/>
    <n v="60.83081"/>
    <n v="16418572.199730095"/>
    <s v="Cinergi Pictures Entertainment"/>
    <n v="128"/>
  </r>
  <r>
    <s v="S.F.W."/>
    <x v="0"/>
    <x v="3"/>
    <x v="14"/>
    <n v="148.19999999999999"/>
    <s v="January 20, 1995 (United States)"/>
    <x v="1"/>
    <n v="4800"/>
    <s v="Jefery Levy"/>
    <s v="Andrew Wellman"/>
    <s v="Stephen Dorff"/>
    <s v="United States"/>
    <n v="0"/>
    <n v="63513"/>
    <n v="130583.07085020242"/>
    <n v="0"/>
    <n v="42856.275303643728"/>
    <s v="Polygram Filmed Entertainment"/>
    <n v="96"/>
  </r>
  <r>
    <s v="Jason's Lyric"/>
    <x v="0"/>
    <x v="6"/>
    <x v="14"/>
    <n v="148.19999999999999"/>
    <s v="September 28, 1994 (United States)"/>
    <x v="14"/>
    <n v="3800"/>
    <s v="Doug McHenry"/>
    <s v="Bobby Smith Jr."/>
    <s v="Allen Payne"/>
    <s v="United States"/>
    <n v="7000000"/>
    <n v="20851521"/>
    <n v="42870839.73481781"/>
    <n v="297.87887142857141"/>
    <n v="14069852.226720648"/>
    <s v="Jackson/McHenry Company,The"/>
    <n v="119"/>
  </r>
  <r>
    <s v="Immortal Beloved"/>
    <x v="0"/>
    <x v="5"/>
    <x v="14"/>
    <n v="148.19999999999999"/>
    <s v="January 27, 1995 (United States)"/>
    <x v="34"/>
    <n v="24000"/>
    <s v="Bernard Rose"/>
    <s v="Bernard Rose"/>
    <s v="Gary Oldman"/>
    <s v="United Kingdom"/>
    <n v="0"/>
    <n v="9914409"/>
    <n v="20384078.423076924"/>
    <n v="0"/>
    <n v="6689884.615384615"/>
    <s v="Icon Entertainment International"/>
    <n v="121"/>
  </r>
  <r>
    <s v="Eat Drink Man Woman"/>
    <x v="4"/>
    <x v="3"/>
    <x v="14"/>
    <n v="148.19999999999999"/>
    <s v="August 3, 1994 (United States)"/>
    <x v="40"/>
    <n v="19000"/>
    <s v="Ang Lee"/>
    <s v="Ang Lee"/>
    <s v="Sihung Lung"/>
    <s v="Taiwan"/>
    <n v="0"/>
    <n v="7294403"/>
    <n v="14997331.943994602"/>
    <n v="0"/>
    <n v="4921999.3252361678"/>
    <s v="Ang Lee Productions"/>
    <n v="124"/>
  </r>
  <r>
    <s v="Blue Chips"/>
    <x v="8"/>
    <x v="0"/>
    <x v="14"/>
    <n v="148.19999999999999"/>
    <s v="February 18, 1994 (United States)"/>
    <x v="19"/>
    <n v="13000"/>
    <s v="William Friedkin"/>
    <s v="Ron Shelton"/>
    <s v="Nick Nolte"/>
    <s v="United States"/>
    <n v="0"/>
    <n v="23070663"/>
    <n v="47433407.665991902"/>
    <n v="0"/>
    <n v="15567248.987854252"/>
    <s v="Paramount Pictures"/>
    <n v="108"/>
  </r>
  <r>
    <s v="The Cowboy Way"/>
    <x v="8"/>
    <x v="2"/>
    <x v="14"/>
    <n v="148.19999999999999"/>
    <s v="June 3, 1994 (United States)"/>
    <x v="23"/>
    <n v="7900"/>
    <s v="Gregg Champion"/>
    <s v="Robert C. Thompson"/>
    <s v="Woody Harrelson"/>
    <s v="United States"/>
    <n v="35000000"/>
    <n v="20280016"/>
    <n v="41695822.369770579"/>
    <n v="57.942902857142855"/>
    <n v="13684221.322537113"/>
    <s v="Imagine Entertainment"/>
    <n v="102"/>
  </r>
  <r>
    <s v="No Escape"/>
    <x v="0"/>
    <x v="2"/>
    <x v="14"/>
    <n v="148.19999999999999"/>
    <s v="April 29, 1994 (United States)"/>
    <x v="10"/>
    <n v="19000"/>
    <s v="Martin Campbell"/>
    <s v="Richard Herley"/>
    <s v="Ray Liotta"/>
    <s v="United States"/>
    <n v="20000000"/>
    <n v="15339030"/>
    <n v="31537128.481781375"/>
    <n v="76.695149999999998"/>
    <n v="10350222.672064777"/>
    <s v="Columbia Pictures"/>
    <n v="118"/>
  </r>
  <r>
    <s v="The Road to Wellville"/>
    <x v="0"/>
    <x v="3"/>
    <x v="14"/>
    <n v="148.19999999999999"/>
    <s v="October 28, 1994 (United States)"/>
    <x v="23"/>
    <n v="12000"/>
    <s v="Alan Parker"/>
    <s v="T. Coraghessan Boyle"/>
    <s v="Anthony Hopkins"/>
    <s v="United States"/>
    <n v="25000000"/>
    <n v="6562513"/>
    <n v="13492562.15317139"/>
    <n v="26.250052"/>
    <n v="4428146.4237516867"/>
    <s v="Beacon Communications"/>
    <n v="118"/>
  </r>
  <r>
    <s v="Andre"/>
    <x v="1"/>
    <x v="1"/>
    <x v="14"/>
    <n v="148.19999999999999"/>
    <s v="August 17, 1994 (United States)"/>
    <x v="46"/>
    <n v="6500"/>
    <s v="George Miller"/>
    <s v="Harry Goodridge"/>
    <s v="Tina Majorino"/>
    <s v="United States"/>
    <n v="0"/>
    <n v="16820893"/>
    <n v="34583846.809041835"/>
    <n v="0"/>
    <n v="11350130.229419703"/>
    <s v="Paramount Pictures"/>
    <n v="94"/>
  </r>
  <r>
    <s v="Highlander: The Final Dimension"/>
    <x v="8"/>
    <x v="2"/>
    <x v="14"/>
    <n v="148.19999999999999"/>
    <s v="January 27, 1995 (United States)"/>
    <x v="54"/>
    <n v="20000"/>
    <s v="Andrew Morahan"/>
    <s v="Gregory Widen"/>
    <s v="Christopher Lambert"/>
    <s v="United Kingdom"/>
    <n v="26000000"/>
    <n v="12303080"/>
    <n v="25295198.893387314"/>
    <n v="47.319538461538464"/>
    <n v="8301673.4143049931"/>
    <s v="Fallingcloud"/>
    <n v="99"/>
  </r>
  <r>
    <s v="Cemetery Man"/>
    <x v="0"/>
    <x v="3"/>
    <x v="14"/>
    <n v="148.19999999999999"/>
    <s v="April 26, 1996 (United States)"/>
    <x v="12"/>
    <n v="20000"/>
    <s v="Michele Soavi"/>
    <s v="Tiziano Sclavi"/>
    <s v="Rupert Everett"/>
    <s v="Italy"/>
    <n v="4000000"/>
    <n v="253986"/>
    <n v="522196.58704453439"/>
    <n v="6.3496499999999996"/>
    <n v="171380.56680161942"/>
    <s v="Audifilm"/>
    <n v="105"/>
  </r>
  <r>
    <s v="Death Machine"/>
    <x v="0"/>
    <x v="2"/>
    <x v="14"/>
    <n v="148.19999999999999"/>
    <s v="May 26, 1995 (United Kingdom)"/>
    <x v="41"/>
    <n v="4000"/>
    <s v="Stephen Norrington"/>
    <s v="Stephen Norrington"/>
    <s v="Brad Dourif"/>
    <s v="United Kingdom"/>
    <n v="0"/>
    <n v="3129045"/>
    <n v="6433333.4109311737"/>
    <n v="0"/>
    <n v="2111366.3967611338"/>
    <s v="Entertainment Film Distributors"/>
    <n v="120"/>
  </r>
  <r>
    <s v="Ashes of Time"/>
    <x v="0"/>
    <x v="2"/>
    <x v="14"/>
    <n v="148.19999999999999"/>
    <s v="September 17, 1994 (Hong Kong)"/>
    <x v="12"/>
    <n v="14000"/>
    <s v="Kar-Wai Wong"/>
    <s v="Louis Cha"/>
    <s v="Brigitte Lin"/>
    <s v="Hong Kong"/>
    <n v="0"/>
    <n v="1977198"/>
    <n v="4065129.7611336033"/>
    <n v="0"/>
    <n v="1334141.7004048582"/>
    <s v="Jet Tone Production"/>
    <n v="100"/>
  </r>
  <r>
    <s v="Brainscan"/>
    <x v="0"/>
    <x v="3"/>
    <x v="14"/>
    <n v="148.19999999999999"/>
    <s v="April 22, 1994 (United States)"/>
    <x v="10"/>
    <n v="11000"/>
    <s v="John Flynn"/>
    <s v="Brian Owens"/>
    <s v="Edward Furlong"/>
    <s v="United Kingdom"/>
    <n v="0"/>
    <n v="4352094"/>
    <n v="8947928.7570850197"/>
    <n v="0"/>
    <n v="2936635.6275303643"/>
    <s v="Admire Productions Ltd."/>
    <n v="96"/>
  </r>
  <r>
    <s v="Cabin Boy"/>
    <x v="8"/>
    <x v="1"/>
    <x v="14"/>
    <n v="148.19999999999999"/>
    <s v="January 7, 1994 (United States)"/>
    <x v="11"/>
    <n v="8200"/>
    <s v="Adam Resnick"/>
    <s v="Chris Elliott"/>
    <s v="Chris Elliott"/>
    <s v="United States"/>
    <n v="9000000"/>
    <n v="3662459"/>
    <n v="7530035.474358974"/>
    <n v="40.693988888888889"/>
    <n v="2471294.871794872"/>
    <s v="Touchstone Pictures"/>
    <n v="80"/>
  </r>
  <r>
    <s v="Guarding Tess"/>
    <x v="8"/>
    <x v="3"/>
    <x v="14"/>
    <n v="148.19999999999999"/>
    <s v="March 11, 1994 (United States)"/>
    <x v="19"/>
    <n v="16000"/>
    <s v="Hugh Wilson"/>
    <s v="Hugh Wilson"/>
    <s v="Shirley MacLaine"/>
    <s v="United States"/>
    <n v="20000000"/>
    <n v="27058304"/>
    <n v="55632019.087719299"/>
    <n v="135.29151999999999"/>
    <n v="18257964.912280701"/>
    <s v="Channel Films"/>
    <n v="96"/>
  </r>
  <r>
    <s v="Black Beauty"/>
    <x v="2"/>
    <x v="1"/>
    <x v="14"/>
    <n v="148.19999999999999"/>
    <s v="July 29, 1994 (United States)"/>
    <x v="14"/>
    <n v="9500"/>
    <s v="Caroline Thompson"/>
    <s v="Anna Sewell"/>
    <s v="Sean Bean"/>
    <s v="United Kingdom"/>
    <n v="0"/>
    <n v="4630377"/>
    <n v="9520080.1072874498"/>
    <n v="0"/>
    <n v="3124410.9311740892"/>
    <s v="Warner Bros."/>
    <n v="88"/>
  </r>
  <r>
    <s v="Iron Will"/>
    <x v="1"/>
    <x v="1"/>
    <x v="14"/>
    <n v="148.19999999999999"/>
    <s v="January 14, 1994 (United States)"/>
    <x v="14"/>
    <n v="7900"/>
    <s v="Charles Haid"/>
    <s v="John Michael Hayes"/>
    <s v="Mackenzie Astin"/>
    <s v="United States"/>
    <n v="0"/>
    <n v="21006361"/>
    <n v="43189191.610661268"/>
    <n v="0"/>
    <n v="14174332.658569502"/>
    <s v="Walt Disney Pictures"/>
    <n v="108"/>
  </r>
  <r>
    <s v="Drop Zone"/>
    <x v="0"/>
    <x v="2"/>
    <x v="14"/>
    <n v="148.19999999999999"/>
    <s v="December 9, 1994 (United States)"/>
    <x v="41"/>
    <n v="19000"/>
    <s v="John Badham"/>
    <s v="Tony Griffin"/>
    <s v="Wesley Snipes"/>
    <s v="United States"/>
    <n v="45000000"/>
    <n v="28735315"/>
    <n v="59079962.756410256"/>
    <n v="63.856255555555549"/>
    <n v="19389551.282051284"/>
    <s v="Paramount Pictures"/>
    <n v="101"/>
  </r>
  <r>
    <s v="Through the Olive Trees"/>
    <x v="2"/>
    <x v="0"/>
    <x v="14"/>
    <n v="148.19999999999999"/>
    <s v="January 25, 1995 (France)"/>
    <x v="40"/>
    <n v="7100"/>
    <s v="Abbas Kiarostami"/>
    <s v="Abbas Kiarostami"/>
    <s v="Mohamad Ali Keshavarz"/>
    <s v="Iran"/>
    <n v="0"/>
    <n v="0"/>
    <n v="0"/>
    <n v="0"/>
    <n v="0"/>
    <s v="Abbas Kiarostami Productions"/>
    <n v="103"/>
  </r>
  <r>
    <s v="To Live"/>
    <x v="4"/>
    <x v="0"/>
    <x v="14"/>
    <n v="148.19999999999999"/>
    <s v="December 16, 1994 (United States)"/>
    <x v="28"/>
    <n v="17000"/>
    <s v="Yimou Zhang"/>
    <s v="Wei Lu"/>
    <s v="You Ge"/>
    <s v="China"/>
    <n v="0"/>
    <n v="2332728"/>
    <n v="4796101.3603238864"/>
    <n v="0"/>
    <n v="1574040.4858299596"/>
    <s v="ERA International"/>
    <n v="133"/>
  </r>
  <r>
    <s v="In the Army Now"/>
    <x v="1"/>
    <x v="3"/>
    <x v="14"/>
    <n v="148.19999999999999"/>
    <s v="August 12, 1994 (United States)"/>
    <x v="18"/>
    <n v="13000"/>
    <s v="Daniel Petrie Jr."/>
    <s v="Steve Zacharias"/>
    <s v="Pauly Shore"/>
    <s v="United States"/>
    <n v="0"/>
    <n v="28881266"/>
    <n v="59380038.800269902"/>
    <n v="0"/>
    <n v="19488033.738191634"/>
    <s v="Hollywood Pictures"/>
    <n v="91"/>
  </r>
  <r>
    <s v="Trapped in Paradise"/>
    <x v="8"/>
    <x v="1"/>
    <x v="14"/>
    <n v="148.19999999999999"/>
    <s v="December 2, 1994 (United States)"/>
    <x v="23"/>
    <n v="13000"/>
    <s v="George Gallo"/>
    <s v="George Gallo"/>
    <s v="Nicolas Cage"/>
    <s v="United States"/>
    <n v="0"/>
    <n v="6017509"/>
    <n v="12372030.987179486"/>
    <n v="0"/>
    <n v="4060397.435897436"/>
    <s v="Permut Presentations"/>
    <n v="111"/>
  </r>
  <r>
    <s v="Death Wish: The Face of Death"/>
    <x v="0"/>
    <x v="2"/>
    <x v="14"/>
    <n v="148.19999999999999"/>
    <s v="January 14, 1994 (United States)"/>
    <x v="38"/>
    <n v="7200"/>
    <s v="Allan A. Goldstein"/>
    <s v="Brian Garfield"/>
    <s v="Charles Bronson"/>
    <s v="Canada"/>
    <n v="5000000"/>
    <n v="1702394"/>
    <n v="3500131.2537112008"/>
    <n v="34.047879999999999"/>
    <n v="1148713.9001349527"/>
    <s v="21st Century Films"/>
    <n v="95"/>
  </r>
  <r>
    <s v="City Slickers II: the Legend of Curly's Gold"/>
    <x v="8"/>
    <x v="3"/>
    <x v="14"/>
    <n v="148.19999999999999"/>
    <s v="June 10, 1994 (United States)"/>
    <x v="30"/>
    <n v="19000"/>
    <s v="Paul Weiland"/>
    <s v="Lowell Ganz"/>
    <s v="Billy Crystal"/>
    <s v="United States"/>
    <n v="40000000"/>
    <n v="43622150"/>
    <n v="89687375.877192974"/>
    <n v="109.055375"/>
    <n v="29434649.122807018"/>
    <s v="Castle Rock Entertainment"/>
    <n v="116"/>
  </r>
  <r>
    <s v="Corrina, Corrina"/>
    <x v="1"/>
    <x v="3"/>
    <x v="14"/>
    <n v="148.19999999999999"/>
    <s v="August 26, 1994 (United States)"/>
    <x v="14"/>
    <n v="13000"/>
    <s v="Jessie Nelson"/>
    <s v="Jessie Nelson"/>
    <s v="Ray Liotta"/>
    <s v="United States"/>
    <n v="0"/>
    <n v="20164171"/>
    <n v="41457644.424426451"/>
    <n v="0"/>
    <n v="13606053.306342781"/>
    <s v="New Line Cinema"/>
    <n v="115"/>
  </r>
  <r>
    <s v="The Ref"/>
    <x v="0"/>
    <x v="3"/>
    <x v="14"/>
    <n v="148.19999999999999"/>
    <s v="March 11, 1994 (United States)"/>
    <x v="15"/>
    <n v="24000"/>
    <s v="Ted Demme"/>
    <s v="Marie Weiss"/>
    <s v="Denis Leary"/>
    <s v="United States"/>
    <n v="11000000"/>
    <n v="11439193"/>
    <n v="23519042.558029689"/>
    <n v="103.99266363636363"/>
    <n v="7718753.7112010801"/>
    <s v="Touchstone Pictures"/>
    <n v="96"/>
  </r>
  <r>
    <s v="I.Q."/>
    <x v="1"/>
    <x v="3"/>
    <x v="14"/>
    <n v="148.19999999999999"/>
    <s v="December 25, 1994 (United States)"/>
    <x v="19"/>
    <n v="24000"/>
    <s v="Fred Schepisi"/>
    <s v="Andy Breckman"/>
    <s v="Tim Robbins"/>
    <s v="United States"/>
    <n v="25000000"/>
    <n v="26381221"/>
    <n v="54239932.784750335"/>
    <n v="105.524884"/>
    <n v="17801093.792172741"/>
    <s v="Paramount Pictures"/>
    <n v="100"/>
  </r>
  <r>
    <s v="3 Ninjas Kick Back"/>
    <x v="1"/>
    <x v="2"/>
    <x v="14"/>
    <n v="148.19999999999999"/>
    <s v="May 6, 1994 (United States)"/>
    <x v="26"/>
    <n v="8600"/>
    <s v="Charles T. Kanganis"/>
    <s v="Sang-ok Shin"/>
    <s v="Victor Wong"/>
    <s v="United States"/>
    <n v="20000000"/>
    <n v="11798854"/>
    <n v="24258507.515519567"/>
    <n v="58.994270000000007"/>
    <n v="7961439.9460188933"/>
    <s v="Ben-Ami/Leeds Productions"/>
    <n v="93"/>
  </r>
  <r>
    <s v="It's Pat: the Movie"/>
    <x v="8"/>
    <x v="3"/>
    <x v="14"/>
    <n v="148.19999999999999"/>
    <s v="November 25, 1994 (Brazil)"/>
    <x v="42"/>
    <n v="9500"/>
    <s v="Adam Bernstein"/>
    <s v="Julia Sweeney"/>
    <s v="Julia Sweeney"/>
    <s v="United States"/>
    <n v="0"/>
    <n v="60822"/>
    <n v="125050.36032388663"/>
    <n v="0"/>
    <n v="41040.485829959514"/>
    <s v="Touchstone Pictures"/>
    <n v="77"/>
  </r>
  <r>
    <s v="The Favor"/>
    <x v="0"/>
    <x v="3"/>
    <x v="14"/>
    <n v="148.19999999999999"/>
    <s v="April 29, 1994 (United States)"/>
    <x v="33"/>
    <n v="2700"/>
    <s v="Donald Petrie"/>
    <s v="Sara Parriott"/>
    <s v="Harley Jane Kozak"/>
    <s v="United States"/>
    <n v="13000000"/>
    <n v="3134381"/>
    <n v="6444304.2557354923"/>
    <n v="24.110623076923076"/>
    <n v="2114966.9365721997"/>
    <s v="Nelson Entertainment"/>
    <n v="97"/>
  </r>
  <r>
    <s v="The Paper"/>
    <x v="0"/>
    <x v="3"/>
    <x v="14"/>
    <n v="148.19999999999999"/>
    <s v="March 25, 1994 (United States)"/>
    <x v="14"/>
    <n v="13000"/>
    <s v="Ron Howard"/>
    <s v="David Koepp"/>
    <s v="Michael Keaton"/>
    <s v="United States"/>
    <n v="6000000"/>
    <n v="48424341"/>
    <n v="99560706.495951414"/>
    <n v="807.07234999999991"/>
    <n v="32674993.927125506"/>
    <s v="Universal Pictures"/>
    <n v="112"/>
  </r>
  <r>
    <s v="Terminal Velocity"/>
    <x v="8"/>
    <x v="2"/>
    <x v="14"/>
    <n v="148.19999999999999"/>
    <s v="September 23, 1994 (United States)"/>
    <x v="30"/>
    <n v="13000"/>
    <s v="Deran Sarafian"/>
    <s v="David Twohy"/>
    <s v="Charlie Sheen"/>
    <s v="United States"/>
    <n v="50000000"/>
    <n v="16487349"/>
    <n v="33898078.544534415"/>
    <n v="32.974698000000004"/>
    <n v="11125066.801619433"/>
    <s v="Hollywood Pictures"/>
    <n v="102"/>
  </r>
  <r>
    <s v="China Moon"/>
    <x v="0"/>
    <x v="6"/>
    <x v="14"/>
    <n v="148.19999999999999"/>
    <s v="March 4, 1994 (United States)"/>
    <x v="21"/>
    <n v="6200"/>
    <s v="John Bailey"/>
    <s v="Roy Carlson"/>
    <s v="Ed Harris"/>
    <s v="United States"/>
    <n v="15000000"/>
    <n v="3038499"/>
    <n v="6247170.346153846"/>
    <n v="20.25666"/>
    <n v="2050269.2307692308"/>
    <s v="Tig Productions"/>
    <n v="99"/>
  </r>
  <r>
    <s v="Cops and Robbersons"/>
    <x v="1"/>
    <x v="3"/>
    <x v="14"/>
    <n v="148.19999999999999"/>
    <s v="April 15, 1994 (United States)"/>
    <x v="33"/>
    <n v="6400"/>
    <s v="Michael Ritchie"/>
    <s v="Bernie Somers"/>
    <s v="Chevy Chase"/>
    <s v="United States"/>
    <n v="0"/>
    <n v="11391093"/>
    <n v="23420148.698380567"/>
    <n v="0"/>
    <n v="7686297.5708502028"/>
    <s v="TriStar Pictures"/>
    <n v="93"/>
  </r>
  <r>
    <s v="Little Odessa"/>
    <x v="0"/>
    <x v="6"/>
    <x v="14"/>
    <n v="148.19999999999999"/>
    <s v="May 19, 1995 (United States)"/>
    <x v="17"/>
    <n v="7600"/>
    <s v="James Gray"/>
    <s v="James Gray"/>
    <s v="Tim Roth"/>
    <s v="United States"/>
    <n v="2300000"/>
    <n v="1095885"/>
    <n v="2253145.4757085019"/>
    <n v="47.647173913043481"/>
    <n v="739463.5627530365"/>
    <s v="Fine Line Features"/>
    <n v="98"/>
  </r>
  <r>
    <s v="Lassie"/>
    <x v="1"/>
    <x v="8"/>
    <x v="14"/>
    <n v="148.19999999999999"/>
    <s v="July 22, 1994 (United States)"/>
    <x v="23"/>
    <n v="5400"/>
    <s v="Daniel Petrie"/>
    <s v="Eric Knight"/>
    <s v="Helen Slater"/>
    <s v="United States"/>
    <n v="0"/>
    <n v="9979683"/>
    <n v="20518282.119433198"/>
    <n v="0"/>
    <n v="6733929.1497975709"/>
    <s v="Broadway Pictures"/>
    <n v="94"/>
  </r>
  <r>
    <s v="Monkey Trouble"/>
    <x v="1"/>
    <x v="1"/>
    <x v="14"/>
    <n v="148.19999999999999"/>
    <s v="March 18, 1994 (United States)"/>
    <x v="11"/>
    <n v="6500"/>
    <s v="Franco Amurri"/>
    <s v="Franco Amurri"/>
    <s v="Thora Birch"/>
    <s v="Japan"/>
    <n v="0"/>
    <n v="16453258"/>
    <n v="33827987.26450742"/>
    <n v="0"/>
    <n v="11102063.42780027"/>
    <s v="New Line Cinema"/>
    <n v="96"/>
  </r>
  <r>
    <s v="Fresh"/>
    <x v="0"/>
    <x v="6"/>
    <x v="14"/>
    <n v="148.19999999999999"/>
    <s v="September 2, 1994 (United States)"/>
    <x v="37"/>
    <n v="12000"/>
    <s v="Boaz Yakin"/>
    <s v="Boaz Yakin"/>
    <s v="Sean Nelson"/>
    <s v="United States"/>
    <n v="3500000"/>
    <n v="8094616"/>
    <n v="16642574.191632928"/>
    <n v="231.27474285714285"/>
    <n v="5461954.1160593797"/>
    <s v="LumiÃ¨re Pictures"/>
    <n v="114"/>
  </r>
  <r>
    <s v="The Puppet Masters"/>
    <x v="0"/>
    <x v="4"/>
    <x v="14"/>
    <n v="148.19999999999999"/>
    <s v="October 21, 1994 (United States)"/>
    <x v="23"/>
    <n v="8500"/>
    <s v="Stuart Orme"/>
    <s v="Robert A. Heinlein"/>
    <s v="Donald Sutherland"/>
    <s v="United States"/>
    <n v="0"/>
    <n v="8647042"/>
    <n v="17778365.029689606"/>
    <n v="0"/>
    <n v="5834711.2010796219"/>
    <s v="Hollywood Pictures"/>
    <n v="109"/>
  </r>
  <r>
    <s v="The Scout"/>
    <x v="8"/>
    <x v="3"/>
    <x v="14"/>
    <n v="148.19999999999999"/>
    <s v="September 30, 1994 (United States)"/>
    <x v="20"/>
    <n v="6000"/>
    <s v="Michael Ritchie"/>
    <s v="Roger Angell"/>
    <s v="Albert Brooks"/>
    <s v="United States"/>
    <n v="0"/>
    <n v="2694234"/>
    <n v="5539359.6477732789"/>
    <n v="0"/>
    <n v="1817971.6599190284"/>
    <s v="Santo Domingo Film &amp; Music Video"/>
    <n v="101"/>
  </r>
  <r>
    <s v="Backbeat"/>
    <x v="0"/>
    <x v="5"/>
    <x v="14"/>
    <n v="148.19999999999999"/>
    <s v="April 15, 1994 (United States)"/>
    <x v="17"/>
    <n v="5900"/>
    <s v="Iain Softley"/>
    <s v="Iain Softley"/>
    <s v="Stephen Dorff"/>
    <s v="United Kingdom"/>
    <n v="0"/>
    <n v="2392589"/>
    <n v="4919175.899460189"/>
    <n v="0"/>
    <n v="1614432.5236167342"/>
    <s v="Channel Four Films"/>
    <n v="100"/>
  </r>
  <r>
    <s v="Leprechaun 2"/>
    <x v="0"/>
    <x v="3"/>
    <x v="14"/>
    <n v="148.19999999999999"/>
    <s v="April 8, 1994 (United States)"/>
    <x v="26"/>
    <n v="9300"/>
    <s v="Rodman Flender"/>
    <s v="Mark Jones"/>
    <s v="Warwick Davis"/>
    <s v="United States"/>
    <n v="2000000"/>
    <n v="2260622"/>
    <n v="4647851.0350877196"/>
    <n v="113.03110000000001"/>
    <n v="1525385.9649122807"/>
    <s v="Planet Productions"/>
    <n v="85"/>
  </r>
  <r>
    <s v="Love Affair"/>
    <x v="8"/>
    <x v="3"/>
    <x v="14"/>
    <n v="148.19999999999999"/>
    <s v="October 21, 1994 (United States)"/>
    <x v="22"/>
    <n v="4500"/>
    <s v="Glenn Gordon Caron"/>
    <s v="Mildred Cram"/>
    <s v="Warren Beatty"/>
    <s v="United States"/>
    <n v="60000000"/>
    <n v="18272894"/>
    <n v="37569168.703103915"/>
    <n v="30.45482333333333"/>
    <n v="12329887.989203779"/>
    <s v="Mulholland Productions"/>
    <n v="108"/>
  </r>
  <r>
    <s v="Mixed Nuts"/>
    <x v="8"/>
    <x v="3"/>
    <x v="14"/>
    <n v="148.19999999999999"/>
    <s v="December 21, 1994 (United States)"/>
    <x v="20"/>
    <n v="11000"/>
    <s v="Nora Ephron"/>
    <s v="Nora Ephron"/>
    <s v="Steve Martin"/>
    <s v="United States"/>
    <n v="15000000"/>
    <n v="6821850"/>
    <n v="14025760.425101213"/>
    <n v="45.478999999999999"/>
    <n v="4603137.651821862"/>
    <s v="TriStar Pictures"/>
    <n v="97"/>
  </r>
  <r>
    <s v="Silent Fall"/>
    <x v="0"/>
    <x v="0"/>
    <x v="14"/>
    <n v="148.19999999999999"/>
    <s v="October 28, 1994 (United States)"/>
    <x v="23"/>
    <n v="3700"/>
    <s v="Bruce Beresford"/>
    <s v="Akiva Goldsman"/>
    <s v="Richard Dreyfuss"/>
    <s v="United States"/>
    <n v="30000000"/>
    <n v="3180674"/>
    <n v="6539482.9136302294"/>
    <n v="10.602246666666666"/>
    <n v="2146203.7786774631"/>
    <s v="Kouf/Bigelow Productions"/>
    <n v="101"/>
  </r>
  <r>
    <s v="House Party 3"/>
    <x v="0"/>
    <x v="3"/>
    <x v="14"/>
    <n v="148.19999999999999"/>
    <s v="January 12, 1994 (United States)"/>
    <x v="32"/>
    <n v="4800"/>
    <s v="Eric Meza"/>
    <s v="Reginald Hudlin"/>
    <s v="Christopher Reid"/>
    <s v="United States"/>
    <n v="0"/>
    <n v="19281235"/>
    <n v="39642323.242240213"/>
    <n v="0"/>
    <n v="13010280.026990553"/>
    <s v="Jackson/McHenry Company,The"/>
    <n v="100"/>
  </r>
  <r>
    <s v="The Air Up There"/>
    <x v="1"/>
    <x v="3"/>
    <x v="14"/>
    <n v="148.19999999999999"/>
    <s v="January 7, 1994 (United States)"/>
    <x v="30"/>
    <n v="8500"/>
    <s v="Paul Michael Glaser"/>
    <s v="Max Apple"/>
    <s v="Kevin Bacon"/>
    <s v="United States"/>
    <n v="17080000"/>
    <n v="21011318"/>
    <n v="43199383.229419701"/>
    <n v="123.01708430913349"/>
    <n v="14177677.462887989"/>
    <s v="Hollywood Pictures"/>
    <n v="107"/>
  </r>
  <r>
    <s v="Sleep with Me"/>
    <x v="0"/>
    <x v="3"/>
    <x v="14"/>
    <n v="148.19999999999999"/>
    <s v="November 2, 1994 (France)"/>
    <x v="46"/>
    <n v="2500"/>
    <s v="Rory Kelly"/>
    <s v="Duane Dell'Amico"/>
    <s v="Craig Sheffer"/>
    <s v="United States"/>
    <n v="0"/>
    <n v="200151"/>
    <n v="411511.53643724695"/>
    <n v="0"/>
    <n v="135054.65587044533"/>
    <s v="August Entertainment"/>
    <n v="86"/>
  </r>
  <r>
    <s v="Princess Caraboo"/>
    <x v="1"/>
    <x v="3"/>
    <x v="14"/>
    <n v="148.19999999999999"/>
    <s v="September 16, 1994 (United States)"/>
    <x v="22"/>
    <n v="2500"/>
    <s v="Michael Austin"/>
    <s v="Michael Austin"/>
    <s v="Phoebe Cates"/>
    <s v="United Kingdom"/>
    <n v="0"/>
    <n v="3062530"/>
    <n v="6296578.2118758429"/>
    <n v="0"/>
    <n v="2066484.4804318489"/>
    <s v="Ardican Films"/>
    <n v="97"/>
  </r>
  <r>
    <s v="A Low Down Dirty Shame"/>
    <x v="0"/>
    <x v="2"/>
    <x v="14"/>
    <n v="148.19999999999999"/>
    <s v="November 23, 1994 (United States)"/>
    <x v="22"/>
    <n v="6700"/>
    <s v="Keenen Ivory Wayans"/>
    <s v="Keenen Ivory Wayans"/>
    <s v="Keenen Ivory Wayans"/>
    <s v="United States"/>
    <n v="10000000"/>
    <n v="29392418"/>
    <n v="60430970.071524963"/>
    <n v="293.92417999999998"/>
    <n v="19832940.620782726"/>
    <s v="Caravan Pictures"/>
    <n v="108"/>
  </r>
  <r>
    <s v="Lightning Jack"/>
    <x v="8"/>
    <x v="3"/>
    <x v="14"/>
    <n v="148.19999999999999"/>
    <s v="March 11, 1994 (United States)"/>
    <x v="30"/>
    <n v="6500"/>
    <s v="Simon Wincer"/>
    <s v="Paul Hogan"/>
    <s v="Paul Hogan"/>
    <s v="United States"/>
    <n v="0"/>
    <n v="16821273"/>
    <n v="34584628.091093116"/>
    <n v="0"/>
    <n v="11350386.639676113"/>
    <s v="Lightning Ridge"/>
    <n v="98"/>
  </r>
  <r>
    <s v="A Pure Formality"/>
    <x v="8"/>
    <x v="6"/>
    <x v="14"/>
    <n v="148.19999999999999"/>
    <s v="May 26, 1995 (United States)"/>
    <x v="3"/>
    <n v="11000"/>
    <s v="Giuseppe Tornatore"/>
    <s v="Giuseppe Tornatore"/>
    <s v="GÃ©rard Depardieu"/>
    <s v="Italy"/>
    <n v="0"/>
    <n v="190749"/>
    <n v="392180.9736842105"/>
    <n v="0"/>
    <n v="128710.52631578948"/>
    <s v="Cecchi Gori Group Tiger Cinematografica"/>
    <n v="108"/>
  </r>
  <r>
    <s v="Swimming with Sharks"/>
    <x v="0"/>
    <x v="3"/>
    <x v="14"/>
    <n v="148.19999999999999"/>
    <s v="April 21, 1995 (United States)"/>
    <x v="12"/>
    <n v="22000"/>
    <s v="George Huang"/>
    <s v="George Huang"/>
    <s v="Kevin Spacey"/>
    <s v="United States"/>
    <n v="700000"/>
    <n v="382928"/>
    <n v="787302.03508771921"/>
    <n v="54.703999999999994"/>
    <n v="258385.9649122807"/>
    <s v="Cineville"/>
    <n v="93"/>
  </r>
  <r>
    <s v="I Love Trouble"/>
    <x v="1"/>
    <x v="2"/>
    <x v="14"/>
    <n v="148.19999999999999"/>
    <s v="June 29, 1994 (United States)"/>
    <x v="11"/>
    <n v="12000"/>
    <s v="Charles Shyer"/>
    <s v="Nancy Meyers"/>
    <s v="Nick Nolte"/>
    <s v="United States"/>
    <n v="45000000"/>
    <n v="30806194"/>
    <n v="63337701.159244262"/>
    <n v="68.45820888888889"/>
    <n v="20786905.533063427"/>
    <s v="Annhall"/>
    <n v="123"/>
  </r>
  <r>
    <s v="A Troll in Central Park"/>
    <x v="2"/>
    <x v="10"/>
    <x v="14"/>
    <n v="148.19999999999999"/>
    <s v="October 7, 1994 (United States)"/>
    <x v="20"/>
    <n v="6300"/>
    <s v="Don Bluth"/>
    <s v="Stu Krieger"/>
    <s v="Dom DeLuise"/>
    <s v="Ireland"/>
    <n v="0"/>
    <n v="71368"/>
    <n v="146732.99325236166"/>
    <n v="0"/>
    <n v="48156.545209176787"/>
    <s v="Don Bluth"/>
    <n v="76"/>
  </r>
  <r>
    <s v="Mosquito"/>
    <x v="0"/>
    <x v="4"/>
    <x v="14"/>
    <n v="148.19999999999999"/>
    <s v="November 21, 1994 (Japan)"/>
    <x v="32"/>
    <n v="2200"/>
    <s v="Gary Jones"/>
    <s v="Tom Chaney"/>
    <s v="Gunnar Hansen"/>
    <s v="United States"/>
    <n v="200000"/>
    <n v="0"/>
    <n v="0"/>
    <n v="0"/>
    <n v="0"/>
    <s v="Antibes Inc."/>
    <n v="92"/>
  </r>
  <r>
    <s v="Blankman"/>
    <x v="8"/>
    <x v="2"/>
    <x v="14"/>
    <n v="148.19999999999999"/>
    <s v="August 19, 1994 (United States)"/>
    <x v="18"/>
    <n v="9200"/>
    <s v="Mike Binder"/>
    <s v="Damon Wayans"/>
    <s v="Damon Wayans"/>
    <s v="United States"/>
    <n v="30000000"/>
    <n v="7941977"/>
    <n v="16328747.583670715"/>
    <n v="26.473256666666668"/>
    <n v="5358958.8394062081"/>
    <s v="Columbia Pictures"/>
    <n v="92"/>
  </r>
  <r>
    <s v="Trading Mom"/>
    <x v="1"/>
    <x v="3"/>
    <x v="14"/>
    <n v="148.19999999999999"/>
    <s v="May 13, 1994 (United States)"/>
    <x v="41"/>
    <n v="1800"/>
    <s v="Tia Brelis"/>
    <s v="Nancy Brelis"/>
    <s v="Sissy Spacek"/>
    <s v="United States"/>
    <n v="0"/>
    <n v="319123"/>
    <n v="656118.61066126858"/>
    <n v="0"/>
    <n v="215332.65856950067"/>
    <s v="First Look International"/>
    <n v="82"/>
  </r>
  <r>
    <s v="A Simple Twist of Fate"/>
    <x v="8"/>
    <x v="3"/>
    <x v="14"/>
    <n v="148.19999999999999"/>
    <s v="September 2, 1994 (United States)"/>
    <x v="21"/>
    <n v="5200"/>
    <s v="Gillies MacKinnon"/>
    <s v="George Eliot"/>
    <s v="Steve Martin"/>
    <s v="United States"/>
    <n v="0"/>
    <n v="3430583"/>
    <n v="7053297.166666666"/>
    <n v="0"/>
    <n v="2314833.3333333335"/>
    <s v="Touchstone Pictures"/>
    <n v="106"/>
  </r>
  <r>
    <s v="Farinelli"/>
    <x v="0"/>
    <x v="5"/>
    <x v="14"/>
    <n v="148.19999999999999"/>
    <s v="March 17, 1995 (United States)"/>
    <x v="8"/>
    <n v="6500"/>
    <s v="GÃ©rard Corbiau"/>
    <s v="AndrÃ©e Corbiau"/>
    <s v="Stefano Dionisi"/>
    <s v="France"/>
    <n v="0"/>
    <n v="1600226"/>
    <n v="3290073.2941970308"/>
    <n v="0"/>
    <n v="1079774.6288798919"/>
    <s v="StÃ©phan Films"/>
    <n v="111"/>
  </r>
  <r>
    <s v="Priest"/>
    <x v="0"/>
    <x v="0"/>
    <x v="14"/>
    <n v="148.19999999999999"/>
    <s v="March 24, 1995 (United States)"/>
    <x v="12"/>
    <n v="9800"/>
    <s v="Antonia Bird"/>
    <s v="Jimmy McGovern"/>
    <s v="Linus Roache"/>
    <s v="United Kingdom"/>
    <n v="0"/>
    <n v="4165845"/>
    <n v="8564999.807692308"/>
    <n v="0"/>
    <n v="2810961.5384615385"/>
    <s v="BBC Films"/>
    <n v="98"/>
  </r>
  <r>
    <s v="Mrs. Parker and the Vicious Circle"/>
    <x v="0"/>
    <x v="5"/>
    <x v="14"/>
    <n v="148.19999999999999"/>
    <s v="November 23, 1994 (United States)"/>
    <x v="5"/>
    <n v="4300"/>
    <s v="Alan Rudolph"/>
    <s v="Alan Rudolph"/>
    <s v="Jennifer Jason Leigh"/>
    <s v="United States"/>
    <n v="7000000"/>
    <n v="2144667"/>
    <n v="4409446.9291497972"/>
    <n v="30.638100000000001"/>
    <n v="1447143.7246963563"/>
    <s v="Fine Line Features"/>
    <n v="125"/>
  </r>
  <r>
    <s v="Barcelona"/>
    <x v="8"/>
    <x v="3"/>
    <x v="14"/>
    <n v="148.19999999999999"/>
    <s v="July 29, 1994 (United States)"/>
    <x v="9"/>
    <n v="5800"/>
    <s v="Whit Stillman"/>
    <s v="Whit Stillman"/>
    <s v="Taylor Nichols"/>
    <s v="United States"/>
    <n v="3200000"/>
    <n v="7266973"/>
    <n v="14940935.715924425"/>
    <n v="227.09290625"/>
    <n v="4903490.553306343"/>
    <s v="Barcelona Films"/>
    <n v="101"/>
  </r>
  <r>
    <s v="Pred dozhdot"/>
    <x v="4"/>
    <x v="0"/>
    <x v="14"/>
    <n v="148.19999999999999"/>
    <s v="February 24, 1995 (United States)"/>
    <x v="45"/>
    <n v="14000"/>
    <s v="Milcho Manchevski"/>
    <s v="Milcho Manchevski"/>
    <s v="Katrin Cartlidge"/>
    <s v="Republic of Macedonia"/>
    <n v="1900000"/>
    <n v="763847"/>
    <n v="1570473.5553306341"/>
    <n v="40.202473684210524"/>
    <n v="515416.32928475033"/>
    <s v="Aim"/>
    <n v="113"/>
  </r>
  <r>
    <s v="Burnt by the Sun"/>
    <x v="0"/>
    <x v="0"/>
    <x v="14"/>
    <n v="148.19999999999999"/>
    <s v="April 21, 1995 (United States)"/>
    <x v="6"/>
    <n v="15000"/>
    <s v="Nikita Mikhalkov"/>
    <s v="Nikita Mikhalkov"/>
    <s v="Nikita Mikhalkov"/>
    <s v="Russia"/>
    <n v="2800000"/>
    <n v="2313461"/>
    <n v="4756488.3043184886"/>
    <n v="82.623607142857153"/>
    <n v="1561039.8110661269"/>
    <s v="Studio Trite"/>
    <n v="135"/>
  </r>
  <r>
    <s v="War of the Buttons"/>
    <x v="1"/>
    <x v="1"/>
    <x v="14"/>
    <n v="148.19999999999999"/>
    <s v="September 29, 1995 (United States)"/>
    <x v="34"/>
    <n v="4100"/>
    <s v="John Roberts"/>
    <s v="Louis Pergaud"/>
    <s v="Gregg Fitzgerald"/>
    <s v="United Kingdom"/>
    <n v="0"/>
    <n v="12712"/>
    <n v="26135.940620782723"/>
    <n v="0"/>
    <n v="8577.5978407557359"/>
    <s v="Enigma Productions"/>
    <n v="94"/>
  </r>
  <r>
    <s v="There Goes My Baby"/>
    <x v="0"/>
    <x v="3"/>
    <x v="14"/>
    <n v="148.19999999999999"/>
    <s v="September 2, 1994 (United States)"/>
    <x v="5"/>
    <n v="1000"/>
    <s v="Floyd Mutrux"/>
    <s v="Floyd Mutrux"/>
    <s v="Dermot Mulroney"/>
    <s v="United States"/>
    <n v="10500000"/>
    <n v="123509"/>
    <n v="253935.17071524964"/>
    <n v="1.1762761904761905"/>
    <n v="83339.406207827255"/>
    <s v="Nelson Entertainment"/>
    <n v="99"/>
  </r>
  <r>
    <s v="The Sum of Us"/>
    <x v="0"/>
    <x v="3"/>
    <x v="14"/>
    <n v="148.19999999999999"/>
    <s v="March 8, 1995 (United States)"/>
    <x v="4"/>
    <n v="5200"/>
    <s v="Geoff Burton"/>
    <s v="David Stevens"/>
    <s v="Jack Thompson"/>
    <s v="Australia"/>
    <n v="0"/>
    <n v="766464"/>
    <n v="1575854.1214574899"/>
    <n v="0"/>
    <n v="517182.18623481784"/>
    <s v="Australian Film Finance Corporation (AFFC)"/>
    <n v="100"/>
  </r>
  <r>
    <s v="Radioland Murders"/>
    <x v="1"/>
    <x v="3"/>
    <x v="14"/>
    <n v="148.19999999999999"/>
    <s v="October 21, 1994 (United States)"/>
    <x v="19"/>
    <n v="3400"/>
    <s v="Mel Smith"/>
    <s v="George Lucas"/>
    <s v="Brian Benben"/>
    <s v="United States"/>
    <n v="15000000"/>
    <n v="1316865"/>
    <n v="2707481.5485829958"/>
    <n v="8.7790999999999997"/>
    <n v="888572.87449392711"/>
    <s v="Universal Pictures"/>
    <n v="108"/>
  </r>
  <r>
    <s v="The Inkwell"/>
    <x v="0"/>
    <x v="3"/>
    <x v="14"/>
    <n v="148.19999999999999"/>
    <s v="April 22, 1994 (United States)"/>
    <x v="5"/>
    <n v="1400"/>
    <s v="Matty Rich"/>
    <s v="Trey Ellis"/>
    <s v="Larenz Tate"/>
    <s v="United States"/>
    <n v="0"/>
    <n v="8880705"/>
    <n v="18258777.419028338"/>
    <n v="0"/>
    <n v="5992378.5425101211"/>
    <s v="Touchstone Pictures"/>
    <n v="110"/>
  </r>
  <r>
    <s v="Being Human"/>
    <x v="8"/>
    <x v="3"/>
    <x v="14"/>
    <n v="148.19999999999999"/>
    <s v="May 6, 1994 (United States)"/>
    <x v="20"/>
    <n v="3800"/>
    <s v="Bill Forsyth"/>
    <s v="Bill Forsyth"/>
    <s v="Robin Williams"/>
    <s v="United Kingdom"/>
    <n v="40000000"/>
    <n v="1519366"/>
    <n v="3123824.697705803"/>
    <n v="3.7984150000000003"/>
    <n v="1025213.2253711201"/>
    <s v="Warner Bros."/>
    <n v="122"/>
  </r>
  <r>
    <s v="Jimmy Hollywood"/>
    <x v="0"/>
    <x v="6"/>
    <x v="14"/>
    <n v="148.19999999999999"/>
    <s v="March 30, 1994 (United States)"/>
    <x v="11"/>
    <n v="3100"/>
    <s v="Barry Levinson"/>
    <s v="Barry Levinson"/>
    <s v="Joe Pesci"/>
    <s v="United States"/>
    <n v="30000000"/>
    <n v="3783003"/>
    <n v="7777874.5890688254"/>
    <n v="12.610009999999999"/>
    <n v="2552633.6032388662"/>
    <s v="Baltimore Pictures"/>
    <n v="112"/>
  </r>
  <r>
    <s v="Holy Matrimony"/>
    <x v="8"/>
    <x v="3"/>
    <x v="14"/>
    <n v="148.19999999999999"/>
    <s v="April 8, 1994 (United States)"/>
    <x v="27"/>
    <n v="1400"/>
    <s v="Leonard Nimoy"/>
    <s v="David Weisberg"/>
    <s v="Patricia Arquette"/>
    <s v="United States"/>
    <n v="0"/>
    <n v="713234"/>
    <n v="1466412.9541160592"/>
    <n v="0"/>
    <n v="481264.50742240215"/>
    <s v="Aurora Productions LLC"/>
    <n v="93"/>
  </r>
  <r>
    <s v="Tom &amp; Viv"/>
    <x v="8"/>
    <x v="5"/>
    <x v="14"/>
    <n v="148.19999999999999"/>
    <s v="December 2, 1994 (United States)"/>
    <x v="21"/>
    <n v="1600"/>
    <s v="Brian Gilbert"/>
    <s v="Michael Hastings"/>
    <s v="Willem Dafoe"/>
    <s v="United Kingdom"/>
    <n v="0"/>
    <n v="538534"/>
    <n v="1107228.8110661269"/>
    <n v="0"/>
    <n v="363383.26585695008"/>
    <s v="British Screen Productions"/>
    <n v="115"/>
  </r>
  <r>
    <s v="Squanto: A Warrior's Tale"/>
    <x v="1"/>
    <x v="1"/>
    <x v="14"/>
    <n v="148.19999999999999"/>
    <s v="October 28, 1994 (United States)"/>
    <x v="22"/>
    <n v="1100"/>
    <s v="Xavier Koller"/>
    <s v="Darlene Craviotto"/>
    <s v="Adam Beach"/>
    <s v="United States"/>
    <n v="19200000"/>
    <n v="3342223"/>
    <n v="6871628.5296896081"/>
    <n v="17.407411458333332"/>
    <n v="2255211.2010796224"/>
    <s v="Walt Disney Pictures"/>
    <n v="102"/>
  </r>
  <r>
    <s v="My Summer Story"/>
    <x v="1"/>
    <x v="3"/>
    <x v="14"/>
    <n v="148.19999999999999"/>
    <s v="September 23, 1994 (United States)"/>
    <x v="41"/>
    <n v="1500"/>
    <s v="Bob Clark"/>
    <s v="Jean Shepherd"/>
    <s v="Charles Grodin"/>
    <s v="United States"/>
    <n v="15000000"/>
    <n v="70936"/>
    <n v="145844.79892037786"/>
    <n v="0.4729066666666667"/>
    <n v="47865.047233468285"/>
    <s v="Metro-Goldwyn-Mayer (MGM)"/>
    <n v="85"/>
  </r>
  <r>
    <s v="Getting Even with Dad"/>
    <x v="1"/>
    <x v="3"/>
    <x v="14"/>
    <n v="148.19999999999999"/>
    <s v="June 17, 1994 (United States)"/>
    <x v="25"/>
    <n v="7600"/>
    <s v="Howard Deutch"/>
    <s v="Tom S. Parker"/>
    <s v="Macaulay Culkin"/>
    <s v="United States"/>
    <n v="30000000"/>
    <n v="18869594"/>
    <n v="38795987.124156542"/>
    <n v="62.898646666666671"/>
    <n v="12732519.568151148"/>
    <s v="Metro-Goldwyn-Mayer (MGM)"/>
    <n v="109"/>
  </r>
  <r>
    <s v="River of Grass"/>
    <x v="4"/>
    <x v="0"/>
    <x v="14"/>
    <n v="148.19999999999999"/>
    <s v="October 13, 1995 (United States)"/>
    <x v="14"/>
    <n v="1800"/>
    <s v="Kelly Reichardt"/>
    <s v="Jesse Hartman"/>
    <s v="Lisa Donaldson"/>
    <s v="United States"/>
    <n v="0"/>
    <n v="11553"/>
    <n v="23753.030364372469"/>
    <n v="0"/>
    <n v="7795.5465587044537"/>
    <s v="Good Machine"/>
    <n v="76"/>
  </r>
  <r>
    <s v="Rapa Nui"/>
    <x v="0"/>
    <x v="2"/>
    <x v="14"/>
    <n v="148.19999999999999"/>
    <s v="September 9, 1994 (United States)"/>
    <x v="5"/>
    <n v="4700"/>
    <s v="Kevin Reynolds"/>
    <s v="Kevin Reynolds"/>
    <s v="Jason Scott Lee"/>
    <s v="United States"/>
    <n v="20000000"/>
    <n v="305070"/>
    <n v="627225.56680161937"/>
    <n v="1.52535"/>
    <n v="205850.20242914979"/>
    <s v="Majestic Films International"/>
    <n v="107"/>
  </r>
  <r>
    <s v="The Browning Version"/>
    <x v="0"/>
    <x v="0"/>
    <x v="14"/>
    <n v="148.19999999999999"/>
    <s v="October 12, 1994 (United States)"/>
    <x v="13"/>
    <n v="3100"/>
    <s v="Mike Figgis"/>
    <s v="Terence Rattigan"/>
    <s v="Albert Finney"/>
    <s v="United Kingdom"/>
    <n v="0"/>
    <n v="487391"/>
    <n v="1002078.5269905532"/>
    <n v="0"/>
    <n v="328873.81916329288"/>
    <s v="Percy Main"/>
    <n v="97"/>
  </r>
  <r>
    <s v="Cobb"/>
    <x v="0"/>
    <x v="5"/>
    <x v="14"/>
    <n v="148.19999999999999"/>
    <s v="December 2, 1994 (United States)"/>
    <x v="5"/>
    <n v="7200"/>
    <s v="Ron Shelton"/>
    <s v="Al Stump"/>
    <s v="Tommy Lee Jones"/>
    <s v="United States"/>
    <n v="0"/>
    <n v="1007583"/>
    <n v="2071596.0870445343"/>
    <n v="0"/>
    <n v="679880.56680161948"/>
    <s v="Alcor Films"/>
    <n v="128"/>
  </r>
  <r>
    <s v="Heat"/>
    <x v="0"/>
    <x v="6"/>
    <x v="15"/>
    <n v="152.4"/>
    <s v="December 15, 1995 (United States)"/>
    <x v="7"/>
    <n v="596000"/>
    <s v="Michael Mann"/>
    <s v="Michael Mann"/>
    <s v="Al Pacino"/>
    <s v="United States"/>
    <n v="60000000"/>
    <n v="187436818"/>
    <n v="374750645.96194226"/>
    <n v="312.39469666666668"/>
    <n v="122990038.05774277"/>
    <s v="Warner Bros."/>
    <n v="170"/>
  </r>
  <r>
    <s v="Clueless"/>
    <x v="8"/>
    <x v="3"/>
    <x v="15"/>
    <n v="152.4"/>
    <s v="July 19, 1995 (United States)"/>
    <x v="8"/>
    <n v="193000"/>
    <s v="Amy Heckerling"/>
    <s v="Amy Heckerling"/>
    <s v="Alicia Silverstone"/>
    <s v="United States"/>
    <n v="12000000"/>
    <n v="56631572"/>
    <n v="113225984.17585301"/>
    <n v="471.92976666666669"/>
    <n v="37159824.146981627"/>
    <s v="Paramount Pictures"/>
    <n v="97"/>
  </r>
  <r>
    <s v="Se7en"/>
    <x v="0"/>
    <x v="6"/>
    <x v="15"/>
    <n v="152.4"/>
    <s v="September 22, 1995 (United States)"/>
    <x v="60"/>
    <n v="1500000"/>
    <s v="David Fincher"/>
    <s v="Andrew Kevin Walker"/>
    <s v="Morgan Freeman"/>
    <s v="United States"/>
    <n v="33000000"/>
    <n v="327333559"/>
    <n v="654452332.20013118"/>
    <n v="991.91987575757582"/>
    <n v="214785799.8687664"/>
    <s v="Cecchi Gori Pictures"/>
    <n v="127"/>
  </r>
  <r>
    <s v="Braveheart"/>
    <x v="0"/>
    <x v="5"/>
    <x v="15"/>
    <n v="152.4"/>
    <s v="May 24, 1995 (United States)"/>
    <x v="28"/>
    <n v="978000"/>
    <s v="Mel Gibson"/>
    <s v="Randall Wallace"/>
    <s v="Mel Gibson"/>
    <s v="United States"/>
    <n v="72000000"/>
    <n v="213216216"/>
    <n v="426292526.34645671"/>
    <n v="296.13363333333331"/>
    <n v="139905653.5433071"/>
    <s v="Icon Entertainment International"/>
    <n v="178"/>
  </r>
  <r>
    <s v="Apollo 13"/>
    <x v="1"/>
    <x v="1"/>
    <x v="15"/>
    <n v="152.4"/>
    <s v="June 30, 1995 (United States)"/>
    <x v="37"/>
    <n v="277000"/>
    <s v="Ron Howard"/>
    <s v="Jim Lovell"/>
    <s v="Tom Hanks"/>
    <s v="United States"/>
    <n v="52000000"/>
    <n v="355237933"/>
    <n v="710242770.24343824"/>
    <n v="683.14987115384622"/>
    <n v="233095756.56167978"/>
    <s v="Universal Pictures"/>
    <n v="140"/>
  </r>
  <r>
    <s v="The Usual Suspects"/>
    <x v="0"/>
    <x v="6"/>
    <x v="15"/>
    <n v="152.4"/>
    <s v="August 16, 1995 (United States)"/>
    <x v="55"/>
    <n v="1000000"/>
    <s v="Bryan Singer"/>
    <s v="Christopher McQuarrie"/>
    <s v="Kevin Spacey"/>
    <s v="United States"/>
    <n v="6000000"/>
    <n v="23341568"/>
    <n v="46667820.010498688"/>
    <n v="389.02613333333329"/>
    <n v="15315989.501312336"/>
    <s v="PolyGram Filmed Entertainment"/>
    <n v="106"/>
  </r>
  <r>
    <s v="Jumanji"/>
    <x v="1"/>
    <x v="1"/>
    <x v="15"/>
    <n v="152.4"/>
    <s v="December 15, 1995 (United States)"/>
    <x v="9"/>
    <n v="318000"/>
    <s v="Joe Johnston"/>
    <s v="Jonathan Hensleigh"/>
    <s v="Robin Williams"/>
    <s v="United States"/>
    <n v="65000000"/>
    <n v="262821940"/>
    <n v="525471424.65879261"/>
    <n v="404.34144615384622"/>
    <n v="172455341.20734909"/>
    <s v="TriStar Pictures"/>
    <n v="104"/>
  </r>
  <r>
    <s v="Casino"/>
    <x v="0"/>
    <x v="6"/>
    <x v="15"/>
    <n v="152.4"/>
    <s v="November 22, 1995 (United States)"/>
    <x v="7"/>
    <n v="480000"/>
    <s v="Martin Scorsese"/>
    <s v="Nicholas Pileggi"/>
    <s v="Robert De Niro"/>
    <s v="United States"/>
    <n v="52000000"/>
    <n v="116112375"/>
    <n v="232148560.77755904"/>
    <n v="223.29302884615382"/>
    <n v="76189222.44094488"/>
    <s v="Universal Pictures"/>
    <n v="178"/>
  </r>
  <r>
    <s v="Congo"/>
    <x v="8"/>
    <x v="2"/>
    <x v="15"/>
    <n v="152.4"/>
    <s v="June 9, 1995 (United States)"/>
    <x v="33"/>
    <n v="43000"/>
    <s v="Frank Marshall"/>
    <s v="Michael Crichton"/>
    <s v="Laura Linney"/>
    <s v="United States"/>
    <n v="50000000"/>
    <n v="152022101"/>
    <n v="303944449.96522307"/>
    <n v="304.04420199999998"/>
    <n v="99752034.776902884"/>
    <s v="Paramount Pictures"/>
    <n v="109"/>
  </r>
  <r>
    <s v="Batman Forever"/>
    <x v="8"/>
    <x v="2"/>
    <x v="15"/>
    <n v="152.4"/>
    <s v="June 16, 1995 (United States)"/>
    <x v="20"/>
    <n v="239000"/>
    <s v="Joel Schumacher"/>
    <s v="Bob Kane"/>
    <s v="Val Kilmer"/>
    <s v="United States"/>
    <n v="100000000"/>
    <n v="336567158"/>
    <n v="672913471.40813649"/>
    <n v="336.56715800000001"/>
    <n v="220844591.86351705"/>
    <s v="Warner Bros."/>
    <n v="121"/>
  </r>
  <r>
    <s v="Kids"/>
    <x v="5"/>
    <x v="0"/>
    <x v="15"/>
    <n v="152.4"/>
    <s v="September 1, 1995 (United States)"/>
    <x v="12"/>
    <n v="75000"/>
    <s v="Larry Clark"/>
    <s v="Harmony Korine"/>
    <s v="Leo Fitzpatrick"/>
    <s v="United States"/>
    <n v="1500000"/>
    <n v="7412216"/>
    <n v="14819568.341207348"/>
    <n v="494.14773333333335"/>
    <n v="4863658.7926509185"/>
    <s v="Guys Upstairs"/>
    <n v="91"/>
  </r>
  <r>
    <s v="Toy Story"/>
    <x v="2"/>
    <x v="10"/>
    <x v="15"/>
    <n v="152.4"/>
    <s v="November 22, 1995 (United States)"/>
    <x v="28"/>
    <n v="913000"/>
    <s v="John Lasseter"/>
    <s v="John Lasseter"/>
    <s v="Tom Hanks"/>
    <s v="United States"/>
    <n v="30000000"/>
    <n v="394436586"/>
    <n v="788614355.34251964"/>
    <n v="1314.78862"/>
    <n v="258816657.48031497"/>
    <s v="Walt Disney Pictures"/>
    <n v="81"/>
  </r>
  <r>
    <s v="Desperado"/>
    <x v="0"/>
    <x v="2"/>
    <x v="15"/>
    <n v="152.4"/>
    <s v="August 25, 1995 (United States)"/>
    <x v="13"/>
    <n v="175000"/>
    <s v="Robert Rodriguez"/>
    <s v="Robert Rodriguez"/>
    <s v="Antonio Banderas"/>
    <s v="United States"/>
    <n v="7000000"/>
    <n v="25405445"/>
    <n v="50794219.760498688"/>
    <n v="362.93492857142854"/>
    <n v="16670239.501312336"/>
    <s v="Columbia Pictures"/>
    <n v="104"/>
  </r>
  <r>
    <s v="Die Hard with a Vengeance"/>
    <x v="0"/>
    <x v="2"/>
    <x v="15"/>
    <n v="152.4"/>
    <s v="May 19, 1995 (United States)"/>
    <x v="37"/>
    <n v="370000"/>
    <s v="John McTiernan"/>
    <s v="Jonathan Hensleigh"/>
    <s v="Bruce Willis"/>
    <s v="United States"/>
    <n v="90000000"/>
    <n v="366101666"/>
    <n v="731963107.80971122"/>
    <n v="406.77962888888891"/>
    <n v="240224190.2887139"/>
    <s v="Cinergi Pictures Entertainment"/>
    <n v="128"/>
  </r>
  <r>
    <s v="Mortal Kombat"/>
    <x v="8"/>
    <x v="2"/>
    <x v="15"/>
    <n v="152.4"/>
    <s v="August 18, 1995 (United States)"/>
    <x v="1"/>
    <n v="112000"/>
    <s v="Paul W.S. Anderson"/>
    <s v="Ed Boon"/>
    <s v="Christopher Lambert"/>
    <s v="United States"/>
    <n v="18000000"/>
    <n v="122195920"/>
    <n v="244311658.95013124"/>
    <n v="678.86622222222229"/>
    <n v="80181049.868766397"/>
    <s v="New Line Cinema"/>
    <n v="101"/>
  </r>
  <r>
    <s v="Mallrats"/>
    <x v="0"/>
    <x v="3"/>
    <x v="15"/>
    <n v="152.4"/>
    <s v="October 20, 1995 (United States)"/>
    <x v="12"/>
    <n v="118000"/>
    <s v="Kevin Smith"/>
    <s v="Kevin Smith"/>
    <s v="Shannen Doherty"/>
    <s v="United States"/>
    <n v="8000000"/>
    <n v="2122561"/>
    <n v="4243729.2434383202"/>
    <n v="26.5320125"/>
    <n v="1392756.56167979"/>
    <s v="Gramercy Pictures (I)"/>
    <n v="94"/>
  </r>
  <r>
    <s v="12 Monkeys"/>
    <x v="0"/>
    <x v="16"/>
    <x v="15"/>
    <n v="152.4"/>
    <s v="January 5, 1996 (United States)"/>
    <x v="45"/>
    <n v="589000"/>
    <s v="Terry Gilliam"/>
    <s v="Chris Marker"/>
    <s v="Bruce Willis"/>
    <s v="United States"/>
    <n v="29000001"/>
    <n v="168839459"/>
    <n v="337568130.95341206"/>
    <n v="582.20501095844793"/>
    <n v="110787046.58792651"/>
    <s v="Universal Pictures"/>
    <n v="129"/>
  </r>
  <r>
    <s v="Leaving Las Vegas"/>
    <x v="0"/>
    <x v="0"/>
    <x v="15"/>
    <n v="152.4"/>
    <s v="February 9, 1996 (United States)"/>
    <x v="24"/>
    <n v="117000"/>
    <s v="Mike Figgis"/>
    <s v="John O'Brien"/>
    <s v="Nicolas Cage"/>
    <s v="United States"/>
    <n v="3600000"/>
    <n v="32029928"/>
    <n v="64038838.986876637"/>
    <n v="889.72022222222233"/>
    <n v="21017013.12335958"/>
    <s v="Lumiere Pictures"/>
    <n v="111"/>
  </r>
  <r>
    <s v="Showgirls"/>
    <x v="5"/>
    <x v="0"/>
    <x v="15"/>
    <n v="152.4"/>
    <s v="September 22, 1995 (United States)"/>
    <x v="38"/>
    <n v="64000"/>
    <s v="Paul Verhoeven"/>
    <s v="Joe Eszterhas"/>
    <s v="Elizabeth Berkley"/>
    <s v="France"/>
    <n v="45000000"/>
    <n v="20358624"/>
    <n v="40703889.322834641"/>
    <n v="45.241386666666664"/>
    <n v="13358677.16535433"/>
    <s v="Carolco Pictures"/>
    <n v="128"/>
  </r>
  <r>
    <s v="Before Sunrise"/>
    <x v="0"/>
    <x v="0"/>
    <x v="15"/>
    <n v="152.4"/>
    <s v="January 27, 1995 (United States)"/>
    <x v="31"/>
    <n v="282000"/>
    <s v="Richard Linklater"/>
    <s v="Richard Linklater"/>
    <s v="Ethan Hawke"/>
    <s v="United States"/>
    <n v="2500000"/>
    <n v="5987386"/>
    <n v="11970843.26902887"/>
    <n v="239.49544"/>
    <n v="3928730.971128609"/>
    <s v="Castle Rock Entertainment"/>
    <n v="101"/>
  </r>
  <r>
    <s v="Friday"/>
    <x v="0"/>
    <x v="3"/>
    <x v="15"/>
    <n v="152.4"/>
    <s v="April 26, 1995 (United States)"/>
    <x v="4"/>
    <n v="103000"/>
    <s v="F. Gary Gray"/>
    <s v="Ice Cube"/>
    <s v="Ice Cube"/>
    <s v="United States"/>
    <n v="3500000"/>
    <n v="28215918"/>
    <n v="56413321.618110232"/>
    <n v="806.16908571428564"/>
    <n v="18514381.88976378"/>
    <s v="New Line Cinema"/>
    <n v="91"/>
  </r>
  <r>
    <s v="Sense and Sensibility"/>
    <x v="1"/>
    <x v="0"/>
    <x v="15"/>
    <n v="152.4"/>
    <s v="January 26, 1996 (United States)"/>
    <x v="3"/>
    <n v="106000"/>
    <s v="Ang Lee"/>
    <s v="Jane Austen"/>
    <s v="Emma Thompson"/>
    <s v="United States"/>
    <n v="16000000"/>
    <n v="134582776"/>
    <n v="269077243.09186351"/>
    <n v="841.14234999999996"/>
    <n v="88308908.136482939"/>
    <s v="Columbia Pictures"/>
    <n v="136"/>
  </r>
  <r>
    <s v="Waterworld"/>
    <x v="8"/>
    <x v="2"/>
    <x v="15"/>
    <n v="152.4"/>
    <s v="July 28, 1995 (United States)"/>
    <x v="19"/>
    <n v="186000"/>
    <s v="Kevin Reynolds"/>
    <s v="Peter Rader"/>
    <s v="Kevin Costner"/>
    <s v="United States"/>
    <n v="175000000"/>
    <n v="264218220"/>
    <n v="528263068.46456689"/>
    <n v="150.98183999999998"/>
    <n v="173371535.43307087"/>
    <s v="Universal Pictures"/>
    <n v="135"/>
  </r>
  <r>
    <s v="The Basketball Diaries"/>
    <x v="0"/>
    <x v="5"/>
    <x v="15"/>
    <n v="152.4"/>
    <s v="April 21, 1995 (United States)"/>
    <x v="4"/>
    <n v="105000"/>
    <s v="Scott Kalvert"/>
    <s v="Jim Carroll"/>
    <s v="Leonardo DiCaprio"/>
    <s v="United States"/>
    <n v="2000000"/>
    <n v="2402438"/>
    <n v="4803299.5971128605"/>
    <n v="120.12190000000001"/>
    <n v="1576402.8871391076"/>
    <s v="New Line Cinema"/>
    <n v="102"/>
  </r>
  <r>
    <s v="Bad Boys"/>
    <x v="0"/>
    <x v="2"/>
    <x v="15"/>
    <n v="152.4"/>
    <s v="April 7, 1995 (United States)"/>
    <x v="15"/>
    <n v="247000"/>
    <s v="Michael Bay"/>
    <s v="George Gallo"/>
    <s v="Will Smith"/>
    <s v="United States"/>
    <n v="19000000"/>
    <n v="141407024"/>
    <n v="282721261.23884511"/>
    <n v="744.2474947368421"/>
    <n v="92786761.154855639"/>
    <s v="Don Simpson/Jerry Bruckheimer Films"/>
    <n v="119"/>
  </r>
  <r>
    <s v="Billy Madison"/>
    <x v="8"/>
    <x v="3"/>
    <x v="15"/>
    <n v="152.4"/>
    <s v="February 10, 1995 (United States)"/>
    <x v="5"/>
    <n v="135000"/>
    <s v="Tamra Davis"/>
    <s v="Tim Herlihy"/>
    <s v="Adam Sandler"/>
    <s v="United States"/>
    <n v="10000000"/>
    <n v="26488734"/>
    <n v="52960086.94094488"/>
    <n v="264.88733999999999"/>
    <n v="17381059.05511811"/>
    <s v="Universal Pictures"/>
    <n v="89"/>
  </r>
  <r>
    <s v="Mighty Morphin Power Rangers: The Movie"/>
    <x v="1"/>
    <x v="2"/>
    <x v="15"/>
    <n v="152.4"/>
    <s v="June 30, 1995 (United States)"/>
    <x v="33"/>
    <n v="26000"/>
    <s v="Bryan Spicer"/>
    <s v="John Kamps"/>
    <s v="Karan Ashley"/>
    <s v="United States"/>
    <n v="20000000"/>
    <n v="66433194"/>
    <n v="132822796.66535433"/>
    <n v="332.16597000000002"/>
    <n v="43591334.645669289"/>
    <s v="Twentieth Century Fox"/>
    <n v="95"/>
  </r>
  <r>
    <s v="GoldenEye"/>
    <x v="8"/>
    <x v="2"/>
    <x v="15"/>
    <n v="152.4"/>
    <s v="November 17, 1995 (United States)"/>
    <x v="13"/>
    <n v="243000"/>
    <s v="Martin Campbell"/>
    <s v="Ian Fleming"/>
    <s v="Pierce Brosnan"/>
    <s v="United Kingdom"/>
    <n v="60000000"/>
    <n v="352194034"/>
    <n v="704156969.55249345"/>
    <n v="586.99005666666665"/>
    <n v="231098447.50656167"/>
    <s v="Eon Productions"/>
    <n v="130"/>
  </r>
  <r>
    <s v="Species"/>
    <x v="0"/>
    <x v="2"/>
    <x v="15"/>
    <n v="152.4"/>
    <s v="July 7, 1995 (United States)"/>
    <x v="1"/>
    <n v="76000"/>
    <s v="Roger Donaldson"/>
    <s v="Dennis Feldman"/>
    <s v="Natasha Henstridge"/>
    <s v="United States"/>
    <n v="35000000"/>
    <n v="113374103"/>
    <n v="226673813.54396325"/>
    <n v="323.92600857142855"/>
    <n v="74392456.036745399"/>
    <s v="Metro-Goldwyn-Mayer (MGM)"/>
    <n v="108"/>
  </r>
  <r>
    <s v="Outbreak"/>
    <x v="0"/>
    <x v="2"/>
    <x v="15"/>
    <n v="152.4"/>
    <s v="March 10, 1995 (United States)"/>
    <x v="14"/>
    <n v="123000"/>
    <s v="Wolfgang Petersen"/>
    <s v="Laurence Dworet"/>
    <s v="Dustin Hoffman"/>
    <s v="United States"/>
    <n v="50000000"/>
    <n v="189859560"/>
    <n v="379594540.23622048"/>
    <n v="379.71911999999998"/>
    <n v="124579763.77952756"/>
    <s v="Warner Bros."/>
    <n v="127"/>
  </r>
  <r>
    <s v="Four Rooms"/>
    <x v="0"/>
    <x v="3"/>
    <x v="15"/>
    <n v="152.4"/>
    <s v="December 25, 1995 (United States)"/>
    <x v="8"/>
    <n v="100000"/>
    <s v="Directors"/>
    <s v="Allison Anders"/>
    <s v="Tim Roth"/>
    <s v="United States"/>
    <n v="4000000"/>
    <n v="4257354"/>
    <n v="8511914.4606299214"/>
    <n v="106.43385000000001"/>
    <n v="2793539.3700787402"/>
    <s v="Miramax"/>
    <n v="98"/>
  </r>
  <r>
    <s v="Empire Records"/>
    <x v="8"/>
    <x v="3"/>
    <x v="15"/>
    <n v="152.4"/>
    <s v="October 20, 1995 (United States)"/>
    <x v="17"/>
    <n v="52000"/>
    <s v="Allan Moyle"/>
    <s v="Carol Heikkinen"/>
    <s v="Anthony LaPaglia"/>
    <s v="United States"/>
    <n v="0"/>
    <n v="273188"/>
    <n v="546196.74278215226"/>
    <n v="0"/>
    <n v="179257.21784776903"/>
    <s v="Monarchy Enterprises B.V."/>
    <n v="90"/>
  </r>
  <r>
    <s v="The Quick and the Dead"/>
    <x v="0"/>
    <x v="2"/>
    <x v="15"/>
    <n v="152.4"/>
    <s v="February 10, 1995 (United States)"/>
    <x v="5"/>
    <n v="88000"/>
    <s v="Sam Raimi"/>
    <s v="Simon Moore"/>
    <s v="Sharon Stone"/>
    <s v="United States"/>
    <n v="32000000"/>
    <n v="18636537"/>
    <n v="37260845.3011811"/>
    <n v="58.239178125000002"/>
    <n v="12228698.818897638"/>
    <s v="TriStar Pictures"/>
    <n v="107"/>
  </r>
  <r>
    <s v="Hackers"/>
    <x v="8"/>
    <x v="3"/>
    <x v="15"/>
    <n v="152.4"/>
    <s v="September 15, 1995 (United States)"/>
    <x v="19"/>
    <n v="66000"/>
    <s v="Iain Softley"/>
    <s v="Rafael Moreu"/>
    <s v="Jonny Lee Miller"/>
    <s v="United States"/>
    <n v="20000000"/>
    <n v="7563728"/>
    <n v="15122492.923884515"/>
    <n v="37.818639999999995"/>
    <n v="4963076.1154855639"/>
    <s v="United Artists"/>
    <n v="105"/>
  </r>
  <r>
    <s v="La Haine"/>
    <x v="4"/>
    <x v="6"/>
    <x v="15"/>
    <n v="152.4"/>
    <s v="February 23, 1996 (United States)"/>
    <x v="31"/>
    <n v="157000"/>
    <s v="Mathieu Kassovitz"/>
    <s v="Mathieu Kassovitz"/>
    <s v="Vincent Cassel"/>
    <s v="France"/>
    <n v="0"/>
    <n v="302606"/>
    <n v="605013.43963254592"/>
    <n v="0"/>
    <n v="198560.36745406824"/>
    <s v="Le Studio Canal+"/>
    <n v="98"/>
  </r>
  <r>
    <s v="Casper"/>
    <x v="1"/>
    <x v="3"/>
    <x v="15"/>
    <n v="152.4"/>
    <s v="May 26, 1995 (United States)"/>
    <x v="10"/>
    <n v="125000"/>
    <s v="Brad Silberling"/>
    <s v="Joseph Oriolo"/>
    <s v="Bill Pullman"/>
    <s v="United States"/>
    <n v="50000000"/>
    <n v="287928194"/>
    <n v="575667458.73884511"/>
    <n v="575.85638799999992"/>
    <n v="188929261.15485564"/>
    <s v="Universal Pictures"/>
    <n v="100"/>
  </r>
  <r>
    <s v="To Wong Foo Thanks for Everything, Julie Newmar"/>
    <x v="8"/>
    <x v="3"/>
    <x v="15"/>
    <n v="152.4"/>
    <s v="September 8, 1995 (United States)"/>
    <x v="14"/>
    <n v="30000"/>
    <s v="Beeban Kidron"/>
    <s v="Douglas Carter Beane"/>
    <s v="Wesley Snipes"/>
    <s v="United States"/>
    <n v="0"/>
    <n v="47774193"/>
    <n v="95517038.104330704"/>
    <n v="0"/>
    <n v="31347895.66929134"/>
    <s v="Universal Pictures"/>
    <n v="109"/>
  </r>
  <r>
    <s v="Heavyweights"/>
    <x v="1"/>
    <x v="3"/>
    <x v="15"/>
    <n v="152.4"/>
    <s v="February 17, 1995 (United States)"/>
    <x v="14"/>
    <n v="26000"/>
    <s v="Steven Brill"/>
    <s v="Judd Apatow"/>
    <s v="Tom McGowan"/>
    <s v="United States"/>
    <n v="0"/>
    <n v="17689177"/>
    <n v="35366746.92847769"/>
    <n v="0"/>
    <n v="11607071.522309711"/>
    <s v="Caravan Pictures"/>
    <n v="100"/>
  </r>
  <r>
    <s v="Tank Girl"/>
    <x v="0"/>
    <x v="2"/>
    <x v="15"/>
    <n v="152.4"/>
    <s v="March 31, 1995 (United States)"/>
    <x v="20"/>
    <n v="31000"/>
    <s v="Rachel Talalay"/>
    <s v="Alan Martin"/>
    <s v="Lori Petty"/>
    <s v="United States"/>
    <n v="25000000"/>
    <n v="4064495"/>
    <n v="8126323.0085301837"/>
    <n v="16.25798"/>
    <n v="2666991.4698162731"/>
    <s v="Image Comics"/>
    <n v="104"/>
  </r>
  <r>
    <s v="Now and Then"/>
    <x v="8"/>
    <x v="3"/>
    <x v="15"/>
    <n v="152.4"/>
    <s v="October 20, 1995 (United States)"/>
    <x v="8"/>
    <n v="28000"/>
    <s v="Lesli Linka Glatter"/>
    <s v="I. Marlene King"/>
    <s v="Christina Ricci"/>
    <s v="United States"/>
    <n v="0"/>
    <n v="37591674"/>
    <n v="75158681.547244087"/>
    <n v="0"/>
    <n v="24666452.755905513"/>
    <s v="New Line Cinema"/>
    <n v="100"/>
  </r>
  <r>
    <s v="Pocahontas"/>
    <x v="2"/>
    <x v="10"/>
    <x v="15"/>
    <n v="152.4"/>
    <s v="June 23, 1995 (United States)"/>
    <x v="17"/>
    <n v="175000"/>
    <s v="Mike Gabriel"/>
    <s v="Carl Binder"/>
    <s v="Mel Gibson"/>
    <s v="United States"/>
    <n v="55000000"/>
    <n v="346079773"/>
    <n v="691932459.53477693"/>
    <n v="629.23595090909089"/>
    <n v="227086465.22309712"/>
    <s v="Walt Disney Pictures"/>
    <n v="81"/>
  </r>
  <r>
    <s v="A Goofy Movie"/>
    <x v="2"/>
    <x v="10"/>
    <x v="15"/>
    <n v="152.4"/>
    <s v="April 7, 1995 (United States)"/>
    <x v="15"/>
    <n v="48000"/>
    <s v="Kevin Lima"/>
    <s v="Jymn Magon"/>
    <s v="Bill Farmer"/>
    <s v="United States"/>
    <n v="18000000"/>
    <n v="35348597"/>
    <n v="70673999.382545933"/>
    <n v="196.38109444444444"/>
    <n v="23194617.45406824"/>
    <s v="Walt Disney Pictures"/>
    <n v="78"/>
  </r>
  <r>
    <s v="Dangerous Minds"/>
    <x v="0"/>
    <x v="5"/>
    <x v="15"/>
    <n v="152.4"/>
    <s v="August 11, 1995 (United States)"/>
    <x v="16"/>
    <n v="50000"/>
    <s v="John N. Smith"/>
    <s v="LouAnne Johnson"/>
    <s v="Michelle Pfeiffer"/>
    <s v="United States"/>
    <n v="23000000"/>
    <n v="179519401"/>
    <n v="358921007.11745405"/>
    <n v="780.51913478260872"/>
    <n v="117794882.54593176"/>
    <s v="Hollywood Pictures"/>
    <n v="99"/>
  </r>
  <r>
    <s v="Crimson Tide"/>
    <x v="0"/>
    <x v="2"/>
    <x v="15"/>
    <n v="152.4"/>
    <s v="May 12, 1995 (United States)"/>
    <x v="4"/>
    <n v="105000"/>
    <s v="Tony Scott"/>
    <s v="Michael Schiffer"/>
    <s v="Gene Hackman"/>
    <s v="United States"/>
    <n v="53000000"/>
    <n v="157387195"/>
    <n v="314671117.56233597"/>
    <n v="296.95697169811319"/>
    <n v="103272437.664042"/>
    <s v="Hollywood Pictures"/>
    <n v="116"/>
  </r>
  <r>
    <s v="To Die For"/>
    <x v="0"/>
    <x v="3"/>
    <x v="15"/>
    <n v="152.4"/>
    <s v="October 6, 1995 (United States)"/>
    <x v="8"/>
    <n v="45000"/>
    <s v="Gus Van Sant"/>
    <s v="Joyce Maynard"/>
    <s v="Nicole Kidman"/>
    <s v="United States"/>
    <n v="20000000"/>
    <n v="21284514"/>
    <n v="42555061.783464566"/>
    <n v="106.42256999999999"/>
    <n v="13966216.535433071"/>
    <s v="Columbia Pictures"/>
    <n v="106"/>
  </r>
  <r>
    <s v="Sabrina"/>
    <x v="1"/>
    <x v="3"/>
    <x v="15"/>
    <n v="152.4"/>
    <s v="December 15, 1995 (United States)"/>
    <x v="21"/>
    <n v="38000"/>
    <s v="Sydney Pollack"/>
    <s v="Samuel A. Taylor"/>
    <s v="Harrison Ford"/>
    <s v="Germany"/>
    <n v="58000000"/>
    <n v="53672080"/>
    <n v="107308942.09973752"/>
    <n v="92.53806896551724"/>
    <n v="35217900.262467191"/>
    <s v="Constellation Entertainment"/>
    <n v="127"/>
  </r>
  <r>
    <s v="Ghost in the Shell"/>
    <x v="11"/>
    <x v="10"/>
    <x v="15"/>
    <n v="152.4"/>
    <s v="March 29, 1996 (United States)"/>
    <x v="45"/>
    <n v="133000"/>
    <s v="Mamoru Oshii"/>
    <s v="Shirow Masamune"/>
    <s v="Atsuko Tanaka"/>
    <s v="Japan"/>
    <n v="0"/>
    <n v="516540"/>
    <n v="1032741.062992126"/>
    <n v="0"/>
    <n v="338937.00787401572"/>
    <s v="KÃ´dansha"/>
    <n v="83"/>
  </r>
  <r>
    <s v="While You Were Sleeping"/>
    <x v="1"/>
    <x v="3"/>
    <x v="15"/>
    <n v="152.4"/>
    <s v="April 21, 1995 (United States)"/>
    <x v="17"/>
    <n v="95000"/>
    <s v="Jon Turteltaub"/>
    <s v="Daniel G. Sullivan"/>
    <s v="Sandra Bullock"/>
    <s v="United States"/>
    <n v="17000000"/>
    <n v="182057016"/>
    <n v="363994572.01574802"/>
    <n v="1070.9236235294118"/>
    <n v="119459984.2519685"/>
    <s v="Hollywood Pictures"/>
    <n v="103"/>
  </r>
  <r>
    <s v="Get Shorty"/>
    <x v="0"/>
    <x v="3"/>
    <x v="15"/>
    <n v="152.4"/>
    <s v="October 20, 1995 (United States)"/>
    <x v="15"/>
    <n v="78000"/>
    <s v="Barry Sonnenfeld"/>
    <s v="Elmore Leonard"/>
    <s v="Gene Hackman"/>
    <s v="United States"/>
    <n v="30250000"/>
    <n v="115101622"/>
    <n v="230127718.00131232"/>
    <n v="380.50122975206608"/>
    <n v="75525998.687664047"/>
    <s v="Metro-Goldwyn-Mayer (MGM)"/>
    <n v="105"/>
  </r>
  <r>
    <s v="Tommy Boy"/>
    <x v="8"/>
    <x v="1"/>
    <x v="15"/>
    <n v="152.4"/>
    <s v="March 31, 1995 (United States)"/>
    <x v="12"/>
    <n v="79000"/>
    <s v="Peter Segal"/>
    <s v="Bonnie Turner"/>
    <s v="Chris Farley"/>
    <s v="United States"/>
    <n v="0"/>
    <n v="32679899"/>
    <n v="65338354.496719159"/>
    <n v="0"/>
    <n v="21443503.280839894"/>
    <s v="Broadway Pictures"/>
    <n v="97"/>
  </r>
  <r>
    <s v="Babe"/>
    <x v="2"/>
    <x v="3"/>
    <x v="15"/>
    <n v="152.4"/>
    <s v="August 4, 1995 (United States)"/>
    <x v="8"/>
    <n v="119000"/>
    <s v="Chris Noonan"/>
    <s v="Dick King-Smith"/>
    <s v="James Cromwell"/>
    <s v="Australia"/>
    <n v="30000000"/>
    <n v="254134910"/>
    <n v="508103064.80971128"/>
    <n v="847.11636666666675"/>
    <n v="166755190.2887139"/>
    <s v="Universal Pictures"/>
    <n v="91"/>
  </r>
  <r>
    <s v="Dead Man Walking"/>
    <x v="0"/>
    <x v="6"/>
    <x v="15"/>
    <n v="152.4"/>
    <s v="February 2, 1996 (United States)"/>
    <x v="24"/>
    <n v="90000"/>
    <s v="Tim Robbins"/>
    <s v="Helen Prejean"/>
    <s v="Susan Sarandon"/>
    <s v="United Kingdom"/>
    <n v="11000000"/>
    <n v="39363635"/>
    <n v="78701440.843175843"/>
    <n v="357.85122727272727"/>
    <n v="25829156.824146982"/>
    <s v="Havoc"/>
    <n v="122"/>
  </r>
  <r>
    <s v="The Brady Bunch Movie"/>
    <x v="8"/>
    <x v="3"/>
    <x v="15"/>
    <n v="152.4"/>
    <s v="February 17, 1995 (United States)"/>
    <x v="10"/>
    <n v="21000"/>
    <s v="Betty Thomas"/>
    <s v="Sherwood Schwartz"/>
    <s v="Shelley Long"/>
    <s v="United States"/>
    <n v="12000000"/>
    <n v="46576136"/>
    <n v="93121710.230971128"/>
    <n v="388.13446666666664"/>
    <n v="30561769.028871391"/>
    <s v="Paramount Pictures"/>
    <n v="90"/>
  </r>
  <r>
    <s v="Johnny Mnemonic"/>
    <x v="0"/>
    <x v="2"/>
    <x v="15"/>
    <n v="152.4"/>
    <s v="May 26, 1995 (United States)"/>
    <x v="46"/>
    <n v="68000"/>
    <s v="Robert Longo"/>
    <s v="William Gibson"/>
    <s v="Keanu Reeves"/>
    <s v="Canada"/>
    <n v="26000000"/>
    <n v="19075720"/>
    <n v="38138923.123359576"/>
    <n v="73.368153846153845"/>
    <n v="12516876.640419947"/>
    <s v="TriStar Pictures"/>
    <n v="96"/>
  </r>
  <r>
    <s v="Just Cause"/>
    <x v="0"/>
    <x v="2"/>
    <x v="15"/>
    <n v="152.4"/>
    <s v="February 17, 1995 (United States)"/>
    <x v="5"/>
    <n v="25000"/>
    <s v="Arne Glimcher"/>
    <s v="John Katzenbach"/>
    <s v="Sean Connery"/>
    <s v="United States"/>
    <n v="0"/>
    <n v="36853222"/>
    <n v="73682262.095800519"/>
    <n v="0"/>
    <n v="24181904.199475065"/>
    <s v="Warner Bros."/>
    <n v="102"/>
  </r>
  <r>
    <s v="The Bridges of Madison County"/>
    <x v="8"/>
    <x v="0"/>
    <x v="15"/>
    <n v="152.4"/>
    <s v="June 2, 1995 (United States)"/>
    <x v="37"/>
    <n v="76000"/>
    <s v="Clint Eastwood"/>
    <s v="Richard LaGravenese"/>
    <s v="Clint Eastwood"/>
    <s v="United States"/>
    <n v="24000000"/>
    <n v="182016617"/>
    <n v="363913800.52427822"/>
    <n v="758.40257083333324"/>
    <n v="119433475.72178477"/>
    <s v="Warner Bros."/>
    <n v="135"/>
  </r>
  <r>
    <s v="Strange Days"/>
    <x v="0"/>
    <x v="2"/>
    <x v="15"/>
    <n v="152.4"/>
    <s v="October 13, 1995 (United States)"/>
    <x v="13"/>
    <n v="68000"/>
    <s v="Kathryn Bigelow"/>
    <s v="James Cameron"/>
    <s v="Ralph Fiennes"/>
    <s v="United States"/>
    <n v="42000000"/>
    <n v="7959291"/>
    <n v="15913359.368110236"/>
    <n v="18.950692857142855"/>
    <n v="5222631.889763779"/>
    <s v="Lightstorm Entertainment"/>
    <n v="145"/>
  </r>
  <r>
    <s v="Cutthroat Island"/>
    <x v="8"/>
    <x v="2"/>
    <x v="15"/>
    <n v="152.4"/>
    <s v="December 22, 1995 (United States)"/>
    <x v="46"/>
    <n v="27000"/>
    <s v="Renny Harlin"/>
    <s v="Michael Frost Beckner"/>
    <s v="Geena Davis"/>
    <s v="France"/>
    <n v="98000000"/>
    <n v="10017322"/>
    <n v="20028070.95406824"/>
    <n v="10.221757142857143"/>
    <n v="6573045.9317585304"/>
    <s v="Beckner/Gorman Productions"/>
    <n v="124"/>
  </r>
  <r>
    <s v="Judge Dredd"/>
    <x v="0"/>
    <x v="2"/>
    <x v="15"/>
    <n v="152.4"/>
    <s v="June 30, 1995 (United States)"/>
    <x v="41"/>
    <n v="112000"/>
    <s v="Danny Cannon"/>
    <s v="John Wagner"/>
    <s v="Sylvester Stallone"/>
    <s v="United States"/>
    <n v="90000000"/>
    <n v="113493481"/>
    <n v="226912491.21194226"/>
    <n v="126.10386777777778"/>
    <n v="74470788.057742774"/>
    <s v="Hollywood Pictures"/>
    <n v="96"/>
  </r>
  <r>
    <s v="The City of Lost Children"/>
    <x v="0"/>
    <x v="7"/>
    <x v="15"/>
    <n v="152.4"/>
    <s v="December 15, 1995 (United States)"/>
    <x v="24"/>
    <n v="66000"/>
    <s v="Marc Caro"/>
    <s v="Gilles Adrien"/>
    <s v="Ron Perlman"/>
    <s v="France"/>
    <n v="18000000"/>
    <n v="1781465"/>
    <n v="3561761.0597112859"/>
    <n v="9.8970277777777778"/>
    <n v="1168940.2887139108"/>
    <s v="Constellation"/>
    <n v="112"/>
  </r>
  <r>
    <s v="Copycat"/>
    <x v="0"/>
    <x v="0"/>
    <x v="15"/>
    <n v="152.4"/>
    <s v="October 27, 1995 (United States)"/>
    <x v="14"/>
    <n v="56000"/>
    <s v="Jon Amiel"/>
    <s v="Ann Biderman"/>
    <s v="Sigourney Weaver"/>
    <s v="United States"/>
    <n v="20000000"/>
    <n v="32051917"/>
    <n v="64082802.558398947"/>
    <n v="160.25958499999999"/>
    <n v="21031441.60104987"/>
    <s v="New Regency Productions"/>
    <n v="123"/>
  </r>
  <r>
    <s v="Major Payne"/>
    <x v="8"/>
    <x v="1"/>
    <x v="15"/>
    <n v="152.4"/>
    <s v="March 24, 1995 (United States)"/>
    <x v="21"/>
    <n v="32000"/>
    <s v="Nick Castle"/>
    <s v="Joe Connelly"/>
    <s v="Damon Wayans"/>
    <s v="United States"/>
    <n v="0"/>
    <n v="30112050"/>
    <n v="60204341.437007874"/>
    <n v="0"/>
    <n v="19758562.992125984"/>
    <s v="Universal Pictures"/>
    <n v="95"/>
  </r>
  <r>
    <s v="Powder"/>
    <x v="8"/>
    <x v="0"/>
    <x v="15"/>
    <n v="152.4"/>
    <s v="October 27, 1995 (United States)"/>
    <x v="14"/>
    <n v="29000"/>
    <s v="Victor Salva"/>
    <s v="Victor Salva"/>
    <s v="Mary Steenburgen"/>
    <s v="United States"/>
    <n v="9500000"/>
    <n v="30862156"/>
    <n v="61704061.241469815"/>
    <n v="324.8648"/>
    <n v="20250758.530183725"/>
    <s v="Caravan Pictures"/>
    <n v="111"/>
  </r>
  <r>
    <s v="A Little Princess"/>
    <x v="2"/>
    <x v="0"/>
    <x v="15"/>
    <n v="152.4"/>
    <s v="May 19, 1995 (United States)"/>
    <x v="3"/>
    <n v="33000"/>
    <s v="Alfonso CuarÃ³n"/>
    <s v="Frances Hodgson Burnett"/>
    <s v="Liesel Matthews"/>
    <s v="United States"/>
    <n v="17000000"/>
    <n v="10015449"/>
    <n v="20024326.183070865"/>
    <n v="58.914405882352938"/>
    <n v="6571816.9291338585"/>
    <s v="Warner Bros."/>
    <n v="97"/>
  </r>
  <r>
    <s v="The American President"/>
    <x v="8"/>
    <x v="3"/>
    <x v="15"/>
    <n v="152.4"/>
    <s v="November 17, 1995 (United States)"/>
    <x v="8"/>
    <n v="54000"/>
    <s v="Rob Reiner"/>
    <s v="Aaron Sorkin"/>
    <s v="Michael Douglas"/>
    <s v="United States"/>
    <n v="62000000"/>
    <n v="107879496"/>
    <n v="215688204.92913386"/>
    <n v="173.99918709677419"/>
    <n v="70787070.866141737"/>
    <s v="Universal Pictures"/>
    <n v="114"/>
  </r>
  <r>
    <s v="Under Siege 2: Dark Territory"/>
    <x v="0"/>
    <x v="2"/>
    <x v="15"/>
    <n v="152.4"/>
    <s v="July 14, 1995 (United States)"/>
    <x v="30"/>
    <n v="45000"/>
    <s v="Geoff Murphy"/>
    <s v="Richard Hatem"/>
    <s v="Steven Seagal"/>
    <s v="United States"/>
    <n v="60000000"/>
    <n v="104324083"/>
    <n v="208579711.87729657"/>
    <n v="173.87347166666666"/>
    <n v="68454122.703412071"/>
    <s v="Warner Bros."/>
    <n v="100"/>
  </r>
  <r>
    <s v="Higher Learning"/>
    <x v="0"/>
    <x v="6"/>
    <x v="15"/>
    <n v="152.4"/>
    <s v="January 11, 1995 (United States)"/>
    <x v="16"/>
    <n v="19000"/>
    <s v="John Singleton"/>
    <s v="John Singleton"/>
    <s v="Omar Epps"/>
    <s v="United States"/>
    <n v="0"/>
    <n v="38290723"/>
    <n v="76556320.853674531"/>
    <n v="0"/>
    <n v="25125146.325459316"/>
    <s v="Columbia Pictures"/>
    <n v="127"/>
  </r>
  <r>
    <s v="Mr. Holland's Opus"/>
    <x v="1"/>
    <x v="0"/>
    <x v="15"/>
    <n v="152.4"/>
    <s v="January 19, 1996 (United States)"/>
    <x v="4"/>
    <n v="36000"/>
    <s v="Stephen Herek"/>
    <s v="Patrick Sheane Duncan"/>
    <s v="Richard Dreyfuss"/>
    <s v="United States"/>
    <n v="23000000"/>
    <n v="106269971"/>
    <n v="212470211.04790026"/>
    <n v="462.04335217391304"/>
    <n v="69730952.099737525"/>
    <s v="Hollywood Pictures"/>
    <n v="143"/>
  </r>
  <r>
    <s v="The Prophecy"/>
    <x v="0"/>
    <x v="2"/>
    <x v="15"/>
    <n v="152.4"/>
    <s v="September 1, 1995 (United States)"/>
    <x v="16"/>
    <n v="30000"/>
    <s v="Gregory Widen"/>
    <s v="Gregory Widen"/>
    <s v="Christopher Walken"/>
    <s v="United States"/>
    <n v="8000000"/>
    <n v="16115878"/>
    <n v="32221181.276902884"/>
    <n v="201.44847499999997"/>
    <n v="10574723.097112861"/>
    <s v="First Look International"/>
    <n v="98"/>
  </r>
  <r>
    <s v="Dead Man"/>
    <x v="0"/>
    <x v="1"/>
    <x v="15"/>
    <n v="152.4"/>
    <s v="May 10, 1996 (United States)"/>
    <x v="37"/>
    <n v="92000"/>
    <s v="Jim Jarmusch"/>
    <s v="Jim Jarmusch"/>
    <s v="Johnny Depp"/>
    <s v="United States"/>
    <n v="9000000"/>
    <n v="1037847"/>
    <n v="2075012.9980314961"/>
    <n v="11.531633333333334"/>
    <n v="681001.96850393701"/>
    <s v="Pandora Filmproduktion"/>
    <n v="121"/>
  </r>
  <r>
    <s v="Ace Ventura: When Nature Calls"/>
    <x v="8"/>
    <x v="1"/>
    <x v="15"/>
    <n v="152.4"/>
    <s v="November 10, 1995 (United States)"/>
    <x v="5"/>
    <n v="206000"/>
    <s v="Steve Oedekerk"/>
    <s v="Jack Bernstein"/>
    <s v="Jim Carrey"/>
    <s v="United States"/>
    <n v="30000000"/>
    <n v="212385533"/>
    <n v="424631705.414042"/>
    <n v="707.95177666666666"/>
    <n v="139360585.95800525"/>
    <s v="Morgan Creek Entertainment"/>
    <n v="90"/>
  </r>
  <r>
    <s v="Dolores Claiborne"/>
    <x v="0"/>
    <x v="6"/>
    <x v="15"/>
    <n v="152.4"/>
    <s v="March 24, 1995 (United States)"/>
    <x v="34"/>
    <n v="41000"/>
    <s v="Taylor Hackford"/>
    <s v="Stephen King"/>
    <s v="Kathy Bates"/>
    <s v="United States"/>
    <n v="0"/>
    <n v="24361867"/>
    <n v="48707748.522965878"/>
    <n v="0"/>
    <n v="15985477.034120735"/>
    <s v="Castle Rock Entertainment"/>
    <n v="132"/>
  </r>
  <r>
    <s v="First Knight"/>
    <x v="8"/>
    <x v="2"/>
    <x v="15"/>
    <n v="152.4"/>
    <s v="July 7, 1995 (United States)"/>
    <x v="22"/>
    <n v="70000"/>
    <s v="Jerry Zucker"/>
    <s v="Lorne Cameron"/>
    <s v="Sean Connery"/>
    <s v="United States"/>
    <n v="55000000"/>
    <n v="127600435"/>
    <n v="255117142.68044618"/>
    <n v="232.00079090909091"/>
    <n v="83727319.553805768"/>
    <s v="Columbia Pictures"/>
    <n v="134"/>
  </r>
  <r>
    <s v="Jade"/>
    <x v="0"/>
    <x v="6"/>
    <x v="15"/>
    <n v="152.4"/>
    <s v="October 13, 1995 (United States)"/>
    <x v="11"/>
    <n v="12000"/>
    <s v="William Friedkin"/>
    <s v="Joe Eszterhas"/>
    <s v="David Caruso"/>
    <s v="United States"/>
    <n v="50000000"/>
    <n v="9851610"/>
    <n v="19696755.688976377"/>
    <n v="19.703219999999998"/>
    <n v="6464311.0236220472"/>
    <s v="Paramount Pictures"/>
    <n v="95"/>
  </r>
  <r>
    <s v="The Big Green"/>
    <x v="1"/>
    <x v="3"/>
    <x v="15"/>
    <n v="152.4"/>
    <s v="September 29, 1995 (United States)"/>
    <x v="41"/>
    <n v="9500"/>
    <s v="Holly Goldberg Sloan"/>
    <s v="Holly Goldberg Sloan"/>
    <s v="Steve Guttenberg"/>
    <s v="United States"/>
    <n v="12000000"/>
    <n v="17736619"/>
    <n v="35461599.798556432"/>
    <n v="147.80515833333334"/>
    <n v="11638201.443569554"/>
    <s v="Caravan Pictures"/>
    <n v="100"/>
  </r>
  <r>
    <s v="Virtuosity"/>
    <x v="0"/>
    <x v="2"/>
    <x v="15"/>
    <n v="152.4"/>
    <s v="August 4, 1995 (United States)"/>
    <x v="41"/>
    <n v="29000"/>
    <s v="Brett Leonard"/>
    <s v="Eric Bernt"/>
    <s v="Denzel Washington"/>
    <s v="United States"/>
    <n v="30000000"/>
    <n v="24047675"/>
    <n v="48079570.685695536"/>
    <n v="80.15891666666667"/>
    <n v="15779314.304461941"/>
    <s v="Paramount Pictures"/>
    <n v="106"/>
  </r>
  <r>
    <s v="Halloween: The Curse of Michael Myers"/>
    <x v="0"/>
    <x v="4"/>
    <x v="15"/>
    <n v="152.4"/>
    <s v="September 29, 1995 (United States)"/>
    <x v="25"/>
    <n v="32000"/>
    <s v="Joe Chappelle"/>
    <s v="Debra Hill"/>
    <s v="Donald Pleasence"/>
    <s v="United States"/>
    <n v="5000000"/>
    <n v="15116634"/>
    <n v="30223348.948818896"/>
    <n v="302.33267999999998"/>
    <n v="9919051.1811023615"/>
    <s v="Halloween VI Productions"/>
    <n v="87"/>
  </r>
  <r>
    <s v="Father of the Bride Part II"/>
    <x v="1"/>
    <x v="3"/>
    <x v="15"/>
    <n v="152.4"/>
    <s v="December 8, 1995 (United States)"/>
    <x v="10"/>
    <n v="36000"/>
    <s v="Charles Shyer"/>
    <s v="Albert Hackett"/>
    <s v="Steve Martin"/>
    <s v="United States"/>
    <n v="30000000"/>
    <n v="76594107"/>
    <n v="153137955.39960629"/>
    <n v="255.31369000000001"/>
    <n v="50258600.393700786"/>
    <s v="Sandollar Productions"/>
    <n v="106"/>
  </r>
  <r>
    <s v="Assassins"/>
    <x v="0"/>
    <x v="2"/>
    <x v="15"/>
    <n v="152.4"/>
    <s v="October 6, 1995 (United States)"/>
    <x v="21"/>
    <n v="79000"/>
    <s v="Richard Donner"/>
    <s v="Lilly Wachowski"/>
    <s v="Sylvester Stallone"/>
    <s v="France"/>
    <n v="50000000"/>
    <n v="30303072"/>
    <n v="60586260.094488189"/>
    <n v="60.606143999999993"/>
    <n v="19883905.511811022"/>
    <s v="Warner Bros."/>
    <n v="132"/>
  </r>
  <r>
    <s v="French Kiss"/>
    <x v="8"/>
    <x v="3"/>
    <x v="15"/>
    <n v="152.4"/>
    <s v="May 5, 1995 (United States)"/>
    <x v="14"/>
    <n v="48000"/>
    <s v="Lawrence Kasdan"/>
    <s v="Adam Brooks"/>
    <s v="Meg Ryan"/>
    <s v="United Kingdom"/>
    <n v="0"/>
    <n v="101982854"/>
    <n v="203898790.11679789"/>
    <n v="0"/>
    <n v="66917883.202099733"/>
    <s v="Polygram Filmed Entertainment"/>
    <n v="111"/>
  </r>
  <r>
    <s v="A Walk in the Clouds"/>
    <x v="8"/>
    <x v="0"/>
    <x v="15"/>
    <n v="152.4"/>
    <s v="August 11, 1995 (United States)"/>
    <x v="17"/>
    <n v="32000"/>
    <s v="Alfonso Arau"/>
    <s v="Robert Mark Kamen"/>
    <s v="Keanu Reeves"/>
    <s v="United States"/>
    <n v="20000000"/>
    <n v="50008143"/>
    <n v="99983472.257874012"/>
    <n v="250.04071500000001"/>
    <n v="32813742.125984251"/>
    <s v="Twentieth Century Fox"/>
    <n v="102"/>
  </r>
  <r>
    <s v="It Takes Two"/>
    <x v="1"/>
    <x v="3"/>
    <x v="15"/>
    <n v="152.4"/>
    <s v="November 17, 1995 (United States)"/>
    <x v="23"/>
    <n v="21000"/>
    <s v="Andy Tennant"/>
    <s v="Deborah Dean Davis"/>
    <s v="Kirstie Alley"/>
    <s v="United States"/>
    <n v="0"/>
    <n v="19474589"/>
    <n v="38936399.398293965"/>
    <n v="0"/>
    <n v="12778601.706036745"/>
    <s v="Dualstar Productions"/>
    <n v="101"/>
  </r>
  <r>
    <s v="Rob Roy"/>
    <x v="0"/>
    <x v="1"/>
    <x v="15"/>
    <n v="152.4"/>
    <s v="April 14, 1995 (United States)"/>
    <x v="15"/>
    <n v="41000"/>
    <s v="Michael Caton-Jones"/>
    <s v="Alan Sharp"/>
    <s v="Liam Neeson"/>
    <s v="United Kingdom"/>
    <n v="28000000"/>
    <n v="31596911"/>
    <n v="63173089.118766405"/>
    <n v="112.84611071428571"/>
    <n v="20732881.2335958"/>
    <s v="United Artists"/>
    <n v="139"/>
  </r>
  <r>
    <s v="Dead Presidents"/>
    <x v="0"/>
    <x v="2"/>
    <x v="15"/>
    <n v="152.4"/>
    <s v="October 6, 1995 (United States)"/>
    <x v="15"/>
    <n v="21000"/>
    <s v="Albert Hughes"/>
    <s v="Allen Hughes"/>
    <s v="Larenz Tate"/>
    <s v="United States"/>
    <n v="10000000"/>
    <n v="24147179"/>
    <n v="48278513.394356951"/>
    <n v="241.47179"/>
    <n v="15844605.643044619"/>
    <s v="Caravan Pictures"/>
    <n v="119"/>
  </r>
  <r>
    <s v="The Baby-Sitters Club"/>
    <x v="1"/>
    <x v="3"/>
    <x v="15"/>
    <n v="152.4"/>
    <s v="August 18, 1995 (United States)"/>
    <x v="1"/>
    <n v="5500"/>
    <s v="Melanie Mayron"/>
    <s v="Ann M. Martin"/>
    <s v="Schuyler Fisk"/>
    <s v="United States"/>
    <n v="6500000"/>
    <n v="9685976"/>
    <n v="19365596.372703411"/>
    <n v="149.0150153846154"/>
    <n v="6355627.2965879263"/>
    <s v="Beacon Communications"/>
    <n v="94"/>
  </r>
  <r>
    <s v="Waiting to Exhale"/>
    <x v="0"/>
    <x v="3"/>
    <x v="15"/>
    <n v="152.4"/>
    <s v="December 22, 1995 (United States)"/>
    <x v="22"/>
    <n v="10000"/>
    <s v="Forest Whitaker"/>
    <s v="Terry McMillan"/>
    <s v="Whitney Houston"/>
    <s v="United States"/>
    <n v="16000000"/>
    <n v="81452156"/>
    <n v="162850865.70341206"/>
    <n v="509.07597500000003"/>
    <n v="53446296.587926507"/>
    <s v="Twentieth Century Fox"/>
    <n v="124"/>
  </r>
  <r>
    <s v="Welcome to the Dollhouse"/>
    <x v="0"/>
    <x v="3"/>
    <x v="15"/>
    <n v="152.4"/>
    <s v="May 24, 1996 (United States)"/>
    <x v="34"/>
    <n v="33000"/>
    <s v="Todd Solondz"/>
    <s v="Todd Solondz"/>
    <s v="Heather Matarazzo"/>
    <s v="United States"/>
    <n v="800000"/>
    <n v="4569019"/>
    <n v="9135039.9560367446"/>
    <n v="571.12737500000003"/>
    <n v="2998043.9632545933"/>
    <s v="Suburban Pictures"/>
    <n v="88"/>
  </r>
  <r>
    <s v="The Indian in the Cupboard"/>
    <x v="1"/>
    <x v="0"/>
    <x v="15"/>
    <n v="152.4"/>
    <s v="July 14, 1995 (United States)"/>
    <x v="22"/>
    <n v="27000"/>
    <s v="Frank Oz"/>
    <s v="Lynne Reid Banks"/>
    <s v="Hal Scardino"/>
    <s v="United States"/>
    <n v="45000000"/>
    <n v="35656131"/>
    <n v="71288865.58858268"/>
    <n v="79.23584666666666"/>
    <n v="23396411.417322833"/>
    <s v="Columbia Pictures"/>
    <n v="96"/>
  </r>
  <r>
    <s v="Rumble in the Bronx"/>
    <x v="0"/>
    <x v="2"/>
    <x v="15"/>
    <n v="152.4"/>
    <s v="February 23, 1996 (United States)"/>
    <x v="8"/>
    <n v="40000"/>
    <s v="Stanley Tong"/>
    <s v="Edward Tang"/>
    <s v="Jackie Chan"/>
    <s v="Hong Kong"/>
    <n v="7500000"/>
    <n v="32392047"/>
    <n v="64762839.375984251"/>
    <n v="431.89395999999999"/>
    <n v="21254624.015748031"/>
    <s v="Golden Harvest Company"/>
    <n v="87"/>
  </r>
  <r>
    <s v="Devil in a Blue Dress"/>
    <x v="0"/>
    <x v="6"/>
    <x v="15"/>
    <n v="152.4"/>
    <s v="September 29, 1995 (United States)"/>
    <x v="17"/>
    <n v="18000"/>
    <s v="Carl Franklin"/>
    <s v="Walter Mosley"/>
    <s v="Denzel Washington"/>
    <s v="United States"/>
    <n v="27000000"/>
    <n v="16140822"/>
    <n v="32271052.909448817"/>
    <n v="59.78082222222222"/>
    <n v="10591090.551181102"/>
    <s v="TriStar Pictures"/>
    <n v="102"/>
  </r>
  <r>
    <s v="How to Make an American Quilt"/>
    <x v="8"/>
    <x v="3"/>
    <x v="15"/>
    <n v="152.4"/>
    <s v="October 6, 1995 (United States)"/>
    <x v="21"/>
    <n v="11000"/>
    <s v="Jocelyn Moorhouse"/>
    <s v="Whitney Otto"/>
    <s v="Winona Ryder"/>
    <s v="United States"/>
    <n v="10000000"/>
    <n v="41200020"/>
    <n v="82373005.866141737"/>
    <n v="412.00020000000006"/>
    <n v="27034133.858267717"/>
    <s v="Universal Pictures"/>
    <n v="117"/>
  </r>
  <r>
    <s v="Kicking and Screaming"/>
    <x v="0"/>
    <x v="3"/>
    <x v="15"/>
    <n v="152.4"/>
    <s v="October 6, 1995 (United States)"/>
    <x v="8"/>
    <n v="13000"/>
    <s v="Noah Baumbach"/>
    <s v="Noah Baumbach"/>
    <s v="Josh Hamilton"/>
    <s v="United States"/>
    <n v="0"/>
    <n v="718490"/>
    <n v="1436508.5498687665"/>
    <n v="0"/>
    <n v="471450.13123359578"/>
    <s v="Trimark Pictures"/>
    <n v="96"/>
  </r>
  <r>
    <s v="Tales from the Crypt: Demon Knight"/>
    <x v="0"/>
    <x v="2"/>
    <x v="15"/>
    <n v="152.4"/>
    <s v="January 13, 1995 (United States)"/>
    <x v="17"/>
    <n v="22000"/>
    <s v="Ernest R. Dickerson"/>
    <s v="Ethan Reiff"/>
    <s v="Billy Zane"/>
    <s v="United States"/>
    <n v="13000000"/>
    <n v="21089146"/>
    <n v="42164453.977690287"/>
    <n v="162.2242"/>
    <n v="13838022.309711287"/>
    <s v="Universal Pictures"/>
    <n v="92"/>
  </r>
  <r>
    <s v="The Net"/>
    <x v="8"/>
    <x v="2"/>
    <x v="15"/>
    <n v="152.4"/>
    <s v="July 28, 1995 (United States)"/>
    <x v="23"/>
    <n v="62000"/>
    <s v="Irwin Winkler"/>
    <s v="John Brancato"/>
    <s v="Sandra Bullock"/>
    <s v="United States"/>
    <n v="22000000"/>
    <n v="110627965"/>
    <n v="221183339.47178477"/>
    <n v="502.85438636363631"/>
    <n v="72590528.215223089"/>
    <s v="Columbia Pictures"/>
    <n v="114"/>
  </r>
  <r>
    <s v="Living in Oblivion"/>
    <x v="0"/>
    <x v="3"/>
    <x v="15"/>
    <n v="152.4"/>
    <s v="July 21, 1995 (United States)"/>
    <x v="24"/>
    <n v="17000"/>
    <s v="Tom DiCillo"/>
    <s v="Tom DiCillo"/>
    <s v="Steve Buscemi"/>
    <s v="United States"/>
    <n v="500000"/>
    <n v="1111790"/>
    <n v="2222850.4790026248"/>
    <n v="222.358"/>
    <n v="729520.99737532809"/>
    <s v="JDI Productions"/>
    <n v="90"/>
  </r>
  <r>
    <s v="Dracula: Dead and Loving It"/>
    <x v="8"/>
    <x v="3"/>
    <x v="15"/>
    <n v="152.4"/>
    <s v="December 22, 1995 (United States)"/>
    <x v="23"/>
    <n v="40000"/>
    <s v="Mel Brooks"/>
    <s v="Mel Brooks"/>
    <s v="Leslie Nielsen"/>
    <s v="France"/>
    <n v="30000000"/>
    <n v="10772144"/>
    <n v="21537219.664041992"/>
    <n v="35.907146666666669"/>
    <n v="7068335.9580052495"/>
    <s v="Gaumont"/>
    <n v="88"/>
  </r>
  <r>
    <s v="Tom and Huck"/>
    <x v="1"/>
    <x v="1"/>
    <x v="15"/>
    <n v="152.4"/>
    <s v="December 22, 1995 (United States)"/>
    <x v="30"/>
    <n v="10000"/>
    <s v="Peter Hewitt"/>
    <s v="Mark Twain"/>
    <s v="Jonathan Taylor Thomas"/>
    <s v="United States"/>
    <n v="0"/>
    <n v="23920048"/>
    <n v="47824400.430446193"/>
    <n v="0"/>
    <n v="15695569.553805774"/>
    <s v="Walt Disney Pictures"/>
    <n v="97"/>
  </r>
  <r>
    <s v="Village of the Damned"/>
    <x v="0"/>
    <x v="4"/>
    <x v="15"/>
    <n v="152.4"/>
    <s v="April 28, 1995 (United States)"/>
    <x v="46"/>
    <n v="30000"/>
    <s v="John Carpenter"/>
    <s v="John Wyndham"/>
    <s v="Christopher Reeve"/>
    <s v="United States"/>
    <n v="22000000"/>
    <n v="9418365"/>
    <n v="18830549.97047244"/>
    <n v="42.810749999999999"/>
    <n v="6180029.527559055"/>
    <s v="Universal Pictures"/>
    <n v="98"/>
  </r>
  <r>
    <s v="Wild Bill"/>
    <x v="0"/>
    <x v="2"/>
    <x v="15"/>
    <n v="152.4"/>
    <s v="December 1, 1995 (United States)"/>
    <x v="23"/>
    <n v="6600"/>
    <s v="Walter Hill"/>
    <s v="Peter Dexter"/>
    <s v="Jeff Bridges"/>
    <s v="United States"/>
    <n v="30000000"/>
    <n v="2193982"/>
    <n v="4386524.3792650914"/>
    <n v="7.313273333333334"/>
    <n v="1439620.7349081365"/>
    <s v="The Zanuck Company"/>
    <n v="98"/>
  </r>
  <r>
    <s v="Grumpier Old Men"/>
    <x v="8"/>
    <x v="3"/>
    <x v="15"/>
    <n v="152.4"/>
    <s v="December 22, 1995 (United States)"/>
    <x v="17"/>
    <n v="25000"/>
    <s v="Howard Deutch"/>
    <s v="Mark Steven Johnson"/>
    <s v="Walter Matthau"/>
    <s v="United States"/>
    <n v="25000000"/>
    <n v="71518503"/>
    <n v="142990077.84842518"/>
    <n v="286.07401199999998"/>
    <n v="46928151.574803151"/>
    <s v="Lancaster Gate"/>
    <n v="101"/>
  </r>
  <r>
    <s v="Boys on the Side"/>
    <x v="0"/>
    <x v="3"/>
    <x v="15"/>
    <n v="152.4"/>
    <s v="February 3, 1995 (United States)"/>
    <x v="16"/>
    <n v="12000"/>
    <s v="Herbert Ross"/>
    <s v="Don Roos"/>
    <s v="Whoopi Goldberg"/>
    <s v="United States"/>
    <n v="21000000"/>
    <n v="23440188"/>
    <n v="46864995.299212597"/>
    <n v="111.61994285714285"/>
    <n v="15380700.787401574"/>
    <s v="Alcor Films"/>
    <n v="115"/>
  </r>
  <r>
    <s v="Tales from the Hood"/>
    <x v="0"/>
    <x v="6"/>
    <x v="15"/>
    <n v="152.4"/>
    <s v="May 24, 1995 (United States)"/>
    <x v="5"/>
    <n v="7400"/>
    <s v="Rusty Cundieff"/>
    <s v="Rusty Cundieff"/>
    <s v="Clarence Williams III"/>
    <s v="United States"/>
    <n v="6000000"/>
    <n v="11837928"/>
    <n v="23668088.33070866"/>
    <n v="197.2988"/>
    <n v="7767669.2913385825"/>
    <s v="40 Acres &amp; A Mule Filmworks"/>
    <n v="98"/>
  </r>
  <r>
    <s v="Money Train"/>
    <x v="0"/>
    <x v="2"/>
    <x v="15"/>
    <n v="152.4"/>
    <s v="November 22, 1995 (United States)"/>
    <x v="46"/>
    <n v="39000"/>
    <s v="Joseph Ruben"/>
    <s v="Doug Richardson"/>
    <s v="Wesley Snipes"/>
    <s v="United States"/>
    <n v="68000000"/>
    <n v="35431113"/>
    <n v="70838977.238188967"/>
    <n v="52.104577941176466"/>
    <n v="23248761.811023623"/>
    <s v="Columbia Pictures"/>
    <n v="110"/>
  </r>
  <r>
    <s v="Candyman: Farewell to the Flesh"/>
    <x v="0"/>
    <x v="4"/>
    <x v="15"/>
    <n v="152.4"/>
    <s v="March 17, 1995 (United States)"/>
    <x v="11"/>
    <n v="11000"/>
    <s v="Bill Condon"/>
    <s v="Clive Barker"/>
    <s v="Tony Todd"/>
    <s v="United States"/>
    <n v="6000000"/>
    <n v="13940383"/>
    <n v="27871618.767060366"/>
    <n v="232.33971666666667"/>
    <n v="9147232.9396325462"/>
    <s v="PolyGram Filmed Entertainment"/>
    <n v="95"/>
  </r>
  <r>
    <s v="The Crossing Guard"/>
    <x v="0"/>
    <x v="0"/>
    <x v="15"/>
    <n v="152.4"/>
    <s v="November 16, 1995 (United States)"/>
    <x v="21"/>
    <n v="13000"/>
    <s v="Sean Penn"/>
    <s v="Sean Penn"/>
    <s v="Jack Nicholson"/>
    <s v="United States"/>
    <n v="9000000"/>
    <n v="868979"/>
    <n v="1737387.8038057743"/>
    <n v="9.6553222222222228"/>
    <n v="570196.19422572176"/>
    <s v="Miramax"/>
    <n v="111"/>
  </r>
  <r>
    <s v="Man of the House"/>
    <x v="1"/>
    <x v="3"/>
    <x v="15"/>
    <n v="152.4"/>
    <s v="March 3, 1995 (United States)"/>
    <x v="33"/>
    <n v="8900"/>
    <s v="James Orr"/>
    <s v="David E. Peckinpah"/>
    <s v="Chevy Chase"/>
    <s v="United States"/>
    <n v="0"/>
    <n v="40070995"/>
    <n v="80115696.696194217"/>
    <n v="0"/>
    <n v="26293303.805774279"/>
    <s v="All Girl Productions"/>
    <n v="96"/>
  </r>
  <r>
    <s v="Nixon"/>
    <x v="0"/>
    <x v="5"/>
    <x v="15"/>
    <n v="152.4"/>
    <s v="January 5, 1996 (United States)"/>
    <x v="12"/>
    <n v="29000"/>
    <s v="Oliver Stone"/>
    <s v="Stephen J. Rivele"/>
    <s v="Anthony Hopkins"/>
    <s v="United States"/>
    <n v="44000000"/>
    <n v="13681765"/>
    <n v="27354552.463910758"/>
    <n v="31.094920454545456"/>
    <n v="8977536.0892388448"/>
    <s v="Cinergi Pictures Entertainment"/>
    <n v="192"/>
  </r>
  <r>
    <s v="Hideaway"/>
    <x v="0"/>
    <x v="7"/>
    <x v="15"/>
    <n v="152.4"/>
    <s v="March 3, 1995 (United States)"/>
    <x v="11"/>
    <n v="6400"/>
    <s v="Brett Leonard"/>
    <s v="Dean R. Koontz"/>
    <s v="Jeff Goldblum"/>
    <s v="United States"/>
    <n v="15000000"/>
    <n v="12201255"/>
    <n v="24394503.927165352"/>
    <n v="81.341699999999989"/>
    <n v="8006072.834645669"/>
    <s v="TriStar Pictures"/>
    <n v="106"/>
  </r>
  <r>
    <s v="When Night Is Falling"/>
    <x v="9"/>
    <x v="0"/>
    <x v="15"/>
    <n v="152.4"/>
    <s v="November 17, 1995 (United States)"/>
    <x v="16"/>
    <n v="6700"/>
    <s v="Patricia Rozema"/>
    <s v="Patricia Rozema"/>
    <s v="Pascale BussiÃ¨res"/>
    <s v="Canada"/>
    <n v="0"/>
    <n v="919671"/>
    <n v="1838738.5413385825"/>
    <n v="0"/>
    <n v="603458.66141732282"/>
    <s v="Alliance Communications Corporation"/>
    <n v="94"/>
  </r>
  <r>
    <s v="Underground"/>
    <x v="4"/>
    <x v="3"/>
    <x v="15"/>
    <n v="152.4"/>
    <s v="June 20, 1997 (United States)"/>
    <x v="31"/>
    <n v="56000"/>
    <s v="Emir Kusturica"/>
    <s v="Dusan Kovacevic"/>
    <s v="Predrag 'Miki' Manojlovic"/>
    <s v="Federal Republic of Yugoslavia"/>
    <n v="14000000"/>
    <n v="171082"/>
    <n v="342051.74146981625"/>
    <n v="1.2220142857142857"/>
    <n v="112258.53018372704"/>
    <s v="CiBy 2000"/>
    <n v="167"/>
  </r>
  <r>
    <s v="Mighty Aphrodite"/>
    <x v="0"/>
    <x v="3"/>
    <x v="15"/>
    <n v="152.4"/>
    <s v="November 10, 1995 (United States)"/>
    <x v="9"/>
    <n v="39000"/>
    <s v="Woody Allen"/>
    <s v="Woody Allen"/>
    <s v="Woody Allen"/>
    <s v="United States"/>
    <n v="15000000"/>
    <n v="6468498"/>
    <n v="12932751.578740157"/>
    <n v="43.12332"/>
    <n v="4244421.2598425196"/>
    <s v="Sweetland Films"/>
    <n v="95"/>
  </r>
  <r>
    <s v="Balto"/>
    <x v="2"/>
    <x v="10"/>
    <x v="15"/>
    <n v="152.4"/>
    <s v="December 22, 1995 (United States)"/>
    <x v="12"/>
    <n v="41000"/>
    <s v="Simon Wells"/>
    <s v="Cliff Ruby"/>
    <s v="Kevin Bacon"/>
    <s v="United States"/>
    <n v="0"/>
    <n v="11349090"/>
    <n v="22690733.090551179"/>
    <n v="0"/>
    <n v="7446909.4488188978"/>
    <s v="Amblimation"/>
    <n v="78"/>
  </r>
  <r>
    <s v="Total Eclipse"/>
    <x v="0"/>
    <x v="5"/>
    <x v="15"/>
    <n v="152.4"/>
    <s v="November 3, 1995 (United States)"/>
    <x v="16"/>
    <n v="14000"/>
    <s v="Agnieszka Holland"/>
    <s v="Christopher Hampton"/>
    <s v="Leonardo DiCaprio"/>
    <s v="United Kingdom"/>
    <n v="8000000"/>
    <n v="340139"/>
    <n v="680054.81167979003"/>
    <n v="4.2517374999999999"/>
    <n v="223188.32020997375"/>
    <s v="FIT Productions"/>
    <n v="111"/>
  </r>
  <r>
    <s v="Fair Game"/>
    <x v="0"/>
    <x v="2"/>
    <x v="15"/>
    <n v="152.4"/>
    <s v="November 3, 1995 (United States)"/>
    <x v="36"/>
    <n v="12000"/>
    <s v="Andrew Sipes"/>
    <s v="Paula Gosling"/>
    <s v="William Baldwin"/>
    <s v="United States"/>
    <n v="50000000"/>
    <n v="11534477"/>
    <n v="23061385.445538055"/>
    <n v="23.068954000000002"/>
    <n v="7568554.4619422574"/>
    <s v="Warner Bros."/>
    <n v="91"/>
  </r>
  <r>
    <s v="Lord of Illusions"/>
    <x v="0"/>
    <x v="4"/>
    <x v="15"/>
    <n v="152.4"/>
    <s v="August 25, 1995 (United States)"/>
    <x v="10"/>
    <n v="15000"/>
    <s v="Clive Barker"/>
    <s v="Clive Barker"/>
    <s v="Scott Bakula"/>
    <s v="United States"/>
    <n v="12000000"/>
    <n v="13294422"/>
    <n v="26580120.625984251"/>
    <n v="110.78684999999999"/>
    <n v="8723374.0157480314"/>
    <s v="Seraphim Films"/>
    <n v="109"/>
  </r>
  <r>
    <s v="The Scarlet Letter"/>
    <x v="0"/>
    <x v="0"/>
    <x v="15"/>
    <n v="152.4"/>
    <s v="October 13, 1995 (United States)"/>
    <x v="11"/>
    <n v="15000"/>
    <s v="Roland JoffÃ©"/>
    <s v="Nathaniel Hawthorne"/>
    <s v="Demi Moore"/>
    <s v="United States"/>
    <n v="46000000"/>
    <n v="10382407"/>
    <n v="20758001.396981627"/>
    <n v="22.570450000000001"/>
    <n v="6812603.0183727033"/>
    <s v="Allied Stars Ltd."/>
    <n v="135"/>
  </r>
  <r>
    <s v="Nick of Time"/>
    <x v="0"/>
    <x v="2"/>
    <x v="15"/>
    <n v="152.4"/>
    <s v="November 22, 1995 (United States)"/>
    <x v="21"/>
    <n v="40000"/>
    <s v="John Badham"/>
    <s v="Patrick Sheane Duncan"/>
    <s v="Johnny Depp"/>
    <s v="United States"/>
    <n v="33000000"/>
    <n v="8175346"/>
    <n v="16345327.599737532"/>
    <n v="24.773775757575759"/>
    <n v="5364400.2624671916"/>
    <s v="Paramount Pictures"/>
    <n v="90"/>
  </r>
  <r>
    <s v="Senior Trip"/>
    <x v="0"/>
    <x v="1"/>
    <x v="15"/>
    <n v="152.4"/>
    <s v="September 8, 1995 (United States)"/>
    <x v="46"/>
    <n v="5500"/>
    <s v="Kelly Makin"/>
    <s v="Roger Kumble"/>
    <s v="Matt Frewer"/>
    <s v="Canada"/>
    <n v="0"/>
    <n v="4686937"/>
    <n v="9370798.5820209961"/>
    <n v="0"/>
    <n v="3075417.9790026248"/>
    <s v="1992 Number Four Limited Partnership"/>
    <n v="91"/>
  </r>
  <r>
    <s v="Free Willy 2: The Adventure Home"/>
    <x v="1"/>
    <x v="1"/>
    <x v="15"/>
    <n v="152.4"/>
    <s v="July 19, 1995 (United States)"/>
    <x v="27"/>
    <n v="17000"/>
    <s v="Dwight H. Little"/>
    <s v="Keith Walker"/>
    <s v="Jason James Richter"/>
    <s v="France"/>
    <n v="0"/>
    <n v="30077111"/>
    <n v="60134486.362860888"/>
    <n v="0"/>
    <n v="19735637.139107611"/>
    <s v="Warner Bros. Family Entertainment"/>
    <n v="95"/>
  </r>
  <r>
    <s v="Things to Do in Denver When You're Dead"/>
    <x v="0"/>
    <x v="6"/>
    <x v="15"/>
    <n v="152.4"/>
    <s v="December 1, 1995 (United States)"/>
    <x v="8"/>
    <n v="27000"/>
    <s v="Gary Fleder"/>
    <s v="Scott Rosenberg"/>
    <s v="Andy Garcia"/>
    <s v="United States"/>
    <n v="7000000"/>
    <n v="529766"/>
    <n v="1059184.3845144357"/>
    <n v="7.568085714285715"/>
    <n v="347615.48556430446"/>
    <s v="Miramax"/>
    <n v="115"/>
  </r>
  <r>
    <s v="The Doom Generation"/>
    <x v="0"/>
    <x v="3"/>
    <x v="15"/>
    <n v="152.4"/>
    <s v="October 27, 1995 (United States)"/>
    <x v="10"/>
    <n v="14000"/>
    <s v="Gregg Araki"/>
    <s v="Gregg Araki"/>
    <s v="James Duval"/>
    <s v="United States"/>
    <n v="0"/>
    <n v="284785"/>
    <n v="569383.13320209971"/>
    <n v="0"/>
    <n v="186866.79790026246"/>
    <s v="Union GÃ©nÃ©rale CinÃ©matographique (UGC)"/>
    <n v="83"/>
  </r>
  <r>
    <s v="Nine Months"/>
    <x v="8"/>
    <x v="3"/>
    <x v="15"/>
    <n v="152.4"/>
    <s v="July 12, 1995 (United States)"/>
    <x v="30"/>
    <n v="36000"/>
    <s v="Chris Columbus"/>
    <s v="Patrick BraoudÃ©"/>
    <s v="Hugh Grant"/>
    <s v="United States"/>
    <n v="0"/>
    <n v="138510230"/>
    <n v="276929574.02230972"/>
    <n v="0"/>
    <n v="90885977.690288708"/>
    <s v="Twentieth Century Fox"/>
    <n v="103"/>
  </r>
  <r>
    <s v="Safe"/>
    <x v="0"/>
    <x v="0"/>
    <x v="15"/>
    <n v="152.4"/>
    <s v="June 30, 1995 (United States)"/>
    <x v="13"/>
    <n v="14000"/>
    <s v="Todd Haynes"/>
    <s v="Todd Haynes"/>
    <s v="Julianne Moore"/>
    <s v="United Kingdom"/>
    <n v="1000000"/>
    <n v="512245"/>
    <n v="1024153.8812335958"/>
    <n v="51.224499999999992"/>
    <n v="336118.76640419947"/>
    <s v="American Playhouse Theatrical Films"/>
    <n v="119"/>
  </r>
  <r>
    <s v="Sudden Death"/>
    <x v="0"/>
    <x v="2"/>
    <x v="15"/>
    <n v="152.4"/>
    <s v="December 22, 1995 (United States)"/>
    <x v="1"/>
    <n v="33000"/>
    <s v="Peter Hyams"/>
    <s v="Karen Elise Baldwin"/>
    <s v="Jean-Claude Van Damme"/>
    <s v="United States"/>
    <n v="35000000"/>
    <n v="64350171"/>
    <n v="128658117.47834645"/>
    <n v="183.85763142857144"/>
    <n v="42224521.653543308"/>
    <s v="Universal Pictures"/>
    <n v="111"/>
  </r>
  <r>
    <s v="Circle of Friends"/>
    <x v="8"/>
    <x v="0"/>
    <x v="15"/>
    <n v="152.4"/>
    <s v="April 7, 1995 (United States)"/>
    <x v="14"/>
    <n v="8100"/>
    <s v="Pat O'Connor"/>
    <s v="Andrew Davies"/>
    <s v="Chris O'Donnell"/>
    <s v="Ireland"/>
    <n v="0"/>
    <n v="23389975"/>
    <n v="46764602.247375324"/>
    <n v="0"/>
    <n v="15347752.624671916"/>
    <s v="Price Entertainment"/>
    <n v="103"/>
  </r>
  <r>
    <s v="Canadian Bacon"/>
    <x v="1"/>
    <x v="3"/>
    <x v="15"/>
    <n v="152.4"/>
    <s v="September 22, 1995 (United States)"/>
    <x v="23"/>
    <n v="16000"/>
    <s v="Michael Moore"/>
    <s v="Michael Moore"/>
    <s v="John Candy"/>
    <s v="United States"/>
    <n v="11000000"/>
    <n v="163971"/>
    <n v="327834.40748031496"/>
    <n v="1.4906454545454546"/>
    <n v="107592.51968503937"/>
    <s v="Dog Eat Dog Films"/>
    <n v="91"/>
  </r>
  <r>
    <s v="Screamers"/>
    <x v="0"/>
    <x v="4"/>
    <x v="15"/>
    <n v="152.4"/>
    <s v="January 26, 1996 (United States)"/>
    <x v="5"/>
    <n v="26000"/>
    <s v="Christian Duguay"/>
    <s v="Philip K. Dick"/>
    <s v="Peter Weller"/>
    <s v="Canada"/>
    <n v="20000000"/>
    <n v="5711695"/>
    <n v="11419642.168635171"/>
    <n v="28.558475000000001"/>
    <n v="3747831.3648293964"/>
    <s v="Triumph Films"/>
    <n v="108"/>
  </r>
  <r>
    <s v="Vampire in Brooklyn"/>
    <x v="0"/>
    <x v="3"/>
    <x v="15"/>
    <n v="152.4"/>
    <s v="October 27, 1995 (United States)"/>
    <x v="26"/>
    <n v="22000"/>
    <s v="Wes Craven"/>
    <s v="Eddie Murphy"/>
    <s v="Eddie Murphy"/>
    <s v="United States"/>
    <n v="20000000"/>
    <n v="19751736"/>
    <n v="39490511.543307088"/>
    <n v="98.758679999999998"/>
    <n v="12960456.692913385"/>
    <s v="Eddie Murphy Productions"/>
    <n v="100"/>
  </r>
  <r>
    <s v="Murder in the First"/>
    <x v="0"/>
    <x v="0"/>
    <x v="15"/>
    <n v="152.4"/>
    <s v="January 20, 1995 (United States)"/>
    <x v="4"/>
    <n v="27000"/>
    <s v="Marc Rocco"/>
    <s v="Dan Gordon"/>
    <s v="Christian Slater"/>
    <s v="United States"/>
    <n v="0"/>
    <n v="17381942"/>
    <n v="34752478.526246719"/>
    <n v="0"/>
    <n v="11405473.753280839"/>
    <s v="Warner Bros."/>
    <n v="122"/>
  </r>
  <r>
    <s v="Richard III"/>
    <x v="0"/>
    <x v="0"/>
    <x v="15"/>
    <n v="152.4"/>
    <s v="December 29, 1995 (United States)"/>
    <x v="34"/>
    <n v="14000"/>
    <s v="Richard Loncraine"/>
    <s v="Ian McKellen"/>
    <s v="Ian McKellen"/>
    <s v="United Kingdom"/>
    <n v="0"/>
    <n v="2748518"/>
    <n v="5495232.5104986876"/>
    <n v="0"/>
    <n v="1803489.501312336"/>
    <s v="Mayfair Entertainment International"/>
    <n v="110"/>
  </r>
  <r>
    <s v="The Day of the Beast"/>
    <x v="0"/>
    <x v="2"/>
    <x v="15"/>
    <n v="152.4"/>
    <s v="December 23, 1998 (United States)"/>
    <x v="34"/>
    <n v="19000"/>
    <s v="Ãlex de la Iglesia"/>
    <s v="Jorge GuerricaechevarrÃ­a"/>
    <s v="Ãlex Angulo"/>
    <s v="Spain"/>
    <n v="0"/>
    <n v="0"/>
    <n v="0"/>
    <n v="0"/>
    <n v="0"/>
    <s v="Canal+ EspaÃ±a"/>
    <n v="99"/>
  </r>
  <r>
    <s v="A Kid in King Arthur's Court"/>
    <x v="1"/>
    <x v="1"/>
    <x v="15"/>
    <n v="152.4"/>
    <s v="August 11, 1995 (United States)"/>
    <x v="32"/>
    <n v="5800"/>
    <s v="Michael Gottlieb"/>
    <s v="Michael Part"/>
    <s v="Thomas Ian Nicholas"/>
    <s v="United States"/>
    <n v="15000000"/>
    <n v="13406717"/>
    <n v="26804636.941601049"/>
    <n v="89.378113333333332"/>
    <n v="8797058.3989501316"/>
    <s v="Tapestry Films"/>
    <n v="89"/>
  </r>
  <r>
    <s v="Othello"/>
    <x v="0"/>
    <x v="0"/>
    <x v="15"/>
    <n v="152.4"/>
    <s v="January 19, 1996 (United States)"/>
    <x v="15"/>
    <n v="9200"/>
    <s v="Oliver Parker"/>
    <s v="Oliver Parker"/>
    <s v="Laurence Fishburne"/>
    <s v="United States"/>
    <n v="11000000"/>
    <n v="2844379"/>
    <n v="5686891.6095800521"/>
    <n v="25.857990909090912"/>
    <n v="1866390.4199475066"/>
    <s v="Castle Rock Entertainment"/>
    <n v="123"/>
  </r>
  <r>
    <s v="Gold Diggers: The Secret of Bear Mountain"/>
    <x v="1"/>
    <x v="1"/>
    <x v="15"/>
    <n v="152.4"/>
    <s v="November 3, 1995 (United States)"/>
    <x v="22"/>
    <n v="4200"/>
    <s v="Kevin James Dobson"/>
    <s v="Barry Glasser"/>
    <s v="Christina Ricci"/>
    <s v="Canada"/>
    <n v="0"/>
    <n v="6029091"/>
    <n v="12054225.903543307"/>
    <n v="0"/>
    <n v="3956096.4566929135"/>
    <s v="Universal Pictures"/>
    <n v="93"/>
  </r>
  <r>
    <s v="Clockers"/>
    <x v="0"/>
    <x v="6"/>
    <x v="15"/>
    <n v="152.4"/>
    <s v="September 13, 1995 (United States)"/>
    <x v="15"/>
    <n v="21000"/>
    <s v="Spike Lee"/>
    <s v="Richard Price"/>
    <s v="Harvey Keitel"/>
    <s v="United States"/>
    <n v="25000000"/>
    <n v="13071518"/>
    <n v="26134458.888451442"/>
    <n v="52.286071999999997"/>
    <n v="8577111.5485564303"/>
    <s v="Universal Pictures"/>
    <n v="128"/>
  </r>
  <r>
    <s v="Smoke"/>
    <x v="0"/>
    <x v="3"/>
    <x v="15"/>
    <n v="152.4"/>
    <s v="June 9, 1995 (United States)"/>
    <x v="34"/>
    <n v="34000"/>
    <s v="Wayne Wang"/>
    <s v="Paul Auster"/>
    <s v="Harvey Keitel"/>
    <s v="Germany"/>
    <n v="7000000"/>
    <n v="8367636"/>
    <n v="16729781.425196851"/>
    <n v="119.53765714285713"/>
    <n v="5490574.8031496061"/>
    <s v="Miramax"/>
    <n v="112"/>
  </r>
  <r>
    <s v="Something to Talk About"/>
    <x v="0"/>
    <x v="3"/>
    <x v="15"/>
    <n v="152.4"/>
    <s v="August 4, 1995 (United States)"/>
    <x v="46"/>
    <n v="13000"/>
    <s v="Lasse HallstrÃ¶m"/>
    <s v="Callie Khouri"/>
    <s v="Julia Roberts"/>
    <s v="United States"/>
    <n v="0"/>
    <n v="50865589"/>
    <n v="101697801.62926508"/>
    <n v="0"/>
    <n v="33376370.734908137"/>
    <s v="Hawn / Sylbert Movie Company"/>
    <n v="106"/>
  </r>
  <r>
    <s v="Tall Tale"/>
    <x v="1"/>
    <x v="1"/>
    <x v="15"/>
    <n v="152.4"/>
    <s v="March 24, 1995 (United States)"/>
    <x v="23"/>
    <n v="3500"/>
    <s v="Jeremiah S. Chechik"/>
    <s v="Steve Bloom"/>
    <s v="Patrick Swayze"/>
    <s v="United States"/>
    <n v="32000000"/>
    <n v="11047627"/>
    <n v="22088004.900918633"/>
    <n v="34.523834375"/>
    <n v="7249099.0813648291"/>
    <s v="Caravan Pictures"/>
    <n v="96"/>
  </r>
  <r>
    <s v="Kiss of Death"/>
    <x v="0"/>
    <x v="6"/>
    <x v="15"/>
    <n v="152.4"/>
    <s v="April 21, 1995 (United States)"/>
    <x v="23"/>
    <n v="17000"/>
    <s v="Barbet Schroeder"/>
    <s v="Eleazar Lipsky"/>
    <s v="David Caruso"/>
    <s v="United States"/>
    <n v="40000000"/>
    <n v="14942422"/>
    <n v="29875039.261154853"/>
    <n v="37.356054999999998"/>
    <n v="9804738.8451443575"/>
    <s v="Twentieth Century Fox"/>
    <n v="101"/>
  </r>
  <r>
    <s v="Delta of Venus"/>
    <x v="0"/>
    <x v="0"/>
    <x v="15"/>
    <n v="152.4"/>
    <s v="October 13, 1995 (United States)"/>
    <x v="25"/>
    <n v="1900"/>
    <s v="Zalman King"/>
    <s v="AnaÃ¯s Nin"/>
    <s v="Audie England"/>
    <s v="United States"/>
    <n v="0"/>
    <n v="63174"/>
    <n v="126306.54724409449"/>
    <n v="0"/>
    <n v="41452.755905511811"/>
    <s v="Alliance Communications Corporation"/>
    <n v="102"/>
  </r>
  <r>
    <s v="Heavy"/>
    <x v="0"/>
    <x v="0"/>
    <x v="15"/>
    <n v="152.4"/>
    <s v="June 5, 1996 (United States)"/>
    <x v="8"/>
    <n v="4500"/>
    <s v="James Mangold"/>
    <s v="James Mangold"/>
    <s v="Pruitt Taylor Vince"/>
    <s v="United States"/>
    <n v="0"/>
    <n v="941414"/>
    <n v="1882210.2742782151"/>
    <n v="0"/>
    <n v="617725.72178477689"/>
    <s v="Available Light Productions"/>
    <n v="105"/>
  </r>
  <r>
    <s v="Home for the Holidays"/>
    <x v="8"/>
    <x v="3"/>
    <x v="15"/>
    <n v="152.4"/>
    <s v="November 3, 1995 (United States)"/>
    <x v="14"/>
    <n v="12000"/>
    <s v="Jodie Foster"/>
    <s v="Chris Radant"/>
    <s v="Holly Hunter"/>
    <s v="United States"/>
    <n v="20000000"/>
    <n v="17519169"/>
    <n v="35026842.482283466"/>
    <n v="87.595845000000011"/>
    <n v="11495517.716535432"/>
    <s v="Paramount Pictures"/>
    <n v="103"/>
  </r>
  <r>
    <s v="Angels and Insects"/>
    <x v="0"/>
    <x v="0"/>
    <x v="15"/>
    <n v="152.4"/>
    <s v="January 26, 1996 (United States)"/>
    <x v="8"/>
    <n v="4400"/>
    <s v="Philip Haas"/>
    <s v="A.S. Byatt"/>
    <s v="Mark Rylance"/>
    <s v="United Kingdom"/>
    <n v="4997987"/>
    <n v="3414301"/>
    <n v="6826361.6450131228"/>
    <n v="68.313523024369616"/>
    <n v="2240354.9868766405"/>
    <s v="Playhouse International Pictures"/>
    <n v="116"/>
  </r>
  <r>
    <s v="The Cure"/>
    <x v="8"/>
    <x v="0"/>
    <x v="15"/>
    <n v="152.4"/>
    <s v="April 21, 1995 (United States)"/>
    <x v="3"/>
    <n v="9400"/>
    <s v="Peter Horton"/>
    <s v="Robert Kuhn"/>
    <s v="Joseph Mazzello"/>
    <s v="United States"/>
    <n v="0"/>
    <n v="2568425"/>
    <n v="5135164.6817585304"/>
    <n v="0"/>
    <n v="1685318.2414698163"/>
    <s v="Universal Pictures"/>
    <n v="97"/>
  </r>
  <r>
    <s v="The Horseman on the Roof"/>
    <x v="0"/>
    <x v="1"/>
    <x v="15"/>
    <n v="152.4"/>
    <s v="October 6, 1995 (United States)"/>
    <x v="12"/>
    <n v="5700"/>
    <s v="Jean-Paul Rappeneau"/>
    <s v="Jean Giono"/>
    <s v="Olivier Martinez"/>
    <s v="France"/>
    <n v="0"/>
    <n v="1320043"/>
    <n v="2639219.8300524931"/>
    <n v="0"/>
    <n v="866169.94750656164"/>
    <s v="Hachette PremiÃ¨re"/>
    <n v="118"/>
  </r>
  <r>
    <s v="Forget Paris"/>
    <x v="8"/>
    <x v="3"/>
    <x v="15"/>
    <n v="152.4"/>
    <s v="May 19, 1995 (United States)"/>
    <x v="16"/>
    <n v="12000"/>
    <s v="Billy Crystal"/>
    <s v="Billy Crystal"/>
    <s v="Billy Crystal"/>
    <s v="United States"/>
    <n v="0"/>
    <n v="33177694"/>
    <n v="66333617.859580047"/>
    <n v="0"/>
    <n v="21770140.419947505"/>
    <s v="Castle Rock Entertainment"/>
    <n v="101"/>
  </r>
  <r>
    <s v="Mad Love"/>
    <x v="8"/>
    <x v="3"/>
    <x v="15"/>
    <n v="152.4"/>
    <s v="May 26, 1995 (United States)"/>
    <x v="20"/>
    <n v="6200"/>
    <s v="Antonia Bird"/>
    <s v="Paula Milne"/>
    <s v="Chris O'Donnell"/>
    <s v="United States"/>
    <n v="0"/>
    <n v="15453274"/>
    <n v="30896408.056430444"/>
    <n v="0"/>
    <n v="10139943.569553806"/>
    <s v="Touchstone Pictures"/>
    <n v="93"/>
  </r>
  <r>
    <s v="The Hunted"/>
    <x v="0"/>
    <x v="2"/>
    <x v="15"/>
    <n v="152.4"/>
    <s v="February 24, 1995 (United States)"/>
    <x v="22"/>
    <n v="4900"/>
    <s v="J.F. Lawton"/>
    <s v="J.F. Lawton"/>
    <s v="Christopher Lambert"/>
    <s v="United States"/>
    <n v="20000000"/>
    <n v="6609661"/>
    <n v="13214984.952099737"/>
    <n v="33.048304999999999"/>
    <n v="4337047.9002624676"/>
    <s v="Universal Pictures"/>
    <n v="110"/>
  </r>
  <r>
    <s v="Restoration"/>
    <x v="0"/>
    <x v="5"/>
    <x v="15"/>
    <n v="152.4"/>
    <s v="February 2, 1996 (United States)"/>
    <x v="14"/>
    <n v="9000"/>
    <s v="Michael Hoffman"/>
    <s v="Rose Tremain"/>
    <s v="Robert Downey Jr."/>
    <s v="United States"/>
    <n v="19000000"/>
    <n v="4005941"/>
    <n v="8009253.4297900256"/>
    <n v="21.0839"/>
    <n v="2628570.2099737534"/>
    <s v="Avenue Pictures"/>
    <n v="117"/>
  </r>
  <r>
    <s v="Al di lÃ  delle nuvole"/>
    <x v="4"/>
    <x v="0"/>
    <x v="15"/>
    <n v="152.4"/>
    <s v="October 27, 1995 (Italy)"/>
    <x v="16"/>
    <n v="5600"/>
    <s v="Michelangelo Antonioni"/>
    <s v="Tonino Guerra"/>
    <s v="Fanny Ardant"/>
    <s v="France"/>
    <n v="0"/>
    <n v="31738"/>
    <n v="63455.174540682412"/>
    <n v="0"/>
    <n v="20825.459317585301"/>
    <s v="Sunshine"/>
    <n v="110"/>
  </r>
  <r>
    <s v="My Family"/>
    <x v="0"/>
    <x v="0"/>
    <x v="15"/>
    <n v="152.4"/>
    <s v="May 3, 1995 (United States)"/>
    <x v="4"/>
    <n v="3800"/>
    <s v="Gregory Nava"/>
    <s v="Gregory Nava"/>
    <s v="Jimmy Smits"/>
    <s v="United States"/>
    <n v="5500000"/>
    <n v="11079373"/>
    <n v="22151476.070209973"/>
    <n v="201.44314545454546"/>
    <n v="7269929.7900262466"/>
    <s v="American Playhouse"/>
    <n v="128"/>
  </r>
  <r>
    <s v="The Brothers McMullen"/>
    <x v="0"/>
    <x v="3"/>
    <x v="15"/>
    <n v="152.4"/>
    <s v="August 11, 1995 (United States)"/>
    <x v="14"/>
    <n v="7500"/>
    <s v="Edward Burns"/>
    <s v="Edward Burns"/>
    <s v="Jack Mulcahy"/>
    <s v="United States"/>
    <n v="238000"/>
    <n v="10426506"/>
    <n v="20846170.460629921"/>
    <n v="4380.8848739495797"/>
    <n v="6841539.3700787397"/>
    <s v="Brothers McMullen Productions"/>
    <n v="98"/>
  </r>
  <r>
    <s v="The Last Supper"/>
    <x v="0"/>
    <x v="3"/>
    <x v="15"/>
    <n v="152.4"/>
    <s v="April 5, 1996 (United States)"/>
    <x v="8"/>
    <n v="14000"/>
    <s v="Stacy Title"/>
    <s v="Dan Rosen"/>
    <s v="Cameron Diaz"/>
    <s v="United States"/>
    <n v="0"/>
    <n v="459749"/>
    <n v="919196.32742782147"/>
    <n v="0"/>
    <n v="301672.57217847771"/>
    <s v="Columbia Pictures"/>
    <n v="92"/>
  </r>
  <r>
    <s v="Bushwhacked"/>
    <x v="8"/>
    <x v="1"/>
    <x v="15"/>
    <n v="152.4"/>
    <s v="August 4, 1995 (United States)"/>
    <x v="41"/>
    <n v="5700"/>
    <s v="Greg Beeman"/>
    <s v="John Jordan"/>
    <s v="Daniel Stern"/>
    <s v="United States"/>
    <n v="0"/>
    <n v="7919823"/>
    <n v="15834449.265748031"/>
    <n v="0"/>
    <n v="5196734.2519685039"/>
    <s v="Twentieth Century Fox"/>
    <n v="90"/>
  </r>
  <r>
    <s v="La CÃ©rÃ©monie"/>
    <x v="4"/>
    <x v="6"/>
    <x v="15"/>
    <n v="152.4"/>
    <s v="December 20, 1996 (United States)"/>
    <x v="24"/>
    <n v="11000"/>
    <s v="Claude Chabrol"/>
    <s v="Ruth Rendell"/>
    <s v="Isabelle Huppert"/>
    <s v="France"/>
    <n v="0"/>
    <n v="873196"/>
    <n v="1745819.0367454067"/>
    <n v="0"/>
    <n v="572963.25459317584"/>
    <s v="Canal+"/>
    <n v="112"/>
  </r>
  <r>
    <s v="The Addiction"/>
    <x v="4"/>
    <x v="0"/>
    <x v="15"/>
    <n v="152.4"/>
    <s v="October 6, 1995 (United States)"/>
    <x v="16"/>
    <n v="9200"/>
    <s v="Abel Ferrara"/>
    <s v="Nicholas St. John"/>
    <s v="Lili Taylor"/>
    <s v="United States"/>
    <n v="0"/>
    <n v="307308"/>
    <n v="614414.35433070862"/>
    <n v="0"/>
    <n v="201645.66929133859"/>
    <s v="Fast Films"/>
    <n v="82"/>
  </r>
  <r>
    <s v="Last of the Dogmen"/>
    <x v="1"/>
    <x v="1"/>
    <x v="15"/>
    <n v="152.4"/>
    <s v="September 8, 1995 (United States)"/>
    <x v="9"/>
    <n v="5000"/>
    <s v="Tab Murphy"/>
    <s v="Tab Murphy"/>
    <s v="Tom Berenger"/>
    <s v="United States"/>
    <n v="0"/>
    <n v="7024389"/>
    <n v="14044168.820866141"/>
    <n v="0"/>
    <n v="4609179.1338582672"/>
    <s v="Carolco Pictures"/>
    <n v="118"/>
  </r>
  <r>
    <s v="The Englishman Who Went Up a Hill But Came Down a Mountain"/>
    <x v="1"/>
    <x v="3"/>
    <x v="15"/>
    <n v="152.4"/>
    <s v="May 12, 1995 (United States)"/>
    <x v="14"/>
    <n v="17000"/>
    <s v="Christopher Monger"/>
    <s v="Ifor David Monger"/>
    <s v="Hugh Grant"/>
    <s v="United Kingdom"/>
    <n v="40997769"/>
    <n v="10904930"/>
    <n v="21802704.534120735"/>
    <n v="26.598837609919702"/>
    <n v="7155465.8792650914"/>
    <s v="Miramax"/>
    <n v="99"/>
  </r>
  <r>
    <s v="Jack &amp; Sarah"/>
    <x v="0"/>
    <x v="3"/>
    <x v="15"/>
    <n v="152.4"/>
    <s v="March 22, 1996 (United States)"/>
    <x v="17"/>
    <n v="5100"/>
    <s v="Tim Sullivan"/>
    <s v="Tim Sullivan"/>
    <s v="Richard E. Grant"/>
    <s v="United Kingdom"/>
    <n v="0"/>
    <n v="218626"/>
    <n v="437108.54461942258"/>
    <n v="0"/>
    <n v="143455.38057742783"/>
    <s v="British Screen Productions"/>
    <n v="110"/>
  </r>
  <r>
    <s v="The Flower of My Secret"/>
    <x v="0"/>
    <x v="3"/>
    <x v="15"/>
    <n v="152.4"/>
    <s v="March 8, 1996 (United States)"/>
    <x v="9"/>
    <n v="11000"/>
    <s v="Pedro AlmodÃ³var"/>
    <s v="Pedro AlmodÃ³var"/>
    <s v="Marisa Paredes"/>
    <s v="Spain"/>
    <n v="0"/>
    <n v="1104622"/>
    <n v="2208519.1824146979"/>
    <n v="0"/>
    <n v="724817.5853018373"/>
    <s v="CiBy 2000"/>
    <n v="103"/>
  </r>
  <r>
    <s v="Blue in the Face"/>
    <x v="0"/>
    <x v="3"/>
    <x v="15"/>
    <n v="152.4"/>
    <s v="October 13, 1995 (United States)"/>
    <x v="17"/>
    <n v="9200"/>
    <s v="Paul Auster"/>
    <s v="Paul Auster"/>
    <s v="Harvey Keitel"/>
    <s v="United States"/>
    <n v="2000000"/>
    <n v="1268636"/>
    <n v="2536439.5616797898"/>
    <n v="63.431800000000003"/>
    <n v="832438.32020997372"/>
    <s v="Miramax"/>
    <n v="83"/>
  </r>
  <r>
    <s v="Bye Bye Love"/>
    <x v="8"/>
    <x v="3"/>
    <x v="15"/>
    <n v="152.4"/>
    <s v="March 17, 1995 (United States)"/>
    <x v="19"/>
    <n v="4700"/>
    <s v="Sam Weisman"/>
    <s v="Gary David Goldberg"/>
    <s v="Matthew Modine"/>
    <s v="United States"/>
    <n v="0"/>
    <n v="12096673"/>
    <n v="24185408.550524935"/>
    <n v="0"/>
    <n v="7937449.4750656169"/>
    <s v="Twentieth Century Fox"/>
    <n v="106"/>
  </r>
  <r>
    <s v="The Mangler"/>
    <x v="0"/>
    <x v="4"/>
    <x v="15"/>
    <n v="152.4"/>
    <s v="March 3, 1995 (United States)"/>
    <x v="36"/>
    <n v="8500"/>
    <s v="Tobe Hooper"/>
    <s v="Tobe Hooper"/>
    <s v="Robert Englund"/>
    <s v="South Africa"/>
    <n v="0"/>
    <n v="1781383"/>
    <n v="3561597.1135170604"/>
    <n v="0"/>
    <n v="1168886.4829396326"/>
    <s v="Distant Horizon"/>
    <n v="106"/>
  </r>
  <r>
    <s v="Jeffrey"/>
    <x v="0"/>
    <x v="3"/>
    <x v="15"/>
    <n v="152.4"/>
    <s v="August 18, 1995 (United States)"/>
    <x v="8"/>
    <n v="5900"/>
    <s v="Christopher Ashley"/>
    <s v="Paul Rudnick"/>
    <s v="Steven Weber"/>
    <s v="United States"/>
    <n v="0"/>
    <n v="3487767"/>
    <n v="6973245.4389763772"/>
    <n v="0"/>
    <n v="2288561.0236220472"/>
    <s v="The Booking Office"/>
    <n v="92"/>
  </r>
  <r>
    <s v="Angus"/>
    <x v="8"/>
    <x v="3"/>
    <x v="15"/>
    <n v="152.4"/>
    <s v="September 15, 1995 (United States)"/>
    <x v="17"/>
    <n v="6400"/>
    <s v="Patrick Read Johnson"/>
    <s v="Chris Crutcher"/>
    <s v="Charlie Talbert"/>
    <s v="United Kingdom"/>
    <n v="0"/>
    <n v="4821759"/>
    <n v="9640354.1161417328"/>
    <n v="0"/>
    <n v="3163883.8582677166"/>
    <s v="Atlas Entertainment"/>
    <n v="90"/>
  </r>
  <r>
    <s v="Party Girl"/>
    <x v="0"/>
    <x v="3"/>
    <x v="15"/>
    <n v="152.4"/>
    <s v="June 9, 1995 (United States)"/>
    <x v="16"/>
    <n v="4700"/>
    <s v="Daisy von Scherler Mayer"/>
    <s v="Harry Birckmayer"/>
    <s v="Parker Posey"/>
    <s v="United States"/>
    <n v="150000"/>
    <n v="472370"/>
    <n v="944430.04593175848"/>
    <n v="314.91333333333336"/>
    <n v="309954.06824146979"/>
    <s v="Party Productions"/>
    <n v="94"/>
  </r>
  <r>
    <s v="Operation Dumbo Drop"/>
    <x v="1"/>
    <x v="2"/>
    <x v="15"/>
    <n v="152.4"/>
    <s v="July 28, 1995 (United States)"/>
    <x v="27"/>
    <n v="8600"/>
    <s v="Simon Wincer"/>
    <s v="James Morris"/>
    <s v="Danny Glover"/>
    <s v="United States"/>
    <n v="0"/>
    <n v="24670346"/>
    <n v="49324504.108923882"/>
    <n v="0"/>
    <n v="16187891.076115485"/>
    <s v="Walt Disney Pictures"/>
    <n v="107"/>
  </r>
  <r>
    <s v="Losing Isaiah"/>
    <x v="0"/>
    <x v="0"/>
    <x v="15"/>
    <n v="152.4"/>
    <s v="March 17, 1995 (United States)"/>
    <x v="5"/>
    <n v="5600"/>
    <s v="Stephen Gyllenhaal"/>
    <s v="Seth Margolis"/>
    <s v="Jessica Lange"/>
    <s v="United States"/>
    <n v="17000000"/>
    <n v="7603766"/>
    <n v="15202542.652230971"/>
    <n v="44.728035294117646"/>
    <n v="4989347.7690288713"/>
    <s v="Paramount Pictures"/>
    <n v="111"/>
  </r>
  <r>
    <s v="The Underneath"/>
    <x v="0"/>
    <x v="6"/>
    <x v="15"/>
    <n v="152.4"/>
    <s v="April 28, 1995 (United States)"/>
    <x v="10"/>
    <n v="3400"/>
    <s v="Steven Soderbergh"/>
    <s v="Don Tracy"/>
    <s v="Peter Gallagher"/>
    <s v="United States"/>
    <n v="6500000"/>
    <n v="536023"/>
    <n v="1071694.278871391"/>
    <n v="8.2465076923076914"/>
    <n v="351721.12860892387"/>
    <s v="Populist Pictures"/>
    <n v="99"/>
  </r>
  <r>
    <s v="The Pebble and the Penguin"/>
    <x v="2"/>
    <x v="10"/>
    <x v="15"/>
    <n v="152.4"/>
    <s v="April 12, 1995 (United States)"/>
    <x v="41"/>
    <n v="4700"/>
    <s v="Don Bluth"/>
    <s v="Rachel Koretsky"/>
    <s v="Martin Short"/>
    <s v="Ireland"/>
    <n v="28000000"/>
    <n v="3983912"/>
    <n v="7965209.8845144352"/>
    <n v="14.228257142857142"/>
    <n v="2614115.4855643045"/>
    <s v="Metro-Goldwyn-Mayer (MGM)"/>
    <n v="74"/>
  </r>
  <r>
    <s v="Fluke"/>
    <x v="1"/>
    <x v="0"/>
    <x v="15"/>
    <n v="152.4"/>
    <s v="June 2, 1995 (United States)"/>
    <x v="17"/>
    <n v="6600"/>
    <s v="Carlo Carlei"/>
    <s v="James Herbert"/>
    <s v="Matthew Modine"/>
    <s v="United States"/>
    <n v="15000000"/>
    <n v="3987768"/>
    <n v="7972919.3543307083"/>
    <n v="26.58512"/>
    <n v="2616645.6692913384"/>
    <s v="Metro-Goldwyn-Mayer (MGM)"/>
    <n v="96"/>
  </r>
  <r>
    <s v="Houseguest"/>
    <x v="1"/>
    <x v="3"/>
    <x v="15"/>
    <n v="152.4"/>
    <s v="January 6, 1995 (United States)"/>
    <x v="22"/>
    <n v="6600"/>
    <s v="Randall Miller"/>
    <s v="Michael J. Di Gaetano"/>
    <s v="Sinbad"/>
    <s v="United States"/>
    <n v="10500000"/>
    <n v="26325256"/>
    <n v="52633238.209973752"/>
    <n v="250.71672380952381"/>
    <n v="17273790.026246719"/>
    <s v="Hollywood Pictures"/>
    <n v="113"/>
  </r>
  <r>
    <s v="Bad Company"/>
    <x v="0"/>
    <x v="6"/>
    <x v="15"/>
    <n v="152.4"/>
    <s v="January 20, 1995 (United States)"/>
    <x v="20"/>
    <n v="2800"/>
    <s v="Damian Harris"/>
    <s v="Ross Thomas"/>
    <s v="Ellen Barkin"/>
    <s v="United States"/>
    <n v="15000000"/>
    <n v="3674841"/>
    <n v="7347270.6870078733"/>
    <n v="24.498940000000001"/>
    <n v="2411312.9921259843"/>
    <s v="Touchstone Pictures"/>
    <n v="108"/>
  </r>
  <r>
    <s v="The White Balloon"/>
    <x v="9"/>
    <x v="0"/>
    <x v="15"/>
    <n v="152.4"/>
    <s v="1995 (Iran)"/>
    <x v="3"/>
    <n v="6900"/>
    <s v="Jafar Panahi"/>
    <s v="Abbas Kiarostami"/>
    <s v="Aida Mohammadkhani"/>
    <s v="Iran"/>
    <n v="150000"/>
    <n v="924940"/>
    <n v="1849273.0839895012"/>
    <n v="616.62666666666667"/>
    <n v="606916.01049868762"/>
    <s v="Farabi Cinema Foundation"/>
    <n v="85"/>
  </r>
  <r>
    <s v="Georgia"/>
    <x v="0"/>
    <x v="0"/>
    <x v="15"/>
    <n v="152.4"/>
    <s v="December 8, 1995 (United States)"/>
    <x v="14"/>
    <n v="2800"/>
    <s v="Ulu Grosbard"/>
    <s v="Barbara Turner"/>
    <s v="Jennifer Jason Leigh"/>
    <s v="France"/>
    <n v="0"/>
    <n v="1110104"/>
    <n v="2219479.5853018374"/>
    <n v="0"/>
    <n v="728414.69816272962"/>
    <s v="CiBy 2000"/>
    <n v="115"/>
  </r>
  <r>
    <s v="Land and Freedom"/>
    <x v="4"/>
    <x v="0"/>
    <x v="15"/>
    <n v="152.4"/>
    <s v="March 22, 1996 (United States)"/>
    <x v="37"/>
    <n v="11000"/>
    <s v="Ken Loach"/>
    <s v="Jim Allen"/>
    <s v="Ian Hart"/>
    <s v="United Kingdom"/>
    <n v="0"/>
    <n v="228800"/>
    <n v="457449.86876640416"/>
    <n v="0"/>
    <n v="150131.23359580053"/>
    <s v="ARD Degeto Film"/>
    <n v="109"/>
  </r>
  <r>
    <s v="White Man's Burden"/>
    <x v="0"/>
    <x v="0"/>
    <x v="15"/>
    <n v="152.4"/>
    <s v="December 1, 1995 (United States)"/>
    <x v="11"/>
    <n v="4700"/>
    <s v="Desmond Nakano"/>
    <s v="Desmond Nakano"/>
    <s v="John Travolta"/>
    <s v="France"/>
    <n v="7000000"/>
    <n v="3734870"/>
    <n v="7467289.2979002623"/>
    <n v="53.355285714285714"/>
    <n v="2450702.0997375329"/>
    <s v="A Band Apart"/>
    <n v="89"/>
  </r>
  <r>
    <s v="Never Talk to Strangers"/>
    <x v="0"/>
    <x v="6"/>
    <x v="15"/>
    <n v="152.4"/>
    <s v="October 20, 1995 (United States)"/>
    <x v="33"/>
    <n v="6400"/>
    <s v="Peter Hall"/>
    <s v="Lewis A. Green"/>
    <s v="Rebecca De Mornay"/>
    <s v="United States"/>
    <n v="6400000"/>
    <n v="6858261"/>
    <n v="13712021.828740157"/>
    <n v="107.16032812500001"/>
    <n v="4500171.2598425196"/>
    <s v="TriStar Pictures"/>
    <n v="86"/>
  </r>
  <r>
    <s v="Top Dog"/>
    <x v="8"/>
    <x v="2"/>
    <x v="15"/>
    <n v="152.4"/>
    <s v="April 28, 1995 (United States)"/>
    <x v="29"/>
    <n v="3200"/>
    <s v="Aaron Norris"/>
    <s v="Aaron Norris"/>
    <s v="Chuck Norris"/>
    <s v="United States"/>
    <n v="6000000"/>
    <n v="5093707"/>
    <n v="10184071.672572179"/>
    <n v="84.895116666666667"/>
    <n v="3342327.4278215221"/>
    <s v="Live Entertainment"/>
    <n v="86"/>
  </r>
  <r>
    <s v="The Incredibly True Adventure of Two Girls in Love"/>
    <x v="0"/>
    <x v="3"/>
    <x v="15"/>
    <n v="152.4"/>
    <s v="June 16, 1995 (United States)"/>
    <x v="16"/>
    <n v="4400"/>
    <s v="Maria Maggenti"/>
    <s v="Maria Maggenti"/>
    <s v="Laurel Holloman"/>
    <s v="United States"/>
    <n v="250000"/>
    <n v="2210408"/>
    <n v="4419365.6010498684"/>
    <n v="884.16320000000007"/>
    <n v="1450398.9501312335"/>
    <s v="Fine Line Features"/>
    <n v="94"/>
  </r>
  <r>
    <s v="Jury Duty"/>
    <x v="8"/>
    <x v="3"/>
    <x v="15"/>
    <n v="152.4"/>
    <s v="April 12, 1995 (United States)"/>
    <x v="36"/>
    <n v="7600"/>
    <s v="John Fortenberry"/>
    <s v="Barbara Williams"/>
    <s v="Pauly Shore"/>
    <s v="United States"/>
    <n v="0"/>
    <n v="17014653"/>
    <n v="34018141.52952756"/>
    <n v="0"/>
    <n v="11164470.472440945"/>
    <s v="TriStar Pictures"/>
    <n v="88"/>
  </r>
  <r>
    <s v="Rumpelstiltskin"/>
    <x v="0"/>
    <x v="3"/>
    <x v="15"/>
    <n v="152.4"/>
    <s v="November 24, 1995 (United States)"/>
    <x v="54"/>
    <n v="2200"/>
    <s v="Mark Jones"/>
    <s v="Mark Jones"/>
    <s v="Max GrodÃ©nchik"/>
    <s v="United States"/>
    <n v="3000000"/>
    <n v="0"/>
    <n v="0"/>
    <n v="0"/>
    <n v="0"/>
    <s v="Republic Pictures (II)"/>
    <n v="87"/>
  </r>
  <r>
    <s v="An Awfully Big Adventure"/>
    <x v="0"/>
    <x v="3"/>
    <x v="15"/>
    <n v="152.4"/>
    <s v="July 21, 1995 (United States)"/>
    <x v="23"/>
    <n v="2700"/>
    <s v="Mike Newell"/>
    <s v="Beryl Bainbridge"/>
    <s v="Hugh Grant"/>
    <s v="United Kingdom"/>
    <n v="4000000"/>
    <n v="259724"/>
    <n v="519277.57742782152"/>
    <n v="6.4931000000000001"/>
    <n v="170422.57217847768"/>
    <s v="BBC Films"/>
    <n v="112"/>
  </r>
  <r>
    <s v="To vlemma tou Odyssea"/>
    <x v="9"/>
    <x v="0"/>
    <x v="15"/>
    <n v="152.4"/>
    <s v="November 1, 1997 (United States)"/>
    <x v="37"/>
    <n v="6400"/>
    <s v="Theodoros Angelopoulos"/>
    <s v="Theodoros Angelopoulos"/>
    <s v="Harvey Keitel"/>
    <s v="Greece"/>
    <n v="0"/>
    <n v="0"/>
    <n v="0"/>
    <n v="0"/>
    <n v="0"/>
    <s v="Greek Film Center"/>
    <n v="176"/>
  </r>
  <r>
    <s v="Dr. Jekyll and Ms. Hyde"/>
    <x v="8"/>
    <x v="3"/>
    <x v="15"/>
    <n v="152.4"/>
    <s v="August 25, 1995 (United States)"/>
    <x v="54"/>
    <n v="2700"/>
    <s v="David Price"/>
    <s v="David Price"/>
    <s v="Sean Young"/>
    <s v="United Kingdom"/>
    <n v="8000000"/>
    <n v="2763020"/>
    <n v="5524226.9947506562"/>
    <n v="34.537750000000003"/>
    <n v="1813005.249343832"/>
    <s v="The Rank Organisation"/>
    <n v="90"/>
  </r>
  <r>
    <s v="Jefferson in Paris"/>
    <x v="8"/>
    <x v="5"/>
    <x v="15"/>
    <n v="152.4"/>
    <s v="March 31, 1995 (United States)"/>
    <x v="46"/>
    <n v="2800"/>
    <s v="James Ivory"/>
    <s v="Ruth Prawer Jhabvala"/>
    <s v="Nick Nolte"/>
    <s v="United States"/>
    <n v="14000000"/>
    <n v="2473668"/>
    <n v="4945712.8582677161"/>
    <n v="17.669057142857142"/>
    <n v="1623141.7322834646"/>
    <s v="Touchstone Pictures"/>
    <n v="139"/>
  </r>
  <r>
    <s v="Three Wishes"/>
    <x v="1"/>
    <x v="0"/>
    <x v="15"/>
    <n v="152.4"/>
    <s v="October 27, 1995 (United States)"/>
    <x v="10"/>
    <n v="2900"/>
    <s v="Martha Coolidge"/>
    <s v="Clifford Green"/>
    <s v="Patrick Swayze"/>
    <s v="United States"/>
    <n v="10000000"/>
    <n v="7027517"/>
    <n v="14050422.768372703"/>
    <n v="70.275170000000003"/>
    <n v="4611231.6272965875"/>
    <s v="Rysher Entertainment"/>
    <n v="115"/>
  </r>
  <r>
    <s v="Far from Home: the Adventures of Yellow Dog"/>
    <x v="1"/>
    <x v="1"/>
    <x v="15"/>
    <n v="152.4"/>
    <s v="January 13, 1995 (United States)"/>
    <x v="5"/>
    <n v="2700"/>
    <s v="Phillip Borsos"/>
    <s v="Phillip Borsos"/>
    <s v="Jesse Bradford"/>
    <s v="United States"/>
    <n v="0"/>
    <n v="11642946"/>
    <n v="23278252.271653544"/>
    <n v="0"/>
    <n v="7639728.3464566926"/>
    <s v="Twentieth Century Fox"/>
    <n v="81"/>
  </r>
  <r>
    <s v="New Jersey Drive"/>
    <x v="0"/>
    <x v="6"/>
    <x v="15"/>
    <n v="152.4"/>
    <s v="April 19, 1995 (United States)"/>
    <x v="17"/>
    <n v="2900"/>
    <s v="Nick Gomez"/>
    <s v="Nick Gomez"/>
    <s v="Shar-Ron Corley"/>
    <s v="United States"/>
    <n v="5000000"/>
    <n v="3565508"/>
    <n v="7128676.4278215216"/>
    <n v="71.310159999999996"/>
    <n v="2339572.1784776901"/>
    <s v="40 Acres &amp; A Mule Filmworks"/>
    <n v="98"/>
  </r>
  <r>
    <s v="The Star Maker"/>
    <x v="0"/>
    <x v="0"/>
    <x v="15"/>
    <n v="152.4"/>
    <s v="March 8, 1996 (United States)"/>
    <x v="34"/>
    <n v="4900"/>
    <s v="Giuseppe Tornatore"/>
    <s v="Giuseppe Tornatore"/>
    <s v="Sergio Castellitto"/>
    <s v="Italy"/>
    <n v="0"/>
    <n v="371674"/>
    <n v="743104.1194225722"/>
    <n v="0"/>
    <n v="243880.57742782152"/>
    <s v="Cecchi Gori Group Tiger Cinematografica"/>
    <n v="113"/>
  </r>
  <r>
    <s v="La fille seule"/>
    <x v="11"/>
    <x v="0"/>
    <x v="15"/>
    <n v="152.4"/>
    <s v="October 30, 1996 (United States)"/>
    <x v="15"/>
    <n v="1500"/>
    <s v="BenoÃ®t Jacquot"/>
    <s v="JÃ©rÃ´me Beaujour"/>
    <s v="Virginie Ledoyen"/>
    <s v="France"/>
    <n v="0"/>
    <n v="230049"/>
    <n v="459947.04921259842"/>
    <n v="0"/>
    <n v="150950.78740157481"/>
    <s v="CinÃ©a"/>
    <n v="90"/>
  </r>
  <r>
    <s v="Magic in the Water"/>
    <x v="1"/>
    <x v="1"/>
    <x v="15"/>
    <n v="152.4"/>
    <s v="August 30, 1995 (United States)"/>
    <x v="30"/>
    <n v="1900"/>
    <s v="Rick Stevenson"/>
    <s v="Rick Stevenson"/>
    <s v="Mark Harmon"/>
    <s v="Canada"/>
    <n v="0"/>
    <n v="2680717"/>
    <n v="5359674.999343832"/>
    <n v="0"/>
    <n v="1759000.6561679789"/>
    <s v="Oxford Film Company"/>
    <n v="101"/>
  </r>
  <r>
    <s v="Miami Rhapsody"/>
    <x v="8"/>
    <x v="3"/>
    <x v="15"/>
    <n v="152.4"/>
    <s v="January 27, 1995 (United States)"/>
    <x v="20"/>
    <n v="3100"/>
    <s v="David Frankel"/>
    <s v="David Frankel"/>
    <s v="Sarah Jessica Parker"/>
    <s v="United States"/>
    <n v="0"/>
    <n v="5221281"/>
    <n v="10439135.962598424"/>
    <n v="0"/>
    <n v="3426037.4015748031"/>
    <s v="Cantaloupe Production"/>
    <n v="95"/>
  </r>
  <r>
    <s v="Antonia's Line"/>
    <x v="0"/>
    <x v="3"/>
    <x v="15"/>
    <n v="152.4"/>
    <s v="February 2, 1996 (United States)"/>
    <x v="24"/>
    <n v="8400"/>
    <s v="Marleen Gorris"/>
    <s v="Marleen Gorris"/>
    <s v="Willeke van Ammelrooy"/>
    <s v="Netherlands"/>
    <n v="0"/>
    <n v="4249321"/>
    <n v="8495853.7316272967"/>
    <n v="0"/>
    <n v="2788268.3727034121"/>
    <s v="Bergen"/>
    <n v="102"/>
  </r>
  <r>
    <s v="Rough Magic"/>
    <x v="8"/>
    <x v="3"/>
    <x v="15"/>
    <n v="152.4"/>
    <s v="May 30, 1997 (United States)"/>
    <x v="30"/>
    <n v="1800"/>
    <s v="Clare Peploe"/>
    <s v="James Hadley Chase"/>
    <s v="Bridget Fonda"/>
    <s v="United Kingdom"/>
    <n v="0"/>
    <n v="247202"/>
    <n v="494241.7939632546"/>
    <n v="0"/>
    <n v="162206.03674540683"/>
    <s v="Union GÃ©nÃ©rale CinÃ©matographique (UGC)"/>
    <n v="104"/>
  </r>
  <r>
    <s v="Beyond Rangoon"/>
    <x v="0"/>
    <x v="2"/>
    <x v="15"/>
    <n v="152.4"/>
    <s v="August 25, 1995 (United States)"/>
    <x v="14"/>
    <n v="4900"/>
    <s v="John Boorman"/>
    <s v="Alex Lasker"/>
    <s v="Patricia Arquette"/>
    <s v="United Kingdom"/>
    <n v="23000000"/>
    <n v="5750110"/>
    <n v="11496446.961942257"/>
    <n v="25.000478260869563"/>
    <n v="3773038.0577427819"/>
    <s v="Castle Rock Entertainment"/>
    <n v="100"/>
  </r>
  <r>
    <s v="The Amazing Panda Adventure"/>
    <x v="1"/>
    <x v="1"/>
    <x v="15"/>
    <n v="152.4"/>
    <s v="August 25, 1995 (United States)"/>
    <x v="1"/>
    <n v="3900"/>
    <s v="Christopher Cain"/>
    <s v="John Wilcox"/>
    <s v="Stephen Lang"/>
    <s v="United States"/>
    <n v="0"/>
    <n v="7506759"/>
    <n v="15008592.30511811"/>
    <n v="0"/>
    <n v="4925694.8818897633"/>
    <s v="Lee Rich Productions"/>
    <n v="84"/>
  </r>
  <r>
    <s v="Nelly &amp; Monsieur Arnaud"/>
    <x v="3"/>
    <x v="0"/>
    <x v="15"/>
    <n v="152.4"/>
    <s v="June 21, 1996 (United States)"/>
    <x v="4"/>
    <n v="4300"/>
    <s v="Claude Sautet"/>
    <s v="Jacques Fieschi"/>
    <s v="Emmanuelle BÃ©art"/>
    <s v="France"/>
    <n v="0"/>
    <n v="955708"/>
    <n v="1910788.8950131233"/>
    <n v="0"/>
    <n v="627104.98687664047"/>
    <s v="Cecchi Gori Group Tiger Cinematografica"/>
    <n v="106"/>
  </r>
  <r>
    <s v="The Walking Dead"/>
    <x v="0"/>
    <x v="2"/>
    <x v="15"/>
    <n v="152.4"/>
    <s v="February 24, 1995 (United States)"/>
    <x v="38"/>
    <n v="759"/>
    <s v="Preston A. Whitmore II"/>
    <s v="Preston A. Whitmore II"/>
    <s v="Allen Payne"/>
    <s v="United States"/>
    <n v="15000000"/>
    <n v="6014341"/>
    <n v="12024735.582020996"/>
    <n v="40.095606666666669"/>
    <n v="3946417.9790026248"/>
    <s v="Savoy Pictures"/>
    <n v="88"/>
  </r>
  <r>
    <s v="Panther"/>
    <x v="0"/>
    <x v="0"/>
    <x v="15"/>
    <n v="152.4"/>
    <s v="May 3, 1995 (United States)"/>
    <x v="5"/>
    <n v="2300"/>
    <s v="Mario Van Peebles"/>
    <s v="Melvin Van Peebles"/>
    <s v="Kadeem Hardison"/>
    <s v="United Kingdom"/>
    <n v="0"/>
    <n v="6834525"/>
    <n v="13664565.403543307"/>
    <n v="0"/>
    <n v="4484596.4566929135"/>
    <s v="Gramercy Pictures (I)"/>
    <n v="124"/>
  </r>
  <r>
    <s v="Space Jam"/>
    <x v="1"/>
    <x v="10"/>
    <x v="16"/>
    <n v="156.9"/>
    <s v="November 15, 1996 (United States)"/>
    <x v="16"/>
    <n v="175000"/>
    <s v="Joe Pytka"/>
    <s v="Leo Benvenuti"/>
    <s v="Michael Jordan"/>
    <s v="United States"/>
    <n v="80000000"/>
    <n v="230418342"/>
    <n v="447472713.87762904"/>
    <n v="288.02292749999998"/>
    <n v="146856814.53154877"/>
    <s v="Warner Bros. Family Entertainment"/>
    <n v="88"/>
  </r>
  <r>
    <s v="Independence Day"/>
    <x v="8"/>
    <x v="2"/>
    <x v="16"/>
    <n v="156.9"/>
    <s v="July 3, 1996 (United States)"/>
    <x v="9"/>
    <n v="543000"/>
    <s v="Roland Emmerich"/>
    <s v="Dean Devlin"/>
    <s v="Will Smith"/>
    <s v="United States"/>
    <n v="75000000"/>
    <n v="817400891"/>
    <n v="1587393572.2606754"/>
    <n v="1089.8678546666665"/>
    <n v="520969337.79477376"/>
    <s v="Twentieth Century Fox"/>
    <n v="145"/>
  </r>
  <r>
    <s v="Romeo + Juliet"/>
    <x v="8"/>
    <x v="0"/>
    <x v="16"/>
    <n v="156.9"/>
    <s v="November 1, 1996 (United States)"/>
    <x v="17"/>
    <n v="216000"/>
    <s v="Baz Luhrmann"/>
    <s v="William Shakespeare"/>
    <s v="Leonardo DiCaprio"/>
    <s v="United States"/>
    <n v="14500000"/>
    <n v="147554998"/>
    <n v="286551994.20395154"/>
    <n v="1017.620675862069"/>
    <n v="94043975.780752078"/>
    <s v="Bazmark Films"/>
    <n v="120"/>
  </r>
  <r>
    <s v="Scream"/>
    <x v="0"/>
    <x v="4"/>
    <x v="16"/>
    <n v="156.9"/>
    <s v="December 20, 1996 (United States)"/>
    <x v="4"/>
    <n v="295000"/>
    <s v="Wes Craven"/>
    <s v="Kevin Williamson"/>
    <s v="Neve Campbell"/>
    <s v="United States"/>
    <n v="14000000"/>
    <n v="173046663"/>
    <n v="336056840.12810707"/>
    <n v="1236.0475928571429"/>
    <n v="110291053.5372849"/>
    <s v="Dimension Films"/>
    <n v="111"/>
  </r>
  <r>
    <s v="Sleepers"/>
    <x v="0"/>
    <x v="6"/>
    <x v="16"/>
    <n v="156.9"/>
    <s v="October 18, 1996 (United States)"/>
    <x v="37"/>
    <n v="202000"/>
    <s v="Barry Levinson"/>
    <s v="Lorenzo Carcaterra"/>
    <s v="Robert De Niro"/>
    <s v="United States"/>
    <n v="44000000"/>
    <n v="165615285"/>
    <n v="321625094.57934988"/>
    <n v="376.39837499999999"/>
    <n v="105554674.95219886"/>
    <s v="Astoria Films"/>
    <n v="147"/>
  </r>
  <r>
    <s v="From Dusk Till Dawn"/>
    <x v="0"/>
    <x v="2"/>
    <x v="16"/>
    <n v="156.9"/>
    <s v="January 19, 1996 (United States)"/>
    <x v="13"/>
    <n v="294000"/>
    <s v="Robert Rodriguez"/>
    <s v="Robert Kurtzman"/>
    <s v="Harvey Keitel"/>
    <s v="United States"/>
    <n v="19000000"/>
    <n v="25837111"/>
    <n v="50175702.496494576"/>
    <n v="135.9847947368421"/>
    <n v="16467247.291268324"/>
    <s v="Dimension Films"/>
    <n v="108"/>
  </r>
  <r>
    <s v="Fargo"/>
    <x v="0"/>
    <x v="6"/>
    <x v="16"/>
    <n v="156.9"/>
    <s v="April 5, 1996 (United States)"/>
    <x v="31"/>
    <n v="634000"/>
    <s v="Joel Coen"/>
    <s v="Ethan Coen"/>
    <s v="William H. Macy"/>
    <s v="United States"/>
    <n v="7000000"/>
    <n v="60611975"/>
    <n v="117708532.71191841"/>
    <n v="865.88535714285706"/>
    <n v="38630959.209687702"/>
    <s v="PolyGram Filmed Entertainment"/>
    <n v="98"/>
  </r>
  <r>
    <s v="Mission: Impossible"/>
    <x v="8"/>
    <x v="2"/>
    <x v="16"/>
    <n v="156.9"/>
    <s v="May 22, 1996 (United States)"/>
    <x v="12"/>
    <n v="398000"/>
    <s v="Brian De Palma"/>
    <s v="Bruce Geller"/>
    <s v="Tom Cruise"/>
    <s v="United States"/>
    <n v="80000000"/>
    <n v="457696391"/>
    <n v="888846974.74633515"/>
    <n v="572.12048874999994"/>
    <n v="291712167.6226896"/>
    <s v="Paramount Pictures"/>
    <n v="110"/>
  </r>
  <r>
    <s v="Matilda"/>
    <x v="1"/>
    <x v="3"/>
    <x v="16"/>
    <n v="156.9"/>
    <s v="August 2, 1996 (United States)"/>
    <x v="15"/>
    <n v="135000"/>
    <s v="Danny DeVito"/>
    <s v="Roald Dahl"/>
    <s v="Danny DeVito"/>
    <s v="United States"/>
    <n v="36000000"/>
    <n v="33459416"/>
    <n v="64978228.522625871"/>
    <n v="92.942822222222219"/>
    <n v="21325312.938177183"/>
    <s v="TriStar Pictures"/>
    <n v="102"/>
  </r>
  <r>
    <s v="Trainspotting"/>
    <x v="0"/>
    <x v="0"/>
    <x v="16"/>
    <n v="156.9"/>
    <s v="August 9, 1996 (United States)"/>
    <x v="31"/>
    <n v="647000"/>
    <s v="Danny Boyle"/>
    <s v="Irvine Welsh"/>
    <s v="Ewan McGregor"/>
    <s v="United Kingdom"/>
    <n v="0"/>
    <n v="16607872"/>
    <n v="32252508.594008919"/>
    <n v="0"/>
    <n v="10585004.461440409"/>
    <s v="Channel Four Films"/>
    <n v="93"/>
  </r>
  <r>
    <s v="Twister"/>
    <x v="8"/>
    <x v="2"/>
    <x v="16"/>
    <n v="156.9"/>
    <s v="May 10, 1996 (United States)"/>
    <x v="5"/>
    <n v="183000"/>
    <s v="Jan de Bont"/>
    <s v="Michael Crichton"/>
    <s v="Helen Hunt"/>
    <s v="United States"/>
    <n v="92000000"/>
    <n v="494471524"/>
    <n v="960264329.90949643"/>
    <n v="537.46904782608692"/>
    <n v="315150748.24729127"/>
    <s v="Warner Bros."/>
    <n v="113"/>
  </r>
  <r>
    <s v="Happy Gilmore"/>
    <x v="8"/>
    <x v="3"/>
    <x v="16"/>
    <n v="156.9"/>
    <s v="February 16, 1996 (United States)"/>
    <x v="9"/>
    <n v="205000"/>
    <s v="Dennis Dugan"/>
    <s v="Tim Herlihy"/>
    <s v="Adam Sandler"/>
    <s v="United States"/>
    <n v="12000000"/>
    <n v="41205099"/>
    <n v="80020354.782026768"/>
    <n v="343.37582499999996"/>
    <n v="26262013.384321224"/>
    <s v="Universal Pictures"/>
    <n v="92"/>
  </r>
  <r>
    <s v="101 Dalmatians"/>
    <x v="2"/>
    <x v="1"/>
    <x v="16"/>
    <n v="156.9"/>
    <s v="November 27, 1996 (United States)"/>
    <x v="46"/>
    <n v="105000"/>
    <s v="Stephen Herek"/>
    <s v="Dodie Smith"/>
    <s v="Glenn Close"/>
    <s v="United States"/>
    <n v="75000000"/>
    <n v="320689294"/>
    <n v="622779017.7297641"/>
    <n v="427.5857253333333"/>
    <n v="204390882.09050351"/>
    <s v="Walt Disney Pictures"/>
    <n v="103"/>
  </r>
  <r>
    <s v="Crash"/>
    <x v="5"/>
    <x v="0"/>
    <x v="16"/>
    <n v="156.9"/>
    <s v="March 21, 1997 (United States)"/>
    <x v="5"/>
    <n v="54000"/>
    <s v="David Cronenberg"/>
    <s v="J.G. Ballard"/>
    <s v="James Spader"/>
    <s v="Canada"/>
    <n v="9000000"/>
    <n v="2671291"/>
    <n v="5187650.5270873159"/>
    <n v="29.681011111111111"/>
    <n v="1702543.6583811345"/>
    <s v="Alliance Communications Corporation"/>
    <n v="100"/>
  </r>
  <r>
    <s v="Jerry Maguire"/>
    <x v="0"/>
    <x v="3"/>
    <x v="16"/>
    <n v="156.9"/>
    <s v="December 13, 1996 (United States)"/>
    <x v="4"/>
    <n v="249000"/>
    <s v="Cameron Crowe"/>
    <s v="Cameron Crowe"/>
    <s v="Tom Cruise"/>
    <s v="United States"/>
    <n v="50000000"/>
    <n v="273552592"/>
    <n v="531239482.36073929"/>
    <n v="547.10518400000001"/>
    <n v="174348369.66220522"/>
    <s v="TriStar Pictures"/>
    <n v="139"/>
  </r>
  <r>
    <s v="The Rock"/>
    <x v="0"/>
    <x v="2"/>
    <x v="16"/>
    <n v="156.9"/>
    <s v="June 7, 1996 (United States)"/>
    <x v="34"/>
    <n v="319000"/>
    <s v="Michael Bay"/>
    <s v="David Weisberg"/>
    <s v="Sean Connery"/>
    <s v="United States"/>
    <n v="75000000"/>
    <n v="335062621"/>
    <n v="650692037.08540463"/>
    <n v="446.75016133333327"/>
    <n v="213551702.35818994"/>
    <s v="Hollywood Pictures"/>
    <n v="136"/>
  </r>
  <r>
    <s v="A Time to Kill"/>
    <x v="0"/>
    <x v="6"/>
    <x v="16"/>
    <n v="156.9"/>
    <s v="July 24, 1996 (United States)"/>
    <x v="24"/>
    <n v="138000"/>
    <s v="Joel Schumacher"/>
    <s v="John Grisham"/>
    <s v="Matthew McConaughey"/>
    <s v="United States"/>
    <n v="40000000"/>
    <n v="152266007"/>
    <n v="295700779.68706179"/>
    <n v="380.66501750000003"/>
    <n v="97046530.911408544"/>
    <s v="New Regency Productions"/>
    <n v="149"/>
  </r>
  <r>
    <s v="The Craft"/>
    <x v="0"/>
    <x v="0"/>
    <x v="16"/>
    <n v="156.9"/>
    <s v="May 3, 1996 (United States)"/>
    <x v="5"/>
    <n v="82000"/>
    <s v="Andrew Fleming"/>
    <s v="Peter Filardi"/>
    <s v="Robin Tunney"/>
    <s v="United States"/>
    <n v="15000000"/>
    <n v="24819936"/>
    <n v="48200347.349904396"/>
    <n v="165.46624"/>
    <n v="15818952.198852774"/>
    <s v="Columbia Pictures"/>
    <n v="101"/>
  </r>
  <r>
    <s v="Primal Fear"/>
    <x v="0"/>
    <x v="6"/>
    <x v="16"/>
    <n v="156.9"/>
    <s v="April 3, 1996 (United States)"/>
    <x v="3"/>
    <n v="196000"/>
    <s v="Gregory Hoblit"/>
    <s v="William Diehl"/>
    <s v="Richard Gere"/>
    <s v="United States"/>
    <n v="30000000"/>
    <n v="102616183"/>
    <n v="199280758.19056723"/>
    <n v="342.05394333333334"/>
    <n v="65402283.620140217"/>
    <s v="Paramount Pictures"/>
    <n v="129"/>
  </r>
  <r>
    <s v="Mars Attacks!"/>
    <x v="8"/>
    <x v="3"/>
    <x v="16"/>
    <n v="156.9"/>
    <s v="December 13, 1996 (United States)"/>
    <x v="21"/>
    <n v="214000"/>
    <s v="Tim Burton"/>
    <s v="Len Brown"/>
    <s v="Jack Nicholson"/>
    <s v="United States"/>
    <n v="70000000"/>
    <n v="101371017"/>
    <n v="196862644.23135754"/>
    <n v="144.81573857142857"/>
    <n v="64608678.776290633"/>
    <s v="Tim Burton Productions"/>
    <n v="106"/>
  </r>
  <r>
    <s v="The English Patient"/>
    <x v="0"/>
    <x v="0"/>
    <x v="16"/>
    <n v="156.9"/>
    <s v="December 6, 1996 (United States)"/>
    <x v="34"/>
    <n v="182000"/>
    <s v="Anthony Minghella"/>
    <s v="Michael Ondaatje"/>
    <s v="Ralph Fiennes"/>
    <s v="United States"/>
    <n v="27000000"/>
    <n v="231976425"/>
    <n v="450498513.04971313"/>
    <n v="859.17194444444453"/>
    <n v="147849856.59655833"/>
    <s v="Miramax"/>
    <n v="162"/>
  </r>
  <r>
    <s v="The Long Kiss Goodnight"/>
    <x v="0"/>
    <x v="2"/>
    <x v="16"/>
    <n v="156.9"/>
    <s v="October 11, 1996 (United States)"/>
    <x v="8"/>
    <n v="76000"/>
    <s v="Renny Harlin"/>
    <s v="Shane Black"/>
    <s v="Geena Davis"/>
    <s v="United States"/>
    <n v="65000000"/>
    <n v="89456761"/>
    <n v="173725143.89228806"/>
    <n v="137.62578615384615"/>
    <n v="57015144.040790312"/>
    <s v="New Line Cinema"/>
    <n v="121"/>
  </r>
  <r>
    <s v="Fear"/>
    <x v="0"/>
    <x v="0"/>
    <x v="16"/>
    <n v="156.9"/>
    <s v="April 12, 1996 (United States)"/>
    <x v="19"/>
    <n v="44000"/>
    <s v="James Foley"/>
    <s v="Christopher Crowe"/>
    <s v="Mark Wahlberg"/>
    <s v="United States"/>
    <n v="0"/>
    <n v="20831000"/>
    <n v="40453828.553218611"/>
    <n v="0"/>
    <n v="13276609.305289995"/>
    <s v="Imagine Entertainment"/>
    <n v="97"/>
  </r>
  <r>
    <s v="Bottle Rocket"/>
    <x v="0"/>
    <x v="3"/>
    <x v="16"/>
    <n v="156.9"/>
    <s v="February 21, 1996 (United States)"/>
    <x v="9"/>
    <n v="72000"/>
    <s v="Wes Anderson"/>
    <s v="Owen Wilson"/>
    <s v="Luke Wilson"/>
    <s v="United States"/>
    <n v="7000000"/>
    <n v="560069"/>
    <n v="1087654.7119184192"/>
    <n v="8.000985714285715"/>
    <n v="356959.20968769916"/>
    <s v="Columbia Pictures"/>
    <n v="91"/>
  </r>
  <r>
    <s v="Stealing Beauty"/>
    <x v="0"/>
    <x v="0"/>
    <x v="16"/>
    <n v="156.9"/>
    <s v="June 14, 1996 (United States)"/>
    <x v="14"/>
    <n v="27000"/>
    <s v="Bernardo Bertolucci"/>
    <s v="Bernardo Bertolucci"/>
    <s v="Jeremy Irons"/>
    <s v="Italy"/>
    <n v="10000000"/>
    <n v="4762310"/>
    <n v="9248412.0905035045"/>
    <n v="47.623100000000001"/>
    <n v="3035251.7527087317"/>
    <s v="Fiction"/>
    <n v="118"/>
  </r>
  <r>
    <s v="Bound"/>
    <x v="0"/>
    <x v="6"/>
    <x v="16"/>
    <n v="156.9"/>
    <s v="October 4, 1996 (United States)"/>
    <x v="4"/>
    <n v="52000"/>
    <s v="Lana Wachowski"/>
    <s v="Lilly Wachowski"/>
    <s v="Jennifer Tilly"/>
    <s v="United States"/>
    <n v="4500000"/>
    <n v="3802260"/>
    <n v="7383993.7667304007"/>
    <n v="84.49466666666666"/>
    <n v="2423365.2007648186"/>
    <s v="Dino De Laurentiis Company"/>
    <n v="109"/>
  </r>
  <r>
    <s v="Sling Blade"/>
    <x v="0"/>
    <x v="0"/>
    <x v="16"/>
    <n v="156.9"/>
    <s v="March 14, 1997 (United States)"/>
    <x v="45"/>
    <n v="89000"/>
    <s v="Billy Bob Thornton"/>
    <s v="Billy Bob Thornton"/>
    <s v="Billy Bob Thornton"/>
    <s v="United States"/>
    <n v="1000000"/>
    <n v="24444121"/>
    <n v="47470514.140854046"/>
    <n v="2444.4121"/>
    <n v="15579427.0235819"/>
    <s v="Miramax"/>
    <n v="135"/>
  </r>
  <r>
    <s v="The Mirror Has Two Faces"/>
    <x v="8"/>
    <x v="3"/>
    <x v="16"/>
    <n v="156.9"/>
    <s v="November 15, 1996 (United States)"/>
    <x v="14"/>
    <n v="18000"/>
    <s v="Barbra Streisand"/>
    <s v="AndrÃ© Cayatte"/>
    <s v="Barbra Streisand"/>
    <s v="United States"/>
    <n v="42000000"/>
    <n v="41083864"/>
    <n v="79784916.257488847"/>
    <n v="97.818723809523817"/>
    <n v="26184744.42319949"/>
    <s v="TriStar Pictures"/>
    <n v="126"/>
  </r>
  <r>
    <s v="The Birdcage"/>
    <x v="0"/>
    <x v="3"/>
    <x v="16"/>
    <n v="156.9"/>
    <s v="March 8, 1996 (United States)"/>
    <x v="12"/>
    <n v="83000"/>
    <s v="Mike Nichols"/>
    <s v="Jean Poiret"/>
    <s v="Robin Williams"/>
    <s v="United States"/>
    <n v="31000000"/>
    <n v="185260553"/>
    <n v="359776230.07711917"/>
    <n v="597.61468709677422"/>
    <n v="118075559.59209688"/>
    <s v="United Artists"/>
    <n v="117"/>
  </r>
  <r>
    <s v="That Thing You Do!"/>
    <x v="1"/>
    <x v="3"/>
    <x v="16"/>
    <n v="156.9"/>
    <s v="October 4, 1996 (United States)"/>
    <x v="15"/>
    <n v="64000"/>
    <s v="Tom Hanks"/>
    <s v="Tom Hanks"/>
    <s v="Tom Hanks"/>
    <s v="United States"/>
    <n v="26000000"/>
    <n v="34585416"/>
    <n v="67164921.957934991"/>
    <n v="133.02083076923077"/>
    <n v="22042967.495219886"/>
    <s v="Clavius Base"/>
    <n v="108"/>
  </r>
  <r>
    <s v="The Island of Dr. Moreau"/>
    <x v="8"/>
    <x v="4"/>
    <x v="16"/>
    <n v="156.9"/>
    <s v="August 23, 1996 (United States)"/>
    <x v="54"/>
    <n v="32000"/>
    <s v="John Frankenheimer"/>
    <s v="H.G. Wells"/>
    <s v="David Thewlis"/>
    <s v="United States"/>
    <n v="40000000"/>
    <n v="49627779"/>
    <n v="96377210.078393877"/>
    <n v="124.0694475"/>
    <n v="31630196.940726578"/>
    <s v="New Line Cinema"/>
    <n v="96"/>
  </r>
  <r>
    <s v="Kingpin"/>
    <x v="8"/>
    <x v="3"/>
    <x v="16"/>
    <n v="156.9"/>
    <s v="July 26, 1996 (United States)"/>
    <x v="15"/>
    <n v="79000"/>
    <s v="Bobby Farrelly"/>
    <s v="Barry Fanaro"/>
    <s v="Woody Harrelson"/>
    <s v="United States"/>
    <n v="27000000"/>
    <n v="25023434"/>
    <n v="48595540.725302733"/>
    <n v="92.679385185185183"/>
    <n v="15948651.370299553"/>
    <s v="Rysher Entertainment"/>
    <n v="114"/>
  </r>
  <r>
    <s v="The Hunchback of Notre Dame"/>
    <x v="2"/>
    <x v="10"/>
    <x v="16"/>
    <n v="156.9"/>
    <s v="June 21, 1996 (United States)"/>
    <x v="9"/>
    <n v="146000"/>
    <s v="Gary Trousdale"/>
    <s v="Tab Murphy"/>
    <s v="Demi Moore"/>
    <s v="United States"/>
    <n v="100000000"/>
    <n v="325338851"/>
    <n v="631808463.35054171"/>
    <n v="325.33885100000003"/>
    <n v="207354270.87316763"/>
    <s v="Walt Disney Animation Studios"/>
    <n v="91"/>
  </r>
  <r>
    <s v="The Frighteners"/>
    <x v="0"/>
    <x v="3"/>
    <x v="16"/>
    <n v="156.9"/>
    <s v="July 19, 1996 (United States)"/>
    <x v="12"/>
    <n v="84000"/>
    <s v="Peter Jackson"/>
    <s v="Fran Walsh"/>
    <s v="Michael J. Fox"/>
    <s v="New Zealand"/>
    <n v="30000000"/>
    <n v="29359216"/>
    <n v="57015634.896112166"/>
    <n v="97.864053333333331"/>
    <n v="18712056.086679414"/>
    <s v="Universal Pictures"/>
    <n v="110"/>
  </r>
  <r>
    <s v="Eraser"/>
    <x v="0"/>
    <x v="2"/>
    <x v="16"/>
    <n v="156.9"/>
    <s v="June 21, 1996 (United States)"/>
    <x v="10"/>
    <n v="106000"/>
    <s v="Chuck Russell"/>
    <s v="Tony Puryear"/>
    <s v="Arnold Schwarzenegger"/>
    <s v="United States"/>
    <n v="100000000"/>
    <n v="242295562"/>
    <n v="470538290.25748879"/>
    <n v="242.29556200000002"/>
    <n v="154426744.4231995"/>
    <s v="Kopelson Entertainment"/>
    <n v="115"/>
  </r>
  <r>
    <s v="Striptease"/>
    <x v="0"/>
    <x v="3"/>
    <x v="16"/>
    <n v="156.9"/>
    <s v="June 28, 1996 (United States)"/>
    <x v="54"/>
    <n v="44000"/>
    <s v="Andrew Bergman"/>
    <s v="Carl Hiaasen"/>
    <s v="Demi Moore"/>
    <s v="United States"/>
    <n v="40000000"/>
    <n v="113309743"/>
    <n v="220047665.34161884"/>
    <n v="283.27435750000001"/>
    <n v="72217809.432759717"/>
    <s v="Castle Rock Entertainment"/>
    <n v="115"/>
  </r>
  <r>
    <s v="Star Trek: First Contact"/>
    <x v="8"/>
    <x v="2"/>
    <x v="16"/>
    <n v="156.9"/>
    <s v="November 22, 1996 (United States)"/>
    <x v="37"/>
    <n v="120000"/>
    <s v="Jonathan Frakes"/>
    <s v="Gene Roddenberry"/>
    <s v="Patrick Stewart"/>
    <s v="United States"/>
    <n v="45000000"/>
    <n v="146027888"/>
    <n v="283586344.63734859"/>
    <n v="324.50641777777776"/>
    <n v="93070674.314850226"/>
    <s v="Digital Image Associates"/>
    <n v="111"/>
  </r>
  <r>
    <s v="Swingers"/>
    <x v="0"/>
    <x v="3"/>
    <x v="16"/>
    <n v="156.9"/>
    <s v="April 11, 1997 (Brazil)"/>
    <x v="13"/>
    <n v="77000"/>
    <s v="Doug Liman"/>
    <s v="Jon Favreau"/>
    <s v="Vince Vaughn"/>
    <s v="United States"/>
    <n v="200000"/>
    <n v="4555020"/>
    <n v="8845854.64627151"/>
    <n v="2277.5099999999998"/>
    <n v="2903135.7552581262"/>
    <s v="Doug Liman Productions"/>
    <n v="96"/>
  </r>
  <r>
    <s v="Escape from L.A."/>
    <x v="0"/>
    <x v="2"/>
    <x v="16"/>
    <n v="156.9"/>
    <s v="August 9, 1996 (United States)"/>
    <x v="46"/>
    <n v="71000"/>
    <s v="John Carpenter"/>
    <s v="John Carpenter"/>
    <s v="Kurt Russell"/>
    <s v="United States"/>
    <n v="50000000"/>
    <n v="25477365"/>
    <n v="49477075.305927336"/>
    <n v="50.954730000000005"/>
    <n v="16237963.671128107"/>
    <s v="Paramount Pictures"/>
    <n v="101"/>
  </r>
  <r>
    <s v="Beautiful Girls"/>
    <x v="0"/>
    <x v="3"/>
    <x v="16"/>
    <n v="156.9"/>
    <s v="February 9, 1996 (United States)"/>
    <x v="12"/>
    <n v="32000"/>
    <s v="Ted Demme"/>
    <s v="Scott Rosenberg"/>
    <s v="Matt Dillon"/>
    <s v="United States"/>
    <n v="0"/>
    <n v="10597759"/>
    <n v="20580861.486934353"/>
    <n v="0"/>
    <n v="6754467.1765455706"/>
    <s v="Miramax"/>
    <n v="112"/>
  </r>
  <r>
    <s v="The Cable Guy"/>
    <x v="8"/>
    <x v="3"/>
    <x v="16"/>
    <n v="156.9"/>
    <s v="June 14, 1996 (United States)"/>
    <x v="10"/>
    <n v="157000"/>
    <s v="Ben Stiller"/>
    <s v="Lou Holtz Jr."/>
    <s v="Jim Carrey"/>
    <s v="United States"/>
    <n v="47000000"/>
    <n v="102825796"/>
    <n v="199687826.90376034"/>
    <n v="218.77828936170212"/>
    <n v="65535880.178457618"/>
    <s v="Columbia Pictures"/>
    <n v="96"/>
  </r>
  <r>
    <s v="Don't Be a Menace to South Central While Drinking Your Juice in the Hood"/>
    <x v="0"/>
    <x v="3"/>
    <x v="16"/>
    <n v="156.9"/>
    <s v="January 12, 1996 (United States)"/>
    <x v="14"/>
    <n v="50000"/>
    <s v="Paris Barclay"/>
    <s v="Shawn Wayans"/>
    <s v="Shawn Wayans"/>
    <s v="United States"/>
    <n v="3800000"/>
    <n v="20949601"/>
    <n v="40684151.846398979"/>
    <n v="551.30528947368418"/>
    <n v="13352199.490121096"/>
    <s v="Island Pictures"/>
    <n v="89"/>
  </r>
  <r>
    <s v="Thinner"/>
    <x v="0"/>
    <x v="7"/>
    <x v="16"/>
    <n v="156.9"/>
    <s v="October 25, 1996 (United States)"/>
    <x v="1"/>
    <n v="29000"/>
    <s v="Tom Holland"/>
    <s v="Stephen King"/>
    <s v="Robert John Burke"/>
    <s v="United States"/>
    <n v="8500000"/>
    <n v="15315484"/>
    <n v="29742689.450605478"/>
    <n v="180.18216470588234"/>
    <n v="9761302.7405991089"/>
    <s v="Paramount Pictures"/>
    <n v="93"/>
  </r>
  <r>
    <s v="Hard Eight"/>
    <x v="0"/>
    <x v="6"/>
    <x v="16"/>
    <n v="156.9"/>
    <s v="February 28, 1997 (United States)"/>
    <x v="13"/>
    <n v="45000"/>
    <s v="Paul Thomas Anderson"/>
    <s v="Paul Thomas Anderson"/>
    <s v="Philip Baker Hall"/>
    <s v="United States"/>
    <n v="3000000"/>
    <n v="222559"/>
    <n v="432209.8616953473"/>
    <n v="7.4186333333333341"/>
    <n v="141847.67367750159"/>
    <s v="Green Parrot"/>
    <n v="101"/>
  </r>
  <r>
    <s v="The Nutty Professor"/>
    <x v="8"/>
    <x v="3"/>
    <x v="16"/>
    <n v="156.9"/>
    <s v="June 28, 1996 (United States)"/>
    <x v="41"/>
    <n v="112000"/>
    <s v="Tom Shadyac"/>
    <s v="Jerry Lewis"/>
    <s v="Eddie Murphy"/>
    <s v="United States"/>
    <n v="54000000"/>
    <n v="273961019"/>
    <n v="532032648.11536008"/>
    <n v="507.33522037037034"/>
    <n v="174608680.0509879"/>
    <s v="Imagine Entertainment"/>
    <n v="95"/>
  </r>
  <r>
    <s v="Hamlet"/>
    <x v="8"/>
    <x v="0"/>
    <x v="16"/>
    <n v="156.9"/>
    <s v="December 25, 1996 (United States)"/>
    <x v="3"/>
    <n v="37000"/>
    <s v="Kenneth Branagh"/>
    <s v="William Shakespeare"/>
    <s v="Kenneth Branagh"/>
    <s v="United Kingdom"/>
    <n v="18000000"/>
    <n v="4770222"/>
    <n v="9263777.2045889087"/>
    <n v="26.501233333333335"/>
    <n v="3040294.4550669217"/>
    <s v="Castle Rock Entertainment"/>
    <n v="242"/>
  </r>
  <r>
    <s v="Big Night"/>
    <x v="0"/>
    <x v="0"/>
    <x v="16"/>
    <n v="156.9"/>
    <s v="September 20, 1996 (United States)"/>
    <x v="4"/>
    <n v="18000"/>
    <s v="Campbell Scott"/>
    <s v="Stanley Tucci"/>
    <s v="Tony Shalhoub"/>
    <s v="United States"/>
    <n v="4100000"/>
    <n v="12008376"/>
    <n v="23320281.499043975"/>
    <n v="292.88721951219514"/>
    <n v="7653521.9885277245"/>
    <s v="Rysher Entertainment"/>
    <n v="109"/>
  </r>
  <r>
    <s v="The Ghost and the Darkness"/>
    <x v="0"/>
    <x v="1"/>
    <x v="16"/>
    <n v="156.9"/>
    <s v="October 11, 1996 (United States)"/>
    <x v="8"/>
    <n v="58000"/>
    <s v="Stephen Hopkins"/>
    <s v="William Goldman"/>
    <s v="Michael Douglas"/>
    <s v="Germany"/>
    <n v="55000000"/>
    <n v="38619405"/>
    <n v="74998933.738049701"/>
    <n v="70.217100000000002"/>
    <n v="24614024.856596559"/>
    <s v="Constellation Entertainment"/>
    <n v="110"/>
  </r>
  <r>
    <s v="Courage Under Fire"/>
    <x v="0"/>
    <x v="2"/>
    <x v="16"/>
    <n v="156.9"/>
    <s v="July 12, 1996 (United States)"/>
    <x v="14"/>
    <n v="52000"/>
    <s v="Edward Zwick"/>
    <s v="Patrick Sheane Duncan"/>
    <s v="Denzel Washington"/>
    <s v="United States"/>
    <n v="46000000"/>
    <n v="100860818"/>
    <n v="195871837.12300828"/>
    <n v="219.26264782608698"/>
    <n v="64283504.142766096"/>
    <s v="Fox 2000 Pictures"/>
    <n v="116"/>
  </r>
  <r>
    <s v="The First Wives Club"/>
    <x v="1"/>
    <x v="3"/>
    <x v="16"/>
    <n v="156.9"/>
    <s v="September 20, 1996 (United States)"/>
    <x v="5"/>
    <n v="45000"/>
    <s v="Hugh Wilson"/>
    <s v="Olivia Goldsmith"/>
    <s v="Goldie Hawn"/>
    <s v="United States"/>
    <n v="26000000"/>
    <n v="181489203"/>
    <n v="352452263.56978965"/>
    <n v="698.03539615384614"/>
    <n v="115671894.8374761"/>
    <s v="Paramount Pictures"/>
    <n v="103"/>
  </r>
  <r>
    <s v="Set It Off"/>
    <x v="0"/>
    <x v="2"/>
    <x v="16"/>
    <n v="156.9"/>
    <s v="November 6, 1996 (United States)"/>
    <x v="15"/>
    <n v="15000"/>
    <s v="F. Gary Gray"/>
    <s v="Takashi Bufford"/>
    <s v="Jada Pinkett Smith"/>
    <s v="United States"/>
    <n v="9000000"/>
    <n v="41590886"/>
    <n v="80769553.627788395"/>
    <n v="462.12095555555555"/>
    <n v="26507894.200127471"/>
    <s v="New Line Cinema"/>
    <n v="123"/>
  </r>
  <r>
    <s v="James and the Giant Peach"/>
    <x v="1"/>
    <x v="10"/>
    <x v="16"/>
    <n v="156.9"/>
    <s v="April 12, 1996 (United States)"/>
    <x v="17"/>
    <n v="62000"/>
    <s v="Henry Selick"/>
    <s v="Roald Dahl"/>
    <s v="Paul Terry"/>
    <s v="United Kingdom"/>
    <n v="38000000"/>
    <n v="28946127"/>
    <n v="56213415.531548753"/>
    <n v="76.174018421052637"/>
    <n v="18448774.378585085"/>
    <s v="Walt Disney Pictures"/>
    <n v="79"/>
  </r>
  <r>
    <s v="DragonHeart"/>
    <x v="8"/>
    <x v="2"/>
    <x v="16"/>
    <n v="156.9"/>
    <s v="May 31, 1996 (United States)"/>
    <x v="16"/>
    <n v="93000"/>
    <s v="Rob Cohen"/>
    <s v="Patrick Read Johnson"/>
    <s v="Dennis Quaid"/>
    <s v="United States"/>
    <n v="57000000"/>
    <n v="115267375"/>
    <n v="223849389.181007"/>
    <n v="202.22346491228072"/>
    <n v="73465503.505417466"/>
    <s v="Universal Pictures"/>
    <n v="103"/>
  </r>
  <r>
    <s v="Executive Decision"/>
    <x v="0"/>
    <x v="2"/>
    <x v="16"/>
    <n v="156.9"/>
    <s v="March 15, 1996 (United States)"/>
    <x v="5"/>
    <n v="52000"/>
    <s v="Stuart Baird"/>
    <s v="Jim Thomas"/>
    <s v="Kurt Russell"/>
    <s v="United States"/>
    <n v="55000000"/>
    <n v="121969216"/>
    <n v="236864372.94582534"/>
    <n v="221.76221090909092"/>
    <n v="77736912.683237731"/>
    <s v="Warner Bros."/>
    <n v="133"/>
  </r>
  <r>
    <s v="Bio-Dome"/>
    <x v="8"/>
    <x v="3"/>
    <x v="16"/>
    <n v="156.9"/>
    <s v="January 12, 1996 (United States)"/>
    <x v="44"/>
    <n v="26000"/>
    <s v="Jason Bloom"/>
    <s v="Adam Leff"/>
    <s v="Pauly Shore"/>
    <s v="United States"/>
    <n v="15000000"/>
    <n v="13427615"/>
    <n v="26076445.446144037"/>
    <n v="89.517433333333329"/>
    <n v="8558072.020395156"/>
    <s v="Metro-Goldwyn-Mayer (MGM)"/>
    <n v="88"/>
  </r>
  <r>
    <s v="Jack"/>
    <x v="8"/>
    <x v="3"/>
    <x v="16"/>
    <n v="156.9"/>
    <s v="August 9, 1996 (United States)"/>
    <x v="1"/>
    <n v="57000"/>
    <s v="Francis Ford Coppola"/>
    <s v="James DeMonaco"/>
    <s v="Robin Williams"/>
    <s v="United States"/>
    <n v="45000000"/>
    <n v="58620973"/>
    <n v="113842004.28999361"/>
    <n v="130.26882888888889"/>
    <n v="37361996.813256852"/>
    <s v="Hollywood Pictures"/>
    <n v="113"/>
  </r>
  <r>
    <s v="White Squall"/>
    <x v="8"/>
    <x v="1"/>
    <x v="16"/>
    <n v="156.9"/>
    <s v="February 2, 1996 (United States)"/>
    <x v="14"/>
    <n v="22000"/>
    <s v="Ridley Scott"/>
    <s v="Charles Gieg Jr."/>
    <s v="Jeff Bridges"/>
    <s v="United States"/>
    <n v="38000000"/>
    <n v="10292300"/>
    <n v="19987659.719566602"/>
    <n v="27.084999999999997"/>
    <n v="6559783.3014659025"/>
    <s v="Hollywood Pictures"/>
    <n v="129"/>
  </r>
  <r>
    <s v="D3: The Mighty Ducks"/>
    <x v="1"/>
    <x v="2"/>
    <x v="16"/>
    <n v="156.9"/>
    <s v="October 4, 1996 (United States)"/>
    <x v="30"/>
    <n v="26000"/>
    <s v="Robert Lieberman"/>
    <s v="Steven Brill"/>
    <s v="Emilio Estevez"/>
    <s v="United States"/>
    <n v="0"/>
    <n v="22955097"/>
    <n v="44578827.634799235"/>
    <n v="0"/>
    <n v="14630399.617590822"/>
    <s v="Walt Disney Pictures"/>
    <n v="104"/>
  </r>
  <r>
    <s v="Broken Arrow"/>
    <x v="0"/>
    <x v="2"/>
    <x v="16"/>
    <n v="156.9"/>
    <s v="February 9, 1996 (United States)"/>
    <x v="22"/>
    <n v="93000"/>
    <s v="John Woo"/>
    <s v="Graham Yost"/>
    <s v="John Travolta"/>
    <s v="United States"/>
    <n v="50000000"/>
    <n v="150270147"/>
    <n v="291824817.02294451"/>
    <n v="300.54029400000002"/>
    <n v="95774472.275334612"/>
    <s v="Twentieth Century Fox"/>
    <n v="108"/>
  </r>
  <r>
    <s v="Emma"/>
    <x v="1"/>
    <x v="3"/>
    <x v="16"/>
    <n v="156.9"/>
    <s v="August 30, 1996 (United States)"/>
    <x v="17"/>
    <n v="37000"/>
    <s v="Douglas McGrath"/>
    <s v="Jane Austen"/>
    <s v="Gwyneth Paltrow"/>
    <s v="United Kingdom"/>
    <n v="6000000"/>
    <n v="22231658"/>
    <n v="43173908.174633518"/>
    <n v="370.52763333333331"/>
    <n v="14169316.762268962"/>
    <s v="Miramax"/>
    <n v="120"/>
  </r>
  <r>
    <s v="Chain Reaction"/>
    <x v="8"/>
    <x v="2"/>
    <x v="16"/>
    <n v="156.9"/>
    <s v="August 2, 1996 (United States)"/>
    <x v="46"/>
    <n v="49000"/>
    <s v="Andrew Davis"/>
    <s v="Arne Schmidt"/>
    <s v="Keanu Reeves"/>
    <s v="United States"/>
    <n v="50000000"/>
    <n v="60209334"/>
    <n v="116926603.37667303"/>
    <n v="120.41866800000001"/>
    <n v="38374336.520076483"/>
    <s v="3 Arts Entertainment"/>
    <n v="107"/>
  </r>
  <r>
    <s v="Kama Sutra: A Tale of Love"/>
    <x v="9"/>
    <x v="6"/>
    <x v="16"/>
    <n v="156.9"/>
    <s v="February 28, 1997 (United States)"/>
    <x v="22"/>
    <n v="10000"/>
    <s v="Mira Nair"/>
    <s v="Helena Kriel"/>
    <s v="Naveen Andrews"/>
    <s v="United Kingdom"/>
    <n v="3000000"/>
    <n v="4109095"/>
    <n v="7979867.727852134"/>
    <n v="136.96983333333333"/>
    <n v="2618926.0675589549"/>
    <s v="NDF International"/>
    <n v="114"/>
  </r>
  <r>
    <s v="The Crucible"/>
    <x v="8"/>
    <x v="0"/>
    <x v="16"/>
    <n v="156.9"/>
    <s v="November 27, 1996 (United States)"/>
    <x v="8"/>
    <n v="36000"/>
    <s v="Nicholas Hytner"/>
    <s v="Arthur Miller"/>
    <s v="Daniel Day-Lewis"/>
    <s v="United States"/>
    <n v="25000000"/>
    <n v="7343114"/>
    <n v="14260336.74824729"/>
    <n v="29.372456000000003"/>
    <n v="4680123.6456341622"/>
    <s v="Twentieth Century Fox"/>
    <n v="124"/>
  </r>
  <r>
    <s v="Pusher"/>
    <x v="4"/>
    <x v="6"/>
    <x v="16"/>
    <n v="156.9"/>
    <s v="August 30, 1996 (Denmark)"/>
    <x v="34"/>
    <n v="37000"/>
    <s v="Nicolas Winding Refn"/>
    <s v="Jens Dahl"/>
    <s v="Kim Bodnia"/>
    <s v="Denmark"/>
    <n v="0"/>
    <n v="1605"/>
    <n v="3116.9120458891011"/>
    <n v="0"/>
    <n v="1022.9445506692161"/>
    <s v="Balboa Entertainment"/>
    <n v="110"/>
  </r>
  <r>
    <s v="Waiting for Guffman"/>
    <x v="0"/>
    <x v="3"/>
    <x v="16"/>
    <n v="156.9"/>
    <s v="January 31, 1997 (United States)"/>
    <x v="24"/>
    <n v="28000"/>
    <s v="Christopher Guest"/>
    <s v="Christopher Guest"/>
    <s v="Christopher Guest"/>
    <s v="United States"/>
    <n v="4000000"/>
    <n v="2923982"/>
    <n v="5678376.7711918419"/>
    <n v="73.099550000000008"/>
    <n v="1863595.92096877"/>
    <s v="Castle Rock Entertainment"/>
    <n v="84"/>
  </r>
  <r>
    <s v="Secrets &amp; Lies"/>
    <x v="0"/>
    <x v="3"/>
    <x v="16"/>
    <n v="156.9"/>
    <s v="February 28, 1997 (United States)"/>
    <x v="45"/>
    <n v="39000"/>
    <s v="Mike Leigh"/>
    <s v="Mike Leigh"/>
    <s v="Timothy Spall"/>
    <s v="United Kingdom"/>
    <n v="4500000"/>
    <n v="13417292"/>
    <n v="26056398.16698534"/>
    <n v="298.1620444444444"/>
    <n v="8551492.6704907585"/>
    <s v="Channel Four Films"/>
    <n v="136"/>
  </r>
  <r>
    <s v="Daylight"/>
    <x v="8"/>
    <x v="2"/>
    <x v="16"/>
    <n v="156.9"/>
    <s v="December 6, 1996 (United States)"/>
    <x v="23"/>
    <n v="68000"/>
    <s v="Rob Cohen"/>
    <s v="Leslie Bohem"/>
    <s v="Sylvester Stallone"/>
    <s v="United States"/>
    <n v="80000000"/>
    <n v="159212469"/>
    <n v="309190817.74569786"/>
    <n v="199.01558625000001"/>
    <n v="101473848.94837476"/>
    <s v="Universal Pictures"/>
    <n v="114"/>
  </r>
  <r>
    <s v="Last Man Standing"/>
    <x v="0"/>
    <x v="2"/>
    <x v="16"/>
    <n v="156.9"/>
    <s v="September 20, 1996 (United States)"/>
    <x v="5"/>
    <n v="54000"/>
    <s v="Walter Hill"/>
    <s v="RyÃ»zÃ´ Kikushima"/>
    <s v="Bruce Willis"/>
    <s v="United States"/>
    <n v="67000000"/>
    <n v="47267001"/>
    <n v="91792576.193116635"/>
    <n v="70.547762686567168"/>
    <n v="30125558.317399617"/>
    <s v="New Line Cinema"/>
    <n v="101"/>
  </r>
  <r>
    <s v="The Arrival"/>
    <x v="8"/>
    <x v="16"/>
    <x v="16"/>
    <n v="156.9"/>
    <s v="May 31, 1996 (United States)"/>
    <x v="19"/>
    <n v="34000"/>
    <s v="David Twohy"/>
    <s v="David Twohy"/>
    <s v="Charlie Sheen"/>
    <s v="United States"/>
    <n v="25000000"/>
    <n v="14063331"/>
    <n v="27311006.728489481"/>
    <n v="56.253324000000006"/>
    <n v="8963244.7418738045"/>
    <s v="Live Entertainment"/>
    <n v="115"/>
  </r>
  <r>
    <s v="Ransom"/>
    <x v="0"/>
    <x v="2"/>
    <x v="16"/>
    <n v="156.9"/>
    <s v="November 8, 1996 (United States)"/>
    <x v="17"/>
    <n v="121000"/>
    <s v="Ron Howard"/>
    <s v="Cyril Hume"/>
    <s v="Mel Gibson"/>
    <s v="United States"/>
    <n v="80000000"/>
    <n v="309492681"/>
    <n v="601035181.01147223"/>
    <n v="386.86585124999999"/>
    <n v="197254736.1376673"/>
    <s v="Touchstone Pictures"/>
    <n v="121"/>
  </r>
  <r>
    <s v="Beavis and Butt-Head Do America"/>
    <x v="8"/>
    <x v="10"/>
    <x v="16"/>
    <n v="156.9"/>
    <s v="December 20, 1996 (United States)"/>
    <x v="8"/>
    <n v="53000"/>
    <s v="Directors"/>
    <s v="Mike Judge"/>
    <s v="Mike Judge"/>
    <s v="United States"/>
    <n v="12000000"/>
    <n v="63118386"/>
    <n v="122575986.06883365"/>
    <n v="525.98654999999997"/>
    <n v="40228416.826003827"/>
    <s v="Paramount Pictures"/>
    <n v="81"/>
  </r>
  <r>
    <s v="Fly Away Home"/>
    <x v="1"/>
    <x v="1"/>
    <x v="16"/>
    <n v="156.9"/>
    <s v="September 13, 1996 (United States)"/>
    <x v="8"/>
    <n v="24000"/>
    <s v="Carroll Ballard"/>
    <s v="Bill Lishman"/>
    <s v="Jeff Daniels"/>
    <s v="United States"/>
    <n v="22000000"/>
    <n v="25143818"/>
    <n v="48829326.60675589"/>
    <n v="114.2900818181818"/>
    <n v="16025377.947737413"/>
    <s v="Columbia Pictures"/>
    <n v="107"/>
  </r>
  <r>
    <s v="Tin Cup"/>
    <x v="0"/>
    <x v="3"/>
    <x v="16"/>
    <n v="156.9"/>
    <s v="August 16, 1996 (United States)"/>
    <x v="5"/>
    <n v="47000"/>
    <s v="Ron Shelton"/>
    <s v="John Norville"/>
    <s v="Kevin Costner"/>
    <s v="United States"/>
    <n v="45000000"/>
    <n v="53854588"/>
    <n v="104585678.54429573"/>
    <n v="119.67686222222223"/>
    <n v="34324147.864882089"/>
    <s v="New Regency Productions"/>
    <n v="135"/>
  </r>
  <r>
    <s v="Barb Wire"/>
    <x v="0"/>
    <x v="2"/>
    <x v="16"/>
    <n v="156.9"/>
    <s v="May 3, 1996 (United States)"/>
    <x v="39"/>
    <n v="26000"/>
    <s v="David Hogan"/>
    <s v="Chris Warner"/>
    <s v="Pamela Anderson"/>
    <s v="United States"/>
    <n v="9000000"/>
    <n v="3793614"/>
    <n v="7367203.2237093681"/>
    <n v="42.151266666666665"/>
    <n v="2417854.6845124285"/>
    <s v="Polygram Filmed Entertainment"/>
    <n v="98"/>
  </r>
  <r>
    <s v="Breaking the Waves"/>
    <x v="0"/>
    <x v="0"/>
    <x v="16"/>
    <n v="156.9"/>
    <s v="November 13, 1996 (United States)"/>
    <x v="40"/>
    <n v="64000"/>
    <s v="Lars von Trier"/>
    <s v="Lars von Trier"/>
    <s v="Emily Watson"/>
    <s v="Denmark"/>
    <n v="0"/>
    <n v="3828405"/>
    <n v="7434767.3900573608"/>
    <n v="0"/>
    <n v="2440028.6806883365"/>
    <s v="ARTE"/>
    <n v="159"/>
  </r>
  <r>
    <s v="The Phantom"/>
    <x v="1"/>
    <x v="2"/>
    <x v="16"/>
    <n v="156.9"/>
    <s v="June 7, 1996 (United States)"/>
    <x v="18"/>
    <n v="33000"/>
    <s v="Simon Wincer"/>
    <s v="Lee Falk"/>
    <s v="Billy Zane"/>
    <s v="Australia"/>
    <n v="45000000"/>
    <n v="17323326"/>
    <n v="33641921.173996173"/>
    <n v="38.496279999999999"/>
    <n v="11040998.087954111"/>
    <s v="Paramount Pictures"/>
    <n v="100"/>
  </r>
  <r>
    <s v="The Fan"/>
    <x v="0"/>
    <x v="2"/>
    <x v="16"/>
    <n v="156.9"/>
    <s v="August 16, 1996 (United States)"/>
    <x v="23"/>
    <n v="47000"/>
    <s v="Tony Scott"/>
    <s v="Peter Abrahams"/>
    <s v="Robert De Niro"/>
    <s v="United States"/>
    <n v="55000000"/>
    <n v="18626419"/>
    <n v="36172529.441045247"/>
    <n v="33.866216363636362"/>
    <n v="11871522.625876354"/>
    <s v="TriStar Pictures"/>
    <n v="116"/>
  </r>
  <r>
    <s v="Eye for an Eye"/>
    <x v="0"/>
    <x v="6"/>
    <x v="16"/>
    <n v="156.9"/>
    <s v="January 12, 1996 (United States)"/>
    <x v="19"/>
    <n v="14000"/>
    <s v="John Schlesinger"/>
    <s v="Erika Holzer"/>
    <s v="Sally Field"/>
    <s v="United States"/>
    <n v="20000000"/>
    <n v="26877589"/>
    <n v="52196312.098789036"/>
    <n v="134.387945"/>
    <n v="17130394.518801786"/>
    <s v="Paramount Pictures"/>
    <n v="101"/>
  </r>
  <r>
    <s v="2 Days in the Valley"/>
    <x v="0"/>
    <x v="3"/>
    <x v="16"/>
    <n v="156.9"/>
    <s v="September 27, 1996 (United States)"/>
    <x v="16"/>
    <n v="19000"/>
    <s v="John Herzfeld"/>
    <s v="John Herzfeld"/>
    <s v="Teri Hatcher"/>
    <s v="United States"/>
    <n v="0"/>
    <n v="11132210"/>
    <n v="21618766.010197576"/>
    <n v="0"/>
    <n v="7095098.7890376039"/>
    <s v="Rysher Entertainment"/>
    <n v="104"/>
  </r>
  <r>
    <s v="Trees Lounge"/>
    <x v="0"/>
    <x v="3"/>
    <x v="16"/>
    <n v="156.9"/>
    <s v="October 11, 1996 (United States)"/>
    <x v="12"/>
    <n v="14000"/>
    <s v="Steve Buscemi"/>
    <s v="Steve Buscemi"/>
    <s v="Steve Buscemi"/>
    <s v="United States"/>
    <n v="1300000"/>
    <n v="749741"/>
    <n v="1455997.9776927978"/>
    <n v="57.672384615384622"/>
    <n v="477846.3989802422"/>
    <s v="Addis Wechsler Pictures"/>
    <n v="95"/>
  </r>
  <r>
    <s v="The People vs. Larry Flynt"/>
    <x v="0"/>
    <x v="5"/>
    <x v="16"/>
    <n v="156.9"/>
    <s v="January 10, 1997 (United States)"/>
    <x v="4"/>
    <n v="90000"/>
    <s v="Milos Forman"/>
    <s v="Scott Alexander"/>
    <s v="Woody Harrelson"/>
    <s v="United States"/>
    <n v="36000000"/>
    <n v="20300385"/>
    <n v="39423373.546845123"/>
    <n v="56.389958333333333"/>
    <n v="12938422.562141491"/>
    <s v="Columbia Pictures"/>
    <n v="130"/>
  </r>
  <r>
    <s v="Freeway"/>
    <x v="0"/>
    <x v="3"/>
    <x v="16"/>
    <n v="156.9"/>
    <s v="September 3, 1997 (France)"/>
    <x v="8"/>
    <n v="27000"/>
    <s v="Matthew Bright"/>
    <s v="Matthew Bright"/>
    <s v="Reese Witherspoon"/>
    <s v="United States"/>
    <n v="3000000"/>
    <n v="295493"/>
    <n v="573847.78266411717"/>
    <n v="9.8497666666666657"/>
    <n v="188332.05863607393"/>
    <s v="The Kushner-Locke Company"/>
    <n v="102"/>
  </r>
  <r>
    <s v="Kazaam"/>
    <x v="1"/>
    <x v="3"/>
    <x v="16"/>
    <n v="156.9"/>
    <s v="July 17, 1996 (United States)"/>
    <x v="53"/>
    <n v="23000"/>
    <s v="Paul Michael Glaser"/>
    <s v="Paul Michael Glaser"/>
    <s v="Shaquille O'Neal"/>
    <s v="United States"/>
    <n v="20000000"/>
    <n v="18937262"/>
    <n v="36776186.943275966"/>
    <n v="94.686309999999992"/>
    <n v="12069637.985978331"/>
    <s v="Interscope Communications"/>
    <n v="93"/>
  </r>
  <r>
    <s v="Down Periscope"/>
    <x v="8"/>
    <x v="3"/>
    <x v="16"/>
    <n v="156.9"/>
    <s v="March 1, 1996 (United States)"/>
    <x v="19"/>
    <n v="22000"/>
    <s v="David S. Ward"/>
    <s v="Hugh Wilson"/>
    <s v="Kelsey Grammer"/>
    <s v="United States"/>
    <n v="31000000"/>
    <n v="37553752"/>
    <n v="72929434.253664747"/>
    <n v="121.14113548387098"/>
    <n v="23934832.377310388"/>
    <s v="Twentieth Century Fox"/>
    <n v="92"/>
  </r>
  <r>
    <s v="Michael"/>
    <x v="1"/>
    <x v="3"/>
    <x v="16"/>
    <n v="156.9"/>
    <s v="December 25, 1996 (United States)"/>
    <x v="46"/>
    <n v="42000"/>
    <s v="Nora Ephron"/>
    <s v="Peter Dexter"/>
    <s v="John Travolta"/>
    <s v="United States"/>
    <n v="0"/>
    <n v="119718203"/>
    <n v="232492902.83046526"/>
    <n v="0"/>
    <n v="76302232.632249847"/>
    <s v="Turner Pictures (I)"/>
    <n v="105"/>
  </r>
  <r>
    <s v="Mulholland Falls"/>
    <x v="0"/>
    <x v="6"/>
    <x v="16"/>
    <n v="156.9"/>
    <s v="April 26, 1996 (United States)"/>
    <x v="21"/>
    <n v="16000"/>
    <s v="Lee Tamahori"/>
    <s v="Peter Dexter"/>
    <s v="Nick Nolte"/>
    <s v="United States"/>
    <n v="29000000"/>
    <n v="11526099"/>
    <n v="22383698.950286806"/>
    <n v="39.745168965517244"/>
    <n v="7346143.4034416825"/>
    <s v="Largo Entertainment"/>
    <n v="107"/>
  </r>
  <r>
    <s v="Jingle All the Way"/>
    <x v="1"/>
    <x v="1"/>
    <x v="16"/>
    <n v="156.9"/>
    <s v="November 22, 1996 (United States)"/>
    <x v="41"/>
    <n v="95000"/>
    <s v="Brian Levant"/>
    <s v="Randy Kornfield"/>
    <s v="Arnold Schwarzenegger"/>
    <s v="United States"/>
    <n v="60000000"/>
    <n v="129832389"/>
    <n v="252134664.93499041"/>
    <n v="216.387315"/>
    <n v="82748495.219885275"/>
    <s v="1492 Pictures"/>
    <n v="89"/>
  </r>
  <r>
    <s v="She's the One"/>
    <x v="0"/>
    <x v="3"/>
    <x v="16"/>
    <n v="156.9"/>
    <s v="August 23, 1996 (United States)"/>
    <x v="22"/>
    <n v="17000"/>
    <s v="Edward Burns"/>
    <s v="Edward Burns"/>
    <s v="Edward Burns"/>
    <s v="United States"/>
    <n v="3500000"/>
    <n v="9538948"/>
    <n v="18524649.17527087"/>
    <n v="272.54137142857144"/>
    <n v="6079635.4365838114"/>
    <s v="Good Machine"/>
    <n v="96"/>
  </r>
  <r>
    <s v="Brassed Off"/>
    <x v="0"/>
    <x v="3"/>
    <x v="16"/>
    <n v="156.9"/>
    <s v="May 23, 1997 (United States)"/>
    <x v="13"/>
    <n v="19000"/>
    <s v="Mark Herman"/>
    <s v="Mark Herman"/>
    <s v="Pete Postlethwaite"/>
    <s v="United Kingdom"/>
    <n v="0"/>
    <n v="2576738"/>
    <n v="5004028.4805608662"/>
    <n v="0"/>
    <n v="1642280.4333970682"/>
    <s v="Channel Four Films"/>
    <n v="108"/>
  </r>
  <r>
    <s v="Shine"/>
    <x v="8"/>
    <x v="5"/>
    <x v="16"/>
    <n v="156.9"/>
    <s v="February 14, 1997 (United States)"/>
    <x v="3"/>
    <n v="52000"/>
    <s v="Scott Hicks"/>
    <s v="Jan Sardi"/>
    <s v="Geoffrey Rush"/>
    <s v="Australia"/>
    <n v="5500000"/>
    <n v="35999081"/>
    <n v="69910261.189929888"/>
    <n v="654.52874545454551"/>
    <n v="22943964.945825368"/>
    <s v="Australian Film Finance Corporation (AFFC)"/>
    <n v="105"/>
  </r>
  <r>
    <s v="Black Sheep"/>
    <x v="8"/>
    <x v="3"/>
    <x v="16"/>
    <n v="156.9"/>
    <s v="February 2, 1996 (United States)"/>
    <x v="21"/>
    <n v="38000"/>
    <s v="Penelope Spheeris"/>
    <s v="Fred Wolf"/>
    <s v="Chris Farley"/>
    <s v="United States"/>
    <n v="0"/>
    <n v="32417995"/>
    <n v="62955787.613129377"/>
    <n v="0"/>
    <n v="20661564.690885916"/>
    <s v="Broadway Pictures"/>
    <n v="87"/>
  </r>
  <r>
    <s v="Maximum Risk"/>
    <x v="0"/>
    <x v="2"/>
    <x v="16"/>
    <n v="156.9"/>
    <s v="September 13, 1996 (United States)"/>
    <x v="30"/>
    <n v="21000"/>
    <s v="Ringo Lam"/>
    <s v="Larry Ferguson"/>
    <s v="Jean-Claude Van Damme"/>
    <s v="United States"/>
    <n v="25000000"/>
    <n v="14502483"/>
    <n v="28163840.472275332"/>
    <n v="58.009931999999999"/>
    <n v="9243137.6673040148"/>
    <s v="Columbia Pictures"/>
    <n v="101"/>
  </r>
  <r>
    <s v="One Fine Day"/>
    <x v="1"/>
    <x v="3"/>
    <x v="16"/>
    <n v="156.9"/>
    <s v="December 20, 1996 (United States)"/>
    <x v="16"/>
    <n v="44000"/>
    <s v="Michael Hoffman"/>
    <s v="Terrel Seltzer"/>
    <s v="Michelle Pfeiffer"/>
    <s v="United States"/>
    <n v="0"/>
    <n v="97529550"/>
    <n v="189402510.42065009"/>
    <n v="0"/>
    <n v="62160325.047801152"/>
    <s v="Fox 2000 Pictures"/>
    <n v="108"/>
  </r>
  <r>
    <s v="Lone Star"/>
    <x v="0"/>
    <x v="0"/>
    <x v="16"/>
    <n v="156.9"/>
    <s v="June 21, 1996 (United States)"/>
    <x v="34"/>
    <n v="28000"/>
    <s v="John Sayles"/>
    <s v="John Sayles"/>
    <s v="Chris Cooper"/>
    <s v="United States"/>
    <n v="5000000"/>
    <n v="12408986"/>
    <n v="24098266.629700445"/>
    <n v="248.17972"/>
    <n v="7908850.2230720203"/>
    <s v="Columbia Pictures"/>
    <n v="135"/>
  </r>
  <r>
    <s v="Michael Collins"/>
    <x v="0"/>
    <x v="5"/>
    <x v="16"/>
    <n v="156.9"/>
    <s v="October 25, 1996 (United States)"/>
    <x v="13"/>
    <n v="30000"/>
    <s v="Neil Jordan"/>
    <s v="Neil Jordan"/>
    <s v="Liam Neeson"/>
    <s v="United Kingdom"/>
    <n v="25000000"/>
    <n v="11135803"/>
    <n v="21625743.620777562"/>
    <n v="44.543211999999997"/>
    <n v="7097388.7826641174"/>
    <s v="Warner Bros."/>
    <n v="133"/>
  </r>
  <r>
    <s v="Phenomenon"/>
    <x v="1"/>
    <x v="0"/>
    <x v="16"/>
    <n v="156.9"/>
    <s v="July 3, 1996 (United States)"/>
    <x v="5"/>
    <n v="76000"/>
    <s v="Jon Turteltaub"/>
    <s v="Gerald Di Pego"/>
    <s v="John Travolta"/>
    <s v="United States"/>
    <n v="32000000"/>
    <n v="152036382"/>
    <n v="295254847.64435947"/>
    <n v="475.11369375000004"/>
    <n v="96900179.732313573"/>
    <s v="Touchstone Pictures"/>
    <n v="123"/>
  </r>
  <r>
    <s v="Harriet the Spy"/>
    <x v="1"/>
    <x v="3"/>
    <x v="16"/>
    <n v="156.9"/>
    <s v="July 10, 1996 (United States)"/>
    <x v="23"/>
    <n v="9800"/>
    <s v="Bronwen Hughes"/>
    <s v="Louise Fitzhugh"/>
    <s v="Michelle Trachtenberg"/>
    <s v="United States"/>
    <n v="12000000"/>
    <n v="26570048"/>
    <n v="51599067.084767364"/>
    <n v="221.41706666666664"/>
    <n v="16934383.68387508"/>
    <s v="Paramount Pictures"/>
    <n v="100"/>
  </r>
  <r>
    <s v="Flipper"/>
    <x v="1"/>
    <x v="1"/>
    <x v="16"/>
    <n v="156.9"/>
    <s v="May 17, 1996 (United States)"/>
    <x v="11"/>
    <n v="10000"/>
    <s v="Alan Shapiro"/>
    <s v="Ricou Browning"/>
    <s v="Paul Hogan"/>
    <s v="United States"/>
    <n v="25530000"/>
    <n v="20080020"/>
    <n v="38995424.435946457"/>
    <n v="78.652643948296117"/>
    <n v="12797973.231357552"/>
    <s v="Universal Pictures"/>
    <n v="95"/>
  </r>
  <r>
    <s v="Evita"/>
    <x v="1"/>
    <x v="5"/>
    <x v="16"/>
    <n v="156.9"/>
    <s v="January 10, 1997 (United States)"/>
    <x v="21"/>
    <n v="34000"/>
    <s v="Alan Parker"/>
    <s v="Tim Rice"/>
    <s v="Madonna"/>
    <s v="United States"/>
    <n v="55000000"/>
    <n v="141047179"/>
    <n v="273913801.41045249"/>
    <n v="256.44941636363637"/>
    <n v="89896226.258763552"/>
    <s v="Hollywood Pictures"/>
    <n v="135"/>
  </r>
  <r>
    <s v="Diabolique"/>
    <x v="0"/>
    <x v="0"/>
    <x v="16"/>
    <n v="156.9"/>
    <s v="March 22, 1996 (United States)"/>
    <x v="20"/>
    <n v="14000"/>
    <s v="Jeremiah S. Chechik"/>
    <s v="Pierre Boileau"/>
    <s v="Sharon Stone"/>
    <s v="United States"/>
    <n v="0"/>
    <n v="17100266"/>
    <n v="33208738.369662203"/>
    <n v="0"/>
    <n v="10898831.102613131"/>
    <s v="ABC Productions"/>
    <n v="107"/>
  </r>
  <r>
    <s v="Bordello of Blood"/>
    <x v="0"/>
    <x v="3"/>
    <x v="16"/>
    <n v="156.9"/>
    <s v="August 16, 1996 (United States)"/>
    <x v="20"/>
    <n v="14000"/>
    <s v="Gilbert Adler"/>
    <s v="William M. Gaines"/>
    <s v="Dennis Miller"/>
    <s v="United States"/>
    <n v="13000000"/>
    <n v="5781045"/>
    <n v="11226796.759082217"/>
    <n v="44.469576923076929"/>
    <n v="3684541.1089866157"/>
    <s v="Universal City Studios"/>
    <n v="87"/>
  </r>
  <r>
    <s v="Spy Hard"/>
    <x v="8"/>
    <x v="2"/>
    <x v="16"/>
    <n v="156.9"/>
    <s v="May 24, 1996 (United States)"/>
    <x v="20"/>
    <n v="37000"/>
    <s v="Rick Friedberg"/>
    <s v="Jason Friedberg"/>
    <s v="Leslie Nielsen"/>
    <s v="United States"/>
    <n v="18000000"/>
    <n v="26960191"/>
    <n v="52356725.288081579"/>
    <n v="149.77883888888891"/>
    <n v="17183040.790312301"/>
    <s v="Hollywood Pictures"/>
    <n v="81"/>
  </r>
  <r>
    <s v="The Substitute"/>
    <x v="0"/>
    <x v="2"/>
    <x v="16"/>
    <n v="156.9"/>
    <s v="April 19, 1996 (United States)"/>
    <x v="22"/>
    <n v="13000"/>
    <s v="Robert Mandel"/>
    <s v="Roy Frumkes"/>
    <s v="Tom Berenger"/>
    <s v="United States"/>
    <n v="0"/>
    <n v="14818176"/>
    <n v="28776916.680688333"/>
    <n v="0"/>
    <n v="9444344.1682600379"/>
    <s v="Dinamo Entertainment"/>
    <n v="114"/>
  </r>
  <r>
    <s v="Marvin's Room"/>
    <x v="8"/>
    <x v="0"/>
    <x v="16"/>
    <n v="156.9"/>
    <s v="February 28, 1997 (United States)"/>
    <x v="17"/>
    <n v="26000"/>
    <s v="Jerry Zaks"/>
    <s v="Scott McPherson"/>
    <s v="Meryl Streep"/>
    <s v="United States"/>
    <n v="23000000"/>
    <n v="12803305"/>
    <n v="24864034.630337793"/>
    <n v="55.666543478260863"/>
    <n v="8160168.8973868713"/>
    <s v="Scott Rudin Productions"/>
    <n v="98"/>
  </r>
  <r>
    <s v="Multiplicity"/>
    <x v="8"/>
    <x v="3"/>
    <x v="16"/>
    <n v="156.9"/>
    <s v="July 17, 1996 (United States)"/>
    <x v="10"/>
    <n v="31000"/>
    <s v="Harold Ramis"/>
    <s v="Chris Miller"/>
    <s v="Michael Keaton"/>
    <s v="United States"/>
    <n v="45000000"/>
    <n v="21075014"/>
    <n v="40927704.052262582"/>
    <n v="46.833364444444442"/>
    <n v="13432131.293817719"/>
    <s v="Columbia Pictures"/>
    <n v="117"/>
  </r>
  <r>
    <s v="House Arrest"/>
    <x v="1"/>
    <x v="3"/>
    <x v="16"/>
    <n v="156.9"/>
    <s v="August 14, 1996 (United States)"/>
    <x v="1"/>
    <n v="8200"/>
    <s v="Harry Winer"/>
    <s v="Michael Hitchcock"/>
    <s v="Jamie Lee Curtis"/>
    <s v="United States"/>
    <n v="0"/>
    <n v="7032782"/>
    <n v="13657671.60866794"/>
    <n v="0"/>
    <n v="4482333.9706819635"/>
    <s v="Metro-Goldwyn-Mayer (MGM)"/>
    <n v="108"/>
  </r>
  <r>
    <s v="Everyone Says I Love You"/>
    <x v="0"/>
    <x v="3"/>
    <x v="16"/>
    <n v="156.9"/>
    <s v="January 17, 1997 (United States)"/>
    <x v="17"/>
    <n v="36000"/>
    <s v="Woody Allen"/>
    <s v="Woody Allen"/>
    <s v="Woody Allen"/>
    <s v="United States"/>
    <n v="20000000"/>
    <n v="9759200"/>
    <n v="18952378.840025492"/>
    <n v="48.795999999999999"/>
    <n v="6220012.7469725944"/>
    <s v="Miramax"/>
    <n v="101"/>
  </r>
  <r>
    <s v="A Very Brady Sequel"/>
    <x v="8"/>
    <x v="3"/>
    <x v="16"/>
    <n v="156.9"/>
    <s v="August 23, 1996 (United States)"/>
    <x v="1"/>
    <n v="10000"/>
    <s v="Arlene Sanford"/>
    <s v="Sherwood Schwartz"/>
    <s v="Shelley Long"/>
    <s v="United States"/>
    <n v="12000000"/>
    <n v="21440752"/>
    <n v="41637967.714467809"/>
    <n v="178.67293333333333"/>
    <n v="13665233.906947101"/>
    <s v="Paramount Pictures"/>
    <n v="90"/>
  </r>
  <r>
    <s v="The Crow: City of Angels"/>
    <x v="0"/>
    <x v="2"/>
    <x v="16"/>
    <n v="156.9"/>
    <s v="August 30, 1996 (United States)"/>
    <x v="32"/>
    <n v="19000"/>
    <s v="Tim Pope"/>
    <s v="James O'Barr"/>
    <s v="Vincent Perez"/>
    <s v="United States"/>
    <n v="13000000"/>
    <n v="17917287"/>
    <n v="34795394.193116635"/>
    <n v="137.82528461538462"/>
    <n v="11419558.317399617"/>
    <s v="Bad Bird Productions"/>
    <n v="84"/>
  </r>
  <r>
    <s v="Basquiat"/>
    <x v="0"/>
    <x v="5"/>
    <x v="16"/>
    <n v="156.9"/>
    <s v="August 9, 1996 (United States)"/>
    <x v="15"/>
    <n v="20000"/>
    <s v="Julian Schnabel"/>
    <s v="Lech Majewski"/>
    <s v="Jeffrey Wright"/>
    <s v="United States"/>
    <n v="3300000"/>
    <n v="3011195"/>
    <n v="5847744.5283620134"/>
    <n v="91.248333333333335"/>
    <n v="1919181.007010835"/>
    <s v="Eleventh Street Production"/>
    <n v="107"/>
  </r>
  <r>
    <s v="The Quest"/>
    <x v="8"/>
    <x v="2"/>
    <x v="16"/>
    <n v="156.9"/>
    <s v="April 26, 1996 (United States)"/>
    <x v="41"/>
    <n v="25000"/>
    <s v="Jean-Claude Van Damme"/>
    <s v="Frank Dux"/>
    <s v="Jean-Claude Van Damme"/>
    <s v="Canada"/>
    <n v="30000000"/>
    <n v="57400547"/>
    <n v="111471935.44231994"/>
    <n v="191.33515666666668"/>
    <n v="36584159.974506058"/>
    <s v="MDP Worldwide"/>
    <n v="95"/>
  </r>
  <r>
    <s v="Muppet Treasure Island"/>
    <x v="2"/>
    <x v="2"/>
    <x v="16"/>
    <n v="156.9"/>
    <s v="February 16, 1996 (United States)"/>
    <x v="9"/>
    <n v="22000"/>
    <s v="Brian Henson"/>
    <s v="Robert Louis Stevenson"/>
    <s v="Tim Curry"/>
    <s v="United States"/>
    <n v="0"/>
    <n v="34327391"/>
    <n v="66663837.079031222"/>
    <n v="0"/>
    <n v="21878515.615041427"/>
    <s v="Walt Disney Pictures"/>
    <n v="99"/>
  </r>
  <r>
    <s v="Hellraiser: Bloodline"/>
    <x v="0"/>
    <x v="4"/>
    <x v="16"/>
    <n v="156.9"/>
    <s v="March 8, 1996 (United States)"/>
    <x v="27"/>
    <n v="20000"/>
    <s v="Director"/>
    <s v="Peter Atkins"/>
    <s v="Bruce Ramsay"/>
    <s v="United States"/>
    <n v="4000000"/>
    <n v="9336886"/>
    <n v="18132244.513702992"/>
    <n v="233.42214999999999"/>
    <n v="5950851.4977692803"/>
    <s v="Dimension Films"/>
    <n v="85"/>
  </r>
  <r>
    <s v="Manny &amp; Lo"/>
    <x v="0"/>
    <x v="3"/>
    <x v="16"/>
    <n v="156.9"/>
    <s v="July 26, 1996 (United States)"/>
    <x v="14"/>
    <n v="1900"/>
    <s v="Lisa Krueger"/>
    <s v="Lisa Krueger"/>
    <s v="Scarlett Johansson"/>
    <s v="United States"/>
    <n v="500000"/>
    <n v="502313"/>
    <n v="975492.48629700439"/>
    <n v="100.46260000000001"/>
    <n v="320148.50223072019"/>
    <s v="Pope Productions"/>
    <n v="88"/>
  </r>
  <r>
    <s v="Beautiful Thing"/>
    <x v="0"/>
    <x v="3"/>
    <x v="16"/>
    <n v="156.9"/>
    <s v="October 9, 1996 (United States)"/>
    <x v="37"/>
    <n v="23000"/>
    <s v="Hettie Macdonald"/>
    <s v="Jonathan Harvey"/>
    <s v="Glen Berry"/>
    <s v="United Kingdom"/>
    <n v="0"/>
    <n v="1548120"/>
    <n v="3006451.0133843208"/>
    <n v="0"/>
    <n v="986692.16061185475"/>
    <s v="Channel Four Films"/>
    <n v="90"/>
  </r>
  <r>
    <s v="The Chamber"/>
    <x v="0"/>
    <x v="6"/>
    <x v="16"/>
    <n v="156.9"/>
    <s v="October 11, 1996 (United States)"/>
    <x v="22"/>
    <n v="13000"/>
    <s v="James Foley"/>
    <s v="John Grisham"/>
    <s v="Chris O'Donnell"/>
    <s v="United States"/>
    <n v="50000000"/>
    <n v="22540359"/>
    <n v="43773405.910133839"/>
    <n v="45.080717999999997"/>
    <n v="14366066.92160612"/>
    <s v="Universal Pictures"/>
    <n v="113"/>
  </r>
  <r>
    <s v="Blood and Wine"/>
    <x v="0"/>
    <x v="6"/>
    <x v="16"/>
    <n v="156.9"/>
    <s v="February 21, 1997 (United States)"/>
    <x v="22"/>
    <n v="9400"/>
    <s v="Bob Rafelson"/>
    <s v="Nick Villiers"/>
    <s v="Jack Nicholson"/>
    <s v="United States"/>
    <n v="22000000"/>
    <n v="1094668"/>
    <n v="2125846.6513702995"/>
    <n v="4.9757636363636362"/>
    <n v="697685.14977692801"/>
    <s v="Recorded Picture Company (RPC)"/>
    <n v="101"/>
  </r>
  <r>
    <s v="Jude"/>
    <x v="0"/>
    <x v="0"/>
    <x v="16"/>
    <n v="156.9"/>
    <s v="October 18, 1996 (United States)"/>
    <x v="15"/>
    <n v="10000"/>
    <s v="Michael Winterbottom"/>
    <s v="Hossein Amini"/>
    <s v="Christopher Eccleston"/>
    <s v="United Kingdom"/>
    <n v="7000000"/>
    <n v="409144"/>
    <n v="794558.16953473538"/>
    <n v="5.8449142857142862"/>
    <n v="260767.36775015935"/>
    <s v="BBC Films"/>
    <n v="123"/>
  </r>
  <r>
    <s v="Bulletproof"/>
    <x v="0"/>
    <x v="2"/>
    <x v="16"/>
    <n v="156.9"/>
    <s v="September 6, 1996 (United States)"/>
    <x v="1"/>
    <n v="36000"/>
    <s v="Ernest R. Dickerson"/>
    <s v="Joe Gayton"/>
    <s v="Damon Wayans"/>
    <s v="United States"/>
    <n v="25000000"/>
    <n v="22611954"/>
    <n v="43912443.491395786"/>
    <n v="90.447816000000003"/>
    <n v="14411697.896749523"/>
    <s v="Universal Pictures"/>
    <n v="84"/>
  </r>
  <r>
    <s v="Mad Dog Time"/>
    <x v="0"/>
    <x v="3"/>
    <x v="16"/>
    <n v="156.9"/>
    <s v="November 8, 1996 (United States)"/>
    <x v="20"/>
    <n v="2700"/>
    <s v="Larry Bishop"/>
    <s v="Larry Bishop"/>
    <s v="Michael J. Pollard"/>
    <s v="United States"/>
    <n v="8000000"/>
    <n v="107874"/>
    <n v="209491.44550669214"/>
    <n v="1.348425"/>
    <n v="68753.346080305928"/>
    <s v="Bruin Grip Services"/>
    <n v="93"/>
  </r>
  <r>
    <s v="Irma Vep"/>
    <x v="4"/>
    <x v="3"/>
    <x v="16"/>
    <n v="156.9"/>
    <s v="April 30, 1997 (United States)"/>
    <x v="12"/>
    <n v="5900"/>
    <s v="Olivier Assayas"/>
    <s v="Olivier Assayas"/>
    <s v="Maggie Cheung"/>
    <s v="France"/>
    <n v="0"/>
    <n v="292040"/>
    <n v="567142.05226258759"/>
    <n v="0"/>
    <n v="186131.29381771831"/>
    <s v="Dacia Films"/>
    <n v="99"/>
  </r>
  <r>
    <s v="Mrs. Winterbourne"/>
    <x v="8"/>
    <x v="3"/>
    <x v="16"/>
    <n v="156.9"/>
    <s v="April 19, 1996 (United States)"/>
    <x v="19"/>
    <n v="7100"/>
    <s v="Richard Benjamin"/>
    <s v="Cornell Woolrich"/>
    <s v="Shirley MacLaine"/>
    <s v="United States"/>
    <n v="25000000"/>
    <n v="10082005"/>
    <n v="19579266.56150414"/>
    <n v="40.328019999999995"/>
    <n v="6425752.0713830469"/>
    <s v="TriStar Pictures"/>
    <n v="105"/>
  </r>
  <r>
    <s v="The Portrait of a Lady"/>
    <x v="8"/>
    <x v="0"/>
    <x v="16"/>
    <n v="156.9"/>
    <s v="January 17, 1997 (United States)"/>
    <x v="19"/>
    <n v="11000"/>
    <s v="Jane Campion"/>
    <s v="Henry James"/>
    <s v="Nicole Kidman"/>
    <s v="United Kingdom"/>
    <n v="0"/>
    <n v="3692836"/>
    <n v="7171492.2192479279"/>
    <n v="0"/>
    <n v="2353623.964308477"/>
    <s v="Polygram Filmed Entertainment"/>
    <n v="144"/>
  </r>
  <r>
    <s v="Foxfire"/>
    <x v="0"/>
    <x v="0"/>
    <x v="16"/>
    <n v="156.9"/>
    <s v="August 23, 1996 (United States)"/>
    <x v="19"/>
    <n v="8800"/>
    <s v="Annette Haywood-Carter"/>
    <s v="Joyce Carol Oates"/>
    <s v="Hedy Burress"/>
    <s v="United States"/>
    <n v="0"/>
    <n v="269300"/>
    <n v="522980.94327597192"/>
    <n v="0"/>
    <n v="171637.98597833017"/>
    <s v="Chestnut Hill Productions"/>
    <n v="102"/>
  </r>
  <r>
    <s v="The Glimmer Man"/>
    <x v="0"/>
    <x v="2"/>
    <x v="16"/>
    <n v="156.9"/>
    <s v="October 4, 1996 (United States)"/>
    <x v="20"/>
    <n v="19000"/>
    <s v="John Gray"/>
    <s v="Kevin Brodbin"/>
    <s v="Steven Seagal"/>
    <s v="United States"/>
    <n v="45000000"/>
    <n v="20351264"/>
    <n v="39522180.629700445"/>
    <n v="45.225031111111115"/>
    <n v="12970850.22307202"/>
    <s v="Warner Bros."/>
    <n v="91"/>
  </r>
  <r>
    <s v="Up Close &amp; Personal"/>
    <x v="8"/>
    <x v="0"/>
    <x v="16"/>
    <n v="156.9"/>
    <s v="March 1, 1996 (United States)"/>
    <x v="19"/>
    <n v="14000"/>
    <s v="Jon Avnet"/>
    <s v="Joan Didion"/>
    <s v="Robert Redford"/>
    <s v="United States"/>
    <n v="60000000"/>
    <n v="100688705"/>
    <n v="195537593.4576163"/>
    <n v="167.81450833333332"/>
    <n v="64173808.158062465"/>
    <s v="Touchstone Pictures"/>
    <n v="124"/>
  </r>
  <r>
    <s v="The Juror"/>
    <x v="0"/>
    <x v="6"/>
    <x v="16"/>
    <n v="156.9"/>
    <s v="February 2, 1996 (United States)"/>
    <x v="46"/>
    <n v="18000"/>
    <s v="Brian Gibson"/>
    <s v="George Dawes Green"/>
    <s v="Demi Moore"/>
    <s v="United States"/>
    <n v="44000000"/>
    <n v="22754725"/>
    <n v="44189704.955385596"/>
    <n v="51.715284090909087"/>
    <n v="14502692.797960484"/>
    <s v="Columbia Pictures"/>
    <n v="118"/>
  </r>
  <r>
    <s v="Flirting with Disaster"/>
    <x v="0"/>
    <x v="3"/>
    <x v="16"/>
    <n v="156.9"/>
    <s v="April 12, 1996 (United States)"/>
    <x v="17"/>
    <n v="18000"/>
    <s v="David O. Russell"/>
    <s v="David O. Russell"/>
    <s v="Ben Stiller"/>
    <s v="United States"/>
    <n v="7000000"/>
    <n v="14702438"/>
    <n v="28552153.337157425"/>
    <n v="210.03482857142859"/>
    <n v="9370578.712555768"/>
    <s v="Miramax"/>
    <n v="92"/>
  </r>
  <r>
    <s v="Homeward Bound II: Lost in San Francisco"/>
    <x v="2"/>
    <x v="1"/>
    <x v="16"/>
    <n v="156.9"/>
    <s v="March 8, 1996 (United States)"/>
    <x v="22"/>
    <n v="14000"/>
    <s v="David R. Ellis"/>
    <s v="Chris Hauty"/>
    <s v="Michael J. Fox"/>
    <s v="United States"/>
    <n v="0"/>
    <n v="32772492"/>
    <n v="63644221.23900573"/>
    <n v="0"/>
    <n v="20887502.868068833"/>
    <s v="Walt Disney Pictures"/>
    <n v="88"/>
  </r>
  <r>
    <s v="Joe's Apartment"/>
    <x v="8"/>
    <x v="3"/>
    <x v="16"/>
    <n v="156.9"/>
    <s v="July 26, 1996 (United States)"/>
    <x v="30"/>
    <n v="13000"/>
    <s v="John Payson"/>
    <s v="John Payson"/>
    <s v="Jerry O'Connell"/>
    <s v="United States"/>
    <n v="13000000"/>
    <n v="4619014"/>
    <n v="8970131.0758444853"/>
    <n v="35.530876923076917"/>
    <n v="2943922.2434671768"/>
    <s v="Geffen Pictures"/>
    <n v="80"/>
  </r>
  <r>
    <s v="Ghosts of Mississippi"/>
    <x v="8"/>
    <x v="0"/>
    <x v="16"/>
    <n v="156.9"/>
    <s v="January 3, 1997 (United States)"/>
    <x v="17"/>
    <n v="10000"/>
    <s v="Rob Reiner"/>
    <s v="Lewis Colick"/>
    <s v="Alec Baldwin"/>
    <s v="United States"/>
    <n v="36000000"/>
    <n v="13323144"/>
    <n v="25873562.630975142"/>
    <n v="37.008733333333332"/>
    <n v="8491487.5717017204"/>
    <s v="Castle Rock Entertainment"/>
    <n v="130"/>
  </r>
  <r>
    <s v="A Summer's Tale"/>
    <x v="2"/>
    <x v="3"/>
    <x v="16"/>
    <n v="156.9"/>
    <s v="June 20, 2014 (United States)"/>
    <x v="37"/>
    <n v="7000"/>
    <s v="Ã‰ric Rohmer"/>
    <s v="Ã‰ric Rohmer"/>
    <s v="Melvil Poupaud"/>
    <s v="France"/>
    <n v="0"/>
    <n v="198126"/>
    <n v="384760.94455066917"/>
    <n v="0"/>
    <n v="126275.33460803059"/>
    <s v="Canal+"/>
    <n v="113"/>
  </r>
  <r>
    <s v="The Preacher's Wife"/>
    <x v="1"/>
    <x v="3"/>
    <x v="16"/>
    <n v="156.9"/>
    <s v="December 13, 1996 (United States)"/>
    <x v="41"/>
    <n v="11000"/>
    <s v="Penny Marshall"/>
    <s v="Robert Nathan"/>
    <s v="Denzel Washington"/>
    <s v="United States"/>
    <n v="40000000"/>
    <n v="48102795"/>
    <n v="93415689.206500947"/>
    <n v="120.25698750000001"/>
    <n v="30658250.478011474"/>
    <s v="Mundy Lane Entertainment"/>
    <n v="123"/>
  </r>
  <r>
    <s v="Jane Eyre"/>
    <x v="1"/>
    <x v="0"/>
    <x v="16"/>
    <n v="156.9"/>
    <s v="April 12, 1996 (United States)"/>
    <x v="8"/>
    <n v="9200"/>
    <s v="Franco Zeffirelli"/>
    <s v="Charlotte BrontÃ«"/>
    <s v="William Hurt"/>
    <s v="France"/>
    <n v="0"/>
    <n v="5200601"/>
    <n v="10099573.771191841"/>
    <n v="0"/>
    <n v="3314595.92096877"/>
    <s v="Cineritino S.r.L."/>
    <n v="112"/>
  </r>
  <r>
    <s v="If Lucy Fell"/>
    <x v="0"/>
    <x v="3"/>
    <x v="16"/>
    <n v="156.9"/>
    <s v="March 8, 1996 (United States)"/>
    <x v="38"/>
    <n v="3800"/>
    <s v="Eric Schaeffer"/>
    <s v="Eric Schaeffer"/>
    <s v="Sarah Jessica Parker"/>
    <s v="United States"/>
    <n v="5000000"/>
    <n v="2420162"/>
    <n v="4699957.6889738683"/>
    <n v="48.403239999999997"/>
    <n v="1542486.9343530913"/>
    <s v="Motion Picture Corporation of America (MPCA)"/>
    <n v="92"/>
  </r>
  <r>
    <s v="SubUrbia"/>
    <x v="0"/>
    <x v="3"/>
    <x v="16"/>
    <n v="156.9"/>
    <s v="July 3, 1997 (Germany)"/>
    <x v="8"/>
    <n v="9000"/>
    <s v="Richard Linklater"/>
    <s v="Eric Bogosian"/>
    <s v="Giovanni Ribisi"/>
    <s v="United States"/>
    <n v="0"/>
    <n v="656747"/>
    <n v="1275403.5111536009"/>
    <n v="0"/>
    <n v="418576.8005098789"/>
    <s v="Castle Rock Entertainment"/>
    <n v="121"/>
  </r>
  <r>
    <s v="First Strike"/>
    <x v="8"/>
    <x v="2"/>
    <x v="16"/>
    <n v="156.9"/>
    <s v="January 10, 1997 (United States)"/>
    <x v="14"/>
    <n v="20000"/>
    <s v="Stanley Tong"/>
    <s v="Greg Mellott"/>
    <s v="Jackie Chan"/>
    <s v="Hong Kong"/>
    <n v="0"/>
    <n v="21890845"/>
    <n v="42512048.894200124"/>
    <n v="0"/>
    <n v="13952100.063734863"/>
    <s v="Golden Harvest Company"/>
    <n v="107"/>
  </r>
  <r>
    <s v="Bad Moon"/>
    <x v="0"/>
    <x v="4"/>
    <x v="16"/>
    <n v="156.9"/>
    <s v="November 1, 1996 (United States)"/>
    <x v="1"/>
    <n v="6200"/>
    <s v="Eric Red"/>
    <s v="Wayne Smith"/>
    <s v="Mariel Hemingway"/>
    <s v="United States"/>
    <n v="7000000"/>
    <n v="1060264"/>
    <n v="2059034.039515615"/>
    <n v="15.146628571428572"/>
    <n v="675757.80752071389"/>
    <s v="Morgan Creek Entertainment"/>
    <n v="80"/>
  </r>
  <r>
    <s v="Dunston Checks In"/>
    <x v="1"/>
    <x v="1"/>
    <x v="16"/>
    <n v="156.9"/>
    <s v="January 12, 1996 (United States)"/>
    <x v="20"/>
    <n v="12000"/>
    <s v="Ken Kwapis"/>
    <s v="John Hopkins"/>
    <s v="Jason Alexander"/>
    <s v="United States"/>
    <n v="0"/>
    <n v="9871065"/>
    <n v="19169620.8126195"/>
    <n v="0"/>
    <n v="6291309.7514340347"/>
    <s v="Joe Wizan/Todd Black"/>
    <n v="88"/>
  </r>
  <r>
    <s v="Carpool"/>
    <x v="1"/>
    <x v="3"/>
    <x v="16"/>
    <n v="156.9"/>
    <s v="August 23, 1996 (United States)"/>
    <x v="18"/>
    <n v="4600"/>
    <s v="Arthur Hiller"/>
    <s v="Don Rhymer"/>
    <s v="Tom Arnold"/>
    <s v="United States"/>
    <n v="17000000"/>
    <n v="3325651"/>
    <n v="6458418.4811982149"/>
    <n v="19.56265294117647"/>
    <n v="2119599.1077119187"/>
    <s v="New Regency Productions"/>
    <n v="89"/>
  </r>
  <r>
    <s v="The Daytrippers"/>
    <x v="0"/>
    <x v="3"/>
    <x v="16"/>
    <n v="156.9"/>
    <s v="March 5, 1997 (United States)"/>
    <x v="9"/>
    <n v="4900"/>
    <s v="Greg Mottola"/>
    <s v="Greg Mottola"/>
    <s v="Hope Davis"/>
    <s v="Canada"/>
    <n v="0"/>
    <n v="2099677"/>
    <n v="4077575.4104525172"/>
    <n v="0"/>
    <n v="1338226.2587635438"/>
    <s v="Alliance Communications Corporation"/>
    <n v="87"/>
  </r>
  <r>
    <s v="Before and After"/>
    <x v="8"/>
    <x v="6"/>
    <x v="16"/>
    <n v="156.9"/>
    <s v="February 23, 1996 (United States)"/>
    <x v="10"/>
    <n v="8500"/>
    <s v="Barbet Schroeder"/>
    <s v="Rosellen Brown"/>
    <s v="Meryl Streep"/>
    <s v="United States"/>
    <n v="35000000"/>
    <n v="8797839"/>
    <n v="17085414.552581262"/>
    <n v="25.136682857142855"/>
    <n v="5607290.630975144"/>
    <s v="Caravan Pictures"/>
    <n v="108"/>
  </r>
  <r>
    <s v="Citizen Ruth"/>
    <x v="0"/>
    <x v="3"/>
    <x v="16"/>
    <n v="156.9"/>
    <s v="December 13, 1996 (United States)"/>
    <x v="9"/>
    <n v="7500"/>
    <s v="Alexander Payne"/>
    <s v="Alexander Payne"/>
    <s v="Laura Dern"/>
    <s v="United States"/>
    <n v="3000000"/>
    <n v="285112"/>
    <n v="553687.86743148498"/>
    <n v="9.5037333333333329"/>
    <n v="181715.7425111536"/>
    <s v="Independent Pictures (II)"/>
    <n v="106"/>
  </r>
  <r>
    <s v="Extreme Measures"/>
    <x v="0"/>
    <x v="6"/>
    <x v="16"/>
    <n v="156.9"/>
    <s v="September 27, 1996 (United States)"/>
    <x v="19"/>
    <n v="17000"/>
    <s v="Michael Apted"/>
    <s v="Michael Palmer"/>
    <s v="Hugh Grant"/>
    <s v="United Kingdom"/>
    <n v="38000000"/>
    <n v="17380126"/>
    <n v="33752226.846398979"/>
    <n v="45.737173684210525"/>
    <n v="11077199.490121096"/>
    <s v="Castle Rock Entertainment"/>
    <n v="118"/>
  </r>
  <r>
    <s v="Female Perversions"/>
    <x v="0"/>
    <x v="0"/>
    <x v="16"/>
    <n v="156.9"/>
    <s v="April 25, 1997 (United States)"/>
    <x v="20"/>
    <n v="2300"/>
    <s v="Susan Streitfeld"/>
    <s v="Louise J. Kaplan"/>
    <s v="Tilda Swinton"/>
    <s v="Germany"/>
    <n v="0"/>
    <n v="926954"/>
    <n v="1800145.8495857234"/>
    <n v="0"/>
    <n v="590792.86169534735"/>
    <s v="Mindy Affrime"/>
    <n v="120"/>
  </r>
  <r>
    <s v="A Thin Line Between Love and Hate"/>
    <x v="0"/>
    <x v="3"/>
    <x v="16"/>
    <n v="156.9"/>
    <s v="April 3, 1996 (United States)"/>
    <x v="46"/>
    <n v="4600"/>
    <s v="Martin Lawrence"/>
    <s v="Martin Lawrence"/>
    <s v="Martin Lawrence"/>
    <s v="United States"/>
    <n v="8000000"/>
    <n v="35599803"/>
    <n v="69134862.804971308"/>
    <n v="444.99753750000002"/>
    <n v="22689485.659655832"/>
    <s v="Jackson/McHenry Company,The"/>
    <n v="108"/>
  </r>
  <r>
    <s v="Kissed"/>
    <x v="3"/>
    <x v="0"/>
    <x v="16"/>
    <n v="156.9"/>
    <s v="April 11, 1997 (United States)"/>
    <x v="5"/>
    <n v="3600"/>
    <s v="Lynne Stopkewich"/>
    <s v="Angus Fraser"/>
    <s v="Molly Parker"/>
    <s v="Canada"/>
    <n v="0"/>
    <n v="329211"/>
    <n v="639328.18164435937"/>
    <n v="0"/>
    <n v="209822.17973231358"/>
    <s v="Boneyard Film Company Inc."/>
    <n v="78"/>
  </r>
  <r>
    <s v="The Truth About Cats &amp; Dogs"/>
    <x v="8"/>
    <x v="3"/>
    <x v="16"/>
    <n v="156.9"/>
    <s v="April 26, 1996 (United States)"/>
    <x v="21"/>
    <n v="25000"/>
    <s v="Michael Lehmann"/>
    <s v="Audrey Wells"/>
    <s v="Uma Thurman"/>
    <s v="United States"/>
    <n v="0"/>
    <n v="34861807"/>
    <n v="67701673.632249832"/>
    <n v="0"/>
    <n v="22219124.920331422"/>
    <s v="Twentieth Century Fox"/>
    <n v="97"/>
  </r>
  <r>
    <s v="The Whole Wide World"/>
    <x v="1"/>
    <x v="5"/>
    <x v="16"/>
    <n v="156.9"/>
    <s v="December 20, 1996 (United States)"/>
    <x v="12"/>
    <n v="3500"/>
    <s v="Dan Ireland"/>
    <s v="Novalyne Price Ellis"/>
    <s v="Vincent D'Onofrio"/>
    <s v="United States"/>
    <n v="1300000"/>
    <n v="375757"/>
    <n v="729720.57297641807"/>
    <n v="28.904384615384615"/>
    <n v="239488.20905035056"/>
    <s v="Cineville"/>
    <n v="111"/>
  </r>
  <r>
    <s v="Dear God"/>
    <x v="1"/>
    <x v="3"/>
    <x v="16"/>
    <n v="156.9"/>
    <s v="November 1, 1996 (United States)"/>
    <x v="20"/>
    <n v="3700"/>
    <s v="Garry Marshall"/>
    <s v="Warren Leight"/>
    <s v="Greg Kinnear"/>
    <s v="United States"/>
    <n v="22000000"/>
    <n v="7138523"/>
    <n v="13863020.765455702"/>
    <n v="32.447831818181818"/>
    <n v="4549727.8521351181"/>
    <s v="Rysher Entertainment"/>
    <n v="112"/>
  </r>
  <r>
    <s v="Bed of Roses"/>
    <x v="1"/>
    <x v="0"/>
    <x v="16"/>
    <n v="156.9"/>
    <s v="January 26, 1996 (United States)"/>
    <x v="10"/>
    <n v="8000"/>
    <s v="Michael Goldenberg"/>
    <s v="Michael Goldenberg"/>
    <s v="Christian Slater"/>
    <s v="United States"/>
    <n v="0"/>
    <n v="27315527"/>
    <n v="53046788.253027402"/>
    <n v="0"/>
    <n v="17409513.702995539"/>
    <s v="Juno Pix"/>
    <n v="87"/>
  </r>
  <r>
    <s v="The Pallbearer"/>
    <x v="8"/>
    <x v="3"/>
    <x v="16"/>
    <n v="156.9"/>
    <s v="May 3, 1996 (United States)"/>
    <x v="18"/>
    <n v="7700"/>
    <s v="Matt Reeves"/>
    <s v="Jason Katims"/>
    <s v="David Schwimmer"/>
    <s v="United States"/>
    <n v="8000000"/>
    <n v="5656388"/>
    <n v="10984712.706182281"/>
    <n v="70.704849999999993"/>
    <n v="3605091.1408540471"/>
    <s v="Miramax"/>
    <n v="98"/>
  </r>
  <r>
    <s v="Lawnmower Man 2: Beyond Cyberspace"/>
    <x v="8"/>
    <x v="2"/>
    <x v="16"/>
    <n v="156.9"/>
    <s v="January 12, 1996 (United States)"/>
    <x v="65"/>
    <n v="9000"/>
    <s v="Farhad Mann"/>
    <s v="Farhad Mann"/>
    <s v="Patrick Bergin"/>
    <s v="United States"/>
    <n v="15000000"/>
    <n v="2409225"/>
    <n v="4678718.0210325047"/>
    <n v="16.061500000000002"/>
    <n v="1535516.2523900573"/>
    <s v="New Line Cinema"/>
    <n v="93"/>
  </r>
  <r>
    <s v="A Family Thing"/>
    <x v="8"/>
    <x v="3"/>
    <x v="16"/>
    <n v="156.9"/>
    <s v="March 29, 1996 (United States)"/>
    <x v="9"/>
    <n v="3400"/>
    <s v="Richard Pearce"/>
    <s v="Billy Bob Thornton"/>
    <s v="Robert Duvall"/>
    <s v="United States"/>
    <n v="0"/>
    <n v="10125417"/>
    <n v="19663572.7208413"/>
    <n v="0"/>
    <n v="6453420.6500956025"/>
    <s v="United Artists"/>
    <n v="109"/>
  </r>
  <r>
    <s v="Curdled"/>
    <x v="0"/>
    <x v="3"/>
    <x v="16"/>
    <n v="156.9"/>
    <s v="September 27, 1996 (United States)"/>
    <x v="23"/>
    <n v="4900"/>
    <s v="Reb Braddock"/>
    <s v="Reb Braddock"/>
    <s v="William Baldwin"/>
    <s v="United States"/>
    <n v="2300000"/>
    <n v="49620"/>
    <n v="96362.103250478001"/>
    <n v="2.1573913043478261"/>
    <n v="31625.239005736137"/>
    <s v="A Band Apart"/>
    <n v="88"/>
  </r>
  <r>
    <s v="First Kid"/>
    <x v="1"/>
    <x v="3"/>
    <x v="16"/>
    <n v="156.9"/>
    <s v="August 30, 1996 (United States)"/>
    <x v="11"/>
    <n v="10000"/>
    <s v="David Mickey Evans"/>
    <s v="Tim Kelleher"/>
    <s v="Sinbad"/>
    <s v="United States"/>
    <n v="0"/>
    <n v="26491793"/>
    <n v="51447095.775015928"/>
    <n v="0"/>
    <n v="16884507.966857873"/>
    <s v="Caravan Pictures"/>
    <n v="101"/>
  </r>
  <r>
    <s v="Eddie"/>
    <x v="8"/>
    <x v="3"/>
    <x v="16"/>
    <n v="156.9"/>
    <s v="May 31, 1996 (United States)"/>
    <x v="33"/>
    <n v="9300"/>
    <s v="Steve Rash"/>
    <s v="Steve Zacharias"/>
    <s v="Whoopi Goldberg"/>
    <s v="United States"/>
    <n v="30000000"/>
    <n v="31387164"/>
    <n v="60953912.497131929"/>
    <n v="104.62388"/>
    <n v="20004565.965583175"/>
    <s v="Permut Presentations"/>
    <n v="100"/>
  </r>
  <r>
    <s v="Feeling Minnesota"/>
    <x v="0"/>
    <x v="3"/>
    <x v="16"/>
    <n v="156.9"/>
    <s v="September 13, 1996 (United States)"/>
    <x v="20"/>
    <n v="11000"/>
    <s v="Steven Baigelman"/>
    <s v="Steven Baigelman"/>
    <s v="Keanu Reeves"/>
    <s v="United States"/>
    <n v="0"/>
    <n v="3124440"/>
    <n v="6067666.4627151052"/>
    <n v="0"/>
    <n v="1991357.5525812621"/>
    <s v="Fine Line Features"/>
    <n v="99"/>
  </r>
  <r>
    <s v="The Pillow Book"/>
    <x v="4"/>
    <x v="0"/>
    <x v="16"/>
    <n v="156.9"/>
    <s v="June 6, 1997 (United States)"/>
    <x v="17"/>
    <n v="13000"/>
    <s v="Peter Greenaway"/>
    <s v="Sei Shonagon"/>
    <s v="Vivian Wu"/>
    <s v="Netherlands"/>
    <n v="0"/>
    <n v="2372744"/>
    <n v="4607871.8725302741"/>
    <n v="0"/>
    <n v="1512265.1370299554"/>
    <s v="Centurion"/>
    <n v="126"/>
  </r>
  <r>
    <s v="The Adventures of Pinocchio"/>
    <x v="2"/>
    <x v="1"/>
    <x v="16"/>
    <n v="156.9"/>
    <s v="July 26, 1996 (United States)"/>
    <x v="33"/>
    <n v="5500"/>
    <s v="Steve Barron"/>
    <s v="Sherry Mills"/>
    <s v="Martin Landau"/>
    <s v="Czech Republic"/>
    <n v="25000000"/>
    <n v="15094530"/>
    <n v="29313596.500956021"/>
    <n v="60.378120000000003"/>
    <n v="9620478.0114722755"/>
    <s v="New Line Cinema"/>
    <n v="96"/>
  </r>
  <r>
    <s v="City Hall"/>
    <x v="0"/>
    <x v="0"/>
    <x v="16"/>
    <n v="156.9"/>
    <s v="February 16, 1996 (United States)"/>
    <x v="19"/>
    <n v="20000"/>
    <s v="Harold Becker"/>
    <s v="Ken Lipper"/>
    <s v="Al Pacino"/>
    <s v="United States"/>
    <n v="40000000"/>
    <n v="20340204"/>
    <n v="39500702.095602289"/>
    <n v="50.850510000000007"/>
    <n v="12963801.147227533"/>
    <s v="Castle Rock Entertainment"/>
    <n v="111"/>
  </r>
  <r>
    <s v="Night Falls on Manhattan"/>
    <x v="0"/>
    <x v="6"/>
    <x v="16"/>
    <n v="156.9"/>
    <s v="May 16, 1997 (United States)"/>
    <x v="14"/>
    <n v="6900"/>
    <s v="Sidney Lumet"/>
    <s v="Robert Daley"/>
    <s v="Andy Garcia"/>
    <s v="United States"/>
    <n v="0"/>
    <n v="9889670"/>
    <n v="19205751.746335246"/>
    <n v="0"/>
    <n v="6303167.6226896113"/>
    <s v="Paramount Pictures"/>
    <n v="113"/>
  </r>
  <r>
    <s v="The Great White Hype"/>
    <x v="0"/>
    <x v="3"/>
    <x v="16"/>
    <n v="156.9"/>
    <s v="May 3, 1996 (United States)"/>
    <x v="30"/>
    <n v="8500"/>
    <s v="Reginald Hudlin"/>
    <s v="Tony Hendra"/>
    <s v="Samuel L. Jackson"/>
    <s v="United States"/>
    <n v="0"/>
    <n v="8008255"/>
    <n v="15552041.4181007"/>
    <n v="0"/>
    <n v="5104050.3505417462"/>
    <s v="Atman Entertainment"/>
    <n v="91"/>
  </r>
  <r>
    <s v="Twelfth Night"/>
    <x v="1"/>
    <x v="3"/>
    <x v="16"/>
    <n v="156.9"/>
    <s v="October 25, 1996 (United States)"/>
    <x v="13"/>
    <n v="5700"/>
    <s v="Trevor Nunn"/>
    <s v="William Shakespeare"/>
    <s v="Helena Bonham Carter"/>
    <s v="Ireland"/>
    <n v="5000000"/>
    <n v="588621"/>
    <n v="1143102.7323135755"/>
    <n v="11.77242"/>
    <n v="375156.78776290634"/>
    <s v="Renaissance Films"/>
    <n v="134"/>
  </r>
  <r>
    <s v="Mary Reilly"/>
    <x v="0"/>
    <x v="0"/>
    <x v="16"/>
    <n v="156.9"/>
    <s v="February 23, 1996 (United States)"/>
    <x v="1"/>
    <n v="14000"/>
    <s v="Stephen Frears"/>
    <s v="Valerie Martin"/>
    <s v="Julia Roberts"/>
    <s v="United States"/>
    <n v="47000000"/>
    <n v="12379402"/>
    <n v="24040814.463989802"/>
    <n v="26.339153191489363"/>
    <n v="7889994.9012109628"/>
    <s v="NFH Productions"/>
    <n v="108"/>
  </r>
  <r>
    <s v="My Fellow Americans"/>
    <x v="8"/>
    <x v="1"/>
    <x v="16"/>
    <n v="156.9"/>
    <s v="December 20, 1996 (United States)"/>
    <x v="16"/>
    <n v="14000"/>
    <s v="Peter Segal"/>
    <s v="E. Jack Kaplan"/>
    <s v="Jack Lemmon"/>
    <s v="United States"/>
    <n v="21500000"/>
    <n v="22313201"/>
    <n v="43332264.784576163"/>
    <n v="103.78233023255814"/>
    <n v="14221288.081580626"/>
    <s v="Peters Entertainment"/>
    <n v="101"/>
  </r>
  <r>
    <s v="Sgt. Bilko"/>
    <x v="1"/>
    <x v="3"/>
    <x v="16"/>
    <n v="156.9"/>
    <s v="March 29, 1996 (United States)"/>
    <x v="1"/>
    <n v="22000"/>
    <s v="Jonathan Lynn"/>
    <s v="Nat Hiken"/>
    <s v="Steve Martin"/>
    <s v="United States"/>
    <n v="39000000"/>
    <n v="37956793"/>
    <n v="73712140.389420003"/>
    <n v="97.325110256410255"/>
    <n v="24191710.006373487"/>
    <s v="Imagine Entertainment"/>
    <n v="93"/>
  </r>
  <r>
    <s v="Heaven's Prisoners"/>
    <x v="0"/>
    <x v="0"/>
    <x v="16"/>
    <n v="156.9"/>
    <s v="May 17, 1996 (United States)"/>
    <x v="1"/>
    <n v="5100"/>
    <s v="Phil Joanou"/>
    <s v="James Lee Burke"/>
    <s v="Alec Baldwin"/>
    <s v="United States"/>
    <n v="25000000"/>
    <n v="5009305"/>
    <n v="9728076.6953473538"/>
    <n v="20.037220000000001"/>
    <n v="3192673.6775015933"/>
    <s v="PVM Entertainment"/>
    <n v="132"/>
  </r>
  <r>
    <s v="Caught"/>
    <x v="0"/>
    <x v="0"/>
    <x v="16"/>
    <n v="156.9"/>
    <s v="January 24, 1996 (United States)"/>
    <x v="14"/>
    <n v="1200"/>
    <s v="Robert M. Young"/>
    <s v="Edward Pomerantz"/>
    <s v="Edward James Olmos"/>
    <s v="United States"/>
    <n v="0"/>
    <n v="0"/>
    <n v="0"/>
    <n v="0"/>
    <n v="0"/>
    <s v="Cinehaus"/>
    <n v="110"/>
  </r>
  <r>
    <s v="I Shot Andy Warhol"/>
    <x v="0"/>
    <x v="5"/>
    <x v="16"/>
    <n v="156.9"/>
    <s v="May 1, 1996 (United States)"/>
    <x v="14"/>
    <n v="6400"/>
    <s v="Mary Harron"/>
    <s v="Jeremiah Newton"/>
    <s v="Lili Taylor"/>
    <s v="United Kingdom"/>
    <n v="0"/>
    <n v="1875527"/>
    <n v="3642275.8247291264"/>
    <n v="0"/>
    <n v="1195364.5634161886"/>
    <s v="Playhouse International Pictures"/>
    <n v="103"/>
  </r>
  <r>
    <s v="The Sunchaser"/>
    <x v="0"/>
    <x v="6"/>
    <x v="16"/>
    <n v="156.9"/>
    <s v="October 25, 1996 (United States)"/>
    <x v="19"/>
    <n v="4200"/>
    <s v="Michael Cimino"/>
    <s v="Charles Leavitt"/>
    <s v="Woody Harrelson"/>
    <s v="United States"/>
    <n v="0"/>
    <n v="21508"/>
    <n v="41768.563416188656"/>
    <n v="0"/>
    <n v="13708.094327597197"/>
    <s v="Appledown Films Inc."/>
    <n v="122"/>
  </r>
  <r>
    <s v="All Dogs Go to Heaven 2"/>
    <x v="2"/>
    <x v="10"/>
    <x v="16"/>
    <n v="156.9"/>
    <s v="March 29, 1996 (United States)"/>
    <x v="30"/>
    <n v="5700"/>
    <s v="Larry Leker"/>
    <s v="Arne Olsen"/>
    <s v="Charlie Sheen"/>
    <s v="United States"/>
    <n v="0"/>
    <n v="8620678"/>
    <n v="16741367.66475462"/>
    <n v="0"/>
    <n v="5494377.310388783"/>
    <s v="MGM Family Entertainment"/>
    <n v="82"/>
  </r>
  <r>
    <s v="Girl 6"/>
    <x v="0"/>
    <x v="3"/>
    <x v="16"/>
    <n v="156.9"/>
    <s v="March 22, 1996 (United States)"/>
    <x v="33"/>
    <n v="5900"/>
    <s v="Spike Lee"/>
    <s v="Suzan-Lori Parks"/>
    <s v="Theresa Randle"/>
    <s v="United States"/>
    <n v="12000000"/>
    <n v="4939939"/>
    <n v="9593367.8349267039"/>
    <n v="41.166158333333335"/>
    <n v="3148463.3524537925"/>
    <s v="Fox Searchlight Pictures"/>
    <n v="108"/>
  </r>
  <r>
    <s v="The Evening Star"/>
    <x v="8"/>
    <x v="3"/>
    <x v="16"/>
    <n v="156.9"/>
    <s v="December 25, 1996 (United States)"/>
    <x v="23"/>
    <n v="4300"/>
    <s v="Robert Harling"/>
    <s v="Larry McMurtry"/>
    <s v="Shirley MacLaine"/>
    <s v="United States"/>
    <n v="0"/>
    <n v="12767815"/>
    <n v="24795113.005098786"/>
    <n v="0"/>
    <n v="8137549.3945188019"/>
    <s v="Rysher Entertainment"/>
    <n v="129"/>
  </r>
  <r>
    <s v="Larger Than Life"/>
    <x v="1"/>
    <x v="3"/>
    <x v="16"/>
    <n v="156.9"/>
    <s v="November 1, 1996 (United States)"/>
    <x v="41"/>
    <n v="6900"/>
    <s v="Howard Franklin"/>
    <s v="Roy Blount Jr."/>
    <s v="Bill Murray"/>
    <s v="United States"/>
    <n v="30000000"/>
    <n v="8315693"/>
    <n v="16149086.405991076"/>
    <n v="27.718976666666666"/>
    <n v="5299995.5385595923"/>
    <s v="United Artists Pictures"/>
    <n v="93"/>
  </r>
  <r>
    <s v="Head Above Water"/>
    <x v="8"/>
    <x v="3"/>
    <x v="16"/>
    <n v="156.9"/>
    <s v="June 25, 1997 (United States)"/>
    <x v="22"/>
    <n v="7400"/>
    <s v="Jim Wilson"/>
    <s v="Eirik Ildahl"/>
    <s v="Harvey Keitel"/>
    <s v="United States"/>
    <n v="0"/>
    <n v="32212"/>
    <n v="62555.745060548114"/>
    <n v="0"/>
    <n v="20530.274059910771"/>
    <s v="Majestic Films International"/>
    <n v="92"/>
  </r>
  <r>
    <s v="Two If by Sea"/>
    <x v="0"/>
    <x v="3"/>
    <x v="16"/>
    <n v="156.9"/>
    <s v="January 12, 1996 (United States)"/>
    <x v="33"/>
    <n v="5500"/>
    <s v="Bill Bennett"/>
    <s v="Denis Leary"/>
    <s v="Sandra Bullock"/>
    <s v="United States"/>
    <n v="0"/>
    <n v="10658278"/>
    <n v="20698389.462077755"/>
    <n v="0"/>
    <n v="6793038.8782664118"/>
    <s v="Morgan Creek Entertainment"/>
    <n v="96"/>
  </r>
  <r>
    <s v="The Stupids"/>
    <x v="1"/>
    <x v="1"/>
    <x v="16"/>
    <n v="156.9"/>
    <s v="August 30, 1996 (United States)"/>
    <x v="29"/>
    <n v="6500"/>
    <s v="John Landis"/>
    <s v="James Marshall"/>
    <s v="Tom Arnold"/>
    <s v="United Kingdom"/>
    <n v="25000000"/>
    <n v="2491989"/>
    <n v="4839445.8145315479"/>
    <n v="9.9679560000000009"/>
    <n v="1588265.7743785852"/>
    <s v="Imagine Entertainment"/>
    <n v="94"/>
  </r>
  <r>
    <s v="The Funeral"/>
    <x v="0"/>
    <x v="6"/>
    <x v="16"/>
    <n v="156.9"/>
    <s v="November 1, 1996 (United States)"/>
    <x v="14"/>
    <n v="8400"/>
    <s v="Abel Ferrara"/>
    <s v="Nicholas St. John"/>
    <s v="Christopher Walken"/>
    <s v="United States"/>
    <n v="12500000"/>
    <n v="1227324"/>
    <n v="2383464.7724665389"/>
    <n v="9.8185919999999989"/>
    <n v="782233.26959847042"/>
    <s v="October Films"/>
    <n v="99"/>
  </r>
  <r>
    <s v="Kids in the Hall: Brain Candy"/>
    <x v="0"/>
    <x v="3"/>
    <x v="16"/>
    <n v="156.9"/>
    <s v="April 19, 1996 (United States)"/>
    <x v="15"/>
    <n v="8300"/>
    <s v="Kelly Makin"/>
    <s v="Norm Hiscock"/>
    <s v="Dave Foley"/>
    <s v="Canada"/>
    <n v="0"/>
    <n v="2654308"/>
    <n v="5154669.5194391329"/>
    <n v="0"/>
    <n v="1691719.5666029318"/>
    <s v="Paramount Pictures"/>
    <n v="89"/>
  </r>
  <r>
    <s v="High School High"/>
    <x v="8"/>
    <x v="3"/>
    <x v="16"/>
    <n v="156.9"/>
    <s v="October 25, 1996 (United States)"/>
    <x v="30"/>
    <n v="13000"/>
    <s v="Hart Bochner"/>
    <s v="David Zucker"/>
    <s v="Jon Lovitz"/>
    <s v="United States"/>
    <n v="0"/>
    <n v="21302121"/>
    <n v="41368746.135755256"/>
    <n v="0"/>
    <n v="13576877.629063098"/>
    <s v="TriStar Pictures"/>
    <n v="86"/>
  </r>
  <r>
    <s v="Schizopolis"/>
    <x v="4"/>
    <x v="3"/>
    <x v="16"/>
    <n v="156.9"/>
    <s v="April 9, 1997 (United States)"/>
    <x v="8"/>
    <n v="5300"/>
    <s v="Steven Soderbergh"/>
    <s v="Steven Soderbergh"/>
    <s v="Steven Soderbergh"/>
    <s v="United States"/>
    <n v="250000"/>
    <n v="10580"/>
    <n v="20546.373486297001"/>
    <n v="4.2320000000000002"/>
    <n v="6743.1485022307206"/>
    <s v=".406 Production"/>
    <n v="96"/>
  </r>
  <r>
    <s v="The Van"/>
    <x v="0"/>
    <x v="3"/>
    <x v="16"/>
    <n v="156.9"/>
    <s v="May 16, 1997 (United States)"/>
    <x v="17"/>
    <n v="4300"/>
    <s v="Stephen Frears"/>
    <s v="Roddy Doyle"/>
    <s v="Colm Meaney"/>
    <s v="United Kingdom"/>
    <n v="0"/>
    <n v="712095"/>
    <n v="1382889.3977055447"/>
    <n v="0"/>
    <n v="453852.77246653923"/>
    <s v="Beacon Communications"/>
    <n v="100"/>
  </r>
  <r>
    <s v="Alaska"/>
    <x v="1"/>
    <x v="1"/>
    <x v="16"/>
    <n v="156.9"/>
    <s v="August 14, 1996 (United States)"/>
    <x v="1"/>
    <n v="5200"/>
    <s v="Fraser C. Heston"/>
    <s v="Andy Burg"/>
    <s v="Thora Birch"/>
    <s v="United States"/>
    <n v="23000000"/>
    <n v="11829959"/>
    <n v="22973795.457616314"/>
    <n v="51.434604347826088"/>
    <n v="7539808.1580624608"/>
    <s v="Castle Rock Entertainment"/>
    <n v="109"/>
  </r>
  <r>
    <s v="Moll Flanders"/>
    <x v="8"/>
    <x v="0"/>
    <x v="16"/>
    <n v="156.9"/>
    <s v="June 14, 1996 (United States)"/>
    <x v="16"/>
    <n v="4100"/>
    <s v="Pen Densham"/>
    <s v="Daniel Defoe"/>
    <s v="Robin Wright"/>
    <s v="United States"/>
    <n v="0"/>
    <n v="3486957"/>
    <n v="6771674.9388145311"/>
    <n v="0"/>
    <n v="2222407.2657743786"/>
    <s v="Metro-Goldwyn-Mayer (MGM)"/>
    <n v="123"/>
  </r>
  <r>
    <s v="The Associate"/>
    <x v="8"/>
    <x v="3"/>
    <x v="16"/>
    <n v="156.9"/>
    <s v="October 25, 1996 (United States)"/>
    <x v="10"/>
    <n v="7800"/>
    <s v="Donald Petrie"/>
    <s v="Jenaro Prieto"/>
    <s v="Whoopi Goldberg"/>
    <s v="United States"/>
    <n v="0"/>
    <n v="12844057"/>
    <n v="24943175.066284254"/>
    <n v="0"/>
    <n v="8186142.1287444234"/>
    <s v="Hollywood Pictures"/>
    <n v="114"/>
  </r>
  <r>
    <s v="Shiloh"/>
    <x v="1"/>
    <x v="0"/>
    <x v="16"/>
    <n v="156.9"/>
    <s v="April 25, 1997 (United States)"/>
    <x v="5"/>
    <n v="3100"/>
    <s v="Dale Rosenbloom"/>
    <s v="Phyllis Reynolds Naylor"/>
    <s v="Blake Heron"/>
    <s v="United States"/>
    <n v="0"/>
    <n v="1007822"/>
    <n v="1957191.6086679413"/>
    <n v="0"/>
    <n v="642333.97068196302"/>
    <s v="Good Dog Productions LLC"/>
    <n v="93"/>
  </r>
  <r>
    <s v="In Love and War"/>
    <x v="8"/>
    <x v="5"/>
    <x v="16"/>
    <n v="156.9"/>
    <s v="January 24, 1997 (United States)"/>
    <x v="22"/>
    <n v="8300"/>
    <s v="Richard Attenborough"/>
    <s v="Henry S. Villard"/>
    <s v="Sandra Bullock"/>
    <s v="United States"/>
    <n v="0"/>
    <n v="25372294"/>
    <n v="49273027.289993621"/>
    <n v="0"/>
    <n v="16170996.813256852"/>
    <s v="Dimitri Villard Productions"/>
    <n v="113"/>
  </r>
  <r>
    <s v="Surviving Picasso"/>
    <x v="0"/>
    <x v="5"/>
    <x v="16"/>
    <n v="156.9"/>
    <s v="September 20, 1996 (United States)"/>
    <x v="5"/>
    <n v="7000"/>
    <s v="James Ivory"/>
    <s v="Arianna Huffington"/>
    <s v="Anthony Hopkins"/>
    <s v="United States"/>
    <n v="16000000"/>
    <n v="2021348"/>
    <n v="3925460.3926067557"/>
    <n v="12.633425000000001"/>
    <n v="1288303.3779477375"/>
    <s v="Merchant Ivory Productions"/>
    <n v="125"/>
  </r>
  <r>
    <s v="Kansas City"/>
    <x v="0"/>
    <x v="6"/>
    <x v="16"/>
    <n v="156.9"/>
    <s v="August 16, 1996 (United States)"/>
    <x v="21"/>
    <n v="4500"/>
    <s v="Robert Altman"/>
    <s v="Robert Altman"/>
    <s v="Jennifer Jason Leigh"/>
    <s v="France"/>
    <n v="19000000"/>
    <n v="1356828"/>
    <n v="2634961.7055449327"/>
    <n v="7.1412000000000004"/>
    <n v="864772.46653919702"/>
    <s v="CiBy 2000"/>
    <n v="116"/>
  </r>
  <r>
    <s v="Mr. Wrong"/>
    <x v="8"/>
    <x v="3"/>
    <x v="16"/>
    <n v="156.9"/>
    <s v="February 16, 1996 (United States)"/>
    <x v="51"/>
    <n v="4800"/>
    <s v="Nick Castle"/>
    <s v="Chris Matheson"/>
    <s v="Ellen DeGeneres"/>
    <s v="United States"/>
    <n v="0"/>
    <n v="12825141"/>
    <n v="24906440.17017208"/>
    <n v="0"/>
    <n v="8174086.0420650095"/>
    <s v="Mandeville Films"/>
    <n v="96"/>
  </r>
  <r>
    <s v="Fled"/>
    <x v="0"/>
    <x v="2"/>
    <x v="16"/>
    <n v="156.9"/>
    <s v="July 19, 1996 (United States)"/>
    <x v="20"/>
    <n v="8700"/>
    <s v="Kevin Hooks"/>
    <s v="Preston A. Whitmore II"/>
    <s v="Laurence Fishburne"/>
    <s v="United States"/>
    <n v="25000000"/>
    <n v="17193231"/>
    <n v="33389276.518164434"/>
    <n v="68.772924000000003"/>
    <n v="10958082.217973232"/>
    <s v="Metro-Goldwyn-Mayer (MGM)"/>
    <n v="98"/>
  </r>
  <r>
    <s v="Infinity"/>
    <x v="1"/>
    <x v="5"/>
    <x v="16"/>
    <n v="156.9"/>
    <s v="October 4, 1996 (United States)"/>
    <x v="19"/>
    <n v="1700"/>
    <s v="Matthew Broderick"/>
    <s v="Richard Feynman"/>
    <s v="Matthew Broderick"/>
    <s v="United States"/>
    <n v="0"/>
    <n v="195170"/>
    <n v="379020.38878266409"/>
    <n v="0"/>
    <n v="124391.33205863608"/>
    <s v="First Look International"/>
    <n v="119"/>
  </r>
  <r>
    <s v="Unforgettable"/>
    <x v="0"/>
    <x v="0"/>
    <x v="16"/>
    <n v="156.9"/>
    <s v="February 23, 1996 (United States)"/>
    <x v="22"/>
    <n v="5000"/>
    <s v="John Dahl"/>
    <s v="Bill Geddie"/>
    <s v="Ray Liotta"/>
    <s v="United States"/>
    <n v="18000000"/>
    <n v="2821671"/>
    <n v="5479688.6787762903"/>
    <n v="15.67595"/>
    <n v="1798388.1453154876"/>
    <s v="Dino De Laurentiis Company"/>
    <n v="117"/>
  </r>
  <r>
    <s v="Bloodsport 2"/>
    <x v="0"/>
    <x v="2"/>
    <x v="16"/>
    <n v="156.9"/>
    <s v="March 1, 1996 (United States)"/>
    <x v="25"/>
    <n v="2900"/>
    <s v="Alan Mehrez"/>
    <s v="Jeff Schechter"/>
    <s v="Daniel Bernhardt"/>
    <s v="United States"/>
    <n v="0"/>
    <n v="684351"/>
    <n v="1329010.5143403441"/>
    <n v="0"/>
    <n v="436170.17208413006"/>
    <s v="FM Entertainment International N.V."/>
    <n v="90"/>
  </r>
  <r>
    <s v="Phat Beach"/>
    <x v="0"/>
    <x v="3"/>
    <x v="16"/>
    <n v="156.9"/>
    <s v="August 2, 1996 (United States)"/>
    <x v="49"/>
    <n v="833"/>
    <s v="Doug Ellin"/>
    <s v="Cleveland O'Neal III"/>
    <s v="Jermaine Hopkins"/>
    <s v="United States"/>
    <n v="0"/>
    <n v="1383553"/>
    <n v="2686861.689611217"/>
    <n v="0"/>
    <n v="881805.60866794141"/>
    <s v="Connection III Entertainment"/>
    <n v="89"/>
  </r>
  <r>
    <s v="Last Dance"/>
    <x v="0"/>
    <x v="0"/>
    <x v="16"/>
    <n v="156.9"/>
    <s v="May 3, 1996 (United States)"/>
    <x v="46"/>
    <n v="4000"/>
    <s v="Bruce Beresford"/>
    <s v="Steven Haft"/>
    <s v="Sharon Stone"/>
    <s v="United States"/>
    <n v="0"/>
    <n v="5939449"/>
    <n v="11534417.528999362"/>
    <n v="0"/>
    <n v="3785499.6813256852"/>
    <s v="Touchstone Pictures"/>
    <n v="103"/>
  </r>
  <r>
    <s v="Grace of My Heart"/>
    <x v="0"/>
    <x v="3"/>
    <x v="16"/>
    <n v="156.9"/>
    <s v="September 13, 1996 (United States)"/>
    <x v="17"/>
    <n v="3600"/>
    <s v="Allison Anders"/>
    <s v="Allison Anders"/>
    <s v="Illeana Douglas"/>
    <s v="United States"/>
    <n v="5000000"/>
    <n v="660313"/>
    <n v="1282328.6876991712"/>
    <n v="13.20626"/>
    <n v="420849.58572339069"/>
    <s v="Cappa Production"/>
    <n v="116"/>
  </r>
  <r>
    <s v="Celtic Pride"/>
    <x v="8"/>
    <x v="3"/>
    <x v="16"/>
    <n v="156.9"/>
    <s v="April 19, 1996 (United States)"/>
    <x v="11"/>
    <n v="9600"/>
    <s v="Tom DeCerchio"/>
    <s v="Judd Apatow"/>
    <s v="Damon Wayans"/>
    <s v="United States"/>
    <n v="0"/>
    <n v="9255027"/>
    <n v="17973274.231357552"/>
    <n v="0"/>
    <n v="5898678.7762906309"/>
    <s v="Caravan Pictures"/>
    <n v="91"/>
  </r>
  <r>
    <s v="Ed"/>
    <x v="1"/>
    <x v="3"/>
    <x v="16"/>
    <n v="156.9"/>
    <s v="March 15, 1996 (United States)"/>
    <x v="42"/>
    <n v="8200"/>
    <s v="Bill CouturiÃ©"/>
    <s v="Ken Richards"/>
    <s v="Matt LeBlanc"/>
    <s v="United States"/>
    <n v="24000000"/>
    <n v="4422380"/>
    <n v="8588267.5971956663"/>
    <n v="18.426583333333333"/>
    <n v="2818597.8330146591"/>
    <s v="Longview Entertainment"/>
    <n v="94"/>
  </r>
  <r>
    <s v="The Game"/>
    <x v="0"/>
    <x v="0"/>
    <x v="17"/>
    <n v="160.5"/>
    <s v="September 12, 1997 (United States)"/>
    <x v="40"/>
    <n v="361000"/>
    <s v="David Fincher"/>
    <s v="John Brancato"/>
    <s v="Michael Douglas"/>
    <s v="United States"/>
    <n v="50000000"/>
    <n v="109423648"/>
    <n v="207734489.38068536"/>
    <n v="218.847296"/>
    <n v="68176727.725856692"/>
    <s v="Polygram Filmed Entertainment"/>
    <n v="129"/>
  </r>
  <r>
    <s v="Boogie Nights"/>
    <x v="0"/>
    <x v="0"/>
    <x v="17"/>
    <n v="160.5"/>
    <s v="October 31, 1997 (United States)"/>
    <x v="6"/>
    <n v="246000"/>
    <s v="Paul Thomas Anderson"/>
    <s v="Paul Thomas Anderson"/>
    <s v="Mark Wahlberg"/>
    <s v="United States"/>
    <n v="15000000"/>
    <n v="43101594"/>
    <n v="81825892.160747662"/>
    <n v="287.34396000000004"/>
    <n v="26854575.700934581"/>
    <s v="New Line Cinema"/>
    <n v="155"/>
  </r>
  <r>
    <s v="Titanic"/>
    <x v="8"/>
    <x v="0"/>
    <x v="17"/>
    <n v="160.5"/>
    <s v="December 19, 1997 (United States)"/>
    <x v="40"/>
    <n v="1100000"/>
    <s v="James Cameron"/>
    <s v="James Cameron"/>
    <s v="Leonardo DiCaprio"/>
    <s v="United States"/>
    <n v="200000000"/>
    <n v="2201647264"/>
    <n v="4179700444.4909658"/>
    <n v="1100.8236320000001"/>
    <n v="1371742843.6137071"/>
    <s v="Twentieth Century Fox"/>
    <n v="194"/>
  </r>
  <r>
    <s v="The Fifth Element"/>
    <x v="8"/>
    <x v="2"/>
    <x v="17"/>
    <n v="160.5"/>
    <s v="May 9, 1997 (United States)"/>
    <x v="3"/>
    <n v="444000"/>
    <s v="Luc Besson"/>
    <s v="Luc Besson"/>
    <s v="Bruce Willis"/>
    <s v="France"/>
    <n v="93000000"/>
    <n v="263920180"/>
    <n v="501037251.37694705"/>
    <n v="283.78513978494624"/>
    <n v="164436249.22118381"/>
    <s v="Columbia Pictures"/>
    <n v="126"/>
  </r>
  <r>
    <s v="Austin Powers: International Man of Mystery"/>
    <x v="8"/>
    <x v="1"/>
    <x v="17"/>
    <n v="160.5"/>
    <s v="May 2, 1997 (United States)"/>
    <x v="9"/>
    <n v="227000"/>
    <s v="Jay Roach"/>
    <s v="Mike Myers"/>
    <s v="Mike Myers"/>
    <s v="United States"/>
    <n v="16500000"/>
    <n v="67683989"/>
    <n v="128494152.3258567"/>
    <n v="410.20599393939392"/>
    <n v="42170709.657320872"/>
    <s v="Capella International"/>
    <n v="89"/>
  </r>
  <r>
    <s v="Lolita"/>
    <x v="0"/>
    <x v="0"/>
    <x v="17"/>
    <n v="160.5"/>
    <s v="September 25, 1998 (United States)"/>
    <x v="15"/>
    <n v="54000"/>
    <s v="Adrian Lyne"/>
    <s v="Vladimir Nabokov"/>
    <s v="Jeremy Irons"/>
    <s v="France"/>
    <n v="62000000"/>
    <n v="1071255"/>
    <n v="2033715.8785046728"/>
    <n v="1.7278306451612904"/>
    <n v="667448.59813084116"/>
    <s v="Guild"/>
    <n v="137"/>
  </r>
  <r>
    <s v="Good Will Hunting"/>
    <x v="0"/>
    <x v="0"/>
    <x v="17"/>
    <n v="160.5"/>
    <s v="January 9, 1998 (United States)"/>
    <x v="28"/>
    <n v="887000"/>
    <s v="Gus Van Sant"/>
    <s v="Matt Damon"/>
    <s v="Robin Williams"/>
    <s v="United States"/>
    <n v="10000000"/>
    <n v="225933435"/>
    <n v="428921605.26168221"/>
    <n v="2259.3343500000001"/>
    <n v="140768495.32710281"/>
    <s v="Miramax"/>
    <n v="126"/>
  </r>
  <r>
    <s v="Starship Troopers"/>
    <x v="0"/>
    <x v="2"/>
    <x v="17"/>
    <n v="160.5"/>
    <s v="November 7, 1997 (United States)"/>
    <x v="13"/>
    <n v="276000"/>
    <s v="Paul Verhoeven"/>
    <s v="Edward Neumeier"/>
    <s v="Casper Van Dien"/>
    <s v="United States"/>
    <n v="105000000"/>
    <n v="121214377"/>
    <n v="230118508.85919002"/>
    <n v="115.44226380952381"/>
    <n v="75522976.323987544"/>
    <s v="TriStar Pictures"/>
    <n v="129"/>
  </r>
  <r>
    <s v="The Devil's Advocate"/>
    <x v="0"/>
    <x v="0"/>
    <x v="17"/>
    <n v="160.5"/>
    <s v="October 17, 1997 (United States)"/>
    <x v="24"/>
    <n v="342000"/>
    <s v="Taylor Hackford"/>
    <s v="Andrew Neiderman"/>
    <s v="Keanu Reeves"/>
    <s v="Germany"/>
    <n v="57000000"/>
    <n v="152944660"/>
    <n v="290356622.44236761"/>
    <n v="268.3239649122807"/>
    <n v="95292623.052959502"/>
    <s v="Warner Bros."/>
    <n v="144"/>
  </r>
  <r>
    <s v="Con Air"/>
    <x v="0"/>
    <x v="2"/>
    <x v="17"/>
    <n v="160.5"/>
    <s v="June 6, 1997 (United States)"/>
    <x v="15"/>
    <n v="282000"/>
    <s v="Simon West"/>
    <s v="Scott Rosenberg"/>
    <s v="Nicolas Cage"/>
    <s v="United States"/>
    <n v="75000000"/>
    <n v="224012234"/>
    <n v="425274315.88660437"/>
    <n v="298.68297866666666"/>
    <n v="139571485.35825545"/>
    <s v="Touchstone Pictures"/>
    <n v="115"/>
  </r>
  <r>
    <s v="Jackie Brown"/>
    <x v="0"/>
    <x v="6"/>
    <x v="17"/>
    <n v="160.5"/>
    <s v="December 25, 1997 (United States)"/>
    <x v="24"/>
    <n v="325000"/>
    <s v="Quentin Tarantino"/>
    <s v="Quentin Tarantino"/>
    <s v="Pam Grier"/>
    <s v="United States"/>
    <n v="12000000"/>
    <n v="39673807"/>
    <n v="75318436.09283489"/>
    <n v="330.61505833333331"/>
    <n v="24718882.866043612"/>
    <s v="Miramax"/>
    <n v="154"/>
  </r>
  <r>
    <s v="L.A. Confidential"/>
    <x v="0"/>
    <x v="6"/>
    <x v="17"/>
    <n v="160.5"/>
    <s v="September 19, 1997 (United States)"/>
    <x v="7"/>
    <n v="544000"/>
    <s v="Curtis Hanson"/>
    <s v="James Ellroy"/>
    <s v="Kevin Spacey"/>
    <s v="United States"/>
    <n v="35000000"/>
    <n v="126216940"/>
    <n v="239615586.40498441"/>
    <n v="360.61982857142857"/>
    <n v="78639838.006230533"/>
    <s v="New Regency Productions"/>
    <n v="138"/>
  </r>
  <r>
    <s v="Life Is Beautiful"/>
    <x v="8"/>
    <x v="3"/>
    <x v="17"/>
    <n v="160.5"/>
    <s v="December 20, 1997 (Italy)"/>
    <x v="60"/>
    <n v="642000"/>
    <s v="Roberto Benigni"/>
    <s v="Vincenzo Cerami"/>
    <s v="Roberto Benigni"/>
    <s v="Italy"/>
    <n v="20000000"/>
    <n v="230098753"/>
    <n v="436829221.4274143"/>
    <n v="1150.4937649999999"/>
    <n v="143363709.0342679"/>
    <s v="Melampo Cinematografica"/>
    <n v="116"/>
  </r>
  <r>
    <s v="Contact"/>
    <x v="1"/>
    <x v="0"/>
    <x v="17"/>
    <n v="160.5"/>
    <s v="July 11, 1997 (United States)"/>
    <x v="24"/>
    <n v="260000"/>
    <s v="Robert Zemeckis"/>
    <s v="James V. Hart"/>
    <s v="Jodie Foster"/>
    <s v="United States"/>
    <n v="90000000"/>
    <n v="171120329"/>
    <n v="324862082.53146416"/>
    <n v="190.13369888888889"/>
    <n v="106617027.41433021"/>
    <s v="Warner Bros."/>
    <n v="150"/>
  </r>
  <r>
    <s v="Men in Black"/>
    <x v="8"/>
    <x v="2"/>
    <x v="17"/>
    <n v="160.5"/>
    <s v="July 2, 1997 (United States)"/>
    <x v="4"/>
    <n v="529000"/>
    <s v="Barry Sonnenfeld"/>
    <s v="Lowell Cunningham"/>
    <s v="Tommy Lee Jones"/>
    <s v="United States"/>
    <n v="90000000"/>
    <n v="589390539"/>
    <n v="1118923970.3009346"/>
    <n v="654.87837666666667"/>
    <n v="367221519.62616825"/>
    <s v="Columbia Pictures"/>
    <n v="98"/>
  </r>
  <r>
    <s v="Home Alone 3"/>
    <x v="1"/>
    <x v="2"/>
    <x v="17"/>
    <n v="160.5"/>
    <s v="December 12, 1997 (United States)"/>
    <x v="54"/>
    <n v="109000"/>
    <s v="Raja Gosnell"/>
    <s v="John Hughes"/>
    <s v="Alex D. Linz"/>
    <s v="United States"/>
    <n v="32000000"/>
    <n v="79082515"/>
    <n v="150133597.01246107"/>
    <n v="247.13285937500001"/>
    <n v="49272595.015576325"/>
    <s v="Twentieth Century Fox"/>
    <n v="102"/>
  </r>
  <r>
    <s v="Air Force One"/>
    <x v="0"/>
    <x v="2"/>
    <x v="17"/>
    <n v="160.5"/>
    <s v="July 25, 1997 (United States)"/>
    <x v="16"/>
    <n v="185000"/>
    <s v="Wolfgang Petersen"/>
    <s v="Andrew W. Marlowe"/>
    <s v="Harrison Ford"/>
    <s v="United States"/>
    <n v="85000000"/>
    <n v="315156409"/>
    <n v="598306279.26666665"/>
    <n v="370.77224588235293"/>
    <n v="196359133.33333334"/>
    <s v="Columbia Pictures"/>
    <n v="124"/>
  </r>
  <r>
    <s v="Batman &amp; Robin"/>
    <x v="8"/>
    <x v="2"/>
    <x v="17"/>
    <n v="160.5"/>
    <s v="June 20, 1997 (United States)"/>
    <x v="51"/>
    <n v="238000"/>
    <s v="Joel Schumacher"/>
    <s v="Bob Kane"/>
    <s v="Arnold Schwarzenegger"/>
    <s v="United States"/>
    <n v="125000000"/>
    <n v="238235719"/>
    <n v="452276782.42554516"/>
    <n v="190.58857520000001"/>
    <n v="148433469.78193146"/>
    <s v="Warner Bros."/>
    <n v="125"/>
  </r>
  <r>
    <s v="Event Horizon"/>
    <x v="0"/>
    <x v="4"/>
    <x v="17"/>
    <n v="160.5"/>
    <s v="August 15, 1997 (United States)"/>
    <x v="17"/>
    <n v="164000"/>
    <s v="Paul W.S. Anderson"/>
    <s v="Philip Eisner"/>
    <s v="Laurence Fishburne"/>
    <s v="United Kingdom"/>
    <n v="60000000"/>
    <n v="26673829"/>
    <n v="50638727.079750776"/>
    <n v="44.456381666666665"/>
    <n v="16619208.099688474"/>
    <s v="Golar Productions"/>
    <n v="96"/>
  </r>
  <r>
    <s v="Hercules"/>
    <x v="2"/>
    <x v="10"/>
    <x v="17"/>
    <n v="160.5"/>
    <s v="June 27, 1997 (United States)"/>
    <x v="4"/>
    <n v="212000"/>
    <s v="Ron Clements"/>
    <s v="Ron Clements"/>
    <s v="Tate Donovan"/>
    <s v="United States"/>
    <n v="85000000"/>
    <n v="252712101"/>
    <n v="479759359.34392524"/>
    <n v="297.30835411764707"/>
    <n v="157453022.42990655"/>
    <s v="Walt Disney Pictures"/>
    <n v="93"/>
  </r>
  <r>
    <s v="Dante's Peak"/>
    <x v="8"/>
    <x v="2"/>
    <x v="17"/>
    <n v="160.5"/>
    <s v="February 7, 1997 (United States)"/>
    <x v="22"/>
    <n v="85000"/>
    <s v="Roger Donaldson"/>
    <s v="Leslie Bohem"/>
    <s v="Pierce Brosnan"/>
    <s v="United States"/>
    <n v="116000000"/>
    <n v="178127760"/>
    <n v="338165286.42990655"/>
    <n v="153.55841379310345"/>
    <n v="110983028.03738318"/>
    <s v="Universal Pictures"/>
    <n v="108"/>
  </r>
  <r>
    <s v="The Lost World: Jurassic Park"/>
    <x v="8"/>
    <x v="2"/>
    <x v="17"/>
    <n v="160.5"/>
    <s v="May 23, 1997 (United States)"/>
    <x v="14"/>
    <n v="388000"/>
    <s v="Steven Spielberg"/>
    <s v="Michael Crichton"/>
    <s v="Jeff Goldblum"/>
    <s v="United States"/>
    <n v="73000000"/>
    <n v="618638999"/>
    <n v="1174450485.9520249"/>
    <n v="847.45068356164381"/>
    <n v="385444859.19003117"/>
    <s v="Universal Pictures"/>
    <n v="129"/>
  </r>
  <r>
    <s v="Princess Mononoke"/>
    <x v="8"/>
    <x v="10"/>
    <x v="17"/>
    <n v="160.5"/>
    <s v="December 19, 1997 (United States)"/>
    <x v="0"/>
    <n v="357000"/>
    <s v="Hayao Miyazaki"/>
    <s v="Hayao Miyazaki"/>
    <s v="YÃ´ji Matsuda"/>
    <s v="Japan"/>
    <n v="0"/>
    <n v="169785704"/>
    <n v="322328373.88660437"/>
    <n v="0"/>
    <n v="105785485.35825545"/>
    <s v="DENTSU Music And Entertainment"/>
    <n v="134"/>
  </r>
  <r>
    <s v="Scream 2"/>
    <x v="0"/>
    <x v="4"/>
    <x v="17"/>
    <n v="160.5"/>
    <s v="December 12, 1997 (United States)"/>
    <x v="19"/>
    <n v="161000"/>
    <s v="Wes Craven"/>
    <s v="Kevin Williamson"/>
    <s v="Neve Campbell"/>
    <s v="United States"/>
    <n v="24000000"/>
    <n v="172363301"/>
    <n v="327221793.23800623"/>
    <n v="718.1804208333333"/>
    <n v="107391464.79750779"/>
    <s v="Dimension Films"/>
    <n v="120"/>
  </r>
  <r>
    <s v="Face/Off"/>
    <x v="0"/>
    <x v="2"/>
    <x v="17"/>
    <n v="160.5"/>
    <s v="June 27, 1997 (United States)"/>
    <x v="13"/>
    <n v="357000"/>
    <s v="John Woo"/>
    <s v="Mike Werb"/>
    <s v="John Travolta"/>
    <s v="United States"/>
    <n v="80000000"/>
    <n v="245676146"/>
    <n v="466402004.27538937"/>
    <n v="307.09518249999996"/>
    <n v="153069249.84423676"/>
    <s v="Permut Presentations"/>
    <n v="138"/>
  </r>
  <r>
    <s v="As Good as It Gets"/>
    <x v="8"/>
    <x v="3"/>
    <x v="17"/>
    <n v="160.5"/>
    <s v="December 25, 1997 (United States)"/>
    <x v="3"/>
    <n v="282000"/>
    <s v="James L. Brooks"/>
    <s v="Mark Andrus"/>
    <s v="Jack Nicholson"/>
    <s v="United States"/>
    <n v="50000000"/>
    <n v="314178011"/>
    <n v="596448847.05109036"/>
    <n v="628.35602200000005"/>
    <n v="195749539.56386292"/>
    <s v="TriStar Pictures"/>
    <n v="139"/>
  </r>
  <r>
    <s v="Gattaca"/>
    <x v="8"/>
    <x v="0"/>
    <x v="17"/>
    <n v="160.5"/>
    <s v="October 24, 1997 (United States)"/>
    <x v="40"/>
    <n v="287000"/>
    <s v="Andrew Niccol"/>
    <s v="Andrew Niccol"/>
    <s v="Ethan Hawke"/>
    <s v="United States"/>
    <n v="36000000"/>
    <n v="12532777"/>
    <n v="23792754.840498444"/>
    <n v="34.813269444444444"/>
    <n v="7808583.8006230528"/>
    <s v="Columbia Pictures"/>
    <n v="106"/>
  </r>
  <r>
    <s v="The Rainmaker"/>
    <x v="8"/>
    <x v="6"/>
    <x v="17"/>
    <n v="160.5"/>
    <s v="November 21, 1997 (United States)"/>
    <x v="13"/>
    <n v="68000"/>
    <s v="Francis Ford Coppola"/>
    <s v="John Grisham"/>
    <s v="Matt Damon"/>
    <s v="United States"/>
    <n v="40000000"/>
    <n v="45916769"/>
    <n v="87170339.652959496"/>
    <n v="114.79192250000001"/>
    <n v="28608578.816199377"/>
    <s v="Constellation Entertainment"/>
    <n v="135"/>
  </r>
  <r>
    <s v="I Know What You Did Last Summer"/>
    <x v="0"/>
    <x v="4"/>
    <x v="17"/>
    <n v="160.5"/>
    <s v="October 17, 1997 (United States)"/>
    <x v="46"/>
    <n v="136000"/>
    <s v="Jim Gillespie"/>
    <s v="Lois Duncan"/>
    <s v="Jennifer Love Hewitt"/>
    <s v="United States"/>
    <n v="17000000"/>
    <n v="125586134"/>
    <n v="238418037.56884736"/>
    <n v="738.74196470588242"/>
    <n v="78246812.461059198"/>
    <s v="Mandalay Entertainment"/>
    <n v="101"/>
  </r>
  <r>
    <s v="Alien: Resurrection"/>
    <x v="0"/>
    <x v="2"/>
    <x v="17"/>
    <n v="160.5"/>
    <s v="November 26, 1997 (United States)"/>
    <x v="19"/>
    <n v="234000"/>
    <s v="Jean-Pierre Jeunet"/>
    <s v="Dan O'Bannon"/>
    <s v="Sigourney Weaver"/>
    <s v="United States"/>
    <n v="75000000"/>
    <n v="161376069"/>
    <n v="306363166.50654203"/>
    <n v="215.168092"/>
    <n v="100545837.38317758"/>
    <s v="Brandywine Productions"/>
    <n v="109"/>
  </r>
  <r>
    <s v="Cube"/>
    <x v="0"/>
    <x v="0"/>
    <x v="17"/>
    <n v="160.5"/>
    <s v="July 11, 1998 (Netherlands)"/>
    <x v="13"/>
    <n v="218000"/>
    <s v="Vincenzo Natali"/>
    <s v="AndrÃ© Bijelic"/>
    <s v="Nicole de Boer"/>
    <s v="Canada"/>
    <n v="0"/>
    <n v="565727"/>
    <n v="1074000.1052959501"/>
    <n v="0"/>
    <n v="352477.88161993772"/>
    <s v="Cube Libre"/>
    <n v="90"/>
  </r>
  <r>
    <s v="Liar Liar"/>
    <x v="8"/>
    <x v="3"/>
    <x v="17"/>
    <n v="160.5"/>
    <s v="March 21, 1997 (United States)"/>
    <x v="15"/>
    <n v="289000"/>
    <s v="Tom Shadyac"/>
    <s v="Paul Guay"/>
    <s v="Jim Carrey"/>
    <s v="United States"/>
    <n v="45000000"/>
    <n v="302710615"/>
    <n v="574678656.63862932"/>
    <n v="672.6902555555555"/>
    <n v="188604744.54828662"/>
    <s v="Universal Pictures"/>
    <n v="86"/>
  </r>
  <r>
    <s v="Donnie Brasco"/>
    <x v="0"/>
    <x v="5"/>
    <x v="17"/>
    <n v="160.5"/>
    <s v="February 28, 1997 (United States)"/>
    <x v="3"/>
    <n v="287000"/>
    <s v="Mike Newell"/>
    <s v="Joseph D. Pistone"/>
    <s v="Al Pacino"/>
    <s v="United States"/>
    <n v="35000000"/>
    <n v="124909762"/>
    <n v="237133984.30778816"/>
    <n v="356.88503428571431"/>
    <n v="77825396.884735197"/>
    <s v="Mandalay Entertainment"/>
    <n v="127"/>
  </r>
  <r>
    <s v="George of the Jungle"/>
    <x v="1"/>
    <x v="2"/>
    <x v="17"/>
    <n v="160.5"/>
    <s v="July 16, 1997 (United States)"/>
    <x v="30"/>
    <n v="73000"/>
    <s v="Sam Weisman"/>
    <s v="Jay Ward"/>
    <s v="Brendan Fraser"/>
    <s v="United States"/>
    <n v="55000000"/>
    <n v="174463257"/>
    <n v="331208438.67850465"/>
    <n v="317.20592181818182"/>
    <n v="108699848.59813084"/>
    <s v="Walt Disney Pictures"/>
    <n v="92"/>
  </r>
  <r>
    <s v="Anastasia"/>
    <x v="2"/>
    <x v="10"/>
    <x v="17"/>
    <n v="160.5"/>
    <s v="November 21, 1997 (United States)"/>
    <x v="13"/>
    <n v="115000"/>
    <s v="Don Bluth"/>
    <s v="Susan Gauthier"/>
    <s v="Meg Ryan"/>
    <s v="United States"/>
    <n v="50000000"/>
    <n v="139804348"/>
    <n v="265410497.41806853"/>
    <n v="279.60869599999995"/>
    <n v="87105512.772585675"/>
    <s v="Twentieth Century Fox"/>
    <n v="94"/>
  </r>
  <r>
    <s v="Fools Rush In"/>
    <x v="8"/>
    <x v="3"/>
    <x v="17"/>
    <n v="160.5"/>
    <s v="February 14, 1997 (United States)"/>
    <x v="10"/>
    <n v="34000"/>
    <s v="Andy Tennant"/>
    <s v="Joan Taylor"/>
    <s v="Matthew Perry"/>
    <s v="United States"/>
    <n v="20000000"/>
    <n v="29481428"/>
    <n v="55968791.972585671"/>
    <n v="147.40714"/>
    <n v="18368490.965732086"/>
    <s v="Columbia Pictures"/>
    <n v="109"/>
  </r>
  <r>
    <s v="Midnight in the Garden of Good and Evil"/>
    <x v="0"/>
    <x v="6"/>
    <x v="17"/>
    <n v="160.5"/>
    <s v="November 21, 1997 (United States)"/>
    <x v="14"/>
    <n v="37000"/>
    <s v="Clint Eastwood"/>
    <s v="John Berendt"/>
    <s v="John Cusack"/>
    <s v="United States"/>
    <n v="35000000"/>
    <n v="25105255"/>
    <n v="47660879.741433024"/>
    <n v="71.729299999999995"/>
    <n v="15641903.426791277"/>
    <s v="Warner Bros."/>
    <n v="155"/>
  </r>
  <r>
    <s v="Good Burger"/>
    <x v="1"/>
    <x v="3"/>
    <x v="17"/>
    <n v="160.5"/>
    <s v="July 25, 1997 (United States)"/>
    <x v="46"/>
    <n v="27000"/>
    <s v="Brian Robbins"/>
    <s v="Dan Schneider"/>
    <s v="Kel Mitchell"/>
    <s v="United States"/>
    <n v="9000000"/>
    <n v="23712993"/>
    <n v="45017750.573831774"/>
    <n v="263.47770000000003"/>
    <n v="14774450.46728972"/>
    <s v="Paramount Pictures"/>
    <n v="95"/>
  </r>
  <r>
    <s v="Perfect Blue"/>
    <x v="3"/>
    <x v="10"/>
    <x v="17"/>
    <n v="160.5"/>
    <s v="February 28, 1998 (Japan)"/>
    <x v="45"/>
    <n v="63000"/>
    <s v="Satoshi Kon"/>
    <s v="Sadayuki Murai"/>
    <s v="Junko Iwao"/>
    <s v="Japan"/>
    <n v="0"/>
    <n v="563130"/>
    <n v="1069069.8504672898"/>
    <n v="0"/>
    <n v="350859.81308411213"/>
    <s v="Rex Entertainment"/>
    <n v="81"/>
  </r>
  <r>
    <s v="The Edge"/>
    <x v="0"/>
    <x v="2"/>
    <x v="17"/>
    <n v="160.5"/>
    <s v="September 26, 1997 (United States)"/>
    <x v="15"/>
    <n v="70000"/>
    <s v="Lee Tamahori"/>
    <s v="David Mamet"/>
    <s v="Anthony Hopkins"/>
    <s v="United States"/>
    <n v="30000000"/>
    <n v="43312294"/>
    <n v="82225893.96760124"/>
    <n v="144.37431333333333"/>
    <n v="26985852.959501557"/>
    <s v="Art Linson Productions"/>
    <n v="117"/>
  </r>
  <r>
    <s v="My Best Friend's Wedding"/>
    <x v="8"/>
    <x v="3"/>
    <x v="17"/>
    <n v="160.5"/>
    <s v="June 20, 1997 (United States)"/>
    <x v="21"/>
    <n v="134000"/>
    <s v="P.J. Hogan"/>
    <s v="Ronald Bass"/>
    <s v="Julia Roberts"/>
    <s v="United States"/>
    <n v="38000000"/>
    <n v="299288605"/>
    <n v="568182167.87227416"/>
    <n v="787.60159210526308"/>
    <n v="186472651.09034267"/>
    <s v="TriStar Pictures"/>
    <n v="105"/>
  </r>
  <r>
    <s v="Anaconda"/>
    <x v="8"/>
    <x v="2"/>
    <x v="17"/>
    <n v="160.5"/>
    <s v="April 11, 1997 (United States)"/>
    <x v="25"/>
    <n v="99000"/>
    <s v="Luis Llosa"/>
    <s v="Hans Bauer"/>
    <s v="Jon Voight"/>
    <s v="United States"/>
    <n v="45000000"/>
    <n v="136885767"/>
    <n v="259869739.59439251"/>
    <n v="304.19059333333331"/>
    <n v="85287082.242990658"/>
    <s v="Cinema Line Film Corporation"/>
    <n v="89"/>
  </r>
  <r>
    <s v="Tomorrow Never Dies"/>
    <x v="8"/>
    <x v="2"/>
    <x v="17"/>
    <n v="160.5"/>
    <s v="December 19, 1997 (United States)"/>
    <x v="16"/>
    <n v="185000"/>
    <s v="Roger Spottiswoode"/>
    <s v="Bruce Feirstein"/>
    <s v="Pierce Brosnan"/>
    <s v="United Kingdom"/>
    <n v="110000000"/>
    <n v="333011068"/>
    <n v="632202320.37133956"/>
    <n v="302.73733454545453"/>
    <n v="207483531.46417445"/>
    <s v="Eon Productions"/>
    <n v="119"/>
  </r>
  <r>
    <s v="Speed 2: Cruise Control"/>
    <x v="8"/>
    <x v="2"/>
    <x v="17"/>
    <n v="160.5"/>
    <s v="June 13, 1997 (United States)"/>
    <x v="49"/>
    <n v="76000"/>
    <s v="Jan de Bont"/>
    <s v="Graham Yost"/>
    <s v="Sandra Bullock"/>
    <s v="United States"/>
    <n v="160000000"/>
    <n v="164508066"/>
    <n v="312309082.30654204"/>
    <n v="102.81754125"/>
    <n v="102497237.38317758"/>
    <s v="Blue Tulip Productions"/>
    <n v="121"/>
  </r>
  <r>
    <s v="The Saint"/>
    <x v="8"/>
    <x v="2"/>
    <x v="17"/>
    <n v="160.5"/>
    <s v="April 4, 1997 (United States)"/>
    <x v="19"/>
    <n v="64000"/>
    <s v="Phillip Noyce"/>
    <s v="Leslie Charteris"/>
    <s v="Val Kilmer"/>
    <s v="United States"/>
    <n v="68000000"/>
    <n v="118063304"/>
    <n v="224136378.37258565"/>
    <n v="173.62250588235295"/>
    <n v="73559690.965732083"/>
    <s v="Paramount Pictures"/>
    <n v="116"/>
  </r>
  <r>
    <s v="Lost Highway"/>
    <x v="0"/>
    <x v="16"/>
    <x v="17"/>
    <n v="160.5"/>
    <s v="January 15, 1997 (France)"/>
    <x v="37"/>
    <n v="134000"/>
    <s v="David Lynch"/>
    <s v="David Lynch"/>
    <s v="Bill Pullman"/>
    <s v="France"/>
    <n v="15000000"/>
    <n v="3703548"/>
    <n v="7030972.4336448601"/>
    <n v="24.69032"/>
    <n v="2307506.5420560748"/>
    <s v="CiBy 2000"/>
    <n v="134"/>
  </r>
  <r>
    <s v="The Full Monty"/>
    <x v="0"/>
    <x v="3"/>
    <x v="17"/>
    <n v="160.5"/>
    <s v="September 19, 1997 (United States)"/>
    <x v="13"/>
    <n v="101000"/>
    <s v="Peter Cattaneo"/>
    <s v="Simon Beaufoy"/>
    <s v="Robert Carlyle"/>
    <s v="United Kingdom"/>
    <n v="3500000"/>
    <n v="257938649"/>
    <n v="489681659.50342679"/>
    <n v="7369.6756857142855"/>
    <n v="160709438.62928349"/>
    <s v="Redwave Films"/>
    <n v="91"/>
  </r>
  <r>
    <s v="Spawn"/>
    <x v="8"/>
    <x v="2"/>
    <x v="17"/>
    <n v="160.5"/>
    <s v="August 1, 1997 (United States)"/>
    <x v="33"/>
    <n v="65000"/>
    <s v="Mark A.Z. DippÃ©"/>
    <s v="Todd McFarlane"/>
    <s v="Michael Jai White"/>
    <s v="United States"/>
    <n v="40000000"/>
    <n v="87840042"/>
    <n v="166759257.3046729"/>
    <n v="219.60010500000001"/>
    <n v="54728998.130841121"/>
    <s v="McFarlane Films"/>
    <n v="96"/>
  </r>
  <r>
    <s v="Romy and Michele's High School Reunion"/>
    <x v="0"/>
    <x v="3"/>
    <x v="17"/>
    <n v="160.5"/>
    <s v="April 25, 1997 (United States)"/>
    <x v="19"/>
    <n v="43000"/>
    <s v="David Mirkin"/>
    <s v="Robin Schiff"/>
    <s v="Mira Sorvino"/>
    <s v="United States"/>
    <n v="0"/>
    <n v="29235353"/>
    <n v="55501632.766978189"/>
    <n v="0"/>
    <n v="18215173.20872274"/>
    <s v="Touchstone Pictures"/>
    <n v="92"/>
  </r>
  <r>
    <s v="Seven Years in Tibet"/>
    <x v="8"/>
    <x v="1"/>
    <x v="17"/>
    <n v="160.5"/>
    <s v="October 10, 1997 (United States)"/>
    <x v="12"/>
    <n v="134000"/>
    <s v="Jean-Jacques Annaud"/>
    <s v="Heinrich Harrer"/>
    <s v="Brad Pitt"/>
    <s v="United States"/>
    <n v="70000000"/>
    <n v="131457682"/>
    <n v="249564833.05545172"/>
    <n v="187.79668857142858"/>
    <n v="81905097.819314644"/>
    <s v="Mandalay Entertainment"/>
    <n v="136"/>
  </r>
  <r>
    <s v="Cop Land"/>
    <x v="0"/>
    <x v="6"/>
    <x v="17"/>
    <n v="160.5"/>
    <s v="August 15, 1997 (United States)"/>
    <x v="15"/>
    <n v="89000"/>
    <s v="James Mangold"/>
    <s v="James Mangold"/>
    <s v="Sylvester Stallone"/>
    <s v="United States"/>
    <n v="15000000"/>
    <n v="44862187"/>
    <n v="85168276.504049838"/>
    <n v="299.08124666666669"/>
    <n v="27951518.380062304"/>
    <s v="Miramax"/>
    <n v="105"/>
  </r>
  <r>
    <s v="Gummo"/>
    <x v="0"/>
    <x v="3"/>
    <x v="17"/>
    <n v="160.5"/>
    <s v="November 24, 1997 (Australia)"/>
    <x v="17"/>
    <n v="33000"/>
    <s v="Harmony Korine"/>
    <s v="Harmony Korine"/>
    <s v="Nick Sutton"/>
    <s v="United States"/>
    <n v="1300000"/>
    <n v="116799"/>
    <n v="221736.17009345794"/>
    <n v="8.9845384615384614"/>
    <n v="72771.962616822435"/>
    <s v="Fine Line Features"/>
    <n v="89"/>
  </r>
  <r>
    <s v="In &amp; Out"/>
    <x v="8"/>
    <x v="3"/>
    <x v="17"/>
    <n v="160.5"/>
    <s v="September 19, 1997 (United States)"/>
    <x v="5"/>
    <n v="40000"/>
    <s v="Frank Oz"/>
    <s v="Paul Rudnick"/>
    <s v="Kevin Kline"/>
    <s v="United States"/>
    <n v="35000000"/>
    <n v="63856929"/>
    <n v="121228699.47850467"/>
    <n v="182.44836857142857"/>
    <n v="39786248.598130845"/>
    <s v="Paramount Pictures"/>
    <n v="90"/>
  </r>
  <r>
    <s v="Wilde"/>
    <x v="0"/>
    <x v="5"/>
    <x v="17"/>
    <n v="160.5"/>
    <s v="May 1, 1998 (United States)"/>
    <x v="15"/>
    <n v="15000"/>
    <s v="Brian Gilbert"/>
    <s v="Julian Mitchell"/>
    <s v="Stephen Fry"/>
    <s v="United Kingdom"/>
    <n v="10000000"/>
    <n v="2158775"/>
    <n v="4098309.9221183802"/>
    <n v="21.58775"/>
    <n v="1345031.1526479751"/>
    <s v="Samuelson Productions"/>
    <n v="118"/>
  </r>
  <r>
    <s v="Chasing Amy"/>
    <x v="0"/>
    <x v="3"/>
    <x v="17"/>
    <n v="160.5"/>
    <s v="April 18, 1997 (United States)"/>
    <x v="13"/>
    <n v="134000"/>
    <s v="Kevin Smith"/>
    <s v="Kevin Smith"/>
    <s v="Ben Affleck"/>
    <s v="United States"/>
    <n v="250000"/>
    <n v="12021272"/>
    <n v="22821692.077258568"/>
    <n v="4808.5087999999996"/>
    <n v="7489889.0965732085"/>
    <s v="Too Askew Prod. Inc."/>
    <n v="113"/>
  </r>
  <r>
    <s v="U Turn"/>
    <x v="0"/>
    <x v="6"/>
    <x v="17"/>
    <n v="160.5"/>
    <s v="October 3, 1997 (United States)"/>
    <x v="17"/>
    <n v="50000"/>
    <s v="Oliver Stone"/>
    <s v="John Ridley"/>
    <s v="Sean Penn"/>
    <s v="United States"/>
    <n v="19000000"/>
    <n v="6682098"/>
    <n v="12685577.947663551"/>
    <n v="35.168936842105261"/>
    <n v="4163300.9345794395"/>
    <s v="Phoenix Pictures"/>
    <n v="125"/>
  </r>
  <r>
    <s v="Conspiracy Theory"/>
    <x v="0"/>
    <x v="2"/>
    <x v="17"/>
    <n v="160.5"/>
    <s v="August 8, 1997 (United States)"/>
    <x v="17"/>
    <n v="96000"/>
    <s v="Richard Donner"/>
    <s v="Brian Helgeland"/>
    <s v="Mel Gibson"/>
    <s v="United States"/>
    <n v="75000000"/>
    <n v="136982834"/>
    <n v="260054015.69968846"/>
    <n v="182.64377866666666"/>
    <n v="85347560.124610588"/>
    <s v="Warner Bros."/>
    <n v="135"/>
  </r>
  <r>
    <s v="Breakdown"/>
    <x v="0"/>
    <x v="6"/>
    <x v="17"/>
    <n v="160.5"/>
    <s v="May 2, 1997 (United States)"/>
    <x v="15"/>
    <n v="51000"/>
    <s v="Jonathan Mostow"/>
    <s v="Jonathan Mostow"/>
    <s v="Kurt Russell"/>
    <s v="United States"/>
    <n v="36000000"/>
    <n v="50159144"/>
    <n v="95224244.092211843"/>
    <n v="139.33095555555553"/>
    <n v="31251803.115264799"/>
    <s v="Dino De Laurentiis Company"/>
    <n v="93"/>
  </r>
  <r>
    <s v="G.I. Jane"/>
    <x v="0"/>
    <x v="2"/>
    <x v="17"/>
    <n v="160.5"/>
    <s v="August 22, 1997 (United States)"/>
    <x v="22"/>
    <n v="75000"/>
    <s v="Ridley Scott"/>
    <s v="Danielle Alexandra"/>
    <s v="Demi Moore"/>
    <s v="United States"/>
    <n v="50000000"/>
    <n v="48169156"/>
    <n v="91446366.561993763"/>
    <n v="96.338312000000002"/>
    <n v="30011935.202492211"/>
    <s v="Caravan Pictures"/>
    <n v="125"/>
  </r>
  <r>
    <s v="The Jackal"/>
    <x v="0"/>
    <x v="2"/>
    <x v="17"/>
    <n v="160.5"/>
    <s v="November 14, 1997 (United States)"/>
    <x v="5"/>
    <n v="109000"/>
    <s v="Michael Caton-Jones"/>
    <s v="Kenneth Ross"/>
    <s v="Bruce Willis"/>
    <s v="United States"/>
    <n v="60000000"/>
    <n v="159330280"/>
    <n v="302479353.99376947"/>
    <n v="265.55046666666669"/>
    <n v="99271202.492211834"/>
    <s v="Universal Pictures"/>
    <n v="124"/>
  </r>
  <r>
    <s v="Kiss the Girls"/>
    <x v="0"/>
    <x v="6"/>
    <x v="17"/>
    <n v="160.5"/>
    <s v="October 3, 1997 (United States)"/>
    <x v="14"/>
    <n v="68000"/>
    <s v="Gary Fleder"/>
    <s v="James Patterson"/>
    <s v="Morgan Freeman"/>
    <s v="United States"/>
    <n v="27000000"/>
    <n v="60527873"/>
    <n v="114908678.52398753"/>
    <n v="224.17730740740743"/>
    <n v="37712070.404984422"/>
    <s v="Paramount Pictures"/>
    <n v="115"/>
  </r>
  <r>
    <s v="Vegas Vacation"/>
    <x v="1"/>
    <x v="3"/>
    <x v="17"/>
    <n v="160.5"/>
    <s v="February 14, 1997 (United States)"/>
    <x v="22"/>
    <n v="46000"/>
    <s v="Stephen Kessler"/>
    <s v="Elisa Bell"/>
    <s v="Chevy Chase"/>
    <s v="United States"/>
    <n v="25000000"/>
    <n v="36400360"/>
    <n v="69103985.619937688"/>
    <n v="145.60144"/>
    <n v="22679352.024922118"/>
    <s v="Warner Bros."/>
    <n v="93"/>
  </r>
  <r>
    <s v="The Devil's Own"/>
    <x v="0"/>
    <x v="2"/>
    <x v="17"/>
    <n v="160.5"/>
    <s v="March 26, 1997 (United States)"/>
    <x v="19"/>
    <n v="62000"/>
    <s v="Alan J. Pakula"/>
    <s v="Kevin Jarre"/>
    <s v="Harrison Ford"/>
    <s v="United States"/>
    <n v="90000000"/>
    <n v="140807547"/>
    <n v="267315012.90280372"/>
    <n v="156.45283000000001"/>
    <n v="87730558.878504679"/>
    <s v="Columbia Pictures"/>
    <n v="111"/>
  </r>
  <r>
    <s v="Amistad"/>
    <x v="0"/>
    <x v="5"/>
    <x v="17"/>
    <n v="160.5"/>
    <s v="December 25, 1997 (United States)"/>
    <x v="4"/>
    <n v="73000"/>
    <s v="Steven Spielberg"/>
    <s v="David Franzoni"/>
    <s v="Djimon Hounsou"/>
    <s v="United States"/>
    <n v="36000000"/>
    <n v="44229441"/>
    <n v="83967044.689719617"/>
    <n v="122.85955833333333"/>
    <n v="27557284.112149533"/>
    <s v="Dreamworks Pictures"/>
    <n v="155"/>
  </r>
  <r>
    <s v="The Postman"/>
    <x v="0"/>
    <x v="2"/>
    <x v="17"/>
    <n v="160.5"/>
    <s v="December 25, 1997 (United States)"/>
    <x v="10"/>
    <n v="70000"/>
    <s v="Kevin Costner"/>
    <s v="David Brin"/>
    <s v="Kevin Costner"/>
    <s v="United States"/>
    <n v="80000000"/>
    <n v="17626234"/>
    <n v="33462389.406853583"/>
    <n v="22.032792499999999"/>
    <n v="10982077.258566977"/>
    <s v="Tig Productions"/>
    <n v="177"/>
  </r>
  <r>
    <s v="Mimic"/>
    <x v="0"/>
    <x v="4"/>
    <x v="17"/>
    <n v="160.5"/>
    <s v="August 22, 1997 (United States)"/>
    <x v="22"/>
    <n v="47000"/>
    <s v="Guillermo del Toro"/>
    <s v="Donald A. Wollheim"/>
    <s v="Mira Sorvino"/>
    <s v="United States"/>
    <n v="30000000"/>
    <n v="25480803"/>
    <n v="48373835.975700937"/>
    <n v="84.936009999999996"/>
    <n v="15875889.719626168"/>
    <s v="Dimension Films"/>
    <n v="105"/>
  </r>
  <r>
    <s v="Fierce Creatures"/>
    <x v="8"/>
    <x v="3"/>
    <x v="17"/>
    <n v="160.5"/>
    <s v="January 24, 1997 (United States)"/>
    <x v="5"/>
    <n v="24000"/>
    <s v="Fred Schepisi"/>
    <s v="John Cleese"/>
    <s v="John Cleese"/>
    <s v="United Kingdom"/>
    <n v="25000000"/>
    <n v="9381260"/>
    <n v="17809781.445482865"/>
    <n v="37.525039999999997"/>
    <n v="5845021.8068535831"/>
    <s v="Universal Pictures"/>
    <n v="93"/>
  </r>
  <r>
    <s v="Grosse Pointe Blank"/>
    <x v="0"/>
    <x v="2"/>
    <x v="17"/>
    <n v="160.5"/>
    <s v="April 11, 1997 (United States)"/>
    <x v="4"/>
    <n v="90000"/>
    <s v="George Armitage"/>
    <s v="Tom Jankiewicz"/>
    <s v="John Cusack"/>
    <s v="United States"/>
    <n v="15000000"/>
    <n v="28084357"/>
    <n v="53316533.195638627"/>
    <n v="187.22904666666668"/>
    <n v="17498041.744548287"/>
    <s v="Hollywood Pictures"/>
    <n v="107"/>
  </r>
  <r>
    <s v="Mortal Kombat: Annihilation"/>
    <x v="8"/>
    <x v="2"/>
    <x v="17"/>
    <n v="160.5"/>
    <s v="November 21, 1997 (United States)"/>
    <x v="47"/>
    <n v="51000"/>
    <s v="John R. Leonetti"/>
    <s v="Ed Boon"/>
    <s v="Robin Shou"/>
    <s v="United States"/>
    <n v="30000000"/>
    <n v="51376861"/>
    <n v="97536009.636760116"/>
    <n v="171.25620333333333"/>
    <n v="32010505.295950156"/>
    <s v="New Line Cinema"/>
    <n v="95"/>
  </r>
  <r>
    <s v="Spice World"/>
    <x v="1"/>
    <x v="3"/>
    <x v="17"/>
    <n v="160.5"/>
    <s v="January 23, 1998 (United States)"/>
    <x v="50"/>
    <n v="34000"/>
    <s v="Bob Spiers"/>
    <s v="Spice Girls"/>
    <s v="Mel B"/>
    <s v="United Kingdom"/>
    <n v="25000000"/>
    <n v="29342592"/>
    <n v="55705219.828037381"/>
    <n v="117.370368"/>
    <n v="18281988.78504673"/>
    <s v="Columbia Pictures"/>
    <n v="93"/>
  </r>
  <r>
    <s v="Selena"/>
    <x v="1"/>
    <x v="5"/>
    <x v="17"/>
    <n v="160.5"/>
    <s v="March 21, 1997 (United States)"/>
    <x v="8"/>
    <n v="26000"/>
    <s v="Gregory Nava"/>
    <s v="Gregory Nava"/>
    <s v="Jennifer Lopez"/>
    <s v="United States"/>
    <n v="20000000"/>
    <n v="35281794"/>
    <n v="66980452.534579441"/>
    <n v="176.40897000000001"/>
    <n v="21982426.168224297"/>
    <s v="Q Productions"/>
    <n v="127"/>
  </r>
  <r>
    <s v="Happy Together"/>
    <x v="3"/>
    <x v="0"/>
    <x v="17"/>
    <n v="160.5"/>
    <s v="May 30, 1997 (Hong Kong)"/>
    <x v="3"/>
    <n v="25000"/>
    <s v="Kar-Wai Wong"/>
    <s v="Manuel Puig"/>
    <s v="Leslie Cheung"/>
    <s v="Hong Kong"/>
    <n v="4200000"/>
    <n v="585773"/>
    <n v="1112056.2809968847"/>
    <n v="13.946976190476191"/>
    <n v="364967.60124610591"/>
    <s v="Block 2 Pictures"/>
    <n v="96"/>
  </r>
  <r>
    <s v="The Borrowers"/>
    <x v="1"/>
    <x v="1"/>
    <x v="17"/>
    <n v="160.5"/>
    <s v="February 13, 1998 (United States)"/>
    <x v="23"/>
    <n v="20000"/>
    <s v="Peter Hewitt"/>
    <s v="Mary Norton"/>
    <s v="John Goodman"/>
    <s v="United Kingdom"/>
    <n v="29000000"/>
    <n v="22619589"/>
    <n v="42941986.095327102"/>
    <n v="77.998582758620699"/>
    <n v="14093201.869158879"/>
    <s v="Polygram Filmed Entertainment"/>
    <n v="89"/>
  </r>
  <r>
    <s v="The Peacemaker"/>
    <x v="0"/>
    <x v="2"/>
    <x v="17"/>
    <n v="160.5"/>
    <s v="September 26, 1997 (United States)"/>
    <x v="22"/>
    <n v="55000"/>
    <s v="Mimi Leder"/>
    <s v="Leslie Cockburn"/>
    <s v="George Clooney"/>
    <s v="United States"/>
    <n v="50000000"/>
    <n v="110463140"/>
    <n v="209707905.0342679"/>
    <n v="220.92627999999999"/>
    <n v="68824386.292834893"/>
    <s v="Dreamworks Pictures"/>
    <n v="124"/>
  </r>
  <r>
    <s v="Volcano"/>
    <x v="8"/>
    <x v="2"/>
    <x v="17"/>
    <n v="160.5"/>
    <s v="April 25, 1997 (United States)"/>
    <x v="30"/>
    <n v="73000"/>
    <s v="Mick Jackson"/>
    <s v="Jerome Armstrong"/>
    <s v="Tommy Lee Jones"/>
    <s v="United States"/>
    <n v="90000000"/>
    <n v="122823468"/>
    <n v="233173275.38691589"/>
    <n v="136.47051999999999"/>
    <n v="76525525.233644858"/>
    <s v="Twentieth Century Fox"/>
    <n v="104"/>
  </r>
  <r>
    <s v="Clockwatchers"/>
    <x v="8"/>
    <x v="3"/>
    <x v="17"/>
    <n v="160.5"/>
    <s v="May 15, 1998 (United States)"/>
    <x v="14"/>
    <n v="4800"/>
    <s v="Jill Sprecher"/>
    <s v="Jill Sprecher"/>
    <s v="Toni Collette"/>
    <s v="United Kingdom"/>
    <n v="0"/>
    <n v="537948"/>
    <n v="1021263.2747663552"/>
    <n v="0"/>
    <n v="335170.09345794393"/>
    <s v="Goldcrest Films International"/>
    <n v="96"/>
  </r>
  <r>
    <s v="Bliss"/>
    <x v="0"/>
    <x v="0"/>
    <x v="17"/>
    <n v="160.5"/>
    <s v="April 14, 1997 (United States)"/>
    <x v="22"/>
    <n v="2300"/>
    <s v="Lance Young"/>
    <s v="Lance Young"/>
    <s v="Craig Sheffer"/>
    <s v="Canada"/>
    <n v="0"/>
    <n v="294064"/>
    <n v="558263.5563862928"/>
    <n v="0"/>
    <n v="183217.44548286605"/>
    <s v="Triumph Films"/>
    <n v="103"/>
  </r>
  <r>
    <s v="Mousehunt"/>
    <x v="1"/>
    <x v="3"/>
    <x v="17"/>
    <n v="160.5"/>
    <s v="December 19, 1997 (United States)"/>
    <x v="16"/>
    <n v="53000"/>
    <s v="Gore Verbinski"/>
    <s v="Adam Rifkin"/>
    <s v="Nathan Lane"/>
    <s v="United States"/>
    <n v="38000000"/>
    <n v="122417389"/>
    <n v="232402357.80872273"/>
    <n v="322.15102368421054"/>
    <n v="76272516.510903433"/>
    <s v="Dreamworks Pictures"/>
    <n v="98"/>
  </r>
  <r>
    <s v="Inventing the Abbotts"/>
    <x v="0"/>
    <x v="0"/>
    <x v="17"/>
    <n v="160.5"/>
    <s v="April 4, 1997 (United States)"/>
    <x v="5"/>
    <n v="12000"/>
    <s v="Pat O'Connor"/>
    <s v="Sue Miller"/>
    <s v="Liv Tyler"/>
    <s v="United States"/>
    <n v="0"/>
    <n v="5936344"/>
    <n v="11269806.958255451"/>
    <n v="0"/>
    <n v="3698656.6978193149"/>
    <s v="Fox 2000 Pictures"/>
    <n v="110"/>
  </r>
  <r>
    <s v="Open Your Eyes"/>
    <x v="0"/>
    <x v="0"/>
    <x v="17"/>
    <n v="160.5"/>
    <s v="December 19, 1997 (Spain)"/>
    <x v="3"/>
    <n v="65000"/>
    <s v="Alejandro AmenÃ¡bar"/>
    <s v="Alejandro AmenÃ¡bar"/>
    <s v="Eduardo Noriega"/>
    <s v="Spain"/>
    <n v="0"/>
    <n v="377967"/>
    <n v="717548.56635514018"/>
    <n v="0"/>
    <n v="235493.45794392523"/>
    <s v="Canal+ EspaÃ±a"/>
    <n v="119"/>
  </r>
  <r>
    <s v="Beverly Hills Ninja"/>
    <x v="8"/>
    <x v="2"/>
    <x v="17"/>
    <n v="160.5"/>
    <s v="January 17, 1997 (United States)"/>
    <x v="41"/>
    <n v="40000"/>
    <s v="Dennis Dugan"/>
    <s v="Mark Feldberg"/>
    <s v="Chris Farley"/>
    <s v="United States"/>
    <n v="18000000"/>
    <n v="31480418"/>
    <n v="59763759.280996881"/>
    <n v="174.89121111111109"/>
    <n v="19613967.601246107"/>
    <s v="3 Arts Entertainment"/>
    <n v="88"/>
  </r>
  <r>
    <s v="Murder at 1600"/>
    <x v="0"/>
    <x v="2"/>
    <x v="17"/>
    <n v="160.5"/>
    <s v="April 18, 1997 (United States)"/>
    <x v="10"/>
    <n v="29000"/>
    <s v="Dwight H. Little"/>
    <s v="Wayne Beach"/>
    <s v="Wesley Snipes"/>
    <s v="United States"/>
    <n v="40000000"/>
    <n v="25804707"/>
    <n v="48988749.052336447"/>
    <n v="64.511767499999991"/>
    <n v="16077699.065420561"/>
    <s v="Warner Bros."/>
    <n v="107"/>
  </r>
  <r>
    <s v="Flubber"/>
    <x v="1"/>
    <x v="3"/>
    <x v="17"/>
    <n v="160.5"/>
    <s v="November 26, 1997 (United States)"/>
    <x v="11"/>
    <n v="86000"/>
    <s v="Les Mayfield"/>
    <s v="Samuel W. Taylor"/>
    <s v="Robin Williams"/>
    <s v="United States"/>
    <n v="80000000"/>
    <n v="177977226"/>
    <n v="337879506.30654204"/>
    <n v="222.4715325"/>
    <n v="110889237.38317758"/>
    <s v="Walt Disney Pictures"/>
    <n v="93"/>
  </r>
  <r>
    <s v="Orgazmo"/>
    <x v="5"/>
    <x v="3"/>
    <x v="17"/>
    <n v="160.5"/>
    <s v="October 23, 1998 (United States)"/>
    <x v="10"/>
    <n v="35000"/>
    <s v="Trey Parker"/>
    <s v="Trey Parker"/>
    <s v="Trey Parker"/>
    <s v="United States"/>
    <n v="1000000"/>
    <n v="602302"/>
    <n v="1143435.6348909657"/>
    <n v="60.230200000000004"/>
    <n v="375266.04361370718"/>
    <s v="Kuzui Enterprises"/>
    <n v="94"/>
  </r>
  <r>
    <s v="The Ice Storm"/>
    <x v="0"/>
    <x v="0"/>
    <x v="17"/>
    <n v="160.5"/>
    <s v="November 26, 1997 (United States)"/>
    <x v="34"/>
    <n v="54000"/>
    <s v="Ang Lee"/>
    <s v="Rick Moody"/>
    <s v="Kevin Kline"/>
    <s v="United States"/>
    <n v="18000000"/>
    <n v="8038061"/>
    <n v="15259795.555763239"/>
    <n v="44.655894444444442"/>
    <n v="5008137.6947040502"/>
    <s v="Fox Searchlight Pictures"/>
    <n v="112"/>
  </r>
  <r>
    <s v="Soul Food"/>
    <x v="0"/>
    <x v="3"/>
    <x v="17"/>
    <n v="160.5"/>
    <s v="September 26, 1997 (United States)"/>
    <x v="9"/>
    <n v="7400"/>
    <s v="George Tillman Jr."/>
    <s v="George Tillman Jr."/>
    <s v="Vanessa Williams"/>
    <s v="United States"/>
    <n v="7500000"/>
    <n v="43700855"/>
    <n v="82963554.632398754"/>
    <n v="582.67806666666672"/>
    <n v="27227947.040498443"/>
    <s v="Fox 2000 Pictures"/>
    <n v="115"/>
  </r>
  <r>
    <s v="Children of Heaven"/>
    <x v="1"/>
    <x v="0"/>
    <x v="17"/>
    <n v="160.5"/>
    <s v="January 22, 1999 (United States)"/>
    <x v="28"/>
    <n v="68000"/>
    <s v="Majid Majidi"/>
    <s v="Majid Majidi"/>
    <s v="Mohammad Amir Naji"/>
    <s v="Iran"/>
    <n v="180000"/>
    <n v="933933"/>
    <n v="1773017.9757009347"/>
    <n v="518.85166666666669"/>
    <n v="581889.71962616825"/>
    <s v="Kanun parvaresh fekri"/>
    <n v="89"/>
  </r>
  <r>
    <s v="Double Team"/>
    <x v="0"/>
    <x v="2"/>
    <x v="17"/>
    <n v="160.5"/>
    <s v="April 4, 1997 (United States)"/>
    <x v="25"/>
    <n v="32000"/>
    <s v="Hark Tsui"/>
    <s v="Don Jakoby"/>
    <s v="Jean-Claude Van Damme"/>
    <s v="United States"/>
    <n v="30000000"/>
    <n v="11438337"/>
    <n v="21715023.575700935"/>
    <n v="38.127789999999997"/>
    <n v="7126689.7196261687"/>
    <s v="Mandalay Entertainment"/>
    <n v="93"/>
  </r>
  <r>
    <s v="The Relic"/>
    <x v="0"/>
    <x v="4"/>
    <x v="17"/>
    <n v="160.5"/>
    <s v="January 10, 1997 (United States)"/>
    <x v="1"/>
    <n v="26000"/>
    <s v="Peter Hyams"/>
    <s v="Douglas Preston"/>
    <s v="Penelope Ann Miller"/>
    <s v="United Kingdom"/>
    <n v="40000000"/>
    <n v="33956608"/>
    <n v="64464663.287227415"/>
    <n v="84.89152"/>
    <n v="21156765.109034266"/>
    <s v="British Broadcasting Corporation (BBC)"/>
    <n v="110"/>
  </r>
  <r>
    <s v="An American Werewolf in Paris"/>
    <x v="0"/>
    <x v="3"/>
    <x v="17"/>
    <n v="160.5"/>
    <s v="December 25, 1997 (United States)"/>
    <x v="27"/>
    <n v="24000"/>
    <s v="Anthony Waller"/>
    <s v="John Landis"/>
    <s v="Tom Everett Scott"/>
    <s v="United Kingdom"/>
    <n v="25000000"/>
    <n v="26570463"/>
    <n v="50442492.685981311"/>
    <n v="106.281852"/>
    <n v="16554805.607476635"/>
    <s v="Hollywood Pictures"/>
    <n v="105"/>
  </r>
  <r>
    <s v="Bean"/>
    <x v="8"/>
    <x v="1"/>
    <x v="17"/>
    <n v="160.5"/>
    <s v="November 7, 1997 (United States)"/>
    <x v="16"/>
    <n v="100000"/>
    <s v="Mel Smith"/>
    <s v="Rowan Atkinson"/>
    <s v="Rowan Atkinson"/>
    <s v="United Kingdom"/>
    <n v="18000000"/>
    <n v="251212670"/>
    <n v="476912776.00623053"/>
    <n v="1395.6259444444445"/>
    <n v="156518797.50778815"/>
    <s v="Polygram Filmed Entertainment"/>
    <n v="89"/>
  </r>
  <r>
    <s v="Wag the Dog"/>
    <x v="0"/>
    <x v="3"/>
    <x v="17"/>
    <n v="160.5"/>
    <s v="January 9, 1998 (United States)"/>
    <x v="12"/>
    <n v="80000"/>
    <s v="Barry Levinson"/>
    <s v="Larry Beinhart"/>
    <s v="Dustin Hoffman"/>
    <s v="United States"/>
    <n v="15000000"/>
    <n v="64256513"/>
    <n v="121987286.67352025"/>
    <n v="428.37675333333334"/>
    <n v="40035210.591900311"/>
    <s v="Baltimore Pictures"/>
    <n v="97"/>
  </r>
  <r>
    <s v="Taste of Cherry"/>
    <x v="4"/>
    <x v="0"/>
    <x v="17"/>
    <n v="160.5"/>
    <s v="November 26, 1997 (France)"/>
    <x v="40"/>
    <n v="26000"/>
    <s v="Abbas Kiarostami"/>
    <s v="Abbas Kiarostami"/>
    <s v="Homayoun Ershadi"/>
    <s v="Iran"/>
    <n v="0"/>
    <n v="10923"/>
    <n v="20736.685981308412"/>
    <n v="0"/>
    <n v="6805.6074766355141"/>
    <s v="Abbas Kiarostami Productions"/>
    <n v="95"/>
  </r>
  <r>
    <s v="Absolute Power"/>
    <x v="0"/>
    <x v="2"/>
    <x v="17"/>
    <n v="160.5"/>
    <s v="February 14, 1997 (United States)"/>
    <x v="17"/>
    <n v="52000"/>
    <s v="Clint Eastwood"/>
    <s v="David Baldacci"/>
    <s v="Clint Eastwood"/>
    <s v="United States"/>
    <n v="50000000"/>
    <n v="50068310"/>
    <n v="95051800.978193149"/>
    <n v="100.13662000000001"/>
    <n v="31195208.722741432"/>
    <s v="Castle Rock Entertainment"/>
    <n v="121"/>
  </r>
  <r>
    <s v="Wishmaster"/>
    <x v="0"/>
    <x v="7"/>
    <x v="17"/>
    <n v="160.5"/>
    <s v="September 19, 1997 (United States)"/>
    <x v="1"/>
    <n v="21000"/>
    <s v="Robert Kurtzman"/>
    <s v="Peter Atkins"/>
    <s v="Tammy Lauren"/>
    <s v="United States"/>
    <n v="5000000"/>
    <n v="15738769"/>
    <n v="29879145.883489095"/>
    <n v="314.77537999999998"/>
    <n v="9806086.6043613702"/>
    <s v="Image Organization"/>
    <n v="90"/>
  </r>
  <r>
    <s v="Jungle 2 Jungle"/>
    <x v="1"/>
    <x v="3"/>
    <x v="17"/>
    <n v="160.5"/>
    <s v="March 7, 1997 (United States)"/>
    <x v="33"/>
    <n v="23000"/>
    <s v="John Pasquin"/>
    <s v="HervÃ© Palud"/>
    <s v="Tim Allen"/>
    <s v="United States"/>
    <n v="32000000"/>
    <n v="59927618"/>
    <n v="113769129.00062305"/>
    <n v="187.27380625000001"/>
    <n v="37338079.750778817"/>
    <s v="Walt Disney Pictures"/>
    <n v="105"/>
  </r>
  <r>
    <s v="B*A*P*S"/>
    <x v="8"/>
    <x v="3"/>
    <x v="17"/>
    <n v="160.5"/>
    <s v="March 28, 1997 (United States)"/>
    <x v="32"/>
    <n v="5000"/>
    <s v="Robert Townsend"/>
    <s v="Troy Byer"/>
    <s v="Halle Berry"/>
    <s v="United States"/>
    <n v="0"/>
    <n v="7338279"/>
    <n v="13931299.758878505"/>
    <n v="0"/>
    <n v="4572136.4485981306"/>
    <s v="New Line Cinema"/>
    <n v="91"/>
  </r>
  <r>
    <s v="Private Parts"/>
    <x v="0"/>
    <x v="5"/>
    <x v="17"/>
    <n v="160.5"/>
    <s v="March 7, 1997 (United States)"/>
    <x v="15"/>
    <n v="35000"/>
    <s v="Betty Thomas"/>
    <s v="Howard Stern"/>
    <s v="Howard Stern"/>
    <s v="United States"/>
    <n v="28000000"/>
    <n v="41230799"/>
    <n v="78274295.671651095"/>
    <n v="147.25285357142857"/>
    <n v="25688971.339563861"/>
    <s v="Paramount Pictures"/>
    <n v="109"/>
  </r>
  <r>
    <s v="The Boxer"/>
    <x v="0"/>
    <x v="0"/>
    <x v="17"/>
    <n v="160.5"/>
    <s v="January 9, 1998 (United States)"/>
    <x v="9"/>
    <n v="20000"/>
    <s v="Jim Sheridan"/>
    <s v="Jim Sheridan"/>
    <s v="Daniel Day-Lewis"/>
    <s v="United States"/>
    <n v="0"/>
    <n v="16534578"/>
    <n v="31389943.405607477"/>
    <n v="0"/>
    <n v="10301917.757009346"/>
    <s v="Universal Pictures"/>
    <n v="113"/>
  </r>
  <r>
    <s v="Picture Perfect"/>
    <x v="8"/>
    <x v="3"/>
    <x v="17"/>
    <n v="160.5"/>
    <s v="August 1, 1997 (United States)"/>
    <x v="30"/>
    <n v="19000"/>
    <s v="Glenn Gordon Caron"/>
    <s v="Arleen Sorkin"/>
    <s v="Jennifer Aniston"/>
    <s v="United States"/>
    <n v="10000000"/>
    <n v="44332015"/>
    <n v="84161775.517133951"/>
    <n v="443.32015000000001"/>
    <n v="27621193.146417446"/>
    <s v="3 Arts Entertainment"/>
    <n v="101"/>
  </r>
  <r>
    <s v="Money Talks"/>
    <x v="0"/>
    <x v="2"/>
    <x v="17"/>
    <n v="160.5"/>
    <s v="August 22, 1997 (United States)"/>
    <x v="19"/>
    <n v="28000"/>
    <s v="Brett Ratner"/>
    <s v="Joel Cohen"/>
    <s v="Charlie Sheen"/>
    <s v="United States"/>
    <n v="25000000"/>
    <n v="48407611"/>
    <n v="91899059.636760116"/>
    <n v="193.63044400000001"/>
    <n v="30160505.295950156"/>
    <s v="New Line Cinema"/>
    <n v="97"/>
  </r>
  <r>
    <s v="The Sweet Hereafter"/>
    <x v="0"/>
    <x v="0"/>
    <x v="17"/>
    <n v="160.5"/>
    <s v="November 21, 1997 (United States)"/>
    <x v="24"/>
    <n v="33000"/>
    <s v="Atom Egoyan"/>
    <s v="Russell Banks"/>
    <s v="Ian Holm"/>
    <s v="Canada"/>
    <n v="0"/>
    <n v="3263585"/>
    <n v="6195728.0342679126"/>
    <n v="0"/>
    <n v="2033386.292834891"/>
    <s v="Alliance Communications Corporation"/>
    <n v="112"/>
  </r>
  <r>
    <s v="RocketMan"/>
    <x v="1"/>
    <x v="3"/>
    <x v="17"/>
    <n v="160.5"/>
    <s v="October 10, 1997 (United States)"/>
    <x v="23"/>
    <n v="9200"/>
    <s v="Stuart Gillard"/>
    <s v="Oren Aviv"/>
    <s v="Harland Williams"/>
    <s v="United States"/>
    <n v="0"/>
    <n v="15448043"/>
    <n v="29327219.327725857"/>
    <n v="0"/>
    <n v="9624948.9096573219"/>
    <s v="Caravan Pictures"/>
    <n v="95"/>
  </r>
  <r>
    <s v="Switchback"/>
    <x v="0"/>
    <x v="6"/>
    <x v="17"/>
    <n v="160.5"/>
    <s v="October 31, 1997 (United States)"/>
    <x v="5"/>
    <n v="13000"/>
    <s v="Jeb Stuart"/>
    <s v="Jeb Stuart"/>
    <s v="Danny Glover"/>
    <s v="United States"/>
    <n v="37000000"/>
    <n v="6492660"/>
    <n v="12325940.822429907"/>
    <n v="17.547729729729731"/>
    <n v="4045271.0280373832"/>
    <s v="Pacific Western"/>
    <n v="118"/>
  </r>
  <r>
    <s v="Wild America"/>
    <x v="1"/>
    <x v="2"/>
    <x v="17"/>
    <n v="160.5"/>
    <s v="July 2, 1997 (United States)"/>
    <x v="5"/>
    <n v="7000"/>
    <s v="William Dear"/>
    <s v="David Michael Wieger"/>
    <s v="Jonathan Taylor Thomas"/>
    <s v="United States"/>
    <n v="0"/>
    <n v="7342923"/>
    <n v="13940116.125233645"/>
    <n v="0"/>
    <n v="4575029.9065420562"/>
    <s v="Morgan Creek Entertainment"/>
    <n v="106"/>
  </r>
  <r>
    <s v="Nothing to Lose"/>
    <x v="0"/>
    <x v="2"/>
    <x v="17"/>
    <n v="160.5"/>
    <s v="July 18, 1997 (United States)"/>
    <x v="17"/>
    <n v="45000"/>
    <s v="Steve Oedekerk"/>
    <s v="Steve Oedekerk"/>
    <s v="Martin Lawrence"/>
    <s v="United States"/>
    <n v="25000000"/>
    <n v="44480039"/>
    <n v="84442790.550155759"/>
    <n v="177.92015599999999"/>
    <n v="27713419.937694706"/>
    <s v="O Entertainment"/>
    <n v="98"/>
  </r>
  <r>
    <s v="Steel"/>
    <x v="8"/>
    <x v="2"/>
    <x v="17"/>
    <n v="160.5"/>
    <s v="August 15, 1997 (United States)"/>
    <x v="43"/>
    <n v="12000"/>
    <s v="Kenneth Johnson"/>
    <s v="Louise Simonson"/>
    <s v="Shaquille O'Neal"/>
    <s v="United States"/>
    <n v="16000000"/>
    <n v="1710972"/>
    <n v="3248181.7345794393"/>
    <n v="10.693574999999999"/>
    <n v="1066026.1682242991"/>
    <s v="DC Entertainment"/>
    <n v="97"/>
  </r>
  <r>
    <s v="Eve's Bayou"/>
    <x v="0"/>
    <x v="0"/>
    <x v="17"/>
    <n v="160.5"/>
    <s v="November 7, 1997 (United States)"/>
    <x v="4"/>
    <n v="9100"/>
    <s v="Kasi Lemmons"/>
    <s v="Kasi Lemmons"/>
    <s v="Samuel L. Jackson"/>
    <s v="United States"/>
    <n v="6000000"/>
    <n v="14842388"/>
    <n v="28177418.215576325"/>
    <n v="247.37313333333333"/>
    <n v="9247593.7694704048"/>
    <s v="Trimark Pictures"/>
    <n v="109"/>
  </r>
  <r>
    <s v="Kundun"/>
    <x v="8"/>
    <x v="5"/>
    <x v="17"/>
    <n v="160.5"/>
    <s v="January 16, 1998 (United States)"/>
    <x v="9"/>
    <n v="27000"/>
    <s v="Martin Scorsese"/>
    <s v="Melissa Mathison"/>
    <s v="Tenzin Thuthob Tsarong"/>
    <s v="United States"/>
    <n v="28000000"/>
    <n v="5684789"/>
    <n v="10792244.28847352"/>
    <n v="20.302817857142859"/>
    <n v="3541924.6105919005"/>
    <s v="De Fina-Cappa"/>
    <n v="134"/>
  </r>
  <r>
    <s v="Cure"/>
    <x v="4"/>
    <x v="6"/>
    <x v="17"/>
    <n v="160.5"/>
    <s v="July 8, 2001 (United States)"/>
    <x v="34"/>
    <n v="12000"/>
    <s v="Kiyoshi Kurosawa"/>
    <s v="Kiyoshi Kurosawa"/>
    <s v="Masato Hagiwara"/>
    <s v="Japan"/>
    <n v="0"/>
    <n v="0"/>
    <n v="0"/>
    <n v="0"/>
    <n v="0"/>
    <s v="Daiei Studios"/>
    <n v="111"/>
  </r>
  <r>
    <s v="Live Flesh"/>
    <x v="0"/>
    <x v="0"/>
    <x v="17"/>
    <n v="160.5"/>
    <s v="January 16, 1998 (United States)"/>
    <x v="34"/>
    <n v="29000"/>
    <s v="Pedro AlmodÃ³var"/>
    <s v="Pedro AlmodÃ³var"/>
    <s v="Liberto Rabal"/>
    <s v="Spain"/>
    <n v="0"/>
    <n v="1785901"/>
    <n v="3390430.1227414329"/>
    <n v="0"/>
    <n v="1112710.9034267913"/>
    <s v="El Deseo"/>
    <n v="103"/>
  </r>
  <r>
    <s v="Fire Down Below"/>
    <x v="0"/>
    <x v="2"/>
    <x v="17"/>
    <n v="160.5"/>
    <s v="September 5, 1997 (United States)"/>
    <x v="27"/>
    <n v="17000"/>
    <s v="FÃ©lix EnrÃ­quez AlcalÃ¡"/>
    <s v="Jeb Stuart"/>
    <s v="Steven Seagal"/>
    <s v="United States"/>
    <n v="60000000"/>
    <n v="16228448"/>
    <n v="30808773.243613705"/>
    <n v="27.047413333333331"/>
    <n v="10111182.554517133"/>
    <s v="Warner Bros."/>
    <n v="105"/>
  </r>
  <r>
    <s v="Air Bud"/>
    <x v="1"/>
    <x v="3"/>
    <x v="17"/>
    <n v="160.5"/>
    <s v="August 1, 1997 (United States)"/>
    <x v="11"/>
    <n v="17000"/>
    <s v="Charles Martin Smith"/>
    <s v="Kevin DiCicco"/>
    <s v="Michael Jeter"/>
    <s v="United States"/>
    <n v="3000000"/>
    <n v="23144499"/>
    <n v="43938497.478504673"/>
    <n v="771.48329999999999"/>
    <n v="14420248.598130841"/>
    <s v="Walt Disney Pictures"/>
    <n v="98"/>
  </r>
  <r>
    <s v="The Opposite of Sex"/>
    <x v="0"/>
    <x v="3"/>
    <x v="17"/>
    <n v="160.5"/>
    <s v="May 22, 1998 (United States)"/>
    <x v="5"/>
    <n v="20000"/>
    <s v="Don Roos"/>
    <s v="Don Roos"/>
    <s v="Christina Ricci"/>
    <s v="United States"/>
    <n v="5000000"/>
    <n v="5881367"/>
    <n v="11165436.292211838"/>
    <n v="117.62733999999999"/>
    <n v="3664403.1152647976"/>
    <s v="Rysher Entertainment"/>
    <n v="105"/>
  </r>
  <r>
    <s v="For Richer or Poorer"/>
    <x v="8"/>
    <x v="3"/>
    <x v="17"/>
    <n v="160.5"/>
    <s v="December 12, 1997 (United States)"/>
    <x v="1"/>
    <n v="10000"/>
    <s v="Bryan Spicer"/>
    <s v="Jana Howington"/>
    <s v="Tim Allen"/>
    <s v="United States"/>
    <n v="35000000"/>
    <n v="32748995"/>
    <n v="62172079.60436137"/>
    <n v="93.568557142857145"/>
    <n v="20404358.255451713"/>
    <s v="Universal Pictures"/>
    <n v="115"/>
  </r>
  <r>
    <s v="The Castle"/>
    <x v="0"/>
    <x v="3"/>
    <x v="17"/>
    <n v="160.5"/>
    <s v="May 7, 1999 (United States)"/>
    <x v="3"/>
    <n v="15000"/>
    <s v="Rob Sitch"/>
    <s v="Santo Cilauro"/>
    <s v="Michael Caton"/>
    <s v="Australia"/>
    <n v="0"/>
    <n v="877862"/>
    <n v="1666570.413707165"/>
    <n v="0"/>
    <n v="546954.51713395643"/>
    <s v="Working Dog"/>
    <n v="85"/>
  </r>
  <r>
    <s v="Turbo: A Power Rangers Movie"/>
    <x v="1"/>
    <x v="2"/>
    <x v="17"/>
    <n v="160.5"/>
    <s v="March 28, 1997 (United States)"/>
    <x v="47"/>
    <n v="8300"/>
    <s v="Shuki Levy"/>
    <s v="Shuki Levy"/>
    <s v="Jason David Frank"/>
    <s v="United States"/>
    <n v="8000000"/>
    <n v="9615840"/>
    <n v="18255118.056074765"/>
    <n v="120.19800000000001"/>
    <n v="5991177.5700934576"/>
    <s v="Twentieth Century Fox"/>
    <n v="99"/>
  </r>
  <r>
    <s v="Rosewood"/>
    <x v="0"/>
    <x v="2"/>
    <x v="17"/>
    <n v="160.5"/>
    <s v="February 21, 1997 (United States)"/>
    <x v="13"/>
    <n v="7700"/>
    <s v="John Singleton"/>
    <s v="Gregory Poirier"/>
    <s v="Jon Voight"/>
    <s v="United States"/>
    <n v="25000000"/>
    <n v="13130349"/>
    <n v="24927210.842990655"/>
    <n v="52.521395999999996"/>
    <n v="8180902.8037383175"/>
    <s v="Warner Bros."/>
    <n v="140"/>
  </r>
  <r>
    <s v="Addicted to Love"/>
    <x v="0"/>
    <x v="3"/>
    <x v="17"/>
    <n v="160.5"/>
    <s v="May 23, 1997 (United States)"/>
    <x v="10"/>
    <n v="24000"/>
    <s v="Griffin Dunne"/>
    <s v="Robert Gordon"/>
    <s v="Meg Ryan"/>
    <s v="United States"/>
    <n v="0"/>
    <n v="34673095"/>
    <n v="65824872.563862927"/>
    <n v="0"/>
    <n v="21603174.454828661"/>
    <s v="Warner Bros."/>
    <n v="100"/>
  </r>
  <r>
    <s v="Metro"/>
    <x v="0"/>
    <x v="2"/>
    <x v="17"/>
    <n v="160.5"/>
    <s v="January 17, 1997 (United States)"/>
    <x v="30"/>
    <n v="26000"/>
    <s v="Thomas Carter"/>
    <s v="Randy Feldman"/>
    <s v="Eddie Murphy"/>
    <s v="United States"/>
    <n v="55000000"/>
    <n v="32000301"/>
    <n v="60750727.194392525"/>
    <n v="58.182365454545462"/>
    <n v="19937882.242990654"/>
    <s v="Touchstone Pictures"/>
    <n v="117"/>
  </r>
  <r>
    <s v="Red Corner"/>
    <x v="0"/>
    <x v="6"/>
    <x v="17"/>
    <n v="160.5"/>
    <s v="October 31, 1997 (United States)"/>
    <x v="21"/>
    <n v="17000"/>
    <s v="Jon Avnet"/>
    <s v="Robert King"/>
    <s v="Richard Gere"/>
    <s v="United States"/>
    <n v="48000000"/>
    <n v="22459274"/>
    <n v="42637637.307165109"/>
    <n v="46.790154166666667"/>
    <n v="13993317.133956386"/>
    <s v="Metro-Goldwyn-Mayer (MGM)"/>
    <n v="122"/>
  </r>
  <r>
    <s v="Affliction"/>
    <x v="0"/>
    <x v="0"/>
    <x v="17"/>
    <n v="160.5"/>
    <s v="February 19, 1999 (United States)"/>
    <x v="9"/>
    <n v="16000"/>
    <s v="Paul Schrader"/>
    <s v="Russell Banks"/>
    <s v="Nick Nolte"/>
    <s v="United States"/>
    <n v="6000000"/>
    <n v="6330054"/>
    <n v="12017242.702803738"/>
    <n v="105.5009"/>
    <n v="3943958.878504673"/>
    <s v="JVC Entertainment Networks"/>
    <n v="114"/>
  </r>
  <r>
    <s v="Love Jones"/>
    <x v="0"/>
    <x v="0"/>
    <x v="17"/>
    <n v="160.5"/>
    <s v="March 14, 1997 (United States)"/>
    <x v="34"/>
    <n v="4300"/>
    <s v="Theodore Witcher"/>
    <s v="Theodore Witcher"/>
    <s v="Larenz Tate"/>
    <s v="United States"/>
    <n v="10000000"/>
    <n v="12782749"/>
    <n v="24267312.276012462"/>
    <n v="127.82749"/>
    <n v="7964329.5950155761"/>
    <s v="Addis Wechsler Pictures"/>
    <n v="104"/>
  </r>
  <r>
    <s v="A Thousand Acres"/>
    <x v="0"/>
    <x v="0"/>
    <x v="17"/>
    <n v="160.5"/>
    <s v="September 19, 1997 (United States)"/>
    <x v="10"/>
    <n v="5200"/>
    <s v="Jocelyn Moorhouse"/>
    <s v="Jane Smiley"/>
    <s v="Michelle Pfeiffer"/>
    <s v="United States"/>
    <n v="28000000"/>
    <n v="7936780"/>
    <n v="15067519.414330218"/>
    <n v="28.345642857142856"/>
    <n v="4945034.2679127725"/>
    <s v="Touchstone Pictures"/>
    <n v="105"/>
  </r>
  <r>
    <s v="Nowhere"/>
    <x v="0"/>
    <x v="3"/>
    <x v="17"/>
    <n v="160.5"/>
    <s v="May 9, 1997 (United States)"/>
    <x v="16"/>
    <n v="8400"/>
    <s v="Gregg Araki"/>
    <s v="Gregg Araki"/>
    <s v="James Duval"/>
    <s v="United States"/>
    <n v="0"/>
    <n v="194201"/>
    <n v="368679.4062305296"/>
    <n v="0"/>
    <n v="120997.50778816199"/>
    <s v="Blurco"/>
    <n v="82"/>
  </r>
  <r>
    <s v="Hoodlum"/>
    <x v="0"/>
    <x v="6"/>
    <x v="17"/>
    <n v="160.5"/>
    <s v="August 27, 1997 (United States)"/>
    <x v="21"/>
    <n v="11000"/>
    <s v="Bill Duke"/>
    <s v="Chris Brancato"/>
    <s v="Laurence Fishburne"/>
    <s v="United States"/>
    <n v="30000000"/>
    <n v="23499102"/>
    <n v="44611690.837383173"/>
    <n v="78.330339999999993"/>
    <n v="14641185.046728972"/>
    <s v="United Artists"/>
    <n v="130"/>
  </r>
  <r>
    <s v="Excess Baggage"/>
    <x v="8"/>
    <x v="2"/>
    <x v="17"/>
    <n v="160.5"/>
    <s v="August 29, 1997 (United States)"/>
    <x v="20"/>
    <n v="13000"/>
    <s v="Marco Brambilla"/>
    <s v="Max D. Adams"/>
    <s v="Alicia Silverstone"/>
    <s v="United States"/>
    <n v="20000000"/>
    <n v="14515490"/>
    <n v="27556821.202492211"/>
    <n v="72.577449999999999"/>
    <n v="9043919.0031152647"/>
    <s v="Columbia Pictures"/>
    <n v="101"/>
  </r>
  <r>
    <s v="Fever Pitch"/>
    <x v="0"/>
    <x v="3"/>
    <x v="17"/>
    <n v="160.5"/>
    <s v="April 4, 1997 (United Kingdom)"/>
    <x v="17"/>
    <n v="10000"/>
    <s v="David Evans"/>
    <s v="Nick Hornby"/>
    <s v="Colin Firth"/>
    <s v="United Kingdom"/>
    <n v="0"/>
    <n v="3736"/>
    <n v="7092.5806853582553"/>
    <n v="0"/>
    <n v="2327.7258566978194"/>
    <s v="Channel Four Films"/>
    <n v="102"/>
  </r>
  <r>
    <s v="The Man Who Knew Too Little"/>
    <x v="1"/>
    <x v="3"/>
    <x v="17"/>
    <n v="160.5"/>
    <s v="November 14, 1997 (United States)"/>
    <x v="14"/>
    <n v="31000"/>
    <s v="Jon Amiel"/>
    <s v="Robert Farrar"/>
    <s v="Bill Murray"/>
    <s v="United States"/>
    <n v="20000000"/>
    <n v="13717039"/>
    <n v="26041007.995638628"/>
    <n v="68.585194999999999"/>
    <n v="8546441.7445482872"/>
    <s v="Warner Bros."/>
    <n v="94"/>
  </r>
  <r>
    <s v="The Beautician and the Beast"/>
    <x v="1"/>
    <x v="3"/>
    <x v="17"/>
    <n v="160.5"/>
    <s v="February 7, 1997 (United States)"/>
    <x v="30"/>
    <n v="8800"/>
    <s v="Ken Kwapis"/>
    <s v="Todd Graff"/>
    <s v="Fran Drescher"/>
    <s v="United States"/>
    <n v="16000000"/>
    <n v="11486880"/>
    <n v="21807179.663551401"/>
    <n v="71.792999999999992"/>
    <n v="7156934.5794392526"/>
    <s v="High School Sweethearts"/>
    <n v="105"/>
  </r>
  <r>
    <s v="Suicide Kings"/>
    <x v="0"/>
    <x v="3"/>
    <x v="17"/>
    <n v="160.5"/>
    <s v="September 25, 1998 (Greece)"/>
    <x v="15"/>
    <n v="27000"/>
    <s v="Peter O'Fallon"/>
    <s v="Josh McKinney"/>
    <s v="Christopher Walken"/>
    <s v="United States"/>
    <n v="5000000"/>
    <n v="1740156"/>
    <n v="3303585.8766355137"/>
    <n v="34.80312"/>
    <n v="1084209.3457943925"/>
    <s v="Live Entertainment"/>
    <n v="106"/>
  </r>
  <r>
    <s v="City of Industry"/>
    <x v="0"/>
    <x v="6"/>
    <x v="17"/>
    <n v="160.5"/>
    <s v="March 14, 1997 (United States)"/>
    <x v="10"/>
    <n v="5700"/>
    <s v="John Irvin"/>
    <s v="Ken Solarz"/>
    <s v="Harvey Keitel"/>
    <s v="United States"/>
    <n v="8000000"/>
    <n v="1568258"/>
    <n v="2977247.4305295949"/>
    <n v="19.603224999999998"/>
    <n v="977107.78816199373"/>
    <s v="Largo Entertainment"/>
    <n v="97"/>
  </r>
  <r>
    <s v="Bent"/>
    <x v="5"/>
    <x v="0"/>
    <x v="17"/>
    <n v="160.5"/>
    <s v="November 26, 1997 (United States)"/>
    <x v="13"/>
    <n v="7900"/>
    <s v="Sean Mathias"/>
    <s v="Martin Sherman"/>
    <s v="Lothaire Bluteau"/>
    <s v="United Kingdom"/>
    <n v="0"/>
    <n v="496059"/>
    <n v="941739.42242990655"/>
    <n v="0"/>
    <n v="309071.02803738316"/>
    <s v="Channel Four Films"/>
    <n v="105"/>
  </r>
  <r>
    <s v="One Eight Seven"/>
    <x v="0"/>
    <x v="0"/>
    <x v="17"/>
    <n v="160.5"/>
    <s v="July 30, 1997 (United States)"/>
    <x v="17"/>
    <n v="23000"/>
    <s v="Kevin Reynolds"/>
    <s v="Scott Yagemann"/>
    <s v="Samuel L. Jackson"/>
    <s v="United States"/>
    <n v="20000000"/>
    <n v="5727130"/>
    <n v="10872626.236760125"/>
    <n v="28.635650000000002"/>
    <n v="3568305.2959501557"/>
    <s v="Icon Entertainment International"/>
    <n v="119"/>
  </r>
  <r>
    <s v="Mrs. Brown"/>
    <x v="1"/>
    <x v="5"/>
    <x v="17"/>
    <n v="160.5"/>
    <s v="October 3, 1997 (United States)"/>
    <x v="13"/>
    <n v="14000"/>
    <s v="John Madden"/>
    <s v="Jeremy Brock"/>
    <s v="Judi Dench"/>
    <s v="United Kingdom"/>
    <n v="0"/>
    <n v="9229808"/>
    <n v="17522258.552024923"/>
    <n v="0"/>
    <n v="5750659.1900311531"/>
    <s v="BBC Scotland"/>
    <n v="101"/>
  </r>
  <r>
    <s v="Deconstructing Harry"/>
    <x v="0"/>
    <x v="3"/>
    <x v="17"/>
    <n v="160.5"/>
    <s v="January 2, 1998 (United States)"/>
    <x v="34"/>
    <n v="43000"/>
    <s v="Woody Allen"/>
    <s v="Woody Allen"/>
    <s v="Woody Allen"/>
    <s v="United States"/>
    <n v="20000000"/>
    <n v="10686841"/>
    <n v="20288351.730218068"/>
    <n v="53.434204999999999"/>
    <n v="6658467.9127725856"/>
    <s v="Sweetland Films"/>
    <n v="96"/>
  </r>
  <r>
    <s v="A Life Less Ordinary"/>
    <x v="0"/>
    <x v="3"/>
    <x v="17"/>
    <n v="160.5"/>
    <s v="October 24, 1997 (United States)"/>
    <x v="5"/>
    <n v="35000"/>
    <s v="Danny Boyle"/>
    <s v="John Hodge"/>
    <s v="Cameron Diaz"/>
    <s v="United Kingdom"/>
    <n v="12000000"/>
    <n v="4366722"/>
    <n v="8289970.0523364488"/>
    <n v="36.38935"/>
    <n v="2720699.065420561"/>
    <s v="Channel Four Films"/>
    <n v="103"/>
  </r>
  <r>
    <s v="Fireworks"/>
    <x v="3"/>
    <x v="6"/>
    <x v="17"/>
    <n v="160.5"/>
    <s v="March 20, 1998 (United States)"/>
    <x v="40"/>
    <n v="29000"/>
    <s v="Takeshi Kitano"/>
    <s v="Takeshi Kitano"/>
    <s v="Takeshi Kitano"/>
    <s v="Japan"/>
    <n v="0"/>
    <n v="500000"/>
    <n v="949221.18380062305"/>
    <n v="0"/>
    <n v="311526.47975077882"/>
    <s v="Bandai Visual Company"/>
    <n v="103"/>
  </r>
  <r>
    <s v="Insomnia"/>
    <x v="4"/>
    <x v="6"/>
    <x v="17"/>
    <n v="160.5"/>
    <s v="May 29, 1998 (United States)"/>
    <x v="4"/>
    <n v="14000"/>
    <s v="Erik SkjoldbjÃ¦rg"/>
    <s v="Nikolaj Frobenius"/>
    <s v="Stellan SkarsgÃ¥rd"/>
    <s v="Norway"/>
    <n v="0"/>
    <n v="227569"/>
    <n v="432026.63115264795"/>
    <n v="0"/>
    <n v="141787.53894080996"/>
    <s v="Norsk Film"/>
    <n v="96"/>
  </r>
  <r>
    <s v="Booty Call"/>
    <x v="0"/>
    <x v="3"/>
    <x v="17"/>
    <n v="160.5"/>
    <s v="February 26, 1997 (United States)"/>
    <x v="20"/>
    <n v="8400"/>
    <s v="Jeff Pollack"/>
    <s v="Takashi Bufford"/>
    <s v="Jamie Foxx"/>
    <s v="United States"/>
    <n v="0"/>
    <n v="20050376"/>
    <n v="38064483.284735203"/>
    <n v="0"/>
    <n v="12492446.105919003"/>
    <s v="Columbia Pictures"/>
    <n v="79"/>
  </r>
  <r>
    <s v="Nightwatch"/>
    <x v="0"/>
    <x v="0"/>
    <x v="17"/>
    <n v="160.5"/>
    <s v="April 17, 1998 (United States)"/>
    <x v="19"/>
    <n v="19000"/>
    <s v="Ole Bornedal"/>
    <s v="Ole Bornedal"/>
    <s v="Ewan McGregor"/>
    <s v="United States"/>
    <n v="0"/>
    <n v="1179002"/>
    <n v="2238267.3482866045"/>
    <n v="0"/>
    <n v="734580.6853582554"/>
    <s v="Dimension Films"/>
    <n v="101"/>
  </r>
  <r>
    <s v="The Night Flier"/>
    <x v="0"/>
    <x v="7"/>
    <x v="17"/>
    <n v="160.5"/>
    <s v="February 6, 1998 (United States)"/>
    <x v="22"/>
    <n v="9900"/>
    <s v="Mark Pavia"/>
    <s v="Stephen King"/>
    <s v="Miguel Ferrer"/>
    <s v="United States"/>
    <n v="1000000"/>
    <n v="125397"/>
    <n v="238058.97757009344"/>
    <n v="12.539700000000002"/>
    <n v="78128.971962616823"/>
    <s v="New Amsterdam Entertainment"/>
    <n v="94"/>
  </r>
  <r>
    <s v="Kull the Conqueror"/>
    <x v="8"/>
    <x v="2"/>
    <x v="17"/>
    <n v="160.5"/>
    <s v="August 29, 1997 (United States)"/>
    <x v="38"/>
    <n v="7900"/>
    <s v="John Nicolella"/>
    <s v="Robert E. Howard"/>
    <s v="Kevin Sorbo"/>
    <s v="United States"/>
    <n v="30000000"/>
    <n v="6112613"/>
    <n v="11604443.495950155"/>
    <n v="20.375376666666668"/>
    <n v="3808481.6199376946"/>
    <s v="Universal Pictures"/>
    <n v="95"/>
  </r>
  <r>
    <s v="The Spanish Prisoner"/>
    <x v="1"/>
    <x v="0"/>
    <x v="17"/>
    <n v="160.5"/>
    <s v="May 15, 1998 (United States)"/>
    <x v="13"/>
    <n v="22000"/>
    <s v="David Mamet"/>
    <s v="David Mamet"/>
    <s v="Steve Martin"/>
    <s v="United States"/>
    <n v="10000000"/>
    <n v="9593903"/>
    <n v="18213471.925856698"/>
    <n v="95.939030000000002"/>
    <n v="5977509.6573208719"/>
    <s v="Jasmine Productions Inc."/>
    <n v="110"/>
  </r>
  <r>
    <s v="The Pest"/>
    <x v="8"/>
    <x v="3"/>
    <x v="17"/>
    <n v="160.5"/>
    <s v="February 7, 1997 (United States)"/>
    <x v="18"/>
    <n v="8100"/>
    <s v="Paul Miller"/>
    <s v="David Bar Katz"/>
    <s v="John Leguizamo"/>
    <s v="United States"/>
    <n v="8000000"/>
    <n v="3600616"/>
    <n v="6835561.9638629286"/>
    <n v="45.0077"/>
    <n v="2243374.4548286605"/>
    <s v="Papazian-Hirsch Entertainment International"/>
    <n v="84"/>
  </r>
  <r>
    <s v="The Wings of the Dove"/>
    <x v="0"/>
    <x v="0"/>
    <x v="17"/>
    <n v="160.5"/>
    <s v="March 13, 1998 (United States)"/>
    <x v="12"/>
    <n v="11000"/>
    <s v="Iain Softley"/>
    <s v="Henry James"/>
    <s v="Helena Bonham Carter"/>
    <s v="United States"/>
    <n v="0"/>
    <n v="13692848"/>
    <n v="25995082.776323985"/>
    <n v="0"/>
    <n v="8531369.4704049844"/>
    <s v="Miramax"/>
    <n v="102"/>
  </r>
  <r>
    <s v="Warriors of Virtue"/>
    <x v="1"/>
    <x v="2"/>
    <x v="17"/>
    <n v="160.5"/>
    <s v="May 2, 1997 (United States)"/>
    <x v="32"/>
    <n v="3000"/>
    <s v="Ronny Yu"/>
    <s v="Michael Vickerman"/>
    <s v="Angus Macfadyen"/>
    <s v="United States"/>
    <n v="35000000"/>
    <n v="6537036"/>
    <n v="12410186.10093458"/>
    <n v="18.677245714285714"/>
    <n v="4072919.6261682245"/>
    <s v="China Film Co-Production Corporation"/>
    <n v="101"/>
  </r>
  <r>
    <s v="Gridlock'd"/>
    <x v="0"/>
    <x v="3"/>
    <x v="17"/>
    <n v="160.5"/>
    <s v="January 29, 1997 (United States)"/>
    <x v="15"/>
    <n v="15000"/>
    <s v="Vondie Curtis-Hall"/>
    <s v="Vondie Curtis-Hall"/>
    <s v="Tupac Shakur"/>
    <s v="United States"/>
    <n v="0"/>
    <n v="5571205"/>
    <n v="10576611.6105919"/>
    <n v="0"/>
    <n v="3471155.7632398754"/>
    <s v="Def Pictures"/>
    <n v="91"/>
  </r>
  <r>
    <s v="FairyTale: A True Story"/>
    <x v="1"/>
    <x v="0"/>
    <x v="17"/>
    <n v="160.5"/>
    <s v="October 24, 1997 (United States)"/>
    <x v="16"/>
    <n v="5600"/>
    <s v="Charles Sturridge"/>
    <s v="Albert Ash"/>
    <s v="Paul McGann"/>
    <s v="United Kingdom"/>
    <n v="0"/>
    <n v="14059077"/>
    <n v="26690347.426168222"/>
    <n v="0"/>
    <n v="8759549.5327102803"/>
    <s v="Icon Entertainment International"/>
    <n v="99"/>
  </r>
  <r>
    <s v="The Apostle"/>
    <x v="8"/>
    <x v="0"/>
    <x v="17"/>
    <n v="160.5"/>
    <s v="February 20, 1998 (United States)"/>
    <x v="13"/>
    <n v="14000"/>
    <s v="Robert Duvall"/>
    <s v="Robert Duvall"/>
    <s v="Robert Duvall"/>
    <s v="United States"/>
    <n v="5000000"/>
    <n v="19868354"/>
    <n v="37718925.00809969"/>
    <n v="397.36707999999999"/>
    <n v="12379036.760124611"/>
    <s v="Butcher's Run Films"/>
    <n v="134"/>
  </r>
  <r>
    <s v="Still Breathing"/>
    <x v="8"/>
    <x v="3"/>
    <x v="17"/>
    <n v="160.5"/>
    <s v="November 12, 1998 (Singapore)"/>
    <x v="17"/>
    <n v="2500"/>
    <s v="James F. Robinson"/>
    <s v="James F. Robinson"/>
    <s v="Brendan Fraser"/>
    <s v="United States"/>
    <n v="0"/>
    <n v="228455"/>
    <n v="433708.65109034267"/>
    <n v="0"/>
    <n v="142339.56386292836"/>
    <s v="ZapPictures"/>
    <n v="109"/>
  </r>
  <r>
    <s v="Mr. Nice Guy"/>
    <x v="8"/>
    <x v="2"/>
    <x v="17"/>
    <n v="160.5"/>
    <s v="March 20, 1998 (United States)"/>
    <x v="19"/>
    <n v="26000"/>
    <s v="Sammo Kam-Bo Hung"/>
    <s v="Fibe Ma"/>
    <s v="Jackie Chan"/>
    <s v="Hong Kong"/>
    <n v="0"/>
    <n v="18814720"/>
    <n v="35718661.582554519"/>
    <n v="0"/>
    <n v="11722566.978193147"/>
    <s v="GH Pictures"/>
    <n v="88"/>
  </r>
  <r>
    <s v="That Darn Cat"/>
    <x v="1"/>
    <x v="2"/>
    <x v="17"/>
    <n v="160.5"/>
    <s v="February 14, 1997 (United States)"/>
    <x v="32"/>
    <n v="4200"/>
    <s v="Bob Spiers"/>
    <s v="Gordon Gordon"/>
    <s v="Christina Ricci"/>
    <s v="United States"/>
    <n v="0"/>
    <n v="18301610"/>
    <n v="34744551.819314644"/>
    <n v="0"/>
    <n v="11402872.274143303"/>
    <s v="Walt Disney Pictures"/>
    <n v="89"/>
  </r>
  <r>
    <s v="Anna Karenina"/>
    <x v="8"/>
    <x v="0"/>
    <x v="17"/>
    <n v="160.5"/>
    <s v="April 4, 1997 (United States)"/>
    <x v="21"/>
    <n v="5600"/>
    <s v="Bernard Rose"/>
    <s v="Lev Tolstoy"/>
    <s v="Sophie Marceau"/>
    <s v="United States"/>
    <n v="35000000"/>
    <n v="858553"/>
    <n v="1629913.3900311526"/>
    <n v="2.4530085714285712"/>
    <n v="534923.98753894086"/>
    <s v="Icon Entertainment International"/>
    <n v="108"/>
  </r>
  <r>
    <s v="Ulee's Gold"/>
    <x v="0"/>
    <x v="0"/>
    <x v="17"/>
    <n v="160.5"/>
    <s v="July 18, 1997 (United States)"/>
    <x v="9"/>
    <n v="6800"/>
    <s v="Victor Nunez"/>
    <s v="Victor Nunez"/>
    <s v="Peter Fonda"/>
    <s v="United States"/>
    <n v="2700000"/>
    <n v="9161691"/>
    <n v="17392942.353271026"/>
    <n v="339.32188888888891"/>
    <n v="5708218.6915887855"/>
    <s v="Clinica Estetico"/>
    <n v="113"/>
  </r>
  <r>
    <s v="Prefontaine"/>
    <x v="8"/>
    <x v="5"/>
    <x v="17"/>
    <n v="160.5"/>
    <s v="January 24, 1997 (United States)"/>
    <x v="8"/>
    <n v="7000"/>
    <s v="Steve James"/>
    <s v="Steve James"/>
    <s v="Jared Leto"/>
    <s v="United States"/>
    <n v="8000000"/>
    <n v="589304"/>
    <n v="1118759.6809968848"/>
    <n v="7.3663000000000007"/>
    <n v="367167.60124610591"/>
    <s v="Hollywood Pictures"/>
    <n v="106"/>
  </r>
  <r>
    <s v="Cats Don't Dance"/>
    <x v="2"/>
    <x v="10"/>
    <x v="17"/>
    <n v="160.5"/>
    <s v="March 26, 1997 (United States)"/>
    <x v="15"/>
    <n v="7200"/>
    <s v="Mark Dindal"/>
    <s v="Mark Dindal"/>
    <s v="Scott Bakula"/>
    <s v="United States"/>
    <n v="32000000"/>
    <n v="3566637"/>
    <n v="6771054.7906542057"/>
    <n v="11.145740625"/>
    <n v="2222203.7383177569"/>
    <s v="David Kirschner Productions"/>
    <n v="75"/>
  </r>
  <r>
    <s v="Turbulence"/>
    <x v="0"/>
    <x v="2"/>
    <x v="17"/>
    <n v="160.5"/>
    <s v="January 10, 1997 (United States)"/>
    <x v="38"/>
    <n v="11000"/>
    <s v="Robert Butler"/>
    <s v="Jonathan Brett"/>
    <s v="Ray Liotta"/>
    <s v="United States"/>
    <n v="55000000"/>
    <n v="11538235"/>
    <n v="21904674.171339564"/>
    <n v="20.978609090909092"/>
    <n v="7188931.464174455"/>
    <s v="Rysher Entertainment"/>
    <n v="100"/>
  </r>
  <r>
    <s v="One Night Stand"/>
    <x v="0"/>
    <x v="0"/>
    <x v="17"/>
    <n v="160.5"/>
    <s v="September 17, 1997 (France)"/>
    <x v="1"/>
    <n v="6600"/>
    <s v="Mike Figgis"/>
    <s v="Mike Figgis"/>
    <s v="Wesley Snipes"/>
    <s v="United States"/>
    <n v="24000000"/>
    <n v="2642983"/>
    <n v="5017550.9040498445"/>
    <n v="11.012429166666667"/>
    <n v="1646718.3800623054"/>
    <s v="New Line Cinema"/>
    <n v="102"/>
  </r>
  <r>
    <s v="Paradise Road"/>
    <x v="0"/>
    <x v="0"/>
    <x v="17"/>
    <n v="160.5"/>
    <s v="April 11, 1997 (United States)"/>
    <x v="8"/>
    <n v="5200"/>
    <s v="Bruce Beresford"/>
    <s v="David Giles"/>
    <s v="Glenn Close"/>
    <s v="Australia"/>
    <n v="16000000"/>
    <n v="2007100"/>
    <n v="3810363.6760124611"/>
    <n v="12.544374999999999"/>
    <n v="1250529.5950155763"/>
    <s v="Samson Productions Pty. Ltd."/>
    <n v="122"/>
  </r>
  <r>
    <s v="Trojan War"/>
    <x v="8"/>
    <x v="3"/>
    <x v="17"/>
    <n v="160.5"/>
    <s v="October 1, 1997 (Brazil)"/>
    <x v="46"/>
    <n v="5800"/>
    <s v="George Huang"/>
    <s v="Andy Burg"/>
    <s v="Will Friedle"/>
    <s v="United States"/>
    <n v="15000000"/>
    <n v="309"/>
    <n v="586.61869158878505"/>
    <n v="2.0599999999999998E-3"/>
    <n v="192.52336448598132"/>
    <s v="Daybreak"/>
    <n v="85"/>
  </r>
  <r>
    <s v="Mr. Magoo"/>
    <x v="1"/>
    <x v="1"/>
    <x v="17"/>
    <n v="160.5"/>
    <s v="December 25, 1997 (United States)"/>
    <x v="35"/>
    <n v="15000"/>
    <s v="Stanley Tong"/>
    <s v="Pat Proft"/>
    <s v="Leslie Nielsen"/>
    <s v="United States"/>
    <n v="30000000"/>
    <n v="21437192"/>
    <n v="40697273.535202488"/>
    <n v="71.457306666666668"/>
    <n v="13356505.919003116"/>
    <s v="Walt Disney Pictures"/>
    <n v="87"/>
  </r>
  <r>
    <s v="Fathers' Day"/>
    <x v="8"/>
    <x v="3"/>
    <x v="17"/>
    <n v="160.5"/>
    <s v="May 9, 1997 (United States)"/>
    <x v="11"/>
    <n v="15000"/>
    <s v="Ivan Reitman"/>
    <s v="Francis Veber"/>
    <s v="Robin Williams"/>
    <s v="United States"/>
    <n v="85000000"/>
    <n v="28598376"/>
    <n v="54292368.642990656"/>
    <n v="33.645148235294123"/>
    <n v="17818302.803738318"/>
    <s v="Northern Lights Entertainment"/>
    <n v="98"/>
  </r>
  <r>
    <s v="Lawn Dogs"/>
    <x v="0"/>
    <x v="0"/>
    <x v="17"/>
    <n v="160.5"/>
    <s v="May 15, 1998 (United States)"/>
    <x v="24"/>
    <n v="7700"/>
    <s v="John Duigan"/>
    <s v="Naomi Wallace"/>
    <s v="Sam Rockwell"/>
    <s v="United Kingdom"/>
    <n v="8000000"/>
    <n v="106404"/>
    <n v="202001.86168224298"/>
    <n v="1.33005"/>
    <n v="66295.327102803742"/>
    <s v="The Rank Organisation"/>
    <n v="101"/>
  </r>
  <r>
    <s v="Two Girls and a Guy"/>
    <x v="0"/>
    <x v="3"/>
    <x v="17"/>
    <n v="160.5"/>
    <s v="January 29, 1999 (United Kingdom)"/>
    <x v="30"/>
    <n v="6900"/>
    <s v="James Toback"/>
    <s v="James Toback"/>
    <s v="Robert Downey Jr."/>
    <s v="United States"/>
    <n v="1000000"/>
    <n v="2057193"/>
    <n v="3905462.3495327104"/>
    <n v="205.71929999999998"/>
    <n v="1281740.1869158878"/>
    <s v="Fox Searchlight Pictures"/>
    <n v="84"/>
  </r>
  <r>
    <s v="Free Willy 3: The Rescue"/>
    <x v="1"/>
    <x v="1"/>
    <x v="17"/>
    <n v="160.5"/>
    <s v="August 8, 1997 (United States)"/>
    <x v="25"/>
    <n v="9500"/>
    <s v="Sam Pillsbury"/>
    <s v="Keith Walker"/>
    <s v="Jason James Richter"/>
    <s v="United States"/>
    <n v="0"/>
    <n v="3446539"/>
    <n v="6543055.6591900308"/>
    <n v="0"/>
    <n v="2147376.3239875389"/>
    <s v="Warner Bros. Family Entertainment"/>
    <n v="86"/>
  </r>
  <r>
    <s v="Knockin' on Heaven's Door"/>
    <x v="4"/>
    <x v="2"/>
    <x v="17"/>
    <n v="160.5"/>
    <s v="February 20, 1997 (Germany)"/>
    <x v="6"/>
    <n v="28000"/>
    <s v="Thomas Jahn"/>
    <s v="Thomas Jahn"/>
    <s v="Til Schweiger"/>
    <s v="Germany"/>
    <n v="0"/>
    <n v="5710"/>
    <n v="10840.105919003116"/>
    <n v="0"/>
    <n v="3557.632398753894"/>
    <s v="Buena Vista International Film Production (Germany)"/>
    <n v="87"/>
  </r>
  <r>
    <s v="The House of Yes"/>
    <x v="0"/>
    <x v="3"/>
    <x v="17"/>
    <n v="160.5"/>
    <s v="October 10, 1997 (United States)"/>
    <x v="14"/>
    <n v="7700"/>
    <s v="Mark Waters"/>
    <s v="Wendy MacLeod"/>
    <s v="Parker Posey"/>
    <s v="United States"/>
    <n v="1500000"/>
    <n v="626057"/>
    <n v="1188533.1333333333"/>
    <n v="41.737133333333333"/>
    <n v="390066.66666666669"/>
    <s v="Bandeira Entertainment"/>
    <n v="85"/>
  </r>
  <r>
    <s v="She's So Lovely"/>
    <x v="0"/>
    <x v="0"/>
    <x v="17"/>
    <n v="160.5"/>
    <s v="August 29, 1997 (United States)"/>
    <x v="23"/>
    <n v="8000"/>
    <s v="Nick Cassavetes"/>
    <s v="John Cassavetes"/>
    <s v="Sean Penn"/>
    <s v="France"/>
    <n v="18000000"/>
    <n v="7281450"/>
    <n v="13823413.177570093"/>
    <n v="40.452500000000001"/>
    <n v="4536728.9719626168"/>
    <s v="Miramax"/>
    <n v="100"/>
  </r>
  <r>
    <s v="Twin Town"/>
    <x v="9"/>
    <x v="3"/>
    <x v="17"/>
    <n v="160.5"/>
    <s v="May 9, 1997 (United States)"/>
    <x v="8"/>
    <n v="5700"/>
    <s v="Kevin Allen"/>
    <s v="Kevin Allen"/>
    <s v="Llyr Ifans"/>
    <s v="United Kingdom"/>
    <n v="3300000"/>
    <n v="127923"/>
    <n v="242854.44299065421"/>
    <n v="3.8764545454545454"/>
    <n v="79702.803738317758"/>
    <s v="Agenda"/>
    <n v="99"/>
  </r>
  <r>
    <s v="Leave It to Beaver"/>
    <x v="1"/>
    <x v="3"/>
    <x v="17"/>
    <n v="160.5"/>
    <s v="August 22, 1997 (United States)"/>
    <x v="33"/>
    <n v="4000"/>
    <s v="Andy Cadiff"/>
    <s v="Bob Mosher"/>
    <s v="Christopher McDonald"/>
    <s v="United States"/>
    <n v="15000000"/>
    <n v="10925060"/>
    <n v="20740596.772585668"/>
    <n v="72.833733333333328"/>
    <n v="6806890.9657320874"/>
    <s v="Robert Simonds Productions"/>
    <n v="84"/>
  </r>
  <r>
    <s v="A Simple Wish"/>
    <x v="1"/>
    <x v="3"/>
    <x v="17"/>
    <n v="160.5"/>
    <s v="July 11, 1997 (United States)"/>
    <x v="20"/>
    <n v="5200"/>
    <s v="Michael Ritchie"/>
    <s v="Jeff Rothberg"/>
    <s v="Martin Short"/>
    <s v="United States"/>
    <n v="28000000"/>
    <n v="8345056"/>
    <n v="15842607.870404985"/>
    <n v="29.80377142857143"/>
    <n v="5199411.838006231"/>
    <s v="Universal Pictures"/>
    <n v="89"/>
  </r>
  <r>
    <s v="Going All the Way"/>
    <x v="0"/>
    <x v="3"/>
    <x v="17"/>
    <n v="160.5"/>
    <s v="September 19, 1997 (United States)"/>
    <x v="46"/>
    <n v="1800"/>
    <s v="Mark Pellington"/>
    <s v="Dan Wakefield"/>
    <s v="Jeremy Davies"/>
    <s v="United States"/>
    <n v="0"/>
    <n v="113069"/>
    <n v="214654.98006230529"/>
    <n v="0"/>
    <n v="70447.975077881623"/>
    <s v="Lakeshore Entertainment"/>
    <n v="103"/>
  </r>
  <r>
    <s v="Star Kid"/>
    <x v="1"/>
    <x v="1"/>
    <x v="17"/>
    <n v="160.5"/>
    <s v="January 16, 1998 (United States)"/>
    <x v="11"/>
    <n v="2600"/>
    <s v="Manny Coto"/>
    <s v="Manny Coto"/>
    <s v="Joseph Mazzello"/>
    <s v="United States"/>
    <n v="12000000"/>
    <n v="7029025"/>
    <n v="13344198.86292835"/>
    <n v="58.575208333333329"/>
    <n v="4379454.828660436"/>
    <s v="JLT Productions"/>
    <n v="101"/>
  </r>
  <r>
    <s v="Plump Fiction"/>
    <x v="0"/>
    <x v="3"/>
    <x v="17"/>
    <n v="160.5"/>
    <s v="May 23, 1997 (Poland)"/>
    <x v="42"/>
    <n v="3600"/>
    <s v="Bob Koherr"/>
    <s v="Bob Koherr"/>
    <s v="Tommy Davidson"/>
    <s v="United States"/>
    <n v="0"/>
    <n v="71145"/>
    <n v="135064.68224299065"/>
    <n v="0"/>
    <n v="44327.102803738315"/>
    <s v="Plump Fiction LLC"/>
    <n v="82"/>
  </r>
  <r>
    <s v="The Last Time I Committed Suicide"/>
    <x v="0"/>
    <x v="5"/>
    <x v="17"/>
    <n v="160.5"/>
    <s v="June 20, 1997 (United States)"/>
    <x v="41"/>
    <n v="2100"/>
    <s v="Stephen Kay"/>
    <s v="Neal Cassady"/>
    <s v="Thomas Jane"/>
    <s v="United States"/>
    <n v="4000000"/>
    <n v="46362"/>
    <n v="88015.585046728971"/>
    <n v="1.1590499999999999"/>
    <n v="28885.981308411214"/>
    <s v="Bates Entertainment"/>
    <n v="92"/>
  </r>
  <r>
    <s v="Out to Sea"/>
    <x v="8"/>
    <x v="3"/>
    <x v="17"/>
    <n v="160.5"/>
    <s v="July 2, 1997 (United States)"/>
    <x v="10"/>
    <n v="8200"/>
    <s v="Martha Coolidge"/>
    <s v="Robert Nelson Jacobs"/>
    <s v="Jack Lemmon"/>
    <s v="United States"/>
    <n v="33000000"/>
    <n v="30716901"/>
    <n v="58314266.259813085"/>
    <n v="93.081518181818183"/>
    <n v="19138256.074766356"/>
    <s v="Twentieth Century Fox"/>
    <n v="106"/>
  </r>
  <r>
    <s v="Gone Fishin'"/>
    <x v="1"/>
    <x v="3"/>
    <x v="17"/>
    <n v="160.5"/>
    <s v="May 30, 1997 (United States)"/>
    <x v="25"/>
    <n v="9600"/>
    <s v="Christopher Cain"/>
    <s v="Jill Mazursky"/>
    <s v="Joe Pesci"/>
    <s v="United States"/>
    <n v="53000000"/>
    <n v="19745922"/>
    <n v="37486494.912149534"/>
    <n v="37.256456603773586"/>
    <n v="12302755.140186915"/>
    <s v="Caravan Pictures"/>
    <n v="94"/>
  </r>
  <r>
    <s v="Gang Related"/>
    <x v="0"/>
    <x v="2"/>
    <x v="17"/>
    <n v="160.5"/>
    <s v="October 8, 1997 (United States)"/>
    <x v="16"/>
    <n v="8200"/>
    <s v="Jim Kouf"/>
    <s v="Jim Kouf"/>
    <s v="Jim Belushi"/>
    <s v="United States"/>
    <n v="0"/>
    <n v="5906773"/>
    <n v="11213668.119003115"/>
    <n v="0"/>
    <n v="3680232.398753894"/>
    <s v="Orion Pictures"/>
    <n v="111"/>
  </r>
  <r>
    <s v="Most Wanted"/>
    <x v="0"/>
    <x v="2"/>
    <x v="17"/>
    <n v="160.5"/>
    <s v="October 10, 1997 (United States)"/>
    <x v="41"/>
    <n v="5700"/>
    <s v="David Hogan"/>
    <s v="Keenen Ivory Wayans"/>
    <s v="Keenen Ivory Wayans"/>
    <s v="United States"/>
    <n v="25000000"/>
    <n v="11838218"/>
    <n v="22474174.608099688"/>
    <n v="47.352872000000005"/>
    <n v="7375836.7601246107"/>
    <s v="Ivory Way Productions"/>
    <n v="99"/>
  </r>
  <r>
    <s v="8 Heads in a Duffel Bag"/>
    <x v="0"/>
    <x v="1"/>
    <x v="17"/>
    <n v="160.5"/>
    <s v="April 18, 1997 (United States)"/>
    <x v="20"/>
    <n v="9900"/>
    <s v="Tom Schulman"/>
    <s v="Tom Schulman"/>
    <s v="Joe Pesci"/>
    <s v="United States"/>
    <n v="3000000"/>
    <n v="3602884"/>
    <n v="6839867.6311526475"/>
    <n v="120.09613333333333"/>
    <n v="2244787.5389408101"/>
    <s v="Orion Pictures"/>
    <n v="95"/>
  </r>
  <r>
    <s v="The Sixth Man"/>
    <x v="8"/>
    <x v="3"/>
    <x v="17"/>
    <n v="160.5"/>
    <s v="March 28, 1997 (United States)"/>
    <x v="46"/>
    <n v="5600"/>
    <s v="Randall Miller"/>
    <s v="Christopher Reed"/>
    <s v="Marlon Wayans"/>
    <s v="United States"/>
    <n v="11000000"/>
    <n v="14772788"/>
    <n v="28045286.626791276"/>
    <n v="134.29807272727271"/>
    <n v="9204229.2834890969"/>
    <s v="All Net Productions"/>
    <n v="107"/>
  </r>
  <r>
    <s v="Firelight"/>
    <x v="0"/>
    <x v="0"/>
    <x v="17"/>
    <n v="160.5"/>
    <s v="September 4, 1998 (United States)"/>
    <x v="13"/>
    <n v="4200"/>
    <s v="William Nicholson"/>
    <s v="William Nicholson"/>
    <s v="Sophie Marceau"/>
    <s v="United Kingdom"/>
    <n v="0"/>
    <n v="785482"/>
    <n v="1491192.307788162"/>
    <n v="0"/>
    <n v="489396.88473520247"/>
    <s v="Carnival Film &amp; Television"/>
    <n v="103"/>
  </r>
  <r>
    <s v="Masterminds"/>
    <x v="8"/>
    <x v="2"/>
    <x v="17"/>
    <n v="160.5"/>
    <s v="August 22, 1997 (United States)"/>
    <x v="33"/>
    <n v="3400"/>
    <s v="Roger Christian"/>
    <s v="Floyd Byars"/>
    <s v="Patrick Stewart"/>
    <s v="United States"/>
    <n v="0"/>
    <n v="1935539"/>
    <n v="3674509.2417445481"/>
    <n v="0"/>
    <n v="1205943.3021806853"/>
    <s v="Columbia Pictures"/>
    <n v="106"/>
  </r>
  <r>
    <s v="The Real Blonde"/>
    <x v="0"/>
    <x v="3"/>
    <x v="17"/>
    <n v="160.5"/>
    <s v="February 27, 1998 (United States)"/>
    <x v="22"/>
    <n v="3900"/>
    <s v="Tom DiCillo"/>
    <s v="Tom DiCillo"/>
    <s v="Matthew Modine"/>
    <s v="United States"/>
    <n v="0"/>
    <n v="83488"/>
    <n v="158497.15638629283"/>
    <n v="0"/>
    <n v="52017.445482866045"/>
    <s v="Lakeshore Entertainment"/>
    <n v="105"/>
  </r>
  <r>
    <s v="The Assignment"/>
    <x v="0"/>
    <x v="2"/>
    <x v="17"/>
    <n v="160.5"/>
    <s v="September 26, 1997 (United States)"/>
    <x v="15"/>
    <n v="9000"/>
    <s v="Christian Duguay"/>
    <s v="Dan Gordon"/>
    <s v="Aidan Quinn"/>
    <s v="Canada"/>
    <n v="0"/>
    <n v="332597"/>
    <n v="631416.23613707162"/>
    <n v="0"/>
    <n v="207225.54517133956"/>
    <s v="Triumph Films"/>
    <n v="115"/>
  </r>
  <r>
    <s v="Eight Days a Week"/>
    <x v="0"/>
    <x v="3"/>
    <x v="17"/>
    <n v="160.5"/>
    <s v="February 26, 1999 (United States)"/>
    <x v="19"/>
    <n v="2900"/>
    <s v="Michael Davis"/>
    <s v="Michael Davis"/>
    <s v="Joshua Schaefer"/>
    <s v="United States"/>
    <n v="0"/>
    <n v="9090"/>
    <n v="17256.841121495327"/>
    <n v="0"/>
    <n v="5663.5514018691592"/>
    <s v="Underdog Productions"/>
    <n v="92"/>
  </r>
  <r>
    <s v="Welcome to Sarajevo"/>
    <x v="0"/>
    <x v="0"/>
    <x v="17"/>
    <n v="160.5"/>
    <s v="November 26, 1997 (United States)"/>
    <x v="8"/>
    <n v="7100"/>
    <s v="Michael Winterbottom"/>
    <s v="Michael Nicholson"/>
    <s v="Stephen Dillane"/>
    <s v="United Kingdom"/>
    <n v="9000000"/>
    <n v="334319"/>
    <n v="634685.35389408097"/>
    <n v="3.7146555555555558"/>
    <n v="208298.44236760124"/>
    <s v="Miramax"/>
    <n v="103"/>
  </r>
  <r>
    <s v="Swept from the Sea"/>
    <x v="8"/>
    <x v="0"/>
    <x v="17"/>
    <n v="160.5"/>
    <s v="January 23, 1998 (United States)"/>
    <x v="8"/>
    <n v="3300"/>
    <s v="Beeban Kidron"/>
    <s v="Joseph Conrad"/>
    <s v="Rachel Weisz"/>
    <s v="United Kingdom"/>
    <n v="0"/>
    <n v="397020"/>
    <n v="753719.58878504671"/>
    <n v="0"/>
    <n v="247364.48598130842"/>
    <s v="TriStar Pictures"/>
    <n v="115"/>
  </r>
  <r>
    <s v="Playing God"/>
    <x v="0"/>
    <x v="6"/>
    <x v="17"/>
    <n v="160.5"/>
    <s v="October 17, 1997 (United States)"/>
    <x v="41"/>
    <n v="7300"/>
    <s v="Andy Wilson"/>
    <s v="Mark Haskell Smith"/>
    <s v="David Duchovny"/>
    <s v="United States"/>
    <n v="12000000"/>
    <n v="4166918"/>
    <n v="7910653.6735202493"/>
    <n v="34.724316666666667"/>
    <n v="2596210.5919003114"/>
    <s v="Beacon Communications"/>
    <n v="94"/>
  </r>
  <r>
    <s v="In the Company of Men"/>
    <x v="0"/>
    <x v="3"/>
    <x v="17"/>
    <n v="160.5"/>
    <s v="August 1, 1997 (United States)"/>
    <x v="13"/>
    <n v="13000"/>
    <s v="Neil LaBute"/>
    <s v="Neil LaBute"/>
    <s v="Aaron Eckhart"/>
    <s v="Canada"/>
    <n v="25000"/>
    <n v="2804473"/>
    <n v="5324130.3619937692"/>
    <n v="11217.892"/>
    <n v="1747335.2024922119"/>
    <s v="Alliance Atlantis Communications"/>
    <n v="97"/>
  </r>
  <r>
    <s v="Hugo Pool"/>
    <x v="0"/>
    <x v="3"/>
    <x v="17"/>
    <n v="160.5"/>
    <s v="December 12, 1997 (United States)"/>
    <x v="27"/>
    <n v="1900"/>
    <s v="Robert Downey Sr."/>
    <s v="Robert Downey Sr."/>
    <s v="Alyssa Milano"/>
    <s v="United States"/>
    <n v="0"/>
    <n v="13330"/>
    <n v="25306.236760124611"/>
    <n v="0"/>
    <n v="8305.2959501557634"/>
    <s v="BMG Independents"/>
    <n v="92"/>
  </r>
  <r>
    <s v="How to Be a Player"/>
    <x v="0"/>
    <x v="3"/>
    <x v="17"/>
    <n v="160.5"/>
    <s v="August 6, 1997 (United States)"/>
    <x v="20"/>
    <n v="8700"/>
    <s v="Lionel C. Martin"/>
    <s v="Mark Brown"/>
    <s v="Bill Bellamy"/>
    <s v="United States"/>
    <n v="0"/>
    <n v="14009368"/>
    <n v="26595977.754517134"/>
    <n v="0"/>
    <n v="8728578.1931464169"/>
    <s v="Def Pictures"/>
    <n v="93"/>
  </r>
  <r>
    <s v="The Locusts"/>
    <x v="0"/>
    <x v="0"/>
    <x v="17"/>
    <n v="160.5"/>
    <s v="October 3, 1997 (United States)"/>
    <x v="10"/>
    <n v="1700"/>
    <s v="John Patrick Kelley"/>
    <s v="John Patrick Kelley"/>
    <s v="Kate Capshaw"/>
    <s v="United States"/>
    <n v="0"/>
    <n v="40158"/>
    <n v="76237.648598130836"/>
    <n v="0"/>
    <n v="25020.560747663552"/>
    <s v="Motion Picture Corporation of America (MPCA)"/>
    <n v="124"/>
  </r>
  <r>
    <s v="Mr. Jealousy"/>
    <x v="0"/>
    <x v="3"/>
    <x v="17"/>
    <n v="160.5"/>
    <s v="June 5, 1998 (United States)"/>
    <x v="5"/>
    <n v="2000"/>
    <s v="Noah Baumbach"/>
    <s v="Noah Baumbach"/>
    <s v="Eric Stoltz"/>
    <s v="United States"/>
    <n v="0"/>
    <n v="301796"/>
    <n v="572942.31277258566"/>
    <n v="0"/>
    <n v="188034.89096573208"/>
    <s v="Joel Castleberg Productions"/>
    <n v="103"/>
  </r>
  <r>
    <s v="McHale's Navy"/>
    <x v="1"/>
    <x v="2"/>
    <x v="17"/>
    <n v="160.5"/>
    <s v="April 18, 1997 (United States)"/>
    <x v="26"/>
    <n v="6500"/>
    <s v="Bryan Spicer"/>
    <s v="Peter Crabbe"/>
    <s v="Tom Arnold"/>
    <s v="United States"/>
    <n v="31190000"/>
    <n v="4529843"/>
    <n v="8599645.8697819319"/>
    <n v="14.523382494389228"/>
    <n v="2822332.0872274144"/>
    <s v="Sheinberg Productions"/>
    <n v="108"/>
  </r>
  <r>
    <s v="Oscar and Lucinda"/>
    <x v="0"/>
    <x v="0"/>
    <x v="17"/>
    <n v="160.5"/>
    <s v="December 31, 1997 (United States)"/>
    <x v="14"/>
    <n v="6500"/>
    <s v="Gillian Armstrong"/>
    <s v="Laura Jones"/>
    <s v="Ralph Fiennes"/>
    <s v="United States"/>
    <n v="0"/>
    <n v="1897404"/>
    <n v="3602112.1420560749"/>
    <n v="0"/>
    <n v="1182183.1775700934"/>
    <s v="Australian Film Finance Corporation (AFFC)"/>
    <n v="132"/>
  </r>
  <r>
    <s v="Smilla's Sense of Snow"/>
    <x v="0"/>
    <x v="6"/>
    <x v="17"/>
    <n v="160.5"/>
    <s v="February 28, 1997 (United States)"/>
    <x v="5"/>
    <n v="14000"/>
    <s v="Bille August"/>
    <s v="Peter HÃ¸eg"/>
    <s v="Julia Ormond"/>
    <s v="Denmark"/>
    <n v="35000000"/>
    <n v="2372903"/>
    <n v="4504819.5894080997"/>
    <n v="6.7797228571428576"/>
    <n v="1478444.2367601246"/>
    <s v="Constantin Film"/>
    <n v="121"/>
  </r>
  <r>
    <s v="Trial and Error"/>
    <x v="8"/>
    <x v="3"/>
    <x v="17"/>
    <n v="160.5"/>
    <s v="May 30, 1997 (United States)"/>
    <x v="1"/>
    <n v="6000"/>
    <s v="Jonathan Lynn"/>
    <s v="Sara Bernstein"/>
    <s v="Michael Richards"/>
    <s v="United States"/>
    <n v="0"/>
    <n v="14598571"/>
    <n v="27714545.692834891"/>
    <n v="0"/>
    <n v="9095682.8660436142"/>
    <s v="Larger Than Life Productions"/>
    <n v="98"/>
  </r>
  <r>
    <s v="The MatchMaker"/>
    <x v="0"/>
    <x v="3"/>
    <x v="17"/>
    <n v="160.5"/>
    <s v="October 3, 1997 (United States)"/>
    <x v="16"/>
    <n v="5400"/>
    <s v="Mark Joffe"/>
    <s v="Greg Dinner"/>
    <s v="Janeane Garofalo"/>
    <s v="Ireland"/>
    <n v="0"/>
    <n v="3392080"/>
    <n v="6439668.3862928348"/>
    <n v="0"/>
    <n v="2113445.4828660437"/>
    <s v="Good Film Company"/>
    <n v="97"/>
  </r>
  <r>
    <s v="The Big Lebowski"/>
    <x v="0"/>
    <x v="3"/>
    <x v="18"/>
    <n v="163"/>
    <s v="March 6, 1998 (United States)"/>
    <x v="31"/>
    <n v="754000"/>
    <s v="Joel Coen"/>
    <s v="Ethan Coen"/>
    <s v="Jeff Bridges"/>
    <s v="United States"/>
    <n v="15000000"/>
    <n v="46748721"/>
    <n v="87388560.053374231"/>
    <n v="311.65814"/>
    <n v="28680196.932515338"/>
    <s v="Polygram Filmed Entertainment"/>
    <n v="117"/>
  </r>
  <r>
    <s v="Saving Private Ryan"/>
    <x v="0"/>
    <x v="0"/>
    <x v="18"/>
    <n v="163"/>
    <s v="July 24, 1998 (United States)"/>
    <x v="60"/>
    <n v="1300000"/>
    <s v="Steven Spielberg"/>
    <s v="Robert Rodat"/>
    <s v="Tom Hanks"/>
    <s v="United States"/>
    <n v="70000000"/>
    <n v="482349603"/>
    <n v="901668245.60797536"/>
    <n v="689.07086142857133"/>
    <n v="295920001.84049082"/>
    <s v="Dreamworks Pictures"/>
    <n v="169"/>
  </r>
  <r>
    <s v="American History X"/>
    <x v="0"/>
    <x v="0"/>
    <x v="18"/>
    <n v="163"/>
    <s v="November 20, 1998 (United States)"/>
    <x v="55"/>
    <n v="1100000"/>
    <s v="Tony Kaye"/>
    <s v="David McKenna"/>
    <s v="Edward Norton"/>
    <s v="United States"/>
    <n v="20000000"/>
    <n v="23875127"/>
    <n v="44630375.441104293"/>
    <n v="119.37563499999999"/>
    <n v="14647317.177914111"/>
    <s v="New Line Cinema"/>
    <n v="119"/>
  </r>
  <r>
    <s v="Lock, Stock and Two Smoking Barrels"/>
    <x v="0"/>
    <x v="2"/>
    <x v="18"/>
    <n v="163"/>
    <s v="August 28, 1998 (United Kingdom)"/>
    <x v="7"/>
    <n v="547000"/>
    <s v="Guy Ritchie"/>
    <s v="Guy Ritchie"/>
    <s v="Jason Flemyng"/>
    <s v="United Kingdom"/>
    <n v="0"/>
    <n v="3753929"/>
    <n v="7017313.9036809811"/>
    <n v="0"/>
    <n v="2303023.9263803684"/>
    <s v="Summit Entertainment"/>
    <n v="107"/>
  </r>
  <r>
    <s v="The Truman Show"/>
    <x v="1"/>
    <x v="3"/>
    <x v="18"/>
    <n v="163"/>
    <s v="June 5, 1998 (United States)"/>
    <x v="31"/>
    <n v="972000"/>
    <s v="Peter Weir"/>
    <s v="Andrew Niccol"/>
    <s v="Jim Carrey"/>
    <s v="United States"/>
    <n v="60000000"/>
    <n v="264118201"/>
    <n v="493722796.59325153"/>
    <n v="440.19700166666667"/>
    <n v="162035706.13496932"/>
    <s v="Paramount Pictures"/>
    <n v="103"/>
  </r>
  <r>
    <s v="Armageddon"/>
    <x v="8"/>
    <x v="2"/>
    <x v="18"/>
    <n v="163"/>
    <s v="July 1, 1998 (United States)"/>
    <x v="17"/>
    <n v="403000"/>
    <s v="Michael Bay"/>
    <s v="Jonathan Hensleigh"/>
    <s v="Bruce Willis"/>
    <s v="United States"/>
    <n v="140000000"/>
    <n v="553709788"/>
    <n v="1035063634.3779141"/>
    <n v="395.50699142857144"/>
    <n v="339699256.4417178"/>
    <s v="Touchstone Pictures"/>
    <n v="151"/>
  </r>
  <r>
    <s v="Rounders"/>
    <x v="0"/>
    <x v="6"/>
    <x v="18"/>
    <n v="163"/>
    <s v="September 11, 1998 (United States)"/>
    <x v="4"/>
    <n v="144000"/>
    <s v="John Dahl"/>
    <s v="David Levien"/>
    <s v="Matt Damon"/>
    <s v="United States"/>
    <n v="12000000"/>
    <n v="22912409"/>
    <n v="42830742.468098156"/>
    <n v="190.93674166666668"/>
    <n v="14056692.63803681"/>
    <s v="Miramax"/>
    <n v="121"/>
  </r>
  <r>
    <s v="The Parent Trap"/>
    <x v="1"/>
    <x v="1"/>
    <x v="18"/>
    <n v="163"/>
    <s v="July 29, 1998 (United States)"/>
    <x v="14"/>
    <n v="125000"/>
    <s v="Nancy Meyers"/>
    <s v="Erich KÃ¤stner"/>
    <s v="Lindsay Lohan"/>
    <s v="United States"/>
    <n v="0"/>
    <n v="92108659"/>
    <n v="172181033.11226994"/>
    <n v="0"/>
    <n v="56508379.754601233"/>
    <s v="Cinema Vehicle Services"/>
    <n v="128"/>
  </r>
  <r>
    <s v="Wild Things"/>
    <x v="0"/>
    <x v="6"/>
    <x v="18"/>
    <n v="163"/>
    <s v="March 20, 1998 (United States)"/>
    <x v="16"/>
    <n v="112000"/>
    <s v="John McNaughton"/>
    <s v="Stephen Peters"/>
    <s v="Kevin Bacon"/>
    <s v="United States"/>
    <n v="20000000"/>
    <n v="30166293"/>
    <n v="56390610.288957052"/>
    <n v="150.83146500000001"/>
    <n v="18506928.220858898"/>
    <s v="Mandalay Entertainment"/>
    <n v="108"/>
  </r>
  <r>
    <s v="Blade"/>
    <x v="0"/>
    <x v="2"/>
    <x v="18"/>
    <n v="163"/>
    <s v="August 21, 1998 (United States)"/>
    <x v="12"/>
    <n v="252000"/>
    <s v="Stephen Norrington"/>
    <s v="David S. Goyer"/>
    <s v="Wesley Snipes"/>
    <s v="United States"/>
    <n v="45000000"/>
    <n v="131183530"/>
    <n v="245224672.33742329"/>
    <n v="291.51895555555558"/>
    <n v="80480693.251533747"/>
    <s v="Amen Ra Films"/>
    <n v="120"/>
  </r>
  <r>
    <s v="The Wedding Singer"/>
    <x v="8"/>
    <x v="3"/>
    <x v="18"/>
    <n v="163"/>
    <s v="February 13, 1998 (United States)"/>
    <x v="15"/>
    <n v="139000"/>
    <s v="Frank Coraci"/>
    <s v="Tim Herlihy"/>
    <s v="Adam Sandler"/>
    <s v="United States"/>
    <n v="18000000"/>
    <n v="123306987"/>
    <n v="230500852.38588956"/>
    <n v="685.03881666666666"/>
    <n v="75648458.282208592"/>
    <s v="Juno Pix"/>
    <n v="97"/>
  </r>
  <r>
    <s v="Meet Joe Black"/>
    <x v="8"/>
    <x v="0"/>
    <x v="18"/>
    <n v="163"/>
    <s v="November 13, 1998 (United States)"/>
    <x v="13"/>
    <n v="223000"/>
    <s v="Martin Brest"/>
    <s v="Ron Osborn"/>
    <s v="Brad Pitt"/>
    <s v="United States"/>
    <n v="90000000"/>
    <n v="142940100"/>
    <n v="267201524.3558282"/>
    <n v="158.82233333333332"/>
    <n v="87693312.883435592"/>
    <s v="Universal Pictures"/>
    <n v="178"/>
  </r>
  <r>
    <s v="Rush Hour"/>
    <x v="8"/>
    <x v="2"/>
    <x v="18"/>
    <n v="163"/>
    <s v="September 18, 1998 (United States)"/>
    <x v="9"/>
    <n v="247000"/>
    <s v="Brett Ratner"/>
    <s v="Ross LaManna"/>
    <s v="Jackie Chan"/>
    <s v="United States"/>
    <n v="33000000"/>
    <n v="244721064"/>
    <n v="457463240.49570549"/>
    <n v="741.57898181818189"/>
    <n v="150135622.08588958"/>
    <s v="New Line Cinema"/>
    <n v="98"/>
  </r>
  <r>
    <s v="Fear and Loathing in Las Vegas"/>
    <x v="0"/>
    <x v="1"/>
    <x v="18"/>
    <n v="163"/>
    <s v="May 22, 1998 (United States)"/>
    <x v="37"/>
    <n v="266000"/>
    <s v="Terry Gilliam"/>
    <s v="Hunter S. Thompson"/>
    <s v="Johnny Depp"/>
    <s v="United States"/>
    <n v="18500000"/>
    <n v="10680275"/>
    <n v="19964906.702453986"/>
    <n v="57.731216216216218"/>
    <n v="6552315.9509202456"/>
    <s v="Fear and Loathing LLC"/>
    <n v="118"/>
  </r>
  <r>
    <s v="Deep Impact"/>
    <x v="8"/>
    <x v="2"/>
    <x v="18"/>
    <n v="163"/>
    <s v="May 8, 1998 (United States)"/>
    <x v="19"/>
    <n v="168000"/>
    <s v="Mimi Leder"/>
    <s v="Bruce Joel Rubin"/>
    <s v="Robert Duvall"/>
    <s v="United States"/>
    <n v="75000000"/>
    <n v="349464664"/>
    <n v="653263086.63067484"/>
    <n v="465.95288533333337"/>
    <n v="214395499.38650307"/>
    <s v="Paramount Pictures"/>
    <n v="120"/>
  </r>
  <r>
    <s v="There's Something About Mary"/>
    <x v="0"/>
    <x v="3"/>
    <x v="18"/>
    <n v="163"/>
    <s v="July 15, 1998 (United States)"/>
    <x v="12"/>
    <n v="297000"/>
    <s v="Bobby Farrelly"/>
    <s v="Ed Decter"/>
    <s v="Cameron Diaz"/>
    <s v="United States"/>
    <n v="23000000"/>
    <n v="369884651"/>
    <n v="691434681.96134961"/>
    <n v="1608.1941347826089"/>
    <n v="226923098.77300614"/>
    <s v="Twentieth Century Fox"/>
    <n v="119"/>
  </r>
  <r>
    <s v="The Faculty"/>
    <x v="0"/>
    <x v="4"/>
    <x v="18"/>
    <n v="163"/>
    <s v="December 25, 1998 (United States)"/>
    <x v="16"/>
    <n v="114000"/>
    <s v="Robert Rodriguez"/>
    <s v="David Wechter"/>
    <s v="Jordana Brewster"/>
    <s v="United States"/>
    <n v="15000000"/>
    <n v="40283321"/>
    <n v="75302625.206748456"/>
    <n v="268.55547333333334"/>
    <n v="24713693.865030676"/>
    <s v="Dimension Films"/>
    <n v="104"/>
  </r>
  <r>
    <s v="A Bug's Life"/>
    <x v="2"/>
    <x v="10"/>
    <x v="18"/>
    <n v="163"/>
    <s v="November 25, 1998 (United States)"/>
    <x v="13"/>
    <n v="273000"/>
    <s v="John Lasseter"/>
    <s v="John Lasseter"/>
    <s v="Kevin Spacey"/>
    <s v="United States"/>
    <n v="120000000"/>
    <n v="363258859"/>
    <n v="679048922.31472385"/>
    <n v="302.71571583333332"/>
    <n v="222858195.70552149"/>
    <s v="Pixar Animation Studios"/>
    <n v="95"/>
  </r>
  <r>
    <s v="Out of Sight"/>
    <x v="0"/>
    <x v="3"/>
    <x v="18"/>
    <n v="163"/>
    <s v="June 26, 1998 (United States)"/>
    <x v="9"/>
    <n v="88000"/>
    <s v="Steven Soderbergh"/>
    <s v="Elmore Leonard"/>
    <s v="George Clooney"/>
    <s v="United States"/>
    <n v="48000000"/>
    <n v="77745966"/>
    <n v="145332489.81717789"/>
    <n v="161.97076250000001"/>
    <n v="47696911.656441718"/>
    <s v="Universal Pictures"/>
    <n v="123"/>
  </r>
  <r>
    <s v="Mulan"/>
    <x v="2"/>
    <x v="10"/>
    <x v="18"/>
    <n v="163"/>
    <s v="June 19, 1998 (United States)"/>
    <x v="37"/>
    <n v="265000"/>
    <s v="Tony Bancroft"/>
    <s v="Robert D. San Souci"/>
    <s v="Ming-Na Wen"/>
    <s v="United States"/>
    <n v="90000000"/>
    <n v="304320254"/>
    <n v="568873505.48343551"/>
    <n v="338.13361555555559"/>
    <n v="186699542.33128837"/>
    <s v="Walt Disney Animation Studios"/>
    <n v="88"/>
  </r>
  <r>
    <s v="Practical Magic"/>
    <x v="8"/>
    <x v="3"/>
    <x v="18"/>
    <n v="163"/>
    <s v="October 16, 1998 (United States)"/>
    <x v="21"/>
    <n v="75000"/>
    <s v="Griffin Dunne"/>
    <s v="Alice Hoffman"/>
    <s v="Sandra Bullock"/>
    <s v="United States"/>
    <n v="75000000"/>
    <n v="46733235"/>
    <n v="87359611.68404907"/>
    <n v="62.310980000000008"/>
    <n v="28670696.319018405"/>
    <s v="DiNovi Pictures"/>
    <n v="104"/>
  </r>
  <r>
    <s v="The Thin Red Line"/>
    <x v="0"/>
    <x v="0"/>
    <x v="18"/>
    <n v="163"/>
    <s v="January 15, 1999 (United States)"/>
    <x v="37"/>
    <n v="177000"/>
    <s v="Terrence Malick"/>
    <s v="James Jones"/>
    <s v="Jim Caviezel"/>
    <s v="United States"/>
    <n v="52000000"/>
    <n v="98126565"/>
    <n v="183430456.16871163"/>
    <n v="188.70493269230769"/>
    <n v="60200346.625766873"/>
    <s v="Fox 2000 Pictures"/>
    <n v="170"/>
  </r>
  <r>
    <s v="Pleasantville"/>
    <x v="8"/>
    <x v="3"/>
    <x v="18"/>
    <n v="163"/>
    <s v="October 23, 1998 (United States)"/>
    <x v="24"/>
    <n v="123000"/>
    <s v="Gary Ross"/>
    <s v="Gary Ross"/>
    <s v="Tobey Maguire"/>
    <s v="United States"/>
    <n v="60000000"/>
    <n v="49805462"/>
    <n v="93102602.892024532"/>
    <n v="83.009103333333329"/>
    <n v="30555498.159509204"/>
    <s v="New Line Cinema"/>
    <n v="124"/>
  </r>
  <r>
    <s v="You've Got Mail"/>
    <x v="1"/>
    <x v="3"/>
    <x v="18"/>
    <n v="163"/>
    <s v="December 18, 1998 (United States)"/>
    <x v="17"/>
    <n v="200000"/>
    <s v="Nora Ephron"/>
    <s v="MiklÃ³s LÃ¡szlÃ³"/>
    <s v="Tom Hanks"/>
    <s v="United States"/>
    <n v="65000000"/>
    <n v="250821495"/>
    <n v="468866929.61042941"/>
    <n v="385.87922307692304"/>
    <n v="153878217.79141104"/>
    <s v="Warner Bros."/>
    <n v="119"/>
  </r>
  <r>
    <s v="What Dreams May Come"/>
    <x v="8"/>
    <x v="0"/>
    <x v="18"/>
    <n v="163"/>
    <s v="October 2, 1998 (United States)"/>
    <x v="9"/>
    <n v="104000"/>
    <s v="Vincent Ward"/>
    <s v="Richard Matheson"/>
    <s v="Robin Williams"/>
    <s v="United States"/>
    <n v="85000000"/>
    <n v="55382927"/>
    <n v="103528698.50858895"/>
    <n v="65.15638470588236"/>
    <n v="33977255.828220859"/>
    <s v="Polygram Filmed Entertainment"/>
    <n v="113"/>
  </r>
  <r>
    <s v="Rushmore"/>
    <x v="0"/>
    <x v="3"/>
    <x v="18"/>
    <n v="163"/>
    <s v="February 19, 1999 (United States)"/>
    <x v="3"/>
    <n v="174000"/>
    <s v="Wes Anderson"/>
    <s v="Wes Anderson"/>
    <s v="Jason Schwartzman"/>
    <s v="United States"/>
    <n v="9000000"/>
    <n v="17196103"/>
    <n v="32145107.877914108"/>
    <n v="191.0678111111111"/>
    <n v="10549756.441717792"/>
    <s v="American Empirical Pictures"/>
    <n v="93"/>
  </r>
  <r>
    <s v="The Mask of Zorro"/>
    <x v="8"/>
    <x v="2"/>
    <x v="18"/>
    <n v="163"/>
    <s v="July 17, 1998 (United States)"/>
    <x v="8"/>
    <n v="173000"/>
    <s v="Martin Campbell"/>
    <s v="Johnston McCulley"/>
    <s v="Antonio Banderas"/>
    <s v="United States"/>
    <n v="95000000"/>
    <n v="250288523"/>
    <n v="467870631.64478523"/>
    <n v="263.46160315789473"/>
    <n v="153551241.10429448"/>
    <s v="TriStar Pictures"/>
    <n v="136"/>
  </r>
  <r>
    <s v="A Perfect Murder"/>
    <x v="0"/>
    <x v="6"/>
    <x v="18"/>
    <n v="163"/>
    <s v="June 5, 1998 (United States)"/>
    <x v="16"/>
    <n v="81000"/>
    <s v="Andrew Davis"/>
    <s v="Frederick Knott"/>
    <s v="Michael Douglas"/>
    <s v="United States"/>
    <n v="60000000"/>
    <n v="128038368"/>
    <n v="239345341.8993865"/>
    <n v="213.39727999999999"/>
    <n v="78551146.012269944"/>
    <s v="Warner Bros."/>
    <n v="107"/>
  </r>
  <r>
    <s v="Dark City"/>
    <x v="0"/>
    <x v="7"/>
    <x v="18"/>
    <n v="163"/>
    <s v="February 27, 1998 (United States)"/>
    <x v="37"/>
    <n v="191000"/>
    <s v="Alex Proyas"/>
    <s v="Alex Proyas"/>
    <s v="Rufus Sewell"/>
    <s v="Australia"/>
    <n v="27000000"/>
    <n v="27200316"/>
    <n v="50846234.878527604"/>
    <n v="100.74191111111111"/>
    <n v="16687310.429447854"/>
    <s v="Mystery Clock Cinema"/>
    <n v="100"/>
  </r>
  <r>
    <s v="Ever After: A Cinderella Story"/>
    <x v="8"/>
    <x v="3"/>
    <x v="18"/>
    <n v="163"/>
    <s v="July 31, 1998 (United States)"/>
    <x v="9"/>
    <n v="71000"/>
    <s v="Andy Tennant"/>
    <s v="Susannah Grant"/>
    <s v="Drew Barrymore"/>
    <s v="United States"/>
    <n v="26000000"/>
    <n v="98005666"/>
    <n v="183204456.62699386"/>
    <n v="376.9448692307692"/>
    <n v="60126175.460122705"/>
    <s v="Twentieth Century Fox"/>
    <n v="121"/>
  </r>
  <r>
    <s v="Godzilla"/>
    <x v="8"/>
    <x v="2"/>
    <x v="18"/>
    <n v="163"/>
    <s v="May 20, 1998 (United States)"/>
    <x v="20"/>
    <n v="186000"/>
    <s v="Roland Emmerich"/>
    <s v="Dean Devlin"/>
    <s v="Matthew Broderick"/>
    <s v="Japan"/>
    <n v="130000000"/>
    <n v="379014294"/>
    <n v="708500953.26257658"/>
    <n v="291.54945692307695"/>
    <n v="232524106.74846628"/>
    <s v="Centropolis Film Productions"/>
    <n v="139"/>
  </r>
  <r>
    <s v="Shakespeare in Love"/>
    <x v="0"/>
    <x v="3"/>
    <x v="18"/>
    <n v="163"/>
    <s v="January 8, 1999 (United States)"/>
    <x v="12"/>
    <n v="217000"/>
    <s v="John Madden"/>
    <s v="Marc Norman"/>
    <s v="Gwyneth Paltrow"/>
    <s v="United States"/>
    <n v="25000000"/>
    <n v="289317794"/>
    <n v="540829029.64294469"/>
    <n v="1157.271176"/>
    <n v="177495579.14110431"/>
    <s v="Universal Pictures"/>
    <n v="123"/>
  </r>
  <r>
    <s v="Can't Hardly Wait"/>
    <x v="8"/>
    <x v="3"/>
    <x v="18"/>
    <n v="163"/>
    <s v="June 12, 1998 (United States)"/>
    <x v="16"/>
    <n v="47000"/>
    <s v="Harry Elfont"/>
    <s v="Deborah Kaplan"/>
    <s v="Jennifer Love Hewitt"/>
    <s v="United States"/>
    <n v="10000000"/>
    <n v="25605015"/>
    <n v="47864098.592024535"/>
    <n v="256.05014999999997"/>
    <n v="15708598.159509204"/>
    <s v="Columbia Pictures"/>
    <n v="100"/>
  </r>
  <r>
    <s v="Small Soldiers"/>
    <x v="8"/>
    <x v="2"/>
    <x v="18"/>
    <n v="163"/>
    <s v="July 10, 1998 (United States)"/>
    <x v="19"/>
    <n v="93000"/>
    <s v="Joe Dante"/>
    <s v="Gavin Scott"/>
    <s v="Kirsten Dunst"/>
    <s v="United States"/>
    <n v="40000000"/>
    <n v="54682547"/>
    <n v="102219460.5576687"/>
    <n v="136.7063675"/>
    <n v="33547574.846625768"/>
    <s v="Universal Pictures"/>
    <n v="110"/>
  </r>
  <r>
    <s v="Snake Eyes"/>
    <x v="0"/>
    <x v="6"/>
    <x v="18"/>
    <n v="163"/>
    <s v="August 7, 1998 (United States)"/>
    <x v="22"/>
    <n v="77000"/>
    <s v="Brian De Palma"/>
    <s v="Brian De Palma"/>
    <s v="Nicolas Cage"/>
    <s v="United States"/>
    <n v="73000000"/>
    <n v="103891409"/>
    <n v="194206824.06319016"/>
    <n v="142.31699863013699"/>
    <n v="63737060.736196324"/>
    <s v="Paramount Pictures"/>
    <n v="98"/>
  </r>
  <r>
    <s v="The Prince of Egypt"/>
    <x v="1"/>
    <x v="10"/>
    <x v="18"/>
    <n v="163"/>
    <s v="December 18, 1998 (United States)"/>
    <x v="12"/>
    <n v="122000"/>
    <s v="Brenda Chapman"/>
    <s v="Philip LaZebnik"/>
    <s v="Val Kilmer"/>
    <s v="United States"/>
    <n v="70000000"/>
    <n v="218613188"/>
    <n v="408659131.18773001"/>
    <n v="312.30455428571429"/>
    <n v="134118520.24539877"/>
    <s v="DreamWorks Animation"/>
    <n v="99"/>
  </r>
  <r>
    <s v="Stepmom"/>
    <x v="8"/>
    <x v="3"/>
    <x v="18"/>
    <n v="163"/>
    <s v="December 25, 1998 (United States)"/>
    <x v="8"/>
    <n v="63000"/>
    <s v="Chris Columbus"/>
    <s v="Gigi Levangie"/>
    <s v="Julia Roberts"/>
    <s v="United States"/>
    <n v="50000000"/>
    <n v="159710793"/>
    <n v="298551402.6202454"/>
    <n v="319.42158599999999"/>
    <n v="97982081.595092028"/>
    <s v="TriStar Pictures"/>
    <n v="125"/>
  </r>
  <r>
    <s v="The Waterboy"/>
    <x v="8"/>
    <x v="3"/>
    <x v="18"/>
    <n v="163"/>
    <s v="November 6, 1998 (United States)"/>
    <x v="10"/>
    <n v="153000"/>
    <s v="Frank Coraci"/>
    <s v="Tim Herlihy"/>
    <s v="Adam Sandler"/>
    <s v="United States"/>
    <n v="23000000"/>
    <n v="185991646"/>
    <n v="347678862.18527603"/>
    <n v="808.65933043478253"/>
    <n v="114105304.29447854"/>
    <s v="Robert Simonds Productions"/>
    <n v="90"/>
  </r>
  <r>
    <s v="Blast from the Past"/>
    <x v="8"/>
    <x v="3"/>
    <x v="18"/>
    <n v="163"/>
    <s v="February 12, 1999 (United States)"/>
    <x v="14"/>
    <n v="61000"/>
    <s v="Hugh Wilson"/>
    <s v="Bill Kelly"/>
    <s v="Brendan Fraser"/>
    <s v="United States"/>
    <n v="35000000"/>
    <n v="40263020"/>
    <n v="75264676.036809817"/>
    <n v="115.0372"/>
    <n v="24701239.263803683"/>
    <s v="Forge"/>
    <n v="112"/>
  </r>
  <r>
    <s v="Star Trek: Insurrection"/>
    <x v="1"/>
    <x v="2"/>
    <x v="18"/>
    <n v="163"/>
    <s v="December 11, 1998 (United States)"/>
    <x v="5"/>
    <n v="72000"/>
    <s v="Jonathan Frakes"/>
    <s v="Gene Roddenberry"/>
    <s v="Patrick Stewart"/>
    <s v="United States"/>
    <n v="58000000"/>
    <n v="112587658"/>
    <n v="210462941.05889568"/>
    <n v="194.11665172413791"/>
    <n v="69072182.822085887"/>
    <s v="Paramount Pictures"/>
    <n v="103"/>
  </r>
  <r>
    <s v="The Man in the Iron Mask"/>
    <x v="8"/>
    <x v="2"/>
    <x v="18"/>
    <n v="163"/>
    <s v="March 13, 1998 (United States)"/>
    <x v="16"/>
    <n v="160000"/>
    <s v="Randall Wallace"/>
    <s v="Alexandre Dumas"/>
    <s v="Leonardo DiCaprio"/>
    <s v="France"/>
    <n v="35000000"/>
    <n v="182968902"/>
    <n v="342028370.79386503"/>
    <n v="522.76829142857139"/>
    <n v="112250860.12269939"/>
    <s v="United Artists"/>
    <n v="132"/>
  </r>
  <r>
    <s v="Enemy of the State"/>
    <x v="0"/>
    <x v="2"/>
    <x v="18"/>
    <n v="163"/>
    <s v="November 20, 1998 (United States)"/>
    <x v="4"/>
    <n v="232000"/>
    <s v="Tony Scott"/>
    <s v="David Marconi"/>
    <s v="Will Smith"/>
    <s v="United States"/>
    <n v="90000000"/>
    <n v="250849789"/>
    <n v="468919820.29631901"/>
    <n v="278.72198777777777"/>
    <n v="153895576.07361963"/>
    <s v="Touchstone Pictures"/>
    <n v="132"/>
  </r>
  <r>
    <s v="The Celebration"/>
    <x v="0"/>
    <x v="0"/>
    <x v="18"/>
    <n v="163"/>
    <s v="June 19, 1998 (Denmark)"/>
    <x v="31"/>
    <n v="81000"/>
    <s v="Thomas Vinterberg"/>
    <s v="Thomas Vinterberg"/>
    <s v="Ulrich Thomsen"/>
    <s v="Denmark"/>
    <n v="1300000"/>
    <n v="1657778"/>
    <n v="3098926.1141104293"/>
    <n v="127.52138461538462"/>
    <n v="1017041.7177914111"/>
    <s v="Nimbus Film Productions"/>
    <n v="105"/>
  </r>
  <r>
    <s v="Urban Legend"/>
    <x v="0"/>
    <x v="4"/>
    <x v="18"/>
    <n v="163"/>
    <s v="September 25, 1998 (United States)"/>
    <x v="41"/>
    <n v="62000"/>
    <s v="Jamie Blanks"/>
    <s v="Silvio Horta"/>
    <s v="Jared Leto"/>
    <s v="Canada"/>
    <n v="14000000"/>
    <n v="72527595"/>
    <n v="135577657.64723927"/>
    <n v="518.05424999999991"/>
    <n v="44495457.055214725"/>
    <s v="Phoenix Pictures"/>
    <n v="99"/>
  </r>
  <r>
    <s v="Fallen"/>
    <x v="0"/>
    <x v="2"/>
    <x v="18"/>
    <n v="163"/>
    <s v="January 16, 1998 (United States)"/>
    <x v="9"/>
    <n v="78000"/>
    <s v="Gregory Hoblit"/>
    <s v="Nicholas Kazan"/>
    <s v="Denzel Washington"/>
    <s v="United States"/>
    <n v="0"/>
    <n v="25232289"/>
    <n v="47167352.504907973"/>
    <n v="0"/>
    <n v="15479931.901840491"/>
    <s v="Turner Pictures (I)"/>
    <n v="124"/>
  </r>
  <r>
    <s v="Ronin"/>
    <x v="0"/>
    <x v="2"/>
    <x v="18"/>
    <n v="163"/>
    <s v="September 25, 1998 (United States)"/>
    <x v="4"/>
    <n v="176000"/>
    <s v="John Frankenheimer"/>
    <s v="J.D. Zeik"/>
    <s v="Robert De Niro"/>
    <s v="United Kingdom"/>
    <n v="55000000"/>
    <n v="41616262"/>
    <n v="77794325.346012264"/>
    <n v="75.665930909090903"/>
    <n v="25531449.079754602"/>
    <s v="FGM Entertainment"/>
    <n v="122"/>
  </r>
  <r>
    <s v="Lost in Space"/>
    <x v="8"/>
    <x v="2"/>
    <x v="18"/>
    <n v="163"/>
    <s v="April 3, 1998 (United States)"/>
    <x v="33"/>
    <n v="70000"/>
    <s v="Stephen Hopkins"/>
    <s v="Irwin Allen"/>
    <s v="Gary Oldman"/>
    <s v="United States"/>
    <n v="80000000"/>
    <n v="136159423"/>
    <n v="254526234.28282207"/>
    <n v="170.19927875000002"/>
    <n v="83533388.343558282"/>
    <s v="New Line Cinema"/>
    <n v="130"/>
  </r>
  <r>
    <s v="Bride of Chucky"/>
    <x v="0"/>
    <x v="3"/>
    <x v="18"/>
    <n v="163"/>
    <s v="October 16, 1998 (United States)"/>
    <x v="20"/>
    <n v="54000"/>
    <s v="Ronny Yu"/>
    <s v="Don Mancini"/>
    <s v="Jennifer Tilly"/>
    <s v="United States"/>
    <n v="25000000"/>
    <n v="50688658"/>
    <n v="94753583.390184045"/>
    <n v="202.75463199999999"/>
    <n v="31097336.196319021"/>
    <s v="Midwinter Productions Inc."/>
    <n v="89"/>
  </r>
  <r>
    <s v="Pi"/>
    <x v="0"/>
    <x v="0"/>
    <x v="18"/>
    <n v="163"/>
    <s v="July 10, 1998 (United States)"/>
    <x v="34"/>
    <n v="173000"/>
    <s v="Darren Aronofsky"/>
    <s v="Darren Aronofsky"/>
    <s v="Sean Gullette"/>
    <s v="United States"/>
    <n v="60000"/>
    <n v="3221152"/>
    <n v="6021380.4564417172"/>
    <n v="5368.586666666667"/>
    <n v="1976166.8711656444"/>
    <s v="Harvest Filmworks"/>
    <n v="84"/>
  </r>
  <r>
    <s v="The Horse Whisperer"/>
    <x v="8"/>
    <x v="0"/>
    <x v="18"/>
    <n v="163"/>
    <s v="May 15, 1998 (United States)"/>
    <x v="14"/>
    <n v="40000"/>
    <s v="Robert Redford"/>
    <s v="Nick Evans"/>
    <s v="Robert Redford"/>
    <s v="United States"/>
    <n v="60000000"/>
    <n v="186883563"/>
    <n v="349346145.06809813"/>
    <n v="311.47260499999999"/>
    <n v="114652492.63803682"/>
    <s v="Touchstone Pictures"/>
    <n v="169"/>
  </r>
  <r>
    <s v="Happiness"/>
    <x v="9"/>
    <x v="3"/>
    <x v="18"/>
    <n v="163"/>
    <s v="October 16, 1998 (United States)"/>
    <x v="3"/>
    <n v="67000"/>
    <s v="Todd Solondz"/>
    <s v="Todd Solondz"/>
    <s v="Jane Adams"/>
    <s v="United States"/>
    <n v="2200000"/>
    <n v="2982011"/>
    <n v="5574348.16993865"/>
    <n v="135.54595454545455"/>
    <n v="1829454.6012269941"/>
    <s v="Good Machine"/>
    <n v="134"/>
  </r>
  <r>
    <s v="Patch Adams"/>
    <x v="8"/>
    <x v="5"/>
    <x v="18"/>
    <n v="163"/>
    <s v="December 25, 1998 (United States)"/>
    <x v="8"/>
    <n v="108000"/>
    <s v="Tom Shadyac"/>
    <s v="Patch Adams"/>
    <s v="Robin Williams"/>
    <s v="United States"/>
    <n v="90000000"/>
    <n v="202292902"/>
    <n v="378151210.05766869"/>
    <n v="224.76989111111112"/>
    <n v="124106074.84662578"/>
    <s v="Universal Pictures"/>
    <n v="115"/>
  </r>
  <r>
    <s v="Sphere"/>
    <x v="8"/>
    <x v="2"/>
    <x v="18"/>
    <n v="163"/>
    <s v="February 13, 1998 (United States)"/>
    <x v="10"/>
    <n v="101000"/>
    <s v="Barry Levinson"/>
    <s v="Michael Crichton"/>
    <s v="Dustin Hoffman"/>
    <s v="United States"/>
    <n v="80000000"/>
    <n v="37020277"/>
    <n v="69202934.980981588"/>
    <n v="46.275346249999998"/>
    <n v="22711826.380368099"/>
    <s v="Warner Bros."/>
    <n v="134"/>
  </r>
  <r>
    <s v="U.S. Marshals"/>
    <x v="8"/>
    <x v="2"/>
    <x v="18"/>
    <n v="163"/>
    <s v="March 6, 1998 (United States)"/>
    <x v="14"/>
    <n v="98000"/>
    <s v="Stuart Baird"/>
    <s v="Roy Huggins"/>
    <s v="Tommy Lee Jones"/>
    <s v="United States"/>
    <n v="60000000"/>
    <n v="102367405"/>
    <n v="191357965.05214724"/>
    <n v="170.61234166666665"/>
    <n v="62802088.957055219"/>
    <s v="Warner Bros."/>
    <n v="131"/>
  </r>
  <r>
    <s v="Six Days Seven Nights"/>
    <x v="8"/>
    <x v="2"/>
    <x v="18"/>
    <n v="163"/>
    <s v="June 12, 1998 (United States)"/>
    <x v="1"/>
    <n v="74000"/>
    <s v="Ivan Reitman"/>
    <s v="Michael Browning"/>
    <s v="Harrison Ford"/>
    <s v="United States"/>
    <n v="70000000"/>
    <n v="164839294"/>
    <n v="308138238.53865027"/>
    <n v="235.4847057142857"/>
    <n v="101128401.22699387"/>
    <s v="Caravan Pictures"/>
    <n v="102"/>
  </r>
  <r>
    <s v="Deep Rising"/>
    <x v="0"/>
    <x v="2"/>
    <x v="18"/>
    <n v="163"/>
    <s v="January 30, 1998 (United States)"/>
    <x v="10"/>
    <n v="35000"/>
    <s v="Stephen Sommers"/>
    <s v="Stephen Sommers"/>
    <s v="Treat Williams"/>
    <s v="United States"/>
    <n v="45000000"/>
    <n v="11203026"/>
    <n v="20942098.29570552"/>
    <n v="24.895613333333333"/>
    <n v="6873022.0858895713"/>
    <s v="Calimari Productions"/>
    <n v="106"/>
  </r>
  <r>
    <s v="Lethal Weapon 4"/>
    <x v="0"/>
    <x v="2"/>
    <x v="18"/>
    <n v="163"/>
    <s v="July 10, 1998 (United States)"/>
    <x v="14"/>
    <n v="156000"/>
    <s v="Richard Donner"/>
    <s v="Shane Black"/>
    <s v="Mel Gibson"/>
    <s v="United States"/>
    <n v="140000000"/>
    <n v="285444603"/>
    <n v="533588776.28282207"/>
    <n v="203.88900214285712"/>
    <n v="175119388.34355828"/>
    <s v="Warner Bros."/>
    <n v="127"/>
  </r>
  <r>
    <s v="Elizabeth"/>
    <x v="0"/>
    <x v="5"/>
    <x v="18"/>
    <n v="163"/>
    <s v="February 19, 1999 (United States)"/>
    <x v="34"/>
    <n v="95000"/>
    <s v="Shekhar Kapur"/>
    <s v="Michael Hirst"/>
    <s v="Cate Blanchett"/>
    <s v="United Kingdom"/>
    <n v="30000000"/>
    <n v="82150642"/>
    <n v="153566261.4564417"/>
    <n v="273.83547333333331"/>
    <n v="50399166.871165648"/>
    <s v="PolyGram Filmed Entertainment"/>
    <n v="124"/>
  </r>
  <r>
    <s v="The Negotiator"/>
    <x v="0"/>
    <x v="2"/>
    <x v="18"/>
    <n v="163"/>
    <s v="July 29, 1998 (United States)"/>
    <x v="4"/>
    <n v="134000"/>
    <s v="F. Gary Gray"/>
    <s v="James DeMonaco"/>
    <s v="Samuel L. Jackson"/>
    <s v="Germany"/>
    <n v="50000000"/>
    <n v="44547681"/>
    <n v="83274100.617791399"/>
    <n v="89.095361999999994"/>
    <n v="27329865.644171782"/>
    <s v="New Regency Productions"/>
    <n v="140"/>
  </r>
  <r>
    <n v="54"/>
    <x v="0"/>
    <x v="0"/>
    <x v="18"/>
    <n v="163"/>
    <s v="August 28, 1998 (United States)"/>
    <x v="1"/>
    <n v="32000"/>
    <s v="Mark Christopher"/>
    <s v="Mark Christopher"/>
    <s v="Ryan Phillippe"/>
    <s v="United States"/>
    <n v="13000000"/>
    <n v="16757163"/>
    <n v="31324586.295092024"/>
    <n v="128.90125384615385"/>
    <n v="10280468.098159511"/>
    <s v="Dollface"/>
    <n v="93"/>
  </r>
  <r>
    <s v="Hope Floats"/>
    <x v="8"/>
    <x v="0"/>
    <x v="18"/>
    <n v="163"/>
    <s v="May 29, 1998 (United States)"/>
    <x v="22"/>
    <n v="25000"/>
    <s v="Forest Whitaker"/>
    <s v="Steven Rogers"/>
    <s v="Sandra Bullock"/>
    <s v="United States"/>
    <n v="30000000"/>
    <n v="81471882"/>
    <n v="152297438.31533742"/>
    <n v="271.57293999999996"/>
    <n v="49982749.693251535"/>
    <s v="Twentieth Century Fox"/>
    <n v="114"/>
  </r>
  <r>
    <s v="Sliding Doors"/>
    <x v="8"/>
    <x v="3"/>
    <x v="18"/>
    <n v="163"/>
    <s v="May 1, 1998 (United States)"/>
    <x v="17"/>
    <n v="65000"/>
    <s v="Peter Howitt"/>
    <s v="Peter Howitt"/>
    <s v="Gwyneth Paltrow"/>
    <s v="United Kingdom"/>
    <n v="6000000"/>
    <n v="11841544"/>
    <n v="22135696.05398773"/>
    <n v="197.35906666666668"/>
    <n v="7264750.9202453997"/>
    <s v="Intermedia Films"/>
    <n v="99"/>
  </r>
  <r>
    <s v="Buffalo '66"/>
    <x v="0"/>
    <x v="3"/>
    <x v="18"/>
    <n v="163"/>
    <s v="June 26, 1998 (United States)"/>
    <x v="24"/>
    <n v="49000"/>
    <s v="Vincent Gallo"/>
    <s v="Vincent Gallo"/>
    <s v="Vincent Gallo"/>
    <s v="United States"/>
    <n v="1500000"/>
    <n v="2375097"/>
    <n v="4439828.5638036802"/>
    <n v="158.3398"/>
    <n v="1457114.7239263805"/>
    <s v="CinÃ©pix Film Properties (CFP)"/>
    <n v="110"/>
  </r>
  <r>
    <s v="Psycho"/>
    <x v="0"/>
    <x v="4"/>
    <x v="18"/>
    <n v="163"/>
    <s v="December 4, 1998 (United States)"/>
    <x v="26"/>
    <n v="46000"/>
    <s v="Gus Van Sant"/>
    <s v="Robert Bloch"/>
    <s v="Vince Vaughn"/>
    <s v="United States"/>
    <n v="60000000"/>
    <n v="37170655"/>
    <n v="69484040.358895704"/>
    <n v="61.95109166666667"/>
    <n v="22804082.822085891"/>
    <s v="Universal Pictures"/>
    <n v="105"/>
  </r>
  <r>
    <s v="Halloween H20: 20 Years Later"/>
    <x v="0"/>
    <x v="4"/>
    <x v="18"/>
    <n v="163"/>
    <s v="August 5, 1998 (United States)"/>
    <x v="1"/>
    <n v="68000"/>
    <s v="Steve Miner"/>
    <s v="Debra Hill"/>
    <s v="Jamie Lee Curtis"/>
    <s v="United States"/>
    <n v="17000000"/>
    <n v="55041738"/>
    <n v="102890905.32883435"/>
    <n v="323.77492941176473"/>
    <n v="33767937.423312888"/>
    <s v="Dimension Films"/>
    <n v="86"/>
  </r>
  <r>
    <s v="Disturbing Behavior"/>
    <x v="0"/>
    <x v="4"/>
    <x v="18"/>
    <n v="163"/>
    <s v="July 24, 1998 (United States)"/>
    <x v="41"/>
    <n v="21000"/>
    <s v="David Nutter"/>
    <s v="Scott Rosenberg"/>
    <s v="James Marsden"/>
    <s v="Australia"/>
    <n v="15000000"/>
    <n v="17514980"/>
    <n v="32741192.674846623"/>
    <n v="116.76653333333333"/>
    <n v="10745386.503067486"/>
    <s v="Metro-Goldwyn-Mayer (MGM)"/>
    <n v="84"/>
  </r>
  <r>
    <s v="Mercury Rising"/>
    <x v="0"/>
    <x v="2"/>
    <x v="18"/>
    <n v="163"/>
    <s v="April 3, 1998 (United States)"/>
    <x v="10"/>
    <n v="70000"/>
    <s v="Harold Becker"/>
    <s v="Ryne Douglas Pearson"/>
    <s v="Bruce Willis"/>
    <s v="United States"/>
    <n v="60000000"/>
    <n v="93107289"/>
    <n v="174047797.29018405"/>
    <n v="155.17881499999999"/>
    <n v="57121036.196319021"/>
    <s v="Universal Pictures"/>
    <n v="111"/>
  </r>
  <r>
    <s v="Run Lola Run"/>
    <x v="0"/>
    <x v="6"/>
    <x v="18"/>
    <n v="163"/>
    <s v="June 18, 1999 (United States)"/>
    <x v="3"/>
    <n v="191000"/>
    <s v="Tom Tykwer"/>
    <s v="Tom Tykwer"/>
    <s v="Franka Potente"/>
    <s v="Germany"/>
    <n v="0"/>
    <n v="7267585"/>
    <n v="13585479.444785275"/>
    <n v="0"/>
    <n v="4458641.1042944789"/>
    <s v="X-Filme Creative Pool"/>
    <n v="80"/>
  </r>
  <r>
    <s v="City of Angels"/>
    <x v="8"/>
    <x v="0"/>
    <x v="18"/>
    <n v="163"/>
    <s v="April 10, 1998 (United States)"/>
    <x v="17"/>
    <n v="116000"/>
    <s v="Brad Silberling"/>
    <s v="Wim Wenders"/>
    <s v="Nicolas Cage"/>
    <s v="United States"/>
    <n v="55000000"/>
    <n v="198685114"/>
    <n v="371407081.20122695"/>
    <n v="361.24566181818182"/>
    <n v="121892707.97546013"/>
    <s v="Atlas Entertainment"/>
    <n v="114"/>
  </r>
  <r>
    <s v="Half Baked"/>
    <x v="0"/>
    <x v="3"/>
    <x v="18"/>
    <n v="163"/>
    <s v="January 16, 1998 (United States)"/>
    <x v="17"/>
    <n v="59000"/>
    <s v="Tamra Davis"/>
    <s v="Dave Chappelle"/>
    <s v="Dave Chappelle"/>
    <s v="United States"/>
    <n v="8000000"/>
    <n v="17460020"/>
    <n v="32638454.564417176"/>
    <n v="218.25024999999999"/>
    <n v="10711668.711656442"/>
    <s v="Robert Simonds Productions"/>
    <n v="82"/>
  </r>
  <r>
    <s v="He Got Game"/>
    <x v="0"/>
    <x v="0"/>
    <x v="18"/>
    <n v="163"/>
    <s v="May 1, 1998 (United States)"/>
    <x v="15"/>
    <n v="45000"/>
    <s v="Spike Lee"/>
    <s v="Spike Lee"/>
    <s v="Denzel Washington"/>
    <s v="United States"/>
    <n v="25000000"/>
    <n v="21567853"/>
    <n v="40317330.117177911"/>
    <n v="86.271411999999998"/>
    <n v="13231811.656441718"/>
    <s v="Touchstone Pictures"/>
    <n v="136"/>
  </r>
  <r>
    <s v="Antz"/>
    <x v="1"/>
    <x v="10"/>
    <x v="18"/>
    <n v="163"/>
    <s v="October 2, 1998 (United States)"/>
    <x v="16"/>
    <n v="149000"/>
    <s v="Eric Darnell"/>
    <s v="Todd Alcott"/>
    <s v="Woody Allen"/>
    <s v="United States"/>
    <n v="105000000"/>
    <n v="171757863"/>
    <n v="321071293.59570551"/>
    <n v="163.57891714285714"/>
    <n v="105372922.08588958"/>
    <s v="Dreamworks Pictures"/>
    <n v="83"/>
  </r>
  <r>
    <s v="A Simple Plan"/>
    <x v="0"/>
    <x v="6"/>
    <x v="18"/>
    <n v="163"/>
    <s v="January 22, 1999 (United States)"/>
    <x v="24"/>
    <n v="66000"/>
    <s v="Sam Raimi"/>
    <s v="Scott B. Smith"/>
    <s v="Bill Paxton"/>
    <s v="United Kingdom"/>
    <n v="30000000"/>
    <n v="16316273"/>
    <n v="30500419.528220858"/>
    <n v="54.387576666666668"/>
    <n v="10009983.435582822"/>
    <s v="British Broadcasting Corporation (BBC)"/>
    <n v="121"/>
  </r>
  <r>
    <s v="Vampires"/>
    <x v="0"/>
    <x v="2"/>
    <x v="18"/>
    <n v="163"/>
    <s v="October 30, 1998 (United States)"/>
    <x v="10"/>
    <n v="55000"/>
    <s v="John Carpenter"/>
    <s v="John Steakley"/>
    <s v="James Woods"/>
    <s v="Japan"/>
    <n v="20000000"/>
    <n v="20308772"/>
    <n v="37963698.333742328"/>
    <n v="101.54386"/>
    <n v="12459369.325153375"/>
    <s v="Largo Entertainment"/>
    <n v="108"/>
  </r>
  <r>
    <s v="Velvet Goldmine"/>
    <x v="0"/>
    <x v="0"/>
    <x v="18"/>
    <n v="163"/>
    <s v="October 23, 1998 (United Kingdom)"/>
    <x v="9"/>
    <n v="34000"/>
    <s v="Todd Haynes"/>
    <s v="James Lyons"/>
    <s v="Ewan McGregor"/>
    <s v="United Kingdom"/>
    <n v="0"/>
    <n v="1053788"/>
    <n v="1969872.4147239262"/>
    <n v="0"/>
    <n v="646495.70552147238"/>
    <s v="Channel Four Films"/>
    <n v="118"/>
  </r>
  <r>
    <s v="Following"/>
    <x v="0"/>
    <x v="6"/>
    <x v="18"/>
    <n v="163"/>
    <s v="November 5, 1999 (United Kingdom)"/>
    <x v="24"/>
    <n v="89000"/>
    <s v="Christopher Nolan"/>
    <s v="Christopher Nolan"/>
    <s v="Jeremy Theobald"/>
    <s v="United Kingdom"/>
    <n v="6000"/>
    <n v="48482"/>
    <n v="90628.622085889569"/>
    <n v="808.03333333333342"/>
    <n v="29743.558282208593"/>
    <s v="Next Wave Films"/>
    <n v="69"/>
  </r>
  <r>
    <s v="I Stand Alone"/>
    <x v="4"/>
    <x v="6"/>
    <x v="18"/>
    <n v="163"/>
    <s v="February 17, 1999 (France)"/>
    <x v="34"/>
    <n v="22000"/>
    <s v="Gaspar NoÃ©"/>
    <s v="Gaspar NoÃ©"/>
    <s v="Philippe Nahon"/>
    <s v="France"/>
    <n v="0"/>
    <n v="6955"/>
    <n v="13001.156441717791"/>
    <n v="0"/>
    <n v="4266.8711656441719"/>
    <s v="Canal+"/>
    <n v="93"/>
  </r>
  <r>
    <s v="Great Expectations"/>
    <x v="0"/>
    <x v="0"/>
    <x v="18"/>
    <n v="163"/>
    <s v="January 30, 1998 (United States)"/>
    <x v="8"/>
    <n v="52000"/>
    <s v="Alfonso CuarÃ³n"/>
    <s v="Charles Dickens"/>
    <s v="Ethan Hawke"/>
    <s v="United States"/>
    <n v="25000000"/>
    <n v="55494066"/>
    <n v="103736453.43680981"/>
    <n v="221.97626399999999"/>
    <n v="34045439.263803683"/>
    <s v="Art Linson Productions"/>
    <n v="111"/>
  </r>
  <r>
    <s v="The Avengers"/>
    <x v="8"/>
    <x v="2"/>
    <x v="18"/>
    <n v="163"/>
    <s v="August 14, 1998 (United States)"/>
    <x v="51"/>
    <n v="41000"/>
    <s v="Jeremiah S. Chechik"/>
    <s v="Sydney Newman"/>
    <s v="Ralph Fiennes"/>
    <s v="United States"/>
    <n v="60000000"/>
    <n v="23384939"/>
    <n v="43714054.682822086"/>
    <n v="38.974898333333336"/>
    <n v="14346588.343558284"/>
    <s v="Warner Bros."/>
    <n v="89"/>
  </r>
  <r>
    <s v="The Legend of 1900"/>
    <x v="0"/>
    <x v="0"/>
    <x v="18"/>
    <n v="163"/>
    <s v="October 28, 1998 (Italy)"/>
    <x v="31"/>
    <n v="60000"/>
    <s v="Giuseppe Tornatore"/>
    <s v="Alessandro Baricco"/>
    <s v="Tim Roth"/>
    <s v="Italy"/>
    <n v="9000000"/>
    <n v="21057208"/>
    <n v="39362768.57423313"/>
    <n v="233.96897777777775"/>
    <n v="12918532.515337424"/>
    <s v="SciarlÃ²"/>
    <n v="169"/>
  </r>
  <r>
    <s v="I Still Know What You Did Last Summer"/>
    <x v="0"/>
    <x v="4"/>
    <x v="18"/>
    <n v="163"/>
    <s v="November 13, 1998 (United States)"/>
    <x v="32"/>
    <n v="70000"/>
    <s v="Danny Cannon"/>
    <s v="Lois Duncan"/>
    <s v="Jennifer Love Hewitt"/>
    <s v="United States"/>
    <n v="65000000"/>
    <n v="40002112"/>
    <n v="74776954.149693251"/>
    <n v="61.541710769230775"/>
    <n v="24541173.006134972"/>
    <s v="Columbia Pictures"/>
    <n v="100"/>
  </r>
  <r>
    <s v="The Siege"/>
    <x v="0"/>
    <x v="2"/>
    <x v="18"/>
    <n v="163"/>
    <s v="November 6, 1998 (United States)"/>
    <x v="5"/>
    <n v="70000"/>
    <s v="Edward Zwick"/>
    <s v="Lawrence Wright"/>
    <s v="Denzel Washington"/>
    <s v="United States"/>
    <n v="70000000"/>
    <n v="116672912"/>
    <n v="218099609.11901838"/>
    <n v="166.67558857142856"/>
    <n v="71578473.619631901"/>
    <s v="Twentieth Century Fox"/>
    <n v="116"/>
  </r>
  <r>
    <s v="Kuch Kuch Hota Hai"/>
    <x v="4"/>
    <x v="3"/>
    <x v="18"/>
    <n v="163"/>
    <s v="October 16, 1998 (India)"/>
    <x v="37"/>
    <n v="50000"/>
    <s v="Karan Johar"/>
    <s v="Karan Johar"/>
    <s v="Shah Rukh Khan"/>
    <s v="India"/>
    <n v="0"/>
    <n v="0"/>
    <n v="0"/>
    <n v="0"/>
    <n v="0"/>
    <s v="Dharma Productions"/>
    <n v="177"/>
  </r>
  <r>
    <s v="Soldier"/>
    <x v="0"/>
    <x v="2"/>
    <x v="18"/>
    <n v="163"/>
    <s v="October 23, 1998 (United States)"/>
    <x v="22"/>
    <n v="53000"/>
    <s v="Paul W.S. Anderson"/>
    <s v="David Webb Peoples"/>
    <s v="Kurt Russell"/>
    <s v="United States"/>
    <n v="60000000"/>
    <n v="14594226"/>
    <n v="27281353.75582822"/>
    <n v="24.323710000000002"/>
    <n v="8953512.8834355827"/>
    <s v="Warner Bros."/>
    <n v="99"/>
  </r>
  <r>
    <s v="A Night at the Roxbury"/>
    <x v="8"/>
    <x v="3"/>
    <x v="18"/>
    <n v="163"/>
    <s v="October 2, 1998 (United States)"/>
    <x v="19"/>
    <n v="58000"/>
    <s v="John Fortenberry"/>
    <s v="Steve Koren"/>
    <s v="Chris Kattan"/>
    <s v="United States"/>
    <n v="17000000"/>
    <n v="30331165"/>
    <n v="56698809.665644169"/>
    <n v="178.41861764705882"/>
    <n v="18608076.687116567"/>
    <s v="Broadway Pictures"/>
    <n v="82"/>
  </r>
  <r>
    <s v="Why Do Fools Fall in Love"/>
    <x v="0"/>
    <x v="5"/>
    <x v="18"/>
    <n v="163"/>
    <s v="August 28, 1998 (United States)"/>
    <x v="5"/>
    <n v="3900"/>
    <s v="Gregory Nava"/>
    <s v="Tina Andrews"/>
    <s v="Halle Berry"/>
    <s v="United States"/>
    <n v="0"/>
    <n v="12461773"/>
    <n v="23295105.724539876"/>
    <n v="0"/>
    <n v="7645259.5092024542"/>
    <s v="Rhino Films"/>
    <n v="116"/>
  </r>
  <r>
    <s v="The X Files"/>
    <x v="8"/>
    <x v="0"/>
    <x v="18"/>
    <n v="163"/>
    <s v="June 19, 1998 (United States)"/>
    <x v="9"/>
    <n v="103000"/>
    <s v="Rob Bowman"/>
    <s v="Chris Carter"/>
    <s v="David Duchovny"/>
    <s v="United States"/>
    <n v="66000000"/>
    <n v="189176423"/>
    <n v="353632245.93926376"/>
    <n v="286.63094393939394"/>
    <n v="116059155.21472393"/>
    <s v="Twentieth Century Fox"/>
    <n v="121"/>
  </r>
  <r>
    <s v="BASEketball"/>
    <x v="0"/>
    <x v="3"/>
    <x v="18"/>
    <n v="163"/>
    <s v="July 31, 1998 (United States)"/>
    <x v="16"/>
    <n v="58000"/>
    <s v="David Zucker"/>
    <s v="David Zucker"/>
    <s v="Trey Parker"/>
    <s v="United States"/>
    <n v="25000000"/>
    <n v="7027290"/>
    <n v="13136289.957055213"/>
    <n v="28.109159999999999"/>
    <n v="4311220.858895706"/>
    <s v="Zucker Brothers Productions"/>
    <n v="103"/>
  </r>
  <r>
    <s v="Six-String Samurai"/>
    <x v="8"/>
    <x v="2"/>
    <x v="18"/>
    <n v="163"/>
    <s v="September 18, 1998 (United States)"/>
    <x v="14"/>
    <n v="7000"/>
    <s v="Lance Mungia"/>
    <s v="Jeffrey Falcon"/>
    <s v="Jeffrey Falcon"/>
    <s v="United States"/>
    <n v="2000000"/>
    <n v="146125"/>
    <n v="273155.1380368098"/>
    <n v="7.3062500000000004"/>
    <n v="89647.239263803684"/>
    <s v="HSX Films"/>
    <n v="91"/>
  </r>
  <r>
    <s v="L'ennui"/>
    <x v="3"/>
    <x v="11"/>
    <x v="18"/>
    <n v="163"/>
    <s v="December 16, 1998 (France)"/>
    <x v="10"/>
    <n v="2000"/>
    <s v="CÃ©dric Kahn"/>
    <s v="CÃ©dric Kahn"/>
    <s v="Charles Berling"/>
    <s v="France"/>
    <n v="0"/>
    <n v="0"/>
    <n v="0"/>
    <n v="0"/>
    <n v="0"/>
    <s v="Gemini Films"/>
    <n v="122"/>
  </r>
  <r>
    <s v="SLC Punk!"/>
    <x v="0"/>
    <x v="3"/>
    <x v="18"/>
    <n v="163"/>
    <s v="April 16, 1999 (United States)"/>
    <x v="34"/>
    <n v="26000"/>
    <s v="James Merendino"/>
    <s v="James Merendino"/>
    <s v="Matthew Lillard"/>
    <s v="United States"/>
    <n v="0"/>
    <n v="299569"/>
    <n v="559991.86687116558"/>
    <n v="0"/>
    <n v="183784.66257668711"/>
    <s v="Beyond Films"/>
    <n v="97"/>
  </r>
  <r>
    <s v="The Replacement Killers"/>
    <x v="0"/>
    <x v="2"/>
    <x v="18"/>
    <n v="163"/>
    <s v="February 6, 1998 (United States)"/>
    <x v="19"/>
    <n v="28000"/>
    <s v="Antoine Fuqua"/>
    <s v="Ken Sanzel"/>
    <s v="Chow Yun-Fat"/>
    <s v="United States"/>
    <n v="30000000"/>
    <n v="19204929"/>
    <n v="35900256.848466255"/>
    <n v="64.01643"/>
    <n v="11782165.030674847"/>
    <s v="Columbia Pictures"/>
    <n v="87"/>
  </r>
  <r>
    <s v="Taxi"/>
    <x v="4"/>
    <x v="2"/>
    <x v="18"/>
    <n v="163"/>
    <s v="November 20, 1998 (United States)"/>
    <x v="9"/>
    <n v="78000"/>
    <s v="GÃ©rard PirÃ¨s"/>
    <s v="Luc Besson"/>
    <s v="Samy Naceri"/>
    <s v="France"/>
    <n v="0"/>
    <n v="0"/>
    <n v="0"/>
    <n v="0"/>
    <n v="0"/>
    <s v="ARP SÃ©lection"/>
    <n v="86"/>
  </r>
  <r>
    <s v="Croupier"/>
    <x v="4"/>
    <x v="6"/>
    <x v="18"/>
    <n v="163"/>
    <s v="July 28, 2000 (United States)"/>
    <x v="12"/>
    <n v="20000"/>
    <s v="Mike Hodges"/>
    <s v="Paul Mayersberg"/>
    <s v="Clive Owen"/>
    <s v="Ireland"/>
    <n v="0"/>
    <n v="7120568"/>
    <n v="13310656.868711656"/>
    <n v="0"/>
    <n v="4368446.6257668715"/>
    <s v="ARTE"/>
    <n v="94"/>
  </r>
  <r>
    <s v="Bulworth"/>
    <x v="0"/>
    <x v="3"/>
    <x v="18"/>
    <n v="163"/>
    <s v="May 22, 1998 (United States)"/>
    <x v="8"/>
    <n v="25000"/>
    <s v="Warren Beatty"/>
    <s v="Warren Beatty"/>
    <s v="Warren Beatty"/>
    <s v="United States"/>
    <n v="30000000"/>
    <n v="29202884"/>
    <n v="54589685.612269938"/>
    <n v="97.342946666666663"/>
    <n v="17915879.754601229"/>
    <s v="Twentieth Century Fox"/>
    <n v="108"/>
  </r>
  <r>
    <s v="Dirty Work"/>
    <x v="8"/>
    <x v="3"/>
    <x v="18"/>
    <n v="163"/>
    <s v="June 12, 1998 (United States)"/>
    <x v="5"/>
    <n v="24000"/>
    <s v="Bob Saget"/>
    <s v="Frank Sebastiano"/>
    <s v="Norm MacDonald"/>
    <s v="Canada"/>
    <n v="13000000"/>
    <n v="10023282"/>
    <n v="18736773.161963187"/>
    <n v="77.102169230769235"/>
    <n v="6149252.7607361963"/>
    <s v="Metro-Goldwyn-Mayer (MGM)"/>
    <n v="82"/>
  </r>
  <r>
    <s v="Apt Pupil"/>
    <x v="0"/>
    <x v="6"/>
    <x v="18"/>
    <n v="163"/>
    <s v="October 23, 1998 (United States)"/>
    <x v="17"/>
    <n v="37000"/>
    <s v="Bryan Singer"/>
    <s v="Stephen King"/>
    <s v="Ian McKellen"/>
    <s v="United States"/>
    <n v="14000000"/>
    <n v="8863193"/>
    <n v="16568189.614110429"/>
    <n v="63.308521428571431"/>
    <n v="5437541.7177914111"/>
    <s v="Phoenix Pictures"/>
    <n v="111"/>
  </r>
  <r>
    <s v="Doctor Dolittle"/>
    <x v="8"/>
    <x v="3"/>
    <x v="18"/>
    <n v="163"/>
    <s v="June 26, 1998 (United States)"/>
    <x v="20"/>
    <n v="93000"/>
    <s v="Betty Thomas"/>
    <s v="Hugh Lofting"/>
    <s v="Eddie Murphy"/>
    <s v="United States"/>
    <n v="71500000"/>
    <n v="294456605"/>
    <n v="550435138.3036809"/>
    <n v="411.82741958041953"/>
    <n v="180648223.92638037"/>
    <s v="Twentieth Century Fox"/>
    <n v="85"/>
  </r>
  <r>
    <s v="Species II"/>
    <x v="0"/>
    <x v="2"/>
    <x v="18"/>
    <n v="163"/>
    <s v="April 10, 1998 (United States)"/>
    <x v="44"/>
    <n v="28000"/>
    <s v="Peter Medak"/>
    <s v="Dennis Feldman"/>
    <s v="Natasha Henstridge"/>
    <s v="United States"/>
    <n v="0"/>
    <n v="19221939"/>
    <n v="35932054.069325149"/>
    <n v="0"/>
    <n v="11792600.613496933"/>
    <s v="Metro-Goldwyn-Mayer (MGM)"/>
    <n v="93"/>
  </r>
  <r>
    <s v="Celebrity"/>
    <x v="0"/>
    <x v="3"/>
    <x v="18"/>
    <n v="163"/>
    <s v="November 20, 1998 (United States)"/>
    <x v="21"/>
    <n v="25000"/>
    <s v="Woody Allen"/>
    <s v="Woody Allen"/>
    <s v="Kenneth Branagh"/>
    <s v="United States"/>
    <n v="12000000"/>
    <n v="5078660"/>
    <n v="9493666.8834355827"/>
    <n v="42.322166666666668"/>
    <n v="3115742.3312883438"/>
    <s v="Sweetland Films"/>
    <n v="113"/>
  </r>
  <r>
    <s v="Very Bad Things"/>
    <x v="0"/>
    <x v="3"/>
    <x v="18"/>
    <n v="163"/>
    <s v="November 25, 1998 (United States)"/>
    <x v="21"/>
    <n v="46000"/>
    <s v="Peter Berg"/>
    <s v="Peter Berg"/>
    <s v="Christian Slater"/>
    <s v="United States"/>
    <n v="30000000"/>
    <n v="9898412"/>
    <n v="18503350.530061349"/>
    <n v="32.994706666666666"/>
    <n v="6072645.3987730062"/>
    <s v="Initial Entertainment Group (IEG)"/>
    <n v="100"/>
  </r>
  <r>
    <s v="Madeline"/>
    <x v="1"/>
    <x v="3"/>
    <x v="18"/>
    <n v="163"/>
    <s v="July 10, 1998 (United States)"/>
    <x v="22"/>
    <n v="7000"/>
    <s v="Daisy von Scherler Mayer"/>
    <s v="Ludwig Bemelmans"/>
    <s v="Frances McDormand"/>
    <s v="France"/>
    <n v="0"/>
    <n v="29967750"/>
    <n v="56019468.865030669"/>
    <n v="0"/>
    <n v="18385122.699386504"/>
    <s v="Jaffilms"/>
    <n v="88"/>
  </r>
  <r>
    <s v="The Last Days of Disco"/>
    <x v="0"/>
    <x v="3"/>
    <x v="18"/>
    <n v="163"/>
    <s v="June 12, 1998 (United States)"/>
    <x v="17"/>
    <n v="12000"/>
    <s v="Whit Stillman"/>
    <s v="Whit Stillman"/>
    <s v="ChloÃ« Sevigny"/>
    <s v="United States"/>
    <n v="8000000"/>
    <n v="3020601"/>
    <n v="5646485.4276073612"/>
    <n v="37.757512500000004"/>
    <n v="1853129.4478527608"/>
    <s v="Castle Rock Entertainment"/>
    <n v="113"/>
  </r>
  <r>
    <s v="The Big Hit"/>
    <x v="0"/>
    <x v="2"/>
    <x v="18"/>
    <n v="163"/>
    <s v="April 24, 1998 (United States)"/>
    <x v="10"/>
    <n v="29000"/>
    <s v="Kirk Wong"/>
    <s v="Ben Ramsey"/>
    <s v="Mark Wahlberg"/>
    <s v="United States"/>
    <n v="13000000"/>
    <n v="27007143"/>
    <n v="50485131.730674841"/>
    <n v="207.74725384615385"/>
    <n v="16568799.386503069"/>
    <s v="TriStar Pictures"/>
    <n v="91"/>
  </r>
  <r>
    <s v="Blues Brothers 2000"/>
    <x v="8"/>
    <x v="2"/>
    <x v="18"/>
    <n v="163"/>
    <s v="February 6, 1998 (United States)"/>
    <x v="38"/>
    <n v="32000"/>
    <s v="John Landis"/>
    <s v="Dan Aykroyd"/>
    <s v="Dan Aykroyd"/>
    <s v="United States"/>
    <n v="28000000"/>
    <n v="14051384"/>
    <n v="26266605.550920244"/>
    <n v="50.183514285714281"/>
    <n v="8620480.9815950934"/>
    <s v="Universal Pictures"/>
    <n v="123"/>
  </r>
  <r>
    <s v="Gods and Monsters"/>
    <x v="0"/>
    <x v="5"/>
    <x v="18"/>
    <n v="163"/>
    <s v="November 4, 1998 (United States)"/>
    <x v="34"/>
    <n v="30000"/>
    <s v="Bill Condon"/>
    <s v="Christopher Bram"/>
    <s v="Ian McKellen"/>
    <s v="United States"/>
    <n v="10000000"/>
    <n v="6451628"/>
    <n v="12060190.500613496"/>
    <n v="64.516280000000009"/>
    <n v="3958053.9877300616"/>
    <s v="Lions Gate Films"/>
    <n v="105"/>
  </r>
  <r>
    <s v="The Red Violin"/>
    <x v="0"/>
    <x v="0"/>
    <x v="18"/>
    <n v="163"/>
    <s v="June 11, 1999 (United States)"/>
    <x v="37"/>
    <n v="32000"/>
    <s v="FranÃ§ois Girard"/>
    <s v="Don McKellar"/>
    <s v="Carlo Cecchi"/>
    <s v="Canada"/>
    <n v="18000000"/>
    <n v="10019109"/>
    <n v="18728972.46809816"/>
    <n v="55.661716666666671"/>
    <n v="6146692.6380368099"/>
    <s v="Rhombus Media"/>
    <n v="130"/>
  </r>
  <r>
    <s v="Mighty Joe Young"/>
    <x v="1"/>
    <x v="2"/>
    <x v="18"/>
    <n v="163"/>
    <s v="December 25, 1998 (United States)"/>
    <x v="46"/>
    <n v="28000"/>
    <s v="Ron Underwood"/>
    <s v="Merian C. Cooper"/>
    <s v="Bill Paxton"/>
    <s v="United States"/>
    <n v="90000000"/>
    <n v="50632037"/>
    <n v="94647740.330674842"/>
    <n v="56.257818888888892"/>
    <n v="31062599.386503071"/>
    <s v="RKO Pictures"/>
    <n v="114"/>
  </r>
  <r>
    <s v="The Object of My Affection"/>
    <x v="0"/>
    <x v="3"/>
    <x v="18"/>
    <n v="163"/>
    <s v="April 17, 1998 (United States)"/>
    <x v="22"/>
    <n v="19000"/>
    <s v="Nicholas Hytner"/>
    <s v="Stephen McCauley"/>
    <s v="Jennifer Aniston"/>
    <s v="United States"/>
    <n v="15000000"/>
    <n v="46905889"/>
    <n v="87682358.149079755"/>
    <n v="312.70592666666664"/>
    <n v="28776619.018404908"/>
    <s v="Twentieth Century Fox"/>
    <n v="111"/>
  </r>
  <r>
    <s v="Twilight"/>
    <x v="0"/>
    <x v="6"/>
    <x v="18"/>
    <n v="163"/>
    <s v="March 6, 1998 (United States)"/>
    <x v="19"/>
    <n v="11000"/>
    <s v="Robert Benton"/>
    <s v="Robert Benton"/>
    <s v="Paul Newman"/>
    <s v="United States"/>
    <n v="37000000"/>
    <n v="15055091"/>
    <n v="28142860.292638034"/>
    <n v="40.689435135135135"/>
    <n v="9236252.1472392641"/>
    <s v="Cinehaus"/>
    <n v="94"/>
  </r>
  <r>
    <s v="PokÃ©mon: The First Movie - Mewtwo Strikes Back"/>
    <x v="2"/>
    <x v="10"/>
    <x v="18"/>
    <n v="163"/>
    <s v="November 10, 1999 (United States)"/>
    <x v="21"/>
    <n v="41000"/>
    <s v="Kunihiko Yuyama"/>
    <s v="Satoshi Tajiri"/>
    <s v="Veronica Taylor"/>
    <s v="Japan"/>
    <n v="30000000"/>
    <n v="163644662"/>
    <n v="305905082.89202452"/>
    <n v="545.48220666666668"/>
    <n v="100395498.15950921"/>
    <s v="Oriental Light and Magic (OLM)"/>
    <n v="96"/>
  </r>
  <r>
    <s v="Belly"/>
    <x v="0"/>
    <x v="6"/>
    <x v="18"/>
    <n v="163"/>
    <s v="November 4, 1998 (United States)"/>
    <x v="19"/>
    <n v="10000"/>
    <s v="Hype Williams"/>
    <s v="Anthony Bodden"/>
    <s v="Nas"/>
    <s v="Jamaica"/>
    <n v="3000000"/>
    <n v="9639390"/>
    <n v="18019154.190184049"/>
    <n v="321.31299999999999"/>
    <n v="5913736.1963190185"/>
    <s v="Big Dog Films"/>
    <n v="96"/>
  </r>
  <r>
    <s v="Les MisÃ©rables"/>
    <x v="8"/>
    <x v="6"/>
    <x v="18"/>
    <n v="163"/>
    <s v="May 1, 1998 (United States)"/>
    <x v="34"/>
    <n v="39000"/>
    <s v="Bille August"/>
    <s v="Victor Hugo"/>
    <s v="Liam Neeson"/>
    <s v="United Kingdom"/>
    <n v="0"/>
    <n v="14096321"/>
    <n v="26350607.415337421"/>
    <n v="0"/>
    <n v="8648049.6932515334"/>
    <s v="Mandalay Entertainment"/>
    <n v="134"/>
  </r>
  <r>
    <s v="Waking Ned Devine"/>
    <x v="1"/>
    <x v="3"/>
    <x v="18"/>
    <n v="163"/>
    <s v="January 8, 1999 (United States)"/>
    <x v="34"/>
    <n v="26000"/>
    <s v="Kirk Jones"/>
    <s v="Kirk Jones"/>
    <s v="Ian Bannen"/>
    <s v="United Kingdom"/>
    <n v="3000000"/>
    <n v="55257450"/>
    <n v="103294141.19631901"/>
    <n v="1841.9149999999997"/>
    <n v="33900276.073619634"/>
    <s v="Tomboy Films"/>
    <n v="91"/>
  </r>
  <r>
    <s v="Babe: Pig in the City"/>
    <x v="1"/>
    <x v="1"/>
    <x v="18"/>
    <n v="163"/>
    <s v="November 25, 1998 (United States)"/>
    <x v="1"/>
    <n v="32000"/>
    <s v="George Miller"/>
    <s v="George Miller"/>
    <s v="Magda Szubanski"/>
    <s v="Australia"/>
    <n v="90000000"/>
    <n v="69131860"/>
    <n v="129229924.797546"/>
    <n v="76.813177777777781"/>
    <n v="42412184.049079761"/>
    <s v="Kennedy Miller Productions"/>
    <n v="97"/>
  </r>
  <r>
    <s v="Eternity and a Day"/>
    <x v="9"/>
    <x v="0"/>
    <x v="18"/>
    <n v="163"/>
    <s v="May 28, 1999 (United States)"/>
    <x v="6"/>
    <n v="11000"/>
    <s v="Theodoros Angelopoulos"/>
    <s v="Theodoros Angelopoulos"/>
    <s v="Bruno Ganz"/>
    <s v="France"/>
    <n v="0"/>
    <n v="107178"/>
    <n v="200350.53128834354"/>
    <n v="0"/>
    <n v="65753.374233128838"/>
    <s v="Paradis Films"/>
    <n v="137"/>
  </r>
  <r>
    <s v="Primary Colors"/>
    <x v="0"/>
    <x v="3"/>
    <x v="18"/>
    <n v="163"/>
    <s v="March 20, 1998 (United States)"/>
    <x v="17"/>
    <n v="28000"/>
    <s v="Mike Nichols"/>
    <s v="Joe Klein"/>
    <s v="John Travolta"/>
    <s v="United Kingdom"/>
    <n v="65000000"/>
    <n v="52090187"/>
    <n v="97373496.803067476"/>
    <n v="80.138749230769236"/>
    <n v="31957169.93865031"/>
    <s v="Award Entertainment"/>
    <n v="143"/>
  </r>
  <r>
    <s v="Quest for Camelot"/>
    <x v="2"/>
    <x v="10"/>
    <x v="18"/>
    <n v="163"/>
    <s v="May 15, 1998 (United States)"/>
    <x v="21"/>
    <n v="16000"/>
    <s v="Frederik Du Chau"/>
    <s v="Vera Chapman"/>
    <s v="Jessalyn Gilsig"/>
    <s v="United States"/>
    <n v="40000000"/>
    <n v="22510798"/>
    <n v="42080000.923926376"/>
    <n v="56.276994999999999"/>
    <n v="13810305.521472394"/>
    <s v="Warner Bros."/>
    <n v="86"/>
  </r>
  <r>
    <s v="Show Me Love"/>
    <x v="4"/>
    <x v="3"/>
    <x v="18"/>
    <n v="163"/>
    <s v="October 23, 1998 (Sweden)"/>
    <x v="24"/>
    <n v="50000"/>
    <s v="Lukas Moodysson"/>
    <s v="Lukas Moodysson"/>
    <s v="Alexandra DahlstrÃ¶m"/>
    <s v="Sweden"/>
    <n v="0"/>
    <n v="219331"/>
    <n v="410000.95521472389"/>
    <n v="0"/>
    <n v="134558.89570552149"/>
    <s v="Memfis Film"/>
    <n v="89"/>
  </r>
  <r>
    <s v="Hard Rain"/>
    <x v="0"/>
    <x v="2"/>
    <x v="18"/>
    <n v="163"/>
    <s v="January 16, 1998 (United States)"/>
    <x v="23"/>
    <n v="33000"/>
    <s v="Mikael Salomon"/>
    <s v="Graham Yost"/>
    <s v="Morgan Freeman"/>
    <s v="United States"/>
    <n v="70000000"/>
    <n v="19870567"/>
    <n v="37144550.704907976"/>
    <n v="28.386524285714287"/>
    <n v="12190531.901840491"/>
    <s v="British Broadcasting Corporation (BBC) Television"/>
    <n v="97"/>
  </r>
  <r>
    <s v="Strike!"/>
    <x v="8"/>
    <x v="3"/>
    <x v="18"/>
    <n v="163"/>
    <s v="September 4, 1998 (United States)"/>
    <x v="17"/>
    <n v="6700"/>
    <s v="Sarah Kernochan"/>
    <s v="Sarah Kernochan"/>
    <s v="Kirsten Dunst"/>
    <s v="Canada"/>
    <n v="0"/>
    <n v="913834"/>
    <n v="1708252.8822085888"/>
    <n v="0"/>
    <n v="560634.35582822084"/>
    <s v="Alliance Communications Corporation"/>
    <n v="97"/>
  </r>
  <r>
    <s v="The Mighty"/>
    <x v="8"/>
    <x v="3"/>
    <x v="18"/>
    <n v="163"/>
    <s v="October 30, 1998 (United States)"/>
    <x v="4"/>
    <n v="13000"/>
    <s v="Peter Chelsom"/>
    <s v="Rodman Philbrick"/>
    <s v="Kieran Culkin"/>
    <s v="United States"/>
    <n v="0"/>
    <n v="2652246"/>
    <n v="4957910.1607361957"/>
    <n v="0"/>
    <n v="1627144.7852760737"/>
    <s v="Chaos Productions"/>
    <n v="100"/>
  </r>
  <r>
    <s v="Wrongfully Accused"/>
    <x v="8"/>
    <x v="2"/>
    <x v="18"/>
    <n v="163"/>
    <s v="August 21, 1998 (United States)"/>
    <x v="10"/>
    <n v="24000"/>
    <s v="Pat Proft"/>
    <s v="Pat Proft"/>
    <s v="Leslie Nielsen"/>
    <s v="Germany"/>
    <n v="0"/>
    <n v="9623329"/>
    <n v="17989130.958895706"/>
    <n v="0"/>
    <n v="5903882.82208589"/>
    <s v="Morgan Creek Entertainment"/>
    <n v="87"/>
  </r>
  <r>
    <s v="New Rose Hotel"/>
    <x v="0"/>
    <x v="0"/>
    <x v="18"/>
    <n v="163"/>
    <s v="March 19, 1999 (Italy)"/>
    <x v="27"/>
    <n v="4700"/>
    <s v="Abel Ferrara"/>
    <s v="William Gibson"/>
    <s v="Christopher Walken"/>
    <s v="United States"/>
    <n v="0"/>
    <n v="21521"/>
    <n v="40229.746625766871"/>
    <n v="0"/>
    <n v="13203.067484662577"/>
    <s v="Pressman Film"/>
    <n v="93"/>
  </r>
  <r>
    <s v="Simon Birch"/>
    <x v="1"/>
    <x v="3"/>
    <x v="18"/>
    <n v="163"/>
    <s v="September 11, 1998 (United States)"/>
    <x v="15"/>
    <n v="21000"/>
    <s v="Mark Steven Johnson"/>
    <s v="Mark Steven Johnson"/>
    <s v="Ian Michael Smith"/>
    <s v="United States"/>
    <n v="30000000"/>
    <n v="18253415"/>
    <n v="34121567.794478528"/>
    <n v="60.844716666666663"/>
    <n v="11198414.110429449"/>
    <s v="Hollywood Pictures"/>
    <n v="114"/>
  </r>
  <r>
    <s v="The Idiots"/>
    <x v="3"/>
    <x v="3"/>
    <x v="18"/>
    <n v="163"/>
    <s v="May 21, 1998 (France)"/>
    <x v="8"/>
    <n v="30000"/>
    <s v="Lars von Trier"/>
    <s v="Lars von Trier"/>
    <s v="Bodil JÃ¸rgensen"/>
    <s v="Denmark"/>
    <n v="2500000"/>
    <n v="0"/>
    <n v="0"/>
    <n v="0"/>
    <n v="0"/>
    <s v="Zentropa Entertainments"/>
    <n v="117"/>
  </r>
  <r>
    <s v="Thursday"/>
    <x v="0"/>
    <x v="2"/>
    <x v="18"/>
    <n v="163"/>
    <s v="September 25, 1998 (United Kingdom)"/>
    <x v="13"/>
    <n v="18000"/>
    <s v="Skip Woods"/>
    <s v="Skip Woods"/>
    <s v="Thomas Jane"/>
    <s v="United States"/>
    <n v="0"/>
    <n v="3121"/>
    <n v="5834.1638036809809"/>
    <n v="0"/>
    <n v="1914.7239263803683"/>
    <s v="Polygram Filmed Entertainment"/>
    <n v="87"/>
  </r>
  <r>
    <s v="Crna macka, beli macor"/>
    <x v="0"/>
    <x v="3"/>
    <x v="18"/>
    <n v="163"/>
    <s v="June 1, 1998 (Federal Republic of Yugoslavia)"/>
    <x v="31"/>
    <n v="52000"/>
    <s v="Emir Kusturica"/>
    <s v="Gordan Mihic"/>
    <s v="Bajram Severdzan"/>
    <s v="Federal Republic of Yugoslavia"/>
    <n v="0"/>
    <n v="351447"/>
    <n v="656968.71717791411"/>
    <n v="0"/>
    <n v="215611.65644171782"/>
    <s v="CiBy 2000"/>
    <n v="127"/>
  </r>
  <r>
    <s v="Dance with Me"/>
    <x v="1"/>
    <x v="0"/>
    <x v="18"/>
    <n v="163"/>
    <s v="August 21, 1998 (United States)"/>
    <x v="23"/>
    <n v="6000"/>
    <s v="Randa Haines"/>
    <s v="Daryl Matthews"/>
    <s v="Vanessa Williams"/>
    <s v="United States"/>
    <n v="0"/>
    <n v="15923122"/>
    <n v="29765492.474846624"/>
    <n v="0"/>
    <n v="9768786.503067486"/>
    <s v="Mandalay Entertainment"/>
    <n v="126"/>
  </r>
  <r>
    <s v="Jack Frost"/>
    <x v="1"/>
    <x v="3"/>
    <x v="18"/>
    <n v="163"/>
    <s v="December 11, 1998 (United States)"/>
    <x v="20"/>
    <n v="34000"/>
    <s v="Troy Miller"/>
    <s v="Mark Steven Johnson"/>
    <s v="Michael Keaton"/>
    <s v="United States"/>
    <n v="85000000"/>
    <n v="34562556"/>
    <n v="64608655.29570552"/>
    <n v="40.66183058823529"/>
    <n v="21204022.08588957"/>
    <s v="Warner Bros."/>
    <n v="101"/>
  </r>
  <r>
    <s v="Hush"/>
    <x v="8"/>
    <x v="0"/>
    <x v="18"/>
    <n v="163"/>
    <s v="March 6, 1998 (United States)"/>
    <x v="30"/>
    <n v="11000"/>
    <s v="Jonathan Darby"/>
    <s v="Jonathan Darby"/>
    <s v="Jessica Lange"/>
    <s v="United States"/>
    <n v="21000000"/>
    <n v="13583690"/>
    <n v="25392333.392638035"/>
    <n v="64.684238095238101"/>
    <n v="8333552.1472392641"/>
    <s v="TriStar Pictures"/>
    <n v="96"/>
  </r>
  <r>
    <s v="How Stella Got Her Groove Back"/>
    <x v="0"/>
    <x v="3"/>
    <x v="18"/>
    <n v="163"/>
    <s v="August 14, 1998 (United States)"/>
    <x v="46"/>
    <n v="7100"/>
    <s v="Kevin Rodney Sullivan"/>
    <s v="Terry McMillan"/>
    <s v="Angela Bassett"/>
    <s v="United States"/>
    <n v="20000000"/>
    <n v="39278722"/>
    <n v="73424703.026993856"/>
    <n v="196.39361"/>
    <n v="24097375.460122701"/>
    <s v="Twentieth Century Fox"/>
    <n v="124"/>
  </r>
  <r>
    <s v="Almost Heroes"/>
    <x v="8"/>
    <x v="1"/>
    <x v="18"/>
    <n v="163"/>
    <s v="May 29, 1998 (United States)"/>
    <x v="1"/>
    <n v="16000"/>
    <s v="Christopher Guest"/>
    <s v="Mark Nutter"/>
    <s v="Chris Farley"/>
    <s v="United States"/>
    <n v="30000000"/>
    <n v="6136856"/>
    <n v="11471779.283435581"/>
    <n v="20.456186666666667"/>
    <n v="3764942.3312883438"/>
    <s v="Turner Pictures (I)"/>
    <n v="90"/>
  </r>
  <r>
    <s v="Major League: Back to the Minors"/>
    <x v="8"/>
    <x v="3"/>
    <x v="18"/>
    <n v="163"/>
    <s v="April 17, 1998 (United States)"/>
    <x v="32"/>
    <n v="7200"/>
    <s v="John Warren"/>
    <s v="David S. Ward"/>
    <s v="Scott Bakula"/>
    <s v="United States"/>
    <n v="18000000"/>
    <n v="3572443"/>
    <n v="6678057.5588957053"/>
    <n v="19.846905555555555"/>
    <n v="2191682.8220858895"/>
    <s v="Morgan Creek Entertainment"/>
    <n v="100"/>
  </r>
  <r>
    <s v="High Art"/>
    <x v="0"/>
    <x v="0"/>
    <x v="18"/>
    <n v="163"/>
    <s v="June 12, 1998 (United States)"/>
    <x v="14"/>
    <n v="9900"/>
    <s v="Lisa Cholodenko"/>
    <s v="Lisa Cholodenko"/>
    <s v="Radha Mitchell"/>
    <s v="United States"/>
    <n v="0"/>
    <n v="1960216"/>
    <n v="3664281.0748466253"/>
    <n v="0"/>
    <n v="1202586.5030674848"/>
    <s v="391 Productions"/>
    <n v="101"/>
  </r>
  <r>
    <s v="A Civil Action"/>
    <x v="8"/>
    <x v="0"/>
    <x v="18"/>
    <n v="163"/>
    <s v="January 8, 1999 (United States)"/>
    <x v="14"/>
    <n v="28000"/>
    <s v="Steven Zaillian"/>
    <s v="Jonathan Harr"/>
    <s v="John Travolta"/>
    <s v="United States"/>
    <n v="75000000"/>
    <n v="56709981"/>
    <n v="106009393.93067484"/>
    <n v="75.613308000000004"/>
    <n v="34791399.386503071"/>
    <s v="Touchstone Pictures"/>
    <n v="115"/>
  </r>
  <r>
    <s v="Playing by Heart"/>
    <x v="0"/>
    <x v="3"/>
    <x v="18"/>
    <n v="163"/>
    <s v="January 22, 1999 (United States)"/>
    <x v="9"/>
    <n v="19000"/>
    <s v="Willard Carroll"/>
    <s v="Willard Carroll"/>
    <s v="Gillian Anderson"/>
    <s v="United States"/>
    <n v="20000000"/>
    <n v="3970078"/>
    <n v="7421366.6662576683"/>
    <n v="19.850390000000001"/>
    <n v="2435630.6748466259"/>
    <s v="Hyperion Pictures"/>
    <n v="121"/>
  </r>
  <r>
    <s v="The Rugrats Movie"/>
    <x v="2"/>
    <x v="10"/>
    <x v="18"/>
    <n v="163"/>
    <s v="November 20, 1998 (United States)"/>
    <x v="23"/>
    <n v="18000"/>
    <s v="Igor Kovalyov"/>
    <s v="David N. Weiss"/>
    <s v="Elizabeth Daily"/>
    <s v="United States"/>
    <n v="24000000"/>
    <n v="140894675"/>
    <n v="263377959.95398772"/>
    <n v="587.06114583333328"/>
    <n v="86438450.920245409"/>
    <s v="Paramount Pictures"/>
    <n v="79"/>
  </r>
  <r>
    <s v="The Players Club"/>
    <x v="0"/>
    <x v="3"/>
    <x v="18"/>
    <n v="163"/>
    <s v="April 8, 1998 (United States)"/>
    <x v="23"/>
    <n v="6400"/>
    <s v="Ice Cube"/>
    <s v="Ice Cube"/>
    <s v="LisaRaye McCoy"/>
    <s v="United States"/>
    <n v="4500000"/>
    <n v="23261485"/>
    <n v="43483279.015337422"/>
    <n v="516.92188888888882"/>
    <n v="14270849.693251535"/>
    <s v="New Line Cinema"/>
    <n v="104"/>
  </r>
  <r>
    <s v="Dead Man on Campus"/>
    <x v="0"/>
    <x v="3"/>
    <x v="18"/>
    <n v="163"/>
    <s v="August 21, 1998 (United States)"/>
    <x v="22"/>
    <n v="14000"/>
    <s v="Alan Cohn"/>
    <s v="Anthony Abrams"/>
    <s v="Tom Everett Scott"/>
    <s v="United States"/>
    <n v="14000000"/>
    <n v="15064946"/>
    <n v="28161282.492024537"/>
    <n v="107.60675714285715"/>
    <n v="9242298.1595092025"/>
    <s v="Paramount Pictures"/>
    <n v="96"/>
  </r>
  <r>
    <s v="Senseless"/>
    <x v="0"/>
    <x v="3"/>
    <x v="18"/>
    <n v="163"/>
    <s v="February 20, 1998 (United States)"/>
    <x v="10"/>
    <n v="14000"/>
    <s v="Penelope Spheeris"/>
    <s v="Greg Erb"/>
    <s v="Marlon Wayans"/>
    <s v="United States"/>
    <n v="15000000"/>
    <n v="12874899"/>
    <n v="24067372.547852758"/>
    <n v="85.832660000000004"/>
    <n v="7898711.0429447861"/>
    <s v="Dimension Films"/>
    <n v="93"/>
  </r>
  <r>
    <s v="Black Dog"/>
    <x v="8"/>
    <x v="2"/>
    <x v="18"/>
    <n v="163"/>
    <s v="May 1, 1998 (United States)"/>
    <x v="20"/>
    <n v="8600"/>
    <s v="Kevin Hooks"/>
    <s v="William Mickelberry"/>
    <s v="Patrick Swayze"/>
    <s v="United States"/>
    <n v="30000000"/>
    <n v="12951088"/>
    <n v="24209794.561963189"/>
    <n v="43.170293333333333"/>
    <n v="7945452.7607361972"/>
    <s v="Universal Pictures"/>
    <n v="89"/>
  </r>
  <r>
    <s v="Dangerous Beauty"/>
    <x v="0"/>
    <x v="5"/>
    <x v="18"/>
    <n v="163"/>
    <s v="February 20, 1998 (United States)"/>
    <x v="13"/>
    <n v="16000"/>
    <s v="Marshall Herskovitz"/>
    <s v="Margaret Rosenthal"/>
    <s v="Catherine McCormack"/>
    <s v="United States"/>
    <n v="8000000"/>
    <n v="4553271"/>
    <n v="8511544.0104294475"/>
    <n v="56.915887499999997"/>
    <n v="2793417.7914110431"/>
    <s v="New Regency Productions"/>
    <n v="111"/>
  </r>
  <r>
    <s v="The Newton Boys"/>
    <x v="8"/>
    <x v="2"/>
    <x v="18"/>
    <n v="163"/>
    <s v="March 27, 1998 (United States)"/>
    <x v="10"/>
    <n v="11000"/>
    <s v="Richard Linklater"/>
    <s v="Claude Stanush"/>
    <s v="Matthew McConaughey"/>
    <s v="United States"/>
    <n v="27000000"/>
    <n v="10452012"/>
    <n v="19538208.934969325"/>
    <n v="38.711155555555557"/>
    <n v="6412277.3006134974"/>
    <s v="Twentieth Century Fox"/>
    <n v="122"/>
  </r>
  <r>
    <s v="Central Station"/>
    <x v="0"/>
    <x v="0"/>
    <x v="18"/>
    <n v="163"/>
    <s v="November 20, 1998 (United States)"/>
    <x v="45"/>
    <n v="37000"/>
    <s v="Walter Salles"/>
    <s v="Marcos Bernstein"/>
    <s v="Fernanda Montenegro"/>
    <s v="Brazil"/>
    <n v="2900000"/>
    <n v="5971073"/>
    <n v="11161876.951533742"/>
    <n v="205.89906896551727"/>
    <n v="3663234.9693251536"/>
    <s v="Audiovisual Development Bureau, Ministerio da Cultura"/>
    <n v="110"/>
  </r>
  <r>
    <s v="Pecker"/>
    <x v="0"/>
    <x v="3"/>
    <x v="18"/>
    <n v="163"/>
    <s v="October 9, 1998 (Canada)"/>
    <x v="5"/>
    <n v="14000"/>
    <s v="John Waters"/>
    <s v="John Waters"/>
    <s v="Edward Furlong"/>
    <s v="United States"/>
    <n v="6000000"/>
    <n v="2281761"/>
    <n v="4265353.2312883437"/>
    <n v="38.029350000000001"/>
    <n v="1399853.374233129"/>
    <s v="Polar Entertainment"/>
    <n v="87"/>
  </r>
  <r>
    <s v="Without Limits"/>
    <x v="8"/>
    <x v="5"/>
    <x v="18"/>
    <n v="163"/>
    <s v="September 11, 1998 (United States)"/>
    <x v="13"/>
    <n v="6700"/>
    <s v="Robert Towne"/>
    <s v="Robert Towne"/>
    <s v="Billy Crudup"/>
    <s v="United States"/>
    <n v="25000000"/>
    <n v="777423"/>
    <n v="1453256.3687116564"/>
    <n v="3.1096919999999999"/>
    <n v="476946.62576687121"/>
    <s v="Cruise/Wagner Productions"/>
    <n v="117"/>
  </r>
  <r>
    <s v="Wide Awake"/>
    <x v="1"/>
    <x v="3"/>
    <x v="18"/>
    <n v="163"/>
    <s v="March 20, 1998 (United States)"/>
    <x v="23"/>
    <n v="3900"/>
    <s v="M. Night Shyamalan"/>
    <s v="M. Night Shyamalan"/>
    <s v="Joseph Cross"/>
    <s v="United States"/>
    <n v="6000000"/>
    <n v="282175"/>
    <n v="527476.82515337423"/>
    <n v="4.702916666666666"/>
    <n v="173113.49693251535"/>
    <s v="Miramax"/>
    <n v="88"/>
  </r>
  <r>
    <s v="Return to Paradise"/>
    <x v="0"/>
    <x v="0"/>
    <x v="18"/>
    <n v="163"/>
    <s v="August 14, 1998 (United States)"/>
    <x v="15"/>
    <n v="14000"/>
    <s v="Joseph Ruben"/>
    <s v="Pierre Jolivet"/>
    <s v="Vince Vaughn"/>
    <s v="United States"/>
    <n v="0"/>
    <n v="8341087"/>
    <n v="15592203.735582821"/>
    <n v="0"/>
    <n v="5117231.288343559"/>
    <s v="Polygram Filmed Entertainment"/>
    <n v="111"/>
  </r>
  <r>
    <s v="Mafia!"/>
    <x v="8"/>
    <x v="3"/>
    <x v="18"/>
    <n v="163"/>
    <s v="July 24, 1998 (United States)"/>
    <x v="41"/>
    <n v="15000"/>
    <s v="Jim Abrahams"/>
    <s v="Jim Abrahams"/>
    <s v="Jay Mohr"/>
    <s v="United States"/>
    <n v="10000000"/>
    <n v="19889299"/>
    <n v="37179566.90368098"/>
    <n v="198.89299"/>
    <n v="12202023.92638037"/>
    <s v="Tapestry Films"/>
    <n v="87"/>
  </r>
  <r>
    <s v="Desperate Measures"/>
    <x v="0"/>
    <x v="2"/>
    <x v="18"/>
    <n v="163"/>
    <s v="January 30, 1998 (United States)"/>
    <x v="10"/>
    <n v="16000"/>
    <s v="Barbet Schroeder"/>
    <s v="David Klass"/>
    <s v="Michael Keaton"/>
    <s v="United States"/>
    <n v="50000000"/>
    <n v="13806137"/>
    <n v="25808159.165030673"/>
    <n v="27.612273999999999"/>
    <n v="8470022.6993865035"/>
    <s v="Mandalay Entertainment"/>
    <n v="100"/>
  </r>
  <r>
    <s v="I Want You"/>
    <x v="0"/>
    <x v="6"/>
    <x v="18"/>
    <n v="163"/>
    <s v="October 30, 1998 (United Kingdom)"/>
    <x v="10"/>
    <n v="2900"/>
    <s v="Michael Winterbottom"/>
    <s v="Eoin McNamee"/>
    <s v="Rachel Weisz"/>
    <s v="United Kingdom"/>
    <n v="0"/>
    <n v="1672"/>
    <n v="3125.5116564417176"/>
    <n v="0"/>
    <n v="1025.7668711656443"/>
    <s v="Polygram Filmed Entertainment"/>
    <n v="87"/>
  </r>
  <r>
    <s v="Hideous Kinky"/>
    <x v="0"/>
    <x v="1"/>
    <x v="18"/>
    <n v="163"/>
    <s v="January 13, 1999 (France)"/>
    <x v="10"/>
    <n v="6400"/>
    <s v="Gillies MacKinnon"/>
    <s v="Esther Freud"/>
    <s v="Kate Winslet"/>
    <s v="United Kingdom"/>
    <n v="12000000"/>
    <n v="1263279"/>
    <n v="2361479.2104294477"/>
    <n v="10.527324999999999"/>
    <n v="775017.79141104303"/>
    <s v="AMLF"/>
    <n v="98"/>
  </r>
  <r>
    <s v="Phantoms"/>
    <x v="0"/>
    <x v="4"/>
    <x v="18"/>
    <n v="163"/>
    <s v="January 23, 1998 (United States)"/>
    <x v="20"/>
    <n v="20000"/>
    <s v="Joe Chappelle"/>
    <s v="Dean R. Koontz"/>
    <s v="Peter O'Toole"/>
    <s v="United States"/>
    <n v="0"/>
    <n v="5624282"/>
    <n v="10513611.812269937"/>
    <n v="0"/>
    <n v="3450479.7546012271"/>
    <s v="Miramax"/>
    <n v="96"/>
  </r>
  <r>
    <s v="Smoke Signals"/>
    <x v="8"/>
    <x v="3"/>
    <x v="18"/>
    <n v="163"/>
    <s v="November 27, 1998 (Iceland)"/>
    <x v="13"/>
    <n v="9900"/>
    <s v="Chris Eyre"/>
    <s v="Sherman Alexie"/>
    <s v="Adam Beach"/>
    <s v="United States"/>
    <n v="2000000"/>
    <n v="6745362"/>
    <n v="12609274.855214722"/>
    <n v="337.2681"/>
    <n v="4138258.8957055216"/>
    <s v="ShadowCatcher Entertainment"/>
    <n v="89"/>
  </r>
  <r>
    <s v="Beloved"/>
    <x v="0"/>
    <x v="0"/>
    <x v="18"/>
    <n v="163"/>
    <s v="October 16, 1998 (United States)"/>
    <x v="22"/>
    <n v="7200"/>
    <s v="Jonathan Demme"/>
    <s v="Toni Morrison"/>
    <s v="Oprah Winfrey"/>
    <s v="United States"/>
    <n v="80000000"/>
    <n v="22852487"/>
    <n v="42718728.766257666"/>
    <n v="28.565608749999999"/>
    <n v="14019930.674846627"/>
    <s v="Harpo Films"/>
    <n v="172"/>
  </r>
  <r>
    <s v="3 Ninjas: High Noon at Mega Mountain"/>
    <x v="1"/>
    <x v="2"/>
    <x v="18"/>
    <n v="163"/>
    <s v="June 18, 1998 (Australia)"/>
    <x v="53"/>
    <n v="11000"/>
    <s v="Sean McNamara"/>
    <s v="Sean McNamara"/>
    <s v="Loni Anderson"/>
    <s v="United States"/>
    <n v="0"/>
    <n v="375805"/>
    <n v="702501.73926380358"/>
    <n v="0"/>
    <n v="230555.21472392639"/>
    <s v="Leeds/Ben-Ami Productions"/>
    <n v="93"/>
  </r>
  <r>
    <s v="Lovers of the Arctic Circle"/>
    <x v="0"/>
    <x v="0"/>
    <x v="18"/>
    <n v="163"/>
    <s v="August 28, 1998 (Spain)"/>
    <x v="3"/>
    <n v="18000"/>
    <s v="Julio Medem"/>
    <s v="Julio Medem"/>
    <s v="Najwa Nimri"/>
    <s v="Spain"/>
    <n v="0"/>
    <n v="357549"/>
    <n v="668375.33926380367"/>
    <n v="0"/>
    <n v="219355.21472392639"/>
    <s v="Canal+"/>
    <n v="112"/>
  </r>
  <r>
    <s v="One True Thing"/>
    <x v="0"/>
    <x v="0"/>
    <x v="18"/>
    <n v="163"/>
    <s v="September 18, 1998 (United States)"/>
    <x v="9"/>
    <n v="12000"/>
    <s v="Carl Franklin"/>
    <s v="Anna Quindlen"/>
    <s v="Meryl Streep"/>
    <s v="United States"/>
    <n v="30000000"/>
    <n v="26616840"/>
    <n v="49755528.515337422"/>
    <n v="88.722800000000007"/>
    <n v="16329349.693251535"/>
    <s v="Monarch Pictures"/>
    <n v="127"/>
  </r>
  <r>
    <s v="Firestorm"/>
    <x v="0"/>
    <x v="2"/>
    <x v="18"/>
    <n v="163"/>
    <s v="January 9, 1998 (United States)"/>
    <x v="25"/>
    <n v="3800"/>
    <s v="Dean Semler"/>
    <s v="Chris Soth"/>
    <s v="Howie Long"/>
    <s v="United States"/>
    <n v="19000000"/>
    <n v="8165212"/>
    <n v="15263436.174233127"/>
    <n v="42.974800000000002"/>
    <n v="5009332.5153374234"/>
    <s v="Twentieth Century Fox"/>
    <n v="89"/>
  </r>
  <r>
    <s v="Slums of Beverly Hills"/>
    <x v="0"/>
    <x v="3"/>
    <x v="18"/>
    <n v="163"/>
    <s v="September 11, 1998 (United States)"/>
    <x v="14"/>
    <n v="12000"/>
    <s v="Tamara Jenkins"/>
    <s v="Tamara Jenkins"/>
    <s v="Natasha Lyonne"/>
    <s v="United States"/>
    <n v="5000000"/>
    <n v="5502773"/>
    <n v="10286471.982208589"/>
    <n v="110.05546"/>
    <n v="3375934.355828221"/>
    <s v="Fox Searchlight Pictures"/>
    <n v="91"/>
  </r>
  <r>
    <s v="Palmetto"/>
    <x v="0"/>
    <x v="6"/>
    <x v="18"/>
    <n v="163"/>
    <s v="February 20, 1998 (United States)"/>
    <x v="10"/>
    <n v="7600"/>
    <s v="Volker SchlÃ¶ndorff"/>
    <s v="James Hadley Chase"/>
    <s v="Woody Harrelson"/>
    <s v="Germany"/>
    <n v="0"/>
    <n v="5878911"/>
    <n v="10989596.206748465"/>
    <n v="0"/>
    <n v="3606693.8650306752"/>
    <s v="Castle Rock Entertainment"/>
    <n v="114"/>
  </r>
  <r>
    <s v="Strangeland"/>
    <x v="0"/>
    <x v="4"/>
    <x v="18"/>
    <n v="163"/>
    <s v="October 2, 1998 (United States)"/>
    <x v="27"/>
    <n v="6700"/>
    <s v="John Pieplow"/>
    <s v="Dee Snider"/>
    <s v="Kevin Gage"/>
    <s v="United States"/>
    <n v="1100000"/>
    <n v="713239"/>
    <n v="1333275.6030674845"/>
    <n v="64.839909090909089"/>
    <n v="437569.93865030678"/>
    <s v="Shooting Gallery"/>
    <n v="85"/>
  </r>
  <r>
    <s v="Le DÃ®ner de Cons"/>
    <x v="8"/>
    <x v="3"/>
    <x v="18"/>
    <n v="163"/>
    <s v="April 15, 1998 (France)"/>
    <x v="3"/>
    <n v="38000"/>
    <s v="Francis Veber"/>
    <s v="Francis Veber"/>
    <s v="Thierry Lhermitte"/>
    <s v="France"/>
    <n v="0"/>
    <n v="4071548"/>
    <n v="7611047.0895705512"/>
    <n v="0"/>
    <n v="2497882.2085889573"/>
    <s v="Gaumont"/>
    <n v="80"/>
  </r>
  <r>
    <s v="Paulie"/>
    <x v="1"/>
    <x v="1"/>
    <x v="18"/>
    <n v="163"/>
    <s v="April 17, 1998 (United States)"/>
    <x v="16"/>
    <n v="15000"/>
    <s v="John Roberts"/>
    <s v="Laurie Craig"/>
    <s v="Gena Rowlands"/>
    <s v="United States"/>
    <n v="23000000"/>
    <n v="26875268"/>
    <n v="50238614.476073615"/>
    <n v="116.84899130434783"/>
    <n v="16487894.478527609"/>
    <s v="Dreamworks Pictures"/>
    <n v="91"/>
  </r>
  <r>
    <s v="After Life"/>
    <x v="4"/>
    <x v="0"/>
    <x v="18"/>
    <n v="163"/>
    <s v="April 17, 1999 (Japan)"/>
    <x v="37"/>
    <n v="11000"/>
    <s v="Hirokazu Koreeda"/>
    <s v="Hirokazu Koreeda"/>
    <s v="Arata Iura"/>
    <s v="Japan"/>
    <n v="0"/>
    <n v="801985"/>
    <n v="1499170.7331288343"/>
    <n v="0"/>
    <n v="492015.33742331294"/>
    <s v="Engine Film"/>
    <n v="119"/>
  </r>
  <r>
    <s v="Barney's Great Adventure"/>
    <x v="2"/>
    <x v="1"/>
    <x v="18"/>
    <n v="163"/>
    <s v="April 3, 1998 (United States)"/>
    <x v="56"/>
    <n v="3200"/>
    <s v="Steve Gomer"/>
    <s v="Stephen White"/>
    <s v="George Hearn"/>
    <s v="Canada"/>
    <n v="15000000"/>
    <n v="12218638"/>
    <n v="22840607.353374232"/>
    <n v="81.457586666666671"/>
    <n v="7496096.9325153381"/>
    <s v="Polygram Filmed Entertainment"/>
    <n v="76"/>
  </r>
  <r>
    <s v="Permanent Midnight"/>
    <x v="0"/>
    <x v="5"/>
    <x v="18"/>
    <n v="163"/>
    <s v="April 23, 1999 (Iceland)"/>
    <x v="19"/>
    <n v="7100"/>
    <s v="David Veloz"/>
    <s v="Jerry Stahl"/>
    <s v="Ben Stiller"/>
    <s v="United States"/>
    <n v="0"/>
    <n v="1171001"/>
    <n v="2188981.6239263802"/>
    <n v="0"/>
    <n v="718405.52147239272"/>
    <s v="JD Productions"/>
    <n v="88"/>
  </r>
  <r>
    <s v="Meet the Deedles"/>
    <x v="1"/>
    <x v="3"/>
    <x v="18"/>
    <n v="163"/>
    <s v="March 27, 1998 (United States)"/>
    <x v="52"/>
    <n v="2700"/>
    <s v="Steve Boyum"/>
    <s v="Jim Herzfeld"/>
    <s v="Paul Walker"/>
    <s v="United States"/>
    <n v="24000000"/>
    <n v="4356216"/>
    <n v="8143184.1423312882"/>
    <n v="18.1509"/>
    <n v="2672525.1533742333"/>
    <s v="DIC Entertainment"/>
    <n v="93"/>
  </r>
  <r>
    <s v="The Gingerbread Man"/>
    <x v="0"/>
    <x v="6"/>
    <x v="18"/>
    <n v="163"/>
    <s v="January 23, 1998 (United States)"/>
    <x v="46"/>
    <n v="11000"/>
    <s v="Robert Altman"/>
    <s v="John Grisham"/>
    <s v="Kenneth Branagh"/>
    <s v="United States"/>
    <n v="25000000"/>
    <n v="1677131"/>
    <n v="3135103.1638036808"/>
    <n v="6.7085240000000006"/>
    <n v="1028914.7239263804"/>
    <s v="Enchanter Entertainment"/>
    <n v="114"/>
  </r>
  <r>
    <s v="Savior"/>
    <x v="0"/>
    <x v="0"/>
    <x v="18"/>
    <n v="163"/>
    <s v="November 20, 1998 (United States)"/>
    <x v="4"/>
    <n v="11000"/>
    <s v="Predrag Antonijevic"/>
    <s v="Robert Orr"/>
    <s v="Dennis Quaid"/>
    <s v="United States"/>
    <n v="10000000"/>
    <n v="14328"/>
    <n v="26783.690797546009"/>
    <n v="0.14327999999999999"/>
    <n v="8790.1840490797549"/>
    <s v="Initial Entertainment Group (IEG)"/>
    <n v="103"/>
  </r>
  <r>
    <s v="Little Voice"/>
    <x v="0"/>
    <x v="3"/>
    <x v="18"/>
    <n v="163"/>
    <s v="December 4, 1998 (United States)"/>
    <x v="9"/>
    <n v="16000"/>
    <s v="Mark Herman"/>
    <s v="Jim Cartwright"/>
    <s v="Brenda Blethyn"/>
    <s v="United Kingdom"/>
    <n v="0"/>
    <n v="4611784"/>
    <n v="8620923.8331288341"/>
    <n v="0"/>
    <n v="2829315.3374233129"/>
    <s v="Miramax"/>
    <n v="97"/>
  </r>
  <r>
    <s v="The Odd Couple II"/>
    <x v="8"/>
    <x v="1"/>
    <x v="18"/>
    <n v="163"/>
    <s v="April 10, 1998 (United States)"/>
    <x v="16"/>
    <n v="9400"/>
    <s v="Howard Deutch"/>
    <s v="Neil Simon"/>
    <s v="Jack Lemmon"/>
    <s v="United States"/>
    <n v="0"/>
    <n v="18912328"/>
    <n v="35353290.439263798"/>
    <n v="0"/>
    <n v="11602655.214723928"/>
    <s v="Paramount Pictures"/>
    <n v="97"/>
  </r>
  <r>
    <s v="Spriggan"/>
    <x v="0"/>
    <x v="10"/>
    <x v="18"/>
    <n v="163"/>
    <s v="September 5, 1998 (Japan)"/>
    <x v="14"/>
    <n v="3600"/>
    <s v="Hirotsugu Kawasaki"/>
    <s v="Yasutaka ItÃ´"/>
    <s v="ShÃ´tarÃ´ Morikubo"/>
    <s v="Japan"/>
    <n v="0"/>
    <n v="25824"/>
    <n v="48273.452760736196"/>
    <n v="0"/>
    <n v="15842.944785276075"/>
    <s v="Bandai Visual Company"/>
    <n v="90"/>
  </r>
  <r>
    <s v="Besieged"/>
    <x v="0"/>
    <x v="0"/>
    <x v="18"/>
    <n v="163"/>
    <s v="February 5, 1999 (Italy)"/>
    <x v="15"/>
    <n v="4700"/>
    <s v="Bernardo Bertolucci"/>
    <s v="Clare Peploe"/>
    <s v="Thandiwe Newton"/>
    <s v="Italy"/>
    <n v="0"/>
    <n v="2048740"/>
    <n v="3829761.214723926"/>
    <n v="0"/>
    <n v="1256895.7055214725"/>
    <s v="Fiction"/>
    <n v="93"/>
  </r>
  <r>
    <s v="Clay Pigeons"/>
    <x v="0"/>
    <x v="3"/>
    <x v="18"/>
    <n v="163"/>
    <s v="September 25, 1998 (United States)"/>
    <x v="14"/>
    <n v="11000"/>
    <s v="David Dobkin"/>
    <s v="Matthew L. Healy"/>
    <s v="Joaquin Phoenix"/>
    <s v="United States"/>
    <n v="8000000"/>
    <n v="1794086"/>
    <n v="3353730.0871165642"/>
    <n v="22.426075000000001"/>
    <n v="1100666.2576687117"/>
    <s v="Fade In Films"/>
    <n v="104"/>
  </r>
  <r>
    <s v="Knock Off"/>
    <x v="0"/>
    <x v="2"/>
    <x v="18"/>
    <n v="163"/>
    <s v="September 4, 1998 (United States)"/>
    <x v="38"/>
    <n v="14000"/>
    <s v="Hark Tsui"/>
    <s v="Steven E. de Souza"/>
    <s v="Jean-Claude Van Damme"/>
    <s v="Aruba"/>
    <n v="30000000"/>
    <n v="10319915"/>
    <n v="19291276.690184049"/>
    <n v="34.39971666666667"/>
    <n v="6331236.1963190185"/>
    <s v="Knock Films A.V.V."/>
    <n v="91"/>
  </r>
  <r>
    <s v="I'll Be Home for Christmas"/>
    <x v="1"/>
    <x v="3"/>
    <x v="18"/>
    <n v="163"/>
    <s v="November 13, 1998 (United States)"/>
    <x v="30"/>
    <n v="9600"/>
    <s v="Arlene Sanford"/>
    <s v="Tom Nursall"/>
    <s v="Jonathan Taylor Thomas"/>
    <s v="United States"/>
    <n v="30000000"/>
    <n v="12214338"/>
    <n v="22832569.255214721"/>
    <n v="40.714460000000003"/>
    <n v="7493458.895705522"/>
    <s v="Walt Disney Pictures"/>
    <n v="86"/>
  </r>
  <r>
    <s v="Edge of Seventeen"/>
    <x v="4"/>
    <x v="3"/>
    <x v="18"/>
    <n v="163"/>
    <s v="April 20, 2000 (Australia)"/>
    <x v="8"/>
    <n v="6000"/>
    <s v="David Moreton"/>
    <s v="Todd Stephens"/>
    <s v="Chris Stafford"/>
    <s v="United States"/>
    <n v="700000"/>
    <n v="871759"/>
    <n v="1629601.026380368"/>
    <n v="124.53700000000001"/>
    <n v="534821.4723926381"/>
    <s v="Blue Streak Films"/>
    <n v="99"/>
  </r>
  <r>
    <s v="My Giant"/>
    <x v="1"/>
    <x v="3"/>
    <x v="18"/>
    <n v="163"/>
    <s v="April 10, 1998 (United States)"/>
    <x v="18"/>
    <n v="6600"/>
    <s v="Michael Lehmann"/>
    <s v="Billy Crystal"/>
    <s v="Billy Crystal"/>
    <s v="United States"/>
    <n v="0"/>
    <n v="8072007"/>
    <n v="15089205.723312883"/>
    <n v="0"/>
    <n v="4952151.5337423319"/>
    <s v="Castle Rock Entertainment"/>
    <n v="103"/>
  </r>
  <r>
    <s v="Ringmaster"/>
    <x v="0"/>
    <x v="3"/>
    <x v="18"/>
    <n v="163"/>
    <s v="November 25, 1998 (United States)"/>
    <x v="56"/>
    <n v="4900"/>
    <s v="Neil Abramson"/>
    <s v="Jon Bernstein"/>
    <s v="Jerry Springer"/>
    <s v="United States"/>
    <n v="20000000"/>
    <n v="9257103"/>
    <n v="17304535.485276073"/>
    <n v="46.285514999999997"/>
    <n v="5679204.2944785282"/>
    <s v="Artisan Entertainment"/>
    <n v="90"/>
  </r>
  <r>
    <s v="The General"/>
    <x v="0"/>
    <x v="5"/>
    <x v="18"/>
    <n v="163"/>
    <s v="December 18, 1998 (United States)"/>
    <x v="4"/>
    <n v="8300"/>
    <s v="John Boorman"/>
    <s v="John Boorman"/>
    <s v="Brendan Gleeson"/>
    <s v="United Kingdom"/>
    <n v="0"/>
    <n v="1214198"/>
    <n v="2269730.8625766868"/>
    <n v="0"/>
    <n v="744906.7484662577"/>
    <s v="J &amp; M"/>
    <n v="124"/>
  </r>
  <r>
    <s v="The Acid House"/>
    <x v="9"/>
    <x v="3"/>
    <x v="18"/>
    <n v="163"/>
    <s v="January 1, 1999 (United Kingdom)"/>
    <x v="21"/>
    <n v="7400"/>
    <s v="Paul McGuigan"/>
    <s v="Irvine Welsh"/>
    <s v="Stephen McCole"/>
    <s v="United Kingdom"/>
    <n v="0"/>
    <n v="0"/>
    <n v="0"/>
    <n v="0"/>
    <n v="0"/>
    <s v="Picture Palace North"/>
    <n v="111"/>
  </r>
  <r>
    <s v="Another Day in Paradise"/>
    <x v="0"/>
    <x v="6"/>
    <x v="18"/>
    <n v="163"/>
    <s v="January 22, 1999 (United States)"/>
    <x v="16"/>
    <n v="8400"/>
    <s v="Larry Clark"/>
    <s v="Eddie Little"/>
    <s v="James Woods"/>
    <s v="United States"/>
    <n v="4500000"/>
    <n v="1036818"/>
    <n v="1938149.9668711654"/>
    <n v="23.040399999999998"/>
    <n v="636084.66257668717"/>
    <s v="Chinese Bookie Pictures"/>
    <n v="101"/>
  </r>
  <r>
    <s v="Kissing a Fool"/>
    <x v="0"/>
    <x v="3"/>
    <x v="18"/>
    <n v="163"/>
    <s v="February 27, 1998 (United States)"/>
    <x v="41"/>
    <n v="4800"/>
    <s v="Doug Ellin"/>
    <s v="James Frey"/>
    <s v="David Schwimmer"/>
    <s v="United States"/>
    <n v="0"/>
    <n v="4106588"/>
    <n v="7676548.2429447845"/>
    <n v="0"/>
    <n v="2519379.1411042945"/>
    <s v="Largo Entertainment"/>
    <n v="93"/>
  </r>
  <r>
    <s v="A Cool, Dry Place"/>
    <x v="8"/>
    <x v="0"/>
    <x v="18"/>
    <n v="163"/>
    <s v="January 29, 1999 (United States)"/>
    <x v="19"/>
    <n v="2900"/>
    <s v="John N. Smith"/>
    <s v="Michael Grant Jaffe"/>
    <s v="Vince Vaughn"/>
    <s v="United States"/>
    <n v="0"/>
    <n v="4390"/>
    <n v="8206.3374233128834"/>
    <n v="0"/>
    <n v="2693.2515337423315"/>
    <s v="Fox 2000 Pictures"/>
    <n v="97"/>
  </r>
  <r>
    <s v="Sour Grapes"/>
    <x v="0"/>
    <x v="3"/>
    <x v="18"/>
    <n v="163"/>
    <s v="April 17, 1998 (United States)"/>
    <x v="1"/>
    <n v="2700"/>
    <s v="Larry David"/>
    <s v="Larry David"/>
    <s v="Steven Weber"/>
    <s v="United States"/>
    <n v="0"/>
    <n v="123104"/>
    <n v="230121.40368098157"/>
    <n v="0"/>
    <n v="75523.92638036811"/>
    <s v="Castle Rock Entertainment"/>
    <n v="91"/>
  </r>
  <r>
    <s v="Still Crazy"/>
    <x v="0"/>
    <x v="3"/>
    <x v="18"/>
    <n v="163"/>
    <s v="January 22, 1999 (United States)"/>
    <x v="9"/>
    <n v="7800"/>
    <s v="Brian Gibson"/>
    <s v="Dick Clement"/>
    <s v="Stephen Rea"/>
    <s v="United Kingdom"/>
    <n v="0"/>
    <n v="524864"/>
    <n v="981141.47730061342"/>
    <n v="0"/>
    <n v="322002.45398773008"/>
    <s v="Columbia Pictures"/>
    <n v="95"/>
  </r>
  <r>
    <s v="The Land Girls"/>
    <x v="0"/>
    <x v="0"/>
    <x v="18"/>
    <n v="163"/>
    <s v="June 12, 1998 (United States)"/>
    <x v="21"/>
    <n v="1900"/>
    <s v="David Leland"/>
    <s v="Angela Huth"/>
    <s v="Catherine McCormack"/>
    <s v="United Kingdom"/>
    <n v="0"/>
    <n v="238497"/>
    <n v="445828.44110429444"/>
    <n v="0"/>
    <n v="146317.17791411045"/>
    <s v="Intermedia Films"/>
    <n v="111"/>
  </r>
  <r>
    <s v="Place VendÃ´me"/>
    <x v="0"/>
    <x v="6"/>
    <x v="18"/>
    <n v="163"/>
    <s v="October 7, 1998 (France)"/>
    <x v="21"/>
    <n v="2100"/>
    <s v="Nicole Garcia"/>
    <s v="Jacques Fieschi"/>
    <s v="Catherine Deneuve"/>
    <s v="France"/>
    <n v="0"/>
    <n v="895788"/>
    <n v="1674519.0404907975"/>
    <n v="0"/>
    <n v="549563.19018404908"/>
    <s v="Les Films Alain Sarde"/>
    <n v="117"/>
  </r>
  <r>
    <s v="Little Men"/>
    <x v="1"/>
    <x v="0"/>
    <x v="18"/>
    <n v="163"/>
    <s v="May 8, 1998 (United States)"/>
    <x v="21"/>
    <n v="506"/>
    <s v="Rodney Gibbons"/>
    <s v="Mark Evan Schwartz"/>
    <s v="Kathleen Fee"/>
    <s v="Canada"/>
    <n v="0"/>
    <n v="104255"/>
    <n v="194886.49386503067"/>
    <n v="0"/>
    <n v="63960.122699386506"/>
    <s v="Allegro Films"/>
    <n v="98"/>
  </r>
  <r>
    <s v="Holy Man"/>
    <x v="1"/>
    <x v="3"/>
    <x v="18"/>
    <n v="163"/>
    <s v="October 9, 1998 (United States)"/>
    <x v="38"/>
    <n v="19000"/>
    <s v="Stephen Herek"/>
    <s v="Tom Schulman"/>
    <s v="Eddie Murphy"/>
    <s v="United States"/>
    <n v="60000000"/>
    <n v="12069719"/>
    <n v="22562229.320858896"/>
    <n v="20.116198333333333"/>
    <n v="7404735.5828220863"/>
    <s v="Caravan Pictures"/>
    <n v="114"/>
  </r>
  <r>
    <s v="Your Friends and Neighbors"/>
    <x v="0"/>
    <x v="3"/>
    <x v="18"/>
    <n v="163"/>
    <s v="August 21, 1998 (United States)"/>
    <x v="21"/>
    <n v="7800"/>
    <s v="Neil LaBute"/>
    <s v="Neil LaBute"/>
    <s v="Amy Brenneman"/>
    <s v="United States"/>
    <n v="5000000"/>
    <n v="4714658"/>
    <n v="8813228.7889570538"/>
    <n v="94.29316"/>
    <n v="2892428.2208588957"/>
    <s v="Polygram Filmed Entertainment"/>
    <n v="100"/>
  </r>
  <r>
    <s v="Zero Effect"/>
    <x v="0"/>
    <x v="3"/>
    <x v="18"/>
    <n v="163"/>
    <s v="January 30, 1998 (United States)"/>
    <x v="15"/>
    <n v="14000"/>
    <s v="Jake Kasdan"/>
    <s v="Jake Kasdan"/>
    <s v="Bill Pullman"/>
    <s v="United States"/>
    <n v="5000000"/>
    <n v="2087471"/>
    <n v="3902162.0472392635"/>
    <n v="41.749420000000001"/>
    <n v="1280657.055214724"/>
    <s v="Castle Rock Entertainment"/>
    <n v="116"/>
  </r>
  <r>
    <s v="Krippendorf's Tribe"/>
    <x v="8"/>
    <x v="3"/>
    <x v="18"/>
    <n v="163"/>
    <s v="February 27, 1998 (United States)"/>
    <x v="18"/>
    <n v="5300"/>
    <s v="Todd Holland"/>
    <s v="Frank Parkin"/>
    <s v="Richard Dreyfuss"/>
    <s v="United States"/>
    <n v="0"/>
    <n v="7571115"/>
    <n v="14152875.708588956"/>
    <n v="0"/>
    <n v="4644855.8282208592"/>
    <s v="Dreyfuss / James Productions"/>
    <n v="94"/>
  </r>
  <r>
    <s v="Hell's Kitchen"/>
    <x v="0"/>
    <x v="6"/>
    <x v="18"/>
    <n v="163"/>
    <s v="January 19, 2001 (Italy)"/>
    <x v="32"/>
    <n v="2500"/>
    <s v="Tony Cinciripini"/>
    <s v="Tony Cinciripini"/>
    <s v="Rosanna Arquette"/>
    <s v="United States"/>
    <n v="6000000"/>
    <n v="11710"/>
    <n v="21889.797546012269"/>
    <n v="0.19516666666666665"/>
    <n v="7184.0490797546017"/>
    <s v="HK Film Corporation"/>
    <n v="95"/>
  </r>
  <r>
    <s v="Homegrown"/>
    <x v="0"/>
    <x v="3"/>
    <x v="18"/>
    <n v="163"/>
    <s v="April 17, 1998 (United States)"/>
    <x v="1"/>
    <n v="4500"/>
    <s v="Stephen Gyllenhaal"/>
    <s v="Jonah Raskin"/>
    <s v="Billy Bob Thornton"/>
    <s v="United States"/>
    <n v="0"/>
    <n v="77910"/>
    <n v="145639.1226993865"/>
    <n v="0"/>
    <n v="47797.546012269944"/>
    <s v="Lakeshore International"/>
    <n v="102"/>
  </r>
  <r>
    <s v="Hurlyburly"/>
    <x v="0"/>
    <x v="3"/>
    <x v="18"/>
    <n v="163"/>
    <s v="December 25, 1998 (United States)"/>
    <x v="23"/>
    <n v="9800"/>
    <s v="Anthony Drazan"/>
    <s v="David Rabe"/>
    <s v="Sean Penn"/>
    <s v="United States"/>
    <n v="15000000"/>
    <n v="1808004"/>
    <n v="3379747.3546012267"/>
    <n v="12.05336"/>
    <n v="1109204.9079754602"/>
    <s v="FilmColony"/>
    <n v="122"/>
  </r>
  <r>
    <s v="Home Fries"/>
    <x v="8"/>
    <x v="3"/>
    <x v="18"/>
    <n v="163"/>
    <s v="November 25, 1998 (United States)"/>
    <x v="27"/>
    <n v="8200"/>
    <s v="Dean Parisot"/>
    <s v="Vince Gilligan"/>
    <s v="Drew Barrymore"/>
    <s v="United States"/>
    <n v="35000000"/>
    <n v="10493366"/>
    <n v="19615513.007361963"/>
    <n v="29.981045714285713"/>
    <n v="6437647.8527607368"/>
    <s v="Baltimore Pictures"/>
    <n v="91"/>
  </r>
  <r>
    <s v="Sweet Jane"/>
    <x v="4"/>
    <x v="0"/>
    <x v="18"/>
    <n v="163"/>
    <s v="February 1, 1998 (United States)"/>
    <x v="9"/>
    <n v="534"/>
    <s v="Joe Gayton"/>
    <s v="Joe Gayton"/>
    <s v="Samantha Mathis"/>
    <s v="United States"/>
    <n v="0"/>
    <n v="0"/>
    <n v="0"/>
    <n v="0"/>
    <n v="0"/>
    <s v="NEO Motion Pictures"/>
    <n v="83"/>
  </r>
  <r>
    <s v="The Matrix"/>
    <x v="0"/>
    <x v="2"/>
    <x v="19"/>
    <n v="166.6"/>
    <s v="March 31, 1999 (United States)"/>
    <x v="2"/>
    <n v="1700000"/>
    <s v="Lana Wachowski"/>
    <s v="Lilly Wachowski"/>
    <s v="Keanu Reeves"/>
    <s v="United States"/>
    <n v="63000000"/>
    <n v="466364845"/>
    <n v="852949389.38475394"/>
    <n v="740.26165873015873"/>
    <n v="279930879.35174072"/>
    <s v="Warner Bros."/>
    <n v="136"/>
  </r>
  <r>
    <s v="Fight Club"/>
    <x v="0"/>
    <x v="0"/>
    <x v="19"/>
    <n v="166.6"/>
    <s v="October 15, 1999 (United States)"/>
    <x v="63"/>
    <n v="1900000"/>
    <s v="David Fincher"/>
    <s v="Chuck Palahniuk"/>
    <s v="Brad Pitt"/>
    <s v="Germany"/>
    <n v="63000000"/>
    <n v="101209702"/>
    <n v="185105619.44417766"/>
    <n v="160.65032063492063"/>
    <n v="60750121.248499401"/>
    <s v="Fox 2000 Pictures"/>
    <n v="139"/>
  </r>
  <r>
    <s v="The Talented Mr. Ripley"/>
    <x v="0"/>
    <x v="6"/>
    <x v="19"/>
    <n v="166.6"/>
    <s v="December 25, 1999 (United States)"/>
    <x v="34"/>
    <n v="189000"/>
    <s v="Anthony Minghella"/>
    <s v="Patricia Highsmith"/>
    <s v="Matt Damon"/>
    <s v="United States"/>
    <n v="40000000"/>
    <n v="128799509"/>
    <n v="235565488.5492197"/>
    <n v="321.99877250000003"/>
    <n v="77310629.651860744"/>
    <s v="Miramax"/>
    <n v="139"/>
  </r>
  <r>
    <s v="Eyes Wide Shut"/>
    <x v="3"/>
    <x v="0"/>
    <x v="19"/>
    <n v="166.6"/>
    <s v="July 16, 1999 (United States)"/>
    <x v="34"/>
    <n v="313000"/>
    <s v="Stanley Kubrick"/>
    <s v="Stanley Kubrick"/>
    <s v="Tom Cruise"/>
    <s v="United Kingdom"/>
    <n v="65000000"/>
    <n v="162242684"/>
    <n v="296730767.19567829"/>
    <n v="249.60412923076922"/>
    <n v="97384564.225690275"/>
    <s v="Warner Bros."/>
    <n v="159"/>
  </r>
  <r>
    <s v="The Mummy"/>
    <x v="8"/>
    <x v="2"/>
    <x v="19"/>
    <n v="166.6"/>
    <s v="May 7, 1999 (United States)"/>
    <x v="9"/>
    <n v="401000"/>
    <s v="Stephen Sommers"/>
    <s v="Stephen Sommers"/>
    <s v="Brendan Fraser"/>
    <s v="United States"/>
    <n v="80000000"/>
    <n v="415933406"/>
    <n v="760713738.34453785"/>
    <n v="519.91675750000002"/>
    <n v="249659907.56302524"/>
    <s v="Universal Pictures"/>
    <n v="124"/>
  </r>
  <r>
    <s v="American Pie"/>
    <x v="0"/>
    <x v="3"/>
    <x v="19"/>
    <n v="166.6"/>
    <s v="July 9, 1999 (United States)"/>
    <x v="9"/>
    <n v="385000"/>
    <s v="Paul Weitz"/>
    <s v="Adam Herz"/>
    <s v="Jason Biggs"/>
    <s v="United States"/>
    <n v="11000000"/>
    <n v="235483004"/>
    <n v="430682300.83313322"/>
    <n v="2140.754581818182"/>
    <n v="141346340.93637455"/>
    <s v="Universal Pictures"/>
    <n v="95"/>
  </r>
  <r>
    <s v="The Green Mile"/>
    <x v="0"/>
    <x v="6"/>
    <x v="19"/>
    <n v="166.6"/>
    <s v="December 10, 1999 (United States)"/>
    <x v="60"/>
    <n v="1200000"/>
    <s v="Frank Darabont"/>
    <s v="Stephen King"/>
    <s v="Tom Hanks"/>
    <s v="United States"/>
    <n v="60000000"/>
    <n v="286801374"/>
    <n v="524540087.98199278"/>
    <n v="478.00228999999996"/>
    <n v="172149684.27370951"/>
    <s v="Castle Rock Entertainment"/>
    <n v="189"/>
  </r>
  <r>
    <s v="American Beauty"/>
    <x v="0"/>
    <x v="0"/>
    <x v="19"/>
    <n v="166.6"/>
    <s v="October 1, 1999 (United States)"/>
    <x v="28"/>
    <n v="1100000"/>
    <s v="Sam Mendes"/>
    <s v="Alan Ball"/>
    <s v="Kevin Spacey"/>
    <s v="United States"/>
    <n v="15000000"/>
    <n v="356296601"/>
    <n v="651642102.7893157"/>
    <n v="2375.3106733333334"/>
    <n v="213863506.00240096"/>
    <s v="Dreamworks Pictures"/>
    <n v="122"/>
  </r>
  <r>
    <s v="Star Wars: Episode I - The Phantom Menace"/>
    <x v="1"/>
    <x v="2"/>
    <x v="19"/>
    <n v="166.6"/>
    <s v="May 19, 1999 (United States)"/>
    <x v="16"/>
    <n v="748000"/>
    <s v="George Lucas"/>
    <s v="George Lucas"/>
    <s v="Ewan McGregor"/>
    <s v="United States"/>
    <n v="115000000"/>
    <n v="1027082707"/>
    <n v="1878463990.5336134"/>
    <n v="893.11539739130433"/>
    <n v="616496222.68907571"/>
    <s v="Lucasfilm"/>
    <n v="136"/>
  </r>
  <r>
    <s v="10 Things I Hate About You"/>
    <x v="8"/>
    <x v="3"/>
    <x v="19"/>
    <n v="166.6"/>
    <s v="March 31, 1999 (United States)"/>
    <x v="4"/>
    <n v="309000"/>
    <s v="Gil Junger"/>
    <s v="Karen McCullah"/>
    <s v="Heath Ledger"/>
    <s v="United States"/>
    <n v="30000000"/>
    <n v="53478579"/>
    <n v="97808661.592436969"/>
    <n v="178.26192999999998"/>
    <n v="32099987.394957986"/>
    <s v="Touchstone Pictures"/>
    <n v="97"/>
  </r>
  <r>
    <s v="The Sixth Sense"/>
    <x v="8"/>
    <x v="0"/>
    <x v="19"/>
    <n v="166.6"/>
    <s v="August 6, 1999 (United States)"/>
    <x v="31"/>
    <n v="930000"/>
    <s v="M. Night Shyamalan"/>
    <s v="M. Night Shyamalan"/>
    <s v="Bruce Willis"/>
    <s v="United States"/>
    <n v="40000000"/>
    <n v="672806292"/>
    <n v="1230516669.702281"/>
    <n v="1682.0157300000001"/>
    <n v="403845313.32533014"/>
    <s v="Hollywood Pictures"/>
    <n v="107"/>
  </r>
  <r>
    <s v="Austin Powers: the Spy Who Shagged Me"/>
    <x v="8"/>
    <x v="2"/>
    <x v="19"/>
    <n v="166.6"/>
    <s v="June 11, 1999 (United States)"/>
    <x v="14"/>
    <n v="221000"/>
    <s v="Jay Roach"/>
    <s v="Mike Myers"/>
    <s v="Mike Myers"/>
    <s v="United States"/>
    <n v="33000000"/>
    <n v="312016928"/>
    <n v="570657610.8139255"/>
    <n v="945.50584242424236"/>
    <n v="187285070.82833135"/>
    <s v="New Line Cinema"/>
    <n v="95"/>
  </r>
  <r>
    <s v="Office Space"/>
    <x v="0"/>
    <x v="3"/>
    <x v="19"/>
    <n v="166.6"/>
    <s v="February 19, 1999 (United States)"/>
    <x v="3"/>
    <n v="248000"/>
    <s v="Mike Judge"/>
    <s v="Mike Judge"/>
    <s v="Ron Livingston"/>
    <s v="United States"/>
    <n v="10000000"/>
    <n v="10828256"/>
    <n v="19804139.274909962"/>
    <n v="108.28256"/>
    <n v="6499553.4213685477"/>
    <s v="Twentieth Century Fox"/>
    <n v="89"/>
  </r>
  <r>
    <s v="Galaxy Quest"/>
    <x v="1"/>
    <x v="1"/>
    <x v="19"/>
    <n v="166.6"/>
    <s v="December 25, 1999 (United States)"/>
    <x v="4"/>
    <n v="155000"/>
    <s v="Dean Parisot"/>
    <s v="David Howard"/>
    <s v="Tim Allen"/>
    <s v="United States"/>
    <n v="45000000"/>
    <n v="90683916"/>
    <n v="165854677.10204083"/>
    <n v="201.51981333333336"/>
    <n v="54432122.448979594"/>
    <s v="Dreamworks Pictures"/>
    <n v="102"/>
  </r>
  <r>
    <s v="Notting Hill"/>
    <x v="8"/>
    <x v="3"/>
    <x v="19"/>
    <n v="166.6"/>
    <s v="May 28, 1999 (United States)"/>
    <x v="12"/>
    <n v="286000"/>
    <s v="Roger Michell"/>
    <s v="Richard Curtis"/>
    <s v="Hugh Grant"/>
    <s v="United Kingdom"/>
    <n v="42000000"/>
    <n v="363889678"/>
    <n v="665529321.04801917"/>
    <n v="866.40399523809515"/>
    <n v="218421175.27010804"/>
    <s v="Polygram Filmed Entertainment"/>
    <n v="124"/>
  </r>
  <r>
    <s v="Cruel Intentions"/>
    <x v="0"/>
    <x v="0"/>
    <x v="19"/>
    <n v="166.6"/>
    <s v="March 5, 1999 (United States)"/>
    <x v="8"/>
    <n v="183000"/>
    <s v="Roger Kumble"/>
    <s v="Choderlos de Laclos"/>
    <s v="Sarah Michelle Gellar"/>
    <s v="United States"/>
    <n v="10500000"/>
    <n v="76347426"/>
    <n v="139634217.90036014"/>
    <n v="727.11834285714292"/>
    <n v="45826786.314525813"/>
    <s v="Columbia Pictures"/>
    <n v="97"/>
  </r>
  <r>
    <s v="The Blair Witch Project"/>
    <x v="0"/>
    <x v="4"/>
    <x v="19"/>
    <n v="166.6"/>
    <s v="July 30, 1999 (United States)"/>
    <x v="16"/>
    <n v="239000"/>
    <s v="Daniel Myrick"/>
    <s v="Daniel Myrick"/>
    <s v="Heather Donahue"/>
    <s v="United States"/>
    <n v="60000"/>
    <n v="248639099"/>
    <n v="454743898.35114044"/>
    <n v="414398.49833333335"/>
    <n v="149243156.66266507"/>
    <s v="Haxan Films"/>
    <n v="81"/>
  </r>
  <r>
    <s v="The Virgin Suicides"/>
    <x v="0"/>
    <x v="0"/>
    <x v="19"/>
    <n v="166.6"/>
    <s v="May 19, 2000 (United States)"/>
    <x v="13"/>
    <n v="147000"/>
    <s v="Sofia Coppola"/>
    <s v="Jeffrey Eugenides"/>
    <s v="Kirsten Dunst"/>
    <s v="United States"/>
    <n v="9000000"/>
    <n v="10410044"/>
    <n v="19039258.144057624"/>
    <n v="115.66715555555555"/>
    <n v="6248525.8103241296"/>
    <s v="American Zoetrope"/>
    <n v="97"/>
  </r>
  <r>
    <s v="Magnolia"/>
    <x v="0"/>
    <x v="0"/>
    <x v="19"/>
    <n v="166.6"/>
    <s v="January 7, 2000 (United States)"/>
    <x v="45"/>
    <n v="295000"/>
    <s v="Paul Thomas Anderson"/>
    <s v="Paul Thomas Anderson"/>
    <s v="Tom Cruise"/>
    <s v="United States"/>
    <n v="37000000"/>
    <n v="48451803"/>
    <n v="88615032.257503003"/>
    <n v="130.95081891891891"/>
    <n v="29082714.885954384"/>
    <s v="Ghoulardi Film Company"/>
    <n v="188"/>
  </r>
  <r>
    <s v="Girl, Interrupted"/>
    <x v="0"/>
    <x v="5"/>
    <x v="19"/>
    <n v="166.6"/>
    <s v="January 14, 2000 (United States)"/>
    <x v="4"/>
    <n v="169000"/>
    <s v="James Mangold"/>
    <s v="Susanna Kaysen"/>
    <s v="Winona Ryder"/>
    <s v="Germany"/>
    <n v="40000000"/>
    <n v="48350205"/>
    <n v="88429216.467587039"/>
    <n v="120.8755125"/>
    <n v="29021731.692677073"/>
    <s v="Columbia Pictures"/>
    <n v="127"/>
  </r>
  <r>
    <s v="Stuart Little"/>
    <x v="1"/>
    <x v="1"/>
    <x v="19"/>
    <n v="166.6"/>
    <s v="December 17, 1999 (United States)"/>
    <x v="23"/>
    <n v="128000"/>
    <s v="Rob Minkoff"/>
    <s v="E.B. White"/>
    <s v="Michael J. Fox"/>
    <s v="Germany"/>
    <n v="133000000"/>
    <n v="300135367"/>
    <n v="548927048.76890755"/>
    <n v="225.66568947368418"/>
    <n v="180153281.51260504"/>
    <s v="Columbia Pictures"/>
    <n v="84"/>
  </r>
  <r>
    <s v="Deep Blue Sea"/>
    <x v="0"/>
    <x v="2"/>
    <x v="19"/>
    <n v="166.6"/>
    <s v="July 28, 1999 (United States)"/>
    <x v="23"/>
    <n v="127000"/>
    <s v="Renny Harlin"/>
    <s v="Duncan Kennedy"/>
    <s v="Thomas Jane"/>
    <s v="United States"/>
    <n v="60000000"/>
    <n v="164648142"/>
    <n v="301130185.2785114"/>
    <n v="274.41356999999999"/>
    <n v="98828416.566626653"/>
    <s v="Warner Bros."/>
    <n v="105"/>
  </r>
  <r>
    <s v="The Boondock Saints"/>
    <x v="0"/>
    <x v="2"/>
    <x v="19"/>
    <n v="166.6"/>
    <s v="January 21, 2000 (Canada)"/>
    <x v="40"/>
    <n v="230000"/>
    <s v="Troy Duffy"/>
    <s v="Troy Duffy"/>
    <s v="Willem Dafoe"/>
    <s v="United States"/>
    <n v="6000000"/>
    <n v="30471"/>
    <n v="55729.373949579829"/>
    <n v="0.50784999999999991"/>
    <n v="18289.915966386554"/>
    <s v="Franchise Pictures"/>
    <n v="108"/>
  </r>
  <r>
    <s v="Varsity Blues"/>
    <x v="0"/>
    <x v="3"/>
    <x v="19"/>
    <n v="166.6"/>
    <s v="January 15, 1999 (United States)"/>
    <x v="16"/>
    <n v="43000"/>
    <s v="Brian Robbins"/>
    <s v="W. Peter Iliff"/>
    <s v="James Van Der Beek"/>
    <s v="United States"/>
    <n v="16000000"/>
    <n v="54294169"/>
    <n v="99300319.893757507"/>
    <n v="339.33855624999995"/>
    <n v="32589537.214885958"/>
    <s v="MTV Films"/>
    <n v="106"/>
  </r>
  <r>
    <s v="She's All That"/>
    <x v="8"/>
    <x v="3"/>
    <x v="19"/>
    <n v="166.6"/>
    <s v="January 29, 1999 (United States)"/>
    <x v="23"/>
    <n v="86000"/>
    <s v="Robert Iscove"/>
    <s v="R. Lee Fleming Jr."/>
    <s v="Freddie Prinze Jr."/>
    <s v="United States"/>
    <n v="10000000"/>
    <n v="103166989"/>
    <n v="188685363.43517408"/>
    <n v="1031.6698900000001"/>
    <n v="61924963.385354146"/>
    <s v="Miramax"/>
    <n v="95"/>
  </r>
  <r>
    <s v="Sleepy Hollow"/>
    <x v="0"/>
    <x v="7"/>
    <x v="19"/>
    <n v="166.6"/>
    <s v="November 19, 1999 (United States)"/>
    <x v="4"/>
    <n v="338000"/>
    <s v="Tim Burton"/>
    <s v="Washington Irving"/>
    <s v="Johnny Depp"/>
    <s v="United States"/>
    <n v="100000000"/>
    <n v="206071502"/>
    <n v="376890676.22689074"/>
    <n v="206.07150200000001"/>
    <n v="123692378.15126051"/>
    <s v="Paramount Pictures"/>
    <n v="105"/>
  </r>
  <r>
    <s v="Lake Placid"/>
    <x v="0"/>
    <x v="2"/>
    <x v="19"/>
    <n v="166.6"/>
    <s v="July 16, 1999 (United States)"/>
    <x v="46"/>
    <n v="56000"/>
    <s v="Steve Miner"/>
    <s v="David E. Kelley"/>
    <s v="Bridget Fonda"/>
    <s v="United States"/>
    <n v="35000000"/>
    <n v="56870414"/>
    <n v="104012095.71308523"/>
    <n v="162.48689714285715"/>
    <n v="34135902.761104442"/>
    <s v="Fox 2000 Pictures"/>
    <n v="82"/>
  </r>
  <r>
    <s v="Toy Story 2"/>
    <x v="2"/>
    <x v="10"/>
    <x v="19"/>
    <n v="166.6"/>
    <s v="November 24, 1999 (United States)"/>
    <x v="6"/>
    <n v="540000"/>
    <s v="John Lasseter"/>
    <s v="John Lasseter"/>
    <s v="Tom Hanks"/>
    <s v="United States"/>
    <n v="90000000"/>
    <n v="497375381"/>
    <n v="909665537.75930369"/>
    <n v="552.6393122222222"/>
    <n v="298544646.45858347"/>
    <s v="Pixar Animation Studios"/>
    <n v="92"/>
  </r>
  <r>
    <s v="Dogma"/>
    <x v="0"/>
    <x v="1"/>
    <x v="19"/>
    <n v="166.6"/>
    <s v="November 12, 1999 (United States)"/>
    <x v="4"/>
    <n v="210000"/>
    <s v="Kevin Smith"/>
    <s v="Kevin Smith"/>
    <s v="Ben Affleck"/>
    <s v="United States"/>
    <n v="10000000"/>
    <n v="31429330"/>
    <n v="57482093.943577431"/>
    <n v="314.29330000000004"/>
    <n v="18865144.057623051"/>
    <s v="View Askew Productions"/>
    <n v="130"/>
  </r>
  <r>
    <s v="Tarzan"/>
    <x v="2"/>
    <x v="10"/>
    <x v="19"/>
    <n v="166.6"/>
    <s v="June 18, 1999 (United States)"/>
    <x v="4"/>
    <n v="210000"/>
    <s v="Chris Buck"/>
    <s v="Tab Murphy"/>
    <s v="Tony Goldwyn"/>
    <s v="United States"/>
    <n v="130000000"/>
    <n v="448191819"/>
    <n v="819712168.36314523"/>
    <n v="344.76293769230767"/>
    <n v="269022700.48019207"/>
    <s v="Walt Disney Pictures"/>
    <n v="88"/>
  </r>
  <r>
    <s v="Election"/>
    <x v="0"/>
    <x v="3"/>
    <x v="19"/>
    <n v="166.6"/>
    <s v="May 7, 1999 (United States)"/>
    <x v="13"/>
    <n v="92000"/>
    <s v="Alexander Payne"/>
    <s v="Tom Perrotta"/>
    <s v="Matthew Broderick"/>
    <s v="United States"/>
    <n v="25000000"/>
    <n v="14902041"/>
    <n v="27254813.281512603"/>
    <n v="59.608163999999995"/>
    <n v="8944802.521008404"/>
    <s v="Bona Fide Productions"/>
    <n v="103"/>
  </r>
  <r>
    <s v="Being John Malkovich"/>
    <x v="0"/>
    <x v="3"/>
    <x v="19"/>
    <n v="166.6"/>
    <s v="December 3, 1999 (United States)"/>
    <x v="3"/>
    <n v="319000"/>
    <s v="Spike Jonze"/>
    <s v="Charlie Kaufman"/>
    <s v="John Cusack"/>
    <s v="United States"/>
    <n v="13000000"/>
    <n v="23106667"/>
    <n v="42260512.814525813"/>
    <n v="177.7435923076923"/>
    <n v="13869548.019207684"/>
    <s v="Astralwerks"/>
    <n v="113"/>
  </r>
  <r>
    <s v="The Iron Giant"/>
    <x v="1"/>
    <x v="10"/>
    <x v="19"/>
    <n v="166.6"/>
    <s v="August 6, 1999 (United States)"/>
    <x v="45"/>
    <n v="177000"/>
    <s v="Brad Bird"/>
    <s v="Tim McCanlies"/>
    <s v="Eli Marienthal"/>
    <s v="United States"/>
    <n v="70000000"/>
    <n v="23180087"/>
    <n v="42394792.970588237"/>
    <n v="33.114409999999999"/>
    <n v="13913617.647058824"/>
    <s v="Warner Bros."/>
    <n v="86"/>
  </r>
  <r>
    <s v="The World Is Not Enough"/>
    <x v="8"/>
    <x v="2"/>
    <x v="19"/>
    <n v="166.6"/>
    <s v="November 19, 1999 (United States)"/>
    <x v="5"/>
    <n v="191000"/>
    <s v="Michael Apted"/>
    <s v="Neal Purvis"/>
    <s v="Pierce Brosnan"/>
    <s v="United Kingdom"/>
    <n v="135000000"/>
    <n v="361832400"/>
    <n v="661766700.36014402"/>
    <n v="268.024"/>
    <n v="217186314.52581033"/>
    <s v="Danjaq"/>
    <n v="128"/>
  </r>
  <r>
    <s v="Romance"/>
    <x v="9"/>
    <x v="0"/>
    <x v="19"/>
    <n v="166.6"/>
    <s v="April 14, 1999 (France)"/>
    <x v="11"/>
    <n v="10000"/>
    <s v="Catherine Breillat"/>
    <s v="Catherine Breillat"/>
    <s v="Caroline Ducey"/>
    <s v="France"/>
    <n v="0"/>
    <n v="1585642"/>
    <n v="2900030.7166866749"/>
    <n v="0"/>
    <n v="951765.90636254509"/>
    <s v="Flach Film"/>
    <n v="84"/>
  </r>
  <r>
    <s v="Mystery Men"/>
    <x v="8"/>
    <x v="2"/>
    <x v="19"/>
    <n v="166.6"/>
    <s v="August 6, 1999 (United States)"/>
    <x v="10"/>
    <n v="64000"/>
    <s v="Kinka Usher"/>
    <s v="Neil Cuthbert"/>
    <s v="Ben Stiller"/>
    <s v="United States"/>
    <n v="68000000"/>
    <n v="33461011"/>
    <n v="61197899.469987996"/>
    <n v="49.207369117647062"/>
    <n v="20084640.456182472"/>
    <s v="Universal Pictures"/>
    <n v="121"/>
  </r>
  <r>
    <s v="Wild Wild West"/>
    <x v="8"/>
    <x v="2"/>
    <x v="19"/>
    <n v="166.6"/>
    <s v="June 30, 1999 (United States)"/>
    <x v="38"/>
    <n v="155000"/>
    <s v="Barry Sonnenfeld"/>
    <s v="Jim Thomas"/>
    <s v="Will Smith"/>
    <s v="United States"/>
    <n v="170000000"/>
    <n v="222104681"/>
    <n v="406214263.50960386"/>
    <n v="130.64981235294118"/>
    <n v="133316135.05402161"/>
    <s v="Peters Entertainment"/>
    <n v="106"/>
  </r>
  <r>
    <s v="Big Daddy"/>
    <x v="8"/>
    <x v="3"/>
    <x v="19"/>
    <n v="166.6"/>
    <s v="June 25, 1999 (United States)"/>
    <x v="5"/>
    <n v="205000"/>
    <s v="Dennis Dugan"/>
    <s v="Steve Franks"/>
    <s v="Adam Sandler"/>
    <s v="United States"/>
    <n v="34200000"/>
    <n v="234801895"/>
    <n v="429436599.07863146"/>
    <n v="686.55524853801171"/>
    <n v="140937512.00480193"/>
    <s v="Jack Giarraputo Productions"/>
    <n v="93"/>
  </r>
  <r>
    <s v="The Ninth Gate"/>
    <x v="0"/>
    <x v="16"/>
    <x v="19"/>
    <n v="166.6"/>
    <s v="March 10, 2000 (United States)"/>
    <x v="17"/>
    <n v="172000"/>
    <s v="Roman Polanski"/>
    <s v="Arturo PÃ©rez-Reverte"/>
    <s v="Johnny Depp"/>
    <s v="France"/>
    <n v="38000000"/>
    <n v="58401898"/>
    <n v="106813075.15366146"/>
    <n v="153.6892052631579"/>
    <n v="35055160.864345737"/>
    <s v="Artisan Entertainment"/>
    <n v="133"/>
  </r>
  <r>
    <s v="Double Jeopardy"/>
    <x v="0"/>
    <x v="6"/>
    <x v="19"/>
    <n v="166.6"/>
    <s v="September 24, 1999 (United States)"/>
    <x v="16"/>
    <n v="78000"/>
    <s v="Bruce Beresford"/>
    <s v="David Weisberg"/>
    <s v="Ashley Judd"/>
    <s v="United States"/>
    <n v="70000000"/>
    <n v="177841558"/>
    <n v="325260040.35174072"/>
    <n v="254.05936857142856"/>
    <n v="106747633.85354142"/>
    <s v="Paramount Pictures"/>
    <n v="105"/>
  </r>
  <r>
    <s v="The Insider"/>
    <x v="0"/>
    <x v="5"/>
    <x v="19"/>
    <n v="166.6"/>
    <s v="November 5, 1999 (United States)"/>
    <x v="40"/>
    <n v="163000"/>
    <s v="Michael Mann"/>
    <s v="Marie Brenner"/>
    <s v="Russell Crowe"/>
    <s v="United States"/>
    <n v="90000000"/>
    <n v="60289912"/>
    <n v="110266123.56782714"/>
    <n v="66.988791111111112"/>
    <n v="36188422.56902761"/>
    <s v="Touchstone Pictures"/>
    <n v="157"/>
  </r>
  <r>
    <s v="Deuce Bigalow: Male Gigolo"/>
    <x v="0"/>
    <x v="3"/>
    <x v="19"/>
    <n v="166.6"/>
    <s v="December 10, 1999 (United States)"/>
    <x v="46"/>
    <n v="72000"/>
    <s v="Mike Mitchell"/>
    <s v="Harris Goldberg"/>
    <s v="Rob Schneider"/>
    <s v="United States"/>
    <n v="17000000"/>
    <n v="92938755"/>
    <n v="169978623.34033614"/>
    <n v="546.69855882352942"/>
    <n v="55785567.226890758"/>
    <s v="Happy Madison Productions"/>
    <n v="88"/>
  </r>
  <r>
    <s v="The 13th Warrior"/>
    <x v="0"/>
    <x v="2"/>
    <x v="19"/>
    <n v="166.6"/>
    <s v="August 27, 1999 (United States)"/>
    <x v="14"/>
    <n v="119000"/>
    <s v="John McTiernan"/>
    <s v="Michael Crichton"/>
    <s v="Antonio Banderas"/>
    <s v="United States"/>
    <n v="160000000"/>
    <n v="61698899"/>
    <n v="112843064.37755102"/>
    <n v="38.561811875000004"/>
    <n v="37034153.06122449"/>
    <s v="Touchstone Pictures"/>
    <n v="102"/>
  </r>
  <r>
    <s v="Life"/>
    <x v="0"/>
    <x v="3"/>
    <x v="19"/>
    <n v="166.6"/>
    <s v="April 16, 1999 (United States)"/>
    <x v="8"/>
    <n v="47000"/>
    <s v="Ted Demme"/>
    <s v="Robert Ramsey"/>
    <s v="Eddie Murphy"/>
    <s v="United States"/>
    <n v="80000000"/>
    <n v="73475268"/>
    <n v="134381237.45258102"/>
    <n v="91.844084999999993"/>
    <n v="44102801.920768306"/>
    <s v="Imagine Entertainment"/>
    <n v="108"/>
  </r>
  <r>
    <s v="End of Days"/>
    <x v="0"/>
    <x v="2"/>
    <x v="19"/>
    <n v="166.6"/>
    <s v="November 24, 1999 (United States)"/>
    <x v="1"/>
    <n v="107000"/>
    <s v="Peter Hyams"/>
    <s v="Andrew W. Marlowe"/>
    <s v="Arnold Schwarzenegger"/>
    <s v="United States"/>
    <n v="100000000"/>
    <n v="211989043"/>
    <n v="387713453.79411763"/>
    <n v="211.98904299999998"/>
    <n v="127244323.52941176"/>
    <s v="Beacon Communications"/>
    <n v="122"/>
  </r>
  <r>
    <s v="The Thomas Crown Affair"/>
    <x v="0"/>
    <x v="6"/>
    <x v="19"/>
    <n v="166.6"/>
    <s v="August 6, 1999 (United States)"/>
    <x v="15"/>
    <n v="89000"/>
    <s v="John McTiernan"/>
    <s v="Alan Trustman"/>
    <s v="Pierce Brosnan"/>
    <s v="United States"/>
    <n v="48000000"/>
    <n v="124305181"/>
    <n v="227345670.1722689"/>
    <n v="258.96912708333332"/>
    <n v="74612953.781512603"/>
    <s v="United Artists"/>
    <n v="113"/>
  </r>
  <r>
    <s v="Drop Dead Gorgeous"/>
    <x v="8"/>
    <x v="3"/>
    <x v="19"/>
    <n v="166.6"/>
    <s v="July 23, 1999 (United States)"/>
    <x v="14"/>
    <n v="34000"/>
    <s v="Michael Patrick Jann"/>
    <s v="Lona Williams"/>
    <s v="Kirsten Dunst"/>
    <s v="Germany"/>
    <n v="15000000"/>
    <n v="10571408"/>
    <n v="19334381.858343337"/>
    <n v="70.47605333333334"/>
    <n v="6345382.9531812724"/>
    <s v="New Line Cinema"/>
    <n v="97"/>
  </r>
  <r>
    <s v="Boys Don't Cry"/>
    <x v="0"/>
    <x v="5"/>
    <x v="19"/>
    <n v="166.6"/>
    <s v="March 31, 2000 (United States)"/>
    <x v="24"/>
    <n v="94000"/>
    <s v="Kimberly Peirce"/>
    <s v="Kimberly Peirce"/>
    <s v="Hilary Swank"/>
    <s v="United States"/>
    <n v="2000000"/>
    <n v="11540607"/>
    <n v="21106980.509603839"/>
    <n v="577.03035"/>
    <n v="6927135.054021609"/>
    <s v="Fox Searchlight Pictures"/>
    <n v="118"/>
  </r>
  <r>
    <s v="8MM"/>
    <x v="0"/>
    <x v="6"/>
    <x v="19"/>
    <n v="166.6"/>
    <s v="February 26, 1999 (United States)"/>
    <x v="16"/>
    <n v="127000"/>
    <s v="Joel Schumacher"/>
    <s v="Andrew Kevin Walker"/>
    <s v="Nicolas Cage"/>
    <s v="Germany"/>
    <n v="40000000"/>
    <n v="96618699"/>
    <n v="176708989.10744298"/>
    <n v="241.54674749999998"/>
    <n v="57994417.16686675"/>
    <s v="Columbia Pictures"/>
    <n v="123"/>
  </r>
  <r>
    <s v="House on Haunted Hill"/>
    <x v="0"/>
    <x v="6"/>
    <x v="19"/>
    <n v="166.6"/>
    <s v="October 29, 1999 (United States)"/>
    <x v="41"/>
    <n v="54000"/>
    <s v="William Malone"/>
    <s v="Robb White"/>
    <s v="Geoffrey Rush"/>
    <s v="United States"/>
    <n v="37000000"/>
    <n v="42593455"/>
    <n v="77900514.636854738"/>
    <n v="115.11744594594595"/>
    <n v="25566299.519807924"/>
    <s v="Dark Castle Entertainment"/>
    <n v="93"/>
  </r>
  <r>
    <s v="But I'm a Cheerleader"/>
    <x v="0"/>
    <x v="3"/>
    <x v="19"/>
    <n v="166.6"/>
    <s v="August 11, 2000 (United States)"/>
    <x v="17"/>
    <n v="29000"/>
    <s v="Jamie Babbit"/>
    <s v="Brian Peterson"/>
    <s v="Natasha Lyonne"/>
    <s v="United States"/>
    <n v="1200000"/>
    <n v="2595216"/>
    <n v="4746472.4801920764"/>
    <n v="216.268"/>
    <n v="1557752.7010804322"/>
    <s v="Cheerleader LLC"/>
    <n v="85"/>
  </r>
  <r>
    <s v="Never Been Kissed"/>
    <x v="8"/>
    <x v="3"/>
    <x v="19"/>
    <n v="166.6"/>
    <s v="April 9, 1999 (United States)"/>
    <x v="10"/>
    <n v="85000"/>
    <s v="Raja Gosnell"/>
    <s v="Abby Kohn"/>
    <s v="Drew Barrymore"/>
    <s v="United States"/>
    <n v="25000000"/>
    <n v="84565230"/>
    <n v="154664019.09363747"/>
    <n v="338.26092"/>
    <n v="50759441.776710689"/>
    <s v="Fox 2000 Pictures"/>
    <n v="107"/>
  </r>
  <r>
    <s v="Jawbreaker"/>
    <x v="0"/>
    <x v="3"/>
    <x v="19"/>
    <n v="166.6"/>
    <s v="February 19, 1999 (United States)"/>
    <x v="41"/>
    <n v="25000"/>
    <s v="Darren Stein"/>
    <s v="Darren Stein"/>
    <s v="Rose McGowan"/>
    <s v="United States"/>
    <n v="3500000"/>
    <n v="3117085"/>
    <n v="5700935.1710684272"/>
    <n v="89.059571428571431"/>
    <n v="1870999.399759904"/>
    <s v="Crossroads Films"/>
    <n v="87"/>
  </r>
  <r>
    <s v="The Bone Collector"/>
    <x v="0"/>
    <x v="6"/>
    <x v="19"/>
    <n v="166.6"/>
    <s v="November 5, 1999 (United States)"/>
    <x v="17"/>
    <n v="159000"/>
    <s v="Phillip Noyce"/>
    <s v="Jeffery Deaver"/>
    <s v="Denzel Washington"/>
    <s v="United States"/>
    <n v="73000000"/>
    <n v="151493655"/>
    <n v="277071528.682473"/>
    <n v="207.52555479452056"/>
    <n v="90932566.026410565"/>
    <s v="Columbia Pictures"/>
    <n v="118"/>
  </r>
  <r>
    <s v="Any Given Sunday"/>
    <x v="0"/>
    <x v="0"/>
    <x v="19"/>
    <n v="166.6"/>
    <s v="December 22, 1999 (United States)"/>
    <x v="15"/>
    <n v="114000"/>
    <s v="Oliver Stone"/>
    <s v="Daniel Pyne"/>
    <s v="Al Pacino"/>
    <s v="United States"/>
    <n v="55000000"/>
    <n v="100230832"/>
    <n v="183315333.19567826"/>
    <n v="182.23787636363636"/>
    <n v="60162564.225690275"/>
    <s v="Warner Bros."/>
    <n v="162"/>
  </r>
  <r>
    <s v="A Walk on the Moon"/>
    <x v="0"/>
    <x v="0"/>
    <x v="19"/>
    <n v="166.6"/>
    <s v="April 23, 1999 (United States)"/>
    <x v="14"/>
    <n v="8100"/>
    <s v="Tony Goldwyn"/>
    <s v="Pamela Gray"/>
    <s v="Diane Lane"/>
    <s v="United States"/>
    <n v="14000000"/>
    <n v="4750660"/>
    <n v="8688632.0648259297"/>
    <n v="33.933285714285716"/>
    <n v="2851536.6146458583"/>
    <s v="Miramax"/>
    <n v="107"/>
  </r>
  <r>
    <s v="Summer of Sam"/>
    <x v="0"/>
    <x v="6"/>
    <x v="19"/>
    <n v="166.6"/>
    <s v="July 2, 1999 (United States)"/>
    <x v="17"/>
    <n v="37000"/>
    <s v="Spike Lee"/>
    <s v="Spike Lee"/>
    <s v="John Leguizamo"/>
    <s v="United States"/>
    <n v="22000000"/>
    <n v="19288130"/>
    <n v="35276669.933973588"/>
    <n v="87.673318181818189"/>
    <n v="11577509.003601441"/>
    <s v="Touchstone Pictures"/>
    <n v="142"/>
  </r>
  <r>
    <s v="The Cider House Rules"/>
    <x v="8"/>
    <x v="0"/>
    <x v="19"/>
    <n v="166.6"/>
    <s v="January 7, 2000 (United States)"/>
    <x v="34"/>
    <n v="95000"/>
    <s v="Lasse HallstrÃ¶m"/>
    <s v="John Irving"/>
    <s v="Tobey Maguire"/>
    <s v="United States"/>
    <n v="24000000"/>
    <n v="88545092"/>
    <n v="161942914.36014405"/>
    <n v="368.93788333333333"/>
    <n v="53148314.525810324"/>
    <s v="FilmColony"/>
    <n v="126"/>
  </r>
  <r>
    <s v="October Sky"/>
    <x v="1"/>
    <x v="5"/>
    <x v="19"/>
    <n v="166.6"/>
    <s v="February 19, 1999 (United States)"/>
    <x v="40"/>
    <n v="85000"/>
    <s v="Joe Johnston"/>
    <s v="Homer H. Hickam Jr."/>
    <s v="Jake Gyllenhaal"/>
    <s v="United States"/>
    <n v="25000000"/>
    <n v="34698753"/>
    <n v="63461644.892557025"/>
    <n v="138.79501199999999"/>
    <n v="20827582.833133254"/>
    <s v="Universal Pictures"/>
    <n v="108"/>
  </r>
  <r>
    <s v="The Haunting"/>
    <x v="8"/>
    <x v="7"/>
    <x v="19"/>
    <n v="166.6"/>
    <s v="July 23, 1999 (United States)"/>
    <x v="18"/>
    <n v="73000"/>
    <s v="Jan de Bont"/>
    <s v="David Self"/>
    <s v="Liam Neeson"/>
    <s v="United States"/>
    <n v="80000000"/>
    <n v="177311151"/>
    <n v="324289962.24309725"/>
    <n v="221.63893874999999"/>
    <n v="106429262.30492197"/>
    <s v="Dreamworks Pictures"/>
    <n v="113"/>
  </r>
  <r>
    <s v="eXistenZ"/>
    <x v="0"/>
    <x v="4"/>
    <x v="19"/>
    <n v="166.6"/>
    <s v="April 23, 1999 (United States)"/>
    <x v="8"/>
    <n v="96000"/>
    <s v="David Cronenberg"/>
    <s v="David Cronenberg"/>
    <s v="Jude Law"/>
    <s v="United Kingdom"/>
    <n v="15000000"/>
    <n v="2856712"/>
    <n v="5224730.7707082834"/>
    <n v="19.044746666666668"/>
    <n v="1714713.0852340937"/>
    <s v="Dimension Films"/>
    <n v="97"/>
  </r>
  <r>
    <s v="For Love of the Game"/>
    <x v="8"/>
    <x v="0"/>
    <x v="19"/>
    <n v="166.6"/>
    <s v="September 17, 1999 (United States)"/>
    <x v="14"/>
    <n v="33000"/>
    <s v="Sam Raimi"/>
    <s v="Michael Shaara"/>
    <s v="Kevin Costner"/>
    <s v="United States"/>
    <n v="80000000"/>
    <n v="46112640"/>
    <n v="84336863.193277314"/>
    <n v="57.640800000000006"/>
    <n v="27678655.462184876"/>
    <s v="Universal Pictures"/>
    <n v="137"/>
  </r>
  <r>
    <s v="Bringing Out the Dead"/>
    <x v="0"/>
    <x v="0"/>
    <x v="19"/>
    <n v="166.6"/>
    <s v="October 22, 1999 (United States)"/>
    <x v="8"/>
    <n v="65000"/>
    <s v="Martin Scorsese"/>
    <s v="Joe Connelly"/>
    <s v="Nicolas Cage"/>
    <s v="United States"/>
    <n v="55000000"/>
    <n v="16797191"/>
    <n v="30720912.951380551"/>
    <n v="30.540347272727274"/>
    <n v="10082347.539015606"/>
    <s v="De Fina-Cappa"/>
    <n v="121"/>
  </r>
  <r>
    <s v="Three Kings"/>
    <x v="0"/>
    <x v="2"/>
    <x v="19"/>
    <n v="166.6"/>
    <s v="October 1, 1999 (United States)"/>
    <x v="12"/>
    <n v="163000"/>
    <s v="David O. Russell"/>
    <s v="John Ridley"/>
    <s v="George Clooney"/>
    <s v="United States"/>
    <n v="75000000"/>
    <n v="107752036"/>
    <n v="197071100.65546218"/>
    <n v="143.66938133333335"/>
    <n v="64677092.436974794"/>
    <s v="Warner Bros."/>
    <n v="114"/>
  </r>
  <r>
    <s v="Go"/>
    <x v="0"/>
    <x v="3"/>
    <x v="19"/>
    <n v="166.6"/>
    <s v="April 9, 1999 (United States)"/>
    <x v="13"/>
    <n v="68000"/>
    <s v="Doug Liman"/>
    <s v="John August"/>
    <s v="Sarah Polley"/>
    <s v="United States"/>
    <n v="20000000"/>
    <n v="28451622"/>
    <n v="52036069.768307321"/>
    <n v="142.25810999999999"/>
    <n v="17077804.321728691"/>
    <s v="Columbia Pictures"/>
    <n v="102"/>
  </r>
  <r>
    <s v="Payback"/>
    <x v="0"/>
    <x v="2"/>
    <x v="19"/>
    <n v="166.6"/>
    <s v="February 5, 1999 (United States)"/>
    <x v="12"/>
    <n v="133000"/>
    <s v="Brian Helgeland"/>
    <s v="Donald E. Westlake"/>
    <s v="Mel Gibson"/>
    <s v="United States"/>
    <n v="90000000"/>
    <n v="161626121"/>
    <n v="295603115.65846336"/>
    <n v="179.58457888888887"/>
    <n v="97014478.391356543"/>
    <s v="Icon Entertainment International"/>
    <n v="100"/>
  </r>
  <r>
    <s v="South Park: Bigger, Longer &amp; Uncut"/>
    <x v="0"/>
    <x v="10"/>
    <x v="19"/>
    <n v="166.6"/>
    <s v="June 30, 1999 (United States)"/>
    <x v="3"/>
    <n v="195000"/>
    <s v="Trey Parker"/>
    <s v="Trey Parker"/>
    <s v="Trey Parker"/>
    <s v="United States"/>
    <n v="21000000"/>
    <n v="83137603"/>
    <n v="152052986.99939975"/>
    <n v="395.89334761904757"/>
    <n v="49902522.80912365"/>
    <s v="Scott Rudin Productions"/>
    <n v="81"/>
  </r>
  <r>
    <s v="The Straight Story"/>
    <x v="2"/>
    <x v="5"/>
    <x v="19"/>
    <n v="166.6"/>
    <s v="November 3, 1999 (France)"/>
    <x v="45"/>
    <n v="84000"/>
    <s v="David Lynch"/>
    <s v="John Roach"/>
    <s v="Richard Farnsworth"/>
    <s v="France"/>
    <n v="10000000"/>
    <n v="6416569"/>
    <n v="11735465.63205282"/>
    <n v="64.165689999999998"/>
    <n v="3851481.9927971191"/>
    <s v="Asymmetrical Productions"/>
    <n v="112"/>
  </r>
  <r>
    <s v="Idle Hands"/>
    <x v="0"/>
    <x v="3"/>
    <x v="19"/>
    <n v="166.6"/>
    <s v="April 30, 1999 (United States)"/>
    <x v="19"/>
    <n v="41000"/>
    <s v="Rodman Flender"/>
    <s v="Terri Hughes Burton"/>
    <s v="Devon Sawa"/>
    <s v="United States"/>
    <n v="25000000"/>
    <n v="4152230"/>
    <n v="7594144.5438175267"/>
    <n v="16.608919999999998"/>
    <n v="2492334.9339735894"/>
    <s v="Columbia Pictures"/>
    <n v="92"/>
  </r>
  <r>
    <s v="Bowfinger"/>
    <x v="8"/>
    <x v="3"/>
    <x v="19"/>
    <n v="166.6"/>
    <s v="August 13, 1999 (United States)"/>
    <x v="5"/>
    <n v="68000"/>
    <s v="Frank Oz"/>
    <s v="Steve Martin"/>
    <s v="Steve Martin"/>
    <s v="United States"/>
    <n v="55000000"/>
    <n v="98625775"/>
    <n v="180379793.77250901"/>
    <n v="179.31959090909092"/>
    <n v="59199144.657863148"/>
    <s v="Universal Pictures"/>
    <n v="97"/>
  </r>
  <r>
    <s v="Detroit Rock City"/>
    <x v="0"/>
    <x v="3"/>
    <x v="19"/>
    <n v="166.6"/>
    <s v="August 13, 1999 (United States)"/>
    <x v="15"/>
    <n v="36000"/>
    <s v="Adam Rifkin"/>
    <s v="Carl V. DuprÃ©"/>
    <s v="Edward Furlong"/>
    <s v="United States"/>
    <n v="34000000"/>
    <n v="4217115"/>
    <n v="7712814.7689075628"/>
    <n v="12.403279411764705"/>
    <n v="2531281.5126050422"/>
    <s v="New Line Cinema"/>
    <n v="95"/>
  </r>
  <r>
    <s v="The General's Daughter"/>
    <x v="0"/>
    <x v="6"/>
    <x v="19"/>
    <n v="166.6"/>
    <s v="June 18, 1999 (United States)"/>
    <x v="5"/>
    <n v="55000"/>
    <s v="Simon West"/>
    <s v="Nelson DeMille"/>
    <s v="John Travolta"/>
    <s v="United States"/>
    <n v="95000000"/>
    <n v="149705852"/>
    <n v="273801759.33013207"/>
    <n v="157.58510736842106"/>
    <n v="89859454.981992796"/>
    <s v="Paramount Pictures"/>
    <n v="116"/>
  </r>
  <r>
    <s v="The Messenger: The Story of Joan of Arc"/>
    <x v="0"/>
    <x v="1"/>
    <x v="19"/>
    <n v="166.6"/>
    <s v="November 12, 1999 (United States)"/>
    <x v="5"/>
    <n v="65000"/>
    <s v="Luc Besson"/>
    <s v="Andrew Birkin"/>
    <s v="Milla Jovovich"/>
    <s v="France"/>
    <n v="85000000"/>
    <n v="66976317"/>
    <n v="122495100.77971189"/>
    <n v="78.795667058823526"/>
    <n v="40201870.948379353"/>
    <s v="Columbia Pictures"/>
    <n v="148"/>
  </r>
  <r>
    <s v="Man on the Moon"/>
    <x v="0"/>
    <x v="5"/>
    <x v="19"/>
    <n v="166.6"/>
    <s v="December 22, 1999 (United States)"/>
    <x v="34"/>
    <n v="126000"/>
    <s v="Milos Forman"/>
    <s v="Scott Alexander"/>
    <s v="Jim Carrey"/>
    <s v="United Kingdom"/>
    <n v="82000000"/>
    <n v="47434430"/>
    <n v="86754326.656662658"/>
    <n v="57.846865853658535"/>
    <n v="28472046.818727493"/>
    <s v="Universal Pictures"/>
    <n v="118"/>
  </r>
  <r>
    <s v="Ratcatcher"/>
    <x v="4"/>
    <x v="0"/>
    <x v="19"/>
    <n v="166.6"/>
    <s v="November 12, 1999 (United Kingdom)"/>
    <x v="24"/>
    <n v="9200"/>
    <s v="Lynne Ramsay"/>
    <s v="Lynne Ramsay"/>
    <s v="Tommy Flanagan"/>
    <s v="United Kingdom"/>
    <n v="30000"/>
    <n v="217244"/>
    <n v="397324.41056422569"/>
    <n v="724.14666666666665"/>
    <n v="130398.55942376952"/>
    <s v="PathÃ© Pictures International"/>
    <n v="94"/>
  </r>
  <r>
    <s v="Ravenous"/>
    <x v="0"/>
    <x v="1"/>
    <x v="19"/>
    <n v="166.6"/>
    <s v="March 19, 1999 (United States)"/>
    <x v="9"/>
    <n v="38000"/>
    <s v="Antonia Bird"/>
    <s v="Ted Griffin"/>
    <s v="Guy Pearce"/>
    <s v="United Kingdom"/>
    <n v="12000000"/>
    <n v="2062405"/>
    <n v="3771997.6200480191"/>
    <n v="17.186708333333335"/>
    <n v="1237938.175270108"/>
    <s v="ETIC Films"/>
    <n v="101"/>
  </r>
  <r>
    <s v="Entrapment"/>
    <x v="8"/>
    <x v="2"/>
    <x v="19"/>
    <n v="166.6"/>
    <s v="April 30, 1999 (United States)"/>
    <x v="21"/>
    <n v="110000"/>
    <s v="Jon Amiel"/>
    <s v="Ronald Bass"/>
    <s v="Sean Connery"/>
    <s v="United States"/>
    <n v="66000000"/>
    <n v="212404396"/>
    <n v="388473106.00960386"/>
    <n v="321.82484242424243"/>
    <n v="127493635.05402161"/>
    <s v="Twentieth Century Fox"/>
    <n v="113"/>
  </r>
  <r>
    <s v="Mansfield Park"/>
    <x v="8"/>
    <x v="3"/>
    <x v="19"/>
    <n v="166.6"/>
    <s v="December 25, 1999 (United States)"/>
    <x v="12"/>
    <n v="23000"/>
    <s v="Patricia Rozema"/>
    <s v="Jane Austen"/>
    <s v="Frances O'Connor"/>
    <s v="United Kingdom"/>
    <n v="0"/>
    <n v="4775847"/>
    <n v="8734697.3643457387"/>
    <n v="0"/>
    <n v="2866654.8619447779"/>
    <s v="Arts Council of England"/>
    <n v="112"/>
  </r>
  <r>
    <s v="Stir of Echoes"/>
    <x v="0"/>
    <x v="4"/>
    <x v="19"/>
    <n v="166.6"/>
    <s v="September 10, 1999 (United States)"/>
    <x v="9"/>
    <n v="77000"/>
    <s v="David Koepp"/>
    <s v="Richard Matheson"/>
    <s v="Kevin Bacon"/>
    <s v="United States"/>
    <n v="12000000"/>
    <n v="21142914"/>
    <n v="38668942.951980792"/>
    <n v="176.19095000000002"/>
    <n v="12690824.729891958"/>
    <s v="Artisan Entertainment"/>
    <n v="99"/>
  </r>
  <r>
    <s v="Pola X"/>
    <x v="4"/>
    <x v="0"/>
    <x v="19"/>
    <n v="166.6"/>
    <s v="October 9, 1999 (Japan)"/>
    <x v="1"/>
    <n v="4600"/>
    <s v="Leos Carax"/>
    <s v="Leos Carax"/>
    <s v="Guillaume Depardieu"/>
    <s v="France"/>
    <n v="0"/>
    <n v="0"/>
    <n v="0"/>
    <n v="0"/>
    <n v="0"/>
    <s v="ARD Degeto Film"/>
    <n v="134"/>
  </r>
  <r>
    <s v="Ghost Dog: The Way of the Samurai"/>
    <x v="0"/>
    <x v="2"/>
    <x v="19"/>
    <n v="166.6"/>
    <s v="March 24, 2000 (United States)"/>
    <x v="24"/>
    <n v="86000"/>
    <s v="Jim Jarmusch"/>
    <s v="Jim Jarmusch"/>
    <s v="Forest Whitaker"/>
    <s v="France"/>
    <n v="0"/>
    <n v="9380473"/>
    <n v="17156243.235894356"/>
    <n v="0"/>
    <n v="5630536.0144057628"/>
    <s v="Pandora Filmproduktion"/>
    <n v="116"/>
  </r>
  <r>
    <s v="Teaching Mrs. Tingle"/>
    <x v="8"/>
    <x v="3"/>
    <x v="19"/>
    <n v="166.6"/>
    <s v="August 20, 1999 (United States)"/>
    <x v="11"/>
    <n v="20000"/>
    <s v="Kevin Williamson"/>
    <s v="Kevin Williamson"/>
    <s v="Helen Mirren"/>
    <s v="United States"/>
    <n v="13000000"/>
    <n v="8951935"/>
    <n v="16372476.557623049"/>
    <n v="68.861038461538456"/>
    <n v="5373310.3241296522"/>
    <s v="Miramax"/>
    <n v="96"/>
  </r>
  <r>
    <s v="Bicentennial Man"/>
    <x v="1"/>
    <x v="3"/>
    <x v="19"/>
    <n v="166.6"/>
    <s v="December 17, 1999 (United States)"/>
    <x v="15"/>
    <n v="112000"/>
    <s v="Chris Columbus"/>
    <s v="Isaac Asimov"/>
    <s v="Robin Williams"/>
    <s v="United States"/>
    <n v="100000000"/>
    <n v="87423861"/>
    <n v="159892259.58403361"/>
    <n v="87.423861000000002"/>
    <n v="52475306.722689077"/>
    <s v="1492 Pictures"/>
    <n v="132"/>
  </r>
  <r>
    <s v="Runaway Bride"/>
    <x v="1"/>
    <x v="3"/>
    <x v="19"/>
    <n v="166.6"/>
    <s v="July 30, 1999 (United States)"/>
    <x v="41"/>
    <n v="95000"/>
    <s v="Garry Marshall"/>
    <s v="Josann McGibbon"/>
    <s v="Julia Roberts"/>
    <s v="United States"/>
    <n v="70000000"/>
    <n v="309460292"/>
    <n v="565981698.51380551"/>
    <n v="442.08613142857143"/>
    <n v="185750475.39015606"/>
    <s v="Paramount Pictures"/>
    <n v="116"/>
  </r>
  <r>
    <s v="The Thirteenth Floor"/>
    <x v="0"/>
    <x v="16"/>
    <x v="19"/>
    <n v="166.6"/>
    <s v="May 28, 1999 (United States)"/>
    <x v="12"/>
    <n v="69000"/>
    <s v="Josef Rusnak"/>
    <s v="Daniel F. Galouye"/>
    <s v="Craig Bierko"/>
    <s v="United States"/>
    <n v="16000000"/>
    <n v="18564088"/>
    <n v="33952446.660264105"/>
    <n v="116.02555000000001"/>
    <n v="11142909.963985594"/>
    <s v="Columbia Pictures"/>
    <n v="100"/>
  </r>
  <r>
    <s v="Inspector Gadget"/>
    <x v="1"/>
    <x v="2"/>
    <x v="19"/>
    <n v="166.6"/>
    <s v="July 23, 1999 (United States)"/>
    <x v="29"/>
    <n v="46000"/>
    <s v="David Kellogg"/>
    <s v="Andy Heyward"/>
    <s v="Matthew Broderick"/>
    <s v="United States"/>
    <n v="90000000"/>
    <n v="134403112"/>
    <n v="245814094.99639857"/>
    <n v="149.3367911111111"/>
    <n v="80674136.854741901"/>
    <s v="Walt Disney Pictures"/>
    <n v="78"/>
  </r>
  <r>
    <s v="Arlington Road"/>
    <x v="0"/>
    <x v="2"/>
    <x v="19"/>
    <n v="166.6"/>
    <s v="July 9, 1999 (United States)"/>
    <x v="13"/>
    <n v="83000"/>
    <s v="Mark Pellington"/>
    <s v="Ehren Kruger"/>
    <s v="Jeff Bridges"/>
    <s v="United States"/>
    <n v="31000000"/>
    <n v="41067311"/>
    <n v="75109301.69087635"/>
    <n v="132.47519677419353"/>
    <n v="24650246.698679473"/>
    <s v="Screen Gems"/>
    <n v="117"/>
  </r>
  <r>
    <s v="The Hurricane"/>
    <x v="0"/>
    <x v="5"/>
    <x v="19"/>
    <n v="166.6"/>
    <s v="January 14, 2000 (United States)"/>
    <x v="37"/>
    <n v="93000"/>
    <s v="Norman Jewison"/>
    <s v="Rubin 'Hurricane' Carter"/>
    <s v="Denzel Washington"/>
    <s v="United States"/>
    <n v="50000000"/>
    <n v="73956241"/>
    <n v="135260904.15786314"/>
    <n v="147.91248200000001"/>
    <n v="44391501.200480193"/>
    <s v="Azoff Entertainment"/>
    <n v="146"/>
  </r>
  <r>
    <s v="All About My Mother"/>
    <x v="0"/>
    <x v="0"/>
    <x v="19"/>
    <n v="166.6"/>
    <s v="March 31, 2000 (United States)"/>
    <x v="6"/>
    <n v="91000"/>
    <s v="Pedro AlmodÃ³var"/>
    <s v="Pedro AlmodÃ³var"/>
    <s v="Cecilia Roth"/>
    <s v="Spain"/>
    <n v="0"/>
    <n v="67952969"/>
    <n v="124281330.4579832"/>
    <n v="0"/>
    <n v="40788096.638655461"/>
    <s v="El Deseo"/>
    <n v="101"/>
  </r>
  <r>
    <s v="Drive Me Crazy"/>
    <x v="8"/>
    <x v="3"/>
    <x v="19"/>
    <n v="166.6"/>
    <s v="October 1, 1999 (United States)"/>
    <x v="1"/>
    <n v="19000"/>
    <s v="John Schultz"/>
    <s v="Todd Strasser"/>
    <s v="Melissa Joan Hart"/>
    <s v="United States"/>
    <n v="8500000"/>
    <n v="22593409"/>
    <n v="41321799.053421371"/>
    <n v="265.80481176470585"/>
    <n v="13561469.987995198"/>
    <s v="Twentieth Century Fox"/>
    <n v="91"/>
  </r>
  <r>
    <s v="Blue Streak"/>
    <x v="8"/>
    <x v="2"/>
    <x v="19"/>
    <n v="166.6"/>
    <s v="September 17, 1999 (United States)"/>
    <x v="21"/>
    <n v="77000"/>
    <s v="Les Mayfield"/>
    <s v="Michael Berry"/>
    <s v="Martin Lawrence"/>
    <s v="Germany"/>
    <n v="65000000"/>
    <n v="117758500"/>
    <n v="215372238.59543818"/>
    <n v="181.16692307692307"/>
    <n v="70683373.349339738"/>
    <s v="Columbia Pictures"/>
    <n v="93"/>
  </r>
  <r>
    <s v="The Limey"/>
    <x v="0"/>
    <x v="6"/>
    <x v="19"/>
    <n v="166.6"/>
    <s v="August 4, 1999 (France)"/>
    <x v="9"/>
    <n v="31000"/>
    <s v="Steven Soderbergh"/>
    <s v="Lem Dobbs"/>
    <s v="Terence Stamp"/>
    <s v="United States"/>
    <n v="10000000"/>
    <n v="3325736"/>
    <n v="6082543.5726290513"/>
    <n v="33.257360000000006"/>
    <n v="1996240.0960384156"/>
    <s v="Artisan Entertainment"/>
    <n v="89"/>
  </r>
  <r>
    <s v="Message in a Bottle"/>
    <x v="8"/>
    <x v="0"/>
    <x v="19"/>
    <n v="166.6"/>
    <s v="February 12, 1999 (United States)"/>
    <x v="19"/>
    <n v="37000"/>
    <s v="Luis Mandoki"/>
    <s v="Nicholas Sparks"/>
    <s v="Kevin Costner"/>
    <s v="United States"/>
    <n v="80000000"/>
    <n v="118880016"/>
    <n v="217423414.6170468"/>
    <n v="148.60002"/>
    <n v="71356552.220888361"/>
    <s v="Warner Bros."/>
    <n v="126"/>
  </r>
  <r>
    <s v="Stigmata"/>
    <x v="0"/>
    <x v="4"/>
    <x v="19"/>
    <n v="166.6"/>
    <s v="September 10, 1999 (United States)"/>
    <x v="19"/>
    <n v="66000"/>
    <s v="Rupert Wainwright"/>
    <s v="Tom Lazarus"/>
    <s v="Patricia Arquette"/>
    <s v="United States"/>
    <n v="29000000"/>
    <n v="89446268"/>
    <n v="163591103.59903961"/>
    <n v="308.43540689655174"/>
    <n v="53689236.494597845"/>
    <s v="Metro-Goldwyn-Mayer (MGM)"/>
    <n v="103"/>
  </r>
  <r>
    <s v="A Midsummer Night's Dream"/>
    <x v="8"/>
    <x v="3"/>
    <x v="19"/>
    <n v="166.6"/>
    <s v="May 14, 1999 (United States)"/>
    <x v="5"/>
    <n v="25000"/>
    <s v="Michael Hoffman"/>
    <s v="William Shakespeare"/>
    <s v="Kevin Kline"/>
    <s v="United Kingdom"/>
    <n v="11000000"/>
    <n v="16071990"/>
    <n v="29394569.945978392"/>
    <n v="146.10900000000001"/>
    <n v="9647052.8211284522"/>
    <s v="Fox Searchlight Pictures"/>
    <n v="116"/>
  </r>
  <r>
    <s v="The Other Sister"/>
    <x v="8"/>
    <x v="3"/>
    <x v="19"/>
    <n v="166.6"/>
    <s v="February 26, 1999 (United States)"/>
    <x v="16"/>
    <n v="12000"/>
    <s v="Garry Marshall"/>
    <s v="Alexandra Rose"/>
    <s v="Juliette Lewis"/>
    <s v="United States"/>
    <n v="35000000"/>
    <n v="27807627"/>
    <n v="50858246.980192073"/>
    <n v="79.450362857142849"/>
    <n v="16691252.701080432"/>
    <s v="Mandeville Films"/>
    <n v="129"/>
  </r>
  <r>
    <s v="Analyze This"/>
    <x v="0"/>
    <x v="3"/>
    <x v="19"/>
    <n v="166.6"/>
    <s v="March 5, 1999 (United States)"/>
    <x v="17"/>
    <n v="148000"/>
    <s v="Harold Ramis"/>
    <s v="Kenneth Lonergan"/>
    <s v="Robert De Niro"/>
    <s v="United States"/>
    <n v="80000000"/>
    <n v="176885658"/>
    <n v="323511764.66146457"/>
    <n v="221.10707249999999"/>
    <n v="106173864.34573831"/>
    <s v="Village Roadshow Pictures"/>
    <n v="103"/>
  </r>
  <r>
    <s v="Human Traffic"/>
    <x v="0"/>
    <x v="3"/>
    <x v="19"/>
    <n v="166.6"/>
    <s v="May 5, 2000 (United States)"/>
    <x v="12"/>
    <n v="24000"/>
    <s v="Justin Kerrigan"/>
    <s v="Justin Kerrigan"/>
    <s v="John Simm"/>
    <s v="United Kingdom"/>
    <n v="0"/>
    <n v="104257"/>
    <n v="190678.91896758703"/>
    <n v="0"/>
    <n v="62579.231692677073"/>
    <s v="Irish Screen"/>
    <n v="99"/>
  </r>
  <r>
    <s v="Brokedown Palace"/>
    <x v="8"/>
    <x v="0"/>
    <x v="19"/>
    <n v="166.6"/>
    <s v="August 13, 1999 (United States)"/>
    <x v="16"/>
    <n v="22000"/>
    <s v="Jonathan Kaplan"/>
    <s v="Adam Fields"/>
    <s v="Claire Danes"/>
    <s v="United States"/>
    <n v="25000000"/>
    <n v="10115013"/>
    <n v="18499666.633253302"/>
    <n v="40.460052000000005"/>
    <n v="6071436.3745498201"/>
    <s v="Fox 2000 Pictures"/>
    <n v="100"/>
  </r>
  <r>
    <s v="Holy Smoke"/>
    <x v="3"/>
    <x v="3"/>
    <x v="19"/>
    <n v="166.6"/>
    <s v="February 18, 2000 (United States)"/>
    <x v="23"/>
    <n v="14000"/>
    <s v="Jane Campion"/>
    <s v="Anna Campion"/>
    <s v="Kate Winslet"/>
    <s v="United States"/>
    <n v="0"/>
    <n v="1765545"/>
    <n v="3229060.9933973588"/>
    <n v="0"/>
    <n v="1059750.9003601442"/>
    <s v="India Take One Productions"/>
    <n v="115"/>
  </r>
  <r>
    <s v="Virus"/>
    <x v="0"/>
    <x v="2"/>
    <x v="19"/>
    <n v="166.6"/>
    <s v="January 15, 1999 (United States)"/>
    <x v="18"/>
    <n v="27000"/>
    <s v="John Bruno"/>
    <s v="Chuck Pfarrer"/>
    <s v="Jamie Lee Curtis"/>
    <s v="United States"/>
    <n v="75000000"/>
    <n v="30657854"/>
    <n v="56071117.129651859"/>
    <n v="40.877138666666667"/>
    <n v="18402073.229291718"/>
    <s v="Mutual Film Company"/>
    <n v="99"/>
  </r>
  <r>
    <s v="Superstar"/>
    <x v="8"/>
    <x v="3"/>
    <x v="19"/>
    <n v="166.6"/>
    <s v="October 8, 1999 (United States)"/>
    <x v="27"/>
    <n v="18000"/>
    <s v="Bruce McCulloch"/>
    <s v="Molly Shannon"/>
    <s v="Molly Shannon"/>
    <s v="United States"/>
    <n v="34000000"/>
    <n v="30636478"/>
    <n v="56032021.888355345"/>
    <n v="90.107288235294121"/>
    <n v="18389242.496998802"/>
    <s v="Broadway Pictures"/>
    <n v="81"/>
  </r>
  <r>
    <s v="The Best Man"/>
    <x v="0"/>
    <x v="3"/>
    <x v="19"/>
    <n v="166.6"/>
    <s v="October 22, 1999 (United States)"/>
    <x v="8"/>
    <n v="9700"/>
    <s v="Malcolm D. Lee"/>
    <s v="Malcolm D. Lee"/>
    <s v="Taye Diggs"/>
    <s v="United States"/>
    <n v="9000000"/>
    <n v="34573780"/>
    <n v="63233077.827130854"/>
    <n v="384.15311111111112"/>
    <n v="20752569.027611047"/>
    <s v="40 Acres &amp; A Mule Filmworks"/>
    <n v="120"/>
  </r>
  <r>
    <s v="Dick"/>
    <x v="8"/>
    <x v="3"/>
    <x v="19"/>
    <n v="166.6"/>
    <s v="August 4, 1999 (United States)"/>
    <x v="19"/>
    <n v="19000"/>
    <s v="Andrew Fleming"/>
    <s v="Andrew Fleming"/>
    <s v="Kirsten Dunst"/>
    <s v="United States"/>
    <n v="13000000"/>
    <n v="6262878"/>
    <n v="11454375.309723889"/>
    <n v="48.175984615384614"/>
    <n v="3759230.4921968789"/>
    <s v="Canal+ Droits Audiovisuels"/>
    <n v="94"/>
  </r>
  <r>
    <s v="The War Zone"/>
    <x v="0"/>
    <x v="0"/>
    <x v="19"/>
    <n v="166.6"/>
    <s v="June 11, 1999 (Italy)"/>
    <x v="4"/>
    <n v="9800"/>
    <s v="Tim Roth"/>
    <s v="Alexander Stuart"/>
    <s v="Ray Winstone"/>
    <s v="Italy"/>
    <n v="0"/>
    <n v="254441"/>
    <n v="465355.17827130854"/>
    <n v="0"/>
    <n v="152725.69027611046"/>
    <s v="Channel Four Films"/>
    <n v="98"/>
  </r>
  <r>
    <s v="True Crime"/>
    <x v="0"/>
    <x v="6"/>
    <x v="19"/>
    <n v="166.6"/>
    <s v="March 19, 1999 (United States)"/>
    <x v="14"/>
    <n v="33000"/>
    <s v="Clint Eastwood"/>
    <s v="Andrew Klavan"/>
    <s v="Clint Eastwood"/>
    <s v="United States"/>
    <n v="55000000"/>
    <n v="16649768"/>
    <n v="30451286.37214886"/>
    <n v="30.272305454545457"/>
    <n v="9993858.3433373347"/>
    <s v="Warner Bros."/>
    <n v="127"/>
  </r>
  <r>
    <s v="Titus"/>
    <x v="0"/>
    <x v="0"/>
    <x v="19"/>
    <n v="166.6"/>
    <s v="February 11, 2000 (United States)"/>
    <x v="12"/>
    <n v="20000"/>
    <s v="Julie Taymor"/>
    <s v="William Shakespeare"/>
    <s v="Anthony Hopkins"/>
    <s v="United Kingdom"/>
    <n v="0"/>
    <n v="2259680"/>
    <n v="4132800.0960384151"/>
    <n v="0"/>
    <n v="1356350.5402160864"/>
    <s v="Clear Blue Sky Productions"/>
    <n v="162"/>
  </r>
  <r>
    <s v="Forces of Nature"/>
    <x v="8"/>
    <x v="3"/>
    <x v="19"/>
    <n v="166.6"/>
    <s v="March 19, 1999 (United States)"/>
    <x v="20"/>
    <n v="33000"/>
    <s v="Bronwen Hughes"/>
    <s v="Marc Lawrence"/>
    <s v="Sandra Bullock"/>
    <s v="United States"/>
    <n v="75000000"/>
    <n v="93900680"/>
    <n v="171737918.34333733"/>
    <n v="125.20090666666665"/>
    <n v="56362953.181272514"/>
    <s v="Dreamworks Pictures"/>
    <n v="105"/>
  </r>
  <r>
    <s v="Better Than Chocolate"/>
    <x v="0"/>
    <x v="3"/>
    <x v="19"/>
    <n v="166.6"/>
    <s v="August 13, 1999 (Canada)"/>
    <x v="10"/>
    <n v="8000"/>
    <s v="Anne Wheeler"/>
    <s v="Peggy Thompson"/>
    <s v="Wendy Crewson"/>
    <s v="Canada"/>
    <n v="0"/>
    <n v="2015406"/>
    <n v="3686039.6650660262"/>
    <n v="0"/>
    <n v="1209727.4909963985"/>
    <s v="British Columbia Film"/>
    <n v="101"/>
  </r>
  <r>
    <s v="Body Shots"/>
    <x v="0"/>
    <x v="0"/>
    <x v="19"/>
    <n v="166.6"/>
    <s v="January 21, 2000 (Spain)"/>
    <x v="38"/>
    <n v="5300"/>
    <s v="Michael Cristofer"/>
    <s v="David McKenna"/>
    <s v="Joe Basile"/>
    <s v="United States"/>
    <n v="0"/>
    <n v="752122"/>
    <n v="1375579.6722689075"/>
    <n v="0"/>
    <n v="451453.78151260508"/>
    <s v="New Line Cinema"/>
    <n v="106"/>
  </r>
  <r>
    <s v="Angela's Ashes"/>
    <x v="0"/>
    <x v="5"/>
    <x v="19"/>
    <n v="166.6"/>
    <s v="January 21, 2000 (United States)"/>
    <x v="4"/>
    <n v="21000"/>
    <s v="Alan Parker"/>
    <s v="Frank McCourt"/>
    <s v="Emily Watson"/>
    <s v="United States"/>
    <n v="50000000"/>
    <n v="13042112"/>
    <n v="23853130.410564225"/>
    <n v="26.084223999999999"/>
    <n v="7828398.5594237698"/>
    <s v="David Brown Productions"/>
    <n v="145"/>
  </r>
  <r>
    <s v="Universal Soldier: the Return"/>
    <x v="0"/>
    <x v="2"/>
    <x v="19"/>
    <n v="166.6"/>
    <s v="August 20, 1999 (United States)"/>
    <x v="29"/>
    <n v="28000"/>
    <s v="Mic Rodgers"/>
    <s v="Richard Rothstein"/>
    <s v="Jean-Claude Van Damme"/>
    <s v="United States"/>
    <n v="45000000"/>
    <n v="10667893"/>
    <n v="19510846.32112845"/>
    <n v="23.70642888888889"/>
    <n v="6403297.1188475396"/>
    <s v="TriStar Pictures"/>
    <n v="83"/>
  </r>
  <r>
    <s v="Anna and the King"/>
    <x v="8"/>
    <x v="0"/>
    <x v="19"/>
    <n v="166.6"/>
    <s v="December 17, 1999 (United States)"/>
    <x v="17"/>
    <n v="36000"/>
    <s v="Andy Tennant"/>
    <s v="Anna Leonowens"/>
    <s v="Jodie Foster"/>
    <s v="United States"/>
    <n v="92000000"/>
    <n v="113996937"/>
    <n v="208492597.26230493"/>
    <n v="123.90971413043479"/>
    <n v="68425532.412965193"/>
    <s v="Fox 2000 Pictures"/>
    <n v="148"/>
  </r>
  <r>
    <s v="Humanity"/>
    <x v="4"/>
    <x v="0"/>
    <x v="19"/>
    <n v="166.6"/>
    <s v="October 27, 1999 (France)"/>
    <x v="15"/>
    <n v="4300"/>
    <s v="Bruno Dumont"/>
    <s v="Bruno Dumont"/>
    <s v="Emmanuel SchottÃ©"/>
    <s v="France"/>
    <n v="0"/>
    <n v="0"/>
    <n v="0"/>
    <n v="0"/>
    <n v="0"/>
    <s v="3B Productions"/>
    <n v="141"/>
  </r>
  <r>
    <s v="The End of the Affair"/>
    <x v="0"/>
    <x v="0"/>
    <x v="19"/>
    <n v="166.6"/>
    <s v="January 21, 2000 (United States)"/>
    <x v="12"/>
    <n v="22000"/>
    <s v="Neil Jordan"/>
    <s v="Graham Greene"/>
    <s v="Ralph Fiennes"/>
    <s v="United Kingdom"/>
    <n v="23000000"/>
    <n v="10827816"/>
    <n v="19803334.545018006"/>
    <n v="47.077460869565222"/>
    <n v="6499289.3157262905"/>
    <s v="Columbia Pictures"/>
    <n v="102"/>
  </r>
  <r>
    <s v="Mystery, Alaska"/>
    <x v="0"/>
    <x v="3"/>
    <x v="19"/>
    <n v="166.6"/>
    <s v="October 1, 1999 (United States)"/>
    <x v="17"/>
    <n v="26000"/>
    <s v="Jay Roach"/>
    <s v="David E. Kelley"/>
    <s v="Russell Crowe"/>
    <s v="Canada"/>
    <n v="28000000"/>
    <n v="8891623"/>
    <n v="16262170.036614645"/>
    <n v="31.755796428571433"/>
    <n v="5337108.6434573829"/>
    <s v="Baldwin/Cohen Productions"/>
    <n v="119"/>
  </r>
  <r>
    <s v="Baby Geniuses"/>
    <x v="1"/>
    <x v="3"/>
    <x v="19"/>
    <n v="166.6"/>
    <s v="March 12, 1999 (United States)"/>
    <x v="42"/>
    <n v="26000"/>
    <s v="Bob Clark"/>
    <s v="Steven Paul"/>
    <s v="Kathleen Turner"/>
    <s v="United States"/>
    <n v="12000000"/>
    <n v="36450736"/>
    <n v="66665901.915966384"/>
    <n v="303.75613333333331"/>
    <n v="21879193.277310926"/>
    <s v="Crystal Sky Worldwide"/>
    <n v="97"/>
  </r>
  <r>
    <s v="My Favorite Martian"/>
    <x v="1"/>
    <x v="3"/>
    <x v="19"/>
    <n v="166.6"/>
    <s v="February 12, 1999 (United States)"/>
    <x v="27"/>
    <n v="13000"/>
    <s v="Donald Petrie"/>
    <s v="John L. Greene"/>
    <s v="Christopher Lloyd"/>
    <s v="United States"/>
    <n v="65000000"/>
    <n v="36850101"/>
    <n v="67396313.17346938"/>
    <n v="56.692463076923069"/>
    <n v="22118908.163265307"/>
    <s v="Walt Disney Pictures"/>
    <n v="94"/>
  </r>
  <r>
    <s v="Beau travail"/>
    <x v="9"/>
    <x v="0"/>
    <x v="19"/>
    <n v="166.6"/>
    <s v="May 3, 2000 (France)"/>
    <x v="34"/>
    <n v="9500"/>
    <s v="Claire Denis"/>
    <s v="Claire Denis"/>
    <s v="Denis Lavant"/>
    <s v="France"/>
    <n v="0"/>
    <n v="0"/>
    <n v="0"/>
    <n v="0"/>
    <n v="0"/>
    <s v="La Sept-Arte"/>
    <n v="92"/>
  </r>
  <r>
    <s v="Anywhere But Here"/>
    <x v="8"/>
    <x v="3"/>
    <x v="19"/>
    <n v="166.6"/>
    <s v="November 12, 1999 (United States)"/>
    <x v="19"/>
    <n v="17000"/>
    <s v="Wayne Wang"/>
    <s v="Mona Simpson"/>
    <s v="Susan Sarandon"/>
    <s v="United States"/>
    <n v="23000000"/>
    <n v="23631929"/>
    <n v="43221181.070228092"/>
    <n v="102.74751739130434"/>
    <n v="14184831.332533013"/>
    <s v="Fox 2000 Pictures"/>
    <n v="114"/>
  </r>
  <r>
    <s v="Ride with the Devil"/>
    <x v="0"/>
    <x v="0"/>
    <x v="19"/>
    <n v="166.6"/>
    <s v="November 5, 1999 (United Kingdom)"/>
    <x v="17"/>
    <n v="13000"/>
    <s v="Ang Lee"/>
    <s v="Daniel Woodrell"/>
    <s v="Tobey Maguire"/>
    <s v="United States"/>
    <n v="38000000"/>
    <n v="635096"/>
    <n v="1161547.1260504201"/>
    <n v="1.6713052631578948"/>
    <n v="381210.08403361344"/>
    <s v="Universal Pictures"/>
    <n v="138"/>
  </r>
  <r>
    <s v="200 Cigarettes"/>
    <x v="0"/>
    <x v="3"/>
    <x v="19"/>
    <n v="166.6"/>
    <s v="February 26, 1999 (United States)"/>
    <x v="22"/>
    <n v="15000"/>
    <s v="Risa Bramon Garcia"/>
    <s v="Shana Larsen"/>
    <s v="Ben Affleck"/>
    <s v="United States"/>
    <n v="6000000"/>
    <n v="6852450"/>
    <n v="12532662.154861944"/>
    <n v="114.2075"/>
    <n v="4113115.2460984397"/>
    <s v="Dogstar Films"/>
    <n v="101"/>
  </r>
  <r>
    <s v="Edtv"/>
    <x v="8"/>
    <x v="3"/>
    <x v="19"/>
    <n v="166.6"/>
    <s v="March 26, 1999 (United States)"/>
    <x v="10"/>
    <n v="42000"/>
    <s v="Ron Howard"/>
    <s v="Ã‰mile Gaudreault"/>
    <s v="Matthew McConaughey"/>
    <s v="United States"/>
    <n v="80000000"/>
    <n v="35242897"/>
    <n v="64456847.034213684"/>
    <n v="44.053621249999999"/>
    <n v="21154199.87995198"/>
    <s v="Imagine Entertainment"/>
    <n v="122"/>
  </r>
  <r>
    <s v="Sunshine"/>
    <x v="0"/>
    <x v="0"/>
    <x v="19"/>
    <n v="166.6"/>
    <s v="July 14, 2000 (United States)"/>
    <x v="24"/>
    <n v="13000"/>
    <s v="IstvÃ¡n SzabÃ³"/>
    <s v="IstvÃ¡n SzabÃ³"/>
    <s v="Ralph Fiennes"/>
    <s v="Germany"/>
    <n v="0"/>
    <n v="7918035"/>
    <n v="14481544.204681873"/>
    <n v="0"/>
    <n v="4752722.0888355346"/>
    <s v="Alliance Atlantis Communications"/>
    <n v="181"/>
  </r>
  <r>
    <s v="Random Hearts"/>
    <x v="0"/>
    <x v="0"/>
    <x v="19"/>
    <n v="166.6"/>
    <s v="October 8, 1999 (United States)"/>
    <x v="33"/>
    <n v="20000"/>
    <s v="Sydney Pollack"/>
    <s v="Warren Adler"/>
    <s v="Harrison Ford"/>
    <s v="United States"/>
    <n v="64000000"/>
    <n v="74608570"/>
    <n v="136453969.26170468"/>
    <n v="116.575890625"/>
    <n v="44783055.222088836"/>
    <s v="Columbia Pictures"/>
    <n v="133"/>
  </r>
  <r>
    <s v="Mickey Blue Eyes"/>
    <x v="8"/>
    <x v="3"/>
    <x v="19"/>
    <n v="166.6"/>
    <s v="August 20, 1999 (United States)"/>
    <x v="23"/>
    <n v="36000"/>
    <s v="Kelly Makin"/>
    <s v="Adam Scheinman"/>
    <s v="Hugh Grant"/>
    <s v="United Kingdom"/>
    <n v="75000000"/>
    <n v="54264342"/>
    <n v="99245768.351740688"/>
    <n v="72.352456000000004"/>
    <n v="32571633.853541419"/>
    <s v="Castle Rock Entertainment"/>
    <n v="102"/>
  </r>
  <r>
    <s v="Asterix and Obelix vs. Caesar"/>
    <x v="4"/>
    <x v="1"/>
    <x v="19"/>
    <n v="166.6"/>
    <s v="July 14, 2000 (United States)"/>
    <x v="22"/>
    <n v="40000"/>
    <s v="Claude Zidi"/>
    <s v="RenÃ© Goscinny"/>
    <s v="Christian Clavier"/>
    <s v="France"/>
    <n v="0"/>
    <n v="1632567"/>
    <n v="2985853.330732293"/>
    <n v="0"/>
    <n v="979932.17286914773"/>
    <s v="AMLF"/>
    <n v="109"/>
  </r>
  <r>
    <s v="Fantasia 2000"/>
    <x v="2"/>
    <x v="10"/>
    <x v="19"/>
    <n v="166.6"/>
    <s v="June 16, 2000 (United States)"/>
    <x v="13"/>
    <n v="36000"/>
    <s v="Directors"/>
    <s v="Eric Goldberg"/>
    <s v="James Levine"/>
    <s v="United States"/>
    <n v="80000000"/>
    <n v="90874570"/>
    <n v="166203370.22208884"/>
    <n v="113.59321250000001"/>
    <n v="54546560.624249704"/>
    <s v="Walt Disney Pictures"/>
    <n v="75"/>
  </r>
  <r>
    <s v="The Rage: Carrie 2"/>
    <x v="0"/>
    <x v="4"/>
    <x v="19"/>
    <n v="166.6"/>
    <s v="March 12, 1999 (United States)"/>
    <x v="32"/>
    <n v="16000"/>
    <s v="Katt Shea"/>
    <s v="Stephen King"/>
    <s v="Emily Bergl"/>
    <s v="United States"/>
    <n v="21000000"/>
    <n v="17762705"/>
    <n v="32486771.98979592"/>
    <n v="84.584309523809523"/>
    <n v="10661887.755102042"/>
    <s v="United Artists"/>
    <n v="104"/>
  </r>
  <r>
    <s v="The Astronaut's Wife"/>
    <x v="0"/>
    <x v="0"/>
    <x v="19"/>
    <n v="166.6"/>
    <s v="August 27, 1999 (United States)"/>
    <x v="20"/>
    <n v="54000"/>
    <s v="Rand Ravich"/>
    <s v="Rand Ravich"/>
    <s v="Charlize Theron"/>
    <s v="United States"/>
    <n v="75000000"/>
    <n v="19598588"/>
    <n v="35844476.372148857"/>
    <n v="26.131450666666666"/>
    <n v="11763858.343337335"/>
    <s v="New Line Cinema"/>
    <n v="109"/>
  </r>
  <r>
    <s v="Muppets from Space"/>
    <x v="2"/>
    <x v="1"/>
    <x v="19"/>
    <n v="166.6"/>
    <s v="July 14, 1999 (United States)"/>
    <x v="21"/>
    <n v="18000"/>
    <s v="Tim Hill"/>
    <s v="Jerry Juhl"/>
    <s v="Dave Goelz"/>
    <s v="United States"/>
    <n v="24000000"/>
    <n v="22323612"/>
    <n v="40828358.801920764"/>
    <n v="93.015050000000002"/>
    <n v="13399527.010804322"/>
    <s v="Jim Henson Pictures"/>
    <n v="87"/>
  </r>
  <r>
    <s v="The Wind Will Carry Us"/>
    <x v="4"/>
    <x v="0"/>
    <x v="19"/>
    <n v="166.6"/>
    <s v="November 24, 1999 (France)"/>
    <x v="24"/>
    <n v="9600"/>
    <s v="Abbas Kiarostami"/>
    <s v="Mahmoud Aiden"/>
    <s v="Behzad Dorani"/>
    <s v="Iran"/>
    <n v="0"/>
    <n v="259510"/>
    <n v="474626.0324129652"/>
    <n v="0"/>
    <n v="155768.30732292918"/>
    <s v="MK2 Productions"/>
    <n v="118"/>
  </r>
  <r>
    <s v="Eye of the Beholder"/>
    <x v="0"/>
    <x v="0"/>
    <x v="19"/>
    <n v="166.6"/>
    <s v="January 28, 2000 (United States)"/>
    <x v="18"/>
    <n v="15000"/>
    <s v="Stephan Elliott"/>
    <s v="Marc Behm"/>
    <s v="Ewan McGregor"/>
    <s v="Canada"/>
    <n v="35000000"/>
    <n v="17589705"/>
    <n v="32170366.827731092"/>
    <n v="50.256299999999996"/>
    <n v="10558046.218487395"/>
    <s v="Ambridge Film Partnership"/>
    <n v="109"/>
  </r>
  <r>
    <s v="The Wood"/>
    <x v="0"/>
    <x v="3"/>
    <x v="19"/>
    <n v="166.6"/>
    <s v="July 16, 1999 (United States)"/>
    <x v="9"/>
    <n v="8700"/>
    <s v="Rick Famuyiwa"/>
    <s v="Rick Famuyiwa"/>
    <s v="Elayn J. Taylor"/>
    <s v="United States"/>
    <n v="6000000"/>
    <n v="25059640"/>
    <n v="45832366.794717886"/>
    <n v="417.66066666666666"/>
    <n v="15041800.720288116"/>
    <s v="Bona Fide Productions"/>
    <n v="106"/>
  </r>
  <r>
    <s v="Flawless"/>
    <x v="0"/>
    <x v="3"/>
    <x v="19"/>
    <n v="166.6"/>
    <s v="November 24, 1999 (United States)"/>
    <x v="16"/>
    <n v="18000"/>
    <s v="Joel Schumacher"/>
    <s v="Joel Schumacher"/>
    <s v="Robert De Niro"/>
    <s v="United States"/>
    <n v="15000000"/>
    <n v="4488529"/>
    <n v="8209212.4027611045"/>
    <n v="29.923526666666667"/>
    <n v="2694195.0780312126"/>
    <s v="Tribeca Productions"/>
    <n v="112"/>
  </r>
  <r>
    <s v="Love Stinks"/>
    <x v="0"/>
    <x v="3"/>
    <x v="19"/>
    <n v="166.6"/>
    <s v="September 10, 1999 (United States)"/>
    <x v="1"/>
    <n v="5000"/>
    <s v="Jeff Franklin"/>
    <s v="Jeff Franklin"/>
    <s v="French Stewart"/>
    <s v="United States"/>
    <n v="4000000"/>
    <n v="2924635"/>
    <n v="5348957.2899159659"/>
    <n v="73.115875000000003"/>
    <n v="1755483.193277311"/>
    <s v="Baumgarten-Prophet Entertainment"/>
    <n v="94"/>
  </r>
  <r>
    <s v="Pushing Tin"/>
    <x v="0"/>
    <x v="3"/>
    <x v="19"/>
    <n v="166.6"/>
    <s v="April 23, 1999 (United States)"/>
    <x v="22"/>
    <n v="29000"/>
    <s v="Mike Newell"/>
    <s v="Darcy Frey"/>
    <s v="John Cusack"/>
    <s v="United States"/>
    <n v="33000000"/>
    <n v="8408835"/>
    <n v="15379183.820528211"/>
    <n v="25.481318181818182"/>
    <n v="5047319.9279711889"/>
    <s v="3 Miles Apart Productions Ltd."/>
    <n v="124"/>
  </r>
  <r>
    <s v="The Adventures of Elmo in Grouchland"/>
    <x v="2"/>
    <x v="1"/>
    <x v="19"/>
    <n v="166.6"/>
    <s v="October 1, 1999 (United States)"/>
    <x v="1"/>
    <n v="3100"/>
    <s v="Gary Halvorson"/>
    <s v="Mitchell Kriegman"/>
    <s v="Kevin Clash"/>
    <s v="United States"/>
    <n v="26000000"/>
    <n v="11683047"/>
    <n v="21367493.522809122"/>
    <n v="44.93479615384615"/>
    <n v="7012633.2533013206"/>
    <s v="Jim Henson Pictures"/>
    <n v="73"/>
  </r>
  <r>
    <s v="In Dreams"/>
    <x v="0"/>
    <x v="0"/>
    <x v="19"/>
    <n v="166.6"/>
    <s v="January 15, 1999 (United States)"/>
    <x v="30"/>
    <n v="13000"/>
    <s v="Neil Jordan"/>
    <s v="Bari Wood"/>
    <s v="Annette Bening"/>
    <s v="United States"/>
    <n v="30000000"/>
    <n v="12017369"/>
    <n v="21978945.584033612"/>
    <n v="40.057896666666664"/>
    <n v="7213306.7226890763"/>
    <s v="Amblin Entertainment"/>
    <n v="100"/>
  </r>
  <r>
    <s v="Topsy-Turvy"/>
    <x v="0"/>
    <x v="5"/>
    <x v="19"/>
    <n v="166.6"/>
    <s v="February 11, 2000 (United States)"/>
    <x v="34"/>
    <n v="12000"/>
    <s v="Mike Leigh"/>
    <s v="Mike Leigh"/>
    <s v="Jim Broadbent"/>
    <s v="United Kingdom"/>
    <n v="0"/>
    <n v="6208548"/>
    <n v="11355009.457382953"/>
    <n v="0"/>
    <n v="3726619.447779112"/>
    <s v="Goldwyn Films"/>
    <n v="160"/>
  </r>
  <r>
    <s v="Instinct"/>
    <x v="0"/>
    <x v="0"/>
    <x v="19"/>
    <n v="166.6"/>
    <s v="June 4, 1999 (United States)"/>
    <x v="14"/>
    <n v="32000"/>
    <s v="Jon Turteltaub"/>
    <s v="Gerald Di Pego"/>
    <s v="Anthony Hopkins"/>
    <s v="United States"/>
    <n v="80000000"/>
    <n v="34105207"/>
    <n v="62376089.873349339"/>
    <n v="42.631508750000002"/>
    <n v="20471312.725090038"/>
    <s v="Spyglass Entertainment"/>
    <n v="126"/>
  </r>
  <r>
    <s v="Dudley Do-Right"/>
    <x v="1"/>
    <x v="3"/>
    <x v="19"/>
    <n v="166.6"/>
    <s v="August 27, 1999 (United States)"/>
    <x v="49"/>
    <n v="10000"/>
    <s v="Hugh Wilson"/>
    <s v="Jay Ward"/>
    <s v="Brendan Fraser"/>
    <s v="United States"/>
    <n v="70000000"/>
    <n v="9974410"/>
    <n v="18242513.367346939"/>
    <n v="14.249157142857143"/>
    <n v="5987040.8163265307"/>
    <s v="Universal Pictures"/>
    <n v="77"/>
  </r>
  <r>
    <s v="The Deep End of the Ocean"/>
    <x v="8"/>
    <x v="0"/>
    <x v="19"/>
    <n v="166.6"/>
    <s v="March 12, 1999 (United States)"/>
    <x v="5"/>
    <n v="13000"/>
    <s v="Ulu Grosbard"/>
    <s v="Jacquelyn Mitchard"/>
    <s v="Michelle Pfeiffer"/>
    <s v="United States"/>
    <n v="38000000"/>
    <n v="28121100"/>
    <n v="51431567.647058822"/>
    <n v="74.002894736842109"/>
    <n v="16879411.764705881"/>
    <s v="Columbia Pictures"/>
    <n v="106"/>
  </r>
  <r>
    <s v="Outside Providence"/>
    <x v="0"/>
    <x v="3"/>
    <x v="19"/>
    <n v="166.6"/>
    <s v="September 1, 1999 (United States)"/>
    <x v="5"/>
    <n v="8600"/>
    <s v="Michael Corrente"/>
    <s v="Peter Farrelly"/>
    <s v="Shawn Hatosy"/>
    <s v="United States"/>
    <n v="7000000"/>
    <n v="7302522"/>
    <n v="13355813.045618247"/>
    <n v="104.32174285714287"/>
    <n v="4383266.5066026412"/>
    <s v="Miramax"/>
    <n v="96"/>
  </r>
  <r>
    <s v="Kikujiro"/>
    <x v="8"/>
    <x v="0"/>
    <x v="19"/>
    <n v="166.6"/>
    <s v="May 26, 2000 (United States)"/>
    <x v="40"/>
    <n v="19000"/>
    <s v="Takeshi Kitano"/>
    <s v="Takeshi Kitano"/>
    <s v="Takeshi Kitano"/>
    <s v="Japan"/>
    <n v="0"/>
    <n v="461259"/>
    <n v="843611.14825930377"/>
    <n v="0"/>
    <n v="276866.14645858342"/>
    <s v="Bandai Visual Company"/>
    <n v="122"/>
  </r>
  <r>
    <s v="Simply Irresistible"/>
    <x v="8"/>
    <x v="3"/>
    <x v="19"/>
    <n v="166.6"/>
    <s v="February 5, 1999 (United States)"/>
    <x v="11"/>
    <n v="13000"/>
    <s v="Mark Tarlov"/>
    <s v="Judith Roberts"/>
    <s v="Sarah Michelle Gellar"/>
    <s v="Germany"/>
    <n v="6000000"/>
    <n v="4398989"/>
    <n v="8045449.8697478995"/>
    <n v="73.316483333333338"/>
    <n v="2640449.5798319327"/>
    <s v="New Regency Productions"/>
    <n v="96"/>
  </r>
  <r>
    <s v="Godzilla 2000: Millennium"/>
    <x v="1"/>
    <x v="2"/>
    <x v="19"/>
    <n v="166.6"/>
    <s v="August 18, 2000 (United States)"/>
    <x v="10"/>
    <n v="7900"/>
    <s v="Takao Okawara"/>
    <s v="Hiroshi Kashiwabara"/>
    <s v="Takehiro Murata"/>
    <s v="Japan"/>
    <n v="13000000"/>
    <n v="12924063"/>
    <n v="23637226.867346939"/>
    <n v="99.415869230769232"/>
    <n v="7757540.8163265307"/>
    <s v="Toho Pictures"/>
    <n v="99"/>
  </r>
  <r>
    <s v="The Story of Us"/>
    <x v="0"/>
    <x v="3"/>
    <x v="19"/>
    <n v="166.6"/>
    <s v="October 15, 1999 (United States)"/>
    <x v="22"/>
    <n v="22000"/>
    <s v="Rob Reiner"/>
    <s v="Alan Zweibel"/>
    <s v="Bruce Willis"/>
    <s v="United States"/>
    <n v="50000000"/>
    <n v="58900031"/>
    <n v="107724126.32472989"/>
    <n v="117.800062"/>
    <n v="35354160.26410564"/>
    <s v="Castle Rock Entertainment"/>
    <n v="95"/>
  </r>
  <r>
    <s v="East Is East"/>
    <x v="0"/>
    <x v="3"/>
    <x v="19"/>
    <n v="166.6"/>
    <s v="June 2, 2000 (United States)"/>
    <x v="15"/>
    <n v="17000"/>
    <s v="Damien O'Donnell"/>
    <s v="Ayub Khan-Din"/>
    <s v="Om Puri"/>
    <s v="United Kingdom"/>
    <n v="0"/>
    <n v="4177818"/>
    <n v="7640943.2448979588"/>
    <n v="0"/>
    <n v="2507693.8775510206"/>
    <s v="FilmFour"/>
    <n v="96"/>
  </r>
  <r>
    <s v="PokÃ©mon the Movie 2000"/>
    <x v="2"/>
    <x v="10"/>
    <x v="19"/>
    <n v="166.6"/>
    <s v="July 21, 2000 (United States)"/>
    <x v="10"/>
    <n v="21000"/>
    <s v="Michael Haigney"/>
    <s v="Satoshi Tajiri"/>
    <s v="Veronica Taylor"/>
    <s v="Japan"/>
    <n v="30000000"/>
    <n v="133949270"/>
    <n v="244984049.03361344"/>
    <n v="446.49756666666667"/>
    <n v="80401722.689075634"/>
    <s v="4 Kids Entertainment"/>
    <n v="99"/>
  </r>
  <r>
    <s v="Sweet and Lowdown"/>
    <x v="8"/>
    <x v="3"/>
    <x v="19"/>
    <n v="166.6"/>
    <s v="March 10, 2000 (United States)"/>
    <x v="13"/>
    <n v="33000"/>
    <s v="Woody Allen"/>
    <s v="Woody Allen"/>
    <s v="Sean Penn"/>
    <s v="United States"/>
    <n v="29750000"/>
    <n v="4525794"/>
    <n v="8277367.5378151257"/>
    <n v="15.212752941176472"/>
    <n v="2716563.0252100839"/>
    <s v="Sweetland Films"/>
    <n v="95"/>
  </r>
  <r>
    <s v="Bats"/>
    <x v="8"/>
    <x v="4"/>
    <x v="19"/>
    <n v="166.6"/>
    <s v="October 22, 1999 (United States)"/>
    <x v="49"/>
    <n v="9900"/>
    <s v="Louis Morneau"/>
    <s v="John Logan"/>
    <s v="Lou Diamond Phillips"/>
    <s v="United States"/>
    <n v="5250000"/>
    <n v="10155690"/>
    <n v="18574062.082833134"/>
    <n v="193.44171428571428"/>
    <n v="6095852.3409363749"/>
    <s v="Destination Films"/>
    <n v="91"/>
  </r>
  <r>
    <s v="At First Sight"/>
    <x v="8"/>
    <x v="0"/>
    <x v="19"/>
    <n v="166.6"/>
    <s v="January 15, 1999 (United States)"/>
    <x v="22"/>
    <n v="13000"/>
    <s v="Irwin Winkler"/>
    <s v="Oliver Sacks"/>
    <s v="Val Kilmer"/>
    <s v="United States"/>
    <n v="60000000"/>
    <n v="22365133"/>
    <n v="40904297.869747899"/>
    <n v="37.275221666666667"/>
    <n v="13424449.579831934"/>
    <s v="Metro-Goldwyn-Mayer (MGM)"/>
    <n v="128"/>
  </r>
  <r>
    <s v="An Ideal Husband"/>
    <x v="8"/>
    <x v="3"/>
    <x v="19"/>
    <n v="166.6"/>
    <s v="June 30, 1999 (United States)"/>
    <x v="8"/>
    <n v="15000"/>
    <s v="Oliver Parker"/>
    <s v="Oscar Wilde"/>
    <s v="Rupert Everett"/>
    <s v="United Kingdom"/>
    <n v="14000000"/>
    <n v="18542974"/>
    <n v="33913830.599039614"/>
    <n v="132.4498142857143"/>
    <n v="11130236.494597839"/>
    <s v="Arts Council of England"/>
    <n v="97"/>
  </r>
  <r>
    <s v="Coming Soon"/>
    <x v="0"/>
    <x v="3"/>
    <x v="19"/>
    <n v="166.6"/>
    <s v="April 17, 1999 (United States)"/>
    <x v="44"/>
    <n v="1600"/>
    <s v="Colette Burson"/>
    <s v="Colette Burson"/>
    <s v="Bonnie Root"/>
    <s v="United States"/>
    <n v="0"/>
    <n v="5453"/>
    <n v="9973.1638655462175"/>
    <n v="0"/>
    <n v="3273.1092436974791"/>
    <s v="Bandeira Entertainment"/>
    <n v="96"/>
  </r>
  <r>
    <s v="Tea with Mussolini"/>
    <x v="1"/>
    <x v="3"/>
    <x v="19"/>
    <n v="166.6"/>
    <s v="May 14, 1999 (United States)"/>
    <x v="15"/>
    <n v="12000"/>
    <s v="Franco Zeffirelli"/>
    <s v="John Mortimer"/>
    <s v="Maggie Smith"/>
    <s v="Italy"/>
    <n v="12000000"/>
    <n v="14401563"/>
    <n v="26339473.265906364"/>
    <n v="120.013025"/>
    <n v="8644395.5582232904"/>
    <s v="Medusa Film"/>
    <n v="117"/>
  </r>
  <r>
    <s v="Gloria"/>
    <x v="0"/>
    <x v="6"/>
    <x v="19"/>
    <n v="166.6"/>
    <s v="January 22, 1999 (United States)"/>
    <x v="33"/>
    <n v="5500"/>
    <s v="Sidney Lumet"/>
    <s v="John Cassavetes"/>
    <s v="Sharon Stone"/>
    <s v="United States"/>
    <n v="30000000"/>
    <n v="4197729"/>
    <n v="7677359.1014405759"/>
    <n v="13.992430000000001"/>
    <n v="2519645.2581032412"/>
    <s v="Columbia Pictures"/>
    <n v="108"/>
  </r>
  <r>
    <s v="Cookie's Fortune"/>
    <x v="8"/>
    <x v="3"/>
    <x v="19"/>
    <n v="166.6"/>
    <s v="April 16, 1999 (United States)"/>
    <x v="15"/>
    <n v="13000"/>
    <s v="Robert Altman"/>
    <s v="Anne Rapp"/>
    <s v="Glenn Close"/>
    <s v="United States"/>
    <n v="10000000"/>
    <n v="10920544"/>
    <n v="19972927.711884752"/>
    <n v="109.20544000000001"/>
    <n v="6554948.3793517407"/>
    <s v="Elysian Dreams"/>
    <n v="118"/>
  </r>
  <r>
    <s v="Julien Donkey-Boy"/>
    <x v="0"/>
    <x v="3"/>
    <x v="19"/>
    <n v="166.6"/>
    <s v="September 13, 2000 (France)"/>
    <x v="8"/>
    <n v="6900"/>
    <s v="Harmony Korine"/>
    <s v="Harmony Korine"/>
    <s v="Ewen Bremner"/>
    <s v="United States"/>
    <n v="0"/>
    <n v="92442"/>
    <n v="169070.09243697478"/>
    <n v="0"/>
    <n v="55487.394957983197"/>
    <s v="391 Productions"/>
    <n v="94"/>
  </r>
  <r>
    <s v="Three to Tango"/>
    <x v="8"/>
    <x v="3"/>
    <x v="19"/>
    <n v="166.6"/>
    <s v="October 22, 1999 (United States)"/>
    <x v="10"/>
    <n v="19000"/>
    <s v="Damon Santostefano"/>
    <s v="Rodney Patrick Vaccaro"/>
    <s v="Neve Campbell"/>
    <s v="Australia"/>
    <n v="20000000"/>
    <n v="10570375"/>
    <n v="19332492.572028812"/>
    <n v="52.851875000000007"/>
    <n v="6344762.9051620653"/>
    <s v="Warner Bros."/>
    <n v="98"/>
  </r>
  <r>
    <s v="Onegin"/>
    <x v="0"/>
    <x v="0"/>
    <x v="19"/>
    <n v="166.6"/>
    <s v="November 19, 1999 (United Kingdom)"/>
    <x v="8"/>
    <n v="7600"/>
    <s v="Martha Fiennes"/>
    <s v="Peter Ettedgui"/>
    <s v="Ralph Fiennes"/>
    <s v="United Kingdom"/>
    <n v="14000000"/>
    <n v="206128"/>
    <n v="376994.00720288116"/>
    <n v="1.4723428571428572"/>
    <n v="123726.29051620649"/>
    <s v="7 Arts International"/>
    <n v="106"/>
  </r>
  <r>
    <s v="Jin-Roh: The Wolf Brigade"/>
    <x v="0"/>
    <x v="10"/>
    <x v="19"/>
    <n v="166.6"/>
    <s v="November 17, 1999 (France)"/>
    <x v="34"/>
    <n v="16000"/>
    <s v="Hiroyuki Okiura"/>
    <s v="Mamoru Oshii"/>
    <s v="Michael Dobson"/>
    <s v="Japan"/>
    <n v="0"/>
    <n v="94591"/>
    <n v="173000.46638655462"/>
    <n v="0"/>
    <n v="56777.310924369747"/>
    <s v="Bandai Visual Company"/>
    <n v="102"/>
  </r>
  <r>
    <s v="Mumford"/>
    <x v="0"/>
    <x v="3"/>
    <x v="19"/>
    <n v="166.6"/>
    <s v="September 24, 1999 (United States)"/>
    <x v="8"/>
    <n v="8900"/>
    <s v="Lawrence Kasdan"/>
    <s v="Lawrence Kasdan"/>
    <s v="Loren Dean"/>
    <s v="United States"/>
    <n v="28000000"/>
    <n v="4555459"/>
    <n v="8331622.7929171668"/>
    <n v="16.269496428571429"/>
    <n v="2734369.1476590638"/>
    <s v="Touchstone Pictures"/>
    <n v="112"/>
  </r>
  <r>
    <s v="Wing Commander"/>
    <x v="8"/>
    <x v="2"/>
    <x v="19"/>
    <n v="166.6"/>
    <s v="March 12, 1999 (United States)"/>
    <x v="36"/>
    <n v="16000"/>
    <s v="Chris Roberts"/>
    <s v="Chris Roberts"/>
    <s v="Freddie Prinze Jr."/>
    <s v="United States"/>
    <n v="30000000"/>
    <n v="11578059"/>
    <n v="21175477.654861946"/>
    <n v="38.593530000000001"/>
    <n v="6949615.2460984401"/>
    <s v="Centurion"/>
    <n v="100"/>
  </r>
  <r>
    <s v="The Corruptor"/>
    <x v="0"/>
    <x v="2"/>
    <x v="19"/>
    <n v="166.6"/>
    <s v="March 12, 1999 (United States)"/>
    <x v="10"/>
    <n v="18000"/>
    <s v="James Foley"/>
    <s v="Robert Pucci"/>
    <s v="Chow Yun-Fat"/>
    <s v="United States"/>
    <n v="25000000"/>
    <n v="24493601"/>
    <n v="44797120.196278512"/>
    <n v="97.974404000000007"/>
    <n v="14702041.416566627"/>
    <s v="New Line Cinema"/>
    <n v="110"/>
  </r>
  <r>
    <s v="Snow Falling on Cedars"/>
    <x v="8"/>
    <x v="0"/>
    <x v="19"/>
    <n v="166.6"/>
    <s v="January 7, 2000 (United States)"/>
    <x v="8"/>
    <n v="14000"/>
    <s v="Scott Hicks"/>
    <s v="David Guterson"/>
    <s v="Ethan Hawke"/>
    <s v="United States"/>
    <n v="35000000"/>
    <n v="23049593"/>
    <n v="42156128.37394958"/>
    <n v="65.855980000000002"/>
    <n v="13835289.915966388"/>
    <s v="Universal Pictures"/>
    <n v="127"/>
  </r>
  <r>
    <s v="Music of the Heart"/>
    <x v="1"/>
    <x v="0"/>
    <x v="19"/>
    <n v="166.6"/>
    <s v="October 29, 1999 (United States)"/>
    <x v="8"/>
    <n v="12000"/>
    <s v="Wes Craven"/>
    <s v="Pamela Gray"/>
    <s v="Meryl Streep"/>
    <s v="United States"/>
    <n v="27000000"/>
    <n v="14936407"/>
    <n v="27317666.343937576"/>
    <n v="55.320025925925933"/>
    <n v="8965430.3721488602"/>
    <s v="Craven-Maddalena Films"/>
    <n v="124"/>
  </r>
  <r>
    <s v="The Love Letter"/>
    <x v="8"/>
    <x v="3"/>
    <x v="19"/>
    <n v="166.6"/>
    <s v="May 21, 1999 (United States)"/>
    <x v="30"/>
    <n v="4200"/>
    <s v="Peter Ho-Sun Chan"/>
    <s v="Cathleen Schine"/>
    <s v="Kate Capshaw"/>
    <s v="United States"/>
    <n v="20000000"/>
    <n v="9177355"/>
    <n v="16784754.312725089"/>
    <n v="45.886775"/>
    <n v="5508616.4465786321"/>
    <s v="Dreamworks Pictures"/>
    <n v="88"/>
  </r>
  <r>
    <s v="The Bachelor"/>
    <x v="8"/>
    <x v="3"/>
    <x v="19"/>
    <n v="166.6"/>
    <s v="November 5, 1999 (United States)"/>
    <x v="27"/>
    <n v="17000"/>
    <s v="Gary Sinyor"/>
    <s v="Roi Cooper Megrue"/>
    <s v="Chris O'Donnell"/>
    <s v="United States"/>
    <n v="51000000"/>
    <n v="36911617"/>
    <n v="67508821.72809124"/>
    <n v="72.375719607843138"/>
    <n v="22155832.533013206"/>
    <s v="New Line Cinema"/>
    <n v="101"/>
  </r>
  <r>
    <s v="In Too Deep"/>
    <x v="0"/>
    <x v="6"/>
    <x v="19"/>
    <n v="166.6"/>
    <s v="August 25, 1999 (United States)"/>
    <x v="21"/>
    <n v="6000"/>
    <s v="Michael Rymer"/>
    <s v="Michael Henry Brown"/>
    <s v="Omar Epps"/>
    <s v="United States"/>
    <n v="7000000"/>
    <n v="14011454"/>
    <n v="25625990.599039614"/>
    <n v="200.16362857142855"/>
    <n v="8410236.4945978392"/>
    <s v="Dimension Films"/>
    <n v="95"/>
  </r>
  <r>
    <s v="Black &amp; White"/>
    <x v="0"/>
    <x v="6"/>
    <x v="19"/>
    <n v="166.6"/>
    <s v="April 5, 2000 (United States)"/>
    <x v="38"/>
    <n v="5600"/>
    <s v="James Toback"/>
    <s v="James Toback"/>
    <s v="Ben Stiller"/>
    <s v="United States"/>
    <n v="12000000"/>
    <n v="5541431"/>
    <n v="10134898.113445379"/>
    <n v="46.178591666666669"/>
    <n v="3326189.0756302522"/>
    <s v="Bigel / Mailer Films"/>
    <n v="98"/>
  </r>
  <r>
    <s v="Crazy in Alabama"/>
    <x v="8"/>
    <x v="3"/>
    <x v="19"/>
    <n v="166.6"/>
    <s v="October 22, 1999 (United States)"/>
    <x v="19"/>
    <n v="6700"/>
    <s v="Antonio Banderas"/>
    <s v="Mark Childress"/>
    <s v="Melanie Griffith"/>
    <s v="Germany"/>
    <n v="15000000"/>
    <n v="2005840"/>
    <n v="3668544.1056422568"/>
    <n v="13.372266666666665"/>
    <n v="1203985.5942376952"/>
    <s v="Columbia Pictures"/>
    <n v="111"/>
  </r>
  <r>
    <s v="Lost &amp; Found"/>
    <x v="8"/>
    <x v="3"/>
    <x v="19"/>
    <n v="166.6"/>
    <s v="April 23, 1999 (United States)"/>
    <x v="27"/>
    <n v="6200"/>
    <s v="Jeff Pollack"/>
    <s v="J.B. Cook"/>
    <s v="David Spade"/>
    <s v="United States"/>
    <n v="30000000"/>
    <n v="6552255"/>
    <n v="11983626.041416567"/>
    <n v="21.84085"/>
    <n v="3932926.1704681874"/>
    <s v="Alcon Entertainment"/>
    <n v="100"/>
  </r>
  <r>
    <s v="The Piano Player"/>
    <x v="4"/>
    <x v="11"/>
    <x v="19"/>
    <n v="166.6"/>
    <s v="October 21, 1999 (Germany)"/>
    <x v="40"/>
    <n v="7400"/>
    <s v="Rolf SchÃ¼bel"/>
    <s v="Ruth Toma"/>
    <s v="Joachim KrÃ³l"/>
    <s v="Germany"/>
    <n v="0"/>
    <n v="646532"/>
    <n v="1182462.787515006"/>
    <n v="0"/>
    <n v="388074.42977190879"/>
    <s v="Studio Hamburg Filmproduktion"/>
    <n v="112"/>
  </r>
  <r>
    <s v="The Mod Squad"/>
    <x v="0"/>
    <x v="2"/>
    <x v="19"/>
    <n v="166.6"/>
    <s v="March 26, 1999 (United States)"/>
    <x v="36"/>
    <n v="8800"/>
    <s v="Scott Silver"/>
    <s v="Buddy Ruskin"/>
    <s v="Claire Danes"/>
    <s v="United States"/>
    <n v="50000000"/>
    <n v="13263993"/>
    <n v="24258935.576830734"/>
    <n v="26.527985999999999"/>
    <n v="7961580.4321728693"/>
    <s v="Metro-Goldwyn-Mayer (MGM)"/>
    <n v="92"/>
  </r>
  <r>
    <s v="Best Laid Plans"/>
    <x v="0"/>
    <x v="6"/>
    <x v="19"/>
    <n v="166.6"/>
    <s v="May 14, 1999 (United Kingdom)"/>
    <x v="10"/>
    <n v="7400"/>
    <s v="Mike Barker"/>
    <s v="Ted Griffin"/>
    <s v="Alessandro Nivola"/>
    <s v="United States"/>
    <n v="7000000"/>
    <n v="27816"/>
    <n v="50873.560624249702"/>
    <n v="0.39737142857142854"/>
    <n v="16696.278511404562"/>
    <s v="Dogstar Films"/>
    <n v="92"/>
  </r>
  <r>
    <s v="Play It to the Bone"/>
    <x v="0"/>
    <x v="3"/>
    <x v="19"/>
    <n v="166.6"/>
    <s v="January 21, 2000 (United States)"/>
    <x v="30"/>
    <n v="12000"/>
    <s v="Ron Shelton"/>
    <s v="Ron Shelton"/>
    <s v="Woody Harrelson"/>
    <s v="United States"/>
    <n v="24000000"/>
    <n v="8678812"/>
    <n v="15872953.279711885"/>
    <n v="36.161716666666663"/>
    <n v="5209370.9483793518"/>
    <s v="Play It Inc."/>
    <n v="124"/>
  </r>
  <r>
    <s v="Jakob the Liar"/>
    <x v="8"/>
    <x v="0"/>
    <x v="19"/>
    <n v="166.6"/>
    <s v="September 24, 1999 (United States)"/>
    <x v="16"/>
    <n v="15000"/>
    <s v="Peter Kassovitz"/>
    <s v="Jurek Becker"/>
    <s v="Robin Williams"/>
    <s v="United States"/>
    <n v="45000000"/>
    <n v="4956401"/>
    <n v="9064918.2755102031"/>
    <n v="11.014224444444444"/>
    <n v="2975030.612244898"/>
    <s v="Columbia Pictures"/>
    <n v="120"/>
  </r>
  <r>
    <s v="Cradle Will Rock"/>
    <x v="0"/>
    <x v="0"/>
    <x v="19"/>
    <n v="166.6"/>
    <s v="January 21, 2000 (United States)"/>
    <x v="8"/>
    <n v="8900"/>
    <s v="Tim Robbins"/>
    <s v="Tim Robbins"/>
    <s v="Hank Azaria"/>
    <s v="United States"/>
    <n v="36000000"/>
    <n v="2986932"/>
    <n v="5462894.2400960382"/>
    <n v="8.2970333333333333"/>
    <n v="1792876.3505402161"/>
    <s v="Cradle Productions Inc."/>
    <n v="132"/>
  </r>
  <r>
    <s v="Plunkett &amp; Macleane"/>
    <x v="0"/>
    <x v="2"/>
    <x v="19"/>
    <n v="166.6"/>
    <s v="April 2, 1999 (United Kingdom)"/>
    <x v="5"/>
    <n v="9700"/>
    <s v="Jake Scott"/>
    <s v="Selwyn Roberts"/>
    <s v="Robert Carlyle"/>
    <s v="United Kingdom"/>
    <n v="0"/>
    <n v="474900"/>
    <n v="868559.60384153656"/>
    <n v="0"/>
    <n v="285054.02160864347"/>
    <s v="Arts Council of England"/>
    <n v="99"/>
  </r>
  <r>
    <s v="Breakfast of Champions"/>
    <x v="0"/>
    <x v="3"/>
    <x v="19"/>
    <n v="166.6"/>
    <s v="February 18, 1999 (Germany)"/>
    <x v="26"/>
    <n v="7600"/>
    <s v="Alan Rudolph"/>
    <s v="Kurt Vonnegut Jr."/>
    <s v="Bruce Willis"/>
    <s v="United States"/>
    <n v="12000000"/>
    <n v="178278"/>
    <n v="326058.26290516206"/>
    <n v="1.4856499999999999"/>
    <n v="107009.60384153662"/>
    <s v="Flying Heart Films"/>
    <n v="110"/>
  </r>
  <r>
    <s v="The Winslow Boy"/>
    <x v="2"/>
    <x v="0"/>
    <x v="19"/>
    <n v="166.6"/>
    <s v="October 29, 1999 (United Kingdom)"/>
    <x v="4"/>
    <n v="7500"/>
    <s v="David Mamet"/>
    <s v="Terence Rattigan"/>
    <s v="Rebecca Pidgeon"/>
    <s v="United Kingdom"/>
    <n v="0"/>
    <n v="3957934"/>
    <n v="7238790.454981993"/>
    <n v="0"/>
    <n v="2375710.6842737095"/>
    <s v="Winslow Partners Ltd."/>
    <n v="104"/>
  </r>
  <r>
    <s v="Liberty Heights"/>
    <x v="0"/>
    <x v="3"/>
    <x v="19"/>
    <n v="166.6"/>
    <s v="December 31, 1999 (United States)"/>
    <x v="9"/>
    <n v="6500"/>
    <s v="Barry Levinson"/>
    <s v="Barry Levinson"/>
    <s v="Adrien Brody"/>
    <s v="United States"/>
    <n v="0"/>
    <n v="3736868"/>
    <n v="6834475.8679471789"/>
    <n v="0"/>
    <n v="2243018.0072028814"/>
    <s v="Baltimore Pictures"/>
    <n v="127"/>
  </r>
  <r>
    <s v="The Color of Paradise"/>
    <x v="1"/>
    <x v="0"/>
    <x v="19"/>
    <n v="166.6"/>
    <s v="September 7, 2000 (Australia)"/>
    <x v="7"/>
    <n v="16000"/>
    <s v="Majid Majidi"/>
    <s v="Majid Majidi"/>
    <s v="Hossein Mahjoub"/>
    <s v="Iran"/>
    <n v="0"/>
    <n v="2777552"/>
    <n v="5079952.5474189678"/>
    <n v="0"/>
    <n v="1667198.0792316927"/>
    <s v="Varahonar Company"/>
    <n v="90"/>
  </r>
  <r>
    <s v="Rosetta"/>
    <x v="0"/>
    <x v="0"/>
    <x v="19"/>
    <n v="166.6"/>
    <s v="September 22, 1999 (Belgium)"/>
    <x v="24"/>
    <n v="13000"/>
    <s v="Jean-Pierre Dardenne"/>
    <s v="Jean-Pierre Dardenne"/>
    <s v="Ã‰milie Dequenne"/>
    <s v="France"/>
    <n v="0"/>
    <n v="293092"/>
    <n v="536045.21248499397"/>
    <n v="0"/>
    <n v="175925.57022809124"/>
    <s v="ARP SÃ©lection"/>
    <n v="95"/>
  </r>
  <r>
    <s v="Trick"/>
    <x v="0"/>
    <x v="3"/>
    <x v="19"/>
    <n v="166.6"/>
    <s v="July 23, 1999 (United States)"/>
    <x v="13"/>
    <n v="8400"/>
    <s v="Jim Fall"/>
    <s v="Jason Schafer"/>
    <s v="Christian Campbell"/>
    <s v="United States"/>
    <n v="450000"/>
    <n v="2087228"/>
    <n v="3817397.18847539"/>
    <n v="463.82844444444447"/>
    <n v="1252837.9351740696"/>
    <s v="Good Machine"/>
    <n v="89"/>
  </r>
  <r>
    <s v="A Room for Romeo Brass"/>
    <x v="0"/>
    <x v="3"/>
    <x v="19"/>
    <n v="166.6"/>
    <s v="February 4, 2000 (United Kingdom)"/>
    <x v="37"/>
    <n v="5500"/>
    <s v="Shane Meadows"/>
    <s v="Robyn Slovo"/>
    <s v="Martin Arrowsmith"/>
    <s v="United Kingdom"/>
    <n v="0"/>
    <n v="19478"/>
    <n v="35623.929171668664"/>
    <n v="0"/>
    <n v="11691.476590636255"/>
    <s v="Alliance Atlantis Communications"/>
    <n v="90"/>
  </r>
  <r>
    <s v="An Affair of Love"/>
    <x v="0"/>
    <x v="0"/>
    <x v="19"/>
    <n v="166.6"/>
    <s v="September 4, 1999 (France)"/>
    <x v="12"/>
    <n v="5300"/>
    <s v="FrÃ©dÃ©ric Fonteyne"/>
    <s v="Philippe Blasband"/>
    <s v="Nathalie Baye"/>
    <s v="France"/>
    <n v="0"/>
    <n v="401299"/>
    <n v="733948.41116446583"/>
    <n v="0"/>
    <n v="240875.75030012007"/>
    <s v="ArtÃ©mis Productions"/>
    <n v="80"/>
  </r>
  <r>
    <s v="The Loss of Sexual Innocence"/>
    <x v="0"/>
    <x v="0"/>
    <x v="19"/>
    <n v="166.6"/>
    <s v="January 7, 2000 (United Kingdom)"/>
    <x v="20"/>
    <n v="3100"/>
    <s v="Mike Figgis"/>
    <s v="Mike Figgis"/>
    <s v="Julian Sands"/>
    <s v="United Kingdom"/>
    <n v="4000000"/>
    <n v="164022"/>
    <n v="299985.01440576231"/>
    <n v="4.1005500000000001"/>
    <n v="98452.581032412971"/>
    <s v="Newmarket Capital Group"/>
    <n v="106"/>
  </r>
  <r>
    <s v="Aimee &amp; Jaguar"/>
    <x v="4"/>
    <x v="5"/>
    <x v="19"/>
    <n v="166.6"/>
    <s v="February 11, 1999 (Germany)"/>
    <x v="13"/>
    <n v="6200"/>
    <s v="Max FÃ¤rberbÃ¶ck"/>
    <s v="Max FÃ¤rberbÃ¶ck"/>
    <s v="Maria Schrader"/>
    <s v="Germany"/>
    <n v="0"/>
    <n v="927107"/>
    <n v="1695615.263505402"/>
    <n v="0"/>
    <n v="556486.79471788718"/>
    <s v="Senator Film Produktion"/>
    <n v="125"/>
  </r>
  <r>
    <s v="The Out-of-Towners"/>
    <x v="8"/>
    <x v="3"/>
    <x v="19"/>
    <n v="166.6"/>
    <s v="April 2, 1999 (United States)"/>
    <x v="30"/>
    <n v="13000"/>
    <s v="Sam Weisman"/>
    <s v="Neil Simon"/>
    <s v="Steve Martin"/>
    <s v="United States"/>
    <n v="75000000"/>
    <n v="28544120"/>
    <n v="52205242.280912362"/>
    <n v="38.058826666666668"/>
    <n v="17133325.330132052"/>
    <s v="Cherry Alley Productions"/>
    <n v="90"/>
  </r>
  <r>
    <s v="A Map of the World"/>
    <x v="0"/>
    <x v="0"/>
    <x v="19"/>
    <n v="166.6"/>
    <s v="January 21, 2000 (United States)"/>
    <x v="14"/>
    <n v="4100"/>
    <s v="Scott Elliott"/>
    <s v="Jane Hamilton"/>
    <s v="Sigourney Weaver"/>
    <s v="United States"/>
    <n v="0"/>
    <n v="570708"/>
    <n v="1043785.8799519808"/>
    <n v="0"/>
    <n v="342561.82472989196"/>
    <s v="Cinerenta Medienbeteiligungs KG"/>
    <n v="125"/>
  </r>
  <r>
    <s v="The Minus Man"/>
    <x v="0"/>
    <x v="6"/>
    <x v="19"/>
    <n v="166.6"/>
    <s v="October 8, 1999 (United States)"/>
    <x v="10"/>
    <n v="6400"/>
    <s v="Hampton Fancher"/>
    <s v="Lew McCreary"/>
    <s v="Owen Wilson"/>
    <s v="United States"/>
    <n v="0"/>
    <n v="370668"/>
    <n v="677926.40816326533"/>
    <n v="0"/>
    <n v="222489.79591836737"/>
    <s v="Shooting Gallery"/>
    <n v="111"/>
  </r>
  <r>
    <s v="Terror Firmer"/>
    <x v="0"/>
    <x v="3"/>
    <x v="19"/>
    <n v="166.6"/>
    <s v="June 20, 1999 (United States)"/>
    <x v="19"/>
    <n v="4900"/>
    <s v="Lloyd Kaufman"/>
    <s v="Patrick Cassidy"/>
    <s v="Will Keenan"/>
    <s v="United States"/>
    <n v="500000"/>
    <n v="0"/>
    <n v="0"/>
    <n v="0"/>
    <n v="0"/>
    <s v="Santa Monica Holdings"/>
    <n v="124"/>
  </r>
  <r>
    <s v="8 Â½ Women"/>
    <x v="0"/>
    <x v="3"/>
    <x v="19"/>
    <n v="166.6"/>
    <s v="December 10, 1999 (United Kingdom)"/>
    <x v="1"/>
    <n v="3900"/>
    <s v="Peter Greenaway"/>
    <s v="Peter Greenaway"/>
    <s v="John Standing"/>
    <s v="United Kingdom"/>
    <n v="0"/>
    <n v="437568"/>
    <n v="800281.93037214887"/>
    <n v="0"/>
    <n v="262645.85834333737"/>
    <s v="Woodline Productions"/>
    <n v="118"/>
  </r>
  <r>
    <s v="The King and I"/>
    <x v="2"/>
    <x v="10"/>
    <x v="19"/>
    <n v="166.6"/>
    <s v="March 19, 1999 (United States)"/>
    <x v="54"/>
    <n v="3700"/>
    <s v="Richard Rich"/>
    <s v="Oscar Hammerstein II"/>
    <s v="Miranda Richardson"/>
    <s v="United States"/>
    <n v="25000000"/>
    <n v="11993021"/>
    <n v="21934414.75810324"/>
    <n v="47.972083999999995"/>
    <n v="7198692.0768307326"/>
    <s v="Morgan Creek Entertainment"/>
    <n v="87"/>
  </r>
  <r>
    <s v="Jesus' Son"/>
    <x v="0"/>
    <x v="0"/>
    <x v="19"/>
    <n v="166.6"/>
    <s v="July 7, 2000 (United States)"/>
    <x v="15"/>
    <n v="6900"/>
    <s v="Alison Maclean"/>
    <s v="Denis Johnson"/>
    <s v="Billy Crudup"/>
    <s v="Canada"/>
    <n v="2500000"/>
    <n v="1302067"/>
    <n v="2381391.4459783914"/>
    <n v="52.082680000000003"/>
    <n v="781552.82112845138"/>
    <s v="Evenstar Films"/>
    <n v="107"/>
  </r>
  <r>
    <s v="Happy, Texas"/>
    <x v="8"/>
    <x v="3"/>
    <x v="19"/>
    <n v="166.6"/>
    <s v="December 3, 1999 (United Kingdom)"/>
    <x v="21"/>
    <n v="9600"/>
    <s v="Mark Illsley"/>
    <s v="Ed Stone"/>
    <s v="Jeremy Northam"/>
    <s v="United States"/>
    <n v="2500000"/>
    <n v="1955933"/>
    <n v="3577267.6176470588"/>
    <n v="78.237319999999997"/>
    <n v="1174029.411764706"/>
    <s v="Marked Entertainment"/>
    <n v="98"/>
  </r>
  <r>
    <s v="La fille sur le pont"/>
    <x v="0"/>
    <x v="3"/>
    <x v="19"/>
    <n v="166.6"/>
    <s v="March 31, 1999 (France)"/>
    <x v="24"/>
    <n v="13000"/>
    <s v="Patrice Leconte"/>
    <s v="Serge Frydman"/>
    <s v="Vanessa Paradis"/>
    <s v="France"/>
    <n v="0"/>
    <n v="0"/>
    <n v="0"/>
    <n v="0"/>
    <n v="0"/>
    <s v="Canal+"/>
    <n v="90"/>
  </r>
  <r>
    <s v="Joe the King"/>
    <x v="0"/>
    <x v="6"/>
    <x v="19"/>
    <n v="166.6"/>
    <s v="January 22, 1999 (United States)"/>
    <x v="17"/>
    <n v="2600"/>
    <s v="Frank Whaley"/>
    <s v="Frank Whaley"/>
    <s v="Noah Fleiss"/>
    <s v="United States"/>
    <n v="0"/>
    <n v="60279"/>
    <n v="110246.1662665066"/>
    <n v="0"/>
    <n v="36181.872749099639"/>
    <s v="49th Parallel Productions"/>
    <n v="93"/>
  </r>
  <r>
    <s v="Almost Famous"/>
    <x v="0"/>
    <x v="1"/>
    <x v="20"/>
    <n v="172.2"/>
    <s v="September 22, 2000 (United States)"/>
    <x v="6"/>
    <n v="260000"/>
    <s v="Cameron Crowe"/>
    <s v="Cameron Crowe"/>
    <s v="Billy Crudup"/>
    <s v="United States"/>
    <n v="60000000"/>
    <n v="47386287"/>
    <n v="83847860.91114983"/>
    <n v="78.977145000000007"/>
    <n v="27518168.98954704"/>
    <s v="Columbia Pictures"/>
    <n v="122"/>
  </r>
  <r>
    <s v="American Psycho"/>
    <x v="0"/>
    <x v="3"/>
    <x v="20"/>
    <n v="172.2"/>
    <s v="April 14, 2000 (United States)"/>
    <x v="37"/>
    <n v="514000"/>
    <s v="Mary Harron"/>
    <s v="Bret Easton Ellis"/>
    <s v="Christian Bale"/>
    <s v="United States"/>
    <n v="7000000"/>
    <n v="34266564"/>
    <n v="60633112.95470383"/>
    <n v="489.52234285714286"/>
    <n v="19899282.229965158"/>
    <s v="Am Psycho Productions"/>
    <n v="101"/>
  </r>
  <r>
    <s v="Gladiator"/>
    <x v="0"/>
    <x v="2"/>
    <x v="20"/>
    <n v="172.2"/>
    <s v="May 5, 2000 (United States)"/>
    <x v="55"/>
    <n v="1400000"/>
    <s v="Ridley Scott"/>
    <s v="David Franzoni"/>
    <s v="Russell Crowe"/>
    <s v="United States"/>
    <n v="103000000"/>
    <n v="465380802"/>
    <n v="823469978.91637635"/>
    <n v="451.82602135922332"/>
    <n v="270255982.57839721"/>
    <s v="Dreamworks Pictures"/>
    <n v="155"/>
  </r>
  <r>
    <s v="Snatch"/>
    <x v="0"/>
    <x v="3"/>
    <x v="20"/>
    <n v="172.2"/>
    <s v="January 19, 2001 (United States)"/>
    <x v="28"/>
    <n v="800000"/>
    <s v="Guy Ritchie"/>
    <s v="Guy Ritchie"/>
    <s v="Jason Statham"/>
    <s v="United Kingdom"/>
    <n v="0"/>
    <n v="83557872"/>
    <n v="147851821.12891987"/>
    <n v="0"/>
    <n v="48523735.191637628"/>
    <s v="Columbia Pictures"/>
    <n v="102"/>
  </r>
  <r>
    <s v="Requiem for a Dream"/>
    <x v="9"/>
    <x v="0"/>
    <x v="20"/>
    <n v="172.2"/>
    <s v="December 15, 2000 (United States)"/>
    <x v="28"/>
    <n v="786000"/>
    <s v="Darren Aronofsky"/>
    <s v="Hubert Selby Jr."/>
    <s v="Ellen Burstyn"/>
    <s v="United States"/>
    <n v="4500000"/>
    <n v="7390108"/>
    <n v="13076457.070847852"/>
    <n v="164.22462222222222"/>
    <n v="4291584.2044134727"/>
    <s v="Artisan Entertainment"/>
    <n v="102"/>
  </r>
  <r>
    <s v="Memento"/>
    <x v="0"/>
    <x v="16"/>
    <x v="20"/>
    <n v="172.2"/>
    <s v="May 25, 2001 (United States)"/>
    <x v="0"/>
    <n v="1200000"/>
    <s v="Christopher Nolan"/>
    <s v="Christopher Nolan"/>
    <s v="Guy Pearce"/>
    <s v="United States"/>
    <n v="9000000"/>
    <n v="40047078"/>
    <n v="70861467.285714284"/>
    <n v="444.96753333333334"/>
    <n v="23256142.857142858"/>
    <s v="Newmarket Capital Group"/>
    <n v="113"/>
  </r>
  <r>
    <s v="Malena"/>
    <x v="0"/>
    <x v="3"/>
    <x v="20"/>
    <n v="172.2"/>
    <s v="February 2, 2001 (United States)"/>
    <x v="24"/>
    <n v="94000"/>
    <s v="Giuseppe Tornatore"/>
    <s v="Giuseppe Tornatore"/>
    <s v="Monica Bellucci"/>
    <s v="Italy"/>
    <n v="0"/>
    <n v="14493284"/>
    <n v="25645201.131242741"/>
    <n v="0"/>
    <n v="8416541.2311265972"/>
    <s v="Medusa Film"/>
    <n v="108"/>
  </r>
  <r>
    <s v="Cast Away"/>
    <x v="8"/>
    <x v="1"/>
    <x v="20"/>
    <n v="172.2"/>
    <s v="December 22, 2000 (United States)"/>
    <x v="40"/>
    <n v="542000"/>
    <s v="Robert Zemeckis"/>
    <s v="William Broyles Jr."/>
    <s v="Tom Hanks"/>
    <s v="United States"/>
    <n v="90000000"/>
    <n v="429632142"/>
    <n v="760214365.08362365"/>
    <n v="477.36904666666663"/>
    <n v="249496017.42160279"/>
    <s v="Twentieth Century Fox"/>
    <n v="143"/>
  </r>
  <r>
    <s v="Scary Movie"/>
    <x v="0"/>
    <x v="3"/>
    <x v="20"/>
    <n v="172.2"/>
    <s v="July 7, 2000 (United States)"/>
    <x v="19"/>
    <n v="238000"/>
    <s v="Keenen Ivory Wayans"/>
    <s v="Shawn Wayans"/>
    <s v="Anna Faris"/>
    <s v="United States"/>
    <n v="19000000"/>
    <n v="278019771"/>
    <n v="491943230.10278744"/>
    <n v="1463.2619526315789"/>
    <n v="161451667.24738675"/>
    <s v="Dimension Films"/>
    <n v="88"/>
  </r>
  <r>
    <s v="The Perfect Storm"/>
    <x v="8"/>
    <x v="2"/>
    <x v="20"/>
    <n v="172.2"/>
    <s v="June 30, 2000 (United States)"/>
    <x v="5"/>
    <n v="160000"/>
    <s v="Wolfgang Petersen"/>
    <s v="Sebastian Junger"/>
    <s v="George Clooney"/>
    <s v="United States"/>
    <n v="140000000"/>
    <n v="328718434"/>
    <n v="581652188.38443673"/>
    <n v="234.79888142857143"/>
    <n v="190893399.53542393"/>
    <s v="Warner Bros."/>
    <n v="130"/>
  </r>
  <r>
    <s v="Coyote Ugly"/>
    <x v="8"/>
    <x v="3"/>
    <x v="20"/>
    <n v="172.2"/>
    <s v="August 4, 2000 (United States)"/>
    <x v="46"/>
    <n v="108000"/>
    <s v="David McNally"/>
    <s v="Gina Wendkos"/>
    <s v="Piper Perabo"/>
    <s v="United States"/>
    <n v="45000000"/>
    <n v="113916474"/>
    <n v="201569974.60975611"/>
    <n v="253.14771999999999"/>
    <n v="66153585.36585366"/>
    <s v="Touchstone Pictures"/>
    <n v="100"/>
  </r>
  <r>
    <s v="X-Men"/>
    <x v="8"/>
    <x v="2"/>
    <x v="20"/>
    <n v="172.2"/>
    <s v="July 14, 2000 (United States)"/>
    <x v="34"/>
    <n v="582000"/>
    <s v="Bryan Singer"/>
    <s v="Tom DeSanto"/>
    <s v="Patrick Stewart"/>
    <s v="United States"/>
    <n v="75000000"/>
    <n v="296339528"/>
    <n v="524359199.66085947"/>
    <n v="395.11937066666667"/>
    <n v="172090318.23461092"/>
    <s v="Twentieth Century Fox"/>
    <n v="104"/>
  </r>
  <r>
    <s v="Space Cowboys"/>
    <x v="8"/>
    <x v="2"/>
    <x v="20"/>
    <n v="172.2"/>
    <s v="August 4, 2000 (United States)"/>
    <x v="5"/>
    <n v="75000"/>
    <s v="Clint Eastwood"/>
    <s v="Ken Kaufman"/>
    <s v="Clint Eastwood"/>
    <s v="United States"/>
    <n v="65000000"/>
    <n v="128884132"/>
    <n v="228054558.77119628"/>
    <n v="198.28327999999999"/>
    <n v="74845605.110336825"/>
    <s v="Clipsal Films"/>
    <n v="130"/>
  </r>
  <r>
    <s v="The Patriot"/>
    <x v="0"/>
    <x v="2"/>
    <x v="20"/>
    <n v="172.2"/>
    <s v="June 28, 2000 (United States)"/>
    <x v="13"/>
    <n v="260000"/>
    <s v="Roland Emmerich"/>
    <s v="Robert Rodat"/>
    <s v="Mel Gibson"/>
    <s v="United States"/>
    <n v="110000000"/>
    <n v="215294342"/>
    <n v="380953461.13472706"/>
    <n v="195.72212909090908"/>
    <n v="125025750.29036005"/>
    <s v="Columbia Pictures"/>
    <n v="165"/>
  </r>
  <r>
    <s v="Erin Brockovich"/>
    <x v="0"/>
    <x v="5"/>
    <x v="20"/>
    <n v="172.2"/>
    <s v="March 17, 2000 (United States)"/>
    <x v="34"/>
    <n v="182000"/>
    <s v="Steven Soderbergh"/>
    <s v="Susannah Grant"/>
    <s v="Julia Roberts"/>
    <s v="United States"/>
    <n v="52000000"/>
    <n v="256271286"/>
    <n v="453460283.64808363"/>
    <n v="492.82939615384612"/>
    <n v="148821885.0174216"/>
    <s v="Universal Pictures"/>
    <n v="131"/>
  </r>
  <r>
    <s v="Unbreakable"/>
    <x v="8"/>
    <x v="0"/>
    <x v="20"/>
    <n v="172.2"/>
    <s v="November 22, 2000 (United States)"/>
    <x v="4"/>
    <n v="396000"/>
    <s v="M. Night Shyamalan"/>
    <s v="M. Night Shyamalan"/>
    <s v="Bruce Willis"/>
    <s v="United States"/>
    <n v="75000000"/>
    <n v="248118121"/>
    <n v="439033632.2224158"/>
    <n v="330.82416133333334"/>
    <n v="144087178.28106853"/>
    <s v="Touchstone Pictures"/>
    <n v="106"/>
  </r>
  <r>
    <s v="Charlie's Angels"/>
    <x v="8"/>
    <x v="2"/>
    <x v="20"/>
    <n v="172.2"/>
    <s v="November 3, 2000 (United States)"/>
    <x v="41"/>
    <n v="179000"/>
    <s v="McG"/>
    <s v="Ryan Rowe"/>
    <s v="Cameron Diaz"/>
    <s v="United States"/>
    <n v="93000000"/>
    <n v="264105545"/>
    <n v="467322645.53716606"/>
    <n v="283.98445698924729"/>
    <n v="153371396.63182345"/>
    <s v="Columbia Pictures"/>
    <n v="98"/>
  </r>
  <r>
    <s v="Road Trip"/>
    <x v="0"/>
    <x v="3"/>
    <x v="20"/>
    <n v="172.2"/>
    <s v="May 19, 2000 (United States)"/>
    <x v="5"/>
    <n v="161000"/>
    <s v="Todd Phillips"/>
    <s v="Todd Phillips"/>
    <s v="Breckin Meyer"/>
    <s v="United States"/>
    <n v="16000000"/>
    <n v="119754278"/>
    <n v="211899700.96747968"/>
    <n v="748.46423749999997"/>
    <n v="69543715.447154477"/>
    <s v="Dreamworks Pictures"/>
    <n v="93"/>
  </r>
  <r>
    <s v="The Beach"/>
    <x v="0"/>
    <x v="1"/>
    <x v="20"/>
    <n v="172.2"/>
    <s v="February 11, 2000 (United States)"/>
    <x v="17"/>
    <n v="228000"/>
    <s v="Danny Boyle"/>
    <s v="John Hodge"/>
    <s v="Leonardo DiCaprio"/>
    <s v="United States"/>
    <n v="50000000"/>
    <n v="144056873"/>
    <n v="254902027.89256677"/>
    <n v="288.11374599999999"/>
    <n v="83656720.673635304"/>
    <s v="Figment Films"/>
    <n v="119"/>
  </r>
  <r>
    <s v="Bring It on"/>
    <x v="8"/>
    <x v="3"/>
    <x v="20"/>
    <n v="172.2"/>
    <s v="August 25, 2000 (United States)"/>
    <x v="22"/>
    <n v="90000"/>
    <s v="Peyton Reed"/>
    <s v="Jessica Bendinger"/>
    <s v="Kirsten Dunst"/>
    <s v="United States"/>
    <n v="11000000"/>
    <n v="90449929"/>
    <n v="160046999.80429733"/>
    <n v="822.27208181818185"/>
    <n v="52526091.173054591"/>
    <s v="Beacon Communications"/>
    <n v="98"/>
  </r>
  <r>
    <s v="Remember the Titans"/>
    <x v="1"/>
    <x v="5"/>
    <x v="20"/>
    <n v="172.2"/>
    <s v="September 29, 2000 (United States)"/>
    <x v="40"/>
    <n v="202000"/>
    <s v="Boaz Yakin"/>
    <s v="Gregory Allen Howard"/>
    <s v="Denzel Washington"/>
    <s v="United States"/>
    <n v="30000000"/>
    <n v="136771683"/>
    <n v="242011218.40940768"/>
    <n v="455.90561000000002"/>
    <n v="79426064.459930316"/>
    <s v="Jerry Bruckheimer Films"/>
    <n v="113"/>
  </r>
  <r>
    <s v="Mission: Impossible II"/>
    <x v="8"/>
    <x v="2"/>
    <x v="20"/>
    <n v="172.2"/>
    <s v="May 24, 2000 (United States)"/>
    <x v="10"/>
    <n v="322000"/>
    <s v="John Woo"/>
    <s v="Bruce Geller"/>
    <s v="Tom Cruise"/>
    <s v="United States"/>
    <n v="125000000"/>
    <n v="546388108"/>
    <n v="966808690.52032518"/>
    <n v="437.11048640000001"/>
    <n v="317298552.84552848"/>
    <s v="Paramount Pictures"/>
    <n v="123"/>
  </r>
  <r>
    <s v="O Brother, Where Art Thou?"/>
    <x v="8"/>
    <x v="1"/>
    <x v="20"/>
    <n v="172.2"/>
    <s v="February 2, 2001 (United States)"/>
    <x v="3"/>
    <n v="295000"/>
    <s v="Joel Coen"/>
    <s v="Homer"/>
    <s v="George Clooney"/>
    <s v="United Kingdom"/>
    <n v="26000000"/>
    <n v="71870729"/>
    <n v="127171957.76016261"/>
    <n v="276.42588076923073"/>
    <n v="41736776.422764227"/>
    <s v="Touchstone Pictures"/>
    <n v="107"/>
  </r>
  <r>
    <s v="The 6th Day"/>
    <x v="8"/>
    <x v="2"/>
    <x v="20"/>
    <n v="172.2"/>
    <s v="November 17, 2000 (United States)"/>
    <x v="23"/>
    <n v="118000"/>
    <s v="Roger Spottiswoode"/>
    <s v="Cormac Wibberley"/>
    <s v="Arnold Schwarzenegger"/>
    <s v="United States"/>
    <n v="82000000"/>
    <n v="96085477"/>
    <n v="170018843.44889665"/>
    <n v="117.17741097560976"/>
    <n v="55798767.131242745"/>
    <s v="Phoenix Pictures"/>
    <n v="123"/>
  </r>
  <r>
    <s v="Chicken Run"/>
    <x v="2"/>
    <x v="10"/>
    <x v="20"/>
    <n v="172.2"/>
    <s v="June 23, 2000 (United States)"/>
    <x v="9"/>
    <n v="181000"/>
    <s v="Peter Lord"/>
    <s v="Peter Lord"/>
    <s v="Mel Gibson"/>
    <s v="United States"/>
    <n v="45000000"/>
    <n v="224834564"/>
    <n v="397834446.28803718"/>
    <n v="499.63236444444448"/>
    <n v="130565948.89663182"/>
    <s v="Aardman Animations"/>
    <n v="84"/>
  </r>
  <r>
    <s v="The Cell"/>
    <x v="0"/>
    <x v="6"/>
    <x v="20"/>
    <n v="172.2"/>
    <s v="August 18, 2000 (United States)"/>
    <x v="5"/>
    <n v="97000"/>
    <s v="Tarsem Singh"/>
    <s v="Mark Protosevich"/>
    <s v="Jennifer Lopez"/>
    <s v="United States"/>
    <n v="33000000"/>
    <n v="104155843"/>
    <n v="184298985.84262484"/>
    <n v="315.62376666666665"/>
    <n v="60485390.824622534"/>
    <s v="New Line Cinema"/>
    <n v="107"/>
  </r>
  <r>
    <s v="Final Destination"/>
    <x v="0"/>
    <x v="4"/>
    <x v="20"/>
    <n v="172.2"/>
    <s v="March 17, 2000 (United States)"/>
    <x v="17"/>
    <n v="236000"/>
    <s v="James Wong"/>
    <s v="Glen Morgan"/>
    <s v="Devon Sawa"/>
    <s v="United States"/>
    <n v="23000000"/>
    <n v="112880294"/>
    <n v="199736501.63646922"/>
    <n v="490.78388695652171"/>
    <n v="65551854.819976769"/>
    <s v="New Line Cinema"/>
    <n v="98"/>
  </r>
  <r>
    <s v="Traffic"/>
    <x v="0"/>
    <x v="6"/>
    <x v="20"/>
    <n v="172.2"/>
    <s v="January 5, 2001 (United States)"/>
    <x v="37"/>
    <n v="199000"/>
    <s v="Steven Soderbergh"/>
    <s v="Simon Moore"/>
    <s v="Michael Douglas"/>
    <s v="United States"/>
    <n v="48000000"/>
    <n v="207515725"/>
    <n v="367189555.21196282"/>
    <n v="432.32442708333332"/>
    <n v="120508551.10336818"/>
    <s v="Compulsion Inc."/>
    <n v="147"/>
  </r>
  <r>
    <s v="Sexy Beast"/>
    <x v="0"/>
    <x v="6"/>
    <x v="20"/>
    <n v="172.2"/>
    <s v="July 13, 2001 (United States)"/>
    <x v="4"/>
    <n v="57000"/>
    <s v="Jonathan Glazer"/>
    <s v="Louis Mellis"/>
    <s v="Ray Winstone"/>
    <s v="United Kingdom"/>
    <n v="0"/>
    <n v="10045677"/>
    <n v="17775364.587108012"/>
    <n v="0"/>
    <n v="5833726.4808362368"/>
    <s v="Recorded Picture Company (RPC)"/>
    <n v="89"/>
  </r>
  <r>
    <s v="In the Mood for Love"/>
    <x v="1"/>
    <x v="0"/>
    <x v="20"/>
    <n v="172.2"/>
    <s v="March 9, 2001 (United States)"/>
    <x v="31"/>
    <n v="133000"/>
    <s v="Kar-Wai Wong"/>
    <s v="Kar-Wai Wong"/>
    <s v="Tony Chiu-Wai Leung"/>
    <s v="Hong Kong"/>
    <n v="0"/>
    <n v="14244250"/>
    <n v="25204546.893147502"/>
    <n v="0"/>
    <n v="8271922.1835075496"/>
    <s v="Block 2 Pictures"/>
    <n v="98"/>
  </r>
  <r>
    <s v="What Lies Beneath"/>
    <x v="8"/>
    <x v="0"/>
    <x v="20"/>
    <n v="172.2"/>
    <s v="July 21, 2000 (United States)"/>
    <x v="14"/>
    <n v="120000"/>
    <s v="Robert Zemeckis"/>
    <s v="Clark Gregg"/>
    <s v="Harrison Ford"/>
    <s v="United States"/>
    <n v="100000000"/>
    <n v="291420351"/>
    <n v="515654941.63588852"/>
    <n v="291.42035099999998"/>
    <n v="169233653.31010452"/>
    <s v="Dreamworks Pictures"/>
    <n v="130"/>
  </r>
  <r>
    <s v="The Emperor's New Groove"/>
    <x v="2"/>
    <x v="10"/>
    <x v="20"/>
    <n v="172.2"/>
    <s v="December 15, 2000 (United States)"/>
    <x v="34"/>
    <n v="187000"/>
    <s v="Mark Dindal"/>
    <s v="Chris Williams"/>
    <s v="David Spade"/>
    <s v="United States"/>
    <n v="100000000"/>
    <n v="169661687"/>
    <n v="300208571.59639955"/>
    <n v="169.661687"/>
    <n v="98525950.638792098"/>
    <s v="Walt Disney Animation Studios"/>
    <n v="78"/>
  </r>
  <r>
    <s v="Crouching Tiger, Hidden Dragon"/>
    <x v="8"/>
    <x v="2"/>
    <x v="20"/>
    <n v="172.2"/>
    <s v="January 12, 2001 (United States)"/>
    <x v="40"/>
    <n v="258000"/>
    <s v="Ang Lee"/>
    <s v="Hui-Ling Wang"/>
    <s v="Chow Yun-Fat"/>
    <s v="Taiwan"/>
    <n v="17000000"/>
    <n v="213525736"/>
    <n v="377823993.95586526"/>
    <n v="1256.0337411764706"/>
    <n v="123998685.24970964"/>
    <s v="Asia Union Film &amp; Entertainment Ltd."/>
    <n v="120"/>
  </r>
  <r>
    <s v="Gone in 60 Seconds"/>
    <x v="8"/>
    <x v="2"/>
    <x v="20"/>
    <n v="172.2"/>
    <s v="June 9, 2000 (United States)"/>
    <x v="16"/>
    <n v="265000"/>
    <s v="Dominic Sena"/>
    <s v="H.B. Halicki"/>
    <s v="Nicolas Cage"/>
    <s v="United States"/>
    <n v="90000000"/>
    <n v="237202299"/>
    <n v="419718585.9773519"/>
    <n v="263.55811"/>
    <n v="137748141.11498258"/>
    <s v="Touchstone Pictures"/>
    <n v="118"/>
  </r>
  <r>
    <s v="Dude, Where's My Car?"/>
    <x v="8"/>
    <x v="3"/>
    <x v="20"/>
    <n v="172.2"/>
    <s v="December 15, 2000 (United States)"/>
    <x v="30"/>
    <n v="136000"/>
    <s v="Danny Leiner"/>
    <s v="Philip Stark"/>
    <s v="Ashton Kutcher"/>
    <s v="United States"/>
    <n v="13000000"/>
    <n v="73180723"/>
    <n v="129489932.04471545"/>
    <n v="562.92863846153841"/>
    <n v="42497516.260162599"/>
    <s v="Twentieth Century Fox"/>
    <n v="83"/>
  </r>
  <r>
    <s v="Meet the Parents"/>
    <x v="8"/>
    <x v="3"/>
    <x v="20"/>
    <n v="172.2"/>
    <s v="October 6, 2000 (United States)"/>
    <x v="9"/>
    <n v="317000"/>
    <s v="Jay Roach"/>
    <s v="Greg Glienna"/>
    <s v="Ben Stiller"/>
    <s v="United States"/>
    <n v="55000000"/>
    <n v="330444045"/>
    <n v="584705577.88327527"/>
    <n v="600.80735454545447"/>
    <n v="191895496.51567945"/>
    <s v="Universal Pictures"/>
    <n v="108"/>
  </r>
  <r>
    <s v="Pitch Black"/>
    <x v="0"/>
    <x v="2"/>
    <x v="20"/>
    <n v="172.2"/>
    <s v="February 18, 2000 (United States)"/>
    <x v="12"/>
    <n v="229000"/>
    <s v="David Twohy"/>
    <s v="Jim Wheat"/>
    <s v="Radha Mitchell"/>
    <s v="United States"/>
    <n v="23000000"/>
    <n v="53187659"/>
    <n v="94113122.516260162"/>
    <n v="231.25069130434781"/>
    <n v="30887142.276422765"/>
    <s v="Polygram Filmed Entertainment"/>
    <n v="109"/>
  </r>
  <r>
    <s v="Hollow Man"/>
    <x v="0"/>
    <x v="2"/>
    <x v="20"/>
    <n v="172.2"/>
    <s v="August 4, 2000 (United States)"/>
    <x v="1"/>
    <n v="126000"/>
    <s v="Paul Verhoeven"/>
    <s v="Gary Scott Thompson"/>
    <s v="Kevin Bacon"/>
    <s v="United States"/>
    <n v="95000000"/>
    <n v="190213455"/>
    <n v="336573982.22125435"/>
    <n v="200.22468947368418"/>
    <n v="110460775.26132405"/>
    <s v="Columbia Pictures"/>
    <n v="112"/>
  </r>
  <r>
    <s v="Ginger Snaps"/>
    <x v="4"/>
    <x v="0"/>
    <x v="20"/>
    <n v="172.2"/>
    <s v="May 11, 2001 (Canada)"/>
    <x v="8"/>
    <n v="43000"/>
    <s v="John Fawcett"/>
    <s v="Karen Walton"/>
    <s v="Emily Perkins"/>
    <s v="Canada"/>
    <n v="5000000"/>
    <n v="2554"/>
    <n v="4519.185830429733"/>
    <n v="5.1079999999999993E-2"/>
    <n v="1483.1591173054587"/>
    <s v="Copperheart Entertainment"/>
    <n v="108"/>
  </r>
  <r>
    <s v="Miss Congeniality"/>
    <x v="8"/>
    <x v="2"/>
    <x v="20"/>
    <n v="172.2"/>
    <s v="December 22, 2000 (United States)"/>
    <x v="21"/>
    <n v="194000"/>
    <s v="Donald Petrie"/>
    <s v="Marc Lawrence"/>
    <s v="Sandra Bullock"/>
    <s v="United States"/>
    <n v="45000000"/>
    <n v="212742720"/>
    <n v="376438483.0662021"/>
    <n v="472.76160000000004"/>
    <n v="123543972.12543555"/>
    <s v="Castle Rock Entertainment"/>
    <n v="109"/>
  </r>
  <r>
    <s v="High Fidelity"/>
    <x v="0"/>
    <x v="3"/>
    <x v="20"/>
    <n v="172.2"/>
    <s v="March 31, 2000 (United States)"/>
    <x v="24"/>
    <n v="172000"/>
    <s v="Stephen Frears"/>
    <s v="Nick Hornby"/>
    <s v="John Cusack"/>
    <s v="United Kingdom"/>
    <n v="30000000"/>
    <n v="47126295"/>
    <n v="83387816.994773522"/>
    <n v="157.08765"/>
    <n v="27367186.411149826"/>
    <s v="Touchstone Pictures"/>
    <n v="113"/>
  </r>
  <r>
    <s v="Battlefield Earth"/>
    <x v="8"/>
    <x v="2"/>
    <x v="20"/>
    <n v="172.2"/>
    <s v="May 12, 2000 (United States)"/>
    <x v="65"/>
    <n v="77000"/>
    <s v="Roger Christian"/>
    <s v="Corey Mandell"/>
    <s v="John Travolta"/>
    <s v="United States"/>
    <n v="73000000"/>
    <n v="29725663"/>
    <n v="52598196.957607433"/>
    <n v="40.720086301369861"/>
    <n v="17262289.779326364"/>
    <s v="Warner Bros."/>
    <n v="118"/>
  </r>
  <r>
    <s v="Scream 3"/>
    <x v="0"/>
    <x v="4"/>
    <x v="20"/>
    <n v="172.2"/>
    <s v="February 4, 2000 (United States)"/>
    <x v="41"/>
    <n v="126000"/>
    <s v="Wes Craven"/>
    <s v="Kevin Williamson"/>
    <s v="David Arquette"/>
    <s v="United States"/>
    <n v="40000000"/>
    <n v="161834276"/>
    <n v="286358326.92915213"/>
    <n v="404.58569000000006"/>
    <n v="93980415.795586526"/>
    <s v="Dimension Films"/>
    <n v="116"/>
  </r>
  <r>
    <s v="Best in Show"/>
    <x v="8"/>
    <x v="3"/>
    <x v="20"/>
    <n v="172.2"/>
    <s v="October 20, 2000 (United States)"/>
    <x v="24"/>
    <n v="58000"/>
    <s v="Christopher Guest"/>
    <s v="Christopher Guest"/>
    <s v="Fred Willard"/>
    <s v="United States"/>
    <n v="10000000"/>
    <n v="20789556"/>
    <n v="36786165.581881531"/>
    <n v="207.89555999999999"/>
    <n v="12072912.891986063"/>
    <s v="Castle Rock Entertainment"/>
    <n v="90"/>
  </r>
  <r>
    <s v="The Whole Nine Yards"/>
    <x v="0"/>
    <x v="3"/>
    <x v="20"/>
    <n v="172.2"/>
    <s v="February 18, 2000 (United States)"/>
    <x v="17"/>
    <n v="114000"/>
    <s v="Jonathan Lynn"/>
    <s v="Mitchell Kapner"/>
    <s v="Bruce Willis"/>
    <s v="United States"/>
    <n v="41300000"/>
    <n v="106371651"/>
    <n v="188219756.44425088"/>
    <n v="257.55847699757868"/>
    <n v="61772155.05226481"/>
    <s v="Franchise Pictures"/>
    <n v="98"/>
  </r>
  <r>
    <s v="Chocolat"/>
    <x v="8"/>
    <x v="0"/>
    <x v="20"/>
    <n v="172.2"/>
    <s v="January 19, 2001 (United States)"/>
    <x v="13"/>
    <n v="181000"/>
    <s v="Lasse HallstrÃ¶m"/>
    <s v="Joanne Harris"/>
    <s v="Juliette Binoche"/>
    <s v="United Kingdom"/>
    <n v="25000000"/>
    <n v="152699976"/>
    <n v="270195602.13240421"/>
    <n v="610.79990399999997"/>
    <n v="88675944.250871077"/>
    <s v="Miramax"/>
    <n v="121"/>
  </r>
  <r>
    <s v="Billy Elliot"/>
    <x v="0"/>
    <x v="0"/>
    <x v="20"/>
    <n v="172.2"/>
    <s v="November 10, 2000 (United States)"/>
    <x v="3"/>
    <n v="129000"/>
    <s v="Stephen Daldry"/>
    <s v="Lee Hall"/>
    <s v="Jamie Bell"/>
    <s v="United Kingdom"/>
    <n v="5000000"/>
    <n v="109283018"/>
    <n v="193371286.786295"/>
    <n v="2185.6603599999999"/>
    <n v="63462844.367015101"/>
    <s v="StudioCanal"/>
    <n v="110"/>
  </r>
  <r>
    <s v="Amores Perros"/>
    <x v="0"/>
    <x v="0"/>
    <x v="20"/>
    <n v="172.2"/>
    <s v="April 13, 2001 (United States)"/>
    <x v="31"/>
    <n v="228000"/>
    <s v="Alejandro G. IÃ±Ã¡rritu"/>
    <s v="Guillermo Arriaga"/>
    <s v="Emilio EchevarrÃ­a"/>
    <s v="Mexico"/>
    <n v="2000000"/>
    <n v="20908467"/>
    <n v="36996573.14111498"/>
    <n v="1045.42335"/>
    <n v="12141966.898954704"/>
    <s v="Altavista Films"/>
    <n v="154"/>
  </r>
  <r>
    <s v="Me, Myself &amp; Irene"/>
    <x v="0"/>
    <x v="3"/>
    <x v="20"/>
    <n v="172.2"/>
    <s v="June 23, 2000 (United States)"/>
    <x v="14"/>
    <n v="226000"/>
    <s v="Bobby Farrelly"/>
    <s v="Peter Farrelly"/>
    <s v="Jim Carrey"/>
    <s v="United States"/>
    <n v="51000000"/>
    <n v="149270999"/>
    <n v="264128184.64169571"/>
    <n v="292.68823333333336"/>
    <n v="86684668.408826947"/>
    <s v="Twentieth Century Fox"/>
    <n v="116"/>
  </r>
  <r>
    <s v="U-571"/>
    <x v="8"/>
    <x v="2"/>
    <x v="20"/>
    <n v="172.2"/>
    <s v="April 21, 2000 (United States)"/>
    <x v="14"/>
    <n v="79000"/>
    <s v="Jonathan Mostow"/>
    <s v="Jonathan Mostow"/>
    <s v="Matthew McConaughey"/>
    <s v="France"/>
    <n v="62000000"/>
    <n v="127666415"/>
    <n v="225899864.40476191"/>
    <n v="205.91357258064517"/>
    <n v="74138452.380952388"/>
    <s v="Universal Pictures"/>
    <n v="116"/>
  </r>
  <r>
    <s v="Bedazzled"/>
    <x v="8"/>
    <x v="3"/>
    <x v="20"/>
    <n v="172.2"/>
    <s v="October 20, 2000 (United States)"/>
    <x v="22"/>
    <n v="99000"/>
    <s v="Harold Ramis"/>
    <s v="Peter Cook"/>
    <s v="Brendan Fraser"/>
    <s v="United States"/>
    <n v="48000000"/>
    <n v="90383208"/>
    <n v="159928940.05574912"/>
    <n v="188.29835"/>
    <n v="52487344.94773519"/>
    <s v="Twentieth Century Fox"/>
    <n v="93"/>
  </r>
  <r>
    <s v="The Road to El Dorado"/>
    <x v="1"/>
    <x v="10"/>
    <x v="20"/>
    <n v="172.2"/>
    <s v="March 31, 2000 (United States)"/>
    <x v="15"/>
    <n v="88000"/>
    <s v="Bibo Bergeron"/>
    <s v="Terry Rossio"/>
    <s v="Kevin Kline"/>
    <s v="United States"/>
    <n v="95000000"/>
    <n v="76432727"/>
    <n v="135244203.93089432"/>
    <n v="80.45550210526315"/>
    <n v="44386020.325203255"/>
    <s v="DreamWorks Animation"/>
    <n v="89"/>
  </r>
  <r>
    <s v="Scarlet Diva"/>
    <x v="0"/>
    <x v="0"/>
    <x v="20"/>
    <n v="172.2"/>
    <s v="May 26, 2000 (Italy)"/>
    <x v="18"/>
    <n v="2400"/>
    <s v="Asia Argento"/>
    <s v="Asia Argento"/>
    <s v="Asia Argento"/>
    <s v="Italy"/>
    <n v="0"/>
    <n v="18062"/>
    <n v="31959.88037166086"/>
    <n v="0"/>
    <n v="10488.96631823461"/>
    <s v="Opera Film (II)"/>
    <n v="90"/>
  </r>
  <r>
    <s v="Dinosaur"/>
    <x v="1"/>
    <x v="10"/>
    <x v="20"/>
    <n v="172.2"/>
    <s v="May 19, 2000 (United States)"/>
    <x v="16"/>
    <n v="56000"/>
    <s v="Eric Leighton"/>
    <s v="Thom Enriquez"/>
    <s v="D.B. Sweeney"/>
    <s v="United States"/>
    <n v="127500000"/>
    <n v="349822765"/>
    <n v="618995333.88792098"/>
    <n v="274.37079607843134"/>
    <n v="203149108.59465739"/>
    <s v="Walt Disney Pictures"/>
    <n v="82"/>
  </r>
  <r>
    <s v="How the Grinch Stole Christmas"/>
    <x v="1"/>
    <x v="3"/>
    <x v="20"/>
    <n v="172.2"/>
    <s v="November 17, 2000 (United States)"/>
    <x v="19"/>
    <n v="219000"/>
    <s v="Ron Howard"/>
    <s v="Dr. Seuss"/>
    <s v="Jim Carrey"/>
    <s v="United States"/>
    <n v="123000000"/>
    <n v="363597184"/>
    <n v="643368536.38095236"/>
    <n v="295.60746666666671"/>
    <n v="211148190.47619048"/>
    <s v="Universal Pictures"/>
    <n v="104"/>
  </r>
  <r>
    <s v="Dancer in the Dark"/>
    <x v="0"/>
    <x v="6"/>
    <x v="20"/>
    <n v="172.2"/>
    <s v="October 6, 2000 (United States)"/>
    <x v="45"/>
    <n v="105000"/>
    <s v="Lars von Trier"/>
    <s v="Lars von Trier"/>
    <s v="BjÃ¶rk"/>
    <s v="Denmark"/>
    <n v="12800000"/>
    <n v="40059672"/>
    <n v="70883751.790940762"/>
    <n v="312.96618749999999"/>
    <n v="23263456.445993032"/>
    <s v="Zentropa Entertainments"/>
    <n v="140"/>
  </r>
  <r>
    <s v="What Women Want"/>
    <x v="8"/>
    <x v="3"/>
    <x v="20"/>
    <n v="172.2"/>
    <s v="December 15, 2000 (United States)"/>
    <x v="5"/>
    <n v="197000"/>
    <s v="Nancy Meyers"/>
    <s v="Josh Goldsmith"/>
    <s v="Mel Gibson"/>
    <s v="United States"/>
    <n v="70000000"/>
    <n v="374111707"/>
    <n v="661973502.45586526"/>
    <n v="534.44529571428575"/>
    <n v="217254185.24970964"/>
    <s v="Paramount Pictures"/>
    <n v="127"/>
  </r>
  <r>
    <s v="The Gift"/>
    <x v="0"/>
    <x v="0"/>
    <x v="20"/>
    <n v="172.2"/>
    <s v="January 19, 2001 (United States)"/>
    <x v="17"/>
    <n v="65000"/>
    <s v="Sam Raimi"/>
    <s v="Billy Bob Thornton"/>
    <s v="Cate Blanchett"/>
    <s v="United States"/>
    <n v="10000000"/>
    <n v="44567606"/>
    <n v="78860334.193960518"/>
    <n v="445.67606000000001"/>
    <n v="25881304.297328688"/>
    <s v="Lakeshore Entertainment"/>
    <n v="111"/>
  </r>
  <r>
    <s v="The Family Man"/>
    <x v="8"/>
    <x v="3"/>
    <x v="20"/>
    <n v="172.2"/>
    <s v="December 22, 2000 (United States)"/>
    <x v="8"/>
    <n v="105000"/>
    <s v="Brett Ratner"/>
    <s v="David Diamond"/>
    <s v="Nicolas Cage"/>
    <s v="United States"/>
    <n v="60000000"/>
    <n v="124745083"/>
    <n v="220730701.45238096"/>
    <n v="207.90847166666668"/>
    <n v="72441976.190476194"/>
    <s v="Universal Pictures"/>
    <n v="125"/>
  </r>
  <r>
    <s v="Mission to Mars"/>
    <x v="1"/>
    <x v="1"/>
    <x v="20"/>
    <n v="172.2"/>
    <s v="March 10, 2000 (United States)"/>
    <x v="46"/>
    <n v="71000"/>
    <s v="Brian De Palma"/>
    <s v="Lowell Cannon"/>
    <s v="Tim Robbins"/>
    <s v="United States"/>
    <n v="100000000"/>
    <n v="110983407"/>
    <n v="196380047.11324042"/>
    <n v="110.983407"/>
    <n v="64450294.425087109"/>
    <s v="Touchstone Pictures"/>
    <n v="114"/>
  </r>
  <r>
    <s v="The Replacements"/>
    <x v="8"/>
    <x v="3"/>
    <x v="20"/>
    <n v="172.2"/>
    <s v="August 11, 2000 (United States)"/>
    <x v="14"/>
    <n v="60000"/>
    <s v="Howard Deutch"/>
    <s v="Vince McKewin"/>
    <s v="Keanu Reeves"/>
    <s v="United States"/>
    <n v="50000000"/>
    <n v="50054511"/>
    <n v="88569160.869337976"/>
    <n v="100.10902200000001"/>
    <n v="29067660.278745644"/>
    <s v="Bel Air Entertainment"/>
    <n v="118"/>
  </r>
  <r>
    <s v="Next Friday"/>
    <x v="0"/>
    <x v="3"/>
    <x v="20"/>
    <n v="172.2"/>
    <s v="January 12, 2000 (United States)"/>
    <x v="19"/>
    <n v="38000"/>
    <s v="Steve Carr"/>
    <s v="Ice Cube"/>
    <s v="Ice Cube"/>
    <s v="United States"/>
    <n v="11000000"/>
    <n v="59827328"/>
    <n v="105861712.20441347"/>
    <n v="543.88480000000004"/>
    <n v="34742931.475029036"/>
    <s v="New Line Cinema"/>
    <n v="98"/>
  </r>
  <r>
    <s v="Under Suspicion"/>
    <x v="0"/>
    <x v="6"/>
    <x v="20"/>
    <n v="172.2"/>
    <s v="November 15, 2000 (France)"/>
    <x v="16"/>
    <n v="23000"/>
    <s v="Stephen Hopkins"/>
    <s v="John Wainwright"/>
    <s v="Morgan Freeman"/>
    <s v="France"/>
    <n v="25000000"/>
    <n v="1308242"/>
    <n v="2314874.2009291523"/>
    <n v="5.2329680000000005"/>
    <n v="759722.41579558654"/>
    <s v="Revelations Entertainment"/>
    <n v="110"/>
  </r>
  <r>
    <s v="Little Nicky"/>
    <x v="8"/>
    <x v="3"/>
    <x v="20"/>
    <n v="172.2"/>
    <s v="November 10, 2000 (United States)"/>
    <x v="11"/>
    <n v="101000"/>
    <s v="Steven Brill"/>
    <s v="Tim Herlihy"/>
    <s v="Adam Sandler"/>
    <s v="United States"/>
    <n v="85000000"/>
    <n v="58292295"/>
    <n v="103145541.73344947"/>
    <n v="68.5791705882353"/>
    <n v="33851506.968641117"/>
    <s v="Avery Pix"/>
    <n v="90"/>
  </r>
  <r>
    <s v="Boiler Room"/>
    <x v="0"/>
    <x v="6"/>
    <x v="20"/>
    <n v="172.2"/>
    <s v="February 18, 2000 (United States)"/>
    <x v="9"/>
    <n v="51000"/>
    <s v="Ben Younger"/>
    <s v="Ben Younger"/>
    <s v="Giovanni Ribisi"/>
    <s v="United States"/>
    <n v="7000000"/>
    <n v="28780255"/>
    <n v="50925340.873983741"/>
    <n v="411.1465"/>
    <n v="16713272.357723577"/>
    <s v="New Line Cinema"/>
    <n v="120"/>
  </r>
  <r>
    <s v="Where the Heart Is"/>
    <x v="8"/>
    <x v="3"/>
    <x v="20"/>
    <n v="172.2"/>
    <s v="April 28, 2000 (United States)"/>
    <x v="17"/>
    <n v="32000"/>
    <s v="Matt Williams"/>
    <s v="Lowell Ganz"/>
    <s v="Natalie Portman"/>
    <s v="United States"/>
    <n v="15000000"/>
    <n v="40863718"/>
    <n v="72306474.300813004"/>
    <n v="272.42478666666665"/>
    <n v="23730382.113821138"/>
    <s v="Twentieth Century Fox"/>
    <n v="120"/>
  </r>
  <r>
    <s v="Frequency"/>
    <x v="8"/>
    <x v="6"/>
    <x v="20"/>
    <n v="172.2"/>
    <s v="April 28, 2000 (United States)"/>
    <x v="4"/>
    <n v="103000"/>
    <s v="Gregory Hoblit"/>
    <s v="Toby Emmerich"/>
    <s v="Dennis Quaid"/>
    <s v="United States"/>
    <n v="31000000"/>
    <n v="68106245"/>
    <n v="120510876.02497096"/>
    <n v="219.69756451612903"/>
    <n v="39550664.924506389"/>
    <s v="New Line Cinema"/>
    <n v="118"/>
  </r>
  <r>
    <s v="Men of Honor"/>
    <x v="0"/>
    <x v="5"/>
    <x v="20"/>
    <n v="172.2"/>
    <s v="November 10, 2000 (United States)"/>
    <x v="13"/>
    <n v="110000"/>
    <s v="George Tillman Jr."/>
    <s v="Scott Marshall Smith"/>
    <s v="Cuba Gooding Jr."/>
    <s v="United States"/>
    <n v="32000000"/>
    <n v="82343495"/>
    <n v="145703036.73925668"/>
    <n v="257.32342187500001"/>
    <n v="47818522.06736353"/>
    <s v="Fox 2000 Pictures"/>
    <n v="129"/>
  </r>
  <r>
    <s v="28 Days"/>
    <x v="8"/>
    <x v="3"/>
    <x v="20"/>
    <n v="172.2"/>
    <s v="April 14, 2000 (United States)"/>
    <x v="10"/>
    <n v="46000"/>
    <s v="Betty Thomas"/>
    <s v="Susannah Grant"/>
    <s v="Sandra Bullock"/>
    <s v="United States"/>
    <n v="43000000"/>
    <n v="62198945"/>
    <n v="110058179.68350755"/>
    <n v="144.64870930232559"/>
    <n v="36120177.11962834"/>
    <s v="Columbia Pictures"/>
    <n v="103"/>
  </r>
  <r>
    <s v="Love &amp; Basketball"/>
    <x v="8"/>
    <x v="0"/>
    <x v="20"/>
    <n v="172.2"/>
    <s v="April 21, 2000 (United States)"/>
    <x v="13"/>
    <n v="20000"/>
    <s v="Gina Prince-Bythewood"/>
    <s v="Gina Prince-Bythewood"/>
    <s v="Sanaa Lathan"/>
    <s v="United States"/>
    <n v="20000000"/>
    <n v="27728118"/>
    <n v="49063632.721254356"/>
    <n v="138.64059"/>
    <n v="16102275.261324042"/>
    <s v="40 Acres &amp; A Mule Filmworks"/>
    <n v="124"/>
  </r>
  <r>
    <s v="Shanghai Noon"/>
    <x v="8"/>
    <x v="2"/>
    <x v="20"/>
    <n v="172.2"/>
    <s v="May 26, 2000 (United States)"/>
    <x v="14"/>
    <n v="122000"/>
    <s v="Tom Dey"/>
    <s v="Miles Millar"/>
    <s v="Jackie Chan"/>
    <s v="United States"/>
    <n v="55000000"/>
    <n v="99274467"/>
    <n v="175661614.95296168"/>
    <n v="180.49903090909092"/>
    <n v="57650677.700348429"/>
    <s v="Touchstone Pictures"/>
    <n v="110"/>
  </r>
  <r>
    <s v="The Little Vampire"/>
    <x v="1"/>
    <x v="1"/>
    <x v="20"/>
    <n v="172.2"/>
    <s v="October 27, 2000 (United States)"/>
    <x v="1"/>
    <n v="9800"/>
    <s v="Uli Edel"/>
    <s v="Angela Sommer-Bodenburg"/>
    <s v="Jonathan Lipnicki"/>
    <s v="Germany"/>
    <n v="35000000"/>
    <n v="27965865"/>
    <n v="49484315.130662024"/>
    <n v="79.902471428571431"/>
    <n v="16240339.721254356"/>
    <s v="Avrora Media"/>
    <n v="95"/>
  </r>
  <r>
    <s v="Quills"/>
    <x v="0"/>
    <x v="5"/>
    <x v="20"/>
    <n v="172.2"/>
    <s v="January 19, 2001 (United Kingdom)"/>
    <x v="4"/>
    <n v="52000"/>
    <s v="Philip Kaufman"/>
    <s v="Doug Wright"/>
    <s v="Geoffrey Rush"/>
    <s v="United Kingdom"/>
    <n v="13500000"/>
    <n v="17989227"/>
    <n v="31831111.886759583"/>
    <n v="133.25353333333334"/>
    <n v="10446705.574912893"/>
    <s v="Fox Searchlight Pictures"/>
    <n v="124"/>
  </r>
  <r>
    <s v="Pay It Forward"/>
    <x v="8"/>
    <x v="0"/>
    <x v="20"/>
    <n v="172.2"/>
    <s v="October 20, 2000 (United States)"/>
    <x v="13"/>
    <n v="114000"/>
    <s v="Mimi Leder"/>
    <s v="Catherine Ryan Hyde"/>
    <s v="Kevin Spacey"/>
    <s v="United States"/>
    <n v="40000000"/>
    <n v="55707411"/>
    <n v="98571708.081881538"/>
    <n v="139.2685275"/>
    <n v="32350412.891986065"/>
    <s v="Warner Bros."/>
    <n v="123"/>
  </r>
  <r>
    <s v="Vertical Limit"/>
    <x v="8"/>
    <x v="2"/>
    <x v="20"/>
    <n v="172.2"/>
    <s v="December 8, 2000 (United States)"/>
    <x v="23"/>
    <n v="60000"/>
    <s v="Martin Campbell"/>
    <s v="Robert King"/>
    <s v="Scott Glenn"/>
    <s v="United States"/>
    <n v="75000000"/>
    <n v="215663859"/>
    <n v="381607304.51393729"/>
    <n v="287.55181200000004"/>
    <n v="125240336.2369338"/>
    <s v="Columbia Pictures"/>
    <n v="124"/>
  </r>
  <r>
    <s v="The Flintstones in Viva Rock Vegas"/>
    <x v="1"/>
    <x v="3"/>
    <x v="20"/>
    <n v="172.2"/>
    <s v="April 28, 2000 (United States)"/>
    <x v="47"/>
    <n v="22000"/>
    <s v="Brian Levant"/>
    <s v="William Hanna"/>
    <s v="Mark Addy"/>
    <s v="United States"/>
    <n v="83000000"/>
    <n v="59468275"/>
    <n v="105226384.3931475"/>
    <n v="71.648524096385543"/>
    <n v="34534422.183507547"/>
    <s v="Universal Pictures"/>
    <n v="90"/>
  </r>
  <r>
    <s v="Baise-moi"/>
    <x v="4"/>
    <x v="6"/>
    <x v="20"/>
    <n v="172.2"/>
    <s v="June 28, 2000 (France)"/>
    <x v="54"/>
    <n v="17000"/>
    <s v="Virginie Despentes"/>
    <s v="Virginie Despentes"/>
    <s v="RaffaÃ«la Anderson"/>
    <s v="France"/>
    <n v="0"/>
    <n v="940944"/>
    <n v="1664957.2404181184"/>
    <n v="0"/>
    <n v="546425.08710801392"/>
    <s v="Canal+"/>
    <n v="77"/>
  </r>
  <r>
    <s v="Reindeer Games"/>
    <x v="0"/>
    <x v="2"/>
    <x v="20"/>
    <n v="172.2"/>
    <s v="February 25, 2000 (United States)"/>
    <x v="1"/>
    <n v="38000"/>
    <s v="John Frankenheimer"/>
    <s v="Ehren Kruger"/>
    <s v="Ben Affleck"/>
    <s v="United States"/>
    <n v="42000000"/>
    <n v="32168970"/>
    <n v="56921516.602787457"/>
    <n v="76.592785714285711"/>
    <n v="18681167.247386761"/>
    <s v="Dimension Films"/>
    <n v="104"/>
  </r>
  <r>
    <s v="Dracula 2000"/>
    <x v="0"/>
    <x v="2"/>
    <x v="20"/>
    <n v="172.2"/>
    <s v="December 22, 2000 (United States)"/>
    <x v="38"/>
    <n v="33000"/>
    <s v="Patrick Lussier"/>
    <s v="Joel Soisson"/>
    <s v="Gerard Butler"/>
    <s v="United States"/>
    <n v="54000000"/>
    <n v="47053625"/>
    <n v="83259230.763646916"/>
    <n v="87.136342592592598"/>
    <n v="27324985.481997676"/>
    <s v="Dimension Films"/>
    <n v="99"/>
  </r>
  <r>
    <s v="102 Dalmatians"/>
    <x v="2"/>
    <x v="1"/>
    <x v="20"/>
    <n v="172.2"/>
    <s v="November 22, 2000 (United States)"/>
    <x v="38"/>
    <n v="36000"/>
    <s v="Kevin Lima"/>
    <s v="Dodie Smith"/>
    <s v="Glenn Close"/>
    <s v="United States"/>
    <n v="85000000"/>
    <n v="183611771"/>
    <n v="324892605.24796748"/>
    <n v="216.01384823529409"/>
    <n v="106627044.71544716"/>
    <s v="Cruella Productions"/>
    <n v="100"/>
  </r>
  <r>
    <s v="Red Planet"/>
    <x v="8"/>
    <x v="2"/>
    <x v="20"/>
    <n v="172.2"/>
    <s v="November 10, 2000 (United States)"/>
    <x v="46"/>
    <n v="56000"/>
    <s v="Antony Hoffman"/>
    <s v="Chuck Pfarrer"/>
    <s v="Val Kilmer"/>
    <s v="United States"/>
    <n v="80000000"/>
    <n v="33463969"/>
    <n v="59212957.922764227"/>
    <n v="41.829961249999997"/>
    <n v="19433199.18699187"/>
    <s v="Warner Bros."/>
    <n v="106"/>
  </r>
  <r>
    <s v="Dungeons &amp; Dragons"/>
    <x v="8"/>
    <x v="2"/>
    <x v="20"/>
    <n v="172.2"/>
    <s v="December 8, 2000 (United States)"/>
    <x v="47"/>
    <n v="32000"/>
    <s v="Courtney Solomon"/>
    <s v="Topper Lilien"/>
    <s v="Justin Whalin"/>
    <s v="United States"/>
    <n v="45000000"/>
    <n v="33978694"/>
    <n v="60123740.196283393"/>
    <n v="75.508208888888888"/>
    <n v="19732110.336817656"/>
    <s v="New Line Cinema"/>
    <n v="107"/>
  </r>
  <r>
    <s v="Get Carter"/>
    <x v="0"/>
    <x v="2"/>
    <x v="20"/>
    <n v="172.2"/>
    <s v="October 6, 2000 (United States)"/>
    <x v="33"/>
    <n v="33000"/>
    <s v="Stephen Kay"/>
    <s v="Ted Lewis"/>
    <s v="Sylvester Stallone"/>
    <s v="United States"/>
    <n v="63600000"/>
    <n v="19412993"/>
    <n v="34350400.505807199"/>
    <n v="30.523573899371069"/>
    <n v="11273515.098722415"/>
    <s v="Morgan Creek Entertainment"/>
    <n v="102"/>
  </r>
  <r>
    <s v="Wonder Boys"/>
    <x v="0"/>
    <x v="3"/>
    <x v="20"/>
    <n v="172.2"/>
    <s v="February 25, 2000 (United States)"/>
    <x v="4"/>
    <n v="62000"/>
    <s v="Curtis Hanson"/>
    <s v="Michael Chabon"/>
    <s v="Michael Douglas"/>
    <s v="United States"/>
    <n v="55000000"/>
    <n v="33426588"/>
    <n v="59146813.958188154"/>
    <n v="60.775614545454545"/>
    <n v="19411491.289198607"/>
    <s v="Mutual Film Company"/>
    <n v="107"/>
  </r>
  <r>
    <s v="Shaft"/>
    <x v="0"/>
    <x v="2"/>
    <x v="20"/>
    <n v="172.2"/>
    <s v="June 16, 2000 (United States)"/>
    <x v="22"/>
    <n v="75000"/>
    <s v="John Singleton"/>
    <s v="Ernest Tidyman"/>
    <s v="Samuel L. Jackson"/>
    <s v="Germany"/>
    <n v="46000000"/>
    <n v="107626125"/>
    <n v="190439490.63588852"/>
    <n v="233.96983695652173"/>
    <n v="62500653.310104534"/>
    <s v="Paramount Pictures"/>
    <n v="99"/>
  </r>
  <r>
    <s v="Finding Forrester"/>
    <x v="8"/>
    <x v="0"/>
    <x v="20"/>
    <n v="172.2"/>
    <s v="January 12, 2001 (United States)"/>
    <x v="4"/>
    <n v="84000"/>
    <s v="Gus Van Sant"/>
    <s v="Mike Rich"/>
    <s v="Sean Connery"/>
    <s v="United States"/>
    <n v="43000000"/>
    <n v="80049764"/>
    <n v="141644384.96399537"/>
    <n v="186.16224186046512"/>
    <n v="46486506.38792102"/>
    <s v="Columbia Pictures"/>
    <n v="136"/>
  </r>
  <r>
    <s v="The Legend of Bagger Vance"/>
    <x v="8"/>
    <x v="0"/>
    <x v="20"/>
    <n v="172.2"/>
    <s v="November 3, 2000 (United States)"/>
    <x v="17"/>
    <n v="54000"/>
    <s v="Robert Redford"/>
    <s v="Steven Pressfield"/>
    <s v="Will Smith"/>
    <s v="United States"/>
    <n v="80000000"/>
    <n v="39459427"/>
    <n v="69821645.800813004"/>
    <n v="49.324283749999999"/>
    <n v="22914882.113821138"/>
    <s v="Twentieth Century Fox"/>
    <n v="126"/>
  </r>
  <r>
    <s v="Titan A.E."/>
    <x v="1"/>
    <x v="10"/>
    <x v="20"/>
    <n v="172.2"/>
    <s v="June 16, 2000 (United States)"/>
    <x v="14"/>
    <n v="59000"/>
    <s v="Don Bluth"/>
    <s v="Hans Bauer"/>
    <s v="Matt Damon"/>
    <s v="United States"/>
    <n v="75000000"/>
    <n v="36754634"/>
    <n v="65035638.674796745"/>
    <n v="49.006178666666663"/>
    <n v="21344154.471544717"/>
    <s v="David Kirschner Productions"/>
    <n v="94"/>
  </r>
  <r>
    <s v="Snow Day"/>
    <x v="1"/>
    <x v="1"/>
    <x v="20"/>
    <n v="172.2"/>
    <s v="February 11, 2000 (United States)"/>
    <x v="27"/>
    <n v="12000"/>
    <s v="Chris Koch"/>
    <s v="Will McRobb"/>
    <s v="Chevy Chase"/>
    <s v="United States"/>
    <n v="13000000"/>
    <n v="62464731"/>
    <n v="110528475.81707317"/>
    <n v="480.49793076923078"/>
    <n v="36274524.390243903"/>
    <s v="MFF Feature Film Productions"/>
    <n v="89"/>
  </r>
  <r>
    <s v="The Watcher"/>
    <x v="0"/>
    <x v="6"/>
    <x v="20"/>
    <n v="172.2"/>
    <s v="September 8, 2000 (United States)"/>
    <x v="11"/>
    <n v="26000"/>
    <s v="Joe Charbanic"/>
    <s v="Darcy Meyers"/>
    <s v="James Spader"/>
    <s v="United States"/>
    <n v="30000000"/>
    <n v="47267829"/>
    <n v="83638254.914634153"/>
    <n v="157.55942999999999"/>
    <n v="27449378.04878049"/>
    <s v="Lewitt / Eberts Productions"/>
    <n v="97"/>
  </r>
  <r>
    <s v="The Skulls"/>
    <x v="8"/>
    <x v="2"/>
    <x v="20"/>
    <n v="172.2"/>
    <s v="March 31, 2000 (United States)"/>
    <x v="41"/>
    <n v="31000"/>
    <s v="Rob Cohen"/>
    <s v="John Pogue"/>
    <s v="Joshua Jackson"/>
    <s v="United States"/>
    <n v="35000000"/>
    <n v="50802120"/>
    <n v="89892020.696864113"/>
    <n v="145.14891428571428"/>
    <n v="29501811.846689895"/>
    <s v="Universal Pictures"/>
    <n v="106"/>
  </r>
  <r>
    <s v="Romeo Must Die"/>
    <x v="0"/>
    <x v="2"/>
    <x v="20"/>
    <n v="172.2"/>
    <s v="March 22, 2000 (United States)"/>
    <x v="10"/>
    <n v="68000"/>
    <s v="Andrzej Bartkowiak"/>
    <s v="Mitchell Kapner"/>
    <s v="Jet Li"/>
    <s v="United States"/>
    <n v="25000000"/>
    <n v="91036760"/>
    <n v="161085370.33681765"/>
    <n v="364.14704"/>
    <n v="52866875.725900114"/>
    <s v="Warner Bros."/>
    <n v="115"/>
  </r>
  <r>
    <s v="Big Momma's House"/>
    <x v="8"/>
    <x v="2"/>
    <x v="20"/>
    <n v="172.2"/>
    <s v="June 2, 2000 (United States)"/>
    <x v="33"/>
    <n v="82000"/>
    <s v="Raja Gosnell"/>
    <s v="Darryl Quarles"/>
    <s v="Martin Lawrence"/>
    <s v="Germany"/>
    <n v="30000000"/>
    <n v="173959438"/>
    <n v="307813244.82346112"/>
    <n v="579.8647933333333"/>
    <n v="101021740.99883856"/>
    <s v="Twentieth Century Fox"/>
    <n v="99"/>
  </r>
  <r>
    <s v="Drowning Mona"/>
    <x v="8"/>
    <x v="3"/>
    <x v="20"/>
    <n v="172.2"/>
    <s v="March 3, 2000 (United States)"/>
    <x v="46"/>
    <n v="14000"/>
    <s v="Nick Gomez"/>
    <s v="Peter Steinfeld"/>
    <s v="Danny DeVito"/>
    <s v="United States"/>
    <n v="37000000"/>
    <n v="15910104"/>
    <n v="28152199.121951219"/>
    <n v="43.000281081081084"/>
    <n v="9239317.0731707327"/>
    <s v="Code Entertainment"/>
    <n v="96"/>
  </r>
  <r>
    <s v="Chopper"/>
    <x v="0"/>
    <x v="5"/>
    <x v="20"/>
    <n v="172.2"/>
    <s v="August 3, 2000 (Australia)"/>
    <x v="13"/>
    <n v="37000"/>
    <s v="Andrew Dominik"/>
    <s v="Mark Brandon Read"/>
    <s v="Eric Bana"/>
    <s v="Australia"/>
    <n v="0"/>
    <n v="238471"/>
    <n v="421963.49419279909"/>
    <n v="0"/>
    <n v="138484.9012775842"/>
    <s v="Australian Film Finance Corporation (AFFC)"/>
    <n v="94"/>
  </r>
  <r>
    <s v="Keeping the Faith"/>
    <x v="8"/>
    <x v="3"/>
    <x v="20"/>
    <n v="172.2"/>
    <s v="April 14, 2000 (United States)"/>
    <x v="5"/>
    <n v="50000"/>
    <s v="Edward Norton"/>
    <s v="Stuart Blumberg"/>
    <s v="Ben Stiller"/>
    <s v="United States"/>
    <n v="29000000"/>
    <n v="59945183"/>
    <n v="106070251.22009292"/>
    <n v="206.70752758620691"/>
    <n v="34811372.241579562"/>
    <s v="Spyglass Entertainment"/>
    <n v="128"/>
  </r>
  <r>
    <s v="Center Stage"/>
    <x v="8"/>
    <x v="0"/>
    <x v="20"/>
    <n v="172.2"/>
    <s v="May 12, 2000 (United States)"/>
    <x v="17"/>
    <n v="19000"/>
    <s v="Nicholas Hytner"/>
    <s v="Carol Heikkinen"/>
    <s v="Amanda Schull"/>
    <s v="United States"/>
    <n v="29000000"/>
    <n v="26385941"/>
    <n v="46688712.094657376"/>
    <n v="90.986003448275866"/>
    <n v="15322846.109175378"/>
    <s v="Columbia Pictures"/>
    <n v="115"/>
  </r>
  <r>
    <s v="Dancing at the Blue Iguana"/>
    <x v="0"/>
    <x v="0"/>
    <x v="20"/>
    <n v="172.2"/>
    <s v="October 11, 2001 (Israel)"/>
    <x v="46"/>
    <n v="3700"/>
    <s v="Michael Radford"/>
    <s v="Michael Radford"/>
    <s v="Charlotte Ayanna"/>
    <s v="United States"/>
    <n v="0"/>
    <n v="122121"/>
    <n v="216087.50696864113"/>
    <n v="0"/>
    <n v="70918.118466898959"/>
    <s v="Moonstone Entertainment"/>
    <n v="123"/>
  </r>
  <r>
    <s v="Book of Shadows: Blair Witch 2"/>
    <x v="0"/>
    <x v="1"/>
    <x v="20"/>
    <n v="172.2"/>
    <s v="October 27, 2000 (United States)"/>
    <x v="35"/>
    <n v="36000"/>
    <s v="Joe Berlinger"/>
    <s v="Daniel Myrick"/>
    <s v="Jeffrey Donovan"/>
    <s v="United States"/>
    <n v="15000000"/>
    <n v="47737094"/>
    <n v="84468597.803716615"/>
    <n v="318.24729333333335"/>
    <n v="27721889.663182348"/>
    <s v="Artisan Entertainment"/>
    <n v="90"/>
  </r>
  <r>
    <s v="Rules of Engagement"/>
    <x v="0"/>
    <x v="0"/>
    <x v="20"/>
    <n v="172.2"/>
    <s v="April 7, 2000 (United States)"/>
    <x v="5"/>
    <n v="45000"/>
    <s v="William Friedkin"/>
    <s v="Jim Webb"/>
    <s v="Tommy Lee Jones"/>
    <s v="United Kingdom"/>
    <n v="60000000"/>
    <n v="71732303"/>
    <n v="126927019.30371661"/>
    <n v="119.55383833333333"/>
    <n v="41656389.663182348"/>
    <s v="Seven Arts Pictures"/>
    <n v="128"/>
  </r>
  <r>
    <s v="Thirteen Days"/>
    <x v="8"/>
    <x v="0"/>
    <x v="20"/>
    <n v="172.2"/>
    <s v="January 12, 2001 (United States)"/>
    <x v="4"/>
    <n v="55000"/>
    <s v="Roger Donaldson"/>
    <s v="David Self"/>
    <s v="Kevin Costner"/>
    <s v="United States"/>
    <n v="80000000"/>
    <n v="66579890"/>
    <n v="117810060.87688734"/>
    <n v="83.2248625"/>
    <n v="38664279.907084785"/>
    <s v="New Line Cinema"/>
    <n v="145"/>
  </r>
  <r>
    <s v="You Can Count on Me"/>
    <x v="0"/>
    <x v="0"/>
    <x v="20"/>
    <n v="172.2"/>
    <s v="December 22, 2000 (United States)"/>
    <x v="24"/>
    <n v="29000"/>
    <s v="Kenneth Lonergan"/>
    <s v="Kenneth Lonergan"/>
    <s v="Laura Linney"/>
    <s v="United States"/>
    <n v="1200000"/>
    <n v="11242521"/>
    <n v="19893125.137630664"/>
    <n v="936.87675000000002"/>
    <n v="6528757.8397212541"/>
    <s v="Hart Sharp Entertainment"/>
    <n v="111"/>
  </r>
  <r>
    <s v="The Kid"/>
    <x v="1"/>
    <x v="3"/>
    <x v="20"/>
    <n v="172.2"/>
    <s v="July 7, 2000 (United States)"/>
    <x v="10"/>
    <n v="41000"/>
    <s v="Jon Turteltaub"/>
    <s v="Audrey Wells"/>
    <s v="Bruce Willis"/>
    <s v="United States"/>
    <n v="65000000"/>
    <n v="110317580"/>
    <n v="195201896.78281069"/>
    <n v="169.71935384615384"/>
    <n v="64063635.307781652"/>
    <s v="Chester Films Inc."/>
    <n v="104"/>
  </r>
  <r>
    <s v="All the Pretty Horses"/>
    <x v="8"/>
    <x v="0"/>
    <x v="20"/>
    <n v="172.2"/>
    <s v="December 25, 2000 (United States)"/>
    <x v="1"/>
    <n v="13000"/>
    <s v="Billy Bob Thornton"/>
    <s v="Cormac McCarthy"/>
    <s v="Matt Damon"/>
    <s v="United States"/>
    <n v="57000000"/>
    <n v="18133495"/>
    <n v="32086387.494192798"/>
    <n v="31.813149122807015"/>
    <n v="10530484.901277585"/>
    <s v="Columbia Pictures"/>
    <n v="116"/>
  </r>
  <r>
    <s v="Hanging Up"/>
    <x v="8"/>
    <x v="3"/>
    <x v="20"/>
    <n v="172.2"/>
    <s v="February 18, 2000 (United States)"/>
    <x v="38"/>
    <n v="12000"/>
    <s v="Diane Keaton"/>
    <s v="Delia Ephron"/>
    <s v="Diane Keaton"/>
    <s v="Germany"/>
    <n v="60000000"/>
    <n v="51880044"/>
    <n v="91799357.763066202"/>
    <n v="86.466740000000001"/>
    <n v="30127783.972125437"/>
    <s v="Columbia Pictures"/>
    <n v="94"/>
  </r>
  <r>
    <s v="Yi Yi"/>
    <x v="4"/>
    <x v="0"/>
    <x v="20"/>
    <n v="172.2"/>
    <s v="December 16, 2000 (Japan)"/>
    <x v="7"/>
    <n v="22000"/>
    <s v="Edward Yang"/>
    <s v="Edward Yang"/>
    <s v="Nien-Jen Wu"/>
    <s v="Taiwan"/>
    <n v="0"/>
    <n v="1196218"/>
    <n v="2116652.8722415795"/>
    <n v="0"/>
    <n v="694667.82810685248"/>
    <s v="1+2 Seisaku Iinkai"/>
    <n v="173"/>
  </r>
  <r>
    <s v="The Dish"/>
    <x v="8"/>
    <x v="3"/>
    <x v="20"/>
    <n v="172.2"/>
    <s v="May 4, 2001 (United States)"/>
    <x v="13"/>
    <n v="16000"/>
    <s v="Rob Sitch"/>
    <s v="Santo Cilauro"/>
    <s v="Sam Neill"/>
    <s v="Australia"/>
    <n v="0"/>
    <n v="16575074"/>
    <n v="29328833.030197445"/>
    <n v="0"/>
    <n v="9625478.5133565627"/>
    <s v="Working Dog"/>
    <n v="101"/>
  </r>
  <r>
    <s v="Supernova"/>
    <x v="8"/>
    <x v="4"/>
    <x v="20"/>
    <n v="172.2"/>
    <s v="January 14, 2000 (United States)"/>
    <x v="38"/>
    <n v="17000"/>
    <s v="Walter Hill"/>
    <s v="William Malone"/>
    <s v="James Spader"/>
    <s v="United States"/>
    <n v="90000000"/>
    <n v="14828081"/>
    <n v="26237609.06329849"/>
    <n v="16.475645555555555"/>
    <n v="8610964.576074332"/>
    <s v="Hammerhead Productions"/>
    <n v="90"/>
  </r>
  <r>
    <s v="Loser"/>
    <x v="8"/>
    <x v="3"/>
    <x v="20"/>
    <n v="172.2"/>
    <s v="July 21, 2000 (United States)"/>
    <x v="11"/>
    <n v="27000"/>
    <s v="Amy Heckerling"/>
    <s v="Amy Heckerling"/>
    <s v="Jason Biggs"/>
    <s v="United States"/>
    <n v="20000000"/>
    <n v="18404706"/>
    <n v="32566282.916376308"/>
    <n v="92.023529999999994"/>
    <n v="10687982.578397213"/>
    <s v="Branti Film Productions"/>
    <n v="98"/>
  </r>
  <r>
    <s v="Down to You"/>
    <x v="8"/>
    <x v="3"/>
    <x v="20"/>
    <n v="172.2"/>
    <s v="January 21, 2000 (United States)"/>
    <x v="18"/>
    <n v="15000"/>
    <s v="Kris Isacsson"/>
    <s v="Kris Isacsson"/>
    <s v="Freddie Prinze Jr."/>
    <s v="United States"/>
    <n v="11000000"/>
    <n v="24419914"/>
    <n v="43209917.513356559"/>
    <n v="221.99921818181818"/>
    <n v="14181134.727061557"/>
    <s v="Open City Films"/>
    <n v="91"/>
  </r>
  <r>
    <s v="The Way of the Gun"/>
    <x v="0"/>
    <x v="2"/>
    <x v="20"/>
    <n v="172.2"/>
    <s v="September 8, 2000 (United States)"/>
    <x v="17"/>
    <n v="32000"/>
    <s v="Christopher McQuarrie"/>
    <s v="Christopher McQuarrie"/>
    <s v="Ryan Phillippe"/>
    <s v="United States"/>
    <n v="8500000"/>
    <n v="13200972"/>
    <n v="23358514.334494773"/>
    <n v="155.30555294117647"/>
    <n v="7666069.6864111498"/>
    <s v="Artisan Entertainment"/>
    <n v="119"/>
  </r>
  <r>
    <s v="The Adventures of Rocky &amp; Bullwinkle"/>
    <x v="1"/>
    <x v="10"/>
    <x v="20"/>
    <n v="172.2"/>
    <s v="June 30, 2000 (United States)"/>
    <x v="29"/>
    <n v="20000"/>
    <s v="Des McAnuff"/>
    <s v="Jay Ward"/>
    <s v="Robert De Niro"/>
    <s v="United States"/>
    <n v="76000000"/>
    <n v="35134820"/>
    <n v="62169452.113821141"/>
    <n v="46.230026315789473"/>
    <n v="20403495.934959348"/>
    <s v="Capella International"/>
    <n v="92"/>
  </r>
  <r>
    <s v="Cecil B. Demented"/>
    <x v="0"/>
    <x v="3"/>
    <x v="20"/>
    <n v="172.2"/>
    <s v="September 1, 2000 (United States)"/>
    <x v="19"/>
    <n v="14000"/>
    <s v="John Waters"/>
    <s v="John Waters"/>
    <s v="Melanie Griffith"/>
    <s v="United States"/>
    <n v="10000000"/>
    <n v="1961544"/>
    <n v="3470862.1184668988"/>
    <n v="19.61544"/>
    <n v="1139108.0139372821"/>
    <s v="Artic Productions LLC"/>
    <n v="87"/>
  </r>
  <r>
    <s v="Nutty Professor II: the Klumps"/>
    <x v="8"/>
    <x v="3"/>
    <x v="20"/>
    <n v="172.2"/>
    <s v="July 28, 2000 (United States)"/>
    <x v="44"/>
    <n v="49000"/>
    <s v="Peter Segal"/>
    <s v="Jerry Lewis"/>
    <s v="Eddie Murphy"/>
    <s v="United States"/>
    <n v="84000000"/>
    <n v="166339890"/>
    <n v="294330804.19860625"/>
    <n v="198.02367857142858"/>
    <n v="96596916.376306623"/>
    <s v="Universal Pictures"/>
    <n v="106"/>
  </r>
  <r>
    <s v="The Crimson Rivers"/>
    <x v="0"/>
    <x v="6"/>
    <x v="20"/>
    <n v="172.2"/>
    <s v="July 13, 2001 (United States)"/>
    <x v="15"/>
    <n v="59000"/>
    <s v="Mathieu Kassovitz"/>
    <s v="Jean-Christophe GrangÃ©"/>
    <s v="Jean Reno"/>
    <s v="France"/>
    <n v="14000000"/>
    <n v="60103680"/>
    <n v="106350704.3902439"/>
    <n v="429.31200000000001"/>
    <n v="34903414.63414634"/>
    <s v="LÃ©gende Films"/>
    <n v="106"/>
  </r>
  <r>
    <s v="Proof of Life"/>
    <x v="0"/>
    <x v="2"/>
    <x v="20"/>
    <n v="172.2"/>
    <s v="December 8, 2000 (United States)"/>
    <x v="21"/>
    <n v="56000"/>
    <s v="Taylor Hackford"/>
    <s v="Tony Gilroy"/>
    <s v="Meg Ryan"/>
    <s v="United States"/>
    <n v="65000000"/>
    <n v="62761005"/>
    <n v="111052719.06794426"/>
    <n v="96.555392307692316"/>
    <n v="36446576.655052267"/>
    <s v="Castle Rock Entertainment"/>
    <n v="135"/>
  </r>
  <r>
    <s v="Bamboozled"/>
    <x v="0"/>
    <x v="3"/>
    <x v="20"/>
    <n v="172.2"/>
    <s v="October 20, 2000 (United States)"/>
    <x v="14"/>
    <n v="11000"/>
    <s v="Spike Lee"/>
    <s v="Spike Lee"/>
    <s v="Damon Wayans"/>
    <s v="United States"/>
    <n v="10000000"/>
    <n v="2463650"/>
    <n v="4359315.650406504"/>
    <n v="24.636500000000002"/>
    <n v="1430691.0569105691"/>
    <s v="New Line Cinema"/>
    <n v="135"/>
  </r>
  <r>
    <s v="Shadow of the Vampire"/>
    <x v="0"/>
    <x v="0"/>
    <x v="20"/>
    <n v="172.2"/>
    <s v="January 26, 2001 (United States)"/>
    <x v="15"/>
    <n v="40000"/>
    <s v="E. Elias Merhige"/>
    <s v="Steven Katz"/>
    <s v="John Malkovich"/>
    <s v="United Kingdom"/>
    <n v="8000000"/>
    <n v="11155214"/>
    <n v="19738639.406504065"/>
    <n v="139.44017500000001"/>
    <n v="6478056.9105691062"/>
    <s v="Saturn Films"/>
    <n v="92"/>
  </r>
  <r>
    <s v="Thomas and the Magic Railroad"/>
    <x v="2"/>
    <x v="1"/>
    <x v="20"/>
    <n v="172.2"/>
    <s v="July 26, 2000 (United States)"/>
    <x v="29"/>
    <n v="3900"/>
    <s v="Britt Allcroft"/>
    <s v="Britt Allcroft"/>
    <s v="Alec Baldwin"/>
    <s v="United Kingdom"/>
    <n v="19000000"/>
    <n v="19748009"/>
    <n v="34943195.948315911"/>
    <n v="103.9368894736842"/>
    <n v="11468065.6213705"/>
    <s v="Gullane Pictures"/>
    <n v="85"/>
  </r>
  <r>
    <s v="Tigerland"/>
    <x v="0"/>
    <x v="0"/>
    <x v="20"/>
    <n v="172.2"/>
    <s v="May 24, 2001 (Germany)"/>
    <x v="9"/>
    <n v="39000"/>
    <s v="Joel Schumacher"/>
    <s v="Ross Klavan"/>
    <s v="Colin Farrell"/>
    <s v="United States"/>
    <n v="10000000"/>
    <n v="148701"/>
    <n v="263119.59756097558"/>
    <n v="1.4870100000000002"/>
    <n v="86353.658536585368"/>
    <s v="Haft Entertainment"/>
    <n v="101"/>
  </r>
  <r>
    <s v="Return to Me"/>
    <x v="1"/>
    <x v="3"/>
    <x v="20"/>
    <n v="172.2"/>
    <s v="April 7, 2000 (United States)"/>
    <x v="15"/>
    <n v="20000"/>
    <s v="Bonnie Hunt"/>
    <s v="Bonnie Hunt"/>
    <s v="David Duchovny"/>
    <s v="United States"/>
    <n v="24000000"/>
    <n v="36609995"/>
    <n v="64779706.599883854"/>
    <n v="152.54164583333335"/>
    <n v="21260159.698025551"/>
    <s v="Metro-Goldwyn-Mayer (MGM)"/>
    <n v="115"/>
  </r>
  <r>
    <s v="Boys and Girls"/>
    <x v="8"/>
    <x v="3"/>
    <x v="20"/>
    <n v="172.2"/>
    <s v="June 16, 2000 (United States)"/>
    <x v="20"/>
    <n v="16000"/>
    <s v="Robert Iscove"/>
    <s v="Andrew Lowery"/>
    <s v="Freddie Prinze Jr."/>
    <s v="United States"/>
    <n v="35000000"/>
    <n v="25850615"/>
    <n v="45741477.296747968"/>
    <n v="73.858900000000006"/>
    <n v="15011971.544715447"/>
    <s v="Punch 21 Productions"/>
    <n v="94"/>
  </r>
  <r>
    <s v="Whatever It Takes"/>
    <x v="8"/>
    <x v="3"/>
    <x v="20"/>
    <n v="172.2"/>
    <s v="March 24, 2000 (United States)"/>
    <x v="30"/>
    <n v="10000"/>
    <s v="David Raynr"/>
    <s v="Mark Schwahn"/>
    <s v="Shane West"/>
    <s v="United States"/>
    <n v="32000000"/>
    <n v="9902115"/>
    <n v="17521338.214285713"/>
    <n v="30.944109375"/>
    <n v="5750357.1428571427"/>
    <s v="Columbia Pictures"/>
    <n v="94"/>
  </r>
  <r>
    <s v="Chuck &amp; Buck"/>
    <x v="0"/>
    <x v="3"/>
    <x v="20"/>
    <n v="172.2"/>
    <s v="August 4, 2000 (United States)"/>
    <x v="14"/>
    <n v="5300"/>
    <s v="Miguel Arteta"/>
    <s v="Mike White"/>
    <s v="Mike White"/>
    <s v="United States"/>
    <n v="250000"/>
    <n v="1182065"/>
    <n v="2091609.788037166"/>
    <n v="472.82599999999996"/>
    <n v="686448.8966318235"/>
    <s v="Artisan Entertainment"/>
    <n v="96"/>
  </r>
  <r>
    <s v="Autumn in New York"/>
    <x v="8"/>
    <x v="0"/>
    <x v="20"/>
    <n v="172.2"/>
    <s v="August 11, 2000 (United States)"/>
    <x v="41"/>
    <n v="25000"/>
    <s v="Joan Chen"/>
    <s v="Allison Burnett"/>
    <s v="Richard Gere"/>
    <s v="United States"/>
    <n v="65000000"/>
    <n v="90726668"/>
    <n v="160536676.76887339"/>
    <n v="139.57948923076924"/>
    <n v="52686799.070847854"/>
    <s v="Metro-Goldwyn-Mayer (MGM)"/>
    <n v="103"/>
  </r>
  <r>
    <s v="Pollock"/>
    <x v="0"/>
    <x v="5"/>
    <x v="20"/>
    <n v="172.2"/>
    <s v="March 23, 2001 (United States)"/>
    <x v="9"/>
    <n v="27000"/>
    <s v="Ed Harris"/>
    <s v="Steven Naifeh"/>
    <s v="Ed Harris"/>
    <s v="United States"/>
    <n v="6000000"/>
    <n v="10994533"/>
    <n v="19454321.748548198"/>
    <n v="183.24221666666668"/>
    <n v="6384746.2253193958"/>
    <s v="Brant-Allen"/>
    <n v="122"/>
  </r>
  <r>
    <s v="The Art of War"/>
    <x v="0"/>
    <x v="2"/>
    <x v="20"/>
    <n v="172.2"/>
    <s v="August 25, 2000 (United States)"/>
    <x v="46"/>
    <n v="29000"/>
    <s v="Christian Duguay"/>
    <s v="Wayne Beach"/>
    <s v="Wesley Snipes"/>
    <s v="United States"/>
    <n v="60000000"/>
    <n v="40400425"/>
    <n v="71486698.591753781"/>
    <n v="67.334041666666664"/>
    <n v="23461338.55981417"/>
    <s v="Morgan Creek Entertainment"/>
    <n v="117"/>
  </r>
  <r>
    <s v="Before Night Falls"/>
    <x v="0"/>
    <x v="5"/>
    <x v="20"/>
    <n v="172.2"/>
    <s v="February 23, 2001 (United States)"/>
    <x v="13"/>
    <n v="24000"/>
    <s v="Julian Schnabel"/>
    <s v="Cunningham O'Keefe"/>
    <s v="Javier Bardem"/>
    <s v="United States"/>
    <n v="0"/>
    <n v="8601053"/>
    <n v="15219168.69396051"/>
    <n v="0"/>
    <n v="4994804.2973286873"/>
    <s v="El Mar Pictures"/>
    <n v="133"/>
  </r>
  <r>
    <s v="Left Behind: The Movie"/>
    <x v="8"/>
    <x v="2"/>
    <x v="20"/>
    <n v="172.2"/>
    <s v="February 2, 2001 (United States)"/>
    <x v="54"/>
    <n v="9200"/>
    <s v="Vic Sarin"/>
    <s v="Alan B. McElroy"/>
    <s v="Kirk Cameron"/>
    <s v="Canada"/>
    <n v="4000000"/>
    <n v="4224065"/>
    <n v="7474289.2305458765"/>
    <n v="105.60162500000001"/>
    <n v="2452999.4192799069"/>
    <s v="Cloud Ten Pictures"/>
    <n v="96"/>
  </r>
  <r>
    <s v="Love &amp; Sex"/>
    <x v="0"/>
    <x v="3"/>
    <x v="20"/>
    <n v="172.2"/>
    <s v="July 14, 2000 (Spain)"/>
    <x v="19"/>
    <n v="5300"/>
    <s v="Valerie Breiman"/>
    <s v="Valerie Breiman"/>
    <s v="Famke Janssen"/>
    <s v="United States"/>
    <n v="0"/>
    <n v="580372"/>
    <n v="1026941.6283391406"/>
    <n v="0"/>
    <n v="337033.6817653891"/>
    <s v="Behaviour Worldwide"/>
    <n v="82"/>
  </r>
  <r>
    <s v="Psycho Beach Party"/>
    <x v="9"/>
    <x v="3"/>
    <x v="20"/>
    <n v="172.2"/>
    <s v="September 7, 2001 (United States)"/>
    <x v="19"/>
    <n v="5700"/>
    <s v="Robert Lee King"/>
    <s v="Charles Busch"/>
    <s v="Lauren Ambrose"/>
    <s v="Australia"/>
    <n v="1500000"/>
    <n v="268117"/>
    <n v="474420.73112659698"/>
    <n v="17.874466666666667"/>
    <n v="155700.92915214866"/>
    <s v="New Oz Productions"/>
    <n v="95"/>
  </r>
  <r>
    <s v="Bait"/>
    <x v="0"/>
    <x v="2"/>
    <x v="20"/>
    <n v="172.2"/>
    <s v="September 15, 2000 (United States)"/>
    <x v="1"/>
    <n v="11000"/>
    <s v="Antoine Fuqua"/>
    <s v="Andrew Scheinman"/>
    <s v="Jamie Foxx"/>
    <s v="Canada"/>
    <n v="51000000"/>
    <n v="15471969"/>
    <n v="27376939.339721255"/>
    <n v="30.337194117647059"/>
    <n v="8984883.2752613239"/>
    <s v="Castle Rock Entertainment"/>
    <n v="119"/>
  </r>
  <r>
    <s v="Saving Grace"/>
    <x v="0"/>
    <x v="3"/>
    <x v="20"/>
    <n v="172.2"/>
    <s v="September 1, 2000 (United States)"/>
    <x v="15"/>
    <n v="18000"/>
    <s v="Nigel Cole"/>
    <s v="Mark Crowdy"/>
    <s v="Brenda Blethyn"/>
    <s v="United Kingdom"/>
    <n v="10000000"/>
    <n v="28741330"/>
    <n v="50856464.872241579"/>
    <n v="287.41329999999999"/>
    <n v="16690667.828106852"/>
    <s v="Portman Entertainment Group"/>
    <n v="93"/>
  </r>
  <r>
    <s v="Hamlet"/>
    <x v="0"/>
    <x v="0"/>
    <x v="20"/>
    <n v="172.2"/>
    <s v="June 23, 2000 (United States)"/>
    <x v="22"/>
    <n v="9200"/>
    <s v="Michael Almereyda"/>
    <s v="William Shakespeare"/>
    <s v="Ethan Hawke"/>
    <s v="United States"/>
    <n v="2000000"/>
    <n v="2046433"/>
    <n v="3621069.3095238097"/>
    <n v="102.32164999999999"/>
    <n v="1188404.7619047619"/>
    <s v="double A Films"/>
    <n v="112"/>
  </r>
  <r>
    <s v="The Isle"/>
    <x v="4"/>
    <x v="0"/>
    <x v="20"/>
    <n v="172.2"/>
    <s v="April 22, 2000 (South Korea)"/>
    <x v="9"/>
    <n v="13000"/>
    <s v="Kim Ki-duk"/>
    <s v="Kim Ki-duk"/>
    <s v="Jung Suh"/>
    <s v="South Korea"/>
    <n v="1000000"/>
    <n v="24963"/>
    <n v="44170.883275261323"/>
    <n v="2.4962999999999997"/>
    <n v="14496.515679442509"/>
    <s v="Myung Film Company Ltd."/>
    <n v="90"/>
  </r>
  <r>
    <s v="Water Drops on Burning Rocks"/>
    <x v="4"/>
    <x v="3"/>
    <x v="20"/>
    <n v="172.2"/>
    <s v="March 15, 2000 (France)"/>
    <x v="8"/>
    <n v="6200"/>
    <s v="FranÃ§ois Ozon"/>
    <s v="Rainer Werner Fassbinder"/>
    <s v="Bernard Giraudeau"/>
    <s v="France"/>
    <n v="0"/>
    <n v="0"/>
    <n v="0"/>
    <n v="0"/>
    <n v="0"/>
    <s v="FidÃ©litÃ© Productions"/>
    <n v="82"/>
  </r>
  <r>
    <s v="Greenfingers"/>
    <x v="0"/>
    <x v="3"/>
    <x v="20"/>
    <n v="172.2"/>
    <s v="September 14, 2001 (United Kingdom)"/>
    <x v="8"/>
    <n v="5600"/>
    <s v="Joel Hershman"/>
    <s v="Joel Hershman"/>
    <s v="Clive Owen"/>
    <s v="United Kingdom"/>
    <n v="0"/>
    <n v="1961054"/>
    <n v="3469995.0859465739"/>
    <n v="0"/>
    <n v="1138823.4610917538"/>
    <s v="Boneyard Entertainment"/>
    <n v="91"/>
  </r>
  <r>
    <s v="Highlander: Endgame"/>
    <x v="0"/>
    <x v="2"/>
    <x v="20"/>
    <n v="172.2"/>
    <s v="September 1, 2000 (United States)"/>
    <x v="26"/>
    <n v="20000"/>
    <s v="Douglas Aarniokoski"/>
    <s v="Gregory Widen"/>
    <s v="Christopher Lambert"/>
    <s v="United Kingdom"/>
    <n v="25000000"/>
    <n v="15843608"/>
    <n v="28034537.500580721"/>
    <n v="63.374432000000006"/>
    <n v="9200701.5098722409"/>
    <s v="Davis-Panzer Productions"/>
    <n v="87"/>
  </r>
  <r>
    <s v="Dr. T &amp; the Women"/>
    <x v="0"/>
    <x v="3"/>
    <x v="20"/>
    <n v="172.2"/>
    <s v="October 13, 2000 (United States)"/>
    <x v="26"/>
    <n v="18000"/>
    <s v="Robert Altman"/>
    <s v="Anne Rapp"/>
    <s v="Richard Gere"/>
    <s v="United States"/>
    <n v="23000000"/>
    <n v="22844291"/>
    <n v="40421924.899535425"/>
    <n v="99.323004347826085"/>
    <n v="13266138.792102206"/>
    <s v="Artisan Entertainment"/>
    <n v="122"/>
  </r>
  <r>
    <s v="The Yards"/>
    <x v="0"/>
    <x v="6"/>
    <x v="20"/>
    <n v="172.2"/>
    <s v="April 27, 2000 (Singapore)"/>
    <x v="5"/>
    <n v="20000"/>
    <s v="James Gray"/>
    <s v="James Gray"/>
    <s v="Mark Wahlberg"/>
    <s v="United States"/>
    <n v="24000000"/>
    <n v="924036"/>
    <n v="1635039.3101045296"/>
    <n v="3.8501500000000002"/>
    <n v="536606.27177700354"/>
    <s v="Miramax"/>
    <n v="115"/>
  </r>
  <r>
    <s v="Urban Legends: Final Cut"/>
    <x v="0"/>
    <x v="4"/>
    <x v="20"/>
    <n v="172.2"/>
    <s v="September 22, 2000 (United States)"/>
    <x v="36"/>
    <n v="16000"/>
    <s v="John Ottman"/>
    <s v="Silvio Horta"/>
    <s v="Jennifer Morrison"/>
    <s v="Canada"/>
    <n v="14000000"/>
    <n v="38574362"/>
    <n v="68255563.887340307"/>
    <n v="275.53115714285713"/>
    <n v="22400907.084785134"/>
    <s v="Phoenix Pictures"/>
    <n v="97"/>
  </r>
  <r>
    <s v="Woman on Top"/>
    <x v="0"/>
    <x v="3"/>
    <x v="20"/>
    <n v="172.2"/>
    <s v="September 22, 2000 (United States)"/>
    <x v="11"/>
    <n v="10000"/>
    <s v="Fina Torres"/>
    <s v="Vera Blasi"/>
    <s v="PenÃ©lope Cruz"/>
    <s v="United States"/>
    <n v="8000000"/>
    <n v="10194274"/>
    <n v="18038300.161440186"/>
    <n v="127.428425"/>
    <n v="5920019.7444831589"/>
    <s v="Fox Searchlight Pictures"/>
    <n v="92"/>
  </r>
  <r>
    <s v="Ready to Rumble"/>
    <x v="8"/>
    <x v="3"/>
    <x v="20"/>
    <n v="172.2"/>
    <s v="April 7, 2000 (United States)"/>
    <x v="20"/>
    <n v="14000"/>
    <s v="Brian Robbins"/>
    <s v="Steven Brill"/>
    <s v="David Arquette"/>
    <s v="United States"/>
    <n v="24000000"/>
    <n v="12452362"/>
    <n v="22033883.283391405"/>
    <n v="51.884841666666674"/>
    <n v="7231336.8176538907"/>
    <s v="Bel Air Entertainment"/>
    <n v="107"/>
  </r>
  <r>
    <s v="Vampire Hunter D: Bloodlust"/>
    <x v="0"/>
    <x v="10"/>
    <x v="20"/>
    <n v="172.2"/>
    <s v="September 28, 2001 (United States)"/>
    <x v="3"/>
    <n v="30000"/>
    <s v="Jack Fletcher"/>
    <s v="Hideyuki Kikuchi"/>
    <s v="Andrew Philpot"/>
    <s v="Japan"/>
    <n v="0"/>
    <n v="151086"/>
    <n v="267339.74564459932"/>
    <n v="0"/>
    <n v="87738.675958188149"/>
    <s v="Madhouse"/>
    <n v="103"/>
  </r>
  <r>
    <s v="Werckmeister Harmonies"/>
    <x v="3"/>
    <x v="0"/>
    <x v="20"/>
    <n v="172.2"/>
    <s v="February 1, 2001 (Hungary)"/>
    <x v="7"/>
    <n v="13000"/>
    <s v="BÃ©la Tarr"/>
    <s v="LÃ¡szlÃ³ Krasznahorkai"/>
    <s v="Lars Rudolph"/>
    <s v="Hungary"/>
    <n v="0"/>
    <n v="25461"/>
    <n v="45052.071428571428"/>
    <n v="0"/>
    <n v="14785.714285714286"/>
    <s v="13 Productions"/>
    <n v="145"/>
  </r>
  <r>
    <s v="The Ladies Man"/>
    <x v="0"/>
    <x v="3"/>
    <x v="20"/>
    <n v="172.2"/>
    <s v="October 13, 2000 (United States)"/>
    <x v="33"/>
    <n v="13000"/>
    <s v="Reginald Hudlin"/>
    <s v="Tim Meadows"/>
    <s v="Tim Meadows"/>
    <s v="United States"/>
    <n v="24000000"/>
    <n v="13743212"/>
    <n v="24317983.138211381"/>
    <n v="57.26338333333333"/>
    <n v="7980959.349593496"/>
    <s v="Broadway Pictures"/>
    <n v="84"/>
  </r>
  <r>
    <s v="The Contender"/>
    <x v="0"/>
    <x v="0"/>
    <x v="20"/>
    <n v="172.2"/>
    <s v="October 13, 2000 (United States)"/>
    <x v="15"/>
    <n v="23000"/>
    <s v="Rod Lurie"/>
    <s v="Rod Lurie"/>
    <s v="Joan Allen"/>
    <s v="United States"/>
    <n v="20000000"/>
    <n v="22428990"/>
    <n v="39687068.832752615"/>
    <n v="112.14494999999999"/>
    <n v="13024965.156794425"/>
    <s v="Cinerenta Medienbeteiligungs KG"/>
    <n v="126"/>
  </r>
  <r>
    <s v="Nine Queens"/>
    <x v="0"/>
    <x v="6"/>
    <x v="20"/>
    <n v="172.2"/>
    <s v="August 31, 2000 (Argentina)"/>
    <x v="6"/>
    <n v="51000"/>
    <s v="FabiÃ¡n Bielinsky"/>
    <s v="FabiÃ¡n Bielinsky"/>
    <s v="Ricardo DarÃ­n"/>
    <s v="Argentina"/>
    <n v="1500000"/>
    <n v="12413888"/>
    <n v="21965805.305458769"/>
    <n v="827.59253333333334"/>
    <n v="7208994.1927990709"/>
    <s v="FX Sound"/>
    <n v="114"/>
  </r>
  <r>
    <s v="The Broken Hearts Club: A Romantic Comedy"/>
    <x v="0"/>
    <x v="3"/>
    <x v="20"/>
    <n v="172.2"/>
    <s v="October 20, 2000 (United States)"/>
    <x v="9"/>
    <n v="7300"/>
    <s v="Greg Berlanti"/>
    <s v="Greg Berlanti"/>
    <s v="Timothy Olyphant"/>
    <s v="United States"/>
    <n v="1000000"/>
    <n v="2019121"/>
    <n v="3572741.9785133568"/>
    <n v="201.91210000000001"/>
    <n v="1172544.1347270615"/>
    <s v="Banner Entertainment"/>
    <n v="94"/>
  </r>
  <r>
    <s v="The in Crowd"/>
    <x v="8"/>
    <x v="0"/>
    <x v="20"/>
    <n v="172.2"/>
    <s v="July 19, 2000 (United States)"/>
    <x v="32"/>
    <n v="4400"/>
    <s v="Mary Lambert"/>
    <s v="Mark Gibson"/>
    <s v="Lori Heuring"/>
    <s v="United States"/>
    <n v="24000000"/>
    <n v="5280035"/>
    <n v="9342779.7009291518"/>
    <n v="22.000145833333335"/>
    <n v="3066222.4157955865"/>
    <s v="Morgan Creek Entertainment"/>
    <n v="105"/>
  </r>
  <r>
    <s v="Girlfight"/>
    <x v="0"/>
    <x v="0"/>
    <x v="20"/>
    <n v="172.2"/>
    <s v="October 6, 2000 (United States)"/>
    <x v="8"/>
    <n v="9400"/>
    <s v="Karyn Kusama"/>
    <s v="Karyn Kusama"/>
    <s v="Michelle Rodriguez"/>
    <s v="United States"/>
    <n v="1000000"/>
    <n v="1666028"/>
    <n v="2947960.1138211382"/>
    <n v="166.6028"/>
    <n v="967495.93495934957"/>
    <s v="Green/Renzi"/>
    <n v="110"/>
  </r>
  <r>
    <s v="Beautiful Creatures"/>
    <x v="0"/>
    <x v="3"/>
    <x v="20"/>
    <n v="172.2"/>
    <s v="January 19, 2001 (United Kingdom)"/>
    <x v="1"/>
    <n v="3600"/>
    <s v="Bill Eagles"/>
    <s v="Simon Donald"/>
    <s v="Rachel Weisz"/>
    <s v="United Kingdom"/>
    <n v="0"/>
    <n v="313768"/>
    <n v="555198.08130081301"/>
    <n v="0"/>
    <n v="182211.38211382114"/>
    <s v="Arts Council of England"/>
    <n v="86"/>
  </r>
  <r>
    <s v="Gossip"/>
    <x v="0"/>
    <x v="0"/>
    <x v="20"/>
    <n v="172.2"/>
    <s v="April 21, 2000 (United States)"/>
    <x v="23"/>
    <n v="15000"/>
    <s v="Davis Guggenheim"/>
    <s v="Gregory Poirier"/>
    <s v="James Marsden"/>
    <s v="United States"/>
    <n v="24000000"/>
    <n v="12591270"/>
    <n v="22279674.616724737"/>
    <n v="52.463625"/>
    <n v="7312003.4843205577"/>
    <s v="NPV Entertainment"/>
    <n v="90"/>
  </r>
  <r>
    <s v="Waking the Dead"/>
    <x v="0"/>
    <x v="0"/>
    <x v="20"/>
    <n v="172.2"/>
    <s v="March 24, 2000 (United States)"/>
    <x v="16"/>
    <n v="6900"/>
    <s v="Keith Gordon"/>
    <s v="Scott Spencer"/>
    <s v="Billy Crudup"/>
    <s v="United States"/>
    <n v="8500000"/>
    <n v="270745"/>
    <n v="479070.85656213708"/>
    <n v="3.1852352941176472"/>
    <n v="157227.06155632986"/>
    <s v="Polygram Filmed Entertainment"/>
    <n v="105"/>
  </r>
  <r>
    <s v="My Dog Skip"/>
    <x v="1"/>
    <x v="3"/>
    <x v="20"/>
    <n v="172.2"/>
    <s v="March 3, 2000 (United States)"/>
    <x v="9"/>
    <n v="20000"/>
    <s v="Jay Russell"/>
    <s v="Willie Morris"/>
    <s v="Frankie Muniz"/>
    <s v="United States"/>
    <n v="6000000"/>
    <n v="35547761"/>
    <n v="62900132.268873401"/>
    <n v="592.4626833333333"/>
    <n v="20643299.07084785"/>
    <s v="Alcon Entertainment"/>
    <n v="95"/>
  </r>
  <r>
    <s v="Under the Sand"/>
    <x v="9"/>
    <x v="0"/>
    <x v="20"/>
    <n v="172.2"/>
    <s v="May 4, 2001 (United States)"/>
    <x v="12"/>
    <n v="8500"/>
    <s v="FranÃ§ois Ozon"/>
    <s v="FranÃ§ois Ozon"/>
    <s v="Charlotte Rampling"/>
    <s v="France"/>
    <n v="0"/>
    <n v="6531687"/>
    <n v="11557520.493031358"/>
    <n v="0"/>
    <n v="3793081.8815331012"/>
    <s v="FidÃ©litÃ© Productions"/>
    <n v="92"/>
  </r>
  <r>
    <s v="O Fantasma"/>
    <x v="9"/>
    <x v="0"/>
    <x v="20"/>
    <n v="172.2"/>
    <s v="October 20, 2000 (Portugal)"/>
    <x v="1"/>
    <n v="3200"/>
    <s v="JoÃ£o Pedro Rodrigues"/>
    <s v="JoÃ£o Pedro Rodrigues"/>
    <s v="Ricardo Meneses"/>
    <s v="Portugal"/>
    <n v="0"/>
    <n v="126783"/>
    <n v="224336.70209059233"/>
    <n v="0"/>
    <n v="73625.43554006968"/>
    <s v="Rosa Filmes"/>
    <n v="87"/>
  </r>
  <r>
    <s v="Hey Ram"/>
    <x v="4"/>
    <x v="6"/>
    <x v="20"/>
    <n v="172.2"/>
    <s v="February 18, 2000 (India)"/>
    <x v="6"/>
    <n v="12000"/>
    <s v="Kamal Haasan"/>
    <s v="H. Banerjee"/>
    <s v="Kamal Haasan"/>
    <s v="India"/>
    <n v="0"/>
    <n v="274675"/>
    <n v="486024.81126596982"/>
    <n v="0"/>
    <n v="159509.29152148665"/>
    <s v="Raajkamal Films International"/>
    <n v="186"/>
  </r>
  <r>
    <s v="Duets"/>
    <x v="0"/>
    <x v="3"/>
    <x v="20"/>
    <n v="172.2"/>
    <s v="September 15, 2000 (United States)"/>
    <x v="10"/>
    <n v="9200"/>
    <s v="Bruce Paltrow"/>
    <s v="John Byrum"/>
    <s v="Huey Lewis"/>
    <s v="United States"/>
    <n v="21000000"/>
    <n v="6620242"/>
    <n v="11714214.502903601"/>
    <n v="31.524961904761906"/>
    <n v="3844507.549361208"/>
    <s v="Hollywood Pictures"/>
    <n v="112"/>
  </r>
  <r>
    <s v="The Weight of Water"/>
    <x v="0"/>
    <x v="6"/>
    <x v="20"/>
    <n v="172.2"/>
    <s v="July 31, 2002 (France)"/>
    <x v="23"/>
    <n v="9100"/>
    <s v="Kathryn Bigelow"/>
    <s v="Anita Shreve"/>
    <s v="Catherine McCormack"/>
    <s v="United States"/>
    <n v="16000000"/>
    <n v="321279"/>
    <n v="568488.45121951215"/>
    <n v="2.0079937499999998"/>
    <n v="186573.17073170733"/>
    <s v="StudioCanal"/>
    <n v="114"/>
  </r>
  <r>
    <s v="Lucky Numbers"/>
    <x v="0"/>
    <x v="3"/>
    <x v="20"/>
    <n v="172.2"/>
    <s v="October 27, 2000 (United States)"/>
    <x v="18"/>
    <n v="9900"/>
    <s v="Nora Ephron"/>
    <s v="Adam Resnick"/>
    <s v="John Travolta"/>
    <s v="France"/>
    <n v="63000000"/>
    <n v="10890222"/>
    <n v="19269748.219512194"/>
    <n v="17.286066666666667"/>
    <n v="6324170.7317073168"/>
    <s v="Paramount Pictures"/>
    <n v="105"/>
  </r>
  <r>
    <s v="Animal Factory"/>
    <x v="0"/>
    <x v="6"/>
    <x v="20"/>
    <n v="172.2"/>
    <s v="August 1, 2000 (Spain)"/>
    <x v="14"/>
    <n v="13000"/>
    <s v="Steve Buscemi"/>
    <s v="Edward Bunker"/>
    <s v="Willem Dafoe"/>
    <s v="United States"/>
    <n v="3600000"/>
    <n v="43805"/>
    <n v="77510.937862950057"/>
    <n v="1.2168055555555555"/>
    <n v="25438.443670150988"/>
    <s v="Animal Productions LLC"/>
    <n v="94"/>
  </r>
  <r>
    <s v="Bless the Child"/>
    <x v="0"/>
    <x v="6"/>
    <x v="20"/>
    <n v="172.2"/>
    <s v="August 11, 2000 (United States)"/>
    <x v="27"/>
    <n v="14000"/>
    <s v="Chuck Russell"/>
    <s v="Cathy Cash Spellman"/>
    <s v="Kim Basinger"/>
    <s v="United States"/>
    <n v="65000000"/>
    <n v="40443010"/>
    <n v="71562050.795586526"/>
    <n v="62.22001538461538"/>
    <n v="23486068.524970964"/>
    <s v="Paramount Pictures"/>
    <n v="107"/>
  </r>
  <r>
    <s v="The Man Who Cried"/>
    <x v="0"/>
    <x v="0"/>
    <x v="20"/>
    <n v="172.2"/>
    <s v="December 8, 2000 (United Kingdom)"/>
    <x v="19"/>
    <n v="15000"/>
    <s v="Sally Potter"/>
    <s v="Sally Potter"/>
    <s v="Christina Ricci"/>
    <s v="United Kingdom"/>
    <n v="0"/>
    <n v="1322763"/>
    <n v="2340568.444250871"/>
    <n v="0"/>
    <n v="768155.05226480833"/>
    <s v="Canal+"/>
    <n v="100"/>
  </r>
  <r>
    <s v="State and Main"/>
    <x v="0"/>
    <x v="3"/>
    <x v="20"/>
    <n v="172.2"/>
    <s v="January 12, 2001 (United States)"/>
    <x v="8"/>
    <n v="21000"/>
    <s v="David Mamet"/>
    <s v="David Mamet"/>
    <s v="Philip Seymour Hoffman"/>
    <s v="France"/>
    <n v="0"/>
    <n v="9206279"/>
    <n v="16290088.335075494"/>
    <n v="0"/>
    <n v="5346271.1962833917"/>
    <s v="Filmtown Entertainment"/>
    <n v="105"/>
  </r>
  <r>
    <s v="Rugrats in Paris"/>
    <x v="2"/>
    <x v="10"/>
    <x v="20"/>
    <n v="172.2"/>
    <s v="November 17, 2000 (United States)"/>
    <x v="19"/>
    <n v="12000"/>
    <s v="Stig Bergqvist"/>
    <s v="J. David Stem"/>
    <s v="Christine Cavanaugh"/>
    <s v="Germany"/>
    <n v="30000000"/>
    <n v="103291131"/>
    <n v="182768917.62891987"/>
    <n v="344.30376999999999"/>
    <n v="59983235.191637635"/>
    <s v="Paramount Pictures"/>
    <n v="78"/>
  </r>
  <r>
    <s v="Code Unknown"/>
    <x v="4"/>
    <x v="0"/>
    <x v="20"/>
    <n v="172.2"/>
    <s v="November 30, 2001 (United States)"/>
    <x v="13"/>
    <n v="13000"/>
    <s v="Michael Haneke"/>
    <s v="Michael Haneke"/>
    <s v="Juliette Binoche"/>
    <s v="France"/>
    <n v="0"/>
    <n v="95242"/>
    <n v="168526.34959349595"/>
    <n v="0"/>
    <n v="55308.943089430897"/>
    <s v="Arte France CinÃ©ma"/>
    <n v="118"/>
  </r>
  <r>
    <s v="Maelstrom"/>
    <x v="0"/>
    <x v="0"/>
    <x v="20"/>
    <n v="172.2"/>
    <s v="September 15, 2000 (Canada)"/>
    <x v="15"/>
    <n v="5000"/>
    <s v="Denis Villeneuve"/>
    <s v="Denis Villeneuve"/>
    <s v="Marie-JosÃ©e Croze"/>
    <s v="Canada"/>
    <n v="0"/>
    <n v="254380"/>
    <n v="450113.7398373984"/>
    <n v="0"/>
    <n v="147723.57723577236"/>
    <s v="Max Films Productions"/>
    <n v="87"/>
  </r>
  <r>
    <s v="Gangster No. 1"/>
    <x v="0"/>
    <x v="6"/>
    <x v="20"/>
    <n v="172.2"/>
    <s v="June 9, 2000 (United Kingdom)"/>
    <x v="17"/>
    <n v="13000"/>
    <s v="Paul McGuigan"/>
    <s v="Johnny Ferguson"/>
    <s v="Malcolm McDowell"/>
    <s v="United Kingdom"/>
    <n v="0"/>
    <n v="30915"/>
    <n v="54702.674216027874"/>
    <n v="0"/>
    <n v="17952.961672473866"/>
    <s v="FilmFour"/>
    <n v="103"/>
  </r>
  <r>
    <s v="Taxi 2"/>
    <x v="4"/>
    <x v="2"/>
    <x v="20"/>
    <n v="172.2"/>
    <s v="October 6, 2000 (United States)"/>
    <x v="16"/>
    <n v="52000"/>
    <s v="GÃ©rard Krawczyk"/>
    <s v="Luc Besson"/>
    <s v="Samy Naceri"/>
    <s v="France"/>
    <n v="0"/>
    <n v="60726164"/>
    <n v="107452161.27061556"/>
    <n v="0"/>
    <n v="35264903.600464575"/>
    <s v="ARP SÃ©lection"/>
    <n v="88"/>
  </r>
  <r>
    <s v="Small Time Crooks"/>
    <x v="1"/>
    <x v="3"/>
    <x v="20"/>
    <n v="172.2"/>
    <s v="May 19, 2000 (United States)"/>
    <x v="17"/>
    <n v="38000"/>
    <s v="Woody Allen"/>
    <s v="Woody Allen"/>
    <s v="Woody Allen"/>
    <s v="United States"/>
    <n v="25000000"/>
    <n v="29934477"/>
    <n v="52967683.750871077"/>
    <n v="119.73790799999999"/>
    <n v="17383552.264808364"/>
    <s v="Dreamworks Pictures"/>
    <n v="94"/>
  </r>
  <r>
    <s v="Songs from the Second Floor"/>
    <x v="4"/>
    <x v="3"/>
    <x v="20"/>
    <n v="172.2"/>
    <s v="October 6, 2000 (Sweden)"/>
    <x v="37"/>
    <n v="18000"/>
    <s v="Roy Andersson"/>
    <s v="Roy Andersson"/>
    <s v="Lars Nordh"/>
    <s v="Sweden"/>
    <n v="0"/>
    <n v="80334"/>
    <n v="142147.3275261324"/>
    <n v="0"/>
    <n v="46651.56794425087"/>
    <s v="Arte France CinÃ©ma"/>
    <n v="98"/>
  </r>
  <r>
    <s v="Bounce"/>
    <x v="8"/>
    <x v="0"/>
    <x v="20"/>
    <n v="172.2"/>
    <s v="November 17, 2000 (United States)"/>
    <x v="46"/>
    <n v="20000"/>
    <s v="Don Roos"/>
    <s v="Don Roos"/>
    <s v="Ben Affleck"/>
    <s v="United States"/>
    <n v="35000000"/>
    <n v="53425292"/>
    <n v="94533603.207897797"/>
    <n v="152.64369142857143"/>
    <n v="31025140.534262486"/>
    <s v="Miramax"/>
    <n v="106"/>
  </r>
  <r>
    <s v="Bread and Tulips"/>
    <x v="8"/>
    <x v="3"/>
    <x v="20"/>
    <n v="172.2"/>
    <s v="November 2, 2001 (United States)"/>
    <x v="4"/>
    <n v="9200"/>
    <s v="Silvio Soldini"/>
    <s v="Silvio Soldini"/>
    <s v="Licia Maglietta"/>
    <s v="Italy"/>
    <n v="0"/>
    <n v="9719848"/>
    <n v="17198825.11962834"/>
    <n v="0"/>
    <n v="5644511.0336817652"/>
    <s v="Monogatari"/>
    <n v="114"/>
  </r>
  <r>
    <s v="Brother"/>
    <x v="3"/>
    <x v="6"/>
    <x v="20"/>
    <n v="172.2"/>
    <s v="January 27, 2001 (Japan)"/>
    <x v="12"/>
    <n v="22000"/>
    <s v="Takeshi Kitano"/>
    <s v="Takeshi Kitano"/>
    <s v="Takeshi Kitano"/>
    <s v="United States"/>
    <n v="10000000"/>
    <n v="15250594"/>
    <n v="26985226.43321719"/>
    <n v="152.50594000000001"/>
    <n v="8856326.3646922186"/>
    <s v="Recorded Picture Company (RPC)"/>
    <n v="114"/>
  </r>
  <r>
    <s v="Love, Honor and Obey"/>
    <x v="0"/>
    <x v="3"/>
    <x v="20"/>
    <n v="172.2"/>
    <s v="February 9, 2001 (United States)"/>
    <x v="16"/>
    <n v="5200"/>
    <s v="Dominic Anciano"/>
    <s v="Dominic Anciano"/>
    <s v="Sadie Frost"/>
    <s v="United Kingdom"/>
    <n v="0"/>
    <n v="1400"/>
    <n v="2477.2357723577234"/>
    <n v="0"/>
    <n v="813.00813008130081"/>
    <s v="British Broadcasting Corporation (BBC)"/>
    <n v="103"/>
  </r>
  <r>
    <s v="Nurse Betty"/>
    <x v="0"/>
    <x v="3"/>
    <x v="20"/>
    <n v="172.2"/>
    <s v="September 8, 2000 (United States)"/>
    <x v="19"/>
    <n v="33000"/>
    <s v="Neil LaBute"/>
    <s v="John C. Richards"/>
    <s v="RenÃ©e Zellweger"/>
    <s v="Germany"/>
    <n v="35000000"/>
    <n v="29364989"/>
    <n v="51960000.861207895"/>
    <n v="83.899968571428573"/>
    <n v="17052839.140534263"/>
    <s v="Gramercy Pictures (I)"/>
    <n v="110"/>
  </r>
  <r>
    <s v="The House of Mirth"/>
    <x v="1"/>
    <x v="11"/>
    <x v="20"/>
    <n v="172.2"/>
    <s v="October 13, 2000 (United Kingdom)"/>
    <x v="9"/>
    <n v="7200"/>
    <s v="Terence Davies"/>
    <s v="Edith Wharton"/>
    <s v="Gillian Anderson"/>
    <s v="United Kingdom"/>
    <n v="10000000"/>
    <n v="5164404"/>
    <n v="9138175.9512195121"/>
    <n v="51.644040000000004"/>
    <n v="2999073.1707317075"/>
    <s v="Three Rivers Production"/>
    <n v="135"/>
  </r>
  <r>
    <s v="Beautiful"/>
    <x v="8"/>
    <x v="3"/>
    <x v="20"/>
    <n v="172.2"/>
    <s v="September 29, 2000 (United States)"/>
    <x v="41"/>
    <n v="3700"/>
    <s v="Sally Field"/>
    <s v="Jon Bernstein"/>
    <s v="Minnie Driver"/>
    <s v="United States"/>
    <n v="14000000"/>
    <n v="3169930"/>
    <n v="5609045.7084785132"/>
    <n v="22.642357142857144"/>
    <n v="1840842.044134727"/>
    <s v="Destination Films"/>
    <n v="112"/>
  </r>
  <r>
    <s v="Here on Earth"/>
    <x v="8"/>
    <x v="0"/>
    <x v="20"/>
    <n v="172.2"/>
    <s v="March 24, 2000 (United States)"/>
    <x v="33"/>
    <n v="8300"/>
    <s v="Mark Piznarski"/>
    <s v="Michael Seitzman"/>
    <s v="Chris Klein"/>
    <s v="United States"/>
    <n v="15000000"/>
    <n v="10873148"/>
    <n v="19239536.55981417"/>
    <n v="72.487653333333341"/>
    <n v="6314255.5168408826"/>
    <s v="Fox 2000 Pictures"/>
    <n v="96"/>
  </r>
  <r>
    <s v="The Million Dollar Hotel"/>
    <x v="0"/>
    <x v="0"/>
    <x v="20"/>
    <n v="172.2"/>
    <s v="February 10, 2000 (Germany)"/>
    <x v="23"/>
    <n v="21000"/>
    <s v="Wim Wenders"/>
    <s v="Nicholas Klein"/>
    <s v="Jeremy Davies"/>
    <s v="Germany"/>
    <n v="8000000"/>
    <n v="105983"/>
    <n v="187532.056329849"/>
    <n v="1.3247875"/>
    <n v="61546.457607433222"/>
    <s v="Icon Entertainment International"/>
    <n v="122"/>
  </r>
  <r>
    <s v="The Tigger Movie"/>
    <x v="2"/>
    <x v="10"/>
    <x v="20"/>
    <n v="172.2"/>
    <s v="February 11, 2000 (United States)"/>
    <x v="5"/>
    <n v="18000"/>
    <s v="Jun Falkenstein"/>
    <s v="Eddie Guzelian"/>
    <s v="Jim Cummings"/>
    <s v="United States"/>
    <n v="30000000"/>
    <n v="96159800"/>
    <n v="170150354.58768874"/>
    <n v="320.53266666666667"/>
    <n v="55841927.990708478"/>
    <s v="Disney Television Animation"/>
    <n v="77"/>
  </r>
  <r>
    <s v="What Planet Are You From?"/>
    <x v="0"/>
    <x v="3"/>
    <x v="20"/>
    <n v="172.2"/>
    <s v="March 3, 2000 (United States)"/>
    <x v="41"/>
    <n v="9100"/>
    <s v="Mike Nichols"/>
    <s v="Garry Shandling"/>
    <s v="Garry Shandling"/>
    <s v="United States"/>
    <n v="60000000"/>
    <n v="14145677"/>
    <n v="25030126.491869919"/>
    <n v="23.576128333333333"/>
    <n v="8214678.8617886184"/>
    <s v="Brillstein-Grey Entertainment"/>
    <n v="105"/>
  </r>
  <r>
    <s v="Sade"/>
    <x v="3"/>
    <x v="5"/>
    <x v="20"/>
    <n v="172.2"/>
    <s v="August 23, 2000 (France)"/>
    <x v="10"/>
    <n v="1700"/>
    <s v="BenoÃ®t Jacquot"/>
    <s v="Serge Bramly"/>
    <s v="Daniel Auteuil"/>
    <s v="France"/>
    <n v="0"/>
    <n v="100544"/>
    <n v="177907.99535423925"/>
    <n v="0"/>
    <n v="58387.921022067363"/>
    <s v="AlicÃ©lÃ©o"/>
    <n v="100"/>
  </r>
  <r>
    <s v="Committed"/>
    <x v="0"/>
    <x v="3"/>
    <x v="20"/>
    <n v="172.2"/>
    <s v="April 18, 2000 (Canada)"/>
    <x v="27"/>
    <n v="3700"/>
    <s v="Lisa Krueger"/>
    <s v="Lisa Krueger"/>
    <s v="Heather Graham"/>
    <s v="United States"/>
    <n v="3000000"/>
    <n v="40361"/>
    <n v="71416.937862950057"/>
    <n v="1.3453666666666666"/>
    <n v="23438.443670150988"/>
    <s v="Miramax"/>
    <n v="98"/>
  </r>
  <r>
    <s v="Tillsammans"/>
    <x v="0"/>
    <x v="3"/>
    <x v="20"/>
    <n v="172.2"/>
    <s v="September 21, 2001 (United States)"/>
    <x v="34"/>
    <n v="21000"/>
    <s v="Lukas Moodysson"/>
    <s v="Lukas Moodysson"/>
    <s v="Lisa Lindgren"/>
    <s v="Sweden"/>
    <n v="0"/>
    <n v="14596148"/>
    <n v="25827214.260162603"/>
    <n v="0"/>
    <n v="8476276.4227642287"/>
    <s v="Memfis Film"/>
    <n v="106"/>
  </r>
  <r>
    <s v="Harrison's Flowers"/>
    <x v="0"/>
    <x v="0"/>
    <x v="20"/>
    <n v="172.2"/>
    <s v="March 15, 2002 (United States)"/>
    <x v="12"/>
    <n v="6100"/>
    <s v="Ã‰lie Chouraqui"/>
    <s v="Isabel Ellsen"/>
    <s v="Andie MacDowell"/>
    <s v="France"/>
    <n v="8000000"/>
    <n v="3033646"/>
    <n v="5367897.4227642277"/>
    <n v="37.920574999999999"/>
    <n v="1761699.1869918699"/>
    <s v="7 Films CinÃ©ma"/>
    <n v="121"/>
  </r>
  <r>
    <s v="The Specials"/>
    <x v="0"/>
    <x v="2"/>
    <x v="20"/>
    <n v="172.2"/>
    <s v="September 18, 2000 (United States)"/>
    <x v="1"/>
    <n v="2200"/>
    <s v="Craig Mazin"/>
    <s v="James Gunn"/>
    <s v="Rob Lowe"/>
    <s v="United States"/>
    <n v="1000000"/>
    <n v="13276"/>
    <n v="23491.272938443672"/>
    <n v="1.3275999999999999"/>
    <n v="7709.6399535423925"/>
    <s v="Brillstein-Grey Entertainment"/>
    <n v="82"/>
  </r>
  <r>
    <s v="Love's Labour's Lost"/>
    <x v="1"/>
    <x v="11"/>
    <x v="20"/>
    <n v="172.2"/>
    <s v="March 31, 2000 (United Kingdom)"/>
    <x v="22"/>
    <n v="4400"/>
    <s v="Kenneth Branagh"/>
    <s v="William Shakespeare"/>
    <s v="Alessandro Nivola"/>
    <s v="United Kingdom"/>
    <n v="13000000"/>
    <n v="299792"/>
    <n v="530468.19047619053"/>
    <n v="2.3060923076923077"/>
    <n v="174095.23809523811"/>
    <s v="PathÃ© Pictures International"/>
    <n v="93"/>
  </r>
  <r>
    <s v="Lost Souls"/>
    <x v="0"/>
    <x v="0"/>
    <x v="20"/>
    <n v="172.2"/>
    <s v="October 13, 2000 (United States)"/>
    <x v="25"/>
    <n v="11000"/>
    <s v="Janusz Kaminski"/>
    <s v="Pierce Gardner"/>
    <s v="Winona Ryder"/>
    <s v="United States"/>
    <n v="50000000"/>
    <n v="31355910"/>
    <n v="55482844.233449474"/>
    <n v="62.711819999999996"/>
    <n v="18209006.968641113"/>
    <s v="Prufrock Pictures"/>
    <n v="97"/>
  </r>
  <r>
    <s v="The Golden Bowl"/>
    <x v="0"/>
    <x v="0"/>
    <x v="20"/>
    <n v="172.2"/>
    <s v="May 25, 2001 (United States)"/>
    <x v="23"/>
    <n v="4200"/>
    <s v="James Ivory"/>
    <s v="Henry James"/>
    <s v="Uma Thurman"/>
    <s v="United States"/>
    <n v="15000000"/>
    <n v="5753678"/>
    <n v="10180869.260162601"/>
    <n v="38.357853333333338"/>
    <n v="3341276.4227642277"/>
    <s v="Merchant Ivory Productions"/>
    <n v="130"/>
  </r>
  <r>
    <s v="Digimon: The Movie"/>
    <x v="1"/>
    <x v="10"/>
    <x v="20"/>
    <n v="172.2"/>
    <s v="October 6, 2000 (United States)"/>
    <x v="10"/>
    <n v="7000"/>
    <s v="Directors"/>
    <s v="Akiyoshi Hongo"/>
    <s v="Lara Jill Miller"/>
    <s v="United States"/>
    <n v="5000000"/>
    <n v="16643191"/>
    <n v="29449362.93670151"/>
    <n v="332.86381999999998"/>
    <n v="9665035.423925668"/>
    <s v="Saban Entertainment"/>
    <n v="82"/>
  </r>
  <r>
    <s v="Kaho Naa... Pyaar Hai"/>
    <x v="4"/>
    <x v="2"/>
    <x v="20"/>
    <n v="172.2"/>
    <s v="January 14, 2000 (India)"/>
    <x v="15"/>
    <n v="14000"/>
    <s v="Rakesh Roshan"/>
    <s v="Rakesh Roshan"/>
    <s v="Hrithik Roshan"/>
    <s v="India"/>
    <n v="0"/>
    <n v="0"/>
    <n v="0"/>
    <n v="0"/>
    <n v="0"/>
    <s v="Film Kraft"/>
    <n v="172"/>
  </r>
  <r>
    <s v="Sordid Lives"/>
    <x v="0"/>
    <x v="3"/>
    <x v="20"/>
    <n v="172.2"/>
    <s v="May 11, 2001 (United States)"/>
    <x v="8"/>
    <n v="2900"/>
    <s v="Del Shores"/>
    <s v="Del Shores"/>
    <s v="Delta Burke"/>
    <s v="United States"/>
    <n v="0"/>
    <n v="1111273"/>
    <n v="1966346.5917537748"/>
    <n v="0"/>
    <n v="645338.55981416954"/>
    <s v="Daly-Harris Productions"/>
    <n v="111"/>
  </r>
  <r>
    <s v="The Monkey's Mask"/>
    <x v="0"/>
    <x v="6"/>
    <x v="20"/>
    <n v="172.2"/>
    <s v="May 10, 2001 (Australia)"/>
    <x v="27"/>
    <n v="1500"/>
    <s v="Samantha Lang"/>
    <s v="Anne Kennedy"/>
    <s v="Susie Porter"/>
    <s v="Australia"/>
    <n v="0"/>
    <n v="6831"/>
    <n v="12087.141114982578"/>
    <n v="0"/>
    <n v="3966.8989547038327"/>
    <s v="Arenafilm"/>
    <n v="93"/>
  </r>
  <r>
    <s v="Suzhou River"/>
    <x v="3"/>
    <x v="0"/>
    <x v="20"/>
    <n v="172.2"/>
    <s v="October 11, 2000 (France)"/>
    <x v="34"/>
    <n v="4400"/>
    <s v="Ye Lou"/>
    <s v="Ye Lou"/>
    <s v="Xun Zhou"/>
    <s v="Germany"/>
    <n v="0"/>
    <n v="0"/>
    <n v="0"/>
    <n v="0"/>
    <n v="0"/>
    <s v="Coproduction Office"/>
    <n v="83"/>
  </r>
  <r>
    <s v="The Next Best Thing"/>
    <x v="8"/>
    <x v="3"/>
    <x v="20"/>
    <n v="172.2"/>
    <s v="March 3, 2000 (United States)"/>
    <x v="32"/>
    <n v="11000"/>
    <s v="John Schlesinger"/>
    <s v="Tom Ropelewski"/>
    <s v="Madonna"/>
    <s v="United States"/>
    <n v="25000000"/>
    <n v="24362772"/>
    <n v="43108807.36585366"/>
    <n v="97.451087999999999"/>
    <n v="14147951.219512194"/>
    <s v="Lakeshore Entertainment"/>
    <n v="108"/>
  </r>
  <r>
    <s v="Ed Gein"/>
    <x v="4"/>
    <x v="5"/>
    <x v="20"/>
    <n v="172.2"/>
    <s v="July 20, 2001 (United Kingdom)"/>
    <x v="30"/>
    <n v="5100"/>
    <s v="Chuck Parello"/>
    <s v="Stephen Johnston"/>
    <s v="Steve Railsback"/>
    <s v="United States"/>
    <n v="0"/>
    <n v="0"/>
    <n v="0"/>
    <n v="0"/>
    <n v="0"/>
    <s v="Tartan Films"/>
    <n v="89"/>
  </r>
  <r>
    <s v="Gun Shy"/>
    <x v="0"/>
    <x v="3"/>
    <x v="20"/>
    <n v="172.2"/>
    <s v="March 9, 2000 (Australia)"/>
    <x v="46"/>
    <n v="7000"/>
    <s v="Eric Blakeney"/>
    <s v="Eric Blakeney"/>
    <s v="Liam Neeson"/>
    <s v="United States"/>
    <n v="14000000"/>
    <n v="3284444"/>
    <n v="5811672.9779326366"/>
    <n v="23.460314285714283"/>
    <n v="1907342.6248548201"/>
    <s v="Hollywood Pictures"/>
    <n v="101"/>
  </r>
  <r>
    <s v="Big Eden"/>
    <x v="8"/>
    <x v="3"/>
    <x v="20"/>
    <n v="172.2"/>
    <s v="April 18, 2000 (United States)"/>
    <x v="4"/>
    <n v="4200"/>
    <s v="Thomas Bezucha"/>
    <s v="Thomas Bezucha"/>
    <s v="Arye Gross"/>
    <s v="United States"/>
    <n v="0"/>
    <n v="512451"/>
    <n v="906758.53484320559"/>
    <n v="0"/>
    <n v="297590.59233449475"/>
    <s v="Chaiken Films"/>
    <n v="118"/>
  </r>
  <r>
    <s v="Harry Potter and the Sorcerer's Stone"/>
    <x v="1"/>
    <x v="1"/>
    <x v="21"/>
    <n v="177.1"/>
    <s v="November 16, 2001 (United States)"/>
    <x v="37"/>
    <n v="685000"/>
    <s v="Chris Columbus"/>
    <s v="J.K. Rowling"/>
    <s v="Daniel Radcliffe"/>
    <s v="United Kingdom"/>
    <n v="125000000"/>
    <n v="1006968171"/>
    <n v="1732485610.9751554"/>
    <n v="805.57453680000003"/>
    <n v="568587335.4037267"/>
    <s v="Warner Bros."/>
    <n v="152"/>
  </r>
  <r>
    <s v="The Fast and the Furious"/>
    <x v="8"/>
    <x v="2"/>
    <x v="21"/>
    <n v="177.1"/>
    <s v="June 22, 2001 (United States)"/>
    <x v="8"/>
    <n v="362000"/>
    <s v="Rob Cohen"/>
    <s v="Ken Li"/>
    <s v="Vin Diesel"/>
    <s v="United States"/>
    <n v="38000000"/>
    <n v="207305509"/>
    <n v="356668484.42857146"/>
    <n v="545.54081315789472"/>
    <n v="117055623.37662338"/>
    <s v="Universal Pictures"/>
    <n v="106"/>
  </r>
  <r>
    <s v="The Lord of the Rings: The Fellowship of the Ring"/>
    <x v="8"/>
    <x v="2"/>
    <x v="21"/>
    <n v="177.1"/>
    <s v="December 19, 2001 (United States)"/>
    <x v="63"/>
    <n v="1700000"/>
    <s v="Peter Jackson"/>
    <s v="J.R.R. Tolkien"/>
    <s v="Elijah Wood"/>
    <s v="New Zealand"/>
    <n v="93000000"/>
    <n v="897690072"/>
    <n v="1544472981.0186336"/>
    <n v="965.25814193548388"/>
    <n v="506883157.53811407"/>
    <s v="New Line Cinema"/>
    <n v="178"/>
  </r>
  <r>
    <s v="Legally Blonde"/>
    <x v="8"/>
    <x v="3"/>
    <x v="21"/>
    <n v="177.1"/>
    <s v="July 13, 2001 (United States)"/>
    <x v="21"/>
    <n v="195000"/>
    <s v="Robert Luketic"/>
    <s v="Amanda Brown"/>
    <s v="Reese Witherspoon"/>
    <s v="United States"/>
    <n v="18000000"/>
    <n v="141774679"/>
    <n v="243922894.92546585"/>
    <n v="787.63710555555554"/>
    <n v="80053460.756634668"/>
    <s v="Metro-Goldwyn-Mayer (MGM)"/>
    <n v="96"/>
  </r>
  <r>
    <s v="Mulholland Dr."/>
    <x v="0"/>
    <x v="0"/>
    <x v="21"/>
    <n v="177.1"/>
    <s v="October 19, 2001 (United States)"/>
    <x v="6"/>
    <n v="331000"/>
    <s v="David Lynch"/>
    <s v="David Lynch"/>
    <s v="Naomi Watts"/>
    <s v="France"/>
    <n v="15000000"/>
    <n v="20263646"/>
    <n v="34863540.01242236"/>
    <n v="135.09097333333332"/>
    <n v="11441923.207227556"/>
    <s v="Les Films Alain Sarde"/>
    <n v="147"/>
  </r>
  <r>
    <s v="Monsters, Inc."/>
    <x v="2"/>
    <x v="10"/>
    <x v="21"/>
    <n v="177.1"/>
    <s v="November 2, 2001 (United States)"/>
    <x v="31"/>
    <n v="838000"/>
    <s v="Pete Docter"/>
    <s v="Pete Docter"/>
    <s v="Billy Crystal"/>
    <s v="United States"/>
    <n v="115000000"/>
    <n v="579707738"/>
    <n v="997385362.89440989"/>
    <n v="504.09368521739128"/>
    <n v="327333561.82947487"/>
    <s v="Pixar Animation Studios"/>
    <n v="92"/>
  </r>
  <r>
    <s v="Spirited Away"/>
    <x v="1"/>
    <x v="10"/>
    <x v="21"/>
    <n v="177.1"/>
    <s v="March 28, 2003 (United States)"/>
    <x v="60"/>
    <n v="679000"/>
    <s v="Hayao Miyazaki"/>
    <s v="Hayao Miyazaki"/>
    <s v="Daveigh Chase"/>
    <s v="Japan"/>
    <n v="19000000"/>
    <n v="355475245"/>
    <n v="611594055.06211185"/>
    <n v="1870.9223421052632"/>
    <n v="200720070.58159232"/>
    <s v="Tokuma Shoten"/>
    <n v="125"/>
  </r>
  <r>
    <s v="Donnie Darko"/>
    <x v="0"/>
    <x v="0"/>
    <x v="21"/>
    <n v="177.1"/>
    <s v="January 19, 2001 (Mexico)"/>
    <x v="45"/>
    <n v="755000"/>
    <s v="Richard Kelly"/>
    <s v="Richard Kelly"/>
    <s v="Jake Gyllenhaal"/>
    <s v="United States"/>
    <n v="6000000"/>
    <n v="6981586"/>
    <n v="12011797.031055901"/>
    <n v="116.35976666666667"/>
    <n v="3942171.654432524"/>
    <s v="Pandora Cinema"/>
    <n v="113"/>
  </r>
  <r>
    <s v="Not Another Teen Movie"/>
    <x v="0"/>
    <x v="3"/>
    <x v="21"/>
    <n v="177.1"/>
    <s v="December 14, 2001 (United States)"/>
    <x v="46"/>
    <n v="100000"/>
    <s v="Joel Gallen"/>
    <s v="Mike Bender"/>
    <s v="Chyler Leigh"/>
    <s v="United States"/>
    <n v="15000000"/>
    <n v="66468985"/>
    <n v="114359682.26708075"/>
    <n v="443.12656666666663"/>
    <n v="37531894.409937888"/>
    <s v="Columbia Pictures"/>
    <n v="89"/>
  </r>
  <r>
    <s v="Scary Movie 2"/>
    <x v="0"/>
    <x v="3"/>
    <x v="21"/>
    <n v="177.1"/>
    <s v="July 4, 2001 (United States)"/>
    <x v="11"/>
    <n v="152000"/>
    <s v="Keenen Ivory Wayans"/>
    <s v="Shawn Wayans"/>
    <s v="Anna Faris"/>
    <s v="United States"/>
    <n v="45000000"/>
    <n v="141220678"/>
    <n v="242969737.92546585"/>
    <n v="313.82372888888892"/>
    <n v="79740642.574816495"/>
    <s v="Dimension Films"/>
    <n v="83"/>
  </r>
  <r>
    <s v="Ocean's Eleven"/>
    <x v="8"/>
    <x v="6"/>
    <x v="21"/>
    <n v="177.1"/>
    <s v="December 7, 2001 (United States)"/>
    <x v="3"/>
    <n v="531000"/>
    <s v="Steven Soderbergh"/>
    <s v="George Clayton Johnson"/>
    <s v="George Clooney"/>
    <s v="United States"/>
    <n v="85000000"/>
    <n v="450717150"/>
    <n v="775457456.83229816"/>
    <n v="530.25547058823531"/>
    <n v="254498673.06606439"/>
    <s v="Warner Bros."/>
    <n v="116"/>
  </r>
  <r>
    <s v="Shrek"/>
    <x v="1"/>
    <x v="10"/>
    <x v="21"/>
    <n v="177.1"/>
    <s v="May 18, 2001 (United States)"/>
    <x v="6"/>
    <n v="630000"/>
    <s v="Andrew Adamson"/>
    <s v="William Steig"/>
    <s v="Mike Myers"/>
    <s v="United States"/>
    <n v="60000000"/>
    <n v="487853320"/>
    <n v="839350121.98757768"/>
    <n v="813.08886666666672"/>
    <n v="275467713.15640885"/>
    <s v="DreamWorks Animation"/>
    <n v="90"/>
  </r>
  <r>
    <s v="Black Hawk Down"/>
    <x v="0"/>
    <x v="0"/>
    <x v="21"/>
    <n v="177.1"/>
    <s v="January 18, 2002 (United States)"/>
    <x v="3"/>
    <n v="372000"/>
    <s v="Ridley Scott"/>
    <s v="Mark Bowden"/>
    <s v="Josh Hartnett"/>
    <s v="United States"/>
    <n v="92000000"/>
    <n v="172989651"/>
    <n v="297628157.31055903"/>
    <n v="188.03222934782607"/>
    <n v="97679080.180688888"/>
    <s v="Revolution Studios"/>
    <n v="144"/>
  </r>
  <r>
    <s v="A Beautiful Mind"/>
    <x v="8"/>
    <x v="5"/>
    <x v="21"/>
    <n v="177.1"/>
    <s v="January 4, 2002 (United States)"/>
    <x v="7"/>
    <n v="871000"/>
    <s v="Ron Howard"/>
    <s v="Akiva Goldsman"/>
    <s v="Russell Crowe"/>
    <s v="United States"/>
    <n v="58000000"/>
    <n v="316791257"/>
    <n v="545038373.84472048"/>
    <n v="546.19182241379315"/>
    <n v="178877050.81874648"/>
    <s v="Universal Pictures"/>
    <n v="135"/>
  </r>
  <r>
    <s v="The Mummy Returns"/>
    <x v="8"/>
    <x v="2"/>
    <x v="21"/>
    <n v="177.1"/>
    <s v="May 4, 2001 (United States)"/>
    <x v="5"/>
    <n v="307000"/>
    <s v="Stephen Sommers"/>
    <s v="Stephen Sommers"/>
    <s v="Brendan Fraser"/>
    <s v="United States"/>
    <n v="98000000"/>
    <n v="443280904"/>
    <n v="762663418.6832298"/>
    <n v="452.32745306122445"/>
    <n v="250299776.39751554"/>
    <s v="Universal Pictures"/>
    <n v="130"/>
  </r>
  <r>
    <s v="Pearl Harbor"/>
    <x v="8"/>
    <x v="2"/>
    <x v="21"/>
    <n v="177.1"/>
    <s v="May 25, 2001 (United States)"/>
    <x v="19"/>
    <n v="317000"/>
    <s v="Michael Bay"/>
    <s v="Randall Wallace"/>
    <s v="Ben Affleck"/>
    <s v="United States"/>
    <n v="140000000"/>
    <n v="449220945"/>
    <n v="772883240.77639759"/>
    <n v="320.87210357142857"/>
    <n v="253653836.81535858"/>
    <s v="Touchstone Pictures"/>
    <n v="183"/>
  </r>
  <r>
    <s v="The Royal Tenenbaums"/>
    <x v="0"/>
    <x v="3"/>
    <x v="21"/>
    <n v="177.1"/>
    <s v="January 4, 2002 (United States)"/>
    <x v="37"/>
    <n v="273000"/>
    <s v="Wes Anderson"/>
    <s v="Wes Anderson"/>
    <s v="Gene Hackman"/>
    <s v="United States"/>
    <n v="21000000"/>
    <n v="71444482"/>
    <n v="122920009.40372671"/>
    <n v="340.21181904761903"/>
    <n v="40341322.416713722"/>
    <s v="Touchstone Pictures"/>
    <n v="110"/>
  </r>
  <r>
    <s v="AmÃ©lie"/>
    <x v="0"/>
    <x v="3"/>
    <x v="21"/>
    <n v="177.1"/>
    <s v="February 8, 2002 (United States)"/>
    <x v="28"/>
    <n v="717000"/>
    <s v="Jean-Pierre Jeunet"/>
    <s v="Guillaume Laurant"/>
    <s v="Audrey Tautou"/>
    <s v="France"/>
    <n v="10000000"/>
    <n v="173997108"/>
    <n v="299361483.95031059"/>
    <n v="1739.97108"/>
    <n v="98247943.534726143"/>
    <s v="Claudie Ossard Productions"/>
    <n v="122"/>
  </r>
  <r>
    <s v="Training Day"/>
    <x v="0"/>
    <x v="6"/>
    <x v="21"/>
    <n v="177.1"/>
    <s v="October 5, 2001 (United States)"/>
    <x v="3"/>
    <n v="403000"/>
    <s v="Antoine Fuqua"/>
    <s v="David Ayer"/>
    <s v="Denzel Washington"/>
    <s v="United States"/>
    <n v="45000000"/>
    <n v="104876233"/>
    <n v="180439233.17391303"/>
    <n v="233.05829555555556"/>
    <n v="59218652.173913047"/>
    <s v="Warner Bros."/>
    <n v="122"/>
  </r>
  <r>
    <s v="A.I. Artificial Intelligence"/>
    <x v="8"/>
    <x v="0"/>
    <x v="21"/>
    <n v="177.1"/>
    <s v="June 29, 2001 (United States)"/>
    <x v="13"/>
    <n v="295000"/>
    <s v="Steven Spielberg"/>
    <s v="Brian Aldiss"/>
    <s v="Haley Joel Osment"/>
    <s v="United States"/>
    <n v="100000000"/>
    <n v="235926552"/>
    <n v="405910900.02484471"/>
    <n v="235.92655200000002"/>
    <n v="133216573.6871824"/>
    <s v="Warner Bros."/>
    <n v="146"/>
  </r>
  <r>
    <s v="Ghost World"/>
    <x v="0"/>
    <x v="3"/>
    <x v="21"/>
    <n v="177.1"/>
    <s v="September 21, 2001 (United States)"/>
    <x v="4"/>
    <n v="115000"/>
    <s v="Terry Zwigoff"/>
    <s v="Daniel Clowes"/>
    <s v="Steve Buscemi"/>
    <s v="United States"/>
    <n v="7000000"/>
    <n v="8764007"/>
    <n v="15078446.826086957"/>
    <n v="125.20009999999999"/>
    <n v="4948620.5533596836"/>
    <s v="United Artists"/>
    <n v="111"/>
  </r>
  <r>
    <s v="Super Troopers"/>
    <x v="0"/>
    <x v="3"/>
    <x v="21"/>
    <n v="177.1"/>
    <s v="February 15, 2002 (United States)"/>
    <x v="12"/>
    <n v="98000"/>
    <s v="Jay Chandrasekhar"/>
    <s v="Jay Chandrasekhar"/>
    <s v="Jay Chandrasekhar"/>
    <s v="United States"/>
    <n v="3000000"/>
    <n v="23182223"/>
    <n v="39884942.677018635"/>
    <n v="772.74076666666667"/>
    <n v="13089905.702992661"/>
    <s v="Fox Searchlight Pictures"/>
    <n v="100"/>
  </r>
  <r>
    <s v="A Knight's Tale"/>
    <x v="8"/>
    <x v="2"/>
    <x v="21"/>
    <n v="177.1"/>
    <s v="May 11, 2001 (United States)"/>
    <x v="15"/>
    <n v="176000"/>
    <s v="Brian Helgeland"/>
    <s v="Brian Helgeland"/>
    <s v="Heath Ledger"/>
    <s v="United States"/>
    <n v="65000000"/>
    <n v="117487473"/>
    <n v="202136832.42857143"/>
    <n v="180.74995846153845"/>
    <n v="66339623.376623377"/>
    <s v="Columbia Pictures"/>
    <n v="132"/>
  </r>
  <r>
    <s v="Blow"/>
    <x v="0"/>
    <x v="5"/>
    <x v="21"/>
    <n v="177.1"/>
    <s v="April 6, 2001 (United States)"/>
    <x v="37"/>
    <n v="246000"/>
    <s v="Ted Demme"/>
    <s v="Bruce Porter"/>
    <s v="Johnny Depp"/>
    <s v="United States"/>
    <n v="53000000"/>
    <n v="83282296"/>
    <n v="143286931.6273292"/>
    <n v="157.13640754716982"/>
    <n v="47025576.510446079"/>
    <s v="Apostle"/>
    <n v="124"/>
  </r>
  <r>
    <s v="Hannibal"/>
    <x v="0"/>
    <x v="6"/>
    <x v="21"/>
    <n v="177.1"/>
    <s v="February 9, 2001 (United States)"/>
    <x v="8"/>
    <n v="261000"/>
    <s v="Ridley Scott"/>
    <s v="Thomas Harris"/>
    <s v="Anthony Hopkins"/>
    <s v="United States"/>
    <n v="87000000"/>
    <n v="351692268"/>
    <n v="605085454.88198757"/>
    <n v="404.24398620689652"/>
    <n v="198584002.25861096"/>
    <s v="Metro-Goldwyn-Mayer (MGM)"/>
    <n v="131"/>
  </r>
  <r>
    <s v="The Princess Diaries"/>
    <x v="2"/>
    <x v="3"/>
    <x v="21"/>
    <n v="177.1"/>
    <s v="August 3, 2001 (United States)"/>
    <x v="5"/>
    <n v="133000"/>
    <s v="Garry Marshall"/>
    <s v="Meg Cabot"/>
    <s v="Julie Andrews"/>
    <s v="United States"/>
    <n v="26000000"/>
    <n v="165335153"/>
    <n v="284458617.27329195"/>
    <n v="635.90443461538462"/>
    <n v="93356946.922642574"/>
    <s v="Walt Disney Pictures"/>
    <n v="111"/>
  </r>
  <r>
    <s v="Moulin Rouge!"/>
    <x v="8"/>
    <x v="0"/>
    <x v="21"/>
    <n v="177.1"/>
    <s v="June 1, 2001 (United States)"/>
    <x v="37"/>
    <n v="271000"/>
    <s v="Baz Luhrmann"/>
    <s v="Baz Luhrmann"/>
    <s v="Nicole Kidman"/>
    <s v="Australia"/>
    <n v="50000000"/>
    <n v="184935320"/>
    <n v="318180643.72670805"/>
    <n v="369.87063999999998"/>
    <n v="104424234.89553925"/>
    <s v="Twentieth Century Fox"/>
    <n v="127"/>
  </r>
  <r>
    <s v="Vanilla Sky"/>
    <x v="0"/>
    <x v="7"/>
    <x v="21"/>
    <n v="177.1"/>
    <s v="December 14, 2001 (United States)"/>
    <x v="15"/>
    <n v="253000"/>
    <s v="Cameron Crowe"/>
    <s v="Alejandro AmenÃ¡bar"/>
    <s v="Tom Cruise"/>
    <s v="United States"/>
    <n v="68000000"/>
    <n v="203388341"/>
    <n v="349929009.04968947"/>
    <n v="299.1005014705882"/>
    <n v="114843783.73800114"/>
    <s v="Paramount Pictures"/>
    <n v="136"/>
  </r>
  <r>
    <s v="Thir13en Ghosts"/>
    <x v="0"/>
    <x v="7"/>
    <x v="21"/>
    <n v="177.1"/>
    <s v="October 26, 2001 (United States)"/>
    <x v="41"/>
    <n v="81000"/>
    <s v="Steve Beck"/>
    <s v="Robb White"/>
    <s v="Tony Shalhoub"/>
    <s v="United States"/>
    <n v="42000000"/>
    <n v="68467960"/>
    <n v="117798912.54658385"/>
    <n v="163.01895238095238"/>
    <n v="38660621.118012421"/>
    <s v="Warner Bros."/>
    <n v="91"/>
  </r>
  <r>
    <s v="Planet of the Apes"/>
    <x v="8"/>
    <x v="2"/>
    <x v="21"/>
    <n v="177.1"/>
    <s v="July 27, 2001 (United States)"/>
    <x v="46"/>
    <n v="213000"/>
    <s v="Tim Burton"/>
    <s v="Pierre Boulle"/>
    <s v="Mark Wahlberg"/>
    <s v="United States"/>
    <n v="100000000"/>
    <n v="362211740"/>
    <n v="623184173.78881991"/>
    <n v="362.21174000000002"/>
    <n v="204523850.93167704"/>
    <s v="Twentieth Century Fox"/>
    <n v="119"/>
  </r>
  <r>
    <s v="The Others"/>
    <x v="8"/>
    <x v="4"/>
    <x v="21"/>
    <n v="177.1"/>
    <s v="August 10, 2001 (United States)"/>
    <x v="37"/>
    <n v="346000"/>
    <s v="Alejandro AmenÃ¡bar"/>
    <s v="Alejandro AmenÃ¡bar"/>
    <s v="Nicole Kidman"/>
    <s v="Spain"/>
    <n v="17000000"/>
    <n v="209947037"/>
    <n v="361213225.14906836"/>
    <n v="1234.9825705882354"/>
    <n v="118547169.39582157"/>
    <s v="Cruise/Wagner Productions"/>
    <n v="104"/>
  </r>
  <r>
    <s v="Joe Dirt"/>
    <x v="8"/>
    <x v="1"/>
    <x v="21"/>
    <n v="177.1"/>
    <s v="April 11, 2001 (United States)"/>
    <x v="22"/>
    <n v="53000"/>
    <s v="Dennie Gordon"/>
    <s v="David Spade"/>
    <s v="David Spade"/>
    <s v="United States"/>
    <n v="17700000"/>
    <n v="30987695"/>
    <n v="53314233.01242236"/>
    <n v="175.0717231638418"/>
    <n v="17497286.843591191"/>
    <s v="Columbia Pictures"/>
    <n v="91"/>
  </r>
  <r>
    <s v="Atlantis: The Lost Empire"/>
    <x v="1"/>
    <x v="10"/>
    <x v="21"/>
    <n v="177.1"/>
    <s v="June 15, 2001 (United States)"/>
    <x v="15"/>
    <n v="109000"/>
    <s v="Gary Trousdale"/>
    <s v="Tab Murphy"/>
    <s v="Michael J. Fox"/>
    <s v="United States"/>
    <n v="120000000"/>
    <n v="186053725"/>
    <n v="320104856.05590063"/>
    <n v="155.04477083333333"/>
    <n v="105055745.34161492"/>
    <s v="Walt Disney Animation Studios"/>
    <n v="95"/>
  </r>
  <r>
    <s v="Rat Race"/>
    <x v="8"/>
    <x v="2"/>
    <x v="21"/>
    <n v="177.1"/>
    <s v="August 17, 2001 (United States)"/>
    <x v="5"/>
    <n v="111000"/>
    <s v="Jerry Zucker"/>
    <s v="Andy Breckman"/>
    <s v="Breckin Meyer"/>
    <s v="United States"/>
    <n v="48000000"/>
    <n v="85498534"/>
    <n v="147099962.22360247"/>
    <n v="178.12194583333334"/>
    <n v="48276981.36645963"/>
    <s v="Paramount Pictures"/>
    <n v="112"/>
  </r>
  <r>
    <s v="Summer Catch"/>
    <x v="8"/>
    <x v="3"/>
    <x v="21"/>
    <n v="177.1"/>
    <s v="August 24, 2001 (United States)"/>
    <x v="27"/>
    <n v="15000"/>
    <s v="Michael Tollin"/>
    <s v="Kevin Falls"/>
    <s v="Freddie Prinze Jr."/>
    <s v="United States"/>
    <n v="34000000"/>
    <n v="19772447"/>
    <n v="34018433.658385091"/>
    <n v="58.154255882352942"/>
    <n v="11164566.346696783"/>
    <s v="Warner Bros."/>
    <n v="104"/>
  </r>
  <r>
    <s v="Wet Hot American Summer"/>
    <x v="0"/>
    <x v="3"/>
    <x v="21"/>
    <n v="177.1"/>
    <s v="August 31, 2001 (Canada)"/>
    <x v="14"/>
    <n v="55000"/>
    <s v="David Wain"/>
    <s v="Michael Showalter"/>
    <s v="Janeane Garofalo"/>
    <s v="United States"/>
    <n v="5000000"/>
    <n v="295206"/>
    <n v="507901.00621118012"/>
    <n v="5.9041199999999998"/>
    <n v="166688.87634105026"/>
    <s v="Eureka Pictures"/>
    <n v="97"/>
  </r>
  <r>
    <s v="Shallow Hal"/>
    <x v="8"/>
    <x v="3"/>
    <x v="21"/>
    <n v="177.1"/>
    <s v="November 9, 2001 (United States)"/>
    <x v="23"/>
    <n v="129000"/>
    <s v="Bobby Farrelly"/>
    <s v="Sean Moynihan"/>
    <s v="Jack Black"/>
    <s v="United States"/>
    <n v="40000000"/>
    <n v="141069860"/>
    <n v="242710256.02484474"/>
    <n v="352.67464999999999"/>
    <n v="79655482.778091475"/>
    <s v="Twentieth Century Fox"/>
    <n v="114"/>
  </r>
  <r>
    <s v="Zoolander"/>
    <x v="8"/>
    <x v="3"/>
    <x v="21"/>
    <n v="177.1"/>
    <s v="September 28, 2001 (United States)"/>
    <x v="16"/>
    <n v="251000"/>
    <s v="Ben Stiller"/>
    <s v="Drake Sather"/>
    <s v="Ben Stiller"/>
    <s v="Germany"/>
    <n v="28000000"/>
    <n v="60780981"/>
    <n v="104573489.04968944"/>
    <n v="217.07493214285716"/>
    <n v="34320147.374364771"/>
    <s v="Paramount Pictures"/>
    <n v="90"/>
  </r>
  <r>
    <s v="Jurassic Park III"/>
    <x v="8"/>
    <x v="2"/>
    <x v="21"/>
    <n v="177.1"/>
    <s v="July 18, 2001 (United States)"/>
    <x v="23"/>
    <n v="301000"/>
    <s v="Joe Johnston"/>
    <s v="Michael Crichton"/>
    <s v="Sam Neill"/>
    <s v="United States"/>
    <n v="93000000"/>
    <n v="368780809"/>
    <n v="634486236.60248446"/>
    <n v="396.53850430107525"/>
    <n v="208233093.73235461"/>
    <s v="Universal Pictures"/>
    <n v="92"/>
  </r>
  <r>
    <s v="Enemy at the Gates"/>
    <x v="0"/>
    <x v="0"/>
    <x v="21"/>
    <n v="177.1"/>
    <s v="March 16, 2001 (United States)"/>
    <x v="37"/>
    <n v="249000"/>
    <s v="Jean-Jacques Annaud"/>
    <s v="Jean-Jacques Annaud"/>
    <s v="Jude Law"/>
    <s v="Ireland"/>
    <n v="68000000"/>
    <n v="96976270"/>
    <n v="166847371.36645964"/>
    <n v="142.61216176470589"/>
    <n v="54757916.431394696"/>
    <s v="Paramount Pictures"/>
    <n v="131"/>
  </r>
  <r>
    <s v="Gosford Park"/>
    <x v="0"/>
    <x v="3"/>
    <x v="21"/>
    <n v="177.1"/>
    <s v="January 18, 2002 (United States)"/>
    <x v="13"/>
    <n v="82000"/>
    <s v="Robert Altman"/>
    <s v="Julian Fellowes"/>
    <s v="Maggie Smith"/>
    <s v="United States"/>
    <n v="19800000"/>
    <n v="87754044"/>
    <n v="150980560.17391303"/>
    <n v="443.2022424242424"/>
    <n v="49550561.26482214"/>
    <s v="USA Films"/>
    <n v="131"/>
  </r>
  <r>
    <s v="Swordfish"/>
    <x v="0"/>
    <x v="2"/>
    <x v="21"/>
    <n v="177.1"/>
    <s v="June 8, 2001 (United States)"/>
    <x v="16"/>
    <n v="179000"/>
    <s v="Dominic Sena"/>
    <s v="Skip Woods"/>
    <s v="John Travolta"/>
    <s v="United States"/>
    <n v="102000000"/>
    <n v="147080413"/>
    <n v="253051393.79503107"/>
    <n v="144.19648333333333"/>
    <n v="83049357.989836261"/>
    <s v="Hollywood Licensing Group"/>
    <n v="99"/>
  </r>
  <r>
    <s v="Jeepers Creepers"/>
    <x v="0"/>
    <x v="4"/>
    <x v="21"/>
    <n v="177.1"/>
    <s v="August 31, 2001 (United States)"/>
    <x v="19"/>
    <n v="115000"/>
    <s v="Victor Salva"/>
    <s v="Victor Salva"/>
    <s v="Gina Philips"/>
    <s v="United States"/>
    <n v="10000000"/>
    <n v="59371303"/>
    <n v="102148142.42857143"/>
    <n v="593.71303"/>
    <n v="33524168.831168834"/>
    <s v="United Artists"/>
    <n v="90"/>
  </r>
  <r>
    <s v="Sex and LucÃ­a"/>
    <x v="11"/>
    <x v="0"/>
    <x v="21"/>
    <n v="177.1"/>
    <s v="August 24, 2001 (Spain)"/>
    <x v="12"/>
    <n v="36000"/>
    <s v="Julio Medem"/>
    <s v="Julio Medem"/>
    <s v="Paz Vega"/>
    <s v="Spain"/>
    <n v="0"/>
    <n v="7640680"/>
    <n v="13145766.211180124"/>
    <n v="0"/>
    <n v="4314330.8865048001"/>
    <s v="Alicia Produce"/>
    <n v="128"/>
  </r>
  <r>
    <s v="Hardball"/>
    <x v="0"/>
    <x v="0"/>
    <x v="21"/>
    <n v="177.1"/>
    <s v="September 14, 2001 (United States)"/>
    <x v="5"/>
    <n v="29000"/>
    <s v="Brian Robbins"/>
    <s v="Daniel Coyle"/>
    <s v="Keanu Reeves"/>
    <s v="Germany"/>
    <n v="32000000"/>
    <n v="44102389"/>
    <n v="75878023.310559005"/>
    <n v="137.81996562500001"/>
    <n v="24902534.726143423"/>
    <s v="Paramount Pictures"/>
    <n v="106"/>
  </r>
  <r>
    <s v="Evolution"/>
    <x v="8"/>
    <x v="3"/>
    <x v="21"/>
    <n v="177.1"/>
    <s v="June 8, 2001 (United States)"/>
    <x v="10"/>
    <n v="122000"/>
    <s v="Ivan Reitman"/>
    <s v="Don Jakoby"/>
    <s v="David Duchovny"/>
    <s v="United States"/>
    <n v="80000000"/>
    <n v="98376292"/>
    <n v="169256104.86956522"/>
    <n v="122.970365"/>
    <n v="55548442.687747039"/>
    <s v="Columbia Pictures"/>
    <n v="101"/>
  </r>
  <r>
    <s v="Original Sin"/>
    <x v="0"/>
    <x v="0"/>
    <x v="21"/>
    <n v="177.1"/>
    <s v="August 3, 2001 (United States)"/>
    <x v="10"/>
    <n v="55000"/>
    <s v="Michael Cristofer"/>
    <s v="Cornell Woolrich"/>
    <s v="Antonio Banderas"/>
    <s v="France"/>
    <n v="42000000"/>
    <n v="35402320"/>
    <n v="60909581.614906833"/>
    <n v="84.2912380952381"/>
    <n v="19990016.939582158"/>
    <s v="Metro-Goldwyn-Mayer (MGM)"/>
    <n v="116"/>
  </r>
  <r>
    <s v="Monster's Ball"/>
    <x v="3"/>
    <x v="0"/>
    <x v="21"/>
    <n v="177.1"/>
    <s v="March 1, 2002 (United States)"/>
    <x v="9"/>
    <n v="84000"/>
    <s v="Marc Forster"/>
    <s v="Milo Addica"/>
    <s v="Billy Bob Thornton"/>
    <s v="United States"/>
    <n v="4000000"/>
    <n v="45011434"/>
    <n v="77442032.409937888"/>
    <n v="1125.28585"/>
    <n v="25415829.474872954"/>
    <s v="Lee Daniels Entertainment"/>
    <n v="111"/>
  </r>
  <r>
    <s v="Spy Kids"/>
    <x v="1"/>
    <x v="2"/>
    <x v="21"/>
    <n v="177.1"/>
    <s v="March 30, 2001 (United States)"/>
    <x v="30"/>
    <n v="111000"/>
    <s v="Robert Rodriguez"/>
    <s v="Robert Rodriguez"/>
    <s v="Alexa PenaVega"/>
    <s v="United States"/>
    <n v="35000000"/>
    <n v="147934180"/>
    <n v="254520297.26708075"/>
    <n v="422.6690857142857"/>
    <n v="83531439.864483342"/>
    <s v="Dimension Films"/>
    <n v="88"/>
  </r>
  <r>
    <s v="Behind Enemy Lines"/>
    <x v="8"/>
    <x v="2"/>
    <x v="21"/>
    <n v="177.1"/>
    <s v="November 30, 2001 (United States)"/>
    <x v="5"/>
    <n v="100000"/>
    <s v="John Moore"/>
    <s v="Jim Thomas"/>
    <s v="Gene Hackman"/>
    <s v="United States"/>
    <n v="40000000"/>
    <n v="91753202"/>
    <n v="157861099.09316769"/>
    <n v="229.383005"/>
    <n v="51808696.781479396"/>
    <s v="Twentieth Century Fox"/>
    <n v="106"/>
  </r>
  <r>
    <s v="Intimacy"/>
    <x v="9"/>
    <x v="0"/>
    <x v="21"/>
    <n v="177.1"/>
    <s v="March 28, 2001 (France)"/>
    <x v="10"/>
    <n v="12000"/>
    <s v="Patrice ChÃ©reau"/>
    <s v="Hanif Kureishi"/>
    <s v="Mark Rylance"/>
    <s v="France"/>
    <n v="0"/>
    <n v="2672527"/>
    <n v="4598074.4037267081"/>
    <n v="0"/>
    <n v="1509049.6894409938"/>
    <s v="TÃ©lÃ©ma"/>
    <n v="119"/>
  </r>
  <r>
    <s v="Bully"/>
    <x v="11"/>
    <x v="5"/>
    <x v="21"/>
    <n v="177.1"/>
    <s v="December 12, 2001 (France)"/>
    <x v="15"/>
    <n v="35000"/>
    <s v="Larry Clark"/>
    <s v="Jim Schutze"/>
    <s v="Brad Renfro"/>
    <s v="United States"/>
    <n v="0"/>
    <n v="704808"/>
    <n v="1212619.9751552795"/>
    <n v="0"/>
    <n v="397971.76736307173"/>
    <s v="StudioCanal"/>
    <n v="108"/>
  </r>
  <r>
    <s v="Bridget Jones's Diary"/>
    <x v="0"/>
    <x v="3"/>
    <x v="21"/>
    <n v="177.1"/>
    <s v="April 13, 2001 (United States)"/>
    <x v="17"/>
    <n v="232000"/>
    <s v="Sharon Maguire"/>
    <s v="Helen Fielding"/>
    <s v="RenÃ©e Zellweger"/>
    <s v="United Kingdom"/>
    <n v="25000000"/>
    <n v="281995610"/>
    <n v="485172571.24223602"/>
    <n v="1127.98244"/>
    <n v="159229593.45002824"/>
    <s v="Miramax"/>
    <n v="97"/>
  </r>
  <r>
    <s v="I Am Sam"/>
    <x v="8"/>
    <x v="0"/>
    <x v="21"/>
    <n v="177.1"/>
    <s v="January 25, 2002 (United States)"/>
    <x v="37"/>
    <n v="145000"/>
    <s v="Jessie Nelson"/>
    <s v="Kristine Johnson"/>
    <s v="Sean Penn"/>
    <s v="United States"/>
    <n v="22000000"/>
    <n v="97818139"/>
    <n v="168295804.36645964"/>
    <n v="444.62790454545456"/>
    <n v="55233280.067758329"/>
    <s v="New Line Cinema"/>
    <n v="132"/>
  </r>
  <r>
    <s v="The Last Castle"/>
    <x v="0"/>
    <x v="2"/>
    <x v="21"/>
    <n v="177.1"/>
    <s v="October 19, 2001 (United States)"/>
    <x v="9"/>
    <n v="75000"/>
    <s v="Rod Lurie"/>
    <s v="David Scarpa"/>
    <s v="Robert Redford"/>
    <s v="United States"/>
    <n v="72000000"/>
    <n v="27642707"/>
    <n v="47559191.546583854"/>
    <n v="38.392648611111113"/>
    <n v="15608530.208921514"/>
    <s v="Dreamworks Pictures"/>
    <n v="131"/>
  </r>
  <r>
    <s v="The Piano Teacher"/>
    <x v="0"/>
    <x v="0"/>
    <x v="21"/>
    <n v="177.1"/>
    <s v="September 5, 2001 (France)"/>
    <x v="24"/>
    <n v="59000"/>
    <s v="Michael Haneke"/>
    <s v="Michael Haneke"/>
    <s v="Isabelle Huppert"/>
    <s v="France"/>
    <n v="0"/>
    <n v="6766381"/>
    <n v="11641537.49689441"/>
    <n v="0"/>
    <n v="3820655.5618294752"/>
    <s v="ARTE"/>
    <n v="131"/>
  </r>
  <r>
    <s v="Spy Game"/>
    <x v="0"/>
    <x v="2"/>
    <x v="21"/>
    <n v="177.1"/>
    <s v="November 21, 2001 (United States)"/>
    <x v="12"/>
    <n v="149000"/>
    <s v="Tony Scott"/>
    <s v="Michael Frost Beckner"/>
    <s v="Robert Redford"/>
    <s v="United States"/>
    <n v="115000000"/>
    <n v="143049560"/>
    <n v="246116323.72670808"/>
    <n v="124.39092173913045"/>
    <n v="80773325.80463016"/>
    <s v="Universal Pictures"/>
    <n v="126"/>
  </r>
  <r>
    <s v="Lara Croft: Tomb Raider"/>
    <x v="8"/>
    <x v="2"/>
    <x v="21"/>
    <n v="177.1"/>
    <s v="June 15, 2001 (United States)"/>
    <x v="1"/>
    <n v="201000"/>
    <s v="Simon West"/>
    <s v="Sara B. Cooper"/>
    <s v="Angelina Jolie"/>
    <s v="United States"/>
    <n v="115000000"/>
    <n v="274703340"/>
    <n v="472626243.35403728"/>
    <n v="238.87246956521739"/>
    <n v="155111993.22416714"/>
    <s v="Paramount Pictures"/>
    <n v="100"/>
  </r>
  <r>
    <s v="American Pie 2"/>
    <x v="0"/>
    <x v="3"/>
    <x v="21"/>
    <n v="177.1"/>
    <s v="August 10, 2001 (United States)"/>
    <x v="5"/>
    <n v="244000"/>
    <s v="J.B. Rogers"/>
    <s v="Adam Herz"/>
    <s v="Jason Biggs"/>
    <s v="United States"/>
    <n v="30000000"/>
    <n v="287553595"/>
    <n v="494735067.17391306"/>
    <n v="958.51198333333332"/>
    <n v="162367924.90118578"/>
    <s v="LivePlanet"/>
    <n v="108"/>
  </r>
  <r>
    <s v="Frailty"/>
    <x v="0"/>
    <x v="6"/>
    <x v="21"/>
    <n v="177.1"/>
    <s v="April 12, 2002 (United States)"/>
    <x v="13"/>
    <n v="79000"/>
    <s v="Bill Paxton"/>
    <s v="Brent Hanley"/>
    <s v="Bill Paxton"/>
    <s v="United States"/>
    <n v="11000000"/>
    <n v="17423030"/>
    <n v="29976269.00621118"/>
    <n v="158.39118181818182"/>
    <n v="9837961.6036137789"/>
    <s v="David Kirschner Productions"/>
    <n v="100"/>
  </r>
  <r>
    <s v="Along Came a Spider"/>
    <x v="0"/>
    <x v="0"/>
    <x v="21"/>
    <n v="177.1"/>
    <s v="April 6, 2001 (United States)"/>
    <x v="5"/>
    <n v="79000"/>
    <s v="Lee Tamahori"/>
    <s v="James Patterson"/>
    <s v="Morgan Freeman"/>
    <s v="United States"/>
    <n v="60000000"/>
    <n v="105178561"/>
    <n v="180959387.55900621"/>
    <n v="175.29760166666665"/>
    <n v="59389362.507058166"/>
    <s v="Paramount Pictures"/>
    <n v="104"/>
  </r>
  <r>
    <s v="Rush Hour 2"/>
    <x v="8"/>
    <x v="2"/>
    <x v="21"/>
    <n v="177.1"/>
    <s v="August 3, 2001 (United States)"/>
    <x v="14"/>
    <n v="205000"/>
    <s v="Brett Ratner"/>
    <s v="Ross LaManna"/>
    <s v="Jackie Chan"/>
    <s v="Hong Kong"/>
    <n v="90000000"/>
    <n v="347325802"/>
    <n v="597572963.68944097"/>
    <n v="385.91755777777774"/>
    <n v="196118465.27385658"/>
    <s v="New Line Cinema"/>
    <n v="90"/>
  </r>
  <r>
    <s v="Save the Last Dance"/>
    <x v="8"/>
    <x v="0"/>
    <x v="21"/>
    <n v="177.1"/>
    <s v="January 12, 2001 (United States)"/>
    <x v="19"/>
    <n v="59000"/>
    <s v="Thomas Carter"/>
    <s v="Duane Adler"/>
    <s v="Julia Stiles"/>
    <s v="United States"/>
    <n v="13000000"/>
    <n v="131706809"/>
    <n v="226601155.85714287"/>
    <n v="1013.1292999999999"/>
    <n v="74368610.389610395"/>
    <s v="Cort/Madden Productions"/>
    <n v="112"/>
  </r>
  <r>
    <s v="Domestic Disturbance"/>
    <x v="8"/>
    <x v="6"/>
    <x v="21"/>
    <n v="177.1"/>
    <s v="November 2, 2001 (United States)"/>
    <x v="41"/>
    <n v="25000"/>
    <s v="Harold Becker"/>
    <s v="Lewis Colick"/>
    <s v="John Travolta"/>
    <s v="United States"/>
    <n v="75000000"/>
    <n v="54249294"/>
    <n v="93335741.850931674"/>
    <n v="72.332391999999999"/>
    <n v="30632012.422360249"/>
    <s v="Paramount Pictures"/>
    <n v="89"/>
  </r>
  <r>
    <s v="Riding in Cars with Boys"/>
    <x v="8"/>
    <x v="5"/>
    <x v="21"/>
    <n v="177.1"/>
    <s v="October 19, 2001 (United States)"/>
    <x v="16"/>
    <n v="27000"/>
    <s v="Penny Marshall"/>
    <s v="Beverly D'Onofrio"/>
    <s v="Drew Barrymore"/>
    <s v="United States"/>
    <n v="48000000"/>
    <n v="35743308"/>
    <n v="61496250.409937888"/>
    <n v="74.465225000000004"/>
    <n v="20182556.747600228"/>
    <s v="Columbia Pictures"/>
    <n v="132"/>
  </r>
  <r>
    <s v="The Animal"/>
    <x v="8"/>
    <x v="3"/>
    <x v="21"/>
    <n v="177.1"/>
    <s v="June 1, 2001 (United States)"/>
    <x v="25"/>
    <n v="58000"/>
    <s v="Luke Greenfield"/>
    <s v="Tom Brady"/>
    <s v="Rob Schneider"/>
    <s v="United States"/>
    <n v="47000000"/>
    <n v="85191134"/>
    <n v="146571081.47826087"/>
    <n v="181.25773191489364"/>
    <n v="48103407.114624508"/>
    <s v="Revolution Studios"/>
    <n v="84"/>
  </r>
  <r>
    <s v="How High"/>
    <x v="0"/>
    <x v="3"/>
    <x v="21"/>
    <n v="177.1"/>
    <s v="December 21, 2001 (United States)"/>
    <x v="21"/>
    <n v="55000"/>
    <s v="Jesse Dylan"/>
    <s v="Dustin Lee Abraham"/>
    <s v="Method Man"/>
    <s v="United States"/>
    <n v="20000000"/>
    <n v="31283740"/>
    <n v="53823577.515527949"/>
    <n v="156.4187"/>
    <n v="17664449.463579901"/>
    <s v="Jersey Films"/>
    <n v="93"/>
  </r>
  <r>
    <s v="Joy Ride"/>
    <x v="0"/>
    <x v="2"/>
    <x v="21"/>
    <n v="177.1"/>
    <s v="October 5, 2001 (United States)"/>
    <x v="14"/>
    <n v="66000"/>
    <s v="John Dahl"/>
    <s v="Clay Tarver"/>
    <s v="Steve Zahn"/>
    <s v="United States"/>
    <n v="23000000"/>
    <n v="36642838"/>
    <n v="63043888.981366463"/>
    <n v="159.31668695652175"/>
    <n v="20690478.825522304"/>
    <s v="New Regency Productions"/>
    <n v="97"/>
  </r>
  <r>
    <s v="3000 Miles to Graceland"/>
    <x v="0"/>
    <x v="2"/>
    <x v="21"/>
    <n v="177.1"/>
    <s v="February 23, 2001 (United States)"/>
    <x v="22"/>
    <n v="45000"/>
    <s v="Demian Lichtenstein"/>
    <s v="Richard Recco"/>
    <s v="Kurt Russell"/>
    <s v="United States"/>
    <n v="62000000"/>
    <n v="18720175"/>
    <n v="32208002.950310558"/>
    <n v="30.193830645161292"/>
    <n v="10570398.08018069"/>
    <s v="Franchise Pictures"/>
    <n v="125"/>
  </r>
  <r>
    <s v="The Score"/>
    <x v="0"/>
    <x v="2"/>
    <x v="21"/>
    <n v="177.1"/>
    <s v="July 13, 2001 (United States)"/>
    <x v="8"/>
    <n v="124000"/>
    <s v="Frank Oz"/>
    <s v="Daniel E. Taylor"/>
    <s v="Robert De Niro"/>
    <s v="Germany"/>
    <n v="68000000"/>
    <n v="114252154"/>
    <n v="196570476.13664597"/>
    <n v="168.01787352941176"/>
    <n v="64512791.643139474"/>
    <s v="Paramount Pictures"/>
    <n v="124"/>
  </r>
  <r>
    <s v="Jason X"/>
    <x v="0"/>
    <x v="2"/>
    <x v="21"/>
    <n v="177.1"/>
    <s v="April 26, 2002 (United States)"/>
    <x v="44"/>
    <n v="52000"/>
    <s v="James Isaac"/>
    <s v="Victor Miller"/>
    <s v="Kane Hodder"/>
    <s v="Canada"/>
    <n v="11000000"/>
    <n v="17077882"/>
    <n v="29382442.944099378"/>
    <n v="155.25347272727274"/>
    <n v="9643072.8402032759"/>
    <s v="New Line Cinema"/>
    <n v="92"/>
  </r>
  <r>
    <s v="Jay and Silent Bob Strike Back"/>
    <x v="0"/>
    <x v="3"/>
    <x v="21"/>
    <n v="177.1"/>
    <s v="August 24, 2001 (United States)"/>
    <x v="8"/>
    <n v="150000"/>
    <s v="Kevin Smith"/>
    <s v="Kevin Smith"/>
    <s v="Jason Mewes"/>
    <s v="United States"/>
    <n v="22000000"/>
    <n v="33788161"/>
    <n v="58132426.068322979"/>
    <n v="153.58255"/>
    <n v="19078577.639751554"/>
    <s v="Dimension Films"/>
    <n v="104"/>
  </r>
  <r>
    <s v="The Mexican"/>
    <x v="0"/>
    <x v="1"/>
    <x v="21"/>
    <n v="177.1"/>
    <s v="March 2, 2001 (United States)"/>
    <x v="10"/>
    <n v="105000"/>
    <s v="Gore Verbinski"/>
    <s v="J.H. Wyman"/>
    <s v="Brad Pitt"/>
    <s v="United States"/>
    <n v="57000000"/>
    <n v="147845033"/>
    <n v="254366920.13043478"/>
    <n v="259.37725087719298"/>
    <n v="83481102.766798422"/>
    <s v="Dreamworks Pictures"/>
    <n v="123"/>
  </r>
  <r>
    <s v="From Hell"/>
    <x v="0"/>
    <x v="4"/>
    <x v="21"/>
    <n v="177.1"/>
    <s v="October 19, 2001 (United States)"/>
    <x v="8"/>
    <n v="149000"/>
    <s v="Albert Hughes"/>
    <s v="Alan Moore"/>
    <s v="Johnny Depp"/>
    <s v="United States"/>
    <n v="35000000"/>
    <n v="74558115"/>
    <n v="128277005.310559"/>
    <n v="213.02318571428575"/>
    <n v="42099443.817052513"/>
    <s v="Twentieth Century Fox"/>
    <n v="122"/>
  </r>
  <r>
    <s v="Crocodile Dundee in Los Angeles"/>
    <x v="1"/>
    <x v="2"/>
    <x v="21"/>
    <n v="177.1"/>
    <s v="April 20, 2001 (United States)"/>
    <x v="25"/>
    <n v="24000"/>
    <s v="Simon Wincer"/>
    <s v="Paul Hogan"/>
    <s v="Paul Hogan"/>
    <s v="Australia"/>
    <n v="21150000"/>
    <n v="39438674"/>
    <n v="67854116.136645958"/>
    <n v="186.4712718676123"/>
    <n v="22269155.279503107"/>
    <s v="Bungalow Productions"/>
    <n v="95"/>
  </r>
  <r>
    <s v="Heist"/>
    <x v="0"/>
    <x v="2"/>
    <x v="21"/>
    <n v="177.1"/>
    <s v="November 9, 2001 (United States)"/>
    <x v="16"/>
    <n v="34000"/>
    <s v="David Mamet"/>
    <s v="David Mamet"/>
    <s v="Gene Hackman"/>
    <s v="Canada"/>
    <n v="39000000"/>
    <n v="28510652"/>
    <n v="49052488.223602489"/>
    <n v="73.104235897435899"/>
    <n v="16098617.730095992"/>
    <s v="Morgan Creek Entertainment"/>
    <n v="109"/>
  </r>
  <r>
    <s v="Serendipity"/>
    <x v="8"/>
    <x v="3"/>
    <x v="21"/>
    <n v="177.1"/>
    <s v="October 5, 2001 (United States)"/>
    <x v="15"/>
    <n v="106000"/>
    <s v="Peter Chelsom"/>
    <s v="Marc Klein"/>
    <s v="John Cusack"/>
    <s v="United States"/>
    <n v="28000000"/>
    <n v="77516304"/>
    <n v="133366560.29813665"/>
    <n v="276.84394285714285"/>
    <n v="43769793.33709769"/>
    <s v="Miramax"/>
    <n v="90"/>
  </r>
  <r>
    <s v="Brotherhood of the Wolf"/>
    <x v="0"/>
    <x v="2"/>
    <x v="21"/>
    <n v="177.1"/>
    <s v="January 25, 2002 (United States)"/>
    <x v="9"/>
    <n v="64000"/>
    <s v="Christophe Gans"/>
    <s v="StÃ©phane Cabel"/>
    <s v="Samuel Le Bihan"/>
    <s v="France"/>
    <n v="29000000"/>
    <n v="70752904"/>
    <n v="121730151.60248448"/>
    <n v="243.97553103448274"/>
    <n v="39950821.005081877"/>
    <s v="Metropolitan Filmexport"/>
    <n v="142"/>
  </r>
  <r>
    <s v="The Pledge"/>
    <x v="0"/>
    <x v="6"/>
    <x v="21"/>
    <n v="177.1"/>
    <s v="January 19, 2001 (United States)"/>
    <x v="8"/>
    <n v="55000"/>
    <s v="Sean Penn"/>
    <s v="Friedrich DÃ¼rrenmatt"/>
    <s v="Jack Nicholson"/>
    <s v="United States"/>
    <n v="35000000"/>
    <n v="29419291"/>
    <n v="50615798.80124224"/>
    <n v="84.055117142857142"/>
    <n v="16611683.229813665"/>
    <s v="Morgan Creek Entertainment"/>
    <n v="124"/>
  </r>
  <r>
    <s v="American Outlaws"/>
    <x v="8"/>
    <x v="2"/>
    <x v="21"/>
    <n v="177.1"/>
    <s v="August 17, 2001 (United States)"/>
    <x v="22"/>
    <n v="14000"/>
    <s v="Les Mayfield"/>
    <s v="Roderick Taylor"/>
    <s v="Colin Farrell"/>
    <s v="United States"/>
    <n v="35000000"/>
    <n v="13678913"/>
    <n v="23534527.335403726"/>
    <n v="39.082608571428572"/>
    <n v="7723835.6860530777"/>
    <s v="Morgan Creek Entertainment"/>
    <n v="94"/>
  </r>
  <r>
    <s v="Ghosts of Mars"/>
    <x v="0"/>
    <x v="2"/>
    <x v="21"/>
    <n v="177.1"/>
    <s v="August 24, 2001 (United States)"/>
    <x v="38"/>
    <n v="52000"/>
    <s v="John Carpenter"/>
    <s v="Larry Sulkis"/>
    <s v="Natasha Henstridge"/>
    <s v="United States"/>
    <n v="28000000"/>
    <n v="14010832"/>
    <n v="24105592.944099378"/>
    <n v="50.038685714285712"/>
    <n v="7911254.6583850933"/>
    <s v="Screen Gems"/>
    <n v="98"/>
  </r>
  <r>
    <s v="The Man Who Wasn't There"/>
    <x v="0"/>
    <x v="6"/>
    <x v="21"/>
    <n v="177.1"/>
    <s v="November 16, 2001 (United States)"/>
    <x v="24"/>
    <n v="106000"/>
    <s v="Joel Coen"/>
    <s v="Joel Coen"/>
    <s v="Billy Bob Thornton"/>
    <s v="United States"/>
    <n v="20000000"/>
    <n v="18916623"/>
    <n v="32545991.124223605"/>
    <n v="94.583114999999992"/>
    <n v="10681322.981366459"/>
    <s v="Good Machine"/>
    <n v="116"/>
  </r>
  <r>
    <s v="Rock Star"/>
    <x v="0"/>
    <x v="0"/>
    <x v="21"/>
    <n v="177.1"/>
    <s v="September 7, 2001 (United States)"/>
    <x v="21"/>
    <n v="42000"/>
    <s v="Stephen Herek"/>
    <s v="John Stockwell"/>
    <s v="Mark Wahlberg"/>
    <s v="United States"/>
    <n v="57000000"/>
    <n v="19334145"/>
    <n v="33264336.428571429"/>
    <n v="33.919552631578945"/>
    <n v="10917077.922077922"/>
    <s v="Warner Bros."/>
    <n v="105"/>
  </r>
  <r>
    <s v="Osmosis Jones"/>
    <x v="1"/>
    <x v="10"/>
    <x v="21"/>
    <n v="177.1"/>
    <s v="August 10, 2001 (United States)"/>
    <x v="21"/>
    <n v="33000"/>
    <s v="Bobby Farrelly"/>
    <s v="Marc Hyman"/>
    <s v="Laurence Fishburne"/>
    <s v="United States"/>
    <n v="70000000"/>
    <n v="14026418"/>
    <n v="24132408.608695652"/>
    <n v="20.037739999999999"/>
    <n v="7920055.3359683799"/>
    <s v="Warner Bros."/>
    <n v="95"/>
  </r>
  <r>
    <s v="Fat Girl"/>
    <x v="4"/>
    <x v="0"/>
    <x v="21"/>
    <n v="177.1"/>
    <s v="March 7, 2001 (France)"/>
    <x v="16"/>
    <n v="11000"/>
    <s v="Catherine Breillat"/>
    <s v="Catherine Breillat"/>
    <s v="AnaÃ¯s Reboux"/>
    <s v="France"/>
    <n v="0"/>
    <n v="765705"/>
    <n v="1317393.0745341615"/>
    <n v="0"/>
    <n v="432357.42518351215"/>
    <s v="Arte France CinÃ©ma"/>
    <n v="86"/>
  </r>
  <r>
    <s v="Saving Silverman"/>
    <x v="8"/>
    <x v="3"/>
    <x v="21"/>
    <n v="177.1"/>
    <s v="February 9, 2001 (United States)"/>
    <x v="23"/>
    <n v="39000"/>
    <s v="Dennis Dugan"/>
    <s v="Hank Nelken"/>
    <s v="Jason Biggs"/>
    <s v="United States"/>
    <n v="22000000"/>
    <n v="26086706"/>
    <n v="44882096.658385091"/>
    <n v="118.57593636363637"/>
    <n v="14729929.983060418"/>
    <s v="Columbia Pictures"/>
    <n v="90"/>
  </r>
  <r>
    <s v="The Glass House"/>
    <x v="8"/>
    <x v="6"/>
    <x v="21"/>
    <n v="177.1"/>
    <s v="September 14, 2001 (United States)"/>
    <x v="1"/>
    <n v="34000"/>
    <s v="Daniel Sackheim"/>
    <s v="Wesley Strick"/>
    <s v="Diane Lane"/>
    <s v="United States"/>
    <n v="30000000"/>
    <n v="23619609"/>
    <n v="40637463.931677021"/>
    <n v="78.732029999999995"/>
    <n v="13336876.905702993"/>
    <s v="Columbia Pictures"/>
    <n v="106"/>
  </r>
  <r>
    <s v="The Wedding Planner"/>
    <x v="8"/>
    <x v="3"/>
    <x v="21"/>
    <n v="177.1"/>
    <s v="January 26, 2001 (United States)"/>
    <x v="11"/>
    <n v="78000"/>
    <s v="Adam Shankman"/>
    <s v="Pamela Falk"/>
    <s v="Jennifer Lopez"/>
    <s v="Germany"/>
    <n v="35000000"/>
    <n v="94728529"/>
    <n v="162980139.95652175"/>
    <n v="270.65294"/>
    <n v="53488723.320158109"/>
    <s v="Columbia Pictures"/>
    <n v="103"/>
  </r>
  <r>
    <s v="Heartbreakers"/>
    <x v="8"/>
    <x v="3"/>
    <x v="21"/>
    <n v="177.1"/>
    <s v="March 23, 2001 (United States)"/>
    <x v="19"/>
    <n v="52000"/>
    <s v="David Mirkin"/>
    <s v="Robert Dunn"/>
    <s v="Sigourney Weaver"/>
    <s v="United States"/>
    <n v="35000000"/>
    <n v="57756408"/>
    <n v="99369720.596273288"/>
    <n v="165.01830857142858"/>
    <n v="32612313.946922645"/>
    <s v="Davis Entertainment"/>
    <n v="123"/>
  </r>
  <r>
    <s v="Session 9"/>
    <x v="0"/>
    <x v="4"/>
    <x v="21"/>
    <n v="177.1"/>
    <s v="September 14, 2001 (Italy)"/>
    <x v="5"/>
    <n v="56000"/>
    <s v="Brad Anderson"/>
    <s v="Brad Anderson"/>
    <s v="David Caruso"/>
    <s v="United States"/>
    <n v="1500000"/>
    <n v="1612259"/>
    <n v="2773886.6024844721"/>
    <n v="107.48393333333333"/>
    <n v="910366.45962732926"/>
    <s v="USA Films"/>
    <n v="97"/>
  </r>
  <r>
    <s v="Out Cold"/>
    <x v="8"/>
    <x v="3"/>
    <x v="21"/>
    <n v="177.1"/>
    <s v="November 21, 2001 (United States)"/>
    <x v="21"/>
    <n v="17000"/>
    <s v="Brendan Malloy"/>
    <s v="Jon Zack"/>
    <s v="Flex Alexander"/>
    <s v="United States"/>
    <n v="24000000"/>
    <n v="14782676"/>
    <n v="25433548.149068322"/>
    <n v="61.594483333333336"/>
    <n v="8347078.4867306612"/>
    <s v="Touchstone Pictures"/>
    <n v="89"/>
  </r>
  <r>
    <s v="Hedwig and the Angry Inch"/>
    <x v="0"/>
    <x v="3"/>
    <x v="21"/>
    <n v="177.1"/>
    <s v="August 31, 2001 (United States)"/>
    <x v="3"/>
    <n v="33000"/>
    <s v="John Cameron Mitchell"/>
    <s v="John Cameron Mitchell"/>
    <s v="John Cameron Mitchell"/>
    <s v="United States"/>
    <n v="6000000"/>
    <n v="3645107"/>
    <n v="6271395.2732919259"/>
    <n v="60.751783333333329"/>
    <n v="2058219.6499153022"/>
    <s v="Killer Films"/>
    <n v="95"/>
  </r>
  <r>
    <s v="Baby Boy"/>
    <x v="0"/>
    <x v="6"/>
    <x v="21"/>
    <n v="177.1"/>
    <s v="June 27, 2001 (United States)"/>
    <x v="5"/>
    <n v="14000"/>
    <s v="John Singleton"/>
    <s v="John Singleton"/>
    <s v="Alexsandra Wright"/>
    <s v="United States"/>
    <n v="16000000"/>
    <n v="29381649"/>
    <n v="50551035.857142858"/>
    <n v="183.63530624999999"/>
    <n v="16590428.571428573"/>
    <s v="Columbia Pictures"/>
    <n v="130"/>
  </r>
  <r>
    <s v="K-PAX"/>
    <x v="8"/>
    <x v="0"/>
    <x v="21"/>
    <n v="177.1"/>
    <s v="October 26, 2001 (United States)"/>
    <x v="34"/>
    <n v="177000"/>
    <s v="Iain Softley"/>
    <s v="Gene Brewer"/>
    <s v="Kevin Spacey"/>
    <s v="United States"/>
    <n v="68000000"/>
    <n v="65001485"/>
    <n v="111834853.07453416"/>
    <n v="95.590419117647059"/>
    <n v="36703266.516092606"/>
    <s v="IMF Internationale Medien und Film GmbH &amp; Co. 2. Produktions KG"/>
    <n v="120"/>
  </r>
  <r>
    <s v="Freddy Got Fingered"/>
    <x v="0"/>
    <x v="3"/>
    <x v="21"/>
    <n v="177.1"/>
    <s v="April 20, 2001 (United States)"/>
    <x v="26"/>
    <n v="47000"/>
    <s v="Tom Green"/>
    <s v="Tom Green"/>
    <s v="Tom Green"/>
    <s v="United States"/>
    <n v="14000000"/>
    <n v="14343028"/>
    <n v="24677135.130434781"/>
    <n v="102.4502"/>
    <n v="8098830.0395256924"/>
    <s v="New Regency Productions"/>
    <n v="87"/>
  </r>
  <r>
    <s v="Pulse"/>
    <x v="0"/>
    <x v="4"/>
    <x v="21"/>
    <n v="177.1"/>
    <s v="November 9, 2005 (United States)"/>
    <x v="14"/>
    <n v="18000"/>
    <s v="Kiyoshi Kurosawa"/>
    <s v="Kiyoshi Kurosawa"/>
    <s v="Haruhiko KatÃ´"/>
    <s v="Japan"/>
    <n v="0"/>
    <n v="318451"/>
    <n v="547893.95652173914"/>
    <n v="0"/>
    <n v="179814.22924901187"/>
    <s v="Daiei Eiga"/>
    <n v="119"/>
  </r>
  <r>
    <s v="Sweet November"/>
    <x v="8"/>
    <x v="0"/>
    <x v="21"/>
    <n v="177.1"/>
    <s v="February 16, 2001 (United States)"/>
    <x v="17"/>
    <n v="87000"/>
    <s v="Pat O'Connor"/>
    <s v="Herman Raucher"/>
    <s v="Keanu Reeves"/>
    <s v="United States"/>
    <n v="40000000"/>
    <n v="65754228"/>
    <n v="113129945.06832299"/>
    <n v="164.38557"/>
    <n v="37128304.912478827"/>
    <s v="Warner Bros."/>
    <n v="119"/>
  </r>
  <r>
    <s v="Kate &amp; Leopold"/>
    <x v="8"/>
    <x v="3"/>
    <x v="21"/>
    <n v="177.1"/>
    <s v="December 25, 2001 (United States)"/>
    <x v="5"/>
    <n v="80000"/>
    <s v="James Mangold"/>
    <s v="Steven Rogers"/>
    <s v="Meg Ryan"/>
    <s v="United States"/>
    <n v="48000000"/>
    <n v="76019048"/>
    <n v="130790536"/>
    <n v="158.37301666666667"/>
    <n v="42924363.63636364"/>
    <s v="Konrad Pictures"/>
    <n v="118"/>
  </r>
  <r>
    <s v="Don't Say a Word"/>
    <x v="0"/>
    <x v="0"/>
    <x v="21"/>
    <n v="177.1"/>
    <s v="September 28, 2001 (United States)"/>
    <x v="21"/>
    <n v="50000"/>
    <s v="Gary Fleder"/>
    <s v="Andrew Klavan"/>
    <s v="Michael Douglas"/>
    <s v="United States"/>
    <n v="50000000"/>
    <n v="100020092"/>
    <n v="172084257.66459629"/>
    <n v="200.04018399999998"/>
    <n v="56476618.859401472"/>
    <s v="New Regency Productions"/>
    <n v="113"/>
  </r>
  <r>
    <s v="Ali"/>
    <x v="0"/>
    <x v="5"/>
    <x v="21"/>
    <n v="177.1"/>
    <s v="December 25, 2001 (United States)"/>
    <x v="8"/>
    <n v="95000"/>
    <s v="Michael Mann"/>
    <s v="Gregory Allen Howard"/>
    <s v="Will Smith"/>
    <s v="United States"/>
    <n v="107000000"/>
    <n v="87812729"/>
    <n v="151081527.53416148"/>
    <n v="82.067971028037377"/>
    <n v="49583697.91078487"/>
    <s v="Columbia Pictures"/>
    <n v="157"/>
  </r>
  <r>
    <s v="Life as a House"/>
    <x v="0"/>
    <x v="0"/>
    <x v="21"/>
    <n v="177.1"/>
    <s v="November 9, 2001 (United States)"/>
    <x v="24"/>
    <n v="43000"/>
    <s v="Irwin Winkler"/>
    <s v="Mark Andrus"/>
    <s v="Hayden Christensen"/>
    <s v="United States"/>
    <n v="27000000"/>
    <n v="23903791"/>
    <n v="41126398.180124223"/>
    <n v="88.532559259259259"/>
    <n v="13497341.050254095"/>
    <s v="Winkler Films"/>
    <n v="125"/>
  </r>
  <r>
    <s v="Ichi the Killer"/>
    <x v="3"/>
    <x v="2"/>
    <x v="21"/>
    <n v="177.1"/>
    <s v="December 22, 2001 (Japan)"/>
    <x v="9"/>
    <n v="53000"/>
    <s v="Takashi Miike"/>
    <s v="Sakichi Sato"/>
    <s v="Tadanobu Asano"/>
    <s v="Japan"/>
    <n v="1400000"/>
    <n v="80631"/>
    <n v="138725.38509316772"/>
    <n v="5.7593571428571435"/>
    <n v="45528.514963297574"/>
    <s v="Omega Project"/>
    <n v="129"/>
  </r>
  <r>
    <s v="Tomcats"/>
    <x v="0"/>
    <x v="3"/>
    <x v="21"/>
    <n v="177.1"/>
    <s v="March 30, 2001 (United States)"/>
    <x v="20"/>
    <n v="18000"/>
    <s v="Gregory Poirier"/>
    <s v="Gregory Poirier"/>
    <s v="Shannon Elizabeth"/>
    <s v="United States"/>
    <n v="11000000"/>
    <n v="23430766"/>
    <n v="40312560.136645965"/>
    <n v="213.00696363636362"/>
    <n v="13230246.188594015"/>
    <s v="Revolution Studios"/>
    <n v="95"/>
  </r>
  <r>
    <s v="Bandits"/>
    <x v="8"/>
    <x v="3"/>
    <x v="21"/>
    <n v="177.1"/>
    <s v="October 12, 2001 (United States)"/>
    <x v="16"/>
    <n v="66000"/>
    <s v="Barry Levinson"/>
    <s v="Harley Peyton"/>
    <s v="Bruce Willis"/>
    <s v="United States"/>
    <n v="75000000"/>
    <n v="67631903"/>
    <n v="116360479.07453416"/>
    <n v="90.175870666666668"/>
    <n v="38188539.243365332"/>
    <s v="Metro-Goldwyn-Mayer (MGM)"/>
    <n v="123"/>
  </r>
  <r>
    <s v="Monkeybone"/>
    <x v="8"/>
    <x v="10"/>
    <x v="21"/>
    <n v="177.1"/>
    <s v="February 23, 2001 (United States)"/>
    <x v="25"/>
    <n v="17000"/>
    <s v="Henry Selick"/>
    <s v="Kaja Blackley"/>
    <s v="Brendan Fraser"/>
    <s v="United States"/>
    <n v="75000000"/>
    <n v="7622365"/>
    <n v="13114255.310559006"/>
    <n v="10.163153333333334"/>
    <n v="4303989.2715979675"/>
    <s v="Twentieth Century Fox"/>
    <n v="93"/>
  </r>
  <r>
    <s v="In the Bedroom"/>
    <x v="0"/>
    <x v="6"/>
    <x v="21"/>
    <n v="177.1"/>
    <s v="February 8, 2002 (United States)"/>
    <x v="34"/>
    <n v="38000"/>
    <s v="Todd Field"/>
    <s v="Andre Dubus"/>
    <s v="Tom Wilkinson"/>
    <s v="United States"/>
    <n v="1700000"/>
    <n v="44763181"/>
    <n v="77014913.89440994"/>
    <n v="2633.1282941176473"/>
    <n v="25275652.738565784"/>
    <s v="Good Machine"/>
    <n v="131"/>
  </r>
  <r>
    <s v="Pootie Tang"/>
    <x v="8"/>
    <x v="2"/>
    <x v="21"/>
    <n v="177.1"/>
    <s v="June 29, 2001 (United States)"/>
    <x v="11"/>
    <n v="14000"/>
    <s v="Louis C.K."/>
    <s v="Louis C.K."/>
    <s v="Chris Rock"/>
    <s v="United States"/>
    <n v="7000000"/>
    <n v="3313583"/>
    <n v="5701009.2608695654"/>
    <n v="47.3369"/>
    <n v="1871023.7154150198"/>
    <s v="Paramount Pictures"/>
    <n v="81"/>
  </r>
  <r>
    <s v="Waking Life"/>
    <x v="0"/>
    <x v="10"/>
    <x v="21"/>
    <n v="177.1"/>
    <s v="March 7, 2002 (Australia)"/>
    <x v="40"/>
    <n v="62000"/>
    <s v="Richard Linklater"/>
    <s v="Richard Linklater"/>
    <s v="Ethan Hawke"/>
    <s v="United States"/>
    <n v="0"/>
    <n v="3176880"/>
    <n v="5465812.1739130439"/>
    <n v="0"/>
    <n v="1793833.9920948618"/>
    <s v="Fox Searchlight Pictures"/>
    <n v="99"/>
  </r>
  <r>
    <s v="Bubble Boy"/>
    <x v="8"/>
    <x v="1"/>
    <x v="21"/>
    <n v="177.1"/>
    <s v="August 24, 2001 (United States)"/>
    <x v="41"/>
    <n v="31000"/>
    <s v="Blair Hayes"/>
    <s v="Cinco Paul"/>
    <s v="Jake Gyllenhaal"/>
    <s v="United States"/>
    <n v="13000000"/>
    <n v="5007898"/>
    <n v="8616072.9565217402"/>
    <n v="38.522292307692311"/>
    <n v="2827723.320158103"/>
    <s v="Bandeira Entertainment"/>
    <n v="84"/>
  </r>
  <r>
    <s v="Josie and the Pussycats"/>
    <x v="8"/>
    <x v="3"/>
    <x v="21"/>
    <n v="177.1"/>
    <s v="April 11, 2001 (United States)"/>
    <x v="30"/>
    <n v="22000"/>
    <s v="Harry Elfont"/>
    <s v="Deborah Kaplan"/>
    <s v="Rachael Leigh Cook"/>
    <s v="Canada"/>
    <n v="39000000"/>
    <n v="14866015"/>
    <n v="25576932.639751554"/>
    <n v="38.11798717948718"/>
    <n v="8394136.0813099947"/>
    <s v="Universal Pictures"/>
    <n v="98"/>
  </r>
  <r>
    <s v="The Devil's Backbone"/>
    <x v="0"/>
    <x v="0"/>
    <x v="21"/>
    <n v="177.1"/>
    <s v="April 20, 2001 (Spain)"/>
    <x v="34"/>
    <n v="63000"/>
    <s v="Guillermo del Toro"/>
    <s v="Guillermo del Toro"/>
    <s v="Marisa Paredes"/>
    <s v="Spain"/>
    <n v="4500000"/>
    <n v="6582065"/>
    <n v="11324422.391304348"/>
    <n v="146.2681111111111"/>
    <n v="3716581.0276679844"/>
    <s v="El Deseo"/>
    <n v="106"/>
  </r>
  <r>
    <s v="Shaolin Soccer"/>
    <x v="1"/>
    <x v="2"/>
    <x v="21"/>
    <n v="177.1"/>
    <s v="July 5, 2001 (China)"/>
    <x v="4"/>
    <n v="76000"/>
    <s v="Stephen Chow"/>
    <s v="Stephen Chow"/>
    <s v="Stephen Chow"/>
    <s v="Hong Kong"/>
    <n v="10000000"/>
    <n v="42776760"/>
    <n v="73597282.732919261"/>
    <n v="427.76759999999996"/>
    <n v="24154014.680971205"/>
    <s v="Star Overseas"/>
    <n v="87"/>
  </r>
  <r>
    <s v="Jimmy Neutron: Boy Genius"/>
    <x v="2"/>
    <x v="10"/>
    <x v="21"/>
    <n v="177.1"/>
    <s v="December 21, 2001 (United States)"/>
    <x v="22"/>
    <n v="32000"/>
    <s v="John A. Davis"/>
    <s v="John A. Davis"/>
    <s v="Debi Derryberry"/>
    <s v="United States"/>
    <n v="30000000"/>
    <n v="102992536"/>
    <n v="177198338.33540374"/>
    <n v="343.30845333333338"/>
    <n v="58155017.504234895"/>
    <s v="Paramount Pictures"/>
    <n v="82"/>
  </r>
  <r>
    <s v="Driven"/>
    <x v="8"/>
    <x v="2"/>
    <x v="21"/>
    <n v="177.1"/>
    <s v="April 27, 2001 (United States)"/>
    <x v="26"/>
    <n v="40000"/>
    <s v="Renny Harlin"/>
    <s v="Jan Skrentny"/>
    <s v="Sylvester Stallone"/>
    <s v="United States"/>
    <n v="94000000"/>
    <n v="54744738"/>
    <n v="94188151.714285716"/>
    <n v="58.239082978723403"/>
    <n v="30911766.233766235"/>
    <s v="Franchise Pictures"/>
    <n v="116"/>
  </r>
  <r>
    <s v="Get Over It"/>
    <x v="8"/>
    <x v="3"/>
    <x v="21"/>
    <n v="177.1"/>
    <s v="March 9, 2001 (United States)"/>
    <x v="46"/>
    <n v="18000"/>
    <s v="Tommy O'Haver"/>
    <s v="R. Lee Fleming Jr."/>
    <s v="Kirsten Dunst"/>
    <s v="United States"/>
    <n v="22000000"/>
    <n v="19900366"/>
    <n v="34238517.900621116"/>
    <n v="90.456209090909084"/>
    <n v="11236796.160361378"/>
    <s v="Miramax"/>
    <n v="87"/>
  </r>
  <r>
    <s v="Cowboy Bebop: The Movie"/>
    <x v="3"/>
    <x v="10"/>
    <x v="21"/>
    <n v="177.1"/>
    <s v="May 16, 2003 (United States)"/>
    <x v="6"/>
    <n v="44000"/>
    <s v="Directors"/>
    <s v="Keiko Nobumoto"/>
    <s v="Beau Billingslea"/>
    <s v="Japan"/>
    <n v="0"/>
    <n v="3007903"/>
    <n v="5175087.7701863358"/>
    <n v="0"/>
    <n v="1698420.6662902315"/>
    <s v="Bandai Visual Company"/>
    <n v="115"/>
  </r>
  <r>
    <s v="An American Rhapsody"/>
    <x v="8"/>
    <x v="0"/>
    <x v="21"/>
    <n v="177.1"/>
    <s v="February 28, 2002 (Hungary)"/>
    <x v="17"/>
    <n v="3900"/>
    <s v="Ã‰va GÃ¡rdos"/>
    <s v="Ã‰va GÃ¡rdos"/>
    <s v="Nastassja Kinski"/>
    <s v="United States"/>
    <n v="0"/>
    <n v="970676"/>
    <n v="1670045.043478261"/>
    <n v="0"/>
    <n v="548094.8616600791"/>
    <s v="Fireworks Pictures"/>
    <n v="106"/>
  </r>
  <r>
    <s v="Exit Wounds"/>
    <x v="0"/>
    <x v="2"/>
    <x v="21"/>
    <n v="177.1"/>
    <s v="March 16, 2001 (United States)"/>
    <x v="41"/>
    <n v="33000"/>
    <s v="Andrzej Bartkowiak"/>
    <s v="Ed Horowitz"/>
    <s v="Steven Seagal"/>
    <s v="United States"/>
    <n v="50000000"/>
    <n v="79958599"/>
    <n v="137568521.26086956"/>
    <n v="159.91719799999998"/>
    <n v="45148841.897233203"/>
    <s v="Warner Bros."/>
    <n v="101"/>
  </r>
  <r>
    <s v="Manic"/>
    <x v="0"/>
    <x v="0"/>
    <x v="21"/>
    <n v="177.1"/>
    <s v="May 23, 2003 (United States)"/>
    <x v="13"/>
    <n v="9300"/>
    <s v="Jordan Melamed"/>
    <s v="Michael Bacall"/>
    <s v="Joseph Gordon-Levitt"/>
    <s v="United States"/>
    <n v="0"/>
    <n v="69958"/>
    <n v="120362.52173913043"/>
    <n v="0"/>
    <n v="39501.976284584984"/>
    <s v="Manic LLC"/>
    <n v="100"/>
  </r>
  <r>
    <s v="Lagaan: Once Upon a Time in India"/>
    <x v="1"/>
    <x v="0"/>
    <x v="21"/>
    <n v="177.1"/>
    <s v="June 15, 2001 (United States)"/>
    <x v="31"/>
    <n v="108000"/>
    <s v="Ashutosh Gowariker"/>
    <s v="Ashutosh Gowariker"/>
    <s v="Aamir Khan"/>
    <s v="India"/>
    <n v="0"/>
    <n v="1724806"/>
    <n v="2967523.3664596272"/>
    <n v="0"/>
    <n v="973916.43139469228"/>
    <s v="Aamir Khan Productions"/>
    <n v="224"/>
  </r>
  <r>
    <s v="The Majestic"/>
    <x v="1"/>
    <x v="0"/>
    <x v="21"/>
    <n v="177.1"/>
    <s v="December 21, 2001 (United States)"/>
    <x v="15"/>
    <n v="53000"/>
    <s v="Frank Darabont"/>
    <s v="Michael Sloane"/>
    <s v="Jim Carrey"/>
    <s v="United States"/>
    <n v="72000000"/>
    <n v="37317673"/>
    <n v="64204940.503105588"/>
    <n v="51.830101388888892"/>
    <n v="21071526.256352343"/>
    <s v="Castle Rock Entertainment"/>
    <n v="152"/>
  </r>
  <r>
    <s v="Valentine"/>
    <x v="0"/>
    <x v="4"/>
    <x v="21"/>
    <n v="177.1"/>
    <s v="February 2, 2001 (United States)"/>
    <x v="25"/>
    <n v="26000"/>
    <s v="Jamie Blanks"/>
    <s v="Tom Savage"/>
    <s v="Denise Richards"/>
    <s v="Canada"/>
    <n v="29000000"/>
    <n v="36684136"/>
    <n v="63114942.062111802"/>
    <n v="126.49702068965519"/>
    <n v="20713797.854319595"/>
    <s v="Warner Bros."/>
    <n v="96"/>
  </r>
  <r>
    <s v="Final Fantasy: The Spirits Within"/>
    <x v="8"/>
    <x v="10"/>
    <x v="21"/>
    <n v="177.1"/>
    <s v="July 11, 2001 (United States)"/>
    <x v="5"/>
    <n v="81000"/>
    <s v="Hironobu Sakaguchi"/>
    <s v="Hironobu Sakaguchi"/>
    <s v="Alec Baldwin"/>
    <s v="United States"/>
    <n v="137000000"/>
    <n v="85131830"/>
    <n v="146469049.13043478"/>
    <n v="62.140021897810215"/>
    <n v="48069920.948616602"/>
    <s v="Chris Lee Productions"/>
    <n v="106"/>
  </r>
  <r>
    <s v="The One"/>
    <x v="8"/>
    <x v="2"/>
    <x v="21"/>
    <n v="177.1"/>
    <s v="November 2, 2001 (United States)"/>
    <x v="23"/>
    <n v="89000"/>
    <s v="James Wong"/>
    <s v="Glen Morgan"/>
    <s v="Jet Li"/>
    <s v="United States"/>
    <n v="49000000"/>
    <n v="74005691"/>
    <n v="127326561.53416149"/>
    <n v="151.0320224489796"/>
    <n v="41787516.09260305"/>
    <s v="Revolution Studios"/>
    <n v="87"/>
  </r>
  <r>
    <s v="Lost and Delirious"/>
    <x v="0"/>
    <x v="0"/>
    <x v="21"/>
    <n v="177.1"/>
    <s v="September 20, 2001 (Israel)"/>
    <x v="15"/>
    <n v="20000"/>
    <s v="LÃ©a Pool"/>
    <s v="Susan Swan"/>
    <s v="Piper Perabo"/>
    <s v="Canada"/>
    <n v="0"/>
    <n v="396897"/>
    <n v="682860.05590062111"/>
    <n v="0"/>
    <n v="224108.9779785432"/>
    <s v="CitÃ©-AmÃ©rique"/>
    <n v="103"/>
  </r>
  <r>
    <s v="Sugar &amp; Spice"/>
    <x v="8"/>
    <x v="3"/>
    <x v="21"/>
    <n v="177.1"/>
    <s v="January 26, 2001 (United States)"/>
    <x v="46"/>
    <n v="14000"/>
    <s v="Francine McDougall"/>
    <s v="Mandy Nelson"/>
    <s v="Marla Sokoloff"/>
    <s v="United States"/>
    <n v="27000000"/>
    <n v="16923761"/>
    <n v="29117278.242236026"/>
    <n v="62.680596296296301"/>
    <n v="9556047.9954827782"/>
    <s v="New Line Cinema"/>
    <n v="81"/>
  </r>
  <r>
    <s v="Cats &amp; Dogs"/>
    <x v="1"/>
    <x v="2"/>
    <x v="21"/>
    <n v="177.1"/>
    <s v="July 4, 2001 (United States)"/>
    <x v="27"/>
    <n v="57000"/>
    <s v="Lawrence Guterman"/>
    <s v="John Requa"/>
    <s v="Alec Baldwin"/>
    <s v="United States"/>
    <n v="60000000"/>
    <n v="200687492"/>
    <n v="345282206.73291928"/>
    <n v="334.47915333333333"/>
    <n v="113318741.95369849"/>
    <s v="Warner Bros."/>
    <n v="87"/>
  </r>
  <r>
    <s v="Hearts in Atlantis"/>
    <x v="8"/>
    <x v="0"/>
    <x v="21"/>
    <n v="177.1"/>
    <s v="September 28, 2001 (United States)"/>
    <x v="15"/>
    <n v="37000"/>
    <s v="Scott Hicks"/>
    <s v="Stephen King"/>
    <s v="Anthony Hopkins"/>
    <s v="United States"/>
    <n v="31000000"/>
    <n v="30919415"/>
    <n v="53196757.484472051"/>
    <n v="99.740048387096763"/>
    <n v="17458732.35460192"/>
    <s v="Castle Rock Entertainment"/>
    <n v="101"/>
  </r>
  <r>
    <s v="America's Sweethearts"/>
    <x v="8"/>
    <x v="3"/>
    <x v="21"/>
    <n v="177.1"/>
    <s v="July 20, 2001 (United States)"/>
    <x v="46"/>
    <n v="55000"/>
    <s v="Joe Roth"/>
    <s v="Billy Crystal"/>
    <s v="Julia Roberts"/>
    <s v="United States"/>
    <n v="46000000"/>
    <n v="138307673"/>
    <n v="237957921.86956522"/>
    <n v="300.66885434782608"/>
    <n v="78095806.324110672"/>
    <s v="Revolution Studios"/>
    <n v="102"/>
  </r>
  <r>
    <s v="Kiss of the Dragon"/>
    <x v="0"/>
    <x v="2"/>
    <x v="21"/>
    <n v="177.1"/>
    <s v="July 6, 2001 (United States)"/>
    <x v="14"/>
    <n v="62000"/>
    <s v="Chris Nahon"/>
    <s v="Jet Li"/>
    <s v="Jet Li"/>
    <s v="France"/>
    <n v="25000000"/>
    <n v="64437847"/>
    <n v="110865115.64596273"/>
    <n v="257.75138800000002"/>
    <n v="36385006.775832862"/>
    <s v="Twentieth Century Fox"/>
    <n v="98"/>
  </r>
  <r>
    <s v="Captain Corelli's Mandolin"/>
    <x v="0"/>
    <x v="0"/>
    <x v="21"/>
    <n v="177.1"/>
    <s v="August 17, 2001 (United States)"/>
    <x v="23"/>
    <n v="33000"/>
    <s v="John Madden"/>
    <s v="Shawn Slovo"/>
    <s v="Nicolas Cage"/>
    <s v="United Kingdom"/>
    <n v="57000000"/>
    <n v="62112895"/>
    <n v="106865042.95031056"/>
    <n v="108.96999122807019"/>
    <n v="35072216.261998869"/>
    <s v="Universal Pictures"/>
    <n v="131"/>
  </r>
  <r>
    <s v="The Believer"/>
    <x v="0"/>
    <x v="0"/>
    <x v="21"/>
    <n v="177.1"/>
    <s v="August 23, 2001 (Russia)"/>
    <x v="12"/>
    <n v="37000"/>
    <s v="Henry Bean"/>
    <s v="Henry Bean"/>
    <s v="Ryan Gosling"/>
    <s v="United States"/>
    <n v="1500000"/>
    <n v="1309316"/>
    <n v="2252674.1118012425"/>
    <n v="87.287733333333335"/>
    <n v="739308.86504799547"/>
    <s v="Fuller Films"/>
    <n v="98"/>
  </r>
  <r>
    <s v="Dil Chahta Hai"/>
    <x v="4"/>
    <x v="3"/>
    <x v="21"/>
    <n v="177.1"/>
    <s v="August 10, 2001 (India)"/>
    <x v="31"/>
    <n v="68000"/>
    <s v="Farhan Akhtar"/>
    <s v="Kassim Jagmagia"/>
    <s v="Aamir Khan"/>
    <s v="India"/>
    <n v="0"/>
    <n v="316221"/>
    <n v="544057.24844720494"/>
    <n v="0"/>
    <n v="178555.05364201017"/>
    <s v="Excel Entertainment"/>
    <n v="183"/>
  </r>
  <r>
    <s v="Someone Like You"/>
    <x v="8"/>
    <x v="3"/>
    <x v="21"/>
    <n v="177.1"/>
    <s v="March 30, 2001 (United States)"/>
    <x v="10"/>
    <n v="24000"/>
    <s v="Tony Goldwyn"/>
    <s v="Laura Zigman"/>
    <s v="Ashley Judd"/>
    <s v="United States"/>
    <n v="23000000"/>
    <n v="38689940"/>
    <n v="66565921.614906833"/>
    <n v="168.2171304347826"/>
    <n v="21846380.575945795"/>
    <s v="Fox 2000 Pictures"/>
    <n v="97"/>
  </r>
  <r>
    <s v="Mean Machine"/>
    <x v="0"/>
    <x v="3"/>
    <x v="21"/>
    <n v="177.1"/>
    <s v="December 26, 2001 (United Kingdom)"/>
    <x v="16"/>
    <n v="37000"/>
    <s v="Barry Skolnick"/>
    <s v="Tracy Keenan Wynn"/>
    <s v="Vinnie Jones"/>
    <s v="United Kingdom"/>
    <n v="0"/>
    <n v="7310206"/>
    <n v="12577186.720496895"/>
    <n v="0"/>
    <n v="4127727.8373800116"/>
    <s v="Paramount Pictures"/>
    <n v="99"/>
  </r>
  <r>
    <s v="Enigma"/>
    <x v="0"/>
    <x v="0"/>
    <x v="21"/>
    <n v="177.1"/>
    <s v="June 7, 2002 (United States)"/>
    <x v="5"/>
    <n v="20000"/>
    <s v="Michael Apted"/>
    <s v="Robert Harris"/>
    <s v="Dougray Scott"/>
    <s v="United Kingdom"/>
    <n v="0"/>
    <n v="15713204"/>
    <n v="27034518.683229815"/>
    <n v="0"/>
    <n v="8872503.6702428013"/>
    <s v="Manhattan Pictures International"/>
    <n v="119"/>
  </r>
  <r>
    <s v="The Experiment"/>
    <x v="0"/>
    <x v="0"/>
    <x v="21"/>
    <n v="177.1"/>
    <s v="March 8, 2001 (Germany)"/>
    <x v="3"/>
    <n v="92000"/>
    <s v="Oliver Hirschbiegel"/>
    <s v="Mario Giordano"/>
    <s v="Moritz Bleibtreu"/>
    <s v="Germany"/>
    <n v="0"/>
    <n v="13782896"/>
    <n v="23713429.763975155"/>
    <n v="0"/>
    <n v="7782549.9717673631"/>
    <s v="Typhoon"/>
    <n v="120"/>
  </r>
  <r>
    <s v="Millennium Actress"/>
    <x v="1"/>
    <x v="10"/>
    <x v="21"/>
    <n v="177.1"/>
    <s v="September 14, 2002 (Japan)"/>
    <x v="6"/>
    <n v="25000"/>
    <s v="Satoshi Kon"/>
    <s v="Satoshi Kon"/>
    <s v="Miyoko ShÃ´ji"/>
    <s v="Japan"/>
    <n v="0"/>
    <n v="262891"/>
    <n v="452303.14906832296"/>
    <n v="0"/>
    <n v="148442.12309429701"/>
    <s v="Bandai Visual Company"/>
    <n v="87"/>
  </r>
  <r>
    <s v="The Tailor of Panama"/>
    <x v="0"/>
    <x v="3"/>
    <x v="21"/>
    <n v="177.1"/>
    <s v="March 30, 2001 (United States)"/>
    <x v="19"/>
    <n v="28000"/>
    <s v="John Boorman"/>
    <s v="John le CarrÃ©"/>
    <s v="Pierce Brosnan"/>
    <s v="United States"/>
    <n v="21000000"/>
    <n v="28008462"/>
    <n v="48188471.888198756"/>
    <n v="133.37362857142858"/>
    <n v="15815054.771315642"/>
    <s v="Columbia Pictures"/>
    <n v="109"/>
  </r>
  <r>
    <s v="Formula 51"/>
    <x v="0"/>
    <x v="2"/>
    <x v="21"/>
    <n v="177.1"/>
    <s v="October 18, 2002 (United States)"/>
    <x v="21"/>
    <n v="48000"/>
    <s v="Ronny Yu"/>
    <s v="Stel Pavlou"/>
    <s v="Samuel L. Jackson"/>
    <s v="United Kingdom"/>
    <n v="27000000"/>
    <n v="12881605"/>
    <n v="22162761.397515528"/>
    <n v="47.709648148148148"/>
    <n v="7273633.5403726716"/>
    <s v="Alliance Atlantis Communications"/>
    <n v="93"/>
  </r>
  <r>
    <s v="15 Minutes"/>
    <x v="0"/>
    <x v="2"/>
    <x v="21"/>
    <n v="177.1"/>
    <s v="March 9, 2001 (United States)"/>
    <x v="10"/>
    <n v="49000"/>
    <s v="John Herzfeld"/>
    <s v="John Herzfeld"/>
    <s v="Robert De Niro"/>
    <s v="United States"/>
    <n v="60000000"/>
    <n v="56359980"/>
    <n v="96967170.559006214"/>
    <n v="93.933300000000003"/>
    <n v="31823817.052512705"/>
    <s v="New Line Cinema"/>
    <n v="120"/>
  </r>
  <r>
    <s v="Iris"/>
    <x v="0"/>
    <x v="5"/>
    <x v="21"/>
    <n v="177.1"/>
    <s v="March 29, 2002 (United States)"/>
    <x v="9"/>
    <n v="18000"/>
    <s v="Richard Eyre"/>
    <s v="John Bayley"/>
    <s v="Judi Dench"/>
    <s v="United Kingdom"/>
    <n v="5500000"/>
    <n v="16153953"/>
    <n v="27792825.968944099"/>
    <n v="293.70823636363633"/>
    <n v="9121373.8001129311"/>
    <s v="British Broadcasting Corporation (BBC)"/>
    <n v="91"/>
  </r>
  <r>
    <s v="Nowhere in Africa"/>
    <x v="0"/>
    <x v="5"/>
    <x v="21"/>
    <n v="177.1"/>
    <s v="May 16, 2003 (United States)"/>
    <x v="24"/>
    <n v="13000"/>
    <s v="Caroline Link"/>
    <s v="Caroline Link"/>
    <s v="Juliane KÃ¶hler"/>
    <s v="Germany"/>
    <n v="0"/>
    <n v="24322180"/>
    <n v="41846235.155279502"/>
    <n v="0"/>
    <n v="13733585.544889893"/>
    <s v="BKM, kulturelle FilmfÃ¶rderung des Bundes"/>
    <n v="141"/>
  </r>
  <r>
    <s v="Crazy/Beautiful"/>
    <x v="8"/>
    <x v="0"/>
    <x v="21"/>
    <n v="177.1"/>
    <s v="June 29, 2001 (United States)"/>
    <x v="5"/>
    <n v="24000"/>
    <s v="John Stockwell"/>
    <s v="Phil Hay"/>
    <s v="Kirsten Dunst"/>
    <s v="United States"/>
    <n v="13000000"/>
    <n v="19937988"/>
    <n v="34303246.434782609"/>
    <n v="153.36913846153845"/>
    <n v="11258039.525691701"/>
    <s v="Touchstone Pictures"/>
    <n v="99"/>
  </r>
  <r>
    <s v="Angel Eyes"/>
    <x v="0"/>
    <x v="0"/>
    <x v="21"/>
    <n v="177.1"/>
    <s v="May 18, 2001 (United States)"/>
    <x v="41"/>
    <n v="23000"/>
    <s v="Luis Mandoki"/>
    <s v="Gerald Di Pego"/>
    <s v="Jennifer Lopez"/>
    <s v="United States"/>
    <n v="53000000"/>
    <n v="29715606"/>
    <n v="51125607.838509321"/>
    <n v="56.067181132075476"/>
    <n v="16778998.306041785"/>
    <s v="Franchise Pictures"/>
    <n v="102"/>
  </r>
  <r>
    <s v="No Man's Land"/>
    <x v="0"/>
    <x v="3"/>
    <x v="21"/>
    <n v="177.1"/>
    <s v="September 19, 2001 (France)"/>
    <x v="6"/>
    <n v="45000"/>
    <s v="Danis Tanovic"/>
    <s v="Danis Tanovic"/>
    <s v="Branko Djuric"/>
    <s v="France"/>
    <n v="0"/>
    <n v="4858869"/>
    <n v="8359669.024844721"/>
    <n v="0"/>
    <n v="2743573.6871823831"/>
    <s v="NoÃ© Productions"/>
    <n v="98"/>
  </r>
  <r>
    <s v="Kabhi Khushi Kabhie Gham..."/>
    <x v="4"/>
    <x v="0"/>
    <x v="21"/>
    <n v="177.1"/>
    <s v="December 14, 2001 (United States)"/>
    <x v="34"/>
    <n v="46000"/>
    <s v="Karan Johar"/>
    <s v="Karan Johar"/>
    <s v="Shah Rukh Khan"/>
    <s v="India"/>
    <n v="7500000"/>
    <n v="11334547"/>
    <n v="19501052.91304348"/>
    <n v="151.12729333333331"/>
    <n v="6400083.0039525693"/>
    <s v="Dharma Productions"/>
    <n v="210"/>
  </r>
  <r>
    <s v="Buffalo Soldiers"/>
    <x v="0"/>
    <x v="3"/>
    <x v="21"/>
    <n v="177.1"/>
    <s v="October 31, 2002 (Germany)"/>
    <x v="8"/>
    <n v="24000"/>
    <s v="Gregor Jordan"/>
    <s v="Robert O'Connor"/>
    <s v="Joaquin Phoenix"/>
    <s v="United Kingdom"/>
    <n v="15000000"/>
    <n v="2300684"/>
    <n v="3958319.6770186336"/>
    <n v="15.337893333333334"/>
    <n v="1299087.5211744779"/>
    <s v="FilmFour"/>
    <n v="98"/>
  </r>
  <r>
    <s v="The Anniversary Party"/>
    <x v="0"/>
    <x v="3"/>
    <x v="21"/>
    <n v="177.1"/>
    <s v="June 29, 2001 (United States)"/>
    <x v="21"/>
    <n v="8100"/>
    <s v="Alan Cumming"/>
    <s v="Jennifer Jason Leigh"/>
    <s v="Alan Cumming"/>
    <s v="United States"/>
    <n v="0"/>
    <n v="4931888"/>
    <n v="8485297.9875776395"/>
    <n v="0"/>
    <n v="2784804.0654997178"/>
    <s v="Fine Line Features"/>
    <n v="115"/>
  </r>
  <r>
    <s v="Blow Dry"/>
    <x v="0"/>
    <x v="3"/>
    <x v="21"/>
    <n v="177.1"/>
    <s v="March 30, 2001 (United Kingdom)"/>
    <x v="21"/>
    <n v="8100"/>
    <s v="Paddy Breathnach"/>
    <s v="Simon Beaufoy"/>
    <s v="Alan Rickman"/>
    <s v="United States"/>
    <n v="0"/>
    <n v="830286"/>
    <n v="1428504.4844720496"/>
    <n v="0"/>
    <n v="468823.26369282894"/>
    <s v="IMF Internationale Medien und Film GmbH &amp; Co. Produktions KG"/>
    <n v="94"/>
  </r>
  <r>
    <s v="The Musketeer"/>
    <x v="8"/>
    <x v="2"/>
    <x v="21"/>
    <n v="177.1"/>
    <s v="September 7, 2001 (United States)"/>
    <x v="25"/>
    <n v="14000"/>
    <s v="Peter Hyams"/>
    <s v="Alexandre Dumas"/>
    <s v="Justin Chambers"/>
    <s v="Germany"/>
    <n v="40000000"/>
    <n v="32533802"/>
    <n v="55974305.304347828"/>
    <n v="81.334505000000007"/>
    <n v="18370300.395256918"/>
    <s v="Centurion"/>
    <n v="104"/>
  </r>
  <r>
    <s v="O"/>
    <x v="0"/>
    <x v="0"/>
    <x v="21"/>
    <n v="177.1"/>
    <s v="August 31, 2001 (United States)"/>
    <x v="10"/>
    <n v="19000"/>
    <s v="Tim Blake Nelson"/>
    <s v="William Shakespeare"/>
    <s v="Mekhi Phifer"/>
    <s v="United States"/>
    <n v="5000000"/>
    <n v="19260537"/>
    <n v="33137694.093167704"/>
    <n v="385.21073999999999"/>
    <n v="10875514.963297572"/>
    <s v="Chickie the Cop"/>
    <n v="95"/>
  </r>
  <r>
    <s v="Birthday Girl"/>
    <x v="0"/>
    <x v="3"/>
    <x v="21"/>
    <n v="177.1"/>
    <s v="February 1, 2002 (United States)"/>
    <x v="10"/>
    <n v="25000"/>
    <s v="Jez Butterworth"/>
    <s v="Tom Butterworth"/>
    <s v="Nicole Kidman"/>
    <s v="United Kingdom"/>
    <n v="13000000"/>
    <n v="16171098"/>
    <n v="27822323.888198759"/>
    <n v="124.39306153846155"/>
    <n v="9131054.7713156417"/>
    <s v="FilmFour"/>
    <n v="93"/>
  </r>
  <r>
    <s v="Human Nature"/>
    <x v="0"/>
    <x v="3"/>
    <x v="21"/>
    <n v="177.1"/>
    <s v="September 12, 2001 (France)"/>
    <x v="5"/>
    <n v="18000"/>
    <s v="Michel Gondry"/>
    <s v="Charlie Kaufman"/>
    <s v="Tim Robbins"/>
    <s v="France"/>
    <n v="0"/>
    <n v="1574660"/>
    <n v="2709197.6397515531"/>
    <n v="0"/>
    <n v="889136.08130999445"/>
    <s v="Fine Line Features"/>
    <n v="96"/>
  </r>
  <r>
    <s v="Made"/>
    <x v="0"/>
    <x v="3"/>
    <x v="21"/>
    <n v="177.1"/>
    <s v="August 31, 2001 (United States)"/>
    <x v="5"/>
    <n v="18000"/>
    <s v="Jon Favreau"/>
    <s v="Jon Favreau"/>
    <s v="Vince Vaughn"/>
    <s v="United States"/>
    <n v="5000000"/>
    <n v="5480653"/>
    <n v="9429446.4658385087"/>
    <n v="109.61305999999999"/>
    <n v="3094665.7255787691"/>
    <s v="Artisan Entertainment"/>
    <n v="95"/>
  </r>
  <r>
    <s v="One Night at McCool's"/>
    <x v="0"/>
    <x v="3"/>
    <x v="21"/>
    <n v="177.1"/>
    <s v="April 27, 2001 (United States)"/>
    <x v="10"/>
    <n v="29000"/>
    <s v="Harald Zwart"/>
    <s v="Stan Seidel"/>
    <s v="Liv Tyler"/>
    <s v="United States"/>
    <n v="18000000"/>
    <n v="13578186"/>
    <n v="23361226.844720498"/>
    <n v="75.434366666666662"/>
    <n v="7666959.9096555626"/>
    <s v="October Films"/>
    <n v="93"/>
  </r>
  <r>
    <s v="Dr. Dolittle 2"/>
    <x v="1"/>
    <x v="3"/>
    <x v="21"/>
    <n v="177.1"/>
    <s v="June 22, 2001 (United States)"/>
    <x v="32"/>
    <n v="42000"/>
    <s v="Steve Carr"/>
    <s v="Hugh Lofting"/>
    <s v="Eddie Murphy"/>
    <s v="United States"/>
    <n v="70000000"/>
    <n v="176104344"/>
    <n v="302986976.94409937"/>
    <n v="251.57763428571428"/>
    <n v="99437800.112930551"/>
    <s v="Twentieth Century Fox"/>
    <n v="87"/>
  </r>
  <r>
    <s v="Trouble Every Day"/>
    <x v="4"/>
    <x v="0"/>
    <x v="21"/>
    <n v="177.1"/>
    <s v="July 11, 2001 (France)"/>
    <x v="22"/>
    <n v="7500"/>
    <s v="Claire Denis"/>
    <s v="Claire Denis"/>
    <s v="Vincent Gallo"/>
    <s v="France"/>
    <n v="0"/>
    <n v="15571"/>
    <n v="26789.857142857145"/>
    <n v="0"/>
    <n v="8792.2077922077933"/>
    <s v="ARTE"/>
    <n v="101"/>
  </r>
  <r>
    <s v="Max Keeble's Big Move"/>
    <x v="1"/>
    <x v="3"/>
    <x v="21"/>
    <n v="177.1"/>
    <s v="October 5, 2001 (United States)"/>
    <x v="20"/>
    <n v="7700"/>
    <s v="Tim Hill"/>
    <s v="David L. Watts"/>
    <s v="Alex D. Linz"/>
    <s v="United States"/>
    <n v="25000000"/>
    <n v="18634654"/>
    <n v="32060864.335403726"/>
    <n v="74.538616000000005"/>
    <n v="10522108.413325805"/>
    <s v="Walt Disney Pictures"/>
    <n v="86"/>
  </r>
  <r>
    <s v="The Center of the World"/>
    <x v="9"/>
    <x v="0"/>
    <x v="21"/>
    <n v="177.1"/>
    <s v="May 18, 2001 (Italy)"/>
    <x v="1"/>
    <n v="4700"/>
    <s v="Wayne Wang"/>
    <s v="Wayne Wang"/>
    <s v="Shane Edelman"/>
    <s v="United States"/>
    <n v="0"/>
    <n v="1460687"/>
    <n v="2513107.4472049689"/>
    <n v="0"/>
    <n v="824780.91473743657"/>
    <s v="Artisan Entertainment"/>
    <n v="88"/>
  </r>
  <r>
    <s v="Wasabi"/>
    <x v="0"/>
    <x v="2"/>
    <x v="21"/>
    <n v="177.1"/>
    <s v="October 31, 2001 (France)"/>
    <x v="17"/>
    <n v="38000"/>
    <s v="GÃ©rard Krawczyk"/>
    <s v="Luc Besson"/>
    <s v="Jean Reno"/>
    <s v="France"/>
    <n v="0"/>
    <n v="10366360"/>
    <n v="17835290.186335403"/>
    <n v="0"/>
    <n v="5853393.5629587807"/>
    <s v="EuropaCorp"/>
    <n v="94"/>
  </r>
  <r>
    <s v="Soul Survivors"/>
    <x v="8"/>
    <x v="4"/>
    <x v="21"/>
    <n v="177.1"/>
    <s v="September 7, 2001 (United States)"/>
    <x v="49"/>
    <n v="8500"/>
    <s v="Stephen Carpenter"/>
    <s v="Stephen Carpenter"/>
    <s v="Melissa Sagemiller"/>
    <s v="United States"/>
    <n v="17000000"/>
    <n v="4299141"/>
    <n v="7396658.7391304346"/>
    <n v="25.289064705882353"/>
    <n v="2427521.739130435"/>
    <s v="Lost Soul Productions"/>
    <n v="84"/>
  </r>
  <r>
    <s v="Black Knight"/>
    <x v="8"/>
    <x v="1"/>
    <x v="21"/>
    <n v="177.1"/>
    <s v="November 21, 2001 (United States)"/>
    <x v="38"/>
    <n v="39000"/>
    <s v="Gil Junger"/>
    <s v="Darryl Quarles"/>
    <s v="Martin Lawrence"/>
    <s v="United States"/>
    <n v="50000000"/>
    <n v="39976235"/>
    <n v="68778988.16770187"/>
    <n v="79.952469999999991"/>
    <n v="22572690.570299268"/>
    <s v="Twentieth Century Fox"/>
    <n v="95"/>
  </r>
  <r>
    <s v="The Shipping News"/>
    <x v="0"/>
    <x v="0"/>
    <x v="21"/>
    <n v="177.1"/>
    <s v="January 18, 2002 (United States)"/>
    <x v="17"/>
    <n v="32000"/>
    <s v="Lasse HallstrÃ¶m"/>
    <s v="Annie Proulx"/>
    <s v="Kevin Spacey"/>
    <s v="Canada"/>
    <n v="38000000"/>
    <n v="24690441"/>
    <n v="42479827.062111802"/>
    <n v="64.974844736842101"/>
    <n v="13941525.127046866"/>
    <s v="Miramax"/>
    <n v="111"/>
  </r>
  <r>
    <s v="The Deep End"/>
    <x v="0"/>
    <x v="6"/>
    <x v="21"/>
    <n v="177.1"/>
    <s v="August 31, 2001 (United States)"/>
    <x v="14"/>
    <n v="11000"/>
    <s v="Scott McGehee"/>
    <s v="Elisabeth Sanxay Holding"/>
    <s v="Tilda Swinton"/>
    <s v="United States"/>
    <n v="3000000"/>
    <n v="10031529"/>
    <n v="17259214.490683232"/>
    <n v="334.3843"/>
    <n v="5664330.321852061"/>
    <s v="i5 Films"/>
    <n v="101"/>
  </r>
  <r>
    <s v="The Son's Room"/>
    <x v="0"/>
    <x v="0"/>
    <x v="21"/>
    <n v="177.1"/>
    <s v="March 9, 2001 (Italy)"/>
    <x v="4"/>
    <n v="18000"/>
    <s v="Nanni Moretti"/>
    <s v="Nanni Moretti"/>
    <s v="Nanni Moretti"/>
    <s v="Italy"/>
    <n v="0"/>
    <n v="11767402"/>
    <n v="20245778.596273292"/>
    <n v="0"/>
    <n v="6644495.7651044615"/>
    <s v="Sacher Film"/>
    <n v="99"/>
  </r>
  <r>
    <s v="Kissing Jessica Stein"/>
    <x v="0"/>
    <x v="3"/>
    <x v="21"/>
    <n v="177.1"/>
    <s v="April 5, 2002 (United States)"/>
    <x v="16"/>
    <n v="16000"/>
    <s v="Charles Herman-Wurmfeld"/>
    <s v="Heather Juergensen"/>
    <s v="Jennifer Westfeldt"/>
    <s v="United States"/>
    <n v="1000000"/>
    <n v="10013424"/>
    <n v="17228064.89440994"/>
    <n v="1001.3424"/>
    <n v="5654107.284020328"/>
    <s v="Fox Searchlight Pictures"/>
    <n v="97"/>
  </r>
  <r>
    <s v="Antitrust"/>
    <x v="8"/>
    <x v="2"/>
    <x v="21"/>
    <n v="177.1"/>
    <s v="January 12, 2001 (United States)"/>
    <x v="10"/>
    <n v="29000"/>
    <s v="Peter Howitt"/>
    <s v="Howard Franklin"/>
    <s v="Ryan Phillippe"/>
    <s v="United States"/>
    <n v="30000000"/>
    <n v="18195610"/>
    <n v="31305490.496894412"/>
    <n v="60.652033333333335"/>
    <n v="10274201.016374931"/>
    <s v="Metro-Goldwyn-Mayer (MGM)"/>
    <n v="108"/>
  </r>
  <r>
    <s v="Just Visiting"/>
    <x v="8"/>
    <x v="1"/>
    <x v="21"/>
    <n v="177.1"/>
    <s v="April 6, 2001 (United States)"/>
    <x v="1"/>
    <n v="18000"/>
    <s v="Jean-Marie PoirÃ©"/>
    <s v="Jean-Marie PoirÃ©"/>
    <s v="Jean Reno"/>
    <s v="France"/>
    <n v="35000000"/>
    <n v="16176732"/>
    <n v="27832017.167701863"/>
    <n v="46.219234285714286"/>
    <n v="9134236.024844721"/>
    <s v="Gaumont"/>
    <n v="88"/>
  </r>
  <r>
    <s v="Knockaround Guys"/>
    <x v="0"/>
    <x v="6"/>
    <x v="21"/>
    <n v="177.1"/>
    <s v="October 11, 2002 (United States)"/>
    <x v="10"/>
    <n v="23000"/>
    <s v="Brian Koppelman"/>
    <s v="Brian Koppelman"/>
    <s v="Jennifer Baxter"/>
    <s v="United States"/>
    <n v="0"/>
    <n v="12806614"/>
    <n v="22033739.614906833"/>
    <n v="0"/>
    <n v="7231289.6668548845"/>
    <s v="New Line Cinema"/>
    <n v="92"/>
  </r>
  <r>
    <s v="Monsoon Wedding"/>
    <x v="0"/>
    <x v="3"/>
    <x v="21"/>
    <n v="177.1"/>
    <s v="April 26, 2002 (United States)"/>
    <x v="34"/>
    <n v="24000"/>
    <s v="Mira Nair"/>
    <s v="Sabrina Dhawan"/>
    <s v="Naseeruddin Shah"/>
    <s v="India"/>
    <n v="0"/>
    <n v="30787356"/>
    <n v="52969550.385093167"/>
    <n v="0"/>
    <n v="17384164.878599662"/>
    <s v="IFC Productions"/>
    <n v="114"/>
  </r>
  <r>
    <s v="Lantana"/>
    <x v="0"/>
    <x v="0"/>
    <x v="21"/>
    <n v="177.1"/>
    <s v="March 8, 2002 (United States)"/>
    <x v="4"/>
    <n v="19000"/>
    <s v="Ray Lawrence"/>
    <s v="Andrew Bovell"/>
    <s v="Anthony LaPaglia"/>
    <s v="Australia"/>
    <n v="0"/>
    <n v="15747450"/>
    <n v="27093438.819875777"/>
    <n v="0"/>
    <n v="8891840.7679277249"/>
    <s v="MBP (Germany)"/>
    <n v="121"/>
  </r>
  <r>
    <s v="L.I.E."/>
    <x v="9"/>
    <x v="6"/>
    <x v="21"/>
    <n v="177.1"/>
    <s v="November 29, 2002 (United Kingdom)"/>
    <x v="12"/>
    <n v="9600"/>
    <s v="Michael Cuesta"/>
    <s v="Stephen M. Ryder"/>
    <s v="Brian Cox"/>
    <s v="United States"/>
    <n v="700000"/>
    <n v="1846059"/>
    <n v="3176138.7763975156"/>
    <n v="263.72271428571429"/>
    <n v="1042382.2699040091"/>
    <s v="Alter Ego Entertainment"/>
    <n v="97"/>
  </r>
  <r>
    <s v="The Wash"/>
    <x v="0"/>
    <x v="3"/>
    <x v="21"/>
    <n v="177.1"/>
    <s v="November 14, 2001 (United States)"/>
    <x v="25"/>
    <n v="6700"/>
    <s v="DJ Pooh"/>
    <s v="DJ Pooh"/>
    <s v="Dr. Dre"/>
    <s v="United States"/>
    <n v="7000000"/>
    <n v="10229331"/>
    <n v="17599532.217391305"/>
    <n v="146.13329999999999"/>
    <n v="5776019.7628458505"/>
    <s v="Lions Gate Films"/>
    <n v="93"/>
  </r>
  <r>
    <s v="Bones"/>
    <x v="0"/>
    <x v="6"/>
    <x v="21"/>
    <n v="177.1"/>
    <s v="October 24, 2001 (United States)"/>
    <x v="36"/>
    <n v="6800"/>
    <s v="Ernest R. Dickerson"/>
    <s v="Adam Simon"/>
    <s v="Snoop Dogg"/>
    <s v="United States"/>
    <n v="16000000"/>
    <n v="8378853"/>
    <n v="14415790.565217391"/>
    <n v="52.367831249999995"/>
    <n v="4731142.2924901191"/>
    <s v="New Line Cinema"/>
    <n v="96"/>
  </r>
  <r>
    <s v="Say It Isn't So"/>
    <x v="0"/>
    <x v="3"/>
    <x v="21"/>
    <n v="177.1"/>
    <s v="March 23, 2001 (United States)"/>
    <x v="18"/>
    <n v="13000"/>
    <s v="J.B. Rogers"/>
    <s v="Peter Gaulke"/>
    <s v="Chris Klein"/>
    <s v="United States"/>
    <n v="25000000"/>
    <n v="12320393"/>
    <n v="21197197.89440994"/>
    <n v="49.281572000000004"/>
    <n v="6956743.6476566913"/>
    <s v="Twentieth Century Fox"/>
    <n v="95"/>
  </r>
  <r>
    <s v="Texas Rangers"/>
    <x v="8"/>
    <x v="2"/>
    <x v="21"/>
    <n v="177.1"/>
    <s v="November 30, 2001 (United States)"/>
    <x v="33"/>
    <n v="5500"/>
    <s v="Steve Miner"/>
    <s v="George Durham"/>
    <s v="James Van Der Beek"/>
    <s v="United States"/>
    <n v="38000000"/>
    <n v="763740"/>
    <n v="1314012.2981366459"/>
    <n v="2.0098421052631577"/>
    <n v="431247.88255223038"/>
    <s v="Greisman Productions"/>
    <n v="90"/>
  </r>
  <r>
    <s v="What's the Worst That Could Happen?"/>
    <x v="8"/>
    <x v="3"/>
    <x v="21"/>
    <n v="177.1"/>
    <s v="June 1, 2001 (United States)"/>
    <x v="30"/>
    <n v="15000"/>
    <s v="Sam Weisman"/>
    <s v="Donald E. Westlake"/>
    <s v="Martin Lawrence"/>
    <s v="United States"/>
    <n v="60000000"/>
    <n v="38464131"/>
    <n v="66177417.931677021"/>
    <n v="64.106885000000005"/>
    <n v="21718876.905702993"/>
    <s v="Metro-Goldwyn-Mayer (MGM)"/>
    <n v="94"/>
  </r>
  <r>
    <s v="Head Over Heels"/>
    <x v="8"/>
    <x v="3"/>
    <x v="21"/>
    <n v="177.1"/>
    <s v="February 2, 2001 (United States)"/>
    <x v="30"/>
    <n v="14000"/>
    <s v="Mark Waters"/>
    <s v="John J. Strauss"/>
    <s v="Monica Potter"/>
    <s v="United States"/>
    <n v="14000000"/>
    <n v="13127022"/>
    <n v="22585000.583850931"/>
    <n v="93.764442857142853"/>
    <n v="7412208.9215132697"/>
    <s v="Universal Pictures"/>
    <n v="86"/>
  </r>
  <r>
    <s v="Glitter"/>
    <x v="8"/>
    <x v="0"/>
    <x v="21"/>
    <n v="177.1"/>
    <s v="September 21, 2001 (United States)"/>
    <x v="66"/>
    <n v="22000"/>
    <s v="Vondie Curtis-Hall"/>
    <s v="Cheryl L. West"/>
    <s v="Mariah Carey"/>
    <s v="United States"/>
    <n v="22000000"/>
    <n v="5271666"/>
    <n v="9069884.9813664593"/>
    <n v="23.96211818181818"/>
    <n v="2976660.6437041219"/>
    <s v="Twentieth Century Fox"/>
    <n v="104"/>
  </r>
  <r>
    <s v="Down to Earth"/>
    <x v="8"/>
    <x v="3"/>
    <x v="21"/>
    <n v="177.1"/>
    <s v="February 16, 2001 (United States)"/>
    <x v="20"/>
    <n v="22000"/>
    <s v="Chris Weitz"/>
    <s v="Elaine May"/>
    <s v="Chris Rock"/>
    <s v="Germany"/>
    <n v="49000000"/>
    <n v="71186502"/>
    <n v="122476155.61490683"/>
    <n v="145.27857551020409"/>
    <n v="40195653.303218521"/>
    <s v="3 Arts Entertainment"/>
    <n v="87"/>
  </r>
  <r>
    <s v="Tape"/>
    <x v="0"/>
    <x v="0"/>
    <x v="21"/>
    <n v="177.1"/>
    <s v="July 12, 2002 (Denmark)"/>
    <x v="13"/>
    <n v="19000"/>
    <s v="Richard Linklater"/>
    <s v="Stephen Belber"/>
    <s v="Ethan Hawke"/>
    <s v="United States"/>
    <n v="100000"/>
    <n v="515900"/>
    <n v="887604.34782608692"/>
    <n v="515.9"/>
    <n v="291304.34782608697"/>
    <s v="Detour Filmproduction"/>
    <n v="86"/>
  </r>
  <r>
    <s v="See Spot Run"/>
    <x v="1"/>
    <x v="2"/>
    <x v="21"/>
    <n v="177.1"/>
    <s v="March 2, 2001 (United States)"/>
    <x v="20"/>
    <n v="8800"/>
    <s v="John Whitesell"/>
    <s v="George Gallo"/>
    <s v="David Arquette"/>
    <s v="United States"/>
    <n v="35000000"/>
    <n v="43057552"/>
    <n v="74080384.496894404"/>
    <n v="123.02157714285715"/>
    <n v="24312564.652738567"/>
    <s v="Warner Bros."/>
    <n v="94"/>
  </r>
  <r>
    <s v="Two Can Play That Game"/>
    <x v="0"/>
    <x v="3"/>
    <x v="21"/>
    <n v="177.1"/>
    <s v="September 7, 2001 (United States)"/>
    <x v="19"/>
    <n v="6500"/>
    <s v="Mark Brown"/>
    <s v="Mark Brown"/>
    <s v="Vivica A. Fox"/>
    <s v="United States"/>
    <n v="13000000"/>
    <n v="22391450"/>
    <n v="38524420.186335407"/>
    <n v="172.24192307692309"/>
    <n v="12643393.562958781"/>
    <s v="Screen Gems"/>
    <n v="90"/>
  </r>
  <r>
    <s v="Impostor"/>
    <x v="8"/>
    <x v="0"/>
    <x v="21"/>
    <n v="177.1"/>
    <s v="January 4, 2002 (United States)"/>
    <x v="19"/>
    <n v="23000"/>
    <s v="Gary Fleder"/>
    <s v="Philip K. Dick"/>
    <s v="Shane Brolly"/>
    <s v="United States"/>
    <n v="30000000"/>
    <n v="8694320"/>
    <n v="14958550.559006212"/>
    <n v="28.981066666666667"/>
    <n v="4909271.5979672503"/>
    <s v="Dimension Films"/>
    <n v="95"/>
  </r>
  <r>
    <s v="Storytelling"/>
    <x v="0"/>
    <x v="3"/>
    <x v="21"/>
    <n v="177.1"/>
    <s v="November 8, 2001 (Russia)"/>
    <x v="8"/>
    <n v="17000"/>
    <s v="Todd Solondz"/>
    <s v="Todd Solondz"/>
    <s v="Selma Blair"/>
    <s v="United States"/>
    <n v="0"/>
    <n v="1318945"/>
    <n v="2269240.7763975156"/>
    <n v="0"/>
    <n v="744745.90626764542"/>
    <s v="New Line Cinema"/>
    <n v="87"/>
  </r>
  <r>
    <s v="Metropolis"/>
    <x v="8"/>
    <x v="10"/>
    <x v="21"/>
    <n v="177.1"/>
    <s v="January 25, 2002 (United States)"/>
    <x v="13"/>
    <n v="21000"/>
    <s v="Rintaro"/>
    <s v="Osamu Tezuka"/>
    <s v="Toshio Furukawa"/>
    <s v="Japan"/>
    <n v="15000000"/>
    <n v="4035192"/>
    <n v="6942535.3043478262"/>
    <n v="26.90128"/>
    <n v="2278482.2134387353"/>
    <s v="Bandai Visual Company"/>
    <n v="108"/>
  </r>
  <r>
    <s v="Scotland, Pa."/>
    <x v="0"/>
    <x v="3"/>
    <x v="21"/>
    <n v="177.1"/>
    <s v="January 22, 2001 (United States)"/>
    <x v="17"/>
    <n v="4300"/>
    <s v="Billy Morrissette"/>
    <s v="William Shakespeare"/>
    <s v="James Le Gros"/>
    <s v="United States"/>
    <n v="0"/>
    <n v="384098"/>
    <n v="660839.41614906839"/>
    <n v="0"/>
    <n v="216881.98757763975"/>
    <s v="Abandon Pictures"/>
    <n v="104"/>
  </r>
  <r>
    <s v="Tortilla Soup"/>
    <x v="8"/>
    <x v="3"/>
    <x v="21"/>
    <n v="177.1"/>
    <s v="August 31, 2001 (United States)"/>
    <x v="17"/>
    <n v="4500"/>
    <s v="Maria Ripoll"/>
    <s v="Hui-Ling Wang"/>
    <s v="Hector Elizondo"/>
    <s v="United States"/>
    <n v="0"/>
    <n v="4634077"/>
    <n v="7972915.0869565215"/>
    <n v="0"/>
    <n v="2616644.2687747036"/>
    <s v="Samuel Goldwyn Films"/>
    <n v="102"/>
  </r>
  <r>
    <s v="The Affair of the Necklace"/>
    <x v="0"/>
    <x v="0"/>
    <x v="21"/>
    <n v="177.1"/>
    <s v="December 7, 2001 (United States)"/>
    <x v="10"/>
    <n v="5100"/>
    <s v="Charles Shyer"/>
    <s v="John Sweet"/>
    <s v="Hilary Swank"/>
    <s v="United States"/>
    <n v="30000000"/>
    <n v="1198113"/>
    <n v="2061349.6956521738"/>
    <n v="3.9937100000000001"/>
    <n v="676517.78656126489"/>
    <s v="Alcon Entertainment"/>
    <n v="118"/>
  </r>
  <r>
    <s v="Lovely &amp; Amazing"/>
    <x v="0"/>
    <x v="3"/>
    <x v="21"/>
    <n v="177.1"/>
    <s v="August 2, 2002 (United States)"/>
    <x v="8"/>
    <n v="7000"/>
    <s v="Nicole Holofcener"/>
    <s v="Nicole Holofcener"/>
    <s v="Catherine Keener"/>
    <s v="United States"/>
    <n v="250000"/>
    <n v="4677852"/>
    <n v="8048229.8385093166"/>
    <n v="1871.1407999999999"/>
    <n v="2641361.9424054208"/>
    <s v="Blow Up Pictures"/>
    <n v="91"/>
  </r>
  <r>
    <s v="La CiÃ©naga"/>
    <x v="4"/>
    <x v="3"/>
    <x v="21"/>
    <n v="177.1"/>
    <s v="April 12, 2001 (Argentina)"/>
    <x v="12"/>
    <n v="6100"/>
    <s v="Lucrecia Martel"/>
    <s v="Lucrecia Martel"/>
    <s v="Mercedes MorÃ¡n"/>
    <s v="Argentina"/>
    <n v="0"/>
    <n v="270811"/>
    <n v="465929.48447204969"/>
    <n v="0"/>
    <n v="152914.172783738"/>
    <s v="4k Films"/>
    <n v="103"/>
  </r>
  <r>
    <s v="Corky Romano"/>
    <x v="8"/>
    <x v="3"/>
    <x v="21"/>
    <n v="177.1"/>
    <s v="October 12, 2001 (United States)"/>
    <x v="32"/>
    <n v="13000"/>
    <s v="Rob Pritts"/>
    <s v="David Garrett"/>
    <s v="Chris Kattan"/>
    <s v="United States"/>
    <n v="11000000"/>
    <n v="25272752"/>
    <n v="43481691.329192549"/>
    <n v="229.7522909090909"/>
    <n v="14270328.627893846"/>
    <s v="Touchstone Pictures"/>
    <n v="86"/>
  </r>
  <r>
    <s v="Read My Lips"/>
    <x v="0"/>
    <x v="6"/>
    <x v="21"/>
    <n v="177.1"/>
    <s v="July 26, 2002 (United States)"/>
    <x v="4"/>
    <n v="14000"/>
    <s v="Jacques Audiard"/>
    <s v="Jacques Audiard"/>
    <s v="Vincent Cassel"/>
    <s v="France"/>
    <n v="0"/>
    <n v="5393526"/>
    <n v="9279544.7329192553"/>
    <n v="0"/>
    <n v="3045469.2264257483"/>
    <s v="Canal+"/>
    <n v="115"/>
  </r>
  <r>
    <s v="Recess: School's Out"/>
    <x v="2"/>
    <x v="10"/>
    <x v="21"/>
    <n v="177.1"/>
    <s v="February 16, 2001 (United States)"/>
    <x v="14"/>
    <n v="9800"/>
    <s v="Chuck Sheetz"/>
    <s v="Paul Germain"/>
    <s v="Andrew Lawrence"/>
    <s v="United States"/>
    <n v="23000000"/>
    <n v="44460850"/>
    <n v="76494754.347826093"/>
    <n v="193.30804347826088"/>
    <n v="25104940.711462453"/>
    <s v="Disney Television Animation"/>
    <n v="82"/>
  </r>
  <r>
    <s v="The Other Side of Heaven"/>
    <x v="1"/>
    <x v="1"/>
    <x v="21"/>
    <n v="177.1"/>
    <s v="April 12, 2002 (United States)"/>
    <x v="5"/>
    <n v="4200"/>
    <s v="Mitch Davis"/>
    <s v="Mitch Davis"/>
    <s v="Christopher Gorham"/>
    <s v="United States"/>
    <n v="7000000"/>
    <n v="4760014"/>
    <n v="8189589.3043478262"/>
    <n v="68.000200000000007"/>
    <n v="2687754.9407114624"/>
    <s v="3Mark Entertainment"/>
    <n v="113"/>
  </r>
  <r>
    <s v="The Grey Zone"/>
    <x v="0"/>
    <x v="0"/>
    <x v="21"/>
    <n v="177.1"/>
    <s v="November 30, 2001 (Spain)"/>
    <x v="9"/>
    <n v="10000"/>
    <s v="Tim Blake Nelson"/>
    <s v="Miklos Nyiszli"/>
    <s v="David Arquette"/>
    <s v="United States"/>
    <n v="5000000"/>
    <n v="621592"/>
    <n v="1069447.1055900622"/>
    <n v="12.431839999999999"/>
    <n v="350983.62507058162"/>
    <s v="Killer Films"/>
    <n v="108"/>
  </r>
  <r>
    <s v="Novocaine"/>
    <x v="0"/>
    <x v="3"/>
    <x v="21"/>
    <n v="177.1"/>
    <s v="December 14, 2001 (United States)"/>
    <x v="1"/>
    <n v="11000"/>
    <s v="David Atkins"/>
    <s v="Paul Felopulos"/>
    <s v="Steve Martin"/>
    <s v="United States"/>
    <n v="8000000"/>
    <n v="2534372"/>
    <n v="4360379.1552795032"/>
    <n v="31.679649999999999"/>
    <n v="1431040.0903444383"/>
    <s v="Artisan Entertainment"/>
    <n v="95"/>
  </r>
  <r>
    <s v="Charlotte Gray"/>
    <x v="8"/>
    <x v="0"/>
    <x v="21"/>
    <n v="177.1"/>
    <s v="January 11, 2002 (United States)"/>
    <x v="5"/>
    <n v="11000"/>
    <s v="Gillian Armstrong"/>
    <s v="Sebastian Faulks"/>
    <s v="Cate Blanchett"/>
    <s v="United Kingdom"/>
    <n v="20000000"/>
    <n v="5323109"/>
    <n v="9158392.5031055901"/>
    <n v="26.615545000000001"/>
    <n v="3005708.0745341615"/>
    <s v="Ecosse Films"/>
    <n v="121"/>
  </r>
  <r>
    <s v="The Curse of the Jade Scorpion"/>
    <x v="8"/>
    <x v="3"/>
    <x v="21"/>
    <n v="177.1"/>
    <s v="August 24, 2001 (United States)"/>
    <x v="17"/>
    <n v="38000"/>
    <s v="Woody Allen"/>
    <s v="Woody Allen"/>
    <s v="Greg Stebner"/>
    <s v="United States"/>
    <n v="33000000"/>
    <n v="18914307"/>
    <n v="32542006.45341615"/>
    <n v="57.316081818181821"/>
    <n v="10680015.245623942"/>
    <s v="Dreamworks Pictures"/>
    <n v="103"/>
  </r>
  <r>
    <s v="Spider-Man"/>
    <x v="8"/>
    <x v="2"/>
    <x v="22"/>
    <n v="179.9"/>
    <s v="May 3, 2002 (United States)"/>
    <x v="4"/>
    <n v="706000"/>
    <s v="Sam Raimi"/>
    <s v="Stan Lee"/>
    <s v="Tobey Maguire"/>
    <s v="United States"/>
    <n v="139000000"/>
    <n v="825025036"/>
    <n v="1397360358.3613119"/>
    <n v="593.5431913669064"/>
    <n v="458602021.12284601"/>
    <s v="Columbia Pictures"/>
    <n v="121"/>
  </r>
  <r>
    <s v="The Sum of All Fears"/>
    <x v="8"/>
    <x v="2"/>
    <x v="22"/>
    <n v="179.9"/>
    <s v="May 31, 2002 (United States)"/>
    <x v="5"/>
    <n v="108000"/>
    <s v="Phil Alden Robinson"/>
    <s v="Tom Clancy"/>
    <s v="Ben Affleck"/>
    <s v="United States"/>
    <n v="68000000"/>
    <n v="193921372"/>
    <n v="328448260.41356307"/>
    <n v="285.17848823529414"/>
    <n v="107793981.10061145"/>
    <s v="Paramount Pictures"/>
    <n v="124"/>
  </r>
  <r>
    <s v="8 Mile"/>
    <x v="0"/>
    <x v="0"/>
    <x v="22"/>
    <n v="179.9"/>
    <s v="November 8, 2002 (United States)"/>
    <x v="12"/>
    <n v="259000"/>
    <s v="Curtis Hanson"/>
    <s v="Scott Silver"/>
    <s v="Eminem"/>
    <s v="United States"/>
    <n v="41000000"/>
    <n v="242875078"/>
    <n v="411362069.29738742"/>
    <n v="592.37823902439027"/>
    <n v="135005602.00111172"/>
    <s v="Imagine Entertainment"/>
    <n v="110"/>
  </r>
  <r>
    <s v="The Pianist"/>
    <x v="0"/>
    <x v="5"/>
    <x v="22"/>
    <n v="179.9"/>
    <s v="March 28, 2003 (United States)"/>
    <x v="55"/>
    <n v="756000"/>
    <s v="Roman Polanski"/>
    <s v="Ronald Harwood"/>
    <s v="Adrien Brody"/>
    <s v="United Kingdom"/>
    <n v="35000000"/>
    <n v="120072577"/>
    <n v="203369172.93996665"/>
    <n v="343.0645057142857"/>
    <n v="66744067.259588651"/>
    <s v="R.P. Productions"/>
    <n v="150"/>
  </r>
  <r>
    <s v="Harry Potter and the Chamber of Secrets"/>
    <x v="1"/>
    <x v="1"/>
    <x v="22"/>
    <n v="179.9"/>
    <s v="November 15, 2002 (United States)"/>
    <x v="34"/>
    <n v="572000"/>
    <s v="Chris Columbus"/>
    <s v="J.K. Rowling"/>
    <s v="Daniel Radcliffe"/>
    <s v="United Kingdom"/>
    <n v="100000000"/>
    <n v="879602366"/>
    <n v="1489799004.5591996"/>
    <n v="879.60236599999996"/>
    <n v="488939614.23012781"/>
    <s v="Warner Bros."/>
    <n v="161"/>
  </r>
  <r>
    <s v="The Lord of the Rings: The Two Towers"/>
    <x v="8"/>
    <x v="2"/>
    <x v="22"/>
    <n v="179.9"/>
    <s v="December 18, 2002 (United States)"/>
    <x v="2"/>
    <n v="1500000"/>
    <s v="Peter Jackson"/>
    <s v="J.R.R. Tolkien"/>
    <s v="Elijah Wood"/>
    <s v="New Zealand"/>
    <n v="94000000"/>
    <n v="947495095"/>
    <n v="1604790191.4758198"/>
    <n v="1007.973505319149"/>
    <n v="526678763.20177871"/>
    <s v="New Line Cinema"/>
    <n v="179"/>
  </r>
  <r>
    <s v="Road to Perdition"/>
    <x v="0"/>
    <x v="6"/>
    <x v="22"/>
    <n v="179.9"/>
    <s v="July 12, 2002 (United States)"/>
    <x v="3"/>
    <n v="253000"/>
    <s v="Sam Mendes"/>
    <s v="Max Allan Collins"/>
    <s v="Tom Hanks"/>
    <s v="United States"/>
    <n v="80000000"/>
    <n v="181001478"/>
    <n v="306565593.92217898"/>
    <n v="226.25184749999997"/>
    <n v="100612272.37354085"/>
    <s v="Dreamworks Pictures"/>
    <n v="117"/>
  </r>
  <r>
    <s v="Resident Evil"/>
    <x v="0"/>
    <x v="2"/>
    <x v="22"/>
    <n v="179.9"/>
    <s v="March 15, 2002 (United States)"/>
    <x v="17"/>
    <n v="254000"/>
    <s v="Paul W.S. Anderson"/>
    <s v="Paul W.S. Anderson"/>
    <s v="Milla Jovovich"/>
    <s v="United Kingdom"/>
    <n v="33000000"/>
    <n v="102984862"/>
    <n v="174427389.946637"/>
    <n v="312.07533939393943"/>
    <n v="57245615.341856584"/>
    <s v="Constantin Film"/>
    <n v="100"/>
  </r>
  <r>
    <s v="Catch Me If You Can"/>
    <x v="8"/>
    <x v="5"/>
    <x v="22"/>
    <n v="179.9"/>
    <s v="December 25, 2002 (United States)"/>
    <x v="31"/>
    <n v="866000"/>
    <s v="Steven Spielberg"/>
    <s v="Jeff Nathanson"/>
    <s v="Leonardo DiCaprio"/>
    <s v="United States"/>
    <n v="52000000"/>
    <n v="352114312"/>
    <n v="596382606.26125622"/>
    <n v="677.14290769230774"/>
    <n v="195727799.88882712"/>
    <s v="Dreamworks Pictures"/>
    <n v="141"/>
  </r>
  <r>
    <s v="28 Days Later..."/>
    <x v="0"/>
    <x v="0"/>
    <x v="22"/>
    <n v="179.9"/>
    <s v="June 27, 2003 (United States)"/>
    <x v="37"/>
    <n v="386000"/>
    <s v="Danny Boyle"/>
    <s v="Alex Garland"/>
    <s v="Cillian Murphy"/>
    <s v="United Kingdom"/>
    <n v="8000000"/>
    <n v="85720385"/>
    <n v="145186221.84269038"/>
    <n v="1071.5048124999998"/>
    <n v="47648907.726514727"/>
    <s v="DNA Films"/>
    <n v="113"/>
  </r>
  <r>
    <s v="City of God"/>
    <x v="0"/>
    <x v="6"/>
    <x v="22"/>
    <n v="179.9"/>
    <s v="February 13, 2004 (United States)"/>
    <x v="60"/>
    <n v="714000"/>
    <s v="Fernando Meirelles"/>
    <s v="Paulo Lins"/>
    <s v="Alexandre Rodrigues"/>
    <s v="Brazil"/>
    <n v="0"/>
    <n v="30680793"/>
    <n v="51964633.836020008"/>
    <n v="0"/>
    <n v="17054359.644246802"/>
    <s v="O2 Filmes"/>
    <n v="130"/>
  </r>
  <r>
    <s v="Irreversible"/>
    <x v="4"/>
    <x v="6"/>
    <x v="22"/>
    <n v="179.9"/>
    <s v="May 24, 2002 (France)"/>
    <x v="34"/>
    <n v="124000"/>
    <s v="Gaspar NoÃ©"/>
    <s v="Gaspar NoÃ©"/>
    <s v="Monica Bellucci"/>
    <s v="France"/>
    <n v="0"/>
    <n v="6479328"/>
    <n v="10974159.208449138"/>
    <n v="0"/>
    <n v="3601627.5708727068"/>
    <s v="120 Films"/>
    <n v="97"/>
  </r>
  <r>
    <s v="The Ring"/>
    <x v="8"/>
    <x v="4"/>
    <x v="22"/>
    <n v="179.9"/>
    <s v="October 18, 2002 (United States)"/>
    <x v="12"/>
    <n v="328000"/>
    <s v="Gore Verbinski"/>
    <s v="Ehren Kruger"/>
    <s v="Naomi Watts"/>
    <s v="United States"/>
    <n v="48000000"/>
    <n v="249348933"/>
    <n v="422326958.7832129"/>
    <n v="519.47694374999992"/>
    <n v="138604187.32629237"/>
    <s v="Dreamworks Pictures"/>
    <n v="115"/>
  </r>
  <r>
    <s v="Signs"/>
    <x v="8"/>
    <x v="0"/>
    <x v="22"/>
    <n v="179.9"/>
    <s v="August 2, 2002 (United States)"/>
    <x v="17"/>
    <n v="344000"/>
    <s v="M. Night Shyamalan"/>
    <s v="M. Night Shyamalan"/>
    <s v="Mel Gibson"/>
    <s v="United States"/>
    <n v="72000000"/>
    <n v="408247917"/>
    <n v="691457144.57976651"/>
    <n v="567.01099583333337"/>
    <n v="226930470.81712061"/>
    <s v="Touchstone Pictures"/>
    <n v="106"/>
  </r>
  <r>
    <s v="The Bourne Identity"/>
    <x v="8"/>
    <x v="2"/>
    <x v="22"/>
    <n v="179.9"/>
    <s v="June 14, 2002 (United States)"/>
    <x v="6"/>
    <n v="519000"/>
    <s v="Doug Liman"/>
    <s v="Tony Gilroy"/>
    <s v="Franka Potente"/>
    <s v="United States"/>
    <n v="60000000"/>
    <n v="214034224"/>
    <n v="362513774.61256254"/>
    <n v="356.72370666666666"/>
    <n v="118973998.88827126"/>
    <s v="Universal Pictures"/>
    <n v="119"/>
  </r>
  <r>
    <s v="Star Wars: Episode II - Attack of the Clones"/>
    <x v="1"/>
    <x v="2"/>
    <x v="22"/>
    <n v="179.9"/>
    <s v="May 16, 2002 (United States)"/>
    <x v="16"/>
    <n v="658000"/>
    <s v="George Lucas"/>
    <s v="George Lucas"/>
    <s v="Hayden Christensen"/>
    <s v="United States"/>
    <n v="115000000"/>
    <n v="653779970"/>
    <n v="1107319382.2067816"/>
    <n v="568.50432173913043"/>
    <n v="363412990.55030566"/>
    <s v="Lucasfilm"/>
    <n v="142"/>
  </r>
  <r>
    <s v="Secretary"/>
    <x v="0"/>
    <x v="3"/>
    <x v="22"/>
    <n v="179.9"/>
    <s v="October 11, 2002 (United States)"/>
    <x v="9"/>
    <n v="86000"/>
    <s v="Steven Shainberg"/>
    <s v="Erin Cressida Wilson"/>
    <s v="James Spader"/>
    <s v="United States"/>
    <n v="4000000"/>
    <n v="9304609"/>
    <n v="15759390.563090606"/>
    <n v="232.61522499999998"/>
    <n v="5172100.6114508053"/>
    <s v="Slough Pond"/>
    <n v="107"/>
  </r>
  <r>
    <s v="Scooby-Doo"/>
    <x v="1"/>
    <x v="1"/>
    <x v="22"/>
    <n v="179.9"/>
    <s v="June 14, 2002 (United States)"/>
    <x v="27"/>
    <n v="103000"/>
    <s v="Raja Gosnell"/>
    <s v="James Gunn"/>
    <s v="Matthew Lillard"/>
    <s v="United States"/>
    <n v="84000000"/>
    <n v="275650703"/>
    <n v="466874759.33351862"/>
    <n v="328.15559880952378"/>
    <n v="153224404.11339632"/>
    <s v="Warner Bros."/>
    <n v="86"/>
  </r>
  <r>
    <s v="Reign of Fire"/>
    <x v="8"/>
    <x v="2"/>
    <x v="22"/>
    <n v="179.9"/>
    <s v="July 12, 2002 (United States)"/>
    <x v="19"/>
    <n v="129000"/>
    <s v="Rob Bowman"/>
    <s v="Gregg Chabot"/>
    <s v="Matthew McConaughey"/>
    <s v="United States"/>
    <n v="60000000"/>
    <n v="82150183"/>
    <n v="139139303.83602002"/>
    <n v="136.91697166666668"/>
    <n v="45664359.644246802"/>
    <s v="Touchstone Pictures"/>
    <n v="101"/>
  </r>
  <r>
    <s v="Minority Report"/>
    <x v="8"/>
    <x v="2"/>
    <x v="22"/>
    <n v="179.9"/>
    <s v="June 21, 2002 (United States)"/>
    <x v="37"/>
    <n v="519000"/>
    <s v="Steven Spielberg"/>
    <s v="Philip K. Dick"/>
    <s v="Tom Cruise"/>
    <s v="United States"/>
    <n v="102000000"/>
    <n v="358372926"/>
    <n v="606982938.0333519"/>
    <n v="351.34600588235293"/>
    <n v="199206740.41133961"/>
    <s v="Twentieth Century Fox"/>
    <n v="145"/>
  </r>
  <r>
    <s v="Austin Powers in Goldmember"/>
    <x v="8"/>
    <x v="2"/>
    <x v="22"/>
    <n v="179.9"/>
    <s v="July 26, 2002 (United States)"/>
    <x v="19"/>
    <n v="199000"/>
    <s v="Jay Roach"/>
    <s v="Mike Myers"/>
    <s v="Mike Myers"/>
    <s v="United States"/>
    <n v="63000000"/>
    <n v="296938801"/>
    <n v="502930809.69816566"/>
    <n v="471.33143015873014"/>
    <n v="165057699.27737629"/>
    <s v="New Line Cinema"/>
    <n v="94"/>
  </r>
  <r>
    <s v="Red Dragon"/>
    <x v="0"/>
    <x v="6"/>
    <x v="22"/>
    <n v="179.9"/>
    <s v="October 4, 2002 (United States)"/>
    <x v="13"/>
    <n v="259000"/>
    <s v="Brett Ratner"/>
    <s v="Thomas Harris"/>
    <s v="Anthony Hopkins"/>
    <s v="Germany"/>
    <n v="78000000"/>
    <n v="209196298"/>
    <n v="354319688.71928847"/>
    <n v="268.20038205128208"/>
    <n v="116284768.20455807"/>
    <s v="Universal Pictures"/>
    <n v="124"/>
  </r>
  <r>
    <s v="Gangs of New York"/>
    <x v="0"/>
    <x v="6"/>
    <x v="22"/>
    <n v="179.9"/>
    <s v="December 20, 2002 (United States)"/>
    <x v="24"/>
    <n v="415000"/>
    <s v="Martin Scorsese"/>
    <s v="Jay Cocks"/>
    <s v="Leonardo DiCaprio"/>
    <s v="United States"/>
    <n v="100000000"/>
    <n v="193772504"/>
    <n v="328196119.89327401"/>
    <n v="193.772504"/>
    <n v="107711230.68371317"/>
    <s v="Miramax"/>
    <n v="167"/>
  </r>
  <r>
    <s v="The Importance of Being Earnest"/>
    <x v="1"/>
    <x v="3"/>
    <x v="22"/>
    <n v="179.9"/>
    <s v="June 21, 2002 (United States)"/>
    <x v="8"/>
    <n v="22000"/>
    <s v="Oliver Parker"/>
    <s v="Oscar Wilde"/>
    <s v="Rupert Everett"/>
    <s v="United Kingdom"/>
    <n v="15000000"/>
    <n v="18009625"/>
    <n v="30503239.230127849"/>
    <n v="120.06416666666667"/>
    <n v="10010908.838243468"/>
    <s v="Miramax"/>
    <n v="97"/>
  </r>
  <r>
    <s v="Sweet Home Alabama"/>
    <x v="8"/>
    <x v="3"/>
    <x v="22"/>
    <n v="179.9"/>
    <s v="September 27, 2002 (United States)"/>
    <x v="19"/>
    <n v="105000"/>
    <s v="Andy Tennant"/>
    <s v="Douglas J. Eboch"/>
    <s v="Reese Witherspoon"/>
    <s v="United States"/>
    <n v="30000000"/>
    <n v="180622424"/>
    <n v="305923583.06170094"/>
    <n v="602.07474666666667"/>
    <n v="100401569.76097831"/>
    <s v="Touchstone Pictures"/>
    <n v="108"/>
  </r>
  <r>
    <s v="The Count of Monte Cristo"/>
    <x v="8"/>
    <x v="2"/>
    <x v="22"/>
    <n v="179.9"/>
    <s v="January 25, 2002 (United States)"/>
    <x v="3"/>
    <n v="132000"/>
    <s v="Kevin Reynolds"/>
    <s v="Alexandre Dumas"/>
    <s v="Jim Caviezel"/>
    <s v="United Kingdom"/>
    <n v="35000000"/>
    <n v="75395048"/>
    <n v="127698005.1450806"/>
    <n v="215.41442285714285"/>
    <n v="41909420.789327398"/>
    <s v="Touchstone Pictures"/>
    <n v="131"/>
  </r>
  <r>
    <s v="The Hot Chick"/>
    <x v="8"/>
    <x v="3"/>
    <x v="22"/>
    <n v="179.9"/>
    <s v="December 13, 2002 (United States)"/>
    <x v="30"/>
    <n v="92000"/>
    <s v="Tom Brady"/>
    <s v="Tom Brady"/>
    <s v="Rob Schneider"/>
    <s v="United States"/>
    <n v="0"/>
    <n v="54639553"/>
    <n v="92544034.458588108"/>
    <n v="0"/>
    <n v="30372180.655919954"/>
    <s v="Touchstone Pictures"/>
    <n v="104"/>
  </r>
  <r>
    <s v="Adaptation."/>
    <x v="0"/>
    <x v="3"/>
    <x v="22"/>
    <n v="179.9"/>
    <s v="February 14, 2003 (United States)"/>
    <x v="3"/>
    <n v="183000"/>
    <s v="Spike Jonze"/>
    <s v="Susan Orlean"/>
    <s v="Nicolas Cage"/>
    <s v="United States"/>
    <n v="19000000"/>
    <n v="32801173"/>
    <n v="55555961.162312396"/>
    <n v="172.63775263157893"/>
    <n v="18233003.335186213"/>
    <s v="Beverly Detroit"/>
    <n v="115"/>
  </r>
  <r>
    <s v="Unfaithful"/>
    <x v="0"/>
    <x v="0"/>
    <x v="22"/>
    <n v="179.9"/>
    <s v="May 10, 2002 (United States)"/>
    <x v="17"/>
    <n v="83000"/>
    <s v="Adrian Lyne"/>
    <s v="Claude Chabrol"/>
    <s v="Richard Gere"/>
    <s v="France"/>
    <n v="50000000"/>
    <n v="119137784"/>
    <n v="201785896.52473596"/>
    <n v="238.27556799999999"/>
    <n v="66224449.138410226"/>
    <s v="Fox 2000 Pictures"/>
    <n v="124"/>
  </r>
  <r>
    <s v="Ice Age"/>
    <x v="1"/>
    <x v="10"/>
    <x v="22"/>
    <n v="179.9"/>
    <s v="March 15, 2002 (United States)"/>
    <x v="24"/>
    <n v="452000"/>
    <s v="Chris Wedge"/>
    <s v="Michael J. Wilson"/>
    <s v="Denis Leary"/>
    <s v="United States"/>
    <n v="59000000"/>
    <n v="383257136"/>
    <n v="649129790.65703166"/>
    <n v="649.58836610169487"/>
    <n v="213038986.10339075"/>
    <s v="Twentieth Century Fox"/>
    <n v="81"/>
  </r>
  <r>
    <s v="Panic Room"/>
    <x v="0"/>
    <x v="6"/>
    <x v="22"/>
    <n v="179.9"/>
    <s v="March 29, 2002 (United States)"/>
    <x v="8"/>
    <n v="266000"/>
    <s v="David Fincher"/>
    <s v="David Koepp"/>
    <s v="Jodie Foster"/>
    <s v="United States"/>
    <n v="48000000"/>
    <n v="197079546"/>
    <n v="333797318.87826568"/>
    <n v="410.58238749999998"/>
    <n v="109549497.49861033"/>
    <s v="Columbia Pictures"/>
    <n v="112"/>
  </r>
  <r>
    <s v="Insomnia"/>
    <x v="0"/>
    <x v="0"/>
    <x v="22"/>
    <n v="179.9"/>
    <s v="May 24, 2002 (United States)"/>
    <x v="13"/>
    <n v="281000"/>
    <s v="Christopher Nolan"/>
    <s v="Hillary Seitz"/>
    <s v="Al Pacino"/>
    <s v="United States"/>
    <n v="46000000"/>
    <n v="113758770"/>
    <n v="192675359.74986103"/>
    <n v="247.30167391304349"/>
    <n v="63234446.914952748"/>
    <s v="Alcon Entertainment"/>
    <n v="118"/>
  </r>
  <r>
    <s v="Men in Black II"/>
    <x v="8"/>
    <x v="2"/>
    <x v="22"/>
    <n v="179.9"/>
    <s v="July 3, 2002 (United States)"/>
    <x v="19"/>
    <n v="351000"/>
    <s v="Barry Sonnenfeld"/>
    <s v="Lowell Cunningham"/>
    <s v="Tommy Lee Jones"/>
    <s v="United States"/>
    <n v="140000000"/>
    <n v="445135288"/>
    <n v="753933975.8399111"/>
    <n v="317.95377714285718"/>
    <n v="247434846.02556974"/>
    <s v="Columbia Pictures"/>
    <n v="88"/>
  </r>
  <r>
    <s v="Lilo &amp; Stitch"/>
    <x v="1"/>
    <x v="10"/>
    <x v="22"/>
    <n v="179.9"/>
    <s v="June 21, 2002 (United States)"/>
    <x v="4"/>
    <n v="174000"/>
    <s v="Dean DeBlois"/>
    <s v="Chris Sanders"/>
    <s v="Daveigh Chase"/>
    <s v="United States"/>
    <n v="80000000"/>
    <n v="273144151"/>
    <n v="462629365.25680935"/>
    <n v="341.43018875000001"/>
    <n v="151831101.16731516"/>
    <s v="Walt Disney Pictures"/>
    <n v="92"/>
  </r>
  <r>
    <s v="Chicago"/>
    <x v="8"/>
    <x v="3"/>
    <x v="22"/>
    <n v="179.9"/>
    <s v="January 24, 2003 (United States)"/>
    <x v="13"/>
    <n v="220000"/>
    <s v="Rob Marshall"/>
    <s v="Bill Condon"/>
    <s v="RenÃ©e Zellweger"/>
    <s v="United States"/>
    <n v="45000000"/>
    <n v="306776732"/>
    <n v="519593497.72317952"/>
    <n v="681.7260711111112"/>
    <n v="170526254.58588102"/>
    <s v="Miramax"/>
    <n v="113"/>
  </r>
  <r>
    <s v="A Walk to Remember"/>
    <x v="1"/>
    <x v="0"/>
    <x v="22"/>
    <n v="179.9"/>
    <s v="January 25, 2002 (United States)"/>
    <x v="4"/>
    <n v="203000"/>
    <s v="Adam Shankman"/>
    <s v="Nicholas Sparks"/>
    <s v="Mandy Moore"/>
    <s v="United States"/>
    <n v="11800000"/>
    <n v="47494916"/>
    <n v="80443028.933852136"/>
    <n v="402.49928813559325"/>
    <n v="26400731.517509725"/>
    <s v="Warner Bros."/>
    <n v="101"/>
  </r>
  <r>
    <s v="Treasure Planet"/>
    <x v="1"/>
    <x v="10"/>
    <x v="22"/>
    <n v="179.9"/>
    <s v="November 27, 2002 (United States)"/>
    <x v="13"/>
    <n v="107000"/>
    <s v="Ron Clements"/>
    <s v="Robert Louis Stevenson"/>
    <s v="Joseph Gordon-Levitt"/>
    <s v="United States"/>
    <n v="140000000"/>
    <n v="110041363"/>
    <n v="186379117.87715396"/>
    <n v="78.600973571428568"/>
    <n v="61168072.818232343"/>
    <s v="Walt Disney Animation Studios"/>
    <n v="95"/>
  </r>
  <r>
    <s v="My Big Fat Greek Wedding"/>
    <x v="1"/>
    <x v="3"/>
    <x v="22"/>
    <n v="179.9"/>
    <s v="August 2, 2002 (United States)"/>
    <x v="14"/>
    <n v="122000"/>
    <s v="Joel Zwick"/>
    <s v="Nia Vardalos"/>
    <s v="Nia Vardalos"/>
    <s v="Canada"/>
    <n v="5000000"/>
    <n v="368744044"/>
    <n v="624548694.86826015"/>
    <n v="7374.8808800000006"/>
    <n v="204971675.37520844"/>
    <s v="Gold Circle Films"/>
    <n v="95"/>
  </r>
  <r>
    <s v="We Were Soldiers"/>
    <x v="0"/>
    <x v="2"/>
    <x v="22"/>
    <n v="179.9"/>
    <s v="March 1, 2002 (United States)"/>
    <x v="13"/>
    <n v="133000"/>
    <s v="Randall Wallace"/>
    <s v="Harold G. Moore"/>
    <s v="Mel Gibson"/>
    <s v="United States"/>
    <n v="75000000"/>
    <n v="115374915"/>
    <n v="195412654.8110061"/>
    <n v="153.83321999999998"/>
    <n v="64132804.335742071"/>
    <s v="Icon Entertainment International"/>
    <n v="138"/>
  </r>
  <r>
    <s v="The Sweetest Thing"/>
    <x v="0"/>
    <x v="3"/>
    <x v="22"/>
    <n v="179.9"/>
    <s v="April 12, 2002 (United States)"/>
    <x v="33"/>
    <n v="56000"/>
    <s v="Roger Kumble"/>
    <s v="Nancy M. Pimental"/>
    <s v="Cameron Diaz"/>
    <s v="United States"/>
    <n v="43000000"/>
    <n v="69319426"/>
    <n v="117407610.35130627"/>
    <n v="161.20796744186046"/>
    <n v="38532198.999444135"/>
    <s v="Columbia Pictures"/>
    <n v="84"/>
  </r>
  <r>
    <s v="xXx"/>
    <x v="8"/>
    <x v="2"/>
    <x v="22"/>
    <n v="179.9"/>
    <s v="August 9, 2002 (United States)"/>
    <x v="23"/>
    <n v="175000"/>
    <s v="Rob Cohen"/>
    <s v="Rich Wilkes"/>
    <s v="Vin Diesel"/>
    <s v="United States"/>
    <n v="70000000"/>
    <n v="277448382"/>
    <n v="469919521.93107283"/>
    <n v="396.3548314285714"/>
    <n v="154223669.81656474"/>
    <s v="Revolution Studios"/>
    <n v="124"/>
  </r>
  <r>
    <s v="Equilibrium"/>
    <x v="0"/>
    <x v="2"/>
    <x v="22"/>
    <n v="179.9"/>
    <s v="December 6, 2002 (United States)"/>
    <x v="34"/>
    <n v="316000"/>
    <s v="Kurt Wimmer"/>
    <s v="Kurt Wimmer"/>
    <s v="Christian Bale"/>
    <s v="United States"/>
    <n v="20000000"/>
    <n v="5368217"/>
    <n v="9092249.6937187333"/>
    <n v="26.841085"/>
    <n v="2984000.555864369"/>
    <s v="Dimension Films"/>
    <n v="107"/>
  </r>
  <r>
    <s v="The Scorpion King"/>
    <x v="8"/>
    <x v="2"/>
    <x v="22"/>
    <n v="179.9"/>
    <s v="April 19, 2002 (United States)"/>
    <x v="30"/>
    <n v="133000"/>
    <s v="Chuck Russell"/>
    <s v="Stephen Sommers"/>
    <s v="Dwayne Johnson"/>
    <s v="United States"/>
    <n v="60000000"/>
    <n v="180630907"/>
    <n v="305937950.87770981"/>
    <n v="301.05151166666667"/>
    <n v="100406285.15842134"/>
    <s v="Universal Pictures"/>
    <n v="92"/>
  </r>
  <r>
    <s v="Punch-Drunk Love"/>
    <x v="0"/>
    <x v="3"/>
    <x v="22"/>
    <n v="179.9"/>
    <s v="November 1, 2002 (United States)"/>
    <x v="4"/>
    <n v="152000"/>
    <s v="Paul Thomas Anderson"/>
    <s v="Paul Thomas Anderson"/>
    <s v="Adam Sandler"/>
    <s v="United States"/>
    <n v="25000000"/>
    <n v="24675714"/>
    <n v="41793719.042801559"/>
    <n v="98.702856000000011"/>
    <n v="13716350.194552528"/>
    <s v="New Line Cinema"/>
    <n v="95"/>
  </r>
  <r>
    <s v="Die Another Day"/>
    <x v="8"/>
    <x v="2"/>
    <x v="22"/>
    <n v="179.9"/>
    <s v="November 22, 2002 (United States)"/>
    <x v="10"/>
    <n v="209000"/>
    <s v="Lee Tamahori"/>
    <s v="Ian Fleming"/>
    <s v="Pierce Brosnan"/>
    <s v="United Kingdom"/>
    <n v="142000000"/>
    <n v="431971116"/>
    <n v="731637571.12395775"/>
    <n v="304.20501126760564"/>
    <n v="240117351.8621456"/>
    <s v="Eon Productions"/>
    <n v="133"/>
  </r>
  <r>
    <s v="The Time Machine"/>
    <x v="8"/>
    <x v="2"/>
    <x v="22"/>
    <n v="179.9"/>
    <s v="March 8, 2002 (United States)"/>
    <x v="22"/>
    <n v="120000"/>
    <s v="Simon Wells"/>
    <s v="H.G. Wells"/>
    <s v="Guy Pearce"/>
    <s v="United States"/>
    <n v="80000000"/>
    <n v="123729176"/>
    <n v="209562423.16397998"/>
    <n v="154.66146999999998"/>
    <n v="68776640.355753183"/>
    <s v="Warner Bros."/>
    <n v="96"/>
  </r>
  <r>
    <s v="Bend It Like Beckham"/>
    <x v="8"/>
    <x v="3"/>
    <x v="22"/>
    <n v="179.9"/>
    <s v="August 1, 2003 (United States)"/>
    <x v="14"/>
    <n v="106000"/>
    <s v="Gurinder Chadha"/>
    <s v="Gurinder Chadha"/>
    <s v="Parminder Nagra"/>
    <s v="United Kingdom"/>
    <n v="0"/>
    <n v="76585828"/>
    <n v="129714851.53752084"/>
    <n v="0"/>
    <n v="42571332.962757081"/>
    <s v="Kintop Pictures"/>
    <n v="112"/>
  </r>
  <r>
    <s v="The Transporter"/>
    <x v="8"/>
    <x v="2"/>
    <x v="22"/>
    <n v="179.9"/>
    <s v="October 11, 2002 (United States)"/>
    <x v="8"/>
    <n v="290000"/>
    <s v="Louis Leterrier"/>
    <s v="Luc Besson"/>
    <s v="Jason Statham"/>
    <s v="France"/>
    <n v="21000000"/>
    <n v="43928932"/>
    <n v="74403255.032795995"/>
    <n v="209.18539047619049"/>
    <n v="24418528.071150638"/>
    <s v="EuropaCorp"/>
    <n v="92"/>
  </r>
  <r>
    <s v="Blue Crush"/>
    <x v="8"/>
    <x v="0"/>
    <x v="22"/>
    <n v="179.9"/>
    <s v="August 16, 2002 (United States)"/>
    <x v="46"/>
    <n v="30000"/>
    <s v="John Stockwell"/>
    <s v="Susan Orlean"/>
    <s v="Kate Bosworth"/>
    <s v="United States"/>
    <n v="25000000"/>
    <n v="51843679"/>
    <n v="87808610.290717065"/>
    <n v="207.37471599999998"/>
    <n v="28818053.918843798"/>
    <s v="Universal Pictures"/>
    <n v="104"/>
  </r>
  <r>
    <s v="Ghost Ship"/>
    <x v="0"/>
    <x v="4"/>
    <x v="22"/>
    <n v="179.9"/>
    <s v="October 25, 2002 (United States)"/>
    <x v="30"/>
    <n v="96000"/>
    <s v="Steve Beck"/>
    <s v="Mark Hanlon"/>
    <s v="Julianna Margulies"/>
    <s v="United States"/>
    <n v="20000000"/>
    <n v="68349884"/>
    <n v="115765478.90383546"/>
    <n v="341.74941999999999"/>
    <n v="37993265.147304058"/>
    <s v="Warner Bros."/>
    <n v="91"/>
  </r>
  <r>
    <s v="Van Wilder"/>
    <x v="0"/>
    <x v="3"/>
    <x v="22"/>
    <n v="179.9"/>
    <s v="April 5, 2002 (United States)"/>
    <x v="5"/>
    <n v="105000"/>
    <s v="Walt Becker"/>
    <s v="Brent Goldberg"/>
    <s v="Ryan Reynolds"/>
    <s v="Germany"/>
    <n v="5000000"/>
    <n v="38275483"/>
    <n v="64827902.55753196"/>
    <n v="765.50966000000005"/>
    <n v="21275977.209560864"/>
    <s v="Myriad Pictures"/>
    <n v="92"/>
  </r>
  <r>
    <s v="Maid in Manhattan"/>
    <x v="8"/>
    <x v="3"/>
    <x v="22"/>
    <n v="179.9"/>
    <s v="December 13, 2002 (United States)"/>
    <x v="11"/>
    <n v="86000"/>
    <s v="Wayne Wang"/>
    <s v="John Hughes"/>
    <s v="Jennifer Lopez"/>
    <s v="United States"/>
    <n v="55000000"/>
    <n v="154906693"/>
    <n v="262368367.74374652"/>
    <n v="281.64853272727271"/>
    <n v="86107111.17287381"/>
    <s v="Revolution Studios"/>
    <n v="105"/>
  </r>
  <r>
    <s v="Spirit: Stallion of the Cimarron"/>
    <x v="2"/>
    <x v="10"/>
    <x v="22"/>
    <n v="179.9"/>
    <s v="May 24, 2002 (United States)"/>
    <x v="13"/>
    <n v="69000"/>
    <s v="Kelly Asbury"/>
    <s v="John Fusco"/>
    <s v="Matt Damon"/>
    <s v="United States"/>
    <n v="80000000"/>
    <n v="122563539"/>
    <n v="207588161.94163424"/>
    <n v="153.20442375000002"/>
    <n v="68128704.280155629"/>
    <s v="DreamWorks Animation"/>
    <n v="83"/>
  </r>
  <r>
    <s v="Blade II"/>
    <x v="0"/>
    <x v="2"/>
    <x v="22"/>
    <n v="179.9"/>
    <s v="March 22, 2002 (United States)"/>
    <x v="17"/>
    <n v="204000"/>
    <s v="Guillermo del Toro"/>
    <s v="Marv Wolfman"/>
    <s v="Wesley Snipes"/>
    <s v="Germany"/>
    <n v="54000000"/>
    <n v="155010032"/>
    <n v="262543394.9438577"/>
    <n v="287.05561481481482"/>
    <n v="86164553.640911609"/>
    <s v="New Line Cinema"/>
    <n v="117"/>
  </r>
  <r>
    <s v="Frida"/>
    <x v="0"/>
    <x v="5"/>
    <x v="22"/>
    <n v="179.9"/>
    <s v="November 22, 2002 (United States)"/>
    <x v="34"/>
    <n v="83000"/>
    <s v="Julie Taymor"/>
    <s v="Hayden Herrera"/>
    <s v="Salma Hayek"/>
    <s v="Mexico"/>
    <n v="12000000"/>
    <n v="56298474"/>
    <n v="95353780.032240137"/>
    <n v="469.15395000000001"/>
    <n v="31294315.730961643"/>
    <s v="Handprint Entertainment"/>
    <n v="123"/>
  </r>
  <r>
    <s v="Phone Booth"/>
    <x v="0"/>
    <x v="6"/>
    <x v="22"/>
    <n v="179.9"/>
    <s v="April 4, 2003 (United States)"/>
    <x v="9"/>
    <n v="255000"/>
    <s v="Joel Schumacher"/>
    <s v="Larry Cohen"/>
    <s v="Colin Farrell"/>
    <s v="United States"/>
    <n v="13000000"/>
    <n v="97837138"/>
    <n v="165708593.3774319"/>
    <n v="752.59336923076921"/>
    <n v="54384178.98832684"/>
    <s v="Fox 2000 Pictures"/>
    <n v="81"/>
  </r>
  <r>
    <s v="About a Boy"/>
    <x v="8"/>
    <x v="3"/>
    <x v="22"/>
    <n v="179.9"/>
    <s v="May 17, 2002 (United States)"/>
    <x v="12"/>
    <n v="176000"/>
    <s v="Chris Weitz"/>
    <s v="Nick Hornby"/>
    <s v="Hugh Grant"/>
    <s v="United Kingdom"/>
    <n v="30000000"/>
    <n v="130549455"/>
    <n v="221114057.46803778"/>
    <n v="435.16484999999994"/>
    <n v="72567790.439132839"/>
    <s v="Universal Pictures"/>
    <n v="101"/>
  </r>
  <r>
    <s v="Confessions of a Dangerous Mind"/>
    <x v="0"/>
    <x v="5"/>
    <x v="22"/>
    <n v="179.9"/>
    <s v="January 24, 2003 (United States)"/>
    <x v="9"/>
    <n v="85000"/>
    <s v="George Clooney"/>
    <s v="Chuck Barris"/>
    <s v="Sam Rockwell"/>
    <s v="United States"/>
    <n v="30000000"/>
    <n v="33013805"/>
    <n v="55916099.963868812"/>
    <n v="110.04601666666667"/>
    <n v="18351197.887715396"/>
    <s v="Miramax"/>
    <n v="113"/>
  </r>
  <r>
    <s v="Kung Pow: Enter the Fist"/>
    <x v="8"/>
    <x v="2"/>
    <x v="22"/>
    <n v="179.9"/>
    <s v="January 25, 2002 (United States)"/>
    <x v="19"/>
    <n v="44000"/>
    <s v="Steve Oedekerk"/>
    <s v="Steve Oedekerk"/>
    <s v="Steve Oedekerk"/>
    <s v="United States"/>
    <n v="10000000"/>
    <n v="16994625"/>
    <n v="28784114.716509171"/>
    <n v="169.94625000000002"/>
    <n v="9446706.5036131181"/>
    <s v="Twentieth Century Fox"/>
    <n v="81"/>
  </r>
  <r>
    <s v="Hero"/>
    <x v="8"/>
    <x v="2"/>
    <x v="22"/>
    <n v="179.9"/>
    <s v="August 27, 2004 (United States)"/>
    <x v="6"/>
    <n v="176000"/>
    <s v="Yimou Zhang"/>
    <s v="Feng Li"/>
    <s v="Jet Li"/>
    <s v="China"/>
    <n v="31000000"/>
    <n v="177395557"/>
    <n v="300458177.97609782"/>
    <n v="572.24373225806448"/>
    <n v="98607869.37187326"/>
    <s v="Edko Films"/>
    <n v="120"/>
  </r>
  <r>
    <s v="Star Trek: Nemesis"/>
    <x v="8"/>
    <x v="2"/>
    <x v="22"/>
    <n v="179.9"/>
    <s v="December 13, 2002 (United States)"/>
    <x v="5"/>
    <n v="75000"/>
    <s v="Stuart Baird"/>
    <s v="Gene Roddenberry"/>
    <s v="Patrick Stewart"/>
    <s v="United States"/>
    <n v="60000000"/>
    <n v="67336470"/>
    <n v="114049040.62812674"/>
    <n v="112.22745"/>
    <n v="37429944.413563088"/>
    <s v="Paramount Pictures"/>
    <n v="116"/>
  </r>
  <r>
    <s v="Eight Legged Freaks"/>
    <x v="8"/>
    <x v="2"/>
    <x v="22"/>
    <n v="179.9"/>
    <s v="July 17, 2002 (United States)"/>
    <x v="20"/>
    <n v="53000"/>
    <s v="Ellory Elkayem"/>
    <s v="Ellory Elkayem"/>
    <s v="David Arquette"/>
    <s v="United States"/>
    <n v="30000000"/>
    <n v="45867333"/>
    <n v="77686361.11784324"/>
    <n v="152.89111"/>
    <n v="25496016.120066702"/>
    <s v="Warner Bros."/>
    <n v="99"/>
  </r>
  <r>
    <s v="Queen of the Damned"/>
    <x v="0"/>
    <x v="0"/>
    <x v="22"/>
    <n v="179.9"/>
    <s v="February 22, 2002 (United States)"/>
    <x v="11"/>
    <n v="53000"/>
    <s v="Michael Rymer"/>
    <s v="Anne Rice"/>
    <s v="Aaliyah"/>
    <s v="United States"/>
    <n v="35000000"/>
    <n v="45479110"/>
    <n v="77028820.550305724"/>
    <n v="129.94031428571429"/>
    <n v="25280216.787103944"/>
    <s v="Warner Bros."/>
    <n v="101"/>
  </r>
  <r>
    <s v="Femme Fatale"/>
    <x v="0"/>
    <x v="6"/>
    <x v="22"/>
    <n v="179.9"/>
    <s v="November 6, 2002 (United States)"/>
    <x v="19"/>
    <n v="34000"/>
    <s v="Brian De Palma"/>
    <s v="Brian De Palma"/>
    <s v="Rebecca Romijn"/>
    <s v="France"/>
    <n v="35000000"/>
    <n v="16838910"/>
    <n v="28520377.30405781"/>
    <n v="48.111171428571431"/>
    <n v="9360150.0833796542"/>
    <s v="Quinta Communications"/>
    <n v="114"/>
  </r>
  <r>
    <s v="The Hours"/>
    <x v="8"/>
    <x v="0"/>
    <x v="22"/>
    <n v="179.9"/>
    <s v="February 14, 2003 (United States)"/>
    <x v="24"/>
    <n v="127000"/>
    <s v="Stephen Daldry"/>
    <s v="Michael Cunningham"/>
    <s v="Meryl Streep"/>
    <s v="United States"/>
    <n v="25000000"/>
    <n v="108846072"/>
    <n v="184354631.11951083"/>
    <n v="435.38428800000003"/>
    <n v="60503653.14063368"/>
    <s v="Paramount Pictures"/>
    <n v="110"/>
  </r>
  <r>
    <s v="40 Days and 40 Nights"/>
    <x v="0"/>
    <x v="3"/>
    <x v="22"/>
    <n v="179.9"/>
    <s v="March 1, 2002 (United States)"/>
    <x v="41"/>
    <n v="72000"/>
    <s v="Michael Lehmann"/>
    <s v="Rob Perez"/>
    <s v="Josh Hartnett"/>
    <s v="United Kingdom"/>
    <n v="17000000"/>
    <n v="95146283"/>
    <n v="161151041.85714287"/>
    <n v="559.68401764705891"/>
    <n v="52888428.571428567"/>
    <s v="Miramax"/>
    <n v="96"/>
  </r>
  <r>
    <s v="One Hour Photo"/>
    <x v="0"/>
    <x v="0"/>
    <x v="22"/>
    <n v="179.9"/>
    <s v="September 13, 2002 (United States)"/>
    <x v="8"/>
    <n v="117000"/>
    <s v="Mark Romanek"/>
    <s v="Mark Romanek"/>
    <s v="Robin Williams"/>
    <s v="United States"/>
    <n v="12000000"/>
    <n v="52223306"/>
    <n v="88451591.652028903"/>
    <n v="435.19421666666665"/>
    <n v="29029075.041689824"/>
    <s v="Fox Searchlight Pictures"/>
    <n v="96"/>
  </r>
  <r>
    <s v="Cabin Fever"/>
    <x v="0"/>
    <x v="4"/>
    <x v="22"/>
    <n v="179.9"/>
    <s v="September 12, 2003 (United States)"/>
    <x v="41"/>
    <n v="75000"/>
    <s v="Eli Roth"/>
    <s v="Eli Roth"/>
    <s v="Jordan Ladd"/>
    <s v="United States"/>
    <n v="1500000"/>
    <n v="30553394"/>
    <n v="51748855.763201781"/>
    <n v="2036.8929333333333"/>
    <n v="16983543.079488602"/>
    <s v="Tonic Films"/>
    <n v="93"/>
  </r>
  <r>
    <s v="Secret Things"/>
    <x v="9"/>
    <x v="3"/>
    <x v="22"/>
    <n v="179.9"/>
    <s v="October 16, 2002 (France)"/>
    <x v="10"/>
    <n v="4700"/>
    <s v="Jean-Claude Brisseau"/>
    <s v="Jean-Claude Brisseau"/>
    <s v="Coralie Revel"/>
    <s v="France"/>
    <n v="0"/>
    <n v="234255"/>
    <n v="396762.08171206224"/>
    <n v="0"/>
    <n v="130214.00778210115"/>
    <s v="Centre national du cinÃ©ma et de l'image animÃ©e (CNC)"/>
    <n v="115"/>
  </r>
  <r>
    <s v="The New Guy"/>
    <x v="8"/>
    <x v="3"/>
    <x v="22"/>
    <n v="179.9"/>
    <s v="May 10, 2002 (United States)"/>
    <x v="23"/>
    <n v="34000"/>
    <s v="Ed Decter"/>
    <s v="David Kendall"/>
    <s v="DJ Qualls"/>
    <s v="United States"/>
    <n v="13000000"/>
    <n v="31167388"/>
    <n v="52788788.902723737"/>
    <n v="239.74913846153845"/>
    <n v="17324840.466926068"/>
    <s v="Revolution Studios"/>
    <n v="88"/>
  </r>
  <r>
    <s v="Orange County"/>
    <x v="8"/>
    <x v="3"/>
    <x v="22"/>
    <n v="179.9"/>
    <s v="January 11, 2002 (United States)"/>
    <x v="19"/>
    <n v="48000"/>
    <s v="Jake Kasdan"/>
    <s v="Mike White"/>
    <s v="Colin Hanks"/>
    <s v="United States"/>
    <n v="18000000"/>
    <n v="43325009"/>
    <n v="73380379.334630355"/>
    <n v="240.69449444444447"/>
    <n v="24082828.793774318"/>
    <s v="Paramount Pictures"/>
    <n v="82"/>
  </r>
  <r>
    <s v="Mr. Deeds"/>
    <x v="8"/>
    <x v="3"/>
    <x v="22"/>
    <n v="179.9"/>
    <s v="June 28, 2002 (United States)"/>
    <x v="1"/>
    <n v="138000"/>
    <s v="Steven Brill"/>
    <s v="Clarence Budington Kelland"/>
    <s v="Adam Sandler"/>
    <s v="United States"/>
    <n v="50000000"/>
    <n v="171269535"/>
    <n v="290082419.75819898"/>
    <n v="342.53906999999998"/>
    <n v="95202632.01778765"/>
    <s v="Columbia Pictures"/>
    <n v="96"/>
  </r>
  <r>
    <s v="Devdas"/>
    <x v="4"/>
    <x v="0"/>
    <x v="22"/>
    <n v="179.9"/>
    <s v="July 12, 2002 (India)"/>
    <x v="37"/>
    <n v="40000"/>
    <s v="Sanjay Leela Bhansali"/>
    <s v="Saratchandra Chatterjee"/>
    <s v="Shah Rukh Khan"/>
    <s v="India"/>
    <n v="0"/>
    <n v="5427830"/>
    <n v="9193217.3485269584"/>
    <n v="0"/>
    <n v="3017137.298499166"/>
    <s v="Red Chillies Entertainment"/>
    <n v="185"/>
  </r>
  <r>
    <s v="John Q"/>
    <x v="8"/>
    <x v="6"/>
    <x v="22"/>
    <n v="179.9"/>
    <s v="February 15, 2002 (United States)"/>
    <x v="12"/>
    <n v="127000"/>
    <s v="Nick Cassavetes"/>
    <s v="James Kearns"/>
    <s v="Denzel Washington"/>
    <s v="United States"/>
    <n v="36000000"/>
    <n v="102244770"/>
    <n v="173173882.26236799"/>
    <n v="284.01325000000003"/>
    <n v="56834224.569205113"/>
    <s v="New Line Cinema"/>
    <n v="116"/>
  </r>
  <r>
    <s v="Crossroads"/>
    <x v="8"/>
    <x v="3"/>
    <x v="22"/>
    <n v="179.9"/>
    <s v="February 15, 2002 (United States)"/>
    <x v="48"/>
    <n v="39000"/>
    <s v="Tamra Davis"/>
    <s v="Shonda Rhimes"/>
    <s v="Britney Spears"/>
    <s v="United States"/>
    <n v="12000000"/>
    <n v="61141030"/>
    <n v="103555707.84324625"/>
    <n v="509.50858333333332"/>
    <n v="33986120.066703722"/>
    <s v="Fuzzy Bunny Films (I)"/>
    <n v="93"/>
  </r>
  <r>
    <s v="25th Hour"/>
    <x v="0"/>
    <x v="0"/>
    <x v="22"/>
    <n v="179.9"/>
    <s v="January 10, 2003 (United States)"/>
    <x v="37"/>
    <n v="172000"/>
    <s v="Spike Lee"/>
    <s v="David Benioff"/>
    <s v="Edward Norton"/>
    <s v="United States"/>
    <n v="5000000"/>
    <n v="23932055"/>
    <n v="40534169.863813229"/>
    <n v="478.64109999999999"/>
    <n v="13302976.653696496"/>
    <s v="25th Hour Productions"/>
    <n v="135"/>
  </r>
  <r>
    <s v="Infernal Affairs"/>
    <x v="0"/>
    <x v="2"/>
    <x v="22"/>
    <n v="179.9"/>
    <s v="December 12, 2002 (Hong Kong)"/>
    <x v="45"/>
    <n v="120000"/>
    <s v="Andrew Lau"/>
    <s v="Alan Mak"/>
    <s v="Andy Lau"/>
    <s v="Hong Kong"/>
    <n v="6428966"/>
    <n v="8836958"/>
    <n v="14967321.30405781"/>
    <n v="137.45535440691395"/>
    <n v="4912150.0833796551"/>
    <s v="Media Asia Films"/>
    <n v="101"/>
  </r>
  <r>
    <s v="Solaris"/>
    <x v="8"/>
    <x v="0"/>
    <x v="22"/>
    <n v="179.9"/>
    <s v="November 27, 2002 (United States)"/>
    <x v="19"/>
    <n v="80000"/>
    <s v="Steven Soderbergh"/>
    <s v="Stanislaw Lem"/>
    <s v="George Clooney"/>
    <s v="United States"/>
    <n v="47000000"/>
    <n v="30002758"/>
    <n v="50816233.255141743"/>
    <n v="63.835655319148934"/>
    <n v="16677464.146748193"/>
    <s v="Twentieth Century Fox"/>
    <n v="99"/>
  </r>
  <r>
    <s v="Like Mike"/>
    <x v="1"/>
    <x v="3"/>
    <x v="22"/>
    <n v="179.9"/>
    <s v="July 3, 2002 (United States)"/>
    <x v="11"/>
    <n v="20000"/>
    <s v="John Schultz"/>
    <s v="Michael Elliot"/>
    <s v="Shad Moss"/>
    <s v="United States"/>
    <n v="30000000"/>
    <n v="62274780"/>
    <n v="105475961.45636465"/>
    <n v="207.58260000000001"/>
    <n v="34616331.295163974"/>
    <s v="Twentieth Century Fox"/>
    <n v="99"/>
  </r>
  <r>
    <s v="The Rules of Attraction"/>
    <x v="0"/>
    <x v="3"/>
    <x v="22"/>
    <n v="179.9"/>
    <s v="October 11, 2002 (United States)"/>
    <x v="14"/>
    <n v="50000"/>
    <s v="Roger Avary"/>
    <s v="Bret Easton Ellis"/>
    <s v="James Van Der Beek"/>
    <s v="United States"/>
    <n v="4000000"/>
    <n v="11832822"/>
    <n v="20041472.281267371"/>
    <n v="295.82055000000003"/>
    <n v="6577444.1356309056"/>
    <s v="Kingsgate Films"/>
    <n v="110"/>
  </r>
  <r>
    <s v="I Spy"/>
    <x v="8"/>
    <x v="2"/>
    <x v="22"/>
    <n v="179.9"/>
    <s v="November 1, 2002 (United States)"/>
    <x v="20"/>
    <n v="50000"/>
    <s v="Betty Thomas"/>
    <s v="Morton S. Fine"/>
    <s v="Eddie Murphy"/>
    <s v="United States"/>
    <n v="70000000"/>
    <n v="51386477"/>
    <n v="87034238.698721513"/>
    <n v="73.40925285714286"/>
    <n v="28563911.617565311"/>
    <s v="Columbia Pictures"/>
    <n v="97"/>
  </r>
  <r>
    <s v="The Mothman Prophecies"/>
    <x v="8"/>
    <x v="0"/>
    <x v="22"/>
    <n v="179.9"/>
    <s v="January 25, 2002 (United States)"/>
    <x v="5"/>
    <n v="77000"/>
    <s v="Mark Pellington"/>
    <s v="Richard Hatem"/>
    <s v="Richard Gere"/>
    <s v="United States"/>
    <n v="32000000"/>
    <n v="55305279"/>
    <n v="93671587.055586442"/>
    <n v="172.828996875"/>
    <n v="30742234.018899385"/>
    <s v="Lakeshore Entertainment"/>
    <n v="119"/>
  </r>
  <r>
    <s v="Antwone Fisher"/>
    <x v="8"/>
    <x v="5"/>
    <x v="22"/>
    <n v="179.9"/>
    <s v="January 10, 2003 (United States)"/>
    <x v="4"/>
    <n v="34000"/>
    <s v="Denzel Washington"/>
    <s v="Antwone Fisher"/>
    <s v="Denzel Washington"/>
    <s v="United States"/>
    <n v="12500000"/>
    <n v="23367586"/>
    <n v="39578118.144524738"/>
    <n v="186.94068800000002"/>
    <n v="12989208.449138409"/>
    <s v="Fox Searchlight Pictures"/>
    <n v="120"/>
  </r>
  <r>
    <s v="The Good Girl"/>
    <x v="0"/>
    <x v="0"/>
    <x v="22"/>
    <n v="179.9"/>
    <s v="August 30, 2002 (United States)"/>
    <x v="5"/>
    <n v="44000"/>
    <s v="Miguel Arteta"/>
    <s v="Mike White"/>
    <s v="Jennifer Aniston"/>
    <s v="United States"/>
    <n v="8000000"/>
    <n v="16860964"/>
    <n v="28557730.576987214"/>
    <n v="210.76204999999999"/>
    <n v="9372409.1161756516"/>
    <s v="Flan de Coco Films"/>
    <n v="93"/>
  </r>
  <r>
    <s v="Spun"/>
    <x v="9"/>
    <x v="3"/>
    <x v="22"/>
    <n v="179.9"/>
    <s v="February 7, 2003 (Norway)"/>
    <x v="8"/>
    <n v="37000"/>
    <s v="Jonas Ã…kerlund"/>
    <s v="Will De Los Santos"/>
    <s v="Jason Schwartzman"/>
    <s v="United States"/>
    <n v="2000000"/>
    <n v="685608"/>
    <n v="1161227.1128404669"/>
    <n v="34.2804"/>
    <n v="381105.05836575874"/>
    <s v="Muse Productions"/>
    <n v="101"/>
  </r>
  <r>
    <s v="Sympathy for Mr. Vengeance"/>
    <x v="0"/>
    <x v="6"/>
    <x v="22"/>
    <n v="179.9"/>
    <s v="March 29, 2002 (South Korea)"/>
    <x v="37"/>
    <n v="65000"/>
    <s v="Park Chan-Wook"/>
    <s v="Myeong-chan Park"/>
    <s v="Kang-ho Song"/>
    <s v="South Korea"/>
    <n v="4000000"/>
    <n v="2046061"/>
    <n v="3465451.8438021122"/>
    <n v="51.151524999999999"/>
    <n v="1137332.406892718"/>
    <s v="CJ Entertainment"/>
    <n v="129"/>
  </r>
  <r>
    <s v="Enough"/>
    <x v="8"/>
    <x v="6"/>
    <x v="22"/>
    <n v="179.9"/>
    <s v="May 24, 2002 (United States)"/>
    <x v="1"/>
    <n v="41000"/>
    <s v="Michael Apted"/>
    <s v="Nicholas Kazan"/>
    <s v="Jennifer Lopez"/>
    <s v="United States"/>
    <n v="38000000"/>
    <n v="51806184"/>
    <n v="87745104.306837127"/>
    <n v="136.33206315789474"/>
    <n v="28797211.784324624"/>
    <s v="Columbia Pictures"/>
    <n v="115"/>
  </r>
  <r>
    <s v="High Crimes"/>
    <x v="8"/>
    <x v="6"/>
    <x v="22"/>
    <n v="179.9"/>
    <s v="April 5, 2002 (United States)"/>
    <x v="5"/>
    <n v="40000"/>
    <s v="Carl Franklin"/>
    <s v="Joseph Finder"/>
    <s v="Jim Caviezel"/>
    <s v="United States"/>
    <n v="42000000"/>
    <n v="63781810"/>
    <n v="108028446.39799888"/>
    <n v="151.86145238095239"/>
    <n v="35454035.575319618"/>
    <s v="Twentieth Century Fox"/>
    <n v="115"/>
  </r>
  <r>
    <s v="Two Weeks Notice"/>
    <x v="8"/>
    <x v="3"/>
    <x v="22"/>
    <n v="179.9"/>
    <s v="December 20, 2002 (United States)"/>
    <x v="10"/>
    <n v="111000"/>
    <s v="Marc Lawrence"/>
    <s v="Marc Lawrence"/>
    <s v="Sandra Bullock"/>
    <s v="United States"/>
    <n v="60000000"/>
    <n v="199043471"/>
    <n v="337123655.44024456"/>
    <n v="331.73911833333329"/>
    <n v="110641173.42968315"/>
    <s v="Castle Rock Entertainment"/>
    <n v="101"/>
  </r>
  <r>
    <s v="Death to Smoochy"/>
    <x v="0"/>
    <x v="3"/>
    <x v="22"/>
    <n v="179.9"/>
    <s v="March 29, 2002 (United States)"/>
    <x v="21"/>
    <n v="39000"/>
    <s v="Danny DeVito"/>
    <s v="Adam Resnick"/>
    <s v="Robin Williams"/>
    <s v="United Kingdom"/>
    <n v="50000000"/>
    <n v="8382938"/>
    <n v="14198339.125069482"/>
    <n v="16.765875999999999"/>
    <n v="4659776.5425236234"/>
    <s v="Warner Bros."/>
    <n v="109"/>
  </r>
  <r>
    <s v="The Four Feathers"/>
    <x v="8"/>
    <x v="2"/>
    <x v="22"/>
    <n v="179.9"/>
    <s v="September 20, 2002 (United States)"/>
    <x v="16"/>
    <n v="33000"/>
    <s v="Shekhar Kapur"/>
    <s v="A.E.W. Mason"/>
    <s v="Heath Ledger"/>
    <s v="United Kingdom"/>
    <n v="35000000"/>
    <n v="29882645"/>
    <n v="50612795.617009446"/>
    <n v="85.378985714285719"/>
    <n v="16610697.609783212"/>
    <s v="Paramount Pictures"/>
    <n v="132"/>
  </r>
  <r>
    <s v="Better Luck Tomorrow"/>
    <x v="0"/>
    <x v="6"/>
    <x v="22"/>
    <n v="179.9"/>
    <s v="April 25, 2003 (United States)"/>
    <x v="9"/>
    <n v="9400"/>
    <s v="Justin Lin"/>
    <s v="Ernesto Foronda"/>
    <s v="Parry Shen"/>
    <s v="United States"/>
    <n v="250000"/>
    <n v="3809226"/>
    <n v="6451757.4330183435"/>
    <n v="1523.6904"/>
    <n v="2117413.0072262366"/>
    <s v="Cherry Sky Films"/>
    <n v="101"/>
  </r>
  <r>
    <s v="Big Fat Liar"/>
    <x v="1"/>
    <x v="1"/>
    <x v="22"/>
    <n v="179.9"/>
    <s v="February 8, 2002 (United States)"/>
    <x v="30"/>
    <n v="36000"/>
    <s v="Shawn Levy"/>
    <s v="Dan Schneider"/>
    <s v="Frankie Muniz"/>
    <s v="United States"/>
    <n v="15000000"/>
    <n v="52970014"/>
    <n v="89716304.979433015"/>
    <n v="353.13342666666665"/>
    <n v="29444143.413007222"/>
    <s v="Paramount Pictures"/>
    <n v="88"/>
  </r>
  <r>
    <s v="About Schmidt"/>
    <x v="0"/>
    <x v="3"/>
    <x v="22"/>
    <n v="179.9"/>
    <s v="January 3, 2003 (United States)"/>
    <x v="12"/>
    <n v="124000"/>
    <s v="Alexander Payne"/>
    <s v="Louis Begley"/>
    <s v="Jack Nicholson"/>
    <s v="United States"/>
    <n v="30000000"/>
    <n v="105834556"/>
    <n v="179253970.05669817"/>
    <n v="352.78185333333334"/>
    <n v="58829658.699277371"/>
    <s v="New Line Cinema"/>
    <n v="125"/>
  </r>
  <r>
    <s v="The Master of Disguise"/>
    <x v="1"/>
    <x v="1"/>
    <x v="22"/>
    <n v="179.9"/>
    <s v="August 2, 2002 (United States)"/>
    <x v="64"/>
    <n v="23000"/>
    <s v="Perry Andelin Blake"/>
    <s v="Dana Carvey"/>
    <s v="Dana Carvey"/>
    <s v="United States"/>
    <n v="16000000"/>
    <n v="43411001"/>
    <n v="73526025.595886603"/>
    <n v="271.31875624999998"/>
    <n v="24130628.682601444"/>
    <s v="Revolution Studios"/>
    <n v="80"/>
  </r>
  <r>
    <s v="Drumline"/>
    <x v="8"/>
    <x v="3"/>
    <x v="22"/>
    <n v="179.9"/>
    <s v="December 13, 2002 (United States)"/>
    <x v="23"/>
    <n v="34000"/>
    <s v="Charles Stone III"/>
    <s v="Shawn Schepps"/>
    <s v="Nick Cannon"/>
    <s v="United States"/>
    <n v="20000000"/>
    <n v="57588485"/>
    <n v="97538695.828237906"/>
    <n v="287.94242500000001"/>
    <n v="32011386.881600887"/>
    <s v="Fox 2000 Pictures"/>
    <n v="118"/>
  </r>
  <r>
    <s v="Halloween: Resurrection"/>
    <x v="0"/>
    <x v="4"/>
    <x v="22"/>
    <n v="179.9"/>
    <s v="July 12, 2002 (United States)"/>
    <x v="35"/>
    <n v="39000"/>
    <s v="Rick Rosenthal"/>
    <s v="Debra Hill"/>
    <s v="Jamie Lee Curtis"/>
    <s v="United States"/>
    <n v="13000000"/>
    <n v="37664855"/>
    <n v="63793670.475264035"/>
    <n v="289.72965384615384"/>
    <n v="20936550.861589771"/>
    <s v="Dimension Films"/>
    <n v="94"/>
  </r>
  <r>
    <s v="Windtalkers"/>
    <x v="0"/>
    <x v="2"/>
    <x v="22"/>
    <n v="179.9"/>
    <s v="June 14, 2002 (United States)"/>
    <x v="10"/>
    <n v="67000"/>
    <s v="John Woo"/>
    <s v="John Rice"/>
    <s v="Nicolas Cage"/>
    <s v="United States"/>
    <n v="115000000"/>
    <n v="77628265"/>
    <n v="131480446.61200666"/>
    <n v="67.502839130434779"/>
    <n v="43150786.548082262"/>
    <s v="Metro-Goldwyn-Mayer (MGM)"/>
    <n v="134"/>
  </r>
  <r>
    <s v="Friday After Next"/>
    <x v="0"/>
    <x v="3"/>
    <x v="22"/>
    <n v="179.9"/>
    <s v="November 22, 2002 (United States)"/>
    <x v="1"/>
    <n v="26000"/>
    <s v="Marcus Raboy"/>
    <s v="Ice Cube"/>
    <s v="Ice Cube"/>
    <s v="United States"/>
    <n v="10000000"/>
    <n v="33526835"/>
    <n v="56785028.485269591"/>
    <n v="335.26835"/>
    <n v="18636372.984991662"/>
    <s v="Avery Pix"/>
    <n v="85"/>
  </r>
  <r>
    <s v="Eye See You"/>
    <x v="0"/>
    <x v="6"/>
    <x v="22"/>
    <n v="179.9"/>
    <s v="January 17, 2002 (Germany)"/>
    <x v="11"/>
    <n v="25000"/>
    <s v="Jim Gillespie"/>
    <s v="Howard Swindle"/>
    <s v="Sylvester Stallone"/>
    <s v="Germany"/>
    <n v="55000000"/>
    <n v="6632383"/>
    <n v="11233391.329071706"/>
    <n v="12.058878181818182"/>
    <n v="3686705.39188438"/>
    <s v="Universal Pictures"/>
    <n v="96"/>
  </r>
  <r>
    <s v="Undercover Brother"/>
    <x v="8"/>
    <x v="2"/>
    <x v="22"/>
    <n v="179.9"/>
    <s v="May 31, 2002 (United States)"/>
    <x v="23"/>
    <n v="34000"/>
    <s v="Malcolm D. Lee"/>
    <s v="John Ridley"/>
    <s v="Eddie Griffin"/>
    <s v="United States"/>
    <n v="25000000"/>
    <n v="41604473"/>
    <n v="70466275.281267375"/>
    <n v="166.41789199999999"/>
    <n v="23126444.135630906"/>
    <s v="Universal Pictures"/>
    <n v="86"/>
  </r>
  <r>
    <s v="Spy Kids 2: Island of Lost Dreams"/>
    <x v="1"/>
    <x v="2"/>
    <x v="22"/>
    <n v="179.9"/>
    <s v="August 7, 2002 (United States)"/>
    <x v="33"/>
    <n v="62000"/>
    <s v="Robert Rodriguez"/>
    <s v="Robert Rodriguez"/>
    <s v="Alexa PenaVega"/>
    <s v="United States"/>
    <n v="38000000"/>
    <n v="119723358"/>
    <n v="202777694.17787659"/>
    <n v="315.06146842105267"/>
    <n v="66549948.860478036"/>
    <s v="Dimension Films"/>
    <n v="100"/>
  </r>
  <r>
    <s v="Tuck Everlasting"/>
    <x v="1"/>
    <x v="0"/>
    <x v="22"/>
    <n v="179.9"/>
    <s v="October 11, 2002 (United States)"/>
    <x v="14"/>
    <n v="22000"/>
    <s v="Jay Russell"/>
    <s v="Natalie Babbitt"/>
    <s v="Alexis Bledel"/>
    <s v="United States"/>
    <n v="15000000"/>
    <n v="19344615"/>
    <n v="32764336.801000554"/>
    <n v="128.9641"/>
    <n v="10752982.212340187"/>
    <s v="Walt Disney Pictures"/>
    <n v="90"/>
  </r>
  <r>
    <s v="The Rookie"/>
    <x v="2"/>
    <x v="0"/>
    <x v="22"/>
    <n v="179.9"/>
    <s v="March 29, 2002 (United States)"/>
    <x v="15"/>
    <n v="33000"/>
    <s v="John Lee Hancock"/>
    <s v="Mike Rich"/>
    <s v="Dennis Quaid"/>
    <s v="United States"/>
    <n v="22000000"/>
    <n v="80693537"/>
    <n v="136672155.21901056"/>
    <n v="366.78880454545452"/>
    <n v="44854662.034463584"/>
    <s v="98 MPH Productions"/>
    <n v="127"/>
  </r>
  <r>
    <s v="Murder by Numbers"/>
    <x v="0"/>
    <x v="6"/>
    <x v="22"/>
    <n v="179.9"/>
    <s v="April 19, 2002 (United States)"/>
    <x v="19"/>
    <n v="54000"/>
    <s v="Barbet Schroeder"/>
    <s v="Tony Gayton"/>
    <s v="Sandra Bullock"/>
    <s v="United States"/>
    <n v="50000000"/>
    <n v="56714147"/>
    <n v="96057813.178988323"/>
    <n v="113.42829400000001"/>
    <n v="31525373.54085603"/>
    <s v="Warner Bros."/>
    <n v="115"/>
  </r>
  <r>
    <s v="Hart's War"/>
    <x v="0"/>
    <x v="0"/>
    <x v="22"/>
    <n v="179.9"/>
    <s v="February 15, 2002 (United States)"/>
    <x v="21"/>
    <n v="51000"/>
    <s v="Gregory Hoblit"/>
    <s v="John Katzenbach"/>
    <s v="Bruce Willis"/>
    <s v="United States"/>
    <n v="70000000"/>
    <n v="32287044"/>
    <n v="54685171.244024456"/>
    <n v="46.12434857142857"/>
    <n v="17947217.342968315"/>
    <s v="Cheyenne Enterprises"/>
    <n v="125"/>
  </r>
  <r>
    <s v="Asterix &amp; Obelix: Mission Cleopatra"/>
    <x v="1"/>
    <x v="1"/>
    <x v="22"/>
    <n v="179.9"/>
    <s v="June 24, 2005 (United States)"/>
    <x v="17"/>
    <n v="50000"/>
    <s v="Alain Chabat"/>
    <s v="RenÃ© Goscinny"/>
    <s v="GÃ©rard Depardieu"/>
    <s v="France"/>
    <n v="0"/>
    <n v="128027976"/>
    <n v="216843381.25180656"/>
    <n v="0"/>
    <n v="71166190.10561423"/>
    <s v="Canal+"/>
    <n v="107"/>
  </r>
  <r>
    <s v="Swept Away"/>
    <x v="0"/>
    <x v="3"/>
    <x v="22"/>
    <n v="179.9"/>
    <s v="October 11, 2002 (United States)"/>
    <x v="48"/>
    <n v="16000"/>
    <s v="Guy Ritchie"/>
    <s v="Guy Ritchie"/>
    <s v="Madonna"/>
    <s v="United Kingdom"/>
    <n v="10000000"/>
    <n v="1036520"/>
    <n v="1755573.3407448581"/>
    <n v="10.3652"/>
    <n v="576164.53585325181"/>
    <s v="Screen Gems"/>
    <n v="89"/>
  </r>
  <r>
    <s v="May"/>
    <x v="0"/>
    <x v="3"/>
    <x v="22"/>
    <n v="179.9"/>
    <s v="April 11, 2003 (Denmark)"/>
    <x v="14"/>
    <n v="34000"/>
    <s v="Lucky McKee"/>
    <s v="Lucky McKee"/>
    <s v="Angela Bettis"/>
    <s v="United States"/>
    <n v="500000"/>
    <n v="264349"/>
    <n v="447732.85325180658"/>
    <n v="52.869799999999998"/>
    <n v="146942.19010561422"/>
    <s v="2 Loop Films"/>
    <n v="93"/>
  </r>
  <r>
    <s v="Dragonfly"/>
    <x v="8"/>
    <x v="0"/>
    <x v="22"/>
    <n v="179.9"/>
    <s v="February 22, 2002 (United States)"/>
    <x v="10"/>
    <n v="37000"/>
    <s v="Tom Shadyac"/>
    <s v="Brandon Camp"/>
    <s v="Kevin Costner"/>
    <s v="United States"/>
    <n v="60000000"/>
    <n v="52323400"/>
    <n v="88621122.734852701"/>
    <n v="87.205666666666673"/>
    <n v="29084713.729849916"/>
    <s v="Universal Pictures"/>
    <n v="104"/>
  </r>
  <r>
    <s v="Juwanna Mann"/>
    <x v="8"/>
    <x v="3"/>
    <x v="22"/>
    <n v="179.9"/>
    <s v="June 21, 2002 (United States)"/>
    <x v="26"/>
    <n v="6400"/>
    <s v="Jesse Vaughan"/>
    <s v="Bradley Allenstein"/>
    <s v="Miguel A. NÃºÃ±ez Jr."/>
    <s v="United States"/>
    <n v="15600000"/>
    <n v="13802599"/>
    <n v="23377720.485269595"/>
    <n v="88.478198717948715"/>
    <n v="7672372.9849916613"/>
    <s v="Morgan Creek Entertainment"/>
    <n v="91"/>
  </r>
  <r>
    <s v="Divine Secrets of the Ya-Ya Sisterhood"/>
    <x v="8"/>
    <x v="0"/>
    <x v="22"/>
    <n v="179.9"/>
    <s v="June 7, 2002 (United States)"/>
    <x v="10"/>
    <n v="19000"/>
    <s v="Callie Khouri"/>
    <s v="Rebecca Wells"/>
    <s v="Sandra Bullock"/>
    <s v="United States"/>
    <n v="27000000"/>
    <n v="73839240"/>
    <n v="125062903.99110617"/>
    <n v="273.47866666666664"/>
    <n v="41044602.556976095"/>
    <s v="All Girl Productions"/>
    <n v="116"/>
  </r>
  <r>
    <s v="Dirty Pretty Things"/>
    <x v="0"/>
    <x v="6"/>
    <x v="22"/>
    <n v="179.9"/>
    <s v="September 5, 2003 (United States)"/>
    <x v="4"/>
    <n v="41000"/>
    <s v="Stephen Frears"/>
    <s v="Steven Knight"/>
    <s v="Chiwetel Ejiofor"/>
    <s v="United Kingdom"/>
    <n v="10000000"/>
    <n v="13904766"/>
    <n v="23550762.647026125"/>
    <n v="139.04766000000001"/>
    <n v="7729163.9799888823"/>
    <s v="BBC Films"/>
    <n v="97"/>
  </r>
  <r>
    <s v="Paid in Full"/>
    <x v="0"/>
    <x v="2"/>
    <x v="22"/>
    <n v="179.9"/>
    <s v="October 25, 2002 (United States)"/>
    <x v="12"/>
    <n v="11000"/>
    <s v="Charles Stone III"/>
    <s v="Azie Faison Jr."/>
    <s v="Mekhi Phifer"/>
    <s v="United States"/>
    <n v="0"/>
    <n v="3116526"/>
    <n v="5278518.4669260699"/>
    <n v="0"/>
    <n v="1732365.7587548636"/>
    <s v="Dimension Films"/>
    <n v="97"/>
  </r>
  <r>
    <s v="The Tuxedo"/>
    <x v="8"/>
    <x v="2"/>
    <x v="22"/>
    <n v="179.9"/>
    <s v="September 27, 2002 (United States)"/>
    <x v="20"/>
    <n v="81000"/>
    <s v="Kevin Donovan"/>
    <s v="Phil Hay"/>
    <s v="Jackie Chan"/>
    <s v="United States"/>
    <n v="60000000"/>
    <n v="104391623"/>
    <n v="176810047.40466926"/>
    <n v="173.98603833333334"/>
    <n v="58027583.657587543"/>
    <s v="Blue Train Productions"/>
    <n v="98"/>
  </r>
  <r>
    <s v="Swimfan"/>
    <x v="8"/>
    <x v="0"/>
    <x v="22"/>
    <n v="179.9"/>
    <s v="September 6, 2002 (United States)"/>
    <x v="27"/>
    <n v="19000"/>
    <s v="John Polson"/>
    <s v="Charles F. Bohl"/>
    <s v="Jesse Bradford"/>
    <s v="United States"/>
    <n v="10000000"/>
    <n v="34411240"/>
    <n v="58282961.801000558"/>
    <n v="344.11239999999998"/>
    <n v="19127982.212340187"/>
    <s v="Twentieth Century Fox"/>
    <n v="85"/>
  </r>
  <r>
    <s v="Talk to Her"/>
    <x v="0"/>
    <x v="0"/>
    <x v="22"/>
    <n v="179.9"/>
    <s v="February 14, 2003 (United States)"/>
    <x v="6"/>
    <n v="106000"/>
    <s v="Pedro AlmodÃ³var"/>
    <s v="Pedro AlmodÃ³var"/>
    <s v="Rosario Flores"/>
    <s v="Spain"/>
    <n v="0"/>
    <n v="64790996"/>
    <n v="109737723.63090606"/>
    <n v="0"/>
    <n v="36015006.114508055"/>
    <s v="El Deseo"/>
    <n v="112"/>
  </r>
  <r>
    <s v="Lilya 4-Ever"/>
    <x v="0"/>
    <x v="6"/>
    <x v="22"/>
    <n v="179.9"/>
    <s v="August 23, 2002 (Sweden)"/>
    <x v="40"/>
    <n v="43000"/>
    <s v="Lukas Moodysson"/>
    <s v="Lukas Moodysson"/>
    <s v="Oksana Akinshina"/>
    <s v="Sweden"/>
    <n v="0"/>
    <n v="1007747"/>
    <n v="1706839.9716509171"/>
    <n v="0"/>
    <n v="560170.65036131174"/>
    <s v="Memfis Film"/>
    <n v="109"/>
  </r>
  <r>
    <s v="Serving Sara"/>
    <x v="8"/>
    <x v="3"/>
    <x v="22"/>
    <n v="179.9"/>
    <s v="August 23, 2002 (United States)"/>
    <x v="11"/>
    <n v="17000"/>
    <s v="Reginald Hudlin"/>
    <s v="Jay Scherick"/>
    <s v="Matthew Perry"/>
    <s v="Germany"/>
    <n v="29000000"/>
    <n v="20146150"/>
    <n v="34121911.645358533"/>
    <n v="69.4694827586207"/>
    <n v="11198526.959421899"/>
    <s v="FTM Productions"/>
    <n v="99"/>
  </r>
  <r>
    <s v="K-19: The Widowmaker"/>
    <x v="8"/>
    <x v="0"/>
    <x v="22"/>
    <n v="179.9"/>
    <s v="July 19, 2002 (United States)"/>
    <x v="17"/>
    <n v="61000"/>
    <s v="Kathryn Bigelow"/>
    <s v="Louis Nowra"/>
    <s v="Harrison Ford"/>
    <s v="United Kingdom"/>
    <n v="100000000"/>
    <n v="65716126"/>
    <n v="111304633.64202334"/>
    <n v="65.716126000000003"/>
    <n v="36529252.918287933"/>
    <s v="First Light Production"/>
    <n v="138"/>
  </r>
  <r>
    <s v="Stuart Little 2"/>
    <x v="1"/>
    <x v="10"/>
    <x v="22"/>
    <n v="179.9"/>
    <s v="July 19, 2002 (United States)"/>
    <x v="30"/>
    <n v="51000"/>
    <s v="Rob Minkoff"/>
    <s v="E.B. White"/>
    <s v="Michael J. Fox"/>
    <s v="United States"/>
    <n v="120000000"/>
    <n v="169956806"/>
    <n v="287859026.06003332"/>
    <n v="141.63067166666667"/>
    <n v="94472932.740411326"/>
    <s v="Columbia Pictures"/>
    <n v="77"/>
  </r>
  <r>
    <s v="Igby Goes Down"/>
    <x v="0"/>
    <x v="3"/>
    <x v="22"/>
    <n v="179.9"/>
    <s v="October 4, 2002 (United States)"/>
    <x v="15"/>
    <n v="32000"/>
    <s v="Burr Steers"/>
    <s v="Burr Steers"/>
    <s v="Kieran Culkin"/>
    <s v="United States"/>
    <n v="9000000"/>
    <n v="6919198"/>
    <n v="11719175.267370762"/>
    <n v="76.879977777777782"/>
    <n v="3846135.6309060585"/>
    <s v="United Artists"/>
    <n v="98"/>
  </r>
  <r>
    <s v="24 Hour Party People"/>
    <x v="0"/>
    <x v="5"/>
    <x v="22"/>
    <n v="179.9"/>
    <s v="September 20, 2002 (United States)"/>
    <x v="4"/>
    <n v="34000"/>
    <s v="Michael Winterbottom"/>
    <s v="Frank Cottrell Boyce"/>
    <s v="Steve Coogan"/>
    <s v="United Kingdom"/>
    <n v="0"/>
    <n v="2801397"/>
    <n v="4744778.5764313508"/>
    <n v="0"/>
    <n v="1557196.7759866591"/>
    <s v="Revolution Films"/>
    <n v="117"/>
  </r>
  <r>
    <s v="Rollerball"/>
    <x v="8"/>
    <x v="2"/>
    <x v="22"/>
    <n v="179.9"/>
    <s v="February 8, 2002 (United States)"/>
    <x v="59"/>
    <n v="26000"/>
    <s v="John McTiernan"/>
    <s v="William Harrison"/>
    <s v="Chris Klein"/>
    <s v="United States"/>
    <n v="70000000"/>
    <n v="25852764"/>
    <n v="43787310.677042805"/>
    <n v="36.932520000000004"/>
    <n v="14370630.350194551"/>
    <s v="Atlas Entertainment"/>
    <n v="98"/>
  </r>
  <r>
    <s v="Changing Lanes"/>
    <x v="0"/>
    <x v="0"/>
    <x v="22"/>
    <n v="179.9"/>
    <s v="April 12, 2002 (United States)"/>
    <x v="16"/>
    <n v="68000"/>
    <s v="Roger Michell"/>
    <s v="Chap Taylor"/>
    <s v="Ben Affleck"/>
    <s v="United States"/>
    <n v="45000000"/>
    <n v="94935764"/>
    <n v="160794481.88326848"/>
    <n v="210.96836444444443"/>
    <n v="52771408.56031128"/>
    <s v="Paramount Pictures"/>
    <n v="98"/>
  </r>
  <r>
    <s v="White Oleander"/>
    <x v="8"/>
    <x v="0"/>
    <x v="22"/>
    <n v="179.9"/>
    <s v="October 11, 2002 (United States)"/>
    <x v="12"/>
    <n v="30000"/>
    <s v="Peter Kosminsky"/>
    <s v="Janet Fitch"/>
    <s v="Michelle Pfeiffer"/>
    <s v="United States"/>
    <n v="16000000"/>
    <n v="21672284"/>
    <n v="36706753.389660925"/>
    <n v="135.451775"/>
    <n v="12046850.472484713"/>
    <s v="Warner Bros."/>
    <n v="109"/>
  </r>
  <r>
    <s v="Below"/>
    <x v="0"/>
    <x v="2"/>
    <x v="22"/>
    <n v="179.9"/>
    <s v="October 18, 2002 (United States)"/>
    <x v="19"/>
    <n v="21000"/>
    <s v="David Twohy"/>
    <s v="Lucas Sussman"/>
    <s v="Bruce Greenwood"/>
    <s v="United States"/>
    <n v="40000000"/>
    <n v="2622015"/>
    <n v="4440955.9227348529"/>
    <n v="6.5550374999999992"/>
    <n v="1457484.7137298498"/>
    <s v="Dimension Films"/>
    <n v="105"/>
  </r>
  <r>
    <s v="Big Trouble"/>
    <x v="8"/>
    <x v="3"/>
    <x v="22"/>
    <n v="179.9"/>
    <s v="April 5, 2002 (United States)"/>
    <x v="16"/>
    <n v="20000"/>
    <s v="Barry Sonnenfeld"/>
    <s v="Dave Barry"/>
    <s v="Tim Allen"/>
    <s v="United States"/>
    <n v="40000000"/>
    <n v="8493890"/>
    <n v="14386260.605892163"/>
    <n v="21.234724999999997"/>
    <n v="4721450.8060033349"/>
    <s v="Touchstone Pictures"/>
    <n v="85"/>
  </r>
  <r>
    <s v="Far from Heaven"/>
    <x v="8"/>
    <x v="0"/>
    <x v="22"/>
    <n v="179.9"/>
    <s v="January 10, 2003 (United States)"/>
    <x v="34"/>
    <n v="45000"/>
    <s v="Todd Haynes"/>
    <s v="Todd Haynes"/>
    <s v="Julianne Moore"/>
    <s v="United States"/>
    <n v="13500000"/>
    <n v="29027914"/>
    <n v="49165121.710950531"/>
    <n v="215.02158518518519"/>
    <n v="16135583.101723177"/>
    <s v="Focus Features"/>
    <n v="107"/>
  </r>
  <r>
    <s v="Bubba Ho-Tep"/>
    <x v="0"/>
    <x v="3"/>
    <x v="22"/>
    <n v="179.9"/>
    <s v="October 10, 2003 (United States)"/>
    <x v="9"/>
    <n v="47000"/>
    <s v="Don Coscarelli"/>
    <s v="Joe R. Lansdale"/>
    <s v="Bruce Campbell"/>
    <s v="United States"/>
    <n v="1000000"/>
    <n v="1239183"/>
    <n v="2098827.4602556974"/>
    <n v="123.91829999999999"/>
    <n v="688817.6764869371"/>
    <s v="Silver Sphere Corporation"/>
    <n v="92"/>
  </r>
  <r>
    <s v="S1m0ne"/>
    <x v="8"/>
    <x v="3"/>
    <x v="22"/>
    <n v="179.9"/>
    <s v="August 23, 2002 (United States)"/>
    <x v="10"/>
    <n v="59000"/>
    <s v="Andrew Niccol"/>
    <s v="Andrew Niccol"/>
    <s v="Al Pacino"/>
    <s v="United States"/>
    <n v="10000000"/>
    <n v="19576023"/>
    <n v="33156276.865480822"/>
    <n v="195.76023000000001"/>
    <n v="10881613.674263479"/>
    <s v="New Line Cinema"/>
    <n v="117"/>
  </r>
  <r>
    <s v="Auto Focus"/>
    <x v="0"/>
    <x v="5"/>
    <x v="22"/>
    <n v="179.9"/>
    <s v="November 1, 2002 (United States)"/>
    <x v="14"/>
    <n v="13000"/>
    <s v="Paul Schrader"/>
    <s v="Robert Graysmith"/>
    <s v="Greg Kinnear"/>
    <s v="United States"/>
    <n v="7000000"/>
    <n v="2704951"/>
    <n v="4581426.1795441909"/>
    <n v="38.642157142857144"/>
    <n v="1503585.8810450248"/>
    <s v="Focus Puller Inc."/>
    <n v="105"/>
  </r>
  <r>
    <s v="Blood Work"/>
    <x v="0"/>
    <x v="2"/>
    <x v="22"/>
    <n v="179.9"/>
    <s v="August 9, 2002 (United States)"/>
    <x v="5"/>
    <n v="43000"/>
    <s v="Clint Eastwood"/>
    <s v="Michael Connelly"/>
    <s v="Clint Eastwood"/>
    <s v="United States"/>
    <n v="50000000"/>
    <n v="31794718"/>
    <n v="53851309.475264035"/>
    <n v="63.589435999999999"/>
    <n v="17673550.861589771"/>
    <s v="Malpaso Productions"/>
    <n v="110"/>
  </r>
  <r>
    <s v="Collateral Damage"/>
    <x v="0"/>
    <x v="2"/>
    <x v="22"/>
    <n v="179.9"/>
    <s v="February 8, 2002 (United States)"/>
    <x v="30"/>
    <n v="73000"/>
    <s v="Andrew Davis"/>
    <s v="Ronald Roose"/>
    <s v="Arnold Schwarzenegger"/>
    <s v="United States"/>
    <n v="85000000"/>
    <n v="78382433"/>
    <n v="132757795.08115619"/>
    <n v="92.214627058823524"/>
    <n v="43570001.667593107"/>
    <s v="Warner Bros."/>
    <n v="108"/>
  </r>
  <r>
    <s v="Undisputed"/>
    <x v="0"/>
    <x v="2"/>
    <x v="22"/>
    <n v="179.9"/>
    <s v="August 23, 2002 (United States)"/>
    <x v="19"/>
    <n v="30000"/>
    <s v="Walter Hill"/>
    <s v="David Giler"/>
    <s v="Wesley Snipes"/>
    <s v="United States"/>
    <n v="20000000"/>
    <n v="14946150"/>
    <n v="25314574.235686492"/>
    <n v="74.73075"/>
    <n v="8308032.2401334066"/>
    <s v="A Band Apart"/>
    <n v="94"/>
  </r>
  <r>
    <s v="The Salton Sea"/>
    <x v="0"/>
    <x v="6"/>
    <x v="22"/>
    <n v="179.9"/>
    <s v="June 21, 2002 (Ireland)"/>
    <x v="12"/>
    <n v="30000"/>
    <s v="D.J. Caruso"/>
    <s v="Tony Gayton"/>
    <s v="Val Kilmer"/>
    <s v="United States"/>
    <n v="18000000"/>
    <n v="1073198"/>
    <n v="1817695.5564202333"/>
    <n v="5.9622111111111114"/>
    <n v="596552.52918287937"/>
    <s v="Castle Rock Entertainment"/>
    <n v="103"/>
  </r>
  <r>
    <s v="Ju-on: The Grudge"/>
    <x v="0"/>
    <x v="4"/>
    <x v="22"/>
    <n v="179.9"/>
    <s v="January 25, 2003 (Japan)"/>
    <x v="17"/>
    <n v="42000"/>
    <s v="Takashi Shimizu"/>
    <s v="Takashi Shimizu"/>
    <s v="Megumi Okina"/>
    <s v="Japan"/>
    <n v="3500000"/>
    <n v="3657876"/>
    <n v="6195413.1028349083"/>
    <n v="104.51074285714286"/>
    <n v="2033282.9349638687"/>
    <s v="Pioneer LDC"/>
    <n v="92"/>
  </r>
  <r>
    <s v="Barbershop"/>
    <x v="8"/>
    <x v="3"/>
    <x v="22"/>
    <n v="179.9"/>
    <s v="September 13, 2002 (United States)"/>
    <x v="21"/>
    <n v="30000"/>
    <s v="Tim Story"/>
    <s v="Mark Brown"/>
    <s v="Ice Cube"/>
    <s v="United States"/>
    <n v="12000000"/>
    <n v="77063924"/>
    <n v="130524611.68871595"/>
    <n v="642.19936666666661"/>
    <n v="42837089.494163424"/>
    <s v="Metro-Goldwyn-Mayer (MGM)"/>
    <n v="102"/>
  </r>
  <r>
    <s v="Whale Rider"/>
    <x v="8"/>
    <x v="0"/>
    <x v="22"/>
    <n v="179.9"/>
    <s v="August 29, 2003 (United States)"/>
    <x v="24"/>
    <n v="40000"/>
    <s v="Niki Caro"/>
    <s v="Niki Caro"/>
    <s v="Keisha Castle-Hughes"/>
    <s v="New Zealand"/>
    <n v="3500000"/>
    <n v="41062976"/>
    <n v="69549131.668704838"/>
    <n v="1173.2278857142858"/>
    <n v="22825445.247359641"/>
    <s v="South Pacific Pictures"/>
    <n v="101"/>
  </r>
  <r>
    <s v="Rabbit-Proof Fence"/>
    <x v="1"/>
    <x v="1"/>
    <x v="22"/>
    <n v="179.9"/>
    <s v="January 31, 2003 (United States)"/>
    <x v="34"/>
    <n v="28000"/>
    <s v="Phillip Noyce"/>
    <s v="Doris Pilkington"/>
    <s v="Everlyn Sampi"/>
    <s v="Australia"/>
    <n v="6000000"/>
    <n v="16217411"/>
    <n v="27467732.80544747"/>
    <n v="270.29018333333335"/>
    <n v="9014680.9338521399"/>
    <s v="Rumbalara Films"/>
    <n v="94"/>
  </r>
  <r>
    <s v="Trapped"/>
    <x v="0"/>
    <x v="2"/>
    <x v="22"/>
    <n v="179.9"/>
    <s v="September 20, 2002 (United States)"/>
    <x v="19"/>
    <n v="23000"/>
    <s v="Luis Mandoki"/>
    <s v="Greg Iles"/>
    <s v="Kevin Bacon"/>
    <s v="United States"/>
    <n v="30000000"/>
    <n v="13414416"/>
    <n v="22720247.666481379"/>
    <n v="44.71472"/>
    <n v="7456595.8866036683"/>
    <s v="Columbia Pictures"/>
    <n v="106"/>
  </r>
  <r>
    <s v="Narc"/>
    <x v="0"/>
    <x v="6"/>
    <x v="22"/>
    <n v="179.9"/>
    <s v="January 10, 2003 (United States)"/>
    <x v="12"/>
    <n v="39000"/>
    <s v="Joe Carnahan"/>
    <s v="Joe Carnahan"/>
    <s v="Ray Liotta"/>
    <s v="United States"/>
    <n v="6500000"/>
    <n v="12633747"/>
    <n v="21398013.957198445"/>
    <n v="194.36533846153844"/>
    <n v="7022649.8054474704"/>
    <s v="Paramount Pictures"/>
    <n v="105"/>
  </r>
  <r>
    <s v="In America"/>
    <x v="8"/>
    <x v="0"/>
    <x v="22"/>
    <n v="179.9"/>
    <s v="February 6, 2004 (United States)"/>
    <x v="3"/>
    <n v="41000"/>
    <s v="Jim Sheridan"/>
    <s v="Jim Sheridan"/>
    <s v="Paddy Considine"/>
    <s v="Ireland"/>
    <n v="0"/>
    <n v="25382911"/>
    <n v="42991511.849360757"/>
    <n v="0"/>
    <n v="14109455.808782656"/>
    <s v="Hell's Kitchen Films"/>
    <n v="105"/>
  </r>
  <r>
    <s v="Dark Blue"/>
    <x v="0"/>
    <x v="6"/>
    <x v="22"/>
    <n v="179.9"/>
    <s v="February 21, 2003 (United States)"/>
    <x v="14"/>
    <n v="21000"/>
    <s v="Ron Shelton"/>
    <s v="James Ellroy"/>
    <s v="Kurt Russell"/>
    <s v="United States"/>
    <n v="15000000"/>
    <n v="12150301"/>
    <n v="20579192.410783768"/>
    <n v="81.002006666666674"/>
    <n v="6753919.3996664807"/>
    <s v="Alphaville Films"/>
    <n v="118"/>
  </r>
  <r>
    <s v="Dahmer"/>
    <x v="0"/>
    <x v="5"/>
    <x v="22"/>
    <n v="179.9"/>
    <s v="2019 (United States)"/>
    <x v="41"/>
    <n v="9700"/>
    <s v="David Jacobson"/>
    <s v="David Birke"/>
    <s v="Jeremy Renner"/>
    <s v="United States"/>
    <n v="250000"/>
    <n v="144008"/>
    <n v="243909.04724847138"/>
    <n v="57.603200000000001"/>
    <n v="80048.916064480261"/>
    <s v="Blockbuster Films"/>
    <n v="101"/>
  </r>
  <r>
    <s v="Boat Trip"/>
    <x v="0"/>
    <x v="3"/>
    <x v="22"/>
    <n v="179.9"/>
    <s v="March 21, 2003 (United States)"/>
    <x v="38"/>
    <n v="31000"/>
    <s v="Mort Nathan"/>
    <s v="Mort Nathan"/>
    <s v="Cuba Gooding Jr."/>
    <s v="United States"/>
    <n v="20000000"/>
    <n v="15020293"/>
    <n v="25440151.62367982"/>
    <n v="75.101465000000005"/>
    <n v="8349245.6920511387"/>
    <s v="Motion Picture Corporation of America (MPCA)"/>
    <n v="94"/>
  </r>
  <r>
    <s v="The Magdalene Sisters"/>
    <x v="0"/>
    <x v="0"/>
    <x v="22"/>
    <n v="179.9"/>
    <s v="August 29, 2003 (United States)"/>
    <x v="3"/>
    <n v="26000"/>
    <s v="Peter Mullan"/>
    <s v="Peter Mullan"/>
    <s v="Eileen Walsh"/>
    <s v="Ireland"/>
    <n v="0"/>
    <n v="21107578"/>
    <n v="35750300.259032793"/>
    <n v="0"/>
    <n v="11732950.52807115"/>
    <s v="Scottish Screen"/>
    <n v="114"/>
  </r>
  <r>
    <s v="Nicholas Nickleby"/>
    <x v="1"/>
    <x v="1"/>
    <x v="22"/>
    <n v="179.9"/>
    <s v="June 27, 2003 (United Kingdom)"/>
    <x v="12"/>
    <n v="12000"/>
    <s v="Douglas McGrath"/>
    <s v="Charles Dickens"/>
    <s v="Charlie Hunnam"/>
    <s v="United Kingdom"/>
    <n v="10000000"/>
    <n v="3651462"/>
    <n v="6184549.590883824"/>
    <n v="36.514620000000001"/>
    <n v="2029717.6209005001"/>
    <s v="United Artists Film Corporation"/>
    <n v="132"/>
  </r>
  <r>
    <s v="Bad Company"/>
    <x v="8"/>
    <x v="2"/>
    <x v="22"/>
    <n v="179.9"/>
    <s v="June 7, 2002 (United States)"/>
    <x v="41"/>
    <n v="45000"/>
    <s v="Joel Schumacher"/>
    <s v="Gary M. Goodman"/>
    <s v="Anthony Hopkins"/>
    <s v="United States"/>
    <n v="70000000"/>
    <n v="66200782"/>
    <n v="112125504.5881045"/>
    <n v="94.57254571428571"/>
    <n v="36798655.919955529"/>
    <s v="Touchstone Pictures"/>
    <n v="116"/>
  </r>
  <r>
    <s v="8 Women"/>
    <x v="0"/>
    <x v="3"/>
    <x v="22"/>
    <n v="179.9"/>
    <s v="October 4, 2002 (United States)"/>
    <x v="12"/>
    <n v="30000"/>
    <s v="FranÃ§ois Ozon"/>
    <s v="FranÃ§ois Ozon"/>
    <s v="Fanny Ardant"/>
    <s v="France"/>
    <n v="0"/>
    <n v="42426583"/>
    <n v="71858698.388549194"/>
    <n v="0"/>
    <n v="23583425.792106725"/>
    <s v="BIM Distribuzione"/>
    <n v="111"/>
  </r>
  <r>
    <s v="Spider"/>
    <x v="0"/>
    <x v="0"/>
    <x v="22"/>
    <n v="179.9"/>
    <s v="November 13, 2002 (France)"/>
    <x v="8"/>
    <n v="36000"/>
    <s v="David Cronenberg"/>
    <s v="Patrick McGrath"/>
    <s v="Ralph Fiennes"/>
    <s v="Canada"/>
    <n v="10000000"/>
    <n v="5808941"/>
    <n v="9838712.1884380206"/>
    <n v="58.089409999999994"/>
    <n v="3228983.3240689267"/>
    <s v="Odeon Films"/>
    <n v="98"/>
  </r>
  <r>
    <s v="Snow Dogs"/>
    <x v="1"/>
    <x v="1"/>
    <x v="22"/>
    <n v="179.9"/>
    <s v="January 18, 2002 (United States)"/>
    <x v="33"/>
    <n v="26000"/>
    <s v="Brian Levant"/>
    <s v="Jim Kouf"/>
    <s v="Cuba Gooding Jr."/>
    <s v="Canada"/>
    <n v="33000000"/>
    <n v="115035090"/>
    <n v="194837086.84269038"/>
    <n v="348.59118181818178"/>
    <n v="63943907.726514727"/>
    <s v="Walt Disney Pictures"/>
    <n v="99"/>
  </r>
  <r>
    <s v="The Quiet American"/>
    <x v="0"/>
    <x v="0"/>
    <x v="22"/>
    <n v="179.9"/>
    <s v="March 7, 2003 (United States)"/>
    <x v="12"/>
    <n v="27000"/>
    <s v="Phillip Noyce"/>
    <s v="Graham Greene"/>
    <s v="Michael Caine"/>
    <s v="United Kingdom"/>
    <n v="30000000"/>
    <n v="27674124"/>
    <n v="46872182.227904394"/>
    <n v="92.247079999999997"/>
    <n v="15383059.477487491"/>
    <s v="Miramax"/>
    <n v="101"/>
  </r>
  <r>
    <s v="The Santa Clause 2"/>
    <x v="2"/>
    <x v="3"/>
    <x v="22"/>
    <n v="179.9"/>
    <s v="November 1, 2002 (United States)"/>
    <x v="46"/>
    <n v="52000"/>
    <s v="Michael Lembeck"/>
    <s v="Don Rhymer"/>
    <s v="Tim Allen"/>
    <s v="United States"/>
    <n v="65000000"/>
    <n v="172855065"/>
    <n v="292767861.62034464"/>
    <n v="265.93086923076925"/>
    <n v="96083971.650917172"/>
    <s v="Walt Disney Pictures"/>
    <n v="104"/>
  </r>
  <r>
    <s v="Laurel Canyon"/>
    <x v="0"/>
    <x v="0"/>
    <x v="22"/>
    <n v="179.9"/>
    <s v="March 28, 2003 (United States)"/>
    <x v="5"/>
    <n v="16000"/>
    <s v="Lisa Cholodenko"/>
    <s v="Lisa Cholodenko"/>
    <s v="Frances McDormand"/>
    <s v="United States"/>
    <n v="0"/>
    <n v="4412203"/>
    <n v="7473030.8732629241"/>
    <n v="0"/>
    <n v="2452586.4369093939"/>
    <s v="Sony Pictures Classics"/>
    <n v="103"/>
  </r>
  <r>
    <s v="Slackers"/>
    <x v="0"/>
    <x v="3"/>
    <x v="22"/>
    <n v="179.9"/>
    <s v="February 1, 2002 (United States)"/>
    <x v="20"/>
    <n v="14000"/>
    <s v="Dewey Nicks"/>
    <s v="David H. Steinberg"/>
    <s v="Devon Sawa"/>
    <s v="Canada"/>
    <n v="14000000"/>
    <n v="6413915"/>
    <n v="10863367.984991662"/>
    <n v="45.813678571428575"/>
    <n v="3565266.8148971647"/>
    <s v="Alliance Atlantis Communications"/>
    <n v="86"/>
  </r>
  <r>
    <s v="Sorority Boys"/>
    <x v="0"/>
    <x v="3"/>
    <x v="22"/>
    <n v="179.9"/>
    <s v="March 22, 2002 (United States)"/>
    <x v="30"/>
    <n v="14000"/>
    <s v="Wallace Wolodarsky"/>
    <s v="Joe Jarvis"/>
    <s v="Barry Watson"/>
    <s v="United States"/>
    <n v="12000000"/>
    <n v="12517488"/>
    <n v="21201103.9110617"/>
    <n v="104.3124"/>
    <n v="6958025.5697609773"/>
    <s v="Morra, Brezner, Steinberg and Tenenbaum Entertainment (MBST)"/>
    <n v="93"/>
  </r>
  <r>
    <s v="The Country Bears"/>
    <x v="2"/>
    <x v="3"/>
    <x v="22"/>
    <n v="179.9"/>
    <s v="July 26, 2002 (United States)"/>
    <x v="29"/>
    <n v="5200"/>
    <s v="Peter Hastings"/>
    <s v="Mark Perez"/>
    <s v="Haley Joel Osment"/>
    <s v="United States"/>
    <n v="35000000"/>
    <n v="18012097"/>
    <n v="30507426.102834906"/>
    <n v="51.463134285714283"/>
    <n v="10012282.934963867"/>
    <s v="Walt Disney Pictures"/>
    <n v="88"/>
  </r>
  <r>
    <s v="All About the Benjamins"/>
    <x v="0"/>
    <x v="2"/>
    <x v="22"/>
    <n v="179.9"/>
    <s v="March 8, 2002 (United States)"/>
    <x v="23"/>
    <n v="13000"/>
    <s v="Kevin Bray"/>
    <s v="Ronald Lang"/>
    <s v="Ice Cube"/>
    <s v="United States"/>
    <n v="15000000"/>
    <n v="26306533"/>
    <n v="44555867.73262924"/>
    <n v="175.37688666666668"/>
    <n v="14622864.36909394"/>
    <s v="New Line Cinema"/>
    <n v="95"/>
  </r>
  <r>
    <s v="Abandon"/>
    <x v="8"/>
    <x v="0"/>
    <x v="22"/>
    <n v="179.9"/>
    <s v="October 18, 2002 (United States)"/>
    <x v="38"/>
    <n v="9400"/>
    <s v="Stephen Gaghan"/>
    <s v="Stephen Gaghan"/>
    <s v="Katie Holmes"/>
    <s v="United States"/>
    <n v="25000000"/>
    <n v="12302219"/>
    <n v="20836498.773207337"/>
    <n v="49.208876000000004"/>
    <n v="6838365.2028904939"/>
    <s v="Paramount Pictures"/>
    <n v="99"/>
  </r>
  <r>
    <s v="Gerry"/>
    <x v="0"/>
    <x v="1"/>
    <x v="22"/>
    <n v="179.9"/>
    <s v="September 20, 2002 (Greece)"/>
    <x v="10"/>
    <n v="18000"/>
    <s v="Gus Van Sant"/>
    <s v="Casey Affleck"/>
    <s v="Casey Affleck"/>
    <s v="United States"/>
    <n v="3500000"/>
    <n v="254683"/>
    <n v="431361.36798221234"/>
    <n v="7.2766571428571432"/>
    <n v="141569.20511395219"/>
    <s v="Epsilon Motion Pictures"/>
    <n v="103"/>
  </r>
  <r>
    <s v="The Spanish Apartment"/>
    <x v="0"/>
    <x v="3"/>
    <x v="22"/>
    <n v="179.9"/>
    <s v="June 20, 2003 (United States)"/>
    <x v="4"/>
    <n v="40000"/>
    <s v="CÃ©dric Klapisch"/>
    <s v="CÃ©dric Klapisch"/>
    <s v="Romain Duris"/>
    <s v="France"/>
    <n v="0"/>
    <n v="33272835"/>
    <n v="56354823.927181765"/>
    <n v="0"/>
    <n v="18495183.4352418"/>
    <s v="Bac Films"/>
    <n v="122"/>
  </r>
  <r>
    <s v="Clockstoppers"/>
    <x v="1"/>
    <x v="2"/>
    <x v="22"/>
    <n v="179.9"/>
    <s v="March 29, 2002 (United States)"/>
    <x v="33"/>
    <n v="14000"/>
    <s v="Jonathan Frakes"/>
    <s v="Rob Hedden"/>
    <s v="Jesse Bradford"/>
    <s v="United States"/>
    <n v="26000000"/>
    <n v="38793283"/>
    <n v="65704910.117287382"/>
    <n v="149.20493461538462"/>
    <n v="21563803.779877707"/>
    <s v="Paramount Pictures"/>
    <n v="94"/>
  </r>
  <r>
    <s v="Pumpkin"/>
    <x v="0"/>
    <x v="3"/>
    <x v="22"/>
    <n v="179.9"/>
    <s v="March 12, 2004 (Spain)"/>
    <x v="10"/>
    <n v="8600"/>
    <s v="Anthony Abrams"/>
    <s v="Adam Larson Broder"/>
    <s v="Christina Ricci"/>
    <s v="United States"/>
    <n v="0"/>
    <n v="308552"/>
    <n v="522600.30239021679"/>
    <n v="0"/>
    <n v="171513.06281267368"/>
    <s v="American Zoetrope"/>
    <n v="113"/>
  </r>
  <r>
    <s v="Peter Pan 2: Return to Never Land"/>
    <x v="2"/>
    <x v="10"/>
    <x v="22"/>
    <n v="179.9"/>
    <s v="February 15, 2002 (United States)"/>
    <x v="1"/>
    <n v="19000"/>
    <s v="Robin Budd"/>
    <s v="Temple Mathews"/>
    <s v="Blayne Weaver"/>
    <s v="United States"/>
    <n v="20000000"/>
    <n v="115121981"/>
    <n v="194984255.75708726"/>
    <n v="575.60990500000003"/>
    <n v="63992207.337409668"/>
    <s v="Disney Television Animation"/>
    <n v="72"/>
  </r>
  <r>
    <s v="Russian Ark"/>
    <x v="4"/>
    <x v="0"/>
    <x v="22"/>
    <n v="179.9"/>
    <s v="April 19, 2003 (Russia)"/>
    <x v="34"/>
    <n v="20000"/>
    <s v="Aleksandr Sokurov"/>
    <s v="Boris Khaimsky"/>
    <s v="Sergey Dreyden"/>
    <s v="Russia"/>
    <n v="0"/>
    <n v="8690168"/>
    <n v="14718700.331295164"/>
    <n v="0"/>
    <n v="4830554.7526403554"/>
    <s v="The State Hermitage Museum"/>
    <n v="99"/>
  </r>
  <r>
    <s v="Poolhall Junkies"/>
    <x v="0"/>
    <x v="3"/>
    <x v="22"/>
    <n v="179.9"/>
    <s v="February 28, 2003 (United States)"/>
    <x v="15"/>
    <n v="9700"/>
    <s v="Mars Callahan"/>
    <s v="Mars Callahan"/>
    <s v="Mars Callahan"/>
    <s v="United States"/>
    <n v="4000000"/>
    <n v="563711"/>
    <n v="954767.88048916066"/>
    <n v="14.092775"/>
    <n v="313346.8593663146"/>
    <s v="Gold Circle Films"/>
    <n v="99"/>
  </r>
  <r>
    <s v="Feardotcom"/>
    <x v="0"/>
    <x v="6"/>
    <x v="22"/>
    <n v="179.9"/>
    <s v="August 30, 2002 (United States)"/>
    <x v="39"/>
    <n v="20000"/>
    <s v="William Malone"/>
    <s v="Moshe Diamant"/>
    <s v="Stephen Dorff"/>
    <s v="United Kingdom"/>
    <n v="40000000"/>
    <n v="18902015"/>
    <n v="32014696.889938854"/>
    <n v="47.2550375"/>
    <n v="10506956.642579209"/>
    <s v="MDP Worldwide"/>
    <n v="101"/>
  </r>
  <r>
    <s v="Morvern Callar"/>
    <x v="0"/>
    <x v="0"/>
    <x v="22"/>
    <n v="179.9"/>
    <s v="November 1, 2002 (United Kingdom)"/>
    <x v="8"/>
    <n v="9500"/>
    <s v="Lynne Ramsay"/>
    <s v="Lynne Ramsay"/>
    <s v="Samantha Morton"/>
    <s v="United Kingdom"/>
    <n v="0"/>
    <n v="772336"/>
    <n v="1308119.9510839356"/>
    <n v="0"/>
    <n v="429314.06336853805"/>
    <s v="Alliance Atlantis Motion Picture Production"/>
    <n v="97"/>
  </r>
  <r>
    <s v="No Good Deed"/>
    <x v="0"/>
    <x v="6"/>
    <x v="22"/>
    <n v="179.9"/>
    <s v="November 20, 2014 (Germany)"/>
    <x v="20"/>
    <n v="7100"/>
    <s v="Bob Rafelson"/>
    <s v="Dashiell Hammett"/>
    <s v="Samuel L. Jackson"/>
    <s v="Germany"/>
    <n v="12000000"/>
    <n v="1440653"/>
    <n v="2440060.9733185102"/>
    <n v="12.005441666666666"/>
    <n v="800807.67092829337"/>
    <s v="ApolloMedia Distribution"/>
    <n v="97"/>
  </r>
  <r>
    <s v="Darkness"/>
    <x v="8"/>
    <x v="4"/>
    <x v="22"/>
    <n v="179.9"/>
    <s v="December 25, 2004 (United States)"/>
    <x v="20"/>
    <n v="19000"/>
    <s v="Jaume BalaguerÃ³"/>
    <s v="Jaume BalaguerÃ³"/>
    <s v="Anna Paquin"/>
    <s v="United States"/>
    <n v="10600000"/>
    <n v="33988736"/>
    <n v="57567358.861589774"/>
    <n v="320.64845283018866"/>
    <n v="18893127.29294052"/>
    <s v="Castelao Producciones"/>
    <n v="88"/>
  </r>
  <r>
    <s v="Analyze That"/>
    <x v="0"/>
    <x v="3"/>
    <x v="22"/>
    <n v="179.9"/>
    <s v="December 6, 2002 (United States)"/>
    <x v="23"/>
    <n v="83000"/>
    <s v="Harold Ramis"/>
    <s v="Kenneth Lonergan"/>
    <s v="Robert De Niro"/>
    <s v="United States"/>
    <n v="60000000"/>
    <n v="55003135"/>
    <n v="93159840.10283491"/>
    <n v="91.671891666666667"/>
    <n v="30574282.934963867"/>
    <s v="Warner Bros."/>
    <n v="96"/>
  </r>
  <r>
    <s v="The Banger Sisters"/>
    <x v="0"/>
    <x v="3"/>
    <x v="22"/>
    <n v="179.9"/>
    <s v="September 20, 2002 (United States)"/>
    <x v="41"/>
    <n v="15000"/>
    <s v="Bob Dolman"/>
    <s v="Bob Dolman"/>
    <s v="Susan Sarandon"/>
    <s v="United States"/>
    <n v="10000000"/>
    <n v="38068353"/>
    <n v="64477082.596442468"/>
    <n v="380.68353000000002"/>
    <n v="21160841.022790436"/>
    <s v="Fox Searchlight Pictures"/>
    <n v="98"/>
  </r>
  <r>
    <s v="Demonlover"/>
    <x v="0"/>
    <x v="0"/>
    <x v="22"/>
    <n v="179.9"/>
    <s v="November 6, 2002 (France)"/>
    <x v="23"/>
    <n v="5100"/>
    <s v="Olivier Assayas"/>
    <s v="Olivier Assayas"/>
    <s v="Connie Nielsen"/>
    <s v="France"/>
    <n v="0"/>
    <n v="462976"/>
    <n v="784151.12395775435"/>
    <n v="0"/>
    <n v="257351.86214563643"/>
    <s v="Citizen Films"/>
    <n v="129"/>
  </r>
  <r>
    <s v="The Wild Thornberrys"/>
    <x v="1"/>
    <x v="10"/>
    <x v="22"/>
    <n v="179.9"/>
    <s v="December 20, 2002 (United States)"/>
    <x v="41"/>
    <n v="14000"/>
    <s v="Cathy Malkasian"/>
    <s v="Arlene Klasky"/>
    <s v="Tim Curry"/>
    <s v="United States"/>
    <n v="25000000"/>
    <n v="60694737"/>
    <n v="102799813.02890494"/>
    <n v="242.77894799999999"/>
    <n v="33738041.689827681"/>
    <s v="Paramount Pictures"/>
    <n v="85"/>
  </r>
  <r>
    <s v="The Adventures of Pluto Nash"/>
    <x v="8"/>
    <x v="2"/>
    <x v="22"/>
    <n v="179.9"/>
    <s v="August 16, 2002 (United States)"/>
    <x v="51"/>
    <n v="25000"/>
    <s v="Ron Underwood"/>
    <s v="Neil Cuthbert"/>
    <s v="Eddie Murphy"/>
    <s v="United States"/>
    <n v="100000000"/>
    <n v="7103973"/>
    <n v="12032132.146192329"/>
    <n v="7.1039729999999999"/>
    <n v="3948845.4697053917"/>
    <s v="Castle Rock Entertainment"/>
    <n v="95"/>
  </r>
  <r>
    <s v="Bloody Sunday"/>
    <x v="0"/>
    <x v="0"/>
    <x v="22"/>
    <n v="179.9"/>
    <s v="April 19, 2002 (Portugal)"/>
    <x v="37"/>
    <n v="24000"/>
    <s v="Paul Greengrass"/>
    <s v="Paul Greengrass"/>
    <s v="James Nesbitt"/>
    <s v="United Kingdom"/>
    <n v="0"/>
    <n v="1758689"/>
    <n v="2978724.5041689826"/>
    <n v="0"/>
    <n v="977592.55141745403"/>
    <s v="BÃ³rd ScannÃ¡n na hÃ‰ireann"/>
    <n v="107"/>
  </r>
  <r>
    <s v="Eight Crazy Nights"/>
    <x v="8"/>
    <x v="10"/>
    <x v="22"/>
    <n v="179.9"/>
    <s v="November 27, 2002 (United States)"/>
    <x v="11"/>
    <n v="22000"/>
    <s v="Seth Kearsley"/>
    <s v="Brooks Arthur"/>
    <s v="Adam Sandler"/>
    <s v="United States"/>
    <n v="34000000"/>
    <n v="23833131"/>
    <n v="40366620.431906611"/>
    <n v="70.097444117647058"/>
    <n v="13247988.326848248"/>
    <s v="Happy Madison Productions"/>
    <n v="76"/>
  </r>
  <r>
    <s v="Full Frontal"/>
    <x v="0"/>
    <x v="3"/>
    <x v="22"/>
    <n v="179.9"/>
    <s v="August 2, 2002 (United States)"/>
    <x v="32"/>
    <n v="9500"/>
    <s v="Steven Soderbergh"/>
    <s v="Coleman Hough"/>
    <s v="Julia Roberts"/>
    <s v="United States"/>
    <n v="2000000"/>
    <n v="3438804"/>
    <n v="5824366.7526403554"/>
    <n v="171.9402"/>
    <n v="1911508.6158977207"/>
    <s v="Miramax"/>
    <n v="101"/>
  </r>
  <r>
    <s v="Moonlight Mile"/>
    <x v="8"/>
    <x v="0"/>
    <x v="22"/>
    <n v="179.9"/>
    <s v="October 4, 2002 (United States)"/>
    <x v="14"/>
    <n v="14000"/>
    <s v="Brad Silberling"/>
    <s v="Brad Silberling"/>
    <s v="Jake Gyllenhaal"/>
    <s v="United States"/>
    <n v="21000000"/>
    <n v="10011050"/>
    <n v="16955902.918287937"/>
    <n v="47.671666666666667"/>
    <n v="5564785.9922178984"/>
    <s v="Touchstone Pictures"/>
    <n v="117"/>
  </r>
  <r>
    <s v="Half Past Dead"/>
    <x v="8"/>
    <x v="2"/>
    <x v="22"/>
    <n v="179.9"/>
    <s v="November 15, 2002 (United States)"/>
    <x v="26"/>
    <n v="15000"/>
    <s v="Don Michael Paul"/>
    <s v="Don Michael Paul"/>
    <s v="Morris Chestnut"/>
    <s v="United States"/>
    <n v="13000000"/>
    <n v="19233280"/>
    <n v="32575766.625903279"/>
    <n v="147.94830769230768"/>
    <n v="10691095.052807115"/>
    <s v="Screen Gems"/>
    <n v="98"/>
  </r>
  <r>
    <s v="Life or Something Like It"/>
    <x v="8"/>
    <x v="3"/>
    <x v="22"/>
    <n v="179.9"/>
    <s v="April 26, 2002 (United States)"/>
    <x v="1"/>
    <n v="24000"/>
    <s v="Stephen Herek"/>
    <s v="John Scott Shepherd"/>
    <s v="Angelina Jolie"/>
    <s v="United States"/>
    <n v="40000000"/>
    <n v="16872671"/>
    <n v="28577558.942190107"/>
    <n v="42.181677499999999"/>
    <n v="9378916.6203446351"/>
    <s v="New Regency Productions"/>
    <n v="103"/>
  </r>
  <r>
    <s v="Showtime"/>
    <x v="8"/>
    <x v="2"/>
    <x v="22"/>
    <n v="179.9"/>
    <s v="March 15, 2002 (United States)"/>
    <x v="30"/>
    <n v="61000"/>
    <s v="Tom Dey"/>
    <s v="Jorge Saralegui"/>
    <s v="Robert De Niro"/>
    <s v="United States"/>
    <n v="85000000"/>
    <n v="77885672"/>
    <n v="131916421.66981657"/>
    <n v="91.630202352941183"/>
    <n v="43293869.927737631"/>
    <s v="Material"/>
    <n v="95"/>
  </r>
  <r>
    <s v="Open Hearts"/>
    <x v="0"/>
    <x v="0"/>
    <x v="22"/>
    <n v="179.9"/>
    <s v="September 6, 2002 (Denmark)"/>
    <x v="24"/>
    <n v="9800"/>
    <s v="Susanne Bier"/>
    <s v="Susanne Bier"/>
    <s v="Sonja Richter"/>
    <s v="Denmark"/>
    <n v="0"/>
    <n v="1692272"/>
    <n v="2866232.7871039468"/>
    <n v="0"/>
    <n v="940673.70761534176"/>
    <s v="Det Danske Filminstitut"/>
    <n v="113"/>
  </r>
  <r>
    <s v="Ted Bundy"/>
    <x v="0"/>
    <x v="5"/>
    <x v="22"/>
    <n v="179.9"/>
    <s v="November 22, 2002 (United Kingdom)"/>
    <x v="1"/>
    <n v="7300"/>
    <s v="Matthew Bright"/>
    <s v="Stephen Johnston"/>
    <s v="Michael Reilly Burke"/>
    <s v="United Kingdom"/>
    <n v="1200000"/>
    <n v="68716"/>
    <n v="116385.57643135075"/>
    <n v="5.7263333333333328"/>
    <n v="38196.775986659253"/>
    <s v="First Look International"/>
    <n v="99"/>
  </r>
  <r>
    <s v="Sex Is Comedy"/>
    <x v="0"/>
    <x v="3"/>
    <x v="22"/>
    <n v="179.9"/>
    <s v="June 5, 2002 (France)"/>
    <x v="41"/>
    <n v="2800"/>
    <s v="Catherine Breillat"/>
    <s v="Catherine Breillat"/>
    <s v="Anne Parillaud"/>
    <s v="France"/>
    <n v="0"/>
    <n v="411830"/>
    <n v="697524.18565869925"/>
    <n v="0"/>
    <n v="228921.62312395775"/>
    <s v="Arte France CinÃ©ma"/>
    <n v="92"/>
  </r>
  <r>
    <s v="Ballistic: Ecks vs. Sever"/>
    <x v="0"/>
    <x v="2"/>
    <x v="22"/>
    <n v="179.9"/>
    <s v="September 20, 2002 (United States)"/>
    <x v="47"/>
    <n v="19000"/>
    <s v="Wych Kaosayananda"/>
    <s v="Alan B. McElroy"/>
    <s v="Antonio Banderas"/>
    <s v="United States"/>
    <n v="70000000"/>
    <n v="20154899"/>
    <n v="34136729.990550302"/>
    <n v="28.792712857142856"/>
    <n v="11203390.216787104"/>
    <s v="Franchise Pictures"/>
    <n v="91"/>
  </r>
  <r>
    <s v="Brown Sugar"/>
    <x v="8"/>
    <x v="3"/>
    <x v="22"/>
    <n v="179.9"/>
    <s v="October 11, 2002 (United States)"/>
    <x v="16"/>
    <n v="8700"/>
    <s v="Rick Famuyiwa"/>
    <s v="Michael Elliot"/>
    <s v="Taye Diggs"/>
    <s v="United States"/>
    <n v="8000000"/>
    <n v="28316451"/>
    <n v="47960103.500277929"/>
    <n v="353.95563750000002"/>
    <n v="15740106.170094496"/>
    <s v="Fox Searchlight Pictures"/>
    <n v="109"/>
  </r>
  <r>
    <s v="Deuces Wild"/>
    <x v="0"/>
    <x v="2"/>
    <x v="22"/>
    <n v="179.9"/>
    <s v="May 3, 2002 (United States)"/>
    <x v="41"/>
    <n v="7100"/>
    <s v="Scott Kalvert"/>
    <s v="Paul Kimatian"/>
    <s v="Stephen Dorff"/>
    <s v="United States"/>
    <n v="10000000"/>
    <n v="6282446"/>
    <n v="10640696.476931628"/>
    <n v="62.824460000000002"/>
    <n v="3492187.8821567534"/>
    <s v="CineWild"/>
    <n v="96"/>
  </r>
  <r>
    <s v="Pinocchio"/>
    <x v="2"/>
    <x v="3"/>
    <x v="22"/>
    <n v="179.9"/>
    <s v="December 25, 2002 (United States)"/>
    <x v="44"/>
    <n v="7900"/>
    <s v="Roberto Benigni"/>
    <s v="Roberto Benigni"/>
    <s v="Roberto Benigni"/>
    <s v="Italy"/>
    <n v="0"/>
    <n v="44310395"/>
    <n v="75049346.06170094"/>
    <n v="0"/>
    <n v="24630569.760978319"/>
    <s v="Melampo Cinematografica"/>
    <n v="108"/>
  </r>
  <r>
    <s v="The Emperor's Club"/>
    <x v="8"/>
    <x v="0"/>
    <x v="22"/>
    <n v="179.9"/>
    <s v="November 22, 2002 (United States)"/>
    <x v="15"/>
    <n v="17000"/>
    <s v="Michael Hoffman"/>
    <s v="Ethan Canin"/>
    <s v="Kevin Kline"/>
    <s v="United States"/>
    <n v="12500000"/>
    <n v="16318449"/>
    <n v="27638862.758754864"/>
    <n v="130.54759199999998"/>
    <n v="9070844.3579766527"/>
    <s v="Beacon Communications"/>
    <n v="109"/>
  </r>
  <r>
    <s v="All or Nothing"/>
    <x v="0"/>
    <x v="0"/>
    <x v="22"/>
    <n v="179.9"/>
    <s v="October 18, 2002 (United Kingdom)"/>
    <x v="24"/>
    <n v="10000"/>
    <s v="Mike Leigh"/>
    <s v="Mike Leigh"/>
    <s v="Timothy Spall"/>
    <s v="United Kingdom"/>
    <n v="9000000"/>
    <n v="2845696"/>
    <n v="4819808.6225680932"/>
    <n v="31.618844444444445"/>
    <n v="1581821.0116731515"/>
    <s v="Les Films Alain Sarde"/>
    <n v="128"/>
  </r>
  <r>
    <s v="Sweet Sixteen"/>
    <x v="0"/>
    <x v="6"/>
    <x v="22"/>
    <n v="179.9"/>
    <s v="October 4, 2002 (United Kingdom)"/>
    <x v="34"/>
    <n v="13000"/>
    <s v="Ken Loach"/>
    <s v="Paul Laverty"/>
    <s v="Martin Compston"/>
    <s v="United Kingdom"/>
    <n v="0"/>
    <n v="3633509"/>
    <n v="6154142.2584769316"/>
    <n v="0"/>
    <n v="2019738.1878821566"/>
    <s v="Alta Films"/>
    <n v="106"/>
  </r>
  <r>
    <s v="Real Women Have Curves"/>
    <x v="8"/>
    <x v="3"/>
    <x v="22"/>
    <n v="179.9"/>
    <s v="November 8, 2002 (United States)"/>
    <x v="15"/>
    <n v="7200"/>
    <s v="Patricia Cardoso"/>
    <s v="Josefina Lopez"/>
    <s v="America Ferrera"/>
    <s v="United States"/>
    <n v="3000000"/>
    <n v="7777790"/>
    <n v="13173388.621456364"/>
    <n v="259.25966666666665"/>
    <n v="4323396.3312951634"/>
    <s v="HBO Films"/>
    <n v="90"/>
  </r>
  <r>
    <s v="The Crocodile Hunter: Collision Course"/>
    <x v="1"/>
    <x v="2"/>
    <x v="22"/>
    <n v="179.9"/>
    <s v="July 12, 2002 (United States)"/>
    <x v="20"/>
    <n v="6400"/>
    <s v="John Stainton"/>
    <s v="John Stainton"/>
    <s v="Steve Irwin"/>
    <s v="Australia"/>
    <n v="12000000"/>
    <n v="33082548"/>
    <n v="56032531.270705946"/>
    <n v="275.68790000000001"/>
    <n v="18389409.672040019"/>
    <s v="Metro-Goldwyn-Mayer (MGM)"/>
    <n v="90"/>
  </r>
  <r>
    <s v="Possession"/>
    <x v="8"/>
    <x v="0"/>
    <x v="22"/>
    <n v="179.9"/>
    <s v="August 30, 2002 (United States)"/>
    <x v="21"/>
    <n v="13000"/>
    <s v="Neil LaBute"/>
    <s v="A.S. Byatt"/>
    <s v="Gwyneth Paltrow"/>
    <s v="United Kingdom"/>
    <n v="25000000"/>
    <n v="14815898"/>
    <n v="25093963.98332407"/>
    <n v="59.263591999999996"/>
    <n v="8235629.7943301825"/>
    <s v="Focus Features"/>
    <n v="102"/>
  </r>
  <r>
    <s v="City by the Sea"/>
    <x v="0"/>
    <x v="6"/>
    <x v="22"/>
    <n v="179.9"/>
    <s v="September 6, 2002 (United States)"/>
    <x v="10"/>
    <n v="24000"/>
    <s v="Michael Caton-Jones"/>
    <s v="Mike McAlary"/>
    <s v="Robert De Niro"/>
    <s v="United States"/>
    <n v="40000000"/>
    <n v="29676703"/>
    <n v="50263987.793774322"/>
    <n v="74.191757499999994"/>
    <n v="16496221.789883267"/>
    <s v="Franchise Pictures"/>
    <n v="108"/>
  </r>
  <r>
    <s v="Heaven"/>
    <x v="0"/>
    <x v="6"/>
    <x v="22"/>
    <n v="179.9"/>
    <s v="February 21, 2002 (Germany)"/>
    <x v="9"/>
    <n v="24000"/>
    <s v="Tom Tykwer"/>
    <s v="Krzysztof Kieslowski"/>
    <s v="Cate Blanchett"/>
    <s v="United Kingdom"/>
    <n v="11000000"/>
    <n v="4247089"/>
    <n v="7193374.1984435795"/>
    <n v="38.609900000000003"/>
    <n v="2360805.4474708168"/>
    <s v="Miramax"/>
    <n v="97"/>
  </r>
  <r>
    <s v="XX/XY"/>
    <x v="0"/>
    <x v="0"/>
    <x v="22"/>
    <n v="179.9"/>
    <s v="July 18, 2003 (Portugal)"/>
    <x v="23"/>
    <n v="3100"/>
    <s v="Austin Chick"/>
    <s v="Austin Chick"/>
    <s v="Mark Ruffalo"/>
    <s v="United States"/>
    <n v="0"/>
    <n v="104130"/>
    <n v="176366.93162868259"/>
    <n v="0"/>
    <n v="57882.156753752082"/>
    <s v="Intrinsic Value Films"/>
    <n v="91"/>
  </r>
  <r>
    <s v="Sonny"/>
    <x v="0"/>
    <x v="6"/>
    <x v="22"/>
    <n v="179.9"/>
    <s v="March 21, 2003 (Greece)"/>
    <x v="41"/>
    <n v="4000"/>
    <s v="Nicolas Cage"/>
    <s v="John Carlen"/>
    <s v="James Franco"/>
    <s v="United States"/>
    <n v="0"/>
    <n v="132221"/>
    <n v="223945.18454697053"/>
    <n v="0"/>
    <n v="73496.94274596998"/>
    <s v="Gold Circle Films"/>
    <n v="110"/>
  </r>
  <r>
    <s v="Kill Bill: Vol. 1"/>
    <x v="0"/>
    <x v="2"/>
    <x v="23"/>
    <n v="184"/>
    <s v="October 10, 2003 (United States)"/>
    <x v="31"/>
    <n v="1000000"/>
    <s v="Quentin Tarantino"/>
    <s v="Quentin Tarantino"/>
    <s v="Uma Thurman"/>
    <s v="United States"/>
    <n v="30000000"/>
    <n v="180906076"/>
    <n v="299576529.11521739"/>
    <n v="603.02025333333336"/>
    <n v="98318519.565217391"/>
    <s v="Miramax"/>
    <n v="111"/>
  </r>
  <r>
    <s v="Pirates of the Caribbean: the Curse of the Black Pearl"/>
    <x v="8"/>
    <x v="2"/>
    <x v="23"/>
    <n v="184"/>
    <s v="July 9, 2003 (United States)"/>
    <x v="45"/>
    <n v="1000000"/>
    <s v="Gore Verbinski"/>
    <s v="Ted Elliott"/>
    <s v="Johnny Depp"/>
    <s v="United States"/>
    <n v="140000000"/>
    <n v="654264015"/>
    <n v="1083446985.7092392"/>
    <n v="467.33143928571428"/>
    <n v="355578269.02173913"/>
    <s v="Walt Disney Pictures"/>
    <n v="143"/>
  </r>
  <r>
    <s v="The Lord of the Rings: The Return of the King"/>
    <x v="8"/>
    <x v="2"/>
    <x v="23"/>
    <n v="184"/>
    <s v="December 17, 2003 (United States)"/>
    <x v="61"/>
    <n v="1700000"/>
    <s v="Peter Jackson"/>
    <s v="J.R.R. Tolkien"/>
    <s v="Elijah Wood"/>
    <s v="New Zealand"/>
    <n v="94000000"/>
    <n v="1146030912"/>
    <n v="1897802276.5565217"/>
    <n v="1219.1818212765957"/>
    <n v="622842886.95652175"/>
    <s v="New Line Cinema"/>
    <n v="201"/>
  </r>
  <r>
    <s v="Old School"/>
    <x v="0"/>
    <x v="3"/>
    <x v="23"/>
    <n v="184"/>
    <s v="February 21, 2003 (United States)"/>
    <x v="12"/>
    <n v="219000"/>
    <s v="Todd Phillips"/>
    <s v="Court Crandall"/>
    <s v="Luke Wilson"/>
    <s v="United States"/>
    <n v="24000000"/>
    <n v="87135520"/>
    <n v="144294526.86956522"/>
    <n v="363.06466666666665"/>
    <n v="47356260.869565219"/>
    <s v="Dreamworks Pictures"/>
    <n v="88"/>
  </r>
  <r>
    <s v="Mystic River"/>
    <x v="0"/>
    <x v="6"/>
    <x v="23"/>
    <n v="184"/>
    <s v="October 15, 2003 (United States)"/>
    <x v="6"/>
    <n v="430000"/>
    <s v="Clint Eastwood"/>
    <s v="Brian Helgeland"/>
    <s v="Sean Penn"/>
    <s v="United States"/>
    <n v="25000000"/>
    <n v="156595191"/>
    <n v="259318232.05271739"/>
    <n v="626.380764"/>
    <n v="85106082.065217391"/>
    <s v="Warner Bros."/>
    <n v="138"/>
  </r>
  <r>
    <s v="Love Actually"/>
    <x v="0"/>
    <x v="3"/>
    <x v="23"/>
    <n v="184"/>
    <s v="November 14, 2003 (United States)"/>
    <x v="37"/>
    <n v="444000"/>
    <s v="Richard Curtis"/>
    <s v="Richard Curtis"/>
    <s v="Hugh Grant"/>
    <s v="United Kingdom"/>
    <n v="40000000"/>
    <n v="245203167"/>
    <n v="406051114.04836959"/>
    <n v="613.00791749999996"/>
    <n v="133262590.76086956"/>
    <s v="Universal Pictures"/>
    <n v="135"/>
  </r>
  <r>
    <s v="The Life of David Gale"/>
    <x v="0"/>
    <x v="6"/>
    <x v="23"/>
    <n v="184"/>
    <s v="February 21, 2003 (United States)"/>
    <x v="24"/>
    <n v="114000"/>
    <s v="Alan Parker"/>
    <s v="Charles Randolph"/>
    <s v="Kevin Spacey"/>
    <s v="United States"/>
    <n v="38000000"/>
    <n v="38955598"/>
    <n v="64509623.427173913"/>
    <n v="102.51473157894738"/>
    <n v="21171520.65217391"/>
    <s v="Universal Pictures"/>
    <n v="130"/>
  </r>
  <r>
    <s v="2 Fast 2 Furious"/>
    <x v="8"/>
    <x v="2"/>
    <x v="23"/>
    <n v="184"/>
    <s v="June 6, 2003 (United States)"/>
    <x v="23"/>
    <n v="259000"/>
    <s v="John Singleton"/>
    <s v="Gary Scott Thompson"/>
    <s v="Paul Walker"/>
    <s v="United States"/>
    <n v="76000000"/>
    <n v="236350661"/>
    <n v="391391556.5581522"/>
    <n v="310.98771184210523"/>
    <n v="128451446.19565217"/>
    <s v="Universal Pictures"/>
    <n v="107"/>
  </r>
  <r>
    <s v="Underworld"/>
    <x v="0"/>
    <x v="2"/>
    <x v="23"/>
    <n v="184"/>
    <s v="September 19, 2003 (United States)"/>
    <x v="9"/>
    <n v="258000"/>
    <s v="Len Wiseman"/>
    <s v="Kevin Grevioux"/>
    <s v="Kate Beckinsale"/>
    <s v="United States"/>
    <n v="22000000"/>
    <n v="95708457"/>
    <n v="158491124.17336956"/>
    <n v="435.03844090909087"/>
    <n v="52015465.760869563"/>
    <s v="Lakeshore Entertainment"/>
    <n v="121"/>
  </r>
  <r>
    <s v="Oldboy"/>
    <x v="0"/>
    <x v="2"/>
    <x v="23"/>
    <n v="184"/>
    <s v="November 21, 2003 (South Korea)"/>
    <x v="0"/>
    <n v="532000"/>
    <s v="Park Chan-Wook"/>
    <s v="Garon Tsuchiya"/>
    <s v="Choi Min-sik"/>
    <s v="South Korea"/>
    <n v="3000000"/>
    <n v="15189934"/>
    <n v="25154200.48804348"/>
    <n v="506.3311333333333"/>
    <n v="8255398.9130434776"/>
    <s v="Show East"/>
    <n v="120"/>
  </r>
  <r>
    <s v="Lost in Translation"/>
    <x v="0"/>
    <x v="3"/>
    <x v="23"/>
    <n v="184"/>
    <s v="October 3, 2003 (United States)"/>
    <x v="3"/>
    <n v="426000"/>
    <s v="Sofia Coppola"/>
    <s v="Sofia Coppola"/>
    <s v="Bill Murray"/>
    <s v="United States"/>
    <n v="4000000"/>
    <n v="118686937"/>
    <n v="196542987.52119565"/>
    <n v="2967.173425"/>
    <n v="64503770.108695649"/>
    <s v="Focus Features"/>
    <n v="102"/>
  </r>
  <r>
    <s v="Looney Tunes: Back in Action"/>
    <x v="1"/>
    <x v="10"/>
    <x v="23"/>
    <n v="184"/>
    <s v="November 14, 2003 (United States)"/>
    <x v="46"/>
    <n v="35000"/>
    <s v="Joe Dante"/>
    <s v="Larry Doyle"/>
    <s v="Brendan Fraser"/>
    <s v="Germany"/>
    <n v="80000000"/>
    <n v="68514844"/>
    <n v="113459092.21086957"/>
    <n v="85.643555000000006"/>
    <n v="37236328.260869563"/>
    <s v="Warner Bros."/>
    <n v="91"/>
  </r>
  <r>
    <s v="Big Fish"/>
    <x v="8"/>
    <x v="1"/>
    <x v="23"/>
    <n v="184"/>
    <s v="January 9, 2004 (United States)"/>
    <x v="45"/>
    <n v="422000"/>
    <s v="Tim Burton"/>
    <s v="Daniel Wallace"/>
    <s v="Ewan McGregor"/>
    <s v="United States"/>
    <n v="70000000"/>
    <n v="123218424"/>
    <n v="204047031.48260871"/>
    <n v="176.02632"/>
    <n v="66966534.782608695"/>
    <s v="Columbia Pictures"/>
    <n v="125"/>
  </r>
  <r>
    <s v="The Matrix Reloaded"/>
    <x v="0"/>
    <x v="2"/>
    <x v="23"/>
    <n v="184"/>
    <s v="May 15, 2003 (United States)"/>
    <x v="13"/>
    <n v="529000"/>
    <s v="Lana Wachowski"/>
    <s v="Lilly Wachowski"/>
    <s v="Keanu Reeves"/>
    <s v="United States"/>
    <n v="150000000"/>
    <n v="741847937"/>
    <n v="1228484056.5429349"/>
    <n v="494.56529133333333"/>
    <n v="403178226.63043475"/>
    <s v="Warner Bros."/>
    <n v="138"/>
  </r>
  <r>
    <s v="The Dreamers"/>
    <x v="5"/>
    <x v="0"/>
    <x v="23"/>
    <n v="184"/>
    <s v="February 20, 2004 (United States)"/>
    <x v="13"/>
    <n v="114000"/>
    <s v="Bernardo Bertolucci"/>
    <s v="Gilbert Adair"/>
    <s v="Michael Pitt"/>
    <s v="United Kingdom"/>
    <n v="15000000"/>
    <n v="24152155"/>
    <n v="39995443.633152172"/>
    <n v="161.01436666666666"/>
    <n v="13126171.195652174"/>
    <s v="Recorded Picture Company (RPC)"/>
    <n v="115"/>
  </r>
  <r>
    <s v="Memories of Murder"/>
    <x v="4"/>
    <x v="6"/>
    <x v="23"/>
    <n v="184"/>
    <s v="May 2, 2003 (South Korea)"/>
    <x v="31"/>
    <n v="152000"/>
    <s v="Bong Joon Ho"/>
    <s v="Bong Joon Ho"/>
    <s v="Kang-ho Song"/>
    <s v="South Korea"/>
    <n v="2800000"/>
    <n v="1162593"/>
    <n v="1925228.7342391305"/>
    <n v="41.521178571428571"/>
    <n v="631844.02173913037"/>
    <s v="CJ Entertainment"/>
    <n v="132"/>
  </r>
  <r>
    <s v="Finding Nemo"/>
    <x v="2"/>
    <x v="10"/>
    <x v="23"/>
    <n v="184"/>
    <s v="May 30, 2003 (United States)"/>
    <x v="31"/>
    <n v="972000"/>
    <s v="Andrew Stanton"/>
    <s v="Andrew Stanton"/>
    <s v="Albert Brooks"/>
    <s v="United States"/>
    <n v="94000000"/>
    <n v="940352645"/>
    <n v="1557203537.6711957"/>
    <n v="1000.3751542553191"/>
    <n v="511061220.10869563"/>
    <s v="Pixar Animation Studios"/>
    <n v="100"/>
  </r>
  <r>
    <s v="Hulk"/>
    <x v="8"/>
    <x v="2"/>
    <x v="23"/>
    <n v="184"/>
    <s v="June 20, 2003 (United States)"/>
    <x v="41"/>
    <n v="255000"/>
    <s v="Ang Lee"/>
    <s v="Stan Lee"/>
    <s v="Eric Bana"/>
    <s v="United States"/>
    <n v="137000000"/>
    <n v="245285165"/>
    <n v="406186900.95380437"/>
    <n v="179.04026642335765"/>
    <n v="133307154.89130434"/>
    <s v="Universal Pictures"/>
    <n v="138"/>
  </r>
  <r>
    <s v="School of Rock"/>
    <x v="8"/>
    <x v="3"/>
    <x v="23"/>
    <n v="184"/>
    <s v="October 3, 2003 (United States)"/>
    <x v="12"/>
    <n v="283000"/>
    <s v="Richard Linklater"/>
    <s v="Mike White"/>
    <s v="Jack Black"/>
    <s v="United States"/>
    <n v="35000000"/>
    <n v="131095990"/>
    <n v="217092109.52717391"/>
    <n v="374.55997142857143"/>
    <n v="71247820.652173907"/>
    <s v="Paramount Pictures"/>
    <n v="109"/>
  </r>
  <r>
    <s v="Thirteen"/>
    <x v="0"/>
    <x v="0"/>
    <x v="23"/>
    <n v="184"/>
    <s v="September 19, 2003 (United States)"/>
    <x v="8"/>
    <n v="81000"/>
    <s v="Catherine Hardwicke"/>
    <s v="Catherine Hardwicke"/>
    <s v="Evan Rachel Wood"/>
    <s v="United States"/>
    <n v="2000000"/>
    <n v="10128960"/>
    <n v="16773337.565217391"/>
    <n v="506.44799999999998"/>
    <n v="5504869.5652173907"/>
    <s v="Fox Searchlight Pictures"/>
    <n v="100"/>
  </r>
  <r>
    <s v="Wrong Turn"/>
    <x v="0"/>
    <x v="4"/>
    <x v="23"/>
    <n v="184"/>
    <s v="May 30, 2003 (United States)"/>
    <x v="10"/>
    <n v="113000"/>
    <s v="Rob Schmidt"/>
    <s v="Alan B. McElroy"/>
    <s v="Eliza Dushku"/>
    <s v="Canada"/>
    <n v="12600000"/>
    <n v="28650575"/>
    <n v="47444729.361413047"/>
    <n v="227.38551587301586"/>
    <n v="15570964.673913043"/>
    <s v="Summit Entertainment"/>
    <n v="84"/>
  </r>
  <r>
    <s v="The Italian Job"/>
    <x v="8"/>
    <x v="2"/>
    <x v="23"/>
    <n v="184"/>
    <s v="May 30, 2003 (United States)"/>
    <x v="9"/>
    <n v="350000"/>
    <s v="F. Gary Gray"/>
    <s v="Troy Kennedy-Martin"/>
    <s v="Donald Sutherland"/>
    <s v="United States"/>
    <n v="60000000"/>
    <n v="176070171"/>
    <n v="291568375.56358695"/>
    <n v="293.45028500000001"/>
    <n v="95690310.326086953"/>
    <s v="Paramount Pictures"/>
    <n v="111"/>
  </r>
  <r>
    <s v="Terminator 3: Rise of the Machines"/>
    <x v="0"/>
    <x v="2"/>
    <x v="23"/>
    <n v="184"/>
    <s v="July 2, 2003 (United States)"/>
    <x v="21"/>
    <n v="383000"/>
    <s v="Jonathan Mostow"/>
    <s v="John Brancato"/>
    <s v="Arnold Schwarzenegger"/>
    <s v="United States"/>
    <n v="200000000"/>
    <n v="433371112"/>
    <n v="717653140.36086953"/>
    <n v="216.68555600000002"/>
    <n v="235527778.26086956"/>
    <s v="C-2 Pictures"/>
    <n v="109"/>
  </r>
  <r>
    <s v="Peter Pan"/>
    <x v="1"/>
    <x v="1"/>
    <x v="23"/>
    <n v="184"/>
    <s v="December 25, 2003 (United States)"/>
    <x v="8"/>
    <n v="68000"/>
    <s v="P.J. Hogan"/>
    <s v="J.M. Barrie"/>
    <s v="Jeremy Sumpter"/>
    <s v="United Kingdom"/>
    <n v="100000000"/>
    <n v="121975011"/>
    <n v="201987966.58532608"/>
    <n v="121.97501100000001"/>
    <n v="66290766.847826086"/>
    <s v="Universal Pictures"/>
    <n v="113"/>
  </r>
  <r>
    <s v="Monster"/>
    <x v="0"/>
    <x v="5"/>
    <x v="23"/>
    <n v="184"/>
    <s v="January 30, 2004 (United States)"/>
    <x v="4"/>
    <n v="140000"/>
    <s v="Patty Jenkins"/>
    <s v="Patty Jenkins"/>
    <s v="Charlize Theron"/>
    <s v="United States"/>
    <n v="8000000"/>
    <n v="58469210"/>
    <n v="96823740.690217391"/>
    <n v="730.86512499999992"/>
    <n v="31776744.565217391"/>
    <s v="Media 8 Entertainment"/>
    <n v="109"/>
  </r>
  <r>
    <s v="The Matrix Revolutions"/>
    <x v="0"/>
    <x v="2"/>
    <x v="23"/>
    <n v="184"/>
    <s v="November 5, 2003 (United States)"/>
    <x v="17"/>
    <n v="459000"/>
    <s v="Lana Wachowski"/>
    <s v="Lilly Wachowski"/>
    <s v="Keanu Reeves"/>
    <s v="United States"/>
    <n v="150000000"/>
    <n v="427344325"/>
    <n v="707672912.10597825"/>
    <n v="284.89621666666665"/>
    <n v="232252350.54347825"/>
    <s v="Warner Bros."/>
    <n v="129"/>
  </r>
  <r>
    <s v="Daredevil"/>
    <x v="8"/>
    <x v="2"/>
    <x v="23"/>
    <n v="184"/>
    <s v="February 14, 2003 (United States)"/>
    <x v="11"/>
    <n v="209000"/>
    <s v="Mark Steven Johnson"/>
    <s v="Mark Steven Johnson"/>
    <s v="Ben Affleck"/>
    <s v="United States"/>
    <n v="78000000"/>
    <n v="179179718"/>
    <n v="296717717.79673916"/>
    <n v="229.71758717948717"/>
    <n v="97380281.521739125"/>
    <s v="Marvel Enterprises"/>
    <n v="103"/>
  </r>
  <r>
    <s v="Master and Commander: the Far Side of the World"/>
    <x v="8"/>
    <x v="2"/>
    <x v="23"/>
    <n v="184"/>
    <s v="November 14, 2003 (United States)"/>
    <x v="34"/>
    <n v="208000"/>
    <s v="Peter Weir"/>
    <s v="Patrick O'Brian"/>
    <s v="Russell Crowe"/>
    <s v="United States"/>
    <n v="150000000"/>
    <n v="211622535"/>
    <n v="350442317.47010869"/>
    <n v="141.08168999999998"/>
    <n v="115012247.28260869"/>
    <s v="Twentieth Century Fox"/>
    <n v="138"/>
  </r>
  <r>
    <s v="The Missing"/>
    <x v="0"/>
    <x v="1"/>
    <x v="23"/>
    <n v="184"/>
    <s v="November 26, 2003 (United States)"/>
    <x v="16"/>
    <n v="34000"/>
    <s v="Ron Howard"/>
    <s v="Thomas Eidson"/>
    <s v="Tommy Lee Jones"/>
    <s v="United States"/>
    <n v="60000000"/>
    <n v="38364277"/>
    <n v="63530408.705978259"/>
    <n v="63.940461666666671"/>
    <n v="20850150.543478262"/>
    <s v="Revolution Studios"/>
    <n v="137"/>
  </r>
  <r>
    <s v="The Room"/>
    <x v="0"/>
    <x v="0"/>
    <x v="23"/>
    <n v="184"/>
    <s v="June 27, 2003 (Italy)"/>
    <x v="47"/>
    <n v="84000"/>
    <s v="Tommy Wiseau"/>
    <s v="Tommy Wiseau"/>
    <s v="Tommy Wiseau"/>
    <s v="United States"/>
    <n v="6000000"/>
    <n v="4988181"/>
    <n v="8260319.2972826092"/>
    <n v="83.136350000000007"/>
    <n v="2710967.9347826084"/>
    <s v="Wiseau-Films"/>
    <n v="99"/>
  </r>
  <r>
    <s v="The Texas Chainsaw Massacre"/>
    <x v="0"/>
    <x v="6"/>
    <x v="23"/>
    <n v="184"/>
    <s v="October 17, 2003 (United States)"/>
    <x v="19"/>
    <n v="133000"/>
    <s v="Marcus Nispel"/>
    <s v="Kim Henkel"/>
    <s v="Jessica Biel"/>
    <s v="United States"/>
    <n v="9500000"/>
    <n v="107363905"/>
    <n v="177792292.68206522"/>
    <n v="1130.1463684210526"/>
    <n v="58349948.369565211"/>
    <s v="New Line Cinema"/>
    <n v="98"/>
  </r>
  <r>
    <s v="S.W.A.T."/>
    <x v="8"/>
    <x v="2"/>
    <x v="23"/>
    <n v="184"/>
    <s v="August 8, 2003 (United States)"/>
    <x v="22"/>
    <n v="141000"/>
    <s v="Clark Johnson"/>
    <s v="Robert Hamner"/>
    <s v="Samuel L. Jackson"/>
    <s v="United States"/>
    <n v="80000000"/>
    <n v="207725639"/>
    <n v="343989142.40923911"/>
    <n v="259.65704875"/>
    <n v="112894369.02173913"/>
    <s v="Columbia Pictures"/>
    <n v="117"/>
  </r>
  <r>
    <s v="The Last Samurai"/>
    <x v="0"/>
    <x v="2"/>
    <x v="23"/>
    <n v="184"/>
    <s v="December 5, 2003 (United States)"/>
    <x v="3"/>
    <n v="409000"/>
    <s v="Edward Zwick"/>
    <s v="John Logan"/>
    <s v="Tom Cruise"/>
    <s v="United States"/>
    <n v="140000000"/>
    <n v="454627263"/>
    <n v="752852864.32663047"/>
    <n v="324.73375928571431"/>
    <n v="247080034.23913044"/>
    <s v="Warner Bros."/>
    <n v="154"/>
  </r>
  <r>
    <s v="Holes"/>
    <x v="1"/>
    <x v="1"/>
    <x v="23"/>
    <n v="184"/>
    <s v="April 18, 2003 (United States)"/>
    <x v="9"/>
    <n v="81000"/>
    <s v="Andrew Davis"/>
    <s v="Louis Sachar"/>
    <s v="Shia LaBeouf"/>
    <s v="United States"/>
    <n v="20000000"/>
    <n v="71406573"/>
    <n v="118247732.57119565"/>
    <n v="357.03286500000002"/>
    <n v="38807920.108695649"/>
    <s v="Walt Disney Pictures"/>
    <n v="117"/>
  </r>
  <r>
    <s v="Timeline"/>
    <x v="8"/>
    <x v="2"/>
    <x v="23"/>
    <n v="184"/>
    <s v="November 26, 2003 (United States)"/>
    <x v="46"/>
    <n v="61000"/>
    <s v="Richard Donner"/>
    <s v="Michael Crichton"/>
    <s v="Paul Walker"/>
    <s v="United States"/>
    <n v="80000000"/>
    <n v="43935763"/>
    <n v="72756668.402717397"/>
    <n v="54.919703750000004"/>
    <n v="23878132.065217391"/>
    <s v="Paramount Pictures"/>
    <n v="116"/>
  </r>
  <r>
    <s v="X2: X-Men United"/>
    <x v="8"/>
    <x v="2"/>
    <x v="23"/>
    <n v="184"/>
    <s v="May 2, 2003 (United States)"/>
    <x v="34"/>
    <n v="521000"/>
    <s v="Bryan Singer"/>
    <s v="Zak Penn"/>
    <s v="Patrick Stewart"/>
    <s v="United States"/>
    <n v="110000000"/>
    <n v="407711549"/>
    <n v="675161461.84945655"/>
    <n v="370.64686272727272"/>
    <n v="221582363.5869565"/>
    <s v="Twentieth Century Fox"/>
    <n v="134"/>
  </r>
  <r>
    <s v="The Rundown"/>
    <x v="8"/>
    <x v="2"/>
    <x v="23"/>
    <n v="184"/>
    <s v="September 26, 2003 (United States)"/>
    <x v="17"/>
    <n v="103000"/>
    <s v="Peter Berg"/>
    <s v="R.J. Stewart"/>
    <s v="Dwayne Johnson"/>
    <s v="United States"/>
    <n v="85000000"/>
    <n v="80981914"/>
    <n v="134104289.10760869"/>
    <n v="95.272840000000002"/>
    <n v="44011909.782608695"/>
    <s v="Columbia Pictures"/>
    <n v="104"/>
  </r>
  <r>
    <s v="House of 1000 Corpses"/>
    <x v="0"/>
    <x v="4"/>
    <x v="23"/>
    <n v="184"/>
    <s v="April 11, 2003 (United States)"/>
    <x v="10"/>
    <n v="80000"/>
    <s v="Rob Zombie"/>
    <s v="Rob Zombie"/>
    <s v="Sid Haig"/>
    <s v="United States"/>
    <n v="7000000"/>
    <n v="16829545"/>
    <n v="27869360.660326086"/>
    <n v="240.42207142857143"/>
    <n v="9146491.847826086"/>
    <s v="Spectacle Entertainment Group"/>
    <n v="89"/>
  </r>
  <r>
    <s v="Identity"/>
    <x v="0"/>
    <x v="16"/>
    <x v="23"/>
    <n v="184"/>
    <s v="April 25, 2003 (United States)"/>
    <x v="4"/>
    <n v="233000"/>
    <s v="James Mangold"/>
    <s v="Michael Cooney"/>
    <s v="John Cusack"/>
    <s v="United States"/>
    <n v="28000000"/>
    <n v="90259536"/>
    <n v="149467829.45217392"/>
    <n v="322.35548571428569"/>
    <n v="49054095.652173914"/>
    <s v="Columbia Pictures"/>
    <n v="90"/>
  </r>
  <r>
    <s v="Once Upon a Time in Mexico"/>
    <x v="0"/>
    <x v="2"/>
    <x v="23"/>
    <n v="184"/>
    <s v="September 12, 2003 (United States)"/>
    <x v="5"/>
    <n v="156000"/>
    <s v="Robert Rodriguez"/>
    <s v="Robert Rodriguez"/>
    <s v="Antonio Banderas"/>
    <s v="United States"/>
    <n v="29000000"/>
    <n v="98769390"/>
    <n v="163559962.67934781"/>
    <n v="340.58410344827587"/>
    <n v="53679016.304347821"/>
    <s v="Columbia Pictures"/>
    <n v="102"/>
  </r>
  <r>
    <s v="Swimming Pool"/>
    <x v="3"/>
    <x v="6"/>
    <x v="23"/>
    <n v="184"/>
    <s v="August 1, 2003 (United States)"/>
    <x v="17"/>
    <n v="43000"/>
    <s v="FranÃ§ois Ozon"/>
    <s v="FranÃ§ois Ozon"/>
    <s v="Charlotte Rampling"/>
    <s v="France"/>
    <n v="0"/>
    <n v="22441497"/>
    <n v="37162631.173369564"/>
    <n v="0"/>
    <n v="12196465.760869564"/>
    <s v="FidÃ©litÃ© Productions"/>
    <n v="102"/>
  </r>
  <r>
    <s v="Cold Mountain"/>
    <x v="0"/>
    <x v="1"/>
    <x v="23"/>
    <n v="184"/>
    <s v="December 25, 2003 (United States)"/>
    <x v="13"/>
    <n v="142000"/>
    <s v="Anthony Minghella"/>
    <s v="Charles Frazier"/>
    <s v="Jude Law"/>
    <s v="United States"/>
    <n v="79000000"/>
    <n v="173013509"/>
    <n v="286506609.74076086"/>
    <n v="219.00444177215189"/>
    <n v="94029080.97826086"/>
    <s v="Miramax"/>
    <n v="154"/>
  </r>
  <r>
    <s v="Cheaper by the Dozen"/>
    <x v="1"/>
    <x v="3"/>
    <x v="23"/>
    <n v="184"/>
    <s v="December 25, 2003 (United States)"/>
    <x v="23"/>
    <n v="96000"/>
    <s v="Shawn Levy"/>
    <s v="Frank B. Gilbreth Jr."/>
    <s v="Steve Martin"/>
    <s v="United States"/>
    <n v="40000000"/>
    <n v="190538630"/>
    <n v="315527829.13586956"/>
    <n v="476.34657499999997"/>
    <n v="103553603.26086956"/>
    <s v="Twentieth Century Fox"/>
    <n v="98"/>
  </r>
  <r>
    <s v="In the Cut"/>
    <x v="0"/>
    <x v="16"/>
    <x v="23"/>
    <n v="184"/>
    <s v="October 31, 2003 (United States)"/>
    <x v="11"/>
    <n v="22000"/>
    <s v="Jane Campion"/>
    <s v="Jane Campion"/>
    <s v="Meg Ryan"/>
    <s v="United Kingdom"/>
    <n v="12000000"/>
    <n v="23726793"/>
    <n v="39291053.408152178"/>
    <n v="197.723275"/>
    <n v="12894996.195652174"/>
    <s v="Screen Gems"/>
    <n v="119"/>
  </r>
  <r>
    <s v="Secondhand Lions"/>
    <x v="1"/>
    <x v="3"/>
    <x v="23"/>
    <n v="184"/>
    <s v="September 19, 2003 (United States)"/>
    <x v="24"/>
    <n v="54000"/>
    <s v="Tim McCanlies"/>
    <s v="Tim McCanlies"/>
    <s v="Haley Joel Osment"/>
    <s v="United States"/>
    <n v="30000000"/>
    <n v="48260279"/>
    <n v="79917972.887500003"/>
    <n v="160.86759666666666"/>
    <n v="26228412.5"/>
    <s v="New Line Cinema"/>
    <n v="109"/>
  </r>
  <r>
    <s v="Scary Movie 3"/>
    <x v="8"/>
    <x v="3"/>
    <x v="23"/>
    <n v="184"/>
    <s v="October 24, 2003 (United States)"/>
    <x v="30"/>
    <n v="140000"/>
    <s v="David Zucker"/>
    <s v="Craig Mazin"/>
    <s v="Anna Faris"/>
    <s v="United States"/>
    <n v="48000000"/>
    <n v="220673217"/>
    <n v="365430050.10815215"/>
    <n v="459.73586875000001"/>
    <n v="119931096.19565217"/>
    <s v="Dimension Films"/>
    <n v="84"/>
  </r>
  <r>
    <s v="How to Lose a Guy in 10 Days"/>
    <x v="8"/>
    <x v="3"/>
    <x v="23"/>
    <n v="184"/>
    <s v="February 7, 2003 (United States)"/>
    <x v="5"/>
    <n v="218000"/>
    <s v="Donald Petrie"/>
    <s v="Michele Alexander"/>
    <s v="Kate Hudson"/>
    <s v="United States"/>
    <n v="50000000"/>
    <n v="177502387"/>
    <n v="293940094.12445652"/>
    <n v="355.004774"/>
    <n v="96468688.586956516"/>
    <s v="Lynda Obst Productions"/>
    <n v="116"/>
  </r>
  <r>
    <s v="The League of Extraordinary Gentlemen"/>
    <x v="8"/>
    <x v="2"/>
    <x v="23"/>
    <n v="184"/>
    <s v="July 11, 2003 (United States)"/>
    <x v="1"/>
    <n v="171000"/>
    <s v="Stephen Norrington"/>
    <s v="Alan Moore"/>
    <s v="Sean Connery"/>
    <s v="United States"/>
    <n v="78000000"/>
    <n v="179265204"/>
    <n v="296859280.7543478"/>
    <n v="229.82718461538462"/>
    <n v="97426741.304347828"/>
    <s v="Angry Films"/>
    <n v="110"/>
  </r>
  <r>
    <s v="What a Girl Wants"/>
    <x v="1"/>
    <x v="3"/>
    <x v="23"/>
    <n v="184"/>
    <s v="April 4, 2003 (United States)"/>
    <x v="1"/>
    <n v="61000"/>
    <s v="Dennie Gordon"/>
    <s v="William Douglas-Home"/>
    <s v="Amanda Bynes"/>
    <s v="United States"/>
    <n v="25000000"/>
    <n v="50732139"/>
    <n v="84011319.31141305"/>
    <n v="202.92855599999999"/>
    <n v="27571814.673913043"/>
    <s v="Warner Bros."/>
    <n v="105"/>
  </r>
  <r>
    <s v="Bad Boys II"/>
    <x v="0"/>
    <x v="2"/>
    <x v="23"/>
    <n v="184"/>
    <s v="July 18, 2003 (United States)"/>
    <x v="14"/>
    <n v="237000"/>
    <s v="Michael Bay"/>
    <s v="George Gallo"/>
    <s v="Will Smith"/>
    <s v="United States"/>
    <n v="130000000"/>
    <n v="273339556"/>
    <n v="452644362.57173914"/>
    <n v="210.26119692307694"/>
    <n v="148554106.52173913"/>
    <s v="Columbia Pictures"/>
    <n v="147"/>
  </r>
  <r>
    <s v="Open Range"/>
    <x v="0"/>
    <x v="2"/>
    <x v="23"/>
    <n v="184"/>
    <s v="August 15, 2003 (United States)"/>
    <x v="34"/>
    <n v="68000"/>
    <s v="Kevin Costner"/>
    <s v="Lauran Paine"/>
    <s v="Kevin Costner"/>
    <s v="United States"/>
    <n v="22000000"/>
    <n v="68296293"/>
    <n v="113097176.50597826"/>
    <n v="310.43769545454546"/>
    <n v="37117550.543478258"/>
    <s v="Touchstone Pictures"/>
    <n v="139"/>
  </r>
  <r>
    <s v="Mona Lisa Smile"/>
    <x v="8"/>
    <x v="0"/>
    <x v="23"/>
    <n v="184"/>
    <s v="December 19, 2003 (United States)"/>
    <x v="16"/>
    <n v="79000"/>
    <s v="Mike Newell"/>
    <s v="Lawrence Konner"/>
    <s v="Julia Roberts"/>
    <s v="United States"/>
    <n v="65000000"/>
    <n v="141337989"/>
    <n v="234052637.21902174"/>
    <n v="217.44306"/>
    <n v="76814124.456521735"/>
    <s v="Revolution Studios"/>
    <n v="117"/>
  </r>
  <r>
    <s v="Freddy vs. Jason"/>
    <x v="0"/>
    <x v="2"/>
    <x v="23"/>
    <n v="184"/>
    <s v="August 15, 2003 (United States)"/>
    <x v="46"/>
    <n v="113000"/>
    <s v="Ronny Yu"/>
    <s v="Wes Craven"/>
    <s v="Robert Englund"/>
    <s v="Canada"/>
    <n v="30000000"/>
    <n v="116632628"/>
    <n v="193141096.47608694"/>
    <n v="388.77542666666665"/>
    <n v="63387297.826086953"/>
    <s v="New Line Cinema"/>
    <n v="97"/>
  </r>
  <r>
    <s v="Bruce Almighty"/>
    <x v="8"/>
    <x v="3"/>
    <x v="23"/>
    <n v="184"/>
    <s v="May 23, 2003 (United States)"/>
    <x v="17"/>
    <n v="380000"/>
    <s v="Tom Shadyac"/>
    <s v="Steve Koren"/>
    <s v="Jim Carrey"/>
    <s v="United States"/>
    <n v="81000000"/>
    <n v="484592874"/>
    <n v="802475264.7163043"/>
    <n v="598.26280740740742"/>
    <n v="263365692.39130434"/>
    <s v="Spyglass Entertainment"/>
    <n v="101"/>
  </r>
  <r>
    <s v="Dogville"/>
    <x v="0"/>
    <x v="6"/>
    <x v="23"/>
    <n v="184"/>
    <s v="April 23, 2004 (United States)"/>
    <x v="45"/>
    <n v="141000"/>
    <s v="Lars von Trier"/>
    <s v="Lars von Trier"/>
    <s v="Nicole Kidman"/>
    <s v="Denmark"/>
    <n v="10000000"/>
    <n v="16689283"/>
    <n v="27637089.837499999"/>
    <n v="166.89283"/>
    <n v="9070262.5"/>
    <s v="Zentropa Entertainments"/>
    <n v="178"/>
  </r>
  <r>
    <s v="Elf"/>
    <x v="1"/>
    <x v="1"/>
    <x v="23"/>
    <n v="184"/>
    <s v="November 7, 2003 (United States)"/>
    <x v="9"/>
    <n v="235000"/>
    <s v="Jon Favreau"/>
    <s v="David Berenbaum"/>
    <s v="Will Ferrell"/>
    <s v="United States"/>
    <n v="33000000"/>
    <n v="223853736"/>
    <n v="370696920.43043476"/>
    <n v="678.34465454545455"/>
    <n v="121659639.13043478"/>
    <s v="New Line Cinema"/>
    <n v="97"/>
  </r>
  <r>
    <s v="Freaky Friday"/>
    <x v="1"/>
    <x v="3"/>
    <x v="23"/>
    <n v="184"/>
    <s v="August 6, 2003 (United States)"/>
    <x v="19"/>
    <n v="129000"/>
    <s v="Mark Waters"/>
    <s v="Mary Rodgers"/>
    <s v="Jamie Lee Curtis"/>
    <s v="United States"/>
    <n v="20000000"/>
    <n v="160846332"/>
    <n v="266358029.13260871"/>
    <n v="804.23165999999992"/>
    <n v="87416484.782608688"/>
    <s v="Casual Friday Productions"/>
    <n v="97"/>
  </r>
  <r>
    <s v="Charlie's Angels: Full Throttle"/>
    <x v="8"/>
    <x v="2"/>
    <x v="23"/>
    <n v="184"/>
    <s v="June 27, 2003 (United States)"/>
    <x v="38"/>
    <n v="123000"/>
    <s v="McG"/>
    <s v="Ivan Goff"/>
    <s v="Drew Barrymore"/>
    <s v="United States"/>
    <n v="120000000"/>
    <n v="259175788"/>
    <n v="429189470.67173916"/>
    <n v="215.97982333333334"/>
    <n v="140856406.52173913"/>
    <s v="Columbia Pictures"/>
    <n v="106"/>
  </r>
  <r>
    <s v="Legally Blonde 2"/>
    <x v="8"/>
    <x v="3"/>
    <x v="23"/>
    <n v="184"/>
    <s v="July 2, 2003 (United States)"/>
    <x v="25"/>
    <n v="63000"/>
    <s v="Charles Herman-Wurmfeld"/>
    <s v="Amanda Brown"/>
    <s v="Reese Witherspoon"/>
    <s v="United States"/>
    <n v="45000000"/>
    <n v="124914842"/>
    <n v="206856262.81195652"/>
    <n v="277.58853777777779"/>
    <n v="67888501.086956516"/>
    <s v="Metro-Goldwyn-Mayer (MGM)"/>
    <n v="95"/>
  </r>
  <r>
    <s v="Dickie Roberts: Former Child Star"/>
    <x v="8"/>
    <x v="3"/>
    <x v="23"/>
    <n v="184"/>
    <s v="September 5, 2003 (United States)"/>
    <x v="41"/>
    <n v="14000"/>
    <s v="Sam Weisman"/>
    <s v="Fred Wolf"/>
    <s v="David Spade"/>
    <s v="United States"/>
    <n v="17000000"/>
    <n v="23769505"/>
    <n v="39361783.551630437"/>
    <n v="139.82061764705881"/>
    <n v="12918209.239130434"/>
    <s v="Paramount Pictures"/>
    <n v="98"/>
  </r>
  <r>
    <s v="Anger Management"/>
    <x v="8"/>
    <x v="3"/>
    <x v="23"/>
    <n v="184"/>
    <s v="April 11, 2003 (United States)"/>
    <x v="19"/>
    <n v="207000"/>
    <s v="Peter Segal"/>
    <s v="David Dorfman"/>
    <s v="Jack Nicholson"/>
    <s v="United States"/>
    <n v="75000000"/>
    <n v="195745823"/>
    <n v="324150827.54402173"/>
    <n v="260.99443066666669"/>
    <n v="106383599.45652173"/>
    <s v="Revolution Studios"/>
    <n v="106"/>
  </r>
  <r>
    <s v="Open Water"/>
    <x v="0"/>
    <x v="1"/>
    <x v="23"/>
    <n v="184"/>
    <s v="August 20, 2004 (United States)"/>
    <x v="46"/>
    <n v="52000"/>
    <s v="Chris Kentis"/>
    <s v="Chris Kentis"/>
    <s v="Blanchard Ryan"/>
    <s v="United States"/>
    <n v="500000"/>
    <n v="54683487"/>
    <n v="90554665.700543478"/>
    <n v="10936.697399999999"/>
    <n v="29719286.413043477"/>
    <s v="Plunge Pictures LLC"/>
    <n v="79"/>
  </r>
  <r>
    <s v="Something's Gotta Give"/>
    <x v="8"/>
    <x v="3"/>
    <x v="23"/>
    <n v="184"/>
    <s v="December 12, 2003 (United States)"/>
    <x v="17"/>
    <n v="115000"/>
    <s v="Nancy Meyers"/>
    <s v="Nancy Meyers"/>
    <s v="Jack Nicholson"/>
    <s v="United States"/>
    <n v="80000000"/>
    <n v="265328738"/>
    <n v="439378622.11195654"/>
    <n v="331.66092250000003"/>
    <n v="144200401.0869565"/>
    <s v="Columbia Pictures"/>
    <n v="128"/>
  </r>
  <r>
    <s v="Girl with a Pearl Earring"/>
    <x v="8"/>
    <x v="5"/>
    <x v="23"/>
    <n v="184"/>
    <s v="January 30, 2004 (United States)"/>
    <x v="15"/>
    <n v="74000"/>
    <s v="Peter Webber"/>
    <s v="Tracy Chevalier"/>
    <s v="Scarlett Johansson"/>
    <s v="United Kingdom"/>
    <n v="12000000"/>
    <n v="33030115"/>
    <n v="54697152.394021742"/>
    <n v="275.25095833333336"/>
    <n v="17951149.456521738"/>
    <s v="Archer Street Productions"/>
    <n v="100"/>
  </r>
  <r>
    <s v="The Cat in the Hat"/>
    <x v="1"/>
    <x v="1"/>
    <x v="23"/>
    <n v="184"/>
    <s v="November 21, 2003 (United States)"/>
    <x v="35"/>
    <n v="59000"/>
    <s v="Bo Welch"/>
    <s v="Dr. Seuss"/>
    <s v="Mike Myers"/>
    <s v="United States"/>
    <n v="109000000"/>
    <n v="133960541"/>
    <n v="221835743.71032608"/>
    <n v="122.89957889908256"/>
    <n v="72804641.847826079"/>
    <s v="Universal Pictures"/>
    <n v="82"/>
  </r>
  <r>
    <s v="Brother Bear"/>
    <x v="2"/>
    <x v="10"/>
    <x v="23"/>
    <n v="184"/>
    <s v="November 1, 2003 (United States)"/>
    <x v="8"/>
    <n v="101000"/>
    <s v="Aaron Blaise"/>
    <s v="Tab Murphy"/>
    <s v="Joaquin Phoenix"/>
    <s v="United States"/>
    <n v="128000000"/>
    <n v="250397798"/>
    <n v="414653310.05760872"/>
    <n v="195.6232796875"/>
    <n v="136085759.78260869"/>
    <s v="Walt Disney Animation Studios"/>
    <n v="85"/>
  </r>
  <r>
    <s v="The Brown Bunny"/>
    <x v="4"/>
    <x v="0"/>
    <x v="23"/>
    <n v="184"/>
    <s v="November 14, 2003 (Austria)"/>
    <x v="18"/>
    <n v="14000"/>
    <s v="Vincent Gallo"/>
    <s v="Vincent Gallo"/>
    <s v="Vincent Gallo"/>
    <s v="United States"/>
    <n v="10000000"/>
    <n v="402599"/>
    <n v="666695.19184782612"/>
    <n v="4.0259900000000002"/>
    <n v="218803.80434782608"/>
    <s v="Gray Daisy Films"/>
    <n v="93"/>
  </r>
  <r>
    <s v="Tears of the Sun"/>
    <x v="0"/>
    <x v="2"/>
    <x v="23"/>
    <n v="184"/>
    <s v="March 7, 2003 (United States)"/>
    <x v="14"/>
    <n v="115000"/>
    <s v="Antoine Fuqua"/>
    <s v="Alex Lasker"/>
    <s v="Bruce Willis"/>
    <s v="United States"/>
    <n v="75000000"/>
    <n v="86468162"/>
    <n v="143189396.52934784"/>
    <n v="115.29088266666668"/>
    <n v="46993566.304347821"/>
    <s v="Cheyenne Enterprises"/>
    <n v="121"/>
  </r>
  <r>
    <s v="Final Destination 2"/>
    <x v="0"/>
    <x v="4"/>
    <x v="23"/>
    <n v="184"/>
    <s v="January 31, 2003 (United States)"/>
    <x v="19"/>
    <n v="156000"/>
    <s v="David R. Ellis"/>
    <s v="J. Mackye Gruber"/>
    <s v="A.J. Cook"/>
    <s v="United States"/>
    <n v="26000000"/>
    <n v="90941129"/>
    <n v="150596532.64293477"/>
    <n v="349.77357307692307"/>
    <n v="49424526.630434781"/>
    <s v="New Line Cinema"/>
    <n v="90"/>
  </r>
  <r>
    <s v="21 Grams"/>
    <x v="0"/>
    <x v="6"/>
    <x v="23"/>
    <n v="184"/>
    <s v="January 16, 2004 (United States)"/>
    <x v="37"/>
    <n v="228000"/>
    <s v="Alejandro G. IÃ±Ã¡rritu"/>
    <s v="Guillermo Arriaga"/>
    <s v="Sean Penn"/>
    <s v="United States"/>
    <n v="20000000"/>
    <n v="60427839"/>
    <n v="100067187.73532608"/>
    <n v="302.13919499999997"/>
    <n v="32841216.847826086"/>
    <s v="This Is That Productions"/>
    <n v="124"/>
  </r>
  <r>
    <s v="Intolerable Cruelty"/>
    <x v="8"/>
    <x v="3"/>
    <x v="23"/>
    <n v="184"/>
    <s v="October 10, 2003 (United States)"/>
    <x v="19"/>
    <n v="93000"/>
    <s v="Joel Coen"/>
    <s v="Robert Ramsey"/>
    <s v="George Clooney"/>
    <s v="United States"/>
    <n v="60000000"/>
    <n v="120801243"/>
    <n v="200044232.29402176"/>
    <n v="201.33540499999998"/>
    <n v="65652849.456521735"/>
    <s v="Universal Pictures"/>
    <n v="100"/>
  </r>
  <r>
    <s v="Johnny English"/>
    <x v="1"/>
    <x v="2"/>
    <x v="23"/>
    <n v="184"/>
    <s v="July 18, 2003 (United States)"/>
    <x v="19"/>
    <n v="152000"/>
    <s v="Peter Howitt"/>
    <s v="Neal Purvis"/>
    <s v="Rowan Atkinson"/>
    <s v="United Kingdom"/>
    <n v="40000000"/>
    <n v="160466000"/>
    <n v="265728207.60869566"/>
    <n v="401.16500000000002"/>
    <n v="87209782.608695641"/>
    <s v="Universal Pictures"/>
    <n v="87"/>
  </r>
  <r>
    <s v="The Hunted"/>
    <x v="0"/>
    <x v="2"/>
    <x v="23"/>
    <n v="184"/>
    <s v="March 14, 2003 (United States)"/>
    <x v="10"/>
    <n v="45000"/>
    <s v="William Friedkin"/>
    <s v="David Griffiths"/>
    <s v="Tommy Lee Jones"/>
    <s v="United States"/>
    <n v="55000000"/>
    <n v="46061847"/>
    <n v="76277417.287499994"/>
    <n v="83.748812727272721"/>
    <n v="25033612.5"/>
    <s v="Lakeshore Entertainment"/>
    <n v="94"/>
  </r>
  <r>
    <s v="Matchstick Men"/>
    <x v="8"/>
    <x v="3"/>
    <x v="23"/>
    <n v="184"/>
    <s v="September 12, 2003 (United States)"/>
    <x v="4"/>
    <n v="126000"/>
    <s v="Ridley Scott"/>
    <s v="Eric Garcia"/>
    <s v="Nicolas Cage"/>
    <s v="United States"/>
    <n v="62000000"/>
    <n v="65565672"/>
    <n v="108575327.49130435"/>
    <n v="105.75108387096775"/>
    <n v="35633517.391304344"/>
    <s v="Warner Bros."/>
    <n v="116"/>
  </r>
  <r>
    <s v="Under the Tuscan Sun"/>
    <x v="8"/>
    <x v="3"/>
    <x v="23"/>
    <n v="184"/>
    <s v="September 26, 2003 (United States)"/>
    <x v="8"/>
    <n v="49000"/>
    <s v="Audrey Wells"/>
    <s v="Frances Mayes"/>
    <s v="Diane Lane"/>
    <s v="United States"/>
    <n v="18000000"/>
    <n v="58878723"/>
    <n v="97501885.315760866"/>
    <n v="327.10401666666667"/>
    <n v="31999305.978260867"/>
    <s v="Touchstone Pictures"/>
    <n v="113"/>
  </r>
  <r>
    <s v="Seabiscuit"/>
    <x v="8"/>
    <x v="0"/>
    <x v="23"/>
    <n v="184"/>
    <s v="July 25, 2003 (United States)"/>
    <x v="4"/>
    <n v="68000"/>
    <s v="Gary Ross"/>
    <s v="Laura Hillenbrand"/>
    <s v="Tobey Maguire"/>
    <s v="United States"/>
    <n v="87000000"/>
    <n v="148336445"/>
    <n v="245641928.21467391"/>
    <n v="170.50166091954023"/>
    <n v="80617633.152173907"/>
    <s v="Universal Pictures"/>
    <n v="140"/>
  </r>
  <r>
    <s v="American Wedding"/>
    <x v="0"/>
    <x v="3"/>
    <x v="23"/>
    <n v="184"/>
    <s v="August 1, 2003 (United States)"/>
    <x v="21"/>
    <n v="198000"/>
    <s v="Jesse Dylan"/>
    <s v="Adam Herz"/>
    <s v="Jason Biggs"/>
    <s v="United States"/>
    <n v="55000000"/>
    <n v="232722935"/>
    <n v="385384121.16576087"/>
    <n v="423.13260909090911"/>
    <n v="126479855.97826086"/>
    <s v="Universal Pictures"/>
    <n v="96"/>
  </r>
  <r>
    <s v="Just Married"/>
    <x v="8"/>
    <x v="3"/>
    <x v="23"/>
    <n v="184"/>
    <s v="January 10, 2003 (United States)"/>
    <x v="30"/>
    <n v="69000"/>
    <s v="Shawn Levy"/>
    <s v="Sam Harper"/>
    <s v="Ashton Kutcher"/>
    <s v="United States"/>
    <n v="18000000"/>
    <n v="101564935"/>
    <n v="168189324.42663044"/>
    <n v="564.24963888888885"/>
    <n v="55198334.23913043"/>
    <s v="Twentieth Century Fox"/>
    <n v="95"/>
  </r>
  <r>
    <s v="High Tension"/>
    <x v="0"/>
    <x v="4"/>
    <x v="23"/>
    <n v="184"/>
    <s v="June 10, 2005 (United States)"/>
    <x v="8"/>
    <n v="69000"/>
    <s v="Alexandre Aja"/>
    <s v="Alexandre Aja"/>
    <s v="CÃ©cile de France"/>
    <s v="France"/>
    <n v="0"/>
    <n v="6291958"/>
    <n v="10419345.666304348"/>
    <n v="0"/>
    <n v="3419542.3913043477"/>
    <s v="Alexandre Films"/>
    <n v="91"/>
  </r>
  <r>
    <s v="Lara Croft Tomb Raider: The Cradle of Life"/>
    <x v="8"/>
    <x v="2"/>
    <x v="23"/>
    <n v="184"/>
    <s v="July 25, 2003 (United States)"/>
    <x v="41"/>
    <n v="132000"/>
    <s v="Jan de Bont"/>
    <s v="Dean Georgaris"/>
    <s v="Angelina Jolie"/>
    <s v="United States"/>
    <n v="95000000"/>
    <n v="160099222"/>
    <n v="265120831.21413043"/>
    <n v="168.52549684210527"/>
    <n v="87010446.739130437"/>
    <s v="Paramount Pictures"/>
    <n v="117"/>
  </r>
  <r>
    <s v="Elephant"/>
    <x v="0"/>
    <x v="6"/>
    <x v="23"/>
    <n v="184"/>
    <s v="November 14, 2003 (United States)"/>
    <x v="13"/>
    <n v="88000"/>
    <s v="Gus Van Sant"/>
    <s v="Gus Van Sant"/>
    <s v="Elias McConnell"/>
    <s v="United States"/>
    <n v="3000000"/>
    <n v="10012022"/>
    <n v="16579690.779347826"/>
    <n v="333.73406666666665"/>
    <n v="5441316.3043478262"/>
    <s v="HBO Films"/>
    <n v="81"/>
  </r>
  <r>
    <s v="Darkness Falls"/>
    <x v="8"/>
    <x v="7"/>
    <x v="23"/>
    <n v="184"/>
    <s v="January 24, 2003 (United States)"/>
    <x v="18"/>
    <n v="31000"/>
    <s v="Jonathan Liebesman"/>
    <s v="Joe Harris"/>
    <s v="Chaney Kley"/>
    <s v="United States"/>
    <n v="11000000"/>
    <n v="47488536"/>
    <n v="78639983.256521747"/>
    <n v="431.71396363636364"/>
    <n v="25808986.956521738"/>
    <s v="Revolution Studios"/>
    <n v="86"/>
  </r>
  <r>
    <s v="Spy Kids 3-D: Game Over"/>
    <x v="1"/>
    <x v="2"/>
    <x v="23"/>
    <n v="184"/>
    <s v="July 25, 2003 (United States)"/>
    <x v="36"/>
    <n v="57000"/>
    <s v="Robert Rodriguez"/>
    <s v="Robert Rodriguez"/>
    <s v="Daryl Sabara"/>
    <s v="United States"/>
    <n v="38000000"/>
    <n v="197101678"/>
    <n v="326396093.94891304"/>
    <n v="518.68862631578952"/>
    <n v="107120477.17391303"/>
    <s v="Dimension Films"/>
    <n v="84"/>
  </r>
  <r>
    <s v="Gigli"/>
    <x v="0"/>
    <x v="3"/>
    <x v="23"/>
    <n v="184"/>
    <s v="August 1, 2003 (United States)"/>
    <x v="65"/>
    <n v="46000"/>
    <s v="Martin Brest"/>
    <s v="Martin Brest"/>
    <s v="Ben Affleck"/>
    <s v="United States"/>
    <n v="54000000"/>
    <n v="7266209"/>
    <n v="12032684.142934782"/>
    <n v="13.455942592592592"/>
    <n v="3949026.6304347822"/>
    <s v="Revolution Studios"/>
    <n v="121"/>
  </r>
  <r>
    <s v="Out of Time"/>
    <x v="8"/>
    <x v="6"/>
    <x v="23"/>
    <n v="184"/>
    <s v="October 3, 2003 (United States)"/>
    <x v="16"/>
    <n v="58000"/>
    <s v="Carl Franklin"/>
    <s v="David Collard"/>
    <s v="Denzel Washington"/>
    <s v="United States"/>
    <n v="50000000"/>
    <n v="55495563"/>
    <n v="91899445.902717397"/>
    <n v="110.99112600000001"/>
    <n v="30160632.065217391"/>
    <s v="Metro-Goldwyn-Mayer (MGM)"/>
    <n v="105"/>
  </r>
  <r>
    <s v="The Core"/>
    <x v="8"/>
    <x v="2"/>
    <x v="23"/>
    <n v="184"/>
    <s v="March 28, 2003 (United States)"/>
    <x v="30"/>
    <n v="95000"/>
    <s v="Jon Amiel"/>
    <s v="Cooper Layne"/>
    <s v="Aaron Eckhart"/>
    <s v="United Kingdom"/>
    <n v="60000000"/>
    <n v="73498611"/>
    <n v="121712102.0201087"/>
    <n v="122.497685"/>
    <n v="39944897.282608695"/>
    <s v="Paramount Pictures"/>
    <n v="135"/>
  </r>
  <r>
    <s v="Dumb and Dumberer: When Harry Met Lloyd"/>
    <x v="8"/>
    <x v="3"/>
    <x v="23"/>
    <n v="184"/>
    <s v="June 13, 2003 (United States)"/>
    <x v="39"/>
    <n v="38000"/>
    <s v="Troy Miller"/>
    <s v="Peter Farrelly"/>
    <s v="Derek Richardson"/>
    <s v="United States"/>
    <n v="19000000"/>
    <n v="39267515"/>
    <n v="65026151.198369563"/>
    <n v="206.67113157894738"/>
    <n v="21341040.760869563"/>
    <s v="New Line Cinema"/>
    <n v="85"/>
  </r>
  <r>
    <s v="Runaway Jury"/>
    <x v="8"/>
    <x v="6"/>
    <x v="23"/>
    <n v="184"/>
    <s v="October 17, 2003 (United States)"/>
    <x v="12"/>
    <n v="94000"/>
    <s v="Gary Fleder"/>
    <s v="John Grisham"/>
    <s v="John Cusack"/>
    <s v="United States"/>
    <n v="60000000"/>
    <n v="80154140"/>
    <n v="132733513.35869566"/>
    <n v="133.59023333333334"/>
    <n v="43562032.608695649"/>
    <s v="New Regency Productions"/>
    <n v="127"/>
  </r>
  <r>
    <s v="Jeepers Creepers 2"/>
    <x v="0"/>
    <x v="4"/>
    <x v="23"/>
    <n v="184"/>
    <s v="August 29, 2003 (United States)"/>
    <x v="41"/>
    <n v="60000"/>
    <s v="Victor Salva"/>
    <s v="Victor Salva"/>
    <s v="Jonathan Breck"/>
    <s v="United States"/>
    <n v="17000000"/>
    <n v="63102666"/>
    <n v="104496643.09891304"/>
    <n v="371.19215294117652"/>
    <n v="34294927.173913039"/>
    <s v="United Artists"/>
    <n v="104"/>
  </r>
  <r>
    <s v="Shanghai Knights"/>
    <x v="8"/>
    <x v="2"/>
    <x v="23"/>
    <n v="184"/>
    <s v="February 7, 2003 (United States)"/>
    <x v="19"/>
    <n v="102000"/>
    <s v="David Dobkin"/>
    <s v="Alfred Gough"/>
    <s v="Jackie Chan"/>
    <s v="United States"/>
    <n v="50000000"/>
    <n v="88323487"/>
    <n v="146261774.39619565"/>
    <n v="176.646974"/>
    <n v="48001895.108695649"/>
    <s v="Touchstone Pictures"/>
    <n v="114"/>
  </r>
  <r>
    <s v="Dreamcatcher"/>
    <x v="0"/>
    <x v="0"/>
    <x v="23"/>
    <n v="184"/>
    <s v="March 21, 2003 (United States)"/>
    <x v="30"/>
    <n v="90000"/>
    <s v="Lawrence Kasdan"/>
    <s v="Stephen King"/>
    <s v="Morgan Freeman"/>
    <s v="United States"/>
    <n v="68000000"/>
    <n v="81240406"/>
    <n v="134532346.24021739"/>
    <n v="119.47118529411765"/>
    <n v="44152394.565217391"/>
    <s v="Castle Rock Entertainment"/>
    <n v="134"/>
  </r>
  <r>
    <s v="Spring, Summer, Fall, Winter... and Spring"/>
    <x v="0"/>
    <x v="0"/>
    <x v="23"/>
    <n v="184"/>
    <s v="May 28, 2004 (United States)"/>
    <x v="45"/>
    <n v="79000"/>
    <s v="Kim Ki-duk"/>
    <s v="Kim Ki-duk"/>
    <s v="Kim Ki-duk"/>
    <s v="South Korea"/>
    <n v="0"/>
    <n v="8945072"/>
    <n v="14812844.773913044"/>
    <n v="0"/>
    <n v="4861452.173913043"/>
    <s v="Korea Pictures"/>
    <n v="103"/>
  </r>
  <r>
    <s v="Daddy Day Care"/>
    <x v="1"/>
    <x v="3"/>
    <x v="23"/>
    <n v="184"/>
    <s v="May 9, 2003 (United States)"/>
    <x v="41"/>
    <n v="65000"/>
    <s v="Steve Carr"/>
    <s v="Geoff Rodkey"/>
    <s v="Eddie Murphy"/>
    <s v="United States"/>
    <n v="60000000"/>
    <n v="164433867"/>
    <n v="272298909.1027174"/>
    <n v="274.056445"/>
    <n v="89366232.065217391"/>
    <s v="Revolution Studios"/>
    <n v="92"/>
  </r>
  <r>
    <s v="Paycheck"/>
    <x v="8"/>
    <x v="2"/>
    <x v="23"/>
    <n v="184"/>
    <s v="December 25, 2003 (United States)"/>
    <x v="21"/>
    <n v="105000"/>
    <s v="John Woo"/>
    <s v="Philip K. Dick"/>
    <s v="Ben Affleck"/>
    <s v="United States"/>
    <n v="60000000"/>
    <n v="117248958"/>
    <n v="194161725.55760869"/>
    <n v="195.41493"/>
    <n v="63722259.782608695"/>
    <s v="Paramount Pictures"/>
    <n v="119"/>
  </r>
  <r>
    <s v="Duplex"/>
    <x v="8"/>
    <x v="3"/>
    <x v="23"/>
    <n v="184"/>
    <s v="September 26, 2003 (United States)"/>
    <x v="23"/>
    <n v="56000"/>
    <s v="Danny DeVito"/>
    <s v="Larry Doyle"/>
    <s v="Ben Stiller"/>
    <s v="Germany"/>
    <n v="40000000"/>
    <n v="19322135"/>
    <n v="31997035.513586957"/>
    <n v="48.3053375"/>
    <n v="10501160.326086955"/>
    <s v="Miramax"/>
    <n v="89"/>
  </r>
  <r>
    <s v="Honey"/>
    <x v="8"/>
    <x v="0"/>
    <x v="23"/>
    <n v="184"/>
    <s v="December 5, 2003 (United States)"/>
    <x v="20"/>
    <n v="44000"/>
    <s v="Bille Woodruff"/>
    <s v="Alonzo Brown"/>
    <s v="Jessica Alba"/>
    <s v="United States"/>
    <n v="18000000"/>
    <n v="62228395"/>
    <n v="103048869.32880434"/>
    <n v="345.71330555555556"/>
    <n v="33819779.891304344"/>
    <s v="Universal Pictures"/>
    <n v="94"/>
  </r>
  <r>
    <s v="Wonderland"/>
    <x v="0"/>
    <x v="6"/>
    <x v="23"/>
    <n v="184"/>
    <s v="October 24, 2003 (United States)"/>
    <x v="14"/>
    <n v="22000"/>
    <s v="James Cox"/>
    <s v="James Cox"/>
    <s v="Val Kilmer"/>
    <s v="Canada"/>
    <n v="5000000"/>
    <n v="2466444"/>
    <n v="4084377.645652174"/>
    <n v="49.328880000000005"/>
    <n v="1340458.6956521738"/>
    <s v="Lions Gate Films"/>
    <n v="104"/>
  </r>
  <r>
    <s v="The Haunted Mansion"/>
    <x v="1"/>
    <x v="3"/>
    <x v="23"/>
    <n v="184"/>
    <s v="November 26, 2003 (United States)"/>
    <x v="27"/>
    <n v="44000"/>
    <s v="Rob Minkoff"/>
    <s v="David Berenbaum"/>
    <s v="Eddie Murphy"/>
    <s v="United States"/>
    <n v="90000000"/>
    <n v="182290266"/>
    <n v="301868717.66413045"/>
    <n v="202.54473999999999"/>
    <n v="99070796.739130437"/>
    <s v="Walt Disney Pictures"/>
    <n v="88"/>
  </r>
  <r>
    <s v="Sinbad: Legend of the Seven Seas"/>
    <x v="1"/>
    <x v="10"/>
    <x v="23"/>
    <n v="184"/>
    <s v="July 2, 2003 (United States)"/>
    <x v="17"/>
    <n v="51000"/>
    <s v="Patrick Gilmore"/>
    <s v="John Logan"/>
    <s v="Brad Pitt"/>
    <s v="United States"/>
    <n v="60000000"/>
    <n v="80773077"/>
    <n v="133758459.57554348"/>
    <n v="134.62179499999999"/>
    <n v="43898411.413043477"/>
    <s v="Dreamworks Pictures"/>
    <n v="86"/>
  </r>
  <r>
    <s v="House of the Dead"/>
    <x v="0"/>
    <x v="2"/>
    <x v="23"/>
    <n v="184"/>
    <s v="October 10, 2003 (United States)"/>
    <x v="67"/>
    <n v="36000"/>
    <s v="Uwe Boll"/>
    <s v="Mark A. Altman"/>
    <s v="Jonathan Cherry"/>
    <s v="Germany"/>
    <n v="12000000"/>
    <n v="13818181"/>
    <n v="22882607.340760868"/>
    <n v="115.15150833333334"/>
    <n v="7509880.9782608692"/>
    <s v="Boll Kino Beteiligungs GmbH &amp; Co. KG"/>
    <n v="90"/>
  </r>
  <r>
    <s v="Gods and Generals"/>
    <x v="8"/>
    <x v="5"/>
    <x v="23"/>
    <n v="184"/>
    <s v="February 21, 2003 (United States)"/>
    <x v="21"/>
    <n v="16000"/>
    <s v="Ron Maxwell"/>
    <s v="Jeff Shaara"/>
    <s v="Stephen Lang"/>
    <s v="United States"/>
    <n v="56000000"/>
    <n v="12923936"/>
    <n v="21401757.060869567"/>
    <n v="23.078457142857143"/>
    <n v="7023878.2608695645"/>
    <s v="Turner Pictures (I)"/>
    <n v="219"/>
  </r>
  <r>
    <s v="House of Sand and Fog"/>
    <x v="0"/>
    <x v="6"/>
    <x v="23"/>
    <n v="184"/>
    <s v="January 9, 2004 (United States)"/>
    <x v="24"/>
    <n v="66000"/>
    <s v="Vadim Perelman"/>
    <s v="Andre Dubus III"/>
    <s v="Jennifer Connelly"/>
    <s v="United States"/>
    <n v="16500000"/>
    <n v="16763804"/>
    <n v="27760494.993478261"/>
    <n v="101.59881212121211"/>
    <n v="9110763.0434782598"/>
    <s v="Dreamworks Pictures"/>
    <n v="126"/>
  </r>
  <r>
    <s v="A Man Apart"/>
    <x v="0"/>
    <x v="2"/>
    <x v="23"/>
    <n v="184"/>
    <s v="April 4, 2003 (United States)"/>
    <x v="10"/>
    <n v="46000"/>
    <s v="F. Gary Gray"/>
    <s v="Christian Gudegast"/>
    <s v="Vin Diesel"/>
    <s v="United States"/>
    <n v="36000000"/>
    <n v="44350926"/>
    <n v="73444169.305434778"/>
    <n v="123.19701666666667"/>
    <n v="24103764.130434781"/>
    <s v="&quot;DIA&quot; Productions GmbH &amp; Co. KG"/>
    <n v="109"/>
  </r>
  <r>
    <s v="The Station Agent"/>
    <x v="0"/>
    <x v="3"/>
    <x v="23"/>
    <n v="184"/>
    <s v="December 5, 2003 (United States)"/>
    <x v="37"/>
    <n v="68000"/>
    <s v="Tom McCarthy"/>
    <s v="Tom McCarthy"/>
    <s v="Peter Dinklage"/>
    <s v="United States"/>
    <n v="500000"/>
    <n v="8701337"/>
    <n v="14409224.9125"/>
    <n v="1740.2674000000002"/>
    <n v="4728987.5"/>
    <s v="SenArt Films"/>
    <n v="89"/>
  </r>
  <r>
    <s v="Good Bye Lenin!"/>
    <x v="0"/>
    <x v="3"/>
    <x v="23"/>
    <n v="184"/>
    <s v="May 14, 2004 (United States)"/>
    <x v="3"/>
    <n v="140000"/>
    <s v="Wolfgang Becker"/>
    <s v="Bernd Lichtenberg"/>
    <s v="Daniel BrÃ¼hl"/>
    <s v="Germany"/>
    <n v="0"/>
    <n v="79316957"/>
    <n v="131347156.51032609"/>
    <n v="0"/>
    <n v="43107041.847826086"/>
    <s v="X-Filme Creative Pool"/>
    <n v="121"/>
  </r>
  <r>
    <s v="Basic"/>
    <x v="0"/>
    <x v="2"/>
    <x v="23"/>
    <n v="184"/>
    <s v="March 28, 2003 (United States)"/>
    <x v="16"/>
    <n v="61000"/>
    <s v="John McTiernan"/>
    <s v="James Vanderbilt"/>
    <s v="John Travolta"/>
    <s v="Germany"/>
    <n v="50000000"/>
    <n v="42792561"/>
    <n v="70863550.742934778"/>
    <n v="85.585121999999998"/>
    <n v="23256826.630434781"/>
    <s v="Phoenix Pictures"/>
    <n v="98"/>
  </r>
  <r>
    <s v="The Human Stain"/>
    <x v="0"/>
    <x v="0"/>
    <x v="23"/>
    <n v="184"/>
    <s v="December 18, 2003 (Germany)"/>
    <x v="21"/>
    <n v="30000"/>
    <s v="Robert Benton"/>
    <s v="Philip Roth"/>
    <s v="Anthony Hopkins"/>
    <s v="Germany"/>
    <n v="30000000"/>
    <n v="22954068"/>
    <n v="38011437.606521741"/>
    <n v="76.513559999999998"/>
    <n v="12475036.956521738"/>
    <s v="Miramax"/>
    <n v="106"/>
  </r>
  <r>
    <s v="Grind"/>
    <x v="8"/>
    <x v="1"/>
    <x v="23"/>
    <n v="184"/>
    <s v="August 15, 2003 (United States)"/>
    <x v="22"/>
    <n v="12000"/>
    <s v="Casey La Scala"/>
    <s v="Ralph Sall"/>
    <s v="Adam Brody"/>
    <s v="United States"/>
    <n v="6000000"/>
    <n v="5141166"/>
    <n v="8513659.1315217391"/>
    <n v="85.686099999999996"/>
    <n v="2794111.9565217388"/>
    <s v="900 Films"/>
    <n v="105"/>
  </r>
  <r>
    <s v="Gothika"/>
    <x v="0"/>
    <x v="4"/>
    <x v="23"/>
    <n v="184"/>
    <s v="November 21, 2003 (United States)"/>
    <x v="1"/>
    <n v="108000"/>
    <s v="Mathieu Kassovitz"/>
    <s v="Sebastian Gutierrez"/>
    <s v="Halle Berry"/>
    <s v="United States"/>
    <n v="40000000"/>
    <n v="141591324"/>
    <n v="234472154.47173914"/>
    <n v="353.97831000000002"/>
    <n v="76951806.521739125"/>
    <s v="Columbia Pictures"/>
    <n v="98"/>
  </r>
  <r>
    <s v="Agent Cody Banks"/>
    <x v="1"/>
    <x v="2"/>
    <x v="23"/>
    <n v="184"/>
    <s v="March 14, 2003 (United States)"/>
    <x v="27"/>
    <n v="34000"/>
    <s v="Harald Zwart"/>
    <s v="Ashley Miller"/>
    <s v="Frankie Muniz"/>
    <s v="United States"/>
    <n v="28000000"/>
    <n v="58795814"/>
    <n v="97364589.81413044"/>
    <n v="209.98505"/>
    <n v="31954246.739130434"/>
    <s v="Metro-Goldwyn-Mayer (MGM)"/>
    <n v="102"/>
  </r>
  <r>
    <s v="Ong-Bak: The Thai Warrior"/>
    <x v="0"/>
    <x v="2"/>
    <x v="23"/>
    <n v="184"/>
    <s v="February 11, 2005 (United States)"/>
    <x v="13"/>
    <n v="72000"/>
    <s v="Prachya Pinkaew"/>
    <s v="Panna Rittikrai"/>
    <s v="Tony Jaa"/>
    <s v="Thailand"/>
    <n v="0"/>
    <n v="20235426"/>
    <n v="33509425.555434782"/>
    <n v="0"/>
    <n v="10997514.130434781"/>
    <s v="EuropaCorp"/>
    <n v="105"/>
  </r>
  <r>
    <s v="Bad Santa"/>
    <x v="0"/>
    <x v="3"/>
    <x v="23"/>
    <n v="184"/>
    <s v="November 26, 2003 (United States)"/>
    <x v="9"/>
    <n v="137000"/>
    <s v="Terry Zwigoff"/>
    <s v="Glenn Ficarra"/>
    <s v="Billy Bob Thornton"/>
    <s v="Germany"/>
    <n v="23000000"/>
    <n v="76490720"/>
    <n v="126666969.47826087"/>
    <n v="332.56834782608695"/>
    <n v="41571043.478260867"/>
    <s v="Columbia Pictures"/>
    <n v="92"/>
  </r>
  <r>
    <s v="Shattered Glass"/>
    <x v="8"/>
    <x v="0"/>
    <x v="23"/>
    <n v="184"/>
    <s v="November 26, 2003 (United States)"/>
    <x v="12"/>
    <n v="34000"/>
    <s v="Billy Ray"/>
    <s v="Buzz Bissinger"/>
    <s v="Hayden Christensen"/>
    <s v="United States"/>
    <n v="6000000"/>
    <n v="2944752"/>
    <n v="4876445.2956521744"/>
    <n v="49.0792"/>
    <n v="1600408.6956521738"/>
    <s v="Lions Gate Films"/>
    <n v="94"/>
  </r>
  <r>
    <s v="The Lizzie McGuire Movie"/>
    <x v="1"/>
    <x v="1"/>
    <x v="23"/>
    <n v="184"/>
    <s v="May 2, 2003 (United States)"/>
    <x v="30"/>
    <n v="37000"/>
    <s v="Jim Fall"/>
    <s v="Susan Estelle Jansen"/>
    <s v="Hilary Duff"/>
    <s v="United States"/>
    <n v="17000000"/>
    <n v="55534455"/>
    <n v="91963850.209239125"/>
    <n v="326.67326470588239"/>
    <n v="30181769.021739129"/>
    <s v="Walt Disney Pictures"/>
    <n v="94"/>
  </r>
  <r>
    <s v="The Cooler"/>
    <x v="0"/>
    <x v="0"/>
    <x v="23"/>
    <n v="184"/>
    <s v="January 16, 2004 (United States)"/>
    <x v="15"/>
    <n v="33000"/>
    <s v="Wayne Kramer"/>
    <s v="Frank Hannah"/>
    <s v="William H. Macy"/>
    <s v="United States"/>
    <n v="3200000"/>
    <n v="10464788"/>
    <n v="17329461.432608698"/>
    <n v="327.02462500000001"/>
    <n v="5687384.7826086953"/>
    <s v="ContentFilm"/>
    <n v="101"/>
  </r>
  <r>
    <s v="Cradle 2 the Grave"/>
    <x v="0"/>
    <x v="2"/>
    <x v="23"/>
    <n v="184"/>
    <s v="February 28, 2003 (United States)"/>
    <x v="1"/>
    <n v="42000"/>
    <s v="Andrzej Bartkowiak"/>
    <s v="John O'Brien"/>
    <s v="Jet Li"/>
    <s v="United States"/>
    <n v="25000000"/>
    <n v="56489558"/>
    <n v="93545480.014130428"/>
    <n v="225.95823199999998"/>
    <n v="30700846.739130434"/>
    <s v="Warner Bros."/>
    <n v="101"/>
  </r>
  <r>
    <s v="Uptown Girls"/>
    <x v="8"/>
    <x v="3"/>
    <x v="23"/>
    <n v="184"/>
    <s v="August 15, 2003 (United States)"/>
    <x v="19"/>
    <n v="36000"/>
    <s v="Boaz Yakin"/>
    <s v="Julia Dahl"/>
    <s v="Brittany Murphy"/>
    <s v="United States"/>
    <n v="20000000"/>
    <n v="44617342"/>
    <n v="73885348.409782603"/>
    <n v="223.08671000000001"/>
    <n v="24248555.434782609"/>
    <s v="Metro-Goldwyn-Mayer (MGM)"/>
    <n v="92"/>
  </r>
  <r>
    <s v="A Mighty Wind"/>
    <x v="8"/>
    <x v="3"/>
    <x v="23"/>
    <n v="184"/>
    <s v="May 9, 2003 (United States)"/>
    <x v="13"/>
    <n v="27000"/>
    <s v="Christopher Guest"/>
    <s v="Christopher Guest"/>
    <s v="Christopher Guest"/>
    <s v="United States"/>
    <n v="0"/>
    <n v="18750246"/>
    <n v="31049999.76195652"/>
    <n v="0"/>
    <n v="10190351.086956521"/>
    <s v="Castle Rock Entertainment"/>
    <n v="91"/>
  </r>
  <r>
    <s v="Cold Creek Manor"/>
    <x v="0"/>
    <x v="0"/>
    <x v="23"/>
    <n v="184"/>
    <s v="September 19, 2003 (United States)"/>
    <x v="18"/>
    <n v="22000"/>
    <s v="Mike Figgis"/>
    <s v="Richard Jefferies"/>
    <s v="Dennis Quaid"/>
    <s v="United States"/>
    <n v="0"/>
    <n v="29119434"/>
    <n v="48221149.672826089"/>
    <n v="0"/>
    <n v="15825779.347826086"/>
    <s v="Touchstone Pictures"/>
    <n v="118"/>
  </r>
  <r>
    <s v="Calendar Girls"/>
    <x v="8"/>
    <x v="3"/>
    <x v="23"/>
    <n v="184"/>
    <s v="January 1, 2004 (United States)"/>
    <x v="15"/>
    <n v="24000"/>
    <s v="Nigel Cole"/>
    <s v="Juliette Towhidi"/>
    <s v="Helen Mirren"/>
    <s v="United Kingdom"/>
    <n v="10000000"/>
    <n v="93400759"/>
    <n v="154669626.45271739"/>
    <n v="934.00759000000005"/>
    <n v="50761282.065217391"/>
    <s v="Touchstone Pictures"/>
    <n v="108"/>
  </r>
  <r>
    <s v="Kal Ho Naa Ho"/>
    <x v="4"/>
    <x v="3"/>
    <x v="23"/>
    <n v="184"/>
    <s v="November 28, 2003 (India)"/>
    <x v="6"/>
    <n v="65000"/>
    <s v="Nikkhil Advani"/>
    <s v="Niranjan Iyengar"/>
    <s v="Preity Zinta"/>
    <s v="India"/>
    <n v="0"/>
    <n v="13200241"/>
    <n v="21859312.13423913"/>
    <n v="0"/>
    <n v="7174044.0217391299"/>
    <s v="Dharma Productions"/>
    <n v="186"/>
  </r>
  <r>
    <s v="View from the Top"/>
    <x v="8"/>
    <x v="3"/>
    <x v="23"/>
    <n v="184"/>
    <s v="March 21, 2003 (United States)"/>
    <x v="11"/>
    <n v="26000"/>
    <s v="Bruno Barreto"/>
    <s v="Eric Wald"/>
    <s v="Gwyneth Paltrow"/>
    <s v="United States"/>
    <n v="30000000"/>
    <n v="19526014"/>
    <n v="32334654.705434784"/>
    <n v="65.086713333333336"/>
    <n v="10611964.130434781"/>
    <s v="Miramax"/>
    <n v="87"/>
  </r>
  <r>
    <s v="Malibu's Most Wanted"/>
    <x v="8"/>
    <x v="3"/>
    <x v="23"/>
    <n v="184"/>
    <s v="April 18, 2003 (United States)"/>
    <x v="33"/>
    <n v="19000"/>
    <s v="John Whitesell"/>
    <s v="Fax Bahr"/>
    <s v="Jamie Kennedy"/>
    <s v="United States"/>
    <n v="15000000"/>
    <n v="34622504"/>
    <n v="57334113.960869566"/>
    <n v="230.81669333333332"/>
    <n v="18816578.260869563"/>
    <s v="Warner Bros."/>
    <n v="86"/>
  </r>
  <r>
    <s v="Kangaroo Jack"/>
    <x v="1"/>
    <x v="2"/>
    <x v="23"/>
    <n v="184"/>
    <s v="January 17, 2003 (United States)"/>
    <x v="44"/>
    <n v="30000"/>
    <s v="David McNally"/>
    <s v="Steve Bing"/>
    <s v="Anthony Anderson"/>
    <s v="United States"/>
    <n v="60000000"/>
    <n v="88929111"/>
    <n v="147264674.57445651"/>
    <n v="148.21518499999999"/>
    <n v="48331038.586956523"/>
    <s v="Castle Rock Entertainment"/>
    <n v="89"/>
  </r>
  <r>
    <s v="The Return"/>
    <x v="4"/>
    <x v="0"/>
    <x v="23"/>
    <n v="184"/>
    <s v="June 25, 2003 (Russia)"/>
    <x v="45"/>
    <n v="44000"/>
    <s v="Andrey Zvyagintsev"/>
    <s v="Vladimir Moiseenko"/>
    <s v="Vladimir Garin"/>
    <s v="Russia"/>
    <n v="0"/>
    <n v="8482993"/>
    <n v="14047651.995108696"/>
    <n v="0"/>
    <n v="4610322.2826086953"/>
    <s v="Ren Film"/>
    <n v="110"/>
  </r>
  <r>
    <s v="Radio"/>
    <x v="1"/>
    <x v="5"/>
    <x v="23"/>
    <n v="184"/>
    <s v="October 24, 2003 (United States)"/>
    <x v="15"/>
    <n v="39000"/>
    <s v="Michael Tollin"/>
    <s v="Mike Rich"/>
    <s v="Cuba Gooding Jr."/>
    <s v="United States"/>
    <n v="35000000"/>
    <n v="53293628"/>
    <n v="88253089.410869569"/>
    <n v="152.26750857142858"/>
    <n v="28963928.260869563"/>
    <s v="Revolution Studios"/>
    <n v="109"/>
  </r>
  <r>
    <s v="The Recruit"/>
    <x v="8"/>
    <x v="2"/>
    <x v="23"/>
    <n v="184"/>
    <s v="January 31, 2003 (United States)"/>
    <x v="14"/>
    <n v="131000"/>
    <s v="Roger Donaldson"/>
    <s v="Roger Towne"/>
    <s v="Al Pacino"/>
    <s v="United States"/>
    <n v="46000000"/>
    <n v="101191884"/>
    <n v="167571560.08043477"/>
    <n v="219.98235652173915"/>
    <n v="54995589.130434781"/>
    <s v="Touchstone Pictures"/>
    <n v="115"/>
  </r>
  <r>
    <s v="Coffee and Cigarettes"/>
    <x v="0"/>
    <x v="3"/>
    <x v="23"/>
    <n v="184"/>
    <s v="June 11, 2004 (United States)"/>
    <x v="12"/>
    <n v="61000"/>
    <s v="Jim Jarmusch"/>
    <s v="Jim Jarmusch"/>
    <s v="Bill Murray"/>
    <s v="United States"/>
    <n v="0"/>
    <n v="7929307"/>
    <n v="13130760.015760869"/>
    <n v="0"/>
    <n v="4309405.9782608692"/>
    <s v="Asmik Ace Entertainment"/>
    <n v="95"/>
  </r>
  <r>
    <s v="Young Adam"/>
    <x v="5"/>
    <x v="6"/>
    <x v="23"/>
    <n v="184"/>
    <s v="September 26, 2003 (United Kingdom)"/>
    <x v="5"/>
    <n v="13000"/>
    <s v="David Mackenzie"/>
    <s v="Alexander Trocchi"/>
    <s v="Ewan McGregor"/>
    <s v="United Kingdom"/>
    <n v="6400000"/>
    <n v="2561820"/>
    <n v="4242318.2282608692"/>
    <n v="40.028437500000003"/>
    <n v="1392293.4782608694"/>
    <s v="Recorded Picture Company (RPC)"/>
    <n v="98"/>
  </r>
  <r>
    <s v="Hollywood Homicide"/>
    <x v="8"/>
    <x v="2"/>
    <x v="23"/>
    <n v="184"/>
    <s v="June 13, 2003 (United States)"/>
    <x v="11"/>
    <n v="36000"/>
    <s v="Ron Shelton"/>
    <s v="Robert Souza"/>
    <s v="Harrison Ford"/>
    <s v="United States"/>
    <n v="75000000"/>
    <n v="51142659"/>
    <n v="84691131.507065222"/>
    <n v="68.190211999999988"/>
    <n v="27794923.369565215"/>
    <s v="Revolution Studios"/>
    <n v="116"/>
  </r>
  <r>
    <s v="Evil"/>
    <x v="4"/>
    <x v="0"/>
    <x v="23"/>
    <n v="184"/>
    <s v="September 26, 2003 (Sweden)"/>
    <x v="40"/>
    <n v="36000"/>
    <s v="Mikael HÃ¥fstrÃ¶m"/>
    <s v="Jan Guillou"/>
    <s v="Andreas Wilson"/>
    <s v="Sweden"/>
    <n v="0"/>
    <n v="528245"/>
    <n v="874762.23641304346"/>
    <n v="0"/>
    <n v="287089.67391304346"/>
    <s v="Moviola Film och Television AB"/>
    <n v="113"/>
  </r>
  <r>
    <s v="National Security"/>
    <x v="8"/>
    <x v="2"/>
    <x v="23"/>
    <n v="184"/>
    <s v="January 17, 2003 (United States)"/>
    <x v="41"/>
    <n v="49000"/>
    <s v="Dennis Dugan"/>
    <s v="Jay Scherick"/>
    <s v="Martin Lawrence"/>
    <s v="United States"/>
    <n v="0"/>
    <n v="50097949"/>
    <n v="82961114.458152175"/>
    <n v="0"/>
    <n v="27227146.195652172"/>
    <s v="Columbia Pictures"/>
    <n v="88"/>
  </r>
  <r>
    <s v="The Triplets of Belleville"/>
    <x v="8"/>
    <x v="10"/>
    <x v="23"/>
    <n v="184"/>
    <s v="February 13, 2004 (United States)"/>
    <x v="40"/>
    <n v="51000"/>
    <s v="Sylvain Chomet"/>
    <s v="Sylvain Chomet"/>
    <s v="MichÃ¨le Caucheteux"/>
    <s v="France"/>
    <n v="9500000"/>
    <n v="14776760"/>
    <n v="24469993.326086957"/>
    <n v="155.54484210526317"/>
    <n v="8030847.8260869561"/>
    <s v="Les Armateurs"/>
    <n v="80"/>
  </r>
  <r>
    <s v="Untold Scandal"/>
    <x v="3"/>
    <x v="0"/>
    <x v="23"/>
    <n v="184"/>
    <s v="October 2, 2003 (South Korea)"/>
    <x v="15"/>
    <n v="2200"/>
    <s v="Je-yong Lee"/>
    <s v="Dae-woo Kim"/>
    <s v="Mi-sook Lee"/>
    <s v="South Korea"/>
    <n v="0"/>
    <n v="5762801"/>
    <n v="9543073.1777173914"/>
    <n v="0"/>
    <n v="3131957.0652173911"/>
    <s v="B.O.M. Film Productions Co."/>
    <n v="124"/>
  </r>
  <r>
    <s v="Twentynine Palms"/>
    <x v="9"/>
    <x v="0"/>
    <x v="23"/>
    <n v="184"/>
    <s v="September 17, 2003 (France)"/>
    <x v="33"/>
    <n v="4400"/>
    <s v="Bruno Dumont"/>
    <s v="Bruno Dumont"/>
    <s v="Yekaterina Golubeva"/>
    <s v="France"/>
    <n v="0"/>
    <n v="167999"/>
    <n v="278202.69184782606"/>
    <n v="0"/>
    <n v="91303.804347826081"/>
    <s v="3B Productions"/>
    <n v="119"/>
  </r>
  <r>
    <s v="Stuck on You"/>
    <x v="8"/>
    <x v="3"/>
    <x v="23"/>
    <n v="184"/>
    <s v="December 12, 2003 (United States)"/>
    <x v="46"/>
    <n v="52000"/>
    <s v="Bobby Farrelly"/>
    <s v="Charles B. Wessler"/>
    <s v="Matt Damon"/>
    <s v="United States"/>
    <n v="55000000"/>
    <n v="65784503"/>
    <n v="108937706.87010869"/>
    <n v="119.60818727272726"/>
    <n v="35752447.282608695"/>
    <s v="Twentieth Century Fox"/>
    <n v="118"/>
  </r>
  <r>
    <s v="Ned Kelly"/>
    <x v="0"/>
    <x v="2"/>
    <x v="23"/>
    <n v="184"/>
    <s v="March 26, 2004 (United States)"/>
    <x v="16"/>
    <n v="26000"/>
    <s v="Gregor Jordan"/>
    <s v="Robert Drewe"/>
    <s v="Heath Ledger"/>
    <s v="Australia"/>
    <n v="0"/>
    <n v="6585516"/>
    <n v="10905471.332608696"/>
    <n v="0"/>
    <n v="3579084.7826086953"/>
    <s v="Australian Film Finance Corporation (AFFC)"/>
    <n v="110"/>
  </r>
  <r>
    <s v="Tokyo Godfathers"/>
    <x v="8"/>
    <x v="10"/>
    <x v="23"/>
    <n v="184"/>
    <s v="November 8, 2003 (Japan)"/>
    <x v="40"/>
    <n v="33000"/>
    <s v="Satoshi Kon"/>
    <s v="Satoshi Kon"/>
    <s v="TÃ´ru Emori"/>
    <s v="Japan"/>
    <n v="0"/>
    <n v="453133"/>
    <n v="750378.39728260867"/>
    <n v="0"/>
    <n v="246267.93478260867"/>
    <s v="Madhouse"/>
    <n v="92"/>
  </r>
  <r>
    <s v="Dorm Daze"/>
    <x v="0"/>
    <x v="3"/>
    <x v="23"/>
    <n v="184"/>
    <s v="August 20, 2004 (Russia)"/>
    <x v="26"/>
    <n v="7700"/>
    <s v="David Hillenbrand"/>
    <s v="Pat Casey"/>
    <s v="Tatyana Ali"/>
    <s v="United States"/>
    <n v="0"/>
    <n v="436365"/>
    <n v="722610.95380434778"/>
    <n v="0"/>
    <n v="237154.89130434781"/>
    <s v="National Lampoon"/>
    <n v="96"/>
  </r>
  <r>
    <s v="The Blind Swordsman: Zatoichi"/>
    <x v="0"/>
    <x v="2"/>
    <x v="23"/>
    <n v="184"/>
    <s v="September 6, 2003 (Japan)"/>
    <x v="24"/>
    <n v="48000"/>
    <s v="Takeshi Kitano"/>
    <s v="Takeshi Kitano"/>
    <s v="Takeshi Kitano"/>
    <s v="Japan"/>
    <n v="0"/>
    <n v="34196922"/>
    <n v="56629359.420652173"/>
    <n v="0"/>
    <n v="18585283.695652172"/>
    <s v="Asahi National Broadcasting Company"/>
    <n v="116"/>
  </r>
  <r>
    <s v="Bright Young Things"/>
    <x v="0"/>
    <x v="3"/>
    <x v="23"/>
    <n v="184"/>
    <s v="October 3, 2003 (United Kingdom)"/>
    <x v="14"/>
    <n v="5400"/>
    <s v="Stephen Fry"/>
    <s v="Stephen Fry"/>
    <s v="Stephen Campbell Moore"/>
    <s v="United Kingdom"/>
    <n v="0"/>
    <n v="2905499"/>
    <n v="4811443.1809782609"/>
    <n v="0"/>
    <n v="1579075.5434782607"/>
    <s v="The Film Consortium"/>
    <n v="102"/>
  </r>
  <r>
    <s v="Love Me If You Dare"/>
    <x v="0"/>
    <x v="3"/>
    <x v="23"/>
    <n v="184"/>
    <s v="May 28, 2004 (United States)"/>
    <x v="37"/>
    <n v="68000"/>
    <s v="Yann Samuell"/>
    <s v="Yann Samuell"/>
    <s v="Guillaume Canet"/>
    <s v="France"/>
    <n v="0"/>
    <n v="8604201"/>
    <n v="14248369.808152175"/>
    <n v="0"/>
    <n v="4676196.1956521738"/>
    <s v="Nord-Ouest Films"/>
    <n v="93"/>
  </r>
  <r>
    <s v="Bulletproof Monk"/>
    <x v="8"/>
    <x v="2"/>
    <x v="23"/>
    <n v="184"/>
    <s v="April 16, 2003 (United States)"/>
    <x v="30"/>
    <n v="48000"/>
    <s v="Paul Hunter"/>
    <s v="Ethan Reiff"/>
    <s v="Chow Yun-Fat"/>
    <s v="United States"/>
    <n v="52000000"/>
    <n v="37713879"/>
    <n v="62453363.757065222"/>
    <n v="72.526690384615392"/>
    <n v="20496673.369565215"/>
    <s v="Metro-Goldwyn-Mayer (MGM)"/>
    <n v="104"/>
  </r>
  <r>
    <s v="Down with Love"/>
    <x v="8"/>
    <x v="3"/>
    <x v="23"/>
    <n v="184"/>
    <s v="May 16, 2003 (United States)"/>
    <x v="21"/>
    <n v="40000"/>
    <s v="Peyton Reed"/>
    <s v="Eve Ahlert"/>
    <s v="Ewan McGregor"/>
    <s v="United States"/>
    <n v="35000000"/>
    <n v="39468111"/>
    <n v="65358333.813586958"/>
    <n v="112.76603142857142"/>
    <n v="21450060.326086957"/>
    <s v="Fox 2000 Pictures"/>
    <n v="101"/>
  </r>
  <r>
    <s v="Biker Boyz"/>
    <x v="8"/>
    <x v="2"/>
    <x v="23"/>
    <n v="184"/>
    <s v="January 31, 2003 (United States)"/>
    <x v="32"/>
    <n v="13000"/>
    <s v="Reggie Rock Bythewood"/>
    <s v="Michael Gougis"/>
    <s v="Laurence Fishburne"/>
    <s v="United States"/>
    <n v="24000000"/>
    <n v="23510621"/>
    <n v="38933077.275543481"/>
    <n v="97.960920833333333"/>
    <n v="12777511.413043479"/>
    <s v="Dreamworks Pictures"/>
    <n v="110"/>
  </r>
  <r>
    <s v="The Green Butchers"/>
    <x v="0"/>
    <x v="3"/>
    <x v="23"/>
    <n v="184"/>
    <s v="March 21, 2003 (Denmark)"/>
    <x v="4"/>
    <n v="21000"/>
    <s v="Anders Thomas Jensen"/>
    <s v="Anders Thomas Jensen"/>
    <s v="Nikolaj Lie Kaas"/>
    <s v="Denmark"/>
    <n v="0"/>
    <n v="3783"/>
    <n v="6264.5657608695656"/>
    <n v="0"/>
    <n v="2055.978260869565"/>
    <s v="M&amp;M Productions"/>
    <n v="100"/>
  </r>
  <r>
    <s v="The Medallion"/>
    <x v="8"/>
    <x v="2"/>
    <x v="23"/>
    <n v="184"/>
    <s v="August 22, 2003 (United States)"/>
    <x v="11"/>
    <n v="40000"/>
    <s v="Gordon Chan"/>
    <s v="Alfred Cheung"/>
    <s v="Jackie Chan"/>
    <s v="Hong Kong"/>
    <n v="41000000"/>
    <n v="34268701"/>
    <n v="56748223.88423913"/>
    <n v="83.582197560975615"/>
    <n v="18624294.021739129"/>
    <s v="Emperor Multimedia Group (EMG)"/>
    <n v="88"/>
  </r>
  <r>
    <s v="American Splendor"/>
    <x v="0"/>
    <x v="5"/>
    <x v="23"/>
    <n v="184"/>
    <s v="September 12, 2003 (United States)"/>
    <x v="34"/>
    <n v="48000"/>
    <s v="Shari Springer Berman"/>
    <s v="Harvey Pekar"/>
    <s v="Paul Giamatti"/>
    <s v="United States"/>
    <n v="0"/>
    <n v="7986084"/>
    <n v="13224781.493478261"/>
    <n v="0"/>
    <n v="4340263.0434782607"/>
    <s v="Good Machine"/>
    <n v="101"/>
  </r>
  <r>
    <s v="The Shape of Things"/>
    <x v="0"/>
    <x v="3"/>
    <x v="23"/>
    <n v="184"/>
    <s v="May 16, 2003 (United States)"/>
    <x v="17"/>
    <n v="11000"/>
    <s v="Neil LaBute"/>
    <s v="Neil LaBute"/>
    <s v="Paul Rudd"/>
    <s v="United States"/>
    <n v="4000000"/>
    <n v="826617"/>
    <n v="1368859.7820652174"/>
    <n v="20.665425000000003"/>
    <n v="449248.36956521735"/>
    <s v="Mepris Films"/>
    <n v="96"/>
  </r>
  <r>
    <s v="Party Monster"/>
    <x v="0"/>
    <x v="5"/>
    <x v="23"/>
    <n v="184"/>
    <s v="October 17, 2003 (United Kingdom)"/>
    <x v="21"/>
    <n v="15000"/>
    <s v="Fenton Bailey"/>
    <s v="Fenton Bailey"/>
    <s v="Macaulay Culkin"/>
    <s v="United States"/>
    <n v="5000000"/>
    <n v="782606"/>
    <n v="1295978.522826087"/>
    <n v="15.65212"/>
    <n v="425329.34782608692"/>
    <s v="World of Wonder Productions"/>
    <n v="98"/>
  </r>
  <r>
    <s v="Bringing Down the House"/>
    <x v="8"/>
    <x v="3"/>
    <x v="23"/>
    <n v="184"/>
    <s v="March 7, 2003 (United States)"/>
    <x v="41"/>
    <n v="35000"/>
    <s v="Adam Shankman"/>
    <s v="Jason Filardi"/>
    <s v="Steve Martin"/>
    <s v="United States"/>
    <n v="33000000"/>
    <n v="164729679"/>
    <n v="272788767.34402174"/>
    <n v="499.18084545454542"/>
    <n v="89526999.456521735"/>
    <s v="Touchstone Pictures"/>
    <n v="105"/>
  </r>
  <r>
    <s v="Willard"/>
    <x v="8"/>
    <x v="0"/>
    <x v="23"/>
    <n v="184"/>
    <s v="March 14, 2003 (United States)"/>
    <x v="10"/>
    <n v="18000"/>
    <s v="Glen Morgan"/>
    <s v="Glen Morgan"/>
    <s v="Crispin Glover"/>
    <s v="Canada"/>
    <n v="20000000"/>
    <n v="8564586"/>
    <n v="14182768.229347827"/>
    <n v="42.822929999999999"/>
    <n v="4654666.3043478262"/>
    <s v="New Line Cinema"/>
    <n v="100"/>
  </r>
  <r>
    <s v="Love Don't Cost a Thing"/>
    <x v="8"/>
    <x v="3"/>
    <x v="23"/>
    <n v="184"/>
    <s v="December 12, 2003 (United States)"/>
    <x v="33"/>
    <n v="8200"/>
    <s v="Troy Byer"/>
    <s v="Michael Swerdlick"/>
    <s v="Nick Cannon"/>
    <s v="United States"/>
    <n v="0"/>
    <n v="21964072"/>
    <n v="36372025.752173916"/>
    <n v="0"/>
    <n v="11936995.652173912"/>
    <s v="Alcon Entertainment"/>
    <n v="100"/>
  </r>
  <r>
    <s v="The Best of Youth"/>
    <x v="0"/>
    <x v="0"/>
    <x v="23"/>
    <n v="184"/>
    <s v="June 20, 2003 (Italy)"/>
    <x v="55"/>
    <n v="21000"/>
    <s v="Marco Tullio Giordana"/>
    <s v="Sandro Petraglia"/>
    <s v="Luigi Lo Cascio"/>
    <s v="Italy"/>
    <n v="0"/>
    <n v="2799773"/>
    <n v="4636363.2233695649"/>
    <n v="0"/>
    <n v="1521615.7608695652"/>
    <s v="BiBi Film"/>
    <n v="366"/>
  </r>
  <r>
    <s v="The in-Laws"/>
    <x v="8"/>
    <x v="2"/>
    <x v="23"/>
    <n v="184"/>
    <s v="May 23, 2003 (United States)"/>
    <x v="46"/>
    <n v="16000"/>
    <s v="Andrew Fleming"/>
    <s v="Andrew Bergman"/>
    <s v="Albert Brooks"/>
    <s v="United States"/>
    <n v="40000000"/>
    <n v="26891849"/>
    <n v="44532317.338586956"/>
    <n v="67.229622499999991"/>
    <n v="14615135.326086955"/>
    <s v="Franchise Pictures"/>
    <n v="98"/>
  </r>
  <r>
    <s v="Confidence"/>
    <x v="0"/>
    <x v="6"/>
    <x v="23"/>
    <n v="184"/>
    <s v="April 25, 2003 (United States)"/>
    <x v="17"/>
    <n v="34000"/>
    <s v="James Foley"/>
    <s v="Doug Jung"/>
    <s v="Edward Burns"/>
    <s v="United States"/>
    <n v="15000000"/>
    <n v="23014206"/>
    <n v="38111024.827173911"/>
    <n v="153.42804000000001"/>
    <n v="12507720.652173912"/>
    <s v="Lions Gate Films"/>
    <n v="97"/>
  </r>
  <r>
    <s v="Latter Days"/>
    <x v="0"/>
    <x v="3"/>
    <x v="23"/>
    <n v="184"/>
    <s v="July 1, 2004 (Israel)"/>
    <x v="9"/>
    <n v="17000"/>
    <s v="C. Jay Cox"/>
    <s v="C. Jay Cox"/>
    <s v="Wes Ramsey"/>
    <s v="United States"/>
    <n v="850000"/>
    <n v="865028"/>
    <n v="1432467.5630434782"/>
    <n v="101.76799999999999"/>
    <n v="470123.91304347821"/>
    <s v="Funny Boy Films"/>
    <n v="107"/>
  </r>
  <r>
    <s v="Beyond Borders"/>
    <x v="0"/>
    <x v="1"/>
    <x v="23"/>
    <n v="184"/>
    <s v="October 24, 2003 (United States)"/>
    <x v="16"/>
    <n v="26000"/>
    <s v="Martin Campbell"/>
    <s v="Caspian Tredwell-Owen"/>
    <s v="Clive Owen"/>
    <s v="Germany"/>
    <n v="35000000"/>
    <n v="11705002"/>
    <n v="19383228.855434783"/>
    <n v="33.442862857142856"/>
    <n v="6361414.1304347822"/>
    <s v="Mandalay Pictures"/>
    <n v="127"/>
  </r>
  <r>
    <s v="It Runs in the Family"/>
    <x v="8"/>
    <x v="3"/>
    <x v="23"/>
    <n v="184"/>
    <s v="April 25, 2003 (United States)"/>
    <x v="41"/>
    <n v="4700"/>
    <s v="Fred Schepisi"/>
    <s v="Jesse Wigutow"/>
    <s v="Kirk Douglas"/>
    <s v="United States"/>
    <n v="0"/>
    <n v="8211508"/>
    <n v="13598078.736956522"/>
    <n v="0"/>
    <n v="4462776.0869565215"/>
    <s v="Buena Vista International"/>
    <n v="109"/>
  </r>
  <r>
    <s v="Chasing Papi"/>
    <x v="1"/>
    <x v="3"/>
    <x v="23"/>
    <n v="184"/>
    <s v="April 16, 2003 (United States)"/>
    <x v="25"/>
    <n v="4000"/>
    <s v="Linda Mendoza"/>
    <s v="Laura Angelica Simon"/>
    <s v="Eduardo VerÃ¡stegui"/>
    <s v="United States"/>
    <n v="0"/>
    <n v="12661189"/>
    <n v="20966653.74076087"/>
    <n v="0"/>
    <n v="6881080.9782608692"/>
    <s v="Fox 2000 Pictures"/>
    <n v="80"/>
  </r>
  <r>
    <s v="The Fighting Temptations"/>
    <x v="8"/>
    <x v="3"/>
    <x v="23"/>
    <n v="184"/>
    <s v="September 19, 2003 (United States)"/>
    <x v="41"/>
    <n v="6900"/>
    <s v="Jonathan Lynn"/>
    <s v="Elizabeth Hunter"/>
    <s v="Cuba Gooding Jr."/>
    <s v="United States"/>
    <n v="30000000"/>
    <n v="33972062"/>
    <n v="56256996.148913041"/>
    <n v="113.24020666666668"/>
    <n v="18463077.173913043"/>
    <s v="Paramount Pictures"/>
    <n v="123"/>
  </r>
  <r>
    <s v="Anything Else"/>
    <x v="0"/>
    <x v="3"/>
    <x v="23"/>
    <n v="184"/>
    <s v="September 19, 2003 (United States)"/>
    <x v="21"/>
    <n v="30000"/>
    <s v="Woody Allen"/>
    <s v="Woody Allen"/>
    <s v="Woody Allen"/>
    <s v="United States"/>
    <n v="18000000"/>
    <n v="13585075"/>
    <n v="22496588.872282609"/>
    <n v="75.472638888888895"/>
    <n v="7383192.9347826084"/>
    <s v="Dreamworks Pictures"/>
    <n v="108"/>
  </r>
  <r>
    <s v="I Capture the Castle"/>
    <x v="0"/>
    <x v="0"/>
    <x v="23"/>
    <n v="184"/>
    <s v="August 8, 2003 (United States)"/>
    <x v="15"/>
    <n v="7200"/>
    <s v="Tim Fywell"/>
    <s v="Dodie Smith"/>
    <s v="Romola Garai"/>
    <s v="United Kingdom"/>
    <n v="8000000"/>
    <n v="6586341"/>
    <n v="10906837.514673913"/>
    <n v="82.329262499999999"/>
    <n v="3579533.1521739131"/>
    <s v="BBC Films"/>
    <n v="113"/>
  </r>
  <r>
    <s v="Camp"/>
    <x v="8"/>
    <x v="3"/>
    <x v="23"/>
    <n v="184"/>
    <s v="August 29, 2003 (United States)"/>
    <x v="19"/>
    <n v="5700"/>
    <s v="Todd Graff"/>
    <s v="Todd Graff"/>
    <s v="Don Dixon"/>
    <s v="United States"/>
    <n v="0"/>
    <n v="2707738"/>
    <n v="4483955.264130435"/>
    <n v="0"/>
    <n v="1471596.7391304348"/>
    <s v="IFC Productions"/>
    <n v="114"/>
  </r>
  <r>
    <s v="The Jungle Book 2"/>
    <x v="2"/>
    <x v="10"/>
    <x v="23"/>
    <n v="184"/>
    <s v="February 14, 2003 (United States)"/>
    <x v="20"/>
    <n v="15000"/>
    <s v="Steve Trenbirth"/>
    <s v="Karl Geurs"/>
    <s v="John Goodman"/>
    <s v="United States"/>
    <n v="20000000"/>
    <n v="186303759"/>
    <n v="308514974.82228261"/>
    <n v="931.51879500000007"/>
    <n v="101252042.93478261"/>
    <s v="Disney Television Animation"/>
    <n v="72"/>
  </r>
  <r>
    <s v="My Boss's Daughter"/>
    <x v="8"/>
    <x v="3"/>
    <x v="23"/>
    <n v="184"/>
    <s v="August 22, 2003 (United States)"/>
    <x v="32"/>
    <n v="29000"/>
    <s v="David Zucker"/>
    <s v="David Dorfman"/>
    <s v="Ashton Kutcher"/>
    <s v="United States"/>
    <n v="14000000"/>
    <n v="18191005"/>
    <n v="30123908.823369566"/>
    <n v="129.93574999999998"/>
    <n v="9886415.7608695645"/>
    <s v="Dimension Films"/>
    <n v="86"/>
  </r>
  <r>
    <s v="A Guy Thing"/>
    <x v="8"/>
    <x v="3"/>
    <x v="23"/>
    <n v="184"/>
    <s v="January 17, 2003 (United States)"/>
    <x v="41"/>
    <n v="17000"/>
    <s v="Chris Koch"/>
    <s v="Greg Glienna"/>
    <s v="Jason Lee"/>
    <s v="United States"/>
    <n v="20000000"/>
    <n v="17432163"/>
    <n v="28867282.967934784"/>
    <n v="87.160814999999999"/>
    <n v="9474001.6304347813"/>
    <s v="Metro-Goldwyn-Mayer (MGM)"/>
    <n v="101"/>
  </r>
  <r>
    <s v="Intermission"/>
    <x v="0"/>
    <x v="3"/>
    <x v="23"/>
    <n v="184"/>
    <s v="April 16, 2004 (United States)"/>
    <x v="8"/>
    <n v="15000"/>
    <s v="John Crowley"/>
    <s v="Mark O'Rowe"/>
    <s v="Cillian Murphy"/>
    <s v="Ireland"/>
    <n v="5000000"/>
    <n v="5175215"/>
    <n v="8570043.5353260878"/>
    <n v="103.5043"/>
    <n v="2812616.8478260869"/>
    <s v="British Broadcasting Corporation (BBC)"/>
    <n v="105"/>
  </r>
  <r>
    <s v="All the Real Girls"/>
    <x v="0"/>
    <x v="0"/>
    <x v="23"/>
    <n v="184"/>
    <s v="August 1, 2003 (United Kingdom)"/>
    <x v="8"/>
    <n v="10000"/>
    <s v="David Gordon Green"/>
    <s v="David Gordon Green"/>
    <s v="Zooey Deschanel"/>
    <s v="United States"/>
    <n v="2500000"/>
    <n v="579986"/>
    <n v="960444.20760869561"/>
    <n v="23.199439999999999"/>
    <n v="315209.78260869562"/>
    <s v="Jasmine Productions Inc."/>
    <n v="108"/>
  </r>
  <r>
    <s v="From Justin to Kelly"/>
    <x v="1"/>
    <x v="3"/>
    <x v="23"/>
    <n v="184"/>
    <s v="June 20, 2003 (United States)"/>
    <x v="67"/>
    <n v="25000"/>
    <s v="Robert Iscove"/>
    <s v="Kim Fuller"/>
    <s v="Kelly Clarkson"/>
    <s v="United States"/>
    <n v="12000000"/>
    <n v="4928883"/>
    <n v="8162123.0983695649"/>
    <n v="41.074024999999999"/>
    <n v="2678740.760869565"/>
    <s v="19 Entertainment"/>
    <n v="81"/>
  </r>
  <r>
    <s v="Owning Mahowny"/>
    <x v="0"/>
    <x v="6"/>
    <x v="23"/>
    <n v="184"/>
    <s v="September 25, 2003 (Argentina)"/>
    <x v="12"/>
    <n v="13000"/>
    <s v="Richard Kwietniowski"/>
    <s v="Gary Stephen Ross"/>
    <s v="Philip Seymour Hoffman"/>
    <s v="Canada"/>
    <n v="10000000"/>
    <n v="1271244"/>
    <n v="2105152.4282608698"/>
    <n v="12.712439999999999"/>
    <n v="690893.47826086951"/>
    <s v="Alliance Atlantis Communications"/>
    <n v="104"/>
  </r>
  <r>
    <s v="Head of State"/>
    <x v="8"/>
    <x v="3"/>
    <x v="23"/>
    <n v="184"/>
    <s v="March 28, 2003 (United States)"/>
    <x v="30"/>
    <n v="18000"/>
    <s v="Chris Rock"/>
    <s v="Chris Rock"/>
    <s v="Chris Rock"/>
    <s v="United States"/>
    <n v="35200000"/>
    <n v="38620484"/>
    <n v="63954681.92826087"/>
    <n v="109.71728409090909"/>
    <n v="20989393.478260867"/>
    <s v="Dreamworks Pictures"/>
    <n v="95"/>
  </r>
  <r>
    <s v="The Singing Detective"/>
    <x v="0"/>
    <x v="3"/>
    <x v="23"/>
    <n v="184"/>
    <s v="November 14, 2003 (Brazil)"/>
    <x v="30"/>
    <n v="8200"/>
    <s v="Keith Gordon"/>
    <s v="Dennis Potter"/>
    <s v="Robert Downey Jr."/>
    <s v="United States"/>
    <n v="8000000"/>
    <n v="435625"/>
    <n v="721385.52989130432"/>
    <n v="5.4453125"/>
    <n v="236752.71739130435"/>
    <s v="Icon Productions"/>
    <n v="109"/>
  </r>
  <r>
    <s v="Pieces of April"/>
    <x v="8"/>
    <x v="3"/>
    <x v="23"/>
    <n v="184"/>
    <s v="November 28, 2003 (United States)"/>
    <x v="9"/>
    <n v="20000"/>
    <s v="Peter Hedges"/>
    <s v="Peter Hedges"/>
    <s v="Katie Holmes"/>
    <s v="United States"/>
    <n v="300000"/>
    <n v="3282321"/>
    <n v="5435452.2211956521"/>
    <n v="1094.107"/>
    <n v="1783870.1086956521"/>
    <s v="United Artists"/>
    <n v="80"/>
  </r>
  <r>
    <s v="Code 46"/>
    <x v="0"/>
    <x v="0"/>
    <x v="23"/>
    <n v="184"/>
    <s v="September 17, 2004 (United Kingdom)"/>
    <x v="19"/>
    <n v="20000"/>
    <s v="Michael Winterbottom"/>
    <s v="Frank Cottrell Boyce"/>
    <s v="Tim Robbins"/>
    <s v="United Kingdom"/>
    <n v="7500000"/>
    <n v="886018"/>
    <n v="1467226.5467391305"/>
    <n v="11.813573333333334"/>
    <n v="481531.52173913043"/>
    <s v="BBC Films"/>
    <n v="93"/>
  </r>
  <r>
    <s v="Time of the Wolf"/>
    <x v="0"/>
    <x v="0"/>
    <x v="23"/>
    <n v="184"/>
    <s v="October 8, 2003 (France)"/>
    <x v="14"/>
    <n v="10000"/>
    <s v="Michael Haneke"/>
    <s v="Michael Haneke"/>
    <s v="Isabelle Huppert"/>
    <s v="France"/>
    <n v="0"/>
    <n v="499149"/>
    <n v="826579.89293478266"/>
    <n v="0"/>
    <n v="271276.63043478259"/>
    <s v="Arte France CinÃ©ma"/>
    <n v="114"/>
  </r>
  <r>
    <s v="Barely Legal"/>
    <x v="0"/>
    <x v="3"/>
    <x v="23"/>
    <n v="184"/>
    <s v="May 25, 2006 (Thailand)"/>
    <x v="32"/>
    <n v="5900"/>
    <s v="David Mickey Evans"/>
    <s v="David H. Steinberg"/>
    <s v="Erik von Detten"/>
    <s v="Germany"/>
    <n v="0"/>
    <n v="83439"/>
    <n v="138173.17010869566"/>
    <n v="0"/>
    <n v="45347.282608695648"/>
    <s v="International West Pictures (IWP)"/>
    <n v="90"/>
  </r>
  <r>
    <s v="Nathalie..."/>
    <x v="3"/>
    <x v="0"/>
    <x v="23"/>
    <n v="184"/>
    <s v="January 7, 2004 (France)"/>
    <x v="21"/>
    <n v="4500"/>
    <s v="Anne Fontaine"/>
    <s v="Philippe Blasband"/>
    <s v="Fanny Ardant"/>
    <s v="France"/>
    <n v="0"/>
    <n v="5254422"/>
    <n v="8701208.6054347828"/>
    <n v="0"/>
    <n v="2855664.1304347827"/>
    <s v="Les Films Alain Sarde"/>
    <n v="100"/>
  </r>
  <r>
    <s v="The Order"/>
    <x v="0"/>
    <x v="4"/>
    <x v="23"/>
    <n v="184"/>
    <s v="September 5, 2003 (United States)"/>
    <x v="33"/>
    <n v="17000"/>
    <s v="Brian Helgeland"/>
    <s v="Brian Helgeland"/>
    <s v="Heath Ledger"/>
    <s v="United States"/>
    <n v="38000000"/>
    <n v="11560806"/>
    <n v="19144443.414130434"/>
    <n v="30.423173684210525"/>
    <n v="6283046.7391304346"/>
    <s v="Twentieth Century Fox"/>
    <n v="102"/>
  </r>
  <r>
    <s v="Gozu"/>
    <x v="0"/>
    <x v="6"/>
    <x v="23"/>
    <n v="184"/>
    <s v="July 14, 2004 (France)"/>
    <x v="9"/>
    <n v="11000"/>
    <s v="Takashi Miike"/>
    <s v="Sakichi Sato"/>
    <s v="YÃ»ta Sone"/>
    <s v="Japan"/>
    <n v="0"/>
    <n v="58202"/>
    <n v="96381.246739130438"/>
    <n v="0"/>
    <n v="31631.521739130432"/>
    <s v="Rakueisha"/>
    <n v="129"/>
  </r>
  <r>
    <s v="Veronica Guerin"/>
    <x v="0"/>
    <x v="5"/>
    <x v="23"/>
    <n v="184"/>
    <s v="October 17, 2003 (United States)"/>
    <x v="15"/>
    <n v="20000"/>
    <s v="Joel Schumacher"/>
    <s v="Carol Doyle"/>
    <s v="Cate Blanchett"/>
    <s v="Ireland"/>
    <n v="17000000"/>
    <n v="9439660"/>
    <n v="15631871.75"/>
    <n v="55.527411764705882"/>
    <n v="5130250"/>
    <s v="Touchstone Pictures"/>
    <n v="98"/>
  </r>
  <r>
    <s v="Shade"/>
    <x v="0"/>
    <x v="6"/>
    <x v="23"/>
    <n v="184"/>
    <s v="May 9, 2004 (United States)"/>
    <x v="21"/>
    <n v="12000"/>
    <s v="Damian Nieman"/>
    <s v="Damian Nieman"/>
    <s v="Joe Nicolo"/>
    <s v="United States"/>
    <n v="10000000"/>
    <n v="459098"/>
    <n v="760256.3076086957"/>
    <n v="4.5909800000000001"/>
    <n v="249509.78260869565"/>
    <s v="Cobalt Media Group"/>
    <n v="101"/>
  </r>
  <r>
    <s v="The Mother"/>
    <x v="0"/>
    <x v="0"/>
    <x v="23"/>
    <n v="184"/>
    <s v="June 18, 2004 (United States)"/>
    <x v="8"/>
    <n v="4000"/>
    <s v="Roger Michell"/>
    <s v="Hanif Kureishi"/>
    <s v="Anne Reid"/>
    <s v="United Kingdom"/>
    <n v="2500000"/>
    <n v="3039587"/>
    <n v="5033489.9940217389"/>
    <n v="121.58348000000001"/>
    <n v="1651949.456521739"/>
    <s v="BBC Films"/>
    <n v="112"/>
  </r>
  <r>
    <s v="Sylvia"/>
    <x v="0"/>
    <x v="5"/>
    <x v="23"/>
    <n v="184"/>
    <s v="October 31, 2003 (United States)"/>
    <x v="21"/>
    <n v="10000"/>
    <s v="Christine Jeffs"/>
    <s v="John Brownlow"/>
    <s v="Gwyneth Paltrow"/>
    <s v="United Kingdom"/>
    <n v="0"/>
    <n v="2917393"/>
    <n v="4831139.3864130434"/>
    <n v="0"/>
    <n v="1585539.6739130435"/>
    <s v="BBC Films"/>
    <n v="100"/>
  </r>
  <r>
    <s v="Rugrats Go Wild"/>
    <x v="1"/>
    <x v="10"/>
    <x v="23"/>
    <n v="184"/>
    <s v="June 13, 2003 (United States)"/>
    <x v="41"/>
    <n v="7900"/>
    <s v="John Eng"/>
    <s v="Kate Boutilier"/>
    <s v="Jodi Carlisle"/>
    <s v="United States"/>
    <n v="25000000"/>
    <n v="55250496"/>
    <n v="91493620.278260872"/>
    <n v="221.00198400000002"/>
    <n v="30027443.478260867"/>
    <s v="Klasky-Csupo"/>
    <n v="80"/>
  </r>
  <r>
    <s v="The Divorce"/>
    <x v="8"/>
    <x v="3"/>
    <x v="23"/>
    <n v="184"/>
    <s v="August 29, 2003 (United States)"/>
    <x v="38"/>
    <n v="11000"/>
    <s v="James Ivory"/>
    <s v="Diane Johnson"/>
    <s v="Kate Hudson"/>
    <s v="United States"/>
    <n v="0"/>
    <n v="12991996"/>
    <n v="21514462.941304348"/>
    <n v="0"/>
    <n v="7060867.3913043477"/>
    <s v="Merchant Ivory Productions"/>
    <n v="117"/>
  </r>
  <r>
    <s v="Luther"/>
    <x v="8"/>
    <x v="5"/>
    <x v="23"/>
    <n v="184"/>
    <s v="September 26, 2003 (United States)"/>
    <x v="14"/>
    <n v="15000"/>
    <s v="Eric Till"/>
    <s v="Camille Thomasson"/>
    <s v="Joseph Fiennes"/>
    <s v="Germany"/>
    <n v="30000000"/>
    <n v="29632684"/>
    <n v="49071080.515217394"/>
    <n v="98.775613333333339"/>
    <n v="16104719.565217391"/>
    <s v="Eikon Film"/>
    <n v="123"/>
  </r>
  <r>
    <s v="Pride and Prejudice"/>
    <x v="1"/>
    <x v="3"/>
    <x v="23"/>
    <n v="184"/>
    <s v="December 5, 2003 (United States)"/>
    <x v="27"/>
    <n v="2500"/>
    <s v="Andrew Black"/>
    <s v="Jane Austen"/>
    <s v="Kam Heskin"/>
    <s v="United States"/>
    <n v="0"/>
    <n v="377271"/>
    <n v="624752.57445652178"/>
    <n v="0"/>
    <n v="205038.58695652173"/>
    <s v="Bestboy Pictures"/>
    <n v="104"/>
  </r>
  <r>
    <s v="Saints and Soldiers"/>
    <x v="8"/>
    <x v="2"/>
    <x v="23"/>
    <n v="184"/>
    <s v="March 25, 2005 (United States)"/>
    <x v="17"/>
    <n v="20000"/>
    <s v="Ryan Little"/>
    <s v="Geoffrey Panos"/>
    <s v="Corbin Allred"/>
    <s v="United States"/>
    <n v="780000"/>
    <n v="1310470"/>
    <n v="2170109.8315217393"/>
    <n v="168.00897435897434"/>
    <n v="712211.95652173914"/>
    <s v="Go Films"/>
    <n v="90"/>
  </r>
  <r>
    <s v="Carandiru"/>
    <x v="0"/>
    <x v="0"/>
    <x v="23"/>
    <n v="184"/>
    <s v="April 11, 2003 (Brazil)"/>
    <x v="37"/>
    <n v="19000"/>
    <s v="Hector Babenco"/>
    <s v="Hector Babenco"/>
    <s v="Enrique Diaz"/>
    <s v="Brazil"/>
    <n v="0"/>
    <n v="10781635"/>
    <n v="17854153.176630434"/>
    <n v="0"/>
    <n v="5859584.2391304346"/>
    <s v="BR PetrobrÃ¡s"/>
    <n v="145"/>
  </r>
  <r>
    <s v="Taxi 3"/>
    <x v="4"/>
    <x v="2"/>
    <x v="23"/>
    <n v="184"/>
    <s v="January 29, 2003 (France)"/>
    <x v="1"/>
    <n v="41000"/>
    <s v="GÃ©rard Krawczyk"/>
    <s v="Luc Besson"/>
    <s v="Samy Naceri"/>
    <s v="France"/>
    <n v="1300000"/>
    <n v="65497208"/>
    <n v="108461952.59565218"/>
    <n v="5038.2467692307691"/>
    <n v="35596308.695652172"/>
    <s v="EuropaCorp"/>
    <n v="84"/>
  </r>
  <r>
    <s v="My Life Without Me"/>
    <x v="0"/>
    <x v="0"/>
    <x v="23"/>
    <n v="184"/>
    <s v="March 7, 2003 (Spain)"/>
    <x v="24"/>
    <n v="24000"/>
    <s v="Isabel Coixet"/>
    <s v="Isabel Coixet"/>
    <s v="Sarah Polley"/>
    <s v="Spain"/>
    <n v="0"/>
    <n v="9781854"/>
    <n v="16198537.574999999"/>
    <n v="0"/>
    <n v="5316225"/>
    <s v="El Deseo"/>
    <n v="106"/>
  </r>
  <r>
    <s v="The Company"/>
    <x v="8"/>
    <x v="0"/>
    <x v="23"/>
    <n v="184"/>
    <s v="May 7, 2004 (United Kingdom)"/>
    <x v="21"/>
    <n v="6300"/>
    <s v="Robert Altman"/>
    <s v="Neve Campbell"/>
    <s v="Neve Campbell"/>
    <s v="United States"/>
    <n v="15000000"/>
    <n v="6415017"/>
    <n v="10623128.695108695"/>
    <n v="42.766779999999997"/>
    <n v="3486422.2826086953"/>
    <s v="Sony Pictures Classics"/>
    <n v="112"/>
  </r>
  <r>
    <s v="The Barbarian Invasions"/>
    <x v="0"/>
    <x v="3"/>
    <x v="23"/>
    <n v="184"/>
    <s v="March 5, 2004 (United States)"/>
    <x v="37"/>
    <n v="29000"/>
    <s v="Denys Arcand"/>
    <s v="Denys Arcand"/>
    <s v="RÃ©my Girard"/>
    <s v="Canada"/>
    <n v="0"/>
    <n v="34883010"/>
    <n v="57765506.233695656"/>
    <n v="0"/>
    <n v="18958157.608695652"/>
    <s v="Pyramide Productions"/>
    <n v="99"/>
  </r>
  <r>
    <s v="Good Boy"/>
    <x v="1"/>
    <x v="3"/>
    <x v="23"/>
    <n v="184"/>
    <s v="October 10, 2003 (United States)"/>
    <x v="27"/>
    <n v="4100"/>
    <s v="John Hoffman"/>
    <s v="Zeke Richardson"/>
    <s v="Liam Aiken"/>
    <s v="United States"/>
    <n v="18000000"/>
    <n v="45490616"/>
    <n v="75331471.169565216"/>
    <n v="252.72564444444444"/>
    <n v="24723160.869565215"/>
    <s v="Metro-Goldwyn-Mayer (MGM)"/>
    <n v="87"/>
  </r>
  <r>
    <s v="The United States of Leland"/>
    <x v="0"/>
    <x v="0"/>
    <x v="23"/>
    <n v="184"/>
    <s v="March 25, 2005 (Italy)"/>
    <x v="9"/>
    <n v="23000"/>
    <s v="Matthew Ryan Hoge"/>
    <s v="Matthew Ryan Hoge"/>
    <s v="Ryan Gosling"/>
    <s v="United States"/>
    <n v="0"/>
    <n v="343847"/>
    <n v="569403.15706521738"/>
    <n v="0"/>
    <n v="186873.36956521738"/>
    <s v="MDP Worldwide"/>
    <n v="108"/>
  </r>
  <r>
    <s v="How to Deal"/>
    <x v="8"/>
    <x v="3"/>
    <x v="23"/>
    <n v="184"/>
    <s v="July 18, 2003 (United States)"/>
    <x v="41"/>
    <n v="9300"/>
    <s v="Clare Kilner"/>
    <s v="Sarah Dessen"/>
    <s v="Mandy Moore"/>
    <s v="United States"/>
    <n v="16000000"/>
    <n v="14390329"/>
    <n v="23830071.99076087"/>
    <n v="89.939556249999995"/>
    <n v="7820830.9782608692"/>
    <s v="Focus Features"/>
    <n v="101"/>
  </r>
  <r>
    <s v="It's All About Love"/>
    <x v="0"/>
    <x v="0"/>
    <x v="23"/>
    <n v="184"/>
    <s v="January 10, 2003 (Denmark)"/>
    <x v="20"/>
    <n v="8100"/>
    <s v="Thomas Vinterberg"/>
    <s v="Mogens Rukov"/>
    <s v="Joaquin Phoenix"/>
    <s v="Denmark"/>
    <n v="0"/>
    <n v="478996"/>
    <n v="793206.96304347832"/>
    <n v="0"/>
    <n v="260323.91304347824"/>
    <s v="Nimbus Film Productions"/>
    <n v="106"/>
  </r>
  <r>
    <s v="Masked and Anonymous"/>
    <x v="8"/>
    <x v="3"/>
    <x v="23"/>
    <n v="184"/>
    <s v="August 8, 2003 (Canada)"/>
    <x v="20"/>
    <n v="4500"/>
    <s v="Larry Charles"/>
    <s v="Bob Dylan"/>
    <s v="Bob Dylan"/>
    <s v="United Kingdom"/>
    <n v="0"/>
    <n v="546106"/>
    <n v="904339.66413043474"/>
    <n v="0"/>
    <n v="296796.73913043475"/>
    <s v="American Entertainment Investors"/>
    <n v="112"/>
  </r>
  <r>
    <s v="Control"/>
    <x v="0"/>
    <x v="3"/>
    <x v="23"/>
    <n v="184"/>
    <s v="November 20, 2003 (Hungary)"/>
    <x v="37"/>
    <n v="25000"/>
    <s v="NimrÃ³d Antal"/>
    <s v="Jim Adler"/>
    <s v="SÃ¡ndor CsÃ¡nyi"/>
    <s v="Hungary"/>
    <n v="0"/>
    <n v="1277800"/>
    <n v="2116009.0217391304"/>
    <n v="0"/>
    <n v="694456.52173913037"/>
    <s v="CafÃ© Film"/>
    <n v="111"/>
  </r>
  <r>
    <s v="The Girl Next Door"/>
    <x v="0"/>
    <x v="3"/>
    <x v="24"/>
    <n v="188.9"/>
    <s v="April 9, 2004 (United States)"/>
    <x v="17"/>
    <n v="208000"/>
    <s v="Luke Greenfield"/>
    <s v="David Wagner"/>
    <s v="Emile Hirsch"/>
    <s v="United States"/>
    <n v="25000000"/>
    <n v="30381722"/>
    <n v="49006409.17628374"/>
    <n v="121.526888"/>
    <n v="16083494.970884066"/>
    <s v="New Regency Productions"/>
    <n v="109"/>
  </r>
  <r>
    <s v="EuroTrip"/>
    <x v="0"/>
    <x v="3"/>
    <x v="24"/>
    <n v="188.9"/>
    <s v="February 20, 2004 (United States)"/>
    <x v="14"/>
    <n v="200000"/>
    <s v="Jeff Schaffer"/>
    <s v="Alec Berg"/>
    <s v="Scott Mechlowicz"/>
    <s v="United States"/>
    <n v="25000000"/>
    <n v="22605153"/>
    <n v="36462626.358390681"/>
    <n v="90.420612000000006"/>
    <n v="11966730.015881419"/>
    <s v="Dreamworks Pictures"/>
    <n v="92"/>
  </r>
  <r>
    <s v="Dodgeball: A True Underdog Story"/>
    <x v="8"/>
    <x v="3"/>
    <x v="24"/>
    <n v="188.9"/>
    <s v="June 18, 2004 (United States)"/>
    <x v="17"/>
    <n v="235000"/>
    <s v="Rawson Marshall Thurber"/>
    <s v="Rawson Marshall Thurber"/>
    <s v="Ben Stiller"/>
    <s v="United States"/>
    <n v="20000000"/>
    <n v="168423227"/>
    <n v="271670499.03070402"/>
    <n v="842.11613499999999"/>
    <n v="89159993.118051872"/>
    <s v="Twentieth Century Fox"/>
    <n v="92"/>
  </r>
  <r>
    <s v="White Chicks"/>
    <x v="8"/>
    <x v="3"/>
    <x v="24"/>
    <n v="188.9"/>
    <s v="June 23, 2004 (United States)"/>
    <x v="41"/>
    <n v="135000"/>
    <s v="Keenen Ivory Wayans"/>
    <s v="Keenen Ivory Wayans"/>
    <s v="Marlon Wayans"/>
    <s v="United States"/>
    <n v="37000000"/>
    <n v="113100873"/>
    <n v="182434282.70566434"/>
    <n v="305.67803513513513"/>
    <n v="59873410.799364746"/>
    <s v="Revolution Studios"/>
    <n v="109"/>
  </r>
  <r>
    <s v="Mean Girls"/>
    <x v="8"/>
    <x v="3"/>
    <x v="24"/>
    <n v="188.9"/>
    <s v="April 30, 2004 (United States)"/>
    <x v="9"/>
    <n v="347000"/>
    <s v="Mark Waters"/>
    <s v="Rosalind Wiseman"/>
    <s v="Lindsay Lohan"/>
    <s v="United States"/>
    <n v="17000000"/>
    <n v="130126277"/>
    <n v="209896646.91318154"/>
    <n v="765.44868823529418"/>
    <n v="68886329.804129168"/>
    <s v="Paramount Pictures"/>
    <n v="97"/>
  </r>
  <r>
    <s v="Harry Potter and the Prisoner of Azkaban"/>
    <x v="1"/>
    <x v="1"/>
    <x v="24"/>
    <n v="188.9"/>
    <s v="June 4, 2004 (United States)"/>
    <x v="6"/>
    <n v="570000"/>
    <s v="Alfonso CuarÃ³n"/>
    <s v="J.K. Rowling"/>
    <s v="Daniel Radcliffe"/>
    <s v="United Kingdom"/>
    <n v="130000000"/>
    <n v="797361618"/>
    <n v="1286162440.4690311"/>
    <n v="613.35509076923074"/>
    <n v="422107791.42403388"/>
    <s v="Warner Bros."/>
    <n v="142"/>
  </r>
  <r>
    <s v="Troy"/>
    <x v="0"/>
    <x v="0"/>
    <x v="24"/>
    <n v="188.9"/>
    <s v="May 14, 2004 (United States)"/>
    <x v="13"/>
    <n v="500000"/>
    <s v="Wolfgang Petersen"/>
    <s v="Homer"/>
    <s v="Brad Pitt"/>
    <s v="United States"/>
    <n v="175000000"/>
    <n v="497409852"/>
    <n v="802333413.99894118"/>
    <n v="284.23420114285716"/>
    <n v="263319138.16834304"/>
    <s v="Warner Bros."/>
    <n v="163"/>
  </r>
  <r>
    <s v="Eternal Sunshine of the Spotless Mind"/>
    <x v="0"/>
    <x v="0"/>
    <x v="24"/>
    <n v="188.9"/>
    <s v="March 19, 2004 (United States)"/>
    <x v="28"/>
    <n v="935000"/>
    <s v="Michel Gondry"/>
    <s v="Charlie Kaufman"/>
    <s v="Jim Carrey"/>
    <s v="United States"/>
    <n v="20000000"/>
    <n v="74036715"/>
    <n v="119422906.6199047"/>
    <n v="370.18357499999996"/>
    <n v="39193602.435150877"/>
    <s v="Focus Features"/>
    <n v="108"/>
  </r>
  <r>
    <s v="Kill Bill: Vol. 2"/>
    <x v="0"/>
    <x v="2"/>
    <x v="24"/>
    <n v="188.9"/>
    <s v="April 16, 2004 (United States)"/>
    <x v="45"/>
    <n v="702000"/>
    <s v="Quentin Tarantino"/>
    <s v="Quentin Tarantino"/>
    <s v="Uma Thurman"/>
    <s v="United States"/>
    <n v="30000000"/>
    <n v="154118820"/>
    <n v="248597164.92323977"/>
    <n v="513.72939999999994"/>
    <n v="81587517.204870299"/>
    <s v="Miramax"/>
    <n v="137"/>
  </r>
  <r>
    <s v="The Notebook"/>
    <x v="8"/>
    <x v="0"/>
    <x v="24"/>
    <n v="188.9"/>
    <s v="June 25, 2004 (United States)"/>
    <x v="40"/>
    <n v="534000"/>
    <s v="Nick Cassavetes"/>
    <s v="Jeremy Leven"/>
    <s v="Gena Rowlands"/>
    <s v="United States"/>
    <n v="29000000"/>
    <n v="117815157"/>
    <n v="190038530.11064053"/>
    <n v="406.25916206896557"/>
    <n v="62369061.408152461"/>
    <s v="New Line Cinema"/>
    <n v="123"/>
  </r>
  <r>
    <s v="The Terminal"/>
    <x v="8"/>
    <x v="3"/>
    <x v="24"/>
    <n v="188.9"/>
    <s v="June 18, 2004 (United States)"/>
    <x v="34"/>
    <n v="421000"/>
    <s v="Steven Spielberg"/>
    <s v="Andrew Niccol"/>
    <s v="Tom Hanks"/>
    <s v="United States"/>
    <n v="60000000"/>
    <n v="219100084"/>
    <n v="353413422.94759125"/>
    <n v="365.16680666666667"/>
    <n v="115987339.33298041"/>
    <s v="Dreamworks Pictures"/>
    <n v="128"/>
  </r>
  <r>
    <s v="Van Helsing"/>
    <x v="8"/>
    <x v="2"/>
    <x v="24"/>
    <n v="188.9"/>
    <s v="May 7, 2004 (United States)"/>
    <x v="10"/>
    <n v="251000"/>
    <s v="Stephen Sommers"/>
    <s v="Stephen Sommers"/>
    <s v="Hugh Jackman"/>
    <s v="United States"/>
    <n v="160000000"/>
    <n v="300157638"/>
    <n v="484161102.69242978"/>
    <n v="187.59852375"/>
    <n v="158897637.90365273"/>
    <s v="Universal Pictures"/>
    <n v="131"/>
  </r>
  <r>
    <s v="The Incredibles"/>
    <x v="1"/>
    <x v="10"/>
    <x v="24"/>
    <n v="188.9"/>
    <s v="November 5, 2004 (United States)"/>
    <x v="45"/>
    <n v="673000"/>
    <s v="Brad Bird"/>
    <s v="Brad Bird"/>
    <s v="Craig T. Nelson"/>
    <s v="United States"/>
    <n v="92000000"/>
    <n v="631607053"/>
    <n v="1018796553.9920591"/>
    <n v="686.52940543478257"/>
    <n v="334360536.26257277"/>
    <s v="Pixar Animation Studios"/>
    <n v="115"/>
  </r>
  <r>
    <s v="Saw"/>
    <x v="0"/>
    <x v="4"/>
    <x v="24"/>
    <n v="188.9"/>
    <s v="October 29, 2004 (United States)"/>
    <x v="37"/>
    <n v="391000"/>
    <s v="James Wan"/>
    <s v="Leigh Whannell"/>
    <s v="Cary Elwes"/>
    <s v="United States"/>
    <n v="1200000"/>
    <n v="103911669"/>
    <n v="167611887.47644255"/>
    <n v="8659.3057499999995"/>
    <n v="55008824.245632611"/>
    <s v="Evolution Entertainment"/>
    <n v="103"/>
  </r>
  <r>
    <s v="Collateral"/>
    <x v="0"/>
    <x v="6"/>
    <x v="24"/>
    <n v="188.9"/>
    <s v="August 6, 2004 (United States)"/>
    <x v="24"/>
    <n v="373000"/>
    <s v="Michael Mann"/>
    <s v="Stuart Beattie"/>
    <s v="Tom Cruise"/>
    <s v="United States"/>
    <n v="65000000"/>
    <n v="220239925"/>
    <n v="355252012.42721009"/>
    <n v="338.83065384615384"/>
    <n v="116590749.0735839"/>
    <s v="Paramount Pictures"/>
    <n v="120"/>
  </r>
  <r>
    <s v="The Aviator"/>
    <x v="8"/>
    <x v="5"/>
    <x v="24"/>
    <n v="188.9"/>
    <s v="December 25, 2004 (United States)"/>
    <x v="24"/>
    <n v="342000"/>
    <s v="Martin Scorsese"/>
    <s v="John Logan"/>
    <s v="Leonardo DiCaprio"/>
    <s v="United States"/>
    <n v="110000000"/>
    <n v="213719942"/>
    <n v="344735131.43144518"/>
    <n v="194.29085636363638"/>
    <n v="113139196.40021175"/>
    <s v="Forward Pass"/>
    <n v="170"/>
  </r>
  <r>
    <s v="Spider-Man 2"/>
    <x v="8"/>
    <x v="2"/>
    <x v="24"/>
    <n v="188.9"/>
    <s v="June 30, 2004 (United States)"/>
    <x v="4"/>
    <n v="559000"/>
    <s v="Sam Raimi"/>
    <s v="Stan Lee"/>
    <s v="Tobey Maguire"/>
    <s v="United States"/>
    <n v="200000000"/>
    <n v="788976453"/>
    <n v="1272636978.4494441"/>
    <n v="394.4882265"/>
    <n v="417668847.53838009"/>
    <s v="Columbia Pictures"/>
    <n v="127"/>
  </r>
  <r>
    <s v="The Punisher"/>
    <x v="0"/>
    <x v="2"/>
    <x v="24"/>
    <n v="188.9"/>
    <s v="April 16, 2004 (United States)"/>
    <x v="5"/>
    <n v="152000"/>
    <s v="Jonathan Hensleigh"/>
    <s v="Jonathan Hensleigh"/>
    <s v="Thomas Jane"/>
    <s v="United States"/>
    <n v="33000000"/>
    <n v="54700105"/>
    <n v="88232514.523557425"/>
    <n v="165.75789393939394"/>
    <n v="28957175.754367389"/>
    <s v="Lions Gate Films"/>
    <n v="124"/>
  </r>
  <r>
    <s v="I, Robot"/>
    <x v="8"/>
    <x v="2"/>
    <x v="24"/>
    <n v="188.9"/>
    <s v="July 16, 2004 (United States)"/>
    <x v="12"/>
    <n v="509000"/>
    <s v="Alex Proyas"/>
    <s v="Jeff Vintar"/>
    <s v="Will Smith"/>
    <s v="United States"/>
    <n v="120000000"/>
    <n v="353133898"/>
    <n v="569613015.99047112"/>
    <n v="294.27824833333329"/>
    <n v="186942243.51508734"/>
    <s v="Twentieth Century Fox"/>
    <n v="115"/>
  </r>
  <r>
    <s v="Howl's Moving Castle"/>
    <x v="1"/>
    <x v="10"/>
    <x v="24"/>
    <n v="188.9"/>
    <s v="June 17, 2005 (United States)"/>
    <x v="7"/>
    <n v="350000"/>
    <s v="Hayao Miyazaki"/>
    <s v="Hayao Miyazaki"/>
    <s v="Chieko BaishÃ´"/>
    <s v="Japan"/>
    <n v="24000000"/>
    <n v="236214446"/>
    <n v="381019278.43409204"/>
    <n v="984.22685833333321"/>
    <n v="125047350.97935416"/>
    <s v="Buena Vista Home Entertainment"/>
    <n v="119"/>
  </r>
  <r>
    <s v="Spanglish"/>
    <x v="8"/>
    <x v="3"/>
    <x v="24"/>
    <n v="188.9"/>
    <s v="December 17, 2004 (United States)"/>
    <x v="5"/>
    <n v="81000"/>
    <s v="James L. Brooks"/>
    <s v="James L. Brooks"/>
    <s v="Adam Sandler"/>
    <s v="United States"/>
    <n v="80000000"/>
    <n v="55470154"/>
    <n v="89474621.08946532"/>
    <n v="69.337692500000003"/>
    <n v="29364824.775013234"/>
    <s v="Columbia Pictures"/>
    <n v="131"/>
  </r>
  <r>
    <s v="Million Dollar Baby"/>
    <x v="8"/>
    <x v="0"/>
    <x v="24"/>
    <n v="188.9"/>
    <s v="January 28, 2005 (United States)"/>
    <x v="31"/>
    <n v="650000"/>
    <s v="Clint Eastwood"/>
    <s v="Paul Haggis"/>
    <s v="Hilary Swank"/>
    <s v="United States"/>
    <n v="30000000"/>
    <n v="216763646"/>
    <n v="349644695.26839596"/>
    <n v="722.54548666666665"/>
    <n v="114750474.3250397"/>
    <s v="Warner Bros."/>
    <n v="132"/>
  </r>
  <r>
    <s v="Shaun of the Dead"/>
    <x v="0"/>
    <x v="3"/>
    <x v="24"/>
    <n v="188.9"/>
    <s v="September 24, 2004 (United States)"/>
    <x v="6"/>
    <n v="525000"/>
    <s v="Edgar Wright"/>
    <s v="Simon Pegg"/>
    <s v="Simon Pegg"/>
    <s v="United Kingdom"/>
    <n v="0"/>
    <n v="30097092"/>
    <n v="48547294.507146634"/>
    <n v="0"/>
    <n v="15932817.363684488"/>
    <s v="Universal Pictures"/>
    <n v="99"/>
  </r>
  <r>
    <s v="The Village"/>
    <x v="8"/>
    <x v="0"/>
    <x v="24"/>
    <n v="188.9"/>
    <s v="July 30, 2004 (United States)"/>
    <x v="16"/>
    <n v="247000"/>
    <s v="M. Night Shyamalan"/>
    <s v="M. Night Shyamalan"/>
    <s v="Sigourney Weaver"/>
    <s v="United States"/>
    <n v="60000000"/>
    <n v="256697520"/>
    <n v="414058943.05981994"/>
    <n v="427.82920000000001"/>
    <n v="135890693.48861831"/>
    <s v="Touchstone Pictures"/>
    <n v="108"/>
  </r>
  <r>
    <s v="My Summer of Love"/>
    <x v="0"/>
    <x v="0"/>
    <x v="24"/>
    <n v="188.9"/>
    <s v="July 1, 2005 (United States)"/>
    <x v="17"/>
    <n v="20000"/>
    <s v="Pawel Pawlikowski"/>
    <s v="Helen Cross"/>
    <s v="Natalie Press"/>
    <s v="United Kingdom"/>
    <n v="0"/>
    <n v="2766976"/>
    <n v="4463195.2736897822"/>
    <n v="0"/>
    <n v="1464783.4833245103"/>
    <s v="Apocalypso Pictures"/>
    <n v="86"/>
  </r>
  <r>
    <s v="The Butterfly Effect"/>
    <x v="0"/>
    <x v="0"/>
    <x v="24"/>
    <n v="188.9"/>
    <s v="January 23, 2004 (United States)"/>
    <x v="37"/>
    <n v="460000"/>
    <s v="Eric Bress"/>
    <s v="J. Mackye Gruber"/>
    <s v="Ashton Kutcher"/>
    <s v="United States"/>
    <n v="13000000"/>
    <n v="96822421"/>
    <n v="156176769.07728955"/>
    <n v="744.78785384615389"/>
    <n v="51255913.710958175"/>
    <s v="BenderSpink"/>
    <n v="113"/>
  </r>
  <r>
    <s v="The Day After Tomorrow"/>
    <x v="8"/>
    <x v="2"/>
    <x v="24"/>
    <n v="188.9"/>
    <s v="May 28, 2004 (United States)"/>
    <x v="5"/>
    <n v="424000"/>
    <s v="Roland Emmerich"/>
    <s v="Roland Emmerich"/>
    <s v="Dennis Quaid"/>
    <s v="United States"/>
    <n v="125000000"/>
    <n v="552639571"/>
    <n v="891420207.96029639"/>
    <n v="442.11165680000005"/>
    <n v="292556681.31286395"/>
    <s v="Twentieth Century Fox"/>
    <n v="124"/>
  </r>
  <r>
    <s v="Layer Cake"/>
    <x v="0"/>
    <x v="2"/>
    <x v="24"/>
    <n v="188.9"/>
    <s v="June 3, 2005 (United States)"/>
    <x v="4"/>
    <n v="171000"/>
    <s v="Matthew Vaughn"/>
    <s v="J.J. Connolly"/>
    <s v="Daniel Craig"/>
    <s v="United Kingdom"/>
    <n v="0"/>
    <n v="11850214"/>
    <n v="19114664.932768658"/>
    <n v="0"/>
    <n v="6273273.6897829538"/>
    <s v="Sony Pictures Classics"/>
    <n v="105"/>
  </r>
  <r>
    <s v="Napoleon Dynamite"/>
    <x v="1"/>
    <x v="3"/>
    <x v="24"/>
    <n v="188.9"/>
    <s v="August 27, 2004 (United States)"/>
    <x v="15"/>
    <n v="204000"/>
    <s v="Jared Hess"/>
    <s v="Jared Hess"/>
    <s v="Jon Heder"/>
    <s v="United States"/>
    <n v="400000"/>
    <n v="46138887"/>
    <n v="74423075.007411316"/>
    <n v="11534.721750000001"/>
    <n v="24425032.821598731"/>
    <s v="Fox Searchlight Pictures"/>
    <n v="96"/>
  </r>
  <r>
    <s v="50 First Dates"/>
    <x v="8"/>
    <x v="3"/>
    <x v="24"/>
    <n v="188.9"/>
    <s v="February 13, 2004 (United States)"/>
    <x v="8"/>
    <n v="335000"/>
    <s v="Peter Segal"/>
    <s v="George Wing"/>
    <s v="Adam Sandler"/>
    <s v="United States"/>
    <n v="75000000"/>
    <n v="198520934"/>
    <n v="320218785.54685014"/>
    <n v="264.69457866666664"/>
    <n v="105093136.05082054"/>
    <s v="Columbia Pictures"/>
    <n v="99"/>
  </r>
  <r>
    <s v="Man on Fire"/>
    <x v="0"/>
    <x v="2"/>
    <x v="24"/>
    <n v="188.9"/>
    <s v="April 23, 2004 (United States)"/>
    <x v="3"/>
    <n v="336000"/>
    <s v="Tony Scott"/>
    <s v="A.J. Quinnell"/>
    <s v="Denzel Washington"/>
    <s v="United States"/>
    <n v="70000000"/>
    <n v="130834852"/>
    <n v="211039594.51773423"/>
    <n v="186.90693142857143"/>
    <n v="69261435.680254102"/>
    <s v="Fox 2000 Pictures"/>
    <n v="146"/>
  </r>
  <r>
    <s v="Downfall"/>
    <x v="0"/>
    <x v="5"/>
    <x v="24"/>
    <n v="188.9"/>
    <s v="April 8, 2005 (United States)"/>
    <x v="7"/>
    <n v="338000"/>
    <s v="Oliver Hirschbiegel"/>
    <s v="Bernd Eichinger"/>
    <s v="Bruno Ganz"/>
    <s v="Germany"/>
    <n v="0"/>
    <n v="92181574"/>
    <n v="148690977.22498673"/>
    <n v="0"/>
    <n v="48799139.227104291"/>
    <s v="Constantin Film"/>
    <n v="156"/>
  </r>
  <r>
    <s v="13 Going on 30"/>
    <x v="8"/>
    <x v="3"/>
    <x v="24"/>
    <n v="188.9"/>
    <s v="April 23, 2004 (United States)"/>
    <x v="19"/>
    <n v="174000"/>
    <s v="Gary Winick"/>
    <s v="Josh Goldsmith"/>
    <s v="Jennifer Garner"/>
    <s v="United States"/>
    <n v="37000000"/>
    <n v="96455697"/>
    <n v="155585234.9174166"/>
    <n v="260.69107297297296"/>
    <n v="51061777.130757011"/>
    <s v="Revolution Studios"/>
    <n v="98"/>
  </r>
  <r>
    <s v="Shrek 2"/>
    <x v="1"/>
    <x v="10"/>
    <x v="24"/>
    <n v="188.9"/>
    <s v="May 19, 2004 (United States)"/>
    <x v="13"/>
    <n v="431000"/>
    <s v="Andrew Adamson"/>
    <s v="William Steig"/>
    <s v="Mike Myers"/>
    <s v="United States"/>
    <n v="150000000"/>
    <n v="928760770"/>
    <n v="1498112263.7321332"/>
    <n v="619.17384666666669"/>
    <n v="491667956.59078878"/>
    <s v="Dreamworks Pictures"/>
    <n v="93"/>
  </r>
  <r>
    <s v="Crash"/>
    <x v="0"/>
    <x v="6"/>
    <x v="24"/>
    <n v="188.9"/>
    <s v="May 6, 2005 (United States)"/>
    <x v="3"/>
    <n v="424000"/>
    <s v="Paul Haggis"/>
    <s v="Paul Haggis"/>
    <s v="Don Cheadle"/>
    <s v="United States"/>
    <n v="6500000"/>
    <n v="98410061"/>
    <n v="158737668.5373213"/>
    <n v="1514.0009384615385"/>
    <n v="52096379.565907888"/>
    <s v="Bob Yari Productions"/>
    <n v="112"/>
  </r>
  <r>
    <s v="The Bourne Supremacy"/>
    <x v="8"/>
    <x v="2"/>
    <x v="24"/>
    <n v="188.9"/>
    <s v="July 23, 2004 (United States)"/>
    <x v="3"/>
    <n v="443000"/>
    <s v="Paul Greengrass"/>
    <s v="Robert Ludlum"/>
    <s v="Matt Damon"/>
    <s v="United States"/>
    <n v="75000000"/>
    <n v="290835269"/>
    <n v="469123909.28692424"/>
    <n v="387.78035866666664"/>
    <n v="153962556.37903652"/>
    <s v="Universal Pictures"/>
    <n v="108"/>
  </r>
  <r>
    <s v="Dawn of the Dead"/>
    <x v="0"/>
    <x v="2"/>
    <x v="24"/>
    <n v="188.9"/>
    <s v="March 19, 2004 (United States)"/>
    <x v="4"/>
    <n v="243000"/>
    <s v="Zack Snyder"/>
    <s v="George A. Romero"/>
    <s v="Sarah Polley"/>
    <s v="United States"/>
    <n v="26000000"/>
    <n v="102278712"/>
    <n v="164977890.66384327"/>
    <n v="393.37966153846151"/>
    <n v="54144368.448914766"/>
    <s v="Strike Entertainment"/>
    <n v="101"/>
  </r>
  <r>
    <s v="The Passion of the Christ"/>
    <x v="0"/>
    <x v="0"/>
    <x v="24"/>
    <n v="188.9"/>
    <s v="February 25, 2004 (United States)"/>
    <x v="13"/>
    <n v="221000"/>
    <s v="Mel Gibson"/>
    <s v="Benedict Fitzgerald"/>
    <s v="Jim Caviezel"/>
    <s v="United States"/>
    <n v="30000000"/>
    <n v="612054506"/>
    <n v="987257850.59925878"/>
    <n v="2040.1816866666668"/>
    <n v="324009796.71784014"/>
    <s v="Icon Productions"/>
    <n v="127"/>
  </r>
  <r>
    <s v="Resident Evil: Apocalypse"/>
    <x v="0"/>
    <x v="2"/>
    <x v="24"/>
    <n v="188.9"/>
    <s v="September 10, 2004 (United States)"/>
    <x v="19"/>
    <n v="190000"/>
    <s v="Alexander Witt"/>
    <s v="Paul W.S. Anderson"/>
    <s v="Milla Jovovich"/>
    <s v="Germany"/>
    <n v="45000000"/>
    <n v="129342769"/>
    <n v="208632830.6739015"/>
    <n v="287.42837555555553"/>
    <n v="68471555.849655896"/>
    <s v="Screen Gems"/>
    <n v="94"/>
  </r>
  <r>
    <s v="Hellboy"/>
    <x v="8"/>
    <x v="2"/>
    <x v="24"/>
    <n v="188.9"/>
    <s v="April 2, 2004 (United States)"/>
    <x v="8"/>
    <n v="312000"/>
    <s v="Guillermo del Toro"/>
    <s v="Guillermo del Toro"/>
    <s v="Ron Perlman"/>
    <s v="United States"/>
    <n v="66000000"/>
    <n v="99378985"/>
    <n v="160300565.00529379"/>
    <n v="150.57421969696969"/>
    <n v="52609309.158284806"/>
    <s v="Revolution Studios"/>
    <n v="122"/>
  </r>
  <r>
    <s v="Anchorman: The Legend of Ron Burgundy"/>
    <x v="8"/>
    <x v="3"/>
    <x v="24"/>
    <n v="188.9"/>
    <s v="July 9, 2004 (United States)"/>
    <x v="13"/>
    <n v="337000"/>
    <s v="Adam McKay"/>
    <s v="Will Ferrell"/>
    <s v="Will Ferrell"/>
    <s v="United States"/>
    <n v="26000000"/>
    <n v="90709367"/>
    <n v="146316273.82159871"/>
    <n v="348.88218076923079"/>
    <n v="48019781.365802012"/>
    <s v="Dreamworks Pictures"/>
    <n v="94"/>
  </r>
  <r>
    <s v="Walking Tall"/>
    <x v="8"/>
    <x v="2"/>
    <x v="24"/>
    <n v="188.9"/>
    <s v="April 2, 2004 (United States)"/>
    <x v="21"/>
    <n v="72000"/>
    <s v="Kevin Bray"/>
    <s v="Mort Briskin"/>
    <s v="Dwayne Johnson"/>
    <s v="United States"/>
    <n v="46000000"/>
    <n v="57223890"/>
    <n v="92303437.178401262"/>
    <n v="124.39976086956521"/>
    <n v="30293218.634197988"/>
    <s v="Metro-Goldwyn-Mayer (MGM)"/>
    <n v="86"/>
  </r>
  <r>
    <s v="The Life Aquatic with Steve Zissou"/>
    <x v="0"/>
    <x v="2"/>
    <x v="24"/>
    <n v="188.9"/>
    <s v="December 25, 2004 (United States)"/>
    <x v="4"/>
    <n v="185000"/>
    <s v="Wes Anderson"/>
    <s v="Wes Anderson"/>
    <s v="Bill Murray"/>
    <s v="United States"/>
    <n v="50000000"/>
    <n v="34809623"/>
    <n v="56148714.28321863"/>
    <n v="69.619246000000004"/>
    <n v="18427539.968237162"/>
    <s v="Touchstone Pictures"/>
    <n v="119"/>
  </r>
  <r>
    <s v="A Series of Unfortunate Events"/>
    <x v="1"/>
    <x v="1"/>
    <x v="24"/>
    <n v="188.9"/>
    <s v="December 17, 2004 (United States)"/>
    <x v="8"/>
    <n v="199000"/>
    <s v="Brad Silberling"/>
    <s v="Robert Gordon"/>
    <s v="Jim Carrey"/>
    <s v="Germany"/>
    <n v="140000000"/>
    <n v="211468235"/>
    <n v="341103076.78401268"/>
    <n v="151.0487392857143"/>
    <n v="111947186.34197988"/>
    <s v="Paramount Pictures"/>
    <n v="108"/>
  </r>
  <r>
    <s v="The Machinist"/>
    <x v="0"/>
    <x v="0"/>
    <x v="24"/>
    <n v="188.9"/>
    <s v="December 3, 2004 (United States)"/>
    <x v="3"/>
    <n v="366000"/>
    <s v="Brad Anderson"/>
    <s v="Scott Kosar"/>
    <s v="Christian Bale"/>
    <s v="Spain"/>
    <n v="5000000"/>
    <n v="8203235"/>
    <n v="13232004.788247749"/>
    <n v="164.06469999999999"/>
    <n v="4342633.6686077286"/>
    <s v="Filmax Group"/>
    <n v="101"/>
  </r>
  <r>
    <s v="The Phantom of the Opera"/>
    <x v="8"/>
    <x v="0"/>
    <x v="24"/>
    <n v="188.9"/>
    <s v="December 10, 2004 (United Kingdom)"/>
    <x v="13"/>
    <n v="118000"/>
    <s v="Joel Schumacher"/>
    <s v="Gaston Leroux"/>
    <s v="Gerard Butler"/>
    <s v="United Kingdom"/>
    <n v="70000000"/>
    <n v="154649125"/>
    <n v="249452558.95976704"/>
    <n v="220.92732142857142"/>
    <n v="81868250.397035465"/>
    <s v="Warner Bros."/>
    <n v="143"/>
  </r>
  <r>
    <s v="Closer"/>
    <x v="0"/>
    <x v="0"/>
    <x v="24"/>
    <n v="188.9"/>
    <s v="December 3, 2004 (United States)"/>
    <x v="13"/>
    <n v="207000"/>
    <s v="Mike Nichols"/>
    <s v="Patrick Marber"/>
    <s v="Natalie Portman"/>
    <s v="United States"/>
    <n v="27000000"/>
    <n v="115505027"/>
    <n v="186312237.83430383"/>
    <n v="427.79639629629634"/>
    <n v="61146123.345685549"/>
    <s v="Columbia Pictures"/>
    <n v="104"/>
  </r>
  <r>
    <s v="National Treasure"/>
    <x v="1"/>
    <x v="2"/>
    <x v="24"/>
    <n v="188.9"/>
    <s v="November 19, 2004 (United States)"/>
    <x v="15"/>
    <n v="311000"/>
    <s v="Jon Turteltaub"/>
    <s v="Jim Kouf"/>
    <s v="Nicolas Cage"/>
    <s v="United States"/>
    <n v="100000000"/>
    <n v="347512318"/>
    <n v="560545279.48438323"/>
    <n v="347.51231799999999"/>
    <n v="183966287.98305982"/>
    <s v="Walt Disney Pictures"/>
    <n v="131"/>
  </r>
  <r>
    <s v="Alexander"/>
    <x v="0"/>
    <x v="2"/>
    <x v="24"/>
    <n v="188.9"/>
    <s v="November 24, 2004 (United States)"/>
    <x v="41"/>
    <n v="165000"/>
    <s v="Oliver Stone"/>
    <s v="Oliver Stone"/>
    <s v="Colin Farrell"/>
    <s v="United States"/>
    <n v="155000000"/>
    <n v="167298192"/>
    <n v="269855791.96611959"/>
    <n v="107.93431741935484"/>
    <n v="88564421.38697724"/>
    <s v="Warner Bros."/>
    <n v="175"/>
  </r>
  <r>
    <s v="The Chronicles of Riddick"/>
    <x v="0"/>
    <x v="2"/>
    <x v="24"/>
    <n v="188.9"/>
    <s v="June 11, 2004 (United States)"/>
    <x v="17"/>
    <n v="218000"/>
    <s v="David Twohy"/>
    <s v="Jim Wheat"/>
    <s v="Vin Diesel"/>
    <s v="United States"/>
    <n v="105000000"/>
    <n v="115900534"/>
    <n v="186950199.62837479"/>
    <n v="110.38146095238095"/>
    <n v="61355497.088406563"/>
    <s v="Universal Pictures"/>
    <n v="119"/>
  </r>
  <r>
    <s v="9 Songs"/>
    <x v="4"/>
    <x v="0"/>
    <x v="24"/>
    <n v="188.9"/>
    <s v="March 11, 2005 (United Kingdom)"/>
    <x v="25"/>
    <n v="22000"/>
    <s v="Michael Winterbottom"/>
    <s v="Michael Winterbottom"/>
    <s v="Kieran O'Brien"/>
    <s v="United Kingdom"/>
    <n v="0"/>
    <n v="1590308"/>
    <n v="2565203.0047644251"/>
    <n v="0"/>
    <n v="841878.24245632614"/>
    <s v="Revolution Films"/>
    <n v="71"/>
  </r>
  <r>
    <s v="The Manchurian Candidate"/>
    <x v="0"/>
    <x v="0"/>
    <x v="24"/>
    <n v="188.9"/>
    <s v="July 30, 2004 (United States)"/>
    <x v="14"/>
    <n v="107000"/>
    <s v="Jonathan Demme"/>
    <s v="Richard Condon"/>
    <s v="Denzel Washington"/>
    <s v="United States"/>
    <n v="80000000"/>
    <n v="96105910"/>
    <n v="155021020.5240868"/>
    <n v="120.13238749999999"/>
    <n v="50876606.67019587"/>
    <s v="Paramount Pictures"/>
    <n v="129"/>
  </r>
  <r>
    <s v="King Arthur"/>
    <x v="8"/>
    <x v="2"/>
    <x v="24"/>
    <n v="188.9"/>
    <s v="July 7, 2004 (United States)"/>
    <x v="21"/>
    <n v="162000"/>
    <s v="Antoine Fuqua"/>
    <s v="David Franzoni"/>
    <s v="Clive Owen"/>
    <s v="United States"/>
    <n v="120000000"/>
    <n v="203567857"/>
    <n v="328359587.23080993"/>
    <n v="169.63988083333334"/>
    <n v="107764879.30121757"/>
    <s v="Touchstone Pictures"/>
    <n v="126"/>
  </r>
  <r>
    <s v="Ocean's Twelve"/>
    <x v="8"/>
    <x v="6"/>
    <x v="24"/>
    <n v="188.9"/>
    <s v="December 10, 2004 (United States)"/>
    <x v="16"/>
    <n v="367000"/>
    <s v="Steven Soderbergh"/>
    <s v="George Nolfi"/>
    <s v="George Clooney"/>
    <s v="United States"/>
    <n v="110000000"/>
    <n v="362744280"/>
    <n v="585114780.92112219"/>
    <n v="329.76752727272725"/>
    <n v="192029793.54155639"/>
    <s v="Warner Bros."/>
    <n v="125"/>
  </r>
  <r>
    <s v="Harold &amp; Kumar Go to White Castle"/>
    <x v="0"/>
    <x v="1"/>
    <x v="24"/>
    <n v="188.9"/>
    <s v="July 30, 2004 (United States)"/>
    <x v="9"/>
    <n v="185000"/>
    <s v="Danny Leiner"/>
    <s v="Jon Hurwitz"/>
    <s v="John Cho"/>
    <s v="United States"/>
    <n v="9000000"/>
    <n v="23936908"/>
    <n v="38610777.488618314"/>
    <n v="265.96564444444442"/>
    <n v="12671735.309687665"/>
    <s v="Endgame Entertainment"/>
    <n v="88"/>
  </r>
  <r>
    <s v="Blade: Trinity"/>
    <x v="0"/>
    <x v="2"/>
    <x v="24"/>
    <n v="188.9"/>
    <s v="December 8, 2004 (United States)"/>
    <x v="1"/>
    <n v="169000"/>
    <s v="David S. Goyer"/>
    <s v="David S. Goyer"/>
    <s v="Wesley Snipes"/>
    <s v="United States"/>
    <n v="65000000"/>
    <n v="131977904"/>
    <n v="212883363.41344625"/>
    <n v="203.0429292307692"/>
    <n v="69866545.262043402"/>
    <s v="New Line Cinema"/>
    <n v="113"/>
  </r>
  <r>
    <s v="Alien vs. Predator"/>
    <x v="8"/>
    <x v="2"/>
    <x v="24"/>
    <n v="188.9"/>
    <s v="August 13, 2004 (United States)"/>
    <x v="41"/>
    <n v="188000"/>
    <s v="Paul W.S. Anderson"/>
    <s v="Dan O'Bannon"/>
    <s v="Sanaa Lathan"/>
    <s v="United States"/>
    <n v="60000000"/>
    <n v="177427090"/>
    <n v="286193935.00794065"/>
    <n v="295.71181666666666"/>
    <n v="93926463.737427205"/>
    <s v="Twentieth Century Fox"/>
    <n v="101"/>
  </r>
  <r>
    <s v="Meet the Fockers"/>
    <x v="8"/>
    <x v="3"/>
    <x v="24"/>
    <n v="188.9"/>
    <s v="December 22, 2004 (United States)"/>
    <x v="21"/>
    <n v="257000"/>
    <s v="Jay Roach"/>
    <s v="Greg Glienna"/>
    <s v="Ben Stiller"/>
    <s v="United States"/>
    <n v="80000000"/>
    <n v="522657936"/>
    <n v="843059148.22233975"/>
    <n v="653.32242000000008"/>
    <n v="276684984.64796185"/>
    <s v="Universal Pictures"/>
    <n v="115"/>
  </r>
  <r>
    <s v="Sideways"/>
    <x v="0"/>
    <x v="3"/>
    <x v="24"/>
    <n v="188.9"/>
    <s v="October 22, 2004 (United States)"/>
    <x v="24"/>
    <n v="183000"/>
    <s v="Alexander Payne"/>
    <s v="Rex Pickett"/>
    <s v="Paul Giamatti"/>
    <s v="United States"/>
    <n v="16000000"/>
    <n v="109706931"/>
    <n v="176959777.00211751"/>
    <n v="685.66831875000003"/>
    <n v="58076723.663313925"/>
    <s v="Fox Searchlight Pictures"/>
    <n v="127"/>
  </r>
  <r>
    <s v="Friday Night Lights"/>
    <x v="8"/>
    <x v="2"/>
    <x v="24"/>
    <n v="188.9"/>
    <s v="October 8, 2004 (United States)"/>
    <x v="13"/>
    <n v="60000"/>
    <s v="Peter Berg"/>
    <s v="Buzz Bissinger"/>
    <s v="Billy Bob Thornton"/>
    <s v="Germany"/>
    <n v="30000000"/>
    <n v="61950770"/>
    <n v="99928002.21810481"/>
    <n v="206.50256666666667"/>
    <n v="32795537.321334038"/>
    <s v="Universal Pictures"/>
    <n v="118"/>
  </r>
  <r>
    <s v="Starsky &amp; Hutch"/>
    <x v="8"/>
    <x v="3"/>
    <x v="24"/>
    <n v="188.9"/>
    <s v="March 5, 2004 (United States)"/>
    <x v="10"/>
    <n v="141000"/>
    <s v="Todd Phillips"/>
    <s v="William Blinn"/>
    <s v="Ben Stiller"/>
    <s v="United States"/>
    <n v="60000000"/>
    <n v="170268750"/>
    <n v="274647369.64002115"/>
    <n v="283.78125"/>
    <n v="90136977.236633137"/>
    <s v="Dimension Films"/>
    <n v="101"/>
  </r>
  <r>
    <s v="Shark Tale"/>
    <x v="1"/>
    <x v="10"/>
    <x v="24"/>
    <n v="188.9"/>
    <s v="October 1, 2004 (United States)"/>
    <x v="22"/>
    <n v="171000"/>
    <s v="Bibo Bergeron"/>
    <s v="Michael J. Wilson"/>
    <s v="Will Smith"/>
    <s v="United States"/>
    <n v="75000000"/>
    <n v="374583879"/>
    <n v="604212323.61725771"/>
    <n v="499.44517199999996"/>
    <n v="198297447.85600847"/>
    <s v="DreamWorks Animation"/>
    <n v="90"/>
  </r>
  <r>
    <s v="Before Sunset"/>
    <x v="0"/>
    <x v="0"/>
    <x v="24"/>
    <n v="188.9"/>
    <s v="July 30, 2004 (United States)"/>
    <x v="31"/>
    <n v="244000"/>
    <s v="Richard Linklater"/>
    <s v="Richard Linklater"/>
    <s v="Ethan Hawke"/>
    <s v="United States"/>
    <n v="2700000"/>
    <n v="15936507"/>
    <n v="25705948.559555318"/>
    <n v="590.24099999999999"/>
    <n v="8436478.0307040755"/>
    <s v="Warner Independent Pictures (WIP)"/>
    <n v="80"/>
  </r>
  <r>
    <s v="Ella Enchanted"/>
    <x v="1"/>
    <x v="3"/>
    <x v="24"/>
    <n v="188.9"/>
    <s v="April 9, 2004 (United States)"/>
    <x v="21"/>
    <n v="64000"/>
    <s v="Tommy O'Haver"/>
    <s v="Laurie Craig"/>
    <s v="Anne Hathaway"/>
    <s v="United States"/>
    <n v="31000000"/>
    <n v="27388767"/>
    <n v="44178704.631551079"/>
    <n v="88.350861290322584"/>
    <n v="14499082.583377449"/>
    <s v="Miramax"/>
    <n v="96"/>
  </r>
  <r>
    <s v="Primer"/>
    <x v="8"/>
    <x v="0"/>
    <x v="24"/>
    <n v="188.9"/>
    <s v="May 27, 2005 (Spain)"/>
    <x v="15"/>
    <n v="101000"/>
    <s v="Shane Carruth"/>
    <s v="Shane Carruth"/>
    <s v="Shane Carruth"/>
    <s v="United States"/>
    <n v="7000"/>
    <n v="545436"/>
    <n v="879800.68395976699"/>
    <n v="7791.9428571428571"/>
    <n v="288743.25039703544"/>
    <s v="ERBP"/>
    <n v="77"/>
  </r>
  <r>
    <s v="A Cinderella Story"/>
    <x v="1"/>
    <x v="3"/>
    <x v="24"/>
    <n v="188.9"/>
    <s v="July 16, 2004 (United States)"/>
    <x v="23"/>
    <n v="83000"/>
    <s v="Mark Rosman"/>
    <s v="Leigh Dunlap"/>
    <s v="Hilary Duff"/>
    <s v="United States"/>
    <n v="19000000"/>
    <n v="70067909"/>
    <n v="113021132.19851772"/>
    <n v="368.77846842105259"/>
    <n v="37092593.435680255"/>
    <s v="Warner Bros."/>
    <n v="95"/>
  </r>
  <r>
    <s v="Along Came Polly"/>
    <x v="8"/>
    <x v="3"/>
    <x v="24"/>
    <n v="188.9"/>
    <s v="January 16, 2004 (United States)"/>
    <x v="22"/>
    <n v="129000"/>
    <s v="John Hamburg"/>
    <s v="John Hamburg"/>
    <s v="Ben Stiller"/>
    <s v="United States"/>
    <n v="42000000"/>
    <n v="178311729"/>
    <n v="287620877.85230279"/>
    <n v="424.55173571428571"/>
    <n v="94394774.483853891"/>
    <s v="Universal Pictures"/>
    <n v="90"/>
  </r>
  <r>
    <s v="Somersault"/>
    <x v="4"/>
    <x v="0"/>
    <x v="24"/>
    <n v="188.9"/>
    <s v="September 16, 2004 (Australia)"/>
    <x v="17"/>
    <n v="7600"/>
    <s v="Cate Shortland"/>
    <s v="Cate Shortland"/>
    <s v="Abbie Cornish"/>
    <s v="Australia"/>
    <n v="0"/>
    <n v="1482316"/>
    <n v="2391009.4505029111"/>
    <n v="0"/>
    <n v="784709.37003705662"/>
    <s v="Red Carpet Productions"/>
    <n v="106"/>
  </r>
  <r>
    <s v="The SpongeBob SquarePants Movie"/>
    <x v="1"/>
    <x v="10"/>
    <x v="24"/>
    <n v="188.9"/>
    <s v="November 19, 2004 (United States)"/>
    <x v="12"/>
    <n v="82000"/>
    <s v="Stephen Hillenburg"/>
    <s v="Derek Drymon"/>
    <s v="Tom Kenny"/>
    <s v="United States"/>
    <n v="30000000"/>
    <n v="141067127"/>
    <n v="227544487.01376387"/>
    <n v="470.22375666666665"/>
    <n v="74678203.811540499"/>
    <s v="Paramount Pictures"/>
    <n v="87"/>
  </r>
  <r>
    <s v="Scooby-Doo 2: Monsters Unleashed"/>
    <x v="1"/>
    <x v="1"/>
    <x v="24"/>
    <n v="188.9"/>
    <s v="March 26, 2004 (United States)"/>
    <x v="27"/>
    <n v="52000"/>
    <s v="Raja Gosnell"/>
    <s v="William Hanna"/>
    <s v="Freddie Prinze Jr."/>
    <s v="United States"/>
    <n v="80000000"/>
    <n v="181216833"/>
    <n v="292306876.7342509"/>
    <n v="226.52104125"/>
    <n v="95932680.254102692"/>
    <s v="Warner Bros."/>
    <n v="93"/>
  </r>
  <r>
    <s v="The Ladykillers"/>
    <x v="0"/>
    <x v="3"/>
    <x v="24"/>
    <n v="188.9"/>
    <s v="March 26, 2004 (United States)"/>
    <x v="19"/>
    <n v="101000"/>
    <s v="Ethan Coen"/>
    <s v="Joel Coen"/>
    <s v="Tom Hanks"/>
    <s v="United States"/>
    <n v="35000000"/>
    <n v="76665191"/>
    <n v="123662698.24086817"/>
    <n v="219.04340285714287"/>
    <n v="40585066.701958708"/>
    <s v="Touchstone Pictures"/>
    <n v="104"/>
  </r>
  <r>
    <s v="Hotel Rwanda"/>
    <x v="8"/>
    <x v="5"/>
    <x v="24"/>
    <n v="188.9"/>
    <s v="February 4, 2005 (United States)"/>
    <x v="31"/>
    <n v="340000"/>
    <s v="Terry George"/>
    <s v="Keir Pearson"/>
    <s v="Don Cheadle"/>
    <s v="United Kingdom"/>
    <n v="17500000"/>
    <n v="33882243"/>
    <n v="54652829.232927471"/>
    <n v="193.61281714285715"/>
    <n v="17936602.964531496"/>
    <s v="United Artists"/>
    <n v="121"/>
  </r>
  <r>
    <s v="Taking Lives"/>
    <x v="0"/>
    <x v="6"/>
    <x v="24"/>
    <n v="188.9"/>
    <s v="March 19, 2004 (United States)"/>
    <x v="19"/>
    <n v="84000"/>
    <s v="D.J. Caruso"/>
    <s v="Michael Pye"/>
    <s v="Angelina Jolie"/>
    <s v="United States"/>
    <n v="45000000"/>
    <n v="65470529"/>
    <n v="105605453.60667019"/>
    <n v="145.49006444444444"/>
    <n v="34658829.539438859"/>
    <s v="Warner Bros."/>
    <n v="103"/>
  </r>
  <r>
    <s v="Kung Fu Hustle"/>
    <x v="0"/>
    <x v="2"/>
    <x v="24"/>
    <n v="188.9"/>
    <s v="April 22, 2005 (United States)"/>
    <x v="3"/>
    <n v="130000"/>
    <s v="Stephen Chow"/>
    <s v="Stephen Chow"/>
    <s v="Stephen Chow"/>
    <s v="Hong Kong"/>
    <n v="20000000"/>
    <n v="104882445"/>
    <n v="169177771.26257277"/>
    <n v="524.41222500000003"/>
    <n v="55522734.250926413"/>
    <s v="Columbia Pictures Film Production Asia"/>
    <n v="99"/>
  </r>
  <r>
    <s v="The Perfect Score"/>
    <x v="8"/>
    <x v="3"/>
    <x v="24"/>
    <n v="188.9"/>
    <s v="January 30, 2004 (United States)"/>
    <x v="46"/>
    <n v="24000"/>
    <s v="Brian Robbins"/>
    <s v="Marc Hyman"/>
    <s v="Scarlett Johansson"/>
    <s v="United States"/>
    <n v="40000000"/>
    <n v="10898337"/>
    <n v="17579265.6638433"/>
    <n v="27.245842500000002"/>
    <n v="5769368.44891477"/>
    <s v="Paramount Pictures"/>
    <n v="93"/>
  </r>
  <r>
    <s v="Garden State"/>
    <x v="0"/>
    <x v="3"/>
    <x v="24"/>
    <n v="188.9"/>
    <s v="August 20, 2004 (United States)"/>
    <x v="34"/>
    <n v="209000"/>
    <s v="Zach Braff"/>
    <s v="Zach Braff"/>
    <s v="Zach Braff"/>
    <s v="United States"/>
    <n v="2500000"/>
    <n v="35825316"/>
    <n v="57787050.212811001"/>
    <n v="1433.0126399999999"/>
    <n v="18965228.163049232"/>
    <s v="Camelot Pictures"/>
    <n v="102"/>
  </r>
  <r>
    <s v="The Princess Diaries 2: Royal Engagement"/>
    <x v="2"/>
    <x v="3"/>
    <x v="24"/>
    <n v="188.9"/>
    <s v="August 11, 2004 (United States)"/>
    <x v="1"/>
    <n v="76000"/>
    <s v="Garry Marshall"/>
    <s v="Meg Cabot"/>
    <s v="Anne Hathaway"/>
    <s v="United States"/>
    <n v="40000000"/>
    <n v="134734481"/>
    <n v="217329784.86341977"/>
    <n v="336.83620250000001"/>
    <n v="71325823.716251984"/>
    <s v="Walt Disney Pictures"/>
    <n v="113"/>
  </r>
  <r>
    <s v="Twisted"/>
    <x v="0"/>
    <x v="6"/>
    <x v="24"/>
    <n v="188.9"/>
    <s v="February 27, 2004 (United States)"/>
    <x v="11"/>
    <n v="21000"/>
    <s v="Philip Kaufman"/>
    <s v="Sarah Thorp"/>
    <s v="Ashley Judd"/>
    <s v="Germany"/>
    <n v="50000000"/>
    <n v="40954603"/>
    <n v="66060706.90365272"/>
    <n v="81.909205999999998"/>
    <n v="21680573.319216516"/>
    <s v="Paramount Pictures"/>
    <n v="97"/>
  </r>
  <r>
    <s v="Catwoman"/>
    <x v="8"/>
    <x v="2"/>
    <x v="24"/>
    <n v="188.9"/>
    <s v="July 23, 2004 (United States)"/>
    <x v="39"/>
    <n v="113000"/>
    <s v="Pitof"/>
    <s v="Bob Kane"/>
    <s v="Halle Berry"/>
    <s v="United States"/>
    <n v="100000000"/>
    <n v="82102379"/>
    <n v="132433006.2535733"/>
    <n v="82.102378999999999"/>
    <n v="43463408.681842245"/>
    <s v="Warner Bros."/>
    <n v="104"/>
  </r>
  <r>
    <s v="Seed of Chucky"/>
    <x v="0"/>
    <x v="3"/>
    <x v="24"/>
    <n v="188.9"/>
    <s v="November 12, 2004 (United States)"/>
    <x v="25"/>
    <n v="40000"/>
    <s v="Don Mancini"/>
    <s v="Don Mancini"/>
    <s v="Jennifer Tilly"/>
    <s v="United States"/>
    <n v="12000000"/>
    <n v="24829644"/>
    <n v="40050780.978295386"/>
    <n v="206.91370000000001"/>
    <n v="13144332.451032292"/>
    <s v="Rogue Pictures"/>
    <n v="87"/>
  </r>
  <r>
    <n v="2046"/>
    <x v="0"/>
    <x v="0"/>
    <x v="24"/>
    <n v="188.9"/>
    <s v="September 29, 2004 (Hong Kong)"/>
    <x v="34"/>
    <n v="53000"/>
    <s v="Kar-Wai Wong"/>
    <s v="Kar-Wai Wong"/>
    <s v="Tony Chiu-Wai Leung"/>
    <s v="Hong Kong"/>
    <n v="12000000"/>
    <n v="20205757"/>
    <n v="32592345.992059287"/>
    <n v="168.38130833333332"/>
    <n v="10696536.26257279"/>
    <s v="Jet Tone Production"/>
    <n v="129"/>
  </r>
  <r>
    <s v="Torque"/>
    <x v="8"/>
    <x v="2"/>
    <x v="24"/>
    <n v="188.9"/>
    <s v="January 16, 2004 (United States)"/>
    <x v="52"/>
    <n v="27000"/>
    <s v="Joseph Kahn"/>
    <s v="Matt Johnson"/>
    <s v="Martin Henderson"/>
    <s v="United States"/>
    <n v="40000000"/>
    <n v="46546197"/>
    <n v="75080075.30915828"/>
    <n v="116.36549249999999"/>
    <n v="24640654.843832716"/>
    <s v="Warner Bros."/>
    <n v="84"/>
  </r>
  <r>
    <s v="Ray"/>
    <x v="8"/>
    <x v="5"/>
    <x v="24"/>
    <n v="188.9"/>
    <s v="October 29, 2004 (United States)"/>
    <x v="3"/>
    <n v="141000"/>
    <s v="Taylor Hackford"/>
    <s v="Taylor Hackford"/>
    <s v="Jamie Foxx"/>
    <s v="United States"/>
    <n v="40000000"/>
    <n v="123971376"/>
    <n v="199968651.4939121"/>
    <n v="309.92844000000002"/>
    <n v="65628044.467972472"/>
    <s v="Universal Pictures"/>
    <n v="152"/>
  </r>
  <r>
    <s v="Chasing Liberty"/>
    <x v="8"/>
    <x v="3"/>
    <x v="24"/>
    <n v="188.9"/>
    <s v="January 9, 2004 (United States)"/>
    <x v="10"/>
    <n v="37000"/>
    <s v="Andy Cadiff"/>
    <s v="Derek Guiley"/>
    <s v="Mandy Moore"/>
    <s v="United States"/>
    <n v="23000000"/>
    <n v="12313323"/>
    <n v="19861670.291688722"/>
    <n v="53.536186956521739"/>
    <n v="6518434.6214928534"/>
    <s v="Alcon Entertainment"/>
    <n v="111"/>
  </r>
  <r>
    <s v="Secret Window"/>
    <x v="8"/>
    <x v="0"/>
    <x v="24"/>
    <n v="188.9"/>
    <s v="March 12, 2004 (United States)"/>
    <x v="16"/>
    <n v="186000"/>
    <s v="David Koepp"/>
    <s v="Stephen King"/>
    <s v="Johnny Depp"/>
    <s v="United States"/>
    <n v="40000000"/>
    <n v="92913171"/>
    <n v="149871059.83959764"/>
    <n v="232.28292750000003"/>
    <n v="49186432.503970355"/>
    <s v="Grand Slam Productions"/>
    <n v="96"/>
  </r>
  <r>
    <s v="Bride &amp; Prejudice"/>
    <x v="8"/>
    <x v="3"/>
    <x v="24"/>
    <n v="188.9"/>
    <s v="March 11, 2005 (United States)"/>
    <x v="19"/>
    <n v="20000"/>
    <s v="Gurinder Chadha"/>
    <s v="Jane Austen"/>
    <s v="Martin Henderson"/>
    <s v="United Kingdom"/>
    <n v="7000000"/>
    <n v="24716440"/>
    <n v="39868180.349391207"/>
    <n v="353.09199999999998"/>
    <n v="13084404.446797248"/>
    <s v="PathÃ© Pictures International"/>
    <n v="122"/>
  </r>
  <r>
    <s v="Finding Neverland"/>
    <x v="1"/>
    <x v="5"/>
    <x v="24"/>
    <n v="188.9"/>
    <s v="December 17, 2004 (United States)"/>
    <x v="3"/>
    <n v="201000"/>
    <s v="Marc Forster"/>
    <s v="Allan Knee"/>
    <s v="Johnny Depp"/>
    <s v="United States"/>
    <n v="25000000"/>
    <n v="116650613"/>
    <n v="188160094.12969822"/>
    <n v="466.60245199999997"/>
    <n v="61752574.377977766"/>
    <s v="Miramax"/>
    <n v="106"/>
  </r>
  <r>
    <s v="Team America: World Police"/>
    <x v="0"/>
    <x v="2"/>
    <x v="24"/>
    <n v="188.9"/>
    <s v="October 15, 2004 (United States)"/>
    <x v="13"/>
    <n v="162000"/>
    <s v="Trey Parker"/>
    <s v="Trey Parker"/>
    <s v="Trey Parker"/>
    <s v="United States"/>
    <n v="32000000"/>
    <n v="50826898"/>
    <n v="81984943.465325564"/>
    <n v="158.83405625"/>
    <n v="26906775.013234515"/>
    <s v="Paramount Pictures"/>
    <n v="98"/>
  </r>
  <r>
    <s v="Sleepover"/>
    <x v="1"/>
    <x v="3"/>
    <x v="24"/>
    <n v="188.9"/>
    <s v="July 9, 2004 (United States)"/>
    <x v="20"/>
    <n v="16000"/>
    <s v="Joe Nussbaum"/>
    <s v="Elisa Bell"/>
    <s v="Alexa PenaVega"/>
    <s v="United States"/>
    <n v="10000000"/>
    <n v="10143022"/>
    <n v="16360925.375330862"/>
    <n v="101.43021999999999"/>
    <n v="5369519.3223928008"/>
    <s v="Metro-Goldwyn-Mayer (MGM)"/>
    <n v="89"/>
  </r>
  <r>
    <s v="The Grudge"/>
    <x v="8"/>
    <x v="4"/>
    <x v="24"/>
    <n v="188.9"/>
    <s v="October 22, 2004 (United States)"/>
    <x v="23"/>
    <n v="140000"/>
    <s v="Takashi Shimizu"/>
    <s v="Stephen Susco"/>
    <s v="Sarah Michelle Gellar"/>
    <s v="United States"/>
    <n v="10000000"/>
    <n v="187281115"/>
    <n v="302088701.64372683"/>
    <n v="1872.81115"/>
    <n v="99142993.647432506"/>
    <s v="Columbia Pictures"/>
    <n v="91"/>
  </r>
  <r>
    <s v="Around the World in 80 Days"/>
    <x v="1"/>
    <x v="2"/>
    <x v="24"/>
    <n v="188.9"/>
    <s v="June 16, 2004 (United States)"/>
    <x v="23"/>
    <n v="87000"/>
    <s v="Frank Coraci"/>
    <s v="Jules Verne"/>
    <s v="Jackie Chan"/>
    <s v="United States"/>
    <n v="110000000"/>
    <n v="72178895"/>
    <n v="116426200.66966647"/>
    <n v="65.617177272727261"/>
    <n v="38210108.523028053"/>
    <s v="Walt Disney Pictures"/>
    <n v="120"/>
  </r>
  <r>
    <s v="Wimbledon"/>
    <x v="8"/>
    <x v="3"/>
    <x v="24"/>
    <n v="188.9"/>
    <s v="September 17, 2004 (United States)"/>
    <x v="21"/>
    <n v="61000"/>
    <s v="Richard Loncraine"/>
    <s v="Adam Brooks"/>
    <s v="Kirsten Dunst"/>
    <s v="United Kingdom"/>
    <n v="31000000"/>
    <n v="41682237"/>
    <n v="67234397.109052405"/>
    <n v="134.45882903225805"/>
    <n v="22065768.660667021"/>
    <s v="Universal Pictures"/>
    <n v="98"/>
  </r>
  <r>
    <s v="The Adventures of Sharkboy and Lavagirl 3-D"/>
    <x v="1"/>
    <x v="2"/>
    <x v="24"/>
    <n v="188.9"/>
    <s v="June 10, 2005 (United States)"/>
    <x v="47"/>
    <n v="35000"/>
    <s v="Robert Rodriguez"/>
    <s v="Robert Rodriguez"/>
    <s v="Cayden Boyd"/>
    <s v="United States"/>
    <n v="50000000"/>
    <n v="71992655"/>
    <n v="116125791.31021704"/>
    <n v="143.98531"/>
    <n v="38111516.675489679"/>
    <s v="Dimension Films"/>
    <n v="93"/>
  </r>
  <r>
    <s v="The Polar Express"/>
    <x v="2"/>
    <x v="10"/>
    <x v="24"/>
    <n v="188.9"/>
    <s v="November 10, 2004 (United States)"/>
    <x v="14"/>
    <n v="185000"/>
    <s v="Robert Zemeckis"/>
    <s v="Chris Van Allsburg"/>
    <s v="Tom Hanks"/>
    <s v="United States"/>
    <n v="165000000"/>
    <n v="314215454"/>
    <n v="506836679.90365267"/>
    <n v="190.43360848484849"/>
    <n v="166339573.31921652"/>
    <s v="Castle Rock Entertainment"/>
    <n v="100"/>
  </r>
  <r>
    <s v="Without a Paddle"/>
    <x v="8"/>
    <x v="1"/>
    <x v="24"/>
    <n v="188.9"/>
    <s v="August 20, 2004 (United States)"/>
    <x v="23"/>
    <n v="45000"/>
    <s v="Steven Brill"/>
    <s v="Fred Wolf"/>
    <s v="Matthew Lillard"/>
    <s v="United States"/>
    <n v="19000000"/>
    <n v="73029190"/>
    <n v="117797745.8602435"/>
    <n v="384.36415789473688"/>
    <n v="38660238.221281104"/>
    <s v="Paramount Pictures"/>
    <n v="95"/>
  </r>
  <r>
    <s v="Miracle"/>
    <x v="1"/>
    <x v="5"/>
    <x v="24"/>
    <n v="188.9"/>
    <s v="February 6, 2004 (United States)"/>
    <x v="24"/>
    <n v="50000"/>
    <s v="Gavin O'Connor"/>
    <s v="Eric Guggenheim"/>
    <s v="Kurt Russell"/>
    <s v="Canada"/>
    <n v="28000000"/>
    <n v="64445708"/>
    <n v="103952394.00529379"/>
    <n v="230.16324285714288"/>
    <n v="34116309.158284806"/>
    <s v="Pop Pop Productions"/>
    <n v="135"/>
  </r>
  <r>
    <s v="Mindhunters"/>
    <x v="0"/>
    <x v="6"/>
    <x v="24"/>
    <n v="188.9"/>
    <s v="May 13, 2005 (United States)"/>
    <x v="5"/>
    <n v="59000"/>
    <s v="Renny Harlin"/>
    <s v="Wayne Kramer"/>
    <s v="Val Kilmer"/>
    <s v="Netherlands"/>
    <n v="27000000"/>
    <n v="21148829"/>
    <n v="34113542.595553197"/>
    <n v="78.328996296296296"/>
    <n v="11195780.307040762"/>
    <s v="Dimension Films"/>
    <n v="106"/>
  </r>
  <r>
    <s v="Mysterious Skin"/>
    <x v="9"/>
    <x v="0"/>
    <x v="24"/>
    <n v="188.9"/>
    <s v="June 24, 2005 (United States)"/>
    <x v="37"/>
    <n v="67000"/>
    <s v="Gregg Araki"/>
    <s v="Gregg Araki"/>
    <s v="Brady Corbet"/>
    <s v="United States"/>
    <n v="0"/>
    <n v="1532932"/>
    <n v="2472654.2106934884"/>
    <n v="0"/>
    <n v="811504.49973530963"/>
    <s v="Antidote Films (I)"/>
    <n v="105"/>
  </r>
  <r>
    <s v="The Prince and Me"/>
    <x v="1"/>
    <x v="3"/>
    <x v="24"/>
    <n v="188.9"/>
    <s v="April 2, 2004 (United States)"/>
    <x v="23"/>
    <n v="38000"/>
    <s v="Martha Coolidge"/>
    <s v="Mark Amin"/>
    <s v="Julia Stiles"/>
    <s v="United States"/>
    <n v="22000000"/>
    <n v="37666766"/>
    <n v="60757350.980412908"/>
    <n v="171.21257272727271"/>
    <n v="19940056.114346214"/>
    <s v="Lions Gate Films"/>
    <n v="111"/>
  </r>
  <r>
    <s v="Taxi"/>
    <x v="8"/>
    <x v="2"/>
    <x v="24"/>
    <n v="188.9"/>
    <s v="October 6, 2004 (United States)"/>
    <x v="54"/>
    <n v="41000"/>
    <s v="Tim Story"/>
    <s v="Luc Besson"/>
    <s v="Queen Latifah"/>
    <s v="United States"/>
    <n v="25000000"/>
    <n v="71255003"/>
    <n v="114935941.84277394"/>
    <n v="285.02001199999995"/>
    <n v="37721017.998941235"/>
    <s v="Twentieth Century Fox"/>
    <n v="97"/>
  </r>
  <r>
    <s v="Wicker Park"/>
    <x v="8"/>
    <x v="0"/>
    <x v="24"/>
    <n v="188.9"/>
    <s v="September 3, 2004 (United States)"/>
    <x v="9"/>
    <n v="53000"/>
    <s v="Paul McGuigan"/>
    <s v="Gilles Mimouni"/>
    <s v="Josh Hartnett"/>
    <s v="United States"/>
    <n v="30000000"/>
    <n v="21741598"/>
    <n v="35069692.485971406"/>
    <n v="72.47199333333333"/>
    <n v="11509580.730545262"/>
    <s v="Metro-Goldwyn-Mayer (MGM)"/>
    <n v="114"/>
  </r>
  <r>
    <s v="Cellular"/>
    <x v="8"/>
    <x v="2"/>
    <x v="24"/>
    <n v="188.9"/>
    <s v="September 10, 2004 (United States)"/>
    <x v="16"/>
    <n v="95000"/>
    <s v="David R. Ellis"/>
    <s v="Larry Cohen"/>
    <s v="Kim Basinger"/>
    <s v="United States"/>
    <n v="25000000"/>
    <n v="57678321"/>
    <n v="93036444.72578083"/>
    <n v="230.71328399999999"/>
    <n v="30533785.60084701"/>
    <s v="New Line Cinema"/>
    <n v="94"/>
  </r>
  <r>
    <s v="Kinsey"/>
    <x v="0"/>
    <x v="5"/>
    <x v="24"/>
    <n v="188.9"/>
    <s v="January 7, 2005 (United States)"/>
    <x v="12"/>
    <n v="48000"/>
    <s v="Bill Condon"/>
    <s v="Bill Condon"/>
    <s v="Liam Neeson"/>
    <s v="United States"/>
    <n v="11000000"/>
    <n v="17050017"/>
    <n v="27502065.53679195"/>
    <n v="155.00015454545456"/>
    <n v="9025948.6500794068"/>
    <s v="Fox Searchlight Pictures"/>
    <n v="118"/>
  </r>
  <r>
    <s v="Anacondas: The Hunt for the Blood Orchid"/>
    <x v="8"/>
    <x v="2"/>
    <x v="24"/>
    <n v="188.9"/>
    <s v="August 27, 2004 (United States)"/>
    <x v="32"/>
    <n v="30000"/>
    <s v="Dwight H. Little"/>
    <s v="Hans Bauer"/>
    <s v="Morris Chestnut"/>
    <s v="United States"/>
    <n v="20000000"/>
    <n v="70992898"/>
    <n v="114513160.51138167"/>
    <n v="354.96449000000001"/>
    <n v="37582264.690312333"/>
    <s v="Screen Gems"/>
    <n v="97"/>
  </r>
  <r>
    <s v="The Heart Is Deceitful Above All Things"/>
    <x v="0"/>
    <x v="0"/>
    <x v="24"/>
    <n v="188.9"/>
    <s v="January 19, 2005 (France)"/>
    <x v="5"/>
    <n v="6500"/>
    <s v="Asia Argento"/>
    <s v="Laura Albert"/>
    <s v="Asia Argento"/>
    <s v="United States"/>
    <n v="0"/>
    <n v="217499"/>
    <n v="350830.83800952882"/>
    <n v="0"/>
    <n v="115139.75648491265"/>
    <s v="Above All Things Inc."/>
    <n v="97"/>
  </r>
  <r>
    <s v="Confessions of a Teenage Drama Queen"/>
    <x v="1"/>
    <x v="3"/>
    <x v="24"/>
    <n v="188.9"/>
    <s v="February 20, 2004 (United States)"/>
    <x v="32"/>
    <n v="28000"/>
    <s v="Sara Sugarman"/>
    <s v="Dyan Sheldon"/>
    <s v="Lindsay Lohan"/>
    <s v="Germany"/>
    <n v="15000000"/>
    <n v="33251890"/>
    <n v="53636055.49497088"/>
    <n v="221.67926666666665"/>
    <n v="17602906.299629435"/>
    <s v="Walt Disney Pictures"/>
    <n v="89"/>
  </r>
  <r>
    <s v="Raising Helen"/>
    <x v="8"/>
    <x v="3"/>
    <x v="24"/>
    <n v="188.9"/>
    <s v="May 28, 2004 (United States)"/>
    <x v="22"/>
    <n v="36000"/>
    <s v="Garry Marshall"/>
    <s v="Patrick J. Clifton"/>
    <s v="Kate Hudson"/>
    <s v="United States"/>
    <n v="50000000"/>
    <n v="49718611"/>
    <n v="80197251.305981994"/>
    <n v="99.437222000000006"/>
    <n v="26320069.348861832"/>
    <s v="Touchstone Pictures"/>
    <n v="119"/>
  </r>
  <r>
    <s v="Fat Albert"/>
    <x v="1"/>
    <x v="3"/>
    <x v="24"/>
    <n v="188.9"/>
    <s v="December 25, 2004 (United States)"/>
    <x v="36"/>
    <n v="12000"/>
    <s v="Joel Zwick"/>
    <s v="Bill Cosby"/>
    <s v="Kenan Thompson"/>
    <s v="United States"/>
    <n v="26000000"/>
    <n v="48551322"/>
    <n v="78314387.577554256"/>
    <n v="186.73585384615384"/>
    <n v="25702129.16887242"/>
    <s v="Twentieth Century Fox"/>
    <n v="93"/>
  </r>
  <r>
    <s v="Sky Captain and the World of Tomorrow"/>
    <x v="1"/>
    <x v="2"/>
    <x v="24"/>
    <n v="188.9"/>
    <s v="September 17, 2004 (United States)"/>
    <x v="22"/>
    <n v="83000"/>
    <s v="Kerry Conran"/>
    <s v="Kerry Conran"/>
    <s v="Gwyneth Paltrow"/>
    <s v="United States"/>
    <n v="70000000"/>
    <n v="57947036"/>
    <n v="93469888.137638956"/>
    <n v="82.781480000000002"/>
    <n v="30676038.115404975"/>
    <s v="Paramount Pictures"/>
    <n v="106"/>
  </r>
  <r>
    <s v="The Final Cut"/>
    <x v="8"/>
    <x v="0"/>
    <x v="24"/>
    <n v="188.9"/>
    <s v="October 15, 2004 (United States)"/>
    <x v="19"/>
    <n v="32000"/>
    <s v="Omar Naim"/>
    <s v="Omar Naim"/>
    <s v="Robin Williams"/>
    <s v="United States"/>
    <n v="0"/>
    <n v="3222439"/>
    <n v="5197867.4605611432"/>
    <n v="0"/>
    <n v="1705896.7707781894"/>
    <s v="Lions Gate Entertainment"/>
    <n v="95"/>
  </r>
  <r>
    <s v="The Stepford Wives"/>
    <x v="8"/>
    <x v="3"/>
    <x v="24"/>
    <n v="188.9"/>
    <s v="June 11, 2004 (United States)"/>
    <x v="11"/>
    <n v="62000"/>
    <s v="Frank Oz"/>
    <s v="Ira Levin"/>
    <s v="Nicole Kidman"/>
    <s v="United States"/>
    <n v="90000000"/>
    <n v="103370127"/>
    <n v="166738367.90312332"/>
    <n v="114.85569666666666"/>
    <n v="54722142.403388038"/>
    <s v="Paramount Pictures"/>
    <n v="93"/>
  </r>
  <r>
    <s v="Shall We Dance"/>
    <x v="8"/>
    <x v="3"/>
    <x v="24"/>
    <n v="188.9"/>
    <s v="October 15, 2004 (United States)"/>
    <x v="10"/>
    <n v="45000"/>
    <s v="Peter Chelsom"/>
    <s v="Masayuki SuÃ´"/>
    <s v="Richard Gere"/>
    <s v="United States"/>
    <n v="50000000"/>
    <n v="170128460"/>
    <n v="274421078.67654842"/>
    <n v="340.25691999999998"/>
    <n v="90062710.428798303"/>
    <s v="Miramax"/>
    <n v="106"/>
  </r>
  <r>
    <s v="House of Flying Daggers"/>
    <x v="8"/>
    <x v="2"/>
    <x v="24"/>
    <n v="188.9"/>
    <s v="January 14, 2005 (United States)"/>
    <x v="24"/>
    <n v="109000"/>
    <s v="Yimou Zhang"/>
    <s v="Feng Li"/>
    <s v="Ziyi Zhang"/>
    <s v="China"/>
    <n v="0"/>
    <n v="92863945"/>
    <n v="149791657.18104815"/>
    <n v="0"/>
    <n v="49160373.213340394"/>
    <s v="Beijing New Picture Film"/>
    <n v="119"/>
  </r>
  <r>
    <s v="District B13"/>
    <x v="0"/>
    <x v="2"/>
    <x v="24"/>
    <n v="188.9"/>
    <s v="June 2, 2006 (United States)"/>
    <x v="12"/>
    <n v="68000"/>
    <s v="Pierre Morel"/>
    <s v="Luc Besson"/>
    <s v="Cyril Raffaelli"/>
    <s v="France"/>
    <n v="0"/>
    <n v="11169386"/>
    <n v="18016473.870831124"/>
    <n v="0"/>
    <n v="5912856.5378507143"/>
    <s v="EuropaCorp"/>
    <n v="84"/>
  </r>
  <r>
    <s v="Dead Man's Shoes"/>
    <x v="4"/>
    <x v="6"/>
    <x v="24"/>
    <n v="188.9"/>
    <s v="October 1, 2004 (Ireland)"/>
    <x v="37"/>
    <n v="51000"/>
    <s v="Shane Meadows"/>
    <s v="Paddy Considine"/>
    <s v="Paddy Considine"/>
    <s v="United Kingdom"/>
    <n v="0"/>
    <n v="203450"/>
    <n v="328169.48120698781"/>
    <n v="0"/>
    <n v="107702.48808893595"/>
    <s v="Warp Films"/>
    <n v="90"/>
  </r>
  <r>
    <s v="After the Sunset"/>
    <x v="8"/>
    <x v="2"/>
    <x v="24"/>
    <n v="188.9"/>
    <s v="November 12, 2004 (United States)"/>
    <x v="21"/>
    <n v="45000"/>
    <s v="Brett Ratner"/>
    <s v="Paul Zbyszewski"/>
    <s v="Pierce Brosnan"/>
    <s v="United States"/>
    <n v="60000000"/>
    <n v="62657868"/>
    <n v="101068567.38803598"/>
    <n v="104.42978000000001"/>
    <n v="33169861.302276336"/>
    <s v="New Line Cinema"/>
    <n v="97"/>
  </r>
  <r>
    <s v="A Very Long Engagement"/>
    <x v="0"/>
    <x v="0"/>
    <x v="24"/>
    <n v="188.9"/>
    <s v="January 14, 2005 (United States)"/>
    <x v="37"/>
    <n v="72000"/>
    <s v="Jean-Pierre Jeunet"/>
    <s v="SÃ©bastien Japrisot"/>
    <s v="Audrey Tautou"/>
    <s v="France"/>
    <n v="56600000"/>
    <n v="69424389"/>
    <n v="111983119.78983589"/>
    <n v="122.65793109540637"/>
    <n v="36751926.416093171"/>
    <s v="2003 Productions"/>
    <n v="133"/>
  </r>
  <r>
    <s v="The Forgotten"/>
    <x v="8"/>
    <x v="0"/>
    <x v="24"/>
    <n v="188.9"/>
    <s v="September 24, 2004 (United States)"/>
    <x v="1"/>
    <n v="65000"/>
    <s v="Joseph Ruben"/>
    <s v="Gerald Di Pego"/>
    <s v="Julianne Moore"/>
    <s v="United States"/>
    <n v="42000000"/>
    <n v="117592831"/>
    <n v="189679913.21175224"/>
    <n v="279.98293095238097"/>
    <n v="62251366.331392273"/>
    <s v="Revolution Studios"/>
    <n v="91"/>
  </r>
  <r>
    <s v="Flight of the Phoenix"/>
    <x v="8"/>
    <x v="2"/>
    <x v="24"/>
    <n v="188.9"/>
    <s v="December 17, 2004 (United States)"/>
    <x v="10"/>
    <n v="52000"/>
    <s v="John Moore"/>
    <s v="Lukas Heller"/>
    <s v="Dennis Quaid"/>
    <s v="United States"/>
    <n v="45000000"/>
    <n v="35021497"/>
    <n v="56490471.868184216"/>
    <n v="77.825548888888889"/>
    <n v="18539701.958708312"/>
    <s v="Twentieth Century Fox"/>
    <n v="113"/>
  </r>
  <r>
    <s v="Saved!"/>
    <x v="8"/>
    <x v="3"/>
    <x v="24"/>
    <n v="188.9"/>
    <s v="June 11, 2004 (United States)"/>
    <x v="17"/>
    <n v="45000"/>
    <s v="Brian Dannelly"/>
    <s v="Brian Dannelly"/>
    <s v="Jena Malone"/>
    <s v="United States"/>
    <n v="5000000"/>
    <n v="10275509"/>
    <n v="16574629.922181046"/>
    <n v="205.51018000000002"/>
    <n v="5439655.3732133405"/>
    <s v="United Artists"/>
    <n v="92"/>
  </r>
  <r>
    <s v="Garfield"/>
    <x v="1"/>
    <x v="10"/>
    <x v="24"/>
    <n v="188.9"/>
    <s v="June 11, 2004 (United States)"/>
    <x v="18"/>
    <n v="81000"/>
    <s v="Peter Hewitt"/>
    <s v="Jim Davis"/>
    <s v="Breckin Meyer"/>
    <s v="United States"/>
    <n v="50000000"/>
    <n v="203172417"/>
    <n v="327721733.50926411"/>
    <n v="406.34483399999999"/>
    <n v="107555541.02699842"/>
    <s v="Twentieth Century Fox"/>
    <n v="80"/>
  </r>
  <r>
    <s v="In Good Company"/>
    <x v="8"/>
    <x v="3"/>
    <x v="24"/>
    <n v="188.9"/>
    <s v="January 14, 2005 (United States)"/>
    <x v="5"/>
    <n v="54000"/>
    <s v="Paul Weitz"/>
    <s v="Paul Weitz"/>
    <s v="Dennis Quaid"/>
    <s v="United States"/>
    <n v="26000000"/>
    <n v="61315215"/>
    <n v="98902837.535733178"/>
    <n v="235.82774999999998"/>
    <n v="32459086.818422444"/>
    <s v="Universal Pictures"/>
    <n v="109"/>
  </r>
  <r>
    <s v="First Daughter"/>
    <x v="1"/>
    <x v="3"/>
    <x v="24"/>
    <n v="188.9"/>
    <s v="September 24, 2004 (United States)"/>
    <x v="27"/>
    <n v="21000"/>
    <s v="Forest Whitaker"/>
    <s v="Jessica Bendinger"/>
    <s v="Katie Holmes"/>
    <s v="United States"/>
    <n v="30000000"/>
    <n v="10592180"/>
    <n v="17085427.453679193"/>
    <n v="35.307266666666663"/>
    <n v="5607294.8650079407"/>
    <s v="New Regency Productions"/>
    <n v="106"/>
  </r>
  <r>
    <s v="Jersey Girl"/>
    <x v="8"/>
    <x v="3"/>
    <x v="24"/>
    <n v="188.9"/>
    <s v="March 26, 2004 (United States)"/>
    <x v="19"/>
    <n v="64000"/>
    <s v="Kevin Smith"/>
    <s v="Kevin Smith"/>
    <s v="Ben Affleck"/>
    <s v="United States"/>
    <n v="35000000"/>
    <n v="35492921"/>
    <n v="57250889.511381678"/>
    <n v="101.40834571428572"/>
    <n v="18789264.690312333"/>
    <s v="Miramax"/>
    <n v="102"/>
  </r>
  <r>
    <s v="The Alamo"/>
    <x v="8"/>
    <x v="0"/>
    <x v="24"/>
    <n v="188.9"/>
    <s v="April 9, 2004 (United States)"/>
    <x v="22"/>
    <n v="20000"/>
    <s v="John Lee Hancock"/>
    <s v="Leslie Bohem"/>
    <s v="Dennis Quaid"/>
    <s v="United States"/>
    <n v="107000000"/>
    <n v="25819961"/>
    <n v="41648184.842244565"/>
    <n v="24.130804672897195"/>
    <n v="13668587.083112758"/>
    <s v="Touchstone Pictures"/>
    <n v="137"/>
  </r>
  <r>
    <s v="A Love Song for Bobby Long"/>
    <x v="0"/>
    <x v="0"/>
    <x v="24"/>
    <n v="188.9"/>
    <s v="January 21, 2005 (United States)"/>
    <x v="12"/>
    <n v="25000"/>
    <s v="Shainee Gabel"/>
    <s v="Ronald Everett Capps"/>
    <s v="Scarlett Johansson"/>
    <s v="United States"/>
    <n v="0"/>
    <n v="2039526"/>
    <n v="3289801.8644785597"/>
    <n v="0"/>
    <n v="1079685.5479089466"/>
    <s v="Lions Gate Films"/>
    <n v="119"/>
  </r>
  <r>
    <s v="Raise Your Voice"/>
    <x v="1"/>
    <x v="8"/>
    <x v="24"/>
    <n v="188.9"/>
    <s v="October 8, 2004 (United States)"/>
    <x v="23"/>
    <n v="27000"/>
    <s v="Sean McNamara"/>
    <s v="Mitch Rotter"/>
    <s v="Hilary Duff"/>
    <s v="United States"/>
    <n v="15000000"/>
    <n v="14867514"/>
    <n v="23981638.516675487"/>
    <n v="99.116759999999999"/>
    <n v="7870573.848597141"/>
    <s v="New Line Cinema"/>
    <n v="103"/>
  </r>
  <r>
    <s v="Hidalgo"/>
    <x v="8"/>
    <x v="2"/>
    <x v="24"/>
    <n v="188.9"/>
    <s v="March 5, 2004 (United States)"/>
    <x v="17"/>
    <n v="79000"/>
    <s v="Joe Johnston"/>
    <s v="John Fusco"/>
    <s v="Viggo Mortensen"/>
    <s v="United States"/>
    <n v="100000000"/>
    <n v="108040622"/>
    <n v="174271982.65431443"/>
    <n v="108.040622"/>
    <n v="57194611.964002118"/>
    <s v="Touchstone Pictures"/>
    <n v="136"/>
  </r>
  <r>
    <s v="Bridget Jones: The Edge of Reason"/>
    <x v="0"/>
    <x v="3"/>
    <x v="24"/>
    <n v="188.9"/>
    <s v="November 19, 2004 (United States)"/>
    <x v="22"/>
    <n v="109000"/>
    <s v="Beeban Kidron"/>
    <s v="Helen Fielding"/>
    <s v="RenÃ©e Zellweger"/>
    <s v="United Kingdom"/>
    <n v="40000000"/>
    <n v="265126918"/>
    <n v="427655753.91529906"/>
    <n v="662.81729499999994"/>
    <n v="140353053.46744308"/>
    <s v="Universal Pictures"/>
    <n v="108"/>
  </r>
  <r>
    <s v="Mean Creek"/>
    <x v="0"/>
    <x v="6"/>
    <x v="24"/>
    <n v="188.9"/>
    <s v="September 29, 2004 (France)"/>
    <x v="13"/>
    <n v="31000"/>
    <s v="Jacob Estes"/>
    <s v="Jacob Estes"/>
    <s v="Rory Culkin"/>
    <s v="United States"/>
    <n v="500000"/>
    <n v="802948"/>
    <n v="1295173.4017998939"/>
    <n v="160.58959999999999"/>
    <n v="425065.11381683429"/>
    <s v="Whitewater Films"/>
    <n v="90"/>
  </r>
  <r>
    <s v="Dirty Dancing: Havana Nights"/>
    <x v="8"/>
    <x v="0"/>
    <x v="24"/>
    <n v="188.9"/>
    <s v="February 27, 2004 (United States)"/>
    <x v="22"/>
    <n v="27000"/>
    <s v="Guy Ferland"/>
    <s v="Kate Gunzinger"/>
    <s v="Diego Luna"/>
    <s v="United States"/>
    <n v="25000000"/>
    <n v="27685016"/>
    <n v="44656561.012175746"/>
    <n v="110.740064"/>
    <n v="14655911.064055055"/>
    <s v="Lions Gate Films"/>
    <n v="86"/>
  </r>
  <r>
    <s v="D.E.B.S."/>
    <x v="8"/>
    <x v="2"/>
    <x v="24"/>
    <n v="188.9"/>
    <s v="March 25, 2005 (United States)"/>
    <x v="11"/>
    <n v="15000"/>
    <s v="Angela Robinson"/>
    <s v="Angela Robinson"/>
    <s v="Sara Foster"/>
    <s v="United States"/>
    <n v="3500000"/>
    <n v="97446"/>
    <n v="157182.6161990471"/>
    <n v="2.7841714285714287"/>
    <n v="51586.024351508735"/>
    <s v="Screen Gems"/>
    <n v="91"/>
  </r>
  <r>
    <s v="The Motorcycle Diaries"/>
    <x v="0"/>
    <x v="1"/>
    <x v="24"/>
    <n v="188.9"/>
    <s v="October 15, 2004 (United States)"/>
    <x v="40"/>
    <n v="98000"/>
    <s v="Walter Salles"/>
    <s v="Ernesto 'Che' Guevara"/>
    <s v="Gael GarcÃ­a Bernal"/>
    <s v="Argentina"/>
    <n v="0"/>
    <n v="57663711"/>
    <n v="93012878.463208035"/>
    <n v="0"/>
    <n v="30526051.349920593"/>
    <s v="FilmFour"/>
    <n v="126"/>
  </r>
  <r>
    <s v="Club Dread"/>
    <x v="0"/>
    <x v="3"/>
    <x v="24"/>
    <n v="188.9"/>
    <s v="February 27, 2004 (United States)"/>
    <x v="46"/>
    <n v="29000"/>
    <s v="Jay Chandrasekhar"/>
    <s v="Jay Chandrasekhar"/>
    <s v="Jay Chandrasekhar"/>
    <s v="United States"/>
    <n v="8600000"/>
    <n v="7565807"/>
    <n v="12203818.914240338"/>
    <n v="87.974500000000006"/>
    <n v="4005191.6357861301"/>
    <s v="Broken Lizard Industries"/>
    <n v="104"/>
  </r>
  <r>
    <s v="Eros"/>
    <x v="0"/>
    <x v="0"/>
    <x v="24"/>
    <n v="188.9"/>
    <s v="December 3, 2004 (Italy)"/>
    <x v="22"/>
    <n v="6400"/>
    <s v="Michelangelo Antonioni"/>
    <s v="Kar-Wai Wong"/>
    <s v="Robert Downey Jr."/>
    <s v="United Kingdom"/>
    <n v="0"/>
    <n v="1553020"/>
    <n v="2505056.6119640018"/>
    <n v="0"/>
    <n v="822138.6977236633"/>
    <s v="Block 2 Pictures"/>
    <n v="104"/>
  </r>
  <r>
    <s v="Bad Education"/>
    <x v="5"/>
    <x v="6"/>
    <x v="24"/>
    <n v="188.9"/>
    <s v="February 11, 2005 (United States)"/>
    <x v="34"/>
    <n v="57000"/>
    <s v="Pedro AlmodÃ³var"/>
    <s v="Pedro AlmodÃ³var"/>
    <s v="Gael GarcÃ­a Bernal"/>
    <s v="Spain"/>
    <n v="5000000"/>
    <n v="40423279"/>
    <n v="65203669.196929581"/>
    <n v="808.46558000000005"/>
    <n v="21399300.688194811"/>
    <s v="Canal+ EspaÃ±a"/>
    <n v="106"/>
  </r>
  <r>
    <s v="Soul Plane"/>
    <x v="0"/>
    <x v="3"/>
    <x v="24"/>
    <n v="188.9"/>
    <s v="May 28, 2004 (United States)"/>
    <x v="54"/>
    <n v="22000"/>
    <s v="Jessy Terrero"/>
    <s v="Bo Zenga"/>
    <s v="Dwayne Adway"/>
    <s v="United States"/>
    <n v="16000000"/>
    <n v="14821824"/>
    <n v="23907939.506617256"/>
    <n v="92.636399999999995"/>
    <n v="7846386.4478560081"/>
    <s v="Metro-Goldwyn-Mayer (MGM)"/>
    <n v="86"/>
  </r>
  <r>
    <s v="3-Iron"/>
    <x v="0"/>
    <x v="6"/>
    <x v="24"/>
    <n v="188.9"/>
    <s v="October 15, 2004 (South Korea)"/>
    <x v="45"/>
    <n v="52000"/>
    <s v="Kim Ki-duk"/>
    <s v="Kim Ki-duk"/>
    <s v="Seung-Yun Lee"/>
    <s v="South Korea"/>
    <n v="1000000"/>
    <n v="3403957"/>
    <n v="5490660.1265219683"/>
    <n v="340.39570000000003"/>
    <n v="1801988.8830068819"/>
    <s v="Kim Ki-Duk Film"/>
    <n v="88"/>
  </r>
  <r>
    <s v="Thunderbirds"/>
    <x v="1"/>
    <x v="2"/>
    <x v="24"/>
    <n v="188.9"/>
    <s v="July 30, 2004 (United States)"/>
    <x v="36"/>
    <n v="13000"/>
    <s v="Jonathan Frakes"/>
    <s v="Gerry Anderson"/>
    <s v="Bill Paxton"/>
    <s v="United Kingdom"/>
    <n v="57000000"/>
    <n v="28283637"/>
    <n v="45622150.311805181"/>
    <n v="49.620415789473682"/>
    <n v="14972809.422975119"/>
    <s v="Working Title Films"/>
    <n v="95"/>
  </r>
  <r>
    <s v="New York Minute"/>
    <x v="1"/>
    <x v="3"/>
    <x v="24"/>
    <n v="188.9"/>
    <s v="May 7, 2004 (United States)"/>
    <x v="18"/>
    <n v="22000"/>
    <s v="Dennie Gordon"/>
    <s v="Emily Fox"/>
    <s v="Mary-Kate Olsen"/>
    <s v="United States"/>
    <n v="30000000"/>
    <n v="21289826"/>
    <n v="34340973.966119632"/>
    <n v="70.966086666666655"/>
    <n v="11270421.386977237"/>
    <s v="Warner Bros."/>
    <n v="91"/>
  </r>
  <r>
    <s v="Birth"/>
    <x v="0"/>
    <x v="0"/>
    <x v="24"/>
    <n v="188.9"/>
    <s v="October 29, 2004 (United States)"/>
    <x v="19"/>
    <n v="35000"/>
    <s v="Jonathan Glazer"/>
    <s v="Jean-Claude CarriÃ¨re"/>
    <s v="Nicole Kidman"/>
    <s v="United Kingdom"/>
    <n v="20000000"/>
    <n v="23925492"/>
    <n v="38592363.220751718"/>
    <n v="119.62746"/>
    <n v="12665691.900476443"/>
    <s v="New Line Cinema"/>
    <n v="100"/>
  </r>
  <r>
    <s v="Vanity Fair"/>
    <x v="8"/>
    <x v="0"/>
    <x v="24"/>
    <n v="188.9"/>
    <s v="September 1, 2004 (United States)"/>
    <x v="19"/>
    <n v="21000"/>
    <s v="Mira Nair"/>
    <s v="Matthew Faulk"/>
    <s v="Reese Witherspoon"/>
    <s v="United States"/>
    <n v="23000000"/>
    <n v="19463185"/>
    <n v="31394560.452620432"/>
    <n v="84.622543478260866"/>
    <n v="10303433.03335098"/>
    <s v="Focus Features"/>
    <n v="141"/>
  </r>
  <r>
    <s v="Exorcist: the Beginning"/>
    <x v="0"/>
    <x v="4"/>
    <x v="24"/>
    <n v="188.9"/>
    <s v="August 20, 2004 (United States)"/>
    <x v="27"/>
    <n v="34000"/>
    <s v="Renny Harlin"/>
    <s v="William Peter Blatty"/>
    <s v="Stellan SkarsgÃ¥rd"/>
    <s v="United States"/>
    <n v="80000000"/>
    <n v="78110021"/>
    <n v="125993241.92006351"/>
    <n v="97.637526249999993"/>
    <n v="41349931.709899418"/>
    <s v="Morgan Creek Entertainment"/>
    <n v="114"/>
  </r>
  <r>
    <s v="A Dirty Shame"/>
    <x v="5"/>
    <x v="3"/>
    <x v="24"/>
    <n v="188.9"/>
    <s v="September 24, 2004 (United States)"/>
    <x v="27"/>
    <n v="12000"/>
    <s v="John Waters"/>
    <s v="John Waters"/>
    <s v="Tracey Ullman"/>
    <s v="United States"/>
    <n v="15000000"/>
    <n v="1914166"/>
    <n v="3087593.33086289"/>
    <n v="12.761106666666667"/>
    <n v="1013322.3928004235"/>
    <s v="Fine Line Features"/>
    <n v="89"/>
  </r>
  <r>
    <s v="Swades"/>
    <x v="4"/>
    <x v="0"/>
    <x v="24"/>
    <n v="188.9"/>
    <s v="December 17, 2004 (India)"/>
    <x v="7"/>
    <n v="86000"/>
    <s v="Ashutosh Gowariker"/>
    <s v="M.G. Sathya"/>
    <s v="Shah Rukh Khan"/>
    <s v="India"/>
    <n v="0"/>
    <n v="1953889"/>
    <n v="3151667.4340921119"/>
    <n v="0"/>
    <n v="1034350.9793541556"/>
    <s v="Ashutosh Gowariker Productions"/>
    <n v="189"/>
  </r>
  <r>
    <s v="I Heart Huckabees"/>
    <x v="0"/>
    <x v="3"/>
    <x v="24"/>
    <n v="188.9"/>
    <s v="October 22, 2004 (United States)"/>
    <x v="14"/>
    <n v="63000"/>
    <s v="David O. Russell"/>
    <s v="David O. Russell"/>
    <s v="Jason Schwartzman"/>
    <s v="United Kingdom"/>
    <n v="20000000"/>
    <n v="20094909"/>
    <n v="32413545.644785598"/>
    <n v="100.47454499999999"/>
    <n v="10637855.479089465"/>
    <s v="Fox Searchlight Pictures"/>
    <n v="107"/>
  </r>
  <r>
    <s v="The Sea Inside"/>
    <x v="8"/>
    <x v="5"/>
    <x v="24"/>
    <n v="188.9"/>
    <s v="March 4, 2005 (United States)"/>
    <x v="45"/>
    <n v="79000"/>
    <s v="Alejandro AmenÃ¡bar"/>
    <s v="Alejandro AmenÃ¡bar"/>
    <s v="Javier Bardem"/>
    <s v="Spain"/>
    <n v="0"/>
    <n v="43731621"/>
    <n v="70540100.151932225"/>
    <n v="0"/>
    <n v="23150672.842773955"/>
    <s v="Sogepaq"/>
    <n v="126"/>
  </r>
  <r>
    <s v="The Door in the Floor"/>
    <x v="0"/>
    <x v="3"/>
    <x v="24"/>
    <n v="188.9"/>
    <s v="August 6, 2004 (United States)"/>
    <x v="17"/>
    <n v="15000"/>
    <s v="Tod Williams"/>
    <s v="John Irving"/>
    <s v="Jeff Bridges"/>
    <s v="United States"/>
    <n v="7500000"/>
    <n v="6715067"/>
    <n v="10831555.928533614"/>
    <n v="89.534226666666669"/>
    <n v="3554826.3631551084"/>
    <s v="Focus Features"/>
    <n v="111"/>
  </r>
  <r>
    <s v="The Whole Ten Yards"/>
    <x v="8"/>
    <x v="3"/>
    <x v="24"/>
    <n v="188.9"/>
    <s v="April 9, 2004 (United States)"/>
    <x v="30"/>
    <n v="55000"/>
    <s v="Howard Deutch"/>
    <s v="Mitchell Kapner"/>
    <s v="Bruce Willis"/>
    <s v="United States"/>
    <n v="40000000"/>
    <n v="26170671"/>
    <n v="42213888.05558496"/>
    <n v="65.426677499999997"/>
    <n v="13854246.161990471"/>
    <s v="Nine Yards Two Productions"/>
    <n v="98"/>
  </r>
  <r>
    <s v="Envy"/>
    <x v="8"/>
    <x v="3"/>
    <x v="24"/>
    <n v="188.9"/>
    <s v="April 30, 2004 (United States)"/>
    <x v="25"/>
    <n v="30000"/>
    <s v="Barry Levinson"/>
    <s v="Steve Adams"/>
    <s v="Ben Stiller"/>
    <s v="United States"/>
    <n v="40000000"/>
    <n v="14494036"/>
    <n v="23379210.001058757"/>
    <n v="36.23509"/>
    <n v="7672861.8316569617"/>
    <s v="Dreamworks Pictures"/>
    <n v="99"/>
  </r>
  <r>
    <s v="Alfie"/>
    <x v="0"/>
    <x v="3"/>
    <x v="24"/>
    <n v="188.9"/>
    <s v="November 5, 2004 (United States)"/>
    <x v="19"/>
    <n v="51000"/>
    <s v="Charles Shyer"/>
    <s v="Bill Naughton"/>
    <s v="Jude Law"/>
    <s v="United Kingdom"/>
    <n v="60000000"/>
    <n v="35060882"/>
    <n v="56554000.769719422"/>
    <n v="58.434803333333328"/>
    <n v="18560551.614610907"/>
    <s v="Paramount Pictures"/>
    <n v="103"/>
  </r>
  <r>
    <s v="Superbabies: Baby Geniuses 2"/>
    <x v="1"/>
    <x v="3"/>
    <x v="24"/>
    <n v="188.9"/>
    <s v="August 27, 2004 (United States)"/>
    <x v="68"/>
    <n v="30000"/>
    <s v="Bob Clark"/>
    <s v="Robert Grasmere"/>
    <s v="Jon Voight"/>
    <s v="Germany"/>
    <n v="20000000"/>
    <n v="9448644"/>
    <n v="15240877.854949707"/>
    <n v="47.243220000000001"/>
    <n v="5001929.0629962943"/>
    <s v="ApolloMedia Distribution"/>
    <n v="88"/>
  </r>
  <r>
    <s v="Nobody Knows"/>
    <x v="8"/>
    <x v="0"/>
    <x v="24"/>
    <n v="188.9"/>
    <s v="October 21, 2004 (Hong Kong)"/>
    <x v="31"/>
    <n v="26000"/>
    <s v="Hirokazu Koreeda"/>
    <s v="Hirokazu Koreeda"/>
    <s v="YÃ»ya Yagira"/>
    <s v="Japan"/>
    <n v="0"/>
    <n v="2288093"/>
    <n v="3690746.0937003703"/>
    <n v="0"/>
    <n v="1211272.1016410799"/>
    <s v="Bandai Visual Company"/>
    <n v="141"/>
  </r>
  <r>
    <s v="Black Friday"/>
    <x v="4"/>
    <x v="2"/>
    <x v="24"/>
    <n v="188.9"/>
    <s v="February 9, 2007 (India)"/>
    <x v="55"/>
    <n v="20000"/>
    <s v="Anurag Kashyap"/>
    <s v="Anurag Kashyap"/>
    <s v="Kay Kay Menon"/>
    <s v="India"/>
    <n v="0"/>
    <n v="1610897"/>
    <n v="2598413.5304393857"/>
    <n v="0"/>
    <n v="852777.66013763892"/>
    <s v="Mid Day Multimedia Limited"/>
    <n v="143"/>
  </r>
  <r>
    <s v="Johnson Family Vacation"/>
    <x v="8"/>
    <x v="3"/>
    <x v="24"/>
    <n v="188.9"/>
    <s v="April 7, 2004 (United States)"/>
    <x v="54"/>
    <n v="7400"/>
    <s v="Christopher Erskin"/>
    <s v="Todd R. Jones"/>
    <s v="Cedric the Entertainer"/>
    <s v="United States"/>
    <n v="12000000"/>
    <n v="31326183"/>
    <n v="50529846.268395968"/>
    <n v="261.05152500000003"/>
    <n v="16583474.325039703"/>
    <s v="Fox Searchlight Pictures"/>
    <n v="97"/>
  </r>
  <r>
    <s v="The Chorus"/>
    <x v="8"/>
    <x v="3"/>
    <x v="24"/>
    <n v="188.9"/>
    <s v="March 17, 2004 (France)"/>
    <x v="6"/>
    <n v="59000"/>
    <s v="Christophe Barratier"/>
    <s v="Georges Chaperot"/>
    <s v="GÃ©rard Jugnot"/>
    <s v="France"/>
    <n v="0"/>
    <n v="88385944"/>
    <n v="142568539.6336686"/>
    <n v="0"/>
    <n v="46789806.246691369"/>
    <s v="Vega Film"/>
    <n v="97"/>
  </r>
  <r>
    <s v="The Woodsman"/>
    <x v="0"/>
    <x v="0"/>
    <x v="24"/>
    <n v="188.9"/>
    <s v="January 28, 2005 (Greece)"/>
    <x v="13"/>
    <n v="33000"/>
    <s v="Nicole Kassell"/>
    <s v="Steven Fechter"/>
    <s v="Kevin Bacon"/>
    <s v="United States"/>
    <n v="0"/>
    <n v="4678405"/>
    <n v="7546373.7612493373"/>
    <n v="0"/>
    <n v="2476656.9613552145"/>
    <s v="Dash Films"/>
    <n v="87"/>
  </r>
  <r>
    <s v="Three... Extremes"/>
    <x v="0"/>
    <x v="4"/>
    <x v="24"/>
    <n v="188.9"/>
    <s v="August 20, 2004 (South Korea)"/>
    <x v="9"/>
    <n v="19000"/>
    <s v="Fruit Chan"/>
    <s v="Park Chan-Wook"/>
    <s v="Bai Ling"/>
    <s v="Hong Kong"/>
    <n v="0"/>
    <n v="516930"/>
    <n v="833819.85706723121"/>
    <n v="0"/>
    <n v="273652.72631021705"/>
    <s v="Applause Pictures"/>
    <n v="125"/>
  </r>
  <r>
    <s v="Spartan"/>
    <x v="0"/>
    <x v="2"/>
    <x v="24"/>
    <n v="188.9"/>
    <s v="March 12, 2004 (United States)"/>
    <x v="16"/>
    <n v="29000"/>
    <s v="David Mamet"/>
    <s v="David Mamet"/>
    <s v="Val Kilmer"/>
    <s v="Germany"/>
    <n v="19250000"/>
    <n v="8112712"/>
    <n v="13085989.128639489"/>
    <n v="42.143958441558446"/>
    <n v="4294712.5463208044"/>
    <s v="Franchise Pictures"/>
    <n v="106"/>
  </r>
  <r>
    <s v="Home on the Range"/>
    <x v="1"/>
    <x v="10"/>
    <x v="24"/>
    <n v="188.9"/>
    <s v="April 2, 2004 (United States)"/>
    <x v="20"/>
    <n v="21000"/>
    <s v="Will Finn"/>
    <s v="Will Finn"/>
    <s v="Judi Dench"/>
    <s v="United States"/>
    <n v="110000000"/>
    <n v="145358062"/>
    <n v="234465862.84489146"/>
    <n v="132.14369272727274"/>
    <n v="76949741.662255168"/>
    <s v="Walt Disney Pictures"/>
    <n v="76"/>
  </r>
  <r>
    <s v="Christmas with the Kranks"/>
    <x v="1"/>
    <x v="3"/>
    <x v="24"/>
    <n v="188.9"/>
    <s v="November 24, 2004 (United States)"/>
    <x v="20"/>
    <n v="45000"/>
    <s v="Joe Roth"/>
    <s v="John Grisham"/>
    <s v="Tim Allen"/>
    <s v="United States"/>
    <n v="60000000"/>
    <n v="96593018"/>
    <n v="155806736.81630489"/>
    <n v="160.98836333333333"/>
    <n v="51134472.207517207"/>
    <s v="Revolution Studios"/>
    <n v="99"/>
  </r>
  <r>
    <s v="Win a Date with Tad Hamilton!"/>
    <x v="8"/>
    <x v="3"/>
    <x v="24"/>
    <n v="188.9"/>
    <s v="January 23, 2004 (United States)"/>
    <x v="41"/>
    <n v="27000"/>
    <s v="Robert Luketic"/>
    <s v="Victor Levin"/>
    <s v="Kate Bosworth"/>
    <s v="United States"/>
    <n v="22000000"/>
    <n v="21513434"/>
    <n v="34701658.760190576"/>
    <n v="97.788336363636361"/>
    <n v="11388795.129698252"/>
    <s v="Dreamworks Pictures"/>
    <n v="95"/>
  </r>
  <r>
    <s v="Night Watch"/>
    <x v="0"/>
    <x v="2"/>
    <x v="24"/>
    <n v="188.9"/>
    <s v="March 3, 2006 (United States)"/>
    <x v="5"/>
    <n v="53000"/>
    <s v="Timur Bekmambetov"/>
    <s v="Timur Bekmambetov"/>
    <s v="Konstantin Khabenskiy"/>
    <s v="Russia"/>
    <n v="4200000"/>
    <n v="50336279"/>
    <n v="81193563.850185275"/>
    <n v="1198.4828333333332"/>
    <n v="26647050.820539966"/>
    <s v="Bazelevs Production"/>
    <n v="114"/>
  </r>
  <r>
    <s v="The Merchant of Venice"/>
    <x v="0"/>
    <x v="0"/>
    <x v="24"/>
    <n v="188.9"/>
    <s v="February 18, 2005 (United States)"/>
    <x v="9"/>
    <n v="36000"/>
    <s v="Michael Radford"/>
    <s v="William Shakespeare"/>
    <s v="Al Pacino"/>
    <s v="United Kingdom"/>
    <n v="30000000"/>
    <n v="21560182"/>
    <n v="34777064.34833245"/>
    <n v="71.867273333333344"/>
    <n v="11413542.615140285"/>
    <s v="Movision"/>
    <n v="131"/>
  </r>
  <r>
    <s v="Ladder 49"/>
    <x v="8"/>
    <x v="2"/>
    <x v="24"/>
    <n v="188.9"/>
    <s v="October 1, 2004 (United States)"/>
    <x v="16"/>
    <n v="55000"/>
    <s v="Jay Russell"/>
    <s v="Lewis Colick"/>
    <s v="Joaquin Phoenix"/>
    <s v="United States"/>
    <n v="55000000"/>
    <n v="100572044"/>
    <n v="162224996.3303335"/>
    <n v="182.8582618181818"/>
    <n v="53240891.476971939"/>
    <s v="Touchstone Pictures"/>
    <n v="115"/>
  </r>
  <r>
    <s v="The Libertine"/>
    <x v="0"/>
    <x v="5"/>
    <x v="24"/>
    <n v="188.9"/>
    <s v="March 10, 2006 (United States)"/>
    <x v="21"/>
    <n v="35000"/>
    <s v="Laurence Dunmore"/>
    <s v="Stephen Jeffreys"/>
    <s v="Johnny Depp"/>
    <s v="United Kingdom"/>
    <n v="0"/>
    <n v="10852064"/>
    <n v="17504626.261514027"/>
    <n v="0"/>
    <n v="5744872.4192694547"/>
    <s v="The Weinstein Company"/>
    <n v="114"/>
  </r>
  <r>
    <s v="Ma mÃ¨re"/>
    <x v="5"/>
    <x v="0"/>
    <x v="24"/>
    <n v="188.9"/>
    <s v="May 19, 2004 (France)"/>
    <x v="27"/>
    <n v="6600"/>
    <s v="Christophe HonorÃ©"/>
    <s v="Georges Bataille"/>
    <s v="Isabelle Huppert"/>
    <s v="France"/>
    <n v="0"/>
    <n v="1510052"/>
    <n v="2435748.2498676544"/>
    <n v="0"/>
    <n v="799392.27104287979"/>
    <s v="Gemini Films"/>
    <n v="110"/>
  </r>
  <r>
    <s v="You Got Served"/>
    <x v="8"/>
    <x v="0"/>
    <x v="24"/>
    <n v="188.9"/>
    <s v="January 30, 2004 (United States)"/>
    <x v="49"/>
    <n v="26000"/>
    <s v="Chris Stokes"/>
    <s v="Chris Stokes"/>
    <s v="Omarion"/>
    <s v="United States"/>
    <n v="8000000"/>
    <n v="50576805"/>
    <n v="81581537.763366848"/>
    <n v="632.21006250000005"/>
    <n v="26774380.624669138"/>
    <s v="Screen Gems"/>
    <n v="95"/>
  </r>
  <r>
    <s v="A Good Woman"/>
    <x v="1"/>
    <x v="0"/>
    <x v="24"/>
    <n v="188.9"/>
    <s v="May 13, 2005 (United Kingdom)"/>
    <x v="16"/>
    <n v="12000"/>
    <s v="Mike Barker"/>
    <s v="Oscar Wilde"/>
    <s v="Helen Hunt"/>
    <s v="United Kingdom"/>
    <n v="0"/>
    <n v="6878433"/>
    <n v="11095069.005293805"/>
    <n v="0"/>
    <n v="3641309.1582848066"/>
    <s v="Beyond Films"/>
    <n v="93"/>
  </r>
  <r>
    <s v="Beyond the Sea"/>
    <x v="8"/>
    <x v="5"/>
    <x v="24"/>
    <n v="188.9"/>
    <s v="December 29, 2004 (United States)"/>
    <x v="17"/>
    <n v="15000"/>
    <s v="Kevin Spacey"/>
    <s v="Kevin Spacey"/>
    <s v="Kevin Spacey"/>
    <s v="United Kingdom"/>
    <n v="23000000"/>
    <n v="8447615"/>
    <n v="13626195.291159341"/>
    <n v="36.728760869565221"/>
    <n v="4472003.705664373"/>
    <s v="Lions Gate Films"/>
    <n v="118"/>
  </r>
  <r>
    <s v="Ladies in Lavender"/>
    <x v="8"/>
    <x v="0"/>
    <x v="24"/>
    <n v="188.9"/>
    <s v="May 27, 2005 (United States)"/>
    <x v="9"/>
    <n v="11000"/>
    <s v="Charles Dance"/>
    <s v="William J. Locke"/>
    <s v="Judi Dench"/>
    <s v="United Kingdom"/>
    <n v="0"/>
    <n v="20421130"/>
    <n v="32939747.543673899"/>
    <n v="0"/>
    <n v="10810550.555849656"/>
    <s v="UK Film Council"/>
    <n v="104"/>
  </r>
  <r>
    <s v="Eulogy"/>
    <x v="0"/>
    <x v="3"/>
    <x v="24"/>
    <n v="188.9"/>
    <s v="September 26, 2004 (Greece)"/>
    <x v="16"/>
    <n v="8700"/>
    <s v="Michael Clancy"/>
    <s v="Michael Clancy"/>
    <s v="Ray Romano"/>
    <s v="United Kingdom"/>
    <n v="6500000"/>
    <n v="89781"/>
    <n v="144818.7967178401"/>
    <n v="1.381246153846154"/>
    <n v="47528.321863419798"/>
    <s v="Eulogy Productions LLC"/>
    <n v="91"/>
  </r>
  <r>
    <s v="Before the Fall"/>
    <x v="3"/>
    <x v="0"/>
    <x v="24"/>
    <n v="188.9"/>
    <s v="January 13, 2005 (Germany)"/>
    <x v="34"/>
    <n v="15000"/>
    <s v="Dennis Gansel"/>
    <s v="Dennis Gansel"/>
    <s v="Max Riemelt"/>
    <s v="Germany"/>
    <n v="0"/>
    <n v="3764219"/>
    <n v="6071770.9332980402"/>
    <n v="0"/>
    <n v="1992704.6056114347"/>
    <s v="Olga Film"/>
    <n v="110"/>
  </r>
  <r>
    <s v="Saving Face"/>
    <x v="0"/>
    <x v="3"/>
    <x v="24"/>
    <n v="188.9"/>
    <s v="June 24, 2005 (United States)"/>
    <x v="34"/>
    <n v="11000"/>
    <s v="Alice Wu"/>
    <s v="Alice Wu"/>
    <s v="Joan Chen"/>
    <s v="United States"/>
    <n v="0"/>
    <n v="1236518"/>
    <n v="1994531.6813128637"/>
    <n v="0"/>
    <n v="654588.67125463206"/>
    <s v="Destination Films"/>
    <n v="91"/>
  </r>
  <r>
    <s v="The Big Bounce"/>
    <x v="8"/>
    <x v="3"/>
    <x v="24"/>
    <n v="188.9"/>
    <s v="January 30, 2004 (United States)"/>
    <x v="38"/>
    <n v="18000"/>
    <s v="George Armitage"/>
    <s v="Elmore Leonard"/>
    <s v="Owen Wilson"/>
    <s v="United States"/>
    <n v="50000000"/>
    <n v="6808550"/>
    <n v="10982346.135521438"/>
    <n v="13.617099999999999"/>
    <n v="3604314.4520910536"/>
    <s v="Shangri-La Entertainment"/>
    <n v="88"/>
  </r>
  <r>
    <s v="Veer-Zaara"/>
    <x v="4"/>
    <x v="0"/>
    <x v="24"/>
    <n v="188.9"/>
    <s v="November 12, 2004 (India)"/>
    <x v="40"/>
    <n v="50000"/>
    <s v="Yash Chopra"/>
    <s v="Aditya Chopra"/>
    <s v="Shah Rukh Khan"/>
    <s v="India"/>
    <n v="7000000"/>
    <n v="6887221"/>
    <n v="11109244.249338273"/>
    <n v="98.388871428571434"/>
    <n v="3645961.3552143993"/>
    <s v="Yash Raj Films"/>
    <n v="192"/>
  </r>
  <r>
    <s v="Little Black Book"/>
    <x v="8"/>
    <x v="3"/>
    <x v="24"/>
    <n v="188.9"/>
    <s v="August 6, 2004 (United States)"/>
    <x v="11"/>
    <n v="18000"/>
    <s v="Nick Hurran"/>
    <s v="Melissa Carter"/>
    <s v="Brittany Murphy"/>
    <s v="United States"/>
    <n v="35000000"/>
    <n v="22035509"/>
    <n v="35543777.619375326"/>
    <n v="62.958597142857144"/>
    <n v="11665171.519322393"/>
    <s v="Revolution Studios"/>
    <n v="107"/>
  </r>
  <r>
    <s v="Laws of Attraction"/>
    <x v="8"/>
    <x v="3"/>
    <x v="24"/>
    <n v="188.9"/>
    <s v="April 30, 2004 (United States)"/>
    <x v="23"/>
    <n v="23000"/>
    <s v="Peter Howitt"/>
    <s v="Aline Brosh McKenna"/>
    <s v="Pierce Brosnan"/>
    <s v="Ireland"/>
    <n v="32000000"/>
    <n v="30031874"/>
    <n v="48442096.388565369"/>
    <n v="93.849606249999994"/>
    <n v="15898292.218104817"/>
    <s v="Deep River Productions"/>
    <n v="90"/>
  </r>
  <r>
    <s v="Undertow"/>
    <x v="0"/>
    <x v="0"/>
    <x v="24"/>
    <n v="188.9"/>
    <s v="December 17, 2004 (Greece)"/>
    <x v="14"/>
    <n v="8600"/>
    <s v="David Gordon Green"/>
    <s v="Lingard Jervey"/>
    <s v="Jamie Bell"/>
    <s v="United States"/>
    <n v="0"/>
    <n v="156767"/>
    <n v="252868.73954473264"/>
    <n v="0"/>
    <n v="82989.412387506614"/>
    <s v="United Artists"/>
    <n v="108"/>
  </r>
  <r>
    <s v="Head in the Clouds"/>
    <x v="0"/>
    <x v="0"/>
    <x v="24"/>
    <n v="188.9"/>
    <s v="October 30, 2004 (Japan)"/>
    <x v="14"/>
    <n v="15000"/>
    <s v="John Duigan"/>
    <s v="John Duigan"/>
    <s v="Charlize Theron"/>
    <s v="United Kingdom"/>
    <n v="0"/>
    <n v="3664858"/>
    <n v="5911499.3785071457"/>
    <n v="0"/>
    <n v="1940104.8173636845"/>
    <s v="Remstar Productions"/>
    <n v="132"/>
  </r>
  <r>
    <s v="Maria Full of Grace"/>
    <x v="0"/>
    <x v="6"/>
    <x v="24"/>
    <n v="188.9"/>
    <s v="August 6, 2004 (United States)"/>
    <x v="34"/>
    <n v="34000"/>
    <s v="Joshua Marston"/>
    <s v="Joshua Marston"/>
    <s v="Catalina Sandino Moreno"/>
    <s v="Colombia"/>
    <n v="3000000"/>
    <n v="12594630"/>
    <n v="20315424.886183161"/>
    <n v="419.82100000000003"/>
    <n v="6667353.0968766538"/>
    <s v="HBO Films"/>
    <n v="101"/>
  </r>
  <r>
    <s v="Vera Drake"/>
    <x v="0"/>
    <x v="6"/>
    <x v="24"/>
    <n v="188.9"/>
    <s v="February 4, 2005 (United States)"/>
    <x v="37"/>
    <n v="24000"/>
    <s v="Mike Leigh"/>
    <s v="Mike Leigh"/>
    <s v="Imelda Staunton"/>
    <s v="United Kingdom"/>
    <n v="11000000"/>
    <n v="13267869"/>
    <n v="21401374.718369506"/>
    <n v="120.6169909090909"/>
    <n v="7023752.7792482795"/>
    <s v="Les Films Alain Sarde"/>
    <n v="125"/>
  </r>
  <r>
    <s v="Millions"/>
    <x v="1"/>
    <x v="3"/>
    <x v="24"/>
    <n v="188.9"/>
    <s v="April 29, 2005 (United States)"/>
    <x v="15"/>
    <n v="25000"/>
    <s v="Danny Boyle"/>
    <s v="Frank Cottrell Boyce"/>
    <s v="Alex Etel"/>
    <s v="United Kingdom"/>
    <n v="0"/>
    <n v="11782282"/>
    <n v="19005089.070407622"/>
    <n v="0"/>
    <n v="6237311.8051879304"/>
    <s v="PathÃ© Pictures International"/>
    <n v="98"/>
  </r>
  <r>
    <s v="It's All Gone Pete Tong"/>
    <x v="0"/>
    <x v="5"/>
    <x v="24"/>
    <n v="188.9"/>
    <s v="May 27, 2005 (United Kingdom)"/>
    <x v="4"/>
    <n v="20000"/>
    <s v="Michael Dowse"/>
    <s v="Michael Dowse"/>
    <s v="Paul Kaye"/>
    <s v="United Kingdom"/>
    <n v="2000000"/>
    <n v="1635056"/>
    <n v="2637382.5473795654"/>
    <n v="81.752800000000008"/>
    <n v="865566.96664902067"/>
    <s v="True West Films"/>
    <n v="90"/>
  </r>
  <r>
    <s v="Catch That Kid"/>
    <x v="1"/>
    <x v="2"/>
    <x v="24"/>
    <n v="188.9"/>
    <s v="February 6, 2004 (United States)"/>
    <x v="33"/>
    <n v="9800"/>
    <s v="Bart Freundlich"/>
    <s v="Nikolaj Arcel"/>
    <s v="Kristen Stewart"/>
    <s v="United States"/>
    <n v="12000000"/>
    <n v="16951702"/>
    <n v="27343481.203811537"/>
    <n v="141.26418333333334"/>
    <n v="8973902.593965061"/>
    <s v="Fox 2000 Pictures"/>
    <n v="91"/>
  </r>
  <r>
    <s v="Lakshya"/>
    <x v="4"/>
    <x v="2"/>
    <x v="24"/>
    <n v="188.9"/>
    <s v="June 18, 2004 (United States)"/>
    <x v="6"/>
    <n v="22000"/>
    <s v="Farhan Akhtar"/>
    <s v="Javed Akhtar"/>
    <s v="Hrithik Roshan"/>
    <s v="India"/>
    <n v="0"/>
    <n v="5859242"/>
    <n v="9451090.7220751718"/>
    <n v="0"/>
    <n v="3101769.1900476441"/>
    <s v="Excel Entertainment"/>
    <n v="186"/>
  </r>
  <r>
    <s v="Main Hoon Na"/>
    <x v="4"/>
    <x v="2"/>
    <x v="24"/>
    <n v="188.9"/>
    <s v="April 30, 2004 (India)"/>
    <x v="9"/>
    <n v="33000"/>
    <s v="Farah Khan"/>
    <s v="Farah Khan"/>
    <s v="Shah Rukh Khan"/>
    <s v="India"/>
    <n v="0"/>
    <n v="10836270"/>
    <n v="17479150.179989409"/>
    <n v="0"/>
    <n v="5736511.3816834306"/>
    <s v="Red Chillies Entertainment"/>
    <n v="182"/>
  </r>
  <r>
    <s v="Tae Guk Gi: The Brotherhood of War"/>
    <x v="0"/>
    <x v="2"/>
    <x v="24"/>
    <n v="188.9"/>
    <s v="September 24, 2004 (United States)"/>
    <x v="45"/>
    <n v="38000"/>
    <s v="Je-kyu Kang"/>
    <s v="Richard Epcar"/>
    <s v="Jang Dong-Gun"/>
    <s v="South Korea"/>
    <n v="12800000"/>
    <n v="76287982"/>
    <n v="123054251.53732131"/>
    <n v="595.99985937500003"/>
    <n v="40385379.565907888"/>
    <s v="Kang Je-Kyu Film Co. Ltd."/>
    <n v="140"/>
  </r>
  <r>
    <s v="Lila dit Ã§a"/>
    <x v="0"/>
    <x v="6"/>
    <x v="24"/>
    <n v="188.9"/>
    <s v="January 26, 2005 (France)"/>
    <x v="15"/>
    <n v="4800"/>
    <s v="Ziad Doueiri"/>
    <s v="Chimo"/>
    <s v="Vahina Giocante"/>
    <s v="France"/>
    <n v="0"/>
    <n v="537871"/>
    <n v="867598.16675489664"/>
    <n v="0"/>
    <n v="284738.48597141344"/>
    <s v="Huit et Demi Productions"/>
    <n v="89"/>
  </r>
  <r>
    <s v="Five Times Two"/>
    <x v="0"/>
    <x v="0"/>
    <x v="24"/>
    <n v="188.9"/>
    <s v="September 1, 2004 (France)"/>
    <x v="14"/>
    <n v="9100"/>
    <s v="FranÃ§ois Ozon"/>
    <s v="FranÃ§ois Ozon"/>
    <s v="Valeria Bruni Tedeschi"/>
    <s v="France"/>
    <n v="0"/>
    <n v="7444906"/>
    <n v="12008802.84912652"/>
    <n v="0"/>
    <n v="3941188.9888830069"/>
    <s v="FidÃ©litÃ© Productions"/>
    <n v="90"/>
  </r>
  <r>
    <s v="She Hate Me"/>
    <x v="0"/>
    <x v="3"/>
    <x v="24"/>
    <n v="188.9"/>
    <s v="July 30, 2004 (United States)"/>
    <x v="11"/>
    <n v="7500"/>
    <s v="Spike Lee"/>
    <s v="Michael Genet"/>
    <s v="Anthony Mackie"/>
    <s v="United States"/>
    <n v="8000000"/>
    <n v="1526951"/>
    <n v="2463006.7215457913"/>
    <n v="19.0868875"/>
    <n v="808338.27421916358"/>
    <s v="40 Acres &amp; A Mule Filmworks"/>
    <n v="138"/>
  </r>
  <r>
    <s v="Mind Game"/>
    <x v="11"/>
    <x v="10"/>
    <x v="24"/>
    <n v="188.9"/>
    <s v="June 26, 2005 (United States)"/>
    <x v="40"/>
    <n v="8700"/>
    <s v="Masaaki Yuasa"/>
    <s v="Robin Nishi"/>
    <s v="KÃ´ji Imada"/>
    <s v="Japan"/>
    <n v="0"/>
    <n v="36613"/>
    <n v="59057.602435150868"/>
    <n v="0"/>
    <n v="19382.212811011115"/>
    <s v="Studio 4Â°C"/>
    <n v="103"/>
  </r>
  <r>
    <s v="As It Is in Heaven"/>
    <x v="4"/>
    <x v="3"/>
    <x v="24"/>
    <n v="188.9"/>
    <s v="September 3, 2004 (Sweden)"/>
    <x v="24"/>
    <n v="17000"/>
    <s v="Kay Pollak"/>
    <s v="Anders Nyberg"/>
    <s v="Michael Nyqvist"/>
    <s v="Sweden"/>
    <n v="0"/>
    <n v="18328469"/>
    <n v="29564237.714663841"/>
    <n v="0"/>
    <n v="9702736.368448915"/>
    <s v="Sonet Film AB"/>
    <n v="133"/>
  </r>
  <r>
    <s v="Palindromes"/>
    <x v="4"/>
    <x v="3"/>
    <x v="24"/>
    <n v="188.9"/>
    <s v="January 21, 2005 (Sweden)"/>
    <x v="17"/>
    <n v="12000"/>
    <s v="Todd Solondz"/>
    <s v="Todd Solondz"/>
    <s v="Jennifer Jason Leigh"/>
    <s v="United States"/>
    <n v="0"/>
    <n v="809686"/>
    <n v="1306041.9491794598"/>
    <n v="0"/>
    <n v="428632.08046585496"/>
    <s v="Extra Large Pictures"/>
    <n v="100"/>
  </r>
  <r>
    <s v="Dhoom"/>
    <x v="4"/>
    <x v="2"/>
    <x v="24"/>
    <n v="188.9"/>
    <s v="August 27, 2004 (India)"/>
    <x v="17"/>
    <n v="19000"/>
    <s v="Sanjay Gadhvi"/>
    <s v="Vijay Krishna Acharya"/>
    <s v="Abhishek Bachchan"/>
    <s v="India"/>
    <n v="0"/>
    <n v="7312209"/>
    <n v="11794759.567496028"/>
    <n v="0"/>
    <n v="3870941.7681312864"/>
    <s v="Yash Raj Films"/>
    <n v="129"/>
  </r>
  <r>
    <s v="Welcome to Mooseport"/>
    <x v="8"/>
    <x v="3"/>
    <x v="24"/>
    <n v="188.9"/>
    <s v="February 20, 2004 (United States)"/>
    <x v="33"/>
    <n v="12000"/>
    <s v="Donald Petrie"/>
    <s v="Doug Richardson"/>
    <s v="Gene Hackman"/>
    <s v="United States"/>
    <n v="30000000"/>
    <n v="14615099"/>
    <n v="23574487.37586024"/>
    <n v="48.716996666666667"/>
    <n v="7736950.2382212812"/>
    <s v="Twentieth Century Fox"/>
    <n v="110"/>
  </r>
  <r>
    <s v="Ghost in the Shell 2: Innocence"/>
    <x v="8"/>
    <x v="10"/>
    <x v="24"/>
    <n v="188.9"/>
    <s v="September 24, 2004 (United States)"/>
    <x v="24"/>
    <n v="37000"/>
    <s v="Mamoru Oshii"/>
    <s v="Shirow Masamune"/>
    <s v="Akio Ã”tsuka"/>
    <s v="Japan"/>
    <n v="0"/>
    <n v="9789651"/>
    <n v="15790929.90841715"/>
    <n v="0"/>
    <n v="5182451.5616728431"/>
    <s v="Bandai Visual Company"/>
    <n v="100"/>
  </r>
  <r>
    <s v="Clifford's Really Big Movie"/>
    <x v="2"/>
    <x v="10"/>
    <x v="24"/>
    <n v="188.9"/>
    <s v="April 23, 2004 (United States)"/>
    <x v="20"/>
    <n v="822"/>
    <s v="Robert C. Ramirez"/>
    <s v="Rhett Reese"/>
    <s v="John Ritter"/>
    <s v="United States"/>
    <n v="70000"/>
    <n v="3255426"/>
    <n v="5251076.2424563253"/>
    <n v="4650.6085714285718"/>
    <n v="1723359.4494441503"/>
    <s v="Big Red Dog Productions"/>
    <n v="74"/>
  </r>
  <r>
    <s v="Summer Storm"/>
    <x v="0"/>
    <x v="3"/>
    <x v="24"/>
    <n v="188.9"/>
    <s v="September 2, 2004 (Germany)"/>
    <x v="13"/>
    <n v="14000"/>
    <s v="Marco Kreuzpaintner"/>
    <s v="Thomas Bahmann"/>
    <s v="Robert Stadlober"/>
    <s v="Germany"/>
    <n v="0"/>
    <n v="2096892"/>
    <n v="3382334.5283218632"/>
    <n v="0"/>
    <n v="1110053.9968237162"/>
    <s v="Claussen &amp; WÃ¶bke Filmproduktion GmbH"/>
    <n v="98"/>
  </r>
  <r>
    <s v="Melinda and Melinda"/>
    <x v="8"/>
    <x v="3"/>
    <x v="24"/>
    <n v="188.9"/>
    <s v="April 8, 2005 (United States)"/>
    <x v="5"/>
    <n v="31000"/>
    <s v="Woody Allen"/>
    <s v="Woody Allen"/>
    <s v="Will Ferrell"/>
    <s v="United States"/>
    <n v="0"/>
    <n v="20129327"/>
    <n v="32469062.662255157"/>
    <n v="0"/>
    <n v="10656075.701429328"/>
    <s v="Fox Searchlight Pictures"/>
    <n v="99"/>
  </r>
  <r>
    <s v="Harry Potter and the Goblet of Fire"/>
    <x v="8"/>
    <x v="1"/>
    <x v="25"/>
    <n v="195.3"/>
    <s v="November 18, 2005 (United States)"/>
    <x v="3"/>
    <n v="566000"/>
    <s v="Mike Newell"/>
    <s v="Steve Kloves"/>
    <s v="Daniel Radcliffe"/>
    <s v="United Kingdom"/>
    <n v="150000000"/>
    <n v="896678241"/>
    <n v="1398964977.1259599"/>
    <n v="597.78549399999997"/>
    <n v="459128643.62519199"/>
    <s v="Warner Bros."/>
    <n v="157"/>
  </r>
  <r>
    <s v="The 40-Year-Old Virgin"/>
    <x v="0"/>
    <x v="3"/>
    <x v="25"/>
    <n v="195.3"/>
    <s v="August 19, 2005 (United States)"/>
    <x v="12"/>
    <n v="407000"/>
    <s v="Judd Apatow"/>
    <s v="Judd Apatow"/>
    <s v="Steve Carell"/>
    <s v="United States"/>
    <n v="26000000"/>
    <n v="177378645"/>
    <n v="276739749.77726573"/>
    <n v="682.22555769230769"/>
    <n v="90823678.955453143"/>
    <s v="Universal Pictures"/>
    <n v="116"/>
  </r>
  <r>
    <s v="Memoirs of a Geisha"/>
    <x v="8"/>
    <x v="0"/>
    <x v="25"/>
    <n v="195.3"/>
    <s v="December 23, 2005 (United States)"/>
    <x v="4"/>
    <n v="141000"/>
    <s v="Rob Marshall"/>
    <s v="Robin Swicord"/>
    <s v="Ziyi Zhang"/>
    <s v="France"/>
    <n v="85000000"/>
    <n v="162242962"/>
    <n v="253125604.30824372"/>
    <n v="190.87407294117645"/>
    <n v="83073713.261648744"/>
    <s v="Columbia Pictures"/>
    <n v="145"/>
  </r>
  <r>
    <s v="Pride &amp; Prejudice"/>
    <x v="1"/>
    <x v="0"/>
    <x v="25"/>
    <n v="195.3"/>
    <s v="November 23, 2005 (United States)"/>
    <x v="40"/>
    <n v="269000"/>
    <s v="Joe Wright"/>
    <s v="Deborah Moggach"/>
    <s v="Keira Knightley"/>
    <s v="France"/>
    <n v="28000000"/>
    <n v="121616555"/>
    <n v="189741752.73169482"/>
    <n v="434.34483928571427"/>
    <n v="62271661.546338961"/>
    <s v="Focus Features"/>
    <n v="129"/>
  </r>
  <r>
    <s v="Batman Begins"/>
    <x v="8"/>
    <x v="2"/>
    <x v="25"/>
    <n v="195.3"/>
    <s v="June 15, 2005 (United States)"/>
    <x v="7"/>
    <n v="1300000"/>
    <s v="Christopher Nolan"/>
    <s v="Bob Kane"/>
    <s v="Christian Bale"/>
    <s v="United Kingdom"/>
    <n v="150000000"/>
    <n v="373661946"/>
    <n v="582973860.45161283"/>
    <n v="249.10796400000001"/>
    <n v="191327161.29032257"/>
    <s v="Warner Bros."/>
    <n v="140"/>
  </r>
  <r>
    <s v="The Descent"/>
    <x v="0"/>
    <x v="1"/>
    <x v="25"/>
    <n v="195.3"/>
    <s v="August 4, 2006 (United States)"/>
    <x v="13"/>
    <n v="207000"/>
    <s v="Neil Marshall"/>
    <s v="Neil Marshall"/>
    <s v="Shauna Macdonald"/>
    <s v="United Kingdom"/>
    <n v="0"/>
    <n v="57130027"/>
    <n v="89132202.902713761"/>
    <n v="0"/>
    <n v="29252445.980542753"/>
    <s v="Celador Films"/>
    <n v="99"/>
  </r>
  <r>
    <s v="Brokeback Mountain"/>
    <x v="0"/>
    <x v="0"/>
    <x v="25"/>
    <n v="195.3"/>
    <s v="January 13, 2006 (United States)"/>
    <x v="3"/>
    <n v="333000"/>
    <s v="Ang Lee"/>
    <s v="Annie Proulx"/>
    <s v="Jake Gyllenhaal"/>
    <s v="United States"/>
    <n v="14000000"/>
    <n v="178062759"/>
    <n v="277807079.7096774"/>
    <n v="1271.8768499999999"/>
    <n v="91173967.741935477"/>
    <s v="Focus Features"/>
    <n v="134"/>
  </r>
  <r>
    <s v="Sin City"/>
    <x v="0"/>
    <x v="6"/>
    <x v="25"/>
    <n v="195.3"/>
    <s v="April 1, 2005 (United States)"/>
    <x v="45"/>
    <n v="745000"/>
    <s v="Frank Miller"/>
    <s v="Frank Miller"/>
    <s v="Mickey Rourke"/>
    <s v="United States"/>
    <n v="40000000"/>
    <n v="158733820"/>
    <n v="247650767.81362006"/>
    <n v="396.83454999999998"/>
    <n v="81276917.562724009"/>
    <s v="Dimension Films"/>
    <n v="124"/>
  </r>
  <r>
    <s v="Charlie and the Chocolate Factory"/>
    <x v="1"/>
    <x v="1"/>
    <x v="25"/>
    <n v="195.3"/>
    <s v="July 15, 2005 (United States)"/>
    <x v="14"/>
    <n v="441000"/>
    <s v="Tim Burton"/>
    <s v="Roald Dahl"/>
    <s v="Johnny Depp"/>
    <s v="United Kingdom"/>
    <n v="150000000"/>
    <n v="474968763"/>
    <n v="741029094.14285707"/>
    <n v="316.64584200000002"/>
    <n v="243199571.42857143"/>
    <s v="Warner Bros."/>
    <n v="115"/>
  </r>
  <r>
    <s v="V for Vendetta"/>
    <x v="0"/>
    <x v="2"/>
    <x v="25"/>
    <n v="195.3"/>
    <s v="March 17, 2006 (United States)"/>
    <x v="31"/>
    <n v="1100000"/>
    <s v="James McTeigue"/>
    <s v="Lilly Wachowski"/>
    <s v="Hugo Weaving"/>
    <s v="United States"/>
    <n v="54000000"/>
    <n v="132511035"/>
    <n v="206738926.59754223"/>
    <n v="245.39080555555554"/>
    <n v="67849992.319508448"/>
    <s v="Warner Bros."/>
    <n v="132"/>
  </r>
  <r>
    <s v="The Chronicles of Narnia: The Lion, the Witch and the Wardrobe"/>
    <x v="1"/>
    <x v="1"/>
    <x v="25"/>
    <n v="195.3"/>
    <s v="December 9, 2005 (United States)"/>
    <x v="15"/>
    <n v="375000"/>
    <s v="Andrew Adamson"/>
    <s v="Ann Peacock"/>
    <s v="Tilda Swinton"/>
    <s v="United Kingdom"/>
    <n v="180000000"/>
    <n v="745013115"/>
    <n v="1162342530.1612902"/>
    <n v="413.89617499999997"/>
    <n v="381471129.03225803"/>
    <s v="Walt Disney Pictures"/>
    <n v="143"/>
  </r>
  <r>
    <s v="Wedding Crashers"/>
    <x v="0"/>
    <x v="3"/>
    <x v="25"/>
    <n v="195.3"/>
    <s v="July 15, 2005 (United States)"/>
    <x v="15"/>
    <n v="339000"/>
    <s v="David Dobkin"/>
    <s v="Steve Faber"/>
    <s v="Owen Wilson"/>
    <s v="United States"/>
    <n v="40000000"/>
    <n v="288467645"/>
    <n v="450056791.76395285"/>
    <n v="721.16911249999998"/>
    <n v="147704887.35279056"/>
    <s v="New Line Cinema"/>
    <n v="119"/>
  </r>
  <r>
    <s v="War of the Worlds"/>
    <x v="8"/>
    <x v="1"/>
    <x v="25"/>
    <n v="195.3"/>
    <s v="June 29, 2005 (United States)"/>
    <x v="16"/>
    <n v="424000"/>
    <s v="Steven Spielberg"/>
    <s v="Josh Friedman"/>
    <s v="Tom Cruise"/>
    <s v="United States"/>
    <n v="132000000"/>
    <n v="603873119"/>
    <n v="942141010.54429078"/>
    <n v="457.47963560606058"/>
    <n v="309202825.90885818"/>
    <s v="Paramount Pictures"/>
    <n v="116"/>
  </r>
  <r>
    <s v="Kingdom of Heaven"/>
    <x v="0"/>
    <x v="2"/>
    <x v="25"/>
    <n v="195.3"/>
    <s v="May 6, 2005 (United States)"/>
    <x v="13"/>
    <n v="272000"/>
    <s v="Ridley Scott"/>
    <s v="William Monahan"/>
    <s v="Orlando Bloom"/>
    <s v="United Kingdom"/>
    <n v="130000000"/>
    <n v="218122627"/>
    <n v="340307037.61853558"/>
    <n v="167.78663615384616"/>
    <n v="111685932.92370711"/>
    <s v="Twentieth Century Fox"/>
    <n v="144"/>
  </r>
  <r>
    <s v="Constantine"/>
    <x v="0"/>
    <x v="2"/>
    <x v="25"/>
    <n v="195.3"/>
    <s v="February 18, 2005 (United States)"/>
    <x v="9"/>
    <n v="317000"/>
    <s v="Francis Lawrence"/>
    <s v="Jamie Delano"/>
    <s v="Keanu Reeves"/>
    <s v="United States"/>
    <n v="100000000"/>
    <n v="230884728"/>
    <n v="360218006.25499231"/>
    <n v="230.88472800000002"/>
    <n v="118220546.85099846"/>
    <s v="Warner Bros."/>
    <n v="121"/>
  </r>
  <r>
    <s v="Star Wars: Episode III - Revenge of the Sith"/>
    <x v="8"/>
    <x v="2"/>
    <x v="25"/>
    <n v="195.3"/>
    <s v="May 19, 2005 (United States)"/>
    <x v="24"/>
    <n v="729000"/>
    <s v="George Lucas"/>
    <s v="George Lucas"/>
    <s v="Hayden Christensen"/>
    <s v="United States"/>
    <n v="113000000"/>
    <n v="868390560"/>
    <n v="1354831559.8156681"/>
    <n v="768.48722123893799"/>
    <n v="444644423.96313363"/>
    <s v="Lucasfilm"/>
    <n v="140"/>
  </r>
  <r>
    <s v="King Kong"/>
    <x v="8"/>
    <x v="2"/>
    <x v="25"/>
    <n v="195.3"/>
    <s v="December 14, 2005 (United States)"/>
    <x v="13"/>
    <n v="403000"/>
    <s v="Peter Jackson"/>
    <s v="Fran Walsh"/>
    <s v="Naomi Watts"/>
    <s v="United States"/>
    <n v="207000000"/>
    <n v="562363449"/>
    <n v="877379123.9646697"/>
    <n v="271.6731637681159"/>
    <n v="287948514.59293395"/>
    <s v="Universal Pictures"/>
    <n v="187"/>
  </r>
  <r>
    <s v="The Hitchhiker's Guide to the Galaxy"/>
    <x v="1"/>
    <x v="1"/>
    <x v="25"/>
    <n v="195.3"/>
    <s v="April 29, 2005 (United States)"/>
    <x v="17"/>
    <n v="190000"/>
    <s v="Garth Jennings"/>
    <s v="Douglas Adams"/>
    <s v="Martin Freeman"/>
    <s v="United Kingdom"/>
    <n v="50000000"/>
    <n v="104478416"/>
    <n v="163003447.79928315"/>
    <n v="208.95683200000002"/>
    <n v="53496372.759856626"/>
    <s v="Touchstone Pictures"/>
    <n v="109"/>
  </r>
  <r>
    <s v="Fantastic Four"/>
    <x v="8"/>
    <x v="2"/>
    <x v="25"/>
    <n v="195.3"/>
    <s v="July 8, 2005 (United States)"/>
    <x v="46"/>
    <n v="316000"/>
    <s v="Tim Story"/>
    <s v="Mark Frost"/>
    <s v="Ioan Gruffudd"/>
    <s v="United States"/>
    <n v="100000000"/>
    <n v="333535934"/>
    <n v="520370707.06502813"/>
    <n v="333.535934"/>
    <n v="170781328.21300563"/>
    <s v="Twentieth Century Fox"/>
    <n v="106"/>
  </r>
  <r>
    <s v="Green Street Hooligans"/>
    <x v="0"/>
    <x v="6"/>
    <x v="25"/>
    <n v="195.3"/>
    <s v="September 9, 2005 (United Kingdom)"/>
    <x v="34"/>
    <n v="144000"/>
    <s v="Lexi Alexander"/>
    <s v="Lexi Alexander"/>
    <s v="Elijah Wood"/>
    <s v="United Kingdom"/>
    <n v="0"/>
    <n v="3814717"/>
    <n v="5951583.5632360466"/>
    <n v="0"/>
    <n v="1953260.1126472093"/>
    <s v="Baker Street"/>
    <n v="109"/>
  </r>
  <r>
    <s v="Serenity"/>
    <x v="8"/>
    <x v="2"/>
    <x v="25"/>
    <n v="195.3"/>
    <s v="September 30, 2005 (United States)"/>
    <x v="40"/>
    <n v="287000"/>
    <s v="Joss Whedon"/>
    <s v="Joss Whedon"/>
    <s v="Nathan Fillion"/>
    <s v="United States"/>
    <n v="39000000"/>
    <n v="40445129"/>
    <n v="63101028.194060415"/>
    <n v="103.70545897435896"/>
    <n v="20709231.438812084"/>
    <s v="Universal Pictures"/>
    <n v="119"/>
  </r>
  <r>
    <s v="Mr. &amp; Mrs. Smith"/>
    <x v="8"/>
    <x v="2"/>
    <x v="25"/>
    <n v="195.3"/>
    <s v="June 10, 2005 (United States)"/>
    <x v="16"/>
    <n v="461000"/>
    <s v="Doug Liman"/>
    <s v="Simon Kinberg"/>
    <s v="Brad Pitt"/>
    <s v="United States"/>
    <n v="110000000"/>
    <n v="487287646"/>
    <n v="760248570.07782888"/>
    <n v="442.98876909090905"/>
    <n v="249507243.2155658"/>
    <s v="New Regency Productions"/>
    <n v="120"/>
  </r>
  <r>
    <s v="The Island"/>
    <x v="8"/>
    <x v="2"/>
    <x v="25"/>
    <n v="195.3"/>
    <s v="July 22, 2005 (United States)"/>
    <x v="8"/>
    <n v="304000"/>
    <s v="Michael Bay"/>
    <s v="Caspian Tredwell-Owen"/>
    <s v="Scarlett Johansson"/>
    <s v="United States"/>
    <n v="126000000"/>
    <n v="162949164"/>
    <n v="254227395.13978493"/>
    <n v="129.32473333333334"/>
    <n v="83435311.827956989"/>
    <s v="Dreamworks Pictures"/>
    <n v="136"/>
  </r>
  <r>
    <s v="Waiting..."/>
    <x v="0"/>
    <x v="3"/>
    <x v="25"/>
    <n v="195.3"/>
    <s v="October 7, 2005 (United States)"/>
    <x v="17"/>
    <n v="93000"/>
    <s v="Rob McKittrick"/>
    <s v="Rob McKittrick"/>
    <s v="Ryan Reynolds"/>
    <s v="United States"/>
    <n v="3000000"/>
    <n v="18637690"/>
    <n v="29077850.194572452"/>
    <n v="621.25633333333337"/>
    <n v="9543108.0389144905"/>
    <s v="Eden Rock Media"/>
    <n v="94"/>
  </r>
  <r>
    <s v="Match Point"/>
    <x v="0"/>
    <x v="0"/>
    <x v="25"/>
    <n v="195.3"/>
    <s v="January 20, 2006 (United States)"/>
    <x v="37"/>
    <n v="209000"/>
    <s v="Woody Allen"/>
    <s v="Woody Allen"/>
    <s v="Scarlett Johansson"/>
    <s v="United Kingdom"/>
    <n v="15000000"/>
    <n v="85638656"/>
    <n v="133610335.29544289"/>
    <n v="570.92437333333339"/>
    <n v="43849798.259088583"/>
    <s v="BBC Films"/>
    <n v="124"/>
  </r>
  <r>
    <s v="Hostel"/>
    <x v="0"/>
    <x v="4"/>
    <x v="25"/>
    <n v="195.3"/>
    <s v="January 6, 2006 (United States)"/>
    <x v="23"/>
    <n v="172000"/>
    <s v="Eli Roth"/>
    <s v="Eli Roth"/>
    <s v="Jay Hernandez"/>
    <s v="United States"/>
    <n v="4800000"/>
    <n v="81979826"/>
    <n v="127901960.99436763"/>
    <n v="1707.9130416666669"/>
    <n v="41976357.398873523"/>
    <s v="Next Entertainment"/>
    <n v="94"/>
  </r>
  <r>
    <s v="Sky High"/>
    <x v="1"/>
    <x v="1"/>
    <x v="25"/>
    <n v="195.3"/>
    <s v="July 29, 2005 (United States)"/>
    <x v="19"/>
    <n v="81000"/>
    <s v="Mike Mitchell"/>
    <s v="Paul Hernandez"/>
    <s v="Kurt Russell"/>
    <s v="United States"/>
    <n v="35000000"/>
    <n v="86369815"/>
    <n v="134751063.1362007"/>
    <n v="246.77090000000001"/>
    <n v="44224175.627240144"/>
    <s v="Walt Disney Pictures"/>
    <n v="100"/>
  </r>
  <r>
    <s v="Assault on Precinct 13"/>
    <x v="0"/>
    <x v="2"/>
    <x v="25"/>
    <n v="195.3"/>
    <s v="January 19, 2005 (United States)"/>
    <x v="21"/>
    <n v="75000"/>
    <s v="Jean-FranÃ§ois Richet"/>
    <s v="John Carpenter"/>
    <s v="Ethan Hawke"/>
    <s v="France"/>
    <n v="30000000"/>
    <n v="35294470"/>
    <n v="55065156.216077827"/>
    <n v="117.64823333333334"/>
    <n v="18071925.243215565"/>
    <s v="Rogue Pictures"/>
    <n v="109"/>
  </r>
  <r>
    <s v="Madagascar"/>
    <x v="1"/>
    <x v="10"/>
    <x v="25"/>
    <n v="195.3"/>
    <s v="May 27, 2005 (United States)"/>
    <x v="15"/>
    <n v="376000"/>
    <s v="Eric Darnell"/>
    <s v="Mark Burton"/>
    <s v="Chris Rock"/>
    <s v="United States"/>
    <n v="75000000"/>
    <n v="542063846"/>
    <n v="845708417.18484378"/>
    <n v="722.75179466666668"/>
    <n v="277554452.63696873"/>
    <s v="DreamWorks Animation"/>
    <n v="86"/>
  </r>
  <r>
    <s v="Hard Candy"/>
    <x v="0"/>
    <x v="0"/>
    <x v="25"/>
    <n v="195.3"/>
    <s v="April 28, 2006 (United States)"/>
    <x v="12"/>
    <n v="156000"/>
    <s v="David Slade"/>
    <s v="Brian Nelson"/>
    <s v="Patrick Wilson"/>
    <s v="United States"/>
    <n v="950000"/>
    <n v="7022209"/>
    <n v="10955796.63236047"/>
    <n v="739.17989473684202"/>
    <n v="3595601.1264720941"/>
    <s v="Lions Gate Films"/>
    <n v="104"/>
  </r>
  <r>
    <s v="The Sisterhood of the Traveling Pants"/>
    <x v="1"/>
    <x v="3"/>
    <x v="25"/>
    <n v="195.3"/>
    <s v="June 1, 2005 (United States)"/>
    <x v="16"/>
    <n v="56000"/>
    <s v="Ken Kwapis"/>
    <s v="Ann Brashares"/>
    <s v="Amber Tamblyn"/>
    <s v="United States"/>
    <n v="25000000"/>
    <n v="42013878"/>
    <n v="65548533.674347155"/>
    <n v="168.05551199999999"/>
    <n v="21512482.334869429"/>
    <s v="Alcon Entertainment"/>
    <n v="119"/>
  </r>
  <r>
    <s v="The Longest Yard"/>
    <x v="8"/>
    <x v="3"/>
    <x v="25"/>
    <n v="195.3"/>
    <s v="May 27, 2005 (United States)"/>
    <x v="5"/>
    <n v="167000"/>
    <s v="Peter Segal"/>
    <s v="Albert S. Ruddy"/>
    <s v="Adam Sandler"/>
    <s v="United States"/>
    <n v="82000000"/>
    <n v="191466556"/>
    <n v="298719199.2483359"/>
    <n v="233.49579999999997"/>
    <n v="98037151.04966718"/>
    <s v="Paramount Pictures"/>
    <n v="113"/>
  </r>
  <r>
    <s v="Red Eye"/>
    <x v="8"/>
    <x v="14"/>
    <x v="25"/>
    <n v="195.3"/>
    <s v="August 19, 2005 (United States)"/>
    <x v="16"/>
    <n v="115000"/>
    <s v="Wes Craven"/>
    <s v="Carl Ellsworth"/>
    <s v="Rachel McAdams"/>
    <s v="United States"/>
    <n v="26000000"/>
    <n v="96258201"/>
    <n v="150178565.51305681"/>
    <n v="370.22384999999997"/>
    <n v="49287353.302611366"/>
    <s v="Dreamworks Pictures"/>
    <n v="85"/>
  </r>
  <r>
    <s v="House of Wax"/>
    <x v="0"/>
    <x v="4"/>
    <x v="25"/>
    <n v="195.3"/>
    <s v="May 6, 2005 (United States)"/>
    <x v="20"/>
    <n v="118000"/>
    <s v="Jaume Collet-Serra"/>
    <s v="Charles Belden"/>
    <s v="Chad Michael Murray"/>
    <s v="Australia"/>
    <n v="40000000"/>
    <n v="68766121"/>
    <n v="107286416.12237583"/>
    <n v="171.9153025"/>
    <n v="35210507.424475163"/>
    <s v="Warner Bros."/>
    <n v="113"/>
  </r>
  <r>
    <s v="Four Brothers"/>
    <x v="0"/>
    <x v="2"/>
    <x v="25"/>
    <n v="195.3"/>
    <s v="July 1, 2005 (United States)"/>
    <x v="8"/>
    <n v="138000"/>
    <s v="John Singleton"/>
    <s v="David Elliot"/>
    <s v="Mark Wahlberg"/>
    <s v="United States"/>
    <n v="45000000"/>
    <n v="92374674"/>
    <n v="144119627.07526881"/>
    <n v="205.27705333333333"/>
    <n v="47298860.21505376"/>
    <s v="Paramount Pictures"/>
    <n v="109"/>
  </r>
  <r>
    <s v="The Dukes of Hazzard"/>
    <x v="8"/>
    <x v="3"/>
    <x v="25"/>
    <n v="195.3"/>
    <s v="August 5, 2005 (United States)"/>
    <x v="27"/>
    <n v="76000"/>
    <s v="Jay Chandrasekhar"/>
    <s v="Gy Waldron"/>
    <s v="Seann William Scott"/>
    <s v="United States"/>
    <n v="50000000"/>
    <n v="111069515"/>
    <n v="173286642.19406042"/>
    <n v="222.13902999999999"/>
    <n v="56871231.438812084"/>
    <s v="Warner Bros."/>
    <n v="104"/>
  </r>
  <r>
    <s v="The Interpreter"/>
    <x v="8"/>
    <x v="6"/>
    <x v="25"/>
    <n v="195.3"/>
    <s v="April 22, 2005 (United States)"/>
    <x v="5"/>
    <n v="101000"/>
    <s v="Sydney Pollack"/>
    <s v="Martin Stellman"/>
    <s v="Nicole Kidman"/>
    <s v="United Kingdom"/>
    <n v="80000000"/>
    <n v="162944923"/>
    <n v="254220778.48489502"/>
    <n v="203.68115375000002"/>
    <n v="83433140.29697901"/>
    <s v="Universal Pictures"/>
    <n v="128"/>
  </r>
  <r>
    <s v="Walk the Line"/>
    <x v="8"/>
    <x v="5"/>
    <x v="25"/>
    <n v="195.3"/>
    <s v="November 18, 2005 (United States)"/>
    <x v="40"/>
    <n v="239000"/>
    <s v="James Mangold"/>
    <s v="Johnny Cash"/>
    <s v="Joaquin Phoenix"/>
    <s v="United States"/>
    <n v="28000000"/>
    <n v="186797986"/>
    <n v="291435465.10087043"/>
    <n v="667.13566428571426"/>
    <n v="95646690.220174089"/>
    <s v="Fox 2000 Pictures"/>
    <n v="136"/>
  </r>
  <r>
    <s v="Lords of Dogtown"/>
    <x v="8"/>
    <x v="5"/>
    <x v="25"/>
    <n v="195.3"/>
    <s v="June 3, 2005 (United States)"/>
    <x v="12"/>
    <n v="53000"/>
    <s v="Catherine Hardwicke"/>
    <s v="Stacy Peralta"/>
    <s v="Heath Ledger"/>
    <s v="United States"/>
    <n v="25000000"/>
    <n v="13411957"/>
    <n v="20924850.47567844"/>
    <n v="53.647827999999997"/>
    <n v="6867361.4951356882"/>
    <s v="Columbia Pictures"/>
    <n v="107"/>
  </r>
  <r>
    <s v="Munich"/>
    <x v="0"/>
    <x v="2"/>
    <x v="25"/>
    <n v="195.3"/>
    <s v="January 6, 2006 (United States)"/>
    <x v="24"/>
    <n v="216000"/>
    <s v="Steven Spielberg"/>
    <s v="Tony Kushner"/>
    <s v="Eric Bana"/>
    <s v="United States"/>
    <n v="70000000"/>
    <n v="130982129"/>
    <n v="204353582.72555041"/>
    <n v="187.11732714285714"/>
    <n v="67067142.345110081"/>
    <s v="Dreamworks Pictures"/>
    <n v="164"/>
  </r>
  <r>
    <s v="Kiss Kiss Bang Bang"/>
    <x v="0"/>
    <x v="3"/>
    <x v="25"/>
    <n v="195.3"/>
    <s v="November 18, 2005 (United States)"/>
    <x v="24"/>
    <n v="219000"/>
    <s v="Shane Black"/>
    <s v="Brett Halliday"/>
    <s v="Robert Downey Jr."/>
    <s v="United States"/>
    <n v="15000000"/>
    <n v="15785148"/>
    <n v="24627417.284178186"/>
    <n v="105.23432"/>
    <n v="8082513.0568356374"/>
    <s v="Warner Bros."/>
    <n v="103"/>
  </r>
  <r>
    <s v="The Constant Gardener"/>
    <x v="0"/>
    <x v="0"/>
    <x v="25"/>
    <n v="195.3"/>
    <s v="August 31, 2005 (United States)"/>
    <x v="34"/>
    <n v="135000"/>
    <s v="Fernando Meirelles"/>
    <s v="Jeffrey Caine"/>
    <s v="Ralph Fiennes"/>
    <s v="United Kingdom"/>
    <n v="25000000"/>
    <n v="82468097"/>
    <n v="128663743.75780849"/>
    <n v="329.872388"/>
    <n v="42226368.1515617"/>
    <s v="Focus Features"/>
    <n v="129"/>
  </r>
  <r>
    <s v="The Pacifier"/>
    <x v="1"/>
    <x v="2"/>
    <x v="25"/>
    <n v="195.3"/>
    <s v="March 4, 2005 (United States)"/>
    <x v="41"/>
    <n v="90000"/>
    <s v="Adam Shankman"/>
    <s v="Thomas Lennon"/>
    <s v="Vin Diesel"/>
    <s v="Canada"/>
    <n v="56000000"/>
    <n v="198636868"/>
    <n v="309906060.82744491"/>
    <n v="354.70869285714286"/>
    <n v="101708585.76548898"/>
    <s v="Walt Disney Pictures"/>
    <n v="95"/>
  </r>
  <r>
    <s v="A History of Violence"/>
    <x v="0"/>
    <x v="0"/>
    <x v="25"/>
    <n v="195.3"/>
    <s v="September 30, 2005 (United States)"/>
    <x v="34"/>
    <n v="228000"/>
    <s v="David Cronenberg"/>
    <s v="John Wagner"/>
    <s v="Viggo Mortensen"/>
    <s v="Canada"/>
    <n v="32000000"/>
    <n v="61385065"/>
    <n v="95770759.372759849"/>
    <n v="191.82832812499998"/>
    <n v="31431164.874551971"/>
    <s v="New Line Cinema"/>
    <n v="96"/>
  </r>
  <r>
    <s v="The Devil's Rejects"/>
    <x v="0"/>
    <x v="4"/>
    <x v="25"/>
    <n v="195.3"/>
    <s v="July 22, 2005 (United States)"/>
    <x v="8"/>
    <n v="95000"/>
    <s v="Rob Zombie"/>
    <s v="Rob Zombie"/>
    <s v="Sid Haig"/>
    <s v="United States"/>
    <n v="7000000"/>
    <n v="20901859"/>
    <n v="32610324.819764461"/>
    <n v="298.5979857142857"/>
    <n v="10702436.763952892"/>
    <s v="Lions Gate Films"/>
    <n v="107"/>
  </r>
  <r>
    <s v="Hitch"/>
    <x v="8"/>
    <x v="3"/>
    <x v="25"/>
    <n v="195.3"/>
    <s v="February 11, 2005 (United States)"/>
    <x v="14"/>
    <n v="301000"/>
    <s v="Andy Tennant"/>
    <s v="Kevin Bisch"/>
    <s v="Will Smith"/>
    <s v="United States"/>
    <n v="70000000"/>
    <n v="371594210"/>
    <n v="579747853.4920634"/>
    <n v="530.84887142857144"/>
    <n v="190268412.69841269"/>
    <s v="Columbia Pictures"/>
    <n v="118"/>
  </r>
  <r>
    <s v="Mirrormask"/>
    <x v="1"/>
    <x v="1"/>
    <x v="25"/>
    <n v="195.3"/>
    <s v="March 3, 2006 (United Kingdom)"/>
    <x v="8"/>
    <n v="22000"/>
    <s v="Dave McKean"/>
    <s v="Neil Gaiman"/>
    <s v="Stephanie Leonidas"/>
    <s v="United Kingdom"/>
    <n v="4000000"/>
    <n v="866999"/>
    <n v="1352660.4982078853"/>
    <n v="21.674975"/>
    <n v="443931.89964157704"/>
    <s v="Destination Films"/>
    <n v="101"/>
  </r>
  <r>
    <s v="Rent"/>
    <x v="8"/>
    <x v="0"/>
    <x v="25"/>
    <n v="195.3"/>
    <s v="November 23, 2005 (United States)"/>
    <x v="15"/>
    <n v="49000"/>
    <s v="Chris Columbus"/>
    <s v="Stephen Chbosky"/>
    <s v="Taye Diggs"/>
    <s v="United States"/>
    <n v="40000000"/>
    <n v="31670620"/>
    <n v="49411356.446492575"/>
    <n v="79.176550000000006"/>
    <n v="16216395.289298514"/>
    <s v="Rent Productions LLC"/>
    <n v="135"/>
  </r>
  <r>
    <s v="Robots"/>
    <x v="1"/>
    <x v="10"/>
    <x v="25"/>
    <n v="195.3"/>
    <s v="March 11, 2005 (United States)"/>
    <x v="21"/>
    <n v="137000"/>
    <s v="Chris Wedge"/>
    <s v="Ron Mita"/>
    <s v="Ewan McGregor"/>
    <s v="United States"/>
    <n v="75000000"/>
    <n v="262511490"/>
    <n v="409560937.03533024"/>
    <n v="350.01532000000003"/>
    <n v="134414485.40706605"/>
    <s v="Twentieth Century Fox Animation"/>
    <n v="91"/>
  </r>
  <r>
    <s v="Jarhead"/>
    <x v="0"/>
    <x v="2"/>
    <x v="25"/>
    <n v="195.3"/>
    <s v="November 4, 2005 (United States)"/>
    <x v="9"/>
    <n v="179000"/>
    <s v="Sam Mendes"/>
    <s v="William Broyles Jr."/>
    <s v="Jake Gyllenhaal"/>
    <s v="United States"/>
    <n v="72000000"/>
    <n v="97076152"/>
    <n v="151454703.09472606"/>
    <n v="134.82798888888888"/>
    <n v="49706171.01894521"/>
    <s v="Universal Pictures"/>
    <n v="125"/>
  </r>
  <r>
    <s v="Into the Blue"/>
    <x v="8"/>
    <x v="2"/>
    <x v="25"/>
    <n v="195.3"/>
    <s v="September 30, 2005 (United States)"/>
    <x v="23"/>
    <n v="74000"/>
    <s v="John Stockwell"/>
    <s v="Matt Johnson"/>
    <s v="Paul Walker"/>
    <s v="United States"/>
    <n v="50000000"/>
    <n v="46117696"/>
    <n v="71951162.166922674"/>
    <n v="92.235392000000004"/>
    <n v="23613771.633384537"/>
    <s v="Columbia Pictures"/>
    <n v="110"/>
  </r>
  <r>
    <s v="Saw II"/>
    <x v="0"/>
    <x v="4"/>
    <x v="25"/>
    <n v="195.3"/>
    <s v="October 28, 2005 (United States)"/>
    <x v="14"/>
    <n v="239000"/>
    <s v="Darren Lynn Bousman"/>
    <s v="Leigh Whannell"/>
    <s v="Donnie Wahlberg"/>
    <s v="Canada"/>
    <n v="4000000"/>
    <n v="147748505"/>
    <n v="230511876.4644137"/>
    <n v="3693.7126249999997"/>
    <n v="75652076.29288274"/>
    <s v="Twisted Pictures"/>
    <n v="93"/>
  </r>
  <r>
    <s v="Revolver"/>
    <x v="0"/>
    <x v="2"/>
    <x v="25"/>
    <n v="195.3"/>
    <s v="September 22, 2005 (United Kingdom)"/>
    <x v="5"/>
    <n v="92000"/>
    <s v="Guy Ritchie"/>
    <s v="Luc Besson"/>
    <s v="Jason Statham"/>
    <s v="France"/>
    <n v="0"/>
    <n v="7155807"/>
    <n v="11164231.402457757"/>
    <n v="0"/>
    <n v="3664007.6804915513"/>
    <s v="EuropaCorp"/>
    <n v="111"/>
  </r>
  <r>
    <s v="Flightplan"/>
    <x v="8"/>
    <x v="0"/>
    <x v="25"/>
    <n v="195.3"/>
    <s v="September 23, 2005 (United States)"/>
    <x v="21"/>
    <n v="155000"/>
    <s v="Robert Schwentke"/>
    <s v="Peter A. Dowling"/>
    <s v="Jodie Foster"/>
    <s v="United States"/>
    <n v="55000000"/>
    <n v="223387299"/>
    <n v="348520788.55760366"/>
    <n v="406.15872545454545"/>
    <n v="114381617.51152073"/>
    <s v="Touchstone Pictures"/>
    <n v="98"/>
  </r>
  <r>
    <s v="Coach Carter"/>
    <x v="8"/>
    <x v="5"/>
    <x v="25"/>
    <n v="195.3"/>
    <s v="January 14, 2005 (United States)"/>
    <x v="4"/>
    <n v="133000"/>
    <s v="Thomas Carter"/>
    <s v="Mark Schwahn"/>
    <s v="Samuel L. Jackson"/>
    <s v="United States"/>
    <n v="30000000"/>
    <n v="76669554"/>
    <n v="119617066.58371735"/>
    <n v="255.56518000000003"/>
    <n v="39257324.116743468"/>
    <s v="Coach Carter"/>
    <n v="136"/>
  </r>
  <r>
    <s v="Dark Water"/>
    <x v="8"/>
    <x v="0"/>
    <x v="25"/>
    <n v="195.3"/>
    <s v="July 8, 2005 (United States)"/>
    <x v="41"/>
    <n v="60000"/>
    <s v="Walter Salles"/>
    <s v="KÃ´ji Suzuki"/>
    <s v="Jennifer Connelly"/>
    <s v="United States"/>
    <n v="30000000"/>
    <n v="68357079"/>
    <n v="106648243.58064516"/>
    <n v="227.85693000000001"/>
    <n v="35001064.516129032"/>
    <s v="Touchstone Pictures"/>
    <n v="105"/>
  </r>
  <r>
    <s v="Lord of War"/>
    <x v="0"/>
    <x v="2"/>
    <x v="25"/>
    <n v="195.3"/>
    <s v="September 16, 2005 (United States)"/>
    <x v="37"/>
    <n v="300000"/>
    <s v="Andrew Niccol"/>
    <s v="Andrew Niccol"/>
    <s v="Nicolas Cage"/>
    <s v="France"/>
    <n v="50000000"/>
    <n v="72617068"/>
    <n v="113294524.42191499"/>
    <n v="145.23413599999998"/>
    <n v="37182318.484383002"/>
    <s v="Entertainment Manufacturing Company"/>
    <n v="122"/>
  </r>
  <r>
    <s v="Zathura: A Space Adventure"/>
    <x v="1"/>
    <x v="2"/>
    <x v="25"/>
    <n v="195.3"/>
    <s v="November 11, 2005 (United States)"/>
    <x v="19"/>
    <n v="97000"/>
    <s v="Jon Favreau"/>
    <s v="Chris Van Allsburg"/>
    <s v="Josh Hutcherson"/>
    <s v="United States"/>
    <n v="65000000"/>
    <n v="65079104"/>
    <n v="101534065.4828469"/>
    <n v="100.12169846153847"/>
    <n v="33322633.896569379"/>
    <s v="Columbia Pictures"/>
    <n v="101"/>
  </r>
  <r>
    <s v="The Quiet"/>
    <x v="0"/>
    <x v="6"/>
    <x v="25"/>
    <n v="195.3"/>
    <s v="August 25, 2006 (United States)"/>
    <x v="19"/>
    <n v="16000"/>
    <s v="Jamie Babbit"/>
    <s v="Abdi Nazemian"/>
    <s v="Camilla Belle"/>
    <s v="United States"/>
    <n v="900000"/>
    <n v="381420"/>
    <n v="595077.6958525345"/>
    <n v="42.38"/>
    <n v="195299.53917050691"/>
    <s v="Andrea Sperling Productions"/>
    <n v="96"/>
  </r>
  <r>
    <s v="The Amityville Horror"/>
    <x v="0"/>
    <x v="4"/>
    <x v="25"/>
    <n v="195.3"/>
    <s v="April 15, 2005 (United States)"/>
    <x v="22"/>
    <n v="107000"/>
    <s v="Andrew Douglas"/>
    <s v="Scott Kosar"/>
    <s v="Ryan Reynolds"/>
    <s v="United States"/>
    <n v="19000000"/>
    <n v="107516369"/>
    <n v="167743152.24935994"/>
    <n v="565.87562631578953"/>
    <n v="55051904.249871992"/>
    <s v="Metro-Goldwyn-Mayer (MGM)"/>
    <n v="90"/>
  </r>
  <r>
    <s v="Be Cool"/>
    <x v="8"/>
    <x v="3"/>
    <x v="25"/>
    <n v="195.3"/>
    <s v="March 4, 2005 (United States)"/>
    <x v="41"/>
    <n v="68000"/>
    <s v="F. Gary Gray"/>
    <s v="Elmore Leonard"/>
    <s v="John Travolta"/>
    <s v="United States"/>
    <n v="53000000"/>
    <n v="95763716"/>
    <n v="149407087.89144903"/>
    <n v="180.68625660377359"/>
    <n v="49034160.77828981"/>
    <s v="Metro-Goldwyn-Mayer (MGM)"/>
    <n v="118"/>
  </r>
  <r>
    <s v="Just Friends"/>
    <x v="8"/>
    <x v="3"/>
    <x v="25"/>
    <n v="195.3"/>
    <s v="November 23, 2005 (United States)"/>
    <x v="19"/>
    <n v="109000"/>
    <s v="Roger Kumble"/>
    <s v="Adam 'Tex' Davis"/>
    <s v="Ryan Reynolds"/>
    <s v="Germany"/>
    <n v="0"/>
    <n v="51024243"/>
    <n v="79606179.427035332"/>
    <n v="0"/>
    <n v="26126084.485407066"/>
    <s v="Inferno Distribution"/>
    <n v="96"/>
  </r>
  <r>
    <s v="Yours, Mine &amp; Ours"/>
    <x v="1"/>
    <x v="3"/>
    <x v="25"/>
    <n v="195.3"/>
    <s v="November 23, 2005 (United States)"/>
    <x v="30"/>
    <n v="27000"/>
    <s v="Raja Gosnell"/>
    <s v="Ron Burch"/>
    <s v="Dennis Quaid"/>
    <s v="United States"/>
    <n v="45000000"/>
    <n v="72662923"/>
    <n v="113366065.73527905"/>
    <n v="161.47316222222224"/>
    <n v="37205797.747055814"/>
    <s v="Paramount Pictures"/>
    <n v="88"/>
  </r>
  <r>
    <s v="Cinderella Man"/>
    <x v="8"/>
    <x v="5"/>
    <x v="25"/>
    <n v="195.3"/>
    <s v="June 3, 2005 (United States)"/>
    <x v="45"/>
    <n v="179000"/>
    <s v="Ron Howard"/>
    <s v="Cliff Hollingsworth"/>
    <s v="Russell Crowe"/>
    <s v="United States"/>
    <n v="88000000"/>
    <n v="108539911"/>
    <n v="169340045.47721455"/>
    <n v="123.34080795454545"/>
    <n v="55575991.295442909"/>
    <s v="Universal Pictures"/>
    <n v="144"/>
  </r>
  <r>
    <s v="Nanny McPhee"/>
    <x v="1"/>
    <x v="3"/>
    <x v="25"/>
    <n v="195.3"/>
    <s v="January 27, 2006 (United States)"/>
    <x v="14"/>
    <n v="70000"/>
    <s v="Kirk Jones"/>
    <s v="Emma Thompson"/>
    <s v="Emma Thompson"/>
    <s v="United States"/>
    <n v="25000000"/>
    <n v="123276807"/>
    <n v="192332017.88479263"/>
    <n v="493.10722800000002"/>
    <n v="63121764.976958521"/>
    <s v="Universal Pictures"/>
    <n v="97"/>
  </r>
  <r>
    <s v="The Brothers Grimm"/>
    <x v="8"/>
    <x v="2"/>
    <x v="25"/>
    <n v="195.3"/>
    <s v="August 26, 2005 (United States)"/>
    <x v="23"/>
    <n v="118000"/>
    <s v="Terry Gilliam"/>
    <s v="Ehren Kruger"/>
    <s v="Matt Damon"/>
    <s v="United States"/>
    <n v="88000000"/>
    <n v="105316267"/>
    <n v="164310632.64157704"/>
    <n v="119.67757613636363"/>
    <n v="53925379.928315409"/>
    <s v="Dimension Films"/>
    <n v="118"/>
  </r>
  <r>
    <s v="Sahara"/>
    <x v="8"/>
    <x v="2"/>
    <x v="25"/>
    <n v="195.3"/>
    <s v="April 8, 2005 (United States)"/>
    <x v="22"/>
    <n v="94000"/>
    <s v="Breck Eisner"/>
    <s v="Clive Cussler"/>
    <s v="Matthew McConaughey"/>
    <s v="United Kingdom"/>
    <n v="130000000"/>
    <n v="119240351"/>
    <n v="186034485.14951354"/>
    <n v="91.723346923076917"/>
    <n v="61054967.229902714"/>
    <s v="Paramount Pictures"/>
    <n v="124"/>
  </r>
  <r>
    <s v="Corpse Bride"/>
    <x v="1"/>
    <x v="10"/>
    <x v="25"/>
    <n v="195.3"/>
    <s v="September 23, 2005 (United States)"/>
    <x v="4"/>
    <n v="251000"/>
    <s v="Tim Burton"/>
    <s v="Tim Burton"/>
    <s v="Johnny Depp"/>
    <s v="United States"/>
    <n v="40000000"/>
    <n v="118090836"/>
    <n v="184241053.40092164"/>
    <n v="295.22708999999998"/>
    <n v="60466377.88018433"/>
    <s v="Warner Bros."/>
    <n v="77"/>
  </r>
  <r>
    <s v="Transporter 2"/>
    <x v="0"/>
    <x v="2"/>
    <x v="25"/>
    <n v="195.3"/>
    <s v="September 2, 2005 (United States)"/>
    <x v="21"/>
    <n v="195000"/>
    <s v="Louis Leterrier"/>
    <s v="Luc Besson"/>
    <s v="Jason Statham"/>
    <s v="France"/>
    <n v="32000000"/>
    <n v="89083229"/>
    <n v="138984433.5704045"/>
    <n v="278.38509062500003"/>
    <n v="45613532.514080897"/>
    <s v="EuropaCorp"/>
    <n v="87"/>
  </r>
  <r>
    <s v="Two for the Money"/>
    <x v="0"/>
    <x v="6"/>
    <x v="25"/>
    <n v="195.3"/>
    <s v="October 7, 2005 (United States)"/>
    <x v="21"/>
    <n v="44000"/>
    <s v="D.J. Caruso"/>
    <s v="Dan Gilroy"/>
    <s v="Matthew McConaughey"/>
    <s v="United States"/>
    <n v="35000000"/>
    <n v="30526509"/>
    <n v="47626355.823348694"/>
    <n v="87.218597142857149"/>
    <n v="15630572.964669738"/>
    <s v="Universal Pictures"/>
    <n v="122"/>
  </r>
  <r>
    <s v="The New World"/>
    <x v="8"/>
    <x v="5"/>
    <x v="25"/>
    <n v="195.3"/>
    <s v="January 20, 2006 (United States)"/>
    <x v="17"/>
    <n v="84000"/>
    <s v="Terrence Malick"/>
    <s v="Terrence Malick"/>
    <s v="Colin Farrell"/>
    <s v="United States"/>
    <n v="30000000"/>
    <n v="49334775"/>
    <n v="76970332.52688171"/>
    <n v="164.44924999999998"/>
    <n v="25261021.505376343"/>
    <s v="New Line Cinema"/>
    <n v="135"/>
  </r>
  <r>
    <s v="Brick"/>
    <x v="0"/>
    <x v="2"/>
    <x v="25"/>
    <n v="195.3"/>
    <s v="April 14, 2006 (United States)"/>
    <x v="4"/>
    <n v="103000"/>
    <s v="Rian Johnson"/>
    <s v="Rian Johnson"/>
    <s v="Joseph Gordon-Levitt"/>
    <s v="United States"/>
    <n v="475000"/>
    <n v="3947579"/>
    <n v="6158870.0527393753"/>
    <n v="831.06926315789474"/>
    <n v="2021289.810547875"/>
    <s v="Bergman Lustig Productions"/>
    <n v="110"/>
  </r>
  <r>
    <s v="Wolf Creek"/>
    <x v="0"/>
    <x v="4"/>
    <x v="25"/>
    <n v="195.3"/>
    <s v="December 25, 2005 (United States)"/>
    <x v="19"/>
    <n v="69000"/>
    <s v="Greg McLean"/>
    <s v="Greg McLean"/>
    <s v="Nathan Phillips"/>
    <s v="Australia"/>
    <n v="1000000"/>
    <n v="30894796"/>
    <n v="48200943.887352787"/>
    <n v="3089.4796000000001"/>
    <n v="15819147.977470558"/>
    <s v="Australian Film Finance Corporation (AFFC)"/>
    <n v="99"/>
  </r>
  <r>
    <s v="Breakfast on Pluto"/>
    <x v="0"/>
    <x v="3"/>
    <x v="25"/>
    <n v="195.3"/>
    <s v="January 6, 2006 (United States)"/>
    <x v="13"/>
    <n v="21000"/>
    <s v="Neil Jordan"/>
    <s v="Neil Jordan"/>
    <s v="Cillian Murphy"/>
    <s v="Ireland"/>
    <n v="0"/>
    <n v="3942254"/>
    <n v="6150562.1802355349"/>
    <n v="0"/>
    <n v="2018563.236047107"/>
    <s v="PathÃ© Pictures International"/>
    <n v="128"/>
  </r>
  <r>
    <s v="The Exorcism of Emily Rose"/>
    <x v="8"/>
    <x v="0"/>
    <x v="25"/>
    <n v="195.3"/>
    <s v="September 9, 2005 (United States)"/>
    <x v="17"/>
    <n v="122000"/>
    <s v="Scott Derrickson"/>
    <s v="Paul Harris Boardman"/>
    <s v="Laura Linney"/>
    <s v="United States"/>
    <n v="19000000"/>
    <n v="145166804"/>
    <n v="226483999.89144903"/>
    <n v="764.0358105263158"/>
    <n v="74330160.77828981"/>
    <s v="Screen Gems"/>
    <n v="119"/>
  </r>
  <r>
    <s v="Elektra"/>
    <x v="8"/>
    <x v="2"/>
    <x v="25"/>
    <n v="195.3"/>
    <s v="January 14, 2005 (United States)"/>
    <x v="32"/>
    <n v="89000"/>
    <s v="Rob Bowman"/>
    <s v="Mark Steven Johnson"/>
    <s v="Jennifer Garner"/>
    <s v="Canada"/>
    <n v="43000000"/>
    <n v="56995646"/>
    <n v="88922546.524321556"/>
    <n v="132.54801395348835"/>
    <n v="29183638.504864309"/>
    <s v="Twentieth Century Fox"/>
    <n v="97"/>
  </r>
  <r>
    <s v="Doom"/>
    <x v="0"/>
    <x v="2"/>
    <x v="25"/>
    <n v="195.3"/>
    <s v="October 21, 2005 (United States)"/>
    <x v="33"/>
    <n v="110000"/>
    <s v="Andrzej Bartkowiak"/>
    <s v="Dave Callaham"/>
    <s v="Karl Urban"/>
    <s v="United Kingdom"/>
    <n v="60000000"/>
    <n v="58072119"/>
    <n v="90602020.784946233"/>
    <n v="96.786865000000006"/>
    <n v="29734827.956989247"/>
    <s v="John Wells Productions"/>
    <n v="105"/>
  </r>
  <r>
    <s v="The Legend of Zorro"/>
    <x v="1"/>
    <x v="2"/>
    <x v="25"/>
    <n v="195.3"/>
    <s v="October 28, 2005 (United States)"/>
    <x v="22"/>
    <n v="95000"/>
    <s v="Martin Campbell"/>
    <s v="Roberto Orci"/>
    <s v="Antonio Banderas"/>
    <s v="United States"/>
    <n v="75000000"/>
    <n v="142400065"/>
    <n v="222167433.71991807"/>
    <n v="189.86675333333335"/>
    <n v="72913499.743983611"/>
    <s v="Columbia Pictures"/>
    <n v="129"/>
  </r>
  <r>
    <s v="Cheaper by the Dozen 2"/>
    <x v="1"/>
    <x v="1"/>
    <x v="25"/>
    <n v="195.3"/>
    <s v="December 21, 2005 (United States)"/>
    <x v="30"/>
    <n v="56000"/>
    <s v="Adam Shankman"/>
    <s v="Sam Harper"/>
    <s v="Steve Martin"/>
    <s v="United States"/>
    <n v="60000000"/>
    <n v="130154568"/>
    <n v="203062451.96927801"/>
    <n v="216.92428000000001"/>
    <n v="66643403.993855603"/>
    <s v="Twentieth Century Fox"/>
    <n v="94"/>
  </r>
  <r>
    <s v="Ã†on Flux"/>
    <x v="8"/>
    <x v="2"/>
    <x v="25"/>
    <n v="195.3"/>
    <s v="December 2, 2005 (United States)"/>
    <x v="30"/>
    <n v="125000"/>
    <s v="Karyn Kusama"/>
    <s v="Phil Hay"/>
    <s v="Charlize Theron"/>
    <s v="United States"/>
    <n v="62000000"/>
    <n v="53321673"/>
    <n v="83190546.662058368"/>
    <n v="86.002698387096771"/>
    <n v="27302443.932411674"/>
    <s v="Paramount Pictures"/>
    <n v="93"/>
  </r>
  <r>
    <s v="Son of the Mask"/>
    <x v="1"/>
    <x v="3"/>
    <x v="25"/>
    <n v="195.3"/>
    <s v="February 18, 2005 (United States)"/>
    <x v="58"/>
    <n v="53000"/>
    <s v="Lawrence Guterman"/>
    <s v="Lance Khazei"/>
    <s v="Jamie Kennedy"/>
    <s v="United States"/>
    <n v="84000000"/>
    <n v="59981548"/>
    <n v="93581042.885816693"/>
    <n v="71.406604761904759"/>
    <n v="30712518.177163336"/>
    <s v="New Line Cinema"/>
    <n v="94"/>
  </r>
  <r>
    <s v="Rumor Has It..."/>
    <x v="8"/>
    <x v="3"/>
    <x v="25"/>
    <n v="195.3"/>
    <s v="December 25, 2005 (United States)"/>
    <x v="30"/>
    <n v="55000"/>
    <s v="Rob Reiner"/>
    <s v="Ted Griffin"/>
    <s v="Jennifer Aniston"/>
    <s v="United States"/>
    <n v="70000000"/>
    <n v="88933562"/>
    <n v="138750928.52739376"/>
    <n v="127.0479457142857"/>
    <n v="45536898.105478749"/>
    <s v="Warner Bros."/>
    <n v="97"/>
  </r>
  <r>
    <s v="The Producers"/>
    <x v="8"/>
    <x v="3"/>
    <x v="25"/>
    <n v="195.3"/>
    <s v="December 25, 2005 (United States)"/>
    <x v="21"/>
    <n v="42000"/>
    <s v="Susan Stroman"/>
    <s v="Mel Brooks"/>
    <s v="Nathan Lane"/>
    <s v="United States"/>
    <n v="45000000"/>
    <n v="38075318"/>
    <n v="59403734.739375316"/>
    <n v="84.611817777777773"/>
    <n v="19495810.547875062"/>
    <s v="Universal Pictures"/>
    <n v="134"/>
  </r>
  <r>
    <s v="The Ringer"/>
    <x v="8"/>
    <x v="3"/>
    <x v="25"/>
    <n v="195.3"/>
    <s v="December 23, 2005 (United States)"/>
    <x v="1"/>
    <n v="36000"/>
    <s v="Barry W. Blaustein"/>
    <s v="Ricky Blitt"/>
    <s v="Johnny Knoxville"/>
    <s v="United States"/>
    <n v="0"/>
    <n v="40442443"/>
    <n v="63096837.593958005"/>
    <n v="0"/>
    <n v="20707856.118791603"/>
    <s v="Conundrum Entertainment"/>
    <n v="94"/>
  </r>
  <r>
    <s v="Kicking &amp; Screaming"/>
    <x v="1"/>
    <x v="3"/>
    <x v="25"/>
    <n v="195.3"/>
    <s v="May 13, 2005 (United States)"/>
    <x v="41"/>
    <n v="37000"/>
    <s v="Jesse Dylan"/>
    <s v="Leo Benvenuti"/>
    <s v="Will Ferrell"/>
    <s v="United States"/>
    <n v="45000000"/>
    <n v="56070433"/>
    <n v="87479062.647721455"/>
    <n v="124.60096222222221"/>
    <n v="28709899.129544292"/>
    <s v="Universal Pictures"/>
    <n v="95"/>
  </r>
  <r>
    <s v="The Cave"/>
    <x v="8"/>
    <x v="2"/>
    <x v="25"/>
    <n v="195.3"/>
    <s v="August 26, 2005 (United States)"/>
    <x v="27"/>
    <n v="36000"/>
    <s v="Bruce Hunt"/>
    <s v="Michael Steinberg"/>
    <s v="Piper Perabo"/>
    <s v="United States"/>
    <n v="30000000"/>
    <n v="33296457"/>
    <n v="51947928.560675882"/>
    <n v="110.98819"/>
    <n v="17048877.112135176"/>
    <s v="Screen Gems"/>
    <n v="97"/>
  </r>
  <r>
    <s v="Lady Vengeance"/>
    <x v="0"/>
    <x v="6"/>
    <x v="25"/>
    <n v="195.3"/>
    <s v="July 29, 2005 (South Korea)"/>
    <x v="37"/>
    <n v="74000"/>
    <s v="Park Chan-Wook"/>
    <s v="Park Chan-Wook"/>
    <s v="Nam-mi Kang"/>
    <s v="South Korea"/>
    <n v="0"/>
    <n v="23834149"/>
    <n v="37185177.676907316"/>
    <n v="0"/>
    <n v="12203865.335381463"/>
    <s v="CJ Entertainment"/>
    <n v="115"/>
  </r>
  <r>
    <s v="Broken Flowers"/>
    <x v="0"/>
    <x v="3"/>
    <x v="25"/>
    <n v="195.3"/>
    <s v="August 26, 2005 (United States)"/>
    <x v="13"/>
    <n v="100000"/>
    <s v="Jim Jarmusch"/>
    <s v="Jim Jarmusch"/>
    <s v="Bill Murray"/>
    <s v="France"/>
    <n v="10000000"/>
    <n v="47329961"/>
    <n v="73842494.197132617"/>
    <n v="473.29961000000003"/>
    <n v="24234491.039426524"/>
    <s v="Focus Features"/>
    <n v="106"/>
  </r>
  <r>
    <s v="Fun with Dick and Jane"/>
    <x v="8"/>
    <x v="3"/>
    <x v="25"/>
    <n v="195.3"/>
    <s v="December 21, 2005 (United States)"/>
    <x v="19"/>
    <n v="139000"/>
    <s v="Dean Parisot"/>
    <s v="Judd Apatow"/>
    <s v="Jim Carrey"/>
    <s v="United States"/>
    <n v="100000000"/>
    <n v="204681899"/>
    <n v="319337299.66871476"/>
    <n v="204.68189899999999"/>
    <n v="104803839.73374295"/>
    <s v="Columbia Pictures"/>
    <n v="90"/>
  </r>
  <r>
    <s v="Imagine Me &amp; You"/>
    <x v="0"/>
    <x v="3"/>
    <x v="25"/>
    <n v="195.3"/>
    <s v="May 25, 2006 (Germany)"/>
    <x v="8"/>
    <n v="31000"/>
    <s v="Ol Parker"/>
    <s v="Ol Parker"/>
    <s v="Piper Perabo"/>
    <s v="United Kingdom"/>
    <n v="7900000"/>
    <n v="2635305"/>
    <n v="4111507.5960061443"/>
    <n v="33.358291139240507"/>
    <n v="1349362.5192012289"/>
    <s v="BBC Films"/>
    <n v="90"/>
  </r>
  <r>
    <s v="The Family Stone"/>
    <x v="8"/>
    <x v="3"/>
    <x v="25"/>
    <n v="195.3"/>
    <s v="December 16, 2005 (United States)"/>
    <x v="21"/>
    <n v="63000"/>
    <s v="Thomas Bezucha"/>
    <s v="Thomas Bezucha"/>
    <s v="Dermot Mulroney"/>
    <s v="United States"/>
    <n v="18000000"/>
    <n v="92884429"/>
    <n v="144914928.39887351"/>
    <n v="516.02460555555558"/>
    <n v="47559871.479774706"/>
    <s v="The Family Stone"/>
    <n v="103"/>
  </r>
  <r>
    <s v="Just Like Heaven"/>
    <x v="8"/>
    <x v="3"/>
    <x v="25"/>
    <n v="195.3"/>
    <s v="September 16, 2005 (United States)"/>
    <x v="17"/>
    <n v="101000"/>
    <s v="Mark Waters"/>
    <s v="Peter Tolan"/>
    <s v="Reese Witherspoon"/>
    <s v="United States"/>
    <n v="58000000"/>
    <n v="102854431"/>
    <n v="160469765.10855094"/>
    <n v="177.33522586206897"/>
    <n v="52664839.22171019"/>
    <s v="Dreamworks Pictures"/>
    <n v="95"/>
  </r>
  <r>
    <s v="Capote"/>
    <x v="0"/>
    <x v="5"/>
    <x v="25"/>
    <n v="195.3"/>
    <s v="February 3, 2006 (United States)"/>
    <x v="4"/>
    <n v="128000"/>
    <s v="Bennett Miller"/>
    <s v="Dan Futterman"/>
    <s v="Philip Seymour Hoffman"/>
    <s v="United States"/>
    <n v="7000000"/>
    <n v="49327405"/>
    <n v="76958834.119303629"/>
    <n v="704.67721428571429"/>
    <n v="25257247.823860727"/>
    <s v="United Artists"/>
    <n v="114"/>
  </r>
  <r>
    <s v="The Skeleton Key"/>
    <x v="8"/>
    <x v="0"/>
    <x v="25"/>
    <n v="195.3"/>
    <s v="August 12, 2005 (United States)"/>
    <x v="16"/>
    <n v="108000"/>
    <s v="Iain Softley"/>
    <s v="Ehren Kruger"/>
    <s v="Kate Hudson"/>
    <s v="United States"/>
    <n v="43000000"/>
    <n v="93983911"/>
    <n v="146630300.46953404"/>
    <n v="218.56723488372091"/>
    <n v="48122842.293906808"/>
    <s v="Universal Pictures"/>
    <n v="104"/>
  </r>
  <r>
    <s v="The Squid and the Whale"/>
    <x v="0"/>
    <x v="3"/>
    <x v="25"/>
    <n v="195.3"/>
    <s v="December 16, 2005 (United States)"/>
    <x v="4"/>
    <n v="80000"/>
    <s v="Noah Baumbach"/>
    <s v="Noah Baumbach"/>
    <s v="Owen Kline"/>
    <s v="United States"/>
    <n v="1500000"/>
    <n v="11098131"/>
    <n v="17314902.794162825"/>
    <n v="739.87540000000001"/>
    <n v="5682606.7588325655"/>
    <s v="Samuel Goldwyn Films"/>
    <n v="81"/>
  </r>
  <r>
    <s v="Land of the Dead"/>
    <x v="0"/>
    <x v="4"/>
    <x v="25"/>
    <n v="195.3"/>
    <s v="June 24, 2005 (United States)"/>
    <x v="19"/>
    <n v="93000"/>
    <s v="George A. Romero"/>
    <s v="George A. Romero"/>
    <s v="John Leguizamo"/>
    <s v="United States"/>
    <n v="15000000"/>
    <n v="47074133"/>
    <n v="73443360.599590376"/>
    <n v="313.8275533333333"/>
    <n v="24103498.719918072"/>
    <s v="Universal Pictures"/>
    <n v="93"/>
  </r>
  <r>
    <s v="Man of the House"/>
    <x v="8"/>
    <x v="3"/>
    <x v="25"/>
    <n v="195.3"/>
    <s v="February 25, 2005 (United States)"/>
    <x v="20"/>
    <n v="23000"/>
    <s v="Stephen Herek"/>
    <s v="John J. McLaughlin"/>
    <s v="Tommy Lee Jones"/>
    <s v="United States"/>
    <n v="40000000"/>
    <n v="21577624"/>
    <n v="33664628.944188423"/>
    <n v="53.944060000000007"/>
    <n v="11048450.588837685"/>
    <s v="Revolution Studios"/>
    <n v="100"/>
  </r>
  <r>
    <s v="Elizabethtown"/>
    <x v="8"/>
    <x v="3"/>
    <x v="25"/>
    <n v="195.3"/>
    <s v="October 14, 2005 (United States)"/>
    <x v="5"/>
    <n v="68000"/>
    <s v="Cameron Crowe"/>
    <s v="Cameron Crowe"/>
    <s v="Orlando Bloom"/>
    <s v="United States"/>
    <n v="45000000"/>
    <n v="52164016"/>
    <n v="81384412.05939579"/>
    <n v="115.92003555555554"/>
    <n v="26709685.611879159"/>
    <s v="Paramount Pictures"/>
    <n v="123"/>
  </r>
  <r>
    <s v="Chicken Little"/>
    <x v="2"/>
    <x v="10"/>
    <x v="25"/>
    <n v="195.3"/>
    <s v="November 4, 2005 (United States)"/>
    <x v="46"/>
    <n v="88000"/>
    <s v="Mark Dindal"/>
    <s v="Mark Dindal"/>
    <s v="Zach Braff"/>
    <s v="United States"/>
    <n v="150000000"/>
    <n v="314432837"/>
    <n v="490566745.69329232"/>
    <n v="209.62189133333334"/>
    <n v="160999916.53865847"/>
    <s v="Walt Disney Pictures"/>
    <n v="81"/>
  </r>
  <r>
    <s v="Monster-in-Law"/>
    <x v="8"/>
    <x v="3"/>
    <x v="25"/>
    <n v="195.3"/>
    <s v="May 13, 2005 (United States)"/>
    <x v="41"/>
    <n v="58000"/>
    <s v="Robert Luketic"/>
    <s v="Anya Kochoff"/>
    <s v="Jennifer Lopez"/>
    <s v="United States"/>
    <n v="43000000"/>
    <n v="155457327"/>
    <n v="242538901.87864822"/>
    <n v="361.52866744186048"/>
    <n v="79599245.775729641"/>
    <s v="New Line Cinema"/>
    <n v="101"/>
  </r>
  <r>
    <s v="Domino"/>
    <x v="0"/>
    <x v="2"/>
    <x v="25"/>
    <n v="195.3"/>
    <s v="October 14, 2005 (United States)"/>
    <x v="23"/>
    <n v="65000"/>
    <s v="Tony Scott"/>
    <s v="Richard Kelly"/>
    <s v="Keira Knightley"/>
    <s v="United States"/>
    <n v="50000000"/>
    <n v="22984628"/>
    <n v="35859785.722478233"/>
    <n v="45.969255999999994"/>
    <n v="11768882.744495647"/>
    <s v="New Line Cinema"/>
    <n v="127"/>
  </r>
  <r>
    <s v="The Ring Two"/>
    <x v="8"/>
    <x v="4"/>
    <x v="25"/>
    <n v="195.3"/>
    <s v="March 18, 2005 (United States)"/>
    <x v="20"/>
    <n v="93000"/>
    <s v="Hideo Nakata"/>
    <s v="Ehren Kruger"/>
    <s v="Naomi Watts"/>
    <s v="United States"/>
    <n v="50000000"/>
    <n v="163995949"/>
    <n v="255860551.25601637"/>
    <n v="327.99189799999999"/>
    <n v="83971300.051203281"/>
    <s v="Dreamworks Pictures"/>
    <n v="110"/>
  </r>
  <r>
    <s v="London"/>
    <x v="0"/>
    <x v="0"/>
    <x v="25"/>
    <n v="195.3"/>
    <s v="February 10, 2006 (United States)"/>
    <x v="16"/>
    <n v="23000"/>
    <s v="Hunter Richards"/>
    <s v="Hunter Richards"/>
    <s v="Jessica Biel"/>
    <s v="United Kingdom"/>
    <n v="0"/>
    <n v="20361"/>
    <n v="31766.496159754221"/>
    <n v="0"/>
    <n v="10425.499231950844"/>
    <s v="Destination Films"/>
    <n v="92"/>
  </r>
  <r>
    <s v="Deuce Bigalow: European Gigolo"/>
    <x v="0"/>
    <x v="3"/>
    <x v="25"/>
    <n v="195.3"/>
    <s v="August 12, 2005 (United States)"/>
    <x v="32"/>
    <n v="49000"/>
    <s v="Mike Bigelow"/>
    <s v="Harris Goldberg"/>
    <s v="Rob Schneider"/>
    <s v="United States"/>
    <n v="22000000"/>
    <n v="45109561"/>
    <n v="70378306.383512542"/>
    <n v="205.0434590909091"/>
    <n v="23097573.476702508"/>
    <s v="Columbia Pictures"/>
    <n v="83"/>
  </r>
  <r>
    <s v="Harsh Times"/>
    <x v="0"/>
    <x v="2"/>
    <x v="25"/>
    <n v="195.3"/>
    <s v="November 10, 2006 (United States)"/>
    <x v="15"/>
    <n v="64000"/>
    <s v="David Ayer"/>
    <s v="David Ayer"/>
    <s v="Christian Bale"/>
    <s v="United States"/>
    <n v="2000000"/>
    <n v="5969708"/>
    <n v="9313722.6195596512"/>
    <n v="298.48539999999997"/>
    <n v="3056686.1239119302"/>
    <s v="Andrea Sperling Productions"/>
    <n v="116"/>
  </r>
  <r>
    <s v="Diary of a Mad Black Woman"/>
    <x v="8"/>
    <x v="3"/>
    <x v="25"/>
    <n v="195.3"/>
    <s v="February 25, 2005 (United States)"/>
    <x v="1"/>
    <n v="14000"/>
    <s v="Darren Grant"/>
    <s v="Tyler Perry"/>
    <s v="Kimberly Elise"/>
    <s v="United States"/>
    <n v="5500000"/>
    <n v="50652203"/>
    <n v="79025736.068100348"/>
    <n v="920.94914545454549"/>
    <n v="25935587.813620072"/>
    <s v="BET Pictures"/>
    <n v="116"/>
  </r>
  <r>
    <s v="Herbie Fully Loaded"/>
    <x v="2"/>
    <x v="1"/>
    <x v="25"/>
    <n v="195.3"/>
    <s v="June 22, 2005 (United States)"/>
    <x v="25"/>
    <n v="46000"/>
    <s v="Angela Robinson"/>
    <s v="Thomas Lennon"/>
    <s v="Lindsay Lohan"/>
    <s v="United States"/>
    <n v="50000000"/>
    <n v="144146816"/>
    <n v="224892651.48591909"/>
    <n v="288.293632"/>
    <n v="73807893.497183815"/>
    <s v="Walt Disney Pictures"/>
    <n v="101"/>
  </r>
  <r>
    <s v="Wallace &amp; Gromit: The Curse of the Were-Rabbit"/>
    <x v="2"/>
    <x v="10"/>
    <x v="25"/>
    <n v="195.3"/>
    <s v="October 7, 2005 (United States)"/>
    <x v="34"/>
    <n v="128000"/>
    <s v="Steve Box"/>
    <s v="Steve Box"/>
    <s v="Peter Sallis"/>
    <s v="United Kingdom"/>
    <n v="30000000"/>
    <n v="194137091"/>
    <n v="302885671.41679466"/>
    <n v="647.1236366666667"/>
    <n v="99404552.483358935"/>
    <s v="Aardman Animations"/>
    <n v="85"/>
  </r>
  <r>
    <s v="Casanova"/>
    <x v="0"/>
    <x v="1"/>
    <x v="25"/>
    <n v="195.3"/>
    <s v="January 6, 2006 (United States)"/>
    <x v="16"/>
    <n v="53000"/>
    <s v="Lasse HallstrÃ¶m"/>
    <s v="Jeffrey Hatcher"/>
    <s v="Heath Ledger"/>
    <s v="United States"/>
    <n v="0"/>
    <n v="37691644"/>
    <n v="58805140.434203789"/>
    <n v="0"/>
    <n v="19299356.886840757"/>
    <s v="Touchstone Pictures"/>
    <n v="112"/>
  </r>
  <r>
    <s v="The Jacket"/>
    <x v="0"/>
    <x v="0"/>
    <x v="25"/>
    <n v="195.3"/>
    <s v="March 4, 2005 (United States)"/>
    <x v="12"/>
    <n v="110000"/>
    <s v="John Maybury"/>
    <s v="Tom Bleecker"/>
    <s v="Adrien Brody"/>
    <s v="Germany"/>
    <n v="29000000"/>
    <n v="21733230"/>
    <n v="33907399.800307214"/>
    <n v="74.942172413793102"/>
    <n v="11128125.960061444"/>
    <s v="Mandalay Pictures"/>
    <n v="103"/>
  </r>
  <r>
    <s v="The Wedding Date"/>
    <x v="8"/>
    <x v="3"/>
    <x v="25"/>
    <n v="195.3"/>
    <s v="February 4, 2005 (United States)"/>
    <x v="19"/>
    <n v="50000"/>
    <s v="Clare Kilner"/>
    <s v="Elizabeth Young"/>
    <s v="Dermot Mulroney"/>
    <s v="United States"/>
    <n v="15000000"/>
    <n v="47096206"/>
    <n v="73477798.096262157"/>
    <n v="313.97470666666669"/>
    <n v="24114800.819252431"/>
    <s v="Gold Circle Films"/>
    <n v="90"/>
  </r>
  <r>
    <s v="Thank You for Smoking"/>
    <x v="0"/>
    <x v="3"/>
    <x v="25"/>
    <n v="195.3"/>
    <s v="April 14, 2006 (United States)"/>
    <x v="37"/>
    <n v="215000"/>
    <s v="Jason Reitman"/>
    <s v="Jason Reitman"/>
    <s v="Aaron Eckhart"/>
    <s v="United States"/>
    <n v="6500000"/>
    <n v="39323027"/>
    <n v="61350365.217101887"/>
    <n v="604.96964615384616"/>
    <n v="20134678.443420377"/>
    <s v="Room 9 Entertainment"/>
    <n v="92"/>
  </r>
  <r>
    <s v="Hide and Seek"/>
    <x v="0"/>
    <x v="0"/>
    <x v="25"/>
    <n v="195.3"/>
    <s v="January 28, 2005 (United States)"/>
    <x v="22"/>
    <n v="83000"/>
    <s v="John Polson"/>
    <s v="Ari Schlossberg"/>
    <s v="Robert De Niro"/>
    <s v="Germany"/>
    <n v="30000000"/>
    <n v="127369981"/>
    <n v="198718039.99334356"/>
    <n v="424.56660333333332"/>
    <n v="65217604.198668711"/>
    <s v="Twentieth Century Fox"/>
    <n v="101"/>
  </r>
  <r>
    <s v="Cursed"/>
    <x v="8"/>
    <x v="3"/>
    <x v="25"/>
    <n v="195.3"/>
    <s v="February 25, 2005 (United States)"/>
    <x v="18"/>
    <n v="31000"/>
    <s v="Wes Craven"/>
    <s v="Kevin Williamson"/>
    <s v="Christina Ricci"/>
    <s v="Germany"/>
    <n v="38000000"/>
    <n v="29621722"/>
    <n v="46214739.853558622"/>
    <n v="77.951899999999995"/>
    <n v="15167292.370711725"/>
    <s v="Dimension Films"/>
    <n v="97"/>
  </r>
  <r>
    <s v="Miss Congeniality 2: Armed &amp; Fabulous"/>
    <x v="8"/>
    <x v="2"/>
    <x v="25"/>
    <n v="195.3"/>
    <s v="March 24, 2005 (United States)"/>
    <x v="27"/>
    <n v="71000"/>
    <s v="John Pasquin"/>
    <s v="Marc Lawrence"/>
    <s v="Sandra Bullock"/>
    <s v="United States"/>
    <n v="45000000"/>
    <n v="101393569"/>
    <n v="158190581.02560163"/>
    <n v="225.31904222222221"/>
    <n v="51916830.00512033"/>
    <s v="Castle Rock Entertainment"/>
    <n v="115"/>
  </r>
  <r>
    <s v="Bad News Bears"/>
    <x v="8"/>
    <x v="3"/>
    <x v="25"/>
    <n v="195.3"/>
    <s v="July 22, 2005 (United States)"/>
    <x v="1"/>
    <n v="21000"/>
    <s v="Richard Linklater"/>
    <s v="Bill Lancaster"/>
    <s v="Billy Bob Thornton"/>
    <s v="United States"/>
    <n v="35000000"/>
    <n v="34252847"/>
    <n v="53440053.665642597"/>
    <n v="97.865277142857138"/>
    <n v="17538580.13312852"/>
    <s v="Paramount Pictures"/>
    <n v="113"/>
  </r>
  <r>
    <s v="Fever Pitch"/>
    <x v="8"/>
    <x v="3"/>
    <x v="25"/>
    <n v="195.3"/>
    <s v="April 8, 2005 (United States)"/>
    <x v="19"/>
    <n v="43000"/>
    <s v="Bobby Farrelly"/>
    <s v="Lowell Ganz"/>
    <s v="Drew Barrymore"/>
    <s v="United States"/>
    <n v="30000000"/>
    <n v="50605163"/>
    <n v="78952345.960573465"/>
    <n v="168.68387666666666"/>
    <n v="25911501.792114694"/>
    <s v="Fox 2000 Pictures"/>
    <n v="104"/>
  </r>
  <r>
    <s v="Kinky Boots"/>
    <x v="8"/>
    <x v="3"/>
    <x v="25"/>
    <n v="195.3"/>
    <s v="May 26, 2006 (United States)"/>
    <x v="12"/>
    <n v="19000"/>
    <s v="Julian Jarrold"/>
    <s v="Geoff Deane"/>
    <s v="Chiwetel Ejiofor"/>
    <s v="United States"/>
    <n v="0"/>
    <n v="9950133"/>
    <n v="15523837.814132104"/>
    <n v="0"/>
    <n v="5094794.1628264207"/>
    <s v="Miramax"/>
    <n v="107"/>
  </r>
  <r>
    <s v="xXx: State of the Union"/>
    <x v="8"/>
    <x v="2"/>
    <x v="25"/>
    <n v="195.3"/>
    <s v="April 29, 2005 (United States)"/>
    <x v="54"/>
    <n v="68000"/>
    <s v="Lee Tamahori"/>
    <s v="Rich Wilkes"/>
    <s v="Ice Cube"/>
    <s v="United States"/>
    <n v="113000000"/>
    <n v="71022693"/>
    <n v="110807038.18279569"/>
    <n v="62.851940707964602"/>
    <n v="36365946.236559138"/>
    <s v="Columbia Pictures"/>
    <n v="101"/>
  </r>
  <r>
    <s v="Syriana"/>
    <x v="0"/>
    <x v="0"/>
    <x v="25"/>
    <n v="195.3"/>
    <s v="December 9, 2005 (United States)"/>
    <x v="15"/>
    <n v="127000"/>
    <s v="Stephen Gaghan"/>
    <s v="Stephen Gaghan"/>
    <s v="George Clooney"/>
    <s v="United States"/>
    <n v="50000000"/>
    <n v="93974620"/>
    <n v="146615804.98719916"/>
    <n v="187.94924"/>
    <n v="48118084.997439831"/>
    <s v="Warner Bros."/>
    <n v="128"/>
  </r>
  <r>
    <s v="North Country"/>
    <x v="0"/>
    <x v="0"/>
    <x v="25"/>
    <n v="195.3"/>
    <s v="October 21, 2005 (United States)"/>
    <x v="4"/>
    <n v="41000"/>
    <s v="Niki Caro"/>
    <s v="Michael Seitzman"/>
    <s v="Charlize Theron"/>
    <s v="United States"/>
    <n v="35000000"/>
    <n v="25211175"/>
    <n v="39333563.863287248"/>
    <n v="72.031928571428566"/>
    <n v="12908947.77265745"/>
    <s v="Warner Bros."/>
    <n v="126"/>
  </r>
  <r>
    <s v="Derailed"/>
    <x v="0"/>
    <x v="6"/>
    <x v="25"/>
    <n v="195.3"/>
    <s v="November 11, 2005 (United States)"/>
    <x v="14"/>
    <n v="72000"/>
    <s v="Mikael HÃ¥fstrÃ¶m"/>
    <s v="Stuart Beattie"/>
    <s v="Clive Owen"/>
    <s v="United States"/>
    <n v="22000000"/>
    <n v="57479076"/>
    <n v="89676776.5345622"/>
    <n v="261.26852727272728"/>
    <n v="29431170.50691244"/>
    <s v="Di Bonaventura Pictures"/>
    <n v="108"/>
  </r>
  <r>
    <s v="Romance &amp; Cigarettes"/>
    <x v="0"/>
    <x v="3"/>
    <x v="25"/>
    <n v="195.3"/>
    <s v="March 3, 2006 (Norway)"/>
    <x v="19"/>
    <n v="12000"/>
    <s v="John Turturro"/>
    <s v="John Turturro"/>
    <s v="James Gandolfini"/>
    <s v="United States"/>
    <n v="0"/>
    <n v="2935242"/>
    <n v="4579458.4608294927"/>
    <n v="0"/>
    <n v="1502940.0921658985"/>
    <s v="United Artists"/>
    <n v="105"/>
  </r>
  <r>
    <s v="The Perfect Man"/>
    <x v="1"/>
    <x v="3"/>
    <x v="25"/>
    <n v="195.3"/>
    <s v="June 17, 2005 (United States)"/>
    <x v="30"/>
    <n v="29000"/>
    <s v="Mark Rosman"/>
    <s v="Michael McQuown"/>
    <s v="Hilary Duff"/>
    <s v="United States"/>
    <n v="10000000"/>
    <n v="19770475"/>
    <n v="30845180.401945721"/>
    <n v="197.70475000000002"/>
    <n v="10123131.080389144"/>
    <s v="Universal Pictures"/>
    <n v="100"/>
  </r>
  <r>
    <s v="Unleashed"/>
    <x v="0"/>
    <x v="2"/>
    <x v="25"/>
    <n v="195.3"/>
    <s v="May 13, 2005 (United States)"/>
    <x v="9"/>
    <n v="100000"/>
    <s v="Louis Leterrier"/>
    <s v="Luc Besson"/>
    <s v="Jet Li"/>
    <s v="United Kingdom"/>
    <n v="45000000"/>
    <n v="50871113"/>
    <n v="79367271.536610335"/>
    <n v="113.04691777777778"/>
    <n v="26047676.907322068"/>
    <s v="Rogue Pictures"/>
    <n v="103"/>
  </r>
  <r>
    <s v="Hostage"/>
    <x v="0"/>
    <x v="2"/>
    <x v="25"/>
    <n v="195.3"/>
    <s v="March 11, 2005 (United States)"/>
    <x v="16"/>
    <n v="108000"/>
    <s v="Florent-Emilio Siri"/>
    <s v="Robert Crais"/>
    <s v="Bruce Willis"/>
    <s v="United States"/>
    <n v="52000000"/>
    <n v="77663556"/>
    <n v="121167872.57142857"/>
    <n v="149.35299230769229"/>
    <n v="39766285.714285716"/>
    <s v="Miramax"/>
    <n v="113"/>
  </r>
  <r>
    <s v="The Greatest Game Ever Played"/>
    <x v="1"/>
    <x v="5"/>
    <x v="25"/>
    <n v="195.3"/>
    <s v="September 30, 2005 (United States)"/>
    <x v="34"/>
    <n v="29000"/>
    <s v="Bill Paxton"/>
    <s v="Mark Frost"/>
    <s v="Shia LaBeouf"/>
    <s v="United States"/>
    <n v="26000000"/>
    <n v="15431177"/>
    <n v="24075164.525857653"/>
    <n v="59.35068076923077"/>
    <n v="7901268.3051715307"/>
    <s v="Fairway Films"/>
    <n v="120"/>
  </r>
  <r>
    <s v="CachÃ© (Hidden)"/>
    <x v="0"/>
    <x v="0"/>
    <x v="25"/>
    <n v="195.3"/>
    <s v="February 17, 2006 (United States)"/>
    <x v="4"/>
    <n v="76000"/>
    <s v="Michael Haneke"/>
    <s v="Michael Haneke"/>
    <s v="Daniel Auteuil"/>
    <s v="France"/>
    <n v="0"/>
    <n v="16197824"/>
    <n v="25271259.461341523"/>
    <n v="0"/>
    <n v="8293816.6922683045"/>
    <s v="Les Films du Losange"/>
    <n v="117"/>
  </r>
  <r>
    <s v="Get Rich or Die Tryin'"/>
    <x v="0"/>
    <x v="5"/>
    <x v="25"/>
    <n v="195.3"/>
    <s v="November 9, 2005 (United States)"/>
    <x v="20"/>
    <n v="45000"/>
    <s v="Jim Sheridan"/>
    <s v="Terence Winter"/>
    <s v="50 Cent"/>
    <s v="United States"/>
    <n v="40000000"/>
    <n v="46563961"/>
    <n v="72647408.687660009"/>
    <n v="116.4099025"/>
    <n v="23842273.937532"/>
    <s v="Cent Productions Inc."/>
    <n v="117"/>
  </r>
  <r>
    <s v="Bewitched"/>
    <x v="8"/>
    <x v="3"/>
    <x v="25"/>
    <n v="195.3"/>
    <s v="June 24, 2005 (United States)"/>
    <x v="25"/>
    <n v="70000"/>
    <s v="Nora Ephron"/>
    <s v="Nora Ephron"/>
    <s v="Nicole Kidman"/>
    <s v="United States"/>
    <n v="85000000"/>
    <n v="131426169"/>
    <n v="205046357.88172042"/>
    <n v="154.61902235294119"/>
    <n v="67294505.376344085"/>
    <s v="Columbia Pictures"/>
    <n v="102"/>
  </r>
  <r>
    <s v="Hoodwinked"/>
    <x v="1"/>
    <x v="10"/>
    <x v="25"/>
    <n v="195.3"/>
    <s v="January 13, 2006 (United States)"/>
    <x v="5"/>
    <n v="58000"/>
    <s v="Cory Edwards"/>
    <s v="Todd Edwards"/>
    <s v="Anne Hathaway"/>
    <s v="United States"/>
    <n v="30000000"/>
    <n v="110013167"/>
    <n v="171638566.23092678"/>
    <n v="366.71055666666666"/>
    <n v="56330346.646185353"/>
    <s v="The Weinstein Company"/>
    <n v="80"/>
  </r>
  <r>
    <s v="Adam's Apples"/>
    <x v="0"/>
    <x v="3"/>
    <x v="25"/>
    <n v="195.3"/>
    <s v="April 15, 2005 (Denmark)"/>
    <x v="40"/>
    <n v="47000"/>
    <s v="Anders Thomas Jensen"/>
    <s v="Anders Thomas Jensen"/>
    <s v="Ulrich Thomsen"/>
    <s v="Denmark"/>
    <n v="0"/>
    <n v="2421577"/>
    <n v="3778056.8965693801"/>
    <n v="0"/>
    <n v="1239926.7793138761"/>
    <s v="M&amp;M Productions"/>
    <n v="94"/>
  </r>
  <r>
    <s v="BloodRayne"/>
    <x v="0"/>
    <x v="2"/>
    <x v="25"/>
    <n v="195.3"/>
    <s v="January 6, 2006 (United States)"/>
    <x v="43"/>
    <n v="34000"/>
    <s v="Uwe Boll"/>
    <s v="Guinevere Turner"/>
    <s v="Kristanna Loken"/>
    <s v="Germany"/>
    <n v="25000000"/>
    <n v="3650275"/>
    <n v="5695027.0993343573"/>
    <n v="14.601100000000001"/>
    <n v="1869060.4198668713"/>
    <s v="Boll Kino Beteiligungs GmbH &amp; Co. KG"/>
    <n v="95"/>
  </r>
  <r>
    <s v="The Three Burials of Melquiades Estrada"/>
    <x v="0"/>
    <x v="1"/>
    <x v="25"/>
    <n v="195.3"/>
    <s v="February 24, 2006 (United States)"/>
    <x v="34"/>
    <n v="39000"/>
    <s v="Tommy Lee Jones"/>
    <s v="Guillermo Arriaga"/>
    <s v="Tommy Lee Jones"/>
    <s v="France"/>
    <n v="15000000"/>
    <n v="12045362"/>
    <n v="18792738.358422939"/>
    <n v="80.302413333333334"/>
    <n v="6167620.0716845877"/>
    <s v="EuropaCorp"/>
    <n v="121"/>
  </r>
  <r>
    <s v="Feast"/>
    <x v="0"/>
    <x v="2"/>
    <x v="25"/>
    <n v="195.3"/>
    <s v="January 18, 2007 (Singapore)"/>
    <x v="21"/>
    <n v="30000"/>
    <s v="John Gulager"/>
    <s v="Patrick Melton"/>
    <s v="Navi Rawat"/>
    <s v="United States"/>
    <n v="3200000"/>
    <n v="719135"/>
    <n v="1121968.4306195595"/>
    <n v="22.47296875"/>
    <n v="368220.68612391193"/>
    <s v="Dimension Films"/>
    <n v="95"/>
  </r>
  <r>
    <s v="Goal! The Dream Begins"/>
    <x v="1"/>
    <x v="1"/>
    <x v="25"/>
    <n v="195.3"/>
    <s v="May 12, 2006 (United States)"/>
    <x v="17"/>
    <n v="61000"/>
    <s v="Danny Cannon"/>
    <s v="Mike Jefferies"/>
    <s v="Kuno Becker"/>
    <s v="United States"/>
    <n v="10000000"/>
    <n v="27610873"/>
    <n v="43077485.934971832"/>
    <n v="276.10872999999998"/>
    <n v="14137671.786994368"/>
    <s v="Milkshake Films"/>
    <n v="118"/>
  </r>
  <r>
    <s v="The Notorious Bettie Page"/>
    <x v="0"/>
    <x v="5"/>
    <x v="25"/>
    <n v="195.3"/>
    <s v="May 5, 2006 (United States)"/>
    <x v="16"/>
    <n v="11000"/>
    <s v="Mary Harron"/>
    <s v="Mary Harron"/>
    <s v="Gretchen Mol"/>
    <s v="United States"/>
    <n v="0"/>
    <n v="1778006"/>
    <n v="2773980.6871479773"/>
    <n v="0"/>
    <n v="910397.33742959541"/>
    <s v="HBO Films"/>
    <n v="91"/>
  </r>
  <r>
    <s v="Man-Thing"/>
    <x v="0"/>
    <x v="2"/>
    <x v="25"/>
    <n v="195.3"/>
    <s v="April 21, 2005 (Singapore)"/>
    <x v="35"/>
    <n v="6100"/>
    <s v="Brett Leonard"/>
    <s v="Steve Gerber"/>
    <s v="Jack Thompson"/>
    <s v="United States"/>
    <n v="30000000"/>
    <n v="1123136"/>
    <n v="1752276.1863799281"/>
    <n v="3.7437866666666668"/>
    <n v="575082.43727598561"/>
    <s v="Lions Gate Films"/>
    <n v="97"/>
  </r>
  <r>
    <s v="Good Night, and Good Luck."/>
    <x v="1"/>
    <x v="5"/>
    <x v="25"/>
    <n v="195.3"/>
    <s v="November 4, 2005 (United States)"/>
    <x v="34"/>
    <n v="95000"/>
    <s v="George Clooney"/>
    <s v="George Clooney"/>
    <s v="David Strathairn"/>
    <s v="United States"/>
    <n v="7000000"/>
    <n v="54641191"/>
    <n v="85249210.945724517"/>
    <n v="780.58844285714292"/>
    <n v="27978080.389144905"/>
    <s v="Warner Independent Pictures (WIP)"/>
    <n v="93"/>
  </r>
  <r>
    <s v="Ice Princess"/>
    <x v="2"/>
    <x v="3"/>
    <x v="25"/>
    <n v="195.3"/>
    <s v="March 18, 2005 (United States)"/>
    <x v="22"/>
    <n v="26000"/>
    <s v="Tim Fywell"/>
    <s v="Meg Cabot"/>
    <s v="Michelle Trachtenberg"/>
    <s v="United States"/>
    <n v="0"/>
    <n v="27645491"/>
    <n v="43131495.687147975"/>
    <n v="0"/>
    <n v="14155397.337429594"/>
    <s v="Walt Disney Pictures"/>
    <n v="98"/>
  </r>
  <r>
    <s v="A Lot Like Love"/>
    <x v="8"/>
    <x v="3"/>
    <x v="25"/>
    <n v="195.3"/>
    <s v="April 22, 2005 (United States)"/>
    <x v="14"/>
    <n v="68000"/>
    <s v="Nigel Cole"/>
    <s v="Colin Patrick Lynch"/>
    <s v="Ashton Kutcher"/>
    <s v="United States"/>
    <n v="30000000"/>
    <n v="42886719"/>
    <n v="66910308.649769582"/>
    <n v="142.95572999999999"/>
    <n v="21959405.529953916"/>
    <s v="Touchstone Pictures"/>
    <n v="107"/>
  </r>
  <r>
    <s v="Cry Wolf"/>
    <x v="8"/>
    <x v="0"/>
    <x v="25"/>
    <n v="195.3"/>
    <s v="September 16, 2005 (United States)"/>
    <x v="1"/>
    <n v="26000"/>
    <s v="Jeff Wadlow"/>
    <s v="Jeff Wadlow"/>
    <s v="Julian Morris"/>
    <s v="United States"/>
    <n v="1000000"/>
    <n v="32586408"/>
    <n v="50840135.778801844"/>
    <n v="3258.6407999999997"/>
    <n v="16685308.755760368"/>
    <s v="Rogue Pictures"/>
    <n v="90"/>
  </r>
  <r>
    <s v="The Proposition"/>
    <x v="0"/>
    <x v="6"/>
    <x v="25"/>
    <n v="195.3"/>
    <s v="June 9, 2006 (United States)"/>
    <x v="4"/>
    <n v="51000"/>
    <s v="John Hillcoat"/>
    <s v="Nick Cave"/>
    <s v="Ray Winstone"/>
    <s v="Australia"/>
    <n v="20000000"/>
    <n v="5048693"/>
    <n v="7876788.3108038912"/>
    <n v="25.243464999999997"/>
    <n v="2585096.262160778"/>
    <s v="UK Film Council"/>
    <n v="104"/>
  </r>
  <r>
    <s v="The World's Fastest Indian"/>
    <x v="8"/>
    <x v="5"/>
    <x v="25"/>
    <n v="195.3"/>
    <s v="March 24, 2006 (United States)"/>
    <x v="40"/>
    <n v="53000"/>
    <s v="Roger Donaldson"/>
    <s v="Roger Donaldson"/>
    <s v="Anthony Hopkins"/>
    <s v="New Zealand"/>
    <n v="25000000"/>
    <n v="18299138"/>
    <n v="28549653.602662567"/>
    <n v="73.196551999999997"/>
    <n v="9369758.3205325138"/>
    <s v="OLC / Rights Entertainment"/>
    <n v="127"/>
  </r>
  <r>
    <s v="Stealth"/>
    <x v="8"/>
    <x v="2"/>
    <x v="25"/>
    <n v="195.3"/>
    <s v="July 29, 2005 (United States)"/>
    <x v="27"/>
    <n v="52000"/>
    <s v="Rob Cohen"/>
    <s v="W.D. Richter"/>
    <s v="Josh Lucas"/>
    <s v="United States"/>
    <n v="135000000"/>
    <n v="79268322"/>
    <n v="123671570.47311828"/>
    <n v="58.71727555555556"/>
    <n v="40587978.494623654"/>
    <s v="Columbia Pictures"/>
    <n v="121"/>
  </r>
  <r>
    <s v="Hustle &amp; Flow"/>
    <x v="0"/>
    <x v="6"/>
    <x v="25"/>
    <n v="195.3"/>
    <s v="July 22, 2005 (United States)"/>
    <x v="4"/>
    <n v="39000"/>
    <s v="Craig Brewer"/>
    <s v="Craig Brewer"/>
    <s v="Terrence Howard"/>
    <s v="United States"/>
    <n v="2800000"/>
    <n v="23563727"/>
    <n v="36763275.048131078"/>
    <n v="841.56167857142862"/>
    <n v="12065400.409626216"/>
    <s v="Crunk Pictures"/>
    <n v="116"/>
  </r>
  <r>
    <s v="The Matador"/>
    <x v="0"/>
    <x v="3"/>
    <x v="25"/>
    <n v="195.3"/>
    <s v="January 27, 2006 (United States)"/>
    <x v="17"/>
    <n v="44000"/>
    <s v="Richard Shepard"/>
    <s v="Richard Shepard"/>
    <s v="Pierce Brosnan"/>
    <s v="Ireland"/>
    <n v="12500000"/>
    <n v="17356268"/>
    <n v="27078621.912954427"/>
    <n v="138.850144"/>
    <n v="8886977.9825908858"/>
    <s v="Stratus Film Co."/>
    <n v="96"/>
  </r>
  <r>
    <s v="In Her Shoes"/>
    <x v="8"/>
    <x v="3"/>
    <x v="25"/>
    <n v="195.3"/>
    <s v="October 7, 2005 (United States)"/>
    <x v="5"/>
    <n v="60000"/>
    <s v="Curtis Hanson"/>
    <s v="Jennifer Weiner"/>
    <s v="Toni Collette"/>
    <s v="United States"/>
    <n v="0"/>
    <n v="83697473"/>
    <n v="130581771.7516641"/>
    <n v="0"/>
    <n v="42855848.95033282"/>
    <s v="Fox 2000 Pictures"/>
    <n v="130"/>
  </r>
  <r>
    <s v="The Fog"/>
    <x v="8"/>
    <x v="4"/>
    <x v="25"/>
    <n v="195.3"/>
    <s v="October 14, 2005 (United States)"/>
    <x v="47"/>
    <n v="35000"/>
    <s v="Rupert Wainwright"/>
    <s v="Cooper Layne"/>
    <s v="Tom Welling"/>
    <s v="United States"/>
    <n v="18000000"/>
    <n v="46201432"/>
    <n v="72081804.047107011"/>
    <n v="256.67462222222224"/>
    <n v="23656647.209421404"/>
    <s v="Revolution Studios"/>
    <n v="100"/>
  </r>
  <r>
    <s v="Because of Winn-Dixie"/>
    <x v="1"/>
    <x v="3"/>
    <x v="25"/>
    <n v="195.3"/>
    <s v="February 18, 2005 (United States)"/>
    <x v="21"/>
    <n v="11000"/>
    <s v="Wayne Wang"/>
    <s v="Kate DiCamillo"/>
    <s v="AnnaSophia Robb"/>
    <s v="United States"/>
    <n v="14000000"/>
    <n v="33589427"/>
    <n v="52405009.763952889"/>
    <n v="239.92447857142855"/>
    <n v="17198887.352790579"/>
    <s v="Twentieth Century Fox"/>
    <n v="106"/>
  </r>
  <r>
    <s v="Where the Truth Lies"/>
    <x v="9"/>
    <x v="6"/>
    <x v="25"/>
    <n v="195.3"/>
    <s v="October 7, 2005 (Canada)"/>
    <x v="16"/>
    <n v="17000"/>
    <s v="Atom Egoyan"/>
    <s v="Atom Egoyan"/>
    <s v="Kevin Bacon"/>
    <s v="Canada"/>
    <n v="25000000"/>
    <n v="3487678"/>
    <n v="5441349.137736815"/>
    <n v="13.950712000000001"/>
    <n v="1785805.4275473629"/>
    <s v="Serendipity Point Films"/>
    <n v="107"/>
  </r>
  <r>
    <s v="Must Love Dogs"/>
    <x v="8"/>
    <x v="3"/>
    <x v="25"/>
    <n v="195.3"/>
    <s v="July 29, 2005 (United States)"/>
    <x v="23"/>
    <n v="31000"/>
    <s v="Gary David Goldberg"/>
    <s v="Claire Cook"/>
    <s v="Diane Lane"/>
    <s v="United States"/>
    <n v="30000000"/>
    <n v="58231520"/>
    <n v="90850712.462877616"/>
    <n v="194.10506666666666"/>
    <n v="29816446.492575523"/>
    <s v="Warner Bros."/>
    <n v="98"/>
  </r>
  <r>
    <s v="Guess Who"/>
    <x v="8"/>
    <x v="3"/>
    <x v="25"/>
    <n v="195.3"/>
    <s v="March 25, 2005 (United States)"/>
    <x v="23"/>
    <n v="41000"/>
    <s v="Kevin Rodney Sullivan"/>
    <s v="William Rose"/>
    <s v="Ashton Kutcher"/>
    <s v="United States"/>
    <n v="35000000"/>
    <n v="103121466"/>
    <n v="160886383.46236557"/>
    <n v="294.63276000000002"/>
    <n v="52801569.892473117"/>
    <s v="Columbia Pictures"/>
    <n v="105"/>
  </r>
  <r>
    <s v="The Ballad of Jack and Rose"/>
    <x v="0"/>
    <x v="0"/>
    <x v="25"/>
    <n v="195.3"/>
    <s v="April 8, 2005 (United States)"/>
    <x v="14"/>
    <n v="11000"/>
    <s v="Rebecca Miller"/>
    <s v="Rebecca Miller"/>
    <s v="Daniel Day-Lewis"/>
    <s v="United States"/>
    <n v="1500000"/>
    <n v="916051"/>
    <n v="1429189.6554019456"/>
    <n v="61.070066666666669"/>
    <n v="469048.13108038914"/>
    <s v="IFC Productions"/>
    <n v="112"/>
  </r>
  <r>
    <s v="Stay"/>
    <x v="0"/>
    <x v="0"/>
    <x v="25"/>
    <n v="195.3"/>
    <s v="October 21, 2005 (United States)"/>
    <x v="8"/>
    <n v="77000"/>
    <s v="Marc Forster"/>
    <s v="David Benioff"/>
    <s v="Ewan McGregor"/>
    <s v="United States"/>
    <n v="50000000"/>
    <n v="8483797"/>
    <n v="13236113.394265233"/>
    <n v="16.967593999999998"/>
    <n v="4343982.0788530465"/>
    <s v="New Regency Productions"/>
    <n v="99"/>
  </r>
  <r>
    <s v="The Great Raid"/>
    <x v="0"/>
    <x v="2"/>
    <x v="25"/>
    <n v="195.3"/>
    <s v="August 12, 2005 (United States)"/>
    <x v="17"/>
    <n v="21000"/>
    <s v="John Dahl"/>
    <s v="William B. Breuer"/>
    <s v="Benjamin Bratt"/>
    <s v="United States"/>
    <n v="80000000"/>
    <n v="10777375"/>
    <n v="16814470.878136199"/>
    <n v="13.471718750000001"/>
    <n v="5518369.17562724"/>
    <s v="Miramax"/>
    <n v="132"/>
  </r>
  <r>
    <s v="Venom"/>
    <x v="0"/>
    <x v="4"/>
    <x v="25"/>
    <n v="195.3"/>
    <s v="September 16, 2005 (United States)"/>
    <x v="26"/>
    <n v="9700"/>
    <s v="Jim Gillespie"/>
    <s v="Flint Dille"/>
    <s v="Agnes Bruckner"/>
    <s v="United States"/>
    <n v="0"/>
    <n v="881779"/>
    <n v="1375719.7199180746"/>
    <n v="0"/>
    <n v="451499.74398361496"/>
    <s v="Dimension Films"/>
    <n v="87"/>
  </r>
  <r>
    <s v="Tideland"/>
    <x v="0"/>
    <x v="0"/>
    <x v="25"/>
    <n v="195.3"/>
    <s v="August 11, 2006 (United Kingdom)"/>
    <x v="16"/>
    <n v="32000"/>
    <s v="Terry Gilliam"/>
    <s v="Tony Grisoni"/>
    <s v="Jeff Bridges"/>
    <s v="United Kingdom"/>
    <n v="19300000"/>
    <n v="566611"/>
    <n v="884005.99948796711"/>
    <n v="2.9358082901554403"/>
    <n v="290123.39989759342"/>
    <s v="Recorded Picture Company (RPC)"/>
    <n v="120"/>
  </r>
  <r>
    <s v="Roll Bounce"/>
    <x v="8"/>
    <x v="3"/>
    <x v="25"/>
    <n v="195.3"/>
    <s v="September 23, 2005 (United States)"/>
    <x v="19"/>
    <n v="6800"/>
    <s v="Malcolm D. Lee"/>
    <s v="Norman Vance Jr."/>
    <s v="Shad Moss"/>
    <s v="United States"/>
    <n v="0"/>
    <n v="17521290"/>
    <n v="27336083.2718894"/>
    <n v="0"/>
    <n v="8971474.6543778796"/>
    <s v="State Street Pictures"/>
    <n v="112"/>
  </r>
  <r>
    <s v="Alone in the Dark"/>
    <x v="0"/>
    <x v="2"/>
    <x v="25"/>
    <n v="195.3"/>
    <s v="January 28, 2005 (United States)"/>
    <x v="69"/>
    <n v="42000"/>
    <s v="Uwe Boll"/>
    <s v="Elan Mastai"/>
    <s v="Christian Slater"/>
    <s v="Canada"/>
    <n v="20000000"/>
    <n v="12693645"/>
    <n v="19804166.059907831"/>
    <n v="63.468225000000004"/>
    <n v="6499562.2119815666"/>
    <s v="AITD Productions"/>
    <n v="96"/>
  </r>
  <r>
    <s v="An American Haunting"/>
    <x v="8"/>
    <x v="0"/>
    <x v="25"/>
    <n v="195.3"/>
    <s v="May 5, 2006 (United States)"/>
    <x v="27"/>
    <n v="25000"/>
    <s v="Courtney Solomon"/>
    <s v="Brent Monahan"/>
    <s v="Donald Sutherland"/>
    <s v="United Kingdom"/>
    <n v="14000000"/>
    <n v="29612137"/>
    <n v="46199785.683051713"/>
    <n v="211.51526428571427"/>
    <n v="15162384.536610343"/>
    <s v="Allan Zeman Productions"/>
    <n v="83"/>
  </r>
  <r>
    <s v="Supercross"/>
    <x v="8"/>
    <x v="2"/>
    <x v="25"/>
    <n v="195.3"/>
    <s v="August 17, 2005 (United States)"/>
    <x v="36"/>
    <n v="4400"/>
    <s v="Steve Boyum"/>
    <s v="Ken Solarz"/>
    <s v="Steve Howey"/>
    <s v="United States"/>
    <n v="16000000"/>
    <n v="3344431"/>
    <n v="5217860.346646185"/>
    <n v="20.902693750000001"/>
    <n v="1712458.2693292371"/>
    <s v="Tag Entertainment"/>
    <n v="80"/>
  </r>
  <r>
    <s v="Oliver Twist"/>
    <x v="8"/>
    <x v="6"/>
    <x v="25"/>
    <n v="195.3"/>
    <s v="September 30, 2005 (United States)"/>
    <x v="8"/>
    <n v="32000"/>
    <s v="Roman Polanski"/>
    <s v="Charles Dickens"/>
    <s v="Barney Clark"/>
    <s v="France"/>
    <n v="60000000"/>
    <n v="42580321"/>
    <n v="66432277.566308238"/>
    <n v="70.967201666666668"/>
    <n v="21802519.713261649"/>
    <s v="R.P. Productions"/>
    <n v="130"/>
  </r>
  <r>
    <s v="White Noise"/>
    <x v="8"/>
    <x v="0"/>
    <x v="25"/>
    <n v="195.3"/>
    <s v="January 7, 2005 (United States)"/>
    <x v="30"/>
    <n v="48000"/>
    <s v="Geoffrey Sax"/>
    <s v="Niall Johnson"/>
    <s v="Michael Keaton"/>
    <s v="United Kingdom"/>
    <n v="10000000"/>
    <n v="91196419"/>
    <n v="142281356.21761391"/>
    <n v="911.96418999999992"/>
    <n v="46695555.043522783"/>
    <s v="Universal Pictures"/>
    <n v="101"/>
  </r>
  <r>
    <s v="Are We There Yet?"/>
    <x v="1"/>
    <x v="1"/>
    <x v="25"/>
    <n v="195.3"/>
    <s v="January 21, 2005 (United States)"/>
    <x v="32"/>
    <n v="30000"/>
    <s v="Brian Levant"/>
    <s v="Steven Gary Banks"/>
    <s v="Ice Cube"/>
    <s v="United States"/>
    <n v="32000000"/>
    <n v="97918663"/>
    <n v="152769158.30056322"/>
    <n v="305.99582187499999"/>
    <n v="50137564.260112643"/>
    <s v="Revolution Studios"/>
    <n v="95"/>
  </r>
  <r>
    <s v="The Protector"/>
    <x v="0"/>
    <x v="2"/>
    <x v="25"/>
    <n v="195.3"/>
    <s v="September 8, 2006 (United States)"/>
    <x v="12"/>
    <n v="36000"/>
    <s v="Prachya Pinkaew"/>
    <s v="Napalee"/>
    <s v="Tony Jaa"/>
    <s v="Thailand"/>
    <n v="0"/>
    <n v="27165581"/>
    <n v="42382757.453661032"/>
    <n v="0"/>
    <n v="13909667.690732207"/>
    <s v="Sahamongkolfilm Co."/>
    <n v="111"/>
  </r>
  <r>
    <s v="Proof"/>
    <x v="8"/>
    <x v="0"/>
    <x v="25"/>
    <n v="195.3"/>
    <s v="October 7, 2005 (United States)"/>
    <x v="17"/>
    <n v="44000"/>
    <s v="John Madden"/>
    <s v="David Auburn"/>
    <s v="Gwyneth Paltrow"/>
    <s v="United States"/>
    <n v="20000000"/>
    <n v="14189860"/>
    <n v="22138506.615463387"/>
    <n v="70.949300000000008"/>
    <n v="7265673.3230926776"/>
    <s v="Miramax"/>
    <n v="100"/>
  </r>
  <r>
    <s v="Last Days"/>
    <x v="0"/>
    <x v="0"/>
    <x v="25"/>
    <n v="195.3"/>
    <s v="May 13, 2005 (France)"/>
    <x v="1"/>
    <n v="22000"/>
    <s v="Gus Van Sant"/>
    <s v="Gus Van Sant"/>
    <s v="Michael Pitt"/>
    <s v="United States"/>
    <n v="0"/>
    <n v="2456454"/>
    <n v="3832470.7311827955"/>
    <n v="0"/>
    <n v="1257784.9462365592"/>
    <s v="HBO Films"/>
    <n v="97"/>
  </r>
  <r>
    <s v="Racing Stripes"/>
    <x v="1"/>
    <x v="1"/>
    <x v="25"/>
    <n v="195.3"/>
    <s v="January 14, 2005 (United States)"/>
    <x v="33"/>
    <n v="16000"/>
    <s v="Frederik Du Chau"/>
    <s v="David Schmidt"/>
    <s v="Frankie Muniz"/>
    <s v="United States"/>
    <n v="30000000"/>
    <n v="90754475"/>
    <n v="141591851.16487455"/>
    <n v="302.51491666666664"/>
    <n v="46469265.232974909"/>
    <s v="Alcon Entertainment"/>
    <n v="102"/>
  </r>
  <r>
    <s v="A Sound of Thunder"/>
    <x v="8"/>
    <x v="2"/>
    <x v="25"/>
    <n v="195.3"/>
    <s v="September 2, 2005 (United States)"/>
    <x v="29"/>
    <n v="19000"/>
    <s v="Peter Hyams"/>
    <s v="Ray Bradbury"/>
    <s v="Edward Burns"/>
    <s v="Czech Republic"/>
    <n v="80000000"/>
    <n v="11665465"/>
    <n v="18200036.792114694"/>
    <n v="14.581831249999999"/>
    <n v="5973100.3584229387"/>
    <s v="Franchise Pictures"/>
    <n v="110"/>
  </r>
  <r>
    <s v="The Weather Man"/>
    <x v="0"/>
    <x v="3"/>
    <x v="25"/>
    <n v="195.3"/>
    <s v="October 28, 2005 (United States)"/>
    <x v="16"/>
    <n v="78000"/>
    <s v="Gore Verbinski"/>
    <s v="Steve Conrad"/>
    <s v="Nicolas Cage"/>
    <s v="United States"/>
    <n v="22000000"/>
    <n v="19126398"/>
    <n v="29840314.749615975"/>
    <n v="86.938172727272729"/>
    <n v="9793342.5499231946"/>
    <s v="Paramount Pictures"/>
    <n v="102"/>
  </r>
  <r>
    <s v="Keeping Mum"/>
    <x v="0"/>
    <x v="3"/>
    <x v="25"/>
    <n v="195.3"/>
    <s v="October 6, 2006 (United States)"/>
    <x v="8"/>
    <n v="34000"/>
    <s v="Niall Johnson"/>
    <s v="Richard Russo"/>
    <s v="Rowan Atkinson"/>
    <s v="United Kingdom"/>
    <n v="169000"/>
    <n v="18586834"/>
    <n v="28998506.501792114"/>
    <n v="10998.126627218935"/>
    <n v="9517068.1003584228"/>
    <s v="Summit Entertainment"/>
    <n v="99"/>
  </r>
  <r>
    <s v="Angel-A"/>
    <x v="0"/>
    <x v="3"/>
    <x v="25"/>
    <n v="195.3"/>
    <s v="December 21, 2005 (France)"/>
    <x v="12"/>
    <n v="33000"/>
    <s v="Luc Besson"/>
    <s v="Luc Besson"/>
    <s v="Rie Rasmussen"/>
    <s v="France"/>
    <n v="0"/>
    <n v="9995168"/>
    <n v="15594099.793138759"/>
    <n v="0"/>
    <n v="5117853.5586277517"/>
    <s v="EuropaCorp"/>
    <n v="91"/>
  </r>
  <r>
    <s v="An Unfinished Life"/>
    <x v="8"/>
    <x v="0"/>
    <x v="25"/>
    <n v="195.3"/>
    <s v="September 16, 2005 (United States)"/>
    <x v="9"/>
    <n v="29000"/>
    <s v="Lasse HallstrÃ¶m"/>
    <s v="Mark Spragg"/>
    <s v="Jennifer Lopez"/>
    <s v="Germany"/>
    <n v="30000000"/>
    <n v="18618284"/>
    <n v="29047573.654889911"/>
    <n v="62.060946666666673"/>
    <n v="9533171.530977983"/>
    <s v="Miramax"/>
    <n v="108"/>
  </r>
  <r>
    <s v="Boogeyman"/>
    <x v="8"/>
    <x v="0"/>
    <x v="25"/>
    <n v="195.3"/>
    <s v="February 4, 2005 (United States)"/>
    <x v="29"/>
    <n v="30000"/>
    <s v="Stephen Kay"/>
    <s v="Eric Kripke"/>
    <s v="Barry Watson"/>
    <s v="United States"/>
    <n v="20000000"/>
    <n v="67192859"/>
    <n v="104831869.62263185"/>
    <n v="335.96429499999999"/>
    <n v="34404945.724526368"/>
    <s v="Screen Gems"/>
    <n v="89"/>
  </r>
  <r>
    <s v="Fierce People"/>
    <x v="0"/>
    <x v="0"/>
    <x v="25"/>
    <n v="195.3"/>
    <s v="November 30, 2007 (United States)"/>
    <x v="16"/>
    <n v="6600"/>
    <s v="Griffin Dunne"/>
    <s v="Dirk Wittenborn"/>
    <s v="Diane Lane"/>
    <s v="United States"/>
    <n v="0"/>
    <n v="269755"/>
    <n v="420861.99948796717"/>
    <n v="0"/>
    <n v="138123.39989759345"/>
    <s v="Industry Entertainment"/>
    <n v="107"/>
  </r>
  <r>
    <s v="Asylum"/>
    <x v="0"/>
    <x v="0"/>
    <x v="25"/>
    <n v="195.3"/>
    <s v="September 9, 2005 (United Kingdom)"/>
    <x v="10"/>
    <n v="4900"/>
    <s v="David Mackenzie"/>
    <s v="Patrick McGrath"/>
    <s v="Natasha Richardson"/>
    <s v="United Kingdom"/>
    <n v="0"/>
    <n v="2788033"/>
    <n v="4349788.3005632358"/>
    <n v="0"/>
    <n v="1427564.2601126472"/>
    <s v="Paramount Classics"/>
    <n v="99"/>
  </r>
  <r>
    <s v="Me and You and Everyone We Know"/>
    <x v="0"/>
    <x v="3"/>
    <x v="25"/>
    <n v="195.3"/>
    <s v="August 5, 2005 (United States)"/>
    <x v="4"/>
    <n v="36000"/>
    <s v="Miranda July"/>
    <s v="Miranda July"/>
    <s v="John Hawkes"/>
    <s v="United States"/>
    <n v="800000"/>
    <n v="8012838"/>
    <n v="12501340.187403994"/>
    <n v="1001.6047500000001"/>
    <n v="4102835.6374807986"/>
    <s v="IFC Films"/>
    <n v="91"/>
  </r>
  <r>
    <s v="Transamerica"/>
    <x v="0"/>
    <x v="1"/>
    <x v="25"/>
    <n v="195.3"/>
    <s v="March 3, 2006 (United States)"/>
    <x v="34"/>
    <n v="41000"/>
    <s v="Duncan Tucker"/>
    <s v="Duncan Tucker"/>
    <s v="Felicity Huffman"/>
    <s v="United States"/>
    <n v="1000000"/>
    <n v="15151744"/>
    <n v="23639203.260624677"/>
    <n v="1515.1744000000001"/>
    <n v="7758189.4521249356"/>
    <s v="Belladonna Productions"/>
    <n v="103"/>
  </r>
  <r>
    <s v="The Lost City"/>
    <x v="0"/>
    <x v="0"/>
    <x v="25"/>
    <n v="195.3"/>
    <s v="May 26, 2006 (United States)"/>
    <x v="14"/>
    <n v="9300"/>
    <s v="Andy Garcia"/>
    <s v="Guillermo Cabrera Infante"/>
    <s v="Andy Garcia"/>
    <s v="United States"/>
    <n v="9600000"/>
    <n v="4408011"/>
    <n v="6877219.4147465434"/>
    <n v="45.91678125"/>
    <n v="2257046.0829493087"/>
    <s v="Crescent Drive Pictures"/>
    <n v="144"/>
  </r>
  <r>
    <s v="Beauty Shop"/>
    <x v="8"/>
    <x v="3"/>
    <x v="25"/>
    <n v="195.3"/>
    <s v="March 30, 2005 (United States)"/>
    <x v="41"/>
    <n v="17000"/>
    <s v="Bille Woodruff"/>
    <s v="Elizabeth Hunter"/>
    <s v="Queen Latifah"/>
    <s v="United States"/>
    <n v="0"/>
    <n v="37245453"/>
    <n v="58109009.365591392"/>
    <n v="0"/>
    <n v="19070892.473118279"/>
    <s v="Metro-Goldwyn-Mayer (MGM)"/>
    <n v="105"/>
  </r>
  <r>
    <s v="The Upside of Anger"/>
    <x v="0"/>
    <x v="3"/>
    <x v="25"/>
    <n v="195.3"/>
    <s v="April 1, 2005 (United States)"/>
    <x v="8"/>
    <n v="21000"/>
    <s v="Mike Binder"/>
    <s v="Mike Binder"/>
    <s v="Joan Allen"/>
    <s v="United States"/>
    <n v="12000000"/>
    <n v="28237488"/>
    <n v="44055108.00614439"/>
    <n v="235.31240000000003"/>
    <n v="14458519.201228878"/>
    <s v="New Line Cinema"/>
    <n v="118"/>
  </r>
  <r>
    <s v="The Chumscrubber"/>
    <x v="0"/>
    <x v="3"/>
    <x v="25"/>
    <n v="195.3"/>
    <s v="October 5, 2006 (Germany)"/>
    <x v="15"/>
    <n v="18000"/>
    <s v="Arie Posin"/>
    <s v="Arie Posin"/>
    <s v="Jamie Bell"/>
    <s v="United States"/>
    <n v="6800000"/>
    <n v="351401"/>
    <n v="548243.13722478237"/>
    <n v="5.1676617647058825"/>
    <n v="179928.82744495646"/>
    <s v="El Camino Pictures"/>
    <n v="108"/>
  </r>
  <r>
    <s v="The Man"/>
    <x v="8"/>
    <x v="2"/>
    <x v="25"/>
    <n v="195.3"/>
    <s v="September 9, 2005 (United States)"/>
    <x v="41"/>
    <n v="25000"/>
    <s v="Les Mayfield"/>
    <s v="Jim Piddock"/>
    <s v="Samuel L. Jackson"/>
    <s v="United States"/>
    <n v="33000000"/>
    <n v="13485145"/>
    <n v="21039035.747567844"/>
    <n v="40.864075757575755"/>
    <n v="6904836.1495135687"/>
    <s v="New Line Cinema"/>
    <n v="83"/>
  </r>
  <r>
    <s v="Valiant"/>
    <x v="2"/>
    <x v="10"/>
    <x v="25"/>
    <n v="195.3"/>
    <s v="August 19, 2005 (United States)"/>
    <x v="30"/>
    <n v="22000"/>
    <s v="Gary Chapman"/>
    <s v="George Webster"/>
    <s v="Ewan McGregor"/>
    <s v="United Kingdom"/>
    <n v="35000000"/>
    <n v="61746888"/>
    <n v="96335262.537634403"/>
    <n v="176.41968"/>
    <n v="31616430.10752688"/>
    <s v="Vanguard Films and Animation"/>
    <n v="76"/>
  </r>
  <r>
    <s v="Prime"/>
    <x v="8"/>
    <x v="3"/>
    <x v="25"/>
    <n v="195.3"/>
    <s v="October 28, 2005 (United States)"/>
    <x v="19"/>
    <n v="40000"/>
    <s v="Ben Younger"/>
    <s v="Ben Younger"/>
    <s v="Uma Thurman"/>
    <s v="United States"/>
    <n v="22000000"/>
    <n v="67937494"/>
    <n v="105993622.2314388"/>
    <n v="308.80679090909086"/>
    <n v="34786223.246287763"/>
    <s v="Prime Film Productions LLC"/>
    <n v="105"/>
  </r>
  <r>
    <s v="Manderlay"/>
    <x v="4"/>
    <x v="0"/>
    <x v="25"/>
    <n v="195.3"/>
    <s v="June 3, 2005 (Denmark)"/>
    <x v="4"/>
    <n v="23000"/>
    <s v="Lars von Trier"/>
    <s v="Lars von Trier"/>
    <s v="Bryce Dallas Howard"/>
    <s v="Denmark"/>
    <n v="14200000"/>
    <n v="674918"/>
    <n v="1052982.665642601"/>
    <n v="4.7529436619718313"/>
    <n v="345580.13312852022"/>
    <s v="Zentropa Entertainments"/>
    <n v="139"/>
  </r>
  <r>
    <s v="Junebug"/>
    <x v="0"/>
    <x v="3"/>
    <x v="25"/>
    <n v="195.3"/>
    <s v="September 16, 2005 (United States)"/>
    <x v="15"/>
    <n v="22000"/>
    <s v="Phil Morrison"/>
    <s v="Angus MacLachlan"/>
    <s v="Embeth Davidtz"/>
    <s v="United States"/>
    <n v="1000000"/>
    <n v="3399228"/>
    <n v="5303352.6451612897"/>
    <n v="339.9228"/>
    <n v="1740516.1290322579"/>
    <s v="Junebug Movie"/>
    <n v="106"/>
  </r>
  <r>
    <s v="Dominion"/>
    <x v="0"/>
    <x v="0"/>
    <x v="25"/>
    <n v="195.3"/>
    <s v="August 1, 2005 (United Kingdom)"/>
    <x v="33"/>
    <n v="11000"/>
    <s v="Paul Schrader"/>
    <s v="William Wisher"/>
    <s v="Stellan SkarsgÃ¥rd"/>
    <s v="United States"/>
    <n v="30000000"/>
    <n v="251495"/>
    <n v="392373.40757808497"/>
    <n v="0.83831666666666671"/>
    <n v="128773.68151561699"/>
    <s v="Morgan Creek Entertainment"/>
    <n v="117"/>
  </r>
  <r>
    <s v="Battle in Heaven"/>
    <x v="9"/>
    <x v="6"/>
    <x v="25"/>
    <n v="195.3"/>
    <s v="October 26, 2005 (Belgium)"/>
    <x v="41"/>
    <n v="6100"/>
    <s v="Carlos Reygadas"/>
    <s v="Carlos Reygadas"/>
    <s v="Marcos HernÃ¡ndez"/>
    <s v="Mexico"/>
    <n v="0"/>
    <n v="258227"/>
    <n v="402876.4306195596"/>
    <n v="0"/>
    <n v="132220.68612391193"/>
    <s v="Coproduction Office"/>
    <n v="98"/>
  </r>
  <r>
    <s v="Little Manhattan"/>
    <x v="1"/>
    <x v="3"/>
    <x v="25"/>
    <n v="195.3"/>
    <s v="January 5, 2006 (Puerto Rico)"/>
    <x v="24"/>
    <n v="23000"/>
    <s v="Mark Levin"/>
    <s v="Jennifer Flackett"/>
    <s v="Josh Hutcherson"/>
    <s v="United States"/>
    <n v="0"/>
    <n v="1254005"/>
    <n v="1956453.2693292371"/>
    <n v="0"/>
    <n v="642091.65386584739"/>
    <s v="New Regency Productions"/>
    <n v="90"/>
  </r>
  <r>
    <s v="Dreamer"/>
    <x v="1"/>
    <x v="0"/>
    <x v="25"/>
    <n v="195.3"/>
    <s v="October 21, 2005 (United States)"/>
    <x v="8"/>
    <n v="12000"/>
    <s v="John Gatins"/>
    <s v="John Gatins"/>
    <s v="Kurt Russell"/>
    <s v="United States"/>
    <n v="32000000"/>
    <n v="38741732"/>
    <n v="60443449.771633379"/>
    <n v="121.06791249999999"/>
    <n v="19837036.354326677"/>
    <s v="Dreamworks Pictures"/>
    <n v="106"/>
  </r>
  <r>
    <s v="Black"/>
    <x v="4"/>
    <x v="0"/>
    <x v="25"/>
    <n v="195.3"/>
    <s v="February 4, 2005 (United States)"/>
    <x v="7"/>
    <n v="34000"/>
    <s v="Sanjay Leela Bhansali"/>
    <s v="Sanjay Leela Bhansali"/>
    <s v="Amitabh Bachchan"/>
    <s v="India"/>
    <n v="0"/>
    <n v="1266341"/>
    <n v="1975699.4505888375"/>
    <n v="0"/>
    <n v="648408.09011776757"/>
    <s v="Applause Bhansali Productions"/>
    <n v="122"/>
  </r>
  <r>
    <s v="Factotum"/>
    <x v="0"/>
    <x v="3"/>
    <x v="25"/>
    <n v="195.3"/>
    <s v="April 29, 2005 (Norway)"/>
    <x v="14"/>
    <n v="14000"/>
    <s v="Bent Hamer"/>
    <s v="Charles Bukowski"/>
    <s v="Matt Dillon"/>
    <s v="Norway"/>
    <n v="1000000"/>
    <n v="2708087"/>
    <n v="4225059.4413722474"/>
    <n v="270.80869999999999"/>
    <n v="1386629.2882744495"/>
    <s v="Bulbul Films"/>
    <n v="94"/>
  </r>
  <r>
    <s v="Beowulf &amp; Grendel"/>
    <x v="0"/>
    <x v="2"/>
    <x v="25"/>
    <n v="195.3"/>
    <s v="March 9, 2006 (Thailand)"/>
    <x v="1"/>
    <n v="18000"/>
    <s v="Sturla Gunnarsson"/>
    <s v="Anonymous"/>
    <s v="Hringur Ingvarsson"/>
    <s v="Canada"/>
    <n v="0"/>
    <n v="92076"/>
    <n v="143653.64669738861"/>
    <n v="0"/>
    <n v="47145.929339477727"/>
    <s v="Movision"/>
    <n v="103"/>
  </r>
  <r>
    <s v="Joyeux Noel"/>
    <x v="8"/>
    <x v="0"/>
    <x v="25"/>
    <n v="195.3"/>
    <s v="November 9, 2005 (France)"/>
    <x v="3"/>
    <n v="28000"/>
    <s v="Christian Carion"/>
    <s v="Christian Carion"/>
    <s v="Diane Kruger"/>
    <s v="France"/>
    <n v="0"/>
    <n v="17709155"/>
    <n v="27629183.453661032"/>
    <n v="0"/>
    <n v="9067667.6907322071"/>
    <s v="Nord-Ouest Films"/>
    <n v="116"/>
  </r>
  <r>
    <s v="Dirty Love"/>
    <x v="0"/>
    <x v="3"/>
    <x v="25"/>
    <n v="195.3"/>
    <s v="May 5, 2006 (Italy)"/>
    <x v="48"/>
    <n v="6800"/>
    <s v="John Asher"/>
    <s v="Jenny McCarthy"/>
    <s v="Jenny McCarthy"/>
    <s v="United States"/>
    <n v="0"/>
    <n v="36099"/>
    <n v="56320.354838709674"/>
    <n v="0"/>
    <n v="18483.870967741936"/>
    <s v="Big Screen Entertainment Group"/>
    <n v="91"/>
  </r>
  <r>
    <s v="Everything Is Illuminated"/>
    <x v="8"/>
    <x v="3"/>
    <x v="25"/>
    <n v="195.3"/>
    <s v="November 4, 2005 (Mexico)"/>
    <x v="34"/>
    <n v="57000"/>
    <s v="Liev Schreiber"/>
    <s v="Jonathan Safran Foer"/>
    <s v="Elijah Wood"/>
    <s v="United States"/>
    <n v="7000000"/>
    <n v="3601974"/>
    <n v="5619669.6251920117"/>
    <n v="51.456771428571422"/>
    <n v="1844328.7250384025"/>
    <s v="Warner Independent Pictures (WIP)"/>
    <n v="106"/>
  </r>
  <r>
    <s v="Thumbsucker"/>
    <x v="0"/>
    <x v="3"/>
    <x v="25"/>
    <n v="195.3"/>
    <s v="October 7, 2005 (United States)"/>
    <x v="14"/>
    <n v="21000"/>
    <s v="Mike Mills"/>
    <s v="Walter Kirn"/>
    <s v="Lou Taylor Pucci"/>
    <s v="United States"/>
    <n v="4000000"/>
    <n v="2138742"/>
    <n v="3336787.9539170503"/>
    <n v="53.46855"/>
    <n v="1095105.9907834101"/>
    <s v="Bob Yari Productions"/>
    <n v="96"/>
  </r>
  <r>
    <s v="Rebound"/>
    <x v="1"/>
    <x v="3"/>
    <x v="25"/>
    <n v="195.3"/>
    <s v="July 1, 2005 (United States)"/>
    <x v="33"/>
    <n v="13000"/>
    <s v="Steve Carr"/>
    <s v="Bill Wolff"/>
    <s v="Martin Lawrence"/>
    <s v="United States"/>
    <n v="33100000"/>
    <n v="17492014"/>
    <n v="27290407.915002558"/>
    <n v="52.845963746223568"/>
    <n v="8956484.3830005117"/>
    <s v="Twentieth Century Fox"/>
    <n v="86"/>
  </r>
  <r>
    <s v="The Departed"/>
    <x v="0"/>
    <x v="6"/>
    <x v="26"/>
    <n v="201.6"/>
    <s v="October 6, 2006 (United States)"/>
    <x v="55"/>
    <n v="1200000"/>
    <s v="Martin Scorsese"/>
    <s v="William Monahan"/>
    <s v="Leonardo DiCaprio"/>
    <s v="United States"/>
    <n v="90000000"/>
    <n v="291465373"/>
    <n v="440523309.29117066"/>
    <n v="323.85041444444443"/>
    <n v="144576077.87698412"/>
    <s v="Warner Bros."/>
    <n v="151"/>
  </r>
  <r>
    <s v="The Fast and the Furious: Tokyo Drift"/>
    <x v="8"/>
    <x v="2"/>
    <x v="26"/>
    <n v="201.6"/>
    <s v="June 16, 2006 (United States)"/>
    <x v="22"/>
    <n v="252000"/>
    <s v="Justin Lin"/>
    <s v="Chris Morgan"/>
    <s v="Lucas Black"/>
    <s v="United States"/>
    <n v="85000000"/>
    <n v="158964610"/>
    <n v="240260499.34027779"/>
    <n v="187.01718823529413"/>
    <n v="78851493.055555552"/>
    <s v="Universal Pictures"/>
    <n v="104"/>
  </r>
  <r>
    <s v="Talladega Nights: the Ballad of Ricky Bobby"/>
    <x v="8"/>
    <x v="3"/>
    <x v="26"/>
    <n v="201.6"/>
    <s v="August 4, 2006 (United States)"/>
    <x v="14"/>
    <n v="172000"/>
    <s v="Adam McKay"/>
    <s v="Will Ferrell"/>
    <s v="Will Ferrell"/>
    <s v="United States"/>
    <n v="72500000"/>
    <n v="163362095"/>
    <n v="246906896.56001985"/>
    <n v="225.3270275862069"/>
    <n v="81032785.21825397"/>
    <s v="Columbia Pictures"/>
    <n v="108"/>
  </r>
  <r>
    <s v="The Prestige"/>
    <x v="8"/>
    <x v="0"/>
    <x v="26"/>
    <n v="201.6"/>
    <s v="October 20, 2006 (United States)"/>
    <x v="55"/>
    <n v="1200000"/>
    <s v="Christopher Nolan"/>
    <s v="Jonathan Nolan"/>
    <s v="Christian Bale"/>
    <s v="United Kingdom"/>
    <n v="40000000"/>
    <n v="109676311"/>
    <n v="165765733.93700397"/>
    <n v="274.19077750000002"/>
    <n v="54402932.043650791"/>
    <s v="Touchstone Pictures"/>
    <n v="130"/>
  </r>
  <r>
    <s v="Cars"/>
    <x v="2"/>
    <x v="10"/>
    <x v="26"/>
    <n v="201.6"/>
    <s v="June 9, 2006 (United States)"/>
    <x v="12"/>
    <n v="381000"/>
    <s v="John Lasseter"/>
    <s v="John Lasseter"/>
    <s v="Owen Wilson"/>
    <s v="United States"/>
    <n v="120000000"/>
    <n v="461991867"/>
    <n v="698258541.04613101"/>
    <n v="384.9932225"/>
    <n v="229162632.44047618"/>
    <s v="Pixar Animation Studios"/>
    <n v="117"/>
  </r>
  <r>
    <n v="300"/>
    <x v="0"/>
    <x v="2"/>
    <x v="26"/>
    <n v="201.6"/>
    <s v="March 9, 2007 (United States)"/>
    <x v="37"/>
    <n v="750000"/>
    <s v="Zack Snyder"/>
    <s v="Zack Snyder"/>
    <s v="Gerard Butler"/>
    <s v="United States"/>
    <n v="65000000"/>
    <n v="456068181"/>
    <n v="689305430.31101191"/>
    <n v="701.64335538461535"/>
    <n v="226224296.13095239"/>
    <s v="Warner Bros."/>
    <n v="117"/>
  </r>
  <r>
    <s v="The Devil Wears Prada"/>
    <x v="8"/>
    <x v="3"/>
    <x v="26"/>
    <n v="201.6"/>
    <s v="June 30, 2006 (United States)"/>
    <x v="15"/>
    <n v="385000"/>
    <s v="David Frankel"/>
    <s v="Aline Brosh McKenna"/>
    <s v="Anne Hathaway"/>
    <s v="United States"/>
    <n v="35000000"/>
    <n v="326706115"/>
    <n v="493786474.40724206"/>
    <n v="933.44604285714286"/>
    <n v="162056604.66269842"/>
    <s v="Fox 2000 Pictures"/>
    <n v="109"/>
  </r>
  <r>
    <s v="Casino Royale"/>
    <x v="8"/>
    <x v="2"/>
    <x v="26"/>
    <n v="201.6"/>
    <s v="November 17, 2006 (United States)"/>
    <x v="45"/>
    <n v="594000"/>
    <s v="Martin Campbell"/>
    <s v="Neal Purvis"/>
    <s v="Daniel Craig"/>
    <s v="United Kingdom"/>
    <n v="150000000"/>
    <n v="616502912"/>
    <n v="931787883.3650794"/>
    <n v="411.00194133333332"/>
    <n v="305805015.87301588"/>
    <s v="Columbia Pictures"/>
    <n v="144"/>
  </r>
  <r>
    <s v="Pan's Labyrinth"/>
    <x v="0"/>
    <x v="0"/>
    <x v="26"/>
    <n v="201.6"/>
    <s v="January 19, 2007 (United States)"/>
    <x v="7"/>
    <n v="631000"/>
    <s v="Guillermo del Toro"/>
    <s v="Guillermo del Toro"/>
    <s v="Ivana Baquero"/>
    <s v="Spain"/>
    <n v="19000000"/>
    <n v="83850267"/>
    <n v="126732025.56994048"/>
    <n v="441.31719473684211"/>
    <n v="41592394.345238097"/>
    <s v="Estudios Picasso"/>
    <n v="118"/>
  </r>
  <r>
    <s v="Pirates of the Caribbean: Dead Man's Chest"/>
    <x v="8"/>
    <x v="2"/>
    <x v="26"/>
    <n v="201.6"/>
    <s v="July 7, 2006 (United States)"/>
    <x v="4"/>
    <n v="668000"/>
    <s v="Gore Verbinski"/>
    <s v="Ted Elliott"/>
    <s v="Johnny Depp"/>
    <s v="United States"/>
    <n v="225000000"/>
    <n v="1066179747"/>
    <n v="1611433377.5342262"/>
    <n v="473.85766533333333"/>
    <n v="528859001.48809522"/>
    <s v="Walt Disney Pictures"/>
    <n v="151"/>
  </r>
  <r>
    <s v="Idiocracy"/>
    <x v="0"/>
    <x v="1"/>
    <x v="26"/>
    <n v="201.6"/>
    <s v="January 25, 2007 (Germany)"/>
    <x v="14"/>
    <n v="150000"/>
    <s v="Mike Judge"/>
    <s v="Mike Judge"/>
    <s v="Luke Wilson"/>
    <s v="United States"/>
    <n v="0"/>
    <n v="495303"/>
    <n v="748605.27827380958"/>
    <n v="0"/>
    <n v="245686.01190476189"/>
    <s v="Twentieth Century Fox"/>
    <n v="84"/>
  </r>
  <r>
    <s v="Apocalypto"/>
    <x v="0"/>
    <x v="2"/>
    <x v="26"/>
    <n v="201.6"/>
    <s v="December 8, 2006 (United States)"/>
    <x v="40"/>
    <n v="297000"/>
    <s v="Mel Gibson"/>
    <s v="Mel Gibson"/>
    <s v="Gerardo Taracena"/>
    <s v="United States"/>
    <n v="40000000"/>
    <n v="120673227"/>
    <n v="182386568.78422621"/>
    <n v="301.68306749999999"/>
    <n v="59857751.488095239"/>
    <s v="Icon Productions"/>
    <n v="139"/>
  </r>
  <r>
    <s v="She's the Man"/>
    <x v="8"/>
    <x v="3"/>
    <x v="26"/>
    <n v="201.6"/>
    <s v="March 17, 2006 (United States)"/>
    <x v="21"/>
    <n v="149000"/>
    <s v="Andy Fickman"/>
    <s v="Ewan Leslie"/>
    <s v="Amanda Bynes"/>
    <s v="United States"/>
    <n v="20000000"/>
    <n v="57194667"/>
    <n v="86444519.022321433"/>
    <n v="285.97333500000002"/>
    <n v="28370370.535714287"/>
    <s v="Dreamworks Pictures"/>
    <n v="105"/>
  </r>
  <r>
    <s v="Little Children"/>
    <x v="0"/>
    <x v="0"/>
    <x v="26"/>
    <n v="201.6"/>
    <s v="February 9, 2007 (United States)"/>
    <x v="24"/>
    <n v="107000"/>
    <s v="Todd Field"/>
    <s v="Todd Field"/>
    <s v="Kate Winslet"/>
    <s v="United States"/>
    <n v="26000000"/>
    <n v="14821658"/>
    <n v="22401583.296626985"/>
    <n v="57.006376923076921"/>
    <n v="7352012.8968253965"/>
    <s v="New Line Cinema"/>
    <n v="137"/>
  </r>
  <r>
    <s v="Children of Men"/>
    <x v="0"/>
    <x v="1"/>
    <x v="26"/>
    <n v="201.6"/>
    <s v="January 5, 2007 (United States)"/>
    <x v="6"/>
    <n v="474000"/>
    <s v="Alfonso CuarÃ³n"/>
    <s v="Alfonso CuarÃ³n"/>
    <s v="Julianne Moore"/>
    <s v="United States"/>
    <n v="76000000"/>
    <n v="70595464"/>
    <n v="106698600.59920636"/>
    <n v="92.888768421052632"/>
    <n v="35017591.269841269"/>
    <s v="Universal Pictures"/>
    <n v="109"/>
  </r>
  <r>
    <s v="The Da Vinci Code"/>
    <x v="8"/>
    <x v="16"/>
    <x v="26"/>
    <n v="201.6"/>
    <s v="May 19, 2006 (United States)"/>
    <x v="14"/>
    <n v="410000"/>
    <s v="Ron Howard"/>
    <s v="Akiva Goldsman"/>
    <s v="Tom Hanks"/>
    <s v="United States"/>
    <n v="125000000"/>
    <n v="760006945"/>
    <n v="1148681131.6542659"/>
    <n v="608.00555599999996"/>
    <n v="376987571.92460316"/>
    <s v="Columbia Pictures"/>
    <n v="149"/>
  </r>
  <r>
    <s v="The Pursuit of Happyness"/>
    <x v="8"/>
    <x v="5"/>
    <x v="26"/>
    <n v="201.6"/>
    <s v="December 15, 2006 (United States)"/>
    <x v="45"/>
    <n v="465000"/>
    <s v="Gabriele Muccino"/>
    <s v="Steve Conrad"/>
    <s v="Will Smith"/>
    <s v="United States"/>
    <n v="55000000"/>
    <n v="307127625"/>
    <n v="464195373.69791669"/>
    <n v="558.41386363636366"/>
    <n v="152345052.08333334"/>
    <s v="Columbia Pictures"/>
    <n v="117"/>
  </r>
  <r>
    <s v="Little Miss Sunshine"/>
    <x v="0"/>
    <x v="3"/>
    <x v="26"/>
    <n v="201.6"/>
    <s v="August 18, 2006 (United States)"/>
    <x v="40"/>
    <n v="450000"/>
    <s v="Jonathan Dayton"/>
    <s v="Michael Arndt"/>
    <s v="Steve Carell"/>
    <s v="United States"/>
    <n v="8000000"/>
    <n v="101058954"/>
    <n v="152741385.33630952"/>
    <n v="1263.2369249999999"/>
    <n v="50128449.404761903"/>
    <s v="Fox Searchlight Pictures"/>
    <n v="101"/>
  </r>
  <r>
    <s v="The Last King of Scotland"/>
    <x v="0"/>
    <x v="5"/>
    <x v="26"/>
    <n v="201.6"/>
    <s v="January 19, 2007 (United States)"/>
    <x v="3"/>
    <n v="179000"/>
    <s v="Kevin Macdonald"/>
    <s v="Peter Morgan"/>
    <s v="James McAvoy"/>
    <s v="United Kingdom"/>
    <n v="6000000"/>
    <n v="48618191"/>
    <n v="73481958.321924612"/>
    <n v="810.30318333333321"/>
    <n v="24116166.170634922"/>
    <s v="Fox Searchlight Pictures"/>
    <n v="123"/>
  </r>
  <r>
    <s v="Blood Diamond"/>
    <x v="0"/>
    <x v="1"/>
    <x v="26"/>
    <n v="201.6"/>
    <s v="December 8, 2006 (United States)"/>
    <x v="45"/>
    <n v="511000"/>
    <s v="Edward Zwick"/>
    <s v="Charles Leavitt"/>
    <s v="Leonardo DiCaprio"/>
    <s v="United States"/>
    <n v="100000000"/>
    <n v="171720398"/>
    <n v="259539708.68353176"/>
    <n v="171.72039800000002"/>
    <n v="85178768.849206343"/>
    <s v="Warner Bros."/>
    <n v="143"/>
  </r>
  <r>
    <s v="The Lives of Others"/>
    <x v="0"/>
    <x v="0"/>
    <x v="26"/>
    <n v="201.6"/>
    <s v="March 30, 2007 (United States)"/>
    <x v="0"/>
    <n v="368000"/>
    <s v="Florian Henckel von Donnersmarck"/>
    <s v="Florian Henckel von Donnersmarck"/>
    <s v="Ulrich MÃ¼he"/>
    <s v="Germany"/>
    <n v="2000000"/>
    <n v="77356942"/>
    <n v="116917957.47718255"/>
    <n v="3867.8471"/>
    <n v="38371499.007936507"/>
    <s v="Wiedemann &amp; Berg Filmproduktion"/>
    <n v="137"/>
  </r>
  <r>
    <s v="Night at the Museum"/>
    <x v="1"/>
    <x v="1"/>
    <x v="26"/>
    <n v="201.6"/>
    <s v="December 22, 2006 (United States)"/>
    <x v="5"/>
    <n v="323000"/>
    <s v="Shawn Levy"/>
    <s v="Robert Ben Garant"/>
    <s v="Ben Stiller"/>
    <s v="United States"/>
    <n v="110000000"/>
    <n v="574481229"/>
    <n v="868275944.82291675"/>
    <n v="522.25566272727269"/>
    <n v="284960927.08333331"/>
    <s v="Twentieth Century Fox"/>
    <n v="108"/>
  </r>
  <r>
    <s v="Mission: Impossible III"/>
    <x v="8"/>
    <x v="2"/>
    <x v="26"/>
    <n v="201.6"/>
    <s v="May 5, 2006 (United States)"/>
    <x v="15"/>
    <n v="337000"/>
    <s v="J.J. Abrams"/>
    <s v="Alex Kurtzman"/>
    <s v="Tom Cruise"/>
    <s v="United States"/>
    <n v="150000000"/>
    <n v="398479497"/>
    <n v="602265390.55505955"/>
    <n v="265.65299800000003"/>
    <n v="197658480.65476191"/>
    <s v="Paramount Pictures"/>
    <n v="126"/>
  </r>
  <r>
    <s v="Marie Antoinette"/>
    <x v="8"/>
    <x v="5"/>
    <x v="26"/>
    <n v="201.6"/>
    <s v="October 20, 2006 (United States)"/>
    <x v="16"/>
    <n v="104000"/>
    <s v="Sofia Coppola"/>
    <s v="Sofia Coppola"/>
    <s v="Kirsten Dunst"/>
    <s v="United States"/>
    <n v="40000000"/>
    <n v="60917189"/>
    <n v="92070771.271329373"/>
    <n v="152.29297249999999"/>
    <n v="30216859.623015873"/>
    <s v="Columbia Pictures"/>
    <n v="123"/>
  </r>
  <r>
    <s v="Inside Man"/>
    <x v="0"/>
    <x v="6"/>
    <x v="26"/>
    <n v="201.6"/>
    <s v="March 24, 2006 (United States)"/>
    <x v="37"/>
    <n v="350000"/>
    <s v="Spike Lee"/>
    <s v="Russell Gewirtz"/>
    <s v="Denzel Washington"/>
    <s v="United States"/>
    <n v="45000000"/>
    <n v="186003591"/>
    <n v="281127451.27827382"/>
    <n v="413.34131333333335"/>
    <n v="92263686.011904761"/>
    <s v="Universal Pictures"/>
    <n v="129"/>
  </r>
  <r>
    <s v="Running Scared"/>
    <x v="0"/>
    <x v="2"/>
    <x v="26"/>
    <n v="201.6"/>
    <s v="February 24, 2006 (United States)"/>
    <x v="4"/>
    <n v="98000"/>
    <s v="Wayne Kramer"/>
    <s v="Wayne Kramer"/>
    <s v="Paul Walker"/>
    <s v="Germany"/>
    <n v="15000000"/>
    <n v="9380029"/>
    <n v="14177057.719742063"/>
    <n v="62.53352666666666"/>
    <n v="4652792.1626984123"/>
    <s v="New Line Cinema"/>
    <n v="122"/>
  </r>
  <r>
    <s v="Accepted"/>
    <x v="8"/>
    <x v="3"/>
    <x v="26"/>
    <n v="201.6"/>
    <s v="August 18, 2006 (United States)"/>
    <x v="5"/>
    <n v="127000"/>
    <s v="Steve Pink"/>
    <s v="Adam Cooper"/>
    <s v="Justin Long"/>
    <s v="United States"/>
    <n v="23000000"/>
    <n v="38623262"/>
    <n v="58375535.37400794"/>
    <n v="167.92722608695652"/>
    <n v="19158364.087301586"/>
    <s v="Universal Pictures"/>
    <n v="93"/>
  </r>
  <r>
    <s v="Superman Returns"/>
    <x v="8"/>
    <x v="2"/>
    <x v="26"/>
    <n v="201.6"/>
    <s v="June 28, 2006 (United States)"/>
    <x v="22"/>
    <n v="274000"/>
    <s v="Bryan Singer"/>
    <s v="Michael Dougherty"/>
    <s v="Brandon Routh"/>
    <s v="United States"/>
    <n v="270000000"/>
    <n v="391081192"/>
    <n v="591083527.78968263"/>
    <n v="144.84488592592592"/>
    <n v="193988686.50793651"/>
    <s v="Warner Bros."/>
    <n v="154"/>
  </r>
  <r>
    <s v="Slither"/>
    <x v="0"/>
    <x v="3"/>
    <x v="26"/>
    <n v="201.6"/>
    <s v="March 31, 2006 (United States)"/>
    <x v="16"/>
    <n v="76000"/>
    <s v="James Gunn"/>
    <s v="James Gunn"/>
    <s v="Nathan Fillion"/>
    <s v="Canada"/>
    <n v="15000000"/>
    <n v="12834936"/>
    <n v="19398834.321428571"/>
    <n v="85.566240000000008"/>
    <n v="6366535.7142857146"/>
    <s v="Gold Circle Films"/>
    <n v="95"/>
  </r>
  <r>
    <s v="Nacho Libre"/>
    <x v="1"/>
    <x v="3"/>
    <x v="26"/>
    <n v="201.6"/>
    <s v="June 16, 2006 (United States)"/>
    <x v="1"/>
    <n v="83000"/>
    <s v="Jared Hess"/>
    <s v="Jared Hess"/>
    <s v="Jack Black"/>
    <s v="United States"/>
    <n v="35000000"/>
    <n v="99255460"/>
    <n v="150015568.75992066"/>
    <n v="283.58702857142862"/>
    <n v="49233859.126984127"/>
    <s v="Paramount Pictures"/>
    <n v="92"/>
  </r>
  <r>
    <s v="The Covenant"/>
    <x v="8"/>
    <x v="2"/>
    <x v="26"/>
    <n v="201.6"/>
    <s v="September 8, 2006 (United States)"/>
    <x v="11"/>
    <n v="48000"/>
    <s v="Renny Harlin"/>
    <s v="J.S. Cardone"/>
    <s v="Steven Strait"/>
    <s v="United States"/>
    <n v="20000000"/>
    <n v="37598767"/>
    <n v="56827104.68700397"/>
    <n v="187.99383499999999"/>
    <n v="18650182.043650795"/>
    <s v="Screen Gems"/>
    <n v="97"/>
  </r>
  <r>
    <s v="The Hills Have Eyes"/>
    <x v="0"/>
    <x v="4"/>
    <x v="26"/>
    <n v="201.6"/>
    <s v="March 10, 2006 (United States)"/>
    <x v="5"/>
    <n v="162000"/>
    <s v="Alexandre Aja"/>
    <s v="Wes Craven"/>
    <s v="Ted Levine"/>
    <s v="United States"/>
    <n v="15000000"/>
    <n v="70009308"/>
    <n v="105812679.30357143"/>
    <n v="466.72871999999995"/>
    <n v="34726839.285714284"/>
    <s v="Craven-Maddalena Films"/>
    <n v="107"/>
  </r>
  <r>
    <s v="The Fountain"/>
    <x v="8"/>
    <x v="0"/>
    <x v="26"/>
    <n v="201.6"/>
    <s v="November 22, 2006 (United States)"/>
    <x v="13"/>
    <n v="232000"/>
    <s v="Darren Aronofsky"/>
    <s v="Darren Aronofsky"/>
    <s v="Hugh Jackman"/>
    <s v="Canada"/>
    <n v="35000000"/>
    <n v="16468343"/>
    <n v="24890397.381448414"/>
    <n v="47.052408571428572"/>
    <n v="8168820.9325396828"/>
    <s v="Warner Bros."/>
    <n v="97"/>
  </r>
  <r>
    <s v="X-Men: the Last Stand"/>
    <x v="8"/>
    <x v="2"/>
    <x v="26"/>
    <n v="201.6"/>
    <s v="May 26, 2006 (United States)"/>
    <x v="17"/>
    <n v="491000"/>
    <s v="Brett Ratner"/>
    <s v="Simon Kinberg"/>
    <s v="Patrick Stewart"/>
    <s v="United States"/>
    <n v="210000000"/>
    <n v="460435291"/>
    <n v="695905918.49057543"/>
    <n v="219.25490047619047"/>
    <n v="228390521.32936507"/>
    <s v="Twentieth Century Fox"/>
    <n v="104"/>
  </r>
  <r>
    <s v="Underworld: Evolution"/>
    <x v="0"/>
    <x v="2"/>
    <x v="26"/>
    <n v="201.6"/>
    <s v="January 20, 2006 (United States)"/>
    <x v="17"/>
    <n v="193000"/>
    <s v="Len Wiseman"/>
    <s v="Danny McBride"/>
    <s v="Kate Beckinsale"/>
    <s v="United States"/>
    <n v="50000000"/>
    <n v="111476513"/>
    <n v="168486574.95585319"/>
    <n v="222.95302600000002"/>
    <n v="55295889.384920634"/>
    <s v="Screen Gems"/>
    <n v="106"/>
  </r>
  <r>
    <s v="Click"/>
    <x v="8"/>
    <x v="3"/>
    <x v="26"/>
    <n v="201.6"/>
    <s v="June 23, 2006 (United States)"/>
    <x v="5"/>
    <n v="313000"/>
    <s v="Frank Coraci"/>
    <s v="Steve Koren"/>
    <s v="Adam Sandler"/>
    <s v="United States"/>
    <n v="82500000"/>
    <n v="240685326"/>
    <n v="363773902.9375"/>
    <n v="291.73978909090908"/>
    <n v="119387562.5"/>
    <s v="Columbia Pictures"/>
    <n v="107"/>
  </r>
  <r>
    <s v="The Holiday"/>
    <x v="8"/>
    <x v="3"/>
    <x v="26"/>
    <n v="201.6"/>
    <s v="December 8, 2006 (United States)"/>
    <x v="15"/>
    <n v="258000"/>
    <s v="Nancy Meyers"/>
    <s v="Nancy Meyers"/>
    <s v="Kate Winslet"/>
    <s v="United States"/>
    <n v="85000000"/>
    <n v="205850134"/>
    <n v="311123689.63194448"/>
    <n v="242.17662823529415"/>
    <n v="102108201.3888889"/>
    <s v="Columbia Pictures"/>
    <n v="136"/>
  </r>
  <r>
    <s v="Silent Hill"/>
    <x v="0"/>
    <x v="4"/>
    <x v="26"/>
    <n v="201.6"/>
    <s v="April 21, 2006 (United States)"/>
    <x v="16"/>
    <n v="217000"/>
    <s v="Christophe Gans"/>
    <s v="Roger Avary"/>
    <s v="Radha Mitchell"/>
    <s v="Canada"/>
    <n v="50000000"/>
    <n v="100605135"/>
    <n v="152055479.33779761"/>
    <n v="201.21026999999998"/>
    <n v="49903340.773809522"/>
    <s v="TriStar Pictures"/>
    <n v="125"/>
  </r>
  <r>
    <s v="Basic Instinct 2"/>
    <x v="0"/>
    <x v="0"/>
    <x v="26"/>
    <n v="201.6"/>
    <s v="March 31, 2006 (United States)"/>
    <x v="36"/>
    <n v="38000"/>
    <s v="Michael Caton-Jones"/>
    <s v="Joe Eszterhas"/>
    <s v="Sharon Stone"/>
    <s v="United Kingdom"/>
    <n v="70000000"/>
    <n v="38629478"/>
    <n v="58384930.290674604"/>
    <n v="55.18496857142857"/>
    <n v="19161447.420634922"/>
    <s v="Metro-Goldwyn-Mayer (MGM)"/>
    <n v="114"/>
  </r>
  <r>
    <s v="The Black Dahlia"/>
    <x v="0"/>
    <x v="6"/>
    <x v="26"/>
    <n v="201.6"/>
    <s v="September 15, 2006 (United States)"/>
    <x v="41"/>
    <n v="72000"/>
    <s v="Brian De Palma"/>
    <s v="Josh Friedman"/>
    <s v="Josh Hartnett"/>
    <s v="United States"/>
    <n v="50000000"/>
    <n v="49332692"/>
    <n v="74561861.371031746"/>
    <n v="98.665384000000003"/>
    <n v="24470581.349206351"/>
    <s v="Universal Pictures"/>
    <n v="121"/>
  </r>
  <r>
    <s v="Perfume: The Story of a Murderer"/>
    <x v="0"/>
    <x v="6"/>
    <x v="26"/>
    <n v="201.6"/>
    <s v="January 5, 2007 (United States)"/>
    <x v="24"/>
    <n v="239000"/>
    <s v="Tom Tykwer"/>
    <s v="Andrew Birkin"/>
    <s v="Ben Whishaw"/>
    <s v="Germany"/>
    <n v="60000000"/>
    <n v="135039924"/>
    <n v="204100520.05357143"/>
    <n v="225.06654"/>
    <n v="66984089.285714284"/>
    <s v="DreamWorks"/>
    <n v="147"/>
  </r>
  <r>
    <s v="Lucky Number Slevin"/>
    <x v="0"/>
    <x v="6"/>
    <x v="26"/>
    <n v="201.6"/>
    <s v="April 7, 2006 (United States)"/>
    <x v="3"/>
    <n v="303000"/>
    <s v="Paul McGuigan"/>
    <s v="Jason Smilovic"/>
    <s v="Josh Hartnett"/>
    <s v="United States"/>
    <n v="27000000"/>
    <n v="56308881"/>
    <n v="85105734.328869045"/>
    <n v="208.55141111111112"/>
    <n v="27930992.55952381"/>
    <s v="The Weinstein Company"/>
    <n v="110"/>
  </r>
  <r>
    <s v="Smokin' Aces"/>
    <x v="0"/>
    <x v="2"/>
    <x v="26"/>
    <n v="201.6"/>
    <s v="January 26, 2007 (United States)"/>
    <x v="17"/>
    <n v="140000"/>
    <s v="Joe Carnahan"/>
    <s v="Joe Carnahan"/>
    <s v="Jeremy Piven"/>
    <s v="United Kingdom"/>
    <n v="17000000"/>
    <n v="57232879"/>
    <n v="86502272.972718254"/>
    <n v="336.66399411764706"/>
    <n v="28389324.900793649"/>
    <s v="Universal Pictures"/>
    <n v="108"/>
  </r>
  <r>
    <s v="This Is England"/>
    <x v="4"/>
    <x v="6"/>
    <x v="26"/>
    <n v="201.6"/>
    <s v="April 27, 2007 (United Kingdom)"/>
    <x v="3"/>
    <n v="117000"/>
    <s v="Shane Meadows"/>
    <s v="Shane Meadows"/>
    <s v="Thomas Turgoose"/>
    <s v="United Kingdom"/>
    <n v="0"/>
    <n v="8481254"/>
    <n v="12818641.338293651"/>
    <n v="0"/>
    <n v="4206971.2301587304"/>
    <s v="Warp Films"/>
    <n v="101"/>
  </r>
  <r>
    <s v="Cashback"/>
    <x v="0"/>
    <x v="3"/>
    <x v="26"/>
    <n v="201.6"/>
    <s v="May 9, 2008 (United Kingdom)"/>
    <x v="12"/>
    <n v="84000"/>
    <s v="Sean Ellis"/>
    <s v="Sean Ellis"/>
    <s v="Sean Biggerstaff"/>
    <s v="United Kingdom"/>
    <n v="0"/>
    <n v="2294291"/>
    <n v="3467611.4469246035"/>
    <n v="0"/>
    <n v="1138041.1706349207"/>
    <s v="Left Turn Films"/>
    <n v="102"/>
  </r>
  <r>
    <s v="Deja Vu"/>
    <x v="8"/>
    <x v="2"/>
    <x v="26"/>
    <n v="201.6"/>
    <s v="November 22, 2006 (United States)"/>
    <x v="9"/>
    <n v="298000"/>
    <s v="Tony Scott"/>
    <s v="Bill Marsilii"/>
    <s v="Denzel Washington"/>
    <s v="United States"/>
    <n v="75000000"/>
    <n v="180557550"/>
    <n v="272896257.36607146"/>
    <n v="240.74339999999998"/>
    <n v="89562276.785714284"/>
    <s v="Touchstone Pictures"/>
    <n v="126"/>
  </r>
  <r>
    <s v="Grandma's Boy"/>
    <x v="0"/>
    <x v="3"/>
    <x v="26"/>
    <n v="201.6"/>
    <s v="January 6, 2006 (United States)"/>
    <x v="9"/>
    <n v="79000"/>
    <s v="Nicholaus Goossen"/>
    <s v="Barry Wernick"/>
    <s v="Allen Covert"/>
    <s v="United States"/>
    <n v="0"/>
    <n v="6566277"/>
    <n v="9924328.3824404757"/>
    <n v="0"/>
    <n v="3257081.8452380951"/>
    <s v="Twentieth Century Fox"/>
    <n v="94"/>
  </r>
  <r>
    <s v="RV"/>
    <x v="1"/>
    <x v="1"/>
    <x v="26"/>
    <n v="201.6"/>
    <s v="April 28, 2006 (United States)"/>
    <x v="30"/>
    <n v="57000"/>
    <s v="Barry Sonnenfeld"/>
    <s v="Geoff Rodkey"/>
    <s v="Robin Williams"/>
    <s v="United Kingdom"/>
    <n v="50000000"/>
    <n v="87528173"/>
    <n v="132290844.80704366"/>
    <n v="175.05634599999999"/>
    <n v="43416752.480158731"/>
    <s v="Columbia Pictures"/>
    <n v="99"/>
  </r>
  <r>
    <s v="Tenacious D in the Pick of Destiny"/>
    <x v="0"/>
    <x v="1"/>
    <x v="26"/>
    <n v="201.6"/>
    <s v="November 22, 2006 (United States)"/>
    <x v="8"/>
    <n v="104000"/>
    <s v="Liam Lynch"/>
    <s v="Jack Black"/>
    <s v="Jack Black"/>
    <s v="United States"/>
    <n v="20000000"/>
    <n v="13939963"/>
    <n v="21068981.776289683"/>
    <n v="69.699815000000001"/>
    <n v="6914664.1865079366"/>
    <s v="Red Hour Films"/>
    <n v="93"/>
  </r>
  <r>
    <s v="Black Book"/>
    <x v="0"/>
    <x v="0"/>
    <x v="26"/>
    <n v="201.6"/>
    <s v="May 18, 2007 (United States)"/>
    <x v="3"/>
    <n v="74000"/>
    <s v="Paul Verhoeven"/>
    <s v="Gerard Soeteman"/>
    <s v="Carice van Houten"/>
    <s v="Netherlands"/>
    <n v="21000000"/>
    <n v="26768563"/>
    <n v="40458239.81200397"/>
    <n v="127.46934761904762"/>
    <n v="13278057.043650793"/>
    <s v="Fu Works"/>
    <n v="145"/>
  </r>
  <r>
    <s v="Stick It"/>
    <x v="8"/>
    <x v="3"/>
    <x v="26"/>
    <n v="201.6"/>
    <s v="April 28, 2006 (United States)"/>
    <x v="5"/>
    <n v="27000"/>
    <s v="Jessica Bendinger"/>
    <s v="Jessica Bendinger"/>
    <s v="Missy Peregrym"/>
    <s v="Germany"/>
    <n v="0"/>
    <n v="31976848"/>
    <n v="48330087.230158731"/>
    <n v="0"/>
    <n v="15861531.746031746"/>
    <s v="Kaltenbach Pictures"/>
    <n v="103"/>
  </r>
  <r>
    <s v="Step Up"/>
    <x v="8"/>
    <x v="6"/>
    <x v="26"/>
    <n v="201.6"/>
    <s v="August 11, 2006 (United States)"/>
    <x v="16"/>
    <n v="113000"/>
    <s v="Anne Fletcher"/>
    <s v="Duane Adler"/>
    <s v="Channing Tatum"/>
    <s v="United States"/>
    <n v="12000000"/>
    <n v="114197742"/>
    <n v="172599464.2232143"/>
    <n v="951.64784999999995"/>
    <n v="56645705.357142858"/>
    <s v="Touchstone Pictures"/>
    <n v="104"/>
  </r>
  <r>
    <s v="The Host"/>
    <x v="0"/>
    <x v="2"/>
    <x v="26"/>
    <n v="201.6"/>
    <s v="March 30, 2007 (United States)"/>
    <x v="12"/>
    <n v="112000"/>
    <s v="Bong Joon Ho"/>
    <s v="Bong Joon Ho"/>
    <s v="Kang-ho Song"/>
    <s v="South Korea"/>
    <n v="0"/>
    <n v="89433436"/>
    <n v="135170475.93849206"/>
    <n v="0"/>
    <n v="44361823.41269841"/>
    <s v="Chungeorahm Film"/>
    <n v="120"/>
  </r>
  <r>
    <s v="Borat: Cultural Learnings of America for Make Benefit Glorious Nation of Kazakhstan"/>
    <x v="0"/>
    <x v="3"/>
    <x v="26"/>
    <n v="201.6"/>
    <s v="November 3, 2006 (United States)"/>
    <x v="4"/>
    <n v="387000"/>
    <s v="Larry Charles"/>
    <s v="Sacha Baron Cohen"/>
    <s v="Sacha Baron Cohen"/>
    <s v="United States"/>
    <n v="18000000"/>
    <n v="262552893"/>
    <n v="396824734.60863096"/>
    <n v="1458.6271833333333"/>
    <n v="130234569.94047619"/>
    <s v="Everyman Pictures"/>
    <n v="84"/>
  </r>
  <r>
    <s v="Snakes on a Plane"/>
    <x v="0"/>
    <x v="2"/>
    <x v="26"/>
    <n v="201.6"/>
    <s v="August 18, 2006 (United States)"/>
    <x v="20"/>
    <n v="134000"/>
    <s v="David R. Ellis"/>
    <s v="John Heffernan"/>
    <s v="Samuel L. Jackson"/>
    <s v="United States"/>
    <n v="33000000"/>
    <n v="62022014"/>
    <n v="93740613.421626985"/>
    <n v="187.94549696969699"/>
    <n v="30764887.896825396"/>
    <s v="New Line Cinema"/>
    <n v="105"/>
  </r>
  <r>
    <s v="Lady in the Water"/>
    <x v="8"/>
    <x v="0"/>
    <x v="26"/>
    <n v="201.6"/>
    <s v="July 21, 2006 (United States)"/>
    <x v="30"/>
    <n v="96000"/>
    <s v="M. Night Shyamalan"/>
    <s v="M. Night Shyamalan"/>
    <s v="Paul Giamatti"/>
    <s v="United States"/>
    <n v="70000000"/>
    <n v="72785169"/>
    <n v="110008139.85267858"/>
    <n v="103.97881285714286"/>
    <n v="36103754.464285716"/>
    <s v="Warner Bros."/>
    <n v="110"/>
  </r>
  <r>
    <s v="Crank"/>
    <x v="0"/>
    <x v="2"/>
    <x v="26"/>
    <n v="201.6"/>
    <s v="September 1, 2006 (United States)"/>
    <x v="15"/>
    <n v="239000"/>
    <s v="Mark Neveldine"/>
    <s v="Mark Neveldine"/>
    <s v="Jason Statham"/>
    <s v="United States"/>
    <n v="12000000"/>
    <n v="42931041"/>
    <n v="64886350.162202381"/>
    <n v="357.75867499999998"/>
    <n v="21295159.226190478"/>
    <s v="Lakeshore Entertainment"/>
    <n v="88"/>
  </r>
  <r>
    <s v="The Illusionist"/>
    <x v="8"/>
    <x v="0"/>
    <x v="26"/>
    <n v="201.6"/>
    <s v="September 1, 2006 (United States)"/>
    <x v="37"/>
    <n v="360000"/>
    <s v="Neil Burger"/>
    <s v="Neil Burger"/>
    <s v="Edward Norton"/>
    <s v="United States"/>
    <n v="16500000"/>
    <n v="87892388"/>
    <n v="132841322.53769842"/>
    <n v="532.68113939393947"/>
    <n v="43597414.682539679"/>
    <s v="Bull's Eye Entertainment"/>
    <n v="110"/>
  </r>
  <r>
    <s v="Over the Hedge"/>
    <x v="1"/>
    <x v="10"/>
    <x v="26"/>
    <n v="201.6"/>
    <s v="May 19, 2006 (United States)"/>
    <x v="17"/>
    <n v="164000"/>
    <s v="Tim Johnson"/>
    <s v="Len Blum"/>
    <s v="Bruce Willis"/>
    <s v="United States"/>
    <n v="80000000"/>
    <n v="339795890"/>
    <n v="513570474.61805558"/>
    <n v="424.74486249999995"/>
    <n v="168549548.6111111"/>
    <s v="DreamWorks Animation"/>
    <n v="83"/>
  </r>
  <r>
    <s v="Final Destination 3"/>
    <x v="0"/>
    <x v="4"/>
    <x v="26"/>
    <n v="201.6"/>
    <s v="February 10, 2006 (United States)"/>
    <x v="1"/>
    <n v="133000"/>
    <s v="James Wong"/>
    <s v="Glen Morgan"/>
    <s v="Mary Elizabeth Winstead"/>
    <s v="United States"/>
    <n v="25000000"/>
    <n v="118890272"/>
    <n v="179691795.03174603"/>
    <n v="475.56108799999998"/>
    <n v="58973349.206349209"/>
    <s v="New Line Cinema"/>
    <n v="93"/>
  </r>
  <r>
    <s v="Stranger Than Fiction"/>
    <x v="8"/>
    <x v="3"/>
    <x v="26"/>
    <n v="201.6"/>
    <s v="November 10, 2006 (United States)"/>
    <x v="24"/>
    <n v="222000"/>
    <s v="Marc Forster"/>
    <s v="Zach Helm"/>
    <s v="Will Ferrell"/>
    <s v="United States"/>
    <n v="30000000"/>
    <n v="53653224"/>
    <n v="81091951.15476191"/>
    <n v="178.84408000000002"/>
    <n v="26613702.380952381"/>
    <s v="Columbia Pictures"/>
    <n v="113"/>
  </r>
  <r>
    <s v="Alpha Dog"/>
    <x v="0"/>
    <x v="5"/>
    <x v="26"/>
    <n v="201.6"/>
    <s v="January 12, 2007 (United States)"/>
    <x v="15"/>
    <n v="100000"/>
    <s v="Nick Cassavetes"/>
    <s v="Nick Cassavetes"/>
    <s v="Emile Hirsch"/>
    <s v="Germany"/>
    <n v="0"/>
    <n v="32351125"/>
    <n v="48895772.755456351"/>
    <n v="0"/>
    <n v="16047185.019841271"/>
    <s v="Sidney Kimmel Entertainment"/>
    <n v="122"/>
  </r>
  <r>
    <s v="Aquamarine"/>
    <x v="1"/>
    <x v="3"/>
    <x v="26"/>
    <n v="201.6"/>
    <s v="March 3, 2006 (United States)"/>
    <x v="20"/>
    <n v="39000"/>
    <s v="Elizabeth Allen Rosenbaum"/>
    <s v="John Quaintance"/>
    <s v="Emma Roberts"/>
    <s v="United States"/>
    <n v="12000000"/>
    <n v="22989957"/>
    <n v="34747221.715773813"/>
    <n v="191.582975"/>
    <n v="11403748.511904761"/>
    <s v="Fox 2000 Pictures"/>
    <n v="110"/>
  </r>
  <r>
    <s v="Scary Movie 4"/>
    <x v="8"/>
    <x v="3"/>
    <x v="26"/>
    <n v="201.6"/>
    <s v="April 14, 2006 (United States)"/>
    <x v="27"/>
    <n v="116000"/>
    <s v="David Zucker"/>
    <s v="Craig Mazin"/>
    <s v="Anna Faris"/>
    <s v="United States"/>
    <n v="45000000"/>
    <n v="178262620"/>
    <n v="269427680.12896824"/>
    <n v="396.13915555555559"/>
    <n v="88423918.650793657"/>
    <s v="Dimension Films"/>
    <n v="83"/>
  </r>
  <r>
    <s v="The Fall"/>
    <x v="0"/>
    <x v="1"/>
    <x v="26"/>
    <n v="201.6"/>
    <s v="May 30, 2008 (United States)"/>
    <x v="6"/>
    <n v="109000"/>
    <s v="Tarsem Singh"/>
    <s v="Dan Gilroy"/>
    <s v="Lee Pace"/>
    <s v="United States"/>
    <n v="30000000"/>
    <n v="3669465"/>
    <n v="5546061.4360119049"/>
    <n v="12.231549999999999"/>
    <n v="1820171.1309523808"/>
    <s v="Googly Films"/>
    <n v="117"/>
  </r>
  <r>
    <s v="John Tucker Must Die"/>
    <x v="8"/>
    <x v="3"/>
    <x v="26"/>
    <n v="201.6"/>
    <s v="July 28, 2006 (United States)"/>
    <x v="1"/>
    <n v="81000"/>
    <s v="Betty Thomas"/>
    <s v="Jeff Lowell"/>
    <s v="Jesse Metcalfe"/>
    <s v="United States"/>
    <n v="18000000"/>
    <n v="68844775"/>
    <n v="104052593.96081349"/>
    <n v="382.47097222222226"/>
    <n v="34149193.948412701"/>
    <s v="Twentieth Century Fox"/>
    <n v="89"/>
  </r>
  <r>
    <s v="The Good Shepherd"/>
    <x v="0"/>
    <x v="0"/>
    <x v="26"/>
    <n v="201.6"/>
    <s v="December 22, 2006 (United States)"/>
    <x v="17"/>
    <n v="100000"/>
    <s v="Robert De Niro"/>
    <s v="Eric Roth"/>
    <s v="Matt Damon"/>
    <s v="United States"/>
    <n v="110000000"/>
    <n v="100266865"/>
    <n v="151544215.10664684"/>
    <n v="91.151695454545461"/>
    <n v="49735548.115079366"/>
    <s v="Universal Pictures"/>
    <n v="167"/>
  </r>
  <r>
    <s v="Rocky Balboa"/>
    <x v="1"/>
    <x v="2"/>
    <x v="26"/>
    <n v="201.6"/>
    <s v="December 20, 2006 (United States)"/>
    <x v="12"/>
    <n v="208000"/>
    <s v="Sylvester Stallone"/>
    <s v="Sylvester Stallone"/>
    <s v="Sylvester Stallone"/>
    <s v="United States"/>
    <n v="24000000"/>
    <n v="155929020"/>
    <n v="235672482.11309525"/>
    <n v="649.70425"/>
    <n v="77345744.047619045"/>
    <s v="Metro-Goldwyn-Mayer (MGM)"/>
    <n v="102"/>
  </r>
  <r>
    <s v="Eragon"/>
    <x v="1"/>
    <x v="2"/>
    <x v="26"/>
    <n v="201.6"/>
    <s v="December 15, 2006 (United States)"/>
    <x v="27"/>
    <n v="123000"/>
    <s v="Stefen Fangmeier"/>
    <s v="Peter Buchman"/>
    <s v="Ed Speleers"/>
    <s v="United States"/>
    <n v="100000000"/>
    <n v="250425512"/>
    <n v="378495305.09126985"/>
    <n v="250.42551199999997"/>
    <n v="124219003.96825397"/>
    <s v="Fox 2000 Pictures"/>
    <n v="104"/>
  </r>
  <r>
    <s v="Dreamgirls"/>
    <x v="8"/>
    <x v="0"/>
    <x v="26"/>
    <n v="201.6"/>
    <s v="December 25, 2006 (United States)"/>
    <x v="16"/>
    <n v="71000"/>
    <s v="Bill Condon"/>
    <s v="Tom Eyen"/>
    <s v="BeyoncÃ©"/>
    <s v="United States"/>
    <n v="70000000"/>
    <n v="155430335"/>
    <n v="234918765.25049603"/>
    <n v="222.04333571428569"/>
    <n v="77098380.456349209"/>
    <s v="Dreamworks Pictures"/>
    <n v="130"/>
  </r>
  <r>
    <s v="The Queen"/>
    <x v="8"/>
    <x v="5"/>
    <x v="26"/>
    <n v="201.6"/>
    <s v="November 17, 2006 (United States)"/>
    <x v="4"/>
    <n v="106000"/>
    <s v="Stephen Frears"/>
    <s v="Peter Morgan"/>
    <s v="Helen Mirren"/>
    <s v="United Kingdom"/>
    <n v="0"/>
    <n v="123384128"/>
    <n v="186483848.22222224"/>
    <n v="0"/>
    <n v="61202444.44444444"/>
    <s v="PathÃ© Pictures International"/>
    <n v="103"/>
  </r>
  <r>
    <s v="Babel"/>
    <x v="0"/>
    <x v="0"/>
    <x v="26"/>
    <n v="201.6"/>
    <s v="November 10, 2006 (United States)"/>
    <x v="34"/>
    <n v="293000"/>
    <s v="Alejandro G. IÃ±Ã¡rritu"/>
    <s v="Guillermo Arriaga"/>
    <s v="Brad Pitt"/>
    <s v="United States"/>
    <n v="25000000"/>
    <n v="135330182"/>
    <n v="204539218.52876985"/>
    <n v="541.32072800000003"/>
    <n v="67128066.46825397"/>
    <s v="Paramount Pictures"/>
    <n v="143"/>
  </r>
  <r>
    <s v="A Good Year"/>
    <x v="8"/>
    <x v="3"/>
    <x v="26"/>
    <n v="201.6"/>
    <s v="November 10, 2006 (United States)"/>
    <x v="9"/>
    <n v="91000"/>
    <s v="Ridley Scott"/>
    <s v="Marc Klein"/>
    <s v="Russell Crowe"/>
    <s v="United States"/>
    <n v="35000000"/>
    <n v="42269923"/>
    <n v="63887130.645337306"/>
    <n v="120.77120857142857"/>
    <n v="20967223.710317459"/>
    <s v="Fox 2000 Pictures"/>
    <n v="117"/>
  </r>
  <r>
    <s v="Miami Vice"/>
    <x v="0"/>
    <x v="2"/>
    <x v="26"/>
    <n v="201.6"/>
    <s v="July 28, 2006 (United States)"/>
    <x v="22"/>
    <n v="112000"/>
    <s v="Michael Mann"/>
    <s v="Michael Mann"/>
    <s v="Colin Farrell"/>
    <s v="Germany"/>
    <n v="135000000"/>
    <n v="163794509"/>
    <n v="247560450.85466272"/>
    <n v="121.32926592592592"/>
    <n v="81247276.289682537"/>
    <s v="Universal Pictures"/>
    <n v="132"/>
  </r>
  <r>
    <s v="Saw III"/>
    <x v="0"/>
    <x v="6"/>
    <x v="26"/>
    <n v="201.6"/>
    <s v="October 27, 2006 (United States)"/>
    <x v="19"/>
    <n v="183000"/>
    <s v="Darren Lynn Bousman"/>
    <s v="Leigh Whannell"/>
    <s v="Tobin Bell"/>
    <s v="Canada"/>
    <n v="10000000"/>
    <n v="164874275"/>
    <n v="249192418.61359128"/>
    <n v="1648.7427499999999"/>
    <n v="81782874.503968254"/>
    <s v="Twisted Pictures"/>
    <n v="108"/>
  </r>
  <r>
    <s v="Happy Feet"/>
    <x v="1"/>
    <x v="10"/>
    <x v="26"/>
    <n v="201.6"/>
    <s v="November 17, 2006 (United States)"/>
    <x v="5"/>
    <n v="174000"/>
    <s v="George Miller"/>
    <s v="George Miller"/>
    <s v="Elijah Wood"/>
    <s v="United States"/>
    <n v="100000000"/>
    <n v="384336108"/>
    <n v="580888948.94642866"/>
    <n v="384.33610800000002"/>
    <n v="190642910.7142857"/>
    <s v="Warner Bros."/>
    <n v="108"/>
  </r>
  <r>
    <s v="The Texas Chainsaw Massacre: the Beginning"/>
    <x v="0"/>
    <x v="4"/>
    <x v="26"/>
    <n v="201.6"/>
    <s v="October 6, 2006 (United States)"/>
    <x v="1"/>
    <n v="69000"/>
    <s v="Jonathan Liebesman"/>
    <s v="Sheldon Turner"/>
    <s v="Jordana Brewster"/>
    <s v="United States"/>
    <n v="16000000"/>
    <n v="51764406"/>
    <n v="78237175.139880955"/>
    <n v="323.52753749999999"/>
    <n v="25676788.69047619"/>
    <s v="New Line Cinema"/>
    <n v="91"/>
  </r>
  <r>
    <s v="Black Snake Moan"/>
    <x v="0"/>
    <x v="0"/>
    <x v="26"/>
    <n v="201.6"/>
    <s v="March 2, 2007 (United States)"/>
    <x v="15"/>
    <n v="62000"/>
    <s v="Craig Brewer"/>
    <s v="Craig Brewer"/>
    <s v="Christina Ricci"/>
    <s v="United States"/>
    <n v="15000000"/>
    <n v="10907485"/>
    <n v="16485668.053075397"/>
    <n v="72.716566666666665"/>
    <n v="5410458.8293650793"/>
    <s v="Paramount Classics"/>
    <n v="116"/>
  </r>
  <r>
    <s v="Paprika"/>
    <x v="0"/>
    <x v="10"/>
    <x v="26"/>
    <n v="201.6"/>
    <s v="June 22, 2007 (United States)"/>
    <x v="3"/>
    <n v="75000"/>
    <s v="Satoshi Kon"/>
    <s v="Yasutaka Tsutsui"/>
    <s v="Megumi Hayashibara"/>
    <s v="Japan"/>
    <n v="0"/>
    <n v="946590"/>
    <n v="1430684.3898809524"/>
    <n v="0"/>
    <n v="469538.69047619047"/>
    <s v="Madhouse"/>
    <n v="90"/>
  </r>
  <r>
    <s v="Monster House"/>
    <x v="1"/>
    <x v="10"/>
    <x v="26"/>
    <n v="201.6"/>
    <s v="July 21, 2006 (United States)"/>
    <x v="14"/>
    <n v="106000"/>
    <s v="Gil Kenan"/>
    <s v="Dan Harmon"/>
    <s v="Mitchel Musso"/>
    <s v="United States"/>
    <n v="75000000"/>
    <n v="141861243"/>
    <n v="214410321.14136904"/>
    <n v="189.148324"/>
    <n v="70367680.059523806"/>
    <s v="Columbia Pictures"/>
    <n v="91"/>
  </r>
  <r>
    <s v="Scoop"/>
    <x v="8"/>
    <x v="3"/>
    <x v="26"/>
    <n v="201.6"/>
    <s v="July 28, 2006 (United States)"/>
    <x v="14"/>
    <n v="82000"/>
    <s v="Woody Allen"/>
    <s v="Woody Allen"/>
    <s v="Scarlett Johansson"/>
    <s v="United Kingdom"/>
    <n v="17300000"/>
    <n v="39220946"/>
    <n v="59278880.189484127"/>
    <n v="226.71067052023122"/>
    <n v="19454834.325396825"/>
    <s v="BBC Films"/>
    <n v="96"/>
  </r>
  <r>
    <s v="World Trade Center"/>
    <x v="8"/>
    <x v="0"/>
    <x v="26"/>
    <n v="201.6"/>
    <s v="August 9, 2006 (United States)"/>
    <x v="23"/>
    <n v="79000"/>
    <s v="Oliver Stone"/>
    <s v="Andrea Berloff"/>
    <s v="Nicolas Cage"/>
    <s v="United States"/>
    <n v="65000000"/>
    <n v="163247198"/>
    <n v="246733240.23115081"/>
    <n v="251.14953538461538"/>
    <n v="80975792.658730164"/>
    <s v="Paramount Pictures"/>
    <n v="129"/>
  </r>
  <r>
    <s v="Employee of the Month"/>
    <x v="8"/>
    <x v="3"/>
    <x v="26"/>
    <n v="201.6"/>
    <s v="October 6, 2006 (United States)"/>
    <x v="30"/>
    <n v="46000"/>
    <s v="Greg Coolidge"/>
    <s v="Don Calame"/>
    <s v="Jessica Simpson"/>
    <s v="United States"/>
    <n v="12000000"/>
    <n v="38395414"/>
    <n v="58031163.917658731"/>
    <n v="319.96178333333336"/>
    <n v="19045344.246031746"/>
    <s v="Lionsgate"/>
    <n v="103"/>
  </r>
  <r>
    <s v="Little Man"/>
    <x v="8"/>
    <x v="3"/>
    <x v="26"/>
    <n v="201.6"/>
    <s v="July 14, 2006 (United States)"/>
    <x v="54"/>
    <n v="52000"/>
    <s v="Keenen Ivory Wayans"/>
    <s v="Keenen Ivory Wayans"/>
    <s v="Shawn Wayans"/>
    <s v="United States"/>
    <n v="64000000"/>
    <n v="104003322"/>
    <n v="157191528.83630952"/>
    <n v="162.50519062499998"/>
    <n v="51588949.404761903"/>
    <s v="Revolution Studios"/>
    <n v="98"/>
  </r>
  <r>
    <s v="The Benchwarmers"/>
    <x v="8"/>
    <x v="3"/>
    <x v="26"/>
    <n v="201.6"/>
    <s v="April 7, 2006 (United States)"/>
    <x v="30"/>
    <n v="49000"/>
    <s v="Dennis Dugan"/>
    <s v="Allen Covert"/>
    <s v="David Spade"/>
    <s v="United States"/>
    <n v="33000000"/>
    <n v="64962629"/>
    <n v="98185084.604662701"/>
    <n v="196.85645151515152"/>
    <n v="32223526.289682541"/>
    <s v="Revolution Studios"/>
    <n v="85"/>
  </r>
  <r>
    <s v="Poseidon"/>
    <x v="8"/>
    <x v="2"/>
    <x v="26"/>
    <n v="201.6"/>
    <s v="May 12, 2006 (United States)"/>
    <x v="46"/>
    <n v="100000"/>
    <s v="Wolfgang Petersen"/>
    <s v="Mark Protosevich"/>
    <s v="Richard Dreyfuss"/>
    <s v="United States"/>
    <n v="160000000"/>
    <n v="181674817"/>
    <n v="274584904.4637897"/>
    <n v="113.546760625"/>
    <n v="90116476.68650794"/>
    <s v="Warner Bros."/>
    <n v="98"/>
  </r>
  <r>
    <s v="Flushed Away"/>
    <x v="1"/>
    <x v="10"/>
    <x v="26"/>
    <n v="201.6"/>
    <s v="November 3, 2006 (United States)"/>
    <x v="14"/>
    <n v="117000"/>
    <s v="David Bowers"/>
    <s v="Dick Clement"/>
    <s v="Hugh Jackman"/>
    <s v="United Kingdom"/>
    <n v="149000000"/>
    <n v="178281554"/>
    <n v="269456297.14186507"/>
    <n v="119.65204966442953"/>
    <n v="88433310.515873015"/>
    <s v="Aardman Animations"/>
    <n v="85"/>
  </r>
  <r>
    <s v="The Guardian"/>
    <x v="8"/>
    <x v="2"/>
    <x v="26"/>
    <n v="201.6"/>
    <s v="September 29, 2006 (United States)"/>
    <x v="15"/>
    <n v="89000"/>
    <s v="Andrew Davis"/>
    <s v="Ron L. Brinkerhoff"/>
    <s v="Kevin Costner"/>
    <s v="United States"/>
    <n v="70000000"/>
    <n v="94973540"/>
    <n v="143543837.49007937"/>
    <n v="135.67648571428572"/>
    <n v="47109890.873015873"/>
    <s v="Touchstone Pictures"/>
    <n v="139"/>
  </r>
  <r>
    <s v="Rescue Dawn"/>
    <x v="8"/>
    <x v="2"/>
    <x v="26"/>
    <n v="201.6"/>
    <s v="July 27, 2007 (United States)"/>
    <x v="4"/>
    <n v="103000"/>
    <s v="Werner Herzog"/>
    <s v="Werner Herzog"/>
    <s v="Christian Bale"/>
    <s v="United States"/>
    <n v="10000000"/>
    <n v="7177143"/>
    <n v="10847596.587797619"/>
    <n v="71.771430000000009"/>
    <n v="3560090.7738095238"/>
    <s v="Metro-Goldwyn-Mayer (MGM)"/>
    <n v="120"/>
  </r>
  <r>
    <s v="When a Stranger Calls"/>
    <x v="8"/>
    <x v="4"/>
    <x v="26"/>
    <n v="201.6"/>
    <s v="February 3, 2006 (United States)"/>
    <x v="27"/>
    <n v="44000"/>
    <s v="Simon West"/>
    <s v="Jake Wade Wall"/>
    <s v="Camilla Belle"/>
    <s v="United States"/>
    <n v="15000000"/>
    <n v="67062123"/>
    <n v="101358278.16517858"/>
    <n v="447.08081999999996"/>
    <n v="33264941.964285713"/>
    <s v="Screen Gems"/>
    <n v="87"/>
  </r>
  <r>
    <s v="A Scanner Darkly"/>
    <x v="0"/>
    <x v="10"/>
    <x v="26"/>
    <n v="201.6"/>
    <s v="July 28, 2006 (United States)"/>
    <x v="12"/>
    <n v="108000"/>
    <s v="Richard Linklater"/>
    <s v="Philip K. Dick"/>
    <s v="Keanu Reeves"/>
    <s v="United States"/>
    <n v="8700000"/>
    <n v="7659918"/>
    <n v="11577266.9375"/>
    <n v="88.045034482758624"/>
    <n v="3799562.5"/>
    <s v="Warner Independent Pictures (WIP)"/>
    <n v="100"/>
  </r>
  <r>
    <s v="DOA: Dead or Alive"/>
    <x v="8"/>
    <x v="2"/>
    <x v="26"/>
    <n v="201.6"/>
    <s v="June 15, 2007 (United States)"/>
    <x v="25"/>
    <n v="44000"/>
    <s v="Corey Yuen"/>
    <s v="J.F. Lawton"/>
    <s v="Jaime Pressly"/>
    <s v="United Kingdom"/>
    <n v="21000000"/>
    <n v="7563172"/>
    <n v="11431044.188492063"/>
    <n v="36.015104761904759"/>
    <n v="3751573.4126984128"/>
    <s v="Dimension Films"/>
    <n v="87"/>
  </r>
  <r>
    <s v="Shortbus"/>
    <x v="4"/>
    <x v="3"/>
    <x v="26"/>
    <n v="201.6"/>
    <s v="October 20, 2006 (United States)"/>
    <x v="5"/>
    <n v="32000"/>
    <s v="John Cameron Mitchell"/>
    <s v="John Cameron Mitchell"/>
    <s v="Sook-Yin Lee"/>
    <s v="United States"/>
    <n v="2000000"/>
    <n v="5526675"/>
    <n v="8353064.84375"/>
    <n v="276.33375000000001"/>
    <n v="2741406.25"/>
    <s v="THINKFilm"/>
    <n v="101"/>
  </r>
  <r>
    <s v="Catch and Release"/>
    <x v="8"/>
    <x v="3"/>
    <x v="26"/>
    <n v="201.6"/>
    <s v="January 26, 2007 (United States)"/>
    <x v="22"/>
    <n v="25000"/>
    <s v="Susannah Grant"/>
    <s v="Susannah Grant"/>
    <s v="Jennifer Garner"/>
    <s v="United States"/>
    <n v="25000000"/>
    <n v="16162580"/>
    <n v="24428264.513888892"/>
    <n v="64.650319999999994"/>
    <n v="8017152.777777778"/>
    <s v="Columbia Pictures"/>
    <n v="124"/>
  </r>
  <r>
    <s v="The Break-Up"/>
    <x v="8"/>
    <x v="3"/>
    <x v="26"/>
    <n v="201.6"/>
    <s v="June 2, 2006 (United States)"/>
    <x v="1"/>
    <n v="128000"/>
    <s v="Peyton Reed"/>
    <s v="Jeremy Garelick"/>
    <s v="Jennifer Aniston"/>
    <s v="United States"/>
    <n v="52000000"/>
    <n v="205668210"/>
    <n v="310848728.11011904"/>
    <n v="395.51578846153848"/>
    <n v="102017961.30952381"/>
    <s v="Universal Pictures"/>
    <n v="106"/>
  </r>
  <r>
    <s v="Tell No One"/>
    <x v="4"/>
    <x v="6"/>
    <x v="26"/>
    <n v="201.6"/>
    <s v="November 1, 2006 (France)"/>
    <x v="24"/>
    <n v="52000"/>
    <s v="Guillaume Canet"/>
    <s v="Guillaume Canet"/>
    <s v="FranÃ§ois Cluzet"/>
    <s v="France"/>
    <n v="0"/>
    <n v="33428799"/>
    <n v="50524578.647321433"/>
    <n v="0"/>
    <n v="16581745.535714285"/>
    <s v="TrÃ©sor Films"/>
    <n v="131"/>
  </r>
  <r>
    <s v="United 93"/>
    <x v="0"/>
    <x v="2"/>
    <x v="26"/>
    <n v="201.6"/>
    <s v="April 28, 2006 (United States)"/>
    <x v="37"/>
    <n v="100000"/>
    <s v="Paul Greengrass"/>
    <s v="Paul Greengrass"/>
    <s v="David Alan Basche"/>
    <s v="United States"/>
    <n v="15000000"/>
    <n v="76700659"/>
    <n v="115926045.62152778"/>
    <n v="511.33772666666664"/>
    <n v="38045961.805555552"/>
    <s v="Universal Pictures"/>
    <n v="111"/>
  </r>
  <r>
    <s v="The Pink Panther"/>
    <x v="1"/>
    <x v="1"/>
    <x v="26"/>
    <n v="201.6"/>
    <s v="February 10, 2006 (United States)"/>
    <x v="46"/>
    <n v="83000"/>
    <s v="Shawn Levy"/>
    <s v="Len Blum"/>
    <s v="Steve Martin"/>
    <s v="United States"/>
    <n v="80000000"/>
    <n v="164115897"/>
    <n v="248046199.48363096"/>
    <n v="205.14487124999999"/>
    <n v="81406694.940476194"/>
    <s v="Metro-Goldwyn-Mayer (MGM)"/>
    <n v="93"/>
  </r>
  <r>
    <s v="Letters from Iwo Jima"/>
    <x v="0"/>
    <x v="2"/>
    <x v="26"/>
    <n v="201.6"/>
    <s v="February 2, 2007 (United States)"/>
    <x v="6"/>
    <n v="156000"/>
    <s v="Clint Eastwood"/>
    <s v="Iris Yamashita"/>
    <s v="Ken Watanabe"/>
    <s v="United States"/>
    <n v="19000000"/>
    <n v="68673228"/>
    <n v="103793316.32738096"/>
    <n v="361.43804210526315"/>
    <n v="34064101.190476187"/>
    <s v="Dreamworks Pictures"/>
    <n v="141"/>
  </r>
  <r>
    <s v="Southland Tales"/>
    <x v="0"/>
    <x v="3"/>
    <x v="26"/>
    <n v="201.6"/>
    <s v="December 7, 2007 (United Kingdom)"/>
    <x v="20"/>
    <n v="38000"/>
    <s v="Richard Kelly"/>
    <s v="Richard Kelly"/>
    <s v="Dwayne Johnson"/>
    <s v="France"/>
    <n v="17000000"/>
    <n v="374743"/>
    <n v="566389.84176587302"/>
    <n v="2.2043705882352942"/>
    <n v="185884.42460317462"/>
    <s v="Universal Pictures"/>
    <n v="145"/>
  </r>
  <r>
    <s v="Inland Empire"/>
    <x v="0"/>
    <x v="0"/>
    <x v="26"/>
    <n v="201.6"/>
    <s v="February 7, 2007 (France)"/>
    <x v="15"/>
    <n v="55000"/>
    <s v="David Lynch"/>
    <s v="David Lynch"/>
    <s v="Karolina Gruszka"/>
    <s v="France"/>
    <n v="0"/>
    <n v="4046144"/>
    <n v="6115377.3650793657"/>
    <n v="0"/>
    <n v="2007015.8730158729"/>
    <s v="StudioCanal"/>
    <n v="180"/>
  </r>
  <r>
    <s v="Flags of Our Fathers"/>
    <x v="0"/>
    <x v="2"/>
    <x v="26"/>
    <n v="201.6"/>
    <s v="October 20, 2006 (United States)"/>
    <x v="12"/>
    <n v="119000"/>
    <s v="Clint Eastwood"/>
    <s v="William Broyles Jr."/>
    <s v="Ryan Phillippe"/>
    <s v="United States"/>
    <n v="90000000"/>
    <n v="65900249"/>
    <n v="99602211.658234134"/>
    <n v="73.222498888888893"/>
    <n v="32688615.575396825"/>
    <s v="Dreamworks Pictures"/>
    <n v="135"/>
  </r>
  <r>
    <s v="Failure to Launch"/>
    <x v="8"/>
    <x v="3"/>
    <x v="26"/>
    <n v="201.6"/>
    <s v="March 10, 2006 (United States)"/>
    <x v="41"/>
    <n v="76000"/>
    <s v="Tom Dey"/>
    <s v="Tom J. Astle"/>
    <s v="Matthew McConaughey"/>
    <s v="United States"/>
    <n v="50000000"/>
    <n v="130224158"/>
    <n v="196821929.27876985"/>
    <n v="260.44831599999998"/>
    <n v="64595316.46825397"/>
    <s v="Paramount Pictures"/>
    <n v="97"/>
  </r>
  <r>
    <s v="Clerks II"/>
    <x v="0"/>
    <x v="3"/>
    <x v="26"/>
    <n v="201.6"/>
    <s v="July 21, 2006 (United States)"/>
    <x v="4"/>
    <n v="131000"/>
    <s v="Kevin Smith"/>
    <s v="Kevin Smith"/>
    <s v="Brian O'Halloran"/>
    <s v="United States"/>
    <n v="5000000"/>
    <n v="26986174"/>
    <n v="40787138.977182545"/>
    <n v="539.72348"/>
    <n v="13385999.007936507"/>
    <s v="The Weinstein Company"/>
    <n v="97"/>
  </r>
  <r>
    <s v="16 Blocks"/>
    <x v="8"/>
    <x v="2"/>
    <x v="26"/>
    <n v="201.6"/>
    <s v="March 3, 2006 (United States)"/>
    <x v="14"/>
    <n v="128000"/>
    <s v="Richard Donner"/>
    <s v="Richard Wenk"/>
    <s v="Bruce Willis"/>
    <s v="United States"/>
    <n v="52000000"/>
    <n v="65664721"/>
    <n v="99246232.582837313"/>
    <n v="126.27830961538461"/>
    <n v="32571786.210317459"/>
    <s v="Alcon Entertainment"/>
    <n v="102"/>
  </r>
  <r>
    <s v="My Super Ex-Girlfriend"/>
    <x v="8"/>
    <x v="3"/>
    <x v="26"/>
    <n v="201.6"/>
    <s v="July 21, 2006 (United States)"/>
    <x v="27"/>
    <n v="63000"/>
    <s v="Ivan Reitman"/>
    <s v="Don Payne"/>
    <s v="Uma Thurman"/>
    <s v="United States"/>
    <n v="30000000"/>
    <n v="61108981"/>
    <n v="92360647.37450397"/>
    <n v="203.69660333333334"/>
    <n v="30311994.543650795"/>
    <s v="New Regency Productions"/>
    <n v="96"/>
  </r>
  <r>
    <s v="Tristan + Isolde"/>
    <x v="8"/>
    <x v="2"/>
    <x v="26"/>
    <n v="201.6"/>
    <s v="January 13, 2006 (United States)"/>
    <x v="8"/>
    <n v="51000"/>
    <s v="Kevin Reynolds"/>
    <s v="Dean Georgaris"/>
    <s v="James Franco"/>
    <s v="United States"/>
    <n v="0"/>
    <n v="28047963"/>
    <n v="42391936.141369052"/>
    <n v="0"/>
    <n v="13912680.05952381"/>
    <s v="Twentieth Century Fox"/>
    <n v="125"/>
  </r>
  <r>
    <s v="The Lake House"/>
    <x v="1"/>
    <x v="0"/>
    <x v="26"/>
    <n v="201.6"/>
    <s v="June 16, 2006 (United States)"/>
    <x v="8"/>
    <n v="143000"/>
    <s v="Alejandro Agresti"/>
    <s v="David Auburn"/>
    <s v="Keanu Reeves"/>
    <s v="United States"/>
    <n v="40000000"/>
    <n v="114830111"/>
    <n v="173555232.25049603"/>
    <n v="287.07527750000003"/>
    <n v="56959380.456349209"/>
    <s v="Warner Bros."/>
    <n v="99"/>
  </r>
  <r>
    <s v="The Wicker Man"/>
    <x v="8"/>
    <x v="4"/>
    <x v="26"/>
    <n v="201.6"/>
    <s v="September 1, 2006 (United States)"/>
    <x v="47"/>
    <n v="65000"/>
    <s v="Neil LaBute"/>
    <s v="Neil LaBute"/>
    <s v="Nicolas Cage"/>
    <s v="United States"/>
    <n v="40000000"/>
    <n v="38805380"/>
    <n v="58650790.109126985"/>
    <n v="97.013450000000006"/>
    <n v="19248700.396825396"/>
    <s v="Warner Bros."/>
    <n v="102"/>
  </r>
  <r>
    <s v="Open Season"/>
    <x v="1"/>
    <x v="10"/>
    <x v="26"/>
    <n v="201.6"/>
    <s v="September 29, 2006 (United States)"/>
    <x v="10"/>
    <n v="89000"/>
    <s v="Roger Allers"/>
    <s v="Steve Bencich"/>
    <s v="Ashton Kutcher"/>
    <s v="United States"/>
    <n v="85000000"/>
    <n v="200811689"/>
    <n v="303508539.87251985"/>
    <n v="236.24904588235296"/>
    <n v="99608972.71825397"/>
    <s v="Columbia Pictures"/>
    <n v="86"/>
  </r>
  <r>
    <s v="Charlotte's Web"/>
    <x v="2"/>
    <x v="1"/>
    <x v="26"/>
    <n v="201.6"/>
    <s v="December 15, 2006 (United States)"/>
    <x v="21"/>
    <n v="39000"/>
    <s v="Gary Winick"/>
    <s v="Susannah Grant"/>
    <s v="Dakota Fanning"/>
    <s v="United States"/>
    <n v="85000000"/>
    <n v="148963822"/>
    <n v="225145221.04861113"/>
    <n v="175.25155529411765"/>
    <n v="73890784.722222224"/>
    <s v="Paramount Pictures"/>
    <n v="97"/>
  </r>
  <r>
    <s v="Candy"/>
    <x v="0"/>
    <x v="0"/>
    <x v="26"/>
    <n v="201.6"/>
    <s v="May 25, 2006 (Australia)"/>
    <x v="13"/>
    <n v="44000"/>
    <s v="Neil Armfield"/>
    <s v="Luke Davies"/>
    <s v="Heath Ledger"/>
    <s v="Australia"/>
    <n v="0"/>
    <n v="2105096"/>
    <n v="3181660.4722222225"/>
    <n v="0"/>
    <n v="1044194.4444444444"/>
    <s v="Film Finance"/>
    <n v="108"/>
  </r>
  <r>
    <s v="The Omen"/>
    <x v="0"/>
    <x v="2"/>
    <x v="26"/>
    <n v="201.6"/>
    <s v="June 6, 2006 (United States)"/>
    <x v="30"/>
    <n v="57000"/>
    <s v="John Moore"/>
    <s v="David Seltzer"/>
    <s v="Liev Schreiber"/>
    <s v="United States"/>
    <n v="25000000"/>
    <n v="119974972"/>
    <n v="181331220.08134922"/>
    <n v="479.89988800000003"/>
    <n v="59511394.841269843"/>
    <s v="Twentieth Century Fox"/>
    <n v="110"/>
  </r>
  <r>
    <s v="The Wind that Shakes the Barley"/>
    <x v="4"/>
    <x v="0"/>
    <x v="26"/>
    <n v="201.6"/>
    <s v="March 23, 2007 (United States)"/>
    <x v="24"/>
    <n v="48000"/>
    <s v="Ken Loach"/>
    <s v="Paul Laverty"/>
    <s v="Cillian Murphy"/>
    <s v="Ireland"/>
    <n v="0"/>
    <n v="22903165"/>
    <n v="34616043.529265873"/>
    <n v="0"/>
    <n v="11360696.924603175"/>
    <s v="Sixteen Films"/>
    <n v="127"/>
  </r>
  <r>
    <s v="Penelope"/>
    <x v="1"/>
    <x v="3"/>
    <x v="26"/>
    <n v="201.6"/>
    <s v="February 29, 2008 (United States)"/>
    <x v="17"/>
    <n v="61000"/>
    <s v="Mark Palansky"/>
    <s v="Leslie Caveny"/>
    <s v="Christina Ricci"/>
    <s v="United Kingdom"/>
    <n v="15000000"/>
    <n v="21156270"/>
    <n v="31975771.175595239"/>
    <n v="141.04179999999999"/>
    <n v="10494181.547619047"/>
    <s v="Summit Entertainment"/>
    <n v="104"/>
  </r>
  <r>
    <s v="Ice Age: the Meltdown"/>
    <x v="1"/>
    <x v="10"/>
    <x v="26"/>
    <n v="201.6"/>
    <s v="March 31, 2006 (United States)"/>
    <x v="8"/>
    <n v="262000"/>
    <s v="Carlos Saldanha"/>
    <s v="Peter Gaulke"/>
    <s v="Ray Romano"/>
    <s v="United States"/>
    <n v="80000000"/>
    <n v="667094506"/>
    <n v="1008252460.2093254"/>
    <n v="833.8681325"/>
    <n v="330900052.57936507"/>
    <s v="Twentieth Century Fox Animation"/>
    <n v="91"/>
  </r>
  <r>
    <s v="Beerfest"/>
    <x v="0"/>
    <x v="3"/>
    <x v="26"/>
    <n v="201.6"/>
    <s v="August 25, 2006 (United States)"/>
    <x v="21"/>
    <n v="65000"/>
    <s v="Jay Chandrasekhar"/>
    <s v="Jay Chandrasekhar"/>
    <s v="Jay Chandrasekhar"/>
    <s v="United States"/>
    <n v="17500000"/>
    <n v="20387597"/>
    <n v="30813992.092757937"/>
    <n v="116.50055428571429"/>
    <n v="10112895.337301588"/>
    <s v="Warner Bros."/>
    <n v="110"/>
  </r>
  <r>
    <s v="Stay Alive"/>
    <x v="8"/>
    <x v="7"/>
    <x v="26"/>
    <n v="201.6"/>
    <s v="March 24, 2006 (United States)"/>
    <x v="27"/>
    <n v="31000"/>
    <s v="William Brent Bell"/>
    <s v="William Brent Bell"/>
    <s v="Jon Foster"/>
    <s v="United States"/>
    <n v="7000000"/>
    <n v="27298695"/>
    <n v="41259485.944940478"/>
    <n v="389.98135714285718"/>
    <n v="13541019.345238095"/>
    <s v="Hollywood Pictures"/>
    <n v="85"/>
  </r>
  <r>
    <s v="Bug"/>
    <x v="0"/>
    <x v="0"/>
    <x v="26"/>
    <n v="201.6"/>
    <s v="May 25, 2007 (United States)"/>
    <x v="10"/>
    <n v="34000"/>
    <s v="William Friedkin"/>
    <s v="Tracy Letts"/>
    <s v="Ashley Judd"/>
    <s v="United States"/>
    <n v="4000000"/>
    <n v="8095658"/>
    <n v="12235848.177579366"/>
    <n v="202.39145000000002"/>
    <n v="4015703.3730158731"/>
    <s v="Lions Gate Films"/>
    <n v="102"/>
  </r>
  <r>
    <s v="Turistas"/>
    <x v="0"/>
    <x v="4"/>
    <x v="26"/>
    <n v="201.6"/>
    <s v="December 1, 2006 (United States)"/>
    <x v="20"/>
    <n v="37000"/>
    <s v="John Stockwell"/>
    <s v="Michael Arlen Ross"/>
    <s v="Josh Duhamel"/>
    <s v="United States"/>
    <n v="10000000"/>
    <n v="14756513"/>
    <n v="22303122.574900795"/>
    <n v="147.56513000000001"/>
    <n v="7319698.9087301586"/>
    <s v="Fox Atomic"/>
    <n v="93"/>
  </r>
  <r>
    <s v="Notes on a Scandal"/>
    <x v="0"/>
    <x v="6"/>
    <x v="26"/>
    <n v="201.6"/>
    <s v="January 26, 2007 (United States)"/>
    <x v="34"/>
    <n v="76000"/>
    <s v="Richard Eyre"/>
    <s v="Patrick Marber"/>
    <s v="Cate Blanchett"/>
    <s v="United Kingdom"/>
    <n v="15000000"/>
    <n v="49814392"/>
    <n v="75289906.956349209"/>
    <n v="332.09594666666669"/>
    <n v="24709519.84126984"/>
    <s v="Fox Searchlight Pictures"/>
    <n v="92"/>
  </r>
  <r>
    <s v="Paris, je t'aime"/>
    <x v="0"/>
    <x v="3"/>
    <x v="26"/>
    <n v="201.6"/>
    <s v="June 15, 2007 (United States)"/>
    <x v="13"/>
    <n v="71000"/>
    <s v="Directors"/>
    <s v="Tristan CarnÃ©"/>
    <s v="Juliette Binoche"/>
    <s v="France"/>
    <n v="13000000"/>
    <n v="17471727"/>
    <n v="26406920.71875"/>
    <n v="134.39789999999999"/>
    <n v="8666531.25"/>
    <s v="Victoires International"/>
    <n v="120"/>
  </r>
  <r>
    <s v="Volver"/>
    <x v="0"/>
    <x v="3"/>
    <x v="26"/>
    <n v="201.6"/>
    <s v="January 26, 2007 (United States)"/>
    <x v="37"/>
    <n v="97000"/>
    <s v="Pedro AlmodÃ³var"/>
    <s v="Pedro AlmodÃ³var"/>
    <s v="PenÃ©lope Cruz"/>
    <s v="Spain"/>
    <n v="0"/>
    <n v="85585177"/>
    <n v="129354183.68998016"/>
    <n v="0"/>
    <n v="42452964.78174603"/>
    <s v="Canal+ EspaÃ±a"/>
    <n v="121"/>
  </r>
  <r>
    <s v="Seraphim Falls"/>
    <x v="0"/>
    <x v="2"/>
    <x v="26"/>
    <n v="201.6"/>
    <s v="April 13, 2007 (Taiwan)"/>
    <x v="17"/>
    <n v="30000"/>
    <s v="David Von Ancken"/>
    <s v="David Von Ancken"/>
    <s v="Pierce Brosnan"/>
    <s v="United States"/>
    <n v="18000000"/>
    <n v="1220058"/>
    <n v="1844006.3125"/>
    <n v="6.7780999999999993"/>
    <n v="605187.5"/>
    <s v="Icon Productions"/>
    <n v="115"/>
  </r>
  <r>
    <s v="Invincible"/>
    <x v="1"/>
    <x v="5"/>
    <x v="26"/>
    <n v="201.6"/>
    <s v="August 25, 2006 (United States)"/>
    <x v="12"/>
    <n v="68000"/>
    <s v="Ericson Core"/>
    <s v="Brad Gann"/>
    <s v="Mark Wahlberg"/>
    <s v="United States"/>
    <n v="40000000"/>
    <n v="58480828"/>
    <n v="88388433.986111119"/>
    <n v="146.20206999999999"/>
    <n v="29008347.222222224"/>
    <s v="Walt Disney Pictures"/>
    <n v="105"/>
  </r>
  <r>
    <s v="Firewall"/>
    <x v="8"/>
    <x v="2"/>
    <x v="26"/>
    <n v="201.6"/>
    <s v="February 10, 2006 (United States)"/>
    <x v="1"/>
    <n v="57000"/>
    <s v="Richard Loncraine"/>
    <s v="Joe Forte"/>
    <s v="Harrison Ford"/>
    <s v="United States"/>
    <n v="50000000"/>
    <n v="82751189"/>
    <n v="125070869.48561509"/>
    <n v="165.50237799999999"/>
    <n v="41047216.765873015"/>
    <s v="Warner Bros."/>
    <n v="105"/>
  </r>
  <r>
    <s v="The Exterminating Angels"/>
    <x v="4"/>
    <x v="0"/>
    <x v="26"/>
    <n v="201.6"/>
    <s v="September 13, 2006 (France)"/>
    <x v="20"/>
    <n v="3100"/>
    <s v="Jean-Claude Brisseau"/>
    <s v="Jean-Claude Brisseau"/>
    <s v="FrÃ©dÃ©ric van den Driessche"/>
    <s v="France"/>
    <n v="0"/>
    <n v="154210"/>
    <n v="233074.34027777778"/>
    <n v="0"/>
    <n v="76493.055555555562"/>
    <s v="TS Productions"/>
    <n v="100"/>
  </r>
  <r>
    <s v="Hatchet"/>
    <x v="0"/>
    <x v="3"/>
    <x v="26"/>
    <n v="201.6"/>
    <s v="April 2, 2010 (Italy)"/>
    <x v="46"/>
    <n v="30000"/>
    <s v="Adam Green"/>
    <s v="Adam Green"/>
    <s v="Kane Hodder"/>
    <s v="United States"/>
    <n v="1500000"/>
    <n v="208550"/>
    <n v="315204.29067460319"/>
    <n v="13.903333333333334"/>
    <n v="103447.42063492064"/>
    <s v="ArieScope Pictures"/>
    <n v="93"/>
  </r>
  <r>
    <s v="We Are Marshall"/>
    <x v="1"/>
    <x v="0"/>
    <x v="26"/>
    <n v="201.6"/>
    <s v="December 22, 2006 (United States)"/>
    <x v="12"/>
    <n v="59000"/>
    <s v="McG"/>
    <s v="Jamie Linden"/>
    <s v="Matthew McConaughey"/>
    <s v="United States"/>
    <n v="65000000"/>
    <n v="43545364"/>
    <n v="65814843.307539687"/>
    <n v="66.992867692307684"/>
    <n v="21599882.936507937"/>
    <s v="Warner Bros."/>
    <n v="131"/>
  </r>
  <r>
    <s v="Just My Luck"/>
    <x v="8"/>
    <x v="3"/>
    <x v="26"/>
    <n v="201.6"/>
    <s v="May 12, 2006 (United States)"/>
    <x v="20"/>
    <n v="55000"/>
    <s v="Donald Petrie"/>
    <s v="I. Marlene King"/>
    <s v="Lindsay Lohan"/>
    <s v="United States"/>
    <n v="28000000"/>
    <n v="38159905"/>
    <n v="57675213.559027784"/>
    <n v="136.28537499999999"/>
    <n v="18928524.305555556"/>
    <s v="New Regency Productions"/>
    <n v="103"/>
  </r>
  <r>
    <s v="Madea's Family Reunion"/>
    <x v="8"/>
    <x v="3"/>
    <x v="26"/>
    <n v="201.6"/>
    <s v="February 24, 2006 (United States)"/>
    <x v="11"/>
    <n v="11000"/>
    <s v="Tyler Perry"/>
    <s v="Tyler Perry"/>
    <s v="Tyler Perry"/>
    <s v="United States"/>
    <n v="6000000"/>
    <n v="63368939"/>
    <n v="95776367.62549603"/>
    <n v="1056.1489833333333"/>
    <n v="31433005.456349205"/>
    <s v="Lions Gate Films"/>
    <n v="107"/>
  </r>
  <r>
    <s v="The Marine"/>
    <x v="8"/>
    <x v="2"/>
    <x v="26"/>
    <n v="201.6"/>
    <s v="October 13, 2006 (United States)"/>
    <x v="32"/>
    <n v="33000"/>
    <s v="John Bonito"/>
    <s v="Michelle Gallagher"/>
    <s v="John Cena"/>
    <s v="United States"/>
    <n v="20000000"/>
    <n v="22165608"/>
    <n v="33501293.44047619"/>
    <n v="110.82803999999999"/>
    <n v="10994845.238095239"/>
    <s v="Twentieth Century Fox"/>
    <n v="92"/>
  </r>
  <r>
    <s v="The Painted Veil"/>
    <x v="8"/>
    <x v="0"/>
    <x v="26"/>
    <n v="201.6"/>
    <s v="January 19, 2007 (United States)"/>
    <x v="24"/>
    <n v="90000"/>
    <s v="John Curran"/>
    <s v="Ron Nyswaner"/>
    <s v="Naomi Watts"/>
    <s v="China"/>
    <n v="19400000"/>
    <n v="26910847"/>
    <n v="40673289.091765873"/>
    <n v="138.715706185567"/>
    <n v="13348634.424603175"/>
    <s v="WIP"/>
    <n v="125"/>
  </r>
  <r>
    <s v="Let's Go to Prison"/>
    <x v="0"/>
    <x v="3"/>
    <x v="26"/>
    <n v="201.6"/>
    <s v="November 17, 2006 (United States)"/>
    <x v="22"/>
    <n v="24000"/>
    <s v="Bob Odenkirk"/>
    <s v="Robert Ben Garant"/>
    <s v="Dax Shepard"/>
    <s v="United States"/>
    <n v="0"/>
    <n v="4630045"/>
    <n v="6997890.434027778"/>
    <n v="0"/>
    <n v="2296649.3055555555"/>
    <s v="Carsey-Werner Company"/>
    <n v="84"/>
  </r>
  <r>
    <s v="Ultraviolet"/>
    <x v="8"/>
    <x v="2"/>
    <x v="26"/>
    <n v="201.6"/>
    <s v="March 3, 2006 (United States)"/>
    <x v="44"/>
    <n v="80000"/>
    <s v="Kurt Wimmer"/>
    <s v="Kurt Wimmer"/>
    <s v="Milla Jovovich"/>
    <s v="United States"/>
    <n v="30000000"/>
    <n v="31070211"/>
    <n v="46959788.153273813"/>
    <n v="103.56737"/>
    <n v="15411811.011904761"/>
    <s v="Screen Gems"/>
    <n v="88"/>
  </r>
  <r>
    <s v="Factory Girl"/>
    <x v="0"/>
    <x v="5"/>
    <x v="26"/>
    <n v="201.6"/>
    <s v="February 16, 2007 (United States)"/>
    <x v="5"/>
    <n v="21000"/>
    <s v="George Hickenlooper"/>
    <s v="Captain Mauzner"/>
    <s v="Sienna Miller"/>
    <s v="United States"/>
    <n v="7000000"/>
    <n v="3572632"/>
    <n v="5399707.194444445"/>
    <n v="51.037600000000005"/>
    <n v="1772138.888888889"/>
    <s v="The Weinstein Company"/>
    <n v="90"/>
  </r>
  <r>
    <s v="Akeelah and the Bee"/>
    <x v="1"/>
    <x v="0"/>
    <x v="26"/>
    <n v="201.6"/>
    <s v="April 28, 2006 (United States)"/>
    <x v="34"/>
    <n v="19000"/>
    <s v="Doug Atchison"/>
    <s v="Doug Atchison"/>
    <s v="Angela Bassett"/>
    <s v="United States"/>
    <n v="8000000"/>
    <n v="18948425"/>
    <n v="28638814.967757937"/>
    <n v="236.8553125"/>
    <n v="9399020.3373015877"/>
    <s v="Out of the Blue... Entertainment"/>
    <n v="112"/>
  </r>
  <r>
    <s v="Sixty Six"/>
    <x v="8"/>
    <x v="5"/>
    <x v="26"/>
    <n v="201.6"/>
    <s v="November 3, 2006 (United Kingdom)"/>
    <x v="17"/>
    <n v="2900"/>
    <s v="Paul Weiland"/>
    <s v="Peter Straughan"/>
    <s v="Charlie Clark"/>
    <s v="France"/>
    <n v="0"/>
    <n v="1930133"/>
    <n v="2917219.8665674604"/>
    <n v="0"/>
    <n v="957407.24206349207"/>
    <s v="Universal Pictures"/>
    <n v="93"/>
  </r>
  <r>
    <s v="The Ultimate Gift"/>
    <x v="1"/>
    <x v="0"/>
    <x v="26"/>
    <n v="201.6"/>
    <s v="March 9, 2007 (United States)"/>
    <x v="4"/>
    <n v="18000"/>
    <s v="Michael O. Sajbel"/>
    <s v="Cheryl McKay"/>
    <s v="Drew Fuller"/>
    <s v="United States"/>
    <n v="0"/>
    <n v="3438735"/>
    <n v="5197334.0997023815"/>
    <n v="0"/>
    <n v="1705721.7261904762"/>
    <s v="The Ultimate Gift LLC"/>
    <n v="114"/>
  </r>
  <r>
    <s v="Barnyard"/>
    <x v="1"/>
    <x v="10"/>
    <x v="26"/>
    <n v="201.6"/>
    <s v="August 4, 2006 (United States)"/>
    <x v="41"/>
    <n v="29000"/>
    <s v="Steve Oedekerk"/>
    <s v="Steve Oedekerk"/>
    <s v="Kevin James"/>
    <s v="United States"/>
    <n v="51000000"/>
    <n v="116755080"/>
    <n v="176464647.20238096"/>
    <n v="228.9315294117647"/>
    <n v="57914226.190476187"/>
    <s v="O Entertainment"/>
    <n v="90"/>
  </r>
  <r>
    <s v="Arthur and the Invisibles"/>
    <x v="1"/>
    <x v="10"/>
    <x v="26"/>
    <n v="201.6"/>
    <s v="January 12, 2007 (United States)"/>
    <x v="22"/>
    <n v="34000"/>
    <s v="Luc Besson"/>
    <s v="CÃ©line Garcia"/>
    <s v="Freddie Highmore"/>
    <s v="France"/>
    <n v="86000000"/>
    <n v="108605609"/>
    <n v="164147465.58680555"/>
    <n v="126.2855918604651"/>
    <n v="53871829.861111112"/>
    <s v="EuropaCorp"/>
    <n v="94"/>
  </r>
  <r>
    <s v="Zoom"/>
    <x v="1"/>
    <x v="2"/>
    <x v="26"/>
    <n v="201.6"/>
    <s v="August 11, 2006 (United States)"/>
    <x v="44"/>
    <n v="19000"/>
    <s v="Peter Hewitt"/>
    <s v="Adam Rifkin"/>
    <s v="Tim Allen"/>
    <s v="United States"/>
    <n v="35000000"/>
    <n v="12506362"/>
    <n v="18902224.709325399"/>
    <n v="35.732462857142856"/>
    <n v="6203552.5793650793"/>
    <s v="Revolution Studios"/>
    <n v="83"/>
  </r>
  <r>
    <s v="Eight Below"/>
    <x v="1"/>
    <x v="1"/>
    <x v="26"/>
    <n v="201.6"/>
    <s v="February 17, 2006 (United States)"/>
    <x v="4"/>
    <n v="62000"/>
    <s v="Frank Marshall"/>
    <s v="David DiGilio"/>
    <s v="Paul Walker"/>
    <s v="United States"/>
    <n v="40000000"/>
    <n v="120455994"/>
    <n v="182058240.93154764"/>
    <n v="301.13998500000002"/>
    <n v="59749997.023809522"/>
    <s v="Walt Disney Pictures"/>
    <n v="120"/>
  </r>
  <r>
    <s v="Curse of the Golden Flower"/>
    <x v="0"/>
    <x v="2"/>
    <x v="26"/>
    <n v="201.6"/>
    <s v="January 12, 2007 (United States)"/>
    <x v="9"/>
    <n v="43000"/>
    <s v="Yimou Zhang"/>
    <s v="Zhihong Bian"/>
    <s v="Chow Yun-Fat"/>
    <s v="Hong Kong"/>
    <n v="45000000"/>
    <n v="78568977"/>
    <n v="118749837.75744048"/>
    <n v="174.59772666666666"/>
    <n v="38972706.845238097"/>
    <s v="Film Partner International"/>
    <n v="114"/>
  </r>
  <r>
    <s v="Reprise"/>
    <x v="0"/>
    <x v="0"/>
    <x v="26"/>
    <n v="201.6"/>
    <s v="September 8, 2006 (Norway)"/>
    <x v="4"/>
    <n v="9800"/>
    <s v="Joachim Trier"/>
    <s v="Joachim Trier"/>
    <s v="Anders Danielsen Lie"/>
    <s v="Norway"/>
    <n v="0"/>
    <n v="1297260"/>
    <n v="1960690.0892857143"/>
    <n v="0"/>
    <n v="643482.14285714284"/>
    <s v="4 1/2 Film"/>
    <n v="105"/>
  </r>
  <r>
    <s v="Date Movie"/>
    <x v="8"/>
    <x v="3"/>
    <x v="26"/>
    <n v="201.6"/>
    <s v="February 17, 2006 (United States)"/>
    <x v="70"/>
    <n v="58000"/>
    <s v="Aaron Seltzer"/>
    <s v="Jason Friedberg"/>
    <s v="Alyson Hannigan"/>
    <s v="United States"/>
    <n v="20000000"/>
    <n v="85749034"/>
    <n v="129601838.59027779"/>
    <n v="428.74517000000003"/>
    <n v="42534243.055555552"/>
    <s v="New Regency Productions"/>
    <n v="83"/>
  </r>
  <r>
    <s v="Flyboys"/>
    <x v="8"/>
    <x v="2"/>
    <x v="26"/>
    <n v="201.6"/>
    <s v="September 22, 2006 (United States)"/>
    <x v="16"/>
    <n v="42000"/>
    <s v="Tony Bill"/>
    <s v="Phil Sears"/>
    <s v="James Franco"/>
    <s v="United Kingdom"/>
    <n v="60000000"/>
    <n v="17858059"/>
    <n v="26990826.276289683"/>
    <n v="29.763431666666669"/>
    <n v="8858164.1865079366"/>
    <s v="Electric Entertainment"/>
    <n v="140"/>
  </r>
  <r>
    <s v="Find Me Guilty"/>
    <x v="0"/>
    <x v="5"/>
    <x v="26"/>
    <n v="201.6"/>
    <s v="March 17, 2006 (United States)"/>
    <x v="9"/>
    <n v="33000"/>
    <s v="Sidney Lumet"/>
    <s v="Sidney Lumet"/>
    <s v="Vin Diesel"/>
    <s v="Germany"/>
    <n v="13000000"/>
    <n v="2636637"/>
    <n v="3985036.1800595238"/>
    <n v="20.281823076923079"/>
    <n v="1307855.6547619049"/>
    <s v="Yari Film Group Releasing"/>
    <n v="125"/>
  </r>
  <r>
    <s v="You, Me and Dupree"/>
    <x v="8"/>
    <x v="3"/>
    <x v="26"/>
    <n v="201.6"/>
    <s v="July 14, 2006 (United States)"/>
    <x v="41"/>
    <n v="79000"/>
    <s v="Anthony Russo"/>
    <s v="Michael LeSieur"/>
    <s v="Kate Hudson"/>
    <s v="United States"/>
    <n v="54000000"/>
    <n v="130628903"/>
    <n v="197433664.40525794"/>
    <n v="241.90537592592594"/>
    <n v="64796082.83730159"/>
    <s v="Universal Pictures"/>
    <n v="110"/>
  </r>
  <r>
    <s v="Curious George"/>
    <x v="2"/>
    <x v="10"/>
    <x v="26"/>
    <n v="201.6"/>
    <s v="February 10, 2006 (United States)"/>
    <x v="16"/>
    <n v="16000"/>
    <s v="Matthew O'Callaghan"/>
    <s v="Ken Kaufman"/>
    <s v="Will Ferrell"/>
    <s v="United States"/>
    <n v="50000000"/>
    <n v="69865924"/>
    <n v="105595967.47420636"/>
    <n v="139.73184800000001"/>
    <n v="34655716.269841269"/>
    <s v="Imagine Entertainment"/>
    <n v="87"/>
  </r>
  <r>
    <s v="Tales from Earthsea"/>
    <x v="8"/>
    <x v="10"/>
    <x v="26"/>
    <n v="201.6"/>
    <s v="July 29, 2006 (Japan)"/>
    <x v="5"/>
    <n v="37000"/>
    <s v="GorÃ´ Miyazaki"/>
    <s v="Ursula K. Le Guin"/>
    <s v="Timothy Dalton"/>
    <s v="Japan"/>
    <n v="0"/>
    <n v="68673762"/>
    <n v="103794123.41964287"/>
    <n v="0"/>
    <n v="34064366.071428575"/>
    <s v="Buena Vista Home Entertainment"/>
    <n v="115"/>
  </r>
  <r>
    <s v="Flicka"/>
    <x v="1"/>
    <x v="1"/>
    <x v="26"/>
    <n v="201.6"/>
    <s v="October 20, 2006 (United States)"/>
    <x v="10"/>
    <n v="7600"/>
    <s v="Michael Mayer"/>
    <s v="Mark Rosenthal"/>
    <s v="Alison Lohman"/>
    <s v="United States"/>
    <n v="15000000"/>
    <n v="21893591"/>
    <n v="33090164.571924604"/>
    <n v="145.95727333333332"/>
    <n v="10859916.17063492"/>
    <s v="Fox 2000 Pictures"/>
    <n v="95"/>
  </r>
  <r>
    <s v="After the Wedding"/>
    <x v="0"/>
    <x v="0"/>
    <x v="26"/>
    <n v="201.6"/>
    <s v="May 11, 2007 (United States)"/>
    <x v="3"/>
    <n v="33000"/>
    <s v="Susanne Bier"/>
    <s v="Susanne Bier"/>
    <s v="Mads Mikkelsen"/>
    <s v="Denmark"/>
    <n v="0"/>
    <n v="11632723"/>
    <n v="17581799.097718254"/>
    <n v="0"/>
    <n v="5770199.9007936511"/>
    <s v="Zentropa Entertainments"/>
    <n v="120"/>
  </r>
  <r>
    <s v="Glory Road"/>
    <x v="1"/>
    <x v="5"/>
    <x v="26"/>
    <n v="201.6"/>
    <s v="January 13, 2006 (United States)"/>
    <x v="13"/>
    <n v="44000"/>
    <s v="James Gartner"/>
    <s v="Christopher Cleveland"/>
    <s v="Josh Lucas"/>
    <s v="United States"/>
    <n v="0"/>
    <n v="42938449"/>
    <n v="64897546.678075403"/>
    <n v="0"/>
    <n v="21298833.829365078"/>
    <s v="Walt Disney Pictures"/>
    <n v="118"/>
  </r>
  <r>
    <s v="Black Christmas"/>
    <x v="0"/>
    <x v="4"/>
    <x v="26"/>
    <n v="201.6"/>
    <s v="December 25, 2006 (United States)"/>
    <x v="26"/>
    <n v="25000"/>
    <s v="Glen Morgan"/>
    <s v="Glen Morgan"/>
    <s v="Michelle Trachtenberg"/>
    <s v="Canada"/>
    <n v="9000000"/>
    <n v="21510851"/>
    <n v="32511687.994543653"/>
    <n v="239.00945555555558"/>
    <n v="10670064.980158729"/>
    <s v="Dimension Films"/>
    <n v="95"/>
  </r>
  <r>
    <s v="Wristcutters: A Love Story"/>
    <x v="0"/>
    <x v="3"/>
    <x v="26"/>
    <n v="201.6"/>
    <s v="November 2, 2007 (United States)"/>
    <x v="4"/>
    <n v="54000"/>
    <s v="Goran Dukic"/>
    <s v="Goran Dukic"/>
    <s v="Patrick Fugit"/>
    <s v="United States"/>
    <n v="1000000"/>
    <n v="454026"/>
    <n v="686218.86011904769"/>
    <n v="45.4026"/>
    <n v="225211.30952380953"/>
    <s v="No Matter Pictures"/>
    <n v="88"/>
  </r>
  <r>
    <s v="See No Evil"/>
    <x v="0"/>
    <x v="2"/>
    <x v="26"/>
    <n v="201.6"/>
    <s v="May 19, 2006 (United States)"/>
    <x v="27"/>
    <n v="26000"/>
    <s v="Gregory Dark"/>
    <s v="Dan Madigan"/>
    <s v="Glenn Jacobs"/>
    <s v="United States"/>
    <n v="8000000"/>
    <n v="18707966"/>
    <n v="28275383.135912701"/>
    <n v="233.84957499999999"/>
    <n v="9279745.0396825392"/>
    <s v="World Wrestling Entertainment (WWE)"/>
    <n v="84"/>
  </r>
  <r>
    <s v="Last Holiday"/>
    <x v="8"/>
    <x v="3"/>
    <x v="26"/>
    <n v="201.6"/>
    <s v="January 13, 2006 (United States)"/>
    <x v="16"/>
    <n v="30000"/>
    <s v="Wayne Wang"/>
    <s v="Jeffrey Price"/>
    <s v="Queen Latifah"/>
    <s v="United States"/>
    <n v="45000000"/>
    <n v="43451846"/>
    <n v="65673499.385912701"/>
    <n v="96.559657777777772"/>
    <n v="21553495.039682541"/>
    <s v="Last Holiday Productions"/>
    <n v="112"/>
  </r>
  <r>
    <s v="Friends with Money"/>
    <x v="0"/>
    <x v="3"/>
    <x v="26"/>
    <n v="201.6"/>
    <s v="April 21, 2006 (United States)"/>
    <x v="1"/>
    <n v="29000"/>
    <s v="Nicole Holofcener"/>
    <s v="Nicole Holofcener"/>
    <s v="Jennifer Aniston"/>
    <s v="United States"/>
    <n v="6500000"/>
    <n v="18245244"/>
    <n v="27576021.06547619"/>
    <n v="280.69606153846155"/>
    <n v="9050220.2380952388"/>
    <s v="This Is That Productions"/>
    <n v="88"/>
  </r>
  <r>
    <s v="All the King's Men"/>
    <x v="8"/>
    <x v="0"/>
    <x v="26"/>
    <n v="201.6"/>
    <s v="September 22, 2006 (United States)"/>
    <x v="19"/>
    <n v="24000"/>
    <s v="Steven Zaillian"/>
    <s v="Steven Zaillian"/>
    <s v="Sean Penn"/>
    <s v="Germany"/>
    <n v="55000000"/>
    <n v="9451623"/>
    <n v="14285265.516369049"/>
    <n v="17.184769090909093"/>
    <n v="4688305.0595238097"/>
    <s v="Columbia Pictures"/>
    <n v="128"/>
  </r>
  <r>
    <s v="Hollywoodland"/>
    <x v="0"/>
    <x v="5"/>
    <x v="26"/>
    <n v="201.6"/>
    <s v="September 8, 2006 (United States)"/>
    <x v="16"/>
    <n v="33000"/>
    <s v="Allen Coulter"/>
    <s v="Paul Bernbaum"/>
    <s v="Adrien Brody"/>
    <s v="United States"/>
    <n v="28000000"/>
    <n v="16800438"/>
    <n v="25392328.663690478"/>
    <n v="60.001564285714281"/>
    <n v="8333550.5952380951"/>
    <s v="Focus Features"/>
    <n v="126"/>
  </r>
  <r>
    <s v="OSS 117: Cairo, Nest of Spies"/>
    <x v="4"/>
    <x v="2"/>
    <x v="26"/>
    <n v="201.6"/>
    <s v="May 9, 2008 (United States)"/>
    <x v="12"/>
    <n v="19000"/>
    <s v="Michel Hazanavicius"/>
    <s v="Jean-FranÃ§ois Halin"/>
    <s v="Jean Dujardin"/>
    <s v="France"/>
    <n v="0"/>
    <n v="23055884"/>
    <n v="34846864.359126985"/>
    <n v="0"/>
    <n v="11436450.396825397"/>
    <s v="Gaumont"/>
    <n v="99"/>
  </r>
  <r>
    <s v="ATL"/>
    <x v="8"/>
    <x v="3"/>
    <x v="26"/>
    <n v="201.6"/>
    <s v="March 31, 2006 (United States)"/>
    <x v="19"/>
    <n v="11000"/>
    <s v="Chris Robinson"/>
    <s v="Tina Gordon"/>
    <s v="T.I."/>
    <s v="United States"/>
    <n v="20000000"/>
    <n v="21170563"/>
    <n v="31997373.740575399"/>
    <n v="105.85281499999999"/>
    <n v="10501271.329365078"/>
    <s v="Sweet Tea Pictures LLC"/>
    <n v="105"/>
  </r>
  <r>
    <s v="Stormbreaker"/>
    <x v="1"/>
    <x v="2"/>
    <x v="26"/>
    <n v="201.6"/>
    <s v="October 13, 2006 (United States)"/>
    <x v="27"/>
    <n v="24000"/>
    <s v="Geoffrey Sax"/>
    <s v="Anthony Horowitz"/>
    <s v="Alex Pettyfer"/>
    <s v="United Kingdom"/>
    <n v="0"/>
    <n v="23937870"/>
    <n v="36179905.699404761"/>
    <n v="0"/>
    <n v="11873943.452380951"/>
    <s v="Samuelson Productions"/>
    <n v="93"/>
  </r>
  <r>
    <s v="Fearless"/>
    <x v="8"/>
    <x v="2"/>
    <x v="26"/>
    <n v="201.6"/>
    <s v="September 22, 2006 (United States)"/>
    <x v="37"/>
    <n v="74000"/>
    <s v="Ronny Yu"/>
    <s v="Chris Chow"/>
    <s v="Jet Li"/>
    <s v="China"/>
    <n v="0"/>
    <n v="68072848"/>
    <n v="102885896.75396825"/>
    <n v="0"/>
    <n v="33766293.650793649"/>
    <s v="Golden Harvest Company"/>
    <n v="104"/>
  </r>
  <r>
    <s v="Behind the Mask: The Rise of Leslie Vernon"/>
    <x v="0"/>
    <x v="3"/>
    <x v="26"/>
    <n v="201.6"/>
    <s v="October 13, 2006 (United States)"/>
    <x v="17"/>
    <n v="22000"/>
    <s v="Scott Glosserman"/>
    <s v="Scott Glosserman"/>
    <s v="Nathan Baesel"/>
    <s v="United States"/>
    <n v="0"/>
    <n v="69136"/>
    <n v="104492.75396825398"/>
    <n v="0"/>
    <n v="34293.650793650791"/>
    <s v="Glen Echo Entertainment"/>
    <n v="92"/>
  </r>
  <r>
    <s v="Bobby"/>
    <x v="0"/>
    <x v="5"/>
    <x v="26"/>
    <n v="201.6"/>
    <s v="November 23, 2006 (United States)"/>
    <x v="9"/>
    <n v="41000"/>
    <s v="Emilio Estevez"/>
    <s v="Emilio Estevez"/>
    <s v="Anthony Hopkins"/>
    <s v="United States"/>
    <n v="14000000"/>
    <n v="20718608"/>
    <n v="31314285.007936511"/>
    <n v="147.99005714285713"/>
    <n v="10277087.301587302"/>
    <s v="The Weinstein Company"/>
    <n v="117"/>
  </r>
  <r>
    <s v="Half Nelson"/>
    <x v="0"/>
    <x v="0"/>
    <x v="26"/>
    <n v="201.6"/>
    <s v="September 22, 2006 (United States)"/>
    <x v="13"/>
    <n v="85000"/>
    <s v="Ryan Fleck"/>
    <s v="Ryan Fleck"/>
    <s v="Ryan Gosling"/>
    <s v="United States"/>
    <n v="700000"/>
    <n v="4660481"/>
    <n v="7043891.670138889"/>
    <n v="665.78300000000002"/>
    <n v="2311746.527777778"/>
    <s v="Hunting Lane Films"/>
    <n v="106"/>
  </r>
  <r>
    <s v="The Wild"/>
    <x v="2"/>
    <x v="10"/>
    <x v="26"/>
    <n v="201.6"/>
    <s v="April 14, 2006 (United States)"/>
    <x v="33"/>
    <n v="25000"/>
    <s v="Steve 'Spaz' Williams"/>
    <s v="Ed Decter"/>
    <s v="Kiefer Sutherland"/>
    <s v="Canada"/>
    <n v="80000000"/>
    <n v="102338515"/>
    <n v="154675325.00248018"/>
    <n v="127.92314375000001"/>
    <n v="50763152.28174603"/>
    <s v="C.O.R.E. Feature Animation"/>
    <n v="82"/>
  </r>
  <r>
    <s v="Infamous"/>
    <x v="0"/>
    <x v="5"/>
    <x v="26"/>
    <n v="201.6"/>
    <s v="October 13, 2006 (United States)"/>
    <x v="12"/>
    <n v="17000"/>
    <s v="Douglas McGrath"/>
    <s v="Douglas McGrath"/>
    <s v="Toby Jones"/>
    <s v="United States"/>
    <n v="13000000"/>
    <n v="2689799"/>
    <n v="4065385.6909722225"/>
    <n v="20.690761538461537"/>
    <n v="1334225.6944444445"/>
    <s v="Warner Independent Pictures (WIP)"/>
    <n v="110"/>
  </r>
  <r>
    <s v="Black Sheep"/>
    <x v="4"/>
    <x v="3"/>
    <x v="26"/>
    <n v="201.6"/>
    <s v="March 29, 2007 (New Zealand)"/>
    <x v="1"/>
    <n v="40000"/>
    <s v="Jonathan King"/>
    <s v="Jonathan King"/>
    <s v="Oliver Driver"/>
    <s v="New Zealand"/>
    <n v="0"/>
    <n v="4947717"/>
    <n v="7478022.6681547621"/>
    <n v="0"/>
    <n v="2454224.7023809524"/>
    <s v="New Zealand Film Commission"/>
    <n v="87"/>
  </r>
  <r>
    <s v="Take the Lead"/>
    <x v="8"/>
    <x v="0"/>
    <x v="26"/>
    <n v="201.6"/>
    <s v="April 7, 2006 (United States)"/>
    <x v="14"/>
    <n v="25000"/>
    <s v="Liz Friedlander"/>
    <s v="Dianne Houston"/>
    <s v="Antonio Banderas"/>
    <s v="United States"/>
    <n v="30000000"/>
    <n v="66500090"/>
    <n v="100508816.58234127"/>
    <n v="221.66696666666667"/>
    <n v="32986155.753968254"/>
    <s v="New Line Cinema"/>
    <n v="118"/>
  </r>
  <r>
    <s v="Gridiron Gang"/>
    <x v="8"/>
    <x v="5"/>
    <x v="26"/>
    <n v="201.6"/>
    <s v="September 15, 2006 (United States)"/>
    <x v="15"/>
    <n v="58000"/>
    <s v="Phil Joanou"/>
    <s v="Jeff Maguire"/>
    <s v="Dwayne Johnson"/>
    <s v="United States"/>
    <n v="30000000"/>
    <n v="41480851"/>
    <n v="62694520.335813493"/>
    <n v="138.26950333333335"/>
    <n v="20575818.948412698"/>
    <s v="Columbia Pictures Industries"/>
    <n v="125"/>
  </r>
  <r>
    <s v="The Ant Bully"/>
    <x v="1"/>
    <x v="10"/>
    <x v="26"/>
    <n v="201.6"/>
    <s v="July 28, 2006 (United States)"/>
    <x v="1"/>
    <n v="38000"/>
    <s v="John A. Davis"/>
    <s v="John A. Davis"/>
    <s v="Paul Giamatti"/>
    <s v="United States"/>
    <n v="50000000"/>
    <n v="55181129"/>
    <n v="83401240.11061509"/>
    <n v="110.362258"/>
    <n v="27371591.765873015"/>
    <s v="Warner Bros."/>
    <n v="88"/>
  </r>
  <r>
    <s v="Fur: an Imaginary Portrait of Diane Arbus"/>
    <x v="0"/>
    <x v="5"/>
    <x v="26"/>
    <n v="201.6"/>
    <s v="October 20, 2006 (Italy)"/>
    <x v="5"/>
    <n v="15000"/>
    <s v="Steven Shainberg"/>
    <s v="Erin Cressida Wilson"/>
    <s v="Nicole Kidman"/>
    <s v="United States"/>
    <n v="16800000"/>
    <n v="2312717"/>
    <n v="3495460.6641865079"/>
    <n v="13.766172619047619"/>
    <n v="1147181.0515873015"/>
    <s v="Pressman Film"/>
    <n v="122"/>
  </r>
  <r>
    <s v="Rang De Basanti"/>
    <x v="4"/>
    <x v="3"/>
    <x v="26"/>
    <n v="201.6"/>
    <s v="January 26, 2006 (United States)"/>
    <x v="31"/>
    <n v="115000"/>
    <s v="Rakeysh Omprakash Mehra"/>
    <s v="Renzil D'Silva"/>
    <s v="Aamir Khan"/>
    <s v="India"/>
    <n v="0"/>
    <n v="10800778"/>
    <n v="16324390.161706351"/>
    <n v="0"/>
    <n v="5357528.7698412696"/>
    <s v="ROMP"/>
    <n v="167"/>
  </r>
  <r>
    <s v="Peaceful Warrior"/>
    <x v="8"/>
    <x v="0"/>
    <x v="26"/>
    <n v="201.6"/>
    <s v="June 23, 2006 (United States)"/>
    <x v="4"/>
    <n v="27000"/>
    <s v="Victor Salva"/>
    <s v="Kevin Bernhardt"/>
    <s v="Scott Mechlowicz"/>
    <s v="United States"/>
    <n v="10000000"/>
    <n v="4326927"/>
    <n v="6539755.2425595243"/>
    <n v="43.269269999999999"/>
    <n v="2146293.1547619049"/>
    <s v="DEJ Productions"/>
    <n v="120"/>
  </r>
  <r>
    <s v="The Santa Clause 3: The Escape Clause"/>
    <x v="2"/>
    <x v="1"/>
    <x v="26"/>
    <n v="201.6"/>
    <s v="November 3, 2006 (United States)"/>
    <x v="25"/>
    <n v="34000"/>
    <s v="Michael Lembeck"/>
    <s v="Ed Decter"/>
    <s v="Tim Allen"/>
    <s v="United States"/>
    <n v="12000000"/>
    <n v="110768122"/>
    <n v="167415906.61408731"/>
    <n v="923.06768333333343"/>
    <n v="54944504.960317463"/>
    <s v="Walt Disney Pictures"/>
    <n v="92"/>
  </r>
  <r>
    <s v="Miss Potter"/>
    <x v="1"/>
    <x v="5"/>
    <x v="26"/>
    <n v="201.6"/>
    <s v="March 9, 2007 (United States)"/>
    <x v="9"/>
    <n v="28000"/>
    <s v="Chris Noonan"/>
    <s v="Richard Maltby Jr."/>
    <s v="RenÃ©e Zellweger"/>
    <s v="United Kingdom"/>
    <n v="30000000"/>
    <n v="35078241"/>
    <n v="53017559.68601191"/>
    <n v="116.92746999999999"/>
    <n v="17399921.130952381"/>
    <s v="Phoenix Pictures"/>
    <n v="88"/>
  </r>
  <r>
    <s v="Big Momma's House 2"/>
    <x v="8"/>
    <x v="3"/>
    <x v="26"/>
    <n v="201.6"/>
    <s v="January 27, 2006 (United States)"/>
    <x v="25"/>
    <n v="41000"/>
    <s v="John Whitesell"/>
    <s v="Don Rhymer"/>
    <s v="Martin Lawrence"/>
    <s v="United States"/>
    <n v="40000000"/>
    <n v="141522961"/>
    <n v="213899038.77331349"/>
    <n v="353.80740249999997"/>
    <n v="70199881.448412701"/>
    <s v="Twentieth Century Fox"/>
    <n v="99"/>
  </r>
  <r>
    <s v="Pulse"/>
    <x v="8"/>
    <x v="4"/>
    <x v="26"/>
    <n v="201.6"/>
    <s v="August 11, 2006 (United States)"/>
    <x v="25"/>
    <n v="28000"/>
    <s v="Jim Sonzero"/>
    <s v="Kiyoshi Kurosawa"/>
    <s v="Kristen Bell"/>
    <s v="United States"/>
    <n v="20500000"/>
    <n v="29907685"/>
    <n v="45202736.207837306"/>
    <n v="145.89114634146341"/>
    <n v="14835161.210317461"/>
    <s v="Dimension Films"/>
    <n v="90"/>
  </r>
  <r>
    <s v="The Last Kiss"/>
    <x v="0"/>
    <x v="3"/>
    <x v="26"/>
    <n v="201.6"/>
    <s v="September 15, 2006 (United States)"/>
    <x v="5"/>
    <n v="41000"/>
    <s v="Tony Goldwyn"/>
    <s v="Paul Haggis"/>
    <s v="Zach Braff"/>
    <s v="United States"/>
    <n v="20000000"/>
    <n v="15852401"/>
    <n v="23959457.265376985"/>
    <n v="79.262005000000002"/>
    <n v="7863294.1468253965"/>
    <s v="Lakeshore Entertainment"/>
    <n v="104"/>
  </r>
  <r>
    <s v="The Foot Fist Way"/>
    <x v="0"/>
    <x v="3"/>
    <x v="26"/>
    <n v="201.6"/>
    <s v="September 26, 2008 (United Kingdom)"/>
    <x v="21"/>
    <n v="12000"/>
    <s v="Jody Hill"/>
    <s v="Ben Best"/>
    <s v="Danny McBride"/>
    <s v="United States"/>
    <n v="0"/>
    <n v="245292"/>
    <n v="370736.47023809527"/>
    <n v="0"/>
    <n v="121672.61904761905"/>
    <s v="MTV Films"/>
    <n v="85"/>
  </r>
  <r>
    <s v="The Astronaut Farmer"/>
    <x v="1"/>
    <x v="1"/>
    <x v="26"/>
    <n v="201.6"/>
    <s v="February 23, 2007 (United States)"/>
    <x v="21"/>
    <n v="22000"/>
    <s v="Michael Polish"/>
    <s v="Mark Polish"/>
    <s v="Billy Bob Thornton"/>
    <s v="United States"/>
    <n v="13000000"/>
    <n v="11130889"/>
    <n v="16823322.80902778"/>
    <n v="85.622223076923078"/>
    <n v="5521274.305555556"/>
    <s v="Warner Bros."/>
    <n v="104"/>
  </r>
  <r>
    <s v="Starter for 10"/>
    <x v="8"/>
    <x v="3"/>
    <x v="26"/>
    <n v="201.6"/>
    <s v="March 9, 2007 (United States)"/>
    <x v="17"/>
    <n v="22000"/>
    <s v="Tom Vaughan"/>
    <s v="David Nicholls"/>
    <s v="James McAvoy"/>
    <s v="United Kingdom"/>
    <n v="0"/>
    <n v="1736394"/>
    <n v="2624401.0505952383"/>
    <n v="0"/>
    <n v="861306.54761904757"/>
    <s v="BBC Films"/>
    <n v="92"/>
  </r>
  <r>
    <s v="Mini's First Time"/>
    <x v="0"/>
    <x v="3"/>
    <x v="26"/>
    <n v="201.6"/>
    <s v="July 14, 2006 (Canada)"/>
    <x v="1"/>
    <n v="8100"/>
    <s v="Nick Guthe"/>
    <s v="Nick Guthe"/>
    <s v="Alec Baldwin"/>
    <s v="United States"/>
    <n v="6000000"/>
    <n v="156318"/>
    <n v="236260.3898809524"/>
    <n v="2.6053000000000002"/>
    <n v="77538.690476190473"/>
    <s v="Bold Films"/>
    <n v="91"/>
  </r>
  <r>
    <s v="Lonely Hearts"/>
    <x v="0"/>
    <x v="5"/>
    <x v="26"/>
    <n v="201.6"/>
    <s v="October 21, 2006 (Taiwan)"/>
    <x v="5"/>
    <n v="20000"/>
    <s v="Todd Robinson"/>
    <s v="Todd Robinson"/>
    <s v="John Travolta"/>
    <s v="Germany"/>
    <n v="18000000"/>
    <n v="2520835"/>
    <n v="3810012.0262896828"/>
    <n v="14.00463888888889"/>
    <n v="1250414.1865079366"/>
    <s v="Millennium Films"/>
    <n v="108"/>
  </r>
  <r>
    <s v="A Guide to Recognizing Your Saints"/>
    <x v="0"/>
    <x v="6"/>
    <x v="26"/>
    <n v="201.6"/>
    <s v="October 13, 2006 (United States)"/>
    <x v="9"/>
    <n v="25000"/>
    <s v="Dito Montiel"/>
    <s v="Dito Montiel"/>
    <s v="Robert Downey Jr."/>
    <s v="United States"/>
    <n v="0"/>
    <n v="2035468"/>
    <n v="3076424.1051587304"/>
    <n v="0"/>
    <n v="1009656.746031746"/>
    <s v="Belladonna Productions"/>
    <n v="100"/>
  </r>
  <r>
    <s v="Everyone's Hero"/>
    <x v="2"/>
    <x v="10"/>
    <x v="26"/>
    <n v="201.6"/>
    <s v="September 15, 2006 (United States)"/>
    <x v="46"/>
    <n v="8300"/>
    <s v="Colin Brady"/>
    <s v="Robert Kurtz"/>
    <s v="Jake T. Austin"/>
    <s v="Canada"/>
    <n v="35000000"/>
    <n v="16627188"/>
    <n v="25130477.101190478"/>
    <n v="47.506251428571424"/>
    <n v="8247613.0952380951"/>
    <s v="Arc Productions"/>
    <n v="87"/>
  </r>
  <r>
    <s v="Severance"/>
    <x v="0"/>
    <x v="3"/>
    <x v="26"/>
    <n v="201.6"/>
    <s v="August 25, 2006 (United Kingdom)"/>
    <x v="16"/>
    <n v="37000"/>
    <s v="Christopher Smith"/>
    <s v="James Moran"/>
    <s v="Danny Dyer"/>
    <s v="United Kingdom"/>
    <n v="0"/>
    <n v="5515163"/>
    <n v="8335665.5064484132"/>
    <n v="0"/>
    <n v="2735695.9325396824"/>
    <s v="Qwerty Films"/>
    <n v="96"/>
  </r>
  <r>
    <s v="Loving Annabelle"/>
    <x v="4"/>
    <x v="0"/>
    <x v="26"/>
    <n v="201.6"/>
    <s v="May 24, 2007 (Germany)"/>
    <x v="21"/>
    <n v="12000"/>
    <s v="Katherine Brooks"/>
    <s v="Katherine Brooks"/>
    <s v="Erin Kelly"/>
    <s v="United States"/>
    <n v="1000000"/>
    <n v="0"/>
    <n v="0"/>
    <n v="0"/>
    <n v="0"/>
    <s v="Big Easy Pictures"/>
    <n v="77"/>
  </r>
  <r>
    <s v="Kabhi Alvida Naa Kehna"/>
    <x v="4"/>
    <x v="0"/>
    <x v="26"/>
    <n v="201.6"/>
    <s v="August 11, 2006 (India)"/>
    <x v="10"/>
    <n v="19000"/>
    <s v="Karan Johar"/>
    <s v="Karan Johar"/>
    <s v="Shah Rukh Khan"/>
    <s v="India"/>
    <n v="0"/>
    <n v="25229168"/>
    <n v="38131584.769841269"/>
    <n v="0"/>
    <n v="12514468.253968254"/>
    <s v="Dharma Productions"/>
    <n v="193"/>
  </r>
  <r>
    <s v="Old Joy"/>
    <x v="9"/>
    <x v="0"/>
    <x v="26"/>
    <n v="201.6"/>
    <s v="January 26, 2007 (United Kingdom)"/>
    <x v="8"/>
    <n v="7000"/>
    <s v="Kelly Reichardt"/>
    <s v="Jonathan Raymond"/>
    <s v="Daniel London"/>
    <s v="United States"/>
    <n v="300000"/>
    <n v="301047"/>
    <n v="455005.06398809527"/>
    <n v="100.349"/>
    <n v="149328.86904761905"/>
    <s v="Film Science"/>
    <n v="76"/>
  </r>
  <r>
    <s v="The Grudge 2"/>
    <x v="8"/>
    <x v="4"/>
    <x v="26"/>
    <n v="201.6"/>
    <s v="October 13, 2006 (United States)"/>
    <x v="27"/>
    <n v="48000"/>
    <s v="Takashi Shimizu"/>
    <s v="Stephen Susco"/>
    <s v="Amber Tamblyn"/>
    <s v="United States"/>
    <n v="20000000"/>
    <n v="70711175"/>
    <n v="106873487.21478175"/>
    <n v="353.55587500000001"/>
    <n v="35074987.599206351"/>
    <s v="Columbia Pictures"/>
    <n v="102"/>
  </r>
  <r>
    <s v="For Your Consideration"/>
    <x v="8"/>
    <x v="3"/>
    <x v="26"/>
    <n v="201.6"/>
    <s v="November 22, 2006 (United States)"/>
    <x v="21"/>
    <n v="14000"/>
    <s v="Christopher Guest"/>
    <s v="Christopher Guest"/>
    <s v="Catherine O'Hara"/>
    <s v="United States"/>
    <n v="12000000"/>
    <n v="5925637"/>
    <n v="8956059.4935515877"/>
    <n v="49.380308333333332"/>
    <n v="2939304.0674603176"/>
    <s v="Shangri-La Entertainment"/>
    <n v="86"/>
  </r>
  <r>
    <s v="The Sentinel"/>
    <x v="8"/>
    <x v="2"/>
    <x v="26"/>
    <n v="201.6"/>
    <s v="April 21, 2006 (United States)"/>
    <x v="10"/>
    <n v="49000"/>
    <s v="Clark Johnson"/>
    <s v="George Nolfi"/>
    <s v="Michael Douglas"/>
    <s v="United States"/>
    <n v="60000000"/>
    <n v="78810595"/>
    <n v="119115021.31200397"/>
    <n v="131.35099166666666"/>
    <n v="39092557.043650791"/>
    <s v="Twentieth Century Fox"/>
    <n v="108"/>
  </r>
  <r>
    <s v="The Breed"/>
    <x v="0"/>
    <x v="2"/>
    <x v="26"/>
    <n v="201.6"/>
    <s v="October 19, 2007 (South Africa)"/>
    <x v="27"/>
    <n v="13000"/>
    <s v="Nicholas Mastandrea"/>
    <s v="Robert Conte"/>
    <s v="Michelle Rodriguez"/>
    <s v="Germany"/>
    <n v="0"/>
    <n v="1689984"/>
    <n v="2554256.5714285714"/>
    <n v="0"/>
    <n v="838285.71428571432"/>
    <s v="Film Afrika Worldwide"/>
    <n v="91"/>
  </r>
  <r>
    <s v="Skinwalkers"/>
    <x v="0"/>
    <x v="2"/>
    <x v="26"/>
    <n v="201.6"/>
    <s v="August 10, 2007 (United States)"/>
    <x v="26"/>
    <n v="13000"/>
    <s v="James Isaac"/>
    <s v="James DeMonaco"/>
    <s v="Jason Behr"/>
    <s v="Canada"/>
    <n v="0"/>
    <n v="3269736"/>
    <n v="4941907.5357142864"/>
    <n v="0"/>
    <n v="1621892.857142857"/>
    <s v="Lionsgate"/>
    <n v="110"/>
  </r>
  <r>
    <s v="Hoot"/>
    <x v="1"/>
    <x v="1"/>
    <x v="26"/>
    <n v="201.6"/>
    <s v="May 5, 2006 (United States)"/>
    <x v="30"/>
    <n v="8000"/>
    <s v="Wil Shriner"/>
    <s v="Wil Shriner"/>
    <s v="Logan Lerman"/>
    <s v="United States"/>
    <n v="15000000"/>
    <n v="8224998"/>
    <n v="12431333.782738095"/>
    <n v="54.833319999999993"/>
    <n v="4079860.1190476189"/>
    <s v="Hoot Productions LLC"/>
    <n v="91"/>
  </r>
  <r>
    <s v="Garfield: A Tail of Two Kitties"/>
    <x v="1"/>
    <x v="10"/>
    <x v="26"/>
    <n v="201.6"/>
    <s v="June 16, 2006 (United States)"/>
    <x v="18"/>
    <n v="40000"/>
    <s v="Tim Hill"/>
    <s v="Joel Cohen"/>
    <s v="Breckin Meyer"/>
    <s v="United Kingdom"/>
    <n v="60000000"/>
    <n v="143325970"/>
    <n v="216624122.31646827"/>
    <n v="238.87661666666668"/>
    <n v="71094231.150793657"/>
    <s v="Twentieth Century Fox"/>
    <n v="82"/>
  </r>
  <r>
    <s v="There Will Be Blood"/>
    <x v="0"/>
    <x v="0"/>
    <x v="27"/>
    <n v="207.3"/>
    <s v="January 25, 2008 (United States)"/>
    <x v="7"/>
    <n v="535000"/>
    <s v="Paul Thomas Anderson"/>
    <s v="Paul Thomas Anderson"/>
    <s v="Daniel Day-Lewis"/>
    <s v="United States"/>
    <n v="25000000"/>
    <n v="76182388"/>
    <n v="111976717.91413409"/>
    <n v="304.72955200000001"/>
    <n v="36749825.373854317"/>
    <s v="Paramount Vantage"/>
    <n v="158"/>
  </r>
  <r>
    <s v="No Country for Old Men"/>
    <x v="0"/>
    <x v="6"/>
    <x v="27"/>
    <n v="207.3"/>
    <s v="November 21, 2007 (United States)"/>
    <x v="31"/>
    <n v="886000"/>
    <s v="Ethan Coen"/>
    <s v="Joel Coen"/>
    <s v="Tommy Lee Jones"/>
    <s v="United States"/>
    <n v="25000000"/>
    <n v="171627166"/>
    <n v="252266268.59720209"/>
    <n v="686.50866400000007"/>
    <n v="82791686.444766045"/>
    <s v="Paramount Vantage"/>
    <n v="122"/>
  </r>
  <r>
    <s v="Stardust"/>
    <x v="8"/>
    <x v="1"/>
    <x v="27"/>
    <n v="207.3"/>
    <s v="August 10, 2007 (United States)"/>
    <x v="37"/>
    <n v="260000"/>
    <s v="Matthew Vaughn"/>
    <s v="Jane Goldman"/>
    <s v="Charlie Cox"/>
    <s v="United Kingdom"/>
    <n v="70000000"/>
    <n v="137515140"/>
    <n v="202126691.54848045"/>
    <n v="196.4502"/>
    <n v="66336295.224312589"/>
    <s v="Paramount Pictures"/>
    <n v="127"/>
  </r>
  <r>
    <s v="Gone Baby Gone"/>
    <x v="0"/>
    <x v="6"/>
    <x v="27"/>
    <n v="207.3"/>
    <s v="October 19, 2007 (United States)"/>
    <x v="37"/>
    <n v="258000"/>
    <s v="Ben Affleck"/>
    <s v="Ben Affleck"/>
    <s v="Morgan Freeman"/>
    <s v="United States"/>
    <n v="19000000"/>
    <n v="34612443"/>
    <n v="50875115.205499269"/>
    <n v="182.17075263157895"/>
    <n v="16696788.712011578"/>
    <s v="Miramax"/>
    <n v="114"/>
  </r>
  <r>
    <s v="Disturbia"/>
    <x v="8"/>
    <x v="6"/>
    <x v="27"/>
    <n v="207.3"/>
    <s v="April 13, 2007 (United States)"/>
    <x v="8"/>
    <n v="226000"/>
    <s v="D.J. Caruso"/>
    <s v="Christopher Landon"/>
    <s v="Shia LaBeouf"/>
    <s v="United States"/>
    <n v="20000000"/>
    <n v="118114220"/>
    <n v="173610240.39556196"/>
    <n v="590.5711"/>
    <n v="56977433.671008199"/>
    <s v="Dreamworks Pictures"/>
    <n v="105"/>
  </r>
  <r>
    <s v="Zodiac"/>
    <x v="0"/>
    <x v="6"/>
    <x v="27"/>
    <n v="207.3"/>
    <s v="March 2, 2007 (United States)"/>
    <x v="3"/>
    <n v="486000"/>
    <s v="David Fincher"/>
    <s v="James Vanderbilt"/>
    <s v="Jake Gyllenhaal"/>
    <s v="United States"/>
    <n v="65000000"/>
    <n v="84785914"/>
    <n v="124622614.54799806"/>
    <n v="130.4398676923077"/>
    <n v="40900103.232030876"/>
    <s v="Paramount Pictures"/>
    <n v="157"/>
  </r>
  <r>
    <s v="Superbad"/>
    <x v="0"/>
    <x v="3"/>
    <x v="27"/>
    <n v="207.3"/>
    <s v="August 17, 2007 (United States)"/>
    <x v="37"/>
    <n v="535000"/>
    <s v="Greg Mottola"/>
    <s v="Seth Rogen"/>
    <s v="Michael Cera"/>
    <s v="United States"/>
    <n v="20000000"/>
    <n v="170812526"/>
    <n v="251068869.61987454"/>
    <n v="854.0626299999999"/>
    <n v="82398710.082006752"/>
    <s v="Columbia Pictures"/>
    <n v="113"/>
  </r>
  <r>
    <s v="Transformers"/>
    <x v="8"/>
    <x v="2"/>
    <x v="27"/>
    <n v="207.3"/>
    <s v="July 3, 2007 (United States)"/>
    <x v="9"/>
    <n v="607000"/>
    <s v="Michael Bay"/>
    <s v="Roberto Orci"/>
    <s v="Shia LaBeouf"/>
    <s v="United States"/>
    <n v="150000000"/>
    <n v="709709780"/>
    <n v="1043167245.3738542"/>
    <n v="473.13985333333335"/>
    <n v="342358794.01833093"/>
    <s v="Dreamworks Pictures"/>
    <n v="144"/>
  </r>
  <r>
    <s v="Harry Potter and the Order of the Phoenix"/>
    <x v="8"/>
    <x v="2"/>
    <x v="27"/>
    <n v="207.3"/>
    <s v="July 11, 2007 (United States)"/>
    <x v="24"/>
    <n v="527000"/>
    <s v="David Yates"/>
    <s v="Michael Goldenberg"/>
    <s v="Daniel Radcliffe"/>
    <s v="United Kingdom"/>
    <n v="150000000"/>
    <n v="942172396"/>
    <n v="1384852528.0328026"/>
    <n v="628.11493066666662"/>
    <n v="454497055.47515678"/>
    <s v="Warner Bros."/>
    <n v="138"/>
  </r>
  <r>
    <s v="Into the Wild"/>
    <x v="0"/>
    <x v="1"/>
    <x v="27"/>
    <n v="207.3"/>
    <s v="October 19, 2007 (United States)"/>
    <x v="31"/>
    <n v="588000"/>
    <s v="Sean Penn"/>
    <s v="Sean Penn"/>
    <s v="Emile Hirsch"/>
    <s v="United States"/>
    <n v="15000000"/>
    <n v="56675895"/>
    <n v="83305090.238784358"/>
    <n v="377.83929999999998"/>
    <n v="27340036.179450072"/>
    <s v="Paramount Vantage"/>
    <n v="148"/>
  </r>
  <r>
    <s v="Ratatouille"/>
    <x v="2"/>
    <x v="10"/>
    <x v="27"/>
    <n v="207.3"/>
    <s v="June 29, 2007 (United States)"/>
    <x v="45"/>
    <n v="660000"/>
    <s v="Brad Bird"/>
    <s v="Brad Bird"/>
    <s v="Brad Garrett"/>
    <s v="United States"/>
    <n v="150000000"/>
    <n v="623726085"/>
    <n v="916784071.87409544"/>
    <n v="415.81739000000005"/>
    <n v="300880890.01447177"/>
    <s v="Walt Disney Pictures"/>
    <n v="111"/>
  </r>
  <r>
    <s v="Atonement"/>
    <x v="0"/>
    <x v="0"/>
    <x v="27"/>
    <n v="207.3"/>
    <s v="January 11, 2008 (United States)"/>
    <x v="40"/>
    <n v="259000"/>
    <s v="Joe Wright"/>
    <s v="Ian McEwan"/>
    <s v="Keira Knightley"/>
    <s v="United Kingdom"/>
    <n v="30000000"/>
    <n v="131016624"/>
    <n v="192574844.82778579"/>
    <n v="436.72208000000001"/>
    <n v="63201458.755426921"/>
    <s v="Universal Pictures"/>
    <n v="123"/>
  </r>
  <r>
    <s v="Shooter"/>
    <x v="0"/>
    <x v="2"/>
    <x v="27"/>
    <n v="207.3"/>
    <s v="March 23, 2007 (United States)"/>
    <x v="13"/>
    <n v="317000"/>
    <s v="Antoine Fuqua"/>
    <s v="Jonathan Lemkin"/>
    <s v="Mark Wahlberg"/>
    <s v="United States"/>
    <n v="61000000"/>
    <n v="95696996"/>
    <n v="140660273.4259527"/>
    <n v="156.8803213114754"/>
    <n v="46163529.184756391"/>
    <s v="Paramount Pictures"/>
    <n v="124"/>
  </r>
  <r>
    <s v="American Gangster"/>
    <x v="0"/>
    <x v="5"/>
    <x v="27"/>
    <n v="207.3"/>
    <s v="November 2, 2007 (United States)"/>
    <x v="40"/>
    <n v="401000"/>
    <s v="Ridley Scott"/>
    <s v="Steven Zaillian"/>
    <s v="Denzel Washington"/>
    <s v="United States"/>
    <n v="100000000"/>
    <n v="269755430"/>
    <n v="396500142.40713936"/>
    <n v="269.75543000000005"/>
    <n v="130128041.48576942"/>
    <s v="Universal Pictures"/>
    <n v="157"/>
  </r>
  <r>
    <s v="Spider-Man 3"/>
    <x v="8"/>
    <x v="2"/>
    <x v="27"/>
    <n v="207.3"/>
    <s v="May 4, 2007 (United States)"/>
    <x v="19"/>
    <n v="513000"/>
    <s v="Sam Raimi"/>
    <s v="Sam Raimi"/>
    <s v="Tobey Maguire"/>
    <s v="United States"/>
    <n v="258000000"/>
    <n v="894983373"/>
    <n v="1315491720.9507959"/>
    <n v="346.89278023255815"/>
    <n v="431733416.78726482"/>
    <s v="Columbia Pictures"/>
    <n v="139"/>
  </r>
  <r>
    <s v="Live Free or Die Hard"/>
    <x v="8"/>
    <x v="2"/>
    <x v="27"/>
    <n v="207.3"/>
    <s v="June 27, 2007 (United States)"/>
    <x v="12"/>
    <n v="394000"/>
    <s v="Len Wiseman"/>
    <s v="John Carlin"/>
    <s v="Bruce Willis"/>
    <s v="United States"/>
    <n v="110000000"/>
    <n v="388156011"/>
    <n v="570531290.6497829"/>
    <n v="352.86910090909089"/>
    <n v="187243613.60347325"/>
    <s v="Twentieth Century Fox"/>
    <n v="128"/>
  </r>
  <r>
    <s v="Hot Fuzz"/>
    <x v="0"/>
    <x v="2"/>
    <x v="27"/>
    <n v="207.3"/>
    <s v="April 20, 2007 (United States)"/>
    <x v="40"/>
    <n v="476000"/>
    <s v="Edgar Wright"/>
    <s v="Edgar Wright"/>
    <s v="Simon Pegg"/>
    <s v="United Kingdom"/>
    <n v="0"/>
    <n v="80743363"/>
    <n v="118680669.10805595"/>
    <n v="0"/>
    <n v="38950006.271104679"/>
    <s v="Universal Pictures"/>
    <n v="121"/>
  </r>
  <r>
    <s v="Pirates of the Caribbean: at World's End"/>
    <x v="8"/>
    <x v="2"/>
    <x v="27"/>
    <n v="207.3"/>
    <s v="May 25, 2007 (United States)"/>
    <x v="12"/>
    <n v="608000"/>
    <s v="Gore Verbinski"/>
    <s v="Ted Elliott"/>
    <s v="Johnny Depp"/>
    <s v="United States"/>
    <n v="300000000"/>
    <n v="960996492"/>
    <n v="1412521134.164978"/>
    <n v="320.33216399999998"/>
    <n v="463577661.36034733"/>
    <s v="Walt Disney Pictures"/>
    <n v="169"/>
  </r>
  <r>
    <s v="I Am Legend"/>
    <x v="8"/>
    <x v="2"/>
    <x v="27"/>
    <n v="207.3"/>
    <s v="December 14, 2007 (United States)"/>
    <x v="13"/>
    <n v="704000"/>
    <s v="Francis Lawrence"/>
    <s v="Mark Protosevich"/>
    <s v="Will Smith"/>
    <s v="United States"/>
    <n v="150000000"/>
    <n v="585410052"/>
    <n v="860465233.20984066"/>
    <n v="390.273368"/>
    <n v="282397516.64254701"/>
    <s v="Warner Bros."/>
    <n v="101"/>
  </r>
  <r>
    <s v="Sunshine"/>
    <x v="0"/>
    <x v="9"/>
    <x v="27"/>
    <n v="207.3"/>
    <s v="July 27, 2007 (United States)"/>
    <x v="13"/>
    <n v="238000"/>
    <s v="Danny Boyle"/>
    <s v="Alex Garland"/>
    <s v="Cillian Murphy"/>
    <s v="United Kingdom"/>
    <n v="0"/>
    <n v="34806812"/>
    <n v="51160808.569223344"/>
    <n v="0"/>
    <n v="16790550.892426435"/>
    <s v="DNA Films"/>
    <n v="107"/>
  </r>
  <r>
    <s v="Juno"/>
    <x v="8"/>
    <x v="3"/>
    <x v="27"/>
    <n v="207.3"/>
    <s v="December 25, 2007 (United States)"/>
    <x v="34"/>
    <n v="499000"/>
    <s v="Jason Reitman"/>
    <s v="Diablo Cody"/>
    <s v="Elliot Page"/>
    <s v="United States"/>
    <n v="7500000"/>
    <n v="232372681"/>
    <n v="341553091.65798354"/>
    <n v="3098.3024133333333"/>
    <n v="112094877.47226243"/>
    <s v="Fox Searchlight Pictures"/>
    <n v="96"/>
  </r>
  <r>
    <s v="28 Weeks Later"/>
    <x v="0"/>
    <x v="4"/>
    <x v="27"/>
    <n v="207.3"/>
    <s v="May 11, 2007 (United States)"/>
    <x v="9"/>
    <n v="263000"/>
    <s v="Juan Carlos Fresnadillo"/>
    <s v="Rowan Joffe"/>
    <s v="Jeremy Renner"/>
    <s v="United Kingdom"/>
    <n v="15000000"/>
    <n v="65048678"/>
    <n v="95611829.168355033"/>
    <n v="433.65785333333332"/>
    <n v="31379005.306319345"/>
    <s v="Fox Atomic"/>
    <n v="100"/>
  </r>
  <r>
    <s v="Hitman"/>
    <x v="0"/>
    <x v="2"/>
    <x v="27"/>
    <n v="207.3"/>
    <s v="November 21, 2007 (United States)"/>
    <x v="21"/>
    <n v="163000"/>
    <s v="Xavier Gens"/>
    <s v="Skip Woods"/>
    <s v="Timothy Olyphant"/>
    <s v="France"/>
    <n v="24000000"/>
    <n v="101276318"/>
    <n v="148861042.42450553"/>
    <n v="421.9846583333333"/>
    <n v="48854953.207911238"/>
    <s v="Twentieth Century Fox"/>
    <n v="100"/>
  </r>
  <r>
    <s v="Enchanted"/>
    <x v="1"/>
    <x v="3"/>
    <x v="27"/>
    <n v="207.3"/>
    <s v="November 21, 2007 (United States)"/>
    <x v="9"/>
    <n v="181000"/>
    <s v="Kevin Lima"/>
    <s v="Bill Kelly"/>
    <s v="Amy Adams"/>
    <s v="United States"/>
    <n v="85000000"/>
    <n v="340487836"/>
    <n v="500466201.78099364"/>
    <n v="400.57392470588235"/>
    <n v="164248835.50410035"/>
    <s v="Walt Disney Pictures"/>
    <n v="107"/>
  </r>
  <r>
    <s v="The Mist"/>
    <x v="0"/>
    <x v="4"/>
    <x v="27"/>
    <n v="207.3"/>
    <s v="November 21, 2007 (United States)"/>
    <x v="12"/>
    <n v="287000"/>
    <s v="Frank Darabont"/>
    <s v="Frank Darabont"/>
    <s v="Thomas Jane"/>
    <s v="United States"/>
    <n v="18000000"/>
    <n v="57470220"/>
    <n v="84472629.204052091"/>
    <n v="319.279"/>
    <n v="27723212.735166427"/>
    <s v="Dimension Films"/>
    <n v="126"/>
  </r>
  <r>
    <s v="Hairspray"/>
    <x v="1"/>
    <x v="3"/>
    <x v="27"/>
    <n v="207.3"/>
    <s v="July 20, 2007 (United States)"/>
    <x v="14"/>
    <n v="122000"/>
    <s v="Adam Shankman"/>
    <s v="Leslie Dixon"/>
    <s v="John Travolta"/>
    <s v="United States"/>
    <n v="75000000"/>
    <n v="203553311"/>
    <n v="299192927.45634341"/>
    <n v="271.4044146666667"/>
    <n v="98192624.698504582"/>
    <s v="New Line Cinema"/>
    <n v="117"/>
  </r>
  <r>
    <s v="Knocked Up"/>
    <x v="0"/>
    <x v="3"/>
    <x v="27"/>
    <n v="207.3"/>
    <s v="June 1, 2007 (United States)"/>
    <x v="15"/>
    <n v="356000"/>
    <s v="Judd Apatow"/>
    <s v="Judd Apatow"/>
    <s v="Seth Rogen"/>
    <s v="United States"/>
    <n v="30000000"/>
    <n v="219922417"/>
    <n v="323253065.41196328"/>
    <n v="733.0747233333334"/>
    <n v="106088961.40858659"/>
    <s v="Universal Pictures"/>
    <n v="129"/>
  </r>
  <r>
    <s v="Sweeney Todd: the Demon Barber of Fleet Street"/>
    <x v="0"/>
    <x v="0"/>
    <x v="27"/>
    <n v="207.3"/>
    <s v="December 21, 2007 (United States)"/>
    <x v="4"/>
    <n v="350000"/>
    <s v="Tim Burton"/>
    <s v="John Logan"/>
    <s v="Johnny Depp"/>
    <s v="United States"/>
    <n v="50000000"/>
    <n v="153383627"/>
    <n v="225450994.43753013"/>
    <n v="306.76725399999998"/>
    <n v="73991136.999517605"/>
    <s v="Dreamworks Pictures"/>
    <n v="116"/>
  </r>
  <r>
    <s v="Grindhouse"/>
    <x v="0"/>
    <x v="2"/>
    <x v="27"/>
    <n v="207.3"/>
    <s v="April 6, 2007 (United States)"/>
    <x v="24"/>
    <n v="180000"/>
    <s v="Directors"/>
    <s v="Robert Rodriguez"/>
    <s v="Kurt Russell"/>
    <s v="United States"/>
    <n v="67000000"/>
    <n v="25422088"/>
    <n v="37366667.697057404"/>
    <n v="37.943414925373133"/>
    <n v="12263428.847081525"/>
    <s v="Dimension Films"/>
    <n v="191"/>
  </r>
  <r>
    <s v="Ghost Rider"/>
    <x v="8"/>
    <x v="2"/>
    <x v="27"/>
    <n v="207.3"/>
    <s v="February 16, 2007 (United States)"/>
    <x v="11"/>
    <n v="227000"/>
    <s v="Mark Steven Johnson"/>
    <s v="Mark Steven Johnson"/>
    <s v="Nicolas Cage"/>
    <s v="United States"/>
    <n v="110000000"/>
    <n v="228738393"/>
    <n v="336211231.7756874"/>
    <n v="207.94399363636361"/>
    <n v="110341723.58900145"/>
    <s v="Columbia Pictures"/>
    <n v="110"/>
  </r>
  <r>
    <s v="Hot Rod"/>
    <x v="8"/>
    <x v="3"/>
    <x v="27"/>
    <n v="207.3"/>
    <s v="August 3, 2007 (United States)"/>
    <x v="17"/>
    <n v="80000"/>
    <s v="Akiva Schaffer"/>
    <s v="Pam Brady"/>
    <s v="Andy Samberg"/>
    <s v="United States"/>
    <n v="0"/>
    <n v="14353654"/>
    <n v="21097724.909792569"/>
    <n v="0"/>
    <n v="6924097.4433188615"/>
    <s v="Paramount Pictures"/>
    <n v="88"/>
  </r>
  <r>
    <s v="The Darjeeling Limited"/>
    <x v="0"/>
    <x v="1"/>
    <x v="27"/>
    <n v="207.3"/>
    <s v="October 26, 2007 (United States)"/>
    <x v="13"/>
    <n v="186000"/>
    <s v="Wes Anderson"/>
    <s v="Wes Anderson"/>
    <s v="Owen Wilson"/>
    <s v="United States"/>
    <n v="16000000"/>
    <n v="35310019"/>
    <n v="51900447.608779542"/>
    <n v="220.68761874999998"/>
    <n v="17033294.259527255"/>
    <s v="Fox Searchlight Pictures"/>
    <n v="91"/>
  </r>
  <r>
    <s v="Bridge to Terabithia"/>
    <x v="1"/>
    <x v="0"/>
    <x v="27"/>
    <n v="207.3"/>
    <s v="February 16, 2007 (United States)"/>
    <x v="12"/>
    <n v="147000"/>
    <s v="Gabor Csupo"/>
    <s v="Jeff Stockwell"/>
    <s v="Josh Hutcherson"/>
    <s v="United States"/>
    <n v="17000000"/>
    <n v="137587063"/>
    <n v="202232407.60299081"/>
    <n v="809.33566470588244"/>
    <n v="66370990.352146648"/>
    <s v="Walden Media"/>
    <n v="96"/>
  </r>
  <r>
    <s v="The Nanny Diaries"/>
    <x v="8"/>
    <x v="3"/>
    <x v="27"/>
    <n v="207.3"/>
    <s v="August 24, 2007 (United States)"/>
    <x v="19"/>
    <n v="57000"/>
    <s v="Shari Springer Berman"/>
    <s v="Emma McLaughlin"/>
    <s v="Scarlett Johansson"/>
    <s v="United States"/>
    <n v="20000000"/>
    <n v="47817020"/>
    <n v="70283868.760250837"/>
    <n v="239.08510000000001"/>
    <n v="23066579.835986495"/>
    <s v="The Weinstein Company"/>
    <n v="105"/>
  </r>
  <r>
    <s v="Funny Games"/>
    <x v="0"/>
    <x v="6"/>
    <x v="27"/>
    <n v="207.3"/>
    <s v="April 4, 2008 (United Kingdom)"/>
    <x v="14"/>
    <n v="93000"/>
    <s v="Michael Haneke"/>
    <s v="Michael Haneke"/>
    <s v="Naomi Watts"/>
    <s v="United States"/>
    <n v="15000000"/>
    <n v="7938872"/>
    <n v="11668954.647370959"/>
    <n v="52.925813333333338"/>
    <n v="3829653.6420646408"/>
    <s v="Celluloid Dreams"/>
    <n v="111"/>
  </r>
  <r>
    <s v="Halloween"/>
    <x v="0"/>
    <x v="4"/>
    <x v="27"/>
    <n v="207.3"/>
    <s v="August 31, 2007 (United States)"/>
    <x v="10"/>
    <n v="111000"/>
    <s v="Rob Zombie"/>
    <s v="Rob Zombie"/>
    <s v="Scout Taylor-Compton"/>
    <s v="United States"/>
    <n v="15000000"/>
    <n v="80460948"/>
    <n v="118265561.29088277"/>
    <n v="536.40632000000005"/>
    <n v="38813771.345875546"/>
    <s v="Dimension Films"/>
    <n v="109"/>
  </r>
  <r>
    <s v="Eastern Promises"/>
    <x v="0"/>
    <x v="2"/>
    <x v="27"/>
    <n v="207.3"/>
    <s v="September 21, 2007 (United States)"/>
    <x v="37"/>
    <n v="232000"/>
    <s v="David Cronenberg"/>
    <s v="Steven Knight"/>
    <s v="Naomi Watts"/>
    <s v="United Kingdom"/>
    <n v="0"/>
    <n v="56107312"/>
    <n v="82469358.255668104"/>
    <n v="0"/>
    <n v="27065755.909310181"/>
    <s v="Kudos Film and Television"/>
    <n v="100"/>
  </r>
  <r>
    <s v="The Bourne Ultimatum"/>
    <x v="8"/>
    <x v="2"/>
    <x v="27"/>
    <n v="207.3"/>
    <s v="August 3, 2007 (United States)"/>
    <x v="45"/>
    <n v="612000"/>
    <s v="Paul Greengrass"/>
    <s v="Tony Gilroy"/>
    <s v="Matt Damon"/>
    <s v="United States"/>
    <n v="110000000"/>
    <n v="444100035"/>
    <n v="652760639.96382046"/>
    <n v="403.72730454545456"/>
    <n v="214230600.57887122"/>
    <s v="Universal Pictures"/>
    <n v="115"/>
  </r>
  <r>
    <s v="Norbit"/>
    <x v="8"/>
    <x v="3"/>
    <x v="27"/>
    <n v="207.3"/>
    <s v="February 9, 2007 (United States)"/>
    <x v="52"/>
    <n v="71000"/>
    <s v="Brian Robbins"/>
    <s v="Eddie Murphy"/>
    <s v="Eddie Murphy"/>
    <s v="United States"/>
    <n v="60000000"/>
    <n v="159814490"/>
    <n v="234903401.36517122"/>
    <n v="266.35748333333333"/>
    <n v="77093338.157260016"/>
    <s v="Dreamworks Pictures"/>
    <n v="102"/>
  </r>
  <r>
    <s v="Fracture"/>
    <x v="0"/>
    <x v="6"/>
    <x v="27"/>
    <n v="207.3"/>
    <s v="April 20, 2007 (United States)"/>
    <x v="13"/>
    <n v="192000"/>
    <s v="Gregory Hoblit"/>
    <s v="Daniel Pyne"/>
    <s v="Anthony Hopkins"/>
    <s v="United States"/>
    <n v="0"/>
    <n v="92011561"/>
    <n v="135243235.10226724"/>
    <n v="0"/>
    <n v="44385702.363724075"/>
    <s v="New Line Cinema"/>
    <n v="113"/>
  </r>
  <r>
    <s v="Beowulf"/>
    <x v="8"/>
    <x v="10"/>
    <x v="27"/>
    <n v="207.3"/>
    <s v="November 16, 2007 (United States)"/>
    <x v="19"/>
    <n v="163000"/>
    <s v="Robert Zemeckis"/>
    <s v="Neil Gaiman"/>
    <s v="Ray Winstone"/>
    <s v="United States"/>
    <n v="150000000"/>
    <n v="196393745"/>
    <n v="288669436.0902074"/>
    <n v="130.92916333333332"/>
    <n v="94738902.556681141"/>
    <s v="Paramount Pictures"/>
    <n v="115"/>
  </r>
  <r>
    <s v="Next"/>
    <x v="8"/>
    <x v="2"/>
    <x v="27"/>
    <n v="207.3"/>
    <s v="April 27, 2007 (United States)"/>
    <x v="19"/>
    <n v="152000"/>
    <s v="Lee Tamahori"/>
    <s v="Gary Goldman"/>
    <s v="Nicolas Cage"/>
    <s v="United States"/>
    <n v="70000000"/>
    <n v="77621983"/>
    <n v="114092707.28461166"/>
    <n v="110.88854714285713"/>
    <n v="37444275.446213216"/>
    <s v="Paramount Pictures"/>
    <n v="96"/>
  </r>
  <r>
    <s v="3:10 to Yuma"/>
    <x v="0"/>
    <x v="2"/>
    <x v="27"/>
    <n v="207.3"/>
    <s v="September 7, 2007 (United States)"/>
    <x v="3"/>
    <n v="295000"/>
    <s v="James Mangold"/>
    <s v="Halsted Welles"/>
    <s v="Russell Crowe"/>
    <s v="United States"/>
    <n v="55000000"/>
    <n v="70016220"/>
    <n v="102913373.05354558"/>
    <n v="127.30221818181818"/>
    <n v="33775311.143270627"/>
    <s v="Lionsgate"/>
    <n v="122"/>
  </r>
  <r>
    <s v="Across the Universe"/>
    <x v="8"/>
    <x v="0"/>
    <x v="27"/>
    <n v="207.3"/>
    <s v="October 12, 2007 (United States)"/>
    <x v="4"/>
    <n v="107000"/>
    <s v="Julie Taymor"/>
    <s v="Dick Clement"/>
    <s v="Evan Rachel Wood"/>
    <s v="United States"/>
    <n v="45000000"/>
    <n v="29625761"/>
    <n v="43545438.38253738"/>
    <n v="65.835024444444443"/>
    <n v="14291249.879401833"/>
    <s v="Revolution Studios"/>
    <n v="133"/>
  </r>
  <r>
    <s v="Ocean's Thirteen"/>
    <x v="8"/>
    <x v="6"/>
    <x v="27"/>
    <n v="207.3"/>
    <s v="June 8, 2007 (United States)"/>
    <x v="15"/>
    <n v="328000"/>
    <s v="Steven Soderbergh"/>
    <s v="Brian Koppelman"/>
    <s v="George Clooney"/>
    <s v="United States"/>
    <n v="85000000"/>
    <n v="311312624"/>
    <n v="457583003.05258071"/>
    <n v="366.25014588235297"/>
    <n v="150174927.1587072"/>
    <s v="Warner Bros."/>
    <n v="122"/>
  </r>
  <r>
    <s v="Blades of Glory"/>
    <x v="8"/>
    <x v="3"/>
    <x v="27"/>
    <n v="207.3"/>
    <s v="March 30, 2007 (United States)"/>
    <x v="21"/>
    <n v="161000"/>
    <s v="Josh Gordon"/>
    <s v="Jeff Cox"/>
    <s v="Will Ferrell"/>
    <s v="United States"/>
    <n v="61000000"/>
    <n v="145710347"/>
    <n v="214172420.3130728"/>
    <n v="238.86942131147541"/>
    <n v="70289602.990834534"/>
    <s v="Dreamworks Pictures"/>
    <n v="93"/>
  </r>
  <r>
    <s v="Surf's Up"/>
    <x v="1"/>
    <x v="10"/>
    <x v="27"/>
    <n v="207.3"/>
    <s v="June 8, 2007 (United States)"/>
    <x v="17"/>
    <n v="72000"/>
    <s v="Ash Brannon"/>
    <s v="Don Rhymer"/>
    <s v="Shia LaBeouf"/>
    <s v="United States"/>
    <n v="100000000"/>
    <n v="152005713"/>
    <n v="223425666.91316929"/>
    <n v="152.00571300000001"/>
    <n v="73326441.389290884"/>
    <s v="Columbia Pictures"/>
    <n v="85"/>
  </r>
  <r>
    <s v="Resident Evil: Extinction"/>
    <x v="0"/>
    <x v="2"/>
    <x v="27"/>
    <n v="207.3"/>
    <s v="September 21, 2007 (United States)"/>
    <x v="19"/>
    <n v="187000"/>
    <s v="Russell Mulcahy"/>
    <s v="Paul W.S. Anderson"/>
    <s v="Milla Jovovich"/>
    <s v="France"/>
    <n v="45000000"/>
    <n v="147717833"/>
    <n v="217123124.53014952"/>
    <n v="328.26185111111113"/>
    <n v="71257999.517607331"/>
    <s v="Screen Gems"/>
    <n v="94"/>
  </r>
  <r>
    <s v="30 Days of Night"/>
    <x v="0"/>
    <x v="2"/>
    <x v="27"/>
    <n v="207.3"/>
    <s v="October 19, 2007 (United States)"/>
    <x v="14"/>
    <n v="168000"/>
    <s v="David Slade"/>
    <s v="Steve Niles"/>
    <s v="Josh Hartnett"/>
    <s v="United States"/>
    <n v="30000000"/>
    <n v="75513170"/>
    <n v="110993067.53014953"/>
    <n v="251.71056666666667"/>
    <n v="36426999.517607331"/>
    <s v="Columbia Pictures"/>
    <n v="113"/>
  </r>
  <r>
    <s v="Awake"/>
    <x v="0"/>
    <x v="6"/>
    <x v="27"/>
    <n v="207.3"/>
    <s v="November 30, 2007 (United States)"/>
    <x v="16"/>
    <n v="73000"/>
    <s v="Joby Harold"/>
    <s v="Joby Harold"/>
    <s v="Hayden Christensen"/>
    <s v="United States"/>
    <n v="8600000"/>
    <n v="32730062"/>
    <n v="48108296.630004816"/>
    <n v="380.58211627906979"/>
    <n v="15788741.919922817"/>
    <s v="The Weinstein Company"/>
    <n v="84"/>
  </r>
  <r>
    <s v="Dead Silence"/>
    <x v="0"/>
    <x v="4"/>
    <x v="27"/>
    <n v="207.3"/>
    <s v="March 16, 2007 (United States)"/>
    <x v="19"/>
    <n v="89000"/>
    <s v="James Wan"/>
    <s v="Leigh Whannell"/>
    <s v="Ryan Kwanten"/>
    <s v="United States"/>
    <n v="20000000"/>
    <n v="22382047"/>
    <n v="32898262.040038586"/>
    <n v="111.91023499999999"/>
    <n v="10796935.359382538"/>
    <s v="Universal Pictures"/>
    <n v="89"/>
  </r>
  <r>
    <s v="Bee Movie"/>
    <x v="1"/>
    <x v="10"/>
    <x v="27"/>
    <n v="207.3"/>
    <s v="November 2, 2007 (United States)"/>
    <x v="10"/>
    <n v="148000"/>
    <s v="Simon J. Smith"/>
    <s v="Jerry Seinfeld"/>
    <s v="Jerry Seinfeld"/>
    <s v="United States"/>
    <n v="150000000"/>
    <n v="293514336"/>
    <n v="431422181.27930528"/>
    <n v="195.67622399999999"/>
    <n v="141589163.53111434"/>
    <s v="DreamWorks Animation"/>
    <n v="91"/>
  </r>
  <r>
    <s v="The Heartbreak Kid"/>
    <x v="0"/>
    <x v="3"/>
    <x v="27"/>
    <n v="207.3"/>
    <s v="October 5, 2007 (United States)"/>
    <x v="1"/>
    <n v="88000"/>
    <s v="Bobby Farrelly"/>
    <s v="Scot Armstrong"/>
    <s v="Ben Stiller"/>
    <s v="United States"/>
    <n v="60000000"/>
    <n v="128453183"/>
    <n v="188806969.89917991"/>
    <n v="214.08863833333331"/>
    <n v="61964873.613121085"/>
    <s v="Dreamworks Pictures"/>
    <n v="116"/>
  </r>
  <r>
    <s v="Aliens vs. Predator: Requiem"/>
    <x v="0"/>
    <x v="2"/>
    <x v="27"/>
    <n v="207.3"/>
    <s v="December 25, 2007 (United States)"/>
    <x v="26"/>
    <n v="118000"/>
    <s v="Colin Strause"/>
    <s v="Shane Salerno"/>
    <s v="Reiko Aylesworth"/>
    <s v="United States"/>
    <n v="40000000"/>
    <n v="130290885"/>
    <n v="191508117.02604917"/>
    <n v="325.72721250000001"/>
    <n v="62851367.583212733"/>
    <s v="Twentieth Century Fox"/>
    <n v="94"/>
  </r>
  <r>
    <s v="Shrek the Third"/>
    <x v="1"/>
    <x v="10"/>
    <x v="27"/>
    <n v="207.3"/>
    <s v="May 18, 2007 (United States)"/>
    <x v="10"/>
    <n v="288000"/>
    <s v="Chris Miller"/>
    <s v="Jeffrey Price"/>
    <s v="Mike Myers"/>
    <s v="United States"/>
    <n v="160000000"/>
    <n v="813367380"/>
    <n v="1195528416.2373371"/>
    <n v="508.35461249999997"/>
    <n v="392362460.20260495"/>
    <s v="DreamWorks"/>
    <n v="93"/>
  </r>
  <r>
    <n v="1408"/>
    <x v="8"/>
    <x v="7"/>
    <x v="27"/>
    <n v="207.3"/>
    <s v="June 22, 2007 (United States)"/>
    <x v="8"/>
    <n v="260000"/>
    <s v="Mikael HÃ¥fstrÃ¶m"/>
    <s v="Matt Greenberg"/>
    <s v="John Cusack"/>
    <s v="United States"/>
    <n v="25000000"/>
    <n v="132963417"/>
    <n v="195436339.41099852"/>
    <n v="531.85366799999997"/>
    <n v="64140577.424023159"/>
    <s v="Dimension Films"/>
    <n v="104"/>
  </r>
  <r>
    <s v="The Kingdom"/>
    <x v="0"/>
    <x v="2"/>
    <x v="27"/>
    <n v="207.3"/>
    <s v="September 28, 2007 (United States)"/>
    <x v="9"/>
    <n v="121000"/>
    <s v="Peter Berg"/>
    <s v="Matthew Michael Carnahan"/>
    <s v="Jamie Foxx"/>
    <s v="United States"/>
    <n v="70000000"/>
    <n v="87019158"/>
    <n v="127905149.26483355"/>
    <n v="124.31308285714286"/>
    <n v="41977403.762662806"/>
    <s v="Universal Pictures"/>
    <n v="110"/>
  </r>
  <r>
    <s v="The Assassination of Jesse James by the Coward Robert Ford"/>
    <x v="0"/>
    <x v="5"/>
    <x v="27"/>
    <n v="207.3"/>
    <s v="October 19, 2007 (United States)"/>
    <x v="24"/>
    <n v="173000"/>
    <s v="Andrew Dominik"/>
    <s v="Andrew Dominik"/>
    <s v="Brad Pitt"/>
    <s v="United States"/>
    <n v="30000000"/>
    <n v="15001776"/>
    <n v="22050367.328509405"/>
    <n v="50.005920000000003"/>
    <n v="7236746.7438494936"/>
    <s v="Warner Bros."/>
    <n v="160"/>
  </r>
  <r>
    <s v="Good Luck Chuck"/>
    <x v="0"/>
    <x v="3"/>
    <x v="27"/>
    <n v="207.3"/>
    <s v="September 21, 2007 (United States)"/>
    <x v="41"/>
    <n v="87000"/>
    <s v="Mark Helfrich"/>
    <s v="Josh Stolberg"/>
    <s v="Dane Cook"/>
    <s v="United States"/>
    <n v="25000000"/>
    <n v="59768495"/>
    <n v="87850749.76603955"/>
    <n v="239.07398000000001"/>
    <n v="28831883.743367102"/>
    <s v="Lionsgate"/>
    <n v="96"/>
  </r>
  <r>
    <s v="Hostel: Part II"/>
    <x v="0"/>
    <x v="4"/>
    <x v="27"/>
    <n v="207.3"/>
    <s v="June 8, 2007 (United States)"/>
    <x v="30"/>
    <n v="87000"/>
    <s v="Eli Roth"/>
    <s v="Eli Roth"/>
    <s v="Lauren German"/>
    <s v="United States"/>
    <n v="10200000"/>
    <n v="35728183"/>
    <n v="52515086.155812822"/>
    <n v="350.27630392156863"/>
    <n v="17235013.506994694"/>
    <s v="Lionsgate"/>
    <n v="94"/>
  </r>
  <r>
    <s v="Fantastic 4: Rise of the Silver Surfer"/>
    <x v="1"/>
    <x v="2"/>
    <x v="27"/>
    <n v="207.3"/>
    <s v="June 15, 2007 (United States)"/>
    <x v="41"/>
    <n v="254000"/>
    <s v="Tim Story"/>
    <s v="Don Payne"/>
    <s v="Ioan Gruffudd"/>
    <s v="United States"/>
    <n v="130000000"/>
    <n v="301913131"/>
    <n v="443767153.95899659"/>
    <n v="232.24087"/>
    <n v="145640680.65605402"/>
    <s v="Twentieth Century Fox"/>
    <n v="92"/>
  </r>
  <r>
    <s v="The Golden Compass"/>
    <x v="8"/>
    <x v="1"/>
    <x v="27"/>
    <n v="207.3"/>
    <s v="December 7, 2007 (United States)"/>
    <x v="10"/>
    <n v="182000"/>
    <s v="Chris Weitz"/>
    <s v="Chris Weitz"/>
    <s v="Nicole Kidman"/>
    <s v="United Kingdom"/>
    <n v="180000000"/>
    <n v="372234864"/>
    <n v="547129585.43560052"/>
    <n v="206.79714666666666"/>
    <n v="179563369.03039074"/>
    <s v="New Line Cinema"/>
    <n v="113"/>
  </r>
  <r>
    <s v="Rush Hour 3"/>
    <x v="8"/>
    <x v="2"/>
    <x v="27"/>
    <n v="207.3"/>
    <s v="August 10, 2007 (United States)"/>
    <x v="19"/>
    <n v="157000"/>
    <s v="Brett Ratner"/>
    <s v="Jeff Nathanson"/>
    <s v="Jackie Chan"/>
    <s v="United States"/>
    <n v="140000000"/>
    <n v="258097122"/>
    <n v="379364173.05065119"/>
    <n v="184.35508714285714"/>
    <n v="124504159.18958032"/>
    <s v="New Line Cinema"/>
    <n v="91"/>
  </r>
  <r>
    <s v="The Babysitters"/>
    <x v="0"/>
    <x v="0"/>
    <x v="27"/>
    <n v="207.3"/>
    <s v="May 13, 2011 (Poland)"/>
    <x v="41"/>
    <n v="11000"/>
    <s v="David Ross"/>
    <s v="David Ross"/>
    <s v="Lauren Birkell"/>
    <s v="United States"/>
    <n v="0"/>
    <n v="44852"/>
    <n v="65925.732754462122"/>
    <n v="0"/>
    <n v="21636.275928605886"/>
    <s v="Forensic Films"/>
    <n v="88"/>
  </r>
  <r>
    <s v="Timecrimes"/>
    <x v="0"/>
    <x v="4"/>
    <x v="27"/>
    <n v="207.3"/>
    <s v="June 27, 2008 (Spain)"/>
    <x v="13"/>
    <n v="60000"/>
    <s v="Nacho Vigalondo"/>
    <s v="Nacho Vigalondo"/>
    <s v="Karra Elejalde"/>
    <s v="Spain"/>
    <n v="2600000"/>
    <n v="553198"/>
    <n v="813118.33381572587"/>
    <n v="21.276846153846154"/>
    <n v="266858.65894838399"/>
    <s v="Karbo Vantas Entertainment"/>
    <n v="92"/>
  </r>
  <r>
    <s v="Epic Movie"/>
    <x v="8"/>
    <x v="1"/>
    <x v="27"/>
    <n v="207.3"/>
    <s v="January 26, 2007 (United States)"/>
    <x v="69"/>
    <n v="103000"/>
    <s v="Jason Friedberg"/>
    <s v="Jason Friedberg"/>
    <s v="Kal Penn"/>
    <s v="United States"/>
    <n v="20000000"/>
    <n v="87238158"/>
    <n v="128227046.51519535"/>
    <n v="436.19079000000005"/>
    <n v="42083047.756874099"/>
    <s v="New Regency Productions"/>
    <n v="86"/>
  </r>
  <r>
    <s v="Meet the Robinsons"/>
    <x v="2"/>
    <x v="10"/>
    <x v="27"/>
    <n v="207.3"/>
    <s v="March 30, 2007 (United States)"/>
    <x v="8"/>
    <n v="91000"/>
    <s v="Stephen J. Anderson"/>
    <s v="Jon Bernstein"/>
    <s v="Daniel Hansen"/>
    <s v="United States"/>
    <n v="150000000"/>
    <n v="169333034"/>
    <n v="248894237.62566325"/>
    <n v="112.88868933333333"/>
    <n v="81685013.989387363"/>
    <s v="Walt Disney Animation Studios"/>
    <n v="95"/>
  </r>
  <r>
    <s v="Michael Clayton"/>
    <x v="0"/>
    <x v="6"/>
    <x v="27"/>
    <n v="207.3"/>
    <s v="October 12, 2007 (United States)"/>
    <x v="13"/>
    <n v="159000"/>
    <s v="Tony Gilroy"/>
    <s v="Tony Gilroy"/>
    <s v="George Clooney"/>
    <s v="United States"/>
    <n v="25000000"/>
    <n v="92991835"/>
    <n v="136684091.29040036"/>
    <n v="371.96733999999998"/>
    <n v="44858579.353593826"/>
    <s v="Samuels Media"/>
    <n v="119"/>
  </r>
  <r>
    <s v="The Bucket List"/>
    <x v="8"/>
    <x v="1"/>
    <x v="27"/>
    <n v="207.3"/>
    <s v="January 11, 2008 (United States)"/>
    <x v="34"/>
    <n v="235000"/>
    <s v="Rob Reiner"/>
    <s v="Justin Zackham"/>
    <s v="Jack Nicholson"/>
    <s v="United States"/>
    <n v="45000000"/>
    <n v="175372502"/>
    <n v="257771352.43318859"/>
    <n v="389.71667111111111"/>
    <n v="84598409.068982154"/>
    <s v="Warner Bros."/>
    <n v="97"/>
  </r>
  <r>
    <s v="Lust, Caution"/>
    <x v="5"/>
    <x v="0"/>
    <x v="27"/>
    <n v="207.3"/>
    <s v="October 26, 2007 (United States)"/>
    <x v="24"/>
    <n v="38000"/>
    <s v="Ang Lee"/>
    <s v="Eileen Chang"/>
    <s v="Tony Chiu-Wai Leung"/>
    <s v="Taiwan"/>
    <n v="15000000"/>
    <n v="67091915"/>
    <n v="98615082.009165451"/>
    <n v="447.27943333333337"/>
    <n v="32364647.853352629"/>
    <s v="Haishang Films"/>
    <n v="157"/>
  </r>
  <r>
    <s v="Charlie Wilson's War"/>
    <x v="0"/>
    <x v="5"/>
    <x v="27"/>
    <n v="207.3"/>
    <s v="December 21, 2007 (United States)"/>
    <x v="9"/>
    <n v="113000"/>
    <s v="Mike Nichols"/>
    <s v="Aaron Sorkin"/>
    <s v="Tom Hanks"/>
    <s v="United States"/>
    <n v="75000000"/>
    <n v="119483446"/>
    <n v="175622797.85914132"/>
    <n v="159.31126133333333"/>
    <n v="57637938.253738545"/>
    <s v="Universal Pictures"/>
    <n v="102"/>
  </r>
  <r>
    <s v="Paranormal Activity"/>
    <x v="0"/>
    <x v="4"/>
    <x v="27"/>
    <n v="207.3"/>
    <s v="October 16, 2009 (United States)"/>
    <x v="21"/>
    <n v="225000"/>
    <s v="Oren Peli"/>
    <s v="Oren Peli"/>
    <s v="Katie Featherston"/>
    <s v="United States"/>
    <n v="15000"/>
    <n v="193355800"/>
    <n v="284204111.23974913"/>
    <n v="1289038.6666666667"/>
    <n v="93273420.164013505"/>
    <s v="Solana Films"/>
    <n v="86"/>
  </r>
  <r>
    <s v="Freedom Writers"/>
    <x v="8"/>
    <x v="5"/>
    <x v="27"/>
    <n v="207.3"/>
    <s v="January 5, 2007 (United States)"/>
    <x v="37"/>
    <n v="72000"/>
    <s v="Richard LaGravenese"/>
    <s v="Richard LaGravenese"/>
    <s v="Hilary Swank"/>
    <s v="Germany"/>
    <n v="21000000"/>
    <n v="43095175"/>
    <n v="63343462.7231066"/>
    <n v="205.21511904761905"/>
    <n v="20788796.43029426"/>
    <s v="Paramount Pictures"/>
    <n v="123"/>
  </r>
  <r>
    <s v="Before the Devil Knows You're Dead"/>
    <x v="0"/>
    <x v="6"/>
    <x v="27"/>
    <n v="207.3"/>
    <s v="October 26, 2007 (United States)"/>
    <x v="4"/>
    <n v="99000"/>
    <s v="Sidney Lumet"/>
    <s v="Kelly Masterson"/>
    <s v="Philip Seymour Hoffman"/>
    <s v="United States"/>
    <n v="18000000"/>
    <n v="25038466"/>
    <n v="36802800.724553779"/>
    <n v="139.1025888888889"/>
    <n v="12078372.407139411"/>
    <s v="Capitol Films"/>
    <n v="117"/>
  </r>
  <r>
    <s v="In the Valley of Elah"/>
    <x v="0"/>
    <x v="6"/>
    <x v="27"/>
    <n v="207.3"/>
    <s v="September 28, 2007 (United States)"/>
    <x v="12"/>
    <n v="70000"/>
    <s v="Paul Haggis"/>
    <s v="Paul Haggis"/>
    <s v="Tommy Lee Jones"/>
    <s v="United States"/>
    <n v="0"/>
    <n v="29541790"/>
    <n v="43422013.569705732"/>
    <n v="0"/>
    <n v="14250742.884708153"/>
    <s v="Warner Independent Pictures (WIP)"/>
    <n v="121"/>
  </r>
  <r>
    <s v="Alvin and the Chipmunks"/>
    <x v="1"/>
    <x v="10"/>
    <x v="27"/>
    <n v="207.3"/>
    <s v="December 14, 2007 (United States)"/>
    <x v="33"/>
    <n v="79000"/>
    <s v="Tim Hill"/>
    <s v="Jon Vitti"/>
    <s v="Jason Lee"/>
    <s v="United States"/>
    <n v="60000000"/>
    <n v="365352546"/>
    <n v="537013607.16931975"/>
    <n v="608.92090999999994"/>
    <n v="176243389.2908828"/>
    <s v="Fox 2000 Pictures"/>
    <n v="92"/>
  </r>
  <r>
    <s v="P.S. I Love You"/>
    <x v="8"/>
    <x v="3"/>
    <x v="27"/>
    <n v="207.3"/>
    <s v="December 21, 2007 (United States)"/>
    <x v="9"/>
    <n v="203000"/>
    <s v="Richard LaGravenese"/>
    <s v="Richard LaGravenese"/>
    <s v="Hilary Swank"/>
    <s v="United States"/>
    <n v="30000000"/>
    <n v="156835339"/>
    <n v="230524494.90255666"/>
    <n v="522.78446333333341"/>
    <n v="75656217.559093103"/>
    <s v="Alcon Entertainment"/>
    <n v="126"/>
  </r>
  <r>
    <s v="Walk Hard: the Dewey Cox Story"/>
    <x v="0"/>
    <x v="3"/>
    <x v="27"/>
    <n v="207.3"/>
    <s v="December 21, 2007 (United States)"/>
    <x v="8"/>
    <n v="69000"/>
    <s v="Jake Kasdan"/>
    <s v="Judd Apatow"/>
    <s v="John C. Reilly"/>
    <s v="United States"/>
    <n v="35000000"/>
    <n v="20576198"/>
    <n v="30243934.059816688"/>
    <n v="58.789137142857143"/>
    <n v="9925807.0429329481"/>
    <s v="Apatow Productions"/>
    <n v="96"/>
  </r>
  <r>
    <s v="National Treasure: Book of Secrets"/>
    <x v="1"/>
    <x v="2"/>
    <x v="27"/>
    <n v="207.3"/>
    <s v="December 21, 2007 (United States)"/>
    <x v="16"/>
    <n v="223000"/>
    <s v="Jon Turteltaub"/>
    <s v="Marianne Wibberley"/>
    <s v="Nicolas Cage"/>
    <s v="United States"/>
    <n v="130000000"/>
    <n v="459242249"/>
    <n v="675017430.15098882"/>
    <n v="353.26326846153847"/>
    <n v="221535093.58417752"/>
    <s v="Walt Disney Pictures"/>
    <n v="124"/>
  </r>
  <r>
    <s v="Lars and the Real Girl"/>
    <x v="8"/>
    <x v="3"/>
    <x v="27"/>
    <n v="207.3"/>
    <s v="November 2, 2007 (United States)"/>
    <x v="4"/>
    <n v="141000"/>
    <s v="Craig Gillespie"/>
    <s v="Nancy Oliver"/>
    <s v="Ryan Gosling"/>
    <s v="United States"/>
    <n v="12000000"/>
    <n v="11293663"/>
    <n v="16599995.736131208"/>
    <n v="94.11385833333334"/>
    <n v="5447980.221900627"/>
    <s v="Metro-Goldwyn-Mayer (MGM)"/>
    <n v="106"/>
  </r>
  <r>
    <s v="The Orphanage"/>
    <x v="0"/>
    <x v="0"/>
    <x v="27"/>
    <n v="207.3"/>
    <s v="January 11, 2008 (United States)"/>
    <x v="34"/>
    <n v="150000"/>
    <s v="J.A. Bayona"/>
    <s v="Sergio G. SÃ¡nchez"/>
    <s v="BelÃ©n Rueda"/>
    <s v="Spain"/>
    <n v="0"/>
    <n v="78638987"/>
    <n v="115587551.08007717"/>
    <n v="0"/>
    <n v="37934870.718765073"/>
    <s v="MEDIA Programme of the European Union"/>
    <n v="105"/>
  </r>
  <r>
    <s v="The Game Plan"/>
    <x v="1"/>
    <x v="3"/>
    <x v="27"/>
    <n v="207.3"/>
    <s v="September 28, 2007 (United States)"/>
    <x v="10"/>
    <n v="61000"/>
    <s v="Andy Fickman"/>
    <s v="Nichole Millard"/>
    <s v="Dwayne Johnson"/>
    <s v="United States"/>
    <n v="22000000"/>
    <n v="147880543"/>
    <n v="217362283.89821512"/>
    <n v="672.18428636363637"/>
    <n v="71336489.628557652"/>
    <s v="Walt Disney Pictures"/>
    <n v="110"/>
  </r>
  <r>
    <s v="Hannibal Rising"/>
    <x v="0"/>
    <x v="2"/>
    <x v="27"/>
    <n v="207.3"/>
    <s v="February 9, 2007 (United States)"/>
    <x v="19"/>
    <n v="106000"/>
    <s v="Peter Webber"/>
    <s v="Thomas Harris"/>
    <s v="Gaspard Ulliel"/>
    <s v="Czech Republic"/>
    <n v="50000000"/>
    <n v="82169884"/>
    <n v="120777441.65364204"/>
    <n v="164.33976800000002"/>
    <n v="39638149.541726969"/>
    <s v="Young Hannibal Productions"/>
    <n v="121"/>
  </r>
  <r>
    <s v="Saw IV"/>
    <x v="0"/>
    <x v="6"/>
    <x v="27"/>
    <n v="207.3"/>
    <s v="October 26, 2007 (United States)"/>
    <x v="23"/>
    <n v="144000"/>
    <s v="Darren Lynn Bousman"/>
    <s v="Patrick Melton"/>
    <s v="Tobin Bell"/>
    <s v="Canada"/>
    <n v="10000000"/>
    <n v="139352633"/>
    <n v="204827531.47660393"/>
    <n v="1393.5263300000001"/>
    <n v="67222688.374336705"/>
    <s v="Twisted Pictures"/>
    <n v="93"/>
  </r>
  <r>
    <s v="Premonition"/>
    <x v="8"/>
    <x v="0"/>
    <x v="27"/>
    <n v="207.3"/>
    <s v="March 16, 2007 (United States)"/>
    <x v="23"/>
    <n v="74000"/>
    <s v="Mennan Yapo"/>
    <s v="Bill Kelly"/>
    <s v="Sandra Bullock"/>
    <s v="United States"/>
    <n v="20000000"/>
    <n v="84297309"/>
    <n v="123904438.26483355"/>
    <n v="421.48654499999998"/>
    <n v="40664403.762662806"/>
    <s v="TriStar Pictures"/>
    <n v="96"/>
  </r>
  <r>
    <s v="The Simpsons Movie"/>
    <x v="8"/>
    <x v="10"/>
    <x v="27"/>
    <n v="207.3"/>
    <s v="July 27, 2007 (United States)"/>
    <x v="4"/>
    <n v="314000"/>
    <s v="David Silverman"/>
    <s v="James L. Brooks"/>
    <s v="Dan Castellaneta"/>
    <s v="United States"/>
    <n v="75000000"/>
    <n v="536414293"/>
    <n v="788448794.39025557"/>
    <n v="715.21905733333335"/>
    <n v="258762321.75590932"/>
    <s v="Twentieth Century Fox"/>
    <n v="87"/>
  </r>
  <r>
    <s v="Teeth"/>
    <x v="0"/>
    <x v="2"/>
    <x v="27"/>
    <n v="207.3"/>
    <s v="April 3, 2008 (Singapore)"/>
    <x v="20"/>
    <n v="42000"/>
    <s v="Mitchell Lichtenstein"/>
    <s v="Mitchell Lichtenstein"/>
    <s v="Jess Weixler"/>
    <s v="United States"/>
    <n v="0"/>
    <n v="2340110"/>
    <n v="3439611.7559093097"/>
    <n v="0"/>
    <n v="1128851.9054510372"/>
    <s v="Pierpoline Films"/>
    <n v="94"/>
  </r>
  <r>
    <s v="Death at a Funeral"/>
    <x v="0"/>
    <x v="3"/>
    <x v="27"/>
    <n v="207.3"/>
    <s v="September 7, 2007 (United States)"/>
    <x v="34"/>
    <n v="111000"/>
    <s v="Frank Oz"/>
    <s v="Dean Craig"/>
    <s v="Matthew Macfadyen"/>
    <s v="United States"/>
    <n v="9000000"/>
    <n v="46789413"/>
    <n v="68773440.140376255"/>
    <n v="519.88236666666671"/>
    <n v="22570869.753979739"/>
    <s v="Sidney Kimmel Entertainment"/>
    <n v="90"/>
  </r>
  <r>
    <s v="Wild Hogs"/>
    <x v="8"/>
    <x v="2"/>
    <x v="27"/>
    <n v="207.3"/>
    <s v="March 2, 2007 (United States)"/>
    <x v="1"/>
    <n v="115000"/>
    <s v="Walt Becker"/>
    <s v="Brad Copeland"/>
    <s v="Tim Allen"/>
    <s v="United States"/>
    <n v="0"/>
    <n v="253625427"/>
    <n v="372791450.10564393"/>
    <n v="0"/>
    <n v="122347046.30969609"/>
    <s v="Touchstone Pictures"/>
    <n v="100"/>
  </r>
  <r>
    <s v="Mr. Brooks"/>
    <x v="0"/>
    <x v="6"/>
    <x v="27"/>
    <n v="207.3"/>
    <s v="June 1, 2007 (United States)"/>
    <x v="4"/>
    <n v="146000"/>
    <s v="Bruce A. Evans"/>
    <s v="Bruce A. Evans"/>
    <s v="Kevin Costner"/>
    <s v="United States"/>
    <n v="20000000"/>
    <n v="48443734"/>
    <n v="71205044.620356962"/>
    <n v="242.21867"/>
    <n v="23368902.074288473"/>
    <s v="Metro-Goldwyn-Mayer (MGM)"/>
    <n v="120"/>
  </r>
  <r>
    <s v="Vacancy"/>
    <x v="0"/>
    <x v="4"/>
    <x v="27"/>
    <n v="207.3"/>
    <s v="April 20, 2007 (United States)"/>
    <x v="19"/>
    <n v="96000"/>
    <s v="NimrÃ³d Antal"/>
    <s v="Mark L. Smith"/>
    <s v="Kate Beckinsale"/>
    <s v="United States"/>
    <n v="19000000"/>
    <n v="35442935"/>
    <n v="52095814.252291359"/>
    <n v="186.54176315789474"/>
    <n v="17097411.963338159"/>
    <s v="Screen Gems"/>
    <n v="85"/>
  </r>
  <r>
    <s v="Like Stars on Earth"/>
    <x v="1"/>
    <x v="0"/>
    <x v="27"/>
    <n v="207.3"/>
    <s v="December 21, 2007 (India)"/>
    <x v="0"/>
    <n v="177000"/>
    <s v="Aamir Khan"/>
    <s v="Amole Gupte"/>
    <s v="Darsheel Safary"/>
    <s v="India"/>
    <n v="0"/>
    <n v="21897373"/>
    <n v="32185863.739025563"/>
    <n v="0"/>
    <n v="10563132.175590931"/>
    <s v="Aamir Khan Productions"/>
    <n v="165"/>
  </r>
  <r>
    <s v="Mr. Bean's Holiday"/>
    <x v="2"/>
    <x v="3"/>
    <x v="27"/>
    <n v="207.3"/>
    <s v="August 24, 2007 (United States)"/>
    <x v="5"/>
    <n v="119000"/>
    <s v="Steve Bendelack"/>
    <s v="Rowan Atkinson"/>
    <s v="Rowan Atkinson"/>
    <s v="United Kingdom"/>
    <n v="25000000"/>
    <n v="232225908"/>
    <n v="341337357.29667145"/>
    <n v="928.9036319999999"/>
    <n v="112024075.25325616"/>
    <s v="Universal Pictures"/>
    <n v="90"/>
  </r>
  <r>
    <s v="Perfect Stranger"/>
    <x v="0"/>
    <x v="6"/>
    <x v="27"/>
    <n v="207.3"/>
    <s v="April 13, 2007 (United States)"/>
    <x v="46"/>
    <n v="46000"/>
    <s v="James Foley"/>
    <s v="Todd Komarnicki"/>
    <s v="Halle Berry"/>
    <s v="United States"/>
    <n v="60795000"/>
    <n v="73534117"/>
    <n v="108084155.57115291"/>
    <n v="120.95421827452914"/>
    <n v="35472318.861553304"/>
    <s v="Revolution Studios"/>
    <n v="109"/>
  </r>
  <r>
    <s v="The Condemned"/>
    <x v="0"/>
    <x v="2"/>
    <x v="27"/>
    <n v="207.3"/>
    <s v="April 27, 2007 (United States)"/>
    <x v="22"/>
    <n v="51000"/>
    <s v="Scott Wiper"/>
    <s v="Scott Wiper"/>
    <s v="Steve Austin"/>
    <s v="United States"/>
    <n v="0"/>
    <n v="8642858"/>
    <n v="12703708.792088758"/>
    <n v="0"/>
    <n v="4169251.3265798362"/>
    <s v="Lionsgate"/>
    <n v="113"/>
  </r>
  <r>
    <s v="The Brothers Solomon"/>
    <x v="0"/>
    <x v="3"/>
    <x v="27"/>
    <n v="207.3"/>
    <s v="September 7, 2007 (United States)"/>
    <x v="11"/>
    <n v="11000"/>
    <s v="Bob Odenkirk"/>
    <s v="Will Forte"/>
    <s v="Will Arnett"/>
    <s v="United States"/>
    <n v="10000000"/>
    <n v="1035056"/>
    <n v="1521377.5359382536"/>
    <n v="10.35056"/>
    <n v="499303.42498794018"/>
    <s v="Carsey-Werner Company"/>
    <n v="93"/>
  </r>
  <r>
    <s v="August Rush"/>
    <x v="1"/>
    <x v="0"/>
    <x v="27"/>
    <n v="207.3"/>
    <s v="November 21, 2007 (United States)"/>
    <x v="24"/>
    <n v="105000"/>
    <s v="Kirsten Sheridan"/>
    <s v="Nick Castle"/>
    <s v="Freddie Highmore"/>
    <s v="United States"/>
    <n v="30000000"/>
    <n v="66122026"/>
    <n v="97189490.21804148"/>
    <n v="220.40675333333331"/>
    <n v="31896780.51133623"/>
    <s v="Warner Bros."/>
    <n v="114"/>
  </r>
  <r>
    <s v="Music and Lyrics"/>
    <x v="8"/>
    <x v="3"/>
    <x v="27"/>
    <n v="207.3"/>
    <s v="February 14, 2007 (United States)"/>
    <x v="16"/>
    <n v="99000"/>
    <s v="Marc Lawrence"/>
    <s v="Marc Lawrence"/>
    <s v="Hugh Grant"/>
    <s v="United States"/>
    <n v="40000000"/>
    <n v="145896422"/>
    <n v="214445922.73709598"/>
    <n v="364.74105500000002"/>
    <n v="70379364.206464067"/>
    <s v="Castle Rock Entertainment"/>
    <n v="104"/>
  </r>
  <r>
    <s v="Reservation Road"/>
    <x v="0"/>
    <x v="6"/>
    <x v="27"/>
    <n v="207.3"/>
    <s v="June 19, 2008 (Germany)"/>
    <x v="17"/>
    <n v="23000"/>
    <s v="Terry George"/>
    <s v="John Burnham Schwartz"/>
    <s v="Joaquin Phoenix"/>
    <s v="United States"/>
    <n v="11000000"/>
    <n v="1783226"/>
    <n v="2621075.5533043896"/>
    <n v="16.211145454545456"/>
    <n v="860215.14712976362"/>
    <s v="Focus Features"/>
    <n v="102"/>
  </r>
  <r>
    <s v="I'm Not There"/>
    <x v="0"/>
    <x v="5"/>
    <x v="27"/>
    <n v="207.3"/>
    <s v="December 7, 2007 (United States)"/>
    <x v="15"/>
    <n v="57000"/>
    <s v="Todd Haynes"/>
    <s v="Todd Haynes"/>
    <s v="Christian Bale"/>
    <s v="Germany"/>
    <n v="20000000"/>
    <n v="11792542"/>
    <n v="17333273.262904003"/>
    <n v="58.962709999999994"/>
    <n v="5688635.7935359385"/>
    <s v="Killer Films"/>
    <n v="135"/>
  </r>
  <r>
    <s v="Reno 911! Miami"/>
    <x v="0"/>
    <x v="3"/>
    <x v="27"/>
    <n v="207.3"/>
    <s v="February 23, 2007 (United States)"/>
    <x v="23"/>
    <n v="26000"/>
    <s v="Robert Ben Garant"/>
    <s v="Robert Ben Garant"/>
    <s v="Thomas Lennon"/>
    <s v="United States"/>
    <n v="10000000"/>
    <n v="22021262"/>
    <n v="32367962.042450551"/>
    <n v="220.21261999999999"/>
    <n v="10622895.320791123"/>
    <s v="Twentieth Century Fox"/>
    <n v="84"/>
  </r>
  <r>
    <s v="The Number 23"/>
    <x v="0"/>
    <x v="6"/>
    <x v="27"/>
    <n v="207.3"/>
    <s v="February 23, 2007 (United States)"/>
    <x v="5"/>
    <n v="196000"/>
    <s v="Joel Schumacher"/>
    <s v="Fernley Phillips"/>
    <s v="Jim Carrey"/>
    <s v="United States"/>
    <n v="30000000"/>
    <n v="77677553"/>
    <n v="114174386.87457789"/>
    <n v="258.92517666666663"/>
    <n v="37471082.006753497"/>
    <s v="New Line Cinema"/>
    <n v="98"/>
  </r>
  <r>
    <s v="Shoot 'Em Up"/>
    <x v="0"/>
    <x v="2"/>
    <x v="27"/>
    <n v="207.3"/>
    <s v="September 7, 2007 (United States)"/>
    <x v="14"/>
    <n v="146000"/>
    <s v="Michael Davis"/>
    <s v="Michael Davis"/>
    <s v="Clive Owen"/>
    <s v="United States"/>
    <n v="39000000"/>
    <n v="27122238"/>
    <n v="39865633.953690298"/>
    <n v="69.544200000000004"/>
    <n v="13083568.740955139"/>
    <s v="New Line Cinema"/>
    <n v="86"/>
  </r>
  <r>
    <s v="Evan Almighty"/>
    <x v="1"/>
    <x v="3"/>
    <x v="27"/>
    <n v="207.3"/>
    <s v="June 22, 2007 (United States)"/>
    <x v="20"/>
    <n v="142000"/>
    <s v="Tom Shadyac"/>
    <s v="Steve Oedekerk"/>
    <s v="Steve Carell"/>
    <s v="United States"/>
    <n v="175000000"/>
    <n v="174440724"/>
    <n v="256401778.11287984"/>
    <n v="99.680413714285706"/>
    <n v="84148926.193921849"/>
    <s v="Universal Pictures"/>
    <n v="96"/>
  </r>
  <r>
    <s v="Dan in Real Life"/>
    <x v="8"/>
    <x v="3"/>
    <x v="27"/>
    <n v="207.3"/>
    <s v="October 26, 2007 (United States)"/>
    <x v="17"/>
    <n v="99000"/>
    <s v="Peter Hedges"/>
    <s v="Pierce Gardner"/>
    <s v="Steve Carell"/>
    <s v="United States"/>
    <n v="25000000"/>
    <n v="68474305"/>
    <n v="100646988.58417751"/>
    <n v="273.89722"/>
    <n v="33031502.653159674"/>
    <s v="Touchstone Pictures"/>
    <n v="98"/>
  </r>
  <r>
    <s v="Control"/>
    <x v="0"/>
    <x v="5"/>
    <x v="27"/>
    <n v="207.3"/>
    <s v="September 26, 2007 (France)"/>
    <x v="3"/>
    <n v="63000"/>
    <s v="Anton Corbijn"/>
    <s v="Deborah Curtis"/>
    <s v="Sam Riley"/>
    <s v="United Kingdom"/>
    <n v="0"/>
    <n v="8159508"/>
    <n v="11993256.573082488"/>
    <n v="0"/>
    <n v="3936086.8306801738"/>
    <s v="Becker Films"/>
    <n v="122"/>
  </r>
  <r>
    <s v="The Lookout"/>
    <x v="0"/>
    <x v="6"/>
    <x v="27"/>
    <n v="207.3"/>
    <s v="March 30, 2007 (United States)"/>
    <x v="9"/>
    <n v="57000"/>
    <s v="Scott Frank"/>
    <s v="Scott Frank"/>
    <s v="Joseph Gordon-Levitt"/>
    <s v="United States"/>
    <n v="16000000"/>
    <n v="5371181"/>
    <n v="7894832.8543174136"/>
    <n v="33.569881250000002"/>
    <n v="2591018.3309213701"/>
    <s v="Miramax"/>
    <n v="99"/>
  </r>
  <r>
    <s v="The Brave One"/>
    <x v="0"/>
    <x v="2"/>
    <x v="27"/>
    <n v="207.3"/>
    <s v="September 14, 2007 (United States)"/>
    <x v="17"/>
    <n v="59000"/>
    <s v="Neil Jordan"/>
    <s v="Roderick Taylor"/>
    <s v="Jodie Foster"/>
    <s v="United States"/>
    <n v="70000000"/>
    <n v="69787394"/>
    <n v="102577033.05258079"/>
    <n v="99.696277142857141"/>
    <n v="33664927.158707187"/>
    <s v="Warner Bros."/>
    <n v="122"/>
  </r>
  <r>
    <s v="I Now Pronounce You Chuck &amp; Larry"/>
    <x v="8"/>
    <x v="3"/>
    <x v="27"/>
    <n v="207.3"/>
    <s v="July 20, 2007 (United States)"/>
    <x v="23"/>
    <n v="143000"/>
    <s v="Dennis Dugan"/>
    <s v="Barry Fanaro"/>
    <s v="Adam Sandler"/>
    <s v="United States"/>
    <n v="85000000"/>
    <n v="187134117"/>
    <n v="275059167.63096958"/>
    <n v="220.15778470588234"/>
    <n v="90272125.904486254"/>
    <s v="Universal Pictures"/>
    <n v="115"/>
  </r>
  <r>
    <s v="Rogue"/>
    <x v="0"/>
    <x v="2"/>
    <x v="27"/>
    <n v="207.3"/>
    <s v="November 8, 2007 (Australia)"/>
    <x v="19"/>
    <n v="29000"/>
    <s v="Greg McLean"/>
    <s v="Greg McLean"/>
    <s v="Michael Vartan"/>
    <s v="Australia"/>
    <n v="0"/>
    <n v="4631926"/>
    <n v="6808238.5537867816"/>
    <n v="0"/>
    <n v="2234407.1394114811"/>
    <s v="Dimension Films"/>
    <n v="99"/>
  </r>
  <r>
    <s v="La Vie En Rose"/>
    <x v="8"/>
    <x v="5"/>
    <x v="27"/>
    <n v="207.3"/>
    <s v="July 20, 2007 (United States)"/>
    <x v="37"/>
    <n v="84000"/>
    <s v="Olivier Dahan"/>
    <s v="Isabelle Sobelman"/>
    <s v="Marion Cotillard"/>
    <s v="France"/>
    <n v="25000000"/>
    <n v="86274793"/>
    <n v="126811044.02846116"/>
    <n v="345.09917200000001"/>
    <n v="41618327.544621326"/>
    <s v="LÃ©gende Films"/>
    <n v="140"/>
  </r>
  <r>
    <s v="Once"/>
    <x v="0"/>
    <x v="0"/>
    <x v="27"/>
    <n v="207.3"/>
    <s v="June 15, 2007 (United States)"/>
    <x v="40"/>
    <n v="112000"/>
    <s v="John Carney"/>
    <s v="John Carney"/>
    <s v="Glen Hansard"/>
    <s v="Ireland"/>
    <n v="150000"/>
    <n v="20936722"/>
    <n v="30773850.426435113"/>
    <n v="13957.814666666667"/>
    <n v="10099721.177038109"/>
    <s v="BÃ³rd ScannÃ¡n na hÃ‰ireann"/>
    <n v="86"/>
  </r>
  <r>
    <s v="War"/>
    <x v="0"/>
    <x v="2"/>
    <x v="27"/>
    <n v="207.3"/>
    <s v="August 24, 2007 (United States)"/>
    <x v="19"/>
    <n v="87000"/>
    <s v="Philip G. Atwell"/>
    <s v="Lee Anthony Smith"/>
    <s v="Jet Li"/>
    <s v="Canada"/>
    <n v="25000000"/>
    <n v="40481352"/>
    <n v="59501533.788712002"/>
    <n v="161.925408"/>
    <n v="19527907.380607814"/>
    <s v="Lionsgate"/>
    <n v="103"/>
  </r>
  <r>
    <s v="The Visitor"/>
    <x v="8"/>
    <x v="0"/>
    <x v="27"/>
    <n v="207.3"/>
    <s v="May 23, 2008 (United States)"/>
    <x v="37"/>
    <n v="42000"/>
    <s v="Tom McCarthy"/>
    <s v="Tom McCarthy"/>
    <s v="Richard Jenkins"/>
    <s v="United States"/>
    <n v="4000000"/>
    <n v="18197518"/>
    <n v="26747630.171731785"/>
    <n v="454.93794999999994"/>
    <n v="8778349.2522913646"/>
    <s v="Groundswell Productions"/>
    <n v="104"/>
  </r>
  <r>
    <s v="Elizabeth: The Golden Age"/>
    <x v="8"/>
    <x v="5"/>
    <x v="27"/>
    <n v="207.3"/>
    <s v="October 12, 2007 (United States)"/>
    <x v="8"/>
    <n v="69000"/>
    <s v="Shekhar Kapur"/>
    <s v="William Nicholson"/>
    <s v="Cate Blanchett"/>
    <s v="United Kingdom"/>
    <n v="55000000"/>
    <n v="75782758"/>
    <n v="111389321.57549444"/>
    <n v="137.78683272727272"/>
    <n v="36557046.792088762"/>
    <s v="Universal Pictures"/>
    <n v="114"/>
  </r>
  <r>
    <s v="Waitress"/>
    <x v="8"/>
    <x v="3"/>
    <x v="27"/>
    <n v="207.3"/>
    <s v="May 25, 2007 (United States)"/>
    <x v="9"/>
    <n v="44000"/>
    <s v="Adrienne Shelly"/>
    <s v="Adrienne Shelly"/>
    <s v="Keri Russell"/>
    <s v="United States"/>
    <n v="1500000"/>
    <n v="22240529"/>
    <n v="32690251.742884703"/>
    <n v="1482.7019333333335"/>
    <n v="10728668.11384467"/>
    <s v="Night and Day Pictures"/>
    <n v="108"/>
  </r>
  <r>
    <s v="The Seeker: the Dark Is Rising"/>
    <x v="1"/>
    <x v="1"/>
    <x v="27"/>
    <n v="207.3"/>
    <s v="October 5, 2007 (United States)"/>
    <x v="25"/>
    <n v="15000"/>
    <s v="David L. Cunningham"/>
    <s v="John Hodge"/>
    <s v="Alexander Ludwig"/>
    <s v="United States"/>
    <n v="45000000"/>
    <n v="31852619"/>
    <n v="46818586.634346351"/>
    <n v="70.783597777777771"/>
    <n v="15365469.850458274"/>
    <s v="Twentieth Century Fox"/>
    <n v="99"/>
  </r>
  <r>
    <s v="No Reservations"/>
    <x v="1"/>
    <x v="3"/>
    <x v="27"/>
    <n v="207.3"/>
    <s v="July 27, 2007 (United States)"/>
    <x v="21"/>
    <n v="72000"/>
    <s v="Scott Hicks"/>
    <s v="Carol Fuchs"/>
    <s v="Catherine Zeta-Jones"/>
    <s v="United States"/>
    <n v="28000000"/>
    <n v="92601050"/>
    <n v="136109695.77906415"/>
    <n v="330.71803571428575"/>
    <n v="44670067.534973472"/>
    <s v="Castle Rock Entertainment"/>
    <n v="104"/>
  </r>
  <r>
    <s v="TMNT"/>
    <x v="1"/>
    <x v="10"/>
    <x v="27"/>
    <n v="207.3"/>
    <s v="March 23, 2007 (United States)"/>
    <x v="19"/>
    <n v="62000"/>
    <s v="Kevin Munroe"/>
    <s v="Kevin Munroe"/>
    <s v="Patrick Stewart"/>
    <s v="Hong Kong"/>
    <n v="34000000"/>
    <n v="95802916"/>
    <n v="140815959.98649299"/>
    <n v="281.77328235294118"/>
    <n v="46214624.216111913"/>
    <s v="4Kids Entertainment"/>
    <n v="103"/>
  </r>
  <r>
    <s v="The Hills Have Eyes 2"/>
    <x v="0"/>
    <x v="4"/>
    <x v="27"/>
    <n v="207.3"/>
    <s v="March 23, 2007 (United States)"/>
    <x v="27"/>
    <n v="62000"/>
    <s v="Martin Weisz"/>
    <s v="Wes Craven"/>
    <s v="Daniella Alonso"/>
    <s v="United States"/>
    <n v="15000000"/>
    <n v="37697773"/>
    <n v="55410088.919922814"/>
    <n v="251.31848666666667"/>
    <n v="18185129.281234927"/>
    <s v="Fox Atomic"/>
    <n v="89"/>
  </r>
  <r>
    <s v="Shelter"/>
    <x v="0"/>
    <x v="0"/>
    <x v="27"/>
    <n v="207.3"/>
    <s v="April 16, 2009 (Germany)"/>
    <x v="3"/>
    <n v="22000"/>
    <s v="Jonah Markowitz"/>
    <s v="Jonah Markowitz"/>
    <s v="Trevor Wright"/>
    <s v="United States"/>
    <n v="0"/>
    <n v="142666"/>
    <n v="209697.68547998069"/>
    <n v="0"/>
    <n v="68821.032320308732"/>
    <s v="GP Pictures"/>
    <n v="97"/>
  </r>
  <r>
    <s v="The Hitcher"/>
    <x v="0"/>
    <x v="6"/>
    <x v="27"/>
    <n v="207.3"/>
    <s v="January 19, 2007 (United States)"/>
    <x v="41"/>
    <n v="41000"/>
    <s v="Dave Meyers"/>
    <s v="Eric Red"/>
    <s v="Sean Bean"/>
    <s v="United States"/>
    <n v="10000000"/>
    <n v="25399945"/>
    <n v="37334120.798359863"/>
    <n v="253.99945000000002"/>
    <n v="12252747.226242162"/>
    <s v="Focus Features"/>
    <n v="84"/>
  </r>
  <r>
    <s v="Sydney White"/>
    <x v="8"/>
    <x v="3"/>
    <x v="27"/>
    <n v="207.3"/>
    <s v="September 21, 2007 (United States)"/>
    <x v="19"/>
    <n v="47000"/>
    <s v="Joe Nussbaum"/>
    <s v="Chad Gomez Creasey"/>
    <s v="Amanda Bynes"/>
    <s v="United States"/>
    <n v="16500000"/>
    <n v="13620075"/>
    <n v="20019473.480463095"/>
    <n v="82.545909090909092"/>
    <n v="6570224.3125904491"/>
    <s v="Morgan Creek Entertainment"/>
    <n v="108"/>
  </r>
  <r>
    <s v="The Kite Runner"/>
    <x v="8"/>
    <x v="0"/>
    <x v="27"/>
    <n v="207.3"/>
    <s v="January 11, 2008 (United States)"/>
    <x v="37"/>
    <n v="78000"/>
    <s v="Marc Forster"/>
    <s v="David Benioff"/>
    <s v="Khalid Abdalla"/>
    <s v="United States"/>
    <n v="20000000"/>
    <n v="75011029"/>
    <n v="110254995.35118185"/>
    <n v="375.05514500000004"/>
    <n v="36184770.381090209"/>
    <s v="Dreamworks Pictures"/>
    <n v="128"/>
  </r>
  <r>
    <s v="Reign Over Me"/>
    <x v="0"/>
    <x v="0"/>
    <x v="27"/>
    <n v="207.3"/>
    <s v="March 23, 2007 (United States)"/>
    <x v="34"/>
    <n v="94000"/>
    <s v="Mike Binder"/>
    <s v="Mike Binder"/>
    <s v="Adam Sandler"/>
    <s v="United States"/>
    <n v="20000000"/>
    <n v="22242388"/>
    <n v="32692984.194886632"/>
    <n v="111.21194000000001"/>
    <n v="10729564.881813796"/>
    <s v="Relativity Media"/>
    <n v="124"/>
  </r>
  <r>
    <s v="Bratz"/>
    <x v="1"/>
    <x v="3"/>
    <x v="27"/>
    <n v="207.3"/>
    <s v="August 3, 2007 (United States)"/>
    <x v="59"/>
    <n v="18000"/>
    <s v="Sean McNamara"/>
    <s v="Susan Estelle Jansen"/>
    <s v="Skyler Shaye"/>
    <s v="United States"/>
    <n v="20000000"/>
    <n v="26013153"/>
    <n v="38235444.858176552"/>
    <n v="130.065765"/>
    <n v="12548554.269175109"/>
    <s v="Avi Arad &amp; Associates"/>
    <n v="110"/>
  </r>
  <r>
    <s v="Daddy's Little Girls"/>
    <x v="8"/>
    <x v="0"/>
    <x v="27"/>
    <n v="207.3"/>
    <s v="February 14, 2007 (United States)"/>
    <x v="1"/>
    <n v="7200"/>
    <s v="Tyler Perry"/>
    <s v="Tyler Perry"/>
    <s v="Gabrielle Union"/>
    <s v="United States"/>
    <n v="10000000"/>
    <n v="31609243"/>
    <n v="46460860.30921369"/>
    <n v="316.09242999999998"/>
    <n v="15248067.052580802"/>
    <s v="Lions Gate Films"/>
    <n v="100"/>
  </r>
  <r>
    <s v="Becoming Jane"/>
    <x v="1"/>
    <x v="5"/>
    <x v="27"/>
    <n v="207.3"/>
    <s v="August 10, 2007 (United States)"/>
    <x v="9"/>
    <n v="59000"/>
    <s v="Julian Jarrold"/>
    <s v="Jane Austen"/>
    <s v="Anne Hathaway"/>
    <s v="United Kingdom"/>
    <n v="16500000"/>
    <n v="37407812"/>
    <n v="54983889.611191504"/>
    <n v="226.71401212121211"/>
    <n v="18045254.220935844"/>
    <s v="HanWay Films"/>
    <n v="120"/>
  </r>
  <r>
    <s v="Breach"/>
    <x v="8"/>
    <x v="5"/>
    <x v="27"/>
    <n v="207.3"/>
    <s v="February 16, 2007 (United States)"/>
    <x v="9"/>
    <n v="58000"/>
    <s v="Billy Ray"/>
    <s v="Adam Mazer"/>
    <s v="Chris Cooper"/>
    <s v="United States"/>
    <n v="0"/>
    <n v="40953935"/>
    <n v="60196160.127834052"/>
    <n v="0"/>
    <n v="19755877.954655088"/>
    <s v="Universal Pictures"/>
    <n v="110"/>
  </r>
  <r>
    <s v="In the Name of the King: A Dungeon Siege Tale"/>
    <x v="8"/>
    <x v="2"/>
    <x v="27"/>
    <n v="207.3"/>
    <s v="January 11, 2008 (United States)"/>
    <x v="51"/>
    <n v="45000"/>
    <s v="Uwe Boll"/>
    <s v="Doug Taylor"/>
    <s v="Jason Statham"/>
    <s v="Germany"/>
    <n v="60000000"/>
    <n v="13097915"/>
    <n v="19251976.365171246"/>
    <n v="21.829858333333334"/>
    <n v="6318338.15726001"/>
    <s v="Boll Kino Beteiligungs GmbH &amp; Co. KG"/>
    <n v="127"/>
  </r>
  <r>
    <s v="Balls of Fury"/>
    <x v="8"/>
    <x v="3"/>
    <x v="27"/>
    <n v="207.3"/>
    <s v="August 29, 2007 (United States)"/>
    <x v="11"/>
    <n v="41000"/>
    <s v="Robert Ben Garant"/>
    <s v="Thomas Lennon"/>
    <s v="Dan Fogler"/>
    <s v="United States"/>
    <n v="0"/>
    <n v="41739766"/>
    <n v="61351214.183309205"/>
    <n v="0"/>
    <n v="20134957.06705258"/>
    <s v="Rogue Pictures"/>
    <n v="90"/>
  </r>
  <r>
    <s v="Pathfinder"/>
    <x v="0"/>
    <x v="2"/>
    <x v="27"/>
    <n v="207.3"/>
    <s v="April 13, 2007 (United States)"/>
    <x v="20"/>
    <n v="43000"/>
    <s v="Marcus Nispel"/>
    <s v="Laeta Kalogridis"/>
    <s v="Karl Urban"/>
    <s v="United States"/>
    <n v="45000000"/>
    <n v="30984583"/>
    <n v="45542703.521948859"/>
    <n v="68.854628888888897"/>
    <n v="14946735.648818139"/>
    <s v="Twentieth Century Fox"/>
    <n v="99"/>
  </r>
  <r>
    <s v="The Comebacks"/>
    <x v="8"/>
    <x v="3"/>
    <x v="27"/>
    <n v="207.3"/>
    <s v="October 19, 2007 (United States)"/>
    <x v="36"/>
    <n v="11000"/>
    <s v="Tom Brady"/>
    <s v="Ed Yeager"/>
    <s v="David Koechner"/>
    <s v="United States"/>
    <n v="20000000"/>
    <n v="13539154"/>
    <n v="19900531.71152918"/>
    <n v="67.695769999999996"/>
    <n v="6531188.6155330436"/>
    <s v="Fox Atomic"/>
    <n v="84"/>
  </r>
  <r>
    <s v="We Own the Night"/>
    <x v="0"/>
    <x v="2"/>
    <x v="27"/>
    <n v="207.3"/>
    <s v="October 12, 2007 (United States)"/>
    <x v="8"/>
    <n v="86000"/>
    <s v="James Gray"/>
    <s v="James Gray"/>
    <s v="Joaquin Phoenix"/>
    <s v="United States"/>
    <n v="21000000"/>
    <n v="55033767"/>
    <n v="80891407.645441383"/>
    <n v="262.06555714285713"/>
    <n v="26547885.672937773"/>
    <s v="Columbia Pictures"/>
    <n v="117"/>
  </r>
  <r>
    <s v="Savage Grace"/>
    <x v="4"/>
    <x v="0"/>
    <x v="27"/>
    <n v="207.3"/>
    <s v="January 25, 2008 (Spain)"/>
    <x v="1"/>
    <n v="11000"/>
    <s v="Tom Kalin"/>
    <s v="Howard A. Rodman"/>
    <s v="Julianne Moore"/>
    <s v="France"/>
    <n v="4600000"/>
    <n v="1432799"/>
    <n v="2106000.2667631451"/>
    <n v="31.147804347826085"/>
    <n v="691171.73178967682"/>
    <s v="Celluloid Dreams"/>
    <n v="97"/>
  </r>
  <r>
    <s v="Death Sentence"/>
    <x v="0"/>
    <x v="2"/>
    <x v="27"/>
    <n v="207.3"/>
    <s v="August 31, 2007 (United States)"/>
    <x v="17"/>
    <n v="70000"/>
    <s v="James Wan"/>
    <s v="Ian Mackenzie Jeffers"/>
    <s v="Kevin Bacon"/>
    <s v="United States"/>
    <n v="20000000"/>
    <n v="16974459"/>
    <n v="24949916.340086829"/>
    <n v="84.872294999999994"/>
    <n v="8188354.5586107094"/>
    <s v="Twentieth Century Fox"/>
    <n v="105"/>
  </r>
  <r>
    <s v="The Water Horse"/>
    <x v="1"/>
    <x v="1"/>
    <x v="27"/>
    <n v="207.3"/>
    <s v="December 25, 2007 (United States)"/>
    <x v="5"/>
    <n v="39000"/>
    <s v="Jay Russell"/>
    <s v="Robert Nelson Jacobs"/>
    <s v="Emily Watson"/>
    <s v="New Zealand"/>
    <n v="40000000"/>
    <n v="103967384"/>
    <n v="152816507.01784852"/>
    <n v="259.91845999999998"/>
    <n v="50153103.714423545"/>
    <s v="Revolution Studios"/>
    <n v="112"/>
  </r>
  <r>
    <s v="Elite Squad"/>
    <x v="0"/>
    <x v="2"/>
    <x v="27"/>
    <n v="207.3"/>
    <s v="October 12, 2007 (Brazil)"/>
    <x v="45"/>
    <n v="100000"/>
    <s v="JosÃ© Padilha"/>
    <s v="AndrÃ© Batista"/>
    <s v="Wagner Moura"/>
    <s v="Brazil"/>
    <n v="4000000"/>
    <n v="14759148"/>
    <n v="21693740.451519534"/>
    <n v="368.9787"/>
    <n v="7119704.7756874096"/>
    <s v="Zazen ProduÃ§Ãµes"/>
    <n v="115"/>
  </r>
  <r>
    <s v="The Diving Bell and the Butterfly"/>
    <x v="8"/>
    <x v="5"/>
    <x v="27"/>
    <n v="207.3"/>
    <s v="February 1, 2008 (United States)"/>
    <x v="45"/>
    <n v="105000"/>
    <s v="Julian Schnabel"/>
    <s v="Ronald Harwood"/>
    <s v="Mathieu Amalric"/>
    <s v="France"/>
    <n v="0"/>
    <n v="19780116"/>
    <n v="29073812.567293774"/>
    <n v="0"/>
    <n v="9541782.9232995659"/>
    <s v="PathÃ©"/>
    <n v="112"/>
  </r>
  <r>
    <s v="My Blueberry Nights"/>
    <x v="8"/>
    <x v="0"/>
    <x v="27"/>
    <n v="207.3"/>
    <s v="November 28, 2007 (France)"/>
    <x v="14"/>
    <n v="53000"/>
    <s v="Kar-Wai Wong"/>
    <s v="Kar-Wai Wong"/>
    <s v="Norah Jones"/>
    <s v="China"/>
    <n v="10000000"/>
    <n v="22007671"/>
    <n v="32347985.304872163"/>
    <n v="220.07671000000002"/>
    <n v="10616339.122045346"/>
    <s v="Block 2 Pictures"/>
    <n v="95"/>
  </r>
  <r>
    <s v="Margot at the Wedding"/>
    <x v="0"/>
    <x v="3"/>
    <x v="27"/>
    <n v="207.3"/>
    <s v="February 21, 2008 (Australia)"/>
    <x v="22"/>
    <n v="20000"/>
    <s v="Noah Baumbach"/>
    <s v="Noah Baumbach"/>
    <s v="Nicole Kidman"/>
    <s v="United States"/>
    <n v="10000000"/>
    <n v="2900156"/>
    <n v="4262795.6256632898"/>
    <n v="29.001559999999998"/>
    <n v="1399013.9893873613"/>
    <s v="Scott Rudin Productions"/>
    <n v="91"/>
  </r>
  <r>
    <s v="The Messengers"/>
    <x v="8"/>
    <x v="0"/>
    <x v="27"/>
    <n v="207.3"/>
    <s v="February 2, 2007 (United States)"/>
    <x v="20"/>
    <n v="39000"/>
    <s v="Danny Pang"/>
    <s v="Mark Wheaton"/>
    <s v="Dylan McDermott"/>
    <s v="United States"/>
    <n v="16000000"/>
    <n v="55060212"/>
    <n v="80930277.840810403"/>
    <n v="344.12632500000001"/>
    <n v="26560642.547033284"/>
    <s v="Screen Gems"/>
    <n v="90"/>
  </r>
  <r>
    <s v="Water Lilies"/>
    <x v="3"/>
    <x v="0"/>
    <x v="27"/>
    <n v="207.3"/>
    <s v="August 15, 2007 (France)"/>
    <x v="17"/>
    <n v="11000"/>
    <s v="CÃ©line Sciamma"/>
    <s v="CÃ©line Sciamma"/>
    <s v="Pauline Acquart"/>
    <s v="France"/>
    <n v="0"/>
    <n v="628258"/>
    <n v="923445.30921369989"/>
    <n v="0"/>
    <n v="303067.05258080078"/>
    <s v="Balthazar Productions"/>
    <n v="85"/>
  </r>
  <r>
    <s v="Om Shanti Om"/>
    <x v="4"/>
    <x v="2"/>
    <x v="27"/>
    <n v="207.3"/>
    <s v="November 9, 2007 (India)"/>
    <x v="17"/>
    <n v="40000"/>
    <s v="Farah Khan"/>
    <s v="Farah Khan"/>
    <s v="Shah Rukh Khan"/>
    <s v="India"/>
    <n v="0"/>
    <n v="39997274"/>
    <n v="58790011.518572107"/>
    <n v="0"/>
    <n v="19294391.702846117"/>
    <s v="Films &amp; Casting Temple Pvt. Ltd. Sydney"/>
    <n v="162"/>
  </r>
  <r>
    <s v="Feast of Love"/>
    <x v="0"/>
    <x v="0"/>
    <x v="27"/>
    <n v="207.3"/>
    <s v="September 28, 2007 (United States)"/>
    <x v="14"/>
    <n v="16000"/>
    <s v="Robert Benton"/>
    <s v="Allison Burnett"/>
    <s v="Morgan Freeman"/>
    <s v="United States"/>
    <n v="0"/>
    <n v="5741608"/>
    <n v="8439305.1500241179"/>
    <n v="0"/>
    <n v="2769709.5996140861"/>
    <s v="GreeneStreet Films"/>
    <n v="97"/>
  </r>
  <r>
    <s v="Tyler Perry's Why Did I Get Married?"/>
    <x v="8"/>
    <x v="3"/>
    <x v="27"/>
    <n v="207.3"/>
    <s v="October 12, 2007 (United States)"/>
    <x v="23"/>
    <n v="12000"/>
    <s v="Tyler Perry"/>
    <s v="Tyler Perry"/>
    <s v="Tyler Perry"/>
    <s v="United States"/>
    <n v="15000000"/>
    <n v="55862886"/>
    <n v="82110088.587554261"/>
    <n v="372.41924"/>
    <n v="26947846.599131692"/>
    <s v="Lions Gate Films"/>
    <n v="113"/>
  </r>
  <r>
    <s v="Love in the Time of Cholera"/>
    <x v="0"/>
    <x v="0"/>
    <x v="27"/>
    <n v="207.3"/>
    <s v="November 16, 2007 (United States)"/>
    <x v="5"/>
    <n v="23000"/>
    <s v="Mike Newell"/>
    <s v="Ronald Harwood"/>
    <s v="Javier Bardem"/>
    <s v="United States"/>
    <n v="45000000"/>
    <n v="31575877"/>
    <n v="46411817.278822958"/>
    <n v="70.168615555555562"/>
    <n v="15231971.53883261"/>
    <s v="New Line Cinema"/>
    <n v="139"/>
  </r>
  <r>
    <s v="P2"/>
    <x v="0"/>
    <x v="6"/>
    <x v="27"/>
    <n v="207.3"/>
    <s v="November 9, 2007 (United States)"/>
    <x v="23"/>
    <n v="33000"/>
    <s v="Franck Khalfoun"/>
    <s v="Alexandre Aja"/>
    <s v="Rachel Nichols"/>
    <s v="United States"/>
    <n v="8000000"/>
    <n v="7766240"/>
    <n v="11415211.423058368"/>
    <n v="97.078000000000003"/>
    <n v="3746377.2310660877"/>
    <s v="P2 Productions"/>
    <n v="98"/>
  </r>
  <r>
    <s v="The Reaping"/>
    <x v="0"/>
    <x v="4"/>
    <x v="27"/>
    <n v="207.3"/>
    <s v="April 5, 2007 (United States)"/>
    <x v="41"/>
    <n v="42000"/>
    <s v="Stephen Hopkins"/>
    <s v="Carey W. Hayes"/>
    <s v="Hilary Swank"/>
    <s v="United States"/>
    <n v="40000000"/>
    <n v="62771059"/>
    <n v="92264069.837433666"/>
    <n v="156.92764749999998"/>
    <n v="30280298.601061266"/>
    <s v="Warner Bros."/>
    <n v="99"/>
  </r>
  <r>
    <s v="The Invasion"/>
    <x v="8"/>
    <x v="9"/>
    <x v="27"/>
    <n v="207.3"/>
    <s v="August 17, 2007 (United States)"/>
    <x v="23"/>
    <n v="75000"/>
    <s v="Oliver Hirschbiegel"/>
    <s v="David Kajganich"/>
    <s v="Nicole Kidman"/>
    <s v="United States"/>
    <n v="80000000"/>
    <n v="40170558"/>
    <n v="59044713.085383497"/>
    <n v="50.213197499999993"/>
    <n v="19377982.633863967"/>
    <s v="Warner Bros."/>
    <n v="99"/>
  </r>
  <r>
    <s v="Redacted"/>
    <x v="0"/>
    <x v="6"/>
    <x v="27"/>
    <n v="207.3"/>
    <s v="November 16, 2007 (Spain)"/>
    <x v="10"/>
    <n v="10000"/>
    <s v="Brian De Palma"/>
    <s v="Brian De Palma"/>
    <s v="Patrick Carroll"/>
    <s v="United States"/>
    <n v="5000000"/>
    <n v="784604"/>
    <n v="1153250.5489628557"/>
    <n v="15.692080000000001"/>
    <n v="378487.2165943078"/>
    <s v="HDNet Films"/>
    <n v="90"/>
  </r>
  <r>
    <s v="Who's Your Caddy?"/>
    <x v="8"/>
    <x v="3"/>
    <x v="27"/>
    <n v="207.3"/>
    <s v="July 27, 2007 (United States)"/>
    <x v="58"/>
    <n v="15000"/>
    <s v="Don Michael Paul"/>
    <s v="Don Michael Paul"/>
    <s v="Big Boi"/>
    <s v="United States"/>
    <n v="7000000"/>
    <n v="5713425"/>
    <n v="8397880.3545586094"/>
    <n v="81.620357142857145"/>
    <n v="2756114.3270622287"/>
    <s v="Ascendant Pictures"/>
    <n v="93"/>
  </r>
  <r>
    <s v="Persepolis"/>
    <x v="8"/>
    <x v="10"/>
    <x v="27"/>
    <n v="207.3"/>
    <s v="February 22, 2008 (United States)"/>
    <x v="45"/>
    <n v="90000"/>
    <s v="Vincent Paronnaud"/>
    <s v="Marjane Satrapi"/>
    <s v="Chiara Mastroianni"/>
    <s v="France"/>
    <n v="7300000"/>
    <n v="22783978"/>
    <n v="33489040.504582725"/>
    <n v="312.10928767123289"/>
    <n v="10990823.926676314"/>
    <s v="2.4.7. Films"/>
    <n v="96"/>
  </r>
  <r>
    <s v="The Great Debaters"/>
    <x v="8"/>
    <x v="5"/>
    <x v="27"/>
    <n v="207.3"/>
    <s v="December 25, 2007 (United States)"/>
    <x v="24"/>
    <n v="57000"/>
    <s v="Denzel Washington"/>
    <s v="Robert Eisele"/>
    <s v="Denzel Washington"/>
    <s v="United States"/>
    <n v="15000000"/>
    <n v="30271556"/>
    <n v="44494660.459237814"/>
    <n v="201.8103733333333"/>
    <n v="14602776.652194887"/>
    <s v="Harpo Films"/>
    <n v="126"/>
  </r>
  <r>
    <s v="Georgia Rule"/>
    <x v="0"/>
    <x v="3"/>
    <x v="27"/>
    <n v="207.3"/>
    <s v="May 11, 2007 (United States)"/>
    <x v="1"/>
    <n v="24000"/>
    <s v="Garry Marshall"/>
    <s v="Mark Andrus"/>
    <s v="Jane Fonda"/>
    <s v="United States"/>
    <n v="20000000"/>
    <n v="25000167"/>
    <n v="36746506.92185238"/>
    <n v="125.00083500000001"/>
    <n v="12059897.250361795"/>
    <s v="Morgan Creek Entertainment"/>
    <n v="113"/>
  </r>
  <r>
    <s v="The Nines"/>
    <x v="0"/>
    <x v="0"/>
    <x v="27"/>
    <n v="207.3"/>
    <s v="November 30, 2007 (United Kingdom)"/>
    <x v="21"/>
    <n v="33000"/>
    <s v="John August"/>
    <s v="John August"/>
    <s v="Ryan Reynolds"/>
    <s v="United States"/>
    <n v="0"/>
    <n v="130880"/>
    <n v="192374.02797877471"/>
    <n v="0"/>
    <n v="63135.552339604437"/>
    <s v="Destination Films"/>
    <n v="100"/>
  </r>
  <r>
    <s v="I Know Who Killed Me"/>
    <x v="0"/>
    <x v="6"/>
    <x v="27"/>
    <n v="207.3"/>
    <s v="July 27, 2007 (United States)"/>
    <x v="48"/>
    <n v="26000"/>
    <s v="Chris Sivertson"/>
    <s v="Jeff Hammond"/>
    <s v="Lindsay Lohan"/>
    <s v="United States"/>
    <n v="12000000"/>
    <n v="9669758"/>
    <n v="14213098.227689337"/>
    <n v="80.581316666666666"/>
    <n v="4664620.3569705738"/>
    <s v="360 Pictures"/>
    <n v="105"/>
  </r>
  <r>
    <s v="Mr. Magorium's Wonder Emporium"/>
    <x v="2"/>
    <x v="3"/>
    <x v="27"/>
    <n v="207.3"/>
    <s v="November 16, 2007 (United States)"/>
    <x v="19"/>
    <n v="44000"/>
    <s v="Zach Helm"/>
    <s v="Zach Helm"/>
    <s v="Natalie Portman"/>
    <s v="United States"/>
    <n v="65000000"/>
    <n v="69474661"/>
    <n v="102117362.30921368"/>
    <n v="106.88409384615385"/>
    <n v="33514067.0525808"/>
    <s v="Mandate Pictures"/>
    <n v="93"/>
  </r>
  <r>
    <s v="Rise: Blood Hunter"/>
    <x v="0"/>
    <x v="2"/>
    <x v="27"/>
    <n v="207.3"/>
    <s v="July 6, 2007 (Turkey)"/>
    <x v="38"/>
    <n v="12000"/>
    <s v="Sebastian Gutierrez"/>
    <s v="Sebastian Gutierrez"/>
    <s v="Lucy Liu"/>
    <s v="United States"/>
    <n v="0"/>
    <n v="2850927"/>
    <n v="4190436.3574529663"/>
    <n v="0"/>
    <n v="1375266.2807525326"/>
    <s v="Mandate Pictures"/>
    <n v="97"/>
  </r>
  <r>
    <s v="Hotel for Dogs"/>
    <x v="1"/>
    <x v="3"/>
    <x v="27"/>
    <n v="207.3"/>
    <s v="January 16, 2009 (United States)"/>
    <x v="20"/>
    <n v="22000"/>
    <s v="Thor Freudenthal"/>
    <s v="Jeff Lowell"/>
    <s v="Emma Roberts"/>
    <s v="Germany"/>
    <n v="35000000"/>
    <n v="117252578"/>
    <n v="172343755.50699466"/>
    <n v="335.0073657142857"/>
    <n v="56561783.888084903"/>
    <s v="Dreamworks Pictures"/>
    <n v="100"/>
  </r>
  <r>
    <s v="Because I Said So"/>
    <x v="8"/>
    <x v="3"/>
    <x v="27"/>
    <n v="207.3"/>
    <s v="February 2, 2007 (United States)"/>
    <x v="46"/>
    <n v="38000"/>
    <s v="Michael Lehmann"/>
    <s v="Karen Leigh Hopkins"/>
    <s v="Diane Keaton"/>
    <s v="United States"/>
    <n v="0"/>
    <n v="69485490"/>
    <n v="102133279.31982632"/>
    <n v="0"/>
    <n v="33519290.882778581"/>
    <s v="Universal Pictures"/>
    <n v="102"/>
  </r>
  <r>
    <s v="4 Months, 3 Weeks and 2 Days"/>
    <x v="4"/>
    <x v="0"/>
    <x v="27"/>
    <n v="207.3"/>
    <s v="September 14, 2007 (Romania)"/>
    <x v="6"/>
    <n v="58000"/>
    <s v="Cristian Mungiu"/>
    <s v="Cristian Mungiu"/>
    <s v="Anamaria Marinca"/>
    <s v="Romania"/>
    <n v="0"/>
    <n v="10174839"/>
    <n v="14955491.767004339"/>
    <n v="0"/>
    <n v="4908267.7279305356"/>
    <s v="Mobra Films"/>
    <n v="113"/>
  </r>
  <r>
    <s v="Fred Claus"/>
    <x v="1"/>
    <x v="3"/>
    <x v="27"/>
    <n v="207.3"/>
    <s v="November 9, 2007 (United States)"/>
    <x v="41"/>
    <n v="41000"/>
    <s v="David Dobkin"/>
    <s v="Dan Fogelman"/>
    <s v="Vince Vaughn"/>
    <s v="United States"/>
    <n v="100000000"/>
    <n v="97838349"/>
    <n v="143807742.11432704"/>
    <n v="97.838349000000008"/>
    <n v="47196502.170767002"/>
    <s v="Warner Bros."/>
    <n v="116"/>
  </r>
  <r>
    <s v="Sex and Death 101"/>
    <x v="0"/>
    <x v="3"/>
    <x v="27"/>
    <n v="207.3"/>
    <s v="February 22, 2008 (United States)"/>
    <x v="23"/>
    <n v="11000"/>
    <s v="Daniel Waters"/>
    <s v="Daniel Waters"/>
    <s v="Robert Wisdom"/>
    <s v="United States"/>
    <n v="5000000"/>
    <n v="1229330"/>
    <n v="1806931.263868789"/>
    <n v="24.586600000000001"/>
    <n v="593019.77809937287"/>
    <s v="Avenue Pictures"/>
    <n v="117"/>
  </r>
  <r>
    <s v="Lions for Lambs"/>
    <x v="0"/>
    <x v="6"/>
    <x v="27"/>
    <n v="207.3"/>
    <s v="November 9, 2007 (United States)"/>
    <x v="19"/>
    <n v="48000"/>
    <s v="Robert Redford"/>
    <s v="Matthew Michael Carnahan"/>
    <s v="Tom Cruise"/>
    <s v="United States"/>
    <n v="35000000"/>
    <n v="64811540"/>
    <n v="95263271.770381078"/>
    <n v="185.17582857142858"/>
    <n v="31264611.673902556"/>
    <s v="Metro-Goldwyn-Mayer (MGM)"/>
    <n v="92"/>
  </r>
  <r>
    <s v="Captivity"/>
    <x v="0"/>
    <x v="6"/>
    <x v="27"/>
    <n v="207.3"/>
    <s v="July 13, 2007 (United States)"/>
    <x v="26"/>
    <n v="23000"/>
    <s v="Roland JoffÃ©"/>
    <s v="Larry Cohen"/>
    <s v="Elisha Cuthbert"/>
    <s v="United States"/>
    <n v="17000000"/>
    <n v="10921200"/>
    <n v="16052530.824891459"/>
    <n v="64.242352941176478"/>
    <n v="5268306.8017366137"/>
    <s v="Captivity Productions"/>
    <n v="96"/>
  </r>
  <r>
    <s v="Charlie Bartlett"/>
    <x v="0"/>
    <x v="3"/>
    <x v="27"/>
    <n v="207.3"/>
    <s v="February 22, 2008 (United States)"/>
    <x v="9"/>
    <n v="64000"/>
    <s v="Jon Poll"/>
    <s v="Gustin Nash"/>
    <s v="Anton Yelchin"/>
    <s v="United States"/>
    <n v="12000000"/>
    <n v="5254986"/>
    <n v="7724043.5803183783"/>
    <n v="43.791550000000001"/>
    <n v="2534966.7149059335"/>
    <s v="Metro-Goldwyn-Mayer (MGM)"/>
    <n v="97"/>
  </r>
  <r>
    <s v="The Invisible"/>
    <x v="8"/>
    <x v="6"/>
    <x v="27"/>
    <n v="207.3"/>
    <s v="April 27, 2007 (United States)"/>
    <x v="19"/>
    <n v="35000"/>
    <s v="David S. Goyer"/>
    <s v="Mick Davis"/>
    <s v="Justin Chatwin"/>
    <s v="United States"/>
    <n v="30000000"/>
    <n v="26810113"/>
    <n v="39406856.879401825"/>
    <n v="89.367043333333328"/>
    <n v="12933001.929570671"/>
    <s v="Hollywood Pictures"/>
    <n v="102"/>
  </r>
  <r>
    <s v="Underdog"/>
    <x v="1"/>
    <x v="2"/>
    <x v="27"/>
    <n v="207.3"/>
    <s v="August 3, 2007 (United States)"/>
    <x v="25"/>
    <n v="20000"/>
    <s v="Frederik Du Chau"/>
    <s v="Adam Rifkin"/>
    <s v="Peter Dinklage"/>
    <s v="United States"/>
    <n v="0"/>
    <n v="65270477"/>
    <n v="95937840.530149534"/>
    <n v="0"/>
    <n v="31485999.517607331"/>
    <s v="Have No Fear Productions"/>
    <n v="84"/>
  </r>
  <r>
    <s v="The Last Legion"/>
    <x v="8"/>
    <x v="2"/>
    <x v="27"/>
    <n v="207.3"/>
    <s v="August 17, 2007 (United States)"/>
    <x v="20"/>
    <n v="35000"/>
    <s v="Doug Lefler"/>
    <s v="Jez Butterworth"/>
    <s v="Colin Firth"/>
    <s v="United Kingdom"/>
    <n v="35000000"/>
    <n v="25303038"/>
    <n v="37191681.999999993"/>
    <n v="72.294394285714276"/>
    <n v="12206000"/>
    <s v="Dino De Laurentiis Company"/>
    <n v="101"/>
  </r>
  <r>
    <s v="Diary of the Dead"/>
    <x v="0"/>
    <x v="7"/>
    <x v="27"/>
    <n v="207.3"/>
    <s v="February 22, 2008 (United States)"/>
    <x v="41"/>
    <n v="46000"/>
    <s v="George A. Romero"/>
    <s v="George A. Romero"/>
    <s v="Michelle Morgan"/>
    <s v="United States"/>
    <n v="2000000"/>
    <n v="5540941"/>
    <n v="8144354.6681138435"/>
    <n v="277.04705000000001"/>
    <n v="2672909.3101784852"/>
    <s v="Artfire Films"/>
    <n v="95"/>
  </r>
  <r>
    <s v="Evangelion: 1.0 You Are (Not) Alone"/>
    <x v="8"/>
    <x v="10"/>
    <x v="27"/>
    <n v="207.3"/>
    <s v="September 1, 2007 (Japan)"/>
    <x v="3"/>
    <n v="19000"/>
    <s v="Masayuki"/>
    <s v="Hideaki Anno"/>
    <s v="Megumi Ogata"/>
    <s v="Japan"/>
    <n v="0"/>
    <n v="16444137"/>
    <n v="24170422.305354554"/>
    <n v="0"/>
    <n v="7932531.1143270629"/>
    <s v="Gainax"/>
    <n v="98"/>
  </r>
  <r>
    <s v="Mongol: The Rise of Genghis Khan"/>
    <x v="0"/>
    <x v="2"/>
    <x v="27"/>
    <n v="207.3"/>
    <s v="July 4, 2008 (United States)"/>
    <x v="13"/>
    <n v="45000"/>
    <s v="Sergei Bodrov"/>
    <s v="Arif Aliev"/>
    <s v="Tadanobu Asano"/>
    <s v="Russia"/>
    <n v="18000000"/>
    <n v="26527510"/>
    <n v="38991472.730342492"/>
    <n v="147.37505555555555"/>
    <n v="12796676.31452002"/>
    <s v="CTB Film Company"/>
    <n v="126"/>
  </r>
  <r>
    <s v="Eagle vs Shark"/>
    <x v="0"/>
    <x v="3"/>
    <x v="27"/>
    <n v="207.3"/>
    <s v="August 30, 2007 (New Zealand)"/>
    <x v="8"/>
    <n v="24000"/>
    <s v="Taika Waititi"/>
    <s v="Loren Taylor"/>
    <s v="Loren Taylor"/>
    <s v="New Zealand"/>
    <n v="0"/>
    <n v="1298037"/>
    <n v="1907920.2793053542"/>
    <n v="0"/>
    <n v="626163.53111432702"/>
    <s v="New Zealand Film Commission"/>
    <n v="88"/>
  </r>
  <r>
    <s v="Towelhead"/>
    <x v="0"/>
    <x v="0"/>
    <x v="27"/>
    <n v="207.3"/>
    <s v="September 26, 2008 (United States)"/>
    <x v="15"/>
    <n v="11000"/>
    <s v="Alan Ball"/>
    <s v="Alan Ball"/>
    <s v="Summer Bishil"/>
    <s v="United States"/>
    <n v="0"/>
    <n v="691733"/>
    <n v="1016744.0670525806"/>
    <n v="0"/>
    <n v="333686.92715870717"/>
    <s v="Indian Paintbrush"/>
    <n v="124"/>
  </r>
  <r>
    <s v="The Life Before Her Eyes"/>
    <x v="0"/>
    <x v="0"/>
    <x v="27"/>
    <n v="207.3"/>
    <s v="September 5, 2008 (Poland)"/>
    <x v="21"/>
    <n v="14000"/>
    <s v="Vadim Perelman"/>
    <s v="Laura Kasischke"/>
    <s v="Uma Thurman"/>
    <s v="United States"/>
    <n v="13000000"/>
    <n v="7248490"/>
    <n v="10654196.348287504"/>
    <n v="55.757615384615391"/>
    <n v="3496618.4273999035"/>
    <s v="2929 Productions"/>
    <n v="90"/>
  </r>
  <r>
    <s v="The Counterfeiters"/>
    <x v="0"/>
    <x v="6"/>
    <x v="27"/>
    <n v="207.3"/>
    <s v="April 18, 2008 (United States)"/>
    <x v="37"/>
    <n v="44000"/>
    <s v="Stefan Ruzowitzky"/>
    <s v="Adolf Burger"/>
    <s v="Karl Markovics"/>
    <s v="Austria"/>
    <n v="0"/>
    <n v="18814713"/>
    <n v="27654814.525325611"/>
    <n v="0"/>
    <n v="9076079.5947901588"/>
    <s v="Magnolia Filmproduktion"/>
    <n v="99"/>
  </r>
  <r>
    <s v="Shotgun Stories"/>
    <x v="8"/>
    <x v="0"/>
    <x v="27"/>
    <n v="207.3"/>
    <s v="March 26, 2008 (United States)"/>
    <x v="13"/>
    <n v="10000"/>
    <s v="Jeff Nichols"/>
    <s v="Jeff Nichols"/>
    <s v="Michael Shannon"/>
    <s v="United States"/>
    <n v="0"/>
    <n v="185699"/>
    <n v="272949.76025084418"/>
    <n v="0"/>
    <n v="89579.83598649301"/>
    <s v="A Lucky Old Sun Production"/>
    <n v="92"/>
  </r>
  <r>
    <s v="Nancy Drew"/>
    <x v="1"/>
    <x v="3"/>
    <x v="27"/>
    <n v="207.3"/>
    <s v="June 15, 2007 (United States)"/>
    <x v="23"/>
    <n v="20000"/>
    <s v="Andrew Fleming"/>
    <s v="Andrew Fleming"/>
    <s v="Emma Roberts"/>
    <s v="United States"/>
    <n v="20000000"/>
    <n v="30666930"/>
    <n v="45075801.114327058"/>
    <n v="153.33464999999998"/>
    <n v="14793502.170767006"/>
    <s v="Warner Bros."/>
    <n v="99"/>
  </r>
  <r>
    <s v="In the Land of Women"/>
    <x v="8"/>
    <x v="3"/>
    <x v="27"/>
    <n v="207.3"/>
    <s v="April 20, 2007 (United States)"/>
    <x v="5"/>
    <n v="31000"/>
    <s v="Jonathan Kasdan"/>
    <s v="Jonathan Kasdan"/>
    <s v="Adam Brody"/>
    <s v="United States"/>
    <n v="10000000"/>
    <n v="17562071"/>
    <n v="25813618.107573561"/>
    <n v="175.62071"/>
    <n v="8471814.2788229622"/>
    <s v="Castle Rock Entertainment"/>
    <n v="97"/>
  </r>
  <r>
    <s v="Joshua"/>
    <x v="0"/>
    <x v="0"/>
    <x v="27"/>
    <n v="207.3"/>
    <s v="July 13, 2007 (United States)"/>
    <x v="23"/>
    <n v="12000"/>
    <s v="George Ratliff"/>
    <s v="David Gilbert"/>
    <s v="Sam Rockwell"/>
    <s v="United States"/>
    <n v="0"/>
    <n v="719968"/>
    <n v="1058245.2947419197"/>
    <n v="0"/>
    <n v="347307.28412928124"/>
    <s v="ATO Pictures"/>
    <n v="106"/>
  </r>
  <r>
    <s v="Jab We Met"/>
    <x v="4"/>
    <x v="3"/>
    <x v="27"/>
    <n v="207.3"/>
    <s v="October 26, 2007 (United States)"/>
    <x v="6"/>
    <n v="49000"/>
    <s v="Imtiaz Ali"/>
    <s v="Imtiaz Ali"/>
    <s v="Shahid Kapoor"/>
    <s v="India"/>
    <n v="0"/>
    <n v="10065630"/>
    <n v="14794970.868306801"/>
    <n v="0"/>
    <n v="4855586.1070911726"/>
    <s v="Shree Ashtavinayak Cine Vision"/>
    <n v="138"/>
  </r>
  <r>
    <s v="Rendition"/>
    <x v="0"/>
    <x v="0"/>
    <x v="27"/>
    <n v="207.3"/>
    <s v="October 19, 2007 (United States)"/>
    <x v="8"/>
    <n v="55000"/>
    <s v="Gavin Hood"/>
    <s v="Kelley Sane"/>
    <s v="Reese Witherspoon"/>
    <s v="United States"/>
    <n v="27500000"/>
    <n v="27066382"/>
    <n v="39783533.986492999"/>
    <n v="98.423207272727282"/>
    <n v="13056624.216111915"/>
    <s v="Anonymous Content"/>
    <n v="122"/>
  </r>
  <r>
    <s v="License to Wed"/>
    <x v="8"/>
    <x v="3"/>
    <x v="27"/>
    <n v="207.3"/>
    <s v="July 3, 2007 (United States)"/>
    <x v="11"/>
    <n v="38000"/>
    <s v="Ken Kwapis"/>
    <s v="Kim Barker"/>
    <s v="Mandy Moore"/>
    <s v="United States"/>
    <n v="35000000"/>
    <n v="70181325"/>
    <n v="103156052.71345875"/>
    <n v="200.51807142857143"/>
    <n v="33854956.584659912"/>
    <s v="Warner Bros."/>
    <n v="91"/>
  </r>
  <r>
    <s v="88 Minutes"/>
    <x v="0"/>
    <x v="6"/>
    <x v="27"/>
    <n v="207.3"/>
    <s v="April 18, 2008 (United States)"/>
    <x v="23"/>
    <n v="75000"/>
    <s v="Jon Avnet"/>
    <s v="Gary Scott Thompson"/>
    <s v="Al Pacino"/>
    <s v="United States"/>
    <n v="30000000"/>
    <n v="32593385"/>
    <n v="47907401.878919438"/>
    <n v="108.64461666666668"/>
    <n v="15722809.937288953"/>
    <s v="Millennium Films"/>
    <n v="108"/>
  </r>
  <r>
    <s v="The Last Mimzy"/>
    <x v="1"/>
    <x v="2"/>
    <x v="27"/>
    <n v="207.3"/>
    <s v="March 23, 2007 (United States)"/>
    <x v="19"/>
    <n v="21000"/>
    <s v="Robert Shaye"/>
    <s v="Bruce Joel Rubin"/>
    <s v="Joely Richardson"/>
    <s v="United States"/>
    <n v="0"/>
    <n v="27308918"/>
    <n v="40140025.637240708"/>
    <n v="0"/>
    <n v="13173621.804148577"/>
    <s v="New Line Cinema"/>
    <n v="90"/>
  </r>
  <r>
    <s v="Primeval"/>
    <x v="0"/>
    <x v="2"/>
    <x v="27"/>
    <n v="207.3"/>
    <s v="January 12, 2007 (United States)"/>
    <x v="25"/>
    <n v="13000"/>
    <s v="Michael Katleman"/>
    <s v="John Brancato"/>
    <s v="Dominic Purcell"/>
    <s v="United States"/>
    <n v="0"/>
    <n v="15291277"/>
    <n v="22475890.506029904"/>
    <n v="0"/>
    <n v="7376399.903521467"/>
    <s v="Hollywood Pictures"/>
    <n v="93"/>
  </r>
  <r>
    <s v="Smiley Face"/>
    <x v="0"/>
    <x v="3"/>
    <x v="27"/>
    <n v="207.3"/>
    <s v="January 16, 2008 (France)"/>
    <x v="1"/>
    <n v="17000"/>
    <s v="Gregg Araki"/>
    <s v="Dylan Haggerty"/>
    <s v="Anna Faris"/>
    <s v="United States"/>
    <n v="0"/>
    <n v="179381"/>
    <n v="263663.2450554751"/>
    <n v="0"/>
    <n v="86532.079112397492"/>
    <s v="Anonymous Content"/>
    <n v="85"/>
  </r>
  <r>
    <s v="Boarding Gate"/>
    <x v="0"/>
    <x v="0"/>
    <x v="27"/>
    <n v="207.3"/>
    <s v="August 22, 2007 (France)"/>
    <x v="27"/>
    <n v="3600"/>
    <s v="Olivier Assayas"/>
    <s v="Olivier Assayas"/>
    <s v="Asia Argento"/>
    <s v="France"/>
    <n v="0"/>
    <n v="586888"/>
    <n v="862637.59575494437"/>
    <n v="0"/>
    <n v="283110.46792088763"/>
    <s v="Canal+"/>
    <n v="106"/>
  </r>
  <r>
    <s v="Meet Bill"/>
    <x v="0"/>
    <x v="3"/>
    <x v="27"/>
    <n v="207.3"/>
    <s v="June 18, 2008 (Iceland)"/>
    <x v="19"/>
    <n v="20000"/>
    <s v="Bernie Goldmann"/>
    <s v="Melisa Wallack"/>
    <s v="Aaron Eckhart"/>
    <s v="United States"/>
    <n v="0"/>
    <n v="346592"/>
    <n v="509438.4100337674"/>
    <n v="0"/>
    <n v="167193.43945972022"/>
    <s v="GreeneStreet Films"/>
    <n v="93"/>
  </r>
  <r>
    <s v="Stomp the Yard"/>
    <x v="8"/>
    <x v="0"/>
    <x v="27"/>
    <n v="207.3"/>
    <s v="January 12, 2007 (United States)"/>
    <x v="20"/>
    <n v="22000"/>
    <s v="Sylvain White"/>
    <s v="Robert Adetuyi"/>
    <s v="Columbus Short"/>
    <s v="United States"/>
    <n v="13000000"/>
    <n v="75511123"/>
    <n v="110990058.74626145"/>
    <n v="580.85479230769238"/>
    <n v="36426012.059816688"/>
    <s v="Rainforest Films"/>
    <n v="115"/>
  </r>
  <r>
    <s v="Hounddog"/>
    <x v="0"/>
    <x v="0"/>
    <x v="27"/>
    <n v="207.3"/>
    <s v="January 22, 2007 (United States)"/>
    <x v="21"/>
    <n v="6000"/>
    <s v="Deborah Kampmeier"/>
    <s v="Deborah Kampmeier"/>
    <s v="Dakota Fanning"/>
    <s v="United States"/>
    <n v="3750000"/>
    <n v="131961"/>
    <n v="193962.93632416785"/>
    <n v="3.5189600000000003"/>
    <n v="63657.01881331404"/>
    <s v="Deerjen Films"/>
    <n v="102"/>
  </r>
  <r>
    <s v="The Savages"/>
    <x v="0"/>
    <x v="3"/>
    <x v="27"/>
    <n v="207.3"/>
    <s v="February 1, 2008 (United States)"/>
    <x v="12"/>
    <n v="36000"/>
    <s v="Tamara Jenkins"/>
    <s v="Tamara Jenkins"/>
    <s v="Laura Linney"/>
    <s v="United States"/>
    <n v="0"/>
    <n v="10653221"/>
    <n v="15658641.768933911"/>
    <n v="0"/>
    <n v="5139035.6970574046"/>
    <s v="Fox Searchlight Pictures"/>
    <n v="113"/>
  </r>
  <r>
    <s v="Cassandra's Dream"/>
    <x v="8"/>
    <x v="6"/>
    <x v="27"/>
    <n v="207.3"/>
    <s v="January 18, 2008 (United States)"/>
    <x v="17"/>
    <n v="51000"/>
    <s v="Woody Allen"/>
    <s v="Woody Allen"/>
    <s v="Colin Farrell"/>
    <s v="United States"/>
    <n v="0"/>
    <n v="22687639"/>
    <n v="33347436.58128316"/>
    <n v="0"/>
    <n v="10944350.699469369"/>
    <s v="Iberville Productions"/>
    <n v="108"/>
  </r>
  <r>
    <s v="Chapter 27"/>
    <x v="0"/>
    <x v="5"/>
    <x v="27"/>
    <n v="207.3"/>
    <s v="December 15, 2007 (Japan)"/>
    <x v="46"/>
    <n v="11000"/>
    <s v="J.P. Schaefer"/>
    <s v="J.P. Schaefer"/>
    <s v="Chuck Cooper"/>
    <s v="Canada"/>
    <n v="0"/>
    <n v="187488"/>
    <n v="275579.32272069459"/>
    <n v="0"/>
    <n v="90442.836468885682"/>
    <s v="Peace Arch Entertainment Group"/>
    <n v="84"/>
  </r>
  <r>
    <s v="The Jane Austen Book Club"/>
    <x v="8"/>
    <x v="3"/>
    <x v="27"/>
    <n v="207.3"/>
    <s v="October 5, 2007 (United States)"/>
    <x v="8"/>
    <n v="27000"/>
    <s v="Robin Swicord"/>
    <s v="Robin Swicord"/>
    <s v="Kathy Baker"/>
    <s v="United States"/>
    <n v="0"/>
    <n v="7163566"/>
    <n v="10529370.767969126"/>
    <n v="0"/>
    <n v="3455651.7124939701"/>
    <s v="Mockingbird Pictures"/>
    <n v="106"/>
  </r>
  <r>
    <s v="Postal"/>
    <x v="0"/>
    <x v="2"/>
    <x v="27"/>
    <n v="207.3"/>
    <s v="October 18, 2007 (Germany)"/>
    <x v="54"/>
    <n v="22000"/>
    <s v="Uwe Boll"/>
    <s v="Uwe Boll"/>
    <s v="Zack Ward"/>
    <s v="United States"/>
    <n v="15000000"/>
    <n v="146741"/>
    <n v="215687.32609744329"/>
    <n v="0.97827333333333333"/>
    <n v="70786.7824409069"/>
    <s v="Boll Kino Beteiligungs GmbH &amp; Co. KG"/>
    <n v="100"/>
  </r>
  <r>
    <s v="The Hunting Party"/>
    <x v="0"/>
    <x v="1"/>
    <x v="27"/>
    <n v="207.3"/>
    <s v="September 21, 2007 (United States)"/>
    <x v="8"/>
    <n v="25000"/>
    <s v="Richard Shepard"/>
    <s v="Richard Shepard"/>
    <s v="Richard Gere"/>
    <s v="United States"/>
    <n v="25000000"/>
    <n v="7674033"/>
    <n v="11279680.921852386"/>
    <n v="30.696131999999999"/>
    <n v="3701897.2503617946"/>
    <s v="Intermedia"/>
    <n v="101"/>
  </r>
  <r>
    <s v="Son of Rambow"/>
    <x v="8"/>
    <x v="2"/>
    <x v="27"/>
    <n v="207.3"/>
    <s v="May 23, 2008 (United States)"/>
    <x v="9"/>
    <n v="31000"/>
    <s v="Garth Jennings"/>
    <s v="Garth Jennings"/>
    <s v="Bill Milner"/>
    <s v="United Kingdom"/>
    <n v="0"/>
    <n v="10871449"/>
    <n v="15979404.294741917"/>
    <n v="0"/>
    <n v="5244307.2841292815"/>
    <s v="Hammer &amp; Tongs"/>
    <n v="96"/>
  </r>
  <r>
    <s v="Things We Lost in the Fire"/>
    <x v="0"/>
    <x v="0"/>
    <x v="27"/>
    <n v="207.3"/>
    <s v="October 19, 2007 (United States)"/>
    <x v="13"/>
    <n v="28000"/>
    <s v="Susanne Bier"/>
    <s v="Allan Loeb"/>
    <s v="Halle Berry"/>
    <s v="United States"/>
    <n v="16000000"/>
    <n v="8591255"/>
    <n v="12627860.098890495"/>
    <n v="53.695343749999999"/>
    <n v="4144358.4177520503"/>
    <s v="Dreamworks Pictures"/>
    <n v="118"/>
  </r>
  <r>
    <s v="The Dark Knight"/>
    <x v="8"/>
    <x v="2"/>
    <x v="28"/>
    <n v="215.3"/>
    <s v="July 18, 2008 (United States)"/>
    <x v="71"/>
    <n v="2400000"/>
    <s v="Christopher Nolan"/>
    <s v="Jonathan Nolan"/>
    <s v="Christian Bale"/>
    <s v="United States"/>
    <n v="185000000"/>
    <n v="1005973645"/>
    <n v="1423688665.2647469"/>
    <n v="543.76953783783779"/>
    <n v="467242751.97398978"/>
    <s v="Warner Bros."/>
    <n v="152"/>
  </r>
  <r>
    <s v="Twilight"/>
    <x v="8"/>
    <x v="0"/>
    <x v="28"/>
    <n v="215.3"/>
    <s v="November 21, 2008 (United States)"/>
    <x v="33"/>
    <n v="435000"/>
    <s v="Catherine Hardwicke"/>
    <s v="Melissa Rosenberg"/>
    <s v="Kristen Stewart"/>
    <s v="United States"/>
    <n v="37000000"/>
    <n v="408430415"/>
    <n v="578024837.20622385"/>
    <n v="1103.8659864864865"/>
    <n v="189702933.1165815"/>
    <s v="Summit Entertainment"/>
    <n v="122"/>
  </r>
  <r>
    <s v="Iron Man"/>
    <x v="8"/>
    <x v="2"/>
    <x v="28"/>
    <n v="215.3"/>
    <s v="May 2, 2008 (United States)"/>
    <x v="6"/>
    <n v="969000"/>
    <s v="Jon Favreau"/>
    <s v="Mark Fergus"/>
    <s v="Robert Downey Jr."/>
    <s v="United States"/>
    <n v="140000000"/>
    <n v="585796247"/>
    <n v="829039091.78309333"/>
    <n v="418.42589071428574"/>
    <n v="272083718.99674875"/>
    <s v="Paramount Pictures"/>
    <n v="126"/>
  </r>
  <r>
    <s v="The Incredible Hulk"/>
    <x v="8"/>
    <x v="2"/>
    <x v="28"/>
    <n v="215.3"/>
    <s v="June 13, 2008 (United States)"/>
    <x v="17"/>
    <n v="448000"/>
    <s v="Louis Leterrier"/>
    <s v="Zak Penn"/>
    <s v="Edward Norton"/>
    <s v="United States"/>
    <n v="150000000"/>
    <n v="264770996"/>
    <n v="374713063.08035296"/>
    <n v="176.51399733333332"/>
    <n v="122977703.66929865"/>
    <s v="Universal Pictures"/>
    <n v="112"/>
  </r>
  <r>
    <s v="Kung Fu Panda"/>
    <x v="1"/>
    <x v="10"/>
    <x v="28"/>
    <n v="215.3"/>
    <s v="June 6, 2008 (United States)"/>
    <x v="37"/>
    <n v="432000"/>
    <s v="Mark Osborne"/>
    <s v="Jonathan Aibel"/>
    <s v="Jack Black"/>
    <s v="United States"/>
    <n v="130000000"/>
    <n v="631746197"/>
    <n v="894069048.88945651"/>
    <n v="485.95861307692314"/>
    <n v="293426008.8248955"/>
    <s v="DreamWorks Animation"/>
    <n v="92"/>
  </r>
  <r>
    <s v="Tropic Thunder"/>
    <x v="0"/>
    <x v="2"/>
    <x v="28"/>
    <n v="215.3"/>
    <s v="August 13, 2008 (United States)"/>
    <x v="9"/>
    <n v="390000"/>
    <s v="Ben Stiller"/>
    <s v="Justin Theroux"/>
    <s v="Ben Stiller"/>
    <s v="United States"/>
    <n v="92000000"/>
    <n v="195702963"/>
    <n v="276965596.03390616"/>
    <n v="212.72061195652174"/>
    <n v="90897799.814212725"/>
    <s v="Dreamworks Pictures"/>
    <n v="107"/>
  </r>
  <r>
    <s v="Step Brothers"/>
    <x v="0"/>
    <x v="3"/>
    <x v="28"/>
    <n v="215.3"/>
    <s v="July 25, 2008 (United States)"/>
    <x v="15"/>
    <n v="274000"/>
    <s v="Adam McKay"/>
    <s v="Will Ferrell"/>
    <s v="Will Ferrell"/>
    <s v="United States"/>
    <n v="65000000"/>
    <n v="128108211"/>
    <n v="181303167.16999534"/>
    <n v="197.08955538461538"/>
    <n v="59502188.109614491"/>
    <s v="Columbia Pictures"/>
    <n v="98"/>
  </r>
  <r>
    <s v="Quantum of Solace"/>
    <x v="8"/>
    <x v="2"/>
    <x v="28"/>
    <n v="215.3"/>
    <s v="November 14, 2008 (United States)"/>
    <x v="14"/>
    <n v="412000"/>
    <s v="Marc Forster"/>
    <s v="Paul Haggis"/>
    <s v="Daniel Craig"/>
    <s v="United Kingdom"/>
    <n v="200000000"/>
    <n v="589580482"/>
    <n v="834394671.92475617"/>
    <n v="294.79024100000004"/>
    <n v="273841375.7547608"/>
    <s v="Metro-Goldwyn-Mayer (MGM)"/>
    <n v="106"/>
  </r>
  <r>
    <s v="Mamma Mia!"/>
    <x v="8"/>
    <x v="3"/>
    <x v="28"/>
    <n v="215.3"/>
    <s v="July 18, 2008 (United States)"/>
    <x v="5"/>
    <n v="224000"/>
    <s v="Phyllida Lloyd"/>
    <s v="Catherine Johnson"/>
    <s v="Meryl Streep"/>
    <s v="United States"/>
    <n v="52000000"/>
    <n v="611257819"/>
    <n v="865073188.3385973"/>
    <n v="1175.4958057692309"/>
    <n v="283909809.10357642"/>
    <s v="Universal Pictures"/>
    <n v="108"/>
  </r>
  <r>
    <s v="The Strangers"/>
    <x v="0"/>
    <x v="4"/>
    <x v="28"/>
    <n v="215.3"/>
    <s v="May 30, 2008 (United States)"/>
    <x v="19"/>
    <n v="121000"/>
    <s v="Bryan Bertino"/>
    <s v="Bryan Bertino"/>
    <s v="Scott Speedman"/>
    <s v="United States"/>
    <n v="9000000"/>
    <n v="82410456"/>
    <n v="116630125.14259173"/>
    <n v="915.67173333333335"/>
    <n v="38277034.835113794"/>
    <s v="Rogue Pictures"/>
    <n v="86"/>
  </r>
  <r>
    <s v="Indiana Jones and the Kingdom of the Crystal Skull"/>
    <x v="8"/>
    <x v="2"/>
    <x v="28"/>
    <n v="215.3"/>
    <s v="May 22, 2008 (United States)"/>
    <x v="10"/>
    <n v="433000"/>
    <s v="Steven Spielberg"/>
    <s v="David Koepp"/>
    <s v="Harrison Ford"/>
    <s v="United States"/>
    <n v="185000000"/>
    <n v="790653942"/>
    <n v="1118960780.8982813"/>
    <n v="427.38050918918918"/>
    <n v="367233600.55736184"/>
    <s v="Paramount Pictures"/>
    <n v="122"/>
  </r>
  <r>
    <s v="Taken"/>
    <x v="8"/>
    <x v="2"/>
    <x v="28"/>
    <n v="215.3"/>
    <s v="January 30, 2009 (United States)"/>
    <x v="40"/>
    <n v="575000"/>
    <s v="Pierre Morel"/>
    <s v="Luc Besson"/>
    <s v="Liam Neeson"/>
    <s v="France"/>
    <n v="25000000"/>
    <n v="226837760"/>
    <n v="321028636.65582907"/>
    <n v="907.35104000000001"/>
    <n v="105358922.43381329"/>
    <s v="EuropaCorp"/>
    <n v="90"/>
  </r>
  <r>
    <s v="The Curious Case of Benjamin Button"/>
    <x v="8"/>
    <x v="0"/>
    <x v="28"/>
    <n v="215.3"/>
    <s v="December 25, 2008 (United States)"/>
    <x v="40"/>
    <n v="605000"/>
    <s v="David Fincher"/>
    <s v="Eric Roth"/>
    <s v="Brad Pitt"/>
    <s v="United States"/>
    <n v="150000000"/>
    <n v="335802786"/>
    <n v="475239706.89363676"/>
    <n v="223.86852400000001"/>
    <n v="155969710.17185321"/>
    <s v="Warner Bros."/>
    <n v="166"/>
  </r>
  <r>
    <s v="Wanted"/>
    <x v="0"/>
    <x v="2"/>
    <x v="28"/>
    <n v="215.3"/>
    <s v="June 27, 2008 (United States)"/>
    <x v="17"/>
    <n v="369000"/>
    <s v="Timur Bekmambetov"/>
    <s v="Michael Brandt"/>
    <s v="Angelina Jolie"/>
    <s v="United States"/>
    <n v="75000000"/>
    <n v="342463063"/>
    <n v="484665561.05945194"/>
    <n v="456.61741733333338"/>
    <n v="159063196.93450999"/>
    <s v="Universal Pictures"/>
    <n v="110"/>
  </r>
  <r>
    <s v="Burn After Reading"/>
    <x v="0"/>
    <x v="3"/>
    <x v="28"/>
    <n v="215.3"/>
    <s v="September 12, 2008 (United States)"/>
    <x v="9"/>
    <n v="317000"/>
    <s v="Ethan Coen"/>
    <s v="Joel Coen"/>
    <s v="Brad Pitt"/>
    <s v="United States"/>
    <n v="37000000"/>
    <n v="163728902"/>
    <n v="231714799.99721318"/>
    <n v="442.51054594594592"/>
    <n v="76046865.768694848"/>
    <s v="Focus Features"/>
    <n v="96"/>
  </r>
  <r>
    <s v="Revolutionary Road"/>
    <x v="0"/>
    <x v="0"/>
    <x v="28"/>
    <n v="215.3"/>
    <s v="January 23, 2009 (United States)"/>
    <x v="4"/>
    <n v="202000"/>
    <s v="Sam Mendes"/>
    <s v="Justin Haythe"/>
    <s v="Leonardo DiCaprio"/>
    <s v="United States"/>
    <n v="35000000"/>
    <n v="75981180"/>
    <n v="107531191.57454714"/>
    <n v="217.08908571428572"/>
    <n v="35290840.68741291"/>
    <s v="Dreamworks Pictures"/>
    <n v="119"/>
  </r>
  <r>
    <s v="Zack and Miri Make a Porno"/>
    <x v="0"/>
    <x v="3"/>
    <x v="28"/>
    <n v="215.3"/>
    <s v="October 31, 2008 (United States)"/>
    <x v="16"/>
    <n v="174000"/>
    <s v="Kevin Smith"/>
    <s v="Kevin Smith"/>
    <s v="Seth Rogen"/>
    <s v="United States"/>
    <n v="24000000"/>
    <n v="42784344"/>
    <n v="60549882.103111938"/>
    <n v="178.2681"/>
    <n v="19871966.558290757"/>
    <s v="Blue Askew"/>
    <n v="101"/>
  </r>
  <r>
    <s v="WALLÂ·E"/>
    <x v="2"/>
    <x v="10"/>
    <x v="28"/>
    <n v="215.3"/>
    <s v="June 27, 2008 (United States)"/>
    <x v="0"/>
    <n v="1000000"/>
    <s v="Andrew Stanton"/>
    <s v="Andrew Stanton"/>
    <s v="Ben Burtt"/>
    <s v="United States"/>
    <n v="180000000"/>
    <n v="521311890"/>
    <n v="737778601.40733862"/>
    <n v="289.61771666666664"/>
    <n v="242132786.80910358"/>
    <s v="FortyFour Studios"/>
    <n v="98"/>
  </r>
  <r>
    <s v="Forgetting Sarah Marshall"/>
    <x v="0"/>
    <x v="3"/>
    <x v="28"/>
    <n v="215.3"/>
    <s v="April 18, 2008 (United States)"/>
    <x v="12"/>
    <n v="271000"/>
    <s v="Nicholas Stoller"/>
    <s v="Jason Segel"/>
    <s v="Kristen Bell"/>
    <s v="United States"/>
    <n v="30000000"/>
    <n v="105833257"/>
    <n v="149778882.52624243"/>
    <n v="352.77752333333331"/>
    <n v="49156180.678123549"/>
    <s v="Universal Pictures"/>
    <n v="111"/>
  </r>
  <r>
    <s v="Seven Pounds"/>
    <x v="8"/>
    <x v="0"/>
    <x v="28"/>
    <n v="215.3"/>
    <s v="December 19, 2008 (United States)"/>
    <x v="37"/>
    <n v="291000"/>
    <s v="Gabriele Muccino"/>
    <s v="Grant Nieporte"/>
    <s v="Will Smith"/>
    <s v="United States"/>
    <n v="55000000"/>
    <n v="169748929"/>
    <n v="240234550.23827216"/>
    <n v="308.63441636363638"/>
    <n v="78842976.776590809"/>
    <s v="Columbia Pictures"/>
    <n v="123"/>
  </r>
  <r>
    <s v="Vicky Cristina Barcelona"/>
    <x v="8"/>
    <x v="3"/>
    <x v="28"/>
    <n v="215.3"/>
    <s v="August 15, 2008 (United States)"/>
    <x v="12"/>
    <n v="246000"/>
    <s v="Woody Allen"/>
    <s v="Woody Allen"/>
    <s v="Rebecca Hall"/>
    <s v="Spain"/>
    <n v="15500000"/>
    <n v="96409300"/>
    <n v="136441772.92150488"/>
    <n v="621.99548387096775"/>
    <n v="44779052.484904781"/>
    <s v="The Weinstein Company"/>
    <n v="96"/>
  </r>
  <r>
    <s v="In Bruges"/>
    <x v="0"/>
    <x v="3"/>
    <x v="28"/>
    <n v="215.3"/>
    <s v="February 29, 2008 (United States)"/>
    <x v="6"/>
    <n v="398000"/>
    <s v="Martin McDonagh"/>
    <s v="Martin McDonagh"/>
    <s v="Colin Farrell"/>
    <s v="United Kingdom"/>
    <n v="15000000"/>
    <n v="34085749"/>
    <n v="48239329.866697632"/>
    <n v="227.23832666666667"/>
    <n v="15831745.935903391"/>
    <s v="Focus Features"/>
    <n v="107"/>
  </r>
  <r>
    <s v="Sex and the City"/>
    <x v="0"/>
    <x v="3"/>
    <x v="28"/>
    <n v="215.3"/>
    <s v="May 30, 2008 (United States)"/>
    <x v="41"/>
    <n v="117000"/>
    <s v="Michael Patrick King"/>
    <s v="Michael Patrick King"/>
    <s v="Sarah Jessica Parker"/>
    <s v="United States"/>
    <n v="65000000"/>
    <n v="418765519"/>
    <n v="592651433.53135157"/>
    <n v="644.25464461538468"/>
    <n v="194503260.10218298"/>
    <s v="New Line Cinema"/>
    <n v="145"/>
  </r>
  <r>
    <s v="Slumdog Millionaire"/>
    <x v="0"/>
    <x v="0"/>
    <x v="28"/>
    <n v="215.3"/>
    <s v="December 25, 2008 (United States)"/>
    <x v="45"/>
    <n v="812000"/>
    <s v="Danny Boyle"/>
    <s v="Simon Beaufoy"/>
    <s v="Dev Patel"/>
    <s v="United Kingdom"/>
    <n v="15000000"/>
    <n v="378410542"/>
    <n v="535539675.55689734"/>
    <n v="2522.7369466666664"/>
    <n v="175759657.22248027"/>
    <s v="Celador Films"/>
    <n v="120"/>
  </r>
  <r>
    <s v="The House Bunny"/>
    <x v="8"/>
    <x v="3"/>
    <x v="28"/>
    <n v="215.3"/>
    <s v="August 22, 2008 (United States)"/>
    <x v="30"/>
    <n v="81000"/>
    <s v="Fred Wolf"/>
    <s v="Karen McCullah"/>
    <s v="Anna Faris"/>
    <s v="United States"/>
    <n v="25000000"/>
    <n v="70439696"/>
    <n v="99688691.923827216"/>
    <n v="281.75878399999999"/>
    <n v="32716997.677659079"/>
    <s v="Columbia Pictures"/>
    <n v="97"/>
  </r>
  <r>
    <s v="RocknRolla"/>
    <x v="0"/>
    <x v="2"/>
    <x v="28"/>
    <n v="215.3"/>
    <s v="October 31, 2008 (United States)"/>
    <x v="4"/>
    <n v="241000"/>
    <s v="Guy Ritchie"/>
    <s v="Guy Ritchie"/>
    <s v="Gerard Butler"/>
    <s v="United Kingdom"/>
    <n v="18000000"/>
    <n v="25740863"/>
    <n v="36429358.830004647"/>
    <n v="143.00479444444446"/>
    <n v="11955811.890385509"/>
    <s v="Warner Bros."/>
    <n v="114"/>
  </r>
  <r>
    <s v="Gran Torino"/>
    <x v="0"/>
    <x v="0"/>
    <x v="28"/>
    <n v="215.3"/>
    <s v="January 9, 2009 (United States)"/>
    <x v="31"/>
    <n v="734000"/>
    <s v="Clint Eastwood"/>
    <s v="Nick Schenk"/>
    <s v="Clint Eastwood"/>
    <s v="Germany"/>
    <n v="33000000"/>
    <n v="269958228"/>
    <n v="382054213.05898744"/>
    <n v="818.05523636363637"/>
    <n v="125387007.89595912"/>
    <s v="Matten Productions"/>
    <n v="116"/>
  </r>
  <r>
    <s v="The Duchess"/>
    <x v="8"/>
    <x v="5"/>
    <x v="28"/>
    <n v="215.3"/>
    <s v="October 10, 2008 (United States)"/>
    <x v="15"/>
    <n v="80000"/>
    <s v="Saul Dibb"/>
    <s v="Jeffrey Hatcher"/>
    <s v="Keira Knightley"/>
    <s v="United Kingdom"/>
    <n v="0"/>
    <n v="43343384"/>
    <n v="61341054.829540178"/>
    <n v="0"/>
    <n v="20131622.851834647"/>
    <s v="Paramount Vantage"/>
    <n v="110"/>
  </r>
  <r>
    <s v="The Reader"/>
    <x v="0"/>
    <x v="0"/>
    <x v="28"/>
    <n v="215.3"/>
    <s v="January 30, 2009 (United States)"/>
    <x v="37"/>
    <n v="234000"/>
    <s v="Stephen Daldry"/>
    <s v="David Hare"/>
    <s v="Kate Winslet"/>
    <s v="Germany"/>
    <n v="32000000"/>
    <n v="108902486"/>
    <n v="154122561.4686484"/>
    <n v="340.32026874999997"/>
    <n v="50581739.897817001"/>
    <s v="The Weinstein Company"/>
    <n v="124"/>
  </r>
  <r>
    <s v="The Hurt Locker"/>
    <x v="0"/>
    <x v="0"/>
    <x v="28"/>
    <n v="215.3"/>
    <s v="July 31, 2009 (United States)"/>
    <x v="24"/>
    <n v="430000"/>
    <s v="Kathryn Bigelow"/>
    <s v="Mark Boal"/>
    <s v="Jeremy Renner"/>
    <s v="United States"/>
    <n v="15000000"/>
    <n v="49259766"/>
    <n v="69714123.084997669"/>
    <n v="328.39843999999999"/>
    <n v="22879594.054807246"/>
    <s v="Voltage Pictures"/>
    <n v="131"/>
  </r>
  <r>
    <s v="Rambo"/>
    <x v="0"/>
    <x v="2"/>
    <x v="28"/>
    <n v="215.3"/>
    <s v="January 25, 2008 (United States)"/>
    <x v="9"/>
    <n v="222000"/>
    <s v="Sylvester Stallone"/>
    <s v="Art Monterastelli"/>
    <s v="Sylvester Stallone"/>
    <s v="Germany"/>
    <n v="50000000"/>
    <n v="113244290"/>
    <n v="160267232.5267069"/>
    <n v="226.48858000000001"/>
    <n v="52598369.71667441"/>
    <s v="Lionsgate"/>
    <n v="92"/>
  </r>
  <r>
    <s v="Eden Lake"/>
    <x v="0"/>
    <x v="4"/>
    <x v="28"/>
    <n v="215.3"/>
    <s v="September 12, 2008 (United Kingdom)"/>
    <x v="8"/>
    <n v="79000"/>
    <s v="James Watkins"/>
    <s v="James Watkins"/>
    <s v="Kelly Reilly"/>
    <s v="United Kingdom"/>
    <n v="0"/>
    <n v="3984669"/>
    <n v="5639241.2647468643"/>
    <n v="0"/>
    <n v="1850751.9739897817"/>
    <s v="Rollercoaster Films"/>
    <n v="91"/>
  </r>
  <r>
    <s v="The Happening"/>
    <x v="0"/>
    <x v="0"/>
    <x v="28"/>
    <n v="215.3"/>
    <s v="June 13, 2008 (United States)"/>
    <x v="18"/>
    <n v="199000"/>
    <s v="M. Night Shyamalan"/>
    <s v="M. Night Shyamalan"/>
    <s v="Mark Wahlberg"/>
    <s v="United States"/>
    <n v="48000000"/>
    <n v="163403799"/>
    <n v="231254702.99721318"/>
    <n v="340.42458125000002"/>
    <n v="75895865.768694848"/>
    <s v="Twentieth Century Fox"/>
    <n v="91"/>
  </r>
  <r>
    <s v="The Wrestler"/>
    <x v="0"/>
    <x v="0"/>
    <x v="28"/>
    <n v="215.3"/>
    <s v="January 30, 2009 (United States)"/>
    <x v="6"/>
    <n v="294000"/>
    <s v="Darren Aronofsky"/>
    <s v="Robert Siegel"/>
    <s v="Mickey Rourke"/>
    <s v="United States"/>
    <n v="6000000"/>
    <n v="44734660"/>
    <n v="63310036.702275895"/>
    <n v="745.57766666666669"/>
    <n v="20777826.288899209"/>
    <s v="Wild Bunch"/>
    <n v="109"/>
  </r>
  <r>
    <s v="Cloverfield"/>
    <x v="8"/>
    <x v="2"/>
    <x v="28"/>
    <n v="215.3"/>
    <s v="January 18, 2008 (United States)"/>
    <x v="9"/>
    <n v="379000"/>
    <s v="Matt Reeves"/>
    <s v="Drew Goddard"/>
    <s v="Mike Vogel"/>
    <s v="United States"/>
    <n v="25000000"/>
    <n v="172394180"/>
    <n v="243978200.86391082"/>
    <n v="689.57672000000002"/>
    <n v="80071611.704598233"/>
    <s v="Paramount Pictures"/>
    <n v="85"/>
  </r>
  <r>
    <s v="Changeling"/>
    <x v="0"/>
    <x v="5"/>
    <x v="28"/>
    <n v="215.3"/>
    <s v="October 31, 2008 (United States)"/>
    <x v="3"/>
    <n v="244000"/>
    <s v="Clint Eastwood"/>
    <s v="J. Michael Straczynski"/>
    <s v="Angelina Jolie"/>
    <s v="United States"/>
    <n v="55000000"/>
    <n v="113398237"/>
    <n v="160485103.64096609"/>
    <n v="206.17861272727271"/>
    <n v="52669873.200185783"/>
    <s v="Imagine Entertainment"/>
    <n v="141"/>
  </r>
  <r>
    <s v="Eagle Eye"/>
    <x v="8"/>
    <x v="2"/>
    <x v="28"/>
    <n v="215.3"/>
    <s v="September 26, 2008 (United States)"/>
    <x v="14"/>
    <n v="180000"/>
    <s v="D.J. Caruso"/>
    <s v="John Glenn"/>
    <s v="Shia LaBeouf"/>
    <s v="United States"/>
    <n v="80000000"/>
    <n v="178767383"/>
    <n v="252997777.98467255"/>
    <n v="223.45922874999999"/>
    <n v="83031761.727821648"/>
    <s v="Dreamworks Pictures"/>
    <n v="118"/>
  </r>
  <r>
    <s v="The Ruins"/>
    <x v="0"/>
    <x v="1"/>
    <x v="28"/>
    <n v="215.3"/>
    <s v="April 4, 2008 (United States)"/>
    <x v="23"/>
    <n v="72000"/>
    <s v="Carter Smith"/>
    <s v="Scott B. Smith"/>
    <s v="Shawn Ashmore"/>
    <s v="United States"/>
    <n v="8000000"/>
    <n v="22818256"/>
    <n v="32293184.408732001"/>
    <n v="285.22820000000002"/>
    <n v="10598353.924756154"/>
    <s v="Dreamworks Pictures"/>
    <n v="90"/>
  </r>
  <r>
    <s v="The Other Boleyn Girl"/>
    <x v="8"/>
    <x v="5"/>
    <x v="28"/>
    <n v="215.3"/>
    <s v="February 29, 2008 (United States)"/>
    <x v="17"/>
    <n v="107000"/>
    <s v="Justin Chadwick"/>
    <s v="Peter Morgan"/>
    <s v="Natalie Portman"/>
    <s v="United Kingdom"/>
    <n v="35000000"/>
    <n v="78201830"/>
    <n v="110673932.19228983"/>
    <n v="223.43380000000002"/>
    <n v="36322261.960055739"/>
    <s v="Columbia Pictures"/>
    <n v="115"/>
  </r>
  <r>
    <n v="21"/>
    <x v="8"/>
    <x v="6"/>
    <x v="28"/>
    <n v="215.3"/>
    <s v="March 28, 2008 (United States)"/>
    <x v="8"/>
    <n v="235000"/>
    <s v="Robert Luketic"/>
    <s v="Peter Steinfeld"/>
    <s v="Jim Sturgess"/>
    <s v="United States"/>
    <n v="35000000"/>
    <n v="159808370"/>
    <n v="226166327.63121226"/>
    <n v="456.59534285714284"/>
    <n v="74225903.390617743"/>
    <s v="Columbia Pictures"/>
    <n v="123"/>
  </r>
  <r>
    <s v="Never Back Down"/>
    <x v="8"/>
    <x v="2"/>
    <x v="28"/>
    <n v="215.3"/>
    <s v="March 14, 2008 (United States)"/>
    <x v="14"/>
    <n v="98000"/>
    <s v="Jeff Wadlow"/>
    <s v="Chris Hauty"/>
    <s v="Sean Faris"/>
    <s v="United States"/>
    <n v="20000000"/>
    <n v="41627431"/>
    <n v="58912578.846725501"/>
    <n v="208.13715500000001"/>
    <n v="19334617.27821644"/>
    <s v="Summit Entertainment"/>
    <n v="113"/>
  </r>
  <r>
    <s v="The Mummy: Tomb of the Dragon Emperor"/>
    <x v="8"/>
    <x v="2"/>
    <x v="28"/>
    <n v="215.3"/>
    <s v="August 1, 2008 (United States)"/>
    <x v="33"/>
    <n v="154000"/>
    <s v="Rob Cohen"/>
    <s v="Alfred Gough"/>
    <s v="Brendan Fraser"/>
    <s v="United States"/>
    <n v="145000000"/>
    <n v="403449830"/>
    <n v="570976141.20297253"/>
    <n v="278.24126206896551"/>
    <n v="187389609.84672549"/>
    <s v="Universal Pictures"/>
    <n v="112"/>
  </r>
  <r>
    <s v="Hancock"/>
    <x v="8"/>
    <x v="2"/>
    <x v="28"/>
    <n v="215.3"/>
    <s v="July 2, 2008 (United States)"/>
    <x v="5"/>
    <n v="454000"/>
    <s v="Peter Berg"/>
    <s v="Vy Vincent Ngo"/>
    <s v="Will Smith"/>
    <s v="United States"/>
    <n v="150000000"/>
    <n v="629443428"/>
    <n v="890810090.62517416"/>
    <n v="419.62895199999997"/>
    <n v="292356445.88945657"/>
    <s v="Columbia Pictures"/>
    <n v="92"/>
  </r>
  <r>
    <s v="Journey to the Center of the Earth"/>
    <x v="1"/>
    <x v="2"/>
    <x v="28"/>
    <n v="215.3"/>
    <s v="July 11, 2008 (United States)"/>
    <x v="1"/>
    <n v="116000"/>
    <s v="Eric Brevig"/>
    <s v="Michael D. Weiss"/>
    <s v="Brendan Fraser"/>
    <s v="United States"/>
    <n v="60000000"/>
    <n v="244232688"/>
    <n v="345646539.86809105"/>
    <n v="407.05448000000001"/>
    <n v="113438313.05155596"/>
    <s v="New Line Cinema"/>
    <n v="93"/>
  </r>
  <r>
    <s v="Felon"/>
    <x v="0"/>
    <x v="14"/>
    <x v="28"/>
    <n v="215.3"/>
    <s v="July 18, 2008 (Canada)"/>
    <x v="34"/>
    <n v="76000"/>
    <s v="Ric Roman Waugh"/>
    <s v="Ric Roman Waugh"/>
    <s v="Stephen Dorff"/>
    <s v="United States"/>
    <n v="2900000"/>
    <n v="0"/>
    <n v="0"/>
    <n v="0"/>
    <n v="0"/>
    <s v="Stage 6 Films"/>
    <n v="104"/>
  </r>
  <r>
    <s v="Bolt"/>
    <x v="1"/>
    <x v="10"/>
    <x v="28"/>
    <n v="215.3"/>
    <s v="November 21, 2008 (United States)"/>
    <x v="8"/>
    <n v="196000"/>
    <s v="Byron Howard"/>
    <s v="Dan Fogelman"/>
    <s v="John Travolta"/>
    <s v="United States"/>
    <n v="150000000"/>
    <n v="309979994"/>
    <n v="438694399.31165814"/>
    <n v="206.65332933333335"/>
    <n v="143975844.86762658"/>
    <s v="Walt Disney Animation Studios"/>
    <n v="96"/>
  </r>
  <r>
    <s v="Sex Drive"/>
    <x v="0"/>
    <x v="3"/>
    <x v="28"/>
    <n v="215.3"/>
    <s v="October 17, 2008 (United States)"/>
    <x v="16"/>
    <n v="85000"/>
    <s v="Sean Anders"/>
    <s v="Sean Anders"/>
    <s v="Josh Zuckerman"/>
    <s v="United States"/>
    <n v="19000000"/>
    <n v="18755936"/>
    <n v="26544048.765443567"/>
    <n v="98.715452631578955"/>
    <n v="8711535.5318160709"/>
    <s v="Summit Entertainment"/>
    <n v="109"/>
  </r>
  <r>
    <s v="Death Race"/>
    <x v="0"/>
    <x v="2"/>
    <x v="28"/>
    <n v="215.3"/>
    <s v="August 22, 2008 (United States)"/>
    <x v="21"/>
    <n v="201000"/>
    <s v="Paul W.S. Anderson"/>
    <s v="Paul W.S. Anderson"/>
    <s v="Jason Statham"/>
    <s v="United States"/>
    <n v="45000000"/>
    <n v="76014335"/>
    <n v="107578113.67626567"/>
    <n v="168.92074444444444"/>
    <n v="35306240.130051091"/>
    <s v="Universal Pictures"/>
    <n v="105"/>
  </r>
  <r>
    <s v="The Chronicles of Narnia: Prince Caspian"/>
    <x v="1"/>
    <x v="2"/>
    <x v="28"/>
    <n v="215.3"/>
    <s v="May 16, 2008 (United States)"/>
    <x v="16"/>
    <n v="199000"/>
    <s v="Andrew Adamson"/>
    <s v="Andrew Adamson"/>
    <s v="Ben Barnes"/>
    <s v="United States"/>
    <n v="225000000"/>
    <n v="419665568"/>
    <n v="593925213.97863448"/>
    <n v="186.51803022222222"/>
    <n v="194921304.22666046"/>
    <s v="Walt Disney Pictures"/>
    <n v="150"/>
  </r>
  <r>
    <s v="Pineapple Express"/>
    <x v="0"/>
    <x v="2"/>
    <x v="28"/>
    <n v="215.3"/>
    <s v="August 6, 2008 (United States)"/>
    <x v="15"/>
    <n v="322000"/>
    <s v="David Gordon Green"/>
    <s v="Seth Rogen"/>
    <s v="Seth Rogen"/>
    <s v="United States"/>
    <n v="27000000"/>
    <n v="101624843"/>
    <n v="143822989.60566652"/>
    <n v="376.38830740740741"/>
    <n v="47201506.270320483"/>
    <s v="Columbia Pictures"/>
    <n v="111"/>
  </r>
  <r>
    <s v="The Boy in the Striped Pajamas"/>
    <x v="8"/>
    <x v="0"/>
    <x v="28"/>
    <n v="215.3"/>
    <s v="November 26, 2008 (United States)"/>
    <x v="40"/>
    <n v="196000"/>
    <s v="Mark Herman"/>
    <s v="John Boyne"/>
    <s v="Asa Butterfield"/>
    <s v="United Kingdom"/>
    <n v="12500000"/>
    <n v="40416563"/>
    <n v="57198916.609846726"/>
    <n v="323.33250399999997"/>
    <n v="18772207.617278215"/>
    <s v="Miramax"/>
    <n v="94"/>
  </r>
  <r>
    <s v="Valkyrie"/>
    <x v="8"/>
    <x v="0"/>
    <x v="28"/>
    <n v="215.3"/>
    <s v="December 25, 2008 (United States)"/>
    <x v="12"/>
    <n v="233000"/>
    <s v="Bryan Singer"/>
    <s v="Christopher McQuarrie"/>
    <s v="Tom Cruise"/>
    <s v="United States"/>
    <n v="75000000"/>
    <n v="201545517"/>
    <n v="285234180.35253137"/>
    <n v="268.72735599999999"/>
    <n v="93611480.260102183"/>
    <s v="Metro-Goldwyn-Mayer (MGM)"/>
    <n v="121"/>
  </r>
  <r>
    <s v="27 Dresses"/>
    <x v="8"/>
    <x v="3"/>
    <x v="28"/>
    <n v="215.3"/>
    <s v="January 18, 2008 (United States)"/>
    <x v="10"/>
    <n v="157000"/>
    <s v="Anne Fletcher"/>
    <s v="Aline Brosh McKenna"/>
    <s v="Katherine Heigl"/>
    <s v="United States"/>
    <n v="30000000"/>
    <n v="162655351"/>
    <n v="230195473.52392012"/>
    <n v="542.1845033333334"/>
    <n v="75548235.48536925"/>
    <s v="Fox 2000 Pictures"/>
    <n v="111"/>
  </r>
  <r>
    <s v="Let the Right One In"/>
    <x v="0"/>
    <x v="6"/>
    <x v="28"/>
    <n v="215.3"/>
    <s v="December 12, 2008 (United States)"/>
    <x v="6"/>
    <n v="208000"/>
    <s v="Tomas Alfredson"/>
    <s v="John Ajvide Lindqvist"/>
    <s v="KÃ¥re Hedebrant"/>
    <s v="Sweden"/>
    <n v="4000000"/>
    <n v="11227336"/>
    <n v="15889313.883882953"/>
    <n v="280.68340000000001"/>
    <n v="5214740.3622851837"/>
    <s v="EFTI"/>
    <n v="114"/>
  </r>
  <r>
    <s v="Role Models"/>
    <x v="0"/>
    <x v="3"/>
    <x v="28"/>
    <n v="215.3"/>
    <s v="November 7, 2008 (United States)"/>
    <x v="8"/>
    <n v="223000"/>
    <s v="David Wain"/>
    <s v="Timothy Dowling"/>
    <s v="Paul Rudd"/>
    <s v="Germany"/>
    <n v="28000000"/>
    <n v="92649419"/>
    <n v="131120659.40222944"/>
    <n v="330.89078214285712"/>
    <n v="43032707.385044128"/>
    <s v="Universal Pictures"/>
    <n v="99"/>
  </r>
  <r>
    <s v="Defiance"/>
    <x v="0"/>
    <x v="2"/>
    <x v="28"/>
    <n v="215.3"/>
    <s v="January 16, 2009 (United States)"/>
    <x v="13"/>
    <n v="141000"/>
    <s v="Edward Zwick"/>
    <s v="Clayton Frohman"/>
    <s v="Daniel Craig"/>
    <s v="United States"/>
    <n v="32000000"/>
    <n v="51262751"/>
    <n v="72548816.673014402"/>
    <n v="160.19609687499999"/>
    <n v="23809916.860195078"/>
    <s v="Paramount Vantage"/>
    <n v="137"/>
  </r>
  <r>
    <s v="Wild Child"/>
    <x v="8"/>
    <x v="3"/>
    <x v="28"/>
    <n v="215.3"/>
    <s v="August 15, 2008 (United Kingdom)"/>
    <x v="10"/>
    <n v="52000"/>
    <s v="Nick Moore"/>
    <s v="Lucy Dahl"/>
    <s v="Emma Roberts"/>
    <s v="United States"/>
    <n v="20000000"/>
    <n v="21972336"/>
    <n v="31096009.192754295"/>
    <n v="109.86168000000001"/>
    <n v="10205450.998606596"/>
    <s v="Universal Pictures"/>
    <n v="98"/>
  </r>
  <r>
    <s v="Definitely, Maybe"/>
    <x v="8"/>
    <x v="3"/>
    <x v="28"/>
    <n v="215.3"/>
    <s v="February 14, 2008 (United States)"/>
    <x v="12"/>
    <n v="159000"/>
    <s v="Adam Brooks"/>
    <s v="Adam Brooks"/>
    <s v="Ryan Reynolds"/>
    <s v="United Kingdom"/>
    <n v="0"/>
    <n v="55990299"/>
    <n v="79239405.969809562"/>
    <n v="0"/>
    <n v="26005712.494194146"/>
    <s v="Universal Pictures"/>
    <n v="112"/>
  </r>
  <r>
    <s v="The Forbidden Kingdom"/>
    <x v="8"/>
    <x v="2"/>
    <x v="28"/>
    <n v="215.3"/>
    <s v="April 18, 2008 (United States)"/>
    <x v="14"/>
    <n v="103000"/>
    <s v="Rob Minkoff"/>
    <s v="John Fusco"/>
    <s v="Jackie Chan"/>
    <s v="United States"/>
    <n v="55000000"/>
    <n v="128792411"/>
    <n v="182271470.65350673"/>
    <n v="234.16801999999998"/>
    <n v="59819977.24105899"/>
    <s v="Casey Silver Productions"/>
    <n v="104"/>
  </r>
  <r>
    <s v="Bronson"/>
    <x v="0"/>
    <x v="2"/>
    <x v="28"/>
    <n v="215.3"/>
    <s v="March 13, 2009 (United Kingdom)"/>
    <x v="12"/>
    <n v="123000"/>
    <s v="Nicolas Winding Refn"/>
    <s v="Brock Norman Brock"/>
    <s v="Tom Hardy"/>
    <s v="United Kingdom"/>
    <n v="230000"/>
    <n v="2260712"/>
    <n v="3199437.7445424986"/>
    <n v="982.91826086956519"/>
    <n v="1050028.7970274037"/>
    <s v="Vertigo Films"/>
    <n v="92"/>
  </r>
  <r>
    <s v="Australia"/>
    <x v="8"/>
    <x v="1"/>
    <x v="28"/>
    <n v="215.3"/>
    <s v="November 26, 2008 (United States)"/>
    <x v="14"/>
    <n v="121000"/>
    <s v="Baz Luhrmann"/>
    <s v="Stuart Beattie"/>
    <s v="Nicole Kidman"/>
    <s v="United Kingdom"/>
    <n v="130000000"/>
    <n v="211787511"/>
    <n v="299729004.18810964"/>
    <n v="162.91347000000002"/>
    <n v="98368560.613097996"/>
    <s v="Twentieth Century Fox"/>
    <n v="165"/>
  </r>
  <r>
    <s v="Yes Man"/>
    <x v="8"/>
    <x v="3"/>
    <x v="28"/>
    <n v="215.3"/>
    <s v="December 19, 2008 (United States)"/>
    <x v="8"/>
    <n v="343000"/>
    <s v="Peyton Reed"/>
    <s v="Nicholas Stoller"/>
    <s v="Jim Carrey"/>
    <s v="United States"/>
    <n v="70000000"/>
    <n v="223241637"/>
    <n v="315939279.117046"/>
    <n v="318.91662428571431"/>
    <n v="103688637.71481654"/>
    <s v="Warner Bros."/>
    <n v="104"/>
  </r>
  <r>
    <s v="Body of Lies"/>
    <x v="0"/>
    <x v="2"/>
    <x v="28"/>
    <n v="215.3"/>
    <s v="October 10, 2008 (United States)"/>
    <x v="12"/>
    <n v="218000"/>
    <s v="Ridley Scott"/>
    <s v="William Monahan"/>
    <s v="Leonardo DiCaprio"/>
    <s v="United States"/>
    <n v="70000000"/>
    <n v="115900897"/>
    <n v="164026954.5559684"/>
    <n v="165.57271"/>
    <n v="53832279.145378537"/>
    <s v="Warner Bros."/>
    <n v="128"/>
  </r>
  <r>
    <s v="Disaster Movie"/>
    <x v="8"/>
    <x v="3"/>
    <x v="28"/>
    <n v="215.3"/>
    <s v="August 29, 2008 (United States)"/>
    <x v="68"/>
    <n v="88000"/>
    <s v="Jason Friedberg"/>
    <s v="Jason Friedberg"/>
    <s v="Carmen Electra"/>
    <s v="United States"/>
    <n v="20000000"/>
    <n v="34816824"/>
    <n v="49273972.470041804"/>
    <n v="174.08411999999998"/>
    <n v="16171307.013469577"/>
    <s v="Lionsgate"/>
    <n v="87"/>
  </r>
  <r>
    <s v="Superhero Movie"/>
    <x v="8"/>
    <x v="2"/>
    <x v="28"/>
    <n v="215.3"/>
    <s v="March 28, 2008 (United States)"/>
    <x v="26"/>
    <n v="65000"/>
    <s v="Craig Mazin"/>
    <s v="Craig Mazin"/>
    <s v="Drake Bell"/>
    <s v="United States"/>
    <n v="35000000"/>
    <n v="71571300"/>
    <n v="101290177.0088249"/>
    <n v="204.48942857142859"/>
    <n v="33242591.732466325"/>
    <s v="Dimension Films"/>
    <n v="75"/>
  </r>
  <r>
    <s v="Ponyo"/>
    <x v="2"/>
    <x v="10"/>
    <x v="28"/>
    <n v="215.3"/>
    <s v="August 14, 2009 (United States)"/>
    <x v="3"/>
    <n v="131000"/>
    <s v="Hayao Miyazaki"/>
    <s v="Hayao Miyazaki"/>
    <s v="Cate Blanchett"/>
    <s v="Japan"/>
    <n v="34000000"/>
    <n v="204826668"/>
    <n v="289877778.63260567"/>
    <n v="602.43137647058825"/>
    <n v="95135470.506270319"/>
    <s v="Studio Ghibli"/>
    <n v="101"/>
  </r>
  <r>
    <s v="Jumper"/>
    <x v="8"/>
    <x v="2"/>
    <x v="28"/>
    <n v="215.3"/>
    <s v="February 14, 2008 (United States)"/>
    <x v="10"/>
    <n v="292000"/>
    <s v="Doug Liman"/>
    <s v="David S. Goyer"/>
    <s v="Hayden Christensen"/>
    <s v="United States"/>
    <n v="85000000"/>
    <n v="225132113"/>
    <n v="318614746.08035296"/>
    <n v="264.86130941176469"/>
    <n v="104566703.66929865"/>
    <s v="Twentieth Century Fox"/>
    <n v="88"/>
  </r>
  <r>
    <s v="Speed Racer"/>
    <x v="1"/>
    <x v="2"/>
    <x v="28"/>
    <n v="215.3"/>
    <s v="May 9, 2008 (United States)"/>
    <x v="22"/>
    <n v="70000"/>
    <s v="Lana Wachowski"/>
    <s v="Lilly Wachowski"/>
    <s v="Emile Hirsch"/>
    <s v="United States"/>
    <n v="120000000"/>
    <n v="93945766"/>
    <n v="132955294.47375755"/>
    <n v="78.288138333333336"/>
    <n v="43634819.321876451"/>
    <s v="Warner Bros."/>
    <n v="135"/>
  </r>
  <r>
    <s v="The Bank Job"/>
    <x v="0"/>
    <x v="6"/>
    <x v="28"/>
    <n v="215.3"/>
    <s v="March 7, 2008 (United States)"/>
    <x v="13"/>
    <n v="176000"/>
    <s v="Roger Donaldson"/>
    <s v="Dick Clement"/>
    <s v="Jason Statham"/>
    <s v="United Kingdom"/>
    <n v="20000000"/>
    <n v="64828421"/>
    <n v="91747421.638179287"/>
    <n v="324.14210500000002"/>
    <n v="30110738.968880631"/>
    <s v="Mosaic"/>
    <n v="111"/>
  </r>
  <r>
    <s v="Street Kings"/>
    <x v="0"/>
    <x v="2"/>
    <x v="28"/>
    <n v="215.3"/>
    <s v="April 11, 2008 (United States)"/>
    <x v="8"/>
    <n v="109000"/>
    <s v="David Ayer"/>
    <s v="James Ellroy"/>
    <s v="Keanu Reeves"/>
    <s v="United States"/>
    <n v="20000000"/>
    <n v="66476363"/>
    <n v="94079646.103576407"/>
    <n v="332.38181500000002"/>
    <n v="30876155.596841615"/>
    <s v="Fox Searchlight Pictures"/>
    <n v="109"/>
  </r>
  <r>
    <s v="Get Smart"/>
    <x v="8"/>
    <x v="2"/>
    <x v="28"/>
    <n v="215.3"/>
    <s v="June 20, 2008 (United States)"/>
    <x v="16"/>
    <n v="208000"/>
    <s v="Peter Segal"/>
    <s v="Tom J. Astle"/>
    <s v="Steve Carell"/>
    <s v="United States"/>
    <n v="80000000"/>
    <n v="230685453"/>
    <n v="326474024.75197399"/>
    <n v="288.35681625000001"/>
    <n v="107146053.41384114"/>
    <s v="Warner Bros."/>
    <n v="110"/>
  </r>
  <r>
    <s v="Punisher: War Zone"/>
    <x v="0"/>
    <x v="2"/>
    <x v="28"/>
    <n v="215.3"/>
    <s v="December 5, 2008 (United States)"/>
    <x v="23"/>
    <n v="61000"/>
    <s v="Lexi Alexander"/>
    <s v="Nick Santora"/>
    <s v="Ray Stevenson"/>
    <s v="United States"/>
    <n v="35000000"/>
    <n v="10161493"/>
    <n v="14380896.038550859"/>
    <n v="29.032837142857144"/>
    <n v="4719690.1997213187"/>
    <s v="Lionsgate"/>
    <n v="103"/>
  </r>
  <r>
    <s v="You Don't Mess with the Zohan"/>
    <x v="8"/>
    <x v="3"/>
    <x v="28"/>
    <n v="215.3"/>
    <s v="June 6, 2008 (United States)"/>
    <x v="30"/>
    <n v="194000"/>
    <s v="Dennis Dugan"/>
    <s v="Adam Sandler"/>
    <s v="Adam Sandler"/>
    <s v="United States"/>
    <n v="90000000"/>
    <n v="204313400"/>
    <n v="289151384.02229446"/>
    <n v="227.01488888888889"/>
    <n v="94897073.850441247"/>
    <s v="Columbia Pictures"/>
    <n v="113"/>
  </r>
  <r>
    <s v="Hellboy II: the Golden Army"/>
    <x v="8"/>
    <x v="2"/>
    <x v="28"/>
    <n v="215.3"/>
    <s v="July 11, 2008 (United States)"/>
    <x v="9"/>
    <n v="260000"/>
    <s v="Guillermo del Toro"/>
    <s v="Guillermo del Toro"/>
    <s v="Ron Perlman"/>
    <s v="United States"/>
    <n v="85000000"/>
    <n v="168319243"/>
    <n v="238211209.20622388"/>
    <n v="198.02263882352941"/>
    <n v="78178933.116581514"/>
    <s v="Universal Pictures"/>
    <n v="120"/>
  </r>
  <r>
    <s v="Synecdoche, New York"/>
    <x v="0"/>
    <x v="0"/>
    <x v="28"/>
    <n v="215.3"/>
    <s v="February 5, 2009 (Netherlands)"/>
    <x v="37"/>
    <n v="86000"/>
    <s v="Charlie Kaufman"/>
    <s v="Charlie Kaufman"/>
    <s v="Philip Seymour Hoffman"/>
    <s v="United States"/>
    <n v="20000000"/>
    <n v="4658401"/>
    <n v="6592730.0729215052"/>
    <n v="23.292005"/>
    <n v="2163679.0524849049"/>
    <s v="Sidney Kimmel Entertainment"/>
    <n v="124"/>
  </r>
  <r>
    <s v="Marley &amp; Me"/>
    <x v="1"/>
    <x v="3"/>
    <x v="28"/>
    <n v="215.3"/>
    <s v="December 25, 2008 (United States)"/>
    <x v="12"/>
    <n v="150000"/>
    <s v="David Frankel"/>
    <s v="Scott Frank"/>
    <s v="Owen Wilson"/>
    <s v="United States"/>
    <n v="60000000"/>
    <n v="255743093"/>
    <n v="361936462.78262889"/>
    <n v="426.23848833333335"/>
    <n v="118784529.95819786"/>
    <s v="Fox 2000 Pictures"/>
    <n v="115"/>
  </r>
  <r>
    <s v="Fool's Gold"/>
    <x v="8"/>
    <x v="2"/>
    <x v="28"/>
    <n v="215.3"/>
    <s v="February 8, 2008 (United States)"/>
    <x v="46"/>
    <n v="76000"/>
    <s v="Andy Tennant"/>
    <s v="John Claflin"/>
    <s v="Matthew McConaughey"/>
    <s v="United States"/>
    <n v="70000000"/>
    <n v="111231041"/>
    <n v="157418012.97120297"/>
    <n v="158.90148714285715"/>
    <n v="51663279.609846726"/>
    <s v="Warner Bros."/>
    <n v="112"/>
  </r>
  <r>
    <s v="The Secret Life of Bees"/>
    <x v="8"/>
    <x v="0"/>
    <x v="28"/>
    <n v="215.3"/>
    <s v="October 17, 2008 (United States)"/>
    <x v="4"/>
    <n v="25000"/>
    <s v="Gina Prince-Bythewood"/>
    <s v="Gina Prince-Bythewood"/>
    <s v="Dakota Fanning"/>
    <s v="United States"/>
    <n v="11000000"/>
    <n v="39952437"/>
    <n v="56542069.456107758"/>
    <n v="363.20397272727274"/>
    <n v="18556635.856943797"/>
    <s v="Fox Searchlight Pictures"/>
    <n v="114"/>
  </r>
  <r>
    <s v="Nick and Norah's Infinite Playlist"/>
    <x v="8"/>
    <x v="3"/>
    <x v="28"/>
    <n v="215.3"/>
    <s v="October 3, 2008 (United States)"/>
    <x v="14"/>
    <n v="90000"/>
    <s v="Peter Sollett"/>
    <s v="Lorene Scafaria"/>
    <s v="Michael Cera"/>
    <s v="United States"/>
    <n v="10000000"/>
    <n v="33556631"/>
    <n v="47490503.788666978"/>
    <n v="335.56630999999999"/>
    <n v="15585987.459359033"/>
    <s v="Screen Gems"/>
    <n v="90"/>
  </r>
  <r>
    <s v="The Spiderwick Chronicles"/>
    <x v="1"/>
    <x v="2"/>
    <x v="28"/>
    <n v="215.3"/>
    <s v="February 14, 2008 (United States)"/>
    <x v="16"/>
    <n v="91000"/>
    <s v="Mark Waters"/>
    <s v="Karey Kirkpatrick"/>
    <s v="Freddie Highmore"/>
    <s v="United States"/>
    <n v="90000000"/>
    <n v="164170327"/>
    <n v="232339519.91128656"/>
    <n v="182.41147444444445"/>
    <n v="76251893.63678588"/>
    <s v="Paramount Pictures"/>
    <n v="96"/>
  </r>
  <r>
    <s v="Doomsday"/>
    <x v="0"/>
    <x v="2"/>
    <x v="28"/>
    <n v="215.3"/>
    <s v="March 14, 2008 (United States)"/>
    <x v="23"/>
    <n v="75000"/>
    <s v="Neil Marshall"/>
    <s v="Neil Marshall"/>
    <s v="Rhona Mitra"/>
    <s v="United Kingdom"/>
    <n v="30000000"/>
    <n v="22472631"/>
    <n v="31804043.965164885"/>
    <n v="74.908770000000004"/>
    <n v="10437822.108685555"/>
    <s v="Rogue Pictures"/>
    <n v="105"/>
  </r>
  <r>
    <s v="Max Payne"/>
    <x v="8"/>
    <x v="2"/>
    <x v="28"/>
    <n v="215.3"/>
    <s v="October 17, 2008 (United States)"/>
    <x v="11"/>
    <n v="123000"/>
    <s v="John Moore"/>
    <s v="Beau Thorne"/>
    <s v="Mark Wahlberg"/>
    <s v="United States"/>
    <n v="35000000"/>
    <n v="87066930"/>
    <n v="123220128.05852298"/>
    <n v="248.76265714285714"/>
    <n v="40439818.85740827"/>
    <s v="Abandon Entertainment"/>
    <n v="100"/>
  </r>
  <r>
    <s v="The Day the Earth Stood Still"/>
    <x v="8"/>
    <x v="0"/>
    <x v="28"/>
    <n v="215.3"/>
    <s v="December 12, 2008 (United States)"/>
    <x v="30"/>
    <n v="165000"/>
    <s v="Scott Derrickson"/>
    <s v="David Scarpa"/>
    <s v="Keanu Reeves"/>
    <s v="United States"/>
    <n v="80000000"/>
    <n v="233093859"/>
    <n v="329882484.14909428"/>
    <n v="291.36732374999997"/>
    <n v="108264681.37482582"/>
    <s v="Twentieth Century Fox"/>
    <n v="104"/>
  </r>
  <r>
    <s v="Milk"/>
    <x v="0"/>
    <x v="5"/>
    <x v="28"/>
    <n v="215.3"/>
    <s v="January 30, 2009 (United States)"/>
    <x v="24"/>
    <n v="167000"/>
    <s v="Gus Van Sant"/>
    <s v="Dustin Lance Black"/>
    <s v="Sean Penn"/>
    <s v="United States"/>
    <n v="20000000"/>
    <n v="54589558"/>
    <n v="77257028.901997209"/>
    <n v="272.94779"/>
    <n v="25355112.865768693"/>
    <s v="Focus Features"/>
    <n v="128"/>
  </r>
  <r>
    <s v="Madagascar: Escape 2 Africa"/>
    <x v="1"/>
    <x v="10"/>
    <x v="28"/>
    <n v="215.3"/>
    <s v="November 7, 2008 (United States)"/>
    <x v="14"/>
    <n v="211000"/>
    <s v="Eric Darnell"/>
    <s v="Etan Cohen"/>
    <s v="Ben Stiller"/>
    <s v="United States"/>
    <n v="150000000"/>
    <n v="603900354"/>
    <n v="854660649.62285185"/>
    <n v="402.600236"/>
    <n v="280492500.6967023"/>
    <s v="DreamWorks Animation"/>
    <n v="89"/>
  </r>
  <r>
    <s v="The Spirit"/>
    <x v="8"/>
    <x v="2"/>
    <x v="28"/>
    <n v="215.3"/>
    <s v="December 25, 2008 (United States)"/>
    <x v="25"/>
    <n v="60000"/>
    <s v="Frank Miller"/>
    <s v="Frank Miller"/>
    <s v="Gabriel Macht"/>
    <s v="United States"/>
    <n v="60000000"/>
    <n v="39164441"/>
    <n v="55426870.286576867"/>
    <n v="65.274068333333332"/>
    <n v="18190636.785880167"/>
    <s v="Lionsgate"/>
    <n v="103"/>
  </r>
  <r>
    <s v="Ghost Town"/>
    <x v="8"/>
    <x v="3"/>
    <x v="28"/>
    <n v="215.3"/>
    <s v="September 19, 2008 (United States)"/>
    <x v="17"/>
    <n v="71000"/>
    <s v="David Koepp"/>
    <s v="David Koepp"/>
    <s v="Ricky Gervais"/>
    <s v="United States"/>
    <n v="20000000"/>
    <n v="27090159"/>
    <n v="38338929.156061307"/>
    <n v="135.450795"/>
    <n v="12582516.953088714"/>
    <s v="DreamWorks"/>
    <n v="102"/>
  </r>
  <r>
    <s v="Bottle Shock"/>
    <x v="8"/>
    <x v="3"/>
    <x v="28"/>
    <n v="215.3"/>
    <s v="September 5, 2008 (United States)"/>
    <x v="8"/>
    <n v="16000"/>
    <s v="Randall Miller"/>
    <s v="Jody Savin"/>
    <s v="Chris Pine"/>
    <s v="United States"/>
    <n v="5000000"/>
    <n v="4629770"/>
    <n v="6552210.4923362751"/>
    <n v="92.595400000000012"/>
    <n v="2150380.8639108222"/>
    <s v="Shocking Bottle"/>
    <n v="110"/>
  </r>
  <r>
    <s v="The Rocker"/>
    <x v="8"/>
    <x v="3"/>
    <x v="28"/>
    <n v="215.3"/>
    <s v="August 20, 2008 (United States)"/>
    <x v="19"/>
    <n v="37000"/>
    <s v="Peter Cattaneo"/>
    <s v="Maya Forbes"/>
    <s v="Rainn Wilson"/>
    <s v="United States"/>
    <n v="15000000"/>
    <n v="8808935"/>
    <n v="12466709.21737111"/>
    <n v="58.726233333333333"/>
    <n v="4091470.0418021367"/>
    <s v="Fox Atomic"/>
    <n v="102"/>
  </r>
  <r>
    <s v="Step Up 2: the Streets"/>
    <x v="8"/>
    <x v="0"/>
    <x v="28"/>
    <n v="215.3"/>
    <s v="February 14, 2008 (United States)"/>
    <x v="19"/>
    <n v="81000"/>
    <s v="Jon M. Chu"/>
    <s v="Toni Ann Johnson"/>
    <s v="Robert Hoffman"/>
    <s v="United States"/>
    <n v="17500000"/>
    <n v="150988382"/>
    <n v="213683975.82628891"/>
    <n v="862.79075428571423"/>
    <n v="70129299.581978634"/>
    <s v="Touchstone Pictures"/>
    <n v="98"/>
  </r>
  <r>
    <s v="Semi-Pro"/>
    <x v="0"/>
    <x v="3"/>
    <x v="28"/>
    <n v="215.3"/>
    <s v="February 29, 2008 (United States)"/>
    <x v="1"/>
    <n v="80000"/>
    <s v="Kent Alterman"/>
    <s v="Scot Armstrong"/>
    <s v="Will Ferrell"/>
    <s v="United States"/>
    <n v="55000000"/>
    <n v="44004502"/>
    <n v="62276691.86901997"/>
    <n v="80.008185454545455"/>
    <n v="20438691.128657687"/>
    <s v="New Line Cinema"/>
    <n v="91"/>
  </r>
  <r>
    <s v="Repo! The Genetic Opera"/>
    <x v="0"/>
    <x v="4"/>
    <x v="28"/>
    <n v="215.3"/>
    <s v="November 20, 2008 (Czech Republic)"/>
    <x v="14"/>
    <n v="24000"/>
    <s v="Darren Lynn Bousman"/>
    <s v="Darren Smith"/>
    <s v="Paul Sorvino"/>
    <s v="United States"/>
    <n v="8500000"/>
    <n v="188126"/>
    <n v="266242.41616349277"/>
    <n v="2.2132470588235296"/>
    <n v="87378.54156990246"/>
    <s v="Twisted Pictures"/>
    <n v="98"/>
  </r>
  <r>
    <s v="Outlander"/>
    <x v="0"/>
    <x v="2"/>
    <x v="28"/>
    <n v="215.3"/>
    <s v="July 11, 2008 (Latvia)"/>
    <x v="19"/>
    <n v="73000"/>
    <s v="Howard McCain"/>
    <s v="Dirk Blackman"/>
    <s v="Jim Caviezel"/>
    <s v="United States"/>
    <n v="50000000"/>
    <n v="7034698"/>
    <n v="9955747.7036692984"/>
    <n v="14.069396000000001"/>
    <n v="3267393.4045517882"/>
    <s v="The Weinstein Company"/>
    <n v="115"/>
  </r>
  <r>
    <s v="Saw V"/>
    <x v="0"/>
    <x v="6"/>
    <x v="28"/>
    <n v="215.3"/>
    <s v="October 24, 2008 (United States)"/>
    <x v="1"/>
    <n v="118000"/>
    <s v="David Hackl"/>
    <s v="Patrick Melton"/>
    <s v="Scott Patterson"/>
    <s v="Canada"/>
    <n v="10800000"/>
    <n v="113864059"/>
    <n v="161144351.03251278"/>
    <n v="1054.2968425925926"/>
    <n v="52886232.698560148"/>
    <s v="Twisted Pictures"/>
    <n v="92"/>
  </r>
  <r>
    <s v="Miss Pettigrew Lives for a Day"/>
    <x v="8"/>
    <x v="3"/>
    <x v="28"/>
    <n v="215.3"/>
    <s v="March 7, 2008 (United States)"/>
    <x v="12"/>
    <n v="27000"/>
    <s v="Bharat Nalluri"/>
    <s v="David Magee"/>
    <s v="Frances McDormand"/>
    <s v="United Kingdom"/>
    <n v="0"/>
    <n v="16724933"/>
    <n v="23669703.13562471"/>
    <n v="0"/>
    <n v="7768199.2568509057"/>
    <s v="Focus Features"/>
    <n v="92"/>
  </r>
  <r>
    <s v="Hunger"/>
    <x v="4"/>
    <x v="5"/>
    <x v="28"/>
    <n v="215.3"/>
    <s v="October 31, 2008 (United Kingdom)"/>
    <x v="24"/>
    <n v="68000"/>
    <s v="Steve McQueen"/>
    <s v="Enda Walsh"/>
    <s v="Stuart Graham"/>
    <s v="Ireland"/>
    <n v="0"/>
    <n v="3185113"/>
    <n v="4507681.9837436136"/>
    <n v="0"/>
    <n v="1479383.6507199258"/>
    <s v="Film4"/>
    <n v="96"/>
  </r>
  <r>
    <s v="Horton Hears a Who!"/>
    <x v="2"/>
    <x v="10"/>
    <x v="28"/>
    <n v="215.3"/>
    <s v="March 14, 2008 (United States)"/>
    <x v="8"/>
    <n v="132000"/>
    <s v="Jimmy Hayward"/>
    <s v="Cinco Paul"/>
    <s v="Jim Carrey"/>
    <s v="United States"/>
    <n v="85000000"/>
    <n v="298572799"/>
    <n v="422550542.75568974"/>
    <n v="351.26211647058824"/>
    <n v="138677565.72224802"/>
    <s v="Blue Sky Studios"/>
    <n v="86"/>
  </r>
  <r>
    <s v="The Women"/>
    <x v="8"/>
    <x v="3"/>
    <x v="28"/>
    <n v="215.3"/>
    <s v="September 12, 2008 (United States)"/>
    <x v="18"/>
    <n v="21000"/>
    <s v="Diane English"/>
    <s v="Diane English"/>
    <s v="Meg Ryan"/>
    <s v="United States"/>
    <n v="16000000"/>
    <n v="50007546"/>
    <n v="70772407.181607053"/>
    <n v="312.54716250000001"/>
    <n v="23226914.073385973"/>
    <s v="Picturehouse"/>
    <n v="114"/>
  </r>
  <r>
    <s v="Choke"/>
    <x v="0"/>
    <x v="3"/>
    <x v="28"/>
    <n v="215.3"/>
    <s v="October 30, 2008 (Australia)"/>
    <x v="5"/>
    <n v="32000"/>
    <s v="Clark Gregg"/>
    <s v="Clark Gregg"/>
    <s v="Sam Rockwell"/>
    <s v="United States"/>
    <n v="3000000"/>
    <n v="3982459"/>
    <n v="5636113.5963771483"/>
    <n v="132.74863333333334"/>
    <n v="1849725.4993032976"/>
    <s v="Fox Searchlight Pictures"/>
    <n v="92"/>
  </r>
  <r>
    <s v="Doubt"/>
    <x v="8"/>
    <x v="0"/>
    <x v="28"/>
    <n v="215.3"/>
    <s v="December 25, 2008 (United States)"/>
    <x v="24"/>
    <n v="124000"/>
    <s v="John Patrick Shanley"/>
    <s v="John Patrick Shanley"/>
    <s v="Meryl Streep"/>
    <s v="United States"/>
    <n v="20000000"/>
    <n v="51699984"/>
    <n v="73167603.923827216"/>
    <n v="258.49991999999997"/>
    <n v="24012997.677659079"/>
    <s v="Goodspeed Productions"/>
    <n v="104"/>
  </r>
  <r>
    <s v="Bedtime Stories"/>
    <x v="1"/>
    <x v="1"/>
    <x v="28"/>
    <n v="215.3"/>
    <s v="December 25, 2008 (United States)"/>
    <x v="22"/>
    <n v="90000"/>
    <s v="Adam Shankman"/>
    <s v="Matt Lopez"/>
    <s v="Adam Sandler"/>
    <s v="United States"/>
    <n v="80000000"/>
    <n v="212874864"/>
    <n v="301267863.72875059"/>
    <n v="266.09357999999997"/>
    <n v="98873601.486298189"/>
    <s v="Walt Disney Pictures"/>
    <n v="99"/>
  </r>
  <r>
    <s v="10,000 BC"/>
    <x v="8"/>
    <x v="2"/>
    <x v="28"/>
    <n v="215.3"/>
    <s v="March 7, 2008 (United States)"/>
    <x v="27"/>
    <n v="127000"/>
    <s v="Roland Emmerich"/>
    <s v="Roland Emmerich"/>
    <s v="Camilla Belle"/>
    <s v="United States"/>
    <n v="105000000"/>
    <n v="269784201"/>
    <n v="381807924.0348351"/>
    <n v="256.93733428571426"/>
    <n v="125306177.89131445"/>
    <s v="Warner Bros."/>
    <n v="109"/>
  </r>
  <r>
    <s v="The Midnight Meat Train"/>
    <x v="0"/>
    <x v="4"/>
    <x v="28"/>
    <n v="215.3"/>
    <s v="October 31, 2008 (United Kingdom)"/>
    <x v="22"/>
    <n v="61000"/>
    <s v="RyÃ»hei Kitamura"/>
    <s v="Jeff Buhler"/>
    <s v="Vinnie Jones"/>
    <s v="United States"/>
    <n v="15000000"/>
    <n v="3534313"/>
    <n v="5001881.8908499768"/>
    <n v="23.562086666666669"/>
    <n v="1641575.9405480723"/>
    <s v="Lakeshore Entertainment"/>
    <n v="100"/>
  </r>
  <r>
    <s v="Drillbit Taylor"/>
    <x v="8"/>
    <x v="2"/>
    <x v="28"/>
    <n v="215.3"/>
    <s v="March 21, 2008 (United States)"/>
    <x v="46"/>
    <n v="59000"/>
    <s v="Steven Brill"/>
    <s v="Kristofor Brown"/>
    <s v="Owen Wilson"/>
    <s v="United States"/>
    <n v="40000000"/>
    <n v="49944325"/>
    <n v="70682934.637714818"/>
    <n v="124.86081250000001"/>
    <n v="23197549.930329774"/>
    <s v="Paramount Pictures"/>
    <n v="110"/>
  </r>
  <r>
    <s v="Made of Honor"/>
    <x v="8"/>
    <x v="3"/>
    <x v="28"/>
    <n v="215.3"/>
    <s v="May 2, 2008 (United States)"/>
    <x v="23"/>
    <n v="69000"/>
    <s v="Paul Weiland"/>
    <s v="Adam Sztykiel"/>
    <s v="Patrick Dempsey"/>
    <s v="United States"/>
    <n v="40000000"/>
    <n v="106407672"/>
    <n v="150591814.48397586"/>
    <n v="266.01918000000001"/>
    <n v="49422978.169995353"/>
    <s v="Columbia Pictures"/>
    <n v="101"/>
  </r>
  <r>
    <s v="What Happens in Vegas"/>
    <x v="8"/>
    <x v="3"/>
    <x v="28"/>
    <n v="215.3"/>
    <s v="May 9, 2008 (United States)"/>
    <x v="10"/>
    <n v="168000"/>
    <s v="Tom Vaughan"/>
    <s v="Dana Fox"/>
    <s v="Cameron Diaz"/>
    <s v="United States"/>
    <n v="35000000"/>
    <n v="219375562"/>
    <n v="310467876.17928469"/>
    <n v="626.78732000000002"/>
    <n v="101892968.88063167"/>
    <s v="Twentieth Century Fox"/>
    <n v="99"/>
  </r>
  <r>
    <s v="The Brothers Bloom"/>
    <x v="8"/>
    <x v="2"/>
    <x v="28"/>
    <n v="215.3"/>
    <s v="June 19, 2009 (United States)"/>
    <x v="8"/>
    <n v="49000"/>
    <s v="Rian Johnson"/>
    <s v="Rian Johnson"/>
    <s v="Rachel Weisz"/>
    <s v="United States"/>
    <n v="20000000"/>
    <n v="5530764"/>
    <n v="7827328.3362749647"/>
    <n v="27.65382"/>
    <n v="2568863.9108221089"/>
    <s v="Endgame Entertainment"/>
    <n v="114"/>
  </r>
  <r>
    <s v="Inkheart"/>
    <x v="1"/>
    <x v="1"/>
    <x v="28"/>
    <n v="215.3"/>
    <s v="January 23, 2009 (United States)"/>
    <x v="10"/>
    <n v="75000"/>
    <s v="Iain Softley"/>
    <s v="David Lindsay-Abaire"/>
    <s v="Brendan Fraser"/>
    <s v="Germany"/>
    <n v="60000000"/>
    <n v="62803180"/>
    <n v="88881230.589874595"/>
    <n v="104.67196666666668"/>
    <n v="29170078.959591269"/>
    <s v="New Line Cinema"/>
    <n v="106"/>
  </r>
  <r>
    <s v="Appaloosa"/>
    <x v="0"/>
    <x v="2"/>
    <x v="28"/>
    <n v="215.3"/>
    <s v="October 3, 2008 (United States)"/>
    <x v="17"/>
    <n v="59000"/>
    <s v="Ed Harris"/>
    <s v="Robert Knott"/>
    <s v="Ed Harris"/>
    <s v="United States"/>
    <n v="20000000"/>
    <n v="27712362"/>
    <n v="39219492.34277752"/>
    <n v="138.56181000000001"/>
    <n v="12871510.450534139"/>
    <s v="New Line Cinema"/>
    <n v="115"/>
  </r>
  <r>
    <s v="Vantage Point"/>
    <x v="8"/>
    <x v="2"/>
    <x v="28"/>
    <n v="215.3"/>
    <s v="February 22, 2008 (United States)"/>
    <x v="14"/>
    <n v="146000"/>
    <s v="Pete Travis"/>
    <s v="Barry L. Levy"/>
    <s v="Dennis Quaid"/>
    <s v="United States"/>
    <n v="40000000"/>
    <n v="152039882"/>
    <n v="215172094.96237808"/>
    <n v="380.09970499999997"/>
    <n v="70617687.877380401"/>
    <s v="Columbia Pictures"/>
    <n v="90"/>
  </r>
  <r>
    <s v="W."/>
    <x v="8"/>
    <x v="5"/>
    <x v="28"/>
    <n v="215.3"/>
    <s v="October 17, 2008 (United States)"/>
    <x v="21"/>
    <n v="47000"/>
    <s v="Oliver Stone"/>
    <s v="Stanley Weiser"/>
    <s v="Josh Brolin"/>
    <s v="United States"/>
    <n v="25100000"/>
    <n v="29560587"/>
    <n v="41835164.230840683"/>
    <n v="117.77126294820717"/>
    <n v="13729952.159777055"/>
    <s v="Lionsgate"/>
    <n v="129"/>
  </r>
  <r>
    <s v="The Hottie &amp; the Nottie"/>
    <x v="8"/>
    <x v="3"/>
    <x v="28"/>
    <n v="215.3"/>
    <s v="February 21, 2008 (Russia)"/>
    <x v="68"/>
    <n v="36000"/>
    <s v="Tom Putnam"/>
    <s v="Heidi Ferrer"/>
    <s v="Paris Hilton"/>
    <s v="United States"/>
    <n v="0"/>
    <n v="1596232"/>
    <n v="2259042.686483976"/>
    <n v="0"/>
    <n v="741398.97816999536"/>
    <s v="Purple Pictures"/>
    <n v="91"/>
  </r>
  <r>
    <s v="Untraceable"/>
    <x v="0"/>
    <x v="6"/>
    <x v="28"/>
    <n v="215.3"/>
    <s v="January 25, 2008 (United States)"/>
    <x v="19"/>
    <n v="48000"/>
    <s v="Gregory Hoblit"/>
    <s v="Robert Fyvolent"/>
    <s v="Diane Lane"/>
    <s v="United States"/>
    <n v="35000000"/>
    <n v="52933513"/>
    <n v="74913336.79098931"/>
    <n v="151.23860857142856"/>
    <n v="24585932.65211333"/>
    <s v="Screen Gems"/>
    <n v="101"/>
  </r>
  <r>
    <s v="Red Cliff"/>
    <x v="0"/>
    <x v="2"/>
    <x v="28"/>
    <n v="215.3"/>
    <s v="December 4, 2009 (United States)"/>
    <x v="34"/>
    <n v="44000"/>
    <s v="John Woo"/>
    <s v="John Woo"/>
    <s v="Tony Chiu-Wai Leung"/>
    <s v="China"/>
    <n v="0"/>
    <n v="129710514"/>
    <n v="183570801.74547142"/>
    <n v="0"/>
    <n v="60246406.874129124"/>
    <s v="Beijing Film Studio"/>
    <n v="148"/>
  </r>
  <r>
    <s v="Sunshine Cleaning"/>
    <x v="0"/>
    <x v="3"/>
    <x v="28"/>
    <n v="215.3"/>
    <s v="April 17, 2009 (United States)"/>
    <x v="8"/>
    <n v="70000"/>
    <s v="Christine Jeffs"/>
    <s v="Megan Holley"/>
    <s v="Amy Adams"/>
    <s v="United States"/>
    <n v="8000000"/>
    <n v="16580250"/>
    <n v="23464942.754296329"/>
    <n v="207.25312499999998"/>
    <n v="7700998.6065954482"/>
    <s v="Overture Films"/>
    <n v="91"/>
  </r>
  <r>
    <s v="How to Lose Friends &amp; Alienate People"/>
    <x v="0"/>
    <x v="5"/>
    <x v="28"/>
    <n v="215.3"/>
    <s v="October 3, 2008 (United States)"/>
    <x v="5"/>
    <n v="68000"/>
    <s v="Robert B. Weide"/>
    <s v="Peter Straughan"/>
    <s v="Simon Pegg"/>
    <s v="United Kingdom"/>
    <n v="28000000"/>
    <n v="19152009"/>
    <n v="27104584.961913608"/>
    <n v="68.400032142857143"/>
    <n v="8895498.8388295397"/>
    <s v="Number 9 Films"/>
    <n v="110"/>
  </r>
  <r>
    <s v="Transporter 3"/>
    <x v="8"/>
    <x v="2"/>
    <x v="28"/>
    <n v="215.3"/>
    <s v="November 26, 2008 (United States)"/>
    <x v="10"/>
    <n v="160000"/>
    <s v="Olivier Megaton"/>
    <s v="Luc Besson"/>
    <s v="Jason Statham"/>
    <s v="France"/>
    <n v="30000000"/>
    <n v="108979549"/>
    <n v="154231623.68927079"/>
    <n v="363.26516333333336"/>
    <n v="50617533.209475152"/>
    <s v="EuropaCorp"/>
    <n v="104"/>
  </r>
  <r>
    <s v="Prom Night"/>
    <x v="8"/>
    <x v="4"/>
    <x v="28"/>
    <n v="215.3"/>
    <s v="April 11, 2008 (United States)"/>
    <x v="49"/>
    <n v="35000"/>
    <s v="Nelson McCormick"/>
    <s v="J.S. Cardone"/>
    <s v="Brittany Snow"/>
    <s v="United States"/>
    <n v="20000000"/>
    <n v="57197876"/>
    <n v="80948410.669763118"/>
    <n v="285.98937999999998"/>
    <n v="26566593.590339061"/>
    <s v="Screen Gems"/>
    <n v="88"/>
  </r>
  <r>
    <s v="High School Musical 3: Senior Year"/>
    <x v="2"/>
    <x v="3"/>
    <x v="28"/>
    <n v="215.3"/>
    <s v="October 24, 2008 (United States)"/>
    <x v="38"/>
    <n v="59000"/>
    <s v="Kenny Ortega"/>
    <s v="Peter Barsocchini"/>
    <s v="Zac Efron"/>
    <s v="United States"/>
    <n v="11000000"/>
    <n v="252909177"/>
    <n v="357925806.9294008"/>
    <n v="2299.1743363636365"/>
    <n v="117468266.14026938"/>
    <s v="Walt Disney Pictures"/>
    <n v="112"/>
  </r>
  <r>
    <s v="Rachel Getting Married"/>
    <x v="0"/>
    <x v="0"/>
    <x v="28"/>
    <n v="215.3"/>
    <s v="October 31, 2008 (Spain)"/>
    <x v="17"/>
    <n v="48000"/>
    <s v="Jonathan Demme"/>
    <s v="Jenny Lumet"/>
    <s v="Anne Hathaway"/>
    <s v="United States"/>
    <n v="0"/>
    <n v="16937968"/>
    <n v="23971197.629354388"/>
    <n v="0"/>
    <n v="7867147.2364143059"/>
    <s v="Armian Pictures"/>
    <n v="113"/>
  </r>
  <r>
    <s v="Righteous Kill"/>
    <x v="0"/>
    <x v="6"/>
    <x v="28"/>
    <n v="215.3"/>
    <s v="September 12, 2008 (United States)"/>
    <x v="22"/>
    <n v="86000"/>
    <s v="Jon Avnet"/>
    <s v="Russell Gewirtz"/>
    <s v="Robert De Niro"/>
    <s v="United States"/>
    <n v="60000000"/>
    <n v="79498846"/>
    <n v="112509514.05573618"/>
    <n v="132.49807666666666"/>
    <n v="36924684.626103111"/>
    <s v="Millennium Films"/>
    <n v="101"/>
  </r>
  <r>
    <s v="Leatherheads"/>
    <x v="8"/>
    <x v="3"/>
    <x v="28"/>
    <n v="215.3"/>
    <s v="April 4, 2008 (United States)"/>
    <x v="22"/>
    <n v="32000"/>
    <s v="George Clooney"/>
    <s v="Duncan Brantley"/>
    <s v="George Clooney"/>
    <s v="United States"/>
    <n v="58000000"/>
    <n v="41319039"/>
    <n v="58476131.831398048"/>
    <n v="71.239722413793103"/>
    <n v="19191379.006038085"/>
    <s v="Universal Pictures"/>
    <n v="114"/>
  </r>
  <r>
    <s v="Meet the Spartans"/>
    <x v="8"/>
    <x v="3"/>
    <x v="28"/>
    <n v="215.3"/>
    <s v="January 25, 2008 (United States)"/>
    <x v="70"/>
    <n v="103000"/>
    <s v="Jason Friedberg"/>
    <s v="Jason Friedberg"/>
    <s v="Sean Maguire"/>
    <s v="United States"/>
    <n v="30000000"/>
    <n v="85897593"/>
    <n v="121565241.92800742"/>
    <n v="286.32531"/>
    <n v="39896699.024616815"/>
    <s v="New Regency Productions"/>
    <n v="87"/>
  </r>
  <r>
    <s v="Star Wars: The Clone Wars"/>
    <x v="1"/>
    <x v="10"/>
    <x v="28"/>
    <n v="215.3"/>
    <s v="August 15, 2008 (United States)"/>
    <x v="23"/>
    <n v="61000"/>
    <s v="Dave Filoni"/>
    <s v="Henry Gilroy"/>
    <s v="Matt Lanter"/>
    <s v="United States"/>
    <n v="8500000"/>
    <n v="68282844"/>
    <n v="96636240.440315843"/>
    <n v="803.32757647058827"/>
    <n v="31715208.546214584"/>
    <s v="Lucasfilm Animation"/>
    <n v="98"/>
  </r>
  <r>
    <s v="Mirrors"/>
    <x v="0"/>
    <x v="4"/>
    <x v="28"/>
    <n v="215.3"/>
    <s v="August 15, 2008 (United States)"/>
    <x v="10"/>
    <n v="104000"/>
    <s v="Alexandre Aja"/>
    <s v="Alexandre Aja"/>
    <s v="Kiefer Sutherland"/>
    <s v="United States"/>
    <n v="35000000"/>
    <n v="78094714"/>
    <n v="110522337.92754295"/>
    <n v="223.12775428571427"/>
    <n v="36272509.986065954"/>
    <s v="New Regency Productions"/>
    <n v="110"/>
  </r>
  <r>
    <s v="Harold &amp; Kumar Escape from Guantanamo Bay"/>
    <x v="0"/>
    <x v="1"/>
    <x v="28"/>
    <n v="215.3"/>
    <s v="April 25, 2008 (United States)"/>
    <x v="14"/>
    <n v="132000"/>
    <s v="Jon Hurwitz"/>
    <s v="Jon Hurwitz"/>
    <s v="John Cho"/>
    <s v="United States"/>
    <n v="12000000"/>
    <n v="43495888"/>
    <n v="61556883.760334417"/>
    <n v="362.46573333333333"/>
    <n v="20202456.107756618"/>
    <s v="New Line Cinema"/>
    <n v="114"/>
  </r>
  <r>
    <s v="Baby Mama"/>
    <x v="8"/>
    <x v="3"/>
    <x v="28"/>
    <n v="215.3"/>
    <s v="April 25, 2008 (United States)"/>
    <x v="22"/>
    <n v="43000"/>
    <s v="Michael McCullers"/>
    <s v="Michael McCullers"/>
    <s v="Tina Fey"/>
    <s v="United States"/>
    <n v="30000000"/>
    <n v="64444713"/>
    <n v="91204384.81699954"/>
    <n v="214.81571000000002"/>
    <n v="29932518.810961448"/>
    <s v="Broadway Video"/>
    <n v="99"/>
  </r>
  <r>
    <s v="Nim's Island"/>
    <x v="1"/>
    <x v="1"/>
    <x v="28"/>
    <n v="215.3"/>
    <s v="April 4, 2008 (United States)"/>
    <x v="22"/>
    <n v="34000"/>
    <s v="Jennifer Flackett"/>
    <s v="Joseph Kwong"/>
    <s v="Jodie Foster"/>
    <s v="United States"/>
    <n v="37000000"/>
    <n v="100104565"/>
    <n v="141671439.64468184"/>
    <n v="270.55287837837841"/>
    <n v="46495385.508592658"/>
    <s v="Walden Media"/>
    <n v="96"/>
  </r>
  <r>
    <s v="City of Ember"/>
    <x v="1"/>
    <x v="1"/>
    <x v="28"/>
    <n v="215.3"/>
    <s v="October 10, 2008 (United States)"/>
    <x v="16"/>
    <n v="64000"/>
    <s v="Gil Kenan"/>
    <s v="Caroline Thompson"/>
    <s v="Saoirse Ronan"/>
    <s v="United States"/>
    <n v="55000000"/>
    <n v="17929684"/>
    <n v="25374708.382721782"/>
    <n v="32.599425454545454"/>
    <n v="8327767.7659080354"/>
    <s v="Playtone"/>
    <n v="90"/>
  </r>
  <r>
    <s v="Quarantine"/>
    <x v="0"/>
    <x v="4"/>
    <x v="28"/>
    <n v="215.3"/>
    <s v="October 10, 2008 (United States)"/>
    <x v="23"/>
    <n v="71000"/>
    <s v="John Erick Dowdle"/>
    <s v="John Erick Dowdle"/>
    <s v="Jennifer Carpenter"/>
    <s v="United States"/>
    <n v="12000000"/>
    <n v="41319906"/>
    <n v="58477358.839758478"/>
    <n v="344.33254999999997"/>
    <n v="19191781.699953552"/>
    <s v="Screen Gems"/>
    <n v="89"/>
  </r>
  <r>
    <s v="Bangkok Dangerous"/>
    <x v="0"/>
    <x v="2"/>
    <x v="28"/>
    <n v="215.3"/>
    <s v="September 5, 2008 (United States)"/>
    <x v="20"/>
    <n v="55000"/>
    <s v="Danny Pang"/>
    <s v="Jason Richman"/>
    <s v="Nicolas Cage"/>
    <s v="United States"/>
    <n v="45000000"/>
    <n v="42487390"/>
    <n v="60129622.540640965"/>
    <n v="94.416422222222224"/>
    <n v="19734040.873200186"/>
    <s v="Initial Entertainment Group (IEG)"/>
    <n v="99"/>
  </r>
  <r>
    <s v="Nights in Rodanthe"/>
    <x v="8"/>
    <x v="0"/>
    <x v="28"/>
    <n v="215.3"/>
    <s v="September 26, 2008 (United States)"/>
    <x v="22"/>
    <n v="24000"/>
    <s v="George C. Wolfe"/>
    <s v="Ann Peacock"/>
    <s v="Diane Lane"/>
    <s v="United States"/>
    <n v="30000000"/>
    <n v="84375346"/>
    <n v="119410905.37018114"/>
    <n v="281.25115333333332"/>
    <n v="39189663.725034833"/>
    <s v="Warner Bros."/>
    <n v="97"/>
  </r>
  <r>
    <s v="Four Christmases"/>
    <x v="8"/>
    <x v="3"/>
    <x v="28"/>
    <n v="215.3"/>
    <s v="November 26, 2008 (United States)"/>
    <x v="46"/>
    <n v="67000"/>
    <s v="Seth Gordon"/>
    <s v="Matt Allen"/>
    <s v="Reese Witherspoon"/>
    <s v="Germany"/>
    <n v="80000000"/>
    <n v="164112721"/>
    <n v="232257993.90942869"/>
    <n v="205.14090125000001"/>
    <n v="76225137.482582435"/>
    <s v="New Line Cinema"/>
    <n v="88"/>
  </r>
  <r>
    <s v="The Sisterhood of the Traveling Pants 2"/>
    <x v="8"/>
    <x v="3"/>
    <x v="28"/>
    <n v="215.3"/>
    <s v="August 6, 2008 (United States)"/>
    <x v="19"/>
    <n v="28000"/>
    <s v="Sanaa Hamri"/>
    <s v="Elizabeth Chandler"/>
    <s v="America Ferrera"/>
    <s v="United States"/>
    <n v="27000000"/>
    <n v="44352417"/>
    <n v="62769073.199721314"/>
    <n v="164.26821111111113"/>
    <n v="20600286.576869484"/>
    <s v="Alcon Entertainment"/>
    <n v="119"/>
  </r>
  <r>
    <s v="Pride and Glory"/>
    <x v="0"/>
    <x v="6"/>
    <x v="28"/>
    <n v="215.3"/>
    <s v="October 24, 2008 (United States)"/>
    <x v="14"/>
    <n v="60000"/>
    <s v="Gavin O'Connor"/>
    <s v="Joe Carnahan"/>
    <s v="Edward Norton"/>
    <s v="United States"/>
    <n v="30000000"/>
    <n v="31200557"/>
    <n v="44156106.446353927"/>
    <n v="104.00185666666665"/>
    <n v="14491666.047375755"/>
    <s v="New Line Cinema"/>
    <n v="130"/>
  </r>
  <r>
    <s v="Blindness"/>
    <x v="0"/>
    <x v="0"/>
    <x v="28"/>
    <n v="215.3"/>
    <s v="October 3, 2008 (United States)"/>
    <x v="14"/>
    <n v="71000"/>
    <s v="Fernando Meirelles"/>
    <s v="JosÃ© Saramago"/>
    <s v="Julianne Moore"/>
    <s v="Brazil"/>
    <n v="25000000"/>
    <n v="19844979"/>
    <n v="28085300.052484903"/>
    <n v="79.379915999999994"/>
    <n v="9217361.3562470973"/>
    <s v="Rhombus Media"/>
    <n v="121"/>
  </r>
  <r>
    <s v="Che: Part One"/>
    <x v="4"/>
    <x v="5"/>
    <x v="28"/>
    <n v="215.3"/>
    <s v="January 24, 2009 (United States)"/>
    <x v="13"/>
    <n v="45000"/>
    <s v="Steven Soderbergh"/>
    <s v="Peter Buchman"/>
    <s v="Julia Ormond"/>
    <s v="France"/>
    <n v="35000000"/>
    <n v="34209066"/>
    <n v="48413852.346493267"/>
    <n v="97.740188571428575"/>
    <n v="15889022.758941012"/>
    <s v="Wild Bunch"/>
    <n v="134"/>
  </r>
  <r>
    <s v="The Edge of Love"/>
    <x v="0"/>
    <x v="5"/>
    <x v="28"/>
    <n v="215.3"/>
    <s v="June 20, 2008 (United Kingdom)"/>
    <x v="19"/>
    <n v="17000"/>
    <s v="John Maybury"/>
    <s v="Sharman Macdonald"/>
    <s v="Keira Knightley"/>
    <s v="United Kingdom"/>
    <n v="0"/>
    <n v="4297711"/>
    <n v="6082269.1207617279"/>
    <n v="0"/>
    <n v="1996150.0232234092"/>
    <s v="BBC Films"/>
    <n v="110"/>
  </r>
  <r>
    <s v="I Can't Think Straight"/>
    <x v="8"/>
    <x v="0"/>
    <x v="28"/>
    <n v="215.3"/>
    <s v="November 1, 2008 (United States)"/>
    <x v="16"/>
    <n v="8000"/>
    <s v="Shamim Sarif"/>
    <s v="Shamim Sarif"/>
    <s v="Lisa Ray"/>
    <s v="United Kingdom"/>
    <n v="0"/>
    <n v="40945"/>
    <n v="57946.778913144452"/>
    <n v="0"/>
    <n v="19017.649790989319"/>
    <s v="Enlightenment Productions"/>
    <n v="82"/>
  </r>
  <r>
    <s v="Strange Wilderness"/>
    <x v="0"/>
    <x v="1"/>
    <x v="28"/>
    <n v="215.3"/>
    <s v="February 1, 2008 (United States)"/>
    <x v="11"/>
    <n v="21000"/>
    <s v="Fred Wolf"/>
    <s v="Peter Gaulke"/>
    <s v="Steve Zahn"/>
    <s v="United States"/>
    <n v="20000000"/>
    <n v="6964734"/>
    <n v="9856732.233163029"/>
    <n v="34.82367"/>
    <n v="3234897.3525313516"/>
    <s v="Pelican Productions LLC (I)"/>
    <n v="87"/>
  </r>
  <r>
    <s v="Frost/Nixon"/>
    <x v="0"/>
    <x v="5"/>
    <x v="28"/>
    <n v="215.3"/>
    <s v="January 23, 2009 (United States)"/>
    <x v="3"/>
    <n v="105000"/>
    <s v="Ron Howard"/>
    <s v="Peter Morgan"/>
    <s v="Frank Langella"/>
    <s v="United Kingdom"/>
    <n v="25000000"/>
    <n v="27426335"/>
    <n v="38814697.048304692"/>
    <n v="109.70534000000001"/>
    <n v="12738660.009289363"/>
    <s v="Universal Pictures"/>
    <n v="122"/>
  </r>
  <r>
    <s v="Gomorrah"/>
    <x v="4"/>
    <x v="6"/>
    <x v="28"/>
    <n v="215.3"/>
    <s v="April 10, 2009 (United States)"/>
    <x v="9"/>
    <n v="47000"/>
    <s v="Matteo Garrone"/>
    <s v="Roberto Saviano"/>
    <s v="Gianfelice Imparato"/>
    <s v="Italy"/>
    <n v="0"/>
    <n v="34861529"/>
    <n v="49337240.530887134"/>
    <n v="0"/>
    <n v="16192071.063632142"/>
    <s v="Fandango"/>
    <n v="137"/>
  </r>
  <r>
    <s v="Stop-Loss"/>
    <x v="0"/>
    <x v="0"/>
    <x v="28"/>
    <n v="215.3"/>
    <s v="March 28, 2008 (United States)"/>
    <x v="5"/>
    <n v="20000"/>
    <s v="Kimberly Peirce"/>
    <s v="Mark Richard"/>
    <s v="Ryan Phillippe"/>
    <s v="United States"/>
    <n v="25000000"/>
    <n v="11212953"/>
    <n v="15868958.56525778"/>
    <n v="44.851812000000002"/>
    <n v="5208059.9163957266"/>
    <s v="Paramount Pictures"/>
    <n v="112"/>
  </r>
  <r>
    <s v="Two Lovers"/>
    <x v="0"/>
    <x v="0"/>
    <x v="28"/>
    <n v="215.3"/>
    <s v="March 20, 2009 (United States)"/>
    <x v="9"/>
    <n v="39000"/>
    <s v="James Gray"/>
    <s v="James Gray"/>
    <s v="Joaquin Phoenix"/>
    <s v="United States"/>
    <n v="9800000"/>
    <n v="16303643"/>
    <n v="23073478.9693451"/>
    <n v="166.36370408163265"/>
    <n v="7572523.4556432888"/>
    <s v="2929 Productions"/>
    <n v="110"/>
  </r>
  <r>
    <s v="Babylon A.D."/>
    <x v="8"/>
    <x v="2"/>
    <x v="28"/>
    <n v="215.3"/>
    <s v="August 29, 2008 (United States)"/>
    <x v="41"/>
    <n v="94000"/>
    <s v="Mathieu Kassovitz"/>
    <s v="Maurice G. Dantec"/>
    <s v="Vin Diesel"/>
    <s v="France"/>
    <n v="70000000"/>
    <n v="72109200"/>
    <n v="102051431.67673014"/>
    <n v="103.01314285714285"/>
    <n v="33492429.168601949"/>
    <s v="Babylon"/>
    <n v="90"/>
  </r>
  <r>
    <s v="Chocolate"/>
    <x v="0"/>
    <x v="2"/>
    <x v="28"/>
    <n v="215.3"/>
    <s v="February 6, 2008 (Thailand)"/>
    <x v="9"/>
    <n v="18000"/>
    <s v="Prachya Pinkaew"/>
    <s v="Napalee"/>
    <s v="JeeJa Yanin"/>
    <s v="Thailand"/>
    <n v="0"/>
    <n v="3179014"/>
    <n v="4499050.4681839291"/>
    <n v="0"/>
    <n v="1476550.8592661403"/>
    <s v="Sahamongkol Film International"/>
    <n v="110"/>
  </r>
  <r>
    <s v="Killshot"/>
    <x v="0"/>
    <x v="2"/>
    <x v="28"/>
    <n v="215.3"/>
    <s v="November 13, 2008 (Israel)"/>
    <x v="22"/>
    <n v="21000"/>
    <s v="John Madden"/>
    <s v="Hossein Amini"/>
    <s v="Thomas Jane"/>
    <s v="United States"/>
    <n v="0"/>
    <n v="2961647"/>
    <n v="4191425.1783557828"/>
    <n v="0"/>
    <n v="1375590.8035299582"/>
    <s v="The Weinstein Company"/>
    <n v="95"/>
  </r>
  <r>
    <s v="The Good the Bad the Weird"/>
    <x v="0"/>
    <x v="2"/>
    <x v="28"/>
    <n v="215.3"/>
    <s v="July 17, 2008 (South Korea)"/>
    <x v="4"/>
    <n v="34000"/>
    <s v="Jee-woon Kim"/>
    <s v="Jee-woon Kim"/>
    <s v="Kang-ho Song"/>
    <s v="South Korea"/>
    <n v="10000000"/>
    <n v="44261209"/>
    <n v="62639992.486298189"/>
    <n v="442.61208999999997"/>
    <n v="20557923.362749651"/>
    <s v="Barunson E&amp;A"/>
    <n v="130"/>
  </r>
  <r>
    <s v="Passengers"/>
    <x v="8"/>
    <x v="11"/>
    <x v="28"/>
    <n v="215.3"/>
    <s v="September 26, 2008 (Spain)"/>
    <x v="23"/>
    <n v="35000"/>
    <s v="Rodrigo GarcÃ­a"/>
    <s v="Ronnie Christensen"/>
    <s v="Anne Hathaway"/>
    <s v="United States"/>
    <n v="25000000"/>
    <n v="5798974"/>
    <n v="8206908.3966558287"/>
    <n v="23.195895999999998"/>
    <n v="2693438.9224338131"/>
    <s v="TriStar Pictures"/>
    <n v="93"/>
  </r>
  <r>
    <s v="Shutter"/>
    <x v="8"/>
    <x v="4"/>
    <x v="28"/>
    <n v="215.3"/>
    <s v="March 21, 2008 (United States)"/>
    <x v="33"/>
    <n v="33000"/>
    <s v="Masayuki Ochiai"/>
    <s v="Luke Dawson"/>
    <s v="Joshua Jackson"/>
    <s v="United States"/>
    <n v="8000000"/>
    <n v="48555306"/>
    <n v="68717146.949372962"/>
    <n v="606.94132500000001"/>
    <n v="22552394.79795634"/>
    <s v="New Regency Productions"/>
    <n v="85"/>
  </r>
  <r>
    <s v="Deception"/>
    <x v="0"/>
    <x v="6"/>
    <x v="28"/>
    <n v="215.3"/>
    <s v="April 25, 2008 (United States)"/>
    <x v="10"/>
    <n v="38000"/>
    <s v="Marcel Langenegger"/>
    <s v="Mark Bomback"/>
    <s v="Hugh Jackman"/>
    <s v="United States"/>
    <n v="25000000"/>
    <n v="18024545"/>
    <n v="25508958.947979562"/>
    <n v="72.098179999999999"/>
    <n v="8371827.6823037621"/>
    <s v="Rifkin-Eberts"/>
    <n v="107"/>
  </r>
  <r>
    <s v="Ghajini"/>
    <x v="4"/>
    <x v="2"/>
    <x v="28"/>
    <n v="215.3"/>
    <s v="December 24, 2008 (United States)"/>
    <x v="4"/>
    <n v="58000"/>
    <s v="A.R. Murugadoss"/>
    <s v="Piyush Mishra"/>
    <s v="Aamir Khan"/>
    <s v="India"/>
    <n v="0"/>
    <n v="38316584"/>
    <n v="54226953.761263356"/>
    <n v="0"/>
    <n v="17796834.184858337"/>
    <s v="Geetha Arts"/>
    <n v="186"/>
  </r>
  <r>
    <s v="Donkey Punch"/>
    <x v="0"/>
    <x v="6"/>
    <x v="28"/>
    <n v="215.3"/>
    <s v="July 18, 2008 (United Kingdom)"/>
    <x v="27"/>
    <n v="11000"/>
    <s v="Olly Blackburn"/>
    <s v="Olly Blackburn"/>
    <s v="Sian Breckin"/>
    <s v="United Kingdom"/>
    <n v="0"/>
    <n v="694422"/>
    <n v="982770.01114723634"/>
    <n v="0"/>
    <n v="322536.92522062239"/>
    <s v="Warp X"/>
    <n v="99"/>
  </r>
  <r>
    <s v="The Eye"/>
    <x v="8"/>
    <x v="0"/>
    <x v="28"/>
    <n v="215.3"/>
    <s v="February 1, 2008 (United States)"/>
    <x v="20"/>
    <n v="52000"/>
    <s v="David Moreau"/>
    <s v="Sebastian Gutierrez"/>
    <s v="Jessica Alba"/>
    <s v="United States"/>
    <n v="12000000"/>
    <n v="58010320"/>
    <n v="82098209.493729681"/>
    <n v="483.41933333333333"/>
    <n v="26943947.9795634"/>
    <s v="Lionsgate"/>
    <n v="98"/>
  </r>
  <r>
    <s v="The Love Guru"/>
    <x v="8"/>
    <x v="3"/>
    <x v="28"/>
    <n v="215.3"/>
    <s v="June 20, 2008 (United States)"/>
    <x v="51"/>
    <n v="51000"/>
    <s v="Marco Schnabel"/>
    <s v="Mike Myers"/>
    <s v="Mike Myers"/>
    <s v="United Kingdom"/>
    <n v="62000000"/>
    <n v="40877556"/>
    <n v="57851329.833720386"/>
    <n v="65.931541935483878"/>
    <n v="18986324.198792383"/>
    <s v="Paramount Pictures"/>
    <n v="87"/>
  </r>
  <r>
    <s v="The Informers"/>
    <x v="0"/>
    <x v="6"/>
    <x v="28"/>
    <n v="215.3"/>
    <s v="April 24, 2009 (United States)"/>
    <x v="18"/>
    <n v="16000"/>
    <s v="Gregor Jordan"/>
    <s v="Bret Easton Ellis"/>
    <s v="Billy Bob Thornton"/>
    <s v="United States"/>
    <n v="18000000"/>
    <n v="382174"/>
    <n v="540865.85137018107"/>
    <n v="2.123188888888889"/>
    <n v="177507.66372503483"/>
    <s v="Senator Entertainment Co"/>
    <n v="98"/>
  </r>
  <r>
    <s v="The X Files: I Want to Believe"/>
    <x v="8"/>
    <x v="6"/>
    <x v="28"/>
    <n v="215.3"/>
    <s v="July 25, 2008 (United States)"/>
    <x v="23"/>
    <n v="89000"/>
    <s v="Chris Carter"/>
    <s v="Frank Spotnitz"/>
    <s v="David Duchovny"/>
    <s v="United States"/>
    <n v="30000000"/>
    <n v="69363381"/>
    <n v="98165453.742220148"/>
    <n v="231.21127000000001"/>
    <n v="32217083.604273107"/>
    <s v="Twentieth Century Fox"/>
    <n v="104"/>
  </r>
  <r>
    <s v="Asterix at the Olympic Games"/>
    <x v="4"/>
    <x v="1"/>
    <x v="28"/>
    <n v="215.3"/>
    <s v="June 13, 2008 (United States)"/>
    <x v="33"/>
    <n v="28000"/>
    <s v="FrÃ©dÃ©ric Forestier"/>
    <s v="RenÃ© Goscinny"/>
    <s v="GÃ©rard Depardieu"/>
    <s v="France"/>
    <n v="0"/>
    <n v="131856927"/>
    <n v="186608479.5954482"/>
    <n v="0"/>
    <n v="61243347.422201581"/>
    <s v="PathÃ© Renn Productions"/>
    <n v="116"/>
  </r>
  <r>
    <s v="Wendy and Lucy"/>
    <x v="0"/>
    <x v="0"/>
    <x v="28"/>
    <n v="215.3"/>
    <s v="March 6, 2009 (United Kingdom)"/>
    <x v="12"/>
    <n v="17000"/>
    <s v="Kelly Reichardt"/>
    <s v="Jonathan Raymond"/>
    <s v="Michelle Williams"/>
    <s v="United States"/>
    <n v="200000"/>
    <n v="1192995"/>
    <n v="1688367.7496516488"/>
    <n v="596.49749999999995"/>
    <n v="554108.22108685551"/>
    <s v="Field Guide Films"/>
    <n v="80"/>
  </r>
  <r>
    <s v="Tokyo!"/>
    <x v="9"/>
    <x v="3"/>
    <x v="28"/>
    <n v="215.3"/>
    <s v="August 16, 2008 (Japan)"/>
    <x v="12"/>
    <n v="10000"/>
    <s v="Leos Carax"/>
    <s v="Gabrielle Bell"/>
    <s v="Ayako Fujitani"/>
    <s v="France"/>
    <n v="0"/>
    <n v="1194397"/>
    <n v="1690351.9084997678"/>
    <n v="0"/>
    <n v="554759.40548072453"/>
    <s v="Comme des CinÃ©mas"/>
    <n v="112"/>
  </r>
  <r>
    <s v="One Missed Call"/>
    <x v="8"/>
    <x v="4"/>
    <x v="28"/>
    <n v="215.3"/>
    <s v="January 4, 2008 (United States)"/>
    <x v="35"/>
    <n v="31000"/>
    <s v="Eric Valette"/>
    <s v="Andrew Klavan"/>
    <s v="Edward Burns"/>
    <s v="United States"/>
    <n v="20000000"/>
    <n v="45847751"/>
    <n v="64885321.549930327"/>
    <n v="229.238755"/>
    <n v="21294821.644217372"/>
    <s v="Alcon Entertainment"/>
    <n v="87"/>
  </r>
  <r>
    <s v="Transsiberian"/>
    <x v="0"/>
    <x v="6"/>
    <x v="28"/>
    <n v="215.3"/>
    <s v="September 5, 2008 (United States)"/>
    <x v="17"/>
    <n v="51000"/>
    <s v="Brad Anderson"/>
    <s v="Brad Anderson"/>
    <s v="Woody Harrelson"/>
    <s v="United Kingdom"/>
    <n v="15000000"/>
    <n v="5926410"/>
    <n v="8387260.2275894098"/>
    <n v="39.509399999999999"/>
    <n v="2752628.8899210403"/>
    <s v="Filmax International"/>
    <n v="111"/>
  </r>
  <r>
    <s v="Lakeview Terrace"/>
    <x v="8"/>
    <x v="6"/>
    <x v="28"/>
    <n v="215.3"/>
    <s v="September 19, 2008 (United States)"/>
    <x v="10"/>
    <n v="50000"/>
    <s v="Neil LaBute"/>
    <s v="David Loughery"/>
    <s v="Samuel L. Jackson"/>
    <s v="United States"/>
    <n v="20000000"/>
    <n v="44655002"/>
    <n v="63197301.947979562"/>
    <n v="223.27501000000001"/>
    <n v="20740827.68230376"/>
    <s v="Screen Gems"/>
    <n v="110"/>
  </r>
  <r>
    <s v="Fireproof"/>
    <x v="1"/>
    <x v="0"/>
    <x v="28"/>
    <n v="215.3"/>
    <s v="September 26, 2008 (United States)"/>
    <x v="16"/>
    <n v="22000"/>
    <s v="Alex Kendrick"/>
    <s v="Alex Kendrick"/>
    <s v="Kirk Cameron"/>
    <s v="United States"/>
    <n v="500000"/>
    <n v="33473297"/>
    <n v="47372566.632141195"/>
    <n v="6694.6594000000005"/>
    <n v="15547281.467719462"/>
    <s v="Samuel Goldwyn Films"/>
    <n v="122"/>
  </r>
  <r>
    <s v="Traitor"/>
    <x v="8"/>
    <x v="2"/>
    <x v="28"/>
    <n v="215.3"/>
    <s v="August 27, 2008 (United States)"/>
    <x v="9"/>
    <n v="56000"/>
    <s v="Jeffrey Nachmanoff"/>
    <s v="Jeffrey Nachmanoff"/>
    <s v="Don Cheadle"/>
    <s v="United States"/>
    <n v="22000000"/>
    <n v="27675014"/>
    <n v="39166636.16256386"/>
    <n v="125.79551818181818"/>
    <n v="12854163.492800742"/>
    <s v="Overture Films"/>
    <n v="114"/>
  </r>
  <r>
    <s v="My Best Friend's Girl"/>
    <x v="0"/>
    <x v="3"/>
    <x v="28"/>
    <n v="215.3"/>
    <s v="September 19, 2008 (United States)"/>
    <x v="23"/>
    <n v="43000"/>
    <s v="Howard Deutch"/>
    <s v="Jordan Cahan"/>
    <s v="Kate Hudson"/>
    <s v="United States"/>
    <n v="20000000"/>
    <n v="41624687"/>
    <n v="58908695.443102643"/>
    <n v="208.123435"/>
    <n v="19333342.77751974"/>
    <s v="Lionsgate"/>
    <n v="101"/>
  </r>
  <r>
    <s v="New York, I Love You"/>
    <x v="0"/>
    <x v="3"/>
    <x v="28"/>
    <n v="215.3"/>
    <s v="October 16, 2009 (United States)"/>
    <x v="19"/>
    <n v="45000"/>
    <s v="Directors"/>
    <s v="Hu Hong"/>
    <s v="Shia LaBeouf"/>
    <s v="United States"/>
    <n v="14700000"/>
    <n v="14603177"/>
    <n v="20666920.724105898"/>
    <n v="99.341340136054427"/>
    <n v="6782711.1007895954"/>
    <s v="Vivendi Entertainment"/>
    <n v="103"/>
  </r>
  <r>
    <s v="Nothing But the Truth"/>
    <x v="0"/>
    <x v="6"/>
    <x v="28"/>
    <n v="215.3"/>
    <s v="July 29, 2009 (Philippines)"/>
    <x v="13"/>
    <n v="37000"/>
    <s v="Rod Lurie"/>
    <s v="Rod Lurie"/>
    <s v="Kate Beckinsale"/>
    <s v="United States"/>
    <n v="11500000"/>
    <n v="409832"/>
    <n v="580008.4087320019"/>
    <n v="3.5637565217391303"/>
    <n v="190353.92475615421"/>
    <s v="Yari Film Group (YFG)"/>
    <n v="108"/>
  </r>
  <r>
    <s v="Cadillac Records"/>
    <x v="0"/>
    <x v="5"/>
    <x v="28"/>
    <n v="215.3"/>
    <s v="December 5, 2008 (United States)"/>
    <x v="9"/>
    <n v="21000"/>
    <s v="Darnell Martin"/>
    <s v="Darnell Martin"/>
    <s v="Adrien Brody"/>
    <s v="United States"/>
    <n v="12000000"/>
    <n v="8883644"/>
    <n v="12572439.975847654"/>
    <n v="74.030366666666666"/>
    <n v="4126169.9953553183"/>
    <s v="LightWave Entertainment"/>
    <n v="109"/>
  </r>
  <r>
    <s v="Pontypool"/>
    <x v="4"/>
    <x v="7"/>
    <x v="28"/>
    <n v="215.3"/>
    <s v="September 18, 2009 (Turkey)"/>
    <x v="14"/>
    <n v="30000"/>
    <s v="Bruce McDonald"/>
    <s v="Tony Burgess"/>
    <s v="Stephen McHattie"/>
    <s v="Canada"/>
    <n v="1500000"/>
    <n v="32118"/>
    <n v="45454.503483511377"/>
    <n v="2.1412"/>
    <n v="14917.789131444495"/>
    <s v="Ponty Up Pictures"/>
    <n v="93"/>
  </r>
  <r>
    <s v="Happy-Go-Lucky"/>
    <x v="0"/>
    <x v="3"/>
    <x v="28"/>
    <n v="215.3"/>
    <s v="November 21, 2008 (United States)"/>
    <x v="9"/>
    <n v="38000"/>
    <s v="Mike Leigh"/>
    <s v="Mike Leigh"/>
    <s v="Sally Hawkins"/>
    <s v="United Kingdom"/>
    <n v="0"/>
    <n v="18696602"/>
    <n v="26460077.238272179"/>
    <n v="0"/>
    <n v="8683976.7765908036"/>
    <s v="Film4"/>
    <n v="118"/>
  </r>
  <r>
    <s v="Beverly Hills Chihuahua"/>
    <x v="1"/>
    <x v="1"/>
    <x v="28"/>
    <n v="215.3"/>
    <s v="October 3, 2008 (United States)"/>
    <x v="51"/>
    <n v="23000"/>
    <s v="Raja Gosnell"/>
    <s v="Analisa LaBianco"/>
    <s v="Drew Barrymore"/>
    <s v="United States"/>
    <n v="20000000"/>
    <n v="149292488"/>
    <n v="211283888.03344169"/>
    <n v="746.46244000000002"/>
    <n v="69341610.775661871"/>
    <s v="Mandeville Films"/>
    <n v="91"/>
  </r>
  <r>
    <s v="Waltz with Bashir"/>
    <x v="0"/>
    <x v="10"/>
    <x v="28"/>
    <n v="215.3"/>
    <s v="June 12, 2008 (Israel)"/>
    <x v="45"/>
    <n v="56000"/>
    <s v="Ari Folman"/>
    <s v="Ari Folman"/>
    <s v="Ari Folman"/>
    <s v="Israel"/>
    <n v="1500000"/>
    <n v="11179372"/>
    <n v="15821433.573618207"/>
    <n v="745.29146666666668"/>
    <n v="5192462.6103111934"/>
    <s v="Bridgit Folman Film Gang"/>
    <n v="90"/>
  </r>
  <r>
    <s v="Redbelt"/>
    <x v="0"/>
    <x v="0"/>
    <x v="28"/>
    <n v="215.3"/>
    <s v="May 9, 2008 (United States)"/>
    <x v="17"/>
    <n v="21000"/>
    <s v="David Mamet"/>
    <s v="David Mamet"/>
    <s v="Chiwetel Ejiofor"/>
    <s v="United States"/>
    <n v="7000000"/>
    <n v="2674090"/>
    <n v="3784464.5750116115"/>
    <n v="38.201285714285717"/>
    <n v="1242029.7259637716"/>
    <s v="Sony Pictures Classics"/>
    <n v="99"/>
  </r>
  <r>
    <s v="Departures"/>
    <x v="8"/>
    <x v="0"/>
    <x v="28"/>
    <n v="215.3"/>
    <s v="June 19, 2009 (United States)"/>
    <x v="31"/>
    <n v="50000"/>
    <s v="YÃ´jirÃ´ Takita"/>
    <s v="KundÃ´ Koyama"/>
    <s v="Masahiro Motoki"/>
    <s v="Japan"/>
    <n v="0"/>
    <n v="70636951"/>
    <n v="99967854.016256377"/>
    <n v="0"/>
    <n v="32808616.349280074"/>
    <s v="Amuse Soft"/>
    <n v="130"/>
  </r>
  <r>
    <s v="Mad Money"/>
    <x v="8"/>
    <x v="3"/>
    <x v="28"/>
    <n v="215.3"/>
    <s v="January 18, 2008 (United States)"/>
    <x v="1"/>
    <n v="21000"/>
    <s v="Callie Khouri"/>
    <s v="Glenn Gers"/>
    <s v="Diane Keaton"/>
    <s v="United States"/>
    <n v="22000000"/>
    <n v="26412163"/>
    <n v="37379405.78773804"/>
    <n v="120.05528636363636"/>
    <n v="12267609.382257314"/>
    <s v="Big City Pictures"/>
    <n v="104"/>
  </r>
  <r>
    <s v="The Burning Plain"/>
    <x v="0"/>
    <x v="6"/>
    <x v="28"/>
    <n v="215.3"/>
    <s v="November 5, 2009 (Argentina)"/>
    <x v="8"/>
    <n v="19000"/>
    <s v="Guillermo Arriaga"/>
    <s v="Guillermo Arriaga"/>
    <s v="Charlize Theron"/>
    <s v="United States"/>
    <n v="20000000"/>
    <n v="5642478"/>
    <n v="7985429.8495123079"/>
    <n v="28.212389999999999"/>
    <n v="2620751.5095215975"/>
    <s v="2929 Productions"/>
    <n v="107"/>
  </r>
  <r>
    <s v="Brideshead Revisited"/>
    <x v="8"/>
    <x v="0"/>
    <x v="28"/>
    <n v="215.3"/>
    <s v="August 15, 2008 (United States)"/>
    <x v="17"/>
    <n v="12000"/>
    <s v="Julian Jarrold"/>
    <s v="Andrew Davies"/>
    <s v="Matthew Goode"/>
    <s v="United Kingdom"/>
    <n v="20000000"/>
    <n v="13451186"/>
    <n v="19036583.252206225"/>
    <n v="67.255929999999992"/>
    <n v="6247647.9331165813"/>
    <s v="Ecosse Films"/>
    <n v="133"/>
  </r>
  <r>
    <s v="The Tale of Despereaux"/>
    <x v="2"/>
    <x v="10"/>
    <x v="28"/>
    <n v="215.3"/>
    <s v="December 19, 2008 (United States)"/>
    <x v="10"/>
    <n v="36000"/>
    <s v="Sam Fell"/>
    <s v="Kate DiCamillo"/>
    <s v="Matthew Broderick"/>
    <s v="United Kingdom"/>
    <n v="60000000"/>
    <n v="86957280"/>
    <n v="123064947.58941013"/>
    <n v="144.9288"/>
    <n v="40388889.921040408"/>
    <s v="Universal Pictures"/>
    <n v="93"/>
  </r>
  <r>
    <s v="Meet the Browns"/>
    <x v="8"/>
    <x v="3"/>
    <x v="28"/>
    <n v="215.3"/>
    <s v="March 21, 2008 (United States)"/>
    <x v="44"/>
    <n v="6500"/>
    <s v="Tyler Perry"/>
    <s v="Tyler Perry"/>
    <s v="Tamela J. Mann"/>
    <s v="United States"/>
    <n v="0"/>
    <n v="41975388"/>
    <n v="59405019.617278218"/>
    <n v="0"/>
    <n v="19496232.234091964"/>
    <s v="The Tyler Perry Company"/>
    <n v="100"/>
  </r>
  <r>
    <s v="Pathology"/>
    <x v="0"/>
    <x v="6"/>
    <x v="28"/>
    <n v="215.3"/>
    <s v="April 11, 2008 (United Kingdom)"/>
    <x v="22"/>
    <n v="32000"/>
    <s v="Marc SchÃ¶lermann"/>
    <s v="Mark Neveldine"/>
    <s v="Alyssa Milano"/>
    <s v="United States"/>
    <n v="8000000"/>
    <n v="3234706"/>
    <n v="4577867.7111007897"/>
    <n v="40.433824999999999"/>
    <n v="1502418.0213655364"/>
    <s v="Metro-Goldwyn-Mayer (MGM)"/>
    <n v="95"/>
  </r>
  <r>
    <s v="Chaos Theory"/>
    <x v="8"/>
    <x v="3"/>
    <x v="28"/>
    <n v="215.3"/>
    <s v="October 16, 2008 (Russia)"/>
    <x v="14"/>
    <n v="32000"/>
    <s v="Marcos Siega"/>
    <s v="Daniel Taplitz"/>
    <s v="Ryan Reynolds"/>
    <s v="United States"/>
    <n v="0"/>
    <n v="338440"/>
    <n v="478971.98327914538"/>
    <n v="0"/>
    <n v="157194.61216906641"/>
    <s v="Castle Rock Entertainment"/>
    <n v="87"/>
  </r>
  <r>
    <s v="Be Kind Rewind"/>
    <x v="8"/>
    <x v="3"/>
    <x v="28"/>
    <n v="215.3"/>
    <s v="February 22, 2008 (United States)"/>
    <x v="5"/>
    <n v="89000"/>
    <s v="Michel Gondry"/>
    <s v="Michel Gondry"/>
    <s v="Jack Black"/>
    <s v="United Kingdom"/>
    <n v="20000000"/>
    <n v="30579406"/>
    <n v="43277032.086391084"/>
    <n v="152.89703"/>
    <n v="14203161.170459824"/>
    <s v="New Line Cinema"/>
    <n v="102"/>
  </r>
  <r>
    <s v="The Express"/>
    <x v="1"/>
    <x v="5"/>
    <x v="28"/>
    <n v="215.3"/>
    <s v="October 10, 2008 (United States)"/>
    <x v="4"/>
    <n v="20000"/>
    <s v="Gary Fleder"/>
    <s v="Charles Leavitt"/>
    <s v="Rob Brown"/>
    <s v="United States"/>
    <n v="40000000"/>
    <n v="9808124"/>
    <n v="13880796.018578727"/>
    <n v="24.520310000000002"/>
    <n v="4555561.5420343708"/>
    <s v="Davis Entertainment"/>
    <n v="130"/>
  </r>
  <r>
    <s v="Easy Virtue"/>
    <x v="8"/>
    <x v="3"/>
    <x v="28"/>
    <n v="215.3"/>
    <s v="June 19, 2009 (United States)"/>
    <x v="17"/>
    <n v="20000"/>
    <s v="Stephan Elliott"/>
    <s v="Stephan Elliott"/>
    <s v="Jessica Biel"/>
    <s v="United Kingdom"/>
    <n v="0"/>
    <n v="18463793"/>
    <n v="26130597.896423593"/>
    <n v="0"/>
    <n v="8575844.4031583834"/>
    <s v="Ealing Studios"/>
    <n v="97"/>
  </r>
  <r>
    <s v="The Baader Meinhof Complex"/>
    <x v="0"/>
    <x v="2"/>
    <x v="28"/>
    <n v="215.3"/>
    <s v="September 25, 2008 (Germany)"/>
    <x v="34"/>
    <n v="37000"/>
    <s v="Uli Edel"/>
    <s v="Bernd Eichinger"/>
    <s v="Martina Gedeck"/>
    <s v="Germany"/>
    <n v="0"/>
    <n v="26937355"/>
    <n v="38122675.654900141"/>
    <n v="0"/>
    <n v="12511544.356711565"/>
    <s v="Constantin Film"/>
    <n v="150"/>
  </r>
  <r>
    <s v="What Just Happened"/>
    <x v="0"/>
    <x v="3"/>
    <x v="28"/>
    <n v="215.3"/>
    <s v="October 31, 2008 (United States)"/>
    <x v="41"/>
    <n v="27000"/>
    <s v="Barry Levinson"/>
    <s v="Art Linson"/>
    <s v="Robert De Niro"/>
    <s v="United States"/>
    <n v="25000000"/>
    <n v="6759057"/>
    <n v="9565651.0352995824"/>
    <n v="27.036228000000001"/>
    <n v="3139366.9298653044"/>
    <s v="2929 Productions"/>
    <n v="104"/>
  </r>
  <r>
    <s v="Meet Dave"/>
    <x v="1"/>
    <x v="1"/>
    <x v="28"/>
    <n v="215.3"/>
    <s v="July 11, 2008 (United States)"/>
    <x v="18"/>
    <n v="39000"/>
    <s v="Brian Robbins"/>
    <s v="Rob Greenberg"/>
    <s v="Eddie Murphy"/>
    <s v="United States"/>
    <n v="60000000"/>
    <n v="51339567"/>
    <n v="72657529.330701351"/>
    <n v="85.565944999999999"/>
    <n v="23845595.448211797"/>
    <s v="Twentieth Century Fox"/>
    <n v="90"/>
  </r>
  <r>
    <s v="JCVD"/>
    <x v="0"/>
    <x v="2"/>
    <x v="28"/>
    <n v="215.3"/>
    <s v="August 2, 2019 (United States)"/>
    <x v="12"/>
    <n v="38000"/>
    <s v="Mabrouk El Mechri"/>
    <s v="Mabrouk El Mechri"/>
    <s v="Jean-Claude Van Damme"/>
    <s v="Belgium"/>
    <n v="0"/>
    <n v="2342211"/>
    <n v="3314777.9456572225"/>
    <n v="0"/>
    <n v="1087882.4895494659"/>
    <s v="Gaumont"/>
    <n v="97"/>
  </r>
  <r>
    <s v="Hell Ride"/>
    <x v="0"/>
    <x v="2"/>
    <x v="28"/>
    <n v="215.3"/>
    <s v="January 17, 2009 (Japan)"/>
    <x v="27"/>
    <n v="15000"/>
    <s v="Larry Bishop"/>
    <s v="Larry Bishop"/>
    <s v="Larry Bishop"/>
    <s v="United States"/>
    <n v="0"/>
    <n v="390128"/>
    <n v="552122.6270320483"/>
    <n v="0"/>
    <n v="181202.04366000928"/>
    <s v="Dimension Films"/>
    <n v="84"/>
  </r>
  <r>
    <s v="Igor"/>
    <x v="1"/>
    <x v="10"/>
    <x v="28"/>
    <n v="215.3"/>
    <s v="September 19, 2008 (United States)"/>
    <x v="22"/>
    <n v="23000"/>
    <s v="Tony Leondis"/>
    <s v="Chris McKenna"/>
    <s v="John Cusack"/>
    <s v="United States"/>
    <n v="25000000"/>
    <n v="30893885"/>
    <n v="43722093.634463541"/>
    <n v="123.57553999999999"/>
    <n v="14349226.660473756"/>
    <s v="Metro-Goldwyn-Mayer (MGM)"/>
    <n v="87"/>
  </r>
  <r>
    <s v="The Wackness"/>
    <x v="0"/>
    <x v="3"/>
    <x v="28"/>
    <n v="215.3"/>
    <s v="August 1, 2008 (United States)"/>
    <x v="9"/>
    <n v="30000"/>
    <s v="Jonathan Levine"/>
    <s v="Jonathan Levine"/>
    <s v="Josh Peck"/>
    <s v="United Kingdom"/>
    <n v="6000000"/>
    <n v="3175469"/>
    <n v="4494033.4616813743"/>
    <n v="52.924483333333342"/>
    <n v="1474904.3195541105"/>
    <s v="Occupant Entertainment"/>
    <n v="99"/>
  </r>
  <r>
    <s v="CJ7"/>
    <x v="1"/>
    <x v="3"/>
    <x v="28"/>
    <n v="215.3"/>
    <s v="January 30, 2008 (China)"/>
    <x v="5"/>
    <n v="15000"/>
    <s v="Stephen Chow"/>
    <s v="Stephen Chow"/>
    <s v="Stephen Chow"/>
    <s v="Hong Kong"/>
    <n v="0"/>
    <n v="49529913"/>
    <n v="70096444.454714358"/>
    <n v="0"/>
    <n v="23005068.741291221"/>
    <s v="Columbia Pictures Film Production Asia"/>
    <n v="88"/>
  </r>
  <r>
    <s v="Shorts"/>
    <x v="1"/>
    <x v="1"/>
    <x v="28"/>
    <n v="215.3"/>
    <s v="August 21, 2009 (United States)"/>
    <x v="32"/>
    <n v="7000"/>
    <s v="Robert Rodriguez"/>
    <s v="Robert Rodriguez"/>
    <s v="Jimmy Bennett"/>
    <s v="United States"/>
    <n v="40000000"/>
    <n v="28972508"/>
    <n v="41002894.508128196"/>
    <n v="72.431269999999998"/>
    <n v="13456808.174640037"/>
    <s v="Warner Bros."/>
    <n v="89"/>
  </r>
  <r>
    <s v="Frozen River"/>
    <x v="0"/>
    <x v="6"/>
    <x v="28"/>
    <n v="215.3"/>
    <s v="September 5, 2008 (United States)"/>
    <x v="12"/>
    <n v="25000"/>
    <s v="Courtney Hunt"/>
    <s v="Courtney Hunt"/>
    <s v="Melissa Leo"/>
    <s v="United States"/>
    <n v="1000000"/>
    <n v="5457664"/>
    <n v="7723874.6901997216"/>
    <n v="545.76639999999998"/>
    <n v="2534911.2865768694"/>
    <s v="Cohen Media Group"/>
    <n v="97"/>
  </r>
  <r>
    <s v="Surfer, Dude"/>
    <x v="0"/>
    <x v="3"/>
    <x v="28"/>
    <n v="215.3"/>
    <s v="September 5, 2008 (United States)"/>
    <x v="32"/>
    <n v="8500"/>
    <s v="S.R. Bindler"/>
    <s v="S.R. Bindler"/>
    <s v="Matthew McConaughey"/>
    <s v="United States"/>
    <n v="6000000"/>
    <n v="52132"/>
    <n v="73779.007895959119"/>
    <n v="0.86886666666666679"/>
    <n v="24213.655364607523"/>
    <s v="Berk/Lane Entertainment"/>
    <n v="85"/>
  </r>
  <r>
    <s v="Last Chance Harvey"/>
    <x v="8"/>
    <x v="0"/>
    <x v="28"/>
    <n v="215.3"/>
    <s v="January 16, 2009 (United States)"/>
    <x v="14"/>
    <n v="21000"/>
    <s v="Joel Hopkins"/>
    <s v="Joel Hopkins"/>
    <s v="Dustin Hoffman"/>
    <s v="United States"/>
    <n v="0"/>
    <n v="32568427"/>
    <n v="46091963.339061774"/>
    <n v="0"/>
    <n v="15126998.142127264"/>
    <s v="Overture Films"/>
    <n v="93"/>
  </r>
  <r>
    <s v="Welcome Home, Roscoe Jenkins"/>
    <x v="8"/>
    <x v="3"/>
    <x v="28"/>
    <n v="215.3"/>
    <s v="February 8, 2008 (United States)"/>
    <x v="30"/>
    <n v="14000"/>
    <s v="Malcolm D. Lee"/>
    <s v="Malcolm D. Lee"/>
    <s v="Martin Lawrence"/>
    <s v="United States"/>
    <n v="35000000"/>
    <n v="43655418"/>
    <n v="61782656.129122153"/>
    <n v="124.72976571428572"/>
    <n v="20276552.717138875"/>
    <s v="Universal Pictures"/>
    <n v="114"/>
  </r>
  <r>
    <s v="The Family That Preys"/>
    <x v="8"/>
    <x v="0"/>
    <x v="28"/>
    <n v="215.3"/>
    <s v="September 12, 2008 (United States)"/>
    <x v="1"/>
    <n v="6800"/>
    <s v="Tyler Perry"/>
    <s v="Tyler Perry"/>
    <s v="Kathy Bates"/>
    <s v="United States"/>
    <n v="0"/>
    <n v="37105289"/>
    <n v="52512687.219228983"/>
    <n v="0"/>
    <n v="17234226.196005572"/>
    <s v="Louisiana Producers Film Source"/>
    <n v="111"/>
  </r>
  <r>
    <s v="Surveillance"/>
    <x v="0"/>
    <x v="6"/>
    <x v="28"/>
    <n v="215.3"/>
    <s v="July 31, 2008 (Germany)"/>
    <x v="21"/>
    <n v="17000"/>
    <s v="Jennifer Lynch"/>
    <s v="Kent Harper"/>
    <s v="Julia Ormond"/>
    <s v="United States"/>
    <n v="3500000"/>
    <n v="1138322"/>
    <n v="1610992.6307477937"/>
    <n v="32.523485714285712"/>
    <n v="528714.35206688347"/>
    <s v="Lago Film"/>
    <n v="97"/>
  </r>
  <r>
    <s v="Inglourious Basterds"/>
    <x v="0"/>
    <x v="1"/>
    <x v="29"/>
    <n v="214.5"/>
    <s v="August 21, 2009 (United States)"/>
    <x v="28"/>
    <n v="1300000"/>
    <s v="Quentin Tarantino"/>
    <s v="Quentin Tarantino"/>
    <s v="Brad Pitt"/>
    <s v="United States"/>
    <n v="70000000"/>
    <n v="321457747"/>
    <n v="456634850.86666662"/>
    <n v="459.22535285714287"/>
    <n v="149863751.5151515"/>
    <s v="Universal Pictures"/>
    <n v="153"/>
  </r>
  <r>
    <s v="Star Trek"/>
    <x v="8"/>
    <x v="2"/>
    <x v="29"/>
    <n v="214.5"/>
    <s v="May 8, 2009 (United States)"/>
    <x v="6"/>
    <n v="585000"/>
    <s v="J.J. Abrams"/>
    <s v="Roberto Orci"/>
    <s v="Chris Pine"/>
    <s v="United States"/>
    <n v="150000000"/>
    <n v="385680446"/>
    <n v="547864018.16410255"/>
    <n v="257.12029733333333"/>
    <n v="179804403.72960374"/>
    <s v="Paramount Pictures"/>
    <n v="127"/>
  </r>
  <r>
    <s v="Avatar"/>
    <x v="8"/>
    <x v="2"/>
    <x v="29"/>
    <n v="214.5"/>
    <s v="December 18, 2009 (United States)"/>
    <x v="40"/>
    <n v="1100000"/>
    <s v="James Cameron"/>
    <s v="James Cameron"/>
    <s v="Sam Worthington"/>
    <s v="United States"/>
    <n v="237000000"/>
    <n v="2847246203"/>
    <n v="4044549734.5179482"/>
    <n v="1201.3697059071728"/>
    <n v="1327387507.2261071"/>
    <s v="Twentieth Century Fox"/>
    <n v="162"/>
  </r>
  <r>
    <s v="Jennifer's Body"/>
    <x v="0"/>
    <x v="3"/>
    <x v="29"/>
    <n v="214.5"/>
    <s v="September 18, 2009 (United States)"/>
    <x v="11"/>
    <n v="121000"/>
    <s v="Karyn Kusama"/>
    <s v="Diablo Cody"/>
    <s v="Megan Fox"/>
    <s v="United States"/>
    <n v="16000000"/>
    <n v="31556061"/>
    <n v="44825789.21538461"/>
    <n v="197.22538125"/>
    <n v="14711450.349650349"/>
    <s v="Fox Atomic"/>
    <n v="102"/>
  </r>
  <r>
    <s v="Watchmen"/>
    <x v="0"/>
    <x v="2"/>
    <x v="29"/>
    <n v="214.5"/>
    <s v="March 6, 2009 (United States)"/>
    <x v="37"/>
    <n v="520000"/>
    <s v="Zack Snyder"/>
    <s v="David Hayter"/>
    <s v="Jackie Earle Haley"/>
    <s v="United States"/>
    <n v="130000000"/>
    <n v="185382813"/>
    <n v="263338662.56923074"/>
    <n v="142.60216384615384"/>
    <n v="86425553.84615384"/>
    <s v="Warner Bros."/>
    <n v="162"/>
  </r>
  <r>
    <s v="Fast &amp; Furious"/>
    <x v="8"/>
    <x v="2"/>
    <x v="29"/>
    <n v="214.5"/>
    <s v="April 3, 2009 (United States)"/>
    <x v="14"/>
    <n v="271000"/>
    <s v="Justin Lin"/>
    <s v="Chris Morgan"/>
    <s v="Vin Diesel"/>
    <s v="United States"/>
    <n v="85000000"/>
    <n v="360366870"/>
    <n v="511905758.92307687"/>
    <n v="423.96102352941176"/>
    <n v="168003202.7972028"/>
    <s v="Universal Pictures"/>
    <n v="107"/>
  </r>
  <r>
    <s v="G.I. Joe: The Rise of Cobra"/>
    <x v="8"/>
    <x v="2"/>
    <x v="29"/>
    <n v="214.5"/>
    <s v="August 7, 2009 (United States)"/>
    <x v="1"/>
    <n v="202000"/>
    <s v="Stephen Sommers"/>
    <s v="Stuart Beattie"/>
    <s v="Dennis Quaid"/>
    <s v="United States"/>
    <n v="175000000"/>
    <n v="302469017"/>
    <n v="429661116.45641023"/>
    <n v="172.83943828571429"/>
    <n v="141011196.73659673"/>
    <s v="Paramount Pictures"/>
    <n v="118"/>
  </r>
  <r>
    <s v="The Hangover"/>
    <x v="0"/>
    <x v="3"/>
    <x v="29"/>
    <n v="214.5"/>
    <s v="June 5, 2009 (United States)"/>
    <x v="3"/>
    <n v="733000"/>
    <s v="Todd Phillips"/>
    <s v="Jon Lucas"/>
    <s v="Zach Galifianakis"/>
    <s v="United States"/>
    <n v="35000000"/>
    <n v="469310836"/>
    <n v="666662059.34358966"/>
    <n v="1340.8881028571429"/>
    <n v="218792930.53613055"/>
    <s v="Warner Bros."/>
    <n v="100"/>
  </r>
  <r>
    <s v="Harry Potter and the Half-Blood Prince"/>
    <x v="1"/>
    <x v="2"/>
    <x v="29"/>
    <n v="214.5"/>
    <s v="July 15, 2009 (United States)"/>
    <x v="37"/>
    <n v="492000"/>
    <s v="David Yates"/>
    <s v="Steve Kloves"/>
    <s v="Daniel Radcliffe"/>
    <s v="United Kingdom"/>
    <n v="250000000"/>
    <n v="934454096"/>
    <n v="1327404023.5487177"/>
    <n v="373.78163839999996"/>
    <n v="435642935.1981352"/>
    <s v="Warner Bros."/>
    <n v="153"/>
  </r>
  <r>
    <s v="He's Just Not That Into You"/>
    <x v="8"/>
    <x v="3"/>
    <x v="29"/>
    <n v="214.5"/>
    <s v="February 6, 2009 (United States)"/>
    <x v="5"/>
    <n v="165000"/>
    <s v="Ken Kwapis"/>
    <s v="Abby Kohn"/>
    <s v="Ginnifer Goodwin"/>
    <s v="Germany"/>
    <n v="40000000"/>
    <n v="178866158"/>
    <n v="254081670.59487176"/>
    <n v="447.16539500000005"/>
    <n v="83387486.247086242"/>
    <s v="New Line Cinema"/>
    <n v="129"/>
  </r>
  <r>
    <n v="2012"/>
    <x v="8"/>
    <x v="2"/>
    <x v="29"/>
    <n v="214.5"/>
    <s v="November 13, 2009 (United States)"/>
    <x v="1"/>
    <n v="360000"/>
    <s v="Roland Emmerich"/>
    <s v="Roland Emmerich"/>
    <s v="John Cusack"/>
    <s v="United States"/>
    <n v="200000000"/>
    <n v="791217826"/>
    <n v="1123935065.6512818"/>
    <n v="395.60891300000003"/>
    <n v="368866119.34731936"/>
    <s v="Columbia Pictures"/>
    <n v="158"/>
  </r>
  <r>
    <s v="The Lovely Bones"/>
    <x v="8"/>
    <x v="0"/>
    <x v="29"/>
    <n v="214.5"/>
    <s v="January 15, 2010 (United States)"/>
    <x v="17"/>
    <n v="162000"/>
    <s v="Peter Jackson"/>
    <s v="Fran Walsh"/>
    <s v="Rachel Weisz"/>
    <s v="United States"/>
    <n v="65000000"/>
    <n v="93621340"/>
    <n v="132990313.74358973"/>
    <n v="144.03283076923077"/>
    <n v="43646312.354312353"/>
    <s v="Dreamworks Pictures"/>
    <n v="135"/>
  </r>
  <r>
    <s v="State of Play"/>
    <x v="8"/>
    <x v="6"/>
    <x v="29"/>
    <n v="214.5"/>
    <s v="April 17, 2009 (United States)"/>
    <x v="12"/>
    <n v="145000"/>
    <s v="Kevin Macdonald"/>
    <s v="Matthew Michael Carnahan"/>
    <s v="Russell Crowe"/>
    <s v="United States"/>
    <n v="0"/>
    <n v="87812371"/>
    <n v="124738598.80512819"/>
    <n v="0"/>
    <n v="40938168.298368298"/>
    <s v="Universal Pictures"/>
    <n v="127"/>
  </r>
  <r>
    <s v="Zombieland"/>
    <x v="0"/>
    <x v="1"/>
    <x v="29"/>
    <n v="214.5"/>
    <s v="October 2, 2009 (United States)"/>
    <x v="37"/>
    <n v="534000"/>
    <s v="Ruben Fleischer"/>
    <s v="Rhett Reese"/>
    <s v="Jesse Eisenberg"/>
    <s v="United States"/>
    <n v="23600000"/>
    <n v="102392080"/>
    <n v="145449262.35897434"/>
    <n v="433.86474576271183"/>
    <n v="47735235.431235433"/>
    <s v="Columbia Pictures"/>
    <n v="88"/>
  </r>
  <r>
    <s v="500 Days of Summer"/>
    <x v="8"/>
    <x v="3"/>
    <x v="29"/>
    <n v="214.5"/>
    <s v="August 7, 2009 (United States)"/>
    <x v="3"/>
    <n v="483000"/>
    <s v="Marc Webb"/>
    <s v="Scott Neustadter"/>
    <s v="Zooey Deschanel"/>
    <s v="United States"/>
    <n v="7500000"/>
    <n v="60800444"/>
    <n v="86367810.194871783"/>
    <n v="810.67258666666669"/>
    <n v="28345195.337995339"/>
    <s v="Fox Searchlight Pictures"/>
    <n v="95"/>
  </r>
  <r>
    <s v="Sherlock Holmes"/>
    <x v="8"/>
    <x v="2"/>
    <x v="29"/>
    <n v="214.5"/>
    <s v="December 25, 2009 (United States)"/>
    <x v="37"/>
    <n v="596000"/>
    <s v="Guy Ritchie"/>
    <s v="Michael Robert Johnson"/>
    <s v="Robert Downey Jr."/>
    <s v="United States"/>
    <n v="90000000"/>
    <n v="524028679"/>
    <n v="744389456.83589733"/>
    <n v="582.25408777777773"/>
    <n v="244302414.45221445"/>
    <s v="Warner Bros."/>
    <n v="128"/>
  </r>
  <r>
    <s v="District 9"/>
    <x v="0"/>
    <x v="2"/>
    <x v="29"/>
    <n v="214.5"/>
    <s v="August 14, 2009 (United States)"/>
    <x v="6"/>
    <n v="648000"/>
    <s v="Neill Blomkamp"/>
    <s v="Neill Blomkamp"/>
    <s v="Sharlto Copley"/>
    <s v="South Africa"/>
    <n v="30000000"/>
    <n v="210888950"/>
    <n v="299570457.17948717"/>
    <n v="702.96316666666667"/>
    <n v="98316526.80652681"/>
    <s v="TriStar Pictures"/>
    <n v="112"/>
  </r>
  <r>
    <s v="The Blind Side"/>
    <x v="8"/>
    <x v="5"/>
    <x v="29"/>
    <n v="214.5"/>
    <s v="November 20, 2009 (United States)"/>
    <x v="37"/>
    <n v="303000"/>
    <s v="John Lee Hancock"/>
    <s v="John Lee Hancock"/>
    <s v="Quinton Aaron"/>
    <s v="United States"/>
    <n v="29000000"/>
    <n v="309208309"/>
    <n v="439234367.14358968"/>
    <n v="1066.2355482758621"/>
    <n v="144153057.8088578"/>
    <s v="Alcon Entertainment"/>
    <n v="129"/>
  </r>
  <r>
    <s v="Up"/>
    <x v="1"/>
    <x v="10"/>
    <x v="29"/>
    <n v="214.5"/>
    <s v="May 29, 2009 (United States)"/>
    <x v="7"/>
    <n v="962000"/>
    <s v="Pete Docter"/>
    <s v="Pete Docter"/>
    <s v="Edward Asner"/>
    <s v="United States"/>
    <n v="175000000"/>
    <n v="735099102"/>
    <n v="1044217698.7384614"/>
    <n v="420.05662971428575"/>
    <n v="342703544.05594403"/>
    <s v="Pixar Animation Studios"/>
    <n v="96"/>
  </r>
  <r>
    <s v="X-Men Origins: Wolverine"/>
    <x v="8"/>
    <x v="2"/>
    <x v="29"/>
    <n v="214.5"/>
    <s v="May 1, 2009 (United States)"/>
    <x v="14"/>
    <n v="477000"/>
    <s v="Gavin Hood"/>
    <s v="David Benioff"/>
    <s v="Hugh Jackman"/>
    <s v="United States"/>
    <n v="150000000"/>
    <n v="373062864"/>
    <n v="529940581.1692307"/>
    <n v="248.70857599999999"/>
    <n v="173922081.11888111"/>
    <s v="Twentieth Century Fox"/>
    <n v="107"/>
  </r>
  <r>
    <s v="Fantastic Mr. Fox"/>
    <x v="1"/>
    <x v="10"/>
    <x v="29"/>
    <n v="214.5"/>
    <s v="November 25, 2009 (United States)"/>
    <x v="6"/>
    <n v="208000"/>
    <s v="Wes Anderson"/>
    <s v="Roald Dahl"/>
    <s v="George Clooney"/>
    <s v="United States"/>
    <n v="40000000"/>
    <n v="46474181"/>
    <n v="66017169.933333322"/>
    <n v="116.18545250000001"/>
    <n v="21666284.848484848"/>
    <s v="Twentieth Century Fox"/>
    <n v="87"/>
  </r>
  <r>
    <s v="Brothers"/>
    <x v="0"/>
    <x v="2"/>
    <x v="29"/>
    <n v="214.5"/>
    <s v="December 4, 2009 (United States)"/>
    <x v="12"/>
    <n v="115000"/>
    <s v="Jim Sheridan"/>
    <s v="David Benioff"/>
    <s v="Jake Gyllenhaal"/>
    <s v="United States"/>
    <n v="26000000"/>
    <n v="43474578"/>
    <n v="61756195.415384606"/>
    <n v="167.20991538461539"/>
    <n v="20267868.531468533"/>
    <s v="Lionsgate"/>
    <n v="105"/>
  </r>
  <r>
    <s v="Orphan"/>
    <x v="0"/>
    <x v="4"/>
    <x v="29"/>
    <n v="214.5"/>
    <s v="July 24, 2009 (United States)"/>
    <x v="9"/>
    <n v="199000"/>
    <s v="Jaume Collet-Serra"/>
    <s v="David Leslie Johnson-McGoldrick"/>
    <s v="Vera Farmiga"/>
    <s v="United States"/>
    <n v="0"/>
    <n v="77912251"/>
    <n v="110675351.42051281"/>
    <n v="0"/>
    <n v="36322727.738927737"/>
    <s v="Dark Castle Entertainment"/>
    <n v="123"/>
  </r>
  <r>
    <s v="3 Idiots"/>
    <x v="8"/>
    <x v="3"/>
    <x v="29"/>
    <n v="214.5"/>
    <s v="December 25, 2009 (India)"/>
    <x v="0"/>
    <n v="361000"/>
    <s v="Rajkumar Hirani"/>
    <s v="Rajkumar Hirani"/>
    <s v="Aamir Khan"/>
    <s v="India"/>
    <n v="0"/>
    <n v="60262836"/>
    <n v="85604131.13846153"/>
    <n v="0"/>
    <n v="28094562.237762239"/>
    <s v="Vinod Chopra Productions"/>
    <n v="170"/>
  </r>
  <r>
    <s v="Fanboys"/>
    <x v="8"/>
    <x v="1"/>
    <x v="29"/>
    <n v="214.5"/>
    <s v="February 13, 2009 (Iceland)"/>
    <x v="14"/>
    <n v="57000"/>
    <s v="Kyle Newman"/>
    <s v="Ernest Cline"/>
    <s v="Dan Fogler"/>
    <s v="United States"/>
    <n v="3900000"/>
    <n v="961203"/>
    <n v="1365401.1846153846"/>
    <n v="24.646230769230769"/>
    <n v="448113.28671328671"/>
    <s v="The Weinstein Company"/>
    <n v="90"/>
  </r>
  <r>
    <s v="Transformers: Revenge of the Fallen"/>
    <x v="8"/>
    <x v="2"/>
    <x v="29"/>
    <n v="214.5"/>
    <s v="June 24, 2009 (United States)"/>
    <x v="22"/>
    <n v="390000"/>
    <s v="Michael Bay"/>
    <s v="Ehren Kruger"/>
    <s v="Shia LaBeouf"/>
    <s v="United States"/>
    <n v="200000000"/>
    <n v="836303693"/>
    <n v="1187980117.7487178"/>
    <n v="418.15184649999998"/>
    <n v="389885171.56177157"/>
    <s v="Dreamworks Pictures"/>
    <n v="149"/>
  </r>
  <r>
    <s v="Up in the Air"/>
    <x v="0"/>
    <x v="3"/>
    <x v="29"/>
    <n v="214.5"/>
    <s v="December 23, 2009 (United States)"/>
    <x v="34"/>
    <n v="324000"/>
    <s v="Jason Reitman"/>
    <s v="Walter Kirn"/>
    <s v="George Clooney"/>
    <s v="United States"/>
    <n v="25000000"/>
    <n v="166842739"/>
    <n v="237002249.75897434"/>
    <n v="667.37095599999998"/>
    <n v="77782162.703962699"/>
    <s v="Paramount Pictures"/>
    <n v="109"/>
  </r>
  <r>
    <s v="The Twilight Saga: New Moon"/>
    <x v="8"/>
    <x v="1"/>
    <x v="29"/>
    <n v="214.5"/>
    <s v="November 20, 2009 (United States)"/>
    <x v="32"/>
    <n v="271000"/>
    <s v="Chris Weitz"/>
    <s v="Melissa Rosenberg"/>
    <s v="Kristen Stewart"/>
    <s v="United States"/>
    <n v="50000000"/>
    <n v="711025481"/>
    <n v="1010020811.4717947"/>
    <n v="1422.050962"/>
    <n v="331480410.72261071"/>
    <s v="Temple Hill Entertainment"/>
    <n v="130"/>
  </r>
  <r>
    <s v="Antichrist"/>
    <x v="4"/>
    <x v="0"/>
    <x v="29"/>
    <n v="214.5"/>
    <s v="May 20, 2009 (Denmark)"/>
    <x v="14"/>
    <n v="119000"/>
    <s v="Lars von Trier"/>
    <s v="Lars von Trier"/>
    <s v="Willem Dafoe"/>
    <s v="Denmark"/>
    <n v="11000000"/>
    <n v="7413863"/>
    <n v="10531487.441025639"/>
    <n v="67.398754545454537"/>
    <n v="3456346.3869463871"/>
    <s v="Zentropa Entertainments"/>
    <n v="108"/>
  </r>
  <r>
    <s v="Friday the 13th"/>
    <x v="0"/>
    <x v="4"/>
    <x v="29"/>
    <n v="214.5"/>
    <s v="February 13, 2009 (United States)"/>
    <x v="30"/>
    <n v="100000"/>
    <s v="Marcus Nispel"/>
    <s v="Victor Miller"/>
    <s v="Jared Padalecki"/>
    <s v="United States"/>
    <n v="19000000"/>
    <n v="91509154"/>
    <n v="129989926.45128204"/>
    <n v="481.6271263157895"/>
    <n v="42661610.256410256"/>
    <s v="New Line Cinema"/>
    <n v="97"/>
  </r>
  <r>
    <s v="The Princess and the Frog"/>
    <x v="2"/>
    <x v="10"/>
    <x v="29"/>
    <n v="214.5"/>
    <s v="December 11, 2009 (United States)"/>
    <x v="12"/>
    <n v="130000"/>
    <s v="Ron Clements"/>
    <s v="Ron Clements"/>
    <s v="Anika Noni Rose"/>
    <s v="United States"/>
    <n v="105000000"/>
    <n v="267045765"/>
    <n v="379341932.8461538"/>
    <n v="254.32929999999999"/>
    <n v="124496860.13986014"/>
    <s v="Walt Disney Animation Studios"/>
    <n v="97"/>
  </r>
  <r>
    <s v="Terminator Salvation"/>
    <x v="8"/>
    <x v="2"/>
    <x v="29"/>
    <n v="214.5"/>
    <s v="May 21, 2009 (United States)"/>
    <x v="16"/>
    <n v="348000"/>
    <s v="McG"/>
    <s v="John Brancato"/>
    <s v="Christian Bale"/>
    <s v="United States"/>
    <n v="200000000"/>
    <n v="371353001"/>
    <n v="527511698.85641021"/>
    <n v="185.6765005"/>
    <n v="173124942.1911422"/>
    <s v="The Halcyon Company"/>
    <n v="115"/>
  </r>
  <r>
    <s v="Coraline"/>
    <x v="1"/>
    <x v="10"/>
    <x v="29"/>
    <n v="214.5"/>
    <s v="February 6, 2009 (United States)"/>
    <x v="3"/>
    <n v="204000"/>
    <s v="Henry Selick"/>
    <s v="Henry Selick"/>
    <s v="Dakota Fanning"/>
    <s v="United States"/>
    <n v="60000000"/>
    <n v="124596837"/>
    <n v="176991404.35384613"/>
    <n v="207.661395"/>
    <n v="58087103.496503495"/>
    <s v="Focus Features"/>
    <n v="100"/>
  </r>
  <r>
    <s v="Moon"/>
    <x v="0"/>
    <x v="0"/>
    <x v="29"/>
    <n v="214.5"/>
    <s v="July 10, 2009 (United States)"/>
    <x v="40"/>
    <n v="342000"/>
    <s v="Duncan Jones"/>
    <s v="Duncan Jones"/>
    <s v="Sam Rockwell"/>
    <s v="United Kingdom"/>
    <n v="5000000"/>
    <n v="9760107"/>
    <n v="13864357.123076921"/>
    <n v="195.20214000000001"/>
    <n v="4550166.4335664334"/>
    <s v="Sony Pictures Classics"/>
    <n v="97"/>
  </r>
  <r>
    <s v="I Love You, Man"/>
    <x v="0"/>
    <x v="3"/>
    <x v="29"/>
    <n v="214.5"/>
    <s v="March 20, 2009 (United States)"/>
    <x v="9"/>
    <n v="197000"/>
    <s v="John Hamburg"/>
    <s v="John Hamburg"/>
    <s v="Paul Rudd"/>
    <s v="United States"/>
    <n v="40000000"/>
    <n v="91980359"/>
    <n v="130659279.19487178"/>
    <n v="229.95089750000002"/>
    <n v="42881286.247086249"/>
    <s v="Dreamworks Pictures"/>
    <n v="105"/>
  </r>
  <r>
    <s v="Public Enemies"/>
    <x v="0"/>
    <x v="5"/>
    <x v="29"/>
    <n v="214.5"/>
    <s v="July 1, 2009 (United States)"/>
    <x v="9"/>
    <n v="287000"/>
    <s v="Michael Mann"/>
    <s v="Ronan Bennett"/>
    <s v="Christian Bale"/>
    <s v="United States"/>
    <n v="100000000"/>
    <n v="214104620"/>
    <n v="304138357.6410256"/>
    <n v="214.10461999999998"/>
    <n v="99815673.659673661"/>
    <s v="Universal Pictures"/>
    <n v="140"/>
  </r>
  <r>
    <s v="The Human Centipede (First Sequence)"/>
    <x v="0"/>
    <x v="4"/>
    <x v="29"/>
    <n v="214.5"/>
    <s v="April 28, 2010 (United States)"/>
    <x v="44"/>
    <n v="75000"/>
    <s v="Tom Six"/>
    <s v="Tom Six"/>
    <s v="Dieter Laser"/>
    <s v="Netherlands"/>
    <n v="0"/>
    <n v="325113"/>
    <n v="461827.18461538455"/>
    <n v="0"/>
    <n v="151567.83216783218"/>
    <s v="Six Entertainment"/>
    <n v="92"/>
  </r>
  <r>
    <s v="Law Abiding Citizen"/>
    <x v="0"/>
    <x v="2"/>
    <x v="29"/>
    <n v="214.5"/>
    <s v="October 16, 2009 (United States)"/>
    <x v="34"/>
    <n v="279000"/>
    <s v="F. Gary Gray"/>
    <s v="Kurt Wimmer"/>
    <s v="Gerard Butler"/>
    <s v="United States"/>
    <n v="50000000"/>
    <n v="127944208"/>
    <n v="181746387.77435896"/>
    <n v="255.88841599999998"/>
    <n v="59647649.417249419"/>
    <s v="G-BASE"/>
    <n v="109"/>
  </r>
  <r>
    <s v="The Proposal"/>
    <x v="8"/>
    <x v="3"/>
    <x v="29"/>
    <n v="214.5"/>
    <s v="June 19, 2009 (United States)"/>
    <x v="17"/>
    <n v="303000"/>
    <s v="Anne Fletcher"/>
    <s v="Peter Chiarelli"/>
    <s v="Sandra Bullock"/>
    <s v="United States"/>
    <n v="40000000"/>
    <n v="317375031"/>
    <n v="450835300.44615382"/>
    <n v="793.43757750000009"/>
    <n v="147960387.4125874"/>
    <s v="Touchstone Pictures"/>
    <n v="108"/>
  </r>
  <r>
    <s v="Mr. Nobody"/>
    <x v="0"/>
    <x v="0"/>
    <x v="29"/>
    <n v="214.5"/>
    <s v="September 26, 2013 (United States)"/>
    <x v="40"/>
    <n v="222000"/>
    <s v="Jaco Van Dormael"/>
    <s v="Jaco Van Dormael"/>
    <s v="Jared Leto"/>
    <s v="Belgium"/>
    <n v="47000000"/>
    <n v="3559160"/>
    <n v="5055832.41025641"/>
    <n v="7.5726808510638302"/>
    <n v="1659282.0512820513"/>
    <s v="Pan EuropÃ©enne"/>
    <n v="141"/>
  </r>
  <r>
    <s v="Enter the Void"/>
    <x v="4"/>
    <x v="0"/>
    <x v="29"/>
    <n v="214.5"/>
    <s v="May 5, 2010 (France)"/>
    <x v="4"/>
    <n v="74000"/>
    <s v="Gaspar NoÃ©"/>
    <s v="Gaspar NoÃ©"/>
    <s v="Nathaniel Brown"/>
    <s v="France"/>
    <n v="16000000"/>
    <n v="775385"/>
    <n v="1101444.3333333333"/>
    <n v="4.8461562499999999"/>
    <n v="361484.84848484851"/>
    <s v="FidÃ©litÃ© Films"/>
    <n v="161"/>
  </r>
  <r>
    <s v="17 Again"/>
    <x v="8"/>
    <x v="3"/>
    <x v="29"/>
    <n v="214.5"/>
    <s v="April 17, 2009 (United States)"/>
    <x v="5"/>
    <n v="187000"/>
    <s v="Burr Steers"/>
    <s v="Jason Filardi"/>
    <s v="Zac Efron"/>
    <s v="United States"/>
    <n v="20000000"/>
    <n v="136316880"/>
    <n v="193639875.69230768"/>
    <n v="681.58440000000007"/>
    <n v="63550993.006993003"/>
    <s v="New Line Cinema"/>
    <n v="102"/>
  </r>
  <r>
    <s v="Knowing"/>
    <x v="8"/>
    <x v="2"/>
    <x v="29"/>
    <n v="214.5"/>
    <s v="March 20, 2009 (United States)"/>
    <x v="19"/>
    <n v="225000"/>
    <s v="Alex Proyas"/>
    <s v="Ryne Douglas Pearson"/>
    <s v="Nicolas Cage"/>
    <s v="United States"/>
    <n v="50000000"/>
    <n v="183658498"/>
    <n v="260889251.00512818"/>
    <n v="367.31699600000002"/>
    <n v="85621677.389277384"/>
    <s v="Summit Entertainment"/>
    <n v="121"/>
  </r>
  <r>
    <s v="Fired Up!"/>
    <x v="8"/>
    <x v="3"/>
    <x v="29"/>
    <n v="214.5"/>
    <s v="February 20, 2009 (United States)"/>
    <x v="10"/>
    <n v="43000"/>
    <s v="Will Gluck"/>
    <s v="Will Gluck"/>
    <s v="Eric Christian Olsen"/>
    <s v="United States"/>
    <n v="20000000"/>
    <n v="18599102"/>
    <n v="26420262.841025639"/>
    <n v="92.99551000000001"/>
    <n v="8670910.0233100224"/>
    <s v="Screen Gems"/>
    <n v="90"/>
  </r>
  <r>
    <s v="Dogtooth"/>
    <x v="4"/>
    <x v="0"/>
    <x v="29"/>
    <n v="214.5"/>
    <s v="November 11, 2009 (Greece)"/>
    <x v="13"/>
    <n v="87000"/>
    <s v="Yorgos Lanthimos"/>
    <s v="Efthymis Filippou"/>
    <s v="Christos Stergioglou"/>
    <s v="Greece"/>
    <n v="0"/>
    <n v="676126"/>
    <n v="960445.65128205123"/>
    <n v="0"/>
    <n v="315210.25641025644"/>
    <s v="Boo Productions"/>
    <n v="97"/>
  </r>
  <r>
    <s v="Angels &amp; Demons"/>
    <x v="8"/>
    <x v="2"/>
    <x v="29"/>
    <n v="214.5"/>
    <s v="May 15, 2009 (United States)"/>
    <x v="17"/>
    <n v="280000"/>
    <s v="Ron Howard"/>
    <s v="David Koepp"/>
    <s v="Tom Hanks"/>
    <s v="United States"/>
    <n v="150000000"/>
    <n v="485930816"/>
    <n v="690270954.01025629"/>
    <n v="323.95387733333337"/>
    <n v="226541172.96037295"/>
    <s v="Columbia Pictures"/>
    <n v="138"/>
  </r>
  <r>
    <s v="The Road"/>
    <x v="0"/>
    <x v="0"/>
    <x v="29"/>
    <n v="214.5"/>
    <s v="November 25, 2009 (United States)"/>
    <x v="13"/>
    <n v="228000"/>
    <s v="John Hillcoat"/>
    <s v="Joe Penhall"/>
    <s v="Viggo Mortensen"/>
    <s v="United States"/>
    <n v="25000000"/>
    <n v="27639579"/>
    <n v="39262376.323076919"/>
    <n v="110.55831599999999"/>
    <n v="12885584.615384616"/>
    <s v="Dimension Films"/>
    <n v="111"/>
  </r>
  <r>
    <s v="Whip It"/>
    <x v="8"/>
    <x v="0"/>
    <x v="29"/>
    <n v="214.5"/>
    <s v="October 2, 2009 (United States)"/>
    <x v="15"/>
    <n v="65000"/>
    <s v="Drew Barrymore"/>
    <s v="Shauna Cross"/>
    <s v="Elliot Page"/>
    <s v="United States"/>
    <n v="15000000"/>
    <n v="16691303"/>
    <n v="23710209.902564101"/>
    <n v="111.27535333333334"/>
    <n v="7781493.2400932396"/>
    <s v="Fox Searchlight Pictures"/>
    <n v="111"/>
  </r>
  <r>
    <s v="The Secret in Their Eyes"/>
    <x v="0"/>
    <x v="0"/>
    <x v="29"/>
    <n v="214.5"/>
    <s v="May 21, 2010 (United States)"/>
    <x v="7"/>
    <n v="198000"/>
    <s v="Juan JosÃ© Campanella"/>
    <s v="Eduardo Sacheri"/>
    <s v="Ricardo DarÃ­n"/>
    <s v="Argentina"/>
    <n v="2000000"/>
    <n v="35079650"/>
    <n v="49831092.56410256"/>
    <n v="1753.9825000000001"/>
    <n v="16354149.184149183"/>
    <s v="Tornasol Films"/>
    <n v="129"/>
  </r>
  <r>
    <s v="Pandorum"/>
    <x v="0"/>
    <x v="2"/>
    <x v="29"/>
    <n v="214.5"/>
    <s v="September 25, 2009 (United States)"/>
    <x v="17"/>
    <n v="146000"/>
    <s v="Christian Alvart"/>
    <s v="Travis Milloy"/>
    <s v="Dennis Quaid"/>
    <s v="Germany"/>
    <n v="33000000"/>
    <n v="20648328"/>
    <n v="29331214.646153841"/>
    <n v="62.570690909090906"/>
    <n v="9626260.1398601402"/>
    <s v="Constantin Film"/>
    <n v="108"/>
  </r>
  <r>
    <s v="Monsters vs. Aliens"/>
    <x v="1"/>
    <x v="10"/>
    <x v="29"/>
    <n v="214.5"/>
    <s v="March 27, 2009 (United States)"/>
    <x v="5"/>
    <n v="151000"/>
    <s v="Rob Letterman"/>
    <s v="Maya Forbes"/>
    <s v="Reese Witherspoon"/>
    <s v="United States"/>
    <n v="175000000"/>
    <n v="381509870"/>
    <n v="541939661.4871794"/>
    <n v="218.00563999999997"/>
    <n v="177860079.25407925"/>
    <s v="DreamWorks Animation"/>
    <n v="94"/>
  </r>
  <r>
    <s v="Underworld: Rise of the Lycans"/>
    <x v="0"/>
    <x v="2"/>
    <x v="29"/>
    <n v="214.5"/>
    <s v="January 23, 2009 (United States)"/>
    <x v="14"/>
    <n v="154000"/>
    <s v="Patrick Tatopoulos"/>
    <s v="Danny McBride"/>
    <s v="Rhona Mitra"/>
    <s v="United States"/>
    <n v="35000000"/>
    <n v="92158961"/>
    <n v="130912985.62564102"/>
    <n v="263.31131714285715"/>
    <n v="42964550.582750581"/>
    <s v="Screen Gems"/>
    <n v="92"/>
  </r>
  <r>
    <s v="Couples Retreat"/>
    <x v="8"/>
    <x v="3"/>
    <x v="29"/>
    <n v="214.5"/>
    <s v="October 9, 2009 (United States)"/>
    <x v="30"/>
    <n v="104000"/>
    <s v="Peter Billingsley"/>
    <s v="Jon Favreau"/>
    <s v="Vince Vaughn"/>
    <s v="United States"/>
    <n v="70000000"/>
    <n v="171844840"/>
    <n v="244107798.35897434"/>
    <n v="245.49262857142855"/>
    <n v="80114144.522144526"/>
    <s v="Universal Pictures"/>
    <n v="113"/>
  </r>
  <r>
    <s v="Ondine"/>
    <x v="8"/>
    <x v="0"/>
    <x v="29"/>
    <n v="214.5"/>
    <s v="March 5, 2010 (Ireland)"/>
    <x v="8"/>
    <n v="20000"/>
    <s v="Neil Jordan"/>
    <s v="Neil Jordan"/>
    <s v="Colin Farrell"/>
    <s v="Ireland"/>
    <n v="12000000"/>
    <n v="1790061"/>
    <n v="2542804.5999999996"/>
    <n v="14.917174999999999"/>
    <n v="834527.27272727271"/>
    <s v="Wayfare Entertainment"/>
    <n v="111"/>
  </r>
  <r>
    <s v="Drag Me to Hell"/>
    <x v="8"/>
    <x v="4"/>
    <x v="29"/>
    <n v="214.5"/>
    <s v="May 29, 2009 (United States)"/>
    <x v="16"/>
    <n v="192000"/>
    <s v="Sam Raimi"/>
    <s v="Sam Raimi"/>
    <s v="Alison Lohman"/>
    <s v="United States"/>
    <n v="30000000"/>
    <n v="90842646"/>
    <n v="129043143.29230767"/>
    <n v="302.80882000000003"/>
    <n v="42350883.916083917"/>
    <s v="Universal Pictures"/>
    <n v="99"/>
  </r>
  <r>
    <s v="The Last House on the Left"/>
    <x v="0"/>
    <x v="4"/>
    <x v="29"/>
    <n v="214.5"/>
    <s v="March 13, 2009 (United States)"/>
    <x v="16"/>
    <n v="88000"/>
    <s v="Dennis Iliadis"/>
    <s v="Adam Alleca"/>
    <s v="Garret Dillahunt"/>
    <s v="United States"/>
    <n v="15000000"/>
    <n v="45995223"/>
    <n v="65336803.953846149"/>
    <n v="306.63481999999999"/>
    <n v="21442994.405594405"/>
    <s v="Rogue Pictures"/>
    <n v="110"/>
  </r>
  <r>
    <s v="The Girl with the Dragon Tattoo"/>
    <x v="0"/>
    <x v="6"/>
    <x v="29"/>
    <n v="214.5"/>
    <s v="April 30, 2010 (United States)"/>
    <x v="40"/>
    <n v="211000"/>
    <s v="Niels Arden Oplev"/>
    <s v="Nikolaj Arcel"/>
    <s v="Michael Nyqvist"/>
    <s v="Sweden"/>
    <n v="13000000"/>
    <n v="104414200"/>
    <n v="148321709.74358973"/>
    <n v="803.18615384615373"/>
    <n v="48677948.71794872"/>
    <s v="Yellow Bird"/>
    <n v="152"/>
  </r>
  <r>
    <s v="The Stepfather"/>
    <x v="8"/>
    <x v="6"/>
    <x v="29"/>
    <n v="214.5"/>
    <s v="October 16, 2009 (United States)"/>
    <x v="41"/>
    <n v="33000"/>
    <s v="Nelson McCormick"/>
    <s v="J.S. Cardone"/>
    <s v="Penn Badgley"/>
    <s v="United States"/>
    <n v="20000000"/>
    <n v="31198531"/>
    <n v="44317913.266666658"/>
    <n v="155.99265499999998"/>
    <n v="14544769.696969697"/>
    <s v="Screen Gems"/>
    <n v="101"/>
  </r>
  <r>
    <s v="Where the Wild Things Are"/>
    <x v="1"/>
    <x v="1"/>
    <x v="29"/>
    <n v="214.5"/>
    <s v="October 16, 2009 (United States)"/>
    <x v="17"/>
    <n v="102000"/>
    <s v="Spike Jonze"/>
    <s v="Spike Jonze"/>
    <s v="Max Records"/>
    <s v="Germany"/>
    <n v="100000000"/>
    <n v="100140916"/>
    <n v="142251455.03589743"/>
    <n v="100.14091599999999"/>
    <n v="46685741.724941723"/>
    <s v="Warner Bros."/>
    <n v="101"/>
  </r>
  <r>
    <s v="Sorority Row"/>
    <x v="0"/>
    <x v="4"/>
    <x v="29"/>
    <n v="214.5"/>
    <s v="September 11, 2009 (United States)"/>
    <x v="27"/>
    <n v="29000"/>
    <s v="Stewart Hendler"/>
    <s v="Josh Stolberg"/>
    <s v="Briana Evigan"/>
    <s v="United States"/>
    <n v="12500000"/>
    <n v="27206120"/>
    <n v="38646642.256410249"/>
    <n v="217.64895999999999"/>
    <n v="12683505.827505827"/>
    <s v="House Row Productions"/>
    <n v="101"/>
  </r>
  <r>
    <s v="Gamer"/>
    <x v="0"/>
    <x v="2"/>
    <x v="29"/>
    <n v="214.5"/>
    <s v="September 4, 2009 (United States)"/>
    <x v="1"/>
    <n v="131000"/>
    <s v="Mark Neveldine"/>
    <s v="Mark Neveldine"/>
    <s v="Gerard Butler"/>
    <s v="United States"/>
    <n v="50000000"/>
    <n v="40828540"/>
    <n v="57997464.512820505"/>
    <n v="81.657080000000008"/>
    <n v="19034284.38228438"/>
    <s v="Lionsgate"/>
    <n v="95"/>
  </r>
  <r>
    <s v="The Imaginarium of Doctor Parnassus"/>
    <x v="8"/>
    <x v="1"/>
    <x v="29"/>
    <n v="214.5"/>
    <s v="January 8, 2010 (United States)"/>
    <x v="8"/>
    <n v="146000"/>
    <s v="Terry Gilliam"/>
    <s v="Terry Gilliam"/>
    <s v="Christopher Plummer"/>
    <s v="United Kingdom"/>
    <n v="30000000"/>
    <n v="61808775"/>
    <n v="87800157.307692304"/>
    <n v="206.02925000000002"/>
    <n v="28815279.72027972"/>
    <s v="Infinity Features Entertainment"/>
    <n v="123"/>
  </r>
  <r>
    <s v="Night at the Museum: Battle of the Smithsonian"/>
    <x v="1"/>
    <x v="1"/>
    <x v="29"/>
    <n v="214.5"/>
    <s v="May 22, 2009 (United States)"/>
    <x v="22"/>
    <n v="183000"/>
    <s v="Shawn Levy"/>
    <s v="Robert Ben Garant"/>
    <s v="Ben Stiller"/>
    <s v="United States"/>
    <n v="150000000"/>
    <n v="413106170"/>
    <n v="586822610.71794868"/>
    <n v="275.40411333333333"/>
    <n v="192590289.04428905"/>
    <s v="Twentieth Century Fox"/>
    <n v="105"/>
  </r>
  <r>
    <s v="Year One"/>
    <x v="8"/>
    <x v="3"/>
    <x v="29"/>
    <n v="214.5"/>
    <s v="June 19, 2009 (United States)"/>
    <x v="38"/>
    <n v="94000"/>
    <s v="Harold Ramis"/>
    <s v="Harold Ramis"/>
    <s v="Jack Black"/>
    <s v="United States"/>
    <n v="60000000"/>
    <n v="62357900"/>
    <n v="88580196.410256401"/>
    <n v="103.92983333333335"/>
    <n v="29071282.051282052"/>
    <s v="Columbia Pictures"/>
    <n v="97"/>
  </r>
  <r>
    <s v="Adventureland"/>
    <x v="0"/>
    <x v="3"/>
    <x v="29"/>
    <n v="214.5"/>
    <s v="April 3, 2009 (United States)"/>
    <x v="8"/>
    <n v="155000"/>
    <s v="Greg Mottola"/>
    <s v="Greg Mottola"/>
    <s v="Jesse Eisenberg"/>
    <s v="United States"/>
    <n v="0"/>
    <n v="17164820"/>
    <n v="24382846.871794868"/>
    <n v="0"/>
    <n v="8002247.0862470865"/>
    <s v="Miramax"/>
    <n v="107"/>
  </r>
  <r>
    <s v="Precious"/>
    <x v="0"/>
    <x v="0"/>
    <x v="29"/>
    <n v="214.5"/>
    <s v="November 20, 2009 (United States)"/>
    <x v="4"/>
    <n v="107000"/>
    <s v="Lee Daniels"/>
    <s v="Geoffrey Fletcher"/>
    <s v="Gabourey Sidibe"/>
    <s v="United States"/>
    <n v="10000000"/>
    <n v="63649529"/>
    <n v="90414971.964102551"/>
    <n v="636.49528999999995"/>
    <n v="29673440.093240093"/>
    <s v="Lionsgate"/>
    <n v="110"/>
  </r>
  <r>
    <s v="The Time Traveler's Wife"/>
    <x v="8"/>
    <x v="0"/>
    <x v="29"/>
    <n v="214.5"/>
    <s v="August 14, 2009 (United States)"/>
    <x v="12"/>
    <n v="144000"/>
    <s v="Robert Schwentke"/>
    <s v="Bruce Joel Rubin"/>
    <s v="Eric Bana"/>
    <s v="United States"/>
    <n v="39000000"/>
    <n v="101344412"/>
    <n v="143961036.53333333"/>
    <n v="259.85746666666665"/>
    <n v="47246812.121212117"/>
    <s v="New Line Cinema"/>
    <n v="107"/>
  </r>
  <r>
    <s v="Cloudy with a Chance of Meatballs"/>
    <x v="1"/>
    <x v="10"/>
    <x v="29"/>
    <n v="214.5"/>
    <s v="September 18, 2009 (United States)"/>
    <x v="15"/>
    <n v="212000"/>
    <s v="Phil Lord"/>
    <s v="Phil Lord"/>
    <s v="Anna Faris"/>
    <s v="United States"/>
    <n v="100000000"/>
    <n v="243006126"/>
    <n v="345193317.44615382"/>
    <n v="243.00612599999999"/>
    <n v="113289569.23076923"/>
    <s v="Columbia Pictures"/>
    <n v="90"/>
  </r>
  <r>
    <s v="A Perfect Getaway"/>
    <x v="0"/>
    <x v="0"/>
    <x v="29"/>
    <n v="214.5"/>
    <s v="August 7, 2009 (United States)"/>
    <x v="16"/>
    <n v="69000"/>
    <s v="David Twohy"/>
    <s v="David Twohy"/>
    <s v="Milla Jovovich"/>
    <s v="United States"/>
    <n v="14000000"/>
    <n v="22955544"/>
    <n v="32608644.553846151"/>
    <n v="163.96817142857142"/>
    <n v="10701885.314685315"/>
    <s v="Rogue"/>
    <n v="98"/>
  </r>
  <r>
    <s v="Invictus"/>
    <x v="8"/>
    <x v="5"/>
    <x v="29"/>
    <n v="214.5"/>
    <s v="December 11, 2009 (United States)"/>
    <x v="4"/>
    <n v="153000"/>
    <s v="Clint Eastwood"/>
    <s v="Anthony Peckham"/>
    <s v="Morgan Freeman"/>
    <s v="United States"/>
    <n v="60000000"/>
    <n v="122426792"/>
    <n v="173908827.6102564"/>
    <n v="204.04465333333332"/>
    <n v="57075427.505827509"/>
    <s v="Warner Bros."/>
    <n v="134"/>
  </r>
  <r>
    <s v="Mother"/>
    <x v="0"/>
    <x v="6"/>
    <x v="29"/>
    <n v="214.5"/>
    <s v="May 28, 2009 (South Korea)"/>
    <x v="40"/>
    <n v="56000"/>
    <s v="Bong Joon Ho"/>
    <s v="Bong Joon Ho"/>
    <s v="Hye-ja Kim"/>
    <s v="South Korea"/>
    <n v="5000000"/>
    <n v="17203507"/>
    <n v="24437802.251282047"/>
    <n v="344.07013999999998"/>
    <n v="8020282.9836829836"/>
    <s v="CJ Entertainment"/>
    <n v="129"/>
  </r>
  <r>
    <s v="The Ugly Truth"/>
    <x v="0"/>
    <x v="3"/>
    <x v="29"/>
    <n v="214.5"/>
    <s v="July 24, 2009 (United States)"/>
    <x v="5"/>
    <n v="209000"/>
    <s v="Robert Luketic"/>
    <s v="Nicole Eastman"/>
    <s v="Katherine Heigl"/>
    <s v="United States"/>
    <n v="38000000"/>
    <n v="321682600"/>
    <n v="456954257.43589741"/>
    <n v="846.53315789473686"/>
    <n v="149968578.08857808"/>
    <s v="Columbia Pictures"/>
    <n v="96"/>
  </r>
  <r>
    <s v="The Invention of Lying"/>
    <x v="8"/>
    <x v="3"/>
    <x v="29"/>
    <n v="214.5"/>
    <s v="October 2, 2009 (United States)"/>
    <x v="5"/>
    <n v="133000"/>
    <s v="Ricky Gervais"/>
    <s v="Ricky Gervais"/>
    <s v="Ricky Gervais"/>
    <s v="United States"/>
    <n v="18500000"/>
    <n v="32406507"/>
    <n v="46033858.661538459"/>
    <n v="175.17030810810809"/>
    <n v="15107928.671328671"/>
    <s v="Warner Bros."/>
    <n v="100"/>
  </r>
  <r>
    <s v="The Fourth Kind"/>
    <x v="8"/>
    <x v="4"/>
    <x v="29"/>
    <n v="214.5"/>
    <s v="November 6, 2009 (United States)"/>
    <x v="23"/>
    <n v="75000"/>
    <s v="Olatunde Osunsanmi"/>
    <s v="Olatunde Osunsanmi"/>
    <s v="Milla Jovovich"/>
    <s v="United States"/>
    <n v="10000000"/>
    <n v="47719794"/>
    <n v="67786579.169230759"/>
    <n v="477.19794000000002"/>
    <n v="22246990.209790211"/>
    <s v="Universal Pictures"/>
    <n v="98"/>
  </r>
  <r>
    <s v="A Serious Man"/>
    <x v="0"/>
    <x v="3"/>
    <x v="29"/>
    <n v="214.5"/>
    <s v="November 6, 2009 (United States)"/>
    <x v="12"/>
    <n v="137000"/>
    <s v="Ethan Coen"/>
    <s v="Joel Coen"/>
    <s v="Michael Stuhlbarg"/>
    <s v="United Kingdom"/>
    <n v="7000000"/>
    <n v="31430334"/>
    <n v="44647192.399999999"/>
    <n v="449.00477142857147"/>
    <n v="14652836.363636363"/>
    <s v="Focus Features"/>
    <n v="106"/>
  </r>
  <r>
    <s v="Extract"/>
    <x v="0"/>
    <x v="3"/>
    <x v="29"/>
    <n v="214.5"/>
    <s v="September 4, 2009 (United States)"/>
    <x v="10"/>
    <n v="46000"/>
    <s v="Mike Judge"/>
    <s v="Mike Judge"/>
    <s v="Jason Bateman"/>
    <s v="United States"/>
    <n v="8000000"/>
    <n v="10848783"/>
    <n v="15410835.338461537"/>
    <n v="135.60978749999998"/>
    <n v="5057707.692307692"/>
    <s v="Ternion Pictures"/>
    <n v="92"/>
  </r>
  <r>
    <s v="The Collector"/>
    <x v="0"/>
    <x v="4"/>
    <x v="29"/>
    <n v="214.5"/>
    <s v="July 31, 2009 (United States)"/>
    <x v="5"/>
    <n v="61000"/>
    <s v="Marcus Dunstan"/>
    <s v="Patrick Melton"/>
    <s v="Josh Stewart"/>
    <s v="United States"/>
    <n v="6000000"/>
    <n v="10234475"/>
    <n v="14538202.948717946"/>
    <n v="170.57458333333332"/>
    <n v="4771317.0163170164"/>
    <s v="LD Entertainment"/>
    <n v="90"/>
  </r>
  <r>
    <s v="Ninja Assassin"/>
    <x v="0"/>
    <x v="2"/>
    <x v="29"/>
    <n v="214.5"/>
    <s v="November 25, 2009 (United States)"/>
    <x v="21"/>
    <n v="70000"/>
    <s v="James McTeigue"/>
    <s v="Matthew Sand"/>
    <s v="Rain"/>
    <s v="Germany"/>
    <n v="40000000"/>
    <n v="61601280"/>
    <n v="87505407.999999985"/>
    <n v="154.00319999999999"/>
    <n v="28718545.454545453"/>
    <s v="Warner Bros."/>
    <n v="99"/>
  </r>
  <r>
    <s v="The Men Who Stare at Goats"/>
    <x v="0"/>
    <x v="3"/>
    <x v="29"/>
    <n v="214.5"/>
    <s v="November 6, 2009 (United States)"/>
    <x v="19"/>
    <n v="129000"/>
    <s v="Grant Heslov"/>
    <s v="Jon Ronson"/>
    <s v="Ewan McGregor"/>
    <s v="United States"/>
    <n v="25000000"/>
    <n v="69095771"/>
    <n v="98151428.548717931"/>
    <n v="276.383084"/>
    <n v="32212480.652680654"/>
    <s v="BBC Films"/>
    <n v="94"/>
  </r>
  <r>
    <s v="Land of the Lost"/>
    <x v="8"/>
    <x v="2"/>
    <x v="29"/>
    <n v="214.5"/>
    <s v="June 5, 2009 (United States)"/>
    <x v="11"/>
    <n v="68000"/>
    <s v="Brad Silberling"/>
    <s v="Chris Henchy"/>
    <s v="Will Ferrell"/>
    <s v="United States"/>
    <n v="100000000"/>
    <n v="68777554"/>
    <n v="97699397.220512807"/>
    <n v="68.777553999999995"/>
    <n v="32064127.738927737"/>
    <s v="Universal Pictures"/>
    <n v="102"/>
  </r>
  <r>
    <s v="A Single Man"/>
    <x v="0"/>
    <x v="0"/>
    <x v="29"/>
    <n v="214.5"/>
    <s v="February 5, 2010 (United States)"/>
    <x v="24"/>
    <n v="108000"/>
    <s v="Tom Ford"/>
    <s v="Christopher Isherwood"/>
    <s v="Colin Firth"/>
    <s v="United States"/>
    <n v="7000000"/>
    <n v="24964890"/>
    <n v="35462946.307692304"/>
    <n v="356.64128571428574"/>
    <n v="11638643.356643356"/>
    <s v="Fade to Black Productions"/>
    <n v="99"/>
  </r>
  <r>
    <s v="Now &amp; Later"/>
    <x v="9"/>
    <x v="0"/>
    <x v="29"/>
    <n v="214.5"/>
    <s v="February 18, 2011 (United States)"/>
    <x v="27"/>
    <n v="1600"/>
    <s v="Philippe Diaz"/>
    <s v="Philippe Diaz"/>
    <s v="Keller Wortham"/>
    <s v="United States"/>
    <n v="0"/>
    <n v="1808"/>
    <n v="2568.2871794871794"/>
    <n v="0"/>
    <n v="842.89044289044284"/>
    <s v="Cinema Libre Studio"/>
    <n v="99"/>
  </r>
  <r>
    <s v="Pirate Radio"/>
    <x v="0"/>
    <x v="3"/>
    <x v="29"/>
    <n v="214.5"/>
    <s v="November 13, 2009 (United States)"/>
    <x v="34"/>
    <n v="108000"/>
    <s v="Richard Curtis"/>
    <s v="Richard Curtis"/>
    <s v="Philip Seymour Hoffman"/>
    <s v="United Kingdom"/>
    <n v="50000000"/>
    <n v="36348784"/>
    <n v="51633913.682051279"/>
    <n v="72.697568000000004"/>
    <n v="16945820.046620045"/>
    <s v="Universal Pictures"/>
    <n v="117"/>
  </r>
  <r>
    <s v="Dragonball Evolution"/>
    <x v="1"/>
    <x v="2"/>
    <x v="29"/>
    <n v="214.5"/>
    <s v="April 10, 2009 (United States)"/>
    <x v="65"/>
    <n v="71000"/>
    <s v="James Wong"/>
    <s v="Ben Ramsey"/>
    <s v="Justin Chatwin"/>
    <s v="United States"/>
    <n v="30000000"/>
    <n v="55720772"/>
    <n v="79152070.99487178"/>
    <n v="185.73590666666666"/>
    <n v="25977049.883449882"/>
    <s v="Twentieth Century Fox"/>
    <n v="85"/>
  </r>
  <r>
    <s v="Spread"/>
    <x v="0"/>
    <x v="3"/>
    <x v="29"/>
    <n v="214.5"/>
    <s v="July 8, 2009 (France)"/>
    <x v="1"/>
    <n v="39000"/>
    <s v="David Mackenzie"/>
    <s v="Jason Hall"/>
    <s v="Ashton Kutcher"/>
    <s v="United States"/>
    <n v="0"/>
    <n v="12035862"/>
    <n v="17097096.276923075"/>
    <n v="0"/>
    <n v="5611124.4755244758"/>
    <s v="Barbarian Films"/>
    <n v="97"/>
  </r>
  <r>
    <s v="Case 39"/>
    <x v="0"/>
    <x v="4"/>
    <x v="29"/>
    <n v="214.5"/>
    <s v="October 1, 2010 (United States)"/>
    <x v="19"/>
    <n v="81000"/>
    <s v="Christian Alvart"/>
    <s v="Ray Wright"/>
    <s v="RenÃ©e Zellweger"/>
    <s v="United States"/>
    <n v="26000000"/>
    <n v="28190603"/>
    <n v="40045112.979487173"/>
    <n v="108.42539615384614"/>
    <n v="13142472.261072261"/>
    <s v="Paramount Vantage"/>
    <n v="109"/>
  </r>
  <r>
    <s v="The Taking of Pelham 123"/>
    <x v="0"/>
    <x v="2"/>
    <x v="29"/>
    <n v="214.5"/>
    <s v="June 12, 2009 (United States)"/>
    <x v="5"/>
    <n v="189000"/>
    <s v="Tony Scott"/>
    <s v="Brian Helgeland"/>
    <s v="Denzel Washington"/>
    <s v="United States"/>
    <n v="100000000"/>
    <n v="150166126"/>
    <n v="213312907.18974358"/>
    <n v="150.16612600000002"/>
    <n v="70007517.948717952"/>
    <s v="Columbia Pictures"/>
    <n v="106"/>
  </r>
  <r>
    <s v="It's Complicated"/>
    <x v="0"/>
    <x v="3"/>
    <x v="29"/>
    <n v="214.5"/>
    <s v="December 25, 2009 (United States)"/>
    <x v="16"/>
    <n v="88000"/>
    <s v="Nancy Meyers"/>
    <s v="Nancy Meyers"/>
    <s v="Meryl Streep"/>
    <s v="United States"/>
    <n v="85000000"/>
    <n v="219103655"/>
    <n v="311239550.94871789"/>
    <n v="257.76900588235293"/>
    <n v="102146226.1072261"/>
    <s v="Universal Pictures"/>
    <n v="120"/>
  </r>
  <r>
    <s v="Halloween II"/>
    <x v="0"/>
    <x v="4"/>
    <x v="29"/>
    <n v="214.5"/>
    <s v="August 28, 2009 (United States)"/>
    <x v="25"/>
    <n v="50000"/>
    <s v="Rob Zombie"/>
    <s v="Rob Zombie"/>
    <s v="Scout Taylor-Compton"/>
    <s v="United States"/>
    <n v="15000000"/>
    <n v="39421467"/>
    <n v="55998699.276923068"/>
    <n v="262.80977999999999"/>
    <n v="18378306.293706294"/>
    <s v="Dimension Films"/>
    <n v="105"/>
  </r>
  <r>
    <s v="The Final Destination"/>
    <x v="0"/>
    <x v="2"/>
    <x v="29"/>
    <n v="214.5"/>
    <s v="August 28, 2009 (United States)"/>
    <x v="33"/>
    <n v="99000"/>
    <s v="David R. Ellis"/>
    <s v="Eric Bress"/>
    <s v="Nick Zano"/>
    <s v="United States"/>
    <n v="40000000"/>
    <n v="186167139"/>
    <n v="264452807.70769227"/>
    <n v="465.41784749999999"/>
    <n v="86791206.993006989"/>
    <s v="New Line Cinema"/>
    <n v="82"/>
  </r>
  <r>
    <s v="Chloe"/>
    <x v="0"/>
    <x v="0"/>
    <x v="29"/>
    <n v="214.5"/>
    <s v="March 10, 2010 (France)"/>
    <x v="21"/>
    <n v="71000"/>
    <s v="Atom Egoyan"/>
    <s v="Erin Cressida Wilson"/>
    <s v="Julianne Moore"/>
    <s v="United States"/>
    <n v="14000000"/>
    <n v="13657649"/>
    <n v="19400865.502564099"/>
    <n v="97.554635714285709"/>
    <n v="6367202.3310023313"/>
    <s v="StudioCanal"/>
    <n v="96"/>
  </r>
  <r>
    <s v="Agora"/>
    <x v="0"/>
    <x v="1"/>
    <x v="29"/>
    <n v="214.5"/>
    <s v="October 9, 2009 (Spain)"/>
    <x v="13"/>
    <n v="67000"/>
    <s v="Alejandro AmenÃ¡bar"/>
    <s v="Alejandro AmenÃ¡bar"/>
    <s v="Rachel Weisz"/>
    <s v="Spain"/>
    <n v="70000000"/>
    <n v="39457342"/>
    <n v="56049660.174358971"/>
    <n v="56.367631428571428"/>
    <n v="18395031.235431235"/>
    <s v="Mod Producciones"/>
    <n v="127"/>
  </r>
  <r>
    <s v="The Joneses"/>
    <x v="0"/>
    <x v="3"/>
    <x v="29"/>
    <n v="214.5"/>
    <s v="April 23, 2010 (United States)"/>
    <x v="5"/>
    <n v="39000"/>
    <s v="Derrick Borte"/>
    <s v="Randy T. Dinzler"/>
    <s v="Demi Moore"/>
    <s v="United States"/>
    <n v="10000000"/>
    <n v="7043835"/>
    <n v="10005857.923076922"/>
    <n v="70.43835"/>
    <n v="3283839.1608391609"/>
    <s v="Echo Lake Entertainment"/>
    <n v="96"/>
  </r>
  <r>
    <s v="Daybreakers"/>
    <x v="0"/>
    <x v="2"/>
    <x v="29"/>
    <n v="214.5"/>
    <s v="January 8, 2010 (United States)"/>
    <x v="5"/>
    <n v="124000"/>
    <s v="Michael Spierig"/>
    <s v="Michael Spierig"/>
    <s v="Ethan Hawke"/>
    <s v="Australia"/>
    <n v="20000000"/>
    <n v="51417188"/>
    <n v="73038774.748717934"/>
    <n v="257.08593999999999"/>
    <n v="23970717.016317017"/>
    <s v="Lionsgate"/>
    <n v="98"/>
  </r>
  <r>
    <s v="An Education"/>
    <x v="8"/>
    <x v="0"/>
    <x v="29"/>
    <n v="214.5"/>
    <s v="February 5, 2010 (United States)"/>
    <x v="4"/>
    <n v="131000"/>
    <s v="Lone Scherfig"/>
    <s v="Lynn Barber"/>
    <s v="Carey Mulligan"/>
    <s v="United Kingdom"/>
    <n v="7500000"/>
    <n v="26096852"/>
    <n v="37070912.841025636"/>
    <n v="347.95802666666668"/>
    <n v="12166364.568764569"/>
    <s v="BBC Films"/>
    <n v="100"/>
  </r>
  <r>
    <s v="Crazy Heart"/>
    <x v="0"/>
    <x v="0"/>
    <x v="29"/>
    <n v="214.5"/>
    <s v="February 5, 2010 (United States)"/>
    <x v="13"/>
    <n v="86000"/>
    <s v="Scott Cooper"/>
    <s v="Scott Cooper"/>
    <s v="Jeff Bridges"/>
    <s v="United States"/>
    <n v="7000000"/>
    <n v="47405566"/>
    <n v="67340214.266666666"/>
    <n v="677.22237142857148"/>
    <n v="22100496.969696969"/>
    <s v="Fox Searchlight Pictures"/>
    <n v="112"/>
  </r>
  <r>
    <s v="Ice Age: Dawn of the Dinosaurs"/>
    <x v="1"/>
    <x v="10"/>
    <x v="29"/>
    <n v="214.5"/>
    <s v="July 1, 2009 (United States)"/>
    <x v="15"/>
    <n v="230000"/>
    <s v="Carlos Saldanha"/>
    <s v="Michael Berg"/>
    <s v="Ray Romano"/>
    <s v="United States"/>
    <n v="90000000"/>
    <n v="886686817"/>
    <n v="1259549991.3282049"/>
    <n v="985.2075744444445"/>
    <n v="413373807.45920748"/>
    <s v="Twentieth Century Fox Animation"/>
    <n v="94"/>
  </r>
  <r>
    <s v="Crank: High Voltage"/>
    <x v="0"/>
    <x v="2"/>
    <x v="29"/>
    <n v="214.5"/>
    <s v="April 17, 2009 (United States)"/>
    <x v="19"/>
    <n v="143000"/>
    <s v="Mark Neveldine"/>
    <s v="Mark Neveldine"/>
    <s v="Jason Statham"/>
    <s v="United States"/>
    <n v="20000000"/>
    <n v="34572541"/>
    <n v="49110737.728205122"/>
    <n v="172.86270500000001"/>
    <n v="16117734.731934732"/>
    <s v="Lionsgate"/>
    <n v="96"/>
  </r>
  <r>
    <s v="The International"/>
    <x v="0"/>
    <x v="2"/>
    <x v="29"/>
    <n v="214.5"/>
    <s v="February 13, 2009 (United States)"/>
    <x v="16"/>
    <n v="93000"/>
    <s v="Tom Tykwer"/>
    <s v="Eric Warren Singer"/>
    <s v="Clive Owen"/>
    <s v="United States"/>
    <n v="50000000"/>
    <n v="60253843"/>
    <n v="85591356.466666654"/>
    <n v="120.50768599999999"/>
    <n v="28090369.696969695"/>
    <s v="Columbia Pictures"/>
    <n v="118"/>
  </r>
  <r>
    <s v="The Uninvited"/>
    <x v="8"/>
    <x v="0"/>
    <x v="29"/>
    <n v="214.5"/>
    <s v="January 30, 2009 (United States)"/>
    <x v="21"/>
    <n v="78000"/>
    <s v="Charles Guard"/>
    <s v="Craig Rosenberg"/>
    <s v="Emily Browning"/>
    <s v="United States"/>
    <n v="0"/>
    <n v="41633384"/>
    <n v="59140755.733333327"/>
    <n v="0"/>
    <n v="19409503.030303031"/>
    <s v="Dreamworks Pictures"/>
    <n v="87"/>
  </r>
  <r>
    <s v="My Bloody Valentine"/>
    <x v="0"/>
    <x v="4"/>
    <x v="29"/>
    <n v="214.5"/>
    <s v="January 16, 2009 (United States)"/>
    <x v="20"/>
    <n v="55000"/>
    <s v="Patrick Lussier"/>
    <s v="Todd Farmer"/>
    <s v="Jensen Ackles"/>
    <s v="United States"/>
    <n v="15000000"/>
    <n v="100734718"/>
    <n v="143094958.38974357"/>
    <n v="671.56478666666669"/>
    <n v="46962572.494172491"/>
    <s v="Lionsgate"/>
    <n v="101"/>
  </r>
  <r>
    <s v="Julie &amp; Julia"/>
    <x v="8"/>
    <x v="5"/>
    <x v="29"/>
    <n v="214.5"/>
    <s v="August 7, 2009 (United States)"/>
    <x v="9"/>
    <n v="111000"/>
    <s v="Nora Ephron"/>
    <s v="Nora Ephron"/>
    <s v="Amy Adams"/>
    <s v="United States"/>
    <n v="40000000"/>
    <n v="129540522"/>
    <n v="184013972.27692306"/>
    <n v="323.85130499999997"/>
    <n v="60391851.748251751"/>
    <s v="Columbia Pictures"/>
    <n v="123"/>
  </r>
  <r>
    <s v="Confessions of a Shopaholic"/>
    <x v="1"/>
    <x v="3"/>
    <x v="29"/>
    <n v="214.5"/>
    <s v="February 13, 2009 (United States)"/>
    <x v="23"/>
    <n v="76000"/>
    <s v="P.J. Hogan"/>
    <s v="Tracey Jackson"/>
    <s v="Isla Fisher"/>
    <s v="United States"/>
    <n v="0"/>
    <n v="108394089"/>
    <n v="153975193.09230769"/>
    <n v="0"/>
    <n v="50533374.825174823"/>
    <s v="Touchstone Pictures"/>
    <n v="104"/>
  </r>
  <r>
    <s v="Race to Witch Mountain"/>
    <x v="1"/>
    <x v="2"/>
    <x v="29"/>
    <n v="214.5"/>
    <s v="March 13, 2009 (United States)"/>
    <x v="46"/>
    <n v="57000"/>
    <s v="Andy Fickman"/>
    <s v="Matt Lopez"/>
    <s v="Dwayne Johnson"/>
    <s v="United States"/>
    <n v="65000000"/>
    <n v="106387141"/>
    <n v="151124297.72820511"/>
    <n v="163.67252461538462"/>
    <n v="49597734.731934734"/>
    <s v="Walt Disney Pictures"/>
    <n v="98"/>
  </r>
  <r>
    <n v="9"/>
    <x v="8"/>
    <x v="10"/>
    <x v="29"/>
    <n v="214.5"/>
    <s v="September 9, 2009 (United States)"/>
    <x v="12"/>
    <n v="135000"/>
    <s v="Shane Acker"/>
    <s v="Pamela Pettler"/>
    <s v="Elijah Wood"/>
    <s v="United States"/>
    <n v="30000000"/>
    <n v="48428063"/>
    <n v="68792684.364102557"/>
    <n v="161.42687666666666"/>
    <n v="22577185.547785547"/>
    <s v="Focus Features"/>
    <n v="79"/>
  </r>
  <r>
    <s v="The Young Victoria"/>
    <x v="1"/>
    <x v="5"/>
    <x v="29"/>
    <n v="214.5"/>
    <s v="January 8, 2010 (United States)"/>
    <x v="4"/>
    <n v="59000"/>
    <s v="Jean-Marc VallÃ©e"/>
    <s v="Julian Fellowes"/>
    <s v="Emily Blunt"/>
    <s v="United Kingdom"/>
    <n v="35000000"/>
    <n v="29196409"/>
    <n v="41473873.297435895"/>
    <n v="83.418311428571428"/>
    <n v="13611379.487179488"/>
    <s v="GK Films"/>
    <n v="105"/>
  </r>
  <r>
    <s v="Splice"/>
    <x v="0"/>
    <x v="0"/>
    <x v="29"/>
    <n v="214.5"/>
    <s v="June 4, 2010 (United States)"/>
    <x v="46"/>
    <n v="95000"/>
    <s v="Vincenzo Natali"/>
    <s v="Vincenzo Natali"/>
    <s v="Adrien Brody"/>
    <s v="Canada"/>
    <n v="30000000"/>
    <n v="27127620"/>
    <n v="38535131.999999993"/>
    <n v="90.425399999999996"/>
    <n v="12646909.09090909"/>
    <s v="Canal+"/>
    <n v="104"/>
  </r>
  <r>
    <s v="A Prophet"/>
    <x v="0"/>
    <x v="6"/>
    <x v="29"/>
    <n v="214.5"/>
    <s v="March 26, 2010 (United States)"/>
    <x v="6"/>
    <n v="95000"/>
    <s v="Jacques Audiard"/>
    <s v="Thomas Bidegain"/>
    <s v="Tahar Rahim"/>
    <s v="France"/>
    <n v="13000000"/>
    <n v="17874044"/>
    <n v="25390308.656410255"/>
    <n v="137.49264615384615"/>
    <n v="8332887.6456876453"/>
    <s v="Why Not Productions"/>
    <n v="155"/>
  </r>
  <r>
    <s v="My Sister's Keeper"/>
    <x v="8"/>
    <x v="0"/>
    <x v="29"/>
    <n v="214.5"/>
    <s v="June 26, 2009 (United States)"/>
    <x v="34"/>
    <n v="91000"/>
    <s v="Nick Cassavetes"/>
    <s v="Jeremy Leven"/>
    <s v="Cameron Diaz"/>
    <s v="United States"/>
    <n v="30000000"/>
    <n v="95714875"/>
    <n v="135964207.05128205"/>
    <n v="319.04958333333332"/>
    <n v="44622319.34731935"/>
    <s v="Curmudgeon Films"/>
    <n v="109"/>
  </r>
  <r>
    <s v="Bride Wars"/>
    <x v="1"/>
    <x v="3"/>
    <x v="29"/>
    <n v="214.5"/>
    <s v="January 9, 2009 (United States)"/>
    <x v="30"/>
    <n v="102000"/>
    <s v="Gary Winick"/>
    <s v="Greg DePaul"/>
    <s v="Kate Hudson"/>
    <s v="United States"/>
    <n v="30000000"/>
    <n v="115375850"/>
    <n v="163892874.1025641"/>
    <n v="384.58616666666666"/>
    <n v="53788275.058275059"/>
    <s v="Fox 2000 Pictures"/>
    <n v="89"/>
  </r>
  <r>
    <s v="Surrogates"/>
    <x v="8"/>
    <x v="2"/>
    <x v="29"/>
    <n v="214.5"/>
    <s v="September 25, 2009 (United States)"/>
    <x v="21"/>
    <n v="171000"/>
    <s v="Jonathan Mostow"/>
    <s v="Michael Ferris"/>
    <s v="Bruce Willis"/>
    <s v="United States"/>
    <n v="80000000"/>
    <n v="122444772"/>
    <n v="173934368.43076921"/>
    <n v="153.05596500000001"/>
    <n v="57083809.790209793"/>
    <s v="Touchstone Pictures"/>
    <n v="89"/>
  </r>
  <r>
    <s v="Valhalla Rising"/>
    <x v="4"/>
    <x v="2"/>
    <x v="29"/>
    <n v="214.5"/>
    <s v="March 31, 2010 (Denmark)"/>
    <x v="10"/>
    <n v="57000"/>
    <s v="Nicolas Winding Refn"/>
    <s v="Nicolas Winding Refn"/>
    <s v="Mads Mikkelsen"/>
    <s v="Denmark"/>
    <n v="0"/>
    <n v="282737"/>
    <n v="401631.53333333327"/>
    <n v="0"/>
    <n v="131812.12121212122"/>
    <s v="BBC Films"/>
    <n v="93"/>
  </r>
  <r>
    <s v="Funny People"/>
    <x v="0"/>
    <x v="3"/>
    <x v="29"/>
    <n v="214.5"/>
    <s v="July 31, 2009 (United States)"/>
    <x v="21"/>
    <n v="116000"/>
    <s v="Judd Apatow"/>
    <s v="Judd Apatow"/>
    <s v="Adam Sandler"/>
    <s v="United States"/>
    <n v="75000000"/>
    <n v="71585235"/>
    <n v="101687744.07692307"/>
    <n v="95.446979999999996"/>
    <n v="33373069.930069931"/>
    <s v="Universal Pictures"/>
    <n v="146"/>
  </r>
  <r>
    <s v="Saw VI"/>
    <x v="0"/>
    <x v="4"/>
    <x v="29"/>
    <n v="214.5"/>
    <s v="October 23, 2009 (United States)"/>
    <x v="22"/>
    <n v="105000"/>
    <s v="Kevin Greutert"/>
    <s v="Patrick Melton"/>
    <s v="Tobin Bell"/>
    <s v="Canada"/>
    <n v="11000000"/>
    <n v="68234154"/>
    <n v="96927490.553846136"/>
    <n v="620.31049090909084"/>
    <n v="31810794.405594405"/>
    <s v="Twisted Pictures"/>
    <n v="90"/>
  </r>
  <r>
    <s v="Fish Tank"/>
    <x v="4"/>
    <x v="0"/>
    <x v="29"/>
    <n v="214.5"/>
    <s v="September 11, 2009 (United Kingdom)"/>
    <x v="4"/>
    <n v="60000"/>
    <s v="Andrea Arnold"/>
    <s v="Andrea Arnold"/>
    <s v="Katie Jarvis"/>
    <s v="Netherlands"/>
    <n v="3000000"/>
    <n v="2404300"/>
    <n v="3415338.974358974"/>
    <n v="80.143333333333331"/>
    <n v="1120885.7808857809"/>
    <s v="BBC Films"/>
    <n v="123"/>
  </r>
  <r>
    <s v="Push"/>
    <x v="8"/>
    <x v="2"/>
    <x v="29"/>
    <n v="214.5"/>
    <s v="February 6, 2009 (United States)"/>
    <x v="10"/>
    <n v="107000"/>
    <s v="Paul McGuigan"/>
    <s v="David Bourla"/>
    <s v="Camilla Belle"/>
    <s v="United States"/>
    <n v="38000000"/>
    <n v="48858618"/>
    <n v="69404293.261538461"/>
    <n v="128.57531052631577"/>
    <n v="22777910.489510488"/>
    <s v="Summit Entertainment"/>
    <n v="111"/>
  </r>
  <r>
    <s v="After.Life"/>
    <x v="0"/>
    <x v="0"/>
    <x v="29"/>
    <n v="214.5"/>
    <s v="December 16, 2009 (Brazil)"/>
    <x v="23"/>
    <n v="37000"/>
    <s v="Agnieszka Wojtowicz-Vosloo"/>
    <s v="Agnieszka Wojtowicz-Vosloo"/>
    <s v="Christina Ricci"/>
    <s v="United States"/>
    <n v="4500000"/>
    <n v="2425535"/>
    <n v="3445503.5641025635"/>
    <n v="53.900777777777776"/>
    <n v="1130785.5477855478"/>
    <s v="Lleju Productions"/>
    <n v="104"/>
  </r>
  <r>
    <s v="Nine"/>
    <x v="8"/>
    <x v="0"/>
    <x v="29"/>
    <n v="214.5"/>
    <s v="December 25, 2009 (United States)"/>
    <x v="1"/>
    <n v="43000"/>
    <s v="Rob Marshall"/>
    <s v="Michael Tolkin"/>
    <s v="Daniel Day-Lewis"/>
    <s v="United Kingdom"/>
    <n v="80000000"/>
    <n v="54004950"/>
    <n v="76714723.84615384"/>
    <n v="67.50618750000001"/>
    <n v="25177132.867132869"/>
    <s v="The Weinstein Company"/>
    <n v="118"/>
  </r>
  <r>
    <s v="Obsessed"/>
    <x v="8"/>
    <x v="0"/>
    <x v="29"/>
    <n v="214.5"/>
    <s v="April 24, 2009 (United States)"/>
    <x v="18"/>
    <n v="31000"/>
    <s v="Steve Shill"/>
    <s v="David Loughery"/>
    <s v="BeyoncÃ©"/>
    <s v="United States"/>
    <n v="20000000"/>
    <n v="73830347"/>
    <n v="104876954.45641024"/>
    <n v="369.15173499999997"/>
    <n v="34419742.191142194"/>
    <s v="Screen Gems"/>
    <n v="108"/>
  </r>
  <r>
    <s v="Paul Blart: Mall Cop"/>
    <x v="1"/>
    <x v="2"/>
    <x v="29"/>
    <n v="214.5"/>
    <s v="January 16, 2009 (United States)"/>
    <x v="33"/>
    <n v="105000"/>
    <s v="Steve Carr"/>
    <s v="Kevin James"/>
    <s v="Kevin James"/>
    <s v="United States"/>
    <n v="26000000"/>
    <n v="183348429"/>
    <n v="260448794.01538458"/>
    <n v="705.18626538461535"/>
    <n v="85477123.076923072"/>
    <s v="Columbia Pictures"/>
    <n v="91"/>
  </r>
  <r>
    <s v="The Box"/>
    <x v="8"/>
    <x v="0"/>
    <x v="29"/>
    <n v="214.5"/>
    <s v="November 6, 2009 (United States)"/>
    <x v="41"/>
    <n v="90000"/>
    <s v="Richard Kelly"/>
    <s v="Richard Kelly"/>
    <s v="Cameron Diaz"/>
    <s v="United States"/>
    <n v="30000000"/>
    <n v="33334176"/>
    <n v="47351624.369230762"/>
    <n v="111.11391999999999"/>
    <n v="15540408.391608391"/>
    <s v="Warner Bros."/>
    <n v="115"/>
  </r>
  <r>
    <s v="Everybody's Fine"/>
    <x v="8"/>
    <x v="1"/>
    <x v="29"/>
    <n v="214.5"/>
    <s v="December 4, 2009 (United States)"/>
    <x v="12"/>
    <n v="60000"/>
    <s v="Kirk Jones"/>
    <s v="Kirk Jones"/>
    <s v="Robert De Niro"/>
    <s v="United States"/>
    <n v="21000000"/>
    <n v="16443609"/>
    <n v="23358357.399999999"/>
    <n v="78.302899999999994"/>
    <n v="7666018.1818181816"/>
    <s v="Miramax"/>
    <n v="99"/>
  </r>
  <r>
    <s v="BrÃ¼no"/>
    <x v="0"/>
    <x v="3"/>
    <x v="29"/>
    <n v="214.5"/>
    <s v="July 10, 2009 (United States)"/>
    <x v="1"/>
    <n v="146000"/>
    <s v="Larry Charles"/>
    <s v="Sacha Baron Cohen"/>
    <s v="Sacha Baron Cohen"/>
    <s v="United States"/>
    <n v="42000000"/>
    <n v="138805831"/>
    <n v="197175462.49743587"/>
    <n v="330.49007380952384"/>
    <n v="64711343.123543121"/>
    <s v="Universal Pictures"/>
    <n v="81"/>
  </r>
  <r>
    <s v="I Love You, Beth Cooper"/>
    <x v="8"/>
    <x v="3"/>
    <x v="29"/>
    <n v="214.5"/>
    <s v="July 10, 2009 (United States)"/>
    <x v="11"/>
    <n v="34000"/>
    <s v="Chris Columbus"/>
    <s v="Larry Doyle"/>
    <s v="Hayden Panettiere"/>
    <s v="United States"/>
    <n v="18000000"/>
    <n v="15821907"/>
    <n v="22475221.738461535"/>
    <n v="87.899483333333322"/>
    <n v="7376180.4195804195"/>
    <s v="Fox Atomic"/>
    <n v="102"/>
  </r>
  <r>
    <s v="The Unborn"/>
    <x v="8"/>
    <x v="0"/>
    <x v="29"/>
    <n v="214.5"/>
    <s v="January 9, 2009 (United States)"/>
    <x v="25"/>
    <n v="50000"/>
    <s v="David S. Goyer"/>
    <s v="David S. Goyer"/>
    <s v="Odette Annable"/>
    <s v="United States"/>
    <n v="16000000"/>
    <n v="76514050"/>
    <n v="108689188.97435896"/>
    <n v="478.21281249999998"/>
    <n v="35670885.780885778"/>
    <s v="Rogue Pictures"/>
    <n v="88"/>
  </r>
  <r>
    <s v="Thirst"/>
    <x v="0"/>
    <x v="0"/>
    <x v="29"/>
    <n v="214.5"/>
    <s v="April 30, 2009 (South Korea)"/>
    <x v="12"/>
    <n v="44000"/>
    <s v="Park Chan-Wook"/>
    <s v="Ã‰mile Zola"/>
    <s v="Kang-ho Song"/>
    <s v="South Korea"/>
    <n v="5000000"/>
    <n v="13085023"/>
    <n v="18587442.928205125"/>
    <n v="261.70046000000002"/>
    <n v="6100243.8228438227"/>
    <s v="CJ Entertainment"/>
    <n v="134"/>
  </r>
  <r>
    <s v="Notorious"/>
    <x v="0"/>
    <x v="5"/>
    <x v="29"/>
    <n v="214.5"/>
    <s v="January 16, 2009 (United States)"/>
    <x v="17"/>
    <n v="42000"/>
    <s v="George Tillman Jr."/>
    <s v="Reggie Rock Bythewood"/>
    <s v="Jamal Woolard"/>
    <s v="United States"/>
    <n v="20000000"/>
    <n v="44420167"/>
    <n v="63099416.712820508"/>
    <n v="222.10083499999999"/>
    <n v="20708702.564102564"/>
    <s v="Fox Searchlight Pictures"/>
    <n v="122"/>
  </r>
  <r>
    <s v="Serious Moonlight"/>
    <x v="0"/>
    <x v="3"/>
    <x v="29"/>
    <n v="214.5"/>
    <s v="December 4, 2009 (United States)"/>
    <x v="20"/>
    <n v="8000"/>
    <s v="Cheryl Hines"/>
    <s v="Adrienne Shelly"/>
    <s v="Meg Ryan"/>
    <s v="United States"/>
    <n v="0"/>
    <n v="348327"/>
    <n v="494802.9692307692"/>
    <n v="0"/>
    <n v="162390.2097902098"/>
    <s v="Night and Day Pictures"/>
    <n v="81"/>
  </r>
  <r>
    <s v="All About Steve"/>
    <x v="8"/>
    <x v="3"/>
    <x v="29"/>
    <n v="214.5"/>
    <s v="September 4, 2009 (United States)"/>
    <x v="25"/>
    <n v="40000"/>
    <s v="Phil Traill"/>
    <s v="Kim Barker"/>
    <s v="Sandra Bullock"/>
    <s v="United States"/>
    <n v="15000000"/>
    <n v="40105542"/>
    <n v="56970436.58461538"/>
    <n v="267.37027999999998"/>
    <n v="18697222.377622377"/>
    <s v="Fox 2000 Pictures"/>
    <n v="99"/>
  </r>
  <r>
    <s v="Old Dogs"/>
    <x v="1"/>
    <x v="3"/>
    <x v="29"/>
    <n v="214.5"/>
    <s v="November 25, 2009 (United States)"/>
    <x v="11"/>
    <n v="37000"/>
    <s v="Walt Becker"/>
    <s v="David Diamond"/>
    <s v="Robin Williams"/>
    <s v="United States"/>
    <n v="35000000"/>
    <n v="96753696"/>
    <n v="137439865.59999999"/>
    <n v="276.43913142857144"/>
    <n v="45106618.18181818"/>
    <s v="Walt Disney Pictures"/>
    <n v="88"/>
  </r>
  <r>
    <s v="Nowhere Boy"/>
    <x v="0"/>
    <x v="5"/>
    <x v="29"/>
    <n v="214.5"/>
    <s v="December 25, 2009 (United Kingdom)"/>
    <x v="12"/>
    <n v="36000"/>
    <s v="Sam Taylor-Johnson"/>
    <s v="Julia Baird"/>
    <s v="Aaron Taylor-Johnson"/>
    <s v="United Kingdom"/>
    <n v="0"/>
    <n v="6577779"/>
    <n v="9343819.3999999985"/>
    <n v="0"/>
    <n v="3066563.6363636362"/>
    <s v="Ecosse Films"/>
    <n v="98"/>
  </r>
  <r>
    <s v="The Girlfriend Experience"/>
    <x v="0"/>
    <x v="0"/>
    <x v="29"/>
    <n v="214.5"/>
    <s v="July 8, 2009 (France)"/>
    <x v="30"/>
    <n v="16000"/>
    <s v="Steven Soderbergh"/>
    <s v="David Levien"/>
    <s v="Sasha Grey"/>
    <s v="United States"/>
    <n v="1700000"/>
    <n v="1060941"/>
    <n v="1507080.2923076921"/>
    <n v="62.40829411764706"/>
    <n v="494611.1888111888"/>
    <s v="Magnolia Pictures"/>
    <n v="77"/>
  </r>
  <r>
    <s v="The Girl Who Played with Fire"/>
    <x v="0"/>
    <x v="2"/>
    <x v="29"/>
    <n v="214.5"/>
    <s v="August 27, 2010 (United States)"/>
    <x v="13"/>
    <n v="92000"/>
    <s v="Daniel Alfredson"/>
    <s v="Jonas Frykberg"/>
    <s v="Noomi Rapace"/>
    <s v="Sweden"/>
    <n v="0"/>
    <n v="67153225"/>
    <n v="95392017.051282033"/>
    <n v="0"/>
    <n v="31306864.801864803"/>
    <s v="Yellow Bird"/>
    <n v="129"/>
  </r>
  <r>
    <s v="Ghosts of Girlfriends Past"/>
    <x v="8"/>
    <x v="3"/>
    <x v="29"/>
    <n v="214.5"/>
    <s v="May 1, 2009 (United States)"/>
    <x v="1"/>
    <n v="86000"/>
    <s v="Mark Waters"/>
    <s v="Jon Lucas"/>
    <s v="Matthew McConaughey"/>
    <s v="United States"/>
    <n v="37500000"/>
    <n v="102366815"/>
    <n v="145413373.1025641"/>
    <n v="272.9781733333333"/>
    <n v="47723456.876456879"/>
    <s v="Jon Shestack Productions"/>
    <n v="100"/>
  </r>
  <r>
    <s v="The Haunting in Connecticut"/>
    <x v="8"/>
    <x v="0"/>
    <x v="29"/>
    <n v="214.5"/>
    <s v="March 27, 2009 (United States)"/>
    <x v="23"/>
    <n v="60000"/>
    <s v="Peter Cornwell"/>
    <s v="Adam Simon"/>
    <s v="Virginia Madsen"/>
    <s v="United States"/>
    <n v="10000000"/>
    <n v="77578320"/>
    <n v="110200998.15384614"/>
    <n v="775.78319999999997"/>
    <n v="36167048.951048948"/>
    <s v="Lionsgate"/>
    <n v="92"/>
  </r>
  <r>
    <s v="I Love You Phillip Morris"/>
    <x v="0"/>
    <x v="5"/>
    <x v="29"/>
    <n v="214.5"/>
    <s v="January 7, 2011 (United States)"/>
    <x v="14"/>
    <n v="93000"/>
    <s v="Glenn Ficarra"/>
    <s v="John Requa"/>
    <s v="Jim Carrey"/>
    <s v="France"/>
    <n v="13000000"/>
    <n v="20768906"/>
    <n v="29502497.241025638"/>
    <n v="159.7608153846154"/>
    <n v="9682473.6596736591"/>
    <s v="EuropaCorp"/>
    <n v="98"/>
  </r>
  <r>
    <s v="Bad Lieutenant: Port of Call New Orleans"/>
    <x v="0"/>
    <x v="6"/>
    <x v="29"/>
    <n v="214.5"/>
    <s v="December 11, 2009 (United States)"/>
    <x v="14"/>
    <n v="75000"/>
    <s v="Werner Herzog"/>
    <s v="William M. Finkelstein"/>
    <s v="Nicolas Cage"/>
    <s v="United States"/>
    <n v="25000000"/>
    <n v="10606422"/>
    <n v="15066558.430769229"/>
    <n v="42.425688000000001"/>
    <n v="4944718.8811188815"/>
    <s v="Millennium Films"/>
    <n v="122"/>
  </r>
  <r>
    <s v="Black Dynamite"/>
    <x v="0"/>
    <x v="2"/>
    <x v="29"/>
    <n v="214.5"/>
    <s v="January 13, 2010 (France)"/>
    <x v="34"/>
    <n v="47000"/>
    <s v="Scott Sanders"/>
    <s v="Michael Jai White"/>
    <s v="Michael Jai White"/>
    <s v="United States"/>
    <n v="2900000"/>
    <n v="296557"/>
    <n v="421263.02051282045"/>
    <n v="10.226103448275863"/>
    <n v="138255.01165501165"/>
    <s v="Destination Films"/>
    <n v="84"/>
  </r>
  <r>
    <s v="Brooklyn's Finest"/>
    <x v="0"/>
    <x v="2"/>
    <x v="29"/>
    <n v="214.5"/>
    <s v="March 5, 2010 (United States)"/>
    <x v="17"/>
    <n v="62000"/>
    <s v="Antoine Fuqua"/>
    <s v="Michael C. Martin"/>
    <s v="Richard Gere"/>
    <s v="United States"/>
    <n v="17000000"/>
    <n v="45719985"/>
    <n v="64945824.84615384"/>
    <n v="268.9410882352941"/>
    <n v="21314678.321678322"/>
    <s v="Millennium Films"/>
    <n v="132"/>
  </r>
  <r>
    <s v="In the Loop"/>
    <x v="4"/>
    <x v="3"/>
    <x v="29"/>
    <n v="214.5"/>
    <s v="September 4, 2009 (United States)"/>
    <x v="34"/>
    <n v="56000"/>
    <s v="Armando Iannucci"/>
    <s v="Jesse Armstrong"/>
    <s v="Tom Hollander"/>
    <s v="United Kingdom"/>
    <n v="0"/>
    <n v="7787487"/>
    <n v="11062225.123076921"/>
    <n v="0"/>
    <n v="3630530.0699300701"/>
    <s v="BBC Films"/>
    <n v="106"/>
  </r>
  <r>
    <s v="The White Ribbon"/>
    <x v="0"/>
    <x v="0"/>
    <x v="29"/>
    <n v="214.5"/>
    <s v="March 5, 2010 (United States)"/>
    <x v="40"/>
    <n v="70000"/>
    <s v="Michael Haneke"/>
    <s v="Michael Haneke"/>
    <s v="Christian Friedel"/>
    <s v="Germany"/>
    <n v="18000000"/>
    <n v="19319671"/>
    <n v="27443840.343589742"/>
    <n v="107.33150555555555"/>
    <n v="9006839.6270396262"/>
    <s v="X-Filme Creative Pool"/>
    <n v="144"/>
  </r>
  <r>
    <s v="The Boondock Saints II: All Saints Day"/>
    <x v="0"/>
    <x v="2"/>
    <x v="29"/>
    <n v="214.5"/>
    <s v="December 11, 2009 (United States)"/>
    <x v="21"/>
    <n v="62000"/>
    <s v="Troy Duffy"/>
    <s v="Troy Duffy"/>
    <s v="Sean Patrick Flanery"/>
    <s v="United States"/>
    <n v="8000000"/>
    <n v="10629321"/>
    <n v="15099086.753846152"/>
    <n v="132.8665125"/>
    <n v="4955394.4055944057"/>
    <s v="Stage 6 Films"/>
    <n v="118"/>
  </r>
  <r>
    <s v="Whatever Works"/>
    <x v="8"/>
    <x v="3"/>
    <x v="29"/>
    <n v="214.5"/>
    <s v="July 3, 2009 (United States)"/>
    <x v="12"/>
    <n v="72000"/>
    <s v="Woody Allen"/>
    <s v="Woody Allen"/>
    <s v="Evan Rachel Wood"/>
    <s v="United States"/>
    <n v="15000000"/>
    <n v="36020534"/>
    <n v="51167630.348717943"/>
    <n v="240.13689333333335"/>
    <n v="16792789.743589744"/>
    <s v="Sony Pictures Classics"/>
    <n v="93"/>
  </r>
  <r>
    <s v="Hannah Montana: The Movie"/>
    <x v="2"/>
    <x v="3"/>
    <x v="29"/>
    <n v="214.5"/>
    <s v="April 10, 2009 (United States)"/>
    <x v="26"/>
    <n v="41000"/>
    <s v="Peter Chelsom"/>
    <s v="Dan Berendsen"/>
    <s v="Miley Cyrus"/>
    <s v="United States"/>
    <n v="30000000"/>
    <n v="155545279"/>
    <n v="220954062.98974356"/>
    <n v="518.48426333333327"/>
    <n v="72515281.585081577"/>
    <s v="It's a Laugh Productions"/>
    <n v="102"/>
  </r>
  <r>
    <s v="Darbareye Elly"/>
    <x v="7"/>
    <x v="0"/>
    <x v="29"/>
    <n v="214.5"/>
    <s v="June 6, 2009 (Iran)"/>
    <x v="45"/>
    <n v="48000"/>
    <s v="Asghar Farhadi"/>
    <s v="Asghar Farhadi"/>
    <s v="Golshifteh Farahani"/>
    <s v="Iran"/>
    <n v="0"/>
    <n v="879422"/>
    <n v="1249230.2256410255"/>
    <n v="0"/>
    <n v="409986.94638694637"/>
    <s v="Dreamlab"/>
    <n v="119"/>
  </r>
  <r>
    <s v="Alvin and the Chipmunks: the Squeakquel"/>
    <x v="1"/>
    <x v="10"/>
    <x v="29"/>
    <n v="214.5"/>
    <s v="December 23, 2009 (United States)"/>
    <x v="54"/>
    <n v="45000"/>
    <s v="Betty Thomas"/>
    <s v="Jon Vitti"/>
    <s v="Jason Lee"/>
    <s v="United States"/>
    <n v="75000000"/>
    <n v="443140005"/>
    <n v="629486058.3846153"/>
    <n v="590.85334"/>
    <n v="206592076.92307693"/>
    <s v="Fox 2000 Pictures"/>
    <n v="88"/>
  </r>
  <r>
    <s v="12 Rounds"/>
    <x v="8"/>
    <x v="2"/>
    <x v="29"/>
    <n v="214.5"/>
    <s v="March 27, 2009 (United States)"/>
    <x v="41"/>
    <n v="28000"/>
    <s v="Renny Harlin"/>
    <s v="Daniel Kunka"/>
    <s v="John Cena"/>
    <s v="United States"/>
    <n v="22000000"/>
    <n v="17280326"/>
    <n v="24546924.625641022"/>
    <n v="78.546936363636362"/>
    <n v="8056096.0372960372"/>
    <s v="Fox Atomic"/>
    <n v="108"/>
  </r>
  <r>
    <s v="Survival of the Dead"/>
    <x v="0"/>
    <x v="3"/>
    <x v="29"/>
    <n v="214.5"/>
    <s v="May 6, 2010 (Germany)"/>
    <x v="38"/>
    <n v="21000"/>
    <s v="George A. Romero"/>
    <s v="George A. Romero"/>
    <s v="Alan Van Sprang"/>
    <s v="United States"/>
    <n v="4000000"/>
    <n v="386078"/>
    <n v="548428.74871794868"/>
    <n v="9.6519499999999994"/>
    <n v="179989.74358974359"/>
    <s v="Blank of the Dead Productions"/>
    <n v="90"/>
  </r>
  <r>
    <s v="Fame"/>
    <x v="1"/>
    <x v="3"/>
    <x v="29"/>
    <n v="214.5"/>
    <s v="September 25, 2009 (United States)"/>
    <x v="27"/>
    <n v="16000"/>
    <s v="Kevin Tancharoen"/>
    <s v="Allison Burnett"/>
    <s v="Kelsey Grammer"/>
    <s v="United States"/>
    <n v="18000000"/>
    <n v="77211836"/>
    <n v="109680402.93333332"/>
    <n v="428.95464444444445"/>
    <n v="35996193.939393938"/>
    <s v="Metro-Goldwyn-Mayer (MGM)"/>
    <n v="107"/>
  </r>
  <r>
    <s v="I Am Love"/>
    <x v="0"/>
    <x v="0"/>
    <x v="29"/>
    <n v="214.5"/>
    <s v="July 23, 2010 (United States)"/>
    <x v="9"/>
    <n v="21000"/>
    <s v="Luca Guadagnino"/>
    <s v="Barbara Alberti"/>
    <s v="Tilda Swinton"/>
    <s v="Italy"/>
    <n v="0"/>
    <n v="12014663"/>
    <n v="17066982.825641025"/>
    <n v="0"/>
    <n v="5601241.4918414922"/>
    <s v="First Sun"/>
    <n v="120"/>
  </r>
  <r>
    <s v="The House of the Devil"/>
    <x v="0"/>
    <x v="4"/>
    <x v="29"/>
    <n v="214.5"/>
    <s v="April 25, 2009 (Brazil)"/>
    <x v="5"/>
    <n v="42000"/>
    <s v="Ti West"/>
    <s v="Ti West"/>
    <s v="Jocelin Donahue"/>
    <s v="United States"/>
    <n v="900000"/>
    <n v="101215"/>
    <n v="143777.20512820513"/>
    <n v="11.246111111111111"/>
    <n v="47186.480186480185"/>
    <s v="MPI Media Group"/>
    <n v="95"/>
  </r>
  <r>
    <s v="Middle Men"/>
    <x v="0"/>
    <x v="3"/>
    <x v="29"/>
    <n v="214.5"/>
    <s v="August 6, 2010 (United States)"/>
    <x v="8"/>
    <n v="37000"/>
    <s v="George Gallo"/>
    <s v="George Gallo"/>
    <s v="Luke Wilson"/>
    <s v="United States"/>
    <n v="20000000"/>
    <n v="754301"/>
    <n v="1071494.2410256409"/>
    <n v="3.7715049999999999"/>
    <n v="351655.47785547783"/>
    <s v="Paramount Pictures"/>
    <n v="105"/>
  </r>
  <r>
    <s v="Astro Boy"/>
    <x v="1"/>
    <x v="10"/>
    <x v="29"/>
    <n v="214.5"/>
    <s v="October 23, 2009 (United States)"/>
    <x v="21"/>
    <n v="34000"/>
    <s v="David Bowers"/>
    <s v="Osamu Tezuka"/>
    <s v="Freddie Highmore"/>
    <s v="Hong Kong"/>
    <n v="65000000"/>
    <n v="39886986"/>
    <n v="56659974.984615378"/>
    <n v="61.364593846153845"/>
    <n v="18595331.468531467"/>
    <s v="Imagi Animation Studios"/>
    <n v="94"/>
  </r>
  <r>
    <s v="Carriers"/>
    <x v="8"/>
    <x v="1"/>
    <x v="29"/>
    <n v="214.5"/>
    <s v="September 2, 2009 (Indonesia)"/>
    <x v="22"/>
    <n v="45000"/>
    <s v="David Pastor"/>
    <s v="Ã€lex Pastor"/>
    <s v="Chris Pine"/>
    <s v="United States"/>
    <n v="0"/>
    <n v="5805279"/>
    <n v="8246473.2461538455"/>
    <n v="0"/>
    <n v="2706423.7762237764"/>
    <s v="Paramount Vantage"/>
    <n v="84"/>
  </r>
  <r>
    <s v="My Life in Ruins"/>
    <x v="8"/>
    <x v="3"/>
    <x v="29"/>
    <n v="214.5"/>
    <s v="June 5, 2009 (United States)"/>
    <x v="23"/>
    <n v="19000"/>
    <s v="Donald Petrie"/>
    <s v="Mike Reiss"/>
    <s v="Nia Vardalos"/>
    <s v="United States"/>
    <n v="17000000"/>
    <n v="20458873"/>
    <n v="29062091.389743585"/>
    <n v="120.34631176470589"/>
    <n v="9537936.1305361297"/>
    <s v="26 Films"/>
    <n v="95"/>
  </r>
  <r>
    <s v="G-Force"/>
    <x v="1"/>
    <x v="10"/>
    <x v="29"/>
    <n v="214.5"/>
    <s v="July 24, 2009 (United States)"/>
    <x v="27"/>
    <n v="44000"/>
    <s v="Hoyt Yeatman"/>
    <s v="Cormac Wibberley"/>
    <s v="Will Arnett"/>
    <s v="United States"/>
    <n v="150000000"/>
    <n v="292817898"/>
    <n v="415951578.18461531"/>
    <n v="195.21193199999999"/>
    <n v="136511840.55944055"/>
    <s v="Jerry Bruckheimer Films"/>
    <n v="88"/>
  </r>
  <r>
    <s v="Did You Hear About the Morgans?"/>
    <x v="8"/>
    <x v="3"/>
    <x v="29"/>
    <n v="214.5"/>
    <s v="December 18, 2009 (United States)"/>
    <x v="38"/>
    <n v="39000"/>
    <s v="Marc Lawrence"/>
    <s v="Marc Lawrence"/>
    <s v="Hugh Grant"/>
    <s v="United States"/>
    <n v="58000000"/>
    <n v="85280250"/>
    <n v="121141688.46153845"/>
    <n v="147.03491379310344"/>
    <n v="39757692.307692304"/>
    <s v="Columbia Pictures"/>
    <n v="103"/>
  </r>
  <r>
    <s v="Away We Go"/>
    <x v="0"/>
    <x v="1"/>
    <x v="29"/>
    <n v="214.5"/>
    <s v="June 26, 2009 (United States)"/>
    <x v="9"/>
    <n v="52000"/>
    <s v="Sam Mendes"/>
    <s v="Dave Eggers"/>
    <s v="John Krasinski"/>
    <s v="United States"/>
    <n v="17000000"/>
    <n v="15779455"/>
    <n v="22414918.128205124"/>
    <n v="92.820323529411766"/>
    <n v="7356389.2773892777"/>
    <s v="Focus Features"/>
    <n v="98"/>
  </r>
  <r>
    <s v="Love Happens"/>
    <x v="8"/>
    <x v="0"/>
    <x v="29"/>
    <n v="214.5"/>
    <s v="September 18, 2009 (United States)"/>
    <x v="46"/>
    <n v="32000"/>
    <s v="Brandon Camp"/>
    <s v="Brandon Camp"/>
    <s v="Jennifer Aniston"/>
    <s v="United States"/>
    <n v="18000000"/>
    <n v="36088028"/>
    <n v="51263506.441025637"/>
    <n v="200.48904444444443"/>
    <n v="16824255.477855477"/>
    <s v="Universal Pictures"/>
    <n v="109"/>
  </r>
  <r>
    <s v="The Girl Who Kicked the Hornet's Nest"/>
    <x v="0"/>
    <x v="6"/>
    <x v="29"/>
    <n v="214.5"/>
    <s v="November 12, 2010 (United States)"/>
    <x v="4"/>
    <n v="69000"/>
    <s v="Daniel Alfredson"/>
    <s v="Jonas Frykberg"/>
    <s v="Michael Nyqvist"/>
    <s v="Sweden"/>
    <n v="0"/>
    <n v="44276335"/>
    <n v="62895101.512820505"/>
    <n v="0"/>
    <n v="20641648.018648017"/>
    <s v="Film i VÃ¤st"/>
    <n v="147"/>
  </r>
  <r>
    <s v="Youth in Revolt"/>
    <x v="0"/>
    <x v="3"/>
    <x v="29"/>
    <n v="214.5"/>
    <s v="January 8, 2010 (United States)"/>
    <x v="5"/>
    <n v="73000"/>
    <s v="Miguel Arteta"/>
    <s v="Gustin Nash"/>
    <s v="Michael Cera"/>
    <s v="United States"/>
    <n v="18000000"/>
    <n v="19651093"/>
    <n v="27914629.543589741"/>
    <n v="109.1727388888889"/>
    <n v="9161348.717948718"/>
    <s v="Dimension Films"/>
    <n v="90"/>
  </r>
  <r>
    <s v="Observe and Report"/>
    <x v="0"/>
    <x v="3"/>
    <x v="29"/>
    <n v="214.5"/>
    <s v="April 10, 2009 (United States)"/>
    <x v="1"/>
    <n v="61000"/>
    <s v="Jody Hill"/>
    <s v="Jody Hill"/>
    <s v="Seth Rogen"/>
    <s v="United States"/>
    <n v="18000000"/>
    <n v="26973554"/>
    <n v="38316279.27179487"/>
    <n v="149.8530777777778"/>
    <n v="12575083.44988345"/>
    <s v="De Line Pictures"/>
    <n v="86"/>
  </r>
  <r>
    <s v="Bright Star"/>
    <x v="1"/>
    <x v="5"/>
    <x v="29"/>
    <n v="214.5"/>
    <s v="October 9, 2009 (United States)"/>
    <x v="15"/>
    <n v="26000"/>
    <s v="Jane Campion"/>
    <s v="Jane Campion"/>
    <s v="Abbie Cornish"/>
    <s v="United Kingdom"/>
    <n v="8500000"/>
    <n v="14374652"/>
    <n v="20419377.456410255"/>
    <n v="169.11355294117647"/>
    <n v="6701469.4638694637"/>
    <s v="PathÃ© Renn Productions"/>
    <n v="119"/>
  </r>
  <r>
    <s v="Harry Brown"/>
    <x v="0"/>
    <x v="2"/>
    <x v="29"/>
    <n v="214.5"/>
    <s v="May 14, 2010 (United States)"/>
    <x v="13"/>
    <n v="85000"/>
    <s v="Daniel Barber"/>
    <s v="Gary Young"/>
    <s v="Michael Caine"/>
    <s v="United Kingdom"/>
    <n v="7300000"/>
    <n v="10371451"/>
    <n v="14732779.112820512"/>
    <n v="142.07467123287671"/>
    <n v="4835175.2913752915"/>
    <s v="Marv Films"/>
    <n v="103"/>
  </r>
  <r>
    <s v="Duplicity"/>
    <x v="8"/>
    <x v="3"/>
    <x v="29"/>
    <n v="214.5"/>
    <s v="March 20, 2009 (United States)"/>
    <x v="19"/>
    <n v="49000"/>
    <s v="Tony Gilroy"/>
    <s v="Tony Gilroy"/>
    <s v="Julia Roberts"/>
    <s v="United States"/>
    <n v="60000000"/>
    <n v="78176181"/>
    <n v="111050267.36923076"/>
    <n v="130.29363499999999"/>
    <n v="36445772.027972028"/>
    <s v="Universal Pictures"/>
    <n v="125"/>
  </r>
  <r>
    <s v="The Pink Panther 2"/>
    <x v="1"/>
    <x v="2"/>
    <x v="29"/>
    <n v="214.5"/>
    <s v="February 6, 2009 (United States)"/>
    <x v="41"/>
    <n v="43000"/>
    <s v="Harald Zwart"/>
    <s v="Scott Neustadter"/>
    <s v="Steve Martin"/>
    <s v="United States"/>
    <n v="70000000"/>
    <n v="76025134"/>
    <n v="107994677.52820511"/>
    <n v="108.6073342857143"/>
    <n v="35442952.913752913"/>
    <s v="Metro-Goldwyn-Mayer (MGM)"/>
    <n v="92"/>
  </r>
  <r>
    <s v="The Informant!"/>
    <x v="0"/>
    <x v="5"/>
    <x v="29"/>
    <n v="214.5"/>
    <s v="September 18, 2009 (United States)"/>
    <x v="5"/>
    <n v="64000"/>
    <s v="Steven Soderbergh"/>
    <s v="Scott Z. Burns"/>
    <s v="Matt Damon"/>
    <s v="United States"/>
    <n v="22000000"/>
    <n v="41771168"/>
    <n v="59336479.671794862"/>
    <n v="189.86894545454544"/>
    <n v="19473737.995337997"/>
    <s v="Warner Bros."/>
    <n v="108"/>
  </r>
  <r>
    <s v="The Answer Man"/>
    <x v="0"/>
    <x v="3"/>
    <x v="29"/>
    <n v="214.5"/>
    <s v="December 30, 2009 (France)"/>
    <x v="5"/>
    <n v="6500"/>
    <s v="John Hindman"/>
    <s v="John Hindman"/>
    <s v="Jeff Daniels"/>
    <s v="United States"/>
    <n v="0"/>
    <n v="26676"/>
    <n v="37893.599999999999"/>
    <n v="0"/>
    <n v="12436.363636363636"/>
    <s v="120dB Films"/>
    <n v="95"/>
  </r>
  <r>
    <s v="Planet 51"/>
    <x v="1"/>
    <x v="10"/>
    <x v="29"/>
    <n v="214.5"/>
    <s v="November 20, 2009 (United States)"/>
    <x v="22"/>
    <n v="52000"/>
    <s v="Jorge Blanco"/>
    <s v="Joe Stillman"/>
    <s v="Dwayne Johnson"/>
    <s v="Spain"/>
    <n v="70000000"/>
    <n v="105647102"/>
    <n v="150073062.84102562"/>
    <n v="150.92443142857144"/>
    <n v="49252728.205128208"/>
    <s v="TriStar Pictures"/>
    <n v="91"/>
  </r>
  <r>
    <s v="Crossing Over"/>
    <x v="0"/>
    <x v="6"/>
    <x v="29"/>
    <n v="214.5"/>
    <s v="February 26, 2009 (Bahrain)"/>
    <x v="17"/>
    <n v="23000"/>
    <s v="Wayne Kramer"/>
    <s v="Wayne Kramer"/>
    <s v="Harrison Ford"/>
    <s v="United States"/>
    <n v="19000000"/>
    <n v="3676533"/>
    <n v="5222562.2615384609"/>
    <n v="19.350173684210525"/>
    <n v="1714001.3986013986"/>
    <s v="The Weinstein Company"/>
    <n v="113"/>
  </r>
  <r>
    <s v="Madea Goes to Jail"/>
    <x v="8"/>
    <x v="3"/>
    <x v="29"/>
    <n v="214.5"/>
    <s v="February 20, 2009 (United States)"/>
    <x v="54"/>
    <n v="12000"/>
    <s v="Tyler Perry"/>
    <s v="Tyler Perry"/>
    <s v="Tyler Perry"/>
    <s v="United States"/>
    <n v="0"/>
    <n v="90508336"/>
    <n v="128568251.65128204"/>
    <n v="0"/>
    <n v="42195028.438228436"/>
    <s v="The Tyler Perry Company"/>
    <n v="103"/>
  </r>
  <r>
    <s v="A Christmas Carol"/>
    <x v="1"/>
    <x v="10"/>
    <x v="29"/>
    <n v="214.5"/>
    <s v="November 6, 2009 (United States)"/>
    <x v="8"/>
    <n v="106000"/>
    <s v="Robert Zemeckis"/>
    <s v="Charles Dickens"/>
    <s v="Jim Carrey"/>
    <s v="United States"/>
    <n v="200000000"/>
    <n v="325286646"/>
    <n v="462073850.98461533"/>
    <n v="162.64332300000001"/>
    <n v="151648786.01398602"/>
    <s v="Walt Disney Pictures"/>
    <n v="96"/>
  </r>
  <r>
    <s v="Sin Nombre"/>
    <x v="0"/>
    <x v="1"/>
    <x v="29"/>
    <n v="214.5"/>
    <s v="April 17, 2009 (United States)"/>
    <x v="37"/>
    <n v="32000"/>
    <s v="Cary Joji Fukunaga"/>
    <s v="Cary Joji Fukunaga"/>
    <s v="Paulina Gaitan"/>
    <s v="Mexico"/>
    <n v="0"/>
    <n v="5102705"/>
    <n v="7248457.8717948711"/>
    <n v="0"/>
    <n v="2378883.4498834498"/>
    <s v="Scion Films"/>
    <n v="96"/>
  </r>
  <r>
    <s v="City Island"/>
    <x v="8"/>
    <x v="3"/>
    <x v="29"/>
    <n v="214.5"/>
    <s v="April 30, 2010 (United States)"/>
    <x v="34"/>
    <n v="31000"/>
    <s v="Raymond De Felitta"/>
    <s v="Raymond De Felitta"/>
    <s v="Andy Garcia"/>
    <s v="United States"/>
    <n v="6000000"/>
    <n v="7878856"/>
    <n v="11192015.958974358"/>
    <n v="131.31426666666667"/>
    <n v="3673126.3403263404"/>
    <s v="CineSon Entertainment"/>
    <n v="104"/>
  </r>
  <r>
    <s v="Coco Before Chanel"/>
    <x v="8"/>
    <x v="5"/>
    <x v="29"/>
    <n v="214.5"/>
    <s v="November 6, 2009 (United States)"/>
    <x v="17"/>
    <n v="39000"/>
    <s v="Anne Fontaine"/>
    <s v="Edmonde Charles-Roux"/>
    <s v="Audrey Tautou"/>
    <s v="France"/>
    <n v="23000000"/>
    <n v="50812934"/>
    <n v="72180424.194871783"/>
    <n v="220.92580000000001"/>
    <n v="23689013.519813519"/>
    <s v="Haut et Court"/>
    <n v="105"/>
  </r>
  <r>
    <s v="Dead Snow"/>
    <x v="4"/>
    <x v="3"/>
    <x v="29"/>
    <n v="214.5"/>
    <s v="January 9, 2009 (Norway)"/>
    <x v="21"/>
    <n v="65000"/>
    <s v="Tommy Wirkola"/>
    <s v="Tommy Wirkola"/>
    <s v="Jeppe Beck Laursen"/>
    <s v="Norway"/>
    <n v="800000"/>
    <n v="2166797"/>
    <n v="3077962.9179487177"/>
    <n v="270.849625"/>
    <n v="1010161.7715617715"/>
    <s v="Euforia Film"/>
    <n v="91"/>
  </r>
  <r>
    <s v="Summer Wars"/>
    <x v="1"/>
    <x v="10"/>
    <x v="29"/>
    <n v="214.5"/>
    <s v="August 1, 2009 (Japan)"/>
    <x v="24"/>
    <n v="27000"/>
    <s v="Mamoru Hosoda"/>
    <s v="Mamoru Hosoda"/>
    <s v="RyÃ»nosuke Kamiki"/>
    <s v="Japan"/>
    <n v="0"/>
    <n v="18434328"/>
    <n v="26186199.261538457"/>
    <n v="0"/>
    <n v="8594092.307692308"/>
    <s v="Madhouse"/>
    <n v="114"/>
  </r>
  <r>
    <s v="The Messenger"/>
    <x v="0"/>
    <x v="0"/>
    <x v="29"/>
    <n v="214.5"/>
    <s v="December 4, 2009 (United States)"/>
    <x v="12"/>
    <n v="34000"/>
    <s v="Oren Moverman"/>
    <s v="Alessandro Camon"/>
    <s v="Ben Foster"/>
    <s v="United States"/>
    <n v="6500000"/>
    <n v="1595417"/>
    <n v="2266310.3025641022"/>
    <n v="24.544876923076924"/>
    <n v="743784.14918414922"/>
    <s v="Oscilloscope"/>
    <n v="113"/>
  </r>
  <r>
    <s v="Bitch Slap"/>
    <x v="0"/>
    <x v="2"/>
    <x v="29"/>
    <n v="214.5"/>
    <s v="November 6, 2009 (Finland)"/>
    <x v="54"/>
    <n v="13000"/>
    <s v="Rick Jacobson"/>
    <s v="Rick Jacobson"/>
    <s v="Julia Voth"/>
    <s v="United States"/>
    <n v="0"/>
    <n v="439587"/>
    <n v="624438.9692307692"/>
    <n v="0"/>
    <n v="204935.66433566433"/>
    <s v="Bombshell Pictures"/>
    <n v="109"/>
  </r>
  <r>
    <s v="The Soloist"/>
    <x v="8"/>
    <x v="5"/>
    <x v="29"/>
    <n v="214.5"/>
    <s v="April 24, 2009 (United States)"/>
    <x v="17"/>
    <n v="52000"/>
    <s v="Joe Wright"/>
    <s v="Susannah Grant"/>
    <s v="Jamie Foxx"/>
    <s v="United Kingdom"/>
    <n v="60000000"/>
    <n v="38332994"/>
    <n v="54452509.425641023"/>
    <n v="63.888323333333332"/>
    <n v="17870859.673659675"/>
    <s v="Dreamworks Pictures"/>
    <n v="117"/>
  </r>
  <r>
    <s v="World's Greatest Dad"/>
    <x v="0"/>
    <x v="3"/>
    <x v="29"/>
    <n v="214.5"/>
    <s v="September 24, 2010 (Ireland)"/>
    <x v="15"/>
    <n v="38000"/>
    <s v="Bobcat Goldthwait"/>
    <s v="Bobcat Goldthwait"/>
    <s v="Robin Williams"/>
    <s v="United States"/>
    <n v="0"/>
    <n v="221805"/>
    <n v="315076.84615384613"/>
    <n v="0"/>
    <n v="103405.5944055944"/>
    <s v="Magnolia Pictures"/>
    <n v="99"/>
  </r>
  <r>
    <s v="Whiteout"/>
    <x v="0"/>
    <x v="2"/>
    <x v="29"/>
    <n v="214.5"/>
    <s v="September 11, 2009 (United States)"/>
    <x v="30"/>
    <n v="38000"/>
    <s v="Dominic Sena"/>
    <s v="Jon Hoeber"/>
    <s v="Kate Beckinsale"/>
    <s v="United States"/>
    <n v="35000000"/>
    <n v="17976667"/>
    <n v="25536085.94358974"/>
    <n v="51.361905714285719"/>
    <n v="8380730.5361305363"/>
    <s v="Warner Bros."/>
    <n v="101"/>
  </r>
  <r>
    <s v="Beyond a Reasonable Doubt"/>
    <x v="8"/>
    <x v="6"/>
    <x v="29"/>
    <n v="214.5"/>
    <s v="July 10, 2009 (Spain)"/>
    <x v="23"/>
    <n v="12000"/>
    <s v="Peter Hyams"/>
    <s v="Peter Hyams"/>
    <s v="Jesse Metcalfe"/>
    <s v="United States"/>
    <n v="25000000"/>
    <n v="4515258"/>
    <n v="6413981.8769230759"/>
    <n v="18.061031999999997"/>
    <n v="2105015.3846153845"/>
    <s v="Autonomous Films"/>
    <n v="106"/>
  </r>
  <r>
    <s v="Paper Man"/>
    <x v="0"/>
    <x v="3"/>
    <x v="29"/>
    <n v="214.5"/>
    <s v="May 1, 2014 (South Korea)"/>
    <x v="14"/>
    <n v="19000"/>
    <s v="Kieran Mulroney"/>
    <s v="Michele Mulroney"/>
    <s v="Jeff Daniels"/>
    <s v="United States"/>
    <n v="0"/>
    <n v="13514"/>
    <n v="19196.810256410256"/>
    <n v="0"/>
    <n v="6300.2331002331002"/>
    <s v="Artfire Films"/>
    <n v="110"/>
  </r>
  <r>
    <s v="The Secret of Kells"/>
    <x v="4"/>
    <x v="10"/>
    <x v="29"/>
    <n v="214.5"/>
    <s v="June 22, 2016 (United States)"/>
    <x v="37"/>
    <n v="33000"/>
    <s v="Tomm Moore"/>
    <s v="Tomm Moore"/>
    <s v="Evan McGuire"/>
    <s v="Ireland"/>
    <n v="8000000"/>
    <n v="1803412"/>
    <n v="2561769.8666666662"/>
    <n v="22.542650000000002"/>
    <n v="840751.51515151514"/>
    <s v="Les Armateurs"/>
    <n v="75"/>
  </r>
  <r>
    <s v="The Disappearance of Alice Creed"/>
    <x v="0"/>
    <x v="6"/>
    <x v="29"/>
    <n v="214.5"/>
    <s v="April 30, 2010 (United Kingdom)"/>
    <x v="17"/>
    <n v="26000"/>
    <s v="J Blakeson"/>
    <s v="J Blakeson"/>
    <s v="Gemma Arterton"/>
    <s v="United Kingdom"/>
    <n v="800000"/>
    <n v="896919"/>
    <n v="1274084.9384615384"/>
    <n v="112.114875"/>
    <n v="418144.05594405596"/>
    <s v="CinemaNX"/>
    <n v="100"/>
  </r>
  <r>
    <s v="The Goods: Live Hard, Sell Hard"/>
    <x v="0"/>
    <x v="3"/>
    <x v="29"/>
    <n v="214.5"/>
    <s v="August 14, 2009 (United States)"/>
    <x v="1"/>
    <n v="21000"/>
    <s v="Neal Brennan"/>
    <s v="Andy Stock"/>
    <s v="Jeremy Piven"/>
    <s v="United States"/>
    <n v="10000000"/>
    <n v="15300885"/>
    <n v="21735103.307692304"/>
    <n v="153.00885"/>
    <n v="7133279.7202797206"/>
    <s v="Paramount Vantage"/>
    <n v="89"/>
  </r>
  <r>
    <s v="Miss March"/>
    <x v="0"/>
    <x v="3"/>
    <x v="29"/>
    <n v="214.5"/>
    <s v="March 13, 2009 (United States)"/>
    <x v="18"/>
    <n v="21000"/>
    <s v="Zach Cregger"/>
    <s v="Zach Cregger"/>
    <s v="Zach Cregger"/>
    <s v="United States"/>
    <n v="6000000"/>
    <n v="4591629"/>
    <n v="6522467.8615384605"/>
    <n v="76.527150000000006"/>
    <n v="2140619.5804195805"/>
    <s v="Fox Atomic"/>
    <n v="90"/>
  </r>
  <r>
    <s v="Cirque du Freak: the Vampire's Assistant"/>
    <x v="8"/>
    <x v="2"/>
    <x v="29"/>
    <n v="214.5"/>
    <s v="October 23, 2009 (United States)"/>
    <x v="1"/>
    <n v="44000"/>
    <s v="Paul Weitz"/>
    <s v="Paul Weitz"/>
    <s v="Chris Massoglia"/>
    <s v="United States"/>
    <n v="40000000"/>
    <n v="39291383"/>
    <n v="55813913.287179478"/>
    <n v="98.228457500000005"/>
    <n v="18317661.072261073"/>
    <s v="Universal Pictures"/>
    <n v="109"/>
  </r>
  <r>
    <s v="Aliens in the Attic"/>
    <x v="1"/>
    <x v="1"/>
    <x v="29"/>
    <n v="214.5"/>
    <s v="July 31, 2009 (United States)"/>
    <x v="20"/>
    <n v="21000"/>
    <s v="John Schultz"/>
    <s v="Mark Burton"/>
    <s v="Ashley Tisdale"/>
    <s v="United States"/>
    <n v="45000000"/>
    <n v="57881056"/>
    <n v="82220782.112820506"/>
    <n v="128.62456888888889"/>
    <n v="26984175.291375291"/>
    <s v="Twentieth Century Fox"/>
    <n v="86"/>
  </r>
  <r>
    <s v="Street Fighter: The Legend of Chun-Li"/>
    <x v="8"/>
    <x v="2"/>
    <x v="29"/>
    <n v="214.5"/>
    <s v="February 27, 2009 (United States)"/>
    <x v="47"/>
    <n v="23000"/>
    <s v="Andrzej Bartkowiak"/>
    <s v="Justin Marks"/>
    <s v="Kristin Kreuk"/>
    <s v="Canada"/>
    <n v="18000000"/>
    <n v="12764201"/>
    <n v="18131711.164102562"/>
    <n v="70.912227777777787"/>
    <n v="5950676.4568764567"/>
    <s v="Hyde Park Entertainment"/>
    <n v="96"/>
  </r>
  <r>
    <s v="Daniel and Ana"/>
    <x v="4"/>
    <x v="0"/>
    <x v="29"/>
    <n v="214.5"/>
    <s v="August 27, 2010 (United States)"/>
    <x v="10"/>
    <n v="1500"/>
    <s v="Michel Franco"/>
    <s v="Michel Franco"/>
    <s v="Dario Yazbek Bernal"/>
    <s v="Mexico"/>
    <n v="0"/>
    <n v="2372"/>
    <n v="3369.45641025641"/>
    <n v="0"/>
    <n v="1105.8275058275058"/>
    <s v="Alameda Films"/>
    <n v="90"/>
  </r>
  <r>
    <s v="Broken Embraces"/>
    <x v="0"/>
    <x v="0"/>
    <x v="29"/>
    <n v="214.5"/>
    <s v="January 15, 2010 (United States)"/>
    <x v="13"/>
    <n v="39000"/>
    <s v="Pedro AlmodÃ³var"/>
    <s v="Pedro AlmodÃ³var"/>
    <s v="PenÃ©lope Cruz"/>
    <s v="Spain"/>
    <n v="18000000"/>
    <n v="37472736"/>
    <n v="53230501.907692298"/>
    <n v="208.18186666666665"/>
    <n v="17469806.993006993"/>
    <s v="Universal Pictures International (UPI)"/>
    <n v="127"/>
  </r>
  <r>
    <s v="Fighting"/>
    <x v="8"/>
    <x v="2"/>
    <x v="29"/>
    <n v="214.5"/>
    <s v="April 24, 2009 (United States)"/>
    <x v="41"/>
    <n v="32000"/>
    <s v="Dito Montiel"/>
    <s v="Robert Munic"/>
    <s v="Channing Tatum"/>
    <s v="United States"/>
    <n v="0"/>
    <n v="32482728"/>
    <n v="46142131.569230765"/>
    <n v="0"/>
    <n v="15143462.937062938"/>
    <s v="Rogue Pictures"/>
    <n v="105"/>
  </r>
  <r>
    <s v="The Damned United"/>
    <x v="0"/>
    <x v="5"/>
    <x v="29"/>
    <n v="214.5"/>
    <s v="March 27, 2009 (United Kingdom)"/>
    <x v="24"/>
    <n v="42000"/>
    <s v="Tom Hooper"/>
    <s v="Peter Morgan"/>
    <s v="Colm Meaney"/>
    <s v="United Kingdom"/>
    <n v="10000000"/>
    <n v="4091378"/>
    <n v="5811854.9025641019"/>
    <n v="40.913780000000003"/>
    <n v="1907402.3310023309"/>
    <s v="Columbia Pictures"/>
    <n v="98"/>
  </r>
  <r>
    <s v="Gentlemen Broncos"/>
    <x v="8"/>
    <x v="1"/>
    <x v="29"/>
    <n v="214.5"/>
    <s v="May 27, 2010 (Germany)"/>
    <x v="19"/>
    <n v="11000"/>
    <s v="Jared Hess"/>
    <s v="Jared Hess"/>
    <s v="Michael Angarano"/>
    <s v="United States"/>
    <n v="10000000"/>
    <n v="118492"/>
    <n v="168319.40512820511"/>
    <n v="1.18492"/>
    <n v="55241.025641025641"/>
    <s v="Bronco Productions"/>
    <n v="90"/>
  </r>
  <r>
    <s v="ChÃ©ri"/>
    <x v="0"/>
    <x v="3"/>
    <x v="29"/>
    <n v="214.5"/>
    <s v="July 17, 2009 (United States)"/>
    <x v="19"/>
    <n v="11000"/>
    <s v="Stephen Frears"/>
    <s v="Christopher Hampton"/>
    <s v="Michelle Pfeiffer"/>
    <s v="United Kingdom"/>
    <n v="23000000"/>
    <n v="9368242"/>
    <n v="13307707.866666665"/>
    <n v="40.731486956521742"/>
    <n v="4367478.7878787881"/>
    <s v="Bill Kenwright Films"/>
    <n v="86"/>
  </r>
  <r>
    <s v="Tanner Hall"/>
    <x v="0"/>
    <x v="0"/>
    <x v="29"/>
    <n v="214.5"/>
    <s v="January 15, 2015 (Sweden)"/>
    <x v="1"/>
    <n v="3500"/>
    <s v="Francesca Gregorini"/>
    <s v="Tatiana von FÃ¼rstenberg"/>
    <s v="Rooney Mara"/>
    <s v="United States"/>
    <n v="3000000"/>
    <n v="5073"/>
    <n v="7206.2615384615374"/>
    <n v="0.1691"/>
    <n v="2365.0349650349649"/>
    <s v="Two Prong Lesson"/>
    <n v="96"/>
  </r>
  <r>
    <s v="Cracks"/>
    <x v="0"/>
    <x v="0"/>
    <x v="29"/>
    <n v="214.5"/>
    <s v="March 18, 2011 (United States)"/>
    <x v="17"/>
    <n v="19000"/>
    <s v="Jordan Scott"/>
    <s v="Ben Court"/>
    <s v="Eva Green"/>
    <s v="United Kingdom"/>
    <n v="0"/>
    <n v="101860"/>
    <n v="144693.43589743588"/>
    <n v="0"/>
    <n v="47487.179487179485"/>
    <s v="Antena 3 Films"/>
    <n v="104"/>
  </r>
  <r>
    <s v="[Rec]Â²"/>
    <x v="0"/>
    <x v="4"/>
    <x v="29"/>
    <n v="214.5"/>
    <s v="October 2, 2009 (Spain)"/>
    <x v="16"/>
    <n v="70000"/>
    <s v="Jaume BalaguerÃ³"/>
    <s v="Jaume BalaguerÃ³"/>
    <s v="Jonathan D. Mellor"/>
    <s v="Spain"/>
    <n v="5600000"/>
    <n v="18853164"/>
    <n v="26781161.169230767"/>
    <n v="336.66364285714286"/>
    <n v="8789353.846153846"/>
    <s v="Filmax"/>
    <n v="85"/>
  </r>
  <r>
    <s v="Inception"/>
    <x v="8"/>
    <x v="2"/>
    <x v="30"/>
    <n v="218.1"/>
    <s v="July 16, 2010 (United States)"/>
    <x v="63"/>
    <n v="2100000"/>
    <s v="Christopher Nolan"/>
    <s v="Christopher Nolan"/>
    <s v="Leonardo DiCaprio"/>
    <s v="United States"/>
    <n v="160000000"/>
    <n v="836836967"/>
    <n v="1169116111.1641448"/>
    <n v="523.023104375"/>
    <n v="383694161.85236132"/>
    <s v="Warner Bros."/>
    <n v="148"/>
  </r>
  <r>
    <s v="Iron Man 2"/>
    <x v="8"/>
    <x v="2"/>
    <x v="30"/>
    <n v="218.1"/>
    <s v="May 7, 2010 (United States)"/>
    <x v="9"/>
    <n v="746000"/>
    <s v="Jon Favreau"/>
    <s v="Justin Theroux"/>
    <s v="Robert Downey Jr."/>
    <s v="United States"/>
    <n v="200000000"/>
    <n v="623933331"/>
    <n v="871675772.37826681"/>
    <n v="311.96666550000003"/>
    <n v="286076722.14580464"/>
    <s v="Paramount Pictures"/>
    <n v="124"/>
  </r>
  <r>
    <s v="Shutter Island"/>
    <x v="0"/>
    <x v="16"/>
    <x v="30"/>
    <n v="218.1"/>
    <s v="February 19, 2010 (United States)"/>
    <x v="7"/>
    <n v="1200000"/>
    <s v="Martin Scorsese"/>
    <s v="Laeta Kalogridis"/>
    <s v="Leonardo DiCaprio"/>
    <s v="United States"/>
    <n v="80000000"/>
    <n v="294805697"/>
    <n v="411862888.01421368"/>
    <n v="368.50712125000001"/>
    <n v="135169966.52911508"/>
    <s v="Paramount Pictures"/>
    <n v="138"/>
  </r>
  <r>
    <s v="Scott Pilgrim vs. the World"/>
    <x v="8"/>
    <x v="2"/>
    <x v="30"/>
    <n v="218.1"/>
    <s v="August 13, 2010 (United States)"/>
    <x v="24"/>
    <n v="394000"/>
    <s v="Edgar Wright"/>
    <s v="Michael Bacall"/>
    <s v="Michael Cera"/>
    <s v="United States"/>
    <n v="60000000"/>
    <n v="48917974"/>
    <n v="68341617.046309039"/>
    <n v="81.529956666666664"/>
    <n v="22429149.014213663"/>
    <s v="Universal Pictures"/>
    <n v="112"/>
  </r>
  <r>
    <s v="Grown Ups"/>
    <x v="8"/>
    <x v="3"/>
    <x v="30"/>
    <n v="218.1"/>
    <s v="June 25, 2010 (United States)"/>
    <x v="23"/>
    <n v="233000"/>
    <s v="Dennis Dugan"/>
    <s v="Adam Sandler"/>
    <s v="Adam Sandler"/>
    <s v="United States"/>
    <n v="80000000"/>
    <n v="271457301"/>
    <n v="379243647.93535078"/>
    <n v="339.32162625000001"/>
    <n v="124464603.85144429"/>
    <s v="Columbia Pictures"/>
    <n v="102"/>
  </r>
  <r>
    <s v="She's Out of My League"/>
    <x v="0"/>
    <x v="3"/>
    <x v="30"/>
    <n v="218.1"/>
    <s v="March 12, 2010 (United States)"/>
    <x v="5"/>
    <n v="130000"/>
    <s v="Jim Field Smith"/>
    <s v="Sean Anders"/>
    <s v="Jay Baruchel"/>
    <s v="United States"/>
    <n v="20000000"/>
    <n v="49779728"/>
    <n v="69545543.886290684"/>
    <n v="248.89864"/>
    <n v="22824267.76707932"/>
    <s v="Dreamworks Pictures"/>
    <n v="104"/>
  </r>
  <r>
    <s v="Kick-Ass"/>
    <x v="0"/>
    <x v="2"/>
    <x v="30"/>
    <n v="218.1"/>
    <s v="April 16, 2010 (United States)"/>
    <x v="37"/>
    <n v="535000"/>
    <s v="Matthew Vaughn"/>
    <s v="Jane Goldman"/>
    <s v="Aaron Taylor-Johnson"/>
    <s v="United Kingdom"/>
    <n v="30000000"/>
    <n v="96188903"/>
    <n v="134382204.23704723"/>
    <n v="320.62967666666668"/>
    <n v="44103119.21137093"/>
    <s v="Marv Films"/>
    <n v="117"/>
  </r>
  <r>
    <s v="Black Swan"/>
    <x v="0"/>
    <x v="0"/>
    <x v="30"/>
    <n v="218.1"/>
    <s v="December 17, 2010 (United States)"/>
    <x v="45"/>
    <n v="716000"/>
    <s v="Darren Aronofsky"/>
    <s v="Mark Heyman"/>
    <s v="Natalie Portman"/>
    <s v="United States"/>
    <n v="13000000"/>
    <n v="329398046"/>
    <n v="460190667.65795505"/>
    <n v="2533.8311230769232"/>
    <n v="151030740.94452086"/>
    <s v="Fox Searchlight Pictures"/>
    <n v="108"/>
  </r>
  <r>
    <s v="The Town"/>
    <x v="0"/>
    <x v="6"/>
    <x v="30"/>
    <n v="218.1"/>
    <s v="September 17, 2010 (United States)"/>
    <x v="24"/>
    <n v="363000"/>
    <s v="Ben Affleck"/>
    <s v="Peter Craig"/>
    <s v="Ben Affleck"/>
    <s v="United States"/>
    <n v="37000000"/>
    <n v="154026136"/>
    <n v="215184610.90875745"/>
    <n v="416.28685405405406"/>
    <n v="70621795.506648332"/>
    <s v="Warner Bros."/>
    <n v="125"/>
  </r>
  <r>
    <s v="Harry Potter and the Deathly Hallows: Part 1"/>
    <x v="8"/>
    <x v="1"/>
    <x v="30"/>
    <n v="218.1"/>
    <s v="November 19, 2010 (United States)"/>
    <x v="3"/>
    <n v="495000"/>
    <s v="David Yates"/>
    <s v="Steve Kloves"/>
    <s v="Daniel Radcliffe"/>
    <s v="United Kingdom"/>
    <n v="0"/>
    <n v="977043483"/>
    <n v="1364993806.8321869"/>
    <n v="0"/>
    <n v="447979588.7207703"/>
    <s v="Warner Bros."/>
    <n v="146"/>
  </r>
  <r>
    <s v="Flipped"/>
    <x v="1"/>
    <x v="3"/>
    <x v="30"/>
    <n v="218.1"/>
    <s v="September 10, 2010 (United States)"/>
    <x v="3"/>
    <n v="85000"/>
    <s v="Rob Reiner"/>
    <s v="Rob Reiner"/>
    <s v="Madeline Carroll"/>
    <s v="United States"/>
    <n v="14000000"/>
    <n v="4324817"/>
    <n v="6042052.9110499769"/>
    <n v="30.891550000000002"/>
    <n v="1982951.3984410821"/>
    <s v="Castle Rock Entertainment"/>
    <n v="90"/>
  </r>
  <r>
    <s v="The Social Network"/>
    <x v="8"/>
    <x v="5"/>
    <x v="30"/>
    <n v="218.1"/>
    <s v="October 1, 2010 (United States)"/>
    <x v="3"/>
    <n v="645000"/>
    <s v="David Fincher"/>
    <s v="Aaron Sorkin"/>
    <s v="Jesse Eisenberg"/>
    <s v="United States"/>
    <n v="40000000"/>
    <n v="224920375"/>
    <n v="314228511.06143969"/>
    <n v="562.30093749999992"/>
    <n v="103127177.90004584"/>
    <s v="Columbia Pictures"/>
    <n v="120"/>
  </r>
  <r>
    <s v="Robin Hood"/>
    <x v="8"/>
    <x v="2"/>
    <x v="30"/>
    <n v="218.1"/>
    <s v="May 14, 2010 (United States)"/>
    <x v="14"/>
    <n v="257000"/>
    <s v="Ridley Scott"/>
    <s v="Brian Helgeland"/>
    <s v="Russell Crowe"/>
    <s v="United States"/>
    <n v="200000000"/>
    <n v="321669741"/>
    <n v="449393718.85694635"/>
    <n v="160.83487049999999"/>
    <n v="147487272.35213205"/>
    <s v="Universal Pictures"/>
    <n v="140"/>
  </r>
  <r>
    <s v="Monsters"/>
    <x v="0"/>
    <x v="1"/>
    <x v="30"/>
    <n v="218.1"/>
    <s v="December 3, 2010 (United Kingdom)"/>
    <x v="5"/>
    <n v="89000"/>
    <s v="Gareth Edwards"/>
    <s v="Gareth Edwards"/>
    <s v="Scoot McNairy"/>
    <s v="United Kingdom"/>
    <n v="500000"/>
    <n v="5060438"/>
    <n v="7069763.6799633196"/>
    <n v="1012.0876000000001"/>
    <n v="2320237.5057313158"/>
    <s v="Protagonist Pictures"/>
    <n v="94"/>
  </r>
  <r>
    <s v="Insidious"/>
    <x v="8"/>
    <x v="4"/>
    <x v="30"/>
    <n v="218.1"/>
    <s v="April 1, 2011 (United States)"/>
    <x v="8"/>
    <n v="287000"/>
    <s v="James Wan"/>
    <s v="Leigh Whannell"/>
    <s v="Patrick Wilson"/>
    <s v="United States"/>
    <n v="1500000"/>
    <n v="99557032"/>
    <n v="139087701.28564879"/>
    <n v="6637.1354666666666"/>
    <n v="45647424.117377348"/>
    <s v="FilmDistrict"/>
    <n v="103"/>
  </r>
  <r>
    <s v="Tangled"/>
    <x v="1"/>
    <x v="10"/>
    <x v="30"/>
    <n v="218.1"/>
    <s v="November 24, 2010 (United States)"/>
    <x v="3"/>
    <n v="417000"/>
    <s v="Nathan Greno"/>
    <s v="Dan Fogelman"/>
    <s v="Mandy Moore"/>
    <s v="United States"/>
    <n v="260000000"/>
    <n v="592462816"/>
    <n v="827709399.51948643"/>
    <n v="227.87031384615383"/>
    <n v="271647325.0802384"/>
    <s v="Walt Disney Animation Studios"/>
    <n v="100"/>
  </r>
  <r>
    <s v="RED"/>
    <x v="8"/>
    <x v="2"/>
    <x v="30"/>
    <n v="218.1"/>
    <s v="October 15, 2010 (United States)"/>
    <x v="9"/>
    <n v="295000"/>
    <s v="Robert Schwentke"/>
    <s v="Jon Hoeber"/>
    <s v="Bruce Willis"/>
    <s v="United States"/>
    <n v="58000000"/>
    <n v="199006387"/>
    <n v="278024970.74232006"/>
    <n v="343.11446034482759"/>
    <n v="91245477.762494266"/>
    <s v="Summit Entertainment"/>
    <n v="111"/>
  </r>
  <r>
    <s v="I Spit on Your Grave"/>
    <x v="0"/>
    <x v="4"/>
    <x v="30"/>
    <n v="218.1"/>
    <s v="January 20, 2011 (Argentina)"/>
    <x v="21"/>
    <n v="79000"/>
    <s v="Steven R. Monroe"/>
    <s v="Adam Rockoff"/>
    <s v="Sarah Butler"/>
    <s v="United States"/>
    <n v="2000000"/>
    <n v="1278650"/>
    <n v="1786357.8862906923"/>
    <n v="63.932500000000005"/>
    <n v="586267.76707932143"/>
    <s v="Cinetel Films"/>
    <n v="108"/>
  </r>
  <r>
    <s v="The Last Airbender"/>
    <x v="1"/>
    <x v="2"/>
    <x v="30"/>
    <n v="218.1"/>
    <s v="July 1, 2010 (United States)"/>
    <x v="35"/>
    <n v="156000"/>
    <s v="M. Night Shyamalan"/>
    <s v="M. Night Shyamalan"/>
    <s v="Noah Ringer"/>
    <s v="United States"/>
    <n v="150000000"/>
    <n v="319713881"/>
    <n v="446661254.19853276"/>
    <n v="213.14258733333332"/>
    <n v="146590500.22925264"/>
    <s v="Paramount Pictures"/>
    <n v="103"/>
  </r>
  <r>
    <s v="How to Train Your Dragon"/>
    <x v="1"/>
    <x v="10"/>
    <x v="30"/>
    <n v="218.1"/>
    <s v="March 26, 2010 (United States)"/>
    <x v="31"/>
    <n v="685000"/>
    <s v="Dean DeBlois"/>
    <s v="William Davies"/>
    <s v="Jay Baruchel"/>
    <s v="United States"/>
    <n v="165000000"/>
    <n v="494879471"/>
    <n v="691379068.38010085"/>
    <n v="299.92695212121214"/>
    <n v="226904846.85923886"/>
    <s v="DreamWorks Animation"/>
    <n v="98"/>
  </r>
  <r>
    <s v="The American"/>
    <x v="0"/>
    <x v="6"/>
    <x v="30"/>
    <n v="218.1"/>
    <s v="September 1, 2010 (United States)"/>
    <x v="21"/>
    <n v="94000"/>
    <s v="Anton Corbijn"/>
    <s v="Rowan Joffe"/>
    <s v="George Clooney"/>
    <s v="United States"/>
    <n v="20000000"/>
    <n v="67876281"/>
    <n v="94827614.95048143"/>
    <n v="339.38140500000003"/>
    <n v="31121632.73727648"/>
    <s v="Focus Features"/>
    <n v="105"/>
  </r>
  <r>
    <s v="Incendies"/>
    <x v="0"/>
    <x v="0"/>
    <x v="30"/>
    <n v="218.1"/>
    <s v="January 12, 2011 (France)"/>
    <x v="28"/>
    <n v="158000"/>
    <s v="Denis Villeneuve"/>
    <s v="Denis Villeneuve"/>
    <s v="Lubna Azabal"/>
    <s v="Canada"/>
    <n v="6800000"/>
    <n v="7099598"/>
    <n v="9918603.9000458512"/>
    <n v="104.40585294117648"/>
    <n v="3255203.1178358551"/>
    <s v="micro_scope"/>
    <n v="131"/>
  </r>
  <r>
    <s v="Sex and the City 2"/>
    <x v="0"/>
    <x v="3"/>
    <x v="30"/>
    <n v="218.1"/>
    <s v="May 27, 2010 (United States)"/>
    <x v="54"/>
    <n v="76000"/>
    <s v="Michael Patrick King"/>
    <s v="Michael Patrick King"/>
    <s v="Sarah Jessica Parker"/>
    <s v="United States"/>
    <n v="100000000"/>
    <n v="290745055"/>
    <n v="406189904.89912885"/>
    <n v="290.74505499999998"/>
    <n v="133308140.76111875"/>
    <s v="New Line Cinema"/>
    <n v="146"/>
  </r>
  <r>
    <s v="Burlesque"/>
    <x v="8"/>
    <x v="0"/>
    <x v="30"/>
    <n v="218.1"/>
    <s v="November 24, 2010 (United States)"/>
    <x v="5"/>
    <n v="81000"/>
    <s v="Steve Antin"/>
    <s v="Steve Antin"/>
    <s v="Cher"/>
    <s v="United States"/>
    <n v="55000000"/>
    <n v="89520336"/>
    <n v="125065778.90508941"/>
    <n v="162.76424727272726"/>
    <n v="41045546.079779916"/>
    <s v="Screen Gems"/>
    <n v="119"/>
  </r>
  <r>
    <s v="Alice in Wonderland"/>
    <x v="1"/>
    <x v="1"/>
    <x v="30"/>
    <n v="218.1"/>
    <s v="March 5, 2010 (United States)"/>
    <x v="5"/>
    <n v="392000"/>
    <s v="Tim Burton"/>
    <s v="Linda Woolverton"/>
    <s v="Mia Wasikowska"/>
    <s v="United States"/>
    <n v="200000000"/>
    <n v="1025468216"/>
    <n v="1432646333.8615315"/>
    <n v="512.73410799999999"/>
    <n v="470182584.13571757"/>
    <s v="Walt Disney Pictures"/>
    <n v="108"/>
  </r>
  <r>
    <s v="Despicable Me"/>
    <x v="1"/>
    <x v="10"/>
    <x v="30"/>
    <n v="218.1"/>
    <s v="July 9, 2010 (United States)"/>
    <x v="37"/>
    <n v="512000"/>
    <s v="Pierre Coffin"/>
    <s v="Cinco Paul"/>
    <s v="Steve Carell"/>
    <s v="United States"/>
    <n v="69000000"/>
    <n v="543113985"/>
    <n v="758765846.9944979"/>
    <n v="787.1217173913044"/>
    <n v="249020625.85969737"/>
    <s v="Universal Pictures"/>
    <n v="95"/>
  </r>
  <r>
    <s v="Love &amp; Other Drugs"/>
    <x v="0"/>
    <x v="3"/>
    <x v="30"/>
    <n v="218.1"/>
    <s v="November 24, 2010 (United States)"/>
    <x v="17"/>
    <n v="186000"/>
    <s v="Edward Zwick"/>
    <s v="Charles Randolph"/>
    <s v="Jake Gyllenhaal"/>
    <s v="United States"/>
    <n v="30000000"/>
    <n v="102820008"/>
    <n v="143646292.69876203"/>
    <n v="342.73336"/>
    <n v="47143515.818431914"/>
    <s v="Fox 2000 Pictures"/>
    <n v="112"/>
  </r>
  <r>
    <s v="True Grit"/>
    <x v="8"/>
    <x v="0"/>
    <x v="30"/>
    <n v="218.1"/>
    <s v="December 22, 2010 (United States)"/>
    <x v="37"/>
    <n v="319000"/>
    <s v="Ethan Coen"/>
    <s v="Joel Coen"/>
    <s v="Jeff Bridges"/>
    <s v="United States"/>
    <n v="38000000"/>
    <n v="252276927"/>
    <n v="352447407.87207705"/>
    <n v="663.88665000000003"/>
    <n v="115670301.23796423"/>
    <s v="Paramount Pictures"/>
    <n v="110"/>
  </r>
  <r>
    <s v="The Tourist"/>
    <x v="8"/>
    <x v="2"/>
    <x v="30"/>
    <n v="218.1"/>
    <s v="December 10, 2010 (United States)"/>
    <x v="22"/>
    <n v="230000"/>
    <s v="Florian Henckel von Donnersmarck"/>
    <s v="Florian Henckel von Donnersmarck"/>
    <s v="Johnny Depp"/>
    <s v="United States"/>
    <n v="100000000"/>
    <n v="278780441"/>
    <n v="389474554.66620815"/>
    <n v="278.780441"/>
    <n v="127822302.15497477"/>
    <s v="GK Films"/>
    <n v="103"/>
  </r>
  <r>
    <s v="The Twilight Saga: Eclipse"/>
    <x v="8"/>
    <x v="2"/>
    <x v="30"/>
    <n v="218.1"/>
    <s v="June 30, 2010 (United States)"/>
    <x v="18"/>
    <n v="233000"/>
    <s v="David Slade"/>
    <s v="Melissa Rosenberg"/>
    <s v="Kristen Stewart"/>
    <s v="United States"/>
    <n v="68000000"/>
    <n v="698491347"/>
    <n v="975838209.22008252"/>
    <n v="1027.1931573529412"/>
    <n v="320261965.61210454"/>
    <s v="Summit Entertainment"/>
    <n v="124"/>
  </r>
  <r>
    <s v="Percy Jackson &amp; the Olympians: The Lightning Thief"/>
    <x v="1"/>
    <x v="1"/>
    <x v="30"/>
    <n v="218.1"/>
    <s v="February 12, 2010 (United States)"/>
    <x v="23"/>
    <n v="180000"/>
    <s v="Chris Columbus"/>
    <s v="Craig Titley"/>
    <s v="Logan Lerman"/>
    <s v="United Kingdom"/>
    <n v="95000000"/>
    <n v="226497209"/>
    <n v="316431451.54653829"/>
    <n v="238.41811473684209"/>
    <n v="103850164.60339294"/>
    <s v="Fox 2000 Pictures"/>
    <n v="118"/>
  </r>
  <r>
    <s v="Clash of the Titans"/>
    <x v="8"/>
    <x v="2"/>
    <x v="30"/>
    <n v="218.1"/>
    <s v="April 2, 2010 (United States)"/>
    <x v="1"/>
    <n v="274000"/>
    <s v="Louis Leterrier"/>
    <s v="Travis Beacham"/>
    <s v="Sam Worthington"/>
    <s v="United States"/>
    <n v="125000000"/>
    <n v="493214993"/>
    <n v="689053683.48051357"/>
    <n v="394.57199439999999"/>
    <n v="226141674.91976157"/>
    <s v="Warner Bros."/>
    <n v="106"/>
  </r>
  <r>
    <s v="The Book of Eli"/>
    <x v="0"/>
    <x v="2"/>
    <x v="30"/>
    <n v="218.1"/>
    <s v="January 15, 2010 (United States)"/>
    <x v="15"/>
    <n v="300000"/>
    <s v="Albert Hughes"/>
    <s v="Gary Whitta"/>
    <s v="Denzel Washington"/>
    <s v="United States"/>
    <n v="80000000"/>
    <n v="157107755"/>
    <n v="219489834.70197156"/>
    <n v="196.38469375"/>
    <n v="72034734.066941768"/>
    <s v="Alcon Entertainment"/>
    <n v="118"/>
  </r>
  <r>
    <s v="Blue Valentine"/>
    <x v="0"/>
    <x v="0"/>
    <x v="30"/>
    <n v="218.1"/>
    <s v="January 28, 2011 (United States)"/>
    <x v="4"/>
    <n v="188000"/>
    <s v="Derek Cianfrance"/>
    <s v="Derek Cianfrance"/>
    <s v="Ryan Gosling"/>
    <s v="United States"/>
    <n v="1000000"/>
    <n v="15440333"/>
    <n v="21571157.565795507"/>
    <n v="1544.0333000000001"/>
    <n v="7079474.0944520859"/>
    <s v="Incentive Filmed Entertainment"/>
    <n v="112"/>
  </r>
  <r>
    <s v="Knight and Day"/>
    <x v="8"/>
    <x v="2"/>
    <x v="30"/>
    <n v="218.1"/>
    <s v="June 23, 2010 (United States)"/>
    <x v="21"/>
    <n v="184000"/>
    <s v="James Mangold"/>
    <s v="Patrick O'Neill"/>
    <s v="Tom Cruise"/>
    <s v="United States"/>
    <n v="117000000"/>
    <n v="261989769"/>
    <n v="366016884.98074275"/>
    <n v="223.92287948717947"/>
    <n v="120123690.50894085"/>
    <s v="Twentieth Century Fox"/>
    <n v="109"/>
  </r>
  <r>
    <s v="Piranha 3D"/>
    <x v="0"/>
    <x v="3"/>
    <x v="30"/>
    <n v="218.1"/>
    <s v="August 20, 2010 (United States)"/>
    <x v="20"/>
    <n v="87000"/>
    <s v="Alexandre Aja"/>
    <s v="Pete Goldfinger"/>
    <s v="Elisabeth Shue"/>
    <s v="United States"/>
    <n v="24000000"/>
    <n v="83188165"/>
    <n v="116219320.84135717"/>
    <n v="346.61735416666664"/>
    <n v="38142212.287941307"/>
    <s v="Dimension Films"/>
    <n v="88"/>
  </r>
  <r>
    <s v="127 Hours"/>
    <x v="0"/>
    <x v="5"/>
    <x v="30"/>
    <n v="218.1"/>
    <s v="January 28, 2011 (United States)"/>
    <x v="24"/>
    <n v="356000"/>
    <s v="Danny Boyle"/>
    <s v="Danny Boyle"/>
    <s v="James Franco"/>
    <s v="United States"/>
    <n v="18000000"/>
    <n v="60738797"/>
    <n v="84856081.824392483"/>
    <n v="337.43776111111112"/>
    <n v="27849058.688674919"/>
    <s v="Fox Searchlight Pictures"/>
    <n v="94"/>
  </r>
  <r>
    <s v="The Expendables"/>
    <x v="0"/>
    <x v="2"/>
    <x v="30"/>
    <n v="218.1"/>
    <s v="August 13, 2010 (United States)"/>
    <x v="16"/>
    <n v="331000"/>
    <s v="Sylvester Stallone"/>
    <s v="Dave Callaham"/>
    <s v="Sylvester Stallone"/>
    <s v="United States"/>
    <n v="80000000"/>
    <n v="274470394"/>
    <n v="383453136.41357177"/>
    <n v="343.08799250000004"/>
    <n v="125846122.87941311"/>
    <s v="Millennium Films"/>
    <n v="103"/>
  </r>
  <r>
    <s v="The Other Guys"/>
    <x v="8"/>
    <x v="2"/>
    <x v="30"/>
    <n v="218.1"/>
    <s v="August 6, 2010 (United States)"/>
    <x v="14"/>
    <n v="249000"/>
    <s v="Adam McKay"/>
    <s v="Adam McKay"/>
    <s v="Will Ferrell"/>
    <s v="United States"/>
    <n v="100000000"/>
    <n v="170458922"/>
    <n v="238142290.38697845"/>
    <n v="170.458922"/>
    <n v="78156314.534617141"/>
    <s v="Columbia Pictures"/>
    <n v="107"/>
  </r>
  <r>
    <s v="TRON: Legacy"/>
    <x v="1"/>
    <x v="2"/>
    <x v="30"/>
    <n v="218.1"/>
    <s v="December 17, 2010 (United States)"/>
    <x v="8"/>
    <n v="319000"/>
    <s v="Joseph Kosinski"/>
    <s v="Edward Kitsis"/>
    <s v="Jeff Bridges"/>
    <s v="United States"/>
    <n v="170000000"/>
    <n v="400063852"/>
    <n v="558915431.93214118"/>
    <n v="235.33167764705883"/>
    <n v="183431385.60293442"/>
    <s v="Walt Disney Pictures"/>
    <n v="125"/>
  </r>
  <r>
    <s v="Life as We Know It"/>
    <x v="8"/>
    <x v="3"/>
    <x v="30"/>
    <n v="218.1"/>
    <s v="October 8, 2010 (United States)"/>
    <x v="16"/>
    <n v="126000"/>
    <s v="Greg Berlanti"/>
    <s v="Ian Deitchman"/>
    <s v="Katherine Heigl"/>
    <s v="United States"/>
    <n v="38000000"/>
    <n v="105734416"/>
    <n v="147717911.76157725"/>
    <n v="278.24846315789478"/>
    <n v="48479787.253553413"/>
    <s v="Josephson Entertainment"/>
    <n v="114"/>
  </r>
  <r>
    <s v="I Saw the Devil"/>
    <x v="4"/>
    <x v="2"/>
    <x v="30"/>
    <n v="218.1"/>
    <s v="August 12, 2010 (South Korea)"/>
    <x v="40"/>
    <n v="117000"/>
    <s v="Jee-woon Kim"/>
    <s v="Park Hoon-jung"/>
    <s v="Lee Byung-hun"/>
    <s v="South Korea"/>
    <n v="0"/>
    <n v="12966357"/>
    <n v="18114850.884456672"/>
    <n v="0"/>
    <n v="5945143.0536451172"/>
    <s v="Softbank Ventures"/>
    <n v="144"/>
  </r>
  <r>
    <s v="Toy Story 3"/>
    <x v="2"/>
    <x v="10"/>
    <x v="30"/>
    <n v="218.1"/>
    <s v="June 18, 2010 (United States)"/>
    <x v="7"/>
    <n v="776000"/>
    <s v="Lee Unkrich"/>
    <s v="John Lasseter"/>
    <s v="Tom Hanks"/>
    <s v="United States"/>
    <n v="200000000"/>
    <n v="1066970811"/>
    <n v="1490628180.2462173"/>
    <n v="533.48540549999996"/>
    <n v="489211742.77854192"/>
    <s v="Walt Disney Pictures"/>
    <n v="103"/>
  </r>
  <r>
    <s v="The Next Three Days"/>
    <x v="8"/>
    <x v="2"/>
    <x v="30"/>
    <n v="218.1"/>
    <s v="November 19, 2010 (United States)"/>
    <x v="4"/>
    <n v="189000"/>
    <s v="Paul Haggis"/>
    <s v="Paul Haggis"/>
    <s v="Russell Crowe"/>
    <s v="United States"/>
    <n v="30000000"/>
    <n v="67448651"/>
    <n v="94230187.802384228"/>
    <n v="224.82883666666669"/>
    <n v="30925562.127464466"/>
    <s v="Lionsgate"/>
    <n v="133"/>
  </r>
  <r>
    <s v="Easy A"/>
    <x v="8"/>
    <x v="3"/>
    <x v="30"/>
    <n v="218.1"/>
    <s v="September 17, 2010 (United States)"/>
    <x v="9"/>
    <n v="368000"/>
    <s v="Will Gluck"/>
    <s v="Bert V. Royal"/>
    <s v="Emma Stone"/>
    <s v="United States"/>
    <n v="8000000"/>
    <n v="75026327"/>
    <n v="104816698.01421367"/>
    <n v="937.8290874999999"/>
    <n v="34399966.529115081"/>
    <s v="Screen Gems"/>
    <n v="92"/>
  </r>
  <r>
    <s v="The King's Speech"/>
    <x v="0"/>
    <x v="5"/>
    <x v="30"/>
    <n v="218.1"/>
    <s v="December 25, 2010 (United States)"/>
    <x v="45"/>
    <n v="651000"/>
    <s v="Tom Hooper"/>
    <s v="David Seidler"/>
    <s v="Colin Firth"/>
    <s v="United Kingdom"/>
    <n v="15000000"/>
    <n v="427374317"/>
    <n v="597069942.18202662"/>
    <n v="2849.1621133333333"/>
    <n v="195953377.80834478"/>
    <s v="The Weinstein Company"/>
    <n v="118"/>
  </r>
  <r>
    <s v="The Fighter"/>
    <x v="0"/>
    <x v="5"/>
    <x v="30"/>
    <n v="218.1"/>
    <s v="December 17, 2010 (United States)"/>
    <x v="40"/>
    <n v="348000"/>
    <s v="David O. Russell"/>
    <s v="Scott Silver"/>
    <s v="Mark Wahlberg"/>
    <s v="United States"/>
    <n v="25000000"/>
    <n v="129190869"/>
    <n v="180488114.55433288"/>
    <n v="516.76347600000008"/>
    <n v="59234694.635488309"/>
    <s v="Closest to the Hole Productions"/>
    <n v="116"/>
  </r>
  <r>
    <s v="Machete"/>
    <x v="0"/>
    <x v="2"/>
    <x v="30"/>
    <n v="218.1"/>
    <s v="September 3, 2010 (United States)"/>
    <x v="14"/>
    <n v="192000"/>
    <s v="Ethan Maniquis"/>
    <s v="Robert Rodriguez"/>
    <s v="Danny Trejo"/>
    <s v="United States"/>
    <n v="10500000"/>
    <n v="45491656"/>
    <n v="63554826.149472721"/>
    <n v="433.25386666666662"/>
    <n v="20858164.144887667"/>
    <s v="Overnight Films"/>
    <n v="105"/>
  </r>
  <r>
    <s v="The Debt"/>
    <x v="0"/>
    <x v="0"/>
    <x v="30"/>
    <n v="218.1"/>
    <s v="August 31, 2011 (United States)"/>
    <x v="8"/>
    <n v="67000"/>
    <s v="John Madden"/>
    <s v="Matthew Vaughn"/>
    <s v="Helen Mirren"/>
    <s v="United States"/>
    <n v="20000000"/>
    <n v="45636368"/>
    <n v="63756998.301696472"/>
    <n v="228.18184000000002"/>
    <n v="20924515.359926637"/>
    <s v="Miramax"/>
    <n v="113"/>
  </r>
  <r>
    <s v="Megamind"/>
    <x v="1"/>
    <x v="10"/>
    <x v="30"/>
    <n v="218.1"/>
    <s v="November 5, 2010 (United States)"/>
    <x v="13"/>
    <n v="236000"/>
    <s v="Tom McGrath"/>
    <s v="Alan Schoolcraft"/>
    <s v="Will Ferrell"/>
    <s v="United States"/>
    <n v="130000000"/>
    <n v="321885765"/>
    <n v="449695518.54883081"/>
    <n v="247.6044346153846"/>
    <n v="147586320.4951857"/>
    <s v="DreamWorks Animation"/>
    <n v="95"/>
  </r>
  <r>
    <s v="The Losers"/>
    <x v="8"/>
    <x v="2"/>
    <x v="30"/>
    <n v="218.1"/>
    <s v="April 23, 2010 (United States)"/>
    <x v="21"/>
    <n v="94000"/>
    <s v="Sylvain White"/>
    <s v="Peter Berg"/>
    <s v="Idris Elba"/>
    <s v="United States"/>
    <n v="25000000"/>
    <n v="29397654"/>
    <n v="41070450.132049516"/>
    <n v="117.590616"/>
    <n v="13478979.367262723"/>
    <s v="Warner Bros."/>
    <n v="97"/>
  </r>
  <r>
    <s v="Unstoppable"/>
    <x v="8"/>
    <x v="2"/>
    <x v="30"/>
    <n v="218.1"/>
    <s v="November 12, 2010 (United States)"/>
    <x v="8"/>
    <n v="189000"/>
    <s v="Tony Scott"/>
    <s v="Mark Bomback"/>
    <s v="Denzel Washington"/>
    <s v="United States"/>
    <n v="100000000"/>
    <n v="167805466"/>
    <n v="234435238.37780833"/>
    <n v="167.805466"/>
    <n v="76939690.967446119"/>
    <s v="Twentieth Century Fox"/>
    <n v="98"/>
  </r>
  <r>
    <s v="The Karate Kid"/>
    <x v="1"/>
    <x v="2"/>
    <x v="30"/>
    <n v="218.1"/>
    <s v="June 11, 2010 (United States)"/>
    <x v="19"/>
    <n v="168000"/>
    <s v="Harald Zwart"/>
    <s v="Christopher Murphey"/>
    <s v="Jackie Chan"/>
    <s v="United States"/>
    <n v="40000000"/>
    <n v="359126022"/>
    <n v="501722599.28198075"/>
    <n v="897.81505500000003"/>
    <n v="164661174.69050893"/>
    <s v="Columbia Pictures"/>
    <n v="140"/>
  </r>
  <r>
    <s v="Eat Pray Love"/>
    <x v="8"/>
    <x v="5"/>
    <x v="30"/>
    <n v="218.1"/>
    <s v="August 13, 2010 (United States)"/>
    <x v="1"/>
    <n v="92000"/>
    <s v="Ryan Murphy"/>
    <s v="Ryan Murphy"/>
    <s v="Julia Roberts"/>
    <s v="United States"/>
    <n v="60000000"/>
    <n v="204594016"/>
    <n v="285831254.81522238"/>
    <n v="340.99002666666667"/>
    <n v="93807435.12150389"/>
    <s v="Columbia Pictures"/>
    <n v="133"/>
  </r>
  <r>
    <s v="Centurion"/>
    <x v="0"/>
    <x v="2"/>
    <x v="30"/>
    <n v="218.1"/>
    <s v="July 30, 2010 (United States)"/>
    <x v="21"/>
    <n v="80000"/>
    <s v="Neil Marshall"/>
    <s v="Neil Marshall"/>
    <s v="Michael Fassbender"/>
    <s v="United Kingdom"/>
    <n v="12000000"/>
    <n v="6890432"/>
    <n v="9626385.2838147637"/>
    <n v="57.420266666666663"/>
    <n v="3159299.4039431452"/>
    <s v="PathÃ© Pictures International"/>
    <n v="97"/>
  </r>
  <r>
    <s v="The A-Team"/>
    <x v="8"/>
    <x v="2"/>
    <x v="30"/>
    <n v="218.1"/>
    <s v="June 11, 2010 (United States)"/>
    <x v="17"/>
    <n v="250000"/>
    <s v="Joe Carnahan"/>
    <s v="Joe Carnahan"/>
    <s v="Liam Neeson"/>
    <s v="United States"/>
    <n v="110000000"/>
    <n v="177238796"/>
    <n v="247614218.89591929"/>
    <n v="161.12617818181818"/>
    <n v="81264922.512608886"/>
    <s v="Twentieth Century Fox"/>
    <n v="117"/>
  </r>
  <r>
    <s v="Animal Kingdom"/>
    <x v="0"/>
    <x v="6"/>
    <x v="30"/>
    <n v="218.1"/>
    <s v="June 3, 2010 (Australia)"/>
    <x v="4"/>
    <n v="56000"/>
    <s v="David MichÃ´d"/>
    <s v="David MichÃ´d"/>
    <s v="James Frecheville"/>
    <s v="Australia"/>
    <n v="0"/>
    <n v="7209912"/>
    <n v="10072719.790921595"/>
    <n v="0"/>
    <n v="3305782.6685006875"/>
    <s v="Porchlight Films"/>
    <n v="113"/>
  </r>
  <r>
    <s v="Hot Tub Time Machine"/>
    <x v="0"/>
    <x v="3"/>
    <x v="30"/>
    <n v="218.1"/>
    <s v="March 26, 2010 (United States)"/>
    <x v="5"/>
    <n v="165000"/>
    <s v="Steve Pink"/>
    <s v="Josh Heald"/>
    <s v="John Cusack"/>
    <s v="United States"/>
    <n v="36000000"/>
    <n v="64780213"/>
    <n v="90502204.956900507"/>
    <n v="179.94503611111111"/>
    <n v="29702069.234296195"/>
    <s v="Metro-Goldwyn-Mayer (MGM)"/>
    <n v="101"/>
  </r>
  <r>
    <s v="Prince of Persia: the Sands of Time"/>
    <x v="8"/>
    <x v="2"/>
    <x v="30"/>
    <n v="218.1"/>
    <s v="May 28, 2010 (United States)"/>
    <x v="14"/>
    <n v="277000"/>
    <s v="Mike Newell"/>
    <s v="Boaz Yakin"/>
    <s v="Jake Gyllenhaal"/>
    <s v="United States"/>
    <n v="200000000"/>
    <n v="336365676"/>
    <n v="469924903.60935348"/>
    <n v="168.182838"/>
    <n v="154225436.03851444"/>
    <s v="Walt Disney Pictures"/>
    <n v="116"/>
  </r>
  <r>
    <s v="Diary of a Wimpy Kid"/>
    <x v="1"/>
    <x v="10"/>
    <x v="30"/>
    <n v="218.1"/>
    <s v="March 19, 2010 (United States)"/>
    <x v="19"/>
    <n v="45000"/>
    <s v="Thor Freudenthal"/>
    <s v="Jackie Filgo"/>
    <s v="Zachary Gordon"/>
    <s v="United States"/>
    <n v="15000000"/>
    <n v="76196538"/>
    <n v="106451559.50756533"/>
    <n v="507.97692000000001"/>
    <n v="34936514.442916095"/>
    <s v="Color Force"/>
    <n v="120"/>
  </r>
  <r>
    <s v="Never Let Me Go"/>
    <x v="0"/>
    <x v="0"/>
    <x v="30"/>
    <n v="218.1"/>
    <s v="October 15, 2010 (United States)"/>
    <x v="12"/>
    <n v="140000"/>
    <s v="Mark Romanek"/>
    <s v="Kazuo Ishiguro"/>
    <s v="Keira Knightley"/>
    <s v="United Kingdom"/>
    <n v="15000000"/>
    <n v="9918093"/>
    <n v="13856226.213204952"/>
    <n v="66.120620000000002"/>
    <n v="4547497.9367262721"/>
    <s v="DNA Films"/>
    <n v="103"/>
  </r>
  <r>
    <s v="Predators"/>
    <x v="0"/>
    <x v="2"/>
    <x v="30"/>
    <n v="218.1"/>
    <s v="July 9, 2010 (United States)"/>
    <x v="5"/>
    <n v="216000"/>
    <s v="NimrÃ³d Antal"/>
    <s v="Alex Litvak"/>
    <s v="Adrien Brody"/>
    <s v="United States"/>
    <n v="40000000"/>
    <n v="127233108"/>
    <n v="177752994.07427785"/>
    <n v="318.08276999999998"/>
    <n v="58337050.894085281"/>
    <s v="Twentieth Century Fox"/>
    <n v="107"/>
  </r>
  <r>
    <s v="Buried"/>
    <x v="0"/>
    <x v="0"/>
    <x v="30"/>
    <n v="218.1"/>
    <s v="October 15, 2010 (United States)"/>
    <x v="9"/>
    <n v="153000"/>
    <s v="Rodrigo CortÃ©s"/>
    <s v="Chris Sparling"/>
    <s v="Ryan Reynolds"/>
    <s v="Spain"/>
    <n v="3000000"/>
    <n v="19439764"/>
    <n v="27158624.900504354"/>
    <n v="647.9921333333333"/>
    <n v="8913234.2961944062"/>
    <s v="Audiovisual Aval SGR"/>
    <n v="95"/>
  </r>
  <r>
    <s v="Legion"/>
    <x v="0"/>
    <x v="2"/>
    <x v="30"/>
    <n v="218.1"/>
    <s v="January 22, 2010 (United States)"/>
    <x v="11"/>
    <n v="101000"/>
    <s v="Scott Stewart"/>
    <s v="Peter Schink"/>
    <s v="Paul Bettany"/>
    <s v="United States"/>
    <n v="26000000"/>
    <n v="67918658"/>
    <n v="94886818.397982582"/>
    <n v="261.22560769230768"/>
    <n v="31141062.815222375"/>
    <s v="Screen Gems"/>
    <n v="100"/>
  </r>
  <r>
    <s v="Remember Me"/>
    <x v="8"/>
    <x v="0"/>
    <x v="30"/>
    <n v="218.1"/>
    <s v="March 12, 2010 (United States)"/>
    <x v="12"/>
    <n v="141000"/>
    <s v="Allen Coulter"/>
    <s v="Will Fetters"/>
    <s v="Robert Pattinson"/>
    <s v="United States"/>
    <n v="16000000"/>
    <n v="56032889"/>
    <n v="78281619.79963319"/>
    <n v="350.20555624999997"/>
    <n v="25691375.057313159"/>
    <s v="Summit Entertainment"/>
    <n v="113"/>
  </r>
  <r>
    <s v="Jonah Hex"/>
    <x v="8"/>
    <x v="2"/>
    <x v="30"/>
    <n v="218.1"/>
    <s v="June 18, 2010 (United States)"/>
    <x v="32"/>
    <n v="56000"/>
    <s v="Jimmy Hayward"/>
    <s v="Mark Neveldine"/>
    <s v="Josh Brolin"/>
    <s v="United States"/>
    <n v="47000000"/>
    <n v="10903312"/>
    <n v="15232641.753324162"/>
    <n v="23.198536170212765"/>
    <n v="4999226.0430994956"/>
    <s v="Warner Bros."/>
    <n v="81"/>
  </r>
  <r>
    <s v="Salt"/>
    <x v="8"/>
    <x v="2"/>
    <x v="30"/>
    <n v="218.1"/>
    <s v="July 23, 2010 (United States)"/>
    <x v="5"/>
    <n v="301000"/>
    <s v="Phillip Noyce"/>
    <s v="Kurt Wimmer"/>
    <s v="Angelina Jolie"/>
    <s v="United States"/>
    <n v="110000000"/>
    <n v="293503354"/>
    <n v="410043429.45346171"/>
    <n v="266.8212309090909"/>
    <n v="134572835.39660707"/>
    <s v="Columbia Pictures"/>
    <n v="100"/>
  </r>
  <r>
    <s v="Morning Glory"/>
    <x v="8"/>
    <x v="3"/>
    <x v="30"/>
    <n v="218.1"/>
    <s v="November 10, 2010 (United States)"/>
    <x v="16"/>
    <n v="76000"/>
    <s v="Roger Michell"/>
    <s v="Aline Brosh McKenna"/>
    <s v="Rachel McAdams"/>
    <s v="United States"/>
    <n v="40000000"/>
    <n v="60040976"/>
    <n v="83881180.133883536"/>
    <n v="150.10244"/>
    <n v="27529104.080696929"/>
    <s v="Bad Robot"/>
    <n v="107"/>
  </r>
  <r>
    <s v="Winter's Bone"/>
    <x v="0"/>
    <x v="0"/>
    <x v="30"/>
    <n v="218.1"/>
    <s v="July 16, 2010 (United States)"/>
    <x v="13"/>
    <n v="138000"/>
    <s v="Debra Granik"/>
    <s v="Debra Granik"/>
    <s v="Jennifer Lawrence"/>
    <s v="United States"/>
    <n v="2000000"/>
    <n v="13796834"/>
    <n v="19275081.704722606"/>
    <n v="689.84170000000006"/>
    <n v="6325921.1370930765"/>
    <s v="Anonymous Content"/>
    <n v="100"/>
  </r>
  <r>
    <s v="A Nightmare on Elm Street"/>
    <x v="0"/>
    <x v="6"/>
    <x v="30"/>
    <n v="218.1"/>
    <s v="April 30, 2010 (United States)"/>
    <x v="33"/>
    <n v="95000"/>
    <s v="Samuel Bayer"/>
    <s v="Wesley Strick"/>
    <s v="Jackie Earle Haley"/>
    <s v="United States"/>
    <n v="35000000"/>
    <n v="115695182"/>
    <n v="161633754.95369098"/>
    <n v="330.55766285714287"/>
    <n v="53046850.985786334"/>
    <s v="New Line Cinema"/>
    <n v="95"/>
  </r>
  <r>
    <s v="Resident Evil: Afterlife"/>
    <x v="0"/>
    <x v="2"/>
    <x v="30"/>
    <n v="218.1"/>
    <s v="September 10, 2010 (United States)"/>
    <x v="1"/>
    <n v="165000"/>
    <s v="Paul W.S. Anderson"/>
    <s v="Paul W.S. Anderson"/>
    <s v="Milla Jovovich"/>
    <s v="Germany"/>
    <n v="60000000"/>
    <n v="300228084"/>
    <n v="419438318.17881703"/>
    <n v="500.38014000000004"/>
    <n v="137656159.55983493"/>
    <s v="Screen Gems"/>
    <n v="96"/>
  </r>
  <r>
    <s v="Takers"/>
    <x v="8"/>
    <x v="2"/>
    <x v="30"/>
    <n v="218.1"/>
    <s v="August 27, 2010 (United States)"/>
    <x v="19"/>
    <n v="60000"/>
    <s v="John Luessenhop"/>
    <s v="Peter Allen"/>
    <s v="Chris Brown"/>
    <s v="United States"/>
    <n v="32000000"/>
    <n v="80205382"/>
    <n v="112052177.42044933"/>
    <n v="250.64181875"/>
    <n v="36774590.554791376"/>
    <s v="Screen Gems"/>
    <n v="107"/>
  </r>
  <r>
    <s v="Boy"/>
    <x v="4"/>
    <x v="3"/>
    <x v="30"/>
    <n v="218.1"/>
    <s v="March 25, 2010 (New Zealand)"/>
    <x v="24"/>
    <n v="23000"/>
    <s v="Taika Waititi"/>
    <s v="Taika Waititi"/>
    <s v="James Rolleston"/>
    <s v="New Zealand"/>
    <n v="0"/>
    <n v="43551154"/>
    <n v="60843817.624025673"/>
    <n v="0"/>
    <n v="19968433.745988078"/>
    <s v="Whenua Films"/>
    <n v="87"/>
  </r>
  <r>
    <s v="The Way Back"/>
    <x v="8"/>
    <x v="1"/>
    <x v="30"/>
    <n v="218.1"/>
    <s v="January 21, 2011 (United States)"/>
    <x v="4"/>
    <n v="112000"/>
    <s v="Peter Weir"/>
    <s v="Slavomir Rawicz"/>
    <s v="Jim Sturgess"/>
    <s v="United States"/>
    <n v="30000000"/>
    <n v="24172201"/>
    <n v="33770149.677670792"/>
    <n v="80.574003333333337"/>
    <n v="11083081.613938561"/>
    <s v="Exclusive Films"/>
    <n v="133"/>
  </r>
  <r>
    <s v="Killers"/>
    <x v="8"/>
    <x v="2"/>
    <x v="30"/>
    <n v="218.1"/>
    <s v="June 4, 2010 (United States)"/>
    <x v="30"/>
    <n v="89000"/>
    <s v="Robert Luketic"/>
    <s v="Bob DeRosa"/>
    <s v="Katherine Heigl"/>
    <s v="United States"/>
    <n v="75000000"/>
    <n v="98159963"/>
    <n v="137135904.29206786"/>
    <n v="130.87995066666667"/>
    <n v="45006860.614397064"/>
    <s v="Lionsgate"/>
    <n v="100"/>
  </r>
  <r>
    <s v="Tucker and Dale vs Evil"/>
    <x v="0"/>
    <x v="3"/>
    <x v="30"/>
    <n v="218.1"/>
    <s v="December 9, 2010 (Kazakhstan)"/>
    <x v="24"/>
    <n v="169000"/>
    <s v="Eli Craig"/>
    <s v="Eli Craig"/>
    <s v="Tyler Labine"/>
    <s v="Canada"/>
    <n v="0"/>
    <n v="5224938"/>
    <n v="7299580.9656121042"/>
    <n v="0"/>
    <n v="2395661.6231086659"/>
    <s v="Reliance Big Pictures"/>
    <n v="89"/>
  </r>
  <r>
    <s v="Due Date"/>
    <x v="0"/>
    <x v="3"/>
    <x v="30"/>
    <n v="218.1"/>
    <s v="November 5, 2010 (United States)"/>
    <x v="16"/>
    <n v="329000"/>
    <s v="Todd Phillips"/>
    <s v="Alan R. Cohen"/>
    <s v="Robert Downey Jr."/>
    <s v="United States"/>
    <n v="65000000"/>
    <n v="211780824"/>
    <n v="295871696.80330122"/>
    <n v="325.81665230769232"/>
    <n v="97102624.484181568"/>
    <s v="Warner Bros."/>
    <n v="95"/>
  </r>
  <r>
    <s v="Devil"/>
    <x v="8"/>
    <x v="4"/>
    <x v="30"/>
    <n v="218.1"/>
    <s v="September 17, 2010 (United States)"/>
    <x v="19"/>
    <n v="137000"/>
    <s v="John Erick Dowdle"/>
    <s v="Brian Nelson"/>
    <s v="Chris Messina"/>
    <s v="United States"/>
    <n v="10000000"/>
    <n v="62695489"/>
    <n v="87589708.841357172"/>
    <n v="626.95488999999998"/>
    <n v="28746212.287941311"/>
    <s v="Universal Pictures"/>
    <n v="80"/>
  </r>
  <r>
    <s v="Green Zone"/>
    <x v="0"/>
    <x v="2"/>
    <x v="30"/>
    <n v="218.1"/>
    <s v="March 12, 2010 (United States)"/>
    <x v="8"/>
    <n v="133000"/>
    <s v="Paul Greengrass"/>
    <s v="Brian Helgeland"/>
    <s v="Matt Damon"/>
    <s v="United Kingdom"/>
    <n v="100000000"/>
    <n v="154711438"/>
    <n v="216142022.73544246"/>
    <n v="154.71143799999999"/>
    <n v="70936010.087116003"/>
    <s v="Universal Pictures"/>
    <n v="115"/>
  </r>
  <r>
    <s v="Faster"/>
    <x v="0"/>
    <x v="2"/>
    <x v="30"/>
    <n v="218.1"/>
    <s v="November 24, 2010 (United States)"/>
    <x v="5"/>
    <n v="103000"/>
    <s v="George Tillman Jr."/>
    <s v="Tony Gayton"/>
    <s v="Dwayne Johnson"/>
    <s v="United States"/>
    <n v="24000000"/>
    <n v="35626958"/>
    <n v="49773196.252177902"/>
    <n v="148.44565833333334"/>
    <n v="16335148.097203117"/>
    <s v="CBS Films"/>
    <n v="98"/>
  </r>
  <r>
    <s v="Super"/>
    <x v="0"/>
    <x v="2"/>
    <x v="30"/>
    <n v="218.1"/>
    <s v="June 10, 2011 (Iceland)"/>
    <x v="17"/>
    <n v="76000"/>
    <s v="James Gunn"/>
    <s v="James Gunn"/>
    <s v="Rainn Wilson"/>
    <s v="United States"/>
    <n v="2500000"/>
    <n v="422618"/>
    <n v="590425.05547913804"/>
    <n v="16.904720000000001"/>
    <n v="193772.58138468591"/>
    <s v="This Is That Productions"/>
    <n v="96"/>
  </r>
  <r>
    <s v="It's Kind of a Funny Story"/>
    <x v="8"/>
    <x v="3"/>
    <x v="30"/>
    <n v="218.1"/>
    <s v="October 8, 2010 (United States)"/>
    <x v="12"/>
    <n v="139000"/>
    <s v="Anna Boden"/>
    <s v="Anna Boden"/>
    <s v="Keir Gilchrist"/>
    <s v="United States"/>
    <n v="8000000"/>
    <n v="6491240"/>
    <n v="9068687.8862906918"/>
    <n v="81.140500000000003"/>
    <n v="2976267.7670793212"/>
    <s v="Focus Features"/>
    <n v="101"/>
  </r>
  <r>
    <s v="The Crazies"/>
    <x v="0"/>
    <x v="4"/>
    <x v="30"/>
    <n v="218.1"/>
    <s v="February 26, 2010 (United States)"/>
    <x v="16"/>
    <n v="114000"/>
    <s v="Breck Eisner"/>
    <s v="Scott Kosar"/>
    <s v="Radha Mitchell"/>
    <s v="United States"/>
    <n v="20000000"/>
    <n v="54806823"/>
    <n v="76568725.209078401"/>
    <n v="274.03411499999999"/>
    <n v="25129217.331499312"/>
    <s v="Overture Films"/>
    <n v="101"/>
  </r>
  <r>
    <s v="Shrek Forever After"/>
    <x v="1"/>
    <x v="10"/>
    <x v="30"/>
    <n v="218.1"/>
    <s v="May 21, 2010 (United States)"/>
    <x v="21"/>
    <n v="190000"/>
    <s v="Mike Mitchell"/>
    <s v="Josh Klausner"/>
    <s v="Mike Myers"/>
    <s v="United States"/>
    <n v="165000000"/>
    <n v="752600867"/>
    <n v="1051432756.4186153"/>
    <n v="456.12173757575755"/>
    <n v="345071465.84135717"/>
    <s v="DreamWorks Animation"/>
    <n v="93"/>
  </r>
  <r>
    <s v="The Chronicles of Narnia: the Voyage of the Dawn Treader"/>
    <x v="1"/>
    <x v="1"/>
    <x v="30"/>
    <n v="218.1"/>
    <s v="December 10, 2010 (United States)"/>
    <x v="21"/>
    <n v="145000"/>
    <s v="Michael Apted"/>
    <s v="Christopher Markus"/>
    <s v="Ben Barnes"/>
    <s v="United States"/>
    <n v="155000000"/>
    <n v="415686217"/>
    <n v="580740900.13709307"/>
    <n v="268.18465612903225"/>
    <n v="190594322.32920679"/>
    <s v="Fox 2000 Pictures"/>
    <n v="113"/>
  </r>
  <r>
    <s v="Saw: The Final Chapter"/>
    <x v="0"/>
    <x v="6"/>
    <x v="30"/>
    <n v="218.1"/>
    <s v="N/A"/>
    <x v="41"/>
    <n v="93000"/>
    <s v="Kevin Greutert"/>
    <s v="Patrick Melton"/>
    <s v="Tobin Bell"/>
    <s v="N/A"/>
    <n v="0"/>
    <n v="0"/>
    <n v="0"/>
    <n v="0"/>
    <n v="0"/>
    <m/>
    <m/>
  </r>
  <r>
    <s v="Let Me In"/>
    <x v="0"/>
    <x v="0"/>
    <x v="30"/>
    <n v="218.1"/>
    <s v="October 1, 2010 (United States)"/>
    <x v="12"/>
    <n v="115000"/>
    <s v="Matt Reeves"/>
    <s v="Matt Reeves"/>
    <s v="Kodi Smit-McPhee"/>
    <s v="United Kingdom"/>
    <n v="20000000"/>
    <n v="27093592"/>
    <n v="37851524.449335165"/>
    <n v="135.46796000000001"/>
    <n v="12422554.7913801"/>
    <s v="Overture Films"/>
    <n v="116"/>
  </r>
  <r>
    <s v="The Wolfman"/>
    <x v="0"/>
    <x v="0"/>
    <x v="30"/>
    <n v="218.1"/>
    <s v="N/A"/>
    <x v="1"/>
    <n v="104000"/>
    <s v="Joe Johnston"/>
    <s v="Andrew Kevin Walker"/>
    <s v="Benicio Del Toro"/>
    <s v="N/A"/>
    <n v="0"/>
    <n v="0"/>
    <n v="0"/>
    <n v="0"/>
    <n v="0"/>
    <m/>
    <m/>
  </r>
  <r>
    <s v="The Kids Are All Right"/>
    <x v="0"/>
    <x v="3"/>
    <x v="30"/>
    <n v="218.1"/>
    <s v="July 30, 2010 (United States)"/>
    <x v="9"/>
    <n v="127000"/>
    <s v="Lisa Cholodenko"/>
    <s v="Lisa Cholodenko"/>
    <s v="Annette Bening"/>
    <s v="United States"/>
    <n v="4000000"/>
    <n v="34758951"/>
    <n v="48560533.561210454"/>
    <n v="868.97377500000005"/>
    <n v="15937162.310866574"/>
    <s v="Focus Features"/>
    <n v="106"/>
  </r>
  <r>
    <s v="Date Night"/>
    <x v="8"/>
    <x v="3"/>
    <x v="30"/>
    <n v="218.1"/>
    <s v="April 9, 2010 (United States)"/>
    <x v="21"/>
    <n v="155000"/>
    <s v="Shawn Levy"/>
    <s v="Josh Klausner"/>
    <s v="Steve Carell"/>
    <s v="United States"/>
    <n v="55000000"/>
    <n v="152263880"/>
    <n v="212722623.73223293"/>
    <n v="276.84341818181821"/>
    <n v="69813791.838606149"/>
    <s v="Twentieth Century Fox"/>
    <n v="88"/>
  </r>
  <r>
    <s v="Leap Year"/>
    <x v="1"/>
    <x v="3"/>
    <x v="30"/>
    <n v="218.1"/>
    <s v="January 8, 2010 (United States)"/>
    <x v="16"/>
    <n v="99000"/>
    <s v="Anand Tucker"/>
    <s v="Deborah Kaplan"/>
    <s v="Amy Adams"/>
    <s v="United States"/>
    <n v="19000000"/>
    <n v="32686500"/>
    <n v="45665183.63136176"/>
    <n v="172.03421052631577"/>
    <n v="14986932.599724896"/>
    <s v="Universal Pictures"/>
    <n v="100"/>
  </r>
  <r>
    <s v="Four Lions"/>
    <x v="0"/>
    <x v="3"/>
    <x v="30"/>
    <n v="218.1"/>
    <s v="May 7, 2010 (United Kingdom)"/>
    <x v="4"/>
    <n v="74000"/>
    <s v="Christopher Morris"/>
    <s v="Christopher Morris"/>
    <s v="Will Adamsdale"/>
    <s v="United Kingdom"/>
    <n v="0"/>
    <n v="6149356"/>
    <n v="8591053.5222375058"/>
    <n v="0"/>
    <n v="2819512.1503897295"/>
    <s v="Film4"/>
    <n v="97"/>
  </r>
  <r>
    <s v="Little Fockers"/>
    <x v="8"/>
    <x v="3"/>
    <x v="30"/>
    <n v="218.1"/>
    <s v="December 22, 2010 (United States)"/>
    <x v="30"/>
    <n v="108000"/>
    <s v="Paul Weitz"/>
    <s v="John Hamburg"/>
    <s v="Ben Stiller"/>
    <s v="United States"/>
    <n v="100000000"/>
    <n v="310650585"/>
    <n v="433999235.44016504"/>
    <n v="310.65058499999998"/>
    <n v="142434931.22420907"/>
    <s v="Universal Pictures"/>
    <n v="98"/>
  </r>
  <r>
    <s v="The Runaways"/>
    <x v="0"/>
    <x v="5"/>
    <x v="30"/>
    <n v="218.1"/>
    <s v="April 8, 2010 (Malaysia)"/>
    <x v="16"/>
    <n v="47000"/>
    <s v="Floria Sigismondi"/>
    <s v="Floria Sigismondi"/>
    <s v="Kristen Stewart"/>
    <s v="United States"/>
    <n v="10000000"/>
    <n v="4681651"/>
    <n v="6540573.4053186607"/>
    <n v="46.816510000000001"/>
    <n v="2146561.6689591929"/>
    <s v="River Road Entertainment"/>
    <n v="106"/>
  </r>
  <r>
    <s v="The Sorcerer's Apprentice"/>
    <x v="1"/>
    <x v="2"/>
    <x v="30"/>
    <n v="218.1"/>
    <s v="July 14, 2010 (United States)"/>
    <x v="10"/>
    <n v="156000"/>
    <s v="Jon Turteltaub"/>
    <s v="Lawrence Konner"/>
    <s v="Nicolas Cage"/>
    <s v="United States"/>
    <n v="150000000"/>
    <n v="215283742"/>
    <n v="300765502.92251259"/>
    <n v="143.52249466666666"/>
    <n v="98708730.857404858"/>
    <s v="Walt Disney Pictures"/>
    <n v="109"/>
  </r>
  <r>
    <s v="MacGruber"/>
    <x v="0"/>
    <x v="2"/>
    <x v="30"/>
    <n v="218.1"/>
    <s v="May 21, 2010 (United States)"/>
    <x v="30"/>
    <n v="43000"/>
    <s v="Jorma Taccone"/>
    <s v="Will Forte"/>
    <s v="Will Forte"/>
    <s v="United States"/>
    <n v="10000000"/>
    <n v="9322895"/>
    <n v="13024695.582301697"/>
    <n v="93.228949999999998"/>
    <n v="4274596.515359927"/>
    <s v="Broadway Video"/>
    <n v="90"/>
  </r>
  <r>
    <s v="Frozen"/>
    <x v="0"/>
    <x v="1"/>
    <x v="30"/>
    <n v="218.1"/>
    <s v="March 25, 2010 (Kazakhstan)"/>
    <x v="10"/>
    <n v="70000"/>
    <s v="Adam Green"/>
    <s v="Adam Green"/>
    <s v="Shawn Ashmore"/>
    <s v="United States"/>
    <n v="0"/>
    <n v="3843774"/>
    <n v="5370004.2998624481"/>
    <n v="0"/>
    <n v="1762390.6464924347"/>
    <s v="A Bigger Boat"/>
    <n v="93"/>
  </r>
  <r>
    <s v="Beyond the Black Rainbow"/>
    <x v="0"/>
    <x v="4"/>
    <x v="30"/>
    <n v="218.1"/>
    <s v="April 22, 2011 (United States)"/>
    <x v="22"/>
    <n v="14000"/>
    <s v="Panos Cosmatos"/>
    <s v="Panos Cosmatos"/>
    <s v="Eva Bourne"/>
    <s v="Canada"/>
    <n v="0"/>
    <n v="56491"/>
    <n v="78921.630903255384"/>
    <n v="0"/>
    <n v="25901.421366345712"/>
    <s v="Chromewood Productions"/>
    <n v="110"/>
  </r>
  <r>
    <s v="The Ghost Writer"/>
    <x v="8"/>
    <x v="6"/>
    <x v="30"/>
    <n v="218.1"/>
    <s v="March 19, 2010 (United States)"/>
    <x v="13"/>
    <n v="159000"/>
    <s v="Roman Polanski"/>
    <s v="Robert Harris"/>
    <s v="Ewan McGregor"/>
    <s v="France"/>
    <n v="45000000"/>
    <n v="60331447"/>
    <n v="84286987.165978909"/>
    <n v="134.06988222222222"/>
    <n v="27662286.565795507"/>
    <s v="R.P. Productions"/>
    <n v="128"/>
  </r>
  <r>
    <s v="Skyline"/>
    <x v="8"/>
    <x v="2"/>
    <x v="30"/>
    <n v="218.1"/>
    <s v="November 12, 2010 (United States)"/>
    <x v="44"/>
    <n v="88000"/>
    <s v="Colin Strause"/>
    <s v="Joshua Cordes"/>
    <s v="Eric Balfour"/>
    <s v="United States"/>
    <n v="10000000"/>
    <n v="66984887"/>
    <n v="93582279.087116003"/>
    <n v="669.84887000000003"/>
    <n v="30712923.888124712"/>
    <s v="Rogue Pictures"/>
    <n v="92"/>
  </r>
  <r>
    <s v="Uncle Boonmee Who Can Recall His Past Lives"/>
    <x v="4"/>
    <x v="0"/>
    <x v="30"/>
    <n v="218.1"/>
    <s v="September 1, 2010 (France)"/>
    <x v="17"/>
    <n v="15000"/>
    <s v="Apichatpong Weerasethakul"/>
    <s v="Phra Sripariyattiweti"/>
    <s v="Thanapat Saisaymar"/>
    <s v="Thailand"/>
    <n v="0"/>
    <n v="1214424"/>
    <n v="1696629.9532324621"/>
    <n v="0"/>
    <n v="556819.80742778536"/>
    <s v="Kick the Machine"/>
    <n v="114"/>
  </r>
  <r>
    <s v="Edge of Darkness"/>
    <x v="0"/>
    <x v="2"/>
    <x v="30"/>
    <n v="218.1"/>
    <s v="January 29, 2010 (United States)"/>
    <x v="14"/>
    <n v="91000"/>
    <s v="Martin Campbell"/>
    <s v="William Monahan"/>
    <s v="Mel Gibson"/>
    <s v="United Kingdom"/>
    <n v="80000000"/>
    <n v="81126522"/>
    <n v="113339070.39614855"/>
    <n v="101.4081525"/>
    <n v="37196938.101788171"/>
    <s v="Warner Bros."/>
    <n v="117"/>
  </r>
  <r>
    <s v="The Man from Nowhere"/>
    <x v="0"/>
    <x v="2"/>
    <x v="30"/>
    <n v="218.1"/>
    <s v="August 5, 2010 (South Korea)"/>
    <x v="40"/>
    <n v="65000"/>
    <s v="Jeong-beom Lee"/>
    <s v="Jeong-beom Lee"/>
    <s v="Won Bin"/>
    <s v="South Korea"/>
    <n v="0"/>
    <n v="44723232"/>
    <n v="62481287.438789546"/>
    <n v="0"/>
    <n v="20505837.689133424"/>
    <s v="Cinema Service"/>
    <n v="119"/>
  </r>
  <r>
    <s v="Ramona and Beezus"/>
    <x v="2"/>
    <x v="3"/>
    <x v="30"/>
    <n v="218.1"/>
    <s v="July 23, 2010 (United States)"/>
    <x v="16"/>
    <n v="18000"/>
    <s v="Elizabeth Allen Rosenbaum"/>
    <s v="Laurie Craig"/>
    <s v="Joey King"/>
    <s v="United States"/>
    <n v="15000000"/>
    <n v="27293743"/>
    <n v="38131148.519486472"/>
    <n v="181.95828666666668"/>
    <n v="12514325.080238422"/>
    <s v="Fox 2000 Pictures"/>
    <n v="103"/>
  </r>
  <r>
    <s v="Trollhunter"/>
    <x v="8"/>
    <x v="0"/>
    <x v="30"/>
    <n v="218.1"/>
    <s v="October 29, 2010 (Norway)"/>
    <x v="9"/>
    <n v="71000"/>
    <s v="AndrÃ© Ã˜vredal"/>
    <s v="AndrÃ© Ã˜vredal"/>
    <s v="Otto Jespersen"/>
    <s v="Norway"/>
    <n v="0"/>
    <n v="5341098"/>
    <n v="7461864.1017881706"/>
    <n v="0"/>
    <n v="2448921.5955983493"/>
    <s v="Filmkameratene A/S"/>
    <n v="103"/>
  </r>
  <r>
    <s v="Valentine's Day"/>
    <x v="8"/>
    <x v="3"/>
    <x v="30"/>
    <n v="218.1"/>
    <s v="February 12, 2010 (United States)"/>
    <x v="46"/>
    <n v="116000"/>
    <s v="Garry Marshall"/>
    <s v="Katherine Fugate"/>
    <s v="Julia Roberts"/>
    <s v="United States"/>
    <n v="52000000"/>
    <n v="216485654"/>
    <n v="302444652.79138011"/>
    <n v="416.31856538461534"/>
    <n v="99259813.846859232"/>
    <s v="New Line Cinema"/>
    <n v="125"/>
  </r>
  <r>
    <s v="Letters to Juliet"/>
    <x v="1"/>
    <x v="1"/>
    <x v="30"/>
    <n v="218.1"/>
    <s v="May 14, 2010 (United States)"/>
    <x v="16"/>
    <n v="95000"/>
    <s v="Gary Winick"/>
    <s v="Jose Rivera"/>
    <s v="Amanda Seyfried"/>
    <s v="United States"/>
    <n v="30000000"/>
    <n v="79628830"/>
    <n v="111246696.47409445"/>
    <n v="265.42943333333335"/>
    <n v="36510238.42274186"/>
    <s v="Summit Entertainment"/>
    <n v="105"/>
  </r>
  <r>
    <s v="Dear John"/>
    <x v="8"/>
    <x v="0"/>
    <x v="30"/>
    <n v="218.1"/>
    <s v="February 5, 2010 (United States)"/>
    <x v="21"/>
    <n v="142000"/>
    <s v="Lasse HallstrÃ¶m"/>
    <s v="Jamie Linden"/>
    <s v="Channing Tatum"/>
    <s v="United States"/>
    <n v="25000000"/>
    <n v="114984666"/>
    <n v="160641117.51581842"/>
    <n v="459.93866399999996"/>
    <n v="52721075.653370015"/>
    <s v="Screen Gems"/>
    <n v="108"/>
  </r>
  <r>
    <s v="Get Him to the Greek"/>
    <x v="0"/>
    <x v="3"/>
    <x v="30"/>
    <n v="218.1"/>
    <s v="June 4, 2010 (United States)"/>
    <x v="21"/>
    <n v="172000"/>
    <s v="Nicholas Stoller"/>
    <s v="Nicholas Stoller"/>
    <s v="Jonah Hill"/>
    <s v="United States"/>
    <n v="40000000"/>
    <n v="91720255"/>
    <n v="128139209.98853737"/>
    <n v="229.30063749999999"/>
    <n v="42054220.541036218"/>
    <s v="Universal Pictures"/>
    <n v="109"/>
  </r>
  <r>
    <s v="Dinner for Schmucks"/>
    <x v="8"/>
    <x v="3"/>
    <x v="30"/>
    <n v="218.1"/>
    <s v="July 30, 2010 (United States)"/>
    <x v="23"/>
    <n v="103000"/>
    <s v="Jay Roach"/>
    <s v="David Guion"/>
    <s v="Steve Carell"/>
    <s v="United States"/>
    <n v="69000000"/>
    <n v="86855739"/>
    <n v="121343162.18844567"/>
    <n v="125.87788260869566"/>
    <n v="39823814.305364512"/>
    <s v="Paramount Pictures"/>
    <n v="114"/>
  </r>
  <r>
    <s v="How Do You Know"/>
    <x v="8"/>
    <x v="3"/>
    <x v="30"/>
    <n v="218.1"/>
    <s v="December 17, 2010 (United States)"/>
    <x v="20"/>
    <n v="48000"/>
    <s v="James L. Brooks"/>
    <s v="James L. Brooks"/>
    <s v="Reese Witherspoon"/>
    <s v="United States"/>
    <n v="120000000"/>
    <n v="48668907"/>
    <n v="67993654.116918847"/>
    <n v="40.557422500000001"/>
    <n v="22314950.481430534"/>
    <s v="Columbia Pictures"/>
    <n v="121"/>
  </r>
  <r>
    <s v="The Secret World of Arrietty"/>
    <x v="2"/>
    <x v="10"/>
    <x v="30"/>
    <n v="218.1"/>
    <s v="February 17, 2012 (United States)"/>
    <x v="37"/>
    <n v="85000"/>
    <s v="Hiromasa Yonebayashi"/>
    <s v="Mary Norton"/>
    <s v="Amy Poehler"/>
    <s v="Japan"/>
    <n v="23000000"/>
    <n v="149411550"/>
    <n v="208737731.7056396"/>
    <n v="649.61543478260865"/>
    <n v="68505983.493810177"/>
    <s v="Studio Ghibli"/>
    <n v="94"/>
  </r>
  <r>
    <s v="Gulliver's Travels"/>
    <x v="1"/>
    <x v="1"/>
    <x v="30"/>
    <n v="218.1"/>
    <s v="December 25, 2010 (United States)"/>
    <x v="38"/>
    <n v="67000"/>
    <s v="Rob Letterman"/>
    <s v="Joe Stillman"/>
    <s v="Jack Black"/>
    <s v="United States"/>
    <n v="112000000"/>
    <n v="237382724"/>
    <n v="331639229.72397983"/>
    <n v="211.94886071428573"/>
    <n v="108841230.62815222"/>
    <s v="Twentieth Century Fox"/>
    <n v="85"/>
  </r>
  <r>
    <s v="Submarine"/>
    <x v="0"/>
    <x v="3"/>
    <x v="30"/>
    <n v="218.1"/>
    <s v="March 18, 2011 (United Kingdom)"/>
    <x v="4"/>
    <n v="87000"/>
    <s v="Richard Ayoade"/>
    <s v="Richard Ayoade"/>
    <s v="Craig Roberts"/>
    <s v="United Kingdom"/>
    <n v="0"/>
    <n v="3875173"/>
    <n v="5413870.7615772579"/>
    <n v="0"/>
    <n v="1776787.2535534159"/>
    <s v="The Weinstein Company"/>
    <n v="97"/>
  </r>
  <r>
    <s v="Tooth Fairy"/>
    <x v="1"/>
    <x v="3"/>
    <x v="30"/>
    <n v="218.1"/>
    <s v="January 22, 2010 (United States)"/>
    <x v="18"/>
    <n v="44000"/>
    <s v="Michael Lembeck"/>
    <s v="Lowell Ganz"/>
    <s v="Dwayne Johnson"/>
    <s v="United States"/>
    <n v="48000000"/>
    <n v="112462508"/>
    <n v="157117497.42136633"/>
    <n v="234.29689166666665"/>
    <n v="51564652.911508478"/>
    <s v="Twentieth Century Fox"/>
    <n v="101"/>
  </r>
  <r>
    <s v="The Switch"/>
    <x v="8"/>
    <x v="3"/>
    <x v="30"/>
    <n v="218.1"/>
    <s v="August 20, 2010 (United States)"/>
    <x v="10"/>
    <n v="100000"/>
    <s v="Josh Gordon"/>
    <s v="Jeffrey Eugenides"/>
    <s v="Jennifer Aniston"/>
    <s v="United States"/>
    <n v="19000000"/>
    <n v="49843011"/>
    <n v="69633954.386519939"/>
    <n v="262.3316368421053"/>
    <n v="22853283.356258597"/>
    <s v="Mandate Pictures"/>
    <n v="101"/>
  </r>
  <r>
    <s v="Step Up"/>
    <x v="8"/>
    <x v="0"/>
    <x v="30"/>
    <n v="218.1"/>
    <s v="August 6, 2010 (United States)"/>
    <x v="19"/>
    <n v="56000"/>
    <s v="Jon M. Chu"/>
    <s v="Amy Andelson"/>
    <s v="Sharni Vinson"/>
    <s v="United States"/>
    <n v="30000000"/>
    <n v="159291809"/>
    <n v="222541101.34021091"/>
    <n v="530.97269666666671"/>
    <n v="73036134.342044935"/>
    <s v="Summit Entertainment"/>
    <n v="107"/>
  </r>
  <r>
    <s v="The Way"/>
    <x v="8"/>
    <x v="3"/>
    <x v="30"/>
    <n v="218.1"/>
    <s v="November 19, 2010 (Spain)"/>
    <x v="34"/>
    <n v="31000"/>
    <s v="Emilio Estevez"/>
    <s v="Emilio Estevez"/>
    <s v="Martin Sheen"/>
    <s v="Spain"/>
    <n v="0"/>
    <n v="13348704"/>
    <n v="18649014.712517194"/>
    <n v="0"/>
    <n v="6120451.1691884454"/>
    <s v="Filmax Entertainment"/>
    <n v="123"/>
  </r>
  <r>
    <s v="Elektra Luxx"/>
    <x v="0"/>
    <x v="3"/>
    <x v="30"/>
    <n v="218.1"/>
    <s v="March 14, 2010 (United States)"/>
    <x v="27"/>
    <n v="7000"/>
    <s v="Sebastian Gutierrez"/>
    <s v="Sebastian Gutierrez"/>
    <s v="Joseph Gordon-Levitt"/>
    <s v="United States"/>
    <n v="0"/>
    <n v="11514"/>
    <n v="16085.812929848693"/>
    <n v="0"/>
    <n v="5279.2297111416783"/>
    <s v="Gato Negro Films"/>
    <n v="100"/>
  </r>
  <r>
    <s v="Black Death"/>
    <x v="0"/>
    <x v="2"/>
    <x v="30"/>
    <n v="218.1"/>
    <s v="June 11, 2010 (United Kingdom)"/>
    <x v="5"/>
    <n v="45000"/>
    <s v="Christopher Smith"/>
    <s v="Dario Poloni"/>
    <s v="Eddie Redmayne"/>
    <s v="Germany"/>
    <n v="0"/>
    <n v="382879"/>
    <n v="534907.06694176979"/>
    <n v="0"/>
    <n v="175552.04034846401"/>
    <s v="Egoli Tossell Pictures"/>
    <n v="102"/>
  </r>
  <r>
    <s v="Certified Copy"/>
    <x v="4"/>
    <x v="0"/>
    <x v="30"/>
    <n v="218.1"/>
    <s v="March 25, 2011 (United States)"/>
    <x v="4"/>
    <n v="22000"/>
    <s v="Abbas Kiarostami"/>
    <s v="Abbas Kiarostami"/>
    <s v="Juliette Binoche"/>
    <s v="France"/>
    <n v="0"/>
    <n v="7736632"/>
    <n v="10808582.165978909"/>
    <n v="0"/>
    <n v="3547286.5657955064"/>
    <s v="MK2 Productions"/>
    <n v="106"/>
  </r>
  <r>
    <s v="Wall Street: Money Never Sleeps"/>
    <x v="8"/>
    <x v="0"/>
    <x v="30"/>
    <n v="218.1"/>
    <s v="September 24, 2010 (United States)"/>
    <x v="19"/>
    <n v="100000"/>
    <s v="Oliver Stone"/>
    <s v="Allan Loeb"/>
    <s v="Shia LaBeouf"/>
    <s v="United States"/>
    <n v="70000000"/>
    <n v="134748021"/>
    <n v="188251820.25997248"/>
    <n v="192.49717285714286"/>
    <n v="61782678.129298486"/>
    <s v="Twentieth Century Fox"/>
    <n v="133"/>
  </r>
  <r>
    <s v="The Last Song"/>
    <x v="1"/>
    <x v="0"/>
    <x v="30"/>
    <n v="218.1"/>
    <s v="March 31, 2010 (United States)"/>
    <x v="22"/>
    <n v="83000"/>
    <s v="Julie Anne Robinson"/>
    <s v="Nicholas Sparks"/>
    <s v="Miley Cyrus"/>
    <s v="United States"/>
    <n v="20000000"/>
    <n v="89137047"/>
    <n v="124530299.04126547"/>
    <n v="445.68523500000003"/>
    <n v="40869806.0522696"/>
    <s v="Touchstone Pictures"/>
    <n v="107"/>
  </r>
  <r>
    <s v="Cop Out"/>
    <x v="0"/>
    <x v="2"/>
    <x v="30"/>
    <n v="218.1"/>
    <s v="February 26, 2010 (United States)"/>
    <x v="41"/>
    <n v="86000"/>
    <s v="Kevin Smith"/>
    <s v="Robb Cullen"/>
    <s v="Bruce Willis"/>
    <s v="United States"/>
    <n v="30000000"/>
    <n v="55611001"/>
    <n v="77692214.602017418"/>
    <n v="185.37000333333333"/>
    <n v="25497937.184777625"/>
    <s v="Warner Bros."/>
    <n v="107"/>
  </r>
  <r>
    <s v="Rubber"/>
    <x v="0"/>
    <x v="3"/>
    <x v="30"/>
    <n v="218.1"/>
    <s v="November 10, 2010 (France)"/>
    <x v="1"/>
    <n v="35000"/>
    <s v="Quentin Dupieux"/>
    <s v="Quentin Dupieux"/>
    <s v="Stephen Spinella"/>
    <s v="France"/>
    <n v="500000"/>
    <n v="101729"/>
    <n v="142122.08298945439"/>
    <n v="20.345800000000001"/>
    <n v="46643.282897753321"/>
    <s v="Realitism Films"/>
    <n v="82"/>
  </r>
  <r>
    <s v="Biutiful"/>
    <x v="0"/>
    <x v="0"/>
    <x v="30"/>
    <n v="218.1"/>
    <s v="February 4, 2011 (United States)"/>
    <x v="24"/>
    <n v="88000"/>
    <s v="Alejandro G. IÃ±Ã¡rritu"/>
    <s v="Alejandro G. IÃ±Ã¡rritu"/>
    <s v="Javier Bardem"/>
    <s v="Mexico"/>
    <n v="0"/>
    <n v="25147786"/>
    <n v="35133105.888124712"/>
    <n v="0"/>
    <n v="11530392.480513526"/>
    <s v="Menageatroz"/>
    <n v="148"/>
  </r>
  <r>
    <s v="You Again"/>
    <x v="1"/>
    <x v="3"/>
    <x v="30"/>
    <n v="218.1"/>
    <s v="September 24, 2010 (United States)"/>
    <x v="1"/>
    <n v="50000"/>
    <s v="Andy Fickman"/>
    <s v="Moe Jelline"/>
    <s v="Kristen Bell"/>
    <s v="United States"/>
    <n v="20000000"/>
    <n v="32054369"/>
    <n v="44782055.177900046"/>
    <n v="160.27184500000001"/>
    <n v="14697097.203117836"/>
    <s v="Touchstone Pictures"/>
    <n v="105"/>
  </r>
  <r>
    <s v="The Bounty Hunter"/>
    <x v="8"/>
    <x v="2"/>
    <x v="30"/>
    <n v="218.1"/>
    <s v="March 19, 2010 (United States)"/>
    <x v="41"/>
    <n v="123000"/>
    <s v="Andy Tennant"/>
    <s v="Sarah Thorp"/>
    <s v="Jennifer Aniston"/>
    <s v="United States"/>
    <n v="40000000"/>
    <n v="136333522"/>
    <n v="190466869.11233377"/>
    <n v="340.83380499999998"/>
    <n v="62509638.697845027"/>
    <s v="Columbia Pictures"/>
    <n v="110"/>
  </r>
  <r>
    <s v="From Paris with Love"/>
    <x v="0"/>
    <x v="2"/>
    <x v="30"/>
    <n v="218.1"/>
    <s v="February 5, 2010 (United States)"/>
    <x v="5"/>
    <n v="114000"/>
    <s v="Pierre Morel"/>
    <s v="Adi Hasak"/>
    <s v="John Travolta"/>
    <s v="France"/>
    <n v="52000000"/>
    <n v="52844496"/>
    <n v="73827225.727647871"/>
    <n v="101.62403076923077"/>
    <n v="24229480.05502063"/>
    <s v="EuropaCorp"/>
    <n v="92"/>
  </r>
  <r>
    <s v="13 Assassins"/>
    <x v="0"/>
    <x v="2"/>
    <x v="30"/>
    <n v="218.1"/>
    <s v="September 25, 2010 (Japan)"/>
    <x v="37"/>
    <n v="63000"/>
    <s v="Takashi Miike"/>
    <s v="Kaneo Ikegami"/>
    <s v="KÃ´ji Yakusho"/>
    <s v="Japan"/>
    <n v="6000000"/>
    <n v="18689058"/>
    <n v="26109839.39752407"/>
    <n v="311.48430000000002"/>
    <n v="8569031.636863824"/>
    <s v="Sedic International"/>
    <n v="141"/>
  </r>
  <r>
    <s v="Nanny McPhee Returns"/>
    <x v="1"/>
    <x v="3"/>
    <x v="30"/>
    <n v="218.1"/>
    <s v="August 20, 2010 (United States)"/>
    <x v="10"/>
    <n v="30000"/>
    <s v="Susanna White"/>
    <s v="Emma Thompson"/>
    <s v="Emma Thompson"/>
    <s v="United Kingdom"/>
    <n v="35000000"/>
    <n v="93251121"/>
    <n v="130277930.16368638"/>
    <n v="266.43177428571431"/>
    <n v="42756130.674002752"/>
    <s v="Universal Pictures"/>
    <n v="109"/>
  </r>
  <r>
    <s v="All Good Things"/>
    <x v="0"/>
    <x v="6"/>
    <x v="30"/>
    <n v="218.1"/>
    <s v="December 3, 2010 (Canada)"/>
    <x v="21"/>
    <n v="54000"/>
    <s v="Andrew Jarecki"/>
    <s v="Marcus Hinchey"/>
    <s v="Ryan Gosling"/>
    <s v="United States"/>
    <n v="0"/>
    <n v="1754389"/>
    <n v="2450996.4617148098"/>
    <n v="0"/>
    <n v="804396.60706098122"/>
    <s v="Groundswell Productions"/>
    <n v="101"/>
  </r>
  <r>
    <s v="Wild Target"/>
    <x v="8"/>
    <x v="2"/>
    <x v="30"/>
    <n v="218.1"/>
    <s v="June 18, 2010 (United Kingdom)"/>
    <x v="8"/>
    <n v="37000"/>
    <s v="Jonathan Lynn"/>
    <s v="Lucinda Coxon"/>
    <s v="Bill Nighy"/>
    <s v="United Kingdom"/>
    <n v="8000000"/>
    <n v="3494154"/>
    <n v="4881562.2365887212"/>
    <n v="43.676924999999997"/>
    <n v="1602088.0330123797"/>
    <s v="Magic Light Pictures"/>
    <n v="98"/>
  </r>
  <r>
    <s v="When in Rome"/>
    <x v="8"/>
    <x v="3"/>
    <x v="30"/>
    <n v="218.1"/>
    <s v="January 29, 2010 (United States)"/>
    <x v="41"/>
    <n v="60000"/>
    <s v="Mark Steven Johnson"/>
    <s v="David Diamond"/>
    <s v="Kristen Bell"/>
    <s v="United States"/>
    <n v="55000000"/>
    <n v="43053376"/>
    <n v="60148389.120586887"/>
    <n v="78.278865454545453"/>
    <n v="19740199.908298943"/>
    <s v="Touchstone Pictures"/>
    <n v="91"/>
  </r>
  <r>
    <s v="Going the Distance"/>
    <x v="0"/>
    <x v="3"/>
    <x v="30"/>
    <n v="218.1"/>
    <s v="September 3, 2010 (United States)"/>
    <x v="21"/>
    <n v="57000"/>
    <s v="Nanette Burstein"/>
    <s v="Geoff LaTulippe"/>
    <s v="Drew Barrymore"/>
    <s v="United States"/>
    <n v="32000000"/>
    <n v="42059111"/>
    <n v="58759335.725355342"/>
    <n v="131.43472187500001"/>
    <n v="19284324.163227879"/>
    <s v="New Line Cinema"/>
    <n v="102"/>
  </r>
  <r>
    <s v="Somewhere"/>
    <x v="0"/>
    <x v="3"/>
    <x v="30"/>
    <n v="218.1"/>
    <s v="January 21, 2011 (United States)"/>
    <x v="21"/>
    <n v="44000"/>
    <s v="Sofia Coppola"/>
    <s v="Sofia Coppola"/>
    <s v="Stephen Dorff"/>
    <s v="United States"/>
    <n v="7000000"/>
    <n v="14788642"/>
    <n v="20660702.509857863"/>
    <n v="211.26631428571429"/>
    <n v="6780670.334708849"/>
    <s v="Focus Features"/>
    <n v="97"/>
  </r>
  <r>
    <s v="Secretariat"/>
    <x v="1"/>
    <x v="5"/>
    <x v="30"/>
    <n v="218.1"/>
    <s v="October 8, 2010 (United States)"/>
    <x v="13"/>
    <n v="27000"/>
    <s v="Randall Wallace"/>
    <s v="Mike Rich"/>
    <s v="Diane Lane"/>
    <s v="United States"/>
    <n v="35000000"/>
    <n v="60321861"/>
    <n v="84273594.895460799"/>
    <n v="172.34817428571429"/>
    <n v="27657891.334250342"/>
    <s v="Walt Disney Pictures"/>
    <n v="123"/>
  </r>
  <r>
    <s v="Ip Man 2"/>
    <x v="0"/>
    <x v="2"/>
    <x v="30"/>
    <n v="218.1"/>
    <s v="April 29, 2010 (China)"/>
    <x v="24"/>
    <n v="100000"/>
    <s v="Wilson Yip"/>
    <s v="Tai-lee Chan"/>
    <s v="Donnie Yen"/>
    <s v="Hong Kong"/>
    <n v="0"/>
    <n v="15089448"/>
    <n v="21080948.214580469"/>
    <n v="0"/>
    <n v="6918591.4718019255"/>
    <s v="Golden Harvest Company"/>
    <n v="108"/>
  </r>
  <r>
    <s v="Death at a Funeral"/>
    <x v="0"/>
    <x v="3"/>
    <x v="30"/>
    <n v="218.1"/>
    <s v="April 16, 2010 (United States)"/>
    <x v="46"/>
    <n v="48000"/>
    <s v="Neil LaBute"/>
    <s v="Dean Craig"/>
    <s v="Chris Rock"/>
    <s v="United States"/>
    <n v="21000000"/>
    <n v="49050886"/>
    <n v="68527303.824850991"/>
    <n v="233.57564761904763"/>
    <n v="22490089.86703347"/>
    <s v="Screen Gems"/>
    <n v="92"/>
  </r>
  <r>
    <s v="The Spy Next Door"/>
    <x v="1"/>
    <x v="2"/>
    <x v="30"/>
    <n v="218.1"/>
    <s v="January 15, 2010 (United States)"/>
    <x v="30"/>
    <n v="42000"/>
    <s v="Brian Levant"/>
    <s v="Jonathan Bernstein"/>
    <s v="Jackie Chan"/>
    <s v="United States"/>
    <n v="28000000"/>
    <n v="66166000"/>
    <n v="92438240.256762952"/>
    <n v="236.30714285714288"/>
    <n v="30337459.880788628"/>
    <s v="Relativity Media"/>
    <n v="94"/>
  </r>
  <r>
    <s v="Hereafter"/>
    <x v="8"/>
    <x v="0"/>
    <x v="30"/>
    <n v="218.1"/>
    <s v="October 22, 2010 (United States)"/>
    <x v="5"/>
    <n v="91000"/>
    <s v="Clint Eastwood"/>
    <s v="Peter Morgan"/>
    <s v="Matt Damon"/>
    <s v="United States"/>
    <n v="50000000"/>
    <n v="106956330"/>
    <n v="149425005.73590097"/>
    <n v="213.91265999999999"/>
    <n v="49040041.26547455"/>
    <s v="Warner Bros."/>
    <n v="129"/>
  </r>
  <r>
    <s v="Repo Men"/>
    <x v="0"/>
    <x v="2"/>
    <x v="30"/>
    <n v="218.1"/>
    <s v="March 19, 2010 (United States)"/>
    <x v="21"/>
    <n v="103000"/>
    <s v="Miguel Sapochnik"/>
    <s v="Eric Garcia"/>
    <s v="Jude Law"/>
    <s v="United States"/>
    <n v="32000000"/>
    <n v="18409891"/>
    <n v="25719824.794589639"/>
    <n v="57.530909374999993"/>
    <n v="8441032.0953690968"/>
    <s v="Universal Pictures"/>
    <n v="111"/>
  </r>
  <r>
    <s v="Vampires Suck"/>
    <x v="8"/>
    <x v="3"/>
    <x v="30"/>
    <n v="218.1"/>
    <s v="August 18, 2010 (United States)"/>
    <x v="39"/>
    <n v="47000"/>
    <s v="Jason Friedberg"/>
    <s v="Jason Friedberg"/>
    <s v="Jenn Proske"/>
    <s v="United States"/>
    <n v="20000000"/>
    <n v="80547866"/>
    <n v="112530650.02384228"/>
    <n v="402.73933"/>
    <n v="36931621.274644658"/>
    <s v="New Regency Productions"/>
    <n v="82"/>
  </r>
  <r>
    <s v="I'm Still Here"/>
    <x v="0"/>
    <x v="3"/>
    <x v="30"/>
    <n v="218.1"/>
    <s v="September 16, 2010 (Australia)"/>
    <x v="19"/>
    <n v="22000"/>
    <s v="Casey Affleck"/>
    <s v="Casey Affleck"/>
    <s v="Joaquin Phoenix"/>
    <s v="United States"/>
    <n v="0"/>
    <n v="626396"/>
    <n v="875116.28243924805"/>
    <n v="0"/>
    <n v="287205.86886749195"/>
    <s v="They Are Going to Kill Us Productions"/>
    <n v="108"/>
  </r>
  <r>
    <s v="The Whistleblower"/>
    <x v="0"/>
    <x v="5"/>
    <x v="30"/>
    <n v="218.1"/>
    <s v="October 27, 2011 (Germany)"/>
    <x v="12"/>
    <n v="32000"/>
    <s v="Larysa Kondracki"/>
    <s v="Larysa Kondracki"/>
    <s v="Rachel Weisz"/>
    <s v="Canada"/>
    <n v="0"/>
    <n v="1870392"/>
    <n v="2613060.258596974"/>
    <n v="0"/>
    <n v="857584.59422283352"/>
    <s v="Samuel Goldwyn Films"/>
    <n v="112"/>
  </r>
  <r>
    <s v="Tamara Drewe"/>
    <x v="0"/>
    <x v="3"/>
    <x v="30"/>
    <n v="218.1"/>
    <s v="September 10, 2010 (United Kingdom)"/>
    <x v="19"/>
    <n v="21000"/>
    <s v="Stephen Frears"/>
    <s v="Posy Simmonds"/>
    <s v="Gemma Arterton"/>
    <s v="United Kingdom"/>
    <n v="0"/>
    <n v="12037973"/>
    <n v="16817837.565795507"/>
    <n v="0"/>
    <n v="5519474.0944520859"/>
    <s v="Ruby Films"/>
    <n v="107"/>
  </r>
  <r>
    <s v="Twelve"/>
    <x v="0"/>
    <x v="2"/>
    <x v="30"/>
    <n v="218.1"/>
    <s v="August 6, 2010 (United States)"/>
    <x v="41"/>
    <n v="12000"/>
    <s v="Joel Schumacher"/>
    <s v="Jordan Melamed"/>
    <s v="Chace Crawford"/>
    <s v="United States"/>
    <n v="5000000"/>
    <n v="2648195"/>
    <n v="3699702.047226043"/>
    <n v="52.963899999999995"/>
    <n v="1214211.3709307658"/>
    <s v="Gaumont"/>
    <n v="93"/>
  </r>
  <r>
    <s v="The Housemaid"/>
    <x v="4"/>
    <x v="0"/>
    <x v="30"/>
    <n v="218.1"/>
    <s v="January 26, 2011 (United States)"/>
    <x v="5"/>
    <n v="9800"/>
    <s v="Sang-soo Im"/>
    <s v="Ki-young Kim"/>
    <s v="Jeon Do-yeon"/>
    <s v="South Korea"/>
    <n v="0"/>
    <n v="15038301"/>
    <n v="21009492.502063274"/>
    <n v="0"/>
    <n v="6895140.30261348"/>
    <s v="Sidus FNH-Benex Cinema Fund 1"/>
    <n v="107"/>
  </r>
  <r>
    <s v="Beginners"/>
    <x v="0"/>
    <x v="3"/>
    <x v="30"/>
    <n v="218.1"/>
    <s v="June 9, 2011 (Germany)"/>
    <x v="13"/>
    <n v="89000"/>
    <s v="Mike Mills"/>
    <s v="Mike Mills"/>
    <s v="Ewan McGregor"/>
    <s v="United States"/>
    <n v="3200000"/>
    <n v="14311701"/>
    <n v="19994384.661623109"/>
    <n v="447.24065624999997"/>
    <n v="6561990.3713892708"/>
    <s v="Olympus Pictures"/>
    <n v="105"/>
  </r>
  <r>
    <s v="Legend of the Guardians: the Owls of Ga'Hoole"/>
    <x v="1"/>
    <x v="10"/>
    <x v="30"/>
    <n v="218.1"/>
    <s v="September 24, 2010 (United States)"/>
    <x v="15"/>
    <n v="80000"/>
    <s v="Zack Snyder"/>
    <s v="John Orloff"/>
    <s v="Jim Sturgess"/>
    <s v="United States"/>
    <n v="80000000"/>
    <n v="140073390"/>
    <n v="195691709.91746905"/>
    <n v="175.09173749999999"/>
    <n v="64224387.895460799"/>
    <s v="Warner Bros."/>
    <n v="97"/>
  </r>
  <r>
    <s v="Rabbit Hole"/>
    <x v="8"/>
    <x v="0"/>
    <x v="30"/>
    <n v="218.1"/>
    <s v="January 28, 2011 (United States)"/>
    <x v="9"/>
    <n v="48000"/>
    <s v="John Cameron Mitchell"/>
    <s v="David Lindsay-Abaire"/>
    <s v="Nicole Kidman"/>
    <s v="United States"/>
    <n v="5000000"/>
    <n v="5144717"/>
    <n v="7187506.9688216411"/>
    <n v="102.89434"/>
    <n v="2358879.8716185237"/>
    <s v="Olympus Pictures"/>
    <n v="91"/>
  </r>
  <r>
    <s v="Meek's Cutoff"/>
    <x v="1"/>
    <x v="1"/>
    <x v="30"/>
    <n v="218.1"/>
    <s v="April 15, 2011 (United Kingdom)"/>
    <x v="14"/>
    <n v="13000"/>
    <s v="Kelly Reichardt"/>
    <s v="Jonathan Raymond"/>
    <s v="Michelle Williams"/>
    <s v="United States"/>
    <n v="2000000"/>
    <n v="1205257"/>
    <n v="1683823.0531866117"/>
    <n v="60.26285"/>
    <n v="552616.68959193025"/>
    <s v="Evenstar Films"/>
    <n v="104"/>
  </r>
  <r>
    <s v="Conviction"/>
    <x v="0"/>
    <x v="5"/>
    <x v="30"/>
    <n v="218.1"/>
    <s v="November 5, 2010 (United States)"/>
    <x v="13"/>
    <n v="43000"/>
    <s v="Tony Goldwyn"/>
    <s v="Pamela Gray"/>
    <s v="Hilary Swank"/>
    <s v="Switzerland"/>
    <n v="12500000"/>
    <n v="11104555"/>
    <n v="15513791.419073818"/>
    <n v="88.83644000000001"/>
    <n v="5091497.0197157264"/>
    <s v="Omega Entertainment"/>
    <n v="107"/>
  </r>
  <r>
    <s v="Trust"/>
    <x v="0"/>
    <x v="6"/>
    <x v="30"/>
    <n v="218.1"/>
    <s v="April 28, 2011 (Israel)"/>
    <x v="15"/>
    <n v="42000"/>
    <s v="David Schwimmer"/>
    <s v="Andy Bellin"/>
    <s v="Clive Owen"/>
    <s v="United States"/>
    <n v="4000000"/>
    <n v="595802"/>
    <n v="832374.45850527275"/>
    <n v="14.895050000000001"/>
    <n v="273178.35855112335"/>
    <s v="Millennium Films"/>
    <n v="106"/>
  </r>
  <r>
    <s v="My Name Is Khan"/>
    <x v="8"/>
    <x v="0"/>
    <x v="30"/>
    <n v="218.1"/>
    <s v="February 12, 2010 (United States)"/>
    <x v="45"/>
    <n v="101000"/>
    <s v="Karan Johar"/>
    <s v="Shibani Bathija"/>
    <s v="Shah Rukh Khan"/>
    <s v="India"/>
    <n v="12000000"/>
    <n v="42345360"/>
    <n v="59159244.346629985"/>
    <n v="352.87799999999999"/>
    <n v="19415570.83906465"/>
    <s v="Dharma Productions"/>
    <n v="165"/>
  </r>
  <r>
    <s v="Last Night"/>
    <x v="0"/>
    <x v="0"/>
    <x v="30"/>
    <n v="218.1"/>
    <s v="February 16, 2011 (France)"/>
    <x v="14"/>
    <n v="47000"/>
    <s v="Massy Tadjedin"/>
    <s v="Massy Tadjedin"/>
    <s v="Keira Knightley"/>
    <s v="United States"/>
    <n v="0"/>
    <n v="11042068"/>
    <n v="15426492.983035306"/>
    <n v="0"/>
    <n v="5062846.4007336088"/>
    <s v="Gaumont"/>
    <n v="93"/>
  </r>
  <r>
    <s v="The Company Men"/>
    <x v="0"/>
    <x v="0"/>
    <x v="30"/>
    <n v="218.1"/>
    <s v="February 11, 2011 (United States)"/>
    <x v="17"/>
    <n v="44000"/>
    <s v="John Wells"/>
    <s v="John Wells"/>
    <s v="Ben Affleck"/>
    <s v="United States"/>
    <n v="15000000"/>
    <n v="8087000"/>
    <n v="11298069.234296193"/>
    <n v="53.913333333333334"/>
    <n v="3707932.1412196239"/>
    <s v="The Weinstein Company"/>
    <n v="104"/>
  </r>
  <r>
    <s v="Cyrus"/>
    <x v="0"/>
    <x v="3"/>
    <x v="30"/>
    <n v="218.1"/>
    <s v="July 16, 2010 (United States)"/>
    <x v="21"/>
    <n v="34000"/>
    <s v="Jay Duplass"/>
    <s v="Mark Duplass"/>
    <s v="John C. Reilly"/>
    <s v="United States"/>
    <n v="7000000"/>
    <n v="9933873"/>
    <n v="13878271.90784044"/>
    <n v="141.91247142857142"/>
    <n v="4554733.1499312241"/>
    <s v="Dune Entertainment III"/>
    <n v="91"/>
  </r>
  <r>
    <s v="Paranormal Activity 2"/>
    <x v="0"/>
    <x v="4"/>
    <x v="30"/>
    <n v="218.1"/>
    <s v="October 22, 2010 (United States)"/>
    <x v="46"/>
    <n v="100000"/>
    <s v="Tod Williams"/>
    <s v="Michael R. Perry"/>
    <s v="Katie Featherston"/>
    <s v="United States"/>
    <n v="3000000"/>
    <n v="177512032"/>
    <n v="247995947.50298029"/>
    <n v="5917.0677333333333"/>
    <n v="81390202.659330577"/>
    <s v="Paramount Pictures"/>
    <n v="91"/>
  </r>
  <r>
    <s v="The Killer Inside Me"/>
    <x v="0"/>
    <x v="6"/>
    <x v="30"/>
    <n v="218.1"/>
    <s v="June 8, 2010 (United Kingdom)"/>
    <x v="10"/>
    <n v="33000"/>
    <s v="Michael Winterbottom"/>
    <s v="John Curran"/>
    <s v="Casey Affleck"/>
    <s v="United Kingdom"/>
    <n v="13000000"/>
    <n v="4052191"/>
    <n v="5661176.513984411"/>
    <n v="31.1707"/>
    <n v="1857950.9399358092"/>
    <s v="Hero Entertainment"/>
    <n v="109"/>
  </r>
  <r>
    <s v="The Extra Man"/>
    <x v="0"/>
    <x v="3"/>
    <x v="30"/>
    <n v="218.1"/>
    <s v="January 27, 2011 (Greece)"/>
    <x v="1"/>
    <n v="4800"/>
    <s v="Shari Springer Berman"/>
    <s v="Robert Pulcini"/>
    <s v="Kevin Kline"/>
    <s v="France"/>
    <n v="7000000"/>
    <n v="649626"/>
    <n v="907570.11554332869"/>
    <n v="9.2803714285714278"/>
    <n v="297856.94635488308"/>
    <s v="3 Arts Entertainment"/>
    <n v="108"/>
  </r>
  <r>
    <s v="Greenberg"/>
    <x v="0"/>
    <x v="3"/>
    <x v="30"/>
    <n v="218.1"/>
    <s v="March 26, 2010 (United States)"/>
    <x v="10"/>
    <n v="37000"/>
    <s v="Noah Baumbach"/>
    <s v="Jennifer Jason Leigh"/>
    <s v="Ben Stiller"/>
    <s v="United States"/>
    <n v="0"/>
    <n v="6344112"/>
    <n v="8863140.423658872"/>
    <n v="0"/>
    <n v="2908808.803301238"/>
    <s v="Scott Rudin Productions"/>
    <n v="107"/>
  </r>
  <r>
    <s v="Stone"/>
    <x v="0"/>
    <x v="0"/>
    <x v="30"/>
    <n v="218.1"/>
    <s v="October 22, 2010 (United States)"/>
    <x v="20"/>
    <n v="41000"/>
    <s v="John Curran"/>
    <s v="Angus MacLachlan"/>
    <s v="Edward Norton"/>
    <s v="United States"/>
    <n v="22000000"/>
    <n v="10300416"/>
    <n v="14390356.511691885"/>
    <n v="46.820072727272724"/>
    <n v="4722795.0481430534"/>
    <s v="Millennium Films"/>
    <n v="105"/>
  </r>
  <r>
    <s v="Why Did I Get Married Too?"/>
    <x v="8"/>
    <x v="3"/>
    <x v="30"/>
    <n v="218.1"/>
    <s v="April 2, 2010 (United States)"/>
    <x v="32"/>
    <n v="9200"/>
    <s v="Tyler Perry"/>
    <s v="Tyler Perry"/>
    <s v="Janet Jackson"/>
    <s v="United States"/>
    <n v="20000000"/>
    <n v="60673972"/>
    <n v="84765517.049060062"/>
    <n v="303.36986000000002"/>
    <n v="27819336.084364969"/>
    <s v="Lionsgate"/>
    <n v="121"/>
  </r>
  <r>
    <s v="The Last Exorcism"/>
    <x v="8"/>
    <x v="4"/>
    <x v="30"/>
    <n v="218.1"/>
    <s v="August 27, 2010 (United States)"/>
    <x v="46"/>
    <n v="49000"/>
    <s v="Daniel Stamm"/>
    <s v="Huck Botko"/>
    <s v="Patrick Fabian"/>
    <s v="France"/>
    <n v="1800000"/>
    <n v="69432527"/>
    <n v="97001792.649701968"/>
    <n v="3857.3626111111112"/>
    <n v="31835179.734066941"/>
    <s v="Strike Entertainment"/>
    <n v="87"/>
  </r>
  <r>
    <s v="Dirty Girl"/>
    <x v="0"/>
    <x v="3"/>
    <x v="30"/>
    <n v="218.1"/>
    <s v="July 7, 2011 (Thailand)"/>
    <x v="5"/>
    <n v="10000"/>
    <s v="Abe Sylvia"/>
    <s v="Abe Sylvia"/>
    <s v="Juno Temple"/>
    <s v="United States"/>
    <n v="4000000"/>
    <n v="143485"/>
    <n v="200457.9527739569"/>
    <n v="3.5871249999999999"/>
    <n v="65788.629069234288"/>
    <s v="The Weinstein Company"/>
    <n v="90"/>
  </r>
  <r>
    <s v="London Boulevard"/>
    <x v="0"/>
    <x v="6"/>
    <x v="30"/>
    <n v="218.1"/>
    <s v="November 26, 2010 (United Kingdom)"/>
    <x v="19"/>
    <n v="47000"/>
    <s v="William Monahan"/>
    <s v="William Monahan"/>
    <s v="Colin Farrell"/>
    <s v="United States"/>
    <n v="25000000"/>
    <n v="8307227"/>
    <n v="11605740.792755617"/>
    <n v="33.228908000000004"/>
    <n v="3808907.3819348924"/>
    <s v="GK Films"/>
    <n v="103"/>
  </r>
  <r>
    <s v="Fair Game"/>
    <x v="8"/>
    <x v="5"/>
    <x v="30"/>
    <n v="218.1"/>
    <s v="December 3, 2010 (United States)"/>
    <x v="8"/>
    <n v="47000"/>
    <s v="Doug Liman"/>
    <s v="Jez Butterworth"/>
    <s v="Naomi Watts"/>
    <s v="United States"/>
    <n v="22000000"/>
    <n v="25806953"/>
    <n v="36054005.406235673"/>
    <n v="117.30433181818182"/>
    <n v="11832624.025676295"/>
    <s v="River Road Entertainment"/>
    <n v="108"/>
  </r>
  <r>
    <s v="The Silence"/>
    <x v="4"/>
    <x v="6"/>
    <x v="30"/>
    <n v="218.1"/>
    <s v="August 19, 2010 (Germany)"/>
    <x v="9"/>
    <n v="6900"/>
    <s v="Baran bo Odar"/>
    <s v="Baran bo Odar"/>
    <s v="Ulrich Thomsen"/>
    <s v="Germany"/>
    <n v="0"/>
    <n v="416675"/>
    <n v="582122.2948188904"/>
    <n v="0"/>
    <n v="191047.68454837232"/>
    <s v="Cine Plus"/>
    <n v="118"/>
  </r>
  <r>
    <s v="The Back-up Plan"/>
    <x v="8"/>
    <x v="3"/>
    <x v="30"/>
    <n v="218.1"/>
    <s v="April 23, 2010 (United States)"/>
    <x v="20"/>
    <n v="49000"/>
    <s v="Alan Poul"/>
    <s v="Kate Angelo"/>
    <s v="Jennifer Lopez"/>
    <s v="United States"/>
    <n v="35000000"/>
    <n v="77477008"/>
    <n v="108240460.05318661"/>
    <n v="221.36287999999999"/>
    <n v="35523616.689591929"/>
    <s v="CBS Films"/>
    <n v="104"/>
  </r>
  <r>
    <s v="What If..."/>
    <x v="1"/>
    <x v="0"/>
    <x v="30"/>
    <n v="218.1"/>
    <s v="April 23, 2010 (Brazil)"/>
    <x v="5"/>
    <n v="2600"/>
    <s v="Dallas Jenkins"/>
    <s v="Chuck Konzelman"/>
    <s v="Kevin Sorbo"/>
    <s v="United States"/>
    <n v="0"/>
    <n v="814906"/>
    <n v="1138477.1123337918"/>
    <n v="0"/>
    <n v="373638.69784502522"/>
    <s v="10 West Studios"/>
    <n v="111"/>
  </r>
  <r>
    <s v="Udaan"/>
    <x v="4"/>
    <x v="0"/>
    <x v="30"/>
    <n v="218.1"/>
    <s v="July 16, 2010 (India)"/>
    <x v="7"/>
    <n v="43000"/>
    <s v="Vikramaditya Motwane"/>
    <s v="Vikramaditya Motwane"/>
    <s v="Rajat Barmecha"/>
    <s v="India"/>
    <n v="0"/>
    <n v="434862"/>
    <n v="607530.72627235216"/>
    <n v="0"/>
    <n v="199386.51994497937"/>
    <s v="UTV Spotboy"/>
    <n v="134"/>
  </r>
  <r>
    <s v="Don't Be Afraid of the Dark"/>
    <x v="0"/>
    <x v="7"/>
    <x v="30"/>
    <n v="218.1"/>
    <s v="August 26, 2011 (United States)"/>
    <x v="41"/>
    <n v="47000"/>
    <s v="Troy Nixey"/>
    <s v="Guillermo del Toro"/>
    <s v="Katie Holmes"/>
    <s v="United States"/>
    <n v="25000000"/>
    <n v="38269529"/>
    <n v="53465041.202659331"/>
    <n v="153.07811600000002"/>
    <n v="17546780.834479596"/>
    <s v="Miramax"/>
    <n v="99"/>
  </r>
  <r>
    <s v="Country Strong"/>
    <x v="8"/>
    <x v="0"/>
    <x v="30"/>
    <n v="218.1"/>
    <s v="January 7, 2011 (United States)"/>
    <x v="21"/>
    <n v="18000"/>
    <s v="Shana Feste"/>
    <s v="Shana Feste"/>
    <s v="Garrett Hedlund"/>
    <s v="United States"/>
    <n v="15000000"/>
    <n v="20529194"/>
    <n v="28680630.040348463"/>
    <n v="136.86129333333332"/>
    <n v="9412743.6955524981"/>
    <s v="Screen Gems"/>
    <n v="117"/>
  </r>
  <r>
    <s v="Little White Lies"/>
    <x v="4"/>
    <x v="3"/>
    <x v="30"/>
    <n v="218.1"/>
    <s v="October 20, 2010 (Belgium)"/>
    <x v="12"/>
    <n v="24000"/>
    <s v="Guillaume Canet"/>
    <s v="Guillaume Canet"/>
    <s v="FranÃ§ois Cluzet"/>
    <s v="France"/>
    <n v="0"/>
    <n v="53319615"/>
    <n v="74490998.122420907"/>
    <n v="0"/>
    <n v="24447324.621733148"/>
    <s v="TrÃ©sor Films"/>
    <n v="154"/>
  </r>
  <r>
    <s v="Charlie St. Cloud"/>
    <x v="8"/>
    <x v="0"/>
    <x v="30"/>
    <n v="218.1"/>
    <s v="July 30, 2010 (United States)"/>
    <x v="5"/>
    <n v="60000"/>
    <s v="Burr Steers"/>
    <s v="Craig Pearce"/>
    <s v="Zac Efron"/>
    <s v="United States"/>
    <n v="44000000"/>
    <n v="48190704"/>
    <n v="67325573.171939477"/>
    <n v="109.52432727272728"/>
    <n v="22095691.884456672"/>
    <s v="Universal Pictures"/>
    <n v="99"/>
  </r>
  <r>
    <s v="Snabba Cash"/>
    <x v="0"/>
    <x v="2"/>
    <x v="30"/>
    <n v="218.1"/>
    <s v="January 15, 2010 (Sweden)"/>
    <x v="17"/>
    <n v="17000"/>
    <s v="Daniel Espinosa"/>
    <s v="Daniel Espinosa"/>
    <s v="Joel Kinnaman"/>
    <s v="Sweden"/>
    <n v="0"/>
    <n v="8444544"/>
    <n v="11797581.645116918"/>
    <n v="0"/>
    <n v="3871867.9504814306"/>
    <s v="Tre VÃ¤nner Produktion AB"/>
    <n v="124"/>
  </r>
  <r>
    <s v="Stake Land"/>
    <x v="0"/>
    <x v="0"/>
    <x v="30"/>
    <n v="218.1"/>
    <s v="June 17, 2011 (Ireland)"/>
    <x v="16"/>
    <n v="41000"/>
    <s v="Jim Mickle"/>
    <s v="Nick Damici"/>
    <s v="Connor Paolo"/>
    <s v="United States"/>
    <n v="650000"/>
    <n v="405380"/>
    <n v="566342.43924805138"/>
    <n v="62.36615384615385"/>
    <n v="185868.86749197615"/>
    <s v="Glass Eye Pix"/>
    <n v="98"/>
  </r>
  <r>
    <s v="Vanishing on 7th Street"/>
    <x v="0"/>
    <x v="4"/>
    <x v="30"/>
    <n v="218.1"/>
    <s v="February 5, 2011 (Japan)"/>
    <x v="38"/>
    <n v="25000"/>
    <s v="Brad Anderson"/>
    <s v="Anthony Jaswinski"/>
    <s v="Hayden Christensen"/>
    <s v="United States"/>
    <n v="10000000"/>
    <n v="1671196"/>
    <n v="2334770.3860614398"/>
    <n v="16.711960000000001"/>
    <n v="766252.17790004588"/>
    <s v="Herrick Entertainment"/>
    <n v="92"/>
  </r>
  <r>
    <s v="Barney's Version"/>
    <x v="0"/>
    <x v="3"/>
    <x v="30"/>
    <n v="218.1"/>
    <s v="February 18, 2011 (United States)"/>
    <x v="4"/>
    <n v="24000"/>
    <s v="Richard J. Lewis"/>
    <s v="Mordecai Richler"/>
    <s v="Paul Giamatti"/>
    <s v="Italy"/>
    <n v="30000000"/>
    <n v="12106921"/>
    <n v="16914162.442457587"/>
    <n v="40.356403333333333"/>
    <n v="5551087.1160018342"/>
    <s v="Serendipity Point Films"/>
    <n v="134"/>
  </r>
  <r>
    <s v="You Will Meet a Tall Dark Stranger"/>
    <x v="0"/>
    <x v="3"/>
    <x v="30"/>
    <n v="218.1"/>
    <s v="October 22, 2010 (United States)"/>
    <x v="21"/>
    <n v="44000"/>
    <s v="Woody Allen"/>
    <s v="Woody Allen"/>
    <s v="Anthony Hopkins"/>
    <s v="United States"/>
    <n v="22000000"/>
    <n v="36015260"/>
    <n v="50315679.605685465"/>
    <n v="163.70572727272727"/>
    <n v="16513186.611646034"/>
    <s v="Mediapro"/>
    <n v="98"/>
  </r>
  <r>
    <s v="The Conspirator"/>
    <x v="8"/>
    <x v="6"/>
    <x v="30"/>
    <n v="218.1"/>
    <s v="April 15, 2011 (United States)"/>
    <x v="15"/>
    <n v="28000"/>
    <s v="Robert Redford"/>
    <s v="James D. Solomon"/>
    <s v="Robin Wright"/>
    <s v="United States"/>
    <n v="25000000"/>
    <n v="15625544"/>
    <n v="21829909.476386979"/>
    <n v="62.502175999999999"/>
    <n v="7164394.3145346167"/>
    <s v="The American Film Company"/>
    <n v="122"/>
  </r>
  <r>
    <s v="Furry Vengeance"/>
    <x v="1"/>
    <x v="3"/>
    <x v="30"/>
    <n v="218.1"/>
    <s v="April 30, 2010 (United States)"/>
    <x v="51"/>
    <n v="16000"/>
    <s v="Roger Kumble"/>
    <s v="Michael Carnes"/>
    <s v="Brendan Fraser"/>
    <s v="United Kingdom"/>
    <n v="35000000"/>
    <n v="36351945"/>
    <n v="50786050.6258597"/>
    <n v="103.86269999999999"/>
    <n v="16667558.459422283"/>
    <s v="Summit Entertainment"/>
    <n v="92"/>
  </r>
  <r>
    <s v="The Tempest"/>
    <x v="8"/>
    <x v="3"/>
    <x v="30"/>
    <n v="218.1"/>
    <s v="January 7, 2011 (Brazil)"/>
    <x v="20"/>
    <n v="7500"/>
    <s v="Julie Taymor"/>
    <s v="Julie Taymor"/>
    <s v="Helen Mirren"/>
    <s v="United States"/>
    <n v="20000000"/>
    <n v="405861"/>
    <n v="567014.42778541951"/>
    <n v="2.0293049999999999"/>
    <n v="186089.40852819808"/>
    <s v="Miramax"/>
    <n v="110"/>
  </r>
  <r>
    <s v="Henry's Crime"/>
    <x v="0"/>
    <x v="3"/>
    <x v="30"/>
    <n v="218.1"/>
    <s v="January 14, 2011 (United Kingdom)"/>
    <x v="22"/>
    <n v="19000"/>
    <s v="Malcolm Venville"/>
    <s v="Sacha Gervasi"/>
    <s v="Keanu Reeves"/>
    <s v="United States"/>
    <n v="12000000"/>
    <n v="2169799"/>
    <n v="3031351.4685923886"/>
    <n v="18.081658333333333"/>
    <n v="994864.28243924805"/>
    <s v="Company Films"/>
    <n v="108"/>
  </r>
  <r>
    <s v="Extraordinary Measures"/>
    <x v="1"/>
    <x v="0"/>
    <x v="30"/>
    <n v="218.1"/>
    <s v="January 22, 2010 (United States)"/>
    <x v="5"/>
    <n v="16000"/>
    <s v="Tom Vaughan"/>
    <s v="Robert Nelson Jacobs"/>
    <s v="Brendan Fraser"/>
    <s v="United States"/>
    <n v="31000000"/>
    <n v="15134293"/>
    <n v="21143599.619899128"/>
    <n v="48.820300000000003"/>
    <n v="6939153.1407611184"/>
    <s v="CBS Films"/>
    <n v="106"/>
  </r>
  <r>
    <s v="Yogi Bear"/>
    <x v="1"/>
    <x v="10"/>
    <x v="30"/>
    <n v="218.1"/>
    <s v="December 17, 2010 (United States)"/>
    <x v="26"/>
    <n v="21000"/>
    <s v="Eric Brevig"/>
    <s v="Jennifer Ventimilia"/>
    <s v="Dan Aykroyd"/>
    <s v="United States"/>
    <n v="80000000"/>
    <n v="203509374"/>
    <n v="284315938.82530951"/>
    <n v="254.3867175"/>
    <n v="93310121.045392022"/>
    <s v="Warner Bros."/>
    <n v="80"/>
  </r>
  <r>
    <s v="My Soul to Take"/>
    <x v="0"/>
    <x v="4"/>
    <x v="30"/>
    <n v="218.1"/>
    <s v="October 8, 2010 (United States)"/>
    <x v="25"/>
    <n v="20000"/>
    <s v="Wes Craven"/>
    <s v="Wes Craven"/>
    <s v="Max Thieriot"/>
    <s v="United States"/>
    <n v="25000000"/>
    <n v="21500813"/>
    <n v="30038045.488766622"/>
    <n v="86.003252000000003"/>
    <n v="9858236.1302154977"/>
    <s v="Rogue"/>
    <n v="107"/>
  </r>
  <r>
    <s v="Elle s'appelait Sarah"/>
    <x v="8"/>
    <x v="0"/>
    <x v="30"/>
    <n v="218.1"/>
    <s v="July 22, 2011 (United States)"/>
    <x v="24"/>
    <n v="17000"/>
    <s v="Gilles Paquet-Brenner"/>
    <s v="Tatiana De Rosnay"/>
    <s v="Kristin Scott Thomas"/>
    <s v="France"/>
    <n v="0"/>
    <n v="24792815"/>
    <n v="34637188.127005957"/>
    <n v="0"/>
    <n v="11367636.405318661"/>
    <s v="Hugo Productions"/>
    <n v="111"/>
  </r>
  <r>
    <s v="The Warrior's Way"/>
    <x v="0"/>
    <x v="2"/>
    <x v="30"/>
    <n v="218.1"/>
    <s v="December 3, 2010 (United States)"/>
    <x v="21"/>
    <n v="26000"/>
    <s v="Sngmoo Lee"/>
    <s v="Sngmoo Lee"/>
    <s v="Jang Dong-Gun"/>
    <s v="New Zealand"/>
    <n v="42000000"/>
    <n v="11103434"/>
    <n v="15512225.308574049"/>
    <n v="26.436747619047619"/>
    <n v="5090983.0353049058"/>
    <s v="Rogue"/>
    <n v="100"/>
  </r>
  <r>
    <s v="Hatchet II"/>
    <x v="0"/>
    <x v="2"/>
    <x v="30"/>
    <n v="218.1"/>
    <s v="November 2010 (Australia)"/>
    <x v="30"/>
    <n v="13000"/>
    <s v="Adam Green"/>
    <s v="Adam Green"/>
    <s v="Danielle Harris"/>
    <s v="United States"/>
    <n v="800000"/>
    <n v="156190"/>
    <n v="218207.67079321411"/>
    <n v="19.52375"/>
    <n v="71613.938560293449"/>
    <s v="ArieScope Pictures"/>
    <n v="85"/>
  </r>
  <r>
    <s v="The Trip"/>
    <x v="4"/>
    <x v="3"/>
    <x v="30"/>
    <n v="218.1"/>
    <s v="April 24, 2011 (Greece)"/>
    <x v="9"/>
    <n v="22000"/>
    <s v="Michael Winterbottom"/>
    <s v="N/A"/>
    <s v="Steve Coogan"/>
    <s v="United Kingdom"/>
    <n v="0"/>
    <n v="3945217"/>
    <n v="5511726.8220999539"/>
    <n v="0"/>
    <n v="1808902.7968821642"/>
    <s v="Baby Cow Productions"/>
    <n v="112"/>
  </r>
  <r>
    <s v="Hesher"/>
    <x v="0"/>
    <x v="0"/>
    <x v="30"/>
    <n v="218.1"/>
    <s v="June 25, 2011 (Japan)"/>
    <x v="9"/>
    <n v="51000"/>
    <s v="Spencer Susser"/>
    <s v="Spencer Susser"/>
    <s v="Joseph Gordon-Levitt"/>
    <s v="United States"/>
    <n v="7000000"/>
    <n v="449702"/>
    <n v="628263.17927556171"/>
    <n v="6.4243142857142859"/>
    <n v="206190.73819348923"/>
    <s v="The Last Picture Company"/>
    <n v="106"/>
  </r>
  <r>
    <s v="For Colored Girls"/>
    <x v="0"/>
    <x v="0"/>
    <x v="30"/>
    <n v="218.1"/>
    <s v="November 5, 2010 (United States)"/>
    <x v="10"/>
    <n v="7300"/>
    <s v="Tyler Perry"/>
    <s v="Tyler Perry"/>
    <s v="Janet Jackson"/>
    <s v="United States"/>
    <n v="21000000"/>
    <n v="37981984"/>
    <n v="53063321.984410822"/>
    <n v="180.86659047619048"/>
    <n v="17414939.935809262"/>
    <s v="Lionsgate"/>
    <n v="133"/>
  </r>
  <r>
    <s v="The Perfect Host"/>
    <x v="0"/>
    <x v="3"/>
    <x v="30"/>
    <n v="218.1"/>
    <s v="May 7, 2011 (Japan)"/>
    <x v="8"/>
    <n v="26000"/>
    <s v="Nick Tomnay"/>
    <s v="Nick Tomnay"/>
    <s v="David Hyde Pierce"/>
    <s v="United States"/>
    <n v="500000"/>
    <n v="453708"/>
    <n v="633859.82393397519"/>
    <n v="90.741600000000005"/>
    <n v="208027.51031636863"/>
    <s v="Stacey Testro International"/>
    <n v="93"/>
  </r>
  <r>
    <s v="Love Ranch"/>
    <x v="0"/>
    <x v="5"/>
    <x v="30"/>
    <n v="218.1"/>
    <s v="January 6, 2011 (Netherlands)"/>
    <x v="41"/>
    <n v="3000"/>
    <s v="Taylor Hackford"/>
    <s v="Mark Jacobson"/>
    <s v="Helen Mirren"/>
    <s v="Germany"/>
    <n v="25000000"/>
    <n v="146149"/>
    <n v="204179.73544245758"/>
    <n v="0.584596"/>
    <n v="67010.087116001829"/>
    <s v="Aramid Entertainment Fund"/>
    <n v="117"/>
  </r>
  <r>
    <s v="Love Crime"/>
    <x v="4"/>
    <x v="6"/>
    <x v="30"/>
    <n v="218.1"/>
    <s v="September 2, 2011 (United States)"/>
    <x v="16"/>
    <n v="5200"/>
    <s v="Alain Corneau"/>
    <s v="Alain Corneau"/>
    <s v="Ludivine Sagnier"/>
    <s v="France"/>
    <n v="0"/>
    <n v="3696522"/>
    <n v="5164283.6011004122"/>
    <n v="0"/>
    <n v="1694874.8280605227"/>
    <s v="SBS Films"/>
    <n v="106"/>
  </r>
  <r>
    <s v="Passion Play"/>
    <x v="0"/>
    <x v="0"/>
    <x v="30"/>
    <n v="218.1"/>
    <s v="July 2, 2011 (Taiwan)"/>
    <x v="26"/>
    <n v="7400"/>
    <s v="Mitch Glazer"/>
    <s v="Mitch Glazer"/>
    <s v="Mickey Rourke"/>
    <s v="United States"/>
    <n v="8000000"/>
    <n v="25603"/>
    <n v="35769.069692801466"/>
    <n v="0.32003750000000003"/>
    <n v="11739.110499770748"/>
    <s v="Annapurna Productions"/>
    <n v="94"/>
  </r>
  <r>
    <s v="Kaboom"/>
    <x v="4"/>
    <x v="3"/>
    <x v="30"/>
    <n v="218.1"/>
    <s v="October 6, 2010 (France)"/>
    <x v="46"/>
    <n v="13000"/>
    <s v="Gregg Araki"/>
    <s v="Gregg Araki"/>
    <s v="Thomas Dekker"/>
    <s v="United States"/>
    <n v="0"/>
    <n v="635162"/>
    <n v="887362.95919303072"/>
    <n v="0"/>
    <n v="291225.12608895003"/>
    <s v="Desperate Pictures"/>
    <n v="86"/>
  </r>
  <r>
    <s v="Everything Must Go"/>
    <x v="0"/>
    <x v="0"/>
    <x v="30"/>
    <n v="218.1"/>
    <s v="October 14, 2011 (United Kingdom)"/>
    <x v="5"/>
    <n v="49000"/>
    <s v="Dan Rush"/>
    <s v="Dan Rush"/>
    <s v="Will Ferrell"/>
    <s v="United States"/>
    <n v="5000000"/>
    <n v="2820490"/>
    <n v="3940409.4589637779"/>
    <n v="56.409799999999997"/>
    <n v="1293209.5369096745"/>
    <s v="Temple Hill Entertainment"/>
    <n v="97"/>
  </r>
  <r>
    <s v="Captain America: the First Avenger"/>
    <x v="8"/>
    <x v="2"/>
    <x v="31"/>
    <n v="224.9"/>
    <s v="July 22, 2011 (United States)"/>
    <x v="15"/>
    <n v="769000"/>
    <s v="Joe Johnston"/>
    <s v="Christopher Markus"/>
    <s v="Chris Evans"/>
    <s v="United States"/>
    <n v="140000000"/>
    <n v="370569774"/>
    <n v="502056959.26100481"/>
    <n v="264.69269571428572"/>
    <n v="164770908.84837705"/>
    <s v="Paramount Pictures"/>
    <n v="124"/>
  </r>
  <r>
    <s v="Thor"/>
    <x v="8"/>
    <x v="2"/>
    <x v="31"/>
    <n v="224.9"/>
    <s v="May 6, 2011 (United States)"/>
    <x v="9"/>
    <n v="772000"/>
    <s v="Kenneth Branagh"/>
    <s v="Ashley Miller"/>
    <s v="Chris Hemsworth"/>
    <s v="United States"/>
    <n v="150000000"/>
    <n v="449326618"/>
    <n v="608758650.53179181"/>
    <n v="299.55107866666668"/>
    <n v="199789514.45086706"/>
    <s v="Paramount Pictures"/>
    <n v="115"/>
  </r>
  <r>
    <s v="Harry Potter and the Deathly Hallows: Part 2"/>
    <x v="8"/>
    <x v="1"/>
    <x v="31"/>
    <n v="224.9"/>
    <s v="July 15, 2011 (United States)"/>
    <x v="31"/>
    <n v="790000"/>
    <s v="David Yates"/>
    <s v="Steve Kloves"/>
    <s v="Daniel Radcliffe"/>
    <s v="United Kingdom"/>
    <n v="125000000"/>
    <n v="1342321665"/>
    <n v="1818610099.2685635"/>
    <n v="1073.857332"/>
    <n v="596852674.52200973"/>
    <s v="Warner Bros."/>
    <n v="130"/>
  </r>
  <r>
    <s v="Take Shelter"/>
    <x v="0"/>
    <x v="0"/>
    <x v="31"/>
    <n v="224.9"/>
    <s v="November 10, 2011 (Croatia)"/>
    <x v="34"/>
    <n v="95000"/>
    <s v="Jeff Nichols"/>
    <s v="Jeff Nichols"/>
    <s v="Michael Shannon"/>
    <s v="United States"/>
    <n v="5000000"/>
    <n v="3741098"/>
    <n v="5068530.7274344144"/>
    <n v="74.821960000000004"/>
    <n v="1663449.5331258336"/>
    <s v="Hydraulx"/>
    <n v="120"/>
  </r>
  <r>
    <s v="Bridesmaids"/>
    <x v="0"/>
    <x v="3"/>
    <x v="31"/>
    <n v="224.9"/>
    <s v="May 13, 2011 (United States)"/>
    <x v="8"/>
    <n v="276000"/>
    <s v="Paul Feig"/>
    <s v="Kristen Wiig"/>
    <s v="Kristen Wiig"/>
    <s v="United States"/>
    <n v="32500000"/>
    <n v="288383523"/>
    <n v="390709023.82436633"/>
    <n v="887.33391692307691"/>
    <n v="128227444.64206313"/>
    <s v="Universal Pictures"/>
    <n v="125"/>
  </r>
  <r>
    <s v="Fast Five"/>
    <x v="8"/>
    <x v="2"/>
    <x v="31"/>
    <n v="224.9"/>
    <s v="April 29, 2011 (United States)"/>
    <x v="4"/>
    <n v="362000"/>
    <s v="Justin Lin"/>
    <s v="Chris Morgan"/>
    <s v="Vin Diesel"/>
    <s v="United States"/>
    <n v="125000000"/>
    <n v="626137675"/>
    <n v="848306578.80168951"/>
    <n v="500.91013999999996"/>
    <n v="278407147.62116498"/>
    <s v="Universal Pictures"/>
    <n v="130"/>
  </r>
  <r>
    <s v="Midnight in Paris"/>
    <x v="8"/>
    <x v="3"/>
    <x v="31"/>
    <n v="224.9"/>
    <s v="June 10, 2011 (United States)"/>
    <x v="3"/>
    <n v="398000"/>
    <s v="Woody Allen"/>
    <s v="Woody Allen"/>
    <s v="Owen Wilson"/>
    <s v="Spain"/>
    <n v="17000000"/>
    <n v="151653750"/>
    <n v="205464195.75366828"/>
    <n v="892.0808823529411"/>
    <n v="67431636.282792345"/>
    <s v="Mediapro"/>
    <n v="94"/>
  </r>
  <r>
    <s v="Moneyball"/>
    <x v="8"/>
    <x v="5"/>
    <x v="31"/>
    <n v="224.9"/>
    <s v="September 23, 2011 (United States)"/>
    <x v="37"/>
    <n v="385000"/>
    <s v="Bennett Miller"/>
    <s v="Steven Zaillian"/>
    <s v="Brad Pitt"/>
    <s v="United States"/>
    <n v="50000000"/>
    <n v="110206216"/>
    <n v="149310066.76389503"/>
    <n v="220.412432"/>
    <n v="49002319.253001332"/>
    <s v="Columbia Pictures"/>
    <n v="133"/>
  </r>
  <r>
    <s v="The Girl with the Dragon Tattoo"/>
    <x v="0"/>
    <x v="6"/>
    <x v="31"/>
    <n v="224.9"/>
    <s v="December 21, 2011 (United States)"/>
    <x v="40"/>
    <n v="435000"/>
    <s v="David Fincher"/>
    <s v="Steven Zaillian"/>
    <s v="Daniel Craig"/>
    <s v="United States"/>
    <n v="90000000"/>
    <n v="232617430"/>
    <n v="315155762.20987099"/>
    <n v="258.46381111111111"/>
    <n v="103431493.99733214"/>
    <s v="Columbia Pictures"/>
    <n v="158"/>
  </r>
  <r>
    <s v="Just Go with It"/>
    <x v="8"/>
    <x v="3"/>
    <x v="31"/>
    <n v="224.9"/>
    <s v="February 11, 2011 (United States)"/>
    <x v="5"/>
    <n v="227000"/>
    <s v="Dennis Dugan"/>
    <s v="Allan Loeb"/>
    <s v="Adam Sandler"/>
    <s v="United States"/>
    <n v="80000000"/>
    <n v="214945591"/>
    <n v="291213524.13383722"/>
    <n v="268.68198875000002"/>
    <n v="95573851.044908836"/>
    <s v="Columbia Pictures"/>
    <n v="117"/>
  </r>
  <r>
    <s v="The Intouchables"/>
    <x v="0"/>
    <x v="5"/>
    <x v="31"/>
    <n v="224.9"/>
    <s v="November 2, 2011 (France)"/>
    <x v="55"/>
    <n v="785000"/>
    <s v="Olivier Nakache"/>
    <s v="Olivier Nakache"/>
    <s v="FranÃ§ois Cluzet"/>
    <s v="France"/>
    <n v="0"/>
    <n v="426588510"/>
    <n v="577952507.76789677"/>
    <n v="0"/>
    <n v="189679195.19786569"/>
    <s v="Quad Productions"/>
    <n v="112"/>
  </r>
  <r>
    <s v="Drive"/>
    <x v="0"/>
    <x v="6"/>
    <x v="31"/>
    <n v="224.9"/>
    <s v="September 16, 2011 (United States)"/>
    <x v="40"/>
    <n v="587000"/>
    <s v="Nicolas Winding Refn"/>
    <s v="Hossein Amini"/>
    <s v="Ryan Gosling"/>
    <s v="United States"/>
    <n v="15000000"/>
    <n v="77187281"/>
    <n v="104575209.07381058"/>
    <n v="514.58187333333331"/>
    <n v="34320711.871943086"/>
    <s v="FilmDistrict"/>
    <n v="100"/>
  </r>
  <r>
    <s v="Green Lantern"/>
    <x v="8"/>
    <x v="2"/>
    <x v="31"/>
    <n v="224.9"/>
    <s v="June 17, 2011 (United States)"/>
    <x v="30"/>
    <n v="272000"/>
    <s v="Martin Campbell"/>
    <s v="Greg Berlanti"/>
    <s v="Ryan Reynolds"/>
    <s v="United States"/>
    <n v="200000000"/>
    <n v="219851172"/>
    <n v="297859724.80391282"/>
    <n v="109.925586"/>
    <n v="97755078.701645166"/>
    <s v="Warner Bros."/>
    <n v="114"/>
  </r>
  <r>
    <s v="The Cabin in the Woods"/>
    <x v="0"/>
    <x v="4"/>
    <x v="31"/>
    <n v="224.9"/>
    <s v="April 13, 2012 (United States)"/>
    <x v="9"/>
    <n v="387000"/>
    <s v="Drew Goddard"/>
    <s v="Joss Whedon"/>
    <s v="Kristen Connolly"/>
    <s v="United States"/>
    <n v="30000000"/>
    <n v="69935600"/>
    <n v="94750454.957758993"/>
    <n v="233.11866666666666"/>
    <n v="31096309.470875945"/>
    <s v="Lionsgate"/>
    <n v="95"/>
  </r>
  <r>
    <s v="The Help"/>
    <x v="8"/>
    <x v="0"/>
    <x v="31"/>
    <n v="224.9"/>
    <s v="August 10, 2011 (United States)"/>
    <x v="45"/>
    <n v="436000"/>
    <s v="Tate Taylor"/>
    <s v="Tate Taylor"/>
    <s v="Emma Stone"/>
    <s v="United States"/>
    <n v="25000000"/>
    <n v="216639112"/>
    <n v="293507947.64962202"/>
    <n v="866.55644800000005"/>
    <n v="96326861.716318354"/>
    <s v="DreamWorks"/>
    <n v="146"/>
  </r>
  <r>
    <s v="Crazy, Stupid, Love."/>
    <x v="8"/>
    <x v="3"/>
    <x v="31"/>
    <n v="224.9"/>
    <s v="July 29, 2011 (United States)"/>
    <x v="34"/>
    <n v="487000"/>
    <s v="Glenn Ficarra"/>
    <s v="Dan Fogelman"/>
    <s v="Steve Carell"/>
    <s v="United States"/>
    <n v="50000000"/>
    <n v="145051197"/>
    <n v="196518896.06891951"/>
    <n v="290.102394"/>
    <n v="64495863.494886614"/>
    <s v="Carousel Productions (II)"/>
    <n v="118"/>
  </r>
  <r>
    <s v="No Strings Attached"/>
    <x v="0"/>
    <x v="3"/>
    <x v="31"/>
    <n v="224.9"/>
    <s v="January 21, 2011 (United States)"/>
    <x v="19"/>
    <n v="219000"/>
    <s v="Ivan Reitman"/>
    <s v="Elizabeth Meriwether"/>
    <s v="Natalie Portman"/>
    <s v="United States"/>
    <n v="25000000"/>
    <n v="149228077"/>
    <n v="202177834.86838594"/>
    <n v="596.91230800000005"/>
    <n v="66353080.035571359"/>
    <s v="Paramount Pictures"/>
    <n v="108"/>
  </r>
  <r>
    <s v="Pirates of the Caribbean: on Stranger Tides"/>
    <x v="8"/>
    <x v="2"/>
    <x v="31"/>
    <n v="224.9"/>
    <s v="May 20, 2011 (United States)"/>
    <x v="14"/>
    <n v="492000"/>
    <s v="Rob Marshall"/>
    <s v="Ted Elliott"/>
    <s v="Johnny Depp"/>
    <s v="United States"/>
    <n v="250000000"/>
    <n v="1045713802"/>
    <n v="1416758539.214762"/>
    <n v="418.28552080000003"/>
    <n v="464968342.37438858"/>
    <s v="Walt Disney Pictures"/>
    <n v="136"/>
  </r>
  <r>
    <s v="Sucker Punch"/>
    <x v="8"/>
    <x v="2"/>
    <x v="31"/>
    <n v="224.9"/>
    <s v="March 25, 2011 (United States)"/>
    <x v="22"/>
    <n v="235000"/>
    <s v="Zack Snyder"/>
    <s v="Zack Snyder"/>
    <s v="Emily Browning"/>
    <s v="United States"/>
    <n v="82000000"/>
    <n v="89792502"/>
    <n v="121653069.62827922"/>
    <n v="109.5030512195122"/>
    <n v="39925523.343708314"/>
    <s v="Warner Bros."/>
    <n v="110"/>
  </r>
  <r>
    <s v="Warrior"/>
    <x v="8"/>
    <x v="2"/>
    <x v="31"/>
    <n v="224.9"/>
    <s v="September 9, 2011 (United States)"/>
    <x v="31"/>
    <n v="445000"/>
    <s v="Gavin O'Connor"/>
    <s v="Gavin O'Connor"/>
    <s v="Tom Hardy"/>
    <s v="United States"/>
    <n v="25000000"/>
    <n v="23308615"/>
    <n v="31579079.548688304"/>
    <n v="93.234459999999999"/>
    <n v="10363990.662516674"/>
    <s v="Lionsgate"/>
    <n v="140"/>
  </r>
  <r>
    <s v="Kung Fu Panda 2"/>
    <x v="1"/>
    <x v="10"/>
    <x v="31"/>
    <n v="224.9"/>
    <s v="May 26, 2011 (United States)"/>
    <x v="13"/>
    <n v="262000"/>
    <s v="Jennifer Yuh Nelson"/>
    <s v="Jonathan Aibel"/>
    <s v="Jack Black"/>
    <s v="United States"/>
    <n v="150000000"/>
    <n v="665692281"/>
    <n v="901896122.81325018"/>
    <n v="443.79485399999999"/>
    <n v="295994789.23966205"/>
    <s v="DreamWorks Animation"/>
    <n v="90"/>
  </r>
  <r>
    <s v="Friends with Benefits"/>
    <x v="0"/>
    <x v="3"/>
    <x v="31"/>
    <n v="224.9"/>
    <s v="July 22, 2011 (United States)"/>
    <x v="16"/>
    <n v="348000"/>
    <s v="Will Gluck"/>
    <s v="Keith Merryman"/>
    <s v="Mila Kunis"/>
    <s v="United States"/>
    <n v="35000000"/>
    <n v="149542245"/>
    <n v="202603477.32992437"/>
    <n v="427.26355714285711"/>
    <n v="66492772.343263671"/>
    <s v="Screen Gems"/>
    <n v="109"/>
  </r>
  <r>
    <s v="Immortals"/>
    <x v="0"/>
    <x v="2"/>
    <x v="31"/>
    <n v="224.9"/>
    <s v="November 11, 2011 (United States)"/>
    <x v="22"/>
    <n v="163000"/>
    <s v="Tarsem Singh"/>
    <s v="Charley Parlapanides"/>
    <s v="Henry Cavill"/>
    <s v="United States"/>
    <n v="75000000"/>
    <n v="226904017"/>
    <n v="307415091.06224984"/>
    <n v="302.53868933333331"/>
    <n v="100891070.25344597"/>
    <s v="Relativity Media"/>
    <n v="110"/>
  </r>
  <r>
    <s v="X-Men: First Class"/>
    <x v="8"/>
    <x v="2"/>
    <x v="31"/>
    <n v="224.9"/>
    <s v="June 3, 2011 (United States)"/>
    <x v="3"/>
    <n v="657000"/>
    <s v="Matthew Vaughn"/>
    <s v="Ashley Miller"/>
    <s v="James McAvoy"/>
    <s v="United States"/>
    <n v="160000000"/>
    <n v="352616690"/>
    <n v="477733683.60604709"/>
    <n v="220.38543124999998"/>
    <n v="156788212.53890619"/>
    <s v="Twentieth Century Fox"/>
    <n v="131"/>
  </r>
  <r>
    <s v="Contagion"/>
    <x v="8"/>
    <x v="0"/>
    <x v="31"/>
    <n v="224.9"/>
    <s v="September 9, 2011 (United States)"/>
    <x v="17"/>
    <n v="290000"/>
    <s v="Steven Soderbergh"/>
    <s v="Scott Z. Burns"/>
    <s v="Matt Damon"/>
    <s v="United Arab Emirates"/>
    <n v="60000000"/>
    <n v="136515867"/>
    <n v="184955023.00978211"/>
    <n v="227.526445"/>
    <n v="60700696.754112937"/>
    <s v="Warner Bros."/>
    <n v="106"/>
  </r>
  <r>
    <s v="Bad Teacher"/>
    <x v="0"/>
    <x v="3"/>
    <x v="31"/>
    <n v="224.9"/>
    <s v="June 24, 2011 (United States)"/>
    <x v="41"/>
    <n v="196000"/>
    <s v="Jake Kasdan"/>
    <s v="Gene Stupnitsky"/>
    <s v="Cameron Diaz"/>
    <s v="United States"/>
    <n v="20000000"/>
    <n v="216197492"/>
    <n v="292909630.11293906"/>
    <n v="1080.9874600000001"/>
    <n v="96130498.888394833"/>
    <s v="Columbia Pictures"/>
    <n v="92"/>
  </r>
  <r>
    <s v="In Time"/>
    <x v="8"/>
    <x v="2"/>
    <x v="31"/>
    <n v="224.9"/>
    <s v="October 28, 2011 (United States)"/>
    <x v="17"/>
    <n v="379000"/>
    <s v="Andrew Niccol"/>
    <s v="Andrew Niccol"/>
    <s v="Justin Timberlake"/>
    <s v="United States"/>
    <n v="40000000"/>
    <n v="173930596"/>
    <n v="235645409.52067584"/>
    <n v="434.82649000000004"/>
    <n v="77336859.048465982"/>
    <s v="New Regency Productions"/>
    <n v="109"/>
  </r>
  <r>
    <s v="One Day"/>
    <x v="8"/>
    <x v="0"/>
    <x v="31"/>
    <n v="224.9"/>
    <s v="August 19, 2011 (United States)"/>
    <x v="9"/>
    <n v="143000"/>
    <s v="Lone Scherfig"/>
    <s v="David Nicholls"/>
    <s v="Anne Hathaway"/>
    <s v="United States"/>
    <n v="15000000"/>
    <n v="59389433"/>
    <n v="80462250.93419297"/>
    <n v="395.92955333333333"/>
    <n v="26407040.01778568"/>
    <s v="Focus Features"/>
    <n v="107"/>
  </r>
  <r>
    <s v="Scream 4"/>
    <x v="0"/>
    <x v="4"/>
    <x v="31"/>
    <n v="224.9"/>
    <s v="April 15, 2011 (United States)"/>
    <x v="10"/>
    <n v="131000"/>
    <s v="Wes Craven"/>
    <s v="Kevin Williamson"/>
    <s v="Neve Campbell"/>
    <s v="United States"/>
    <n v="40000000"/>
    <n v="97231420"/>
    <n v="131731496.99421965"/>
    <n v="243.07854999999998"/>
    <n v="43233179.190751441"/>
    <s v="Dimension Films"/>
    <n v="111"/>
  </r>
  <r>
    <s v="Shame"/>
    <x v="5"/>
    <x v="0"/>
    <x v="31"/>
    <n v="224.9"/>
    <s v="January 13, 2012 (United Kingdom)"/>
    <x v="13"/>
    <n v="187000"/>
    <s v="Steve McQueen"/>
    <s v="Steve McQueen"/>
    <s v="Michael Fassbender"/>
    <s v="United Kingdom"/>
    <n v="6500000"/>
    <n v="19123767"/>
    <n v="25909345.508670516"/>
    <n v="294.21179999999998"/>
    <n v="8503231.2138728313"/>
    <s v="Fox Searchlight Pictures"/>
    <n v="101"/>
  </r>
  <r>
    <s v="Mission: Impossible - Ghost Protocol"/>
    <x v="8"/>
    <x v="2"/>
    <x v="31"/>
    <n v="224.9"/>
    <s v="December 21, 2011 (United States)"/>
    <x v="34"/>
    <n v="466000"/>
    <s v="Brad Bird"/>
    <s v="Bruce Geller"/>
    <s v="Tom Cruise"/>
    <s v="United States"/>
    <n v="145000000"/>
    <n v="694713380"/>
    <n v="941214614.87772334"/>
    <n v="479.11267586206901"/>
    <n v="308898790.57358825"/>
    <s v="Paramount Pictures"/>
    <n v="132"/>
  </r>
  <r>
    <s v="Super 8"/>
    <x v="8"/>
    <x v="16"/>
    <x v="31"/>
    <n v="224.9"/>
    <s v="June 10, 2011 (United States)"/>
    <x v="9"/>
    <n v="343000"/>
    <s v="J.J. Abrams"/>
    <s v="J.J. Abrams"/>
    <s v="Elle Fanning"/>
    <s v="United States"/>
    <n v="50000000"/>
    <n v="260095986"/>
    <n v="352384379.43174738"/>
    <n v="520.19197200000008"/>
    <n v="115649615.82925744"/>
    <s v="Paramount Pictures"/>
    <n v="112"/>
  </r>
  <r>
    <s v="We Need to Talk About Kevin"/>
    <x v="0"/>
    <x v="0"/>
    <x v="31"/>
    <n v="224.9"/>
    <s v="October 21, 2011 (United Kingdom)"/>
    <x v="24"/>
    <n v="142000"/>
    <s v="Lynne Ramsay"/>
    <s v="Lynne Ramsay"/>
    <s v="Tilda Swinton"/>
    <s v="United Kingdom"/>
    <n v="7000000"/>
    <n v="9232318"/>
    <n v="12508169.384615384"/>
    <n v="131.89025714285714"/>
    <n v="4105076.923076923"/>
    <s v="BBC Films"/>
    <n v="112"/>
  </r>
  <r>
    <s v="Limitless"/>
    <x v="8"/>
    <x v="9"/>
    <x v="31"/>
    <n v="224.9"/>
    <s v="March 18, 2011 (United States)"/>
    <x v="34"/>
    <n v="538000"/>
    <s v="Neil Burger"/>
    <s v="Leslie Dixon"/>
    <s v="Bradley Cooper"/>
    <s v="United States"/>
    <n v="27000000"/>
    <n v="161849455"/>
    <n v="219277585.32014227"/>
    <n v="599.44242592592593"/>
    <n v="71965075.589150727"/>
    <s v="Relativity Media"/>
    <n v="105"/>
  </r>
  <r>
    <s v="Unknown"/>
    <x v="8"/>
    <x v="2"/>
    <x v="31"/>
    <n v="224.9"/>
    <s v="February 18, 2011 (United States)"/>
    <x v="8"/>
    <n v="253000"/>
    <s v="Jaume Collet-Serra"/>
    <s v="Oliver Butcher"/>
    <s v="Liam Neeson"/>
    <s v="United Kingdom"/>
    <n v="30000000"/>
    <n v="135710029"/>
    <n v="183863254.05202311"/>
    <n v="452.36676333333332"/>
    <n v="60342387.283236988"/>
    <s v="Dark Castle Entertainment"/>
    <n v="113"/>
  </r>
  <r>
    <s v="Transformers: Dark of the Moon"/>
    <x v="8"/>
    <x v="2"/>
    <x v="31"/>
    <n v="224.9"/>
    <s v="June 29, 2011 (United States)"/>
    <x v="19"/>
    <n v="390000"/>
    <s v="Michael Bay"/>
    <s v="Ehren Kruger"/>
    <s v="Shia LaBeouf"/>
    <s v="United States"/>
    <n v="195000000"/>
    <n v="1123794079"/>
    <n v="1522543601.0284569"/>
    <n v="576.30465589743596"/>
    <n v="499686117.83014673"/>
    <s v="Paramount Pictures"/>
    <n v="154"/>
  </r>
  <r>
    <s v="Cowboys &amp; Aliens"/>
    <x v="8"/>
    <x v="2"/>
    <x v="31"/>
    <n v="224.9"/>
    <s v="July 29, 2011 (United States)"/>
    <x v="22"/>
    <n v="211000"/>
    <s v="Jon Favreau"/>
    <s v="Roberto Orci"/>
    <s v="Daniel Craig"/>
    <s v="United States"/>
    <n v="163000000"/>
    <n v="174822325"/>
    <n v="236853545.69808802"/>
    <n v="107.25296012269938"/>
    <n v="77733359.270787016"/>
    <s v="Universal Pictures"/>
    <n v="119"/>
  </r>
  <r>
    <s v="Tinker Tailor Soldier Spy"/>
    <x v="0"/>
    <x v="0"/>
    <x v="31"/>
    <n v="224.9"/>
    <s v="January 6, 2012 (United States)"/>
    <x v="12"/>
    <n v="192000"/>
    <s v="Tomas Alfredson"/>
    <s v="John le CarrÃ©"/>
    <s v="Gary Oldman"/>
    <s v="United Kingdom"/>
    <n v="0"/>
    <n v="81529126"/>
    <n v="110457646.47487772"/>
    <n v="0"/>
    <n v="36251278.79057359"/>
    <s v="StudioCanal"/>
    <n v="122"/>
  </r>
  <r>
    <s v="The Twilight Saga: Breaking Dawn - Part 1"/>
    <x v="8"/>
    <x v="1"/>
    <x v="31"/>
    <n v="224.9"/>
    <s v="November 18, 2011 (United States)"/>
    <x v="38"/>
    <n v="228000"/>
    <s v="Bill Condon"/>
    <s v="Melissa Rosenberg"/>
    <s v="Kristen Stewart"/>
    <s v="United States"/>
    <n v="110000000"/>
    <n v="712205856"/>
    <n v="964913847.59092915"/>
    <n v="647.45986909090914"/>
    <n v="316676681.19164073"/>
    <s v="Summit Entertainment"/>
    <n v="117"/>
  </r>
  <r>
    <s v="Conan the Barbarian"/>
    <x v="0"/>
    <x v="2"/>
    <x v="31"/>
    <n v="224.9"/>
    <s v="August 19, 2011 (United States)"/>
    <x v="33"/>
    <n v="96000"/>
    <s v="Marcus Nispel"/>
    <s v="Thomas Dean Donnelly"/>
    <s v="Jason Momoa"/>
    <s v="United States"/>
    <n v="90000000"/>
    <n v="63523283"/>
    <n v="86062891.64117384"/>
    <n v="70.581425555555555"/>
    <n v="28245123.610493552"/>
    <s v="Lionsgate"/>
    <n v="113"/>
  </r>
  <r>
    <s v="Cars 2"/>
    <x v="2"/>
    <x v="10"/>
    <x v="31"/>
    <n v="224.9"/>
    <s v="June 24, 2011 (United States)"/>
    <x v="10"/>
    <n v="168000"/>
    <s v="John Lasseter"/>
    <s v="John Lasseter"/>
    <s v="Owen Wilson"/>
    <s v="United States"/>
    <n v="200000000"/>
    <n v="559852396"/>
    <n v="758501667.67985761"/>
    <n v="279.926198"/>
    <n v="248933924.41084924"/>
    <s v="Walt Disney Pictures"/>
    <n v="106"/>
  </r>
  <r>
    <s v="Rango"/>
    <x v="1"/>
    <x v="10"/>
    <x v="31"/>
    <n v="224.9"/>
    <s v="March 4, 2011 (United States)"/>
    <x v="13"/>
    <n v="245000"/>
    <s v="Gore Verbinski"/>
    <s v="John Logan"/>
    <s v="Johnny Depp"/>
    <s v="United States"/>
    <n v="135000000"/>
    <n v="245724603"/>
    <n v="332913679.56469536"/>
    <n v="182.01822444444446"/>
    <n v="109259494.44197421"/>
    <s v="Paramount Pictures"/>
    <n v="107"/>
  </r>
  <r>
    <s v="Melancholia"/>
    <x v="0"/>
    <x v="0"/>
    <x v="31"/>
    <n v="224.9"/>
    <s v="May 26, 2011 (Denmark)"/>
    <x v="13"/>
    <n v="172000"/>
    <s v="Lars von Trier"/>
    <s v="Lars von Trier"/>
    <s v="Kirsten Dunst"/>
    <s v="Denmark"/>
    <n v="7400000"/>
    <n v="17039814"/>
    <n v="23085955.205869272"/>
    <n v="230.26775675675677"/>
    <n v="7576618.0524677634"/>
    <s v="Zentropa Entertainments"/>
    <n v="135"/>
  </r>
  <r>
    <s v="Source Code"/>
    <x v="8"/>
    <x v="2"/>
    <x v="31"/>
    <n v="224.9"/>
    <s v="April 1, 2011 (United States)"/>
    <x v="24"/>
    <n v="495000"/>
    <s v="Duncan Jones"/>
    <s v="Ben Ripley"/>
    <s v="Jake Gyllenhaal"/>
    <s v="United States"/>
    <n v="32000000"/>
    <n v="147332697"/>
    <n v="199609927.860827"/>
    <n v="460.41467812499997"/>
    <n v="65510314.361938633"/>
    <s v="Summit Entertainment"/>
    <n v="93"/>
  </r>
  <r>
    <s v="Real Steel"/>
    <x v="8"/>
    <x v="2"/>
    <x v="31"/>
    <n v="224.9"/>
    <s v="October 7, 2011 (United States)"/>
    <x v="9"/>
    <n v="306000"/>
    <s v="Shawn Levy"/>
    <s v="John Gatins"/>
    <s v="Hugh Jackman"/>
    <s v="United States"/>
    <n v="110000000"/>
    <n v="299268508"/>
    <n v="405456266.73010224"/>
    <n v="272.06227999999999"/>
    <n v="133067366.82970208"/>
    <s v="Dreamworks Pictures"/>
    <n v="127"/>
  </r>
  <r>
    <s v="Horrible Bosses"/>
    <x v="0"/>
    <x v="3"/>
    <x v="31"/>
    <n v="224.9"/>
    <s v="July 8, 2011 (United States)"/>
    <x v="8"/>
    <n v="428000"/>
    <s v="Seth Gordon"/>
    <s v="Michael Markowitz"/>
    <s v="Jason Bateman"/>
    <s v="United States"/>
    <n v="35000000"/>
    <n v="209838559"/>
    <n v="284294392.74032903"/>
    <n v="599.53874000000008"/>
    <n v="93303049.799911067"/>
    <s v="New Line Cinema"/>
    <n v="98"/>
  </r>
  <r>
    <s v="Rio"/>
    <x v="1"/>
    <x v="10"/>
    <x v="31"/>
    <n v="224.9"/>
    <s v="April 15, 2011 (United States)"/>
    <x v="15"/>
    <n v="212000"/>
    <s v="Carlos Saldanha"/>
    <s v="Carlos Saldanha"/>
    <s v="Jesse Eisenberg"/>
    <s v="United States"/>
    <n v="90000000"/>
    <n v="483866518"/>
    <n v="655554148.6642952"/>
    <n v="537.62946444444447"/>
    <n v="215147406.84748775"/>
    <s v="Twentieth Century Fox Animation"/>
    <n v="96"/>
  </r>
  <r>
    <s v="The Skin I Live In"/>
    <x v="0"/>
    <x v="0"/>
    <x v="31"/>
    <n v="224.9"/>
    <s v="September 2, 2011 (Spain)"/>
    <x v="37"/>
    <n v="143000"/>
    <s v="Pedro AlmodÃ³var"/>
    <s v="Thierry Jonquet"/>
    <s v="Antonio Banderas"/>
    <s v="Spain"/>
    <n v="0"/>
    <n v="33750478"/>
    <n v="45725969.971542902"/>
    <n v="0"/>
    <n v="15006882.169853268"/>
    <s v="Blue Haze Entertainment"/>
    <n v="120"/>
  </r>
  <r>
    <s v="Sherlock Holmes: A Game of Shadows"/>
    <x v="8"/>
    <x v="2"/>
    <x v="31"/>
    <n v="224.9"/>
    <s v="December 16, 2011 (United States)"/>
    <x v="24"/>
    <n v="429000"/>
    <s v="Guy Ritchie"/>
    <s v="Michele Mulroney"/>
    <s v="Robert Downey Jr."/>
    <s v="United States"/>
    <n v="125000000"/>
    <n v="543848418"/>
    <n v="736819088.32636714"/>
    <n v="435.07873439999997"/>
    <n v="241817882.61449531"/>
    <s v="Warner Bros."/>
    <n v="129"/>
  </r>
  <r>
    <s v="The Three Musketeers"/>
    <x v="8"/>
    <x v="2"/>
    <x v="31"/>
    <n v="224.9"/>
    <s v="October 21, 2011 (United States)"/>
    <x v="46"/>
    <n v="105000"/>
    <s v="Paul W.S. Anderson"/>
    <s v="Alex Litvak"/>
    <s v="Logan Lerman"/>
    <s v="United States"/>
    <n v="75000000"/>
    <n v="132274484"/>
    <n v="179208693.97421074"/>
    <n v="176.36597866666665"/>
    <n v="58814799.466429524"/>
    <s v="Summit Entertainment"/>
    <n v="110"/>
  </r>
  <r>
    <s v="Sleeping Beauty"/>
    <x v="4"/>
    <x v="0"/>
    <x v="31"/>
    <n v="224.9"/>
    <s v="December 2, 2011 (United States)"/>
    <x v="11"/>
    <n v="32000"/>
    <s v="Julia Leigh"/>
    <s v="Julia Leigh"/>
    <s v="Emily Browning"/>
    <s v="Australia"/>
    <n v="0"/>
    <n v="408680"/>
    <n v="553689.62205424625"/>
    <n v="0"/>
    <n v="181716.3183637172"/>
    <s v="Screen Australia"/>
    <n v="101"/>
  </r>
  <r>
    <s v="Tower Heist"/>
    <x v="8"/>
    <x v="2"/>
    <x v="31"/>
    <n v="224.9"/>
    <s v="November 4, 2011 (United States)"/>
    <x v="19"/>
    <n v="137000"/>
    <s v="Brett Ratner"/>
    <s v="Adam Cooper"/>
    <s v="Eddie Murphy"/>
    <s v="United States"/>
    <n v="75000000"/>
    <n v="152930623"/>
    <n v="207194134.40684748"/>
    <n v="203.90749733333334"/>
    <n v="67999387.727879047"/>
    <s v="Universal Pictures"/>
    <n v="104"/>
  </r>
  <r>
    <s v="Paul"/>
    <x v="0"/>
    <x v="1"/>
    <x v="31"/>
    <n v="224.9"/>
    <s v="March 18, 2011 (United States)"/>
    <x v="9"/>
    <n v="240000"/>
    <s v="Greg Mottola"/>
    <s v="Simon Pegg"/>
    <s v="Simon Pegg"/>
    <s v="United States"/>
    <n v="40000000"/>
    <n v="97984015"/>
    <n v="132751131.0382392"/>
    <n v="244.96003750000003"/>
    <n v="43567814.584259667"/>
    <s v="Universal Pictures"/>
    <n v="104"/>
  </r>
  <r>
    <s v="We Bought a Zoo"/>
    <x v="1"/>
    <x v="3"/>
    <x v="31"/>
    <n v="224.9"/>
    <s v="December 23, 2011 (United States)"/>
    <x v="12"/>
    <n v="138000"/>
    <s v="Cameron Crowe"/>
    <s v="Aline Brosh McKenna"/>
    <s v="Matt Damon"/>
    <s v="United States"/>
    <n v="50000000"/>
    <n v="120081841"/>
    <n v="162689804.1471765"/>
    <n v="240.16368199999997"/>
    <n v="53393437.527790129"/>
    <s v="Twentieth Century Fox"/>
    <n v="124"/>
  </r>
  <r>
    <s v="Rise of the Planet of the Apes"/>
    <x v="8"/>
    <x v="2"/>
    <x v="31"/>
    <n v="224.9"/>
    <s v="August 5, 2011 (United States)"/>
    <x v="24"/>
    <n v="504000"/>
    <s v="Rupert Wyatt"/>
    <s v="Rick Jaffa"/>
    <s v="James Franco"/>
    <s v="United States"/>
    <n v="93000000"/>
    <n v="481800873"/>
    <n v="652755562.48599374"/>
    <n v="518.06545483870968"/>
    <n v="214228934.19297466"/>
    <s v="Twentieth Century Fox"/>
    <n v="105"/>
  </r>
  <r>
    <s v="Your Highness"/>
    <x v="0"/>
    <x v="1"/>
    <x v="31"/>
    <n v="224.9"/>
    <s v="April 8, 2011 (United States)"/>
    <x v="30"/>
    <n v="99000"/>
    <s v="David Gordon Green"/>
    <s v="Danny McBride"/>
    <s v="Danny McBride"/>
    <s v="United States"/>
    <n v="49900000"/>
    <n v="28013733"/>
    <n v="37953688.061805241"/>
    <n v="56.139745490981966"/>
    <n v="12456084.037349932"/>
    <s v="Universal Pictures"/>
    <n v="102"/>
  </r>
  <r>
    <s v="The Lincoln Lawyer"/>
    <x v="0"/>
    <x v="6"/>
    <x v="31"/>
    <n v="224.9"/>
    <s v="March 18, 2011 (United States)"/>
    <x v="4"/>
    <n v="221000"/>
    <s v="Brad Furman"/>
    <s v="John Romano"/>
    <s v="Matthew McConaughey"/>
    <s v="United States"/>
    <n v="40000000"/>
    <n v="86752352"/>
    <n v="117534200.33081368"/>
    <n v="216.88087999999999"/>
    <n v="38573744.775455758"/>
    <s v="Lionsgate"/>
    <n v="118"/>
  </r>
  <r>
    <s v="Colombiana"/>
    <x v="8"/>
    <x v="2"/>
    <x v="31"/>
    <n v="224.9"/>
    <s v="August 26, 2011 (United States)"/>
    <x v="5"/>
    <n v="97000"/>
    <s v="Olivier Megaton"/>
    <s v="Luc Besson"/>
    <s v="Zoe Saldana"/>
    <s v="France"/>
    <n v="40000000"/>
    <n v="71508440"/>
    <n v="96881376.914184064"/>
    <n v="178.77110000000002"/>
    <n v="31795660.293463759"/>
    <s v="EuropaCorp"/>
    <n v="108"/>
  </r>
  <r>
    <s v="Larry Crowne"/>
    <x v="8"/>
    <x v="3"/>
    <x v="31"/>
    <n v="224.9"/>
    <s v="July 1, 2011 (United States)"/>
    <x v="10"/>
    <n v="65000"/>
    <s v="Tom Hanks"/>
    <s v="Tom Hanks"/>
    <s v="Tom Hanks"/>
    <s v="United States"/>
    <n v="30000000"/>
    <n v="75055070"/>
    <n v="101686437.65673631"/>
    <n v="250.18356666666665"/>
    <n v="33372641.173855044"/>
    <s v="Universal Pictures"/>
    <n v="98"/>
  </r>
  <r>
    <s v="Abduction"/>
    <x v="8"/>
    <x v="2"/>
    <x v="31"/>
    <n v="224.9"/>
    <s v="September 23, 2011 (United States)"/>
    <x v="27"/>
    <n v="78000"/>
    <s v="John Singleton"/>
    <s v="Shawn Christensen"/>
    <s v="Taylor Lautner"/>
    <s v="United States"/>
    <n v="35000000"/>
    <n v="82087155"/>
    <n v="111213677.76122721"/>
    <n v="234.53472857142859"/>
    <n v="36499401.956425078"/>
    <s v="Lionsgate"/>
    <n v="106"/>
  </r>
  <r>
    <s v="A Separation"/>
    <x v="8"/>
    <x v="0"/>
    <x v="31"/>
    <n v="224.9"/>
    <s v="March 16, 2011 (Iran)"/>
    <x v="28"/>
    <n v="227000"/>
    <s v="Asghar Farhadi"/>
    <s v="Asghar Farhadi"/>
    <s v="Payman Maadi"/>
    <s v="Iran"/>
    <n v="500000"/>
    <n v="22926076"/>
    <n v="31060806.390395727"/>
    <n v="4585.2151999999996"/>
    <n v="10193897.732325478"/>
    <s v="Asghar Farhadi Productions"/>
    <n v="123"/>
  </r>
  <r>
    <s v="Hugo"/>
    <x v="1"/>
    <x v="0"/>
    <x v="31"/>
    <n v="224.9"/>
    <s v="November 23, 2011 (United States)"/>
    <x v="24"/>
    <n v="310000"/>
    <s v="Martin Scorsese"/>
    <s v="John Logan"/>
    <s v="Asa Butterfield"/>
    <s v="United Kingdom"/>
    <n v="150000000"/>
    <n v="185770310"/>
    <n v="251686142.53890616"/>
    <n v="123.84687333333333"/>
    <n v="82601293.908403724"/>
    <s v="Paramount Pictures"/>
    <n v="126"/>
  </r>
  <r>
    <s v="The Adjustment Bureau"/>
    <x v="8"/>
    <x v="11"/>
    <x v="31"/>
    <n v="224.9"/>
    <s v="March 4, 2011 (United States)"/>
    <x v="9"/>
    <n v="248000"/>
    <s v="George Nolfi"/>
    <s v="George Nolfi"/>
    <s v="Matt Damon"/>
    <s v="United States"/>
    <n v="50200000"/>
    <n v="127869379"/>
    <n v="173240550.38372609"/>
    <n v="254.71987848605576"/>
    <n v="56856104.490884833"/>
    <s v="Universal Pictures"/>
    <n v="106"/>
  </r>
  <r>
    <s v="10 Years"/>
    <x v="8"/>
    <x v="3"/>
    <x v="31"/>
    <n v="224.9"/>
    <s v="October 5, 2012 (United States)"/>
    <x v="10"/>
    <n v="25000"/>
    <s v="Jamie Linden"/>
    <s v="Jamie Linden"/>
    <s v="Channing Tatum"/>
    <s v="United States"/>
    <n v="0"/>
    <n v="285984"/>
    <n v="387458.09159626497"/>
    <n v="0"/>
    <n v="127160.51578479324"/>
    <s v="Anchor Bay Films"/>
    <n v="100"/>
  </r>
  <r>
    <s v="The Tree of Life"/>
    <x v="8"/>
    <x v="0"/>
    <x v="31"/>
    <n v="224.9"/>
    <s v="May 17, 2011 (France)"/>
    <x v="8"/>
    <n v="171000"/>
    <s v="Terrence Malick"/>
    <s v="Terrence Malick"/>
    <s v="Brad Pitt"/>
    <s v="United States"/>
    <n v="32000000"/>
    <n v="58409247"/>
    <n v="79134271.057803452"/>
    <n v="182.52889687500002"/>
    <n v="25971208.092485547"/>
    <s v="Cottonwood Pictures"/>
    <n v="139"/>
  </r>
  <r>
    <s v="The Deep Blue Sea"/>
    <x v="0"/>
    <x v="0"/>
    <x v="31"/>
    <n v="224.9"/>
    <s v="November 25, 2011 (United Kingdom)"/>
    <x v="19"/>
    <n v="15000"/>
    <s v="Terence Davies"/>
    <s v="Terence Rattigan"/>
    <s v="Rachel Weisz"/>
    <s v="United Kingdom"/>
    <n v="0"/>
    <n v="3143514"/>
    <n v="4258909.3632725654"/>
    <n v="0"/>
    <n v="1397738.5504668741"/>
    <s v="Camberwell / Fly Films"/>
    <n v="98"/>
  </r>
  <r>
    <s v="Killer Joe"/>
    <x v="9"/>
    <x v="6"/>
    <x v="31"/>
    <n v="224.9"/>
    <s v="June 29, 2012 (United Kingdom)"/>
    <x v="17"/>
    <n v="75000"/>
    <s v="William Friedkin"/>
    <s v="Tracy Letts"/>
    <s v="Matthew McConaughey"/>
    <s v="United States"/>
    <n v="11000000"/>
    <n v="4633668"/>
    <n v="6277806.3121387279"/>
    <n v="42.124254545454548"/>
    <n v="2060323.6994219653"/>
    <s v="Voltage Pictures"/>
    <n v="102"/>
  </r>
  <r>
    <s v="Jane Eyre"/>
    <x v="8"/>
    <x v="0"/>
    <x v="31"/>
    <n v="224.9"/>
    <s v="April 22, 2011 (United States)"/>
    <x v="4"/>
    <n v="83000"/>
    <s v="Cary Joji Fukunaga"/>
    <s v="Charlotte BrontÃ«"/>
    <s v="Mia Wasikowska"/>
    <s v="United Kingdom"/>
    <n v="0"/>
    <n v="34710627"/>
    <n v="47026803.232103154"/>
    <n v="0"/>
    <n v="15433804.802134281"/>
    <s v="Focus Features"/>
    <n v="120"/>
  </r>
  <r>
    <s v="Kill the Irishman"/>
    <x v="0"/>
    <x v="5"/>
    <x v="31"/>
    <n v="224.9"/>
    <s v="May 11, 2012 (Mexico)"/>
    <x v="12"/>
    <n v="47000"/>
    <s v="Jonathan Hensleigh"/>
    <s v="Jonathan Hensleigh"/>
    <s v="Ray Stevenson"/>
    <s v="United States"/>
    <n v="12000000"/>
    <n v="1188194"/>
    <n v="1609794.1831925299"/>
    <n v="9.9016166666666674"/>
    <n v="528321.03156958648"/>
    <s v="Anchor Bay Films"/>
    <n v="106"/>
  </r>
  <r>
    <s v="War Horse"/>
    <x v="8"/>
    <x v="2"/>
    <x v="31"/>
    <n v="224.9"/>
    <s v="December 25, 2011 (United States)"/>
    <x v="13"/>
    <n v="150000"/>
    <s v="Steven Spielberg"/>
    <s v="Lee Hall"/>
    <s v="Jeremy Irvine"/>
    <s v="United States"/>
    <n v="66000000"/>
    <n v="177584879"/>
    <n v="240596321.17074251"/>
    <n v="269.06799848484849"/>
    <n v="78961706.980880395"/>
    <s v="Dreamworks Pictures"/>
    <n v="146"/>
  </r>
  <r>
    <s v="The Change-Up"/>
    <x v="0"/>
    <x v="3"/>
    <x v="31"/>
    <n v="224.9"/>
    <s v="August 5, 2011 (United States)"/>
    <x v="21"/>
    <n v="172000"/>
    <s v="David Dobkin"/>
    <s v="Jon Lucas"/>
    <s v="Jason Bateman"/>
    <s v="United States"/>
    <n v="52000000"/>
    <n v="75450437"/>
    <n v="102222090.50200088"/>
    <n v="145.09699423076924"/>
    <n v="33548437.972432189"/>
    <s v="Universal Pictures"/>
    <n v="112"/>
  </r>
  <r>
    <s v="The Raid: Redemption"/>
    <x v="0"/>
    <x v="2"/>
    <x v="31"/>
    <n v="224.9"/>
    <s v="April 13, 2012 (United States)"/>
    <x v="37"/>
    <n v="195000"/>
    <s v="Gareth Evans"/>
    <s v="Gareth Evans"/>
    <s v="Iko Uwais"/>
    <s v="Indonesia"/>
    <n v="1100000"/>
    <n v="9148519"/>
    <n v="12394636.457536682"/>
    <n v="831.68354545454554"/>
    <n v="4067816.3628279231"/>
    <s v="Pt. Merantau Films"/>
    <n v="101"/>
  </r>
  <r>
    <s v="Margin Call"/>
    <x v="0"/>
    <x v="0"/>
    <x v="31"/>
    <n v="224.9"/>
    <s v="September 29, 2011 (Germany)"/>
    <x v="12"/>
    <n v="121000"/>
    <s v="J.C. Chandor"/>
    <s v="J.C. Chandor"/>
    <s v="Zachary Quinto"/>
    <s v="United States"/>
    <n v="3500000"/>
    <n v="19504039"/>
    <n v="26424547.280124497"/>
    <n v="557.25825714285713"/>
    <n v="8672316.1405068915"/>
    <s v="Before The Door Pictures"/>
    <n v="107"/>
  </r>
  <r>
    <s v="Martha Marcy May Marlene"/>
    <x v="0"/>
    <x v="0"/>
    <x v="31"/>
    <n v="224.9"/>
    <s v="December 21, 2011 (Sweden)"/>
    <x v="15"/>
    <n v="50000"/>
    <s v="Sean Durkin"/>
    <s v="Sean Durkin"/>
    <s v="Elizabeth Olsen"/>
    <s v="United States"/>
    <n v="0"/>
    <n v="4778439"/>
    <n v="6473945.5904846592"/>
    <n v="0"/>
    <n v="2124694.9755446864"/>
    <s v="Fox Searchlight Pictures"/>
    <n v="102"/>
  </r>
  <r>
    <s v="Hanna"/>
    <x v="8"/>
    <x v="2"/>
    <x v="31"/>
    <n v="224.9"/>
    <s v="April 8, 2011 (United States)"/>
    <x v="8"/>
    <n v="193000"/>
    <s v="Joe Wright"/>
    <s v="Seth Lochhead"/>
    <s v="Saoirse Ronan"/>
    <s v="United States"/>
    <n v="30000000"/>
    <n v="63782078"/>
    <n v="86413513.413072467"/>
    <n v="212.60692666666668"/>
    <n v="28360194.753223654"/>
    <s v="Focus Features"/>
    <n v="111"/>
  </r>
  <r>
    <s v="50/50"/>
    <x v="0"/>
    <x v="3"/>
    <x v="31"/>
    <n v="224.9"/>
    <s v="September 30, 2011 (United States)"/>
    <x v="37"/>
    <n v="320000"/>
    <s v="Jonathan Levine"/>
    <s v="Will Reiser"/>
    <s v="Joseph Gordon-Levitt"/>
    <s v="United States"/>
    <n v="8000000"/>
    <n v="41097853"/>
    <n v="55680372.650511332"/>
    <n v="513.72316250000006"/>
    <n v="18273834.148510449"/>
    <s v="Summit Entertainment"/>
    <n v="100"/>
  </r>
  <r>
    <s v="The Descendants"/>
    <x v="0"/>
    <x v="3"/>
    <x v="31"/>
    <n v="224.9"/>
    <s v="December 9, 2011 (United States)"/>
    <x v="4"/>
    <n v="235000"/>
    <s v="Alexander Payne"/>
    <s v="Alexander Payne"/>
    <s v="George Clooney"/>
    <s v="United States"/>
    <n v="20000000"/>
    <n v="177243185"/>
    <n v="240133385.81369495"/>
    <n v="886.21592499999997"/>
    <n v="78809775.45575811"/>
    <s v="Fox Searchlight Pictures"/>
    <n v="115"/>
  </r>
  <r>
    <s v="The Adventures of Tintin"/>
    <x v="1"/>
    <x v="10"/>
    <x v="31"/>
    <n v="224.9"/>
    <s v="December 21, 2011 (United States)"/>
    <x v="4"/>
    <n v="221000"/>
    <s v="Steven Spielberg"/>
    <s v="HergÃ©"/>
    <s v="Jamie Bell"/>
    <s v="United States"/>
    <n v="135000000"/>
    <n v="373993951"/>
    <n v="506696117.69542015"/>
    <n v="277.03255629629632"/>
    <n v="166293441.97421074"/>
    <s v="Columbia Pictures"/>
    <n v="107"/>
  </r>
  <r>
    <s v="The Darkest Hour"/>
    <x v="8"/>
    <x v="2"/>
    <x v="31"/>
    <n v="224.9"/>
    <s v="December 25, 2011 (United States)"/>
    <x v="38"/>
    <n v="59000"/>
    <s v="Chris Gorak"/>
    <s v="Jon Spaihts"/>
    <s v="Emile Hirsch"/>
    <s v="United States"/>
    <n v="30000000"/>
    <n v="64626786"/>
    <n v="87557944.393952861"/>
    <n v="215.42261999999999"/>
    <n v="28735787.461093817"/>
    <s v="Summit Entertainment"/>
    <n v="89"/>
  </r>
  <r>
    <s v="Final Destination 5"/>
    <x v="0"/>
    <x v="2"/>
    <x v="31"/>
    <n v="224.9"/>
    <s v="August 12, 2011 (United States)"/>
    <x v="1"/>
    <n v="109000"/>
    <s v="Steven Quale"/>
    <s v="Eric Heisserer"/>
    <s v="Nicholas D'Agosto"/>
    <s v="United States"/>
    <n v="40000000"/>
    <n v="157887643"/>
    <n v="213910025.88750553"/>
    <n v="394.71910750000001"/>
    <n v="70203487.327701196"/>
    <s v="New Line Cinema"/>
    <n v="92"/>
  </r>
  <r>
    <s v="I Am Number Four"/>
    <x v="8"/>
    <x v="2"/>
    <x v="31"/>
    <n v="224.9"/>
    <s v="February 18, 2011 (United States)"/>
    <x v="10"/>
    <n v="230000"/>
    <s v="D.J. Caruso"/>
    <s v="Alfred Gough"/>
    <s v="Alex Pettyfer"/>
    <s v="United States"/>
    <n v="60000000"/>
    <n v="149878437"/>
    <n v="203058958.44330812"/>
    <n v="249.79739499999999"/>
    <n v="66642257.447754554"/>
    <s v="Dreamworks Pictures"/>
    <n v="111"/>
  </r>
  <r>
    <s v="Footloose"/>
    <x v="8"/>
    <x v="3"/>
    <x v="31"/>
    <n v="224.9"/>
    <s v="October 14, 2011 (United States)"/>
    <x v="23"/>
    <n v="47000"/>
    <s v="Craig Brewer"/>
    <s v="Dean Pitchford"/>
    <s v="Kenny Wormald"/>
    <s v="United States"/>
    <n v="24000000"/>
    <n v="63543328"/>
    <n v="86090049.095598027"/>
    <n v="264.76386666666667"/>
    <n v="28254036.460649177"/>
    <s v="Paramount Pictures"/>
    <n v="113"/>
  </r>
  <r>
    <s v="You're Next"/>
    <x v="0"/>
    <x v="4"/>
    <x v="31"/>
    <n v="224.9"/>
    <s v="August 23, 2013 (United States)"/>
    <x v="14"/>
    <n v="92000"/>
    <s v="Adam Wingard"/>
    <s v="Simon Barrett"/>
    <s v="Sharni Vinson"/>
    <s v="United States"/>
    <n v="1000000"/>
    <n v="26895481"/>
    <n v="36438653.004446417"/>
    <n v="2689.5481"/>
    <n v="11958862.160960427"/>
    <s v="Snoot Entertainment"/>
    <n v="95"/>
  </r>
  <r>
    <s v="Zindagi Na Milegi Dobara"/>
    <x v="4"/>
    <x v="3"/>
    <x v="31"/>
    <n v="224.9"/>
    <s v="July 15, 2011 (India)"/>
    <x v="7"/>
    <n v="71000"/>
    <s v="Zoya Akhtar"/>
    <s v="Farhan Akhtar"/>
    <s v="Hrithik Roshan"/>
    <s v="India"/>
    <n v="0"/>
    <n v="5192743"/>
    <n v="7035254.7447754545"/>
    <n v="0"/>
    <n v="2308911.9608714981"/>
    <s v="Eros Worldwide"/>
    <n v="155"/>
  </r>
  <r>
    <s v="The Hunter"/>
    <x v="0"/>
    <x v="1"/>
    <x v="31"/>
    <n v="224.9"/>
    <s v="October 6, 2011 (Australia)"/>
    <x v="17"/>
    <n v="38000"/>
    <s v="Daniel Nettheim"/>
    <s v="Alice Addison"/>
    <s v="Willem Dafoe"/>
    <s v="Australia"/>
    <n v="0"/>
    <n v="1680778"/>
    <n v="2277158.988883948"/>
    <n v="0"/>
    <n v="747344.5975989328"/>
    <s v="Porchlight Films"/>
    <n v="100"/>
  </r>
  <r>
    <s v="The Thing"/>
    <x v="0"/>
    <x v="4"/>
    <x v="31"/>
    <n v="224.9"/>
    <s v="October 14, 2011 (United States)"/>
    <x v="19"/>
    <n v="124000"/>
    <s v="Matthijs van Heijningen Jr."/>
    <s v="Eric Heisserer"/>
    <s v="Mary Elizabeth Winstead"/>
    <s v="Canada"/>
    <n v="38000000"/>
    <n v="31505287"/>
    <n v="42684130.497554466"/>
    <n v="82.908649999999994"/>
    <n v="14008575.811471764"/>
    <s v="Morgan Creek Entertainment"/>
    <n v="103"/>
  </r>
  <r>
    <s v="Drive Angry"/>
    <x v="0"/>
    <x v="2"/>
    <x v="31"/>
    <n v="224.9"/>
    <s v="February 25, 2011 (United States)"/>
    <x v="20"/>
    <n v="96000"/>
    <s v="Patrick Lussier"/>
    <s v="Todd Farmer"/>
    <s v="Nicolas Cage"/>
    <s v="United States"/>
    <n v="50000000"/>
    <n v="40909909"/>
    <n v="55425741.539795458"/>
    <n v="81.819817999999998"/>
    <n v="18190266.340595819"/>
    <s v="Summit Entertainment"/>
    <n v="104"/>
  </r>
  <r>
    <s v="Jack and Jill"/>
    <x v="1"/>
    <x v="3"/>
    <x v="31"/>
    <n v="224.9"/>
    <s v="November 11, 2011 (United States)"/>
    <x v="64"/>
    <n v="80000"/>
    <s v="Dennis Dugan"/>
    <s v="Ben Zook"/>
    <s v="Adam Sandler"/>
    <s v="United States"/>
    <n v="79000000"/>
    <n v="149673788"/>
    <n v="202781694.99155179"/>
    <n v="189.4604911392405"/>
    <n v="66551261.894175187"/>
    <s v="Columbia Pictures"/>
    <n v="91"/>
  </r>
  <r>
    <s v="Zookeeper"/>
    <x v="1"/>
    <x v="3"/>
    <x v="31"/>
    <n v="224.9"/>
    <s v="July 8, 2011 (United States)"/>
    <x v="33"/>
    <n v="59000"/>
    <s v="Frank Coraci"/>
    <s v="Nick Bakay"/>
    <s v="Kevin James"/>
    <s v="United States"/>
    <n v="80000000"/>
    <n v="169852759"/>
    <n v="230120656.59092927"/>
    <n v="212.31594875000002"/>
    <n v="75523681.19164072"/>
    <s v="Columbia Pictures"/>
    <n v="102"/>
  </r>
  <r>
    <s v="The Hangover Part II"/>
    <x v="0"/>
    <x v="3"/>
    <x v="31"/>
    <n v="224.9"/>
    <s v="May 26, 2011 (United States)"/>
    <x v="5"/>
    <n v="472000"/>
    <s v="Todd Phillips"/>
    <s v="Craig Mazin"/>
    <s v="Bradley Cooper"/>
    <s v="United States"/>
    <n v="80000000"/>
    <n v="586764305"/>
    <n v="794962577.73899508"/>
    <n v="733.45538125000007"/>
    <n v="260900091.15162292"/>
    <s v="Warner Bros."/>
    <n v="102"/>
  </r>
  <r>
    <s v="Hall Pass"/>
    <x v="0"/>
    <x v="3"/>
    <x v="31"/>
    <n v="224.9"/>
    <s v="February 25, 2011 (United States)"/>
    <x v="1"/>
    <n v="121000"/>
    <s v="Bobby Farrelly"/>
    <s v="Pete Jones"/>
    <s v="Owen Wilson"/>
    <s v="United States"/>
    <n v="36000000"/>
    <n v="86157237"/>
    <n v="116727924.02801244"/>
    <n v="239.32565833333334"/>
    <n v="38309131.614050686"/>
    <s v="New Line Cinema"/>
    <n v="105"/>
  </r>
  <r>
    <s v="The Best Exotic Marigold Hotel"/>
    <x v="8"/>
    <x v="3"/>
    <x v="31"/>
    <n v="224.9"/>
    <s v="May 25, 2012 (United States)"/>
    <x v="4"/>
    <n v="92000"/>
    <s v="John Madden"/>
    <s v="Ol Parker"/>
    <s v="Judi Dench"/>
    <s v="United Kingdom"/>
    <n v="10000000"/>
    <n v="136836272"/>
    <n v="185389115.5108937"/>
    <n v="1368.3627200000001"/>
    <n v="60843162.294353046"/>
    <s v="Blueprint Pictures"/>
    <n v="124"/>
  </r>
  <r>
    <s v="The Grey"/>
    <x v="0"/>
    <x v="2"/>
    <x v="31"/>
    <n v="224.9"/>
    <s v="January 27, 2012 (United States)"/>
    <x v="8"/>
    <n v="244000"/>
    <s v="Joe Carnahan"/>
    <s v="Joe Carnahan"/>
    <s v="Liam Neeson"/>
    <s v="United States"/>
    <n v="25000000"/>
    <n v="79781695"/>
    <n v="108090184.3775011"/>
    <n v="319.12678"/>
    <n v="35474297.465540238"/>
    <s v="Open Road Films (II)"/>
    <n v="117"/>
  </r>
  <r>
    <s v="The Sitter"/>
    <x v="0"/>
    <x v="3"/>
    <x v="31"/>
    <n v="224.9"/>
    <s v="December 9, 2011 (United States)"/>
    <x v="46"/>
    <n v="69000"/>
    <s v="David Gordon Green"/>
    <s v="Brian Gatewood"/>
    <s v="Jonah Hill"/>
    <s v="United States"/>
    <n v="25000000"/>
    <n v="34942188"/>
    <n v="47340527.71720764"/>
    <n v="139.76875200000001"/>
    <n v="15536766.562916851"/>
    <s v="Twentieth Century Fox"/>
    <n v="81"/>
  </r>
  <r>
    <s v="Take Me Home Tonight"/>
    <x v="0"/>
    <x v="3"/>
    <x v="31"/>
    <n v="224.9"/>
    <s v="March 4, 2011 (United States)"/>
    <x v="21"/>
    <n v="52000"/>
    <s v="Michael Dowse"/>
    <s v="Jackie Filgo"/>
    <s v="Topher Grace"/>
    <s v="United States"/>
    <n v="23000000"/>
    <n v="7550073"/>
    <n v="10229022.868385948"/>
    <n v="32.826404347826085"/>
    <n v="3357080.0355713647"/>
    <s v="Rogue Pictures"/>
    <n v="97"/>
  </r>
  <r>
    <s v="The Mechanic"/>
    <x v="0"/>
    <x v="2"/>
    <x v="31"/>
    <n v="224.9"/>
    <s v="January 28, 2011 (United States)"/>
    <x v="14"/>
    <n v="154000"/>
    <s v="Simon West"/>
    <s v="Richard Wenk"/>
    <s v="Jason Statham"/>
    <s v="United States"/>
    <n v="40000000"/>
    <n v="76130093"/>
    <n v="103142905.01156068"/>
    <n v="190.3252325"/>
    <n v="33850641.618497111"/>
    <s v="CBS Films"/>
    <n v="93"/>
  </r>
  <r>
    <s v="Ghost Rider: Spirit of Vengeance"/>
    <x v="8"/>
    <x v="2"/>
    <x v="31"/>
    <n v="224.9"/>
    <s v="February 17, 2012 (United States)"/>
    <x v="36"/>
    <n v="113000"/>
    <s v="Mark Neveldine"/>
    <s v="Scott M. Gimple"/>
    <s v="Nicolas Cage"/>
    <s v="United States"/>
    <n v="57000000"/>
    <n v="132563930"/>
    <n v="179600842.46776342"/>
    <n v="232.56829824561405"/>
    <n v="58943499.3330369"/>
    <s v="Columbia Pictures"/>
    <n v="96"/>
  </r>
  <r>
    <s v="Battle Los Angeles"/>
    <x v="8"/>
    <x v="2"/>
    <x v="31"/>
    <n v="224.9"/>
    <s v="March 11, 2011 (United States)"/>
    <x v="46"/>
    <n v="176000"/>
    <s v="Jonathan Liebesman"/>
    <s v="Christopher Bertolini"/>
    <s v="Aaron Eckhart"/>
    <s v="United States"/>
    <n v="70000000"/>
    <n v="211819354"/>
    <n v="286978022.07114267"/>
    <n v="302.59907714285714"/>
    <n v="94183794.575366825"/>
    <s v="Columbia Pictures"/>
    <n v="116"/>
  </r>
  <r>
    <s v="The Green Hornet"/>
    <x v="8"/>
    <x v="2"/>
    <x v="31"/>
    <n v="224.9"/>
    <s v="January 14, 2011 (United States)"/>
    <x v="1"/>
    <n v="157000"/>
    <s v="Michel Gondry"/>
    <s v="Seth Rogen"/>
    <s v="Seth Rogen"/>
    <s v="United States"/>
    <n v="120000000"/>
    <n v="227817248"/>
    <n v="308652358.67318803"/>
    <n v="189.84770666666665"/>
    <n v="101297131.16940862"/>
    <s v="Columbia Pictures"/>
    <n v="119"/>
  </r>
  <r>
    <s v="Killer Elite"/>
    <x v="0"/>
    <x v="2"/>
    <x v="31"/>
    <n v="224.9"/>
    <s v="September 23, 2011 (United States)"/>
    <x v="5"/>
    <n v="126000"/>
    <s v="Gary McKendry"/>
    <s v="Matt Sherring"/>
    <s v="Jason Statham"/>
    <s v="United Kingdom"/>
    <n v="70000000"/>
    <n v="57084522"/>
    <n v="77339501.34904401"/>
    <n v="81.549317142857149"/>
    <n v="25382179.635393508"/>
    <s v="Omnilab Media"/>
    <n v="116"/>
  </r>
  <r>
    <s v="Shark Night"/>
    <x v="8"/>
    <x v="4"/>
    <x v="31"/>
    <n v="224.9"/>
    <s v="September 2, 2011 (United States)"/>
    <x v="35"/>
    <n v="25000"/>
    <s v="David R. Ellis"/>
    <s v="Will Hayes"/>
    <s v="Sara Paxton"/>
    <s v="United States"/>
    <n v="25000000"/>
    <n v="41363927"/>
    <n v="56040856.188972868"/>
    <n v="165.45570800000002"/>
    <n v="18392141.840818141"/>
    <s v="Incentive Filmed Entertainment"/>
    <n v="90"/>
  </r>
  <r>
    <s v="J. Edgar"/>
    <x v="0"/>
    <x v="5"/>
    <x v="31"/>
    <n v="224.9"/>
    <s v="November 11, 2011 (United States)"/>
    <x v="16"/>
    <n v="124000"/>
    <s v="Clint Eastwood"/>
    <s v="Dustin Lance Black"/>
    <s v="Leonardo DiCaprio"/>
    <s v="United States"/>
    <n v="35000000"/>
    <n v="84920539"/>
    <n v="115052415.44375277"/>
    <n v="242.63011142857144"/>
    <n v="37759243.663850598"/>
    <s v="Imagine Entertainment"/>
    <n v="137"/>
  </r>
  <r>
    <s v="Dream House"/>
    <x v="8"/>
    <x v="0"/>
    <x v="31"/>
    <n v="224.9"/>
    <s v="September 30, 2011 (United States)"/>
    <x v="22"/>
    <n v="64000"/>
    <s v="Jim Sheridan"/>
    <s v="David Loucka"/>
    <s v="Daniel Craig"/>
    <s v="United States"/>
    <n v="50000000"/>
    <n v="39984400"/>
    <n v="54171839.395286791"/>
    <n v="79.968800000000002"/>
    <n v="17778746.109381948"/>
    <s v="Cliffjack Motion Pictures"/>
    <n v="84"/>
  </r>
  <r>
    <s v="Haywire"/>
    <x v="0"/>
    <x v="2"/>
    <x v="31"/>
    <n v="224.9"/>
    <s v="January 20, 2012 (United States)"/>
    <x v="1"/>
    <n v="85000"/>
    <s v="Steven Soderbergh"/>
    <s v="Lem Dobbs"/>
    <s v="Gina Carano"/>
    <s v="Ireland"/>
    <n v="23000000"/>
    <n v="34513760"/>
    <n v="46760083.023566023"/>
    <n v="150.05982608695652"/>
    <n v="15346269.453090262"/>
    <s v="Relativity Media"/>
    <n v="93"/>
  </r>
  <r>
    <s v="A Dangerous Method"/>
    <x v="0"/>
    <x v="5"/>
    <x v="31"/>
    <n v="224.9"/>
    <s v="November 10, 2011 (Germany)"/>
    <x v="5"/>
    <n v="100000"/>
    <s v="David Cronenberg"/>
    <s v="Christopher Hampton"/>
    <s v="Michael Fassbender"/>
    <s v="United Kingdom"/>
    <n v="0"/>
    <n v="30519436"/>
    <n v="41348475.541129388"/>
    <n v="0"/>
    <n v="13570224.988883948"/>
    <s v="Recorded Picture Company (RPC)"/>
    <n v="99"/>
  </r>
  <r>
    <s v="The Muppets"/>
    <x v="1"/>
    <x v="1"/>
    <x v="31"/>
    <n v="224.9"/>
    <s v="November 23, 2011 (United States)"/>
    <x v="12"/>
    <n v="89000"/>
    <s v="James Bobin"/>
    <s v="Jason Segel"/>
    <s v="Amy Adams"/>
    <s v="United States"/>
    <n v="45000000"/>
    <n v="165184237"/>
    <n v="223795629.23032457"/>
    <n v="367.07608222222223"/>
    <n v="73447859.937750101"/>
    <s v="Walt Disney Pictures"/>
    <n v="103"/>
  </r>
  <r>
    <s v="The Smurfs"/>
    <x v="1"/>
    <x v="10"/>
    <x v="31"/>
    <n v="224.9"/>
    <s v="July 29, 2011 (United States)"/>
    <x v="20"/>
    <n v="86000"/>
    <s v="Raja Gosnell"/>
    <s v="J. David Stem"/>
    <s v="Hank Azaria"/>
    <s v="United States"/>
    <n v="110000000"/>
    <n v="563749323"/>
    <n v="763781319.33348143"/>
    <n v="512.49938454545452"/>
    <n v="250666662.072032"/>
    <s v="Columbia Pictures"/>
    <n v="103"/>
  </r>
  <r>
    <s v="The Ides of March"/>
    <x v="0"/>
    <x v="0"/>
    <x v="31"/>
    <n v="224.9"/>
    <s v="October 7, 2011 (United States)"/>
    <x v="12"/>
    <n v="218000"/>
    <s v="George Clooney"/>
    <s v="George Clooney"/>
    <s v="Paul Giamatti"/>
    <s v="United States"/>
    <n v="12500000"/>
    <n v="76338111"/>
    <n v="103424732.86660737"/>
    <n v="610.70488799999998"/>
    <n v="33943135.171187192"/>
    <s v="Columbia Pictures"/>
    <n v="101"/>
  </r>
  <r>
    <s v="Fright Night"/>
    <x v="0"/>
    <x v="3"/>
    <x v="31"/>
    <n v="224.9"/>
    <s v="August 19, 2011 (United States)"/>
    <x v="5"/>
    <n v="101000"/>
    <s v="Craig Gillespie"/>
    <s v="Marti Noxon"/>
    <s v="Anton Yelchin"/>
    <s v="United States"/>
    <n v="30000000"/>
    <n v="41002607"/>
    <n v="55551331.048910618"/>
    <n v="136.67535666666666"/>
    <n v="18231483.770564694"/>
    <s v="Dreamworks Pictures"/>
    <n v="106"/>
  </r>
  <r>
    <s v="Soul Surfer"/>
    <x v="1"/>
    <x v="5"/>
    <x v="31"/>
    <n v="224.9"/>
    <s v="April 8, 2011 (United States)"/>
    <x v="9"/>
    <n v="47000"/>
    <s v="Sean McNamara"/>
    <s v="Sean McNamara"/>
    <s v="AnnaSophia Robb"/>
    <s v="United States"/>
    <n v="18000000"/>
    <n v="47120948"/>
    <n v="63840608.517563358"/>
    <n v="261.78304444444444"/>
    <n v="20951955.535793684"/>
    <s v="Enticing Entertainment"/>
    <n v="112"/>
  </r>
  <r>
    <s v="The Artist"/>
    <x v="8"/>
    <x v="3"/>
    <x v="31"/>
    <n v="224.9"/>
    <s v="January 20, 2012 (United States)"/>
    <x v="6"/>
    <n v="234000"/>
    <s v="Michel Hazanavicius"/>
    <s v="Michel Hazanavicius"/>
    <s v="Jean Dujardin"/>
    <s v="France"/>
    <n v="15000000"/>
    <n v="133432856"/>
    <n v="180778084.58514893"/>
    <n v="889.55237333333321"/>
    <n v="59329860.382392168"/>
    <s v="Studio 37"/>
    <n v="100"/>
  </r>
  <r>
    <s v="Water for Elephants"/>
    <x v="8"/>
    <x v="0"/>
    <x v="31"/>
    <n v="224.9"/>
    <s v="April 22, 2011 (United States)"/>
    <x v="15"/>
    <n v="113000"/>
    <s v="Francis Lawrence"/>
    <s v="Richard LaGravenese"/>
    <s v="Robert Pattinson"/>
    <s v="United States"/>
    <n v="38000000"/>
    <n v="117094902"/>
    <n v="158643026.40907067"/>
    <n v="308.14447894736838"/>
    <n v="52065318.808359265"/>
    <s v="Fox 2000 Pictures"/>
    <n v="120"/>
  </r>
  <r>
    <s v="Oslo, August 31st"/>
    <x v="4"/>
    <x v="0"/>
    <x v="31"/>
    <n v="224.9"/>
    <s v="August 31, 2011 (Norway)"/>
    <x v="37"/>
    <n v="21000"/>
    <s v="Joachim Trier"/>
    <s v="Pierre Drieu La Rochelle"/>
    <s v="Anders Danielsen Lie"/>
    <s v="Norway"/>
    <n v="0"/>
    <n v="1470679"/>
    <n v="1992511.7443308134"/>
    <n v="0"/>
    <n v="653925.74477545568"/>
    <s v="Motlys"/>
    <n v="95"/>
  </r>
  <r>
    <s v="The Snowtown Murders"/>
    <x v="4"/>
    <x v="5"/>
    <x v="31"/>
    <n v="224.9"/>
    <s v="May 19, 2011 (Australia)"/>
    <x v="14"/>
    <n v="18000"/>
    <s v="Justin Kurzel"/>
    <s v="Shaun Grant"/>
    <s v="Lucas Pittaway"/>
    <s v="Australia"/>
    <n v="2000000"/>
    <n v="1349387"/>
    <n v="1828182.3872832367"/>
    <n v="67.469349999999991"/>
    <n v="599994.21965317917"/>
    <s v="Carver Films"/>
    <n v="119"/>
  </r>
  <r>
    <s v="Something Borrowed"/>
    <x v="8"/>
    <x v="3"/>
    <x v="31"/>
    <n v="224.9"/>
    <s v="May 6, 2011 (United States)"/>
    <x v="23"/>
    <n v="59000"/>
    <s v="Luke Greenfield"/>
    <s v="Jennie Snyder Urman"/>
    <s v="Ginnifer Goodwin"/>
    <s v="United States"/>
    <n v="35000000"/>
    <n v="65100369"/>
    <n v="88199566.181858599"/>
    <n v="186.0010542857143"/>
    <n v="28946362.383281458"/>
    <s v="Alcon Entertainment"/>
    <n v="112"/>
  </r>
  <r>
    <s v="The Human Centipede II (Full Sequence)"/>
    <x v="4"/>
    <x v="4"/>
    <x v="31"/>
    <n v="224.9"/>
    <s v="November 2011 (Australia)"/>
    <x v="51"/>
    <n v="37000"/>
    <s v="Tom Six"/>
    <s v="Tom Six"/>
    <s v="Laurence R. Harvey"/>
    <s v="Netherlands"/>
    <n v="0"/>
    <n v="170323"/>
    <n v="230757.75055580254"/>
    <n v="0"/>
    <n v="75732.770120053348"/>
    <s v="Six Entertainment Company"/>
    <n v="91"/>
  </r>
  <r>
    <s v="Priest"/>
    <x v="8"/>
    <x v="2"/>
    <x v="31"/>
    <n v="224.9"/>
    <s v="May 13, 2011 (United States)"/>
    <x v="46"/>
    <n v="117000"/>
    <s v="Scott Stewart"/>
    <s v="Cory Goodman"/>
    <s v="Paul Bettany"/>
    <s v="United States"/>
    <n v="60000000"/>
    <n v="78309505"/>
    <n v="106095625.49355268"/>
    <n v="130.51584166666669"/>
    <n v="34819699.866607383"/>
    <s v="Screen Gems"/>
    <n v="87"/>
  </r>
  <r>
    <s v="Johnny English Reborn"/>
    <x v="1"/>
    <x v="2"/>
    <x v="31"/>
    <n v="224.9"/>
    <s v="October 21, 2011 (United States)"/>
    <x v="21"/>
    <n v="123000"/>
    <s v="Oliver Parker"/>
    <s v="Hamish McColl"/>
    <s v="Rowan Atkinson"/>
    <s v="United Kingdom"/>
    <n v="45000000"/>
    <n v="160078586"/>
    <n v="216878368.84926632"/>
    <n v="355.73019111111114"/>
    <n v="71177672.743441522"/>
    <s v="Universal Pictures"/>
    <n v="101"/>
  </r>
  <r>
    <s v="The Inbetweeners"/>
    <x v="0"/>
    <x v="3"/>
    <x v="31"/>
    <n v="224.9"/>
    <s v="August 17, 2011 (United Kingdom)"/>
    <x v="17"/>
    <n v="80000"/>
    <s v="Ben Palmer"/>
    <s v="Iain Morris"/>
    <s v="James Buckley"/>
    <s v="United Kingdom"/>
    <n v="0"/>
    <n v="88823111"/>
    <n v="120339715.08092484"/>
    <n v="0"/>
    <n v="39494491.329479769"/>
    <s v="Film4"/>
    <n v="97"/>
  </r>
  <r>
    <s v="Bucky Larson: Born to Be a Star"/>
    <x v="0"/>
    <x v="3"/>
    <x v="31"/>
    <n v="224.9"/>
    <s v="September 9, 2011 (United States)"/>
    <x v="56"/>
    <n v="12000"/>
    <s v="Tom Brady"/>
    <s v="Adam Sandler"/>
    <s v="Nick Swardson"/>
    <s v="United States"/>
    <n v="10000000"/>
    <n v="2530394"/>
    <n v="3428239.4477545572"/>
    <n v="25.303940000000004"/>
    <n v="1125119.6087149845"/>
    <s v="Columbia Pictures"/>
    <n v="97"/>
  </r>
  <r>
    <s v="Diary of a Wimpy Kid: Rodrick Rules"/>
    <x v="1"/>
    <x v="10"/>
    <x v="31"/>
    <n v="224.9"/>
    <s v="March 25, 2011 (United States)"/>
    <x v="16"/>
    <n v="28000"/>
    <s v="David Bowers"/>
    <s v="Gabe Sachs"/>
    <s v="Zachary Gordon"/>
    <s v="United States"/>
    <n v="21000000"/>
    <n v="72526996"/>
    <n v="98261341.401511773"/>
    <n v="345.36664761904763"/>
    <n v="32248553.134726543"/>
    <s v="Fox 2000 Pictures"/>
    <n v="99"/>
  </r>
  <r>
    <s v="Kill List"/>
    <x v="4"/>
    <x v="2"/>
    <x v="31"/>
    <n v="224.9"/>
    <s v="September 2, 2011 (United Kingdom)"/>
    <x v="5"/>
    <n v="38000"/>
    <s v="Ben Wheatley"/>
    <s v="Ben Wheatley"/>
    <s v="Neil Maskell"/>
    <s v="United Kingdom"/>
    <n v="0"/>
    <n v="450275"/>
    <n v="610043.54157403286"/>
    <n v="0"/>
    <n v="200211.2049799911"/>
    <s v="Warp X"/>
    <n v="95"/>
  </r>
  <r>
    <s v="Carnage"/>
    <x v="0"/>
    <x v="3"/>
    <x v="31"/>
    <n v="224.9"/>
    <s v="November 18, 2011 (Spain)"/>
    <x v="13"/>
    <n v="122000"/>
    <s v="Roman Polanski"/>
    <s v="Yasmina Reza"/>
    <s v="Jodie Foster"/>
    <s v="France"/>
    <n v="25000000"/>
    <n v="30722632"/>
    <n v="41623770.433081366"/>
    <n v="122.890528"/>
    <n v="13660574.477545574"/>
    <s v="SBS Productions"/>
    <n v="80"/>
  </r>
  <r>
    <s v="Attack the Block"/>
    <x v="0"/>
    <x v="2"/>
    <x v="31"/>
    <n v="224.9"/>
    <s v="May 13, 2011 (United Kingdom)"/>
    <x v="17"/>
    <n v="102000"/>
    <s v="Joe Cornish"/>
    <s v="Joe Cornish"/>
    <s v="John Boyega"/>
    <s v="United Kingdom"/>
    <n v="13000000"/>
    <n v="6206022"/>
    <n v="8408069.8239217419"/>
    <n v="47.738630769230767"/>
    <n v="2759458.4259670964"/>
    <s v="Screen Gems"/>
    <n v="88"/>
  </r>
  <r>
    <s v="The Guard"/>
    <x v="0"/>
    <x v="3"/>
    <x v="31"/>
    <n v="224.9"/>
    <s v="July 7, 2011 (Ireland)"/>
    <x v="4"/>
    <n v="83000"/>
    <s v="John Michael McDonagh"/>
    <s v="John Michael McDonagh"/>
    <s v="Brendan Gleeson"/>
    <s v="Ireland"/>
    <n v="6000000"/>
    <n v="19561904"/>
    <n v="26502944.192085367"/>
    <n v="326.03173333333336"/>
    <n v="8698045.3534904402"/>
    <s v="Reprisal Films"/>
    <n v="96"/>
  </r>
  <r>
    <s v="Young Adult"/>
    <x v="0"/>
    <x v="3"/>
    <x v="31"/>
    <n v="224.9"/>
    <s v="December 16, 2011 (United States)"/>
    <x v="21"/>
    <n v="82000"/>
    <s v="Jason Reitman"/>
    <s v="Diablo Cody"/>
    <s v="Charlize Theron"/>
    <s v="United States"/>
    <n v="12000000"/>
    <n v="22939027"/>
    <n v="31078352.720764782"/>
    <n v="191.15855833333333"/>
    <n v="10199656.291685194"/>
    <s v="Paramount Pictures"/>
    <n v="94"/>
  </r>
  <r>
    <s v="The Devil's Double"/>
    <x v="0"/>
    <x v="5"/>
    <x v="31"/>
    <n v="224.9"/>
    <s v="September 8, 2011 (Netherlands)"/>
    <x v="12"/>
    <n v="61000"/>
    <s v="Lee Tamahori"/>
    <s v="Michael Thomas"/>
    <s v="Dominic Cooper"/>
    <s v="Belgium"/>
    <n v="19100000"/>
    <n v="5728213"/>
    <n v="7760722.5482436633"/>
    <n v="29.990643979057591"/>
    <n v="2547004.4464206314"/>
    <s v="Corsan"/>
    <n v="109"/>
  </r>
  <r>
    <s v="Another Earth"/>
    <x v="8"/>
    <x v="0"/>
    <x v="31"/>
    <n v="224.9"/>
    <s v="October 12, 2011 (France)"/>
    <x v="15"/>
    <n v="93000"/>
    <s v="Mike Cahill"/>
    <s v="Mike Cahill"/>
    <s v="Brit Marling"/>
    <s v="United States"/>
    <n v="100000"/>
    <n v="1938783"/>
    <n v="2626710.4495331254"/>
    <n v="1938.7830000000001"/>
    <n v="862064.47309915512"/>
    <s v="Artists Public Domain"/>
    <n v="92"/>
  </r>
  <r>
    <s v="Perfect Sense"/>
    <x v="0"/>
    <x v="0"/>
    <x v="31"/>
    <n v="224.9"/>
    <s v="October 7, 2011 (United Kingdom)"/>
    <x v="12"/>
    <n v="58000"/>
    <s v="David Mackenzie"/>
    <s v="Kim Fupz Aakeson"/>
    <s v="Ewan McGregor"/>
    <s v="United Kingdom"/>
    <n v="0"/>
    <n v="933352"/>
    <n v="1264528.0320142284"/>
    <n v="0"/>
    <n v="415007.55891507334"/>
    <s v="BBC Films"/>
    <n v="92"/>
  </r>
  <r>
    <s v="Like Crazy"/>
    <x v="8"/>
    <x v="0"/>
    <x v="31"/>
    <n v="224.9"/>
    <s v="January 27, 2012 (United Kingdom)"/>
    <x v="17"/>
    <n v="60000"/>
    <s v="Drake Doremus"/>
    <s v="Drake Doremus"/>
    <s v="Felicity Jones"/>
    <s v="United States"/>
    <n v="250000"/>
    <n v="3852409"/>
    <n v="5219337.5824811021"/>
    <n v="1540.9636"/>
    <n v="1712943.0858159182"/>
    <s v="Paramount Vantage"/>
    <n v="86"/>
  </r>
  <r>
    <s v="What's Your Number?"/>
    <x v="0"/>
    <x v="3"/>
    <x v="31"/>
    <n v="224.9"/>
    <s v="September 30, 2011 (United States)"/>
    <x v="10"/>
    <n v="74000"/>
    <s v="Mark Mylod"/>
    <s v="Karyn Bosnak"/>
    <s v="Anna Faris"/>
    <s v="United States"/>
    <n v="20000000"/>
    <n v="30426096"/>
    <n v="41222016.234771006"/>
    <n v="152.13048000000001"/>
    <n v="13528722.098710537"/>
    <s v="New Regency Productions"/>
    <n v="106"/>
  </r>
  <r>
    <s v="Detachment"/>
    <x v="4"/>
    <x v="0"/>
    <x v="31"/>
    <n v="224.9"/>
    <s v="February 1, 2012 (France)"/>
    <x v="3"/>
    <n v="79000"/>
    <s v="Tony Kaye"/>
    <s v="Carl Lund"/>
    <s v="Adrien Brody"/>
    <s v="United States"/>
    <n v="0"/>
    <n v="1688710"/>
    <n v="2287905.4557581143"/>
    <n v="0"/>
    <n v="750871.49844375276"/>
    <s v="Paper Street Films"/>
    <n v="98"/>
  </r>
  <r>
    <s v="Gnomeo &amp; Juliet"/>
    <x v="2"/>
    <x v="10"/>
    <x v="31"/>
    <n v="224.9"/>
    <s v="February 11, 2011 (United States)"/>
    <x v="23"/>
    <n v="53000"/>
    <s v="Kelly Asbury"/>
    <s v="Rob Sprackling"/>
    <s v="James McAvoy"/>
    <s v="United Kingdom"/>
    <n v="36000000"/>
    <n v="193967670"/>
    <n v="262792125.6069364"/>
    <n v="538.79908333333333"/>
    <n v="86246184.971098259"/>
    <s v="Touchstone Pictures"/>
    <n v="84"/>
  </r>
  <r>
    <s v="Puss in Boots"/>
    <x v="1"/>
    <x v="10"/>
    <x v="31"/>
    <n v="224.9"/>
    <s v="October 28, 2011 (United States)"/>
    <x v="14"/>
    <n v="148000"/>
    <s v="Chris Miller"/>
    <s v="Tom Wheeler"/>
    <s v="Antonio Banderas"/>
    <s v="United States"/>
    <n v="130000000"/>
    <n v="554987477"/>
    <n v="751910556.87816799"/>
    <n v="426.91344384615383"/>
    <n v="246770776.7896843"/>
    <s v="DreamWorks Animation"/>
    <n v="90"/>
  </r>
  <r>
    <s v="Beastly"/>
    <x v="8"/>
    <x v="0"/>
    <x v="31"/>
    <n v="224.9"/>
    <s v="March 4, 2011 (United States)"/>
    <x v="41"/>
    <n v="76000"/>
    <s v="Daniel Barnz"/>
    <s v="Daniel Barnz"/>
    <s v="Alex Pettyfer"/>
    <s v="United States"/>
    <n v="17000000"/>
    <n v="43202283"/>
    <n v="58531505.691863045"/>
    <n v="254.13107647058823"/>
    <n v="19209552.245442417"/>
    <s v="CBS Films"/>
    <n v="86"/>
  </r>
  <r>
    <s v="The Art of Getting by"/>
    <x v="8"/>
    <x v="0"/>
    <x v="31"/>
    <n v="224.9"/>
    <s v="June 17, 2011 (United States)"/>
    <x v="14"/>
    <n v="57000"/>
    <s v="Gavin Wiesen"/>
    <s v="Gavin Wiesen"/>
    <s v="Freddie Highmore"/>
    <s v="United States"/>
    <n v="0"/>
    <n v="1892130"/>
    <n v="2563503.8283681632"/>
    <n v="0"/>
    <n v="841320.58692752325"/>
    <s v="Goldcrest Pictures"/>
    <n v="83"/>
  </r>
  <r>
    <s v="My Week with Marilyn"/>
    <x v="0"/>
    <x v="5"/>
    <x v="31"/>
    <n v="224.9"/>
    <s v="December 23, 2011 (United States)"/>
    <x v="15"/>
    <n v="85000"/>
    <s v="Simon Curtis"/>
    <s v="Adrian Hodges"/>
    <s v="Michelle Williams"/>
    <s v="United Kingdom"/>
    <n v="0"/>
    <n v="35057696"/>
    <n v="47497020.770120047"/>
    <n v="0"/>
    <n v="15588126.278345931"/>
    <s v="The Weinstein Company"/>
    <n v="99"/>
  </r>
  <r>
    <s v="This Must Be the Place"/>
    <x v="0"/>
    <x v="1"/>
    <x v="31"/>
    <n v="224.9"/>
    <s v="August 24, 2011 (France)"/>
    <x v="17"/>
    <n v="33000"/>
    <s v="Paolo Sorrentino"/>
    <s v="Paolo Sorrentino"/>
    <s v="Sean Penn"/>
    <s v="Italy"/>
    <n v="0"/>
    <n v="11928909"/>
    <n v="16161576.577590039"/>
    <n v="0"/>
    <n v="5304094.7087594485"/>
    <s v="Indigo Film"/>
    <n v="118"/>
  </r>
  <r>
    <s v="Butter"/>
    <x v="0"/>
    <x v="3"/>
    <x v="31"/>
    <n v="224.9"/>
    <s v="October 18, 2012 (Russia)"/>
    <x v="19"/>
    <n v="21000"/>
    <s v="Jim Field Smith"/>
    <s v="Jason A. Micallef"/>
    <s v="Jennifer Garner"/>
    <s v="United States"/>
    <n v="0"/>
    <n v="175706"/>
    <n v="238050.77012005332"/>
    <n v="0"/>
    <n v="78126.278345931525"/>
    <s v="Hurwitz Creative"/>
    <n v="90"/>
  </r>
  <r>
    <s v="Bernie"/>
    <x v="8"/>
    <x v="5"/>
    <x v="31"/>
    <n v="224.9"/>
    <s v="June 22, 2012 (Iceland)"/>
    <x v="8"/>
    <n v="58000"/>
    <s v="Richard Linklater"/>
    <s v="Skip Hollandsworth"/>
    <s v="Jack Black"/>
    <s v="United States"/>
    <n v="5000000"/>
    <n v="10173061"/>
    <n v="13782710.923521563"/>
    <n v="203.46122000000003"/>
    <n v="4523370.8314806577"/>
    <s v="Mandalay Vision"/>
    <n v="104"/>
  </r>
  <r>
    <s v="Season of the Witch"/>
    <x v="8"/>
    <x v="2"/>
    <x v="31"/>
    <n v="224.9"/>
    <s v="January 7, 2011 (United States)"/>
    <x v="20"/>
    <n v="91000"/>
    <s v="Dominic Sena"/>
    <s v="Bragi F. Schut"/>
    <s v="Nicolas Cage"/>
    <s v="United States"/>
    <n v="40000000"/>
    <n v="91627228"/>
    <n v="124138801.11871941"/>
    <n v="229.06806999999998"/>
    <n v="40741319.697643392"/>
    <s v="Atlas Entertainment"/>
    <n v="95"/>
  </r>
  <r>
    <s v="Silent House"/>
    <x v="0"/>
    <x v="0"/>
    <x v="31"/>
    <n v="224.9"/>
    <s v="March 9, 2012 (United States)"/>
    <x v="11"/>
    <n v="22000"/>
    <s v="Chris Kentis"/>
    <s v="Gustavo HernÃ¡ndez"/>
    <s v="Elizabeth Olsen"/>
    <s v="United States"/>
    <n v="2000000"/>
    <n v="16527747"/>
    <n v="22392194.357047573"/>
    <n v="826.38735000000008"/>
    <n v="7348931.5251222765"/>
    <s v="Elle Driver"/>
    <n v="86"/>
  </r>
  <r>
    <s v="Winnie the Pooh"/>
    <x v="2"/>
    <x v="10"/>
    <x v="31"/>
    <n v="224.9"/>
    <s v="July 15, 2011 (United States)"/>
    <x v="13"/>
    <n v="23000"/>
    <s v="Stephen J. Anderson"/>
    <s v="Stephen J. Anderson"/>
    <s v="Jim Cummings"/>
    <s v="United States"/>
    <n v="30000000"/>
    <n v="49871429"/>
    <n v="67567027.195642501"/>
    <n v="166.23809666666668"/>
    <n v="22174935.08225878"/>
    <s v="Walt Disney Pictures"/>
    <n v="63"/>
  </r>
  <r>
    <s v="Hobo with a Shotgun"/>
    <x v="4"/>
    <x v="2"/>
    <x v="31"/>
    <n v="224.9"/>
    <s v="May 12, 2011 (Netherlands)"/>
    <x v="10"/>
    <n v="45000"/>
    <s v="Jason Eisener"/>
    <s v="John Davies"/>
    <s v="Rutger Hauer"/>
    <s v="Canada"/>
    <n v="3000000"/>
    <n v="748453"/>
    <n v="1014022.3614939973"/>
    <n v="24.948433333333334"/>
    <n v="332793.68608270341"/>
    <s v="Rhombus Media"/>
    <n v="86"/>
  </r>
  <r>
    <s v="The Eagle"/>
    <x v="8"/>
    <x v="2"/>
    <x v="31"/>
    <n v="224.9"/>
    <s v="February 11, 2011 (United States)"/>
    <x v="19"/>
    <n v="67000"/>
    <s v="Kevin Macdonald"/>
    <s v="Jeremy Brock"/>
    <s v="Channing Tatum"/>
    <s v="United Kingdom"/>
    <n v="25000000"/>
    <n v="37989684"/>
    <n v="51469349.554468647"/>
    <n v="151.95873600000002"/>
    <n v="16891811.471765228"/>
    <s v="Focus Features"/>
    <n v="114"/>
  </r>
  <r>
    <s v="The Rum Diary"/>
    <x v="0"/>
    <x v="3"/>
    <x v="31"/>
    <n v="224.9"/>
    <s v="October 28, 2011 (United States)"/>
    <x v="19"/>
    <n v="100000"/>
    <s v="Bruce Robinson"/>
    <s v="Bruce Robinson"/>
    <s v="Johnny Depp"/>
    <s v="United States"/>
    <n v="45000000"/>
    <n v="30134958"/>
    <n v="40827575.378390394"/>
    <n v="66.966573333333329"/>
    <n v="13399269.897732325"/>
    <s v="GK Films"/>
    <n v="119"/>
  </r>
  <r>
    <s v="Spy Kids 4-D: All the Time in the World"/>
    <x v="1"/>
    <x v="10"/>
    <x v="31"/>
    <n v="224.9"/>
    <s v="August 19, 2011 (United States)"/>
    <x v="50"/>
    <n v="24000"/>
    <s v="Robert Rodriguez"/>
    <s v="Robert Rodriguez"/>
    <s v="Jessica Alba"/>
    <s v="United States"/>
    <n v="27000000"/>
    <n v="85564310"/>
    <n v="115924612.08092484"/>
    <n v="316.90485185185184"/>
    <n v="38045491.329479769"/>
    <s v="Dimension Films"/>
    <n v="89"/>
  </r>
  <r>
    <s v="The Divide"/>
    <x v="0"/>
    <x v="0"/>
    <x v="31"/>
    <n v="224.9"/>
    <s v="April 20, 2012 (United Kingdom)"/>
    <x v="1"/>
    <n v="36000"/>
    <s v="Xavier Gens"/>
    <s v="Karl Mueller"/>
    <s v="Lauren German"/>
    <s v="United States"/>
    <n v="3000000"/>
    <n v="145676"/>
    <n v="197365.39439750998"/>
    <n v="4.8558666666666666"/>
    <n v="64773.677189862159"/>
    <s v="Preferred Content"/>
    <n v="112"/>
  </r>
  <r>
    <s v="Red Riding Hood"/>
    <x v="8"/>
    <x v="7"/>
    <x v="31"/>
    <n v="224.9"/>
    <s v="March 11, 2011 (United States)"/>
    <x v="30"/>
    <n v="109000"/>
    <s v="Catherine Hardwicke"/>
    <s v="David Leslie Johnson-McGoldrick"/>
    <s v="Amanda Seyfried"/>
    <s v="United States"/>
    <n v="42000000"/>
    <n v="90260376"/>
    <n v="122286956.72387727"/>
    <n v="214.90565714285714"/>
    <n v="40133559.804357491"/>
    <s v="Warner Bros."/>
    <n v="100"/>
  </r>
  <r>
    <s v="The Roommate"/>
    <x v="8"/>
    <x v="0"/>
    <x v="31"/>
    <n v="224.9"/>
    <s v="February 4, 2011 (United States)"/>
    <x v="25"/>
    <n v="37000"/>
    <s v="Christian E. Christiansen"/>
    <s v="Sonny Mallhi"/>
    <s v="Minka Kelly"/>
    <s v="United States"/>
    <n v="16000000"/>
    <n v="40492652"/>
    <n v="54860431.589150727"/>
    <n v="253.07907499999999"/>
    <n v="18004736.327256557"/>
    <s v="Screen Gems"/>
    <n v="91"/>
  </r>
  <r>
    <s v="Salmon Fishing in the Yemen"/>
    <x v="8"/>
    <x v="3"/>
    <x v="31"/>
    <n v="224.9"/>
    <s v="April 20, 2012 (United Kingdom)"/>
    <x v="8"/>
    <n v="63000"/>
    <s v="Lasse HallstrÃ¶m"/>
    <s v="Simon Beaufoy"/>
    <s v="Ewan McGregor"/>
    <s v="United Kingdom"/>
    <n v="0"/>
    <n v="34564651"/>
    <n v="46829031.390395723"/>
    <n v="0"/>
    <n v="15368897.732325478"/>
    <s v="UK Film Council"/>
    <n v="107"/>
  </r>
  <r>
    <s v="Monte Carlo"/>
    <x v="1"/>
    <x v="1"/>
    <x v="31"/>
    <n v="224.9"/>
    <s v="July 1, 2011 (United States)"/>
    <x v="1"/>
    <n v="42000"/>
    <s v="Thomas Bezucha"/>
    <s v="Thomas Bezucha"/>
    <s v="Selena Gomez"/>
    <s v="Hungary"/>
    <n v="20000000"/>
    <n v="39782683"/>
    <n v="53898548.288572691"/>
    <n v="198.91341499999999"/>
    <n v="17689054.246331703"/>
    <s v="Fox 2000 Pictures"/>
    <n v="109"/>
  </r>
  <r>
    <s v="The Rite"/>
    <x v="8"/>
    <x v="0"/>
    <x v="31"/>
    <n v="224.9"/>
    <s v="January 28, 2011 (United States)"/>
    <x v="22"/>
    <n v="93000"/>
    <s v="Mikael HÃ¥fstrÃ¶m"/>
    <s v="Michael Petroni"/>
    <s v="Colin O'Donoghue"/>
    <s v="United States"/>
    <n v="37000000"/>
    <n v="96560591"/>
    <n v="130822641.51934192"/>
    <n v="260.97457027027031"/>
    <n v="42934900.400177851"/>
    <s v="New Line Cinema"/>
    <n v="114"/>
  </r>
  <r>
    <s v="New Year's Eve"/>
    <x v="8"/>
    <x v="3"/>
    <x v="31"/>
    <n v="224.9"/>
    <s v="December 9, 2011 (United States)"/>
    <x v="46"/>
    <n v="83000"/>
    <s v="Garry Marshall"/>
    <s v="Katherine Fugate"/>
    <s v="Sarah Jessica Parker"/>
    <s v="United States"/>
    <n v="56000000"/>
    <n v="142044638"/>
    <n v="192445536.67674521"/>
    <n v="253.65113928571427"/>
    <n v="63159020.898176968"/>
    <s v="New Line Cinema"/>
    <n v="118"/>
  </r>
  <r>
    <s v="Sound of My Voice"/>
    <x v="0"/>
    <x v="0"/>
    <x v="31"/>
    <n v="224.9"/>
    <s v="August 3, 2012 (United Kingdom)"/>
    <x v="14"/>
    <n v="21000"/>
    <s v="Zal Batmanglij"/>
    <s v="Zal Batmanglij"/>
    <s v="Christopher Denham"/>
    <s v="United States"/>
    <n v="135000"/>
    <n v="424088"/>
    <n v="574564.75589150726"/>
    <n v="314.13925925925923"/>
    <n v="188567.36327256556"/>
    <s v="Skyscraper Films"/>
    <n v="85"/>
  </r>
  <r>
    <s v="W.E."/>
    <x v="0"/>
    <x v="0"/>
    <x v="31"/>
    <n v="224.9"/>
    <s v="January 20, 2012 (United Kingdom)"/>
    <x v="21"/>
    <n v="12000"/>
    <s v="Madonna"/>
    <s v="Madonna"/>
    <s v="Abbie Cornish"/>
    <s v="United Kingdom"/>
    <n v="15000000"/>
    <n v="2042203"/>
    <n v="2766826.3855046686"/>
    <n v="13.614686666666667"/>
    <n v="908049.35526900843"/>
    <s v="Semtex Films"/>
    <n v="119"/>
  </r>
  <r>
    <s v="Goon"/>
    <x v="0"/>
    <x v="3"/>
    <x v="31"/>
    <n v="224.9"/>
    <s v="February 24, 2012 (Canada)"/>
    <x v="8"/>
    <n v="85000"/>
    <s v="Michael Dowse"/>
    <s v="Jay Baruchel"/>
    <s v="Seann William Scott"/>
    <s v="United States"/>
    <n v="0"/>
    <n v="6985158"/>
    <n v="9463662.2614495326"/>
    <n v="0"/>
    <n v="3105895.0644730991"/>
    <s v="No Trace Camping"/>
    <n v="92"/>
  </r>
  <r>
    <s v="Extremely Loud &amp; Incredibly Close"/>
    <x v="8"/>
    <x v="1"/>
    <x v="31"/>
    <n v="224.9"/>
    <s v="January 20, 2012 (United States)"/>
    <x v="15"/>
    <n v="99000"/>
    <s v="Stephen Daldry"/>
    <s v="Eric Roth"/>
    <s v="Thomas Horn"/>
    <s v="United States"/>
    <n v="40000000"/>
    <n v="55247881"/>
    <n v="74851175.369942188"/>
    <n v="138.11970250000002"/>
    <n v="24565531.791907512"/>
    <s v="Warner Bros."/>
    <n v="129"/>
  </r>
  <r>
    <s v="Alvin and the Chipmunks: Chipwrecked"/>
    <x v="2"/>
    <x v="10"/>
    <x v="31"/>
    <n v="224.9"/>
    <s v="December 16, 2011 (United States)"/>
    <x v="36"/>
    <n v="33000"/>
    <s v="Mike Mitchell"/>
    <s v="Jonathan Aibel"/>
    <s v="Justin Long"/>
    <s v="United States"/>
    <n v="75000000"/>
    <n v="342695435"/>
    <n v="464292125.58692747"/>
    <n v="456.92724666666669"/>
    <n v="152376805.24677634"/>
    <s v="Fox 2000 Pictures"/>
    <n v="87"/>
  </r>
  <r>
    <s v="House of Tolerance"/>
    <x v="4"/>
    <x v="0"/>
    <x v="31"/>
    <n v="224.9"/>
    <s v="November 25, 2011 (United States)"/>
    <x v="17"/>
    <n v="6500"/>
    <s v="Bertrand Bonello"/>
    <s v="Bertrand Bonello"/>
    <s v="NoÃ©mie Lvovsky"/>
    <s v="France"/>
    <n v="0"/>
    <n v="1389920"/>
    <n v="1883097.4833259224"/>
    <n v="0"/>
    <n v="618016.89639839926"/>
    <s v="Les Films du Lendemain"/>
    <n v="122"/>
  </r>
  <r>
    <s v="Our Idiot Brother"/>
    <x v="0"/>
    <x v="3"/>
    <x v="31"/>
    <n v="224.9"/>
    <s v="August 26, 2011 (United States)"/>
    <x v="5"/>
    <n v="85000"/>
    <s v="Jesse Peretz"/>
    <s v="Jesse Peretz"/>
    <s v="Paul Rudd"/>
    <s v="United States"/>
    <n v="5000000"/>
    <n v="25804448"/>
    <n v="34960494.911516227"/>
    <n v="516.08896000000004"/>
    <n v="11473742.996887505"/>
    <s v="Big Beach Films"/>
    <n v="90"/>
  </r>
  <r>
    <s v="Weekend"/>
    <x v="4"/>
    <x v="0"/>
    <x v="31"/>
    <n v="224.9"/>
    <s v="November 4, 2011 (United Kingdom)"/>
    <x v="37"/>
    <n v="29000"/>
    <s v="Andrew Haigh"/>
    <s v="Andrew Haigh"/>
    <s v="Tom Cullen"/>
    <s v="United Kingdom"/>
    <n v="0"/>
    <n v="1192003"/>
    <n v="1614954.7092040905"/>
    <n v="0"/>
    <n v="530014.67318808357"/>
    <s v="EM Media"/>
    <n v="97"/>
  </r>
  <r>
    <n v="360"/>
    <x v="0"/>
    <x v="0"/>
    <x v="31"/>
    <n v="224.9"/>
    <s v="July 25, 2012 (France)"/>
    <x v="19"/>
    <n v="16000"/>
    <s v="Fernando Meirelles"/>
    <s v="Peter Morgan"/>
    <s v="Rachel Weisz"/>
    <s v="United Kingdom"/>
    <n v="0"/>
    <n v="4396975"/>
    <n v="5957128.8683859482"/>
    <n v="0"/>
    <n v="1955080.0355713649"/>
    <s v="BBC Films"/>
    <n v="110"/>
  </r>
  <r>
    <s v="Sanctum"/>
    <x v="0"/>
    <x v="2"/>
    <x v="31"/>
    <n v="224.9"/>
    <s v="February 4, 2011 (United States)"/>
    <x v="23"/>
    <n v="54000"/>
    <s v="Alister Grierson"/>
    <s v="John Garvin"/>
    <s v="Rhys Wakefield"/>
    <s v="United States"/>
    <n v="30000000"/>
    <n v="108609310"/>
    <n v="147146539.60426855"/>
    <n v="362.03103333333331"/>
    <n v="48292267.674522005"/>
    <s v="Universal Pictures"/>
    <n v="108"/>
  </r>
  <r>
    <s v="The Big Year"/>
    <x v="1"/>
    <x v="3"/>
    <x v="31"/>
    <n v="224.9"/>
    <s v="October 14, 2011 (United States)"/>
    <x v="19"/>
    <n v="43000"/>
    <s v="David Frankel"/>
    <s v="Howard Franklin"/>
    <s v="Owen Wilson"/>
    <s v="United States"/>
    <n v="41000000"/>
    <n v="8179416"/>
    <n v="11081672.099599821"/>
    <n v="19.949795121951219"/>
    <n v="3636912.4055135613"/>
    <s v="Fox 2000 Pictures"/>
    <n v="100"/>
  </r>
  <r>
    <s v="Jo NesbÃ¸'s Headhunters"/>
    <x v="0"/>
    <x v="2"/>
    <x v="31"/>
    <n v="224.9"/>
    <s v="August 26, 2011 (Norway)"/>
    <x v="24"/>
    <n v="99000"/>
    <s v="Morten Tyldum"/>
    <s v="Ulf Ryberg"/>
    <s v="Aksel Hennie"/>
    <s v="Norway"/>
    <n v="0"/>
    <n v="18962444"/>
    <n v="25690781.177412182"/>
    <n v="0"/>
    <n v="8431500.2223210316"/>
    <s v="Yellow Bird"/>
    <n v="96"/>
  </r>
  <r>
    <s v="Straw Dogs"/>
    <x v="0"/>
    <x v="2"/>
    <x v="31"/>
    <n v="224.9"/>
    <s v="September 16, 2011 (United States)"/>
    <x v="1"/>
    <n v="33000"/>
    <s v="Rod Lurie"/>
    <s v="Rod Lurie"/>
    <s v="James Marsden"/>
    <s v="United States"/>
    <n v="25000000"/>
    <n v="11168712"/>
    <n v="15131643.158737214"/>
    <n v="44.674847999999997"/>
    <n v="4966079.1462872382"/>
    <s v="Screen Gems"/>
    <n v="110"/>
  </r>
  <r>
    <s v="Red State"/>
    <x v="0"/>
    <x v="2"/>
    <x v="31"/>
    <n v="224.9"/>
    <s v="September 30, 2011 (United Kingdom)"/>
    <x v="19"/>
    <n v="63000"/>
    <s v="Kevin Smith"/>
    <s v="Kevin Smith"/>
    <s v="Michael Parks"/>
    <s v="United States"/>
    <n v="4000000"/>
    <n v="1874460"/>
    <n v="2539564.0818141392"/>
    <n v="46.861499999999999"/>
    <n v="833463.76167185407"/>
    <s v="NVSH Productions"/>
    <n v="88"/>
  </r>
  <r>
    <s v="Trespass"/>
    <x v="0"/>
    <x v="6"/>
    <x v="31"/>
    <n v="224.9"/>
    <s v="October 21, 2011 (Bulgaria)"/>
    <x v="11"/>
    <n v="42000"/>
    <s v="Joel Schumacher"/>
    <s v="Karl Gajdusek"/>
    <s v="Nicolas Cage"/>
    <s v="United States"/>
    <n v="35000000"/>
    <n v="10117966"/>
    <n v="13708066.875055579"/>
    <n v="28.908474285714288"/>
    <n v="4498873.2770120054"/>
    <s v="Millennium Films"/>
    <n v="91"/>
  </r>
  <r>
    <s v="Machine Gun Preacher"/>
    <x v="0"/>
    <x v="2"/>
    <x v="31"/>
    <n v="224.9"/>
    <s v="November 2, 2011 (United Kingdom)"/>
    <x v="8"/>
    <n v="64000"/>
    <s v="Marc Forster"/>
    <s v="Jason Keller"/>
    <s v="Gerard Butler"/>
    <s v="United States"/>
    <n v="30000000"/>
    <n v="3338690"/>
    <n v="4523338.5638061352"/>
    <n v="11.128966666666667"/>
    <n v="1484522.0097821252"/>
    <s v="Relativity Media"/>
    <n v="129"/>
  </r>
  <r>
    <s v="From Up on Poppy Hill"/>
    <x v="1"/>
    <x v="10"/>
    <x v="31"/>
    <n v="224.9"/>
    <s v="July 16, 2011 (Japan)"/>
    <x v="34"/>
    <n v="38000"/>
    <s v="GorÃ´ Miyazaki"/>
    <s v="TetsurÃ´ Sayama"/>
    <s v="Sarah Bolger"/>
    <s v="Japan"/>
    <n v="22000000"/>
    <n v="61487846"/>
    <n v="83305231.997332141"/>
    <n v="279.4902090909091"/>
    <n v="27340082.703423742"/>
    <s v="Studio Ghibli"/>
    <n v="91"/>
  </r>
  <r>
    <s v="30 Minutes or Less"/>
    <x v="0"/>
    <x v="2"/>
    <x v="31"/>
    <n v="224.9"/>
    <s v="August 12, 2011 (United States)"/>
    <x v="10"/>
    <n v="96000"/>
    <s v="Ruben Fleischer"/>
    <s v="Michael Diliberti"/>
    <s v="Jesse Eisenberg"/>
    <s v="United States"/>
    <n v="28000000"/>
    <n v="40662632"/>
    <n v="55090724.634948857"/>
    <n v="145.22368571428572"/>
    <n v="18080316.585148953"/>
    <s v="Columbia Pictures"/>
    <n v="83"/>
  </r>
  <r>
    <s v="The Iron Lady"/>
    <x v="8"/>
    <x v="5"/>
    <x v="31"/>
    <n v="224.9"/>
    <s v="January 13, 2012 (United States)"/>
    <x v="5"/>
    <n v="105000"/>
    <s v="Phyllida Lloyd"/>
    <s v="Abi Morgan"/>
    <s v="Meryl Streep"/>
    <s v="United Kingdom"/>
    <n v="13000000"/>
    <n v="115890699"/>
    <n v="157011542.84259668"/>
    <n v="891.46691538461539"/>
    <n v="51529879.502000883"/>
    <s v="DJ Films"/>
    <n v="105"/>
  </r>
  <r>
    <s v="Your Sister's Sister"/>
    <x v="0"/>
    <x v="3"/>
    <x v="31"/>
    <n v="224.9"/>
    <s v="June 29, 2012 (United Kingdom)"/>
    <x v="17"/>
    <n v="27000"/>
    <s v="Lynn Shelton"/>
    <s v="Lynn Shelton"/>
    <s v="Mark Duplass"/>
    <s v="United States"/>
    <n v="125000"/>
    <n v="3242802"/>
    <n v="4393427.1649622051"/>
    <n v="2594.2416000000003"/>
    <n v="1441886.1716318363"/>
    <s v="Ada Films"/>
    <n v="90"/>
  </r>
  <r>
    <s v="Mr. Popper's Penguins"/>
    <x v="1"/>
    <x v="3"/>
    <x v="31"/>
    <n v="224.9"/>
    <s v="June 17, 2011 (United States)"/>
    <x v="22"/>
    <n v="91000"/>
    <s v="Mark Waters"/>
    <s v="Sean Anders"/>
    <s v="Jim Carrey"/>
    <s v="United States"/>
    <n v="55000000"/>
    <n v="187361754"/>
    <n v="253842269.64784345"/>
    <n v="340.65773454545456"/>
    <n v="83308916.851934195"/>
    <s v="Twentieth Century Fox"/>
    <n v="94"/>
  </r>
  <r>
    <s v="Texas Killing Fields"/>
    <x v="0"/>
    <x v="6"/>
    <x v="31"/>
    <n v="224.9"/>
    <s v="October 14, 2011 (United Kingdom)"/>
    <x v="46"/>
    <n v="19000"/>
    <s v="Ami Canaan Mann"/>
    <s v="Don Ferrarone"/>
    <s v="Sam Worthington"/>
    <s v="United States"/>
    <n v="0"/>
    <n v="1271319"/>
    <n v="1722413.9586482879"/>
    <n v="0"/>
    <n v="565281.90306803025"/>
    <s v="Anchor Bay Films"/>
    <n v="105"/>
  </r>
  <r>
    <s v="Take This Waltz"/>
    <x v="0"/>
    <x v="3"/>
    <x v="31"/>
    <n v="224.9"/>
    <s v="July 6, 2012 (Canada)"/>
    <x v="14"/>
    <n v="28000"/>
    <s v="Sarah Polley"/>
    <s v="Sarah Polley"/>
    <s v="Michelle Williams"/>
    <s v="Canada"/>
    <n v="0"/>
    <n v="4965950"/>
    <n v="6727990.0622498877"/>
    <n v="0"/>
    <n v="2208070.2534459759"/>
    <s v="Joe's Daughter"/>
    <n v="116"/>
  </r>
  <r>
    <s v="A Good Old Fashioned Orgy"/>
    <x v="0"/>
    <x v="3"/>
    <x v="31"/>
    <n v="224.9"/>
    <s v="October 27, 2011 (Russia)"/>
    <x v="10"/>
    <n v="22000"/>
    <s v="Alex Gregory"/>
    <s v="Alex Gregory"/>
    <s v="Jason Sudeikis"/>
    <s v="United States"/>
    <n v="0"/>
    <n v="1378947"/>
    <n v="1868230.9955535792"/>
    <n v="0"/>
    <n v="613137.8390395731"/>
    <s v="Endgame Entertainment"/>
    <n v="95"/>
  </r>
  <r>
    <s v="Special Forces"/>
    <x v="0"/>
    <x v="2"/>
    <x v="31"/>
    <n v="224.9"/>
    <s v="November 2, 2011 (France)"/>
    <x v="5"/>
    <n v="18000"/>
    <s v="StÃ©phane Rybojad"/>
    <s v="StÃ©phane Rybojad"/>
    <s v="Diane Kruger"/>
    <s v="France"/>
    <n v="0"/>
    <n v="3424648"/>
    <n v="4639796.5566918626"/>
    <n v="0"/>
    <n v="1522742.5522454423"/>
    <s v="Easy Company"/>
    <n v="109"/>
  </r>
  <r>
    <s v="Courageous"/>
    <x v="8"/>
    <x v="0"/>
    <x v="31"/>
    <n v="224.9"/>
    <s v="September 30, 2011 (United States)"/>
    <x v="9"/>
    <n v="20000"/>
    <s v="Alex Kendrick"/>
    <s v="Alex Kendrick"/>
    <s v="Alex Kendrick"/>
    <s v="United States"/>
    <n v="2000000"/>
    <n v="35185884"/>
    <n v="47670692.995998219"/>
    <n v="1759.2942"/>
    <n v="15645124.055135615"/>
    <s v="TriStar Pictures"/>
    <n v="129"/>
  </r>
  <r>
    <s v="Jin ling shi san chai"/>
    <x v="0"/>
    <x v="0"/>
    <x v="31"/>
    <n v="224.9"/>
    <s v="December 16, 2011 (China)"/>
    <x v="37"/>
    <n v="51000"/>
    <s v="Yimou Zhang"/>
    <s v="Heng Liu"/>
    <s v="Christian Bale"/>
    <s v="China"/>
    <n v="94000000"/>
    <n v="2855644"/>
    <n v="3868896.072921298"/>
    <n v="3.0379191489361705"/>
    <n v="1269739.4397510004"/>
    <s v="Beijing New Picture Film"/>
    <n v="146"/>
  </r>
  <r>
    <s v="Apollo 18"/>
    <x v="8"/>
    <x v="4"/>
    <x v="31"/>
    <n v="224.9"/>
    <s v="September 2, 2011 (United States)"/>
    <x v="33"/>
    <n v="54000"/>
    <s v="Gonzalo LÃ³pez-Gallego"/>
    <s v="Brian Miller"/>
    <s v="Warren Christie"/>
    <s v="United States"/>
    <n v="5000000"/>
    <n v="26236153"/>
    <n v="35545379.364606485"/>
    <n v="524.72306000000003"/>
    <n v="11665697.198755002"/>
    <s v="Dimension Films"/>
    <n v="86"/>
  </r>
  <r>
    <s v="Anonymous"/>
    <x v="8"/>
    <x v="0"/>
    <x v="31"/>
    <n v="224.9"/>
    <s v="October 28, 2011 (United Kingdom)"/>
    <x v="15"/>
    <n v="40000"/>
    <s v="Roland Emmerich"/>
    <s v="John Orloff"/>
    <s v="Rhys Ifans"/>
    <s v="United Kingdom"/>
    <n v="30000000"/>
    <n v="15395087"/>
    <n v="20857638.990217872"/>
    <n v="51.31695666666667"/>
    <n v="6845303.2458870606"/>
    <s v="Columbia Pictures"/>
    <n v="130"/>
  </r>
  <r>
    <s v="Hop"/>
    <x v="1"/>
    <x v="10"/>
    <x v="31"/>
    <n v="224.9"/>
    <s v="April 1, 2011 (United States)"/>
    <x v="20"/>
    <n v="32000"/>
    <s v="Tim Hill"/>
    <s v="Cinco Paul"/>
    <s v="Russell Brand"/>
    <s v="United States"/>
    <n v="63000000"/>
    <n v="183954145"/>
    <n v="249225557.94353044"/>
    <n v="291.99070634920633"/>
    <n v="81793750.555802569"/>
    <s v="Universal Pictures"/>
    <n v="95"/>
  </r>
  <r>
    <s v="Atlas Shrugged: Part I"/>
    <x v="8"/>
    <x v="0"/>
    <x v="31"/>
    <n v="224.9"/>
    <s v="April 15, 2011 (United States)"/>
    <x v="41"/>
    <n v="13000"/>
    <s v="Paul Johansson"/>
    <s v="Brian Patrick O'Toole"/>
    <s v="Taylor Schilling"/>
    <s v="United States"/>
    <n v="20000000"/>
    <n v="4627375"/>
    <n v="6269280.4024010664"/>
    <n v="23.136875"/>
    <n v="2057525.5669186304"/>
    <s v="Atlas Productions"/>
    <n v="97"/>
  </r>
  <r>
    <s v="Coriolanus"/>
    <x v="0"/>
    <x v="0"/>
    <x v="31"/>
    <n v="224.9"/>
    <s v="January 20, 2012 (United Kingdom)"/>
    <x v="10"/>
    <n v="31000"/>
    <s v="Ralph Fiennes"/>
    <s v="John Logan"/>
    <s v="Ralph Fiennes"/>
    <s v="United Kingdom"/>
    <n v="0"/>
    <n v="2435325"/>
    <n v="3299437.6500666961"/>
    <n v="0"/>
    <n v="1082847.9324144064"/>
    <s v="Hermetof Pictures"/>
    <n v="123"/>
  </r>
  <r>
    <s v="Elles"/>
    <x v="5"/>
    <x v="0"/>
    <x v="31"/>
    <n v="224.9"/>
    <s v="February 1, 2012 (France)"/>
    <x v="41"/>
    <n v="6700"/>
    <s v="Malgorzata Szumowska"/>
    <s v="Tine Byrckel"/>
    <s v="Juliette Binoche"/>
    <s v="France"/>
    <n v="0"/>
    <n v="3822241"/>
    <n v="5178465.2409959976"/>
    <n v="0"/>
    <n v="1699529.1240551355"/>
    <s v="Slot Machine"/>
    <n v="99"/>
  </r>
  <r>
    <s v="Angels Crest"/>
    <x v="0"/>
    <x v="0"/>
    <x v="31"/>
    <n v="224.9"/>
    <s v="December 30, 2011 (United States)"/>
    <x v="1"/>
    <n v="1900"/>
    <s v="Gaby Dellal"/>
    <s v="Leslie Schwartz"/>
    <s v="Thomas Dekker"/>
    <s v="Canada"/>
    <n v="0"/>
    <n v="2037"/>
    <n v="2759.7772343263669"/>
    <n v="0"/>
    <n v="905.73588261449527"/>
    <s v="Process Film"/>
    <n v="92"/>
  </r>
  <r>
    <s v="Happy Feet Two"/>
    <x v="1"/>
    <x v="10"/>
    <x v="31"/>
    <n v="224.9"/>
    <s v="November 18, 2011 (United States)"/>
    <x v="23"/>
    <n v="43000"/>
    <s v="George Miller"/>
    <s v="George Miller"/>
    <s v="Elijah Wood"/>
    <s v="Australia"/>
    <n v="135000000"/>
    <n v="159197038"/>
    <n v="215684026.13872829"/>
    <n v="117.92373185185185"/>
    <n v="70785699.421965316"/>
    <s v="Warner Bros."/>
    <n v="100"/>
  </r>
  <r>
    <s v="Hysteria"/>
    <x v="0"/>
    <x v="5"/>
    <x v="31"/>
    <n v="224.9"/>
    <s v="December 14, 2011 (France)"/>
    <x v="17"/>
    <n v="31000"/>
    <s v="Tanya Wexler"/>
    <s v="Stephen Dyer"/>
    <s v="Maggie Gyllenhaal"/>
    <s v="United Kingdom"/>
    <n v="0"/>
    <n v="0"/>
    <n v="0"/>
    <n v="0"/>
    <n v="0"/>
    <s v="Informant Media"/>
    <n v="100"/>
  </r>
  <r>
    <s v="The Beaver"/>
    <x v="8"/>
    <x v="0"/>
    <x v="31"/>
    <n v="224.9"/>
    <s v="May 19, 2011 (Germany)"/>
    <x v="14"/>
    <n v="48000"/>
    <s v="Jodie Foster"/>
    <s v="Kyle Killen"/>
    <s v="Mel Gibson"/>
    <s v="United States"/>
    <n v="21000000"/>
    <n v="7294800"/>
    <n v="9883172.787905734"/>
    <n v="34.737142857142857"/>
    <n v="3243574.9221876389"/>
    <s v="Summit Entertainment"/>
    <n v="91"/>
  </r>
  <r>
    <s v="The Prey"/>
    <x v="0"/>
    <x v="2"/>
    <x v="31"/>
    <n v="224.9"/>
    <s v="June 7, 2013 (United States)"/>
    <x v="17"/>
    <n v="5200"/>
    <s v="Eric Valette"/>
    <s v="Laurent Turner"/>
    <s v="Albert Dupontel"/>
    <s v="France"/>
    <n v="0"/>
    <n v="3102666"/>
    <n v="4203567.497554468"/>
    <n v="0"/>
    <n v="1379575.8114717652"/>
    <s v="Brio Films"/>
    <n v="105"/>
  </r>
  <r>
    <s v="Wuthering Heights"/>
    <x v="4"/>
    <x v="0"/>
    <x v="31"/>
    <n v="224.9"/>
    <s v="November 11, 2011 (United Kingdom)"/>
    <x v="22"/>
    <n v="9700"/>
    <s v="Andrea Arnold"/>
    <s v="Andrea Arnold"/>
    <s v="Kaya Scodelario"/>
    <s v="United Kingdom"/>
    <n v="0"/>
    <n v="1742215"/>
    <n v="2360395.333481547"/>
    <n v="0"/>
    <n v="774662.07203201414"/>
    <s v="Film4"/>
    <n v="129"/>
  </r>
  <r>
    <s v="Win Win"/>
    <x v="0"/>
    <x v="3"/>
    <x v="31"/>
    <n v="224.9"/>
    <s v="April 15, 2011 (United States)"/>
    <x v="12"/>
    <n v="53000"/>
    <s v="Tom McCarthy"/>
    <s v="Tom McCarthy"/>
    <s v="Paul Giamatti"/>
    <s v="United States"/>
    <n v="0"/>
    <n v="11789613"/>
    <n v="15972854.962650064"/>
    <n v="0"/>
    <n v="5242157.8479324142"/>
    <s v="Fox Searchlight Pictures"/>
    <n v="106"/>
  </r>
  <r>
    <s v="Rockstar"/>
    <x v="4"/>
    <x v="0"/>
    <x v="31"/>
    <n v="224.9"/>
    <s v="November 11, 2011 (United States)"/>
    <x v="3"/>
    <n v="41000"/>
    <s v="Imtiaz Ali"/>
    <s v="Imtiaz Ali"/>
    <s v="Ranbir Kapoor"/>
    <s v="India"/>
    <n v="10920000"/>
    <n v="11219667"/>
    <n v="15200678.234326366"/>
    <n v="102.7442032967033"/>
    <n v="4988735.8826144952"/>
    <s v="Eros Worldwide"/>
    <n v="159"/>
  </r>
  <r>
    <s v="Big Mommas: Like Father, Like Son"/>
    <x v="8"/>
    <x v="2"/>
    <x v="31"/>
    <n v="224.9"/>
    <s v="February 18, 2011 (United States)"/>
    <x v="44"/>
    <n v="26000"/>
    <s v="John Whitesell"/>
    <s v="Matthew Fogel"/>
    <s v="Martin Lawrence"/>
    <s v="United States"/>
    <n v="32000000"/>
    <n v="82686066"/>
    <n v="112025096.97732325"/>
    <n v="258.39395624999997"/>
    <n v="36765702.979101822"/>
    <s v="New Regency Productions"/>
    <n v="107"/>
  </r>
  <r>
    <s v="Tyrannosaur"/>
    <x v="4"/>
    <x v="0"/>
    <x v="31"/>
    <n v="224.9"/>
    <s v="October 7, 2011 (Ireland)"/>
    <x v="37"/>
    <n v="31000"/>
    <s v="Paddy Considine"/>
    <s v="Paddy Considine"/>
    <s v="Peter Mullan"/>
    <s v="United Kingdom"/>
    <n v="0"/>
    <n v="676111"/>
    <n v="916011.65718096925"/>
    <n v="0"/>
    <n v="300627.38995108934"/>
    <s v="Warp X"/>
    <n v="92"/>
  </r>
  <r>
    <s v="Once Upon a Time in Anatolia"/>
    <x v="4"/>
    <x v="6"/>
    <x v="31"/>
    <n v="224.9"/>
    <s v="September 23, 2011 (Turkey)"/>
    <x v="6"/>
    <n v="44000"/>
    <s v="Nuri Bilge Ceylan"/>
    <s v="Ercan Kesal"/>
    <s v="Muhammet Uzuner"/>
    <s v="Turkey"/>
    <n v="0"/>
    <n v="2099472"/>
    <n v="2844415.8221431742"/>
    <n v="0"/>
    <n v="933513.56158292573"/>
    <s v="NBC Film"/>
    <n v="157"/>
  </r>
  <r>
    <s v="The Dilemma"/>
    <x v="8"/>
    <x v="3"/>
    <x v="31"/>
    <n v="224.9"/>
    <s v="January 14, 2011 (United States)"/>
    <x v="11"/>
    <n v="53000"/>
    <s v="Ron Howard"/>
    <s v="Allan Loeb"/>
    <s v="Vince Vaughn"/>
    <s v="United States"/>
    <n v="70000000"/>
    <n v="69721966"/>
    <n v="94461018.409070686"/>
    <n v="99.602808571428568"/>
    <n v="31001318.808359269"/>
    <s v="Universal Pictures"/>
    <n v="111"/>
  </r>
  <r>
    <s v="Dolphin Tale"/>
    <x v="1"/>
    <x v="0"/>
    <x v="31"/>
    <n v="224.9"/>
    <s v="September 23, 2011 (United States)"/>
    <x v="8"/>
    <n v="23000"/>
    <s v="Charles Martin Smith"/>
    <s v="Karen Janszen"/>
    <s v="Morgan Freeman"/>
    <s v="Canada"/>
    <n v="37000000"/>
    <n v="95943453"/>
    <n v="129986527.91951977"/>
    <n v="259.30662972972971"/>
    <n v="42660494.886616275"/>
    <s v="Alcon Entertainment"/>
    <n v="113"/>
  </r>
  <r>
    <s v="The Avengers"/>
    <x v="8"/>
    <x v="2"/>
    <x v="32"/>
    <n v="229.6"/>
    <s v="May 4, 2012 (United States)"/>
    <x v="45"/>
    <n v="1300000"/>
    <s v="Joss Whedon"/>
    <s v="Joss Whedon"/>
    <s v="Robert Downey Jr."/>
    <s v="United States"/>
    <n v="220000000"/>
    <n v="1518815515"/>
    <n v="2015605781.4481707"/>
    <n v="690.37068863636364"/>
    <n v="661505015.24390244"/>
    <s v="Marvel Studios"/>
    <n v="143"/>
  </r>
  <r>
    <s v="Django Unchained"/>
    <x v="0"/>
    <x v="0"/>
    <x v="32"/>
    <n v="229.6"/>
    <s v="December 25, 2012 (United States)"/>
    <x v="0"/>
    <n v="1400000"/>
    <s v="Quentin Tarantino"/>
    <s v="Quentin Tarantino"/>
    <s v="Jamie Foxx"/>
    <s v="United States"/>
    <n v="100000000"/>
    <n v="426074373"/>
    <n v="565439292.04311848"/>
    <n v="426.07437299999998"/>
    <n v="185572462.10801396"/>
    <s v="The Weinstein Company"/>
    <n v="165"/>
  </r>
  <r>
    <s v="The Hobbit: An Unexpected Journey"/>
    <x v="8"/>
    <x v="1"/>
    <x v="32"/>
    <n v="229.6"/>
    <s v="December 14, 2012 (United States)"/>
    <x v="40"/>
    <n v="773000"/>
    <s v="Peter Jackson"/>
    <s v="Fran Walsh"/>
    <s v="Martin Freeman"/>
    <s v="New Zealand"/>
    <n v="180000000"/>
    <n v="1017003568"/>
    <n v="1349655867.4634144"/>
    <n v="565.00198222222218"/>
    <n v="442945804.87804884"/>
    <s v="Metro-Goldwyn-Mayer (MGM)"/>
    <n v="169"/>
  </r>
  <r>
    <s v="The Hunger Games"/>
    <x v="8"/>
    <x v="2"/>
    <x v="32"/>
    <n v="229.6"/>
    <s v="March 23, 2012 (United States)"/>
    <x v="13"/>
    <n v="862000"/>
    <s v="Gary Ross"/>
    <s v="Gary Ross"/>
    <s v="Jennifer Lawrence"/>
    <s v="United States"/>
    <n v="78000000"/>
    <n v="694394724"/>
    <n v="921524705.5871079"/>
    <n v="890.24964615384624"/>
    <n v="302436726.48083627"/>
    <s v="Lionsgate"/>
    <n v="142"/>
  </r>
  <r>
    <s v="The Dark Knight Rises"/>
    <x v="8"/>
    <x v="2"/>
    <x v="32"/>
    <n v="229.6"/>
    <s v="July 20, 2012 (United States)"/>
    <x v="0"/>
    <n v="1600000"/>
    <s v="Christopher Nolan"/>
    <s v="Jonathan Nolan"/>
    <s v="Christian Bale"/>
    <s v="United Kingdom"/>
    <n v="250000000"/>
    <n v="1081142612"/>
    <n v="1434774189.3571427"/>
    <n v="432.45704480000001"/>
    <n v="470880928.5714286"/>
    <s v="Warner Bros."/>
    <n v="164"/>
  </r>
  <r>
    <s v="Pitch Perfect"/>
    <x v="8"/>
    <x v="3"/>
    <x v="32"/>
    <n v="229.6"/>
    <s v="October 5, 2012 (United States)"/>
    <x v="12"/>
    <n v="285000"/>
    <s v="Jason Moore"/>
    <s v="Kay Cannon"/>
    <s v="Anna Kendrick"/>
    <s v="United States"/>
    <n v="17000000"/>
    <n v="115350426"/>
    <n v="153080465.16637629"/>
    <n v="678.53191764705878"/>
    <n v="50239732.578397214"/>
    <s v="Brownstone Productions (II)"/>
    <n v="112"/>
  </r>
  <r>
    <s v="This Is 40"/>
    <x v="0"/>
    <x v="3"/>
    <x v="32"/>
    <n v="229.6"/>
    <s v="December 21, 2012 (United States)"/>
    <x v="19"/>
    <n v="132000"/>
    <s v="Judd Apatow"/>
    <s v="Judd Apatow"/>
    <s v="Paul Rudd"/>
    <s v="United States"/>
    <n v="35000000"/>
    <n v="88215156"/>
    <n v="117069503.62891985"/>
    <n v="252.04330285714286"/>
    <n v="38421235.191637635"/>
    <s v="Apatow Productions"/>
    <n v="134"/>
  </r>
  <r>
    <s v="The Hunt"/>
    <x v="0"/>
    <x v="0"/>
    <x v="32"/>
    <n v="229.6"/>
    <s v="January 10, 2013 (Denmark)"/>
    <x v="28"/>
    <n v="297000"/>
    <s v="Thomas Vinterberg"/>
    <s v="Tobias Lindholm"/>
    <s v="Mads Mikkelsen"/>
    <s v="Denmark"/>
    <n v="3800000"/>
    <n v="15843274"/>
    <n v="21025459.8771777"/>
    <n v="416.92826315789472"/>
    <n v="6900380.6620209068"/>
    <s v="Danmarks Radio (DR)"/>
    <n v="115"/>
  </r>
  <r>
    <s v="Prometheus"/>
    <x v="0"/>
    <x v="1"/>
    <x v="32"/>
    <n v="229.6"/>
    <s v="June 8, 2012 (United States)"/>
    <x v="9"/>
    <n v="578000"/>
    <s v="Ridley Scott"/>
    <s v="Jon Spaihts"/>
    <s v="Noomi Rapace"/>
    <s v="United States"/>
    <n v="130000000"/>
    <n v="403354469"/>
    <n v="535287921.18597555"/>
    <n v="310.27266846153844"/>
    <n v="175677033.53658539"/>
    <s v="Twentieth Century Fox"/>
    <n v="124"/>
  </r>
  <r>
    <s v="Moonrise Kingdom"/>
    <x v="8"/>
    <x v="3"/>
    <x v="32"/>
    <n v="229.6"/>
    <s v="June 29, 2012 (United States)"/>
    <x v="40"/>
    <n v="327000"/>
    <s v="Wes Anderson"/>
    <s v="Wes Anderson"/>
    <s v="Jared Gilman"/>
    <s v="United States"/>
    <n v="16000000"/>
    <n v="68264022"/>
    <n v="90592541.39111498"/>
    <n v="426.65013749999997"/>
    <n v="29731716.898954704"/>
    <s v="Indian Paintbrush"/>
    <n v="94"/>
  </r>
  <r>
    <s v="The Impossible"/>
    <x v="8"/>
    <x v="0"/>
    <x v="32"/>
    <n v="229.6"/>
    <s v="January 4, 2013 (United States)"/>
    <x v="37"/>
    <n v="208000"/>
    <s v="J.A. Bayona"/>
    <s v="Sergio G. SÃ¡nchez"/>
    <s v="Naomi Watts"/>
    <s v="Spain"/>
    <n v="45000000"/>
    <n v="198087212"/>
    <n v="262879675.50696862"/>
    <n v="440.19380444444442"/>
    <n v="86274918.118466899"/>
    <s v="Mediaset EspaÃ±a"/>
    <n v="114"/>
  </r>
  <r>
    <s v="Argo"/>
    <x v="0"/>
    <x v="5"/>
    <x v="32"/>
    <n v="229.6"/>
    <s v="October 12, 2012 (United States)"/>
    <x v="3"/>
    <n v="585000"/>
    <s v="Ben Affleck"/>
    <s v="Chris Terrio"/>
    <s v="Ben Affleck"/>
    <s v="United States"/>
    <n v="44500000"/>
    <n v="232325503"/>
    <n v="308316989.39067942"/>
    <n v="522.07978202247193"/>
    <n v="101187065.76655053"/>
    <s v="Warner Bros."/>
    <n v="120"/>
  </r>
  <r>
    <s v="The Twilight Saga: Breaking Dawn - Part 2"/>
    <x v="8"/>
    <x v="1"/>
    <x v="32"/>
    <n v="229.6"/>
    <s v="November 16, 2012 (United States)"/>
    <x v="30"/>
    <n v="236000"/>
    <s v="Bill Condon"/>
    <s v="Melissa Rosenberg"/>
    <s v="Kristen Stewart"/>
    <s v="United States"/>
    <n v="120000000"/>
    <n v="829747654"/>
    <n v="1101150305.6350174"/>
    <n v="691.4563783333333"/>
    <n v="361388351.04529619"/>
    <s v="Summit Entertainment"/>
    <n v="115"/>
  </r>
  <r>
    <s v="Jack Reacher"/>
    <x v="8"/>
    <x v="2"/>
    <x v="32"/>
    <n v="229.6"/>
    <s v="December 21, 2012 (United States)"/>
    <x v="9"/>
    <n v="317000"/>
    <s v="Christopher McQuarrie"/>
    <s v="Lee Child"/>
    <s v="Tom Cruise"/>
    <s v="United States"/>
    <n v="60000000"/>
    <n v="218340595"/>
    <n v="289757749.54921603"/>
    <n v="363.9009916666667"/>
    <n v="95096077.961672485"/>
    <s v="Paramount Pictures"/>
    <n v="130"/>
  </r>
  <r>
    <s v="Zero Dark Thirty"/>
    <x v="0"/>
    <x v="0"/>
    <x v="32"/>
    <n v="229.6"/>
    <s v="January 11, 2013 (United States)"/>
    <x v="34"/>
    <n v="280000"/>
    <s v="Kathryn Bigelow"/>
    <s v="Mark Boal"/>
    <s v="Jessica Chastain"/>
    <s v="United States"/>
    <n v="40000000"/>
    <n v="132820716"/>
    <n v="176265122.67073169"/>
    <n v="332.05178999999998"/>
    <n v="57848743.902439028"/>
    <s v="Columbia Pictures"/>
    <n v="157"/>
  </r>
  <r>
    <s v="Cloud Atlas"/>
    <x v="0"/>
    <x v="2"/>
    <x v="32"/>
    <n v="229.6"/>
    <s v="October 26, 2012 (United States)"/>
    <x v="34"/>
    <n v="349000"/>
    <s v="Tom Tykwer"/>
    <s v="David Mitchell"/>
    <s v="Tom Hanks"/>
    <s v="United States"/>
    <n v="102000000"/>
    <n v="130482868"/>
    <n v="173162586.58362368"/>
    <n v="127.92438039215685"/>
    <n v="56830517.421602793"/>
    <s v="Cloud Atlas Productions"/>
    <n v="172"/>
  </r>
  <r>
    <s v="Skyfall"/>
    <x v="8"/>
    <x v="2"/>
    <x v="32"/>
    <n v="229.6"/>
    <s v="November 9, 2012 (United States)"/>
    <x v="3"/>
    <n v="642000"/>
    <s v="Sam Mendes"/>
    <s v="Neal Purvis"/>
    <s v="Daniel Craig"/>
    <s v="United Kingdom"/>
    <n v="200000000"/>
    <n v="1108569499"/>
    <n v="1471172153.0718639"/>
    <n v="554.28474949999998"/>
    <n v="482826436.84668994"/>
    <s v="Metro-Goldwyn-Mayer (MGM)"/>
    <n v="143"/>
  </r>
  <r>
    <s v="The Perks of Being a Wallflower"/>
    <x v="8"/>
    <x v="0"/>
    <x v="32"/>
    <n v="229.6"/>
    <s v="October 12, 2012 (United States)"/>
    <x v="6"/>
    <n v="475000"/>
    <s v="Stephen Chbosky"/>
    <s v="Stephen Chbosky"/>
    <s v="Logan Lerman"/>
    <s v="United States"/>
    <n v="13000000"/>
    <n v="33384127"/>
    <n v="44303760.875"/>
    <n v="256.80097692307692"/>
    <n v="14540125.000000002"/>
    <s v="Summit Entertainment"/>
    <n v="103"/>
  </r>
  <r>
    <s v="The Amazing Spider-Man"/>
    <x v="8"/>
    <x v="2"/>
    <x v="32"/>
    <n v="229.6"/>
    <s v="July 3, 2012 (United States)"/>
    <x v="15"/>
    <n v="571000"/>
    <s v="Marc Webb"/>
    <s v="James Vanderbilt"/>
    <s v="Andrew Garfield"/>
    <s v="United States"/>
    <n v="230000000"/>
    <n v="757930663"/>
    <n v="1005842652.5091462"/>
    <n v="329.53507086956523"/>
    <n v="330109173.78048784"/>
    <s v="Columbia Pictures"/>
    <n v="136"/>
  </r>
  <r>
    <s v="Les MisÃ©rables"/>
    <x v="8"/>
    <x v="0"/>
    <x v="32"/>
    <n v="229.6"/>
    <s v="December 25, 2012 (United States)"/>
    <x v="37"/>
    <n v="315000"/>
    <s v="Tom Hooper"/>
    <s v="William Nicholson"/>
    <s v="Hugh Jackman"/>
    <s v="United Kingdom"/>
    <n v="61000000"/>
    <n v="441809770"/>
    <n v="586321589.36846685"/>
    <n v="724.27831147540985"/>
    <n v="192425858.01393729"/>
    <s v="Universal Pictures"/>
    <n v="158"/>
  </r>
  <r>
    <s v="Silver Linings Playbook"/>
    <x v="0"/>
    <x v="3"/>
    <x v="32"/>
    <n v="229.6"/>
    <s v="December 25, 2012 (United States)"/>
    <x v="3"/>
    <n v="675000"/>
    <s v="David O. Russell"/>
    <s v="David O. Russell"/>
    <s v="Bradley Cooper"/>
    <s v="United States"/>
    <n v="21000000"/>
    <n v="236412453"/>
    <n v="313740742.28702086"/>
    <n v="1125.7735857142857"/>
    <n v="102967096.25435542"/>
    <s v="The Weinstein Company"/>
    <n v="122"/>
  </r>
  <r>
    <s v="Snow White and the Huntsman"/>
    <x v="8"/>
    <x v="2"/>
    <x v="32"/>
    <n v="229.6"/>
    <s v="June 1, 2012 (United States)"/>
    <x v="10"/>
    <n v="278000"/>
    <s v="Rupert Sanders"/>
    <s v="Evan Daugherty"/>
    <s v="Kristen Stewart"/>
    <s v="United States"/>
    <n v="170000000"/>
    <n v="396592829"/>
    <n v="526314612.35322297"/>
    <n v="233.28989941176471"/>
    <n v="172732068.37979096"/>
    <s v="Roth Films"/>
    <n v="127"/>
  </r>
  <r>
    <s v="The Master"/>
    <x v="0"/>
    <x v="0"/>
    <x v="32"/>
    <n v="229.6"/>
    <s v="September 21, 2012 (United States)"/>
    <x v="13"/>
    <n v="160000"/>
    <s v="Paul Thomas Anderson"/>
    <s v="Paul Thomas Anderson"/>
    <s v="Philip Seymour Hoffman"/>
    <s v="United States"/>
    <n v="32000000"/>
    <n v="28258060"/>
    <n v="37501005.583623692"/>
    <n v="88.306437500000001"/>
    <n v="12307517.421602789"/>
    <s v="The Weinstein Company"/>
    <n v="138"/>
  </r>
  <r>
    <s v="Looper"/>
    <x v="0"/>
    <x v="2"/>
    <x v="32"/>
    <n v="229.6"/>
    <s v="September 28, 2012 (United States)"/>
    <x v="34"/>
    <n v="545000"/>
    <s v="Rian Johnson"/>
    <s v="Rian Johnson"/>
    <s v="Joseph Gordon-Levitt"/>
    <s v="United States"/>
    <n v="30000000"/>
    <n v="176506819"/>
    <n v="234240538.97778744"/>
    <n v="588.3560633333334"/>
    <n v="76875792.247386768"/>
    <s v="TriStar Pictures"/>
    <n v="113"/>
  </r>
  <r>
    <s v="Killing Them Softly"/>
    <x v="0"/>
    <x v="6"/>
    <x v="32"/>
    <n v="229.6"/>
    <s v="November 30, 2012 (United States)"/>
    <x v="19"/>
    <n v="137000"/>
    <s v="Andrew Dominik"/>
    <s v="Andrew Dominik"/>
    <s v="Brad Pitt"/>
    <s v="United States"/>
    <n v="15000000"/>
    <n v="37930465"/>
    <n v="50337163.264372818"/>
    <n v="252.86976666666666"/>
    <n v="16520237.36933798"/>
    <s v="Plan B Entertainment"/>
    <n v="97"/>
  </r>
  <r>
    <s v="Flight"/>
    <x v="0"/>
    <x v="0"/>
    <x v="32"/>
    <n v="229.6"/>
    <s v="November 2, 2012 (United States)"/>
    <x v="4"/>
    <n v="334000"/>
    <s v="Robert Zemeckis"/>
    <s v="John Gatins"/>
    <s v="Denzel Washington"/>
    <s v="United States"/>
    <n v="31000000"/>
    <n v="161772375"/>
    <n v="214686596.96210799"/>
    <n v="521.84637096774202"/>
    <n v="70458351.480836242"/>
    <s v="Paramount Pictures"/>
    <n v="138"/>
  </r>
  <r>
    <s v="21 Jump Street"/>
    <x v="0"/>
    <x v="2"/>
    <x v="32"/>
    <n v="229.6"/>
    <s v="March 16, 2012 (United States)"/>
    <x v="13"/>
    <n v="521000"/>
    <s v="Phil Lord"/>
    <s v="Michael Bacall"/>
    <s v="Jonah Hill"/>
    <s v="United States"/>
    <n v="42000000"/>
    <n v="201585328"/>
    <n v="267521992.34146339"/>
    <n v="479.96506666666664"/>
    <n v="87798487.804878056"/>
    <s v="Columbia Pictures"/>
    <n v="109"/>
  </r>
  <r>
    <s v="Ted"/>
    <x v="0"/>
    <x v="3"/>
    <x v="32"/>
    <n v="229.6"/>
    <s v="June 29, 2012 (United States)"/>
    <x v="15"/>
    <n v="580000"/>
    <s v="Seth MacFarlane"/>
    <s v="Seth MacFarlane"/>
    <s v="Mark Wahlberg"/>
    <s v="United States"/>
    <n v="50000000"/>
    <n v="549368315"/>
    <n v="729061522.56315327"/>
    <n v="1098.7366299999999"/>
    <n v="239271914.19860628"/>
    <s v="Universal Pictures"/>
    <n v="106"/>
  </r>
  <r>
    <s v="Sinister"/>
    <x v="0"/>
    <x v="4"/>
    <x v="32"/>
    <n v="229.6"/>
    <s v="October 12, 2012 (United States)"/>
    <x v="8"/>
    <n v="229000"/>
    <s v="Scott Derrickson"/>
    <s v="Scott Derrickson"/>
    <s v="Ethan Hawke"/>
    <s v="United States"/>
    <n v="3000000"/>
    <n v="82515113"/>
    <n v="109505030.18771777"/>
    <n v="2750.5037666666667"/>
    <n v="35938638.066202097"/>
    <s v="Summit Entertainment"/>
    <n v="110"/>
  </r>
  <r>
    <s v="This Means War"/>
    <x v="8"/>
    <x v="2"/>
    <x v="32"/>
    <n v="229.6"/>
    <s v="February 17, 2012 (United States)"/>
    <x v="21"/>
    <n v="179000"/>
    <s v="McG"/>
    <s v="Timothy Dowling"/>
    <s v="Reese Witherspoon"/>
    <s v="United States"/>
    <n v="65000000"/>
    <n v="156491279"/>
    <n v="207678104.14329267"/>
    <n v="240.75581384615384"/>
    <n v="68158222.560975611"/>
    <s v="Overbrook Entertainment"/>
    <n v="103"/>
  </r>
  <r>
    <s v="That's My Boy"/>
    <x v="0"/>
    <x v="3"/>
    <x v="32"/>
    <n v="229.6"/>
    <s v="June 15, 2012 (United States)"/>
    <x v="30"/>
    <n v="94000"/>
    <s v="Sean Anders"/>
    <s v="David Caspe"/>
    <s v="Adam Sandler"/>
    <s v="United States"/>
    <n v="70000000"/>
    <n v="57719093"/>
    <n v="76598465.31837979"/>
    <n v="82.455847142857138"/>
    <n v="25138977.787456449"/>
    <s v="Columbia Pictures"/>
    <n v="116"/>
  </r>
  <r>
    <s v="Lincoln"/>
    <x v="8"/>
    <x v="5"/>
    <x v="32"/>
    <n v="229.6"/>
    <s v="November 16, 2012 (United States)"/>
    <x v="4"/>
    <n v="250000"/>
    <s v="Steven Spielberg"/>
    <s v="Tony Kushner"/>
    <s v="Daniel Day-Lewis"/>
    <s v="United States"/>
    <n v="65000000"/>
    <n v="275293450"/>
    <n v="365339347.62630659"/>
    <n v="423.52838461538465"/>
    <n v="119901328.39721255"/>
    <s v="Dreamworks Pictures"/>
    <n v="150"/>
  </r>
  <r>
    <s v="Brave"/>
    <x v="1"/>
    <x v="10"/>
    <x v="32"/>
    <n v="229.6"/>
    <s v="June 22, 2012 (United States)"/>
    <x v="12"/>
    <n v="383000"/>
    <s v="Mark Andrews"/>
    <s v="Brenda Chapman"/>
    <s v="Kelly Macdonald"/>
    <s v="United States"/>
    <n v="185000000"/>
    <n v="538983207"/>
    <n v="715279543.43597555"/>
    <n v="291.34227405405409"/>
    <n v="234748783.53658539"/>
    <s v="Walt Disney Pictures"/>
    <n v="93"/>
  </r>
  <r>
    <s v="The Place Beyond the Pines"/>
    <x v="0"/>
    <x v="6"/>
    <x v="32"/>
    <n v="229.6"/>
    <s v="April 19, 2013 (United States)"/>
    <x v="4"/>
    <n v="253000"/>
    <s v="Derek Cianfrance"/>
    <s v="Derek Cianfrance"/>
    <s v="Ryan Gosling"/>
    <s v="United States"/>
    <n v="15000000"/>
    <n v="47052899"/>
    <n v="62443459.60496515"/>
    <n v="313.68599333333333"/>
    <n v="20493422.909407668"/>
    <s v="Sidney Kimmel Entertainment"/>
    <n v="140"/>
  </r>
  <r>
    <s v="Dredd"/>
    <x v="0"/>
    <x v="2"/>
    <x v="32"/>
    <n v="229.6"/>
    <s v="September 21, 2012 (United States)"/>
    <x v="12"/>
    <n v="260000"/>
    <s v="Pete Travis"/>
    <s v="John Wagner"/>
    <s v="Karl Urban"/>
    <s v="United Kingdom"/>
    <n v="50000000"/>
    <n v="41037742"/>
    <n v="54460801.33885017"/>
    <n v="82.075484000000003"/>
    <n v="17873581.010452963"/>
    <s v="DNA Films"/>
    <n v="95"/>
  </r>
  <r>
    <s v="Dark Shadows"/>
    <x v="8"/>
    <x v="3"/>
    <x v="32"/>
    <n v="229.6"/>
    <s v="May 11, 2012 (United States)"/>
    <x v="19"/>
    <n v="252000"/>
    <s v="Tim Burton"/>
    <s v="Seth Grahame-Smith"/>
    <s v="Johnny Depp"/>
    <s v="United States"/>
    <n v="150000000"/>
    <n v="245527149"/>
    <n v="325836769.60060972"/>
    <n v="163.684766"/>
    <n v="106936911.58536586"/>
    <s v="Warner Bros."/>
    <n v="113"/>
  </r>
  <r>
    <s v="John Carter"/>
    <x v="8"/>
    <x v="2"/>
    <x v="32"/>
    <n v="229.6"/>
    <s v="March 9, 2012 (United States)"/>
    <x v="14"/>
    <n v="260000"/>
    <s v="Andrew Stanton"/>
    <s v="Andrew Stanton"/>
    <s v="Taylor Kitsch"/>
    <s v="United States"/>
    <n v="250000000"/>
    <n v="284139100"/>
    <n v="377078326.52439022"/>
    <n v="113.65563999999999"/>
    <n v="123753963.41463415"/>
    <s v="Walt Disney Pictures"/>
    <n v="132"/>
  </r>
  <r>
    <s v="Battleship"/>
    <x v="8"/>
    <x v="2"/>
    <x v="32"/>
    <n v="229.6"/>
    <s v="May 18, 2012 (United States)"/>
    <x v="1"/>
    <n v="240000"/>
    <s v="Peter Berg"/>
    <s v="Jon Hoeber"/>
    <s v="Alexander SkarsgÃ¥rd"/>
    <s v="United States"/>
    <n v="209000000"/>
    <n v="303025485"/>
    <n v="402142270.38109756"/>
    <n v="144.98827033492822"/>
    <n v="131979740.85365854"/>
    <s v="Universal Pictures"/>
    <n v="131"/>
  </r>
  <r>
    <s v="Magic Mike"/>
    <x v="0"/>
    <x v="3"/>
    <x v="32"/>
    <n v="229.6"/>
    <s v="June 29, 2012 (United States)"/>
    <x v="10"/>
    <n v="134000"/>
    <s v="Steven Soderbergh"/>
    <s v="Reid Carolin"/>
    <s v="Channing Tatum"/>
    <s v="United States"/>
    <n v="7000000"/>
    <n v="167739961"/>
    <n v="222606124.20165503"/>
    <n v="2396.2851571428573"/>
    <n v="73057474.303135902"/>
    <s v="Iron Horse Entertainment (II)"/>
    <n v="110"/>
  </r>
  <r>
    <s v="Hotel Transylvania"/>
    <x v="1"/>
    <x v="10"/>
    <x v="32"/>
    <n v="229.6"/>
    <s v="September 28, 2012 (United States)"/>
    <x v="12"/>
    <n v="232000"/>
    <s v="Genndy Tartakovsky"/>
    <s v="Peter Baynham"/>
    <s v="Adam Sandler"/>
    <s v="United States"/>
    <n v="85000000"/>
    <n v="358375603"/>
    <n v="475596891.2635017"/>
    <n v="421.6183564705882"/>
    <n v="156086935.10452962"/>
    <s v="Columbia Pictures"/>
    <n v="91"/>
  </r>
  <r>
    <s v="Lawless"/>
    <x v="0"/>
    <x v="6"/>
    <x v="32"/>
    <n v="229.6"/>
    <s v="August 29, 2012 (United States)"/>
    <x v="4"/>
    <n v="232000"/>
    <s v="John Hillcoat"/>
    <s v="Nick Cave"/>
    <s v="Tom Hardy"/>
    <s v="United States"/>
    <n v="26000000"/>
    <n v="55404207"/>
    <n v="73526401.885452956"/>
    <n v="213.09310384615384"/>
    <n v="24130752.177700352"/>
    <s v="The Weinstein Company"/>
    <n v="116"/>
  </r>
  <r>
    <s v="Spring Breakers"/>
    <x v="0"/>
    <x v="6"/>
    <x v="32"/>
    <n v="229.6"/>
    <s v="March 22, 2013 (United States)"/>
    <x v="11"/>
    <n v="138000"/>
    <s v="Harmony Korine"/>
    <s v="Harmony Korine"/>
    <s v="Vanessa Hudgens"/>
    <s v="United States"/>
    <n v="5000000"/>
    <n v="32170399"/>
    <n v="42693033.864547037"/>
    <n v="643.40798000000007"/>
    <n v="14011497.822299652"/>
    <s v="Muse Productions"/>
    <n v="94"/>
  </r>
  <r>
    <s v="Underworld: Awakening"/>
    <x v="0"/>
    <x v="2"/>
    <x v="32"/>
    <n v="229.6"/>
    <s v="January 20, 2012 (United States)"/>
    <x v="21"/>
    <n v="148000"/>
    <s v="MÃ¥ns MÃ¥rlind"/>
    <s v="Len Wiseman"/>
    <s v="Kate Beckinsale"/>
    <s v="United States"/>
    <n v="70000000"/>
    <n v="160112671"/>
    <n v="212484019.39764807"/>
    <n v="228.73238714285714"/>
    <n v="69735483.885017425"/>
    <s v="Screen Gems"/>
    <n v="88"/>
  </r>
  <r>
    <s v="Piranha 3DD"/>
    <x v="0"/>
    <x v="3"/>
    <x v="32"/>
    <n v="229.6"/>
    <s v="July 14, 2012 (Japan)"/>
    <x v="47"/>
    <n v="41000"/>
    <s v="John Gulager"/>
    <s v="Patrick Melton"/>
    <s v="Danielle Panabaker"/>
    <s v="United States"/>
    <n v="5000000"/>
    <n v="8518634"/>
    <n v="11304999.040940765"/>
    <n v="170.37268"/>
    <n v="3710206.4459930318"/>
    <s v="Dimension Films"/>
    <n v="83"/>
  </r>
  <r>
    <s v="Safe House"/>
    <x v="0"/>
    <x v="2"/>
    <x v="32"/>
    <n v="229.6"/>
    <s v="February 10, 2012 (United States)"/>
    <x v="17"/>
    <n v="211000"/>
    <s v="Daniel Espinosa"/>
    <s v="David Guggenheim"/>
    <s v="Denzel Washington"/>
    <s v="South Africa"/>
    <n v="85000000"/>
    <n v="208076205"/>
    <n v="276135974.14416373"/>
    <n v="244.79553529411766"/>
    <n v="90625524.825783983"/>
    <s v="Universal Pictures"/>
    <n v="115"/>
  </r>
  <r>
    <s v="Seeking a Friend for the End of the World"/>
    <x v="0"/>
    <x v="1"/>
    <x v="32"/>
    <n v="229.6"/>
    <s v="June 22, 2012 (United States)"/>
    <x v="17"/>
    <n v="109000"/>
    <s v="Lorene Scafaria"/>
    <s v="Lorene Scafaria"/>
    <s v="Steve Carell"/>
    <s v="United States"/>
    <n v="10000000"/>
    <n v="11681781"/>
    <n v="15502781.666811846"/>
    <n v="116.81780999999999"/>
    <n v="5087883.7108013937"/>
    <s v="Focus Features"/>
    <n v="101"/>
  </r>
  <r>
    <s v="Lore"/>
    <x v="4"/>
    <x v="0"/>
    <x v="32"/>
    <n v="229.6"/>
    <s v="September 20, 2012 (Australia)"/>
    <x v="12"/>
    <n v="15000"/>
    <s v="Cate Shortland"/>
    <s v="Cate Shortland"/>
    <s v="Saskia Rosendahl"/>
    <s v="Australia"/>
    <n v="0"/>
    <n v="2362019"/>
    <n v="3134613.193815331"/>
    <n v="0"/>
    <n v="1028753.9198606273"/>
    <s v="Rohfilm"/>
    <n v="109"/>
  </r>
  <r>
    <s v="The Bourne Legacy"/>
    <x v="8"/>
    <x v="2"/>
    <x v="32"/>
    <n v="229.6"/>
    <s v="August 10, 2012 (United States)"/>
    <x v="14"/>
    <n v="290000"/>
    <s v="Tony Gilroy"/>
    <s v="Tony Gilroy"/>
    <s v="Jeremy Renner"/>
    <s v="United States"/>
    <n v="125000000"/>
    <n v="276144750"/>
    <n v="366469099.84756094"/>
    <n v="220.91579999999999"/>
    <n v="120272103.6585366"/>
    <s v="Universal Pictures"/>
    <n v="135"/>
  </r>
  <r>
    <s v="Abraham Lincoln: Vampire Hunter"/>
    <x v="0"/>
    <x v="2"/>
    <x v="32"/>
    <n v="229.6"/>
    <s v="June 22, 2012 (United States)"/>
    <x v="23"/>
    <n v="151000"/>
    <s v="Timur Bekmambetov"/>
    <s v="Seth Grahame-Smith"/>
    <s v="Benjamin Walker"/>
    <s v="United States"/>
    <n v="69000000"/>
    <n v="116471580"/>
    <n v="154568338.09233448"/>
    <n v="168.79939130434784"/>
    <n v="50728040.069686413"/>
    <s v="Abraham Productions"/>
    <n v="105"/>
  </r>
  <r>
    <s v="Wreck-It Ralph"/>
    <x v="1"/>
    <x v="10"/>
    <x v="32"/>
    <n v="229.6"/>
    <s v="November 2, 2012 (United States)"/>
    <x v="3"/>
    <n v="390000"/>
    <s v="Rich Moore"/>
    <s v="Rich Moore"/>
    <s v="John C. Reilly"/>
    <s v="United States"/>
    <n v="165000000"/>
    <n v="471222889"/>
    <n v="625355462.8845818"/>
    <n v="285.58962969696967"/>
    <n v="205236449.91289201"/>
    <s v="Walt Disney Animation Studios"/>
    <n v="101"/>
  </r>
  <r>
    <s v="Total Recall"/>
    <x v="8"/>
    <x v="2"/>
    <x v="32"/>
    <n v="229.6"/>
    <s v="August 3, 2012 (United States)"/>
    <x v="19"/>
    <n v="244000"/>
    <s v="Len Wiseman"/>
    <s v="Kurt Wimmer"/>
    <s v="Colin Farrell"/>
    <s v="United States"/>
    <n v="125000000"/>
    <n v="198467168"/>
    <n v="263383911.54006967"/>
    <n v="158.7737344"/>
    <n v="86440404.181184679"/>
    <s v="Total Recall"/>
    <n v="118"/>
  </r>
  <r>
    <s v="Project X"/>
    <x v="0"/>
    <x v="3"/>
    <x v="32"/>
    <n v="229.6"/>
    <s v="March 2, 2012 (United States)"/>
    <x v="14"/>
    <n v="193000"/>
    <s v="Nima Nourizadeh"/>
    <s v="Matt Drake"/>
    <s v="Thomas Mann"/>
    <s v="United States"/>
    <n v="12000000"/>
    <n v="102731865"/>
    <n v="136334491.57447734"/>
    <n v="856.09887500000002"/>
    <n v="44743843.641114987"/>
    <s v="Green Hat Films"/>
    <n v="88"/>
  </r>
  <r>
    <s v="American Reunion"/>
    <x v="0"/>
    <x v="3"/>
    <x v="32"/>
    <n v="229.6"/>
    <s v="April 6, 2012 (United States)"/>
    <x v="17"/>
    <n v="206000"/>
    <s v="Jon Hurwitz"/>
    <s v="Jon Hurwitz"/>
    <s v="Jason Biggs"/>
    <s v="United States"/>
    <n v="50000000"/>
    <n v="234989584"/>
    <n v="311852466.22299647"/>
    <n v="469.97916799999996"/>
    <n v="102347379.79094078"/>
    <s v="Universal Pictures"/>
    <n v="113"/>
  </r>
  <r>
    <s v="Wanderlust"/>
    <x v="0"/>
    <x v="3"/>
    <x v="32"/>
    <n v="229.6"/>
    <s v="February 24, 2012 (United States)"/>
    <x v="41"/>
    <n v="74000"/>
    <s v="David Wain"/>
    <s v="David Wain"/>
    <s v="Jennifer Aniston"/>
    <s v="United States"/>
    <n v="0"/>
    <n v="23812816"/>
    <n v="31601764.090592332"/>
    <n v="0"/>
    <n v="10371435.540069688"/>
    <s v="A Hot Dog"/>
    <n v="98"/>
  </r>
  <r>
    <s v="Savages"/>
    <x v="0"/>
    <x v="6"/>
    <x v="32"/>
    <n v="229.6"/>
    <s v="July 6, 2012 (United States)"/>
    <x v="16"/>
    <n v="126000"/>
    <s v="Oliver Stone"/>
    <s v="Shane Salerno"/>
    <s v="Aaron Taylor-Johnson"/>
    <s v="United States"/>
    <n v="45000000"/>
    <n v="82966152"/>
    <n v="110103599.80139372"/>
    <n v="184.36922666666666"/>
    <n v="36135083.623693384"/>
    <s v="Ixtlan"/>
    <n v="131"/>
  </r>
  <r>
    <s v="Life of Pi"/>
    <x v="1"/>
    <x v="1"/>
    <x v="32"/>
    <n v="229.6"/>
    <s v="November 21, 2012 (United States)"/>
    <x v="6"/>
    <n v="594000"/>
    <s v="Ang Lee"/>
    <s v="Yann Martel"/>
    <s v="Suraj Sharma"/>
    <s v="United States"/>
    <n v="120000000"/>
    <n v="609016565"/>
    <n v="808220153.9873693"/>
    <n v="507.51380416666666"/>
    <n v="265251117.16027877"/>
    <s v="Fox 2000 Pictures"/>
    <n v="127"/>
  </r>
  <r>
    <s v="Anna Karenina"/>
    <x v="0"/>
    <x v="0"/>
    <x v="32"/>
    <n v="229.6"/>
    <s v="September 7, 2012 (United Kingdom)"/>
    <x v="14"/>
    <n v="95000"/>
    <s v="Joe Wright"/>
    <s v="Tom Stoppard"/>
    <s v="Keira Knightley"/>
    <s v="United Kingdom"/>
    <n v="40600000"/>
    <n v="68929150"/>
    <n v="91475226.502613232"/>
    <n v="169.77623152709361"/>
    <n v="30021406.794425089"/>
    <s v="Universal Pictures"/>
    <n v="129"/>
  </r>
  <r>
    <s v="Resident Evil: Retribution"/>
    <x v="0"/>
    <x v="2"/>
    <x v="32"/>
    <n v="229.6"/>
    <s v="September 14, 2012 (United States)"/>
    <x v="20"/>
    <n v="136000"/>
    <s v="Paul W.S. Anderson"/>
    <s v="Paul W.S. Anderson"/>
    <s v="Milla Jovovich"/>
    <s v="Germany"/>
    <n v="65000000"/>
    <n v="240159255"/>
    <n v="318713087.97256094"/>
    <n v="369.47577692307692"/>
    <n v="104598978.6585366"/>
    <s v="Constantin Film International"/>
    <n v="95"/>
  </r>
  <r>
    <s v="Men in Black 3"/>
    <x v="8"/>
    <x v="2"/>
    <x v="32"/>
    <n v="229.6"/>
    <s v="May 25, 2012 (United States)"/>
    <x v="8"/>
    <n v="342000"/>
    <s v="Barry Sonnenfeld"/>
    <s v="Etan Cohen"/>
    <s v="Will Smith"/>
    <s v="United States"/>
    <n v="225000000"/>
    <n v="624026776"/>
    <n v="828140063.79442501"/>
    <n v="277.34523377777782"/>
    <n v="271788665.50522649"/>
    <s v="Columbia Pictures"/>
    <n v="106"/>
  </r>
  <r>
    <s v="Journey 2: The Mysterious Island"/>
    <x v="1"/>
    <x v="2"/>
    <x v="32"/>
    <n v="229.6"/>
    <s v="February 10, 2012 (United States)"/>
    <x v="1"/>
    <n v="96000"/>
    <s v="Brad Peyton"/>
    <s v="Brian Gunn"/>
    <s v="Josh Hutcherson"/>
    <s v="United States"/>
    <n v="79000000"/>
    <n v="335260290"/>
    <n v="444920776.84233445"/>
    <n v="424.38011392405065"/>
    <n v="146019290.06968641"/>
    <s v="New Line Cinema"/>
    <n v="94"/>
  </r>
  <r>
    <s v="Seven Psychopaths"/>
    <x v="0"/>
    <x v="3"/>
    <x v="32"/>
    <n v="229.6"/>
    <s v="October 12, 2012 (United States)"/>
    <x v="13"/>
    <n v="246000"/>
    <s v="Martin McDonagh"/>
    <s v="Martin McDonagh"/>
    <s v="Colin Farrell"/>
    <s v="United Kingdom"/>
    <n v="15000000"/>
    <n v="32226382"/>
    <n v="42767328.3771777"/>
    <n v="214.84254666666666"/>
    <n v="14035880.662020907"/>
    <s v="CBS Films"/>
    <n v="110"/>
  </r>
  <r>
    <s v="Rock of Ages"/>
    <x v="8"/>
    <x v="3"/>
    <x v="32"/>
    <n v="229.6"/>
    <s v="June 15, 2012 (United States)"/>
    <x v="23"/>
    <n v="75000"/>
    <s v="Adam Shankman"/>
    <s v="Justin Theroux"/>
    <s v="Julianne Hough"/>
    <s v="United States"/>
    <n v="75000000"/>
    <n v="59418613"/>
    <n v="78853882.321864098"/>
    <n v="79.224817333333334"/>
    <n v="25879186.846689899"/>
    <s v="New Line Cinema"/>
    <n v="123"/>
  </r>
  <r>
    <s v="The Dictator"/>
    <x v="0"/>
    <x v="3"/>
    <x v="32"/>
    <n v="229.6"/>
    <s v="May 16, 2012 (United States)"/>
    <x v="5"/>
    <n v="286000"/>
    <s v="Larry Charles"/>
    <s v="Sacha Baron Cohen"/>
    <s v="Sacha Baron Cohen"/>
    <s v="United States"/>
    <n v="65000000"/>
    <n v="179379533"/>
    <n v="238052890.70165503"/>
    <n v="275.96851230769232"/>
    <n v="78126974.303135902"/>
    <s v="Paramount Pictures"/>
    <n v="83"/>
  </r>
  <r>
    <s v="The Watch"/>
    <x v="0"/>
    <x v="3"/>
    <x v="32"/>
    <n v="229.6"/>
    <s v="July 27, 2012 (United States)"/>
    <x v="46"/>
    <n v="123000"/>
    <s v="Akiva Schaffer"/>
    <s v="Jared Stern"/>
    <s v="Ben Stiller"/>
    <s v="United States"/>
    <n v="68000000"/>
    <n v="68267862"/>
    <n v="90597637.418989539"/>
    <n v="100.39391470588235"/>
    <n v="29733389.372822303"/>
    <s v="Twentieth Century Fox"/>
    <n v="102"/>
  </r>
  <r>
    <s v="The Expendables 2"/>
    <x v="0"/>
    <x v="2"/>
    <x v="32"/>
    <n v="229.6"/>
    <s v="August 17, 2012 (United States)"/>
    <x v="14"/>
    <n v="296000"/>
    <s v="Simon West"/>
    <s v="Richard Wenk"/>
    <s v="Sylvester Stallone"/>
    <s v="United States"/>
    <n v="100000000"/>
    <n v="314975955"/>
    <n v="418001626.69207317"/>
    <n v="314.975955"/>
    <n v="137184649.39024392"/>
    <s v="Lionsgate"/>
    <n v="103"/>
  </r>
  <r>
    <s v="Safety Not Guaranteed"/>
    <x v="0"/>
    <x v="3"/>
    <x v="32"/>
    <n v="229.6"/>
    <s v="June 15, 2012 (Canada)"/>
    <x v="9"/>
    <n v="122000"/>
    <s v="Colin Trevorrow"/>
    <s v="Derek Connolly"/>
    <s v="Aubrey Plaza"/>
    <s v="United States"/>
    <n v="750000"/>
    <n v="4424699"/>
    <n v="5871976.4168118462"/>
    <n v="589.9598666666667"/>
    <n v="1927133.710801394"/>
    <s v="FilmDistrict"/>
    <n v="86"/>
  </r>
  <r>
    <s v="Chronicle"/>
    <x v="8"/>
    <x v="1"/>
    <x v="32"/>
    <n v="229.6"/>
    <s v="February 3, 2012 (United States)"/>
    <x v="9"/>
    <n v="243000"/>
    <s v="Josh Trank"/>
    <s v="Max Landis"/>
    <s v="Dane DeHaan"/>
    <s v="United States"/>
    <n v="12000000"/>
    <n v="126636097"/>
    <n v="168057572.97865853"/>
    <n v="1055.3008083333334"/>
    <n v="55155094.512195125"/>
    <s v="Twentieth Century Fox"/>
    <n v="84"/>
  </r>
  <r>
    <s v="Red Dawn"/>
    <x v="8"/>
    <x v="2"/>
    <x v="32"/>
    <n v="229.6"/>
    <s v="November 21, 2012 (United States)"/>
    <x v="20"/>
    <n v="74000"/>
    <s v="Dan Bradley"/>
    <s v="Carl Ellsworth"/>
    <s v="Chris Hemsworth"/>
    <s v="United States"/>
    <n v="65000000"/>
    <n v="50950296"/>
    <n v="67615658.498257831"/>
    <n v="78.385070769230765"/>
    <n v="22190895.470383275"/>
    <s v="FilmDistrict"/>
    <n v="93"/>
  </r>
  <r>
    <s v="End of Watch"/>
    <x v="0"/>
    <x v="2"/>
    <x v="32"/>
    <n v="229.6"/>
    <s v="September 21, 2012 (United States)"/>
    <x v="37"/>
    <n v="233000"/>
    <s v="David Ayer"/>
    <s v="David Ayer"/>
    <s v="Jake Gyllenhaal"/>
    <s v="United States"/>
    <n v="7000000"/>
    <n v="55078146"/>
    <n v="73093689.399825782"/>
    <n v="786.83065714285715"/>
    <n v="23988739.547038328"/>
    <s v="Exclusive Media Group"/>
    <n v="109"/>
  </r>
  <r>
    <s v="Wrath of the Titans"/>
    <x v="8"/>
    <x v="2"/>
    <x v="32"/>
    <n v="229.6"/>
    <s v="March 30, 2012 (United States)"/>
    <x v="46"/>
    <n v="184000"/>
    <s v="Jonathan Liebesman"/>
    <s v="Dan Mazeau"/>
    <s v="Sam Worthington"/>
    <s v="United States"/>
    <n v="150000000"/>
    <n v="301970083"/>
    <n v="400741656.31576651"/>
    <n v="201.31338866666667"/>
    <n v="131520070.99303137"/>
    <s v="Warner Bros."/>
    <n v="99"/>
  </r>
  <r>
    <s v="Mud"/>
    <x v="8"/>
    <x v="0"/>
    <x v="32"/>
    <n v="229.6"/>
    <s v="May 10, 2013 (United States)"/>
    <x v="34"/>
    <n v="172000"/>
    <s v="Jeff Nichols"/>
    <s v="Jeff Nichols"/>
    <s v="Matthew McConaughey"/>
    <s v="United States"/>
    <n v="10000000"/>
    <n v="32613173"/>
    <n v="43280635.074477345"/>
    <n v="326.13173"/>
    <n v="14204343.641114984"/>
    <s v="Lionsgate"/>
    <n v="130"/>
  </r>
  <r>
    <s v="The Lorax"/>
    <x v="1"/>
    <x v="10"/>
    <x v="32"/>
    <n v="229.6"/>
    <s v="March 2, 2012 (United States)"/>
    <x v="5"/>
    <n v="102000"/>
    <s v="Chris Renaud"/>
    <s v="Dr. Seuss"/>
    <s v="Zac Efron"/>
    <s v="United States"/>
    <n v="70000000"/>
    <n v="348840316"/>
    <n v="462942701.59059232"/>
    <n v="498.34330857142862"/>
    <n v="151933935.5400697"/>
    <s v="Universal Pictures"/>
    <n v="86"/>
  </r>
  <r>
    <s v="Man on a Ledge"/>
    <x v="8"/>
    <x v="2"/>
    <x v="32"/>
    <n v="229.6"/>
    <s v="January 27, 2012 (United States)"/>
    <x v="14"/>
    <n v="147000"/>
    <s v="Asger Leth"/>
    <s v="Pablo F. Fenjves"/>
    <s v="Sam Worthington"/>
    <s v="United States"/>
    <n v="42000000"/>
    <n v="47636031"/>
    <n v="63217328.596254349"/>
    <n v="113.41912142857143"/>
    <n v="20747400.261324044"/>
    <s v="Summit Entertainment"/>
    <n v="102"/>
  </r>
  <r>
    <s v="Diary of a Wimpy Kid: Dog Days"/>
    <x v="1"/>
    <x v="10"/>
    <x v="32"/>
    <n v="229.6"/>
    <s v="August 3, 2012 (United States)"/>
    <x v="21"/>
    <n v="23000"/>
    <s v="David Bowers"/>
    <s v="Maya Forbes"/>
    <s v="Zachary Gordon"/>
    <s v="United States"/>
    <n v="22000000"/>
    <n v="77229695"/>
    <n v="102490801.68336236"/>
    <n v="351.0440681818182"/>
    <n v="33636626.742160283"/>
    <s v="Fox 2000 Pictures"/>
    <n v="94"/>
  </r>
  <r>
    <s v="The Lucky One"/>
    <x v="8"/>
    <x v="0"/>
    <x v="32"/>
    <n v="229.6"/>
    <s v="April 20, 2012 (United States)"/>
    <x v="16"/>
    <n v="103000"/>
    <s v="Scott Hicks"/>
    <s v="Will Fetters"/>
    <s v="Zac Efron"/>
    <s v="United States"/>
    <n v="25000000"/>
    <n v="99357138"/>
    <n v="131855923.12108013"/>
    <n v="397.42855200000002"/>
    <n v="43274014.808362372"/>
    <s v="Warner Bros."/>
    <n v="101"/>
  </r>
  <r>
    <s v="Rise of the Guardians"/>
    <x v="1"/>
    <x v="10"/>
    <x v="32"/>
    <n v="229.6"/>
    <s v="November 21, 2012 (United States)"/>
    <x v="4"/>
    <n v="161000"/>
    <s v="Peter Ramsey"/>
    <s v="David Lindsay-Abaire"/>
    <s v="Hugh Jackman"/>
    <s v="United States"/>
    <n v="145000000"/>
    <n v="306941670"/>
    <n v="407339402.652439"/>
    <n v="211.68391034482758"/>
    <n v="133685396.34146343"/>
    <s v="DreamWorks Animation"/>
    <n v="97"/>
  </r>
  <r>
    <s v="The Iceman"/>
    <x v="0"/>
    <x v="5"/>
    <x v="32"/>
    <n v="229.6"/>
    <s v="May 2, 2013 (Lebanon)"/>
    <x v="8"/>
    <n v="72000"/>
    <s v="Ariel Vromen"/>
    <s v="Morgan Land"/>
    <s v="Michael Shannon"/>
    <s v="United States"/>
    <n v="10000000"/>
    <n v="4552970"/>
    <n v="6042203.6541811842"/>
    <n v="45.529699999999998"/>
    <n v="1983000.8710801394"/>
    <s v="Bleiberg Entertainment"/>
    <n v="106"/>
  </r>
  <r>
    <s v="Maniac"/>
    <x v="4"/>
    <x v="4"/>
    <x v="32"/>
    <n v="229.6"/>
    <s v="January 2, 2013 (France)"/>
    <x v="10"/>
    <n v="36000"/>
    <s v="Franck Khalfoun"/>
    <s v="Alexandre Aja"/>
    <s v="Elijah Wood"/>
    <s v="France"/>
    <n v="6000000"/>
    <n v="2631275"/>
    <n v="3491940.2983449474"/>
    <n v="43.854583333333338"/>
    <n v="1146025.6968641116"/>
    <s v="La Petite Reine"/>
    <n v="89"/>
  </r>
  <r>
    <s v="Byzantium"/>
    <x v="0"/>
    <x v="0"/>
    <x v="32"/>
    <n v="229.6"/>
    <s v="May 31, 2013 (United Kingdom)"/>
    <x v="16"/>
    <n v="42000"/>
    <s v="Neil Jordan"/>
    <s v="Moira Buffini"/>
    <s v="Saoirse Ronan"/>
    <s v="United Kingdom"/>
    <n v="0"/>
    <n v="828284"/>
    <n v="1099207.9041811845"/>
    <n v="0"/>
    <n v="360750.87108013942"/>
    <s v="Demarest Films"/>
    <n v="118"/>
  </r>
  <r>
    <s v="Frances Ha"/>
    <x v="0"/>
    <x v="3"/>
    <x v="32"/>
    <n v="229.6"/>
    <s v="August 23, 2013 (Brazil)"/>
    <x v="24"/>
    <n v="78000"/>
    <s v="Noah Baumbach"/>
    <s v="Noah Baumbach"/>
    <s v="Greta Gerwig"/>
    <s v="United States"/>
    <n v="0"/>
    <n v="9058065"/>
    <n v="12020872.846254354"/>
    <n v="0"/>
    <n v="3945150.261324042"/>
    <s v="Pine District Pictures"/>
    <n v="86"/>
  </r>
  <r>
    <s v="Madagascar 3: Europe's Most Wanted"/>
    <x v="1"/>
    <x v="10"/>
    <x v="32"/>
    <n v="229.6"/>
    <s v="June 8, 2012 (United States)"/>
    <x v="8"/>
    <n v="168000"/>
    <s v="Eric Darnell"/>
    <s v="Eric Darnell"/>
    <s v="Ben Stiller"/>
    <s v="United States"/>
    <n v="145000000"/>
    <n v="746921274"/>
    <n v="991232195.93989539"/>
    <n v="515.11811999999998"/>
    <n v="325314143.72822303"/>
    <s v="DreamWorks Animation"/>
    <n v="93"/>
  </r>
  <r>
    <s v="The Five-Year Engagement"/>
    <x v="0"/>
    <x v="3"/>
    <x v="32"/>
    <n v="229.6"/>
    <s v="April 27, 2012 (United States)"/>
    <x v="19"/>
    <n v="96000"/>
    <s v="Nicholas Stoller"/>
    <s v="Jason Segel"/>
    <s v="Jason Segel"/>
    <s v="United States"/>
    <n v="30000000"/>
    <n v="54169363"/>
    <n v="71887652.03005226"/>
    <n v="180.56454333333335"/>
    <n v="23592928.135888502"/>
    <s v="Universal Pictures"/>
    <n v="124"/>
  </r>
  <r>
    <s v="House at the End of the Street"/>
    <x v="8"/>
    <x v="0"/>
    <x v="32"/>
    <n v="229.6"/>
    <s v="September 21, 2012 (United States)"/>
    <x v="41"/>
    <n v="74000"/>
    <s v="Mark Tonderai"/>
    <s v="David Loucka"/>
    <s v="Jennifer Lawrence"/>
    <s v="United States"/>
    <n v="10000000"/>
    <n v="44287131"/>
    <n v="58773034.911585361"/>
    <n v="442.87131000000005"/>
    <n v="19288820.121951222"/>
    <s v="Relativity Media"/>
    <n v="101"/>
  </r>
  <r>
    <s v="The Sessions"/>
    <x v="0"/>
    <x v="5"/>
    <x v="32"/>
    <n v="229.6"/>
    <s v="November 16, 2012 (United States)"/>
    <x v="13"/>
    <n v="42000"/>
    <s v="Ben Lewin"/>
    <s v="Ben Lewin"/>
    <s v="John Hawkes"/>
    <s v="United States"/>
    <n v="1000000"/>
    <n v="10656155"/>
    <n v="14141683.050958186"/>
    <n v="1065.6155000000001"/>
    <n v="4641182.4912891993"/>
    <s v="Fox Searchlight Pictures"/>
    <n v="95"/>
  </r>
  <r>
    <s v="The Woman in Black"/>
    <x v="8"/>
    <x v="0"/>
    <x v="32"/>
    <n v="229.6"/>
    <s v="February 3, 2012 (United States)"/>
    <x v="5"/>
    <n v="177000"/>
    <s v="James Watkins"/>
    <s v="Susan Hill"/>
    <s v="Daniel Radcliffe"/>
    <s v="United Kingdom"/>
    <n v="17000000"/>
    <n v="128955898"/>
    <n v="171136159.06184667"/>
    <n v="758.56410588235292"/>
    <n v="56165460.801393732"/>
    <s v="CBS Films"/>
    <n v="95"/>
  </r>
  <r>
    <s v="The Three Stooges"/>
    <x v="1"/>
    <x v="3"/>
    <x v="32"/>
    <n v="229.6"/>
    <s v="April 13, 2012 (United States)"/>
    <x v="27"/>
    <n v="30000"/>
    <s v="Bobby Farrelly"/>
    <s v="Mike Cerrone"/>
    <s v="Sean Hayes"/>
    <s v="United States"/>
    <n v="30000000"/>
    <n v="54819301"/>
    <n v="72750178.635452956"/>
    <n v="182.73100333333335"/>
    <n v="23876002.177700352"/>
    <s v="Twentieth Century Fox"/>
    <n v="92"/>
  </r>
  <r>
    <s v="Think Like a Man"/>
    <x v="8"/>
    <x v="3"/>
    <x v="32"/>
    <n v="229.6"/>
    <s v="April 20, 2012 (United States)"/>
    <x v="16"/>
    <n v="45000"/>
    <s v="Tim Story"/>
    <s v="Keith Merryman"/>
    <s v="Chris Brown"/>
    <s v="United States"/>
    <n v="12000000"/>
    <n v="96070507"/>
    <n v="127494266.04050522"/>
    <n v="800.58755833333328"/>
    <n v="41842555.31358885"/>
    <s v="Screen Gems"/>
    <n v="122"/>
  </r>
  <r>
    <s v="The Vow"/>
    <x v="8"/>
    <x v="0"/>
    <x v="32"/>
    <n v="229.6"/>
    <s v="February 10, 2012 (United States)"/>
    <x v="8"/>
    <n v="187000"/>
    <s v="Michael Sucsy"/>
    <s v="Abby Kohn"/>
    <s v="Rachel McAdams"/>
    <s v="United States"/>
    <n v="30000000"/>
    <n v="196114570"/>
    <n v="260261800.86672473"/>
    <n v="653.71523333333334"/>
    <n v="85415753.484320566"/>
    <s v="Screen Gems"/>
    <n v="104"/>
  </r>
  <r>
    <s v="Taken 2"/>
    <x v="8"/>
    <x v="2"/>
    <x v="32"/>
    <n v="229.6"/>
    <s v="October 5, 2012 (United States)"/>
    <x v="21"/>
    <n v="294000"/>
    <s v="Olivier Megaton"/>
    <s v="Luc Besson"/>
    <s v="Liam Neeson"/>
    <s v="France"/>
    <n v="45000000"/>
    <n v="376152455"/>
    <n v="499188384.31402433"/>
    <n v="835.89434444444441"/>
    <n v="163829466.46341464"/>
    <s v="EuropaCorp"/>
    <n v="92"/>
  </r>
  <r>
    <s v="Compliance"/>
    <x v="0"/>
    <x v="6"/>
    <x v="32"/>
    <n v="229.6"/>
    <s v="September 26, 2012 (France)"/>
    <x v="5"/>
    <n v="33000"/>
    <s v="Craig Zobel"/>
    <s v="Craig Zobel"/>
    <s v="Ann Dowd"/>
    <s v="United States"/>
    <n v="270000"/>
    <n v="592116"/>
    <n v="785791.57317073166"/>
    <n v="219.30222222222224"/>
    <n v="257890.24390243905"/>
    <s v="Bad Cop Bad Cop Film Productions"/>
    <n v="90"/>
  </r>
  <r>
    <s v="Rust and Bone"/>
    <x v="0"/>
    <x v="0"/>
    <x v="32"/>
    <n v="229.6"/>
    <s v="May 17, 2012 (Belgium)"/>
    <x v="24"/>
    <n v="65000"/>
    <s v="Jacques Audiard"/>
    <s v="Jacques Audiard"/>
    <s v="Marion Cotillard"/>
    <s v="France"/>
    <n v="0"/>
    <n v="25807712"/>
    <n v="34249171.804878049"/>
    <n v="0"/>
    <n v="11240292.68292683"/>
    <s v="Why Not Productions"/>
    <n v="120"/>
  </r>
  <r>
    <s v="The Company You Keep"/>
    <x v="0"/>
    <x v="0"/>
    <x v="32"/>
    <n v="229.6"/>
    <s v="April 26, 2013 (United States)"/>
    <x v="5"/>
    <n v="32000"/>
    <s v="Robert Redford"/>
    <s v="Lem Dobbs"/>
    <s v="Robert Redford"/>
    <s v="United States"/>
    <n v="2000000"/>
    <n v="20014680"/>
    <n v="26561293.536585364"/>
    <n v="1000.7339999999999"/>
    <n v="8717195.1219512206"/>
    <s v="Voltage Pictures"/>
    <n v="125"/>
  </r>
  <r>
    <s v="Hit and Run"/>
    <x v="0"/>
    <x v="2"/>
    <x v="32"/>
    <n v="229.6"/>
    <s v="August 22, 2012 (United States)"/>
    <x v="10"/>
    <n v="35000"/>
    <s v="David Palmer"/>
    <s v="Dax Shepard"/>
    <s v="Dax Shepard"/>
    <s v="United States"/>
    <n v="2000000"/>
    <n v="16816647"/>
    <n v="22317214.028310101"/>
    <n v="840.83235000000002"/>
    <n v="7324323.6062717773"/>
    <s v="Exclusive Media Group"/>
    <n v="100"/>
  </r>
  <r>
    <s v="Act of Valor"/>
    <x v="0"/>
    <x v="2"/>
    <x v="32"/>
    <n v="229.6"/>
    <s v="February 24, 2012 (United States)"/>
    <x v="16"/>
    <n v="67000"/>
    <s v="Mike McCoy"/>
    <s v="Kurt Johnstad"/>
    <s v="Alex Veadov"/>
    <s v="United States"/>
    <n v="12000000"/>
    <n v="82499399"/>
    <n v="109484176.28614981"/>
    <n v="687.49499166666669"/>
    <n v="35931793.989547044"/>
    <s v="Relativity Media"/>
    <n v="110"/>
  </r>
  <r>
    <s v="Passion"/>
    <x v="0"/>
    <x v="1"/>
    <x v="32"/>
    <n v="229.6"/>
    <s v="August 30, 2013 (United States)"/>
    <x v="11"/>
    <n v="22000"/>
    <s v="Brian De Palma"/>
    <s v="Brian De Palma"/>
    <s v="Rachel McAdams"/>
    <s v="France"/>
    <n v="20000000"/>
    <n v="713616"/>
    <n v="947033.08013937273"/>
    <n v="3.5680799999999997"/>
    <n v="310808.36236933799"/>
    <s v="SBS Productions"/>
    <n v="102"/>
  </r>
  <r>
    <s v="On the Road"/>
    <x v="0"/>
    <x v="1"/>
    <x v="32"/>
    <n v="229.6"/>
    <s v="May 23, 2012 (France)"/>
    <x v="10"/>
    <n v="40000"/>
    <s v="Walter Salles"/>
    <s v="Jack Kerouac"/>
    <s v="Sam Riley"/>
    <s v="France"/>
    <n v="25000000"/>
    <n v="9617377"/>
    <n v="12763130.539634146"/>
    <n v="38.469508000000005"/>
    <n v="4188753.0487804883"/>
    <s v="MK2 Productions"/>
    <n v="124"/>
  </r>
  <r>
    <s v="Bullet to the Head"/>
    <x v="0"/>
    <x v="2"/>
    <x v="32"/>
    <n v="229.6"/>
    <s v="February 1, 2013 (United States)"/>
    <x v="46"/>
    <n v="48000"/>
    <s v="Walter Hill"/>
    <s v="Alessandro Camon"/>
    <s v="Sylvester Stallone"/>
    <s v="United States"/>
    <n v="45000000"/>
    <n v="21947209"/>
    <n v="29125934.591898952"/>
    <n v="48.771575555555557"/>
    <n v="9558888.9372822307"/>
    <s v="IM Global"/>
    <n v="92"/>
  </r>
  <r>
    <s v="LOL"/>
    <x v="8"/>
    <x v="3"/>
    <x v="32"/>
    <n v="229.6"/>
    <s v="March 1, 2012 (Singapore)"/>
    <x v="44"/>
    <n v="54000"/>
    <s v="Lisa Azuelos"/>
    <s v="Lisa Azuelos"/>
    <s v="Miley Cyrus"/>
    <s v="United States"/>
    <n v="11000000"/>
    <n v="10578643"/>
    <n v="14038817.604965156"/>
    <n v="96.169481818181822"/>
    <n v="4607422.909407666"/>
    <s v="Double Feature Films"/>
    <n v="97"/>
  </r>
  <r>
    <s v="Gone"/>
    <x v="8"/>
    <x v="2"/>
    <x v="32"/>
    <n v="229.6"/>
    <s v="February 24, 2012 (United States)"/>
    <x v="23"/>
    <n v="43000"/>
    <s v="Heitor Dhalia"/>
    <s v="Allison Burnett"/>
    <s v="Amanda Seyfried"/>
    <s v="United States"/>
    <n v="0"/>
    <n v="19767535"/>
    <n v="26233309.732142854"/>
    <n v="0"/>
    <n v="8609553.5714285728"/>
    <s v="Summit Entertainment"/>
    <n v="94"/>
  </r>
  <r>
    <s v="The First Time"/>
    <x v="8"/>
    <x v="3"/>
    <x v="32"/>
    <n v="229.6"/>
    <s v="February 7, 2013 (Russia)"/>
    <x v="8"/>
    <n v="68000"/>
    <s v="Jonathan Kasdan"/>
    <s v="Jonathan Kasdan"/>
    <s v="Dylan O'Brien"/>
    <s v="United States"/>
    <n v="2000000"/>
    <n v="92654"/>
    <n v="122960.25174216027"/>
    <n v="4.6326999999999998"/>
    <n v="40354.529616724743"/>
    <s v="Samuel Goldwyn Films"/>
    <n v="95"/>
  </r>
  <r>
    <s v="Ice Age: Continental Drift"/>
    <x v="1"/>
    <x v="10"/>
    <x v="32"/>
    <n v="229.6"/>
    <s v="July 13, 2012 (United States)"/>
    <x v="16"/>
    <n v="197000"/>
    <s v="Steve Martino"/>
    <s v="Michael Berg"/>
    <s v="Ray Romano"/>
    <s v="United States"/>
    <n v="95000000"/>
    <n v="877244782"/>
    <n v="1164183297.3667247"/>
    <n v="923.41555999999991"/>
    <n v="382075253.48432058"/>
    <s v="Blue Sky Studios"/>
    <n v="88"/>
  </r>
  <r>
    <s v="V/H/S"/>
    <x v="0"/>
    <x v="4"/>
    <x v="32"/>
    <n v="229.6"/>
    <s v="September 6, 2012 (Russia)"/>
    <x v="1"/>
    <n v="58000"/>
    <s v="Directors"/>
    <s v="Brad Miska"/>
    <s v="Calvin Reeder"/>
    <s v="United States"/>
    <n v="0"/>
    <n v="1944287"/>
    <n v="2580244.9864982576"/>
    <n v="0"/>
    <n v="846814.89547038334"/>
    <s v="8383 Productions"/>
    <n v="116"/>
  </r>
  <r>
    <s v="No One Lives"/>
    <x v="0"/>
    <x v="4"/>
    <x v="32"/>
    <n v="229.6"/>
    <s v="May 10, 2013 (United States)"/>
    <x v="22"/>
    <n v="20000"/>
    <s v="RyÃ»hei Kitamura"/>
    <s v="David Cohen"/>
    <s v="Luke Evans"/>
    <s v="United States"/>
    <n v="2900000"/>
    <n v="1048704"/>
    <n v="1391725.2125435539"/>
    <n v="36.162206896551723"/>
    <n v="456752.61324041814"/>
    <s v="Milk &amp; Media"/>
    <n v="86"/>
  </r>
  <r>
    <s v="Mirror Mirror"/>
    <x v="1"/>
    <x v="1"/>
    <x v="32"/>
    <n v="229.6"/>
    <s v="March 30, 2012 (United States)"/>
    <x v="41"/>
    <n v="85000"/>
    <s v="Tarsem Singh"/>
    <s v="Marc Klein"/>
    <s v="Lily Collins"/>
    <s v="United States"/>
    <n v="85000000"/>
    <n v="183018522"/>
    <n v="242882158.76916376"/>
    <n v="215.3159082352941"/>
    <n v="79711899.825783983"/>
    <s v="Relativity Media"/>
    <n v="106"/>
  </r>
  <r>
    <s v="About Cherry"/>
    <x v="0"/>
    <x v="0"/>
    <x v="32"/>
    <n v="229.6"/>
    <s v="August 9, 2012 (United States)"/>
    <x v="25"/>
    <n v="10000"/>
    <s v="Stephen Elliott"/>
    <s v="Stephen Elliott"/>
    <s v="Ashley Hinshaw"/>
    <s v="United States"/>
    <n v="2500000"/>
    <n v="8315"/>
    <n v="11034.758275261323"/>
    <n v="0.33260000000000001"/>
    <n v="3621.5156794425088"/>
    <s v="Enderby Entertainment"/>
    <n v="98"/>
  </r>
  <r>
    <s v="Hitchcock"/>
    <x v="8"/>
    <x v="5"/>
    <x v="32"/>
    <n v="229.6"/>
    <s v="December 14, 2012 (United States)"/>
    <x v="8"/>
    <n v="73000"/>
    <s v="Sacha Gervasi"/>
    <s v="John J. McLaughlin"/>
    <s v="Anthony Hopkins"/>
    <s v="United States"/>
    <n v="15700000"/>
    <n v="27039669"/>
    <n v="35884090.349738672"/>
    <n v="172.22719108280256"/>
    <n v="11776859.320557492"/>
    <s v="Fox Searchlight Pictures"/>
    <n v="98"/>
  </r>
  <r>
    <s v="The Lords of Salem"/>
    <x v="0"/>
    <x v="4"/>
    <x v="32"/>
    <n v="229.6"/>
    <s v="April 18, 2013 (Russia)"/>
    <x v="33"/>
    <n v="28000"/>
    <s v="Rob Zombie"/>
    <s v="Rob Zombie"/>
    <s v="Sheri Moon Zombie"/>
    <s v="United States"/>
    <n v="1500000"/>
    <n v="1544989"/>
    <n v="2050340.3671602786"/>
    <n v="102.99926666666666"/>
    <n v="672904.61672473873"/>
    <s v="Alliance"/>
    <n v="101"/>
  </r>
  <r>
    <s v="Step Up Revolution"/>
    <x v="8"/>
    <x v="0"/>
    <x v="32"/>
    <n v="229.6"/>
    <s v="July 27, 2012 (United States)"/>
    <x v="5"/>
    <n v="55000"/>
    <s v="Scott Speer"/>
    <s v="Amanda Brody"/>
    <s v="Kathryn McCormick"/>
    <s v="United States"/>
    <n v="33000000"/>
    <n v="140470746"/>
    <n v="186417405.51480836"/>
    <n v="425.66892727272727"/>
    <n v="61180638.501742162"/>
    <s v="Summit Entertainment"/>
    <n v="99"/>
  </r>
  <r>
    <s v="Ruby Sparks"/>
    <x v="0"/>
    <x v="3"/>
    <x v="32"/>
    <n v="229.6"/>
    <s v="September 6, 2012 (Portugal)"/>
    <x v="13"/>
    <n v="97000"/>
    <s v="Jonathan Dayton"/>
    <s v="Zoe Kazan"/>
    <s v="Paul Dano"/>
    <s v="United States"/>
    <n v="8000000"/>
    <n v="9368803"/>
    <n v="12433250.32273519"/>
    <n v="117.1100375"/>
    <n v="4080489.1114982581"/>
    <s v="Fox Searchlight Pictures"/>
    <n v="104"/>
  </r>
  <r>
    <s v="Stuck in Love."/>
    <x v="0"/>
    <x v="3"/>
    <x v="32"/>
    <n v="229.6"/>
    <s v="May 2, 2013 (Israel)"/>
    <x v="13"/>
    <n v="85000"/>
    <s v="Josh Boone"/>
    <s v="Josh Boone"/>
    <s v="Greg Kinnear"/>
    <s v="United States"/>
    <n v="0"/>
    <n v="977671"/>
    <n v="1297457.9864982578"/>
    <n v="0"/>
    <n v="425814.89547038329"/>
    <s v="Informant Media"/>
    <n v="97"/>
  </r>
  <r>
    <s v="The Paperboy"/>
    <x v="0"/>
    <x v="6"/>
    <x v="32"/>
    <n v="229.6"/>
    <s v="October 17, 2012 (Belgium)"/>
    <x v="1"/>
    <n v="37000"/>
    <s v="Lee Daniels"/>
    <s v="Peter Dexter"/>
    <s v="Matthew McConaughey"/>
    <s v="United States"/>
    <n v="12500000"/>
    <n v="3783865"/>
    <n v="5021531.6441637622"/>
    <n v="30.27092"/>
    <n v="1648024.8257839722"/>
    <s v="Millennium Films"/>
    <n v="107"/>
  </r>
  <r>
    <s v="The Possession"/>
    <x v="8"/>
    <x v="4"/>
    <x v="32"/>
    <n v="229.6"/>
    <s v="August 31, 2012 (United States)"/>
    <x v="23"/>
    <n v="58000"/>
    <s v="Ole Bornedal"/>
    <s v="Juliet Snowden"/>
    <s v="Natasha Calis"/>
    <s v="United States"/>
    <n v="14000000"/>
    <n v="85446075"/>
    <n v="113394682.28440766"/>
    <n v="610.32910714285708"/>
    <n v="37215189.459930316"/>
    <s v="Ghost House Pictures"/>
    <n v="92"/>
  </r>
  <r>
    <s v="Silent Hill: Revelation"/>
    <x v="0"/>
    <x v="2"/>
    <x v="32"/>
    <n v="229.6"/>
    <s v="October 26, 2012 (United States)"/>
    <x v="18"/>
    <n v="61000"/>
    <s v="M.J. Bassett"/>
    <s v="M.J. Bassett"/>
    <s v="Adelaide Clemens"/>
    <s v="Canada"/>
    <n v="20000000"/>
    <n v="55362705"/>
    <n v="73471324.971689895"/>
    <n v="276.81352499999997"/>
    <n v="24112676.393728226"/>
    <s v="Davis-Films"/>
    <n v="95"/>
  </r>
  <r>
    <s v="Safe"/>
    <x v="0"/>
    <x v="2"/>
    <x v="32"/>
    <n v="229.6"/>
    <s v="April 27, 2012 (United States)"/>
    <x v="16"/>
    <n v="106000"/>
    <s v="Boaz Yakin"/>
    <s v="Boaz Yakin"/>
    <s v="Jason Statham"/>
    <s v="United States"/>
    <n v="30000000"/>
    <n v="41564670"/>
    <n v="55160082.530487798"/>
    <n v="138.5489"/>
    <n v="18103079.268292684"/>
    <s v="IM Global"/>
    <n v="94"/>
  </r>
  <r>
    <s v="The Brass Teapot"/>
    <x v="0"/>
    <x v="3"/>
    <x v="32"/>
    <n v="229.6"/>
    <s v="April 15, 2013 (United States)"/>
    <x v="5"/>
    <n v="15000"/>
    <s v="Ramaa Mosley"/>
    <s v="Tim Macy"/>
    <s v="Juno Temple"/>
    <s v="United States"/>
    <n v="900000"/>
    <n v="245027"/>
    <n v="325173.02656794421"/>
    <n v="27.225222222222222"/>
    <n v="106719.07665505227"/>
    <s v="Atlantic Pictures (II)"/>
    <n v="101"/>
  </r>
  <r>
    <s v="Alex Cross"/>
    <x v="8"/>
    <x v="2"/>
    <x v="32"/>
    <n v="229.6"/>
    <s v="October 19, 2012 (United States)"/>
    <x v="33"/>
    <n v="33000"/>
    <s v="Rob Cohen"/>
    <s v="Marc Moss"/>
    <s v="Tyler Perry"/>
    <s v="United States"/>
    <n v="35000000"/>
    <n v="34618867"/>
    <n v="45942372.712979093"/>
    <n v="98.911048571428566"/>
    <n v="15077903.745644601"/>
    <s v="Block / Hanson"/>
    <n v="101"/>
  </r>
  <r>
    <s v="Amour"/>
    <x v="8"/>
    <x v="0"/>
    <x v="32"/>
    <n v="229.6"/>
    <s v="September 20, 2012 (Germany)"/>
    <x v="6"/>
    <n v="95000"/>
    <s v="Michael Haneke"/>
    <s v="Michael Haneke"/>
    <s v="Jean-Louis Trintignant"/>
    <s v="Austria"/>
    <n v="8900000"/>
    <n v="29664140"/>
    <n v="39367001.123693377"/>
    <n v="333.30494382022471"/>
    <n v="12919921.602787457"/>
    <s v="Les Films du Losange"/>
    <n v="127"/>
  </r>
  <r>
    <s v="What to Expect When You're Expecting"/>
    <x v="8"/>
    <x v="3"/>
    <x v="32"/>
    <n v="229.6"/>
    <s v="May 18, 2012 (United States)"/>
    <x v="46"/>
    <n v="71000"/>
    <s v="Kirk Jones"/>
    <s v="Shauna Cross"/>
    <s v="Cameron Diaz"/>
    <s v="United States"/>
    <n v="40000000"/>
    <n v="84384002"/>
    <n v="111985215.19773518"/>
    <n v="210.960005"/>
    <n v="36752614.111498259"/>
    <s v="Lionsgate"/>
    <n v="110"/>
  </r>
  <r>
    <s v="Trouble with the Curve"/>
    <x v="8"/>
    <x v="0"/>
    <x v="32"/>
    <n v="229.6"/>
    <s v="September 21, 2012 (United States)"/>
    <x v="8"/>
    <n v="61000"/>
    <s v="Robert Lorenz"/>
    <s v="Randy Brown"/>
    <s v="Clint Eastwood"/>
    <s v="United States"/>
    <n v="30000000"/>
    <n v="48963137"/>
    <n v="64978518.483885013"/>
    <n v="163.21045666666666"/>
    <n v="21325408.101045299"/>
    <s v="Warner Bros."/>
    <n v="111"/>
  </r>
  <r>
    <s v="Here Comes the Boom"/>
    <x v="1"/>
    <x v="2"/>
    <x v="32"/>
    <n v="229.6"/>
    <s v="October 12, 2012 (United States)"/>
    <x v="5"/>
    <n v="87000"/>
    <s v="Frank Coraci"/>
    <s v="Allan Loeb"/>
    <s v="Kevin James"/>
    <s v="United States"/>
    <n v="42000000"/>
    <n v="73100172"/>
    <n v="97010550.559233442"/>
    <n v="174.04802857142857"/>
    <n v="31838054.006968644"/>
    <s v="Columbia Pictures"/>
    <n v="105"/>
  </r>
  <r>
    <s v="The Collection"/>
    <x v="0"/>
    <x v="4"/>
    <x v="32"/>
    <n v="229.6"/>
    <s v="November 30, 2012 (United States)"/>
    <x v="10"/>
    <n v="47000"/>
    <s v="Marcus Dunstan"/>
    <s v="Patrick Melton"/>
    <s v="Josh Stewart"/>
    <s v="United States"/>
    <n v="7500000"/>
    <n v="9929706"/>
    <n v="13177619.417247385"/>
    <n v="132.39608000000001"/>
    <n v="4324784.8432055749"/>
    <s v="LD Entertainment"/>
    <n v="82"/>
  </r>
  <r>
    <s v="John Dies at the End"/>
    <x v="0"/>
    <x v="3"/>
    <x v="32"/>
    <n v="229.6"/>
    <s v="December 27, 2012 (United States)"/>
    <x v="5"/>
    <n v="37000"/>
    <s v="Don Coscarelli"/>
    <s v="Don Coscarelli"/>
    <s v="Chase Williamson"/>
    <s v="United States"/>
    <n v="0"/>
    <n v="141951"/>
    <n v="188381.83667247384"/>
    <n v="0"/>
    <n v="61825.348432055755"/>
    <s v="M3 Alliance"/>
    <n v="99"/>
  </r>
  <r>
    <s v="To Rome with Love"/>
    <x v="0"/>
    <x v="3"/>
    <x v="32"/>
    <n v="229.6"/>
    <s v="July 6, 2012 (United States)"/>
    <x v="21"/>
    <n v="86000"/>
    <s v="Woody Allen"/>
    <s v="Woody Allen"/>
    <s v="Woody Allen"/>
    <s v="United States"/>
    <n v="0"/>
    <n v="73244881"/>
    <n v="97202592.511759579"/>
    <n v="0"/>
    <n v="31901080.574912895"/>
    <s v="Medusa Film"/>
    <n v="112"/>
  </r>
  <r>
    <s v="The Giant Mechanical Man"/>
    <x v="8"/>
    <x v="3"/>
    <x v="32"/>
    <n v="229.6"/>
    <s v="April 27, 2012 (United States)"/>
    <x v="17"/>
    <n v="9800"/>
    <s v="Lee Kirk"/>
    <s v="Lee Kirk"/>
    <s v="Jenna Fischer"/>
    <s v="United States"/>
    <n v="0"/>
    <n v="7396"/>
    <n v="9815.162020905922"/>
    <n v="0"/>
    <n v="3221.254355400697"/>
    <s v="Votiv Films"/>
    <n v="94"/>
  </r>
  <r>
    <s v="ParaNorman"/>
    <x v="1"/>
    <x v="10"/>
    <x v="32"/>
    <n v="229.6"/>
    <s v="August 17, 2012 (United States)"/>
    <x v="9"/>
    <n v="96000"/>
    <s v="Chris Butler"/>
    <s v="Chris Butler"/>
    <s v="Kodi Smit-McPhee"/>
    <s v="United States"/>
    <n v="60000000"/>
    <n v="107139399"/>
    <n v="142183688.48127177"/>
    <n v="178.565665"/>
    <n v="46663501.30662021"/>
    <s v="Focus Features"/>
    <n v="92"/>
  </r>
  <r>
    <s v="Contraband"/>
    <x v="0"/>
    <x v="2"/>
    <x v="32"/>
    <n v="229.6"/>
    <s v="January 13, 2012 (United States)"/>
    <x v="5"/>
    <n v="119000"/>
    <s v="Baltasar KormÃ¡kur"/>
    <s v="Aaron Guzikowski"/>
    <s v="Mark Wahlberg"/>
    <s v="United States"/>
    <n v="25000000"/>
    <n v="96262212"/>
    <n v="127748675.9425087"/>
    <n v="385.04884800000002"/>
    <n v="41926050.522648089"/>
    <s v="Universal Pictures"/>
    <n v="109"/>
  </r>
  <r>
    <s v="Red Lights"/>
    <x v="0"/>
    <x v="0"/>
    <x v="32"/>
    <n v="229.6"/>
    <s v="March 2, 2012 (Spain)"/>
    <x v="19"/>
    <n v="59000"/>
    <s v="Rodrigo CortÃ©s"/>
    <s v="Rodrigo CortÃ©s"/>
    <s v="Sigourney Weaver"/>
    <s v="Spain"/>
    <n v="0"/>
    <n v="14107313"/>
    <n v="18721682.365418117"/>
    <n v="0"/>
    <n v="6144300.0871080142"/>
    <s v="Millennium Films"/>
    <n v="114"/>
  </r>
  <r>
    <s v="Arbitrage"/>
    <x v="0"/>
    <x v="0"/>
    <x v="32"/>
    <n v="229.6"/>
    <s v="September 14, 2012 (United States)"/>
    <x v="14"/>
    <n v="51000"/>
    <s v="Nicholas Jarecki"/>
    <s v="Nicholas Jarecki"/>
    <s v="Richard Gere"/>
    <s v="United States"/>
    <n v="12000000"/>
    <n v="35485056"/>
    <n v="47091883.986062713"/>
    <n v="295.7088"/>
    <n v="15455163.763066202"/>
    <s v="Lionsgate"/>
    <n v="107"/>
  </r>
  <r>
    <s v="The Man with the Iron Fists"/>
    <x v="0"/>
    <x v="2"/>
    <x v="32"/>
    <n v="229.6"/>
    <s v="November 2, 2012 (United States)"/>
    <x v="20"/>
    <n v="61000"/>
    <s v="RZA"/>
    <s v="RZA"/>
    <s v="Russell Crowe"/>
    <s v="United States"/>
    <n v="15000000"/>
    <n v="20546518"/>
    <n v="27267090.743031356"/>
    <n v="136.97678666666667"/>
    <n v="8948831.8815331012"/>
    <s v="Arcade Pictures"/>
    <n v="95"/>
  </r>
  <r>
    <s v="Cosmopolis"/>
    <x v="0"/>
    <x v="6"/>
    <x v="32"/>
    <n v="229.6"/>
    <s v="May 25, 2012 (France)"/>
    <x v="27"/>
    <n v="45000"/>
    <s v="David Cronenberg"/>
    <s v="David Cronenberg"/>
    <s v="Robert Pattinson"/>
    <s v="Canada"/>
    <n v="20500000"/>
    <n v="7029095"/>
    <n v="9328245.8471254352"/>
    <n v="34.288268292682929"/>
    <n v="3061452.5261324043"/>
    <s v="Alfama Films"/>
    <n v="109"/>
  </r>
  <r>
    <s v="The Campaign"/>
    <x v="0"/>
    <x v="3"/>
    <x v="32"/>
    <n v="229.6"/>
    <s v="August 10, 2012 (United States)"/>
    <x v="10"/>
    <n v="126000"/>
    <s v="Jay Roach"/>
    <s v="Chris Henchy"/>
    <s v="Will Ferrell"/>
    <s v="United States"/>
    <n v="95000000"/>
    <n v="104907746"/>
    <n v="139222082.77961671"/>
    <n v="110.42920631578947"/>
    <n v="45691527.003484324"/>
    <s v="Warner Bros."/>
    <n v="85"/>
  </r>
  <r>
    <s v="Frankenweenie"/>
    <x v="1"/>
    <x v="10"/>
    <x v="32"/>
    <n v="229.6"/>
    <s v="October 5, 2012 (United States)"/>
    <x v="15"/>
    <n v="101000"/>
    <s v="Tim Burton"/>
    <s v="Leonard Ripps"/>
    <s v="Winona Ryder"/>
    <s v="United States"/>
    <n v="39000000"/>
    <n v="81493846"/>
    <n v="108149716.35975608"/>
    <n v="208.95857948717952"/>
    <n v="35493835.36585366"/>
    <s v="Walt Disney Pictures"/>
    <n v="87"/>
  </r>
  <r>
    <s v="A Royal Affair"/>
    <x v="0"/>
    <x v="5"/>
    <x v="32"/>
    <n v="229.6"/>
    <s v="March 29, 2012 (Denmark)"/>
    <x v="24"/>
    <n v="45000"/>
    <s v="Nikolaj Arcel"/>
    <s v="Bodil Steensen-Leth"/>
    <s v="Alicia Vikander"/>
    <s v="Denmark"/>
    <n v="0"/>
    <n v="14758997"/>
    <n v="19586526.070993029"/>
    <n v="0"/>
    <n v="6428134.5818815334"/>
    <s v="Zentropa Entertainments"/>
    <n v="137"/>
  </r>
  <r>
    <s v="The Guilt Trip"/>
    <x v="8"/>
    <x v="3"/>
    <x v="32"/>
    <n v="229.6"/>
    <s v="December 19, 2012 (United States)"/>
    <x v="46"/>
    <n v="36000"/>
    <s v="Anne Fletcher"/>
    <s v="Dan Fogelman"/>
    <s v="Barbra Streisand"/>
    <s v="United States"/>
    <n v="40000000"/>
    <n v="41863726"/>
    <n v="55556956.934668988"/>
    <n v="104.65931500000001"/>
    <n v="18233330.139372822"/>
    <s v="Paramount Pictures"/>
    <n v="95"/>
  </r>
  <r>
    <s v="Stand Up Guys"/>
    <x v="0"/>
    <x v="3"/>
    <x v="32"/>
    <n v="229.6"/>
    <s v="February 1, 2013 (United States)"/>
    <x v="16"/>
    <n v="54000"/>
    <s v="Fisher Stevens"/>
    <s v="Noah Haidle"/>
    <s v="Al Pacino"/>
    <s v="United States"/>
    <n v="15000000"/>
    <n v="5072654"/>
    <n v="6731871.4015679434"/>
    <n v="33.817693333333331"/>
    <n v="2209344.0766550526"/>
    <s v="Lionsgate"/>
    <n v="95"/>
  </r>
  <r>
    <s v="Deadfall"/>
    <x v="0"/>
    <x v="6"/>
    <x v="32"/>
    <n v="229.6"/>
    <s v="November 9, 2012 (Bulgaria)"/>
    <x v="21"/>
    <n v="39000"/>
    <s v="Stefan Ruzowitzky"/>
    <s v="Zach Dean"/>
    <s v="Eric Bana"/>
    <s v="France"/>
    <n v="12000000"/>
    <n v="1946254"/>
    <n v="2582855.3736933796"/>
    <n v="16.218783333333334"/>
    <n v="847671.60278745648"/>
    <s v="Magnolia Pictures"/>
    <n v="95"/>
  </r>
  <r>
    <s v="The Bay"/>
    <x v="0"/>
    <x v="4"/>
    <x v="32"/>
    <n v="229.6"/>
    <s v="November 21, 2012 (Belgium)"/>
    <x v="46"/>
    <n v="26000"/>
    <s v="Barry Levinson"/>
    <s v="Michael Wallach"/>
    <s v="Will Rogers"/>
    <s v="United States"/>
    <n v="0"/>
    <n v="1581252"/>
    <n v="2098464.6533101043"/>
    <n v="0"/>
    <n v="688698.60627177707"/>
    <s v="Automatik Entertainment"/>
    <n v="84"/>
  </r>
  <r>
    <s v="The Words"/>
    <x v="8"/>
    <x v="0"/>
    <x v="32"/>
    <n v="229.6"/>
    <s v="September 7, 2012 (United States)"/>
    <x v="9"/>
    <n v="76000"/>
    <s v="Brian Klugman"/>
    <s v="Brian Klugman"/>
    <s v="Bradley Cooper"/>
    <s v="United States"/>
    <n v="6000000"/>
    <n v="15950164"/>
    <n v="21167312.590592332"/>
    <n v="265.83606666666668"/>
    <n v="6946935.5400696872"/>
    <s v="Also Known As Pictures"/>
    <n v="102"/>
  </r>
  <r>
    <s v="The Broken Circle Breakdown"/>
    <x v="4"/>
    <x v="0"/>
    <x v="32"/>
    <n v="229.6"/>
    <s v="October 10, 2012 (Belgium)"/>
    <x v="3"/>
    <n v="40000"/>
    <s v="Felix van Groeningen"/>
    <s v="Johan Heldenbergh"/>
    <s v="Veerle Baetens"/>
    <s v="Belgium"/>
    <n v="0"/>
    <n v="5990754"/>
    <n v="7950273.274390243"/>
    <n v="0"/>
    <n v="2609213.4146341467"/>
    <s v="Menuet Producties"/>
    <n v="111"/>
  </r>
  <r>
    <s v="Thanks for Sharing"/>
    <x v="0"/>
    <x v="3"/>
    <x v="32"/>
    <n v="229.6"/>
    <s v="September 14, 2013 (Denmark)"/>
    <x v="5"/>
    <n v="27000"/>
    <s v="Stuart Blumberg"/>
    <s v="Stuart Blumberg"/>
    <s v="Mark Ruffalo"/>
    <s v="United States"/>
    <n v="0"/>
    <n v="3499442"/>
    <n v="4644076.5566202085"/>
    <n v="0"/>
    <n v="1524147.2125435541"/>
    <s v="Class 5 Films"/>
    <n v="112"/>
  </r>
  <r>
    <s v="Starlet"/>
    <x v="4"/>
    <x v="0"/>
    <x v="32"/>
    <n v="229.6"/>
    <s v="May 9, 2013 (Germany)"/>
    <x v="15"/>
    <n v="7200"/>
    <s v="Sean Baker"/>
    <s v="Sean Baker"/>
    <s v="Dree Hemingway"/>
    <s v="United States"/>
    <n v="0"/>
    <n v="146222"/>
    <n v="194049.84059233448"/>
    <n v="0"/>
    <n v="63685.540069686416"/>
    <s v="Maybach Film Productions"/>
    <n v="103"/>
  </r>
  <r>
    <s v="The Angels' Share"/>
    <x v="0"/>
    <x v="3"/>
    <x v="32"/>
    <n v="229.6"/>
    <s v="June 1, 2012 (United Kingdom)"/>
    <x v="9"/>
    <n v="24000"/>
    <s v="Ken Loach"/>
    <s v="Paul Laverty"/>
    <s v="Paul Brannigan"/>
    <s v="United Kingdom"/>
    <n v="0"/>
    <n v="13090471"/>
    <n v="17372240.913327526"/>
    <n v="0"/>
    <n v="5701424.6515679443"/>
    <s v="Entertainment One"/>
    <n v="101"/>
  </r>
  <r>
    <s v="Universal Soldier: Day of Reckoning"/>
    <x v="0"/>
    <x v="2"/>
    <x v="32"/>
    <n v="229.6"/>
    <s v="October 25, 2012 (United States)"/>
    <x v="18"/>
    <n v="20000"/>
    <s v="John Hyams"/>
    <s v="John Hyams"/>
    <s v="Jean-Claude Van Damme"/>
    <s v="United States"/>
    <n v="10000000"/>
    <n v="1402307"/>
    <n v="1860988.4272648082"/>
    <n v="14.023070000000001"/>
    <n v="610760.88850174216"/>
    <s v="Foresight Unlimited"/>
    <n v="114"/>
  </r>
  <r>
    <s v="Promised Land"/>
    <x v="0"/>
    <x v="0"/>
    <x v="32"/>
    <n v="229.6"/>
    <s v="January 4, 2013 (United States)"/>
    <x v="14"/>
    <n v="37000"/>
    <s v="Gus Van Sant"/>
    <s v="John Krasinski"/>
    <s v="Matt Damon"/>
    <s v="United States"/>
    <n v="15000000"/>
    <n v="11039031"/>
    <n v="14649794.188588848"/>
    <n v="73.593540000000004"/>
    <n v="4807940.3310104534"/>
    <s v="Focus Features"/>
    <n v="106"/>
  </r>
  <r>
    <s v="Beasts of the Southern Wild"/>
    <x v="8"/>
    <x v="1"/>
    <x v="32"/>
    <n v="229.6"/>
    <s v="July 5, 2012 (Russia)"/>
    <x v="4"/>
    <n v="82000"/>
    <s v="Benh Zeitlin"/>
    <s v="Lucy Alibar"/>
    <s v="QuvenzhanÃ© Wallis"/>
    <s v="United States"/>
    <n v="1800000"/>
    <n v="21107746"/>
    <n v="28011891.141986061"/>
    <n v="1172.6525555555556"/>
    <n v="9193269.1637630668"/>
    <s v="Cinereach"/>
    <n v="93"/>
  </r>
  <r>
    <s v="Red Tails"/>
    <x v="8"/>
    <x v="2"/>
    <x v="32"/>
    <n v="229.6"/>
    <s v="January 20, 2012 (United States)"/>
    <x v="23"/>
    <n v="34000"/>
    <s v="Anthony Hemingway"/>
    <s v="John Ridley"/>
    <s v="Cuba Gooding Jr."/>
    <s v="United States"/>
    <n v="58000000"/>
    <n v="50365498"/>
    <n v="66839578.574041806"/>
    <n v="86.837065517241371"/>
    <n v="21936192.508710802"/>
    <s v="Twentieth Century Fox"/>
    <n v="125"/>
  </r>
  <r>
    <s v="In the House"/>
    <x v="0"/>
    <x v="0"/>
    <x v="32"/>
    <n v="229.6"/>
    <s v="October 10, 2012 (France)"/>
    <x v="34"/>
    <n v="31000"/>
    <s v="FranÃ§ois Ozon"/>
    <s v="Juan Mayorga"/>
    <s v="Fabrice Luchini"/>
    <s v="France"/>
    <n v="0"/>
    <n v="16190771"/>
    <n v="21486619.876742158"/>
    <n v="0"/>
    <n v="7051729.5296167256"/>
    <s v="Mandarin Films"/>
    <n v="105"/>
  </r>
  <r>
    <s v="The Cold Light of Day"/>
    <x v="8"/>
    <x v="2"/>
    <x v="32"/>
    <n v="229.6"/>
    <s v="September 7, 2012 (United States)"/>
    <x v="38"/>
    <n v="36000"/>
    <s v="Mabrouk El Mechri"/>
    <s v="Scott Wiper"/>
    <s v="Henry Cavill"/>
    <s v="United States"/>
    <n v="20000000"/>
    <n v="16863583"/>
    <n v="22379502.352351915"/>
    <n v="84.317914999999999"/>
    <n v="7344766.1149825789"/>
    <s v="Summit Entertainment"/>
    <n v="93"/>
  </r>
  <r>
    <s v="The Apparition"/>
    <x v="8"/>
    <x v="4"/>
    <x v="32"/>
    <n v="229.6"/>
    <s v="August 24, 2012 (United States)"/>
    <x v="52"/>
    <n v="19000"/>
    <s v="Todd Lincoln"/>
    <s v="Todd Lincoln"/>
    <s v="Ashley Greene"/>
    <s v="United States"/>
    <n v="17000000"/>
    <n v="11350665"/>
    <n v="15063360.738240417"/>
    <n v="66.768617647058832"/>
    <n v="4943669.4250871083"/>
    <s v="Warner Bros."/>
    <n v="82"/>
  </r>
  <r>
    <s v="To the Wonder"/>
    <x v="0"/>
    <x v="0"/>
    <x v="32"/>
    <n v="229.6"/>
    <s v="February 22, 2013 (Ireland)"/>
    <x v="23"/>
    <n v="28000"/>
    <s v="Terrence Malick"/>
    <s v="Terrence Malick"/>
    <s v="Ben Affleck"/>
    <s v="United States"/>
    <n v="0"/>
    <n v="2801166"/>
    <n v="3717401.046167247"/>
    <n v="0"/>
    <n v="1220020.0348432057"/>
    <s v="Brothers K Productions"/>
    <n v="112"/>
  </r>
  <r>
    <s v="Lockout"/>
    <x v="8"/>
    <x v="2"/>
    <x v="32"/>
    <n v="229.6"/>
    <s v="April 13, 2012 (United States)"/>
    <x v="10"/>
    <n v="96000"/>
    <s v="James Mather"/>
    <s v="James Mather"/>
    <s v="Guy Pearce"/>
    <s v="France"/>
    <n v="20000000"/>
    <n v="32948113"/>
    <n v="43725130.797473863"/>
    <n v="164.740565"/>
    <n v="14350223.432055751"/>
    <s v="EuropaCorp"/>
    <n v="95"/>
  </r>
  <r>
    <s v="Chasing Mavericks"/>
    <x v="1"/>
    <x v="5"/>
    <x v="32"/>
    <n v="229.6"/>
    <s v="October 26, 2012 (United States)"/>
    <x v="12"/>
    <n v="31000"/>
    <s v="Michael Apted"/>
    <s v="Kario Salem"/>
    <s v="Jonny Weston"/>
    <s v="United States"/>
    <n v="20000000"/>
    <n v="7942116"/>
    <n v="10539907.426829267"/>
    <n v="39.71058"/>
    <n v="3459109.7560975612"/>
    <s v="Fox 2000 Pictures"/>
    <n v="116"/>
  </r>
  <r>
    <s v="One for the Money"/>
    <x v="8"/>
    <x v="2"/>
    <x v="32"/>
    <n v="229.6"/>
    <s v="January 27, 2012 (United States)"/>
    <x v="11"/>
    <n v="41000"/>
    <s v="Julie Anne Robinson"/>
    <s v="Stacy Sherman"/>
    <s v="Katherine Heigl"/>
    <s v="United States"/>
    <n v="40000000"/>
    <n v="38084162"/>
    <n v="50541133.107142851"/>
    <n v="95.210404999999994"/>
    <n v="16587178.571428573"/>
    <s v="Lakeshore Entertainment"/>
    <m/>
  </r>
  <r>
    <s v="Bachelorette"/>
    <x v="0"/>
    <x v="3"/>
    <x v="32"/>
    <n v="229.6"/>
    <s v="September 6, 2012 (Russia)"/>
    <x v="11"/>
    <n v="46000"/>
    <s v="Leslye Headland"/>
    <s v="Leslye Headland"/>
    <s v="Kirsten Dunst"/>
    <s v="United States"/>
    <n v="3000000"/>
    <n v="12128575"/>
    <n v="16095717.780923344"/>
    <n v="404.2858333333333"/>
    <n v="5282480.4006968644"/>
    <s v="Gary Sanchez Productions"/>
    <n v="87"/>
  </r>
  <r>
    <s v="Lay the Favorite"/>
    <x v="0"/>
    <x v="3"/>
    <x v="32"/>
    <n v="229.6"/>
    <s v="June 22, 2012 (United Kingdom)"/>
    <x v="25"/>
    <n v="11000"/>
    <s v="Stephen Frears"/>
    <s v="D.V. DeVincentis"/>
    <s v="Rebecca Hall"/>
    <s v="United States"/>
    <n v="26350000"/>
    <n v="1577272"/>
    <n v="2093182.8327526131"/>
    <n v="5.9858519924098674"/>
    <n v="686965.1567944251"/>
    <s v="Emmett/Furla/Oasis Films (EFO Films)"/>
    <n v="94"/>
  </r>
  <r>
    <s v="Kahaani"/>
    <x v="4"/>
    <x v="16"/>
    <x v="32"/>
    <n v="229.6"/>
    <s v="March 9, 2012 (India)"/>
    <x v="31"/>
    <n v="59000"/>
    <s v="Sujoy Ghosh"/>
    <s v="Sujoy Ghosh"/>
    <s v="Vidya Balan"/>
    <s v="India"/>
    <n v="0"/>
    <n v="459234"/>
    <n v="609445.1210801393"/>
    <n v="0"/>
    <n v="200014.80836236937"/>
    <s v="Boundscript"/>
    <n v="122"/>
  </r>
  <r>
    <s v="Parental Guidance"/>
    <x v="1"/>
    <x v="3"/>
    <x v="32"/>
    <n v="229.6"/>
    <s v="December 25, 2012 (United States)"/>
    <x v="22"/>
    <n v="25000"/>
    <s v="Andy Fickman"/>
    <s v="Lisa Addario"/>
    <s v="Billy Crystal"/>
    <s v="United States"/>
    <n v="25000000"/>
    <n v="119772232"/>
    <n v="158948602.31010452"/>
    <n v="479.08892800000001"/>
    <n v="52165606.271777004"/>
    <s v="Twentieth Century Fox"/>
    <n v="105"/>
  </r>
  <r>
    <s v="The Raven"/>
    <x v="0"/>
    <x v="6"/>
    <x v="32"/>
    <n v="229.6"/>
    <s v="April 27, 2012 (United States)"/>
    <x v="5"/>
    <n v="83000"/>
    <s v="James McTeigue"/>
    <s v="Hannah Shakespeare"/>
    <s v="John Cusack"/>
    <s v="United States"/>
    <n v="26000000"/>
    <n v="29699345"/>
    <n v="39413721.347996511"/>
    <n v="114.22825"/>
    <n v="12935254.790940767"/>
    <s v="Intrepid Pictures"/>
    <n v="110"/>
  </r>
  <r>
    <s v="Liberal Arts"/>
    <x v="8"/>
    <x v="3"/>
    <x v="32"/>
    <n v="229.6"/>
    <s v="October 5, 2012 (United Kingdom)"/>
    <x v="17"/>
    <n v="37000"/>
    <s v="Josh Radnor"/>
    <s v="Josh Radnor"/>
    <s v="Josh Radnor"/>
    <s v="United States"/>
    <n v="2000000"/>
    <n v="1150681"/>
    <n v="1527057.9298780486"/>
    <n v="57.534050000000001"/>
    <n v="501167.68292682932"/>
    <s v="BCDF Pictures"/>
    <n v="97"/>
  </r>
  <r>
    <s v="Stolen"/>
    <x v="0"/>
    <x v="2"/>
    <x v="32"/>
    <n v="229.6"/>
    <s v="September 6, 2012 (United Arab Emirates)"/>
    <x v="30"/>
    <n v="44000"/>
    <s v="Simon West"/>
    <s v="David Guggenheim"/>
    <s v="Nicolas Cage"/>
    <s v="United States"/>
    <n v="35000000"/>
    <n v="17415418"/>
    <n v="23111837.389372822"/>
    <n v="49.758337142857144"/>
    <n v="7585112.3693379797"/>
    <s v="Millennium Films"/>
    <n v="96"/>
  </r>
  <r>
    <s v="Kon-Tiki"/>
    <x v="8"/>
    <x v="1"/>
    <x v="32"/>
    <n v="229.6"/>
    <s v="April 26, 2013 (United States)"/>
    <x v="13"/>
    <n v="47000"/>
    <s v="Joachim RÃ¸nning"/>
    <s v="Petter Skavlan"/>
    <s v="PÃ¥l Sverre Hagen"/>
    <s v="United Kingdom"/>
    <n v="16600000"/>
    <n v="22842887"/>
    <n v="30314580.439459927"/>
    <n v="137.60775301204819"/>
    <n v="9948992.5958188158"/>
    <s v="Recorded Picture Company (RPC)"/>
    <n v="118"/>
  </r>
  <r>
    <s v="Paranormal Activity 4"/>
    <x v="0"/>
    <x v="4"/>
    <x v="32"/>
    <n v="229.6"/>
    <s v="October 19, 2012 (United States)"/>
    <x v="26"/>
    <n v="63000"/>
    <s v="Henry Joost"/>
    <s v="Christopher Landon"/>
    <s v="Stephen Dunham"/>
    <s v="United States"/>
    <n v="5000000"/>
    <n v="142802657"/>
    <n v="189512062.66506967"/>
    <n v="2856.05314"/>
    <n v="62196279.181184672"/>
    <s v="Paramount Pictures"/>
    <n v="88"/>
  </r>
  <r>
    <s v="Quartet"/>
    <x v="8"/>
    <x v="3"/>
    <x v="32"/>
    <n v="229.6"/>
    <s v="March 1, 2013 (United States)"/>
    <x v="8"/>
    <n v="19000"/>
    <s v="Dustin Hoffman"/>
    <s v="Ronald Harwood"/>
    <s v="Maggie Smith"/>
    <s v="United Kingdom"/>
    <n v="11000000"/>
    <n v="59520298"/>
    <n v="78988827.528745636"/>
    <n v="541.09361818181821"/>
    <n v="25923474.738675959"/>
    <s v="Headline Pictures"/>
    <n v="98"/>
  </r>
  <r>
    <s v="28 Hotel Rooms"/>
    <x v="4"/>
    <x v="0"/>
    <x v="32"/>
    <n v="229.6"/>
    <s v="November 9, 2012 (United States)"/>
    <x v="1"/>
    <n v="3200"/>
    <s v="Matt Ross"/>
    <s v="Matt Ross"/>
    <s v="Marin Ireland"/>
    <s v="United States"/>
    <n v="0"/>
    <n v="131208"/>
    <n v="174124.90243902439"/>
    <n v="0"/>
    <n v="57146.341463414639"/>
    <s v="Mott Street Pictures"/>
    <n v="82"/>
  </r>
  <r>
    <s v="Playing for Keeps"/>
    <x v="8"/>
    <x v="3"/>
    <x v="32"/>
    <n v="229.6"/>
    <s v="December 7, 2012 (United States)"/>
    <x v="46"/>
    <n v="29000"/>
    <s v="Gabriele Muccino"/>
    <s v="Robbie Fox"/>
    <s v="Gerard Butler"/>
    <s v="United States"/>
    <n v="35000000"/>
    <n v="30962335"/>
    <n v="41089823.495209053"/>
    <n v="88.463814285714278"/>
    <n v="13485337.543554008"/>
    <s v="Eclectic Pictures"/>
    <n v="105"/>
  </r>
  <r>
    <s v="Upside Down"/>
    <x v="8"/>
    <x v="0"/>
    <x v="32"/>
    <n v="229.6"/>
    <s v="May 1, 2013 (France)"/>
    <x v="5"/>
    <n v="70000"/>
    <s v="Juan Solanas"/>
    <s v="Juan Solanas"/>
    <s v="Jim Sturgess"/>
    <s v="Canada"/>
    <n v="60000000"/>
    <n v="22187813"/>
    <n v="29445237.896777"/>
    <n v="36.979688333333335"/>
    <n v="9663681.6202090606"/>
    <s v="Upside Down Films"/>
    <n v="109"/>
  </r>
  <r>
    <s v="Great Expectations"/>
    <x v="8"/>
    <x v="0"/>
    <x v="32"/>
    <n v="229.6"/>
    <s v="November 8, 2013 (United States)"/>
    <x v="5"/>
    <n v="13000"/>
    <s v="Mike Newell"/>
    <s v="David Nicholls"/>
    <s v="Toby Irvine"/>
    <s v="United Kingdom"/>
    <n v="0"/>
    <n v="6202879"/>
    <n v="8231782.3662891984"/>
    <n v="0"/>
    <n v="2701602.3519163765"/>
    <s v="BBC Films"/>
    <n v="128"/>
  </r>
  <r>
    <s v="The Odd Life of Timothy Green"/>
    <x v="1"/>
    <x v="3"/>
    <x v="32"/>
    <n v="229.6"/>
    <s v="August 15, 2012 (United States)"/>
    <x v="14"/>
    <n v="46000"/>
    <s v="Peter Hedges"/>
    <s v="Peter Hedges"/>
    <s v="Jennifer Garner"/>
    <s v="United States"/>
    <n v="25000000"/>
    <n v="56012642"/>
    <n v="74333850.25"/>
    <n v="224.050568"/>
    <n v="24395750.000000004"/>
    <s v="Monsterfoot Productions"/>
    <n v="105"/>
  </r>
  <r>
    <s v="Premium Rush"/>
    <x v="8"/>
    <x v="2"/>
    <x v="32"/>
    <n v="229.6"/>
    <s v="August 24, 2012 (United States)"/>
    <x v="16"/>
    <n v="111000"/>
    <s v="David Koepp"/>
    <s v="David Koepp"/>
    <s v="Joseph Gordon-Levitt"/>
    <s v="United States"/>
    <n v="35000000"/>
    <n v="31083599"/>
    <n v="41250751.808797903"/>
    <n v="88.810282857142852"/>
    <n v="13538152.874564461"/>
    <s v="Columbia Pictures"/>
    <n v="91"/>
  </r>
  <r>
    <s v="Not Fade Away"/>
    <x v="0"/>
    <x v="0"/>
    <x v="32"/>
    <n v="229.6"/>
    <s v="July 19, 2013 (Turkey)"/>
    <x v="22"/>
    <n v="4400"/>
    <s v="David Chase"/>
    <s v="David Chase"/>
    <s v="John Magaro"/>
    <s v="United States"/>
    <n v="20000000"/>
    <n v="636399"/>
    <n v="844559.12587108009"/>
    <n v="3.1819950000000001"/>
    <n v="277177.26480836241"/>
    <s v="Chase Films"/>
    <n v="112"/>
  </r>
  <r>
    <s v="Disconnect"/>
    <x v="0"/>
    <x v="0"/>
    <x v="32"/>
    <n v="229.6"/>
    <s v="July 5, 2013 (United States)"/>
    <x v="24"/>
    <n v="74000"/>
    <s v="Henry Alex Rubin"/>
    <s v="Andrew Stern"/>
    <s v="Jason Bateman"/>
    <s v="United States"/>
    <n v="10000000"/>
    <n v="3428048"/>
    <n v="4549330.25087108"/>
    <n v="34.280480000000004"/>
    <n v="1493052.2648083626"/>
    <s v="LD Entertainment"/>
    <n v="115"/>
  </r>
  <r>
    <s v="Sightseers"/>
    <x v="4"/>
    <x v="1"/>
    <x v="32"/>
    <n v="229.6"/>
    <s v="May 10, 2013 (United States)"/>
    <x v="16"/>
    <n v="27000"/>
    <s v="Ben Wheatley"/>
    <s v="Alice Lowe"/>
    <s v="Alice Lowe"/>
    <s v="United Kingdom"/>
    <n v="0"/>
    <n v="2122909"/>
    <n v="2817292.5622822298"/>
    <n v="0"/>
    <n v="924611.93379790953"/>
    <s v="StudioCanal"/>
    <n v="88"/>
  </r>
  <r>
    <s v="The Pirates! Band of Misfits"/>
    <x v="1"/>
    <x v="10"/>
    <x v="32"/>
    <n v="229.6"/>
    <s v="April 27, 2012 (United States)"/>
    <x v="17"/>
    <n v="46000"/>
    <s v="Peter Lord"/>
    <s v="Gideon Defoe"/>
    <s v="Hugh Grant"/>
    <s v="United Kingdom"/>
    <n v="55000000"/>
    <n v="123054041"/>
    <n v="163303860.15984321"/>
    <n v="223.73462000000001"/>
    <n v="53594965.592334501"/>
    <s v="Columbia Pictures"/>
    <n v="88"/>
  </r>
  <r>
    <s v="Chernobyl Diaries"/>
    <x v="0"/>
    <x v="4"/>
    <x v="32"/>
    <n v="229.6"/>
    <s v="May 25, 2012 (United States)"/>
    <x v="18"/>
    <n v="65000"/>
    <s v="Bradley Parker"/>
    <s v="Oren Peli"/>
    <s v="Jesse McCartney"/>
    <s v="United States"/>
    <n v="1000000"/>
    <n v="38390020"/>
    <n v="50947034.381533094"/>
    <n v="3839.002"/>
    <n v="16720391.986062719"/>
    <s v="Alcon Entertainment"/>
    <n v="86"/>
  </r>
  <r>
    <s v="Celeste &amp; Jesse Forever"/>
    <x v="0"/>
    <x v="3"/>
    <x v="32"/>
    <n v="229.6"/>
    <s v="August 3, 2012 (Canada)"/>
    <x v="14"/>
    <n v="30000"/>
    <s v="Lee Toland Krieger"/>
    <s v="Rashida Jones"/>
    <s v="Rashida Jones"/>
    <s v="United States"/>
    <n v="0"/>
    <n v="3640975"/>
    <n v="4831903.669425087"/>
    <n v="0"/>
    <n v="1585790.505226481"/>
    <s v="Envision Media Arts"/>
    <n v="92"/>
  </r>
  <r>
    <s v="Talaash"/>
    <x v="4"/>
    <x v="6"/>
    <x v="32"/>
    <n v="229.6"/>
    <s v="November 30, 2012 (India)"/>
    <x v="13"/>
    <n v="40000"/>
    <s v="Reema Kagti"/>
    <s v="Farhan Akhtar"/>
    <s v="Aamir Khan"/>
    <s v="India"/>
    <n v="7395080"/>
    <n v="5277766"/>
    <n v="7004073.6071428563"/>
    <n v="71.368612645164092"/>
    <n v="2298678.5714285718"/>
    <s v="Aamir Khan Productions"/>
    <n v="140"/>
  </r>
  <r>
    <s v="Hope Springs"/>
    <x v="8"/>
    <x v="3"/>
    <x v="32"/>
    <n v="229.6"/>
    <s v="August 8, 2012 (United States)"/>
    <x v="21"/>
    <n v="42000"/>
    <s v="David Frankel"/>
    <s v="Vanessa Taylor"/>
    <s v="Meryl Streep"/>
    <s v="United States"/>
    <n v="30000000"/>
    <n v="114281051"/>
    <n v="151661307.66419861"/>
    <n v="380.93683666666664"/>
    <n v="49773976.916376308"/>
    <s v="Columbia Pictures"/>
    <n v="100"/>
  </r>
  <r>
    <s v="People Like Us"/>
    <x v="8"/>
    <x v="3"/>
    <x v="32"/>
    <n v="229.6"/>
    <s v="June 29, 2012 (United States)"/>
    <x v="12"/>
    <n v="42000"/>
    <s v="Alex Kurtzman"/>
    <s v="Alex Kurtzman"/>
    <s v="Chris Pine"/>
    <s v="United States"/>
    <n v="16000000"/>
    <n v="12558931"/>
    <n v="16666839.179878047"/>
    <n v="78.49331875"/>
    <n v="5469917.6829268299"/>
    <s v="Dreamworks Pictures"/>
    <n v="114"/>
  </r>
  <r>
    <s v="The ABCs of Death"/>
    <x v="4"/>
    <x v="3"/>
    <x v="32"/>
    <n v="229.6"/>
    <s v="April 26, 2013 (United Kingdom)"/>
    <x v="32"/>
    <n v="18000"/>
    <s v="Directors"/>
    <s v="Ant Timpson"/>
    <s v="Ingrid BolsÃ¸ Berdal"/>
    <s v="United States"/>
    <n v="0"/>
    <n v="23589"/>
    <n v="31304.739982578394"/>
    <n v="0"/>
    <n v="10273.954703832753"/>
    <s v="Magnet Releasing"/>
    <n v="129"/>
  </r>
  <r>
    <s v="Into the White"/>
    <x v="0"/>
    <x v="2"/>
    <x v="32"/>
    <n v="229.6"/>
    <s v="April 12, 2013 (United States)"/>
    <x v="13"/>
    <n v="20000"/>
    <s v="Petter NÃ¦ss"/>
    <s v="Ole Meldgaard"/>
    <s v="Florian Lukas"/>
    <s v="Norway"/>
    <n v="0"/>
    <n v="712216"/>
    <n v="945175.15331010451"/>
    <n v="0"/>
    <n v="310198.60627177701"/>
    <s v="Zentropa International Norway"/>
    <n v="104"/>
  </r>
  <r>
    <s v="The Sweeney"/>
    <x v="0"/>
    <x v="2"/>
    <x v="32"/>
    <n v="229.6"/>
    <s v="March 1, 2013 (United States)"/>
    <x v="10"/>
    <n v="19000"/>
    <s v="Nick Love"/>
    <s v="Nick Love"/>
    <s v="Ray Winstone"/>
    <s v="United Kingdom"/>
    <n v="0"/>
    <n v="7708312"/>
    <n v="10229628.337979093"/>
    <n v="0"/>
    <n v="3357278.7456445997"/>
    <s v="Vertigo Films"/>
    <n v="112"/>
  </r>
  <r>
    <s v="Vamps"/>
    <x v="8"/>
    <x v="3"/>
    <x v="32"/>
    <n v="229.6"/>
    <s v="November 2, 2012 (United States)"/>
    <x v="33"/>
    <n v="9700"/>
    <s v="Amy Heckerling"/>
    <s v="Amy Heckerling"/>
    <s v="Alicia Silverstone"/>
    <s v="United States"/>
    <n v="16000000"/>
    <n v="92748"/>
    <n v="123084.99825783972"/>
    <n v="0.57967499999999994"/>
    <n v="40395.470383275264"/>
    <s v="Lucky Monkey Pictures"/>
    <n v="92"/>
  </r>
  <r>
    <s v="Barfi!"/>
    <x v="4"/>
    <x v="3"/>
    <x v="32"/>
    <n v="229.6"/>
    <s v="September 14, 2012 (India)"/>
    <x v="31"/>
    <n v="78000"/>
    <s v="Anurag Basu"/>
    <s v="Anurag Basu"/>
    <s v="Ranbir Kapoor"/>
    <s v="India"/>
    <n v="0"/>
    <n v="4490134"/>
    <n v="5958814.5897212541"/>
    <n v="0"/>
    <n v="1955633.2752613241"/>
    <s v="UTV Motion Pictures"/>
    <n v="151"/>
  </r>
  <r>
    <s v="Bel Ami"/>
    <x v="0"/>
    <x v="6"/>
    <x v="32"/>
    <n v="229.6"/>
    <s v="March 9, 2012 (United Kingdom)"/>
    <x v="20"/>
    <n v="18000"/>
    <s v="Declan Donnellan"/>
    <s v="Guy de Maupassant"/>
    <s v="Robert Pattinson"/>
    <s v="United Kingdom"/>
    <n v="0"/>
    <n v="9374932"/>
    <n v="12441384.060975609"/>
    <n v="0"/>
    <n v="4083158.5365853664"/>
    <s v="Redwave Films"/>
    <n v="102"/>
  </r>
  <r>
    <s v="Unfinished Song"/>
    <x v="8"/>
    <x v="3"/>
    <x v="32"/>
    <n v="229.6"/>
    <s v="February 22, 2013 (United Kingdom)"/>
    <x v="9"/>
    <n v="7400"/>
    <s v="Paul Andrew Williams"/>
    <s v="Paul Andrew Williams"/>
    <s v="Terence Stamp"/>
    <s v="United Kingdom"/>
    <n v="0"/>
    <n v="9166865"/>
    <n v="12165260.302700348"/>
    <n v="0"/>
    <n v="3992537.0209059236"/>
    <s v="Steel Mill Pictures"/>
    <n v="90"/>
  </r>
  <r>
    <s v="A Thousand Words"/>
    <x v="8"/>
    <x v="3"/>
    <x v="32"/>
    <n v="229.6"/>
    <s v="March 9, 2012 (United States)"/>
    <x v="23"/>
    <n v="41000"/>
    <s v="Brian Robbins"/>
    <s v="Steve Koren"/>
    <s v="Eddie Murphy"/>
    <s v="United States"/>
    <n v="40000000"/>
    <n v="22044277"/>
    <n v="29254752.621515676"/>
    <n v="55.110692499999999"/>
    <n v="9601165.9407665506"/>
    <s v="DreamWorks"/>
    <n v="91"/>
  </r>
  <r>
    <s v="Like Someone in Love"/>
    <x v="4"/>
    <x v="0"/>
    <x v="32"/>
    <n v="229.6"/>
    <s v="September 15, 2012 (Japan)"/>
    <x v="9"/>
    <n v="11000"/>
    <s v="Abbas Kiarostami"/>
    <s v="Abbas Kiarostami"/>
    <s v="Rin Takanashi"/>
    <s v="Japan"/>
    <n v="0"/>
    <n v="562878"/>
    <n v="746990.09843205567"/>
    <n v="0"/>
    <n v="245155.92334494775"/>
    <s v="Centre national du cinÃ©ma et de l'image animÃ©e (CNC)"/>
    <n v="109"/>
  </r>
  <r>
    <s v="Escape from Planet Earth"/>
    <x v="1"/>
    <x v="10"/>
    <x v="32"/>
    <n v="229.6"/>
    <s v="February 15, 2013 (United States)"/>
    <x v="23"/>
    <n v="25000"/>
    <s v="Cal Brunker"/>
    <s v="Bob Barlen"/>
    <s v="Brendan Fraser"/>
    <s v="United States"/>
    <n v="40000000"/>
    <n v="74939189"/>
    <n v="99451092.719076648"/>
    <n v="187.3479725"/>
    <n v="32639019.599303138"/>
    <s v="Blue Yonder Films"/>
    <n v="89"/>
  </r>
  <r>
    <s v="The Reluctant Fundamentalist"/>
    <x v="0"/>
    <x v="0"/>
    <x v="32"/>
    <n v="229.6"/>
    <s v="May 17, 2013 (India)"/>
    <x v="15"/>
    <n v="14000"/>
    <s v="Mira Nair"/>
    <s v="Javed Akhtar"/>
    <s v="Riz Ahmed"/>
    <s v="United States"/>
    <n v="0"/>
    <n v="2176576"/>
    <n v="2888513.5331010451"/>
    <n v="0"/>
    <n v="947986.06271777011"/>
    <s v="Cine Mosaic"/>
    <n v="130"/>
  </r>
  <r>
    <s v="Much Ado About Nothing"/>
    <x v="8"/>
    <x v="3"/>
    <x v="32"/>
    <n v="229.6"/>
    <s v="June 14, 2013 (United Kingdom)"/>
    <x v="12"/>
    <n v="16000"/>
    <s v="Joss Whedon"/>
    <s v="William Shakespeare"/>
    <s v="Alexis Denisof"/>
    <s v="United States"/>
    <n v="0"/>
    <n v="5341221"/>
    <n v="7088284.1406794423"/>
    <n v="0"/>
    <n v="2326315.7665505228"/>
    <s v="Bellwether Pictures"/>
    <n v="109"/>
  </r>
  <r>
    <s v="Ginger &amp; Rosa"/>
    <x v="8"/>
    <x v="0"/>
    <x v="32"/>
    <n v="229.6"/>
    <s v="October 19, 2012 (United Kingdom)"/>
    <x v="21"/>
    <n v="11000"/>
    <s v="Sally Potter"/>
    <s v="Sally Potter"/>
    <s v="Elle Fanning"/>
    <s v="United Kingdom"/>
    <n v="0"/>
    <n v="1674776"/>
    <n v="2222579.4738675957"/>
    <n v="0"/>
    <n v="729432.05574912892"/>
    <s v="Adventure Pictures"/>
    <n v="90"/>
  </r>
  <r>
    <s v="For a Good Time, Call..."/>
    <x v="0"/>
    <x v="3"/>
    <x v="32"/>
    <n v="229.6"/>
    <s v="November 2, 2012 (United Kingdom)"/>
    <x v="22"/>
    <n v="16000"/>
    <s v="Jamie Travis"/>
    <s v="Katie Anne Naylon"/>
    <s v="Ari Graynor"/>
    <s v="United States"/>
    <n v="850000"/>
    <n v="1386088"/>
    <n v="1839464.3449477351"/>
    <n v="163.06917647058822"/>
    <n v="603696.86411149835"/>
    <s v="AdScott Pictures"/>
    <n v="85"/>
  </r>
  <r>
    <s v="Big Miracle"/>
    <x v="1"/>
    <x v="5"/>
    <x v="32"/>
    <n v="229.6"/>
    <s v="February 3, 2012 (United States)"/>
    <x v="16"/>
    <n v="19000"/>
    <s v="Ken Kwapis"/>
    <s v="Jack Amiel"/>
    <s v="Drew Barrymore"/>
    <s v="United States"/>
    <n v="40000000"/>
    <n v="24740061"/>
    <n v="32832302.206881531"/>
    <n v="61.8501525"/>
    <n v="10775287.891986063"/>
    <s v="Universal Pictures"/>
    <n v="107"/>
  </r>
  <r>
    <s v="What Maisie Knew"/>
    <x v="0"/>
    <x v="0"/>
    <x v="32"/>
    <n v="229.6"/>
    <s v="May 3, 2013 (United States)"/>
    <x v="34"/>
    <n v="27000"/>
    <s v="Scott McGehee"/>
    <s v="Nancy Doyne"/>
    <s v="Julianne Moore"/>
    <s v="United States"/>
    <n v="6000000"/>
    <n v="2711379"/>
    <n v="3598245.5631533097"/>
    <n v="45.18965"/>
    <n v="1180914.1986062718"/>
    <s v="Red Crown Productions"/>
    <n v="99"/>
  </r>
  <r>
    <s v="The Devil Inside"/>
    <x v="0"/>
    <x v="4"/>
    <x v="32"/>
    <n v="229.6"/>
    <s v="January 6, 2012 (United States)"/>
    <x v="29"/>
    <n v="35000"/>
    <s v="William Brent Bell"/>
    <s v="William Brent Bell"/>
    <s v="Fernanda Andrade"/>
    <s v="United States"/>
    <n v="1000000"/>
    <n v="101758490"/>
    <n v="135042734.76916376"/>
    <n v="10175.849"/>
    <n v="44319899.825783975"/>
    <s v="Insurge Pictures"/>
    <n v="83"/>
  </r>
  <r>
    <s v="Cocktail"/>
    <x v="4"/>
    <x v="3"/>
    <x v="32"/>
    <n v="229.6"/>
    <s v="July 13, 2012 (United Kingdom)"/>
    <x v="21"/>
    <n v="14000"/>
    <s v="Homi Adajania"/>
    <s v="Imtiaz Ali"/>
    <s v="Saif Ali Khan"/>
    <s v="United Kingdom"/>
    <n v="7980000"/>
    <n v="2724695"/>
    <n v="3615917.101480836"/>
    <n v="34.144047619047619"/>
    <n v="1186713.8501742161"/>
    <s v="Cocktail Film"/>
    <n v="146"/>
  </r>
  <r>
    <s v="Fun Size"/>
    <x v="8"/>
    <x v="1"/>
    <x v="32"/>
    <n v="229.6"/>
    <s v="October 26, 2012 (United States)"/>
    <x v="20"/>
    <n v="14000"/>
    <s v="Josh Schwartz"/>
    <s v="Max Werner"/>
    <s v="Victoria Justice"/>
    <s v="United States"/>
    <n v="14000000"/>
    <n v="11417362"/>
    <n v="15151873.69947735"/>
    <n v="81.552585714285726"/>
    <n v="4972718.6411149828"/>
    <s v="Paramount Pictures"/>
    <n v="86"/>
  </r>
  <r>
    <s v="Farewell, My Queen"/>
    <x v="0"/>
    <x v="0"/>
    <x v="32"/>
    <n v="229.6"/>
    <s v="March 21, 2012 (France)"/>
    <x v="19"/>
    <n v="8200"/>
    <s v="BenoÃ®t Jacquot"/>
    <s v="BenoÃ®t Jacquot"/>
    <s v="LÃ©a Seydoux"/>
    <s v="France"/>
    <n v="0"/>
    <n v="6366835"/>
    <n v="8449366.831445992"/>
    <n v="0"/>
    <n v="2773011.7595818816"/>
    <s v="GMT Productions"/>
    <n v="100"/>
  </r>
  <r>
    <s v="The Magic of Belle Isle"/>
    <x v="1"/>
    <x v="3"/>
    <x v="32"/>
    <n v="229.6"/>
    <s v="July 6, 2012 (United States)"/>
    <x v="9"/>
    <n v="18000"/>
    <s v="Rob Reiner"/>
    <s v="Guy Thomas"/>
    <s v="Morgan Freeman"/>
    <s v="United States"/>
    <n v="0"/>
    <n v="123821"/>
    <n v="164321.68423344946"/>
    <n v="0"/>
    <n v="53929.006968641123"/>
    <s v="Magnolia Pictures"/>
    <n v="109"/>
  </r>
  <r>
    <s v="Robot &amp; Frank"/>
    <x v="8"/>
    <x v="3"/>
    <x v="32"/>
    <n v="229.6"/>
    <s v="September 19, 2012 (France)"/>
    <x v="12"/>
    <n v="63000"/>
    <s v="Jake Schreier"/>
    <s v="Christopher Ford"/>
    <s v="Peter Sarsgaard"/>
    <s v="United States"/>
    <n v="2500000"/>
    <n v="4806423"/>
    <n v="6378558.7460801387"/>
    <n v="192.25692000000001"/>
    <n v="2093389.8083623694"/>
    <s v="Dog Run Pictures"/>
    <n v="89"/>
  </r>
  <r>
    <s v="The Wolf of Wall Street"/>
    <x v="0"/>
    <x v="5"/>
    <x v="33"/>
    <n v="233"/>
    <s v="December 25, 2013 (United States)"/>
    <x v="7"/>
    <n v="1200000"/>
    <s v="Martin Scorsese"/>
    <s v="Terence Winter"/>
    <s v="Leonardo DiCaprio"/>
    <s v="United States"/>
    <n v="100000000"/>
    <n v="392000694"/>
    <n v="512629233.74163085"/>
    <n v="392.00069400000001"/>
    <n v="168240641.20171672"/>
    <s v="Red Granite Pictures"/>
    <n v="180"/>
  </r>
  <r>
    <s v="Iron Man 3"/>
    <x v="8"/>
    <x v="2"/>
    <x v="33"/>
    <n v="233"/>
    <s v="May 3, 2013 (United States)"/>
    <x v="12"/>
    <n v="779000"/>
    <s v="Shane Black"/>
    <s v="Drew Pearce"/>
    <s v="Robert Downey Jr."/>
    <s v="United States"/>
    <n v="200000000"/>
    <n v="1214811252"/>
    <n v="1588639435.5553646"/>
    <n v="607.40562599999998"/>
    <n v="521378219.74248928"/>
    <s v="Marvel Studios"/>
    <n v="130"/>
  </r>
  <r>
    <s v="The Conjuring"/>
    <x v="0"/>
    <x v="4"/>
    <x v="33"/>
    <n v="233"/>
    <s v="July 19, 2013 (United States)"/>
    <x v="24"/>
    <n v="464000"/>
    <s v="James Wan"/>
    <s v="Chad Hayes"/>
    <s v="Patrick Wilson"/>
    <s v="United States"/>
    <n v="20000000"/>
    <n v="320290989"/>
    <n v="418852636.6879828"/>
    <n v="1601.454945"/>
    <n v="137463943.77682403"/>
    <s v="New Line Cinema"/>
    <n v="112"/>
  </r>
  <r>
    <s v="Prisoners"/>
    <x v="0"/>
    <x v="6"/>
    <x v="33"/>
    <n v="233"/>
    <s v="September 20, 2013 (United States)"/>
    <x v="31"/>
    <n v="625000"/>
    <s v="Denis Villeneuve"/>
    <s v="Aaron Guzikowski"/>
    <s v="Hugh Jackman"/>
    <s v="United States"/>
    <n v="46000000"/>
    <n v="122126687"/>
    <n v="159708161.06824034"/>
    <n v="265.49279782608693"/>
    <n v="52414887.124463521"/>
    <s v="Alcon Entertainment"/>
    <n v="153"/>
  </r>
  <r>
    <s v="Thor: The Dark World"/>
    <x v="8"/>
    <x v="2"/>
    <x v="33"/>
    <n v="233"/>
    <s v="November 8, 2013 (United States)"/>
    <x v="8"/>
    <n v="618000"/>
    <s v="Alan Taylor"/>
    <s v="Christopher L. Yost"/>
    <s v="Chris Hemsworth"/>
    <s v="United States"/>
    <n v="170000000"/>
    <n v="644783140"/>
    <n v="843199239.304721"/>
    <n v="379.2842"/>
    <n v="276730961.37339056"/>
    <s v="Marvel Studios"/>
    <n v="112"/>
  </r>
  <r>
    <s v="The Purge"/>
    <x v="0"/>
    <x v="4"/>
    <x v="33"/>
    <n v="233"/>
    <s v="June 7, 2013 (United States)"/>
    <x v="46"/>
    <n v="209000"/>
    <s v="James DeMonaco"/>
    <s v="James DeMonaco"/>
    <s v="Ethan Hawke"/>
    <s v="United States"/>
    <n v="3000000"/>
    <n v="89328627"/>
    <n v="116817307.49742489"/>
    <n v="2977.6209000000003"/>
    <n v="38338466.523605146"/>
    <s v="Universal Pictures"/>
    <n v="85"/>
  </r>
  <r>
    <s v="Grown Ups 2"/>
    <x v="8"/>
    <x v="3"/>
    <x v="33"/>
    <n v="233"/>
    <s v="July 12, 2013 (United States)"/>
    <x v="20"/>
    <n v="144000"/>
    <s v="Dennis Dugan"/>
    <s v="Fred Wolf"/>
    <s v="Adam Sandler"/>
    <s v="United States"/>
    <n v="80000000"/>
    <n v="246984278"/>
    <n v="322987594.44892704"/>
    <n v="308.73034749999999"/>
    <n v="106001836.05150214"/>
    <s v="Columbia Pictures"/>
    <n v="101"/>
  </r>
  <r>
    <s v="Fast &amp; Furious 6"/>
    <x v="8"/>
    <x v="2"/>
    <x v="33"/>
    <n v="233"/>
    <s v="May 24, 2013 (United States)"/>
    <x v="9"/>
    <n v="377000"/>
    <s v="Justin Lin"/>
    <s v="Chris Morgan"/>
    <s v="Vin Diesel"/>
    <s v="United States"/>
    <n v="160000000"/>
    <n v="788680968"/>
    <n v="1031378072.7450644"/>
    <n v="492.92560500000002"/>
    <n v="338489685.83690989"/>
    <s v="Universal Pictures"/>
    <n v="130"/>
  </r>
  <r>
    <s v="Gravity"/>
    <x v="8"/>
    <x v="0"/>
    <x v="33"/>
    <n v="233"/>
    <s v="October 4, 2013 (United States)"/>
    <x v="3"/>
    <n v="784000"/>
    <s v="Alfonso CuarÃ³n"/>
    <s v="Alfonso CuarÃ³n"/>
    <s v="Sandra Bullock"/>
    <s v="United Kingdom"/>
    <n v="100000000"/>
    <n v="723192705"/>
    <n v="945737412.93347633"/>
    <n v="723.19270500000005"/>
    <n v="310383135.19313306"/>
    <s v="Warner Bros."/>
    <n v="91"/>
  </r>
  <r>
    <s v="About Time"/>
    <x v="0"/>
    <x v="3"/>
    <x v="33"/>
    <n v="233"/>
    <s v="November 8, 2013 (United States)"/>
    <x v="40"/>
    <n v="317000"/>
    <s v="Richard Curtis"/>
    <s v="Richard Curtis"/>
    <s v="Domhnall Gleeson"/>
    <s v="United Kingdom"/>
    <n v="12000000"/>
    <n v="87100449"/>
    <n v="113903462.7051502"/>
    <n v="725.83707500000003"/>
    <n v="37382166.952789702"/>
    <s v="Translux"/>
    <n v="123"/>
  </r>
  <r>
    <s v="The Hobbit: The Desolation of Smaug"/>
    <x v="8"/>
    <x v="1"/>
    <x v="33"/>
    <n v="233"/>
    <s v="December 13, 2013 (United States)"/>
    <x v="40"/>
    <n v="615000"/>
    <s v="Peter Jackson"/>
    <s v="Fran Walsh"/>
    <s v="Ian McKellen"/>
    <s v="New Zealand"/>
    <n v="225000000"/>
    <n v="959007513"/>
    <n v="1254118408.6313305"/>
    <n v="426.2255613333333"/>
    <n v="411591207.29613733"/>
    <s v="Metro-Goldwyn-Mayer (MGM)"/>
    <n v="161"/>
  </r>
  <r>
    <s v="Man of Steel"/>
    <x v="8"/>
    <x v="2"/>
    <x v="33"/>
    <n v="233"/>
    <s v="June 14, 2013 (United States)"/>
    <x v="9"/>
    <n v="721000"/>
    <s v="Zack Snyder"/>
    <s v="David S. Goyer"/>
    <s v="Henry Cavill"/>
    <s v="United States"/>
    <n v="225000000"/>
    <n v="668045518"/>
    <n v="873620040.06266093"/>
    <n v="296.90911911111112"/>
    <n v="286714814.59227467"/>
    <s v="Warner Bros."/>
    <n v="143"/>
  </r>
  <r>
    <s v="Under the Skin"/>
    <x v="0"/>
    <x v="0"/>
    <x v="33"/>
    <n v="233"/>
    <s v="March 14, 2014 (United Kingdom)"/>
    <x v="21"/>
    <n v="134000"/>
    <s v="Jonathan Glazer"/>
    <s v="Walter Campbell"/>
    <s v="Scarlett Johansson"/>
    <s v="United Kingdom"/>
    <n v="13300000"/>
    <n v="5866389"/>
    <n v="7671625.4433476394"/>
    <n v="44.108187969924813"/>
    <n v="2517763.5193133047"/>
    <s v="Film4"/>
    <n v="108"/>
  </r>
  <r>
    <s v="Blue Is the Warmest Colour"/>
    <x v="5"/>
    <x v="0"/>
    <x v="33"/>
    <n v="233"/>
    <s v="October 9, 2013 (Belgium)"/>
    <x v="3"/>
    <n v="142000"/>
    <s v="Abdellatif Kechiche"/>
    <s v="Abdellatif Kechiche"/>
    <s v="LÃ©a Seydoux"/>
    <s v="France"/>
    <n v="0"/>
    <n v="19465835"/>
    <n v="25455965.341201715"/>
    <n v="0"/>
    <n v="8354435.6223175963"/>
    <s v="Quat'sous Films"/>
    <n v="180"/>
  </r>
  <r>
    <s v="Only Lovers Left Alive"/>
    <x v="0"/>
    <x v="3"/>
    <x v="33"/>
    <n v="233"/>
    <s v="December 25, 2013 (Germany)"/>
    <x v="4"/>
    <n v="94000"/>
    <s v="Jim Jarmusch"/>
    <s v="Jim Jarmusch"/>
    <s v="Tilda Swinton"/>
    <s v="United Kingdom"/>
    <n v="7000000"/>
    <n v="7609187"/>
    <n v="9950726.5188841205"/>
    <n v="108.70267142857142"/>
    <n v="3265745.4935622318"/>
    <s v="Recorded Picture Company (RPC)"/>
    <n v="123"/>
  </r>
  <r>
    <s v="Her"/>
    <x v="0"/>
    <x v="0"/>
    <x v="33"/>
    <n v="233"/>
    <s v="January 10, 2014 (United States)"/>
    <x v="45"/>
    <n v="559000"/>
    <s v="Spike Jonze"/>
    <s v="Spike Jonze"/>
    <s v="Joaquin Phoenix"/>
    <s v="United States"/>
    <n v="23000000"/>
    <n v="48517427"/>
    <n v="63447467.840772532"/>
    <n v="210.94533478260868"/>
    <n v="20822930.042918455"/>
    <s v="Annapurna Pictures"/>
    <n v="126"/>
  </r>
  <r>
    <s v="Snowpiercer"/>
    <x v="0"/>
    <x v="2"/>
    <x v="33"/>
    <n v="233"/>
    <s v="July 11, 2014 (United States)"/>
    <x v="12"/>
    <n v="335000"/>
    <s v="Bong Joon Ho"/>
    <s v="Jacques Lob"/>
    <s v="Chris Evans"/>
    <s v="South Korea"/>
    <n v="39200000"/>
    <n v="86758912"/>
    <n v="113456826.1218884"/>
    <n v="221.32375510204082"/>
    <n v="37235584.549356222"/>
    <s v="SnowPiercer"/>
    <n v="126"/>
  </r>
  <r>
    <s v="We're the Millers"/>
    <x v="0"/>
    <x v="3"/>
    <x v="33"/>
    <n v="233"/>
    <s v="August 7, 2013 (United States)"/>
    <x v="9"/>
    <n v="415000"/>
    <s v="Rawson Marshall Thurber"/>
    <s v="Bob Fisher"/>
    <s v="Jason Sudeikis"/>
    <s v="United States"/>
    <n v="37000000"/>
    <n v="269994119"/>
    <n v="353078146.17725319"/>
    <n v="729.71383513513513"/>
    <n v="115877304.29184549"/>
    <s v="New Line Cinema"/>
    <n v="110"/>
  </r>
  <r>
    <s v="Kick-Ass 2"/>
    <x v="0"/>
    <x v="2"/>
    <x v="33"/>
    <n v="233"/>
    <s v="August 16, 2013 (United States)"/>
    <x v="16"/>
    <n v="259000"/>
    <s v="Jeff Wadlow"/>
    <s v="Jeff Wadlow"/>
    <s v="Aaron Taylor-Johnson"/>
    <s v="United Kingdom"/>
    <n v="28000000"/>
    <n v="60795985"/>
    <n v="79504449.05364807"/>
    <n v="217.12851785714284"/>
    <n v="26092697.424892701"/>
    <s v="Universal Pictures"/>
    <n v="103"/>
  </r>
  <r>
    <s v="Frozen"/>
    <x v="1"/>
    <x v="10"/>
    <x v="33"/>
    <n v="233"/>
    <s v="November 27, 2013 (United States)"/>
    <x v="34"/>
    <n v="585000"/>
    <s v="Chris Buck"/>
    <s v="Jennifer Lee"/>
    <s v="Kristen Bell"/>
    <s v="United States"/>
    <n v="150000000"/>
    <n v="1281508100"/>
    <n v="1675860592.5751071"/>
    <n v="854.33873333333338"/>
    <n v="550003476.39484978"/>
    <s v="Walt Disney Animation Studios"/>
    <n v="102"/>
  </r>
  <r>
    <s v="The Great Gatsby"/>
    <x v="8"/>
    <x v="0"/>
    <x v="33"/>
    <n v="233"/>
    <s v="May 10, 2013 (United States)"/>
    <x v="13"/>
    <n v="494000"/>
    <s v="Baz Luhrmann"/>
    <s v="Baz Luhrmann"/>
    <s v="Leonardo DiCaprio"/>
    <s v="Australia"/>
    <n v="105000000"/>
    <n v="353642274"/>
    <n v="462466956.59999996"/>
    <n v="336.80216571428571"/>
    <n v="151777800"/>
    <s v="Warner Bros."/>
    <n v="143"/>
  </r>
  <r>
    <s v="American Hustle"/>
    <x v="0"/>
    <x v="6"/>
    <x v="33"/>
    <n v="233"/>
    <s v="December 20, 2013 (United States)"/>
    <x v="13"/>
    <n v="458000"/>
    <s v="David O. Russell"/>
    <s v="Eric Warren Singer"/>
    <s v="Christian Bale"/>
    <s v="United States"/>
    <n v="40000000"/>
    <n v="251171807"/>
    <n v="328463732.15836906"/>
    <n v="627.92951749999997"/>
    <n v="107799058.79828326"/>
    <s v="Columbia Pictures"/>
    <n v="138"/>
  </r>
  <r>
    <s v="The Green Inferno"/>
    <x v="0"/>
    <x v="1"/>
    <x v="33"/>
    <n v="233"/>
    <s v="September 25, 2015 (United States)"/>
    <x v="11"/>
    <n v="41000"/>
    <s v="Eli Roth"/>
    <s v="Eli Roth"/>
    <s v="Lorenza Izzo"/>
    <s v="United States"/>
    <n v="5000000"/>
    <n v="12666449"/>
    <n v="16564236.095708154"/>
    <n v="253.32898"/>
    <n v="5436244.2060085833"/>
    <s v="Worldview Entertainment"/>
    <n v="100"/>
  </r>
  <r>
    <s v="Rush"/>
    <x v="0"/>
    <x v="2"/>
    <x v="33"/>
    <n v="233"/>
    <s v="September 27, 2013 (United States)"/>
    <x v="31"/>
    <n v="446000"/>
    <s v="Ron Howard"/>
    <s v="Peter Morgan"/>
    <s v="Daniel BrÃ¼hl"/>
    <s v="United Kingdom"/>
    <n v="38000000"/>
    <n v="96983009"/>
    <n v="126827136.66223176"/>
    <n v="255.21844473684209"/>
    <n v="41623609.012875535"/>
    <s v="Exclusive Media Group"/>
    <n v="123"/>
  </r>
  <r>
    <s v="Monsters University"/>
    <x v="2"/>
    <x v="10"/>
    <x v="33"/>
    <n v="233"/>
    <s v="June 21, 2013 (United States)"/>
    <x v="13"/>
    <n v="332000"/>
    <s v="Dan Scanlon"/>
    <s v="Dan Scanlon"/>
    <s v="Billy Crystal"/>
    <s v="United States"/>
    <n v="200000000"/>
    <n v="743559645"/>
    <n v="972371776.10085833"/>
    <n v="371.77982250000002"/>
    <n v="319124311.15879828"/>
    <s v="Walt Disney Pictures"/>
    <n v="104"/>
  </r>
  <r>
    <s v="Don Jon"/>
    <x v="0"/>
    <x v="3"/>
    <x v="33"/>
    <n v="233"/>
    <s v="September 27, 2013 (United States)"/>
    <x v="16"/>
    <n v="232000"/>
    <s v="Joseph Gordon-Levitt"/>
    <s v="Joseph Gordon-Levitt"/>
    <s v="Joseph Gordon-Levitt"/>
    <s v="United States"/>
    <n v="3000000"/>
    <n v="39439355"/>
    <n v="51575843.212446347"/>
    <n v="1314.6451666666667"/>
    <n v="16926761.802575108"/>
    <s v="Voltage Pictures"/>
    <n v="90"/>
  </r>
  <r>
    <s v="Now You See Me"/>
    <x v="8"/>
    <x v="6"/>
    <x v="33"/>
    <n v="233"/>
    <s v="May 31, 2013 (United States)"/>
    <x v="13"/>
    <n v="612000"/>
    <s v="Louis Leterrier"/>
    <s v="Ed Solomon"/>
    <s v="Jesse Eisenberg"/>
    <s v="United States"/>
    <n v="75000000"/>
    <n v="351723989"/>
    <n v="459958366.73090124"/>
    <n v="468.96531866666669"/>
    <n v="150954501.71673819"/>
    <s v="Summit Entertainment"/>
    <n v="115"/>
  </r>
  <r>
    <s v="Oblivion"/>
    <x v="8"/>
    <x v="2"/>
    <x v="33"/>
    <n v="233"/>
    <s v="April 19, 2013 (United States)"/>
    <x v="9"/>
    <n v="495000"/>
    <s v="Joseph Kosinski"/>
    <s v="Karl Gajdusek"/>
    <s v="Tom Cruise"/>
    <s v="United States"/>
    <n v="120000000"/>
    <n v="286168572"/>
    <n v="374229887.93304718"/>
    <n v="238.47380999999999"/>
    <n v="122819129.6137339"/>
    <s v="Universal Pictures"/>
    <n v="124"/>
  </r>
  <r>
    <s v="Identity Thief"/>
    <x v="0"/>
    <x v="3"/>
    <x v="33"/>
    <n v="233"/>
    <s v="February 8, 2013 (United States)"/>
    <x v="46"/>
    <n v="128000"/>
    <s v="Seth Gordon"/>
    <s v="Craig Mazin"/>
    <s v="Jason Bateman"/>
    <s v="United States"/>
    <n v="35000000"/>
    <n v="173965010"/>
    <n v="227498448.6995708"/>
    <n v="497.04288571428572"/>
    <n v="74663094.420600861"/>
    <s v="Aggregate Films"/>
    <n v="111"/>
  </r>
  <r>
    <s v="Nymphomaniac: Vol. I"/>
    <x v="4"/>
    <x v="0"/>
    <x v="33"/>
    <n v="233"/>
    <s v="March 6, 2014 (United States)"/>
    <x v="15"/>
    <n v="119000"/>
    <s v="Lars von Trier"/>
    <s v="Lars von Trier"/>
    <s v="Charlotte Gainsbourg"/>
    <s v="Denmark"/>
    <n v="0"/>
    <n v="13551156"/>
    <n v="17721189.842060085"/>
    <n v="0"/>
    <n v="5815946.7811158793"/>
    <s v="Zentropa Entertainments"/>
    <n v="117"/>
  </r>
  <r>
    <s v="Star Trek Into Darkness"/>
    <x v="8"/>
    <x v="2"/>
    <x v="33"/>
    <n v="233"/>
    <s v="May 16, 2013 (United States)"/>
    <x v="3"/>
    <n v="468000"/>
    <s v="J.J. Abrams"/>
    <s v="Roberto Orci"/>
    <s v="Chris Pine"/>
    <s v="United States"/>
    <n v="190000000"/>
    <n v="467365246"/>
    <n v="611185366.76480687"/>
    <n v="245.98170842105262"/>
    <n v="200585942.48927039"/>
    <s v="Paramount Pictures"/>
    <n v="132"/>
  </r>
  <r>
    <s v="The Hunger Games: Catching Fire"/>
    <x v="8"/>
    <x v="2"/>
    <x v="33"/>
    <n v="233"/>
    <s v="November 22, 2013 (United States)"/>
    <x v="24"/>
    <n v="626000"/>
    <s v="Francis Lawrence"/>
    <s v="Simon Beaufoy"/>
    <s v="Jennifer Lawrence"/>
    <s v="United States"/>
    <n v="130000000"/>
    <n v="865011746"/>
    <n v="1131197763.9751072"/>
    <n v="665.39365076923082"/>
    <n v="371249676.39484978"/>
    <s v="Color Force"/>
    <n v="146"/>
  </r>
  <r>
    <s v="Homefront"/>
    <x v="0"/>
    <x v="2"/>
    <x v="33"/>
    <n v="233"/>
    <s v="November 27, 2013 (United States)"/>
    <x v="16"/>
    <n v="113000"/>
    <s v="Gary Fleder"/>
    <s v="Sylvester Stallone"/>
    <s v="Jason Statham"/>
    <s v="United States"/>
    <n v="22000000"/>
    <n v="48449416"/>
    <n v="63358528.133905575"/>
    <n v="220.22461818181819"/>
    <n v="20793740.772532187"/>
    <s v="Open Road Films (II)"/>
    <n v="100"/>
  </r>
  <r>
    <s v="Movie 43"/>
    <x v="0"/>
    <x v="3"/>
    <x v="33"/>
    <n v="233"/>
    <s v="January 25, 2013 (United States)"/>
    <x v="36"/>
    <n v="101000"/>
    <s v="Directors"/>
    <s v="Rocky Russo"/>
    <s v="Emma Stone"/>
    <s v="United States"/>
    <n v="6000000"/>
    <n v="32443111"/>
    <n v="42426677.775536478"/>
    <n v="540.71851666666669"/>
    <n v="13924081.974248927"/>
    <s v="Relativity Media"/>
    <n v="94"/>
  </r>
  <r>
    <s v="World War Z"/>
    <x v="8"/>
    <x v="2"/>
    <x v="33"/>
    <n v="233"/>
    <s v="June 21, 2013 (United States)"/>
    <x v="9"/>
    <n v="618000"/>
    <s v="Marc Forster"/>
    <s v="Matthew Michael Carnahan"/>
    <s v="Brad Pitt"/>
    <s v="United States"/>
    <n v="190000000"/>
    <n v="540455876"/>
    <n v="706767834.40858364"/>
    <n v="284.45046105263157"/>
    <n v="231955311.58798283"/>
    <s v="Paramount Pictures"/>
    <n v="116"/>
  </r>
  <r>
    <s v="12 Years a Slave"/>
    <x v="0"/>
    <x v="5"/>
    <x v="33"/>
    <n v="233"/>
    <s v="November 8, 2013 (United States)"/>
    <x v="31"/>
    <n v="657000"/>
    <s v="Steve McQueen"/>
    <s v="John Ridley"/>
    <s v="Chiwetel Ejiofor"/>
    <s v="United States"/>
    <n v="20000000"/>
    <n v="187733202"/>
    <n v="245503462.01459226"/>
    <n v="938.66601000000003"/>
    <n v="80572189.69957082"/>
    <s v="New Regency Productions"/>
    <n v="134"/>
  </r>
  <r>
    <s v="G.I. Joe: Retaliation"/>
    <x v="8"/>
    <x v="2"/>
    <x v="33"/>
    <n v="233"/>
    <s v="March 28, 2013 (United States)"/>
    <x v="1"/>
    <n v="176000"/>
    <s v="Jon M. Chu"/>
    <s v="Rhett Reese"/>
    <s v="Dwayne Johnson"/>
    <s v="United States"/>
    <n v="130000000"/>
    <n v="375740705"/>
    <n v="491365634.39270383"/>
    <n v="289.03131153846158"/>
    <n v="161262105.15021458"/>
    <s v="Paramount Pictures"/>
    <n v="110"/>
  </r>
  <r>
    <s v="Dallas Buyers Club"/>
    <x v="0"/>
    <x v="5"/>
    <x v="33"/>
    <n v="233"/>
    <s v="November 22, 2013 (United States)"/>
    <x v="45"/>
    <n v="455000"/>
    <s v="Jean-Marc VallÃ©e"/>
    <s v="Craig Borten"/>
    <s v="Matthew McConaughey"/>
    <s v="United States"/>
    <n v="5000000"/>
    <n v="55736588"/>
    <n v="72888147.483261794"/>
    <n v="1114.7317599999999"/>
    <n v="23921282.403433476"/>
    <s v="Truth Entertainment (II)"/>
    <n v="117"/>
  </r>
  <r>
    <s v="The Secret Life of Walter Mitty"/>
    <x v="1"/>
    <x v="1"/>
    <x v="33"/>
    <n v="233"/>
    <s v="December 25, 2013 (United States)"/>
    <x v="4"/>
    <n v="300000"/>
    <s v="Ben Stiller"/>
    <s v="Steve Conrad"/>
    <s v="Ben Stiller"/>
    <s v="United States"/>
    <n v="90000000"/>
    <n v="188133322"/>
    <n v="246026709.07038626"/>
    <n v="209.03702444444443"/>
    <n v="80743915.021459222"/>
    <s v="Twentieth Century Fox"/>
    <n v="114"/>
  </r>
  <r>
    <s v="Pacific Rim"/>
    <x v="8"/>
    <x v="2"/>
    <x v="33"/>
    <n v="233"/>
    <s v="July 12, 2013 (United States)"/>
    <x v="15"/>
    <n v="475000"/>
    <s v="Guillermo del Toro"/>
    <s v="Travis Beacham"/>
    <s v="Idris Elba"/>
    <s v="United States"/>
    <n v="190000000"/>
    <n v="411002906"/>
    <n v="537478907.54592276"/>
    <n v="216.31731894736842"/>
    <n v="176396096.99570814"/>
    <s v="Warner Bros."/>
    <n v="131"/>
  </r>
  <r>
    <s v="The Croods"/>
    <x v="1"/>
    <x v="10"/>
    <x v="33"/>
    <n v="233"/>
    <s v="March 22, 2013 (United States)"/>
    <x v="13"/>
    <n v="199000"/>
    <s v="Kirk DeMicco"/>
    <s v="Chris Sanders"/>
    <s v="Nicolas Cage"/>
    <s v="United States"/>
    <n v="135000000"/>
    <n v="587205319"/>
    <n v="767903264.80386257"/>
    <n v="434.96690296296299"/>
    <n v="252019450.21459228"/>
    <s v="DreamWorks Animation"/>
    <n v="98"/>
  </r>
  <r>
    <s v="This Is the End"/>
    <x v="0"/>
    <x v="3"/>
    <x v="33"/>
    <n v="233"/>
    <s v="June 12, 2013 (United States)"/>
    <x v="14"/>
    <n v="391000"/>
    <s v="Evan Goldberg"/>
    <s v="Seth Rogen"/>
    <s v="James Franco"/>
    <s v="United States"/>
    <n v="32000000"/>
    <n v="126041322"/>
    <n v="164827428.38369098"/>
    <n v="393.87913125"/>
    <n v="54094987.982832618"/>
    <s v="Columbia Pictures"/>
    <n v="107"/>
  </r>
  <r>
    <s v="The Way Way Back"/>
    <x v="8"/>
    <x v="3"/>
    <x v="33"/>
    <n v="233"/>
    <s v="July 26, 2013 (United States)"/>
    <x v="34"/>
    <n v="143000"/>
    <s v="Nat Faxon"/>
    <s v="Nat Faxon"/>
    <s v="Steve Carell"/>
    <s v="United States"/>
    <n v="5000000"/>
    <n v="26474920"/>
    <n v="34621923.278969958"/>
    <n v="529.49840000000006"/>
    <n v="11362626.609442059"/>
    <s v="Sycamore Pictures"/>
    <n v="103"/>
  </r>
  <r>
    <s v="The Internship"/>
    <x v="8"/>
    <x v="3"/>
    <x v="33"/>
    <n v="233"/>
    <s v="June 7, 2013 (United States)"/>
    <x v="21"/>
    <n v="193000"/>
    <s v="Shawn Levy"/>
    <s v="Vince Vaughn"/>
    <s v="Vince Vaughn"/>
    <s v="United States"/>
    <n v="58000000"/>
    <n v="93492844"/>
    <n v="122262959.51416308"/>
    <n v="161.19455862068966"/>
    <n v="40125684.120171674"/>
    <s v="Twentieth Century Fox"/>
    <n v="119"/>
  </r>
  <r>
    <s v="Elysium"/>
    <x v="0"/>
    <x v="2"/>
    <x v="33"/>
    <n v="233"/>
    <s v="August 9, 2013 (United States)"/>
    <x v="14"/>
    <n v="426000"/>
    <s v="Neill Blomkamp"/>
    <s v="Neill Blomkamp"/>
    <s v="Matt Damon"/>
    <s v="United States"/>
    <n v="115000000"/>
    <n v="286140700"/>
    <n v="374193439.0128755"/>
    <n v="248.81799999999998"/>
    <n v="122807167.38197425"/>
    <s v="TriStar Pictures"/>
    <n v="109"/>
  </r>
  <r>
    <s v="Hansel &amp; Gretel: Witch Hunters"/>
    <x v="0"/>
    <x v="2"/>
    <x v="33"/>
    <n v="233"/>
    <s v="January 25, 2013 (United States)"/>
    <x v="10"/>
    <n v="198000"/>
    <s v="Tommy Wirkola"/>
    <s v="Tommy Wirkola"/>
    <s v="Jeremy Renner"/>
    <s v="United States"/>
    <n v="50000000"/>
    <n v="226349749"/>
    <n v="296003298.37038624"/>
    <n v="452.69949799999995"/>
    <n v="97145815.021459222"/>
    <s v="Paramount Pictures"/>
    <n v="88"/>
  </r>
  <r>
    <s v="Captain Phillips"/>
    <x v="8"/>
    <x v="1"/>
    <x v="33"/>
    <n v="233"/>
    <s v="October 11, 2013 (United States)"/>
    <x v="40"/>
    <n v="432000"/>
    <s v="Paul Greengrass"/>
    <s v="Billy Ray"/>
    <s v="Tom Hanks"/>
    <s v="United States"/>
    <n v="55000000"/>
    <n v="218791811"/>
    <n v="286119591.46652359"/>
    <n v="397.80329272727272"/>
    <n v="93902064.806866944"/>
    <s v="Scott Rudin Productions"/>
    <n v="134"/>
  </r>
  <r>
    <s v="Evil Dead"/>
    <x v="0"/>
    <x v="4"/>
    <x v="33"/>
    <n v="233"/>
    <s v="April 5, 2013 (United States)"/>
    <x v="16"/>
    <n v="160000"/>
    <s v="Fede Alvarez"/>
    <s v="Fede Alvarez"/>
    <s v="Jane Levy"/>
    <s v="United States"/>
    <n v="17000000"/>
    <n v="97542952"/>
    <n v="127559388.30214591"/>
    <n v="573.78207058823523"/>
    <n v="41863927.896995708"/>
    <s v="TriStar Pictures"/>
    <n v="91"/>
  </r>
  <r>
    <s v="White House Down"/>
    <x v="8"/>
    <x v="2"/>
    <x v="33"/>
    <n v="233"/>
    <s v="June 28, 2013 (United States)"/>
    <x v="21"/>
    <n v="211000"/>
    <s v="Roland Emmerich"/>
    <s v="James Vanderbilt"/>
    <s v="Channing Tatum"/>
    <s v="United States"/>
    <n v="150000000"/>
    <n v="205366737"/>
    <n v="268563282.24849784"/>
    <n v="136.911158"/>
    <n v="88140230.472103"/>
    <s v="Columbia Pictures"/>
    <n v="131"/>
  </r>
  <r>
    <s v="Enemy"/>
    <x v="0"/>
    <x v="0"/>
    <x v="33"/>
    <n v="233"/>
    <s v="February 6, 2014 (United States)"/>
    <x v="15"/>
    <n v="175000"/>
    <s v="Denis Villeneuve"/>
    <s v="JosÃ© Saramago"/>
    <s v="Jake Gyllenhaal"/>
    <s v="Canada"/>
    <n v="0"/>
    <n v="3468224"/>
    <n v="4535484.346781116"/>
    <n v="0"/>
    <n v="1488508.1545064377"/>
    <s v="PathÃ©"/>
    <n v="91"/>
  </r>
  <r>
    <s v="Olympus Has Fallen"/>
    <x v="0"/>
    <x v="2"/>
    <x v="33"/>
    <n v="233"/>
    <s v="March 22, 2013 (United States)"/>
    <x v="16"/>
    <n v="263000"/>
    <s v="Antoine Fuqua"/>
    <s v="Creighton Rothenberger"/>
    <s v="Gerard Butler"/>
    <s v="United States"/>
    <n v="70000000"/>
    <n v="170270201"/>
    <n v="222666653.41072962"/>
    <n v="243.24314428571427"/>
    <n v="73077339.484978542"/>
    <s v="Millennium Films"/>
    <n v="119"/>
  </r>
  <r>
    <s v="Lone Survivor"/>
    <x v="0"/>
    <x v="2"/>
    <x v="33"/>
    <n v="233"/>
    <s v="January 10, 2014 (United States)"/>
    <x v="24"/>
    <n v="272000"/>
    <s v="Peter Berg"/>
    <s v="Peter Berg"/>
    <s v="Mark Wahlberg"/>
    <s v="United States"/>
    <n v="40000000"/>
    <n v="154802912"/>
    <n v="202439687.92446351"/>
    <n v="387.00727999999998"/>
    <n v="66439018.025751069"/>
    <s v="Film 44"/>
    <n v="121"/>
  </r>
  <r>
    <s v="Oz the Great and Powerful"/>
    <x v="1"/>
    <x v="1"/>
    <x v="33"/>
    <n v="233"/>
    <s v="March 8, 2013 (United States)"/>
    <x v="21"/>
    <n v="201000"/>
    <s v="Sam Raimi"/>
    <s v="Mitchell Kapner"/>
    <s v="James Franco"/>
    <s v="United States"/>
    <n v="215000000"/>
    <n v="493311825"/>
    <n v="645116365.139485"/>
    <n v="229.44736046511628"/>
    <n v="211721813.30472103"/>
    <s v="Walt Disney Pictures"/>
    <n v="130"/>
  </r>
  <r>
    <s v="Pain &amp; Gain"/>
    <x v="0"/>
    <x v="2"/>
    <x v="33"/>
    <n v="233"/>
    <s v="April 26, 2013 (United States)"/>
    <x v="5"/>
    <n v="205000"/>
    <s v="Michael Bay"/>
    <s v="Christopher Markus"/>
    <s v="Mark Wahlberg"/>
    <s v="United States"/>
    <n v="26000000"/>
    <n v="87305549"/>
    <n v="114171677.16866952"/>
    <n v="335.79057307692307"/>
    <n v="37470192.70386266"/>
    <s v="Paramount Pictures"/>
    <n v="129"/>
  </r>
  <r>
    <s v="Oldboy"/>
    <x v="0"/>
    <x v="2"/>
    <x v="33"/>
    <n v="233"/>
    <s v="November 27, 2013 (United States)"/>
    <x v="46"/>
    <n v="71000"/>
    <s v="Spike Lee"/>
    <s v="Garon Tsuchiya"/>
    <s v="Josh Brolin"/>
    <s v="United States"/>
    <n v="30000000"/>
    <n v="5186767"/>
    <n v="6782866.5446351925"/>
    <n v="17.289223333333332"/>
    <n v="2226080.2575107296"/>
    <s v="Good Universe"/>
    <n v="104"/>
  </r>
  <r>
    <s v="Out of the Furnace"/>
    <x v="0"/>
    <x v="2"/>
    <x v="33"/>
    <n v="233"/>
    <s v="December 6, 2013 (United States)"/>
    <x v="8"/>
    <n v="110000"/>
    <s v="Scott Cooper"/>
    <s v="Brad Ingelsby"/>
    <s v="Christian Bale"/>
    <s v="United Kingdom"/>
    <n v="22000000"/>
    <n v="15661554"/>
    <n v="20481010.745922744"/>
    <n v="71.188881818181812"/>
    <n v="6721696.9957081545"/>
    <s v="Appian Way"/>
    <n v="116"/>
  </r>
  <r>
    <s v="Coherence"/>
    <x v="4"/>
    <x v="0"/>
    <x v="33"/>
    <n v="233"/>
    <s v="August 6, 2014 (United States)"/>
    <x v="13"/>
    <n v="115000"/>
    <s v="James Ward Byrkit"/>
    <s v="James Ward Byrkit"/>
    <s v="Emily Baldoni"/>
    <s v="United States"/>
    <n v="50000"/>
    <n v="139745"/>
    <n v="182748.07510729611"/>
    <n v="279.49"/>
    <n v="59976.394849785407"/>
    <s v="Bellanova Films"/>
    <n v="89"/>
  </r>
  <r>
    <s v="Ender's Game"/>
    <x v="8"/>
    <x v="2"/>
    <x v="33"/>
    <n v="233"/>
    <s v="November 1, 2013 (United States)"/>
    <x v="14"/>
    <n v="228000"/>
    <s v="Gavin Hood"/>
    <s v="Gavin Hood"/>
    <s v="Harrison Ford"/>
    <s v="United States"/>
    <n v="110000000"/>
    <n v="125544024"/>
    <n v="164177099.19656652"/>
    <n v="114.13093090909089"/>
    <n v="53881555.364806868"/>
    <s v="Summit Entertainment"/>
    <n v="114"/>
  </r>
  <r>
    <s v="Anchorman 2: the Legend Continues"/>
    <x v="8"/>
    <x v="3"/>
    <x v="33"/>
    <n v="233"/>
    <s v="December 18, 2013 (United States)"/>
    <x v="21"/>
    <n v="172000"/>
    <s v="Adam McKay"/>
    <s v="Will Ferrell"/>
    <s v="Will Ferrell"/>
    <s v="United States"/>
    <n v="50000000"/>
    <n v="173649931"/>
    <n v="227086411.91287553"/>
    <n v="347.29986199999996"/>
    <n v="74527867.38197425"/>
    <s v="Paramount Pictures"/>
    <n v="119"/>
  </r>
  <r>
    <s v="The World's End"/>
    <x v="0"/>
    <x v="3"/>
    <x v="33"/>
    <n v="233"/>
    <s v="August 23, 2013 (United States)"/>
    <x v="9"/>
    <n v="266000"/>
    <s v="Edgar Wright"/>
    <s v="Simon Pegg"/>
    <s v="Simon Pegg"/>
    <s v="United Kingdom"/>
    <n v="20000000"/>
    <n v="46091271"/>
    <n v="60274722.204721026"/>
    <n v="230.456355"/>
    <n v="19781661.373390559"/>
    <s v="Universal Pictures"/>
    <n v="109"/>
  </r>
  <r>
    <s v="Stoker"/>
    <x v="0"/>
    <x v="0"/>
    <x v="33"/>
    <n v="233"/>
    <s v="March 1, 2013 (United Kingdom)"/>
    <x v="8"/>
    <n v="105000"/>
    <s v="Park Chan-Wook"/>
    <s v="Wentworth Miller"/>
    <s v="Mia Wasikowska"/>
    <s v="United Kingdom"/>
    <n v="12000000"/>
    <n v="12077441"/>
    <n v="15793975.419313304"/>
    <n v="100.64534166666668"/>
    <n v="5183451.0729613733"/>
    <s v="Fox Searchlight Pictures"/>
    <n v="99"/>
  </r>
  <r>
    <s v="The Mortal Instruments: City of Bones"/>
    <x v="8"/>
    <x v="2"/>
    <x v="33"/>
    <n v="233"/>
    <s v="August 21, 2013 (United States)"/>
    <x v="23"/>
    <n v="129000"/>
    <s v="Harald Zwart"/>
    <s v="Jessica Postigo"/>
    <s v="Lily Collins"/>
    <s v="United States"/>
    <n v="60000000"/>
    <n v="95396573"/>
    <n v="124752514.13347639"/>
    <n v="158.99428833333334"/>
    <n v="40942735.193133049"/>
    <s v="Screen Gems"/>
    <n v="130"/>
  </r>
  <r>
    <s v="Mama"/>
    <x v="8"/>
    <x v="7"/>
    <x v="33"/>
    <n v="233"/>
    <s v="January 18, 2013 (United States)"/>
    <x v="19"/>
    <n v="172000"/>
    <s v="Andy Muschietti"/>
    <s v="Andy Muschietti"/>
    <s v="Jessica Chastain"/>
    <s v="Canada"/>
    <n v="15000000"/>
    <n v="146428180"/>
    <n v="191487838.82403433"/>
    <n v="976.18786666666665"/>
    <n v="62844712.44635193"/>
    <s v="Universal Pictures"/>
    <n v="100"/>
  </r>
  <r>
    <s v="Riddick"/>
    <x v="0"/>
    <x v="2"/>
    <x v="33"/>
    <n v="233"/>
    <s v="September 6, 2013 (United States)"/>
    <x v="5"/>
    <n v="157000"/>
    <s v="David Twohy"/>
    <s v="David Twohy"/>
    <s v="Vin Diesel"/>
    <s v="Canada"/>
    <n v="38000000"/>
    <n v="98337295"/>
    <n v="128598170.75751072"/>
    <n v="258.78235526315791"/>
    <n v="42204847.639484979"/>
    <s v="Riddick Canada Productions"/>
    <n v="119"/>
  </r>
  <r>
    <s v="A Good Day to Die Hard"/>
    <x v="0"/>
    <x v="2"/>
    <x v="33"/>
    <n v="233"/>
    <s v="February 14, 2013 (United States)"/>
    <x v="11"/>
    <n v="201000"/>
    <s v="John Moore"/>
    <s v="Skip Woods"/>
    <s v="Bruce Willis"/>
    <s v="United States"/>
    <n v="92000000"/>
    <n v="304654182"/>
    <n v="398403988.22060084"/>
    <n v="331.14585"/>
    <n v="130752867.81115879"/>
    <s v="Twentieth Century Fox"/>
    <n v="98"/>
  </r>
  <r>
    <s v="Escape Plan"/>
    <x v="0"/>
    <x v="2"/>
    <x v="33"/>
    <n v="233"/>
    <s v="October 18, 2013 (United States)"/>
    <x v="17"/>
    <n v="232000"/>
    <s v="Mikael HÃ¥fstrÃ¶m"/>
    <s v="Miles Chapman"/>
    <s v="Sylvester Stallone"/>
    <s v="United States"/>
    <n v="50000000"/>
    <n v="137328301"/>
    <n v="179587696.62961373"/>
    <n v="274.65660200000002"/>
    <n v="58939184.978540771"/>
    <s v="Summit Entertainment"/>
    <n v="115"/>
  </r>
  <r>
    <s v="The Wolverine"/>
    <x v="8"/>
    <x v="2"/>
    <x v="33"/>
    <n v="233"/>
    <s v="July 26, 2013 (United States)"/>
    <x v="17"/>
    <n v="439000"/>
    <s v="James Mangold"/>
    <s v="Mark Bomback"/>
    <s v="Hugh Jackman"/>
    <s v="United States"/>
    <n v="120000000"/>
    <n v="414828246"/>
    <n v="542481401.52875531"/>
    <n v="345.69020499999999"/>
    <n v="178037873.81974247"/>
    <s v="Twentieth Century Fox"/>
    <n v="126"/>
  </r>
  <r>
    <s v="Texas Chainsaw"/>
    <x v="0"/>
    <x v="4"/>
    <x v="33"/>
    <n v="233"/>
    <s v="January 4, 2013 (United States)"/>
    <x v="25"/>
    <n v="47000"/>
    <s v="John Luessenhop"/>
    <s v="Adam Marcus"/>
    <s v="Alexandra Daddario"/>
    <s v="United States"/>
    <n v="20000000"/>
    <n v="47340586"/>
    <n v="61908483.065236047"/>
    <n v="236.70293000000001"/>
    <n v="20317848.068669528"/>
    <s v="Lionsgate"/>
    <n v="92"/>
  </r>
  <r>
    <s v="Despicable Me 2"/>
    <x v="1"/>
    <x v="10"/>
    <x v="33"/>
    <n v="233"/>
    <s v="July 3, 2013 (United States)"/>
    <x v="4"/>
    <n v="377000"/>
    <s v="Pierre Coffin"/>
    <s v="Cinco Paul"/>
    <s v="Steve Carell"/>
    <s v="United States"/>
    <n v="76000000"/>
    <n v="970766005"/>
    <n v="1269495286.3669527"/>
    <n v="1277.3236907894736"/>
    <n v="416637770.38626605"/>
    <s v="Universal Pictures"/>
    <n v="98"/>
  </r>
  <r>
    <s v="47 Ronin"/>
    <x v="8"/>
    <x v="2"/>
    <x v="33"/>
    <n v="233"/>
    <s v="December 25, 2013 (United States)"/>
    <x v="21"/>
    <n v="152000"/>
    <s v="Carl Rinsch"/>
    <s v="Chris Morgan"/>
    <s v="Keanu Reeves"/>
    <s v="United States"/>
    <n v="175000000"/>
    <n v="151783839"/>
    <n v="198491569.71373388"/>
    <n v="86.73362228571429"/>
    <n v="65143278.540772527"/>
    <s v="Bluegrass Films"/>
    <n v="128"/>
  </r>
  <r>
    <s v="Adore"/>
    <x v="0"/>
    <x v="0"/>
    <x v="33"/>
    <n v="233"/>
    <s v="April 3, 2013 (France)"/>
    <x v="19"/>
    <n v="33000"/>
    <s v="Anne Fontaine"/>
    <s v="Anne Fontaine"/>
    <s v="Naomi Watts"/>
    <s v="Australia"/>
    <n v="16000000"/>
    <n v="1575749"/>
    <n v="2060646.8682403432"/>
    <n v="9.8484312500000009"/>
    <n v="676287.12446351931"/>
    <s v="Gaumont"/>
    <n v="112"/>
  </r>
  <r>
    <s v="Machete Kills"/>
    <x v="0"/>
    <x v="2"/>
    <x v="33"/>
    <n v="233"/>
    <s v="October 11, 2013 (United States)"/>
    <x v="41"/>
    <n v="76000"/>
    <s v="Robert Rodriguez"/>
    <s v="Kyle Ward"/>
    <s v="Danny Trejo"/>
    <s v="United States"/>
    <n v="20000000"/>
    <n v="17496820"/>
    <n v="22881034.566523604"/>
    <n v="87.484099999999998"/>
    <n v="7509364.8068669522"/>
    <s v="AR Films"/>
    <n v="107"/>
  </r>
  <r>
    <s v="Warm Bodies"/>
    <x v="8"/>
    <x v="3"/>
    <x v="33"/>
    <n v="233"/>
    <s v="February 1, 2013 (United States)"/>
    <x v="8"/>
    <n v="223000"/>
    <s v="Jonathan Levine"/>
    <s v="Isaac Marion"/>
    <s v="Nicholas Hoult"/>
    <s v="United States"/>
    <n v="35000000"/>
    <n v="116980662"/>
    <n v="152978573.86866951"/>
    <n v="334.23046285714287"/>
    <n v="50206292.70386266"/>
    <s v="Summit Entertainment"/>
    <n v="98"/>
  </r>
  <r>
    <s v="Percy Jackson: Sea of Monsters"/>
    <x v="1"/>
    <x v="1"/>
    <x v="33"/>
    <n v="233"/>
    <s v="August 7, 2013 (United States)"/>
    <x v="1"/>
    <n v="113000"/>
    <s v="Thor Freudenthal"/>
    <s v="Marc Guggenheim"/>
    <s v="Logan Lerman"/>
    <s v="United States"/>
    <n v="90000000"/>
    <n v="199850315"/>
    <n v="261349317.51287553"/>
    <n v="222.05590555555554"/>
    <n v="85772667.38197425"/>
    <s v="Fox 2000 Pictures"/>
    <n v="106"/>
  </r>
  <r>
    <s v="Blue Jasmine"/>
    <x v="8"/>
    <x v="3"/>
    <x v="33"/>
    <n v="233"/>
    <s v="August 23, 2013 (United States)"/>
    <x v="4"/>
    <n v="195000"/>
    <s v="Woody Allen"/>
    <s v="Woody Allen"/>
    <s v="Cate Blanchett"/>
    <s v="United States"/>
    <n v="18000000"/>
    <n v="99104804"/>
    <n v="129601861.71158798"/>
    <n v="550.58224444444443"/>
    <n v="42534250.643776819"/>
    <s v="Gravier Productions"/>
    <n v="98"/>
  </r>
  <r>
    <s v="Nymphomaniac: Vol. II"/>
    <x v="4"/>
    <x v="0"/>
    <x v="33"/>
    <n v="233"/>
    <s v="March 20, 2014 (United States)"/>
    <x v="17"/>
    <n v="88000"/>
    <s v="Lars von Trier"/>
    <s v="Lars von Trier"/>
    <s v="Charlotte Gainsbourg"/>
    <s v="Denmark"/>
    <n v="0"/>
    <n v="4934725"/>
    <n v="6453264.8390557934"/>
    <n v="0"/>
    <n v="2117907.7253218885"/>
    <s v="Zentropa Entertainments"/>
    <n v="124"/>
  </r>
  <r>
    <s v="Safe Haven"/>
    <x v="8"/>
    <x v="0"/>
    <x v="33"/>
    <n v="233"/>
    <s v="February 14, 2013 (United States)"/>
    <x v="17"/>
    <n v="106000"/>
    <s v="Lasse HallstrÃ¶m"/>
    <s v="Dana Stevens"/>
    <s v="Julianne Hough"/>
    <s v="United States"/>
    <n v="28000000"/>
    <n v="97594140"/>
    <n v="127626328.14592274"/>
    <n v="348.5505"/>
    <n v="41885896.995708153"/>
    <s v="Relativity Media"/>
    <n v="115"/>
  </r>
  <r>
    <s v="Gangster Squad"/>
    <x v="0"/>
    <x v="2"/>
    <x v="33"/>
    <n v="233"/>
    <s v="January 11, 2013 (United States)"/>
    <x v="17"/>
    <n v="209000"/>
    <s v="Ruben Fleischer"/>
    <s v="Will Beall"/>
    <s v="Sean Penn"/>
    <s v="United States"/>
    <n v="60000000"/>
    <n v="105200903"/>
    <n v="137573884.7386266"/>
    <n v="175.33483833333335"/>
    <n v="45150602.145922743"/>
    <s v="Warner Bros."/>
    <n v="113"/>
  </r>
  <r>
    <s v="August: Osage County"/>
    <x v="0"/>
    <x v="3"/>
    <x v="33"/>
    <n v="233"/>
    <s v="January 10, 2014 (United States)"/>
    <x v="13"/>
    <n v="87000"/>
    <s v="John Wells"/>
    <s v="Tracy Letts"/>
    <s v="Meryl Streep"/>
    <s v="United States"/>
    <n v="25000000"/>
    <n v="74188937"/>
    <n v="97018751.518884122"/>
    <n v="296.75574799999998"/>
    <n v="31840745.493562229"/>
    <s v="The Weinstein Company"/>
    <n v="121"/>
  </r>
  <r>
    <s v="Locke"/>
    <x v="0"/>
    <x v="0"/>
    <x v="33"/>
    <n v="233"/>
    <s v="April 18, 2014 (United Kingdom)"/>
    <x v="12"/>
    <n v="140000"/>
    <s v="Steven Knight"/>
    <s v="Steven Knight"/>
    <s v="Tom Hardy"/>
    <s v="United Kingdom"/>
    <n v="2000000"/>
    <n v="5090608"/>
    <n v="6657116.985407725"/>
    <n v="254.53039999999999"/>
    <n v="2184810.3004291845"/>
    <s v="IM Global"/>
    <n v="85"/>
  </r>
  <r>
    <s v="Before Midnight"/>
    <x v="0"/>
    <x v="0"/>
    <x v="33"/>
    <n v="233"/>
    <s v="June 14, 2013 (United States)"/>
    <x v="6"/>
    <n v="146000"/>
    <s v="Richard Linklater"/>
    <s v="Richard Linklater"/>
    <s v="Ethan Hawke"/>
    <s v="United States"/>
    <n v="3000000"/>
    <n v="20994648"/>
    <n v="27455232.813733906"/>
    <n v="699.82159999999999"/>
    <n v="9010578.5407725312"/>
    <s v="Faliro House Productions"/>
    <n v="109"/>
  </r>
  <r>
    <s v="Young &amp; Beautiful"/>
    <x v="4"/>
    <x v="0"/>
    <x v="33"/>
    <n v="233"/>
    <s v="April 25, 2014 (United States)"/>
    <x v="17"/>
    <n v="33000"/>
    <s v="FranÃ§ois Ozon"/>
    <s v="FranÃ§ois Ozon"/>
    <s v="Marine Vacth"/>
    <s v="France"/>
    <n v="0"/>
    <n v="9757417"/>
    <n v="12760021.287124462"/>
    <n v="0"/>
    <n v="4187732.6180257509"/>
    <s v="Mandarin Films"/>
    <n v="95"/>
  </r>
  <r>
    <s v="Begin Again"/>
    <x v="0"/>
    <x v="3"/>
    <x v="33"/>
    <n v="233"/>
    <s v="July 11, 2014 (United States)"/>
    <x v="34"/>
    <n v="147000"/>
    <s v="John Carney"/>
    <s v="John Carney"/>
    <s v="Keira Knightley"/>
    <s v="United States"/>
    <n v="8000000"/>
    <n v="65652908"/>
    <n v="85855970.247210294"/>
    <n v="820.66134999999997"/>
    <n v="28177213.73390558"/>
    <s v="Exclusive Media Group"/>
    <n v="104"/>
  </r>
  <r>
    <s v="Oculus"/>
    <x v="0"/>
    <x v="4"/>
    <x v="33"/>
    <n v="233"/>
    <s v="April 11, 2014 (United States)"/>
    <x v="16"/>
    <n v="120000"/>
    <s v="Mike Flanagan"/>
    <s v="Mike Flanagan"/>
    <s v="Karen Gillan"/>
    <s v="United States"/>
    <n v="5000000"/>
    <n v="44459951"/>
    <n v="58141403.732618026"/>
    <n v="889.19902000000002"/>
    <n v="19081524.034334764"/>
    <s v="Intrepid Pictures"/>
    <n v="104"/>
  </r>
  <r>
    <s v="Big Bad Wolves"/>
    <x v="4"/>
    <x v="0"/>
    <x v="33"/>
    <n v="233"/>
    <s v="August 15, 2013 (Israel)"/>
    <x v="8"/>
    <n v="16000"/>
    <s v="Aharon Keshales"/>
    <s v="Aharon Keshales"/>
    <s v="Lior Ashkenazi"/>
    <s v="Israel"/>
    <n v="0"/>
    <n v="291239"/>
    <n v="380860.61502145923"/>
    <n v="0"/>
    <n v="124995.27896995707"/>
    <s v="United Channel Movies"/>
    <n v="110"/>
  </r>
  <r>
    <s v="The Counselor"/>
    <x v="0"/>
    <x v="6"/>
    <x v="33"/>
    <n v="233"/>
    <s v="October 25, 2013 (United States)"/>
    <x v="11"/>
    <n v="98000"/>
    <s v="Ridley Scott"/>
    <s v="Cormac McCarthy"/>
    <s v="Michael Fassbender"/>
    <s v="United Kingdom"/>
    <n v="25000000"/>
    <n v="71009334"/>
    <n v="92860704.162231758"/>
    <n v="284.03733599999998"/>
    <n v="30476109.012875535"/>
    <s v="Fox 2000 Pictures"/>
    <n v="117"/>
  </r>
  <r>
    <s v="Parker"/>
    <x v="0"/>
    <x v="2"/>
    <x v="33"/>
    <n v="233"/>
    <s v="January 25, 2013 (United States)"/>
    <x v="19"/>
    <n v="118000"/>
    <s v="Taylor Hackford"/>
    <s v="John J. McLaughlin"/>
    <s v="Jason Statham"/>
    <s v="United States"/>
    <n v="35000000"/>
    <n v="46922566"/>
    <n v="61361827.726180255"/>
    <n v="134.06447428571428"/>
    <n v="20138440.343347639"/>
    <s v="Incentive Filmed Entertainment"/>
    <n v="118"/>
  </r>
  <r>
    <s v="The Call"/>
    <x v="0"/>
    <x v="6"/>
    <x v="33"/>
    <n v="233"/>
    <s v="March 15, 2013 (United States)"/>
    <x v="17"/>
    <n v="115000"/>
    <s v="Brad Anderson"/>
    <s v="Richard D'Ovidio"/>
    <s v="Halle Berry"/>
    <s v="United States"/>
    <n v="13000000"/>
    <n v="68572631"/>
    <n v="89674165.947210297"/>
    <n v="527.48177692307695"/>
    <n v="29430313.73390558"/>
    <s v="TriStar Pictures"/>
    <n v="94"/>
  </r>
  <r>
    <s v="Scary Movie V"/>
    <x v="8"/>
    <x v="3"/>
    <x v="33"/>
    <n v="233"/>
    <s v="April 12, 2013 (United States)"/>
    <x v="50"/>
    <n v="67000"/>
    <s v="Malcolm D. Lee"/>
    <s v="David Zucker"/>
    <s v="Simon Rex"/>
    <s v="United States"/>
    <n v="20000000"/>
    <n v="78378744"/>
    <n v="102497868.22660944"/>
    <n v="391.89371999999997"/>
    <n v="33638945.922746778"/>
    <s v="Dimension Films"/>
    <n v="86"/>
  </r>
  <r>
    <s v="R.I.P.D."/>
    <x v="8"/>
    <x v="2"/>
    <x v="33"/>
    <n v="233"/>
    <s v="July 19, 2013 (United States)"/>
    <x v="41"/>
    <n v="123000"/>
    <s v="Robert Schwentke"/>
    <s v="Phil Hay"/>
    <s v="Ryan Reynolds"/>
    <s v="United States"/>
    <n v="130000000"/>
    <n v="78324220"/>
    <n v="102426565.81115879"/>
    <n v="60.249399999999994"/>
    <n v="33615545.06437768"/>
    <s v="Universal Pictures"/>
    <n v="96"/>
  </r>
  <r>
    <s v="Inside Llewyn Davis"/>
    <x v="0"/>
    <x v="3"/>
    <x v="33"/>
    <n v="233"/>
    <s v="January 10, 2014 (United States)"/>
    <x v="24"/>
    <n v="144000"/>
    <s v="Ethan Coen"/>
    <s v="Joel Coen"/>
    <s v="Oscar Isaac"/>
    <s v="United States"/>
    <n v="11000000"/>
    <n v="32960249"/>
    <n v="43102952.23304721"/>
    <n v="299.63862727272726"/>
    <n v="14146029.613733904"/>
    <s v="CBS Films"/>
    <n v="104"/>
  </r>
  <r>
    <s v="The To Do List"/>
    <x v="0"/>
    <x v="3"/>
    <x v="33"/>
    <n v="233"/>
    <s v="July 26, 2013 (United States)"/>
    <x v="1"/>
    <n v="38000"/>
    <s v="Maggie Carey"/>
    <s v="Maggie Carey"/>
    <s v="Aubrey Plaza"/>
    <s v="United States"/>
    <n v="1500000"/>
    <n v="3909596"/>
    <n v="5112677.6875536479"/>
    <n v="260.63973333333331"/>
    <n v="1677938.1974248926"/>
    <s v="3 Arts Entertainment"/>
    <n v="104"/>
  </r>
  <r>
    <s v="Carrie"/>
    <x v="0"/>
    <x v="0"/>
    <x v="33"/>
    <n v="233"/>
    <s v="October 18, 2013 (United States)"/>
    <x v="23"/>
    <n v="135000"/>
    <s v="Kimberly Peirce"/>
    <s v="Lawrence D. Cohen"/>
    <s v="ChloÃ« Grace Moretz"/>
    <s v="United States"/>
    <n v="30000000"/>
    <n v="84790678"/>
    <n v="110882916.68068668"/>
    <n v="282.6355933333333"/>
    <n v="36390848.927038625"/>
    <s v="Metro-Goldwyn-Mayer (MGM)"/>
    <n v="100"/>
  </r>
  <r>
    <s v="The Lone Ranger"/>
    <x v="8"/>
    <x v="2"/>
    <x v="33"/>
    <n v="233"/>
    <s v="July 3, 2013 (United States)"/>
    <x v="5"/>
    <n v="225000"/>
    <s v="Gore Verbinski"/>
    <s v="Justin Haythe"/>
    <s v="Johnny Depp"/>
    <s v="United States"/>
    <n v="215000000"/>
    <n v="260502115"/>
    <n v="340665212.19098711"/>
    <n v="121.16377441860465"/>
    <n v="111803482.83261803"/>
    <s v="Walt Disney Pictures"/>
    <n v="150"/>
  </r>
  <r>
    <s v="The Host"/>
    <x v="8"/>
    <x v="2"/>
    <x v="33"/>
    <n v="233"/>
    <s v="March 29, 2013 (United States)"/>
    <x v="23"/>
    <n v="112000"/>
    <s v="Andrew Niccol"/>
    <s v="Andrew Niccol"/>
    <s v="Saoirse Ronan"/>
    <s v="United States"/>
    <n v="40000000"/>
    <n v="63365859"/>
    <n v="82865138.357510731"/>
    <n v="158.4146475"/>
    <n v="27195647.639484979"/>
    <s v="Chockstone Pictures"/>
    <n v="125"/>
  </r>
  <r>
    <s v="Turbo"/>
    <x v="1"/>
    <x v="10"/>
    <x v="33"/>
    <n v="233"/>
    <s v="July 17, 2013 (United States)"/>
    <x v="5"/>
    <n v="88000"/>
    <s v="David Soren"/>
    <s v="Darren Lemke"/>
    <s v="Ryan Reynolds"/>
    <s v="United States"/>
    <n v="135000000"/>
    <n v="282570682"/>
    <n v="369524836.07467806"/>
    <n v="209.31161629629628"/>
    <n v="121274970.81545064"/>
    <s v="DreamWorks Animation"/>
    <n v="96"/>
  </r>
  <r>
    <s v="What If"/>
    <x v="8"/>
    <x v="3"/>
    <x v="33"/>
    <n v="233"/>
    <s v="August 15, 2014 (United States)"/>
    <x v="8"/>
    <n v="73000"/>
    <s v="Michael Dowse"/>
    <s v="Elan Mastai"/>
    <s v="Daniel Radcliffe"/>
    <s v="Canada"/>
    <n v="11000000"/>
    <n v="8526288"/>
    <n v="11150042.719313305"/>
    <n v="77.511709090909093"/>
    <n v="3659351.0729613733"/>
    <s v="No Trace Camping"/>
    <n v="98"/>
  </r>
  <r>
    <s v="2 Guns"/>
    <x v="0"/>
    <x v="2"/>
    <x v="33"/>
    <n v="233"/>
    <s v="August 2, 2013 (United States)"/>
    <x v="17"/>
    <n v="201000"/>
    <s v="Baltasar KormÃ¡kur"/>
    <s v="Blake Masters"/>
    <s v="Denzel Washington"/>
    <s v="United States"/>
    <n v="61000000"/>
    <n v="131940411"/>
    <n v="172541816.44506437"/>
    <n v="216.29575573770489"/>
    <n v="56626785.836909868"/>
    <s v="Universal Pictures"/>
    <n v="109"/>
  </r>
  <r>
    <s v="Enough Said"/>
    <x v="8"/>
    <x v="3"/>
    <x v="33"/>
    <n v="233"/>
    <s v="October 11, 2013 (United States)"/>
    <x v="9"/>
    <n v="60000"/>
    <s v="Nicole Holofcener"/>
    <s v="Nicole Holofcener"/>
    <s v="Julia Louis-Dreyfus"/>
    <s v="United States"/>
    <n v="8000000"/>
    <n v="25288872"/>
    <n v="33070898.276394848"/>
    <n v="316.11090000000002"/>
    <n v="10853593.13304721"/>
    <s v="Fox Searchlight Pictures"/>
    <n v="93"/>
  </r>
  <r>
    <s v="Side Effects"/>
    <x v="0"/>
    <x v="6"/>
    <x v="33"/>
    <n v="233"/>
    <s v="February 8, 2013 (United States)"/>
    <x v="12"/>
    <n v="183000"/>
    <s v="Steven Soderbergh"/>
    <s v="Scott Z. Burns"/>
    <s v="Rooney Mara"/>
    <s v="United States"/>
    <n v="30000000"/>
    <n v="63414135"/>
    <n v="82928270.105150208"/>
    <n v="211.38045"/>
    <n v="27216366.952789698"/>
    <s v="Endgame Entertainment"/>
    <n v="106"/>
  </r>
  <r>
    <s v="The Heat"/>
    <x v="0"/>
    <x v="2"/>
    <x v="33"/>
    <n v="233"/>
    <s v="June 28, 2013 (United States)"/>
    <x v="14"/>
    <n v="165000"/>
    <s v="Paul Feig"/>
    <s v="Katie Dippold"/>
    <s v="Sandra Bullock"/>
    <s v="United States"/>
    <n v="43000000"/>
    <n v="229930771"/>
    <n v="300686291.51802576"/>
    <n v="534.72272325581389"/>
    <n v="98682734.334763944"/>
    <s v="Twentieth Century Fox"/>
    <n v="117"/>
  </r>
  <r>
    <s v="Insidious: Chapter 2"/>
    <x v="8"/>
    <x v="4"/>
    <x v="33"/>
    <n v="233"/>
    <s v="September 13, 2013 (United States)"/>
    <x v="14"/>
    <n v="160000"/>
    <s v="James Wan"/>
    <s v="Leigh Whannell"/>
    <s v="Patrick Wilson"/>
    <s v="United States"/>
    <n v="5000000"/>
    <n v="161919318"/>
    <n v="211745992.25150213"/>
    <n v="3238.38636"/>
    <n v="69493269.527897"/>
    <s v="FilmDistrict"/>
    <n v="106"/>
  </r>
  <r>
    <s v="Redemption"/>
    <x v="0"/>
    <x v="2"/>
    <x v="33"/>
    <n v="233"/>
    <s v="June 28, 2013 (United Kingdom)"/>
    <x v="19"/>
    <n v="68000"/>
    <s v="Steven Knight"/>
    <s v="Steven Knight"/>
    <s v="Jason Statham"/>
    <s v="United Kingdom"/>
    <n v="20000000"/>
    <n v="12671109"/>
    <n v="16570330.095708154"/>
    <n v="63.355544999999999"/>
    <n v="5438244.2060085833"/>
    <s v="Lionsgate"/>
    <n v="100"/>
  </r>
  <r>
    <s v="Belle"/>
    <x v="1"/>
    <x v="5"/>
    <x v="33"/>
    <n v="233"/>
    <s v="June 13, 2014 (United Kingdom)"/>
    <x v="4"/>
    <n v="29000"/>
    <s v="Amma Asante"/>
    <s v="Misan Sagay"/>
    <s v="Gugu Mbatha-Raw"/>
    <s v="United Kingdom"/>
    <n v="10900000"/>
    <n v="16607575"/>
    <n v="21718146.362660944"/>
    <n v="152.36307339449542"/>
    <n v="7127714.5922746779"/>
    <s v="DJ Films"/>
    <n v="100"/>
  </r>
  <r>
    <s v="Horns"/>
    <x v="0"/>
    <x v="3"/>
    <x v="33"/>
    <n v="233"/>
    <s v="October 3, 2014 (United States)"/>
    <x v="16"/>
    <n v="80000"/>
    <s v="Alexandre Aja"/>
    <s v="Keith Bunin"/>
    <s v="Daniel Radcliffe"/>
    <s v="United States"/>
    <n v="0"/>
    <n v="3875442"/>
    <n v="5068013.6369098714"/>
    <n v="0"/>
    <n v="1663279.8283261801"/>
    <s v="Red Granite Pictures"/>
    <n v="120"/>
  </r>
  <r>
    <s v="After Earth"/>
    <x v="8"/>
    <x v="2"/>
    <x v="33"/>
    <n v="233"/>
    <s v="May 31, 2013 (United States)"/>
    <x v="25"/>
    <n v="194000"/>
    <s v="M. Night Shyamalan"/>
    <s v="Gary Whitta"/>
    <s v="Jaden Smith"/>
    <s v="United States"/>
    <n v="130000000"/>
    <n v="243611982"/>
    <n v="318577557.57682401"/>
    <n v="187.39383230769232"/>
    <n v="104554498.71244635"/>
    <s v="Columbia Pictures"/>
    <n v="100"/>
  </r>
  <r>
    <s v="Lee Daniels' The Butler"/>
    <x v="8"/>
    <x v="5"/>
    <x v="33"/>
    <n v="233"/>
    <s v="August 16, 2013 (United States)"/>
    <x v="13"/>
    <n v="111000"/>
    <s v="Lee Daniels"/>
    <s v="Danny Strong"/>
    <s v="Forest Whitaker"/>
    <s v="United States"/>
    <n v="30000000"/>
    <n v="177313795"/>
    <n v="231877739.64163089"/>
    <n v="591.04598333333331"/>
    <n v="76100341.201716736"/>
    <s v="Follow Through Productions"/>
    <n v="132"/>
  </r>
  <r>
    <s v="Only God Forgives"/>
    <x v="0"/>
    <x v="2"/>
    <x v="33"/>
    <n v="233"/>
    <s v="May 22, 2013 (France)"/>
    <x v="46"/>
    <n v="109000"/>
    <s v="Nicolas Winding Refn"/>
    <s v="Nicolas Winding Refn"/>
    <s v="Ryan Gosling"/>
    <s v="Denmark"/>
    <n v="4800000"/>
    <n v="10639616"/>
    <n v="13913695.258369097"/>
    <n v="221.65866666666668"/>
    <n v="4566358.7982832612"/>
    <s v="Space Rocket Nation"/>
    <n v="90"/>
  </r>
  <r>
    <s v="RED 2"/>
    <x v="8"/>
    <x v="2"/>
    <x v="33"/>
    <n v="233"/>
    <s v="July 19, 2013 (United States)"/>
    <x v="14"/>
    <n v="163000"/>
    <s v="Dean Parisot"/>
    <s v="Jon Hoeber"/>
    <s v="Bruce Willis"/>
    <s v="United States"/>
    <n v="84000000"/>
    <n v="148075565"/>
    <n v="193642165.90343347"/>
    <n v="176.28043452380953"/>
    <n v="63551744.635193132"/>
    <s v="Summit Entertainment"/>
    <n v="116"/>
  </r>
  <r>
    <s v="Blood Ties"/>
    <x v="0"/>
    <x v="2"/>
    <x v="33"/>
    <n v="233"/>
    <s v="October 30, 2013 (France)"/>
    <x v="16"/>
    <n v="19000"/>
    <s v="Guillaume Canet"/>
    <s v="Guillaume Canet"/>
    <s v="Clive Owen"/>
    <s v="France"/>
    <n v="25500000"/>
    <n v="2566435"/>
    <n v="3356192.0364806866"/>
    <n v="10.064450980392158"/>
    <n v="1101474.2489270386"/>
    <s v="TrÃ©sor Films"/>
    <n v="127"/>
  </r>
  <r>
    <s v="The Great Beauty"/>
    <x v="4"/>
    <x v="0"/>
    <x v="33"/>
    <n v="233"/>
    <s v="March 14, 2014 (United States)"/>
    <x v="40"/>
    <n v="83000"/>
    <s v="Paolo Sorrentino"/>
    <s v="Paolo Sorrentino"/>
    <s v="Toni Servillo"/>
    <s v="Italy"/>
    <n v="0"/>
    <n v="24665023"/>
    <n v="32255075.142060082"/>
    <n v="0"/>
    <n v="10585846.78111588"/>
    <s v="Indigo Film"/>
    <n v="141"/>
  </r>
  <r>
    <s v="Dead Man Down"/>
    <x v="0"/>
    <x v="2"/>
    <x v="33"/>
    <n v="233"/>
    <s v="March 8, 2013 (United States)"/>
    <x v="16"/>
    <n v="65000"/>
    <s v="Niels Arden Oplev"/>
    <s v="J.H. Wyman"/>
    <s v="Colin Farrell"/>
    <s v="United States"/>
    <n v="30000000"/>
    <n v="18074539"/>
    <n v="23636532.331759654"/>
    <n v="60.248463333333333"/>
    <n v="7757312.87553648"/>
    <s v="FilmDistrict"/>
    <n v="118"/>
  </r>
  <r>
    <s v="The Spectacular Now"/>
    <x v="0"/>
    <x v="3"/>
    <x v="33"/>
    <n v="233"/>
    <s v="September 13, 2013 (United States)"/>
    <x v="12"/>
    <n v="147000"/>
    <s v="James Ponsoldt"/>
    <s v="Scott Neustadter"/>
    <s v="Miles Teller"/>
    <s v="United States"/>
    <n v="2500000"/>
    <n v="6918591"/>
    <n v="9047616.6424892694"/>
    <n v="276.74363999999997"/>
    <n v="2969352.3605150213"/>
    <s v="Andrew Lauren Productions"/>
    <n v="95"/>
  </r>
  <r>
    <n v="42"/>
    <x v="8"/>
    <x v="5"/>
    <x v="33"/>
    <n v="233"/>
    <s v="April 12, 2013 (United States)"/>
    <x v="24"/>
    <n v="89000"/>
    <s v="Brian Helgeland"/>
    <s v="Brian Helgeland"/>
    <s v="Chadwick Boseman"/>
    <s v="United States"/>
    <n v="40000000"/>
    <n v="97470701"/>
    <n v="127464903.83991416"/>
    <n v="243.67675249999999"/>
    <n v="41832918.884120174"/>
    <s v="Warner Bros."/>
    <n v="128"/>
  </r>
  <r>
    <s v="The Best Offer"/>
    <x v="0"/>
    <x v="6"/>
    <x v="33"/>
    <n v="233"/>
    <s v="January 1, 2014 (United States)"/>
    <x v="40"/>
    <n v="112000"/>
    <s v="Giuseppe Tornatore"/>
    <s v="Giuseppe Tornatore"/>
    <s v="Geoffrey Rush"/>
    <s v="Italy"/>
    <n v="0"/>
    <n v="20919703"/>
    <n v="27357225.339484978"/>
    <n v="0"/>
    <n v="8978413.3047210295"/>
    <s v="Paco Cinematografica"/>
    <n v="131"/>
  </r>
  <r>
    <s v="The Last Stand"/>
    <x v="0"/>
    <x v="2"/>
    <x v="33"/>
    <n v="233"/>
    <s v="January 18, 2013 (United States)"/>
    <x v="21"/>
    <n v="135000"/>
    <s v="Jee-woon Kim"/>
    <s v="Andrew Knauer"/>
    <s v="Arnold Schwarzenegger"/>
    <s v="United States"/>
    <n v="45000000"/>
    <n v="48330757"/>
    <n v="63203354.754935622"/>
    <n v="107.40168222222222"/>
    <n v="20742814.163090128"/>
    <s v="CJ Entertainment"/>
    <n v="107"/>
  </r>
  <r>
    <s v="Filth"/>
    <x v="0"/>
    <x v="3"/>
    <x v="33"/>
    <n v="233"/>
    <s v="April 24, 2014 (United States)"/>
    <x v="12"/>
    <n v="104000"/>
    <s v="Jon S. Baird"/>
    <s v="Jon S. Baird"/>
    <s v="James McAvoy"/>
    <s v="United Kingdom"/>
    <n v="5000000"/>
    <n v="8417248"/>
    <n v="11007448.350214591"/>
    <n v="168.34496000000001"/>
    <n v="3612552.7896995707"/>
    <s v="Steel Mill Pictures"/>
    <n v="97"/>
  </r>
  <r>
    <s v="The Grand Seduction"/>
    <x v="8"/>
    <x v="3"/>
    <x v="33"/>
    <n v="233"/>
    <s v="May 30, 2014 (Canada)"/>
    <x v="9"/>
    <n v="16000"/>
    <s v="Don McKellar"/>
    <s v="Ken Scott"/>
    <s v="Taylor Kitsch"/>
    <s v="Canada"/>
    <n v="12700000"/>
    <n v="4292517"/>
    <n v="5613433.1755364807"/>
    <n v="33.799346456692916"/>
    <n v="1842281.9742489271"/>
    <s v="Max Films Productions"/>
    <n v="113"/>
  </r>
  <r>
    <s v="I Spit on Your Grave 2"/>
    <x v="0"/>
    <x v="4"/>
    <x v="33"/>
    <n v="233"/>
    <s v="September 5, 2013 (Ukraine)"/>
    <x v="46"/>
    <n v="28000"/>
    <s v="Steven R. Monroe"/>
    <s v="Neil Elman"/>
    <s v="Jemma Dallender"/>
    <s v="United States"/>
    <n v="0"/>
    <n v="678604"/>
    <n v="887427.63433476386"/>
    <n v="0"/>
    <n v="291246.35193133046"/>
    <s v="Cinetel Films"/>
    <n v="106"/>
  </r>
  <r>
    <s v="Short Term 12"/>
    <x v="0"/>
    <x v="0"/>
    <x v="33"/>
    <n v="233"/>
    <s v="August 23, 2013 (United States)"/>
    <x v="45"/>
    <n v="84000"/>
    <s v="Destin Daniel Cretton"/>
    <s v="Destin Daniel Cretton"/>
    <s v="Brie Larson"/>
    <s v="United States"/>
    <n v="0"/>
    <n v="1645164"/>
    <n v="2151422.6214592275"/>
    <n v="0"/>
    <n v="706078.96995708148"/>
    <s v="Animal Kingdom"/>
    <n v="96"/>
  </r>
  <r>
    <s v="Saving Mr. Banks"/>
    <x v="8"/>
    <x v="5"/>
    <x v="33"/>
    <n v="233"/>
    <s v="December 20, 2013 (United States)"/>
    <x v="24"/>
    <n v="155000"/>
    <s v="John Lee Hancock"/>
    <s v="Kelly Marcel"/>
    <s v="Emma Thompson"/>
    <s v="United States"/>
    <n v="35000000"/>
    <n v="117867984"/>
    <n v="154138947.31673819"/>
    <n v="336.76566857142853"/>
    <n v="50587117.596566521"/>
    <s v="Walt Disney Pictures"/>
    <n v="125"/>
  </r>
  <r>
    <s v="The Book Thief"/>
    <x v="8"/>
    <x v="0"/>
    <x v="33"/>
    <n v="233"/>
    <s v="November 27, 2013 (United States)"/>
    <x v="24"/>
    <n v="130000"/>
    <s v="Brian Percival"/>
    <s v="Markus Zusak"/>
    <s v="Sophie NÃ©lisse"/>
    <s v="United States"/>
    <n v="19000000"/>
    <n v="76586316"/>
    <n v="100153864.74334763"/>
    <n v="403.08587368421047"/>
    <n v="32869663.519313302"/>
    <s v="Fox 2000 Pictures"/>
    <n v="131"/>
  </r>
  <r>
    <s v="The Hangover Part III"/>
    <x v="0"/>
    <x v="3"/>
    <x v="33"/>
    <n v="233"/>
    <s v="May 23, 2013 (United States)"/>
    <x v="1"/>
    <n v="299000"/>
    <s v="Todd Phillips"/>
    <s v="Todd Phillips"/>
    <s v="Bradley Cooper"/>
    <s v="United States"/>
    <n v="103000000"/>
    <n v="362000072"/>
    <n v="473396660.67982829"/>
    <n v="351.45638058252428"/>
    <n v="155364837.76824033"/>
    <s v="Green Hat Films"/>
    <n v="100"/>
  </r>
  <r>
    <s v="Lovelace"/>
    <x v="0"/>
    <x v="5"/>
    <x v="33"/>
    <n v="233"/>
    <s v="August 8, 2013 (Croatia)"/>
    <x v="19"/>
    <n v="39000"/>
    <s v="Rob Epstein"/>
    <s v="Andy Bellin"/>
    <s v="Amanda Seyfried"/>
    <s v="United States"/>
    <n v="10000000"/>
    <n v="1585583"/>
    <n v="2073507.0390557938"/>
    <n v="15.855830000000001"/>
    <n v="680507.72532188834"/>
    <s v="Millennium Films"/>
    <n v="93"/>
  </r>
  <r>
    <s v="The Bling Ring"/>
    <x v="0"/>
    <x v="5"/>
    <x v="33"/>
    <n v="233"/>
    <s v="June 21, 2013 (United States)"/>
    <x v="41"/>
    <n v="85000"/>
    <s v="Sofia Coppola"/>
    <s v="Sofia Coppola"/>
    <s v="Katie Chang"/>
    <s v="United States"/>
    <n v="8000000"/>
    <n v="20045576"/>
    <n v="26214107.327038627"/>
    <n v="250.56970000000001"/>
    <n v="8603251.5021459218"/>
    <s v="American Zoetrope"/>
    <n v="90"/>
  </r>
  <r>
    <s v="The Family"/>
    <x v="0"/>
    <x v="3"/>
    <x v="33"/>
    <n v="233"/>
    <s v="September 13, 2013 (United States)"/>
    <x v="21"/>
    <n v="113000"/>
    <s v="Luc Besson"/>
    <s v="Luc Besson"/>
    <s v="Robert De Niro"/>
    <s v="France"/>
    <n v="30000000"/>
    <n v="78418811"/>
    <n v="102550264.85708153"/>
    <n v="261.3960366666667"/>
    <n v="33656142.060085833"/>
    <s v="EuropaCorp"/>
    <n v="111"/>
  </r>
  <r>
    <s v="The Wind Rises"/>
    <x v="8"/>
    <x v="10"/>
    <x v="33"/>
    <n v="233"/>
    <s v="February 21, 2014 (United States)"/>
    <x v="40"/>
    <n v="77000"/>
    <s v="Hayao Miyazaki"/>
    <s v="Hayao Miyazaki"/>
    <s v="Hideaki Anno"/>
    <s v="Japan"/>
    <n v="30000000"/>
    <n v="136533257"/>
    <n v="178547997.45879826"/>
    <n v="455.11085666666668"/>
    <n v="58597964.377682403"/>
    <s v="Studio Ghibli"/>
    <n v="126"/>
  </r>
  <r>
    <s v="Life of Crime"/>
    <x v="0"/>
    <x v="3"/>
    <x v="33"/>
    <n v="233"/>
    <s v="August 29, 2014 (Bahamas)"/>
    <x v="1"/>
    <n v="18000"/>
    <s v="Daniel Schechter"/>
    <s v="Daniel Schechter"/>
    <s v="Jennifer Aniston"/>
    <s v="United States"/>
    <n v="12000000"/>
    <n v="1456675"/>
    <n v="1904930.7832618025"/>
    <n v="12.138958333333333"/>
    <n v="625182.40343347634"/>
    <s v="Abbolita Productions"/>
    <n v="98"/>
  </r>
  <r>
    <s v="Beautiful Creatures"/>
    <x v="8"/>
    <x v="0"/>
    <x v="33"/>
    <n v="233"/>
    <s v="February 14, 2013 (United States)"/>
    <x v="10"/>
    <n v="85000"/>
    <s v="Richard LaGravenese"/>
    <s v="Richard LaGravenese"/>
    <s v="Alice Englert"/>
    <s v="United States"/>
    <n v="60000000"/>
    <n v="60052138"/>
    <n v="78531701.496137336"/>
    <n v="100.08689666666666"/>
    <n v="25773449.785407726"/>
    <s v="Alcon Entertainment"/>
    <n v="124"/>
  </r>
  <r>
    <s v="Joe"/>
    <x v="0"/>
    <x v="6"/>
    <x v="33"/>
    <n v="233"/>
    <s v="April 11, 2014 (United States)"/>
    <x v="15"/>
    <n v="46000"/>
    <s v="David Gordon Green"/>
    <s v="Gary Hawkins"/>
    <s v="Nicolas Cage"/>
    <s v="United States"/>
    <n v="4000000"/>
    <n v="2431443"/>
    <n v="3179659.5798283261"/>
    <n v="60.786074999999997"/>
    <n v="1043537.7682403433"/>
    <s v="Worldview Entertainment"/>
    <n v="117"/>
  </r>
  <r>
    <s v="Delivery Man"/>
    <x v="8"/>
    <x v="3"/>
    <x v="33"/>
    <n v="233"/>
    <s v="November 22, 2013 (United States)"/>
    <x v="5"/>
    <n v="76000"/>
    <s v="Ken Scott"/>
    <s v="Ken Scott"/>
    <s v="Vince Vaughn"/>
    <s v="United States"/>
    <n v="26000000"/>
    <n v="53120346"/>
    <n v="69466821.57167381"/>
    <n v="204.30902307692307"/>
    <n v="22798431.759656653"/>
    <s v="Dreamworks Pictures"/>
    <n v="105"/>
  </r>
  <r>
    <s v="Afternoon Delight"/>
    <x v="0"/>
    <x v="3"/>
    <x v="33"/>
    <n v="233"/>
    <s v="September 15, 2013 (Canada)"/>
    <x v="46"/>
    <n v="10000"/>
    <s v="Joey Soloway"/>
    <s v="Joey Soloway"/>
    <s v="Kathryn Hahn"/>
    <s v="United States"/>
    <n v="0"/>
    <n v="175755"/>
    <n v="229839.26394849783"/>
    <n v="0"/>
    <n v="75431.330472103"/>
    <s v="Whitewater Films"/>
    <n v="98"/>
  </r>
  <r>
    <s v="Grudge Match"/>
    <x v="8"/>
    <x v="3"/>
    <x v="33"/>
    <n v="233"/>
    <s v="December 25, 2013 (United States)"/>
    <x v="5"/>
    <n v="59000"/>
    <s v="Peter Segal"/>
    <s v="Tim Kelleher"/>
    <s v="Robert De Niro"/>
    <s v="United States"/>
    <n v="40000000"/>
    <n v="44907260"/>
    <n v="58726361.038626604"/>
    <n v="112.26815000000001"/>
    <n v="19273502.145922747"/>
    <s v="Callahan Filmworks"/>
    <n v="113"/>
  </r>
  <r>
    <s v="Planes"/>
    <x v="1"/>
    <x v="10"/>
    <x v="33"/>
    <n v="233"/>
    <s v="August 9, 2013 (United States)"/>
    <x v="46"/>
    <n v="43000"/>
    <s v="Klay Hall"/>
    <s v="John Lasseter"/>
    <s v="Carlos Alazraqui"/>
    <s v="United States"/>
    <n v="50000000"/>
    <n v="239258712"/>
    <n v="312884676.16480684"/>
    <n v="478.51742400000001"/>
    <n v="102686142.48927039"/>
    <s v="Prana Studios"/>
    <n v="91"/>
  </r>
  <r>
    <s v="Cloudy with a Chance of Meatballs 2"/>
    <x v="1"/>
    <x v="10"/>
    <x v="33"/>
    <n v="233"/>
    <s v="September 27, 2013 (United States)"/>
    <x v="5"/>
    <n v="94000"/>
    <s v="Cody Cameron"/>
    <s v="Erica Rivinoja"/>
    <s v="Bill Hader"/>
    <s v="United States"/>
    <n v="78000000"/>
    <n v="274325949"/>
    <n v="358742989.95836908"/>
    <n v="351.69993461538462"/>
    <n v="117736458.79828326"/>
    <s v="Columbia Pictures"/>
    <n v="95"/>
  </r>
  <r>
    <s v="Jack the Giant Slayer"/>
    <x v="8"/>
    <x v="1"/>
    <x v="33"/>
    <n v="233"/>
    <s v="March 1, 2013 (United States)"/>
    <x v="19"/>
    <n v="134000"/>
    <s v="Bryan Singer"/>
    <s v="Darren Lemke"/>
    <s v="Nicholas Hoult"/>
    <s v="United Kingdom"/>
    <n v="195000000"/>
    <n v="197687603"/>
    <n v="258521084.2665236"/>
    <n v="101.37825794871796"/>
    <n v="84844464.806866944"/>
    <s v="New Line Cinema"/>
    <n v="114"/>
  </r>
  <r>
    <s v="Blue Ruin"/>
    <x v="0"/>
    <x v="6"/>
    <x v="33"/>
    <n v="233"/>
    <s v="July 9, 2014 (France)"/>
    <x v="12"/>
    <n v="69000"/>
    <s v="Jeremy Saulnier"/>
    <s v="Jeremy Saulnier"/>
    <s v="Macon Blair"/>
    <s v="United States"/>
    <n v="420000"/>
    <n v="993313"/>
    <n v="1298980.5626609442"/>
    <n v="236.50309523809523"/>
    <n v="426314.59227467811"/>
    <s v="The Lab of Madness"/>
    <n v="90"/>
  </r>
  <r>
    <s v="Epic"/>
    <x v="1"/>
    <x v="10"/>
    <x v="33"/>
    <n v="233"/>
    <s v="May 24, 2013 (United States)"/>
    <x v="17"/>
    <n v="101000"/>
    <s v="Chris Wedge"/>
    <s v="James V. Hart"/>
    <s v="Amanda Seyfried"/>
    <s v="United States"/>
    <n v="100000000"/>
    <n v="268426634"/>
    <n v="351028306.35107297"/>
    <n v="268.42663400000004"/>
    <n v="115204563.94849785"/>
    <s v="Twentieth Century Fox Animation"/>
    <n v="102"/>
  </r>
  <r>
    <s v="Dark Skies"/>
    <x v="8"/>
    <x v="4"/>
    <x v="33"/>
    <n v="233"/>
    <s v="February 22, 2013 (United States)"/>
    <x v="21"/>
    <n v="73000"/>
    <s v="Scott Stewart"/>
    <s v="Scott Stewart"/>
    <s v="Keri Russell"/>
    <s v="United States"/>
    <n v="3500000"/>
    <n v="27858103"/>
    <n v="36430746.712875538"/>
    <n v="795.94579999999996"/>
    <n v="11956267.381974248"/>
    <s v="Alliance Films"/>
    <n v="97"/>
  </r>
  <r>
    <s v="Nebraska"/>
    <x v="0"/>
    <x v="1"/>
    <x v="33"/>
    <n v="233"/>
    <s v="January 24, 2014 (United States)"/>
    <x v="3"/>
    <n v="114000"/>
    <s v="Alexander Payne"/>
    <s v="Bob Nelson"/>
    <s v="Bruce Dern"/>
    <s v="United States"/>
    <n v="12000000"/>
    <n v="27682872"/>
    <n v="36201592.696995705"/>
    <n v="230.69060000000002"/>
    <n v="11881060.944206009"/>
    <s v="Paramount Vantage"/>
    <n v="115"/>
  </r>
  <r>
    <s v="The Kings of Summer"/>
    <x v="0"/>
    <x v="1"/>
    <x v="33"/>
    <n v="233"/>
    <s v="August 23, 2013 (United Kingdom)"/>
    <x v="12"/>
    <n v="79000"/>
    <s v="Jordan Vogt-Roberts"/>
    <s v="Chris Galletta"/>
    <s v="Nick Robinson"/>
    <s v="United States"/>
    <n v="0"/>
    <n v="1501595"/>
    <n v="1963673.8047210299"/>
    <n v="0"/>
    <n v="644461.37339055794"/>
    <s v="Big Beach Films"/>
    <n v="95"/>
  </r>
  <r>
    <s v="Bhaag Milkha Bhaag"/>
    <x v="4"/>
    <x v="5"/>
    <x v="33"/>
    <n v="233"/>
    <s v="July 12, 2013 (United States)"/>
    <x v="7"/>
    <n v="63000"/>
    <s v="Rakeysh Omprakash Mehra"/>
    <s v="Prasoon Joshi"/>
    <s v="Farhan Akhtar"/>
    <s v="India"/>
    <n v="0"/>
    <n v="17551296"/>
    <n v="22952274.211158797"/>
    <n v="0"/>
    <n v="7532745.0643776823"/>
    <s v="Rakeysh Omprakash Mehra Pictures"/>
    <n v="186"/>
  </r>
  <r>
    <s v="Labor Day"/>
    <x v="8"/>
    <x v="0"/>
    <x v="33"/>
    <n v="233"/>
    <s v="January 31, 2014 (United States)"/>
    <x v="15"/>
    <n v="44000"/>
    <s v="Jason Reitman"/>
    <s v="Jason Reitman"/>
    <s v="Kate Winslet"/>
    <s v="United States"/>
    <n v="18000000"/>
    <n v="20275812"/>
    <n v="26515192.774248924"/>
    <n v="112.6434"/>
    <n v="8702065.2360515017"/>
    <s v="Indian Paintbrush"/>
    <n v="111"/>
  </r>
  <r>
    <s v="Trance"/>
    <x v="0"/>
    <x v="6"/>
    <x v="33"/>
    <n v="233"/>
    <s v="March 27, 2013 (United Kingdom)"/>
    <x v="15"/>
    <n v="111000"/>
    <s v="Danny Boyle"/>
    <s v="Joe Ahearne"/>
    <s v="James McAvoy"/>
    <s v="United Kingdom"/>
    <n v="20000000"/>
    <n v="24261569"/>
    <n v="31727468.130042918"/>
    <n v="121.307845"/>
    <n v="10412690.557939913"/>
    <s v="PathÃ©"/>
    <n v="101"/>
  </r>
  <r>
    <s v="Broken City"/>
    <x v="0"/>
    <x v="2"/>
    <x v="33"/>
    <n v="233"/>
    <s v="January 18, 2013 (United States)"/>
    <x v="19"/>
    <n v="78000"/>
    <s v="Allen Hughes"/>
    <s v="Brian Tucker"/>
    <s v="Mark Wahlberg"/>
    <s v="United States"/>
    <n v="35000000"/>
    <n v="34737199"/>
    <n v="45426714.743776821"/>
    <n v="99.249139999999997"/>
    <n v="14908669.098712446"/>
    <s v="Emmett/Furla/Oasis Films (EFO Films)"/>
    <n v="109"/>
  </r>
  <r>
    <s v="The Zero Theorem"/>
    <x v="0"/>
    <x v="3"/>
    <x v="33"/>
    <n v="233"/>
    <s v="August 19, 2014 (United States)"/>
    <x v="10"/>
    <n v="46000"/>
    <s v="Terry Gilliam"/>
    <s v="Pat Rushin"/>
    <s v="Christoph Waltz"/>
    <s v="United Kingdom"/>
    <n v="8500000"/>
    <n v="1486506"/>
    <n v="1943941.5373390557"/>
    <n v="17.488305882352943"/>
    <n v="637985.40772532183"/>
    <s v="Voltage Pictures"/>
    <n v="107"/>
  </r>
  <r>
    <s v="All Is Lost"/>
    <x v="8"/>
    <x v="2"/>
    <x v="33"/>
    <n v="233"/>
    <s v="October 25, 2013 (Canada)"/>
    <x v="15"/>
    <n v="78000"/>
    <s v="J.C. Chandor"/>
    <s v="J.C. Chandor"/>
    <s v="Robert Redford"/>
    <s v="United States"/>
    <n v="9000000"/>
    <n v="13627519"/>
    <n v="17821051.670815449"/>
    <n v="151.41687777777776"/>
    <n v="5848720.6008583689"/>
    <s v="Roadside Attractions"/>
    <n v="106"/>
  </r>
  <r>
    <s v="Anna"/>
    <x v="0"/>
    <x v="0"/>
    <x v="33"/>
    <n v="233"/>
    <s v="January 24, 2014 (Spain)"/>
    <x v="16"/>
    <n v="22000"/>
    <s v="Jorge Dorado"/>
    <s v="Guy Holmes"/>
    <s v="Mark Strong"/>
    <s v="Spain"/>
    <n v="7000000"/>
    <n v="1257142"/>
    <n v="1643996.4266094419"/>
    <n v="17.95917142857143"/>
    <n v="539545.92274678114"/>
    <s v="The Safran Company"/>
    <n v="99"/>
  </r>
  <r>
    <s v="Third Person"/>
    <x v="0"/>
    <x v="0"/>
    <x v="33"/>
    <n v="233"/>
    <s v="November 14, 2014 (United Kingdom)"/>
    <x v="21"/>
    <n v="27000"/>
    <s v="Paul Haggis"/>
    <s v="Paul Haggis"/>
    <s v="Liam Neeson"/>
    <s v="Belgium"/>
    <n v="28000000"/>
    <n v="2624761"/>
    <n v="3432466.4236051501"/>
    <n v="9.3741464285714287"/>
    <n v="1126506.8669527897"/>
    <s v="Corsan"/>
    <n v="137"/>
  </r>
  <r>
    <s v="One Chance"/>
    <x v="8"/>
    <x v="5"/>
    <x v="33"/>
    <n v="233"/>
    <s v="October 25, 2013 (United Kingdom)"/>
    <x v="8"/>
    <n v="12000"/>
    <s v="David Frankel"/>
    <s v="Justin Zackham"/>
    <s v="James Corden"/>
    <s v="United Kingdom"/>
    <n v="0"/>
    <n v="10900434"/>
    <n v="14254773.56137339"/>
    <n v="0"/>
    <n v="4678297.8540772535"/>
    <s v="Relevant Entertainment"/>
    <n v="103"/>
  </r>
  <r>
    <s v="The Grandmaster"/>
    <x v="8"/>
    <x v="2"/>
    <x v="33"/>
    <n v="233"/>
    <s v="August 30, 2013 (United States)"/>
    <x v="14"/>
    <n v="32000"/>
    <s v="Kar-Wai Wong"/>
    <s v="Kar-Wai Wong"/>
    <s v="Tony Chiu-Wai Leung"/>
    <s v="Hong Kong"/>
    <n v="38600000"/>
    <n v="73906736"/>
    <n v="96649710.12532188"/>
    <n v="191.46822797927462"/>
    <n v="31719629.184549354"/>
    <s v="Block 2 Pictures"/>
    <n v="130"/>
  </r>
  <r>
    <s v="The Incredible Burt Wonderstone"/>
    <x v="8"/>
    <x v="3"/>
    <x v="33"/>
    <n v="233"/>
    <s v="March 15, 2013 (United States)"/>
    <x v="23"/>
    <n v="71000"/>
    <s v="Don Scardino"/>
    <s v="Jonathan Goldstein"/>
    <s v="Steve Carell"/>
    <s v="United States"/>
    <n v="30000000"/>
    <n v="27437881"/>
    <n v="35881211.762660943"/>
    <n v="91.459603333333334"/>
    <n v="11775914.592274677"/>
    <s v="New Line Cinema"/>
    <n v="100"/>
  </r>
  <r>
    <s v="Austenland"/>
    <x v="8"/>
    <x v="3"/>
    <x v="33"/>
    <n v="233"/>
    <s v="September 27, 2013 (United Kingdom)"/>
    <x v="21"/>
    <n v="20000"/>
    <s v="Jerusha Hess"/>
    <s v="Jerusha Hess"/>
    <s v="Keri Russell"/>
    <s v="United Kingdom"/>
    <n v="0"/>
    <n v="2313509"/>
    <n v="3025434.3017167379"/>
    <n v="0"/>
    <n v="992922.31759656651"/>
    <s v="Fickle Fish Films"/>
    <n v="97"/>
  </r>
  <r>
    <s v="The Big Wedding"/>
    <x v="0"/>
    <x v="3"/>
    <x v="33"/>
    <n v="233"/>
    <s v="April 26, 2013 (United States)"/>
    <x v="41"/>
    <n v="48000"/>
    <s v="Justin Zackham"/>
    <s v="Justin Zackham"/>
    <s v="Robert De Niro"/>
    <s v="United States"/>
    <n v="35000000"/>
    <n v="46522137"/>
    <n v="60838176.583261803"/>
    <n v="132.92039142857143"/>
    <n v="19966582.403433476"/>
    <s v="Two Ton Films"/>
    <n v="89"/>
  </r>
  <r>
    <s v="Kill Your Darlings"/>
    <x v="0"/>
    <x v="5"/>
    <x v="33"/>
    <n v="233"/>
    <s v="September 19, 2013 (Croatia)"/>
    <x v="16"/>
    <n v="36000"/>
    <s v="John Krokidas"/>
    <s v="Austin Bunn"/>
    <s v="Daniel Radcliffe"/>
    <s v="United States"/>
    <n v="0"/>
    <n v="1877924"/>
    <n v="2455808.767381974"/>
    <n v="0"/>
    <n v="805975.965665236"/>
    <s v="Killer Films"/>
    <n v="104"/>
  </r>
  <r>
    <s v="Snitch"/>
    <x v="8"/>
    <x v="2"/>
    <x v="33"/>
    <n v="233"/>
    <s v="February 22, 2013 (United States)"/>
    <x v="5"/>
    <n v="85000"/>
    <s v="Ric Roman Waugh"/>
    <s v="Justin Haythe"/>
    <s v="Dwayne Johnson"/>
    <s v="United States"/>
    <n v="15000000"/>
    <n v="57824674"/>
    <n v="75618790.41974248"/>
    <n v="385.49782666666664"/>
    <n v="24817456.652360514"/>
    <s v="Exclusive Media Group"/>
    <n v="112"/>
  </r>
  <r>
    <s v="The Smurfs 2"/>
    <x v="1"/>
    <x v="10"/>
    <x v="33"/>
    <n v="233"/>
    <s v="July 31, 2013 (United States)"/>
    <x v="11"/>
    <n v="39000"/>
    <s v="Raja Gosnell"/>
    <s v="J. David Stem"/>
    <s v="Neil Patrick Harris"/>
    <s v="United States"/>
    <n v="105000000"/>
    <n v="347545360"/>
    <n v="454493867.776824"/>
    <n v="330.99558095238098"/>
    <n v="149161098.71244636"/>
    <s v="Columbia Pictures"/>
    <n v="105"/>
  </r>
  <r>
    <s v="Last Vegas"/>
    <x v="8"/>
    <x v="3"/>
    <x v="33"/>
    <n v="233"/>
    <s v="November 1, 2013 (United States)"/>
    <x v="14"/>
    <n v="130000"/>
    <s v="Jon Turteltaub"/>
    <s v="Dan Fogelman"/>
    <s v="Robert De Niro"/>
    <s v="United States"/>
    <n v="28000000"/>
    <n v="134409025"/>
    <n v="175770085.48283261"/>
    <n v="480.03223214285714"/>
    <n v="57686276.824034333"/>
    <s v="CBS Films"/>
    <n v="105"/>
  </r>
  <r>
    <s v="Fruitvale Station"/>
    <x v="0"/>
    <x v="5"/>
    <x v="33"/>
    <n v="233"/>
    <s v="July 26, 2013 (United States)"/>
    <x v="24"/>
    <n v="78000"/>
    <s v="Ryan Coogler"/>
    <s v="Ryan Coogler"/>
    <s v="Michael B. Jordan"/>
    <s v="United States"/>
    <n v="900000"/>
    <n v="17385830"/>
    <n v="22735890.133047208"/>
    <n v="1931.7588888888888"/>
    <n v="7461729.6137339054"/>
    <s v="Forest Whitaker's Significant Productions"/>
    <n v="85"/>
  </r>
  <r>
    <s v="Palo Alto"/>
    <x v="0"/>
    <x v="0"/>
    <x v="33"/>
    <n v="233"/>
    <s v="May 9, 2014 (United States)"/>
    <x v="19"/>
    <n v="28000"/>
    <s v="Gia Coppola"/>
    <s v="Gia Coppola"/>
    <s v="Emma Roberts"/>
    <s v="United States"/>
    <n v="0"/>
    <n v="919591"/>
    <n v="1202572.4364806865"/>
    <n v="0"/>
    <n v="394674.24892703863"/>
    <s v="American Zoetrope"/>
    <n v="100"/>
  </r>
  <r>
    <s v="Bad Grandpa"/>
    <x v="0"/>
    <x v="3"/>
    <x v="33"/>
    <n v="233"/>
    <s v="October 25, 2013 (United States)"/>
    <x v="16"/>
    <n v="90000"/>
    <s v="Jeff Tremaine"/>
    <s v="Johnny Knoxville"/>
    <s v="Johnny Knoxville"/>
    <s v="United States"/>
    <n v="15000000"/>
    <n v="151826547"/>
    <n v="198547420.04678109"/>
    <n v="1012.17698"/>
    <n v="65161608.154506437"/>
    <s v="Dickhouse Productions"/>
    <n v="92"/>
  </r>
  <r>
    <s v="Philomena"/>
    <x v="8"/>
    <x v="5"/>
    <x v="33"/>
    <n v="233"/>
    <s v="November 27, 2013 (United States)"/>
    <x v="37"/>
    <n v="96000"/>
    <s v="Stephen Frears"/>
    <s v="Steve Coogan"/>
    <s v="Judi Dench"/>
    <s v="United Kingdom"/>
    <n v="12000000"/>
    <n v="100129872"/>
    <n v="130942369.09184548"/>
    <n v="834.41560000000004"/>
    <n v="42974193.991416305"/>
    <s v="The Weinstein Company"/>
    <n v="98"/>
  </r>
  <r>
    <s v="The Canyons"/>
    <x v="0"/>
    <x v="0"/>
    <x v="33"/>
    <n v="233"/>
    <s v="August 2, 2013 (United States)"/>
    <x v="51"/>
    <n v="11000"/>
    <s v="Paul Schrader"/>
    <s v="Bret Easton Ellis"/>
    <s v="Lindsay Lohan"/>
    <s v="United States"/>
    <n v="250000"/>
    <n v="270185"/>
    <n v="353327.76609442057"/>
    <n v="108.074"/>
    <n v="115959.22746781116"/>
    <s v="Prettybird"/>
    <n v="99"/>
  </r>
  <r>
    <s v="Jobs"/>
    <x v="8"/>
    <x v="5"/>
    <x v="33"/>
    <n v="233"/>
    <s v="August 16, 2013 (United States)"/>
    <x v="22"/>
    <n v="95000"/>
    <s v="Joshua Michael Stern"/>
    <s v="Matt Whiteley"/>
    <s v="Ashton Kutcher"/>
    <s v="United States"/>
    <n v="12000000"/>
    <n v="42128352"/>
    <n v="55092312.679828323"/>
    <n v="351.06959999999998"/>
    <n v="18080837.768240344"/>
    <s v="Open Road Films (II)"/>
    <n v="128"/>
  </r>
  <r>
    <s v="Europa Report"/>
    <x v="8"/>
    <x v="2"/>
    <x v="33"/>
    <n v="233"/>
    <s v="June 27, 2013 (United States)"/>
    <x v="5"/>
    <n v="68000"/>
    <s v="SebastiÃ¡n Cordero"/>
    <s v="Philip Gelatt"/>
    <s v="Sharlto Copley"/>
    <s v="United States"/>
    <n v="0"/>
    <n v="125687"/>
    <n v="164364.07253218885"/>
    <n v="0"/>
    <n v="53942.918454935621"/>
    <s v="Wayfare Entertainment"/>
    <n v="90"/>
  </r>
  <r>
    <s v="The Immigrant"/>
    <x v="0"/>
    <x v="0"/>
    <x v="33"/>
    <n v="233"/>
    <s v="May 23, 2014 (United States)"/>
    <x v="14"/>
    <n v="31000"/>
    <s v="James Gray"/>
    <s v="James Gray"/>
    <s v="Marion Cotillard"/>
    <s v="United States"/>
    <n v="16000000"/>
    <n v="5952884"/>
    <n v="7784737.1450643772"/>
    <n v="37.205525000000002"/>
    <n v="2554885.8369098711"/>
    <s v="Worldview Entertainment"/>
    <n v="120"/>
  </r>
  <r>
    <s v="I Give It a Year"/>
    <x v="0"/>
    <x v="3"/>
    <x v="33"/>
    <n v="233"/>
    <s v="February 8, 2013 (United Kingdom)"/>
    <x v="46"/>
    <n v="36000"/>
    <s v="Dan Mazer"/>
    <s v="Dan Mazer"/>
    <s v="Rose Byrne"/>
    <s v="United Kingdom"/>
    <n v="0"/>
    <n v="29128433"/>
    <n v="38091989.421030045"/>
    <n v="0"/>
    <n v="12501473.390557939"/>
    <s v="StudioCanal"/>
    <n v="97"/>
  </r>
  <r>
    <s v="Starred Up"/>
    <x v="4"/>
    <x v="6"/>
    <x v="33"/>
    <n v="233"/>
    <s v="August 26, 2014 (United States)"/>
    <x v="34"/>
    <n v="44000"/>
    <s v="David Mackenzie"/>
    <s v="Jonathan Asser"/>
    <s v="Jack O'Connell"/>
    <s v="United Kingdom"/>
    <n v="0"/>
    <n v="3025189"/>
    <n v="3956116.2587982831"/>
    <n v="0"/>
    <n v="1298364.3776824034"/>
    <s v="Film4"/>
    <n v="106"/>
  </r>
  <r>
    <s v="21 &amp; Over"/>
    <x v="0"/>
    <x v="3"/>
    <x v="33"/>
    <n v="233"/>
    <s v="March 1, 2013 (United States)"/>
    <x v="1"/>
    <n v="73000"/>
    <s v="Jon Lucas"/>
    <s v="Jon Lucas"/>
    <s v="Miles Teller"/>
    <s v="United States"/>
    <n v="13000000"/>
    <n v="48065672"/>
    <n v="62856696.38798283"/>
    <n v="369.73593846153847"/>
    <n v="20629043.776824035"/>
    <s v="Relativity Media"/>
    <n v="93"/>
  </r>
  <r>
    <s v="The Inevitable Defeat of Mister &amp; Pete"/>
    <x v="0"/>
    <x v="0"/>
    <x v="33"/>
    <n v="233"/>
    <s v="January 25, 2013 (United States)"/>
    <x v="24"/>
    <n v="5300"/>
    <s v="George Tillman Jr."/>
    <s v="Michael Starrbury"/>
    <s v="Skylan Brooks"/>
    <s v="United States"/>
    <n v="0"/>
    <n v="506303"/>
    <n v="662105.25364806864"/>
    <n v="0"/>
    <n v="217297.42489270386"/>
    <s v="iDeal Partners Film Fund"/>
    <n v="108"/>
  </r>
  <r>
    <s v="Romeo and Juliet"/>
    <x v="8"/>
    <x v="0"/>
    <x v="33"/>
    <n v="233"/>
    <s v="2013 (United States)"/>
    <x v="1"/>
    <n v="11000"/>
    <s v="Carlo Carlei"/>
    <s v="Arthur Brooke"/>
    <s v="Hailee Steinfeld"/>
    <s v="United Kingdom"/>
    <n v="0"/>
    <n v="2966268"/>
    <n v="3879063.7751072957"/>
    <n v="0"/>
    <n v="1273076.3948497854"/>
    <s v="Amber Entertainment"/>
    <n v="118"/>
  </r>
  <r>
    <s v="Runner Runner"/>
    <x v="0"/>
    <x v="6"/>
    <x v="33"/>
    <n v="233"/>
    <s v="October 4, 2013 (United States)"/>
    <x v="41"/>
    <n v="61000"/>
    <s v="Brad Furman"/>
    <s v="Brian Koppelman"/>
    <s v="Ben Affleck"/>
    <s v="United States"/>
    <n v="30000000"/>
    <n v="62675095"/>
    <n v="81961808.783261806"/>
    <n v="208.91698333333335"/>
    <n v="26899182.403433476"/>
    <s v="New Regency Productions"/>
    <n v="88"/>
  </r>
  <r>
    <s v="A Haunted House"/>
    <x v="0"/>
    <x v="3"/>
    <x v="33"/>
    <n v="233"/>
    <s v="January 11, 2013 (United States)"/>
    <x v="18"/>
    <n v="45000"/>
    <s v="Michael Tiddes"/>
    <s v="Marlon Wayans"/>
    <s v="Marlon Wayans"/>
    <s v="United States"/>
    <n v="2500000"/>
    <n v="60159584"/>
    <n v="78672211.351072952"/>
    <n v="2406.3833599999998"/>
    <n v="25819563.948497854"/>
    <s v="Open Road Films"/>
    <n v="86"/>
  </r>
  <r>
    <s v="The Tale of The Princess Kaguya"/>
    <x v="1"/>
    <x v="10"/>
    <x v="33"/>
    <n v="233"/>
    <s v="November 23, 2013 (Japan)"/>
    <x v="45"/>
    <n v="41000"/>
    <s v="Isao Takahata"/>
    <s v="Isao Takahata"/>
    <s v="ChloÃ« Grace Moretz"/>
    <s v="Japan"/>
    <n v="0"/>
    <n v="24706166"/>
    <n v="32308878.88497854"/>
    <n v="0"/>
    <n v="10603504.721030043"/>
    <s v="Studio Ghibli"/>
    <n v="137"/>
  </r>
  <r>
    <s v="The Double"/>
    <x v="0"/>
    <x v="3"/>
    <x v="33"/>
    <n v="233"/>
    <s v="April 4, 2014 (United Kingdom)"/>
    <x v="16"/>
    <n v="48000"/>
    <s v="Richard Ayoade"/>
    <s v="Fyodor Dostoevsky"/>
    <s v="Jesse Eisenberg"/>
    <s v="United Kingdom"/>
    <n v="0"/>
    <n v="1662515"/>
    <n v="2174112.9635193134"/>
    <n v="0"/>
    <n v="713525.75107296137"/>
    <s v="Alcove Entertainment"/>
    <n v="93"/>
  </r>
  <r>
    <s v="Yeh Jawaani Hai Deewani"/>
    <x v="4"/>
    <x v="0"/>
    <x v="33"/>
    <n v="233"/>
    <s v="May 31, 2013 (India)"/>
    <x v="13"/>
    <n v="40000"/>
    <s v="Ayan Mukherjee"/>
    <s v="Hussain Dalal"/>
    <s v="Ranbir Kapoor"/>
    <s v="India"/>
    <n v="0"/>
    <n v="30991781"/>
    <n v="40528736.784120172"/>
    <n v="0"/>
    <n v="13301193.562231759"/>
    <s v="Dharma Productions"/>
    <n v="160"/>
  </r>
  <r>
    <s v="How I Live Now"/>
    <x v="0"/>
    <x v="2"/>
    <x v="33"/>
    <n v="233"/>
    <s v="October 4, 2013 (United Kingdom)"/>
    <x v="16"/>
    <n v="29000"/>
    <s v="Kevin Macdonald"/>
    <s v="Meg Rosoff"/>
    <s v="Saoirse Ronan"/>
    <s v="United Kingdom"/>
    <n v="8000000"/>
    <n v="925762"/>
    <n v="1210642.4094420599"/>
    <n v="11.572025"/>
    <n v="397322.74678111589"/>
    <s v="Film4"/>
    <n v="101"/>
  </r>
  <r>
    <s v="Upstream Color"/>
    <x v="4"/>
    <x v="0"/>
    <x v="33"/>
    <n v="233"/>
    <s v="August 30, 2013 (United Kingdom)"/>
    <x v="17"/>
    <n v="32000"/>
    <s v="Shane Carruth"/>
    <s v="Shane Carruth"/>
    <s v="Amy Seimetz"/>
    <s v="United States"/>
    <n v="50000"/>
    <n v="587174"/>
    <n v="767862.30815450638"/>
    <n v="1174.348"/>
    <n v="252006.00858369097"/>
    <s v="erbp"/>
    <n v="96"/>
  </r>
  <r>
    <s v="Parkland"/>
    <x v="8"/>
    <x v="0"/>
    <x v="33"/>
    <n v="233"/>
    <s v="October 2, 2013 (France)"/>
    <x v="5"/>
    <n v="15000"/>
    <s v="Peter Landesman"/>
    <s v="Peter Landesman"/>
    <s v="Zac Efron"/>
    <s v="United States"/>
    <n v="10000000"/>
    <n v="1412181"/>
    <n v="1846744.8527896996"/>
    <n v="14.121810000000002"/>
    <n v="606086.26609442057"/>
    <s v="Exclusive Media Group"/>
    <n v="93"/>
  </r>
  <r>
    <s v="A Field in England"/>
    <x v="4"/>
    <x v="0"/>
    <x v="33"/>
    <n v="233"/>
    <s v="July 5, 2013 (United Kingdom)"/>
    <x v="21"/>
    <n v="12000"/>
    <s v="Ben Wheatley"/>
    <s v="Amy Jump"/>
    <s v="Julian Barratt"/>
    <s v="United Kingdom"/>
    <n v="0"/>
    <n v="97195"/>
    <n v="127104.3626609442"/>
    <n v="0"/>
    <n v="41714.592274678107"/>
    <s v="Film4"/>
    <n v="90"/>
  </r>
  <r>
    <s v="In Secret"/>
    <x v="0"/>
    <x v="6"/>
    <x v="33"/>
    <n v="233"/>
    <s v="April 3, 2014 (Singapore)"/>
    <x v="10"/>
    <n v="8000"/>
    <s v="Charlie Stratton"/>
    <s v="Ã‰mile Zola"/>
    <s v="Elizabeth Olsen"/>
    <s v="Serbia"/>
    <n v="0"/>
    <n v="652228"/>
    <n v="852935.07124463515"/>
    <n v="0"/>
    <n v="279926.18025751074"/>
    <s v="LD Entertainment"/>
    <n v="107"/>
  </r>
  <r>
    <s v="Paranoia"/>
    <x v="8"/>
    <x v="0"/>
    <x v="33"/>
    <n v="233"/>
    <s v="August 16, 2013 (United States)"/>
    <x v="46"/>
    <n v="36000"/>
    <s v="Robert Luketic"/>
    <s v="Jason Hall"/>
    <s v="Liam Hemsworth"/>
    <s v="United States"/>
    <n v="35000000"/>
    <n v="17056265"/>
    <n v="22304909.637339056"/>
    <n v="48.732185714285713"/>
    <n v="7320285.4077253221"/>
    <s v="Relativity Media"/>
    <n v="106"/>
  </r>
  <r>
    <s v="The Past"/>
    <x v="8"/>
    <x v="0"/>
    <x v="33"/>
    <n v="233"/>
    <s v="May 17, 2013 (France)"/>
    <x v="3"/>
    <n v="46000"/>
    <s v="Asghar Farhadi"/>
    <s v="Asghar Farhadi"/>
    <s v="BÃ©rÃ©nice Bejo"/>
    <s v="France"/>
    <n v="11000000"/>
    <n v="12673462"/>
    <n v="16573407.173390558"/>
    <n v="115.21329090909092"/>
    <n v="5439254.0772532187"/>
    <s v="Memento Films Production"/>
    <n v="130"/>
  </r>
  <r>
    <s v="Breathe In"/>
    <x v="0"/>
    <x v="0"/>
    <x v="33"/>
    <n v="233"/>
    <s v="July 19, 2013 (Ireland)"/>
    <x v="5"/>
    <n v="14000"/>
    <s v="Drake Doremus"/>
    <s v="Drake Doremus"/>
    <s v="Felicity Jones"/>
    <s v="United States"/>
    <n v="0"/>
    <n v="500207"/>
    <n v="654133.36008583684"/>
    <n v="0"/>
    <n v="214681.11587982831"/>
    <s v="Indian Paintbrush"/>
    <n v="98"/>
  </r>
  <r>
    <s v="V/H/S/2"/>
    <x v="0"/>
    <x v="4"/>
    <x v="33"/>
    <n v="233"/>
    <s v="June 6, 2013 (United States)"/>
    <x v="22"/>
    <n v="37000"/>
    <s v="Directors"/>
    <s v="Simon Barrett"/>
    <s v="Lawrence Michael Levine"/>
    <s v="United States"/>
    <n v="0"/>
    <n v="805574"/>
    <n v="1053469.5184549356"/>
    <n v="0"/>
    <n v="345739.91416309011"/>
    <s v="The Collective Studios"/>
    <n v="96"/>
  </r>
  <r>
    <s v="Knights of Badassdom"/>
    <x v="0"/>
    <x v="2"/>
    <x v="33"/>
    <n v="233"/>
    <s v="April 11, 2014 (Australia)"/>
    <x v="41"/>
    <n v="20000"/>
    <s v="Joe Lynch"/>
    <s v="Kevin Dreyfuss"/>
    <s v="Ryan Kwanten"/>
    <s v="United States"/>
    <n v="0"/>
    <n v="123854"/>
    <n v="161967.01201716738"/>
    <n v="0"/>
    <n v="53156.223175965664"/>
    <s v="Bayview Films"/>
    <n v="86"/>
  </r>
  <r>
    <s v="The Congress"/>
    <x v="4"/>
    <x v="10"/>
    <x v="33"/>
    <n v="233"/>
    <s v="July 24, 2014 (United States)"/>
    <x v="16"/>
    <n v="18000"/>
    <s v="Ari Folman"/>
    <s v="Stanislaw Lem"/>
    <s v="Robin Wright"/>
    <s v="Israel"/>
    <n v="0"/>
    <n v="758754"/>
    <n v="992241.81888412009"/>
    <n v="0"/>
    <n v="325645.49356223177"/>
    <s v="Bridgit Folman Film Gang"/>
    <n v="122"/>
  </r>
  <r>
    <s v="The Fifth Estate"/>
    <x v="0"/>
    <x v="5"/>
    <x v="33"/>
    <n v="233"/>
    <s v="October 18, 2013 (United States)"/>
    <x v="19"/>
    <n v="40000"/>
    <s v="Bill Condon"/>
    <s v="Daniel Domscheit-Berg"/>
    <s v="Benedict Cumberbatch"/>
    <s v="United States"/>
    <n v="28000000"/>
    <n v="9058564"/>
    <n v="11846113.522746781"/>
    <n v="32.35201428571429"/>
    <n v="3887795.7081545065"/>
    <s v="Dreamworks Pictures"/>
    <n v="128"/>
  </r>
  <r>
    <s v="Ida"/>
    <x v="8"/>
    <x v="0"/>
    <x v="33"/>
    <n v="233"/>
    <s v="October 25, 2013 (Poland)"/>
    <x v="34"/>
    <n v="55000"/>
    <s v="Pawel Pawlikowski"/>
    <s v="Pawel Pawlikowski"/>
    <s v="Agata Kulesza"/>
    <s v="Poland"/>
    <n v="0"/>
    <n v="11156836"/>
    <n v="14590076.949356223"/>
    <n v="0"/>
    <n v="4788341.6309012873"/>
    <s v="Opus Film"/>
    <n v="82"/>
  </r>
  <r>
    <s v="The Love Punch"/>
    <x v="8"/>
    <x v="3"/>
    <x v="33"/>
    <n v="233"/>
    <s v="May 23, 2014 (United States)"/>
    <x v="1"/>
    <n v="14000"/>
    <s v="Joel Hopkins"/>
    <s v="Joel Hopkins"/>
    <s v="Pierce Brosnan"/>
    <s v="France"/>
    <n v="0"/>
    <n v="8366493"/>
    <n v="10941074.751502145"/>
    <n v="0"/>
    <n v="3590769.5278969957"/>
    <s v="Process Media"/>
    <n v="94"/>
  </r>
  <r>
    <s v="Tracks"/>
    <x v="8"/>
    <x v="1"/>
    <x v="33"/>
    <n v="233"/>
    <s v="March 6, 2014 (Australia)"/>
    <x v="13"/>
    <n v="29000"/>
    <s v="John Curran"/>
    <s v="Marion Nelson"/>
    <s v="Mia Wasikowska"/>
    <s v="Australia"/>
    <n v="0"/>
    <n v="5853509"/>
    <n v="7654781.9412017167"/>
    <n v="0"/>
    <n v="2512235.6223175963"/>
    <s v="See-Saw Films"/>
    <n v="112"/>
  </r>
  <r>
    <s v="Bad Words"/>
    <x v="0"/>
    <x v="3"/>
    <x v="33"/>
    <n v="233"/>
    <s v="March 28, 2014 (United States)"/>
    <x v="14"/>
    <n v="48000"/>
    <s v="Jason Bateman"/>
    <s v="Andrew Dodge"/>
    <s v="Jason Bateman"/>
    <s v="United States"/>
    <n v="10000000"/>
    <n v="7804337"/>
    <n v="10205929.115450643"/>
    <n v="78.043369999999996"/>
    <n v="3349500.8583690985"/>
    <s v="Aggregate Films"/>
    <n v="89"/>
  </r>
  <r>
    <s v="In a World..."/>
    <x v="0"/>
    <x v="3"/>
    <x v="33"/>
    <n v="233"/>
    <s v="September 13, 2013 (United Kingdom)"/>
    <x v="17"/>
    <n v="31000"/>
    <s v="Lake Bell"/>
    <s v="Lake Bell"/>
    <s v="Lake Bell"/>
    <s v="United States"/>
    <n v="0"/>
    <n v="3114953"/>
    <n v="4073502.9145922745"/>
    <n v="0"/>
    <n v="1336889.6995708153"/>
    <s v="3311 Productions"/>
    <n v="93"/>
  </r>
  <r>
    <s v="Ain't Them Bodies Saints"/>
    <x v="0"/>
    <x v="6"/>
    <x v="33"/>
    <n v="233"/>
    <s v="August 16, 2013 (United States)"/>
    <x v="5"/>
    <n v="21000"/>
    <s v="David Lowery"/>
    <s v="David Lowery"/>
    <s v="Rooney Mara"/>
    <s v="United States"/>
    <n v="0"/>
    <n v="1031243"/>
    <n v="1348582.5841201716"/>
    <n v="0"/>
    <n v="442593.56223175966"/>
    <s v="Sailor Bear"/>
    <n v="96"/>
  </r>
  <r>
    <s v="Man of Tai Chi"/>
    <x v="0"/>
    <x v="2"/>
    <x v="33"/>
    <n v="233"/>
    <s v="July 5, 2013 (China)"/>
    <x v="10"/>
    <n v="36000"/>
    <s v="Keanu Reeves"/>
    <s v="Michael G. Cooney"/>
    <s v="Tiger Hu Chen"/>
    <s v="United States"/>
    <n v="25000000"/>
    <n v="5464885"/>
    <n v="7146568.4957081545"/>
    <n v="21.859539999999999"/>
    <n v="2345444.2060085838"/>
    <s v="China Film Group Corporation (CFGC)"/>
    <n v="105"/>
  </r>
  <r>
    <s v="The East"/>
    <x v="8"/>
    <x v="6"/>
    <x v="33"/>
    <n v="233"/>
    <s v="June 28, 2013 (United Kingdom)"/>
    <x v="8"/>
    <n v="49000"/>
    <s v="Zal Batmanglij"/>
    <s v="Zal Batmanglij"/>
    <s v="Brit Marling"/>
    <s v="United Kingdom"/>
    <n v="6500000"/>
    <n v="2891812"/>
    <n v="3781695.7785407724"/>
    <n v="44.489415384615384"/>
    <n v="1241121.0300429184"/>
    <s v="Dune Entertainment"/>
    <n v="116"/>
  </r>
  <r>
    <s v="The Lunchbox"/>
    <x v="1"/>
    <x v="0"/>
    <x v="33"/>
    <n v="233"/>
    <s v="September 20, 2013 (India)"/>
    <x v="40"/>
    <n v="52000"/>
    <s v="Ritesh Batra"/>
    <s v="Ritesh Batra"/>
    <s v="Irrfan Khan"/>
    <s v="India"/>
    <n v="1000000"/>
    <n v="11621777"/>
    <n v="15198092.068240343"/>
    <n v="1162.1777"/>
    <n v="4987887.1244635191"/>
    <s v="Sikhya Entertainment"/>
    <n v="104"/>
  </r>
  <r>
    <s v="New World"/>
    <x v="4"/>
    <x v="2"/>
    <x v="33"/>
    <n v="233"/>
    <s v="February 21, 2013 (South Korea)"/>
    <x v="37"/>
    <n v="21000"/>
    <s v="Park Hoon-jung"/>
    <s v="Park Hoon-jung"/>
    <s v="Jung-jae Lee"/>
    <s v="South Korea"/>
    <n v="0"/>
    <n v="31673928"/>
    <n v="41420797.689270385"/>
    <n v="0"/>
    <n v="13593960.515021458"/>
    <s v="Sanai Pictures"/>
    <n v="135"/>
  </r>
  <r>
    <s v="Charlie Countryman"/>
    <x v="0"/>
    <x v="2"/>
    <x v="33"/>
    <n v="233"/>
    <s v="September 13, 2013 (Norway)"/>
    <x v="5"/>
    <n v="28000"/>
    <s v="Fredrik Bond"/>
    <s v="Matt Drake"/>
    <s v="Shia LaBeouf"/>
    <s v="United States"/>
    <n v="0"/>
    <n v="443990"/>
    <n v="580616.965665236"/>
    <n v="0"/>
    <n v="190553.64806866951"/>
    <s v="Media Pro Pictures"/>
    <n v="103"/>
  </r>
  <r>
    <s v="Getaway"/>
    <x v="8"/>
    <x v="2"/>
    <x v="33"/>
    <n v="233"/>
    <s v="August 30, 2013 (United States)"/>
    <x v="44"/>
    <n v="23000"/>
    <s v="Courtney Solomon"/>
    <s v="Sean Finegan"/>
    <s v="Ethan Hawke"/>
    <s v="United States"/>
    <n v="18000000"/>
    <n v="11806432"/>
    <n v="15439570.087553646"/>
    <n v="65.591288888888883"/>
    <n v="5067138.1974248923"/>
    <s v="After Dark Films"/>
    <n v="90"/>
  </r>
  <r>
    <s v="Guardians of the Galaxy"/>
    <x v="8"/>
    <x v="2"/>
    <x v="34"/>
    <n v="236.7"/>
    <s v="August 1, 2014 (United States)"/>
    <x v="45"/>
    <n v="1100000"/>
    <s v="James Gunn"/>
    <s v="James Gunn"/>
    <s v="Chris Pratt"/>
    <s v="United States"/>
    <n v="170000000"/>
    <n v="773350147"/>
    <n v="995520869.41656113"/>
    <n v="454.91185117647063"/>
    <n v="326721650.61258978"/>
    <s v="Marvel Studios"/>
    <n v="121"/>
  </r>
  <r>
    <s v="Interstellar"/>
    <x v="8"/>
    <x v="1"/>
    <x v="34"/>
    <n v="236.7"/>
    <s v="November 7, 2014 (United States)"/>
    <x v="60"/>
    <n v="1600000"/>
    <s v="Christopher Nolan"/>
    <s v="Jonathan Nolan"/>
    <s v="Matthew McConaughey"/>
    <s v="United States"/>
    <n v="165000000"/>
    <n v="701729206"/>
    <n v="903324415.15927339"/>
    <n v="425.29042787878791"/>
    <n v="296463542.88128436"/>
    <s v="Paramount Pictures"/>
    <n v="169"/>
  </r>
  <r>
    <s v="John Wick"/>
    <x v="0"/>
    <x v="2"/>
    <x v="34"/>
    <n v="236.7"/>
    <s v="October 24, 2014 (United States)"/>
    <x v="34"/>
    <n v="565000"/>
    <s v="Chad Stahelski"/>
    <s v="Derek Kolstad"/>
    <s v="Keanu Reeves"/>
    <s v="United States"/>
    <n v="20000000"/>
    <n v="86081711"/>
    <n v="110811564.60371779"/>
    <n v="430.40855499999998"/>
    <n v="36367431.770173214"/>
    <s v="Summit Entertainment"/>
    <n v="101"/>
  </r>
  <r>
    <s v="Edge of Tomorrow"/>
    <x v="8"/>
    <x v="2"/>
    <x v="34"/>
    <n v="236.7"/>
    <s v="June 6, 2014 (United States)"/>
    <x v="6"/>
    <n v="620000"/>
    <s v="Doug Liman"/>
    <s v="Christopher McQuarrie"/>
    <s v="Tom Cruise"/>
    <s v="United States"/>
    <n v="178000000"/>
    <n v="370541256"/>
    <n v="476991637.95183778"/>
    <n v="208.16924494382022"/>
    <n v="156544679.34093788"/>
    <s v="Warner Bros."/>
    <n v="113"/>
  </r>
  <r>
    <s v="Gone Girl"/>
    <x v="0"/>
    <x v="0"/>
    <x v="34"/>
    <n v="236.7"/>
    <s v="October 3, 2014 (United States)"/>
    <x v="31"/>
    <n v="893000"/>
    <s v="David Fincher"/>
    <s v="Gillian Flynn"/>
    <s v="Ben Affleck"/>
    <s v="United States"/>
    <n v="61000000"/>
    <n v="369330363"/>
    <n v="475432875.3954373"/>
    <n v="605.45961147540993"/>
    <n v="156033106.46387833"/>
    <s v="Twentieth Century Fox"/>
    <n v="149"/>
  </r>
  <r>
    <s v="Captain America: The Winter Soldier"/>
    <x v="8"/>
    <x v="2"/>
    <x v="34"/>
    <n v="236.7"/>
    <s v="April 4, 2014 (United States)"/>
    <x v="3"/>
    <n v="764000"/>
    <s v="Anthony Russo"/>
    <s v="Christopher Markus"/>
    <s v="Chris Evans"/>
    <s v="United States"/>
    <n v="170000000"/>
    <n v="714421503"/>
    <n v="919662999.42585552"/>
    <n v="420.24794294117652"/>
    <n v="301825730.03802282"/>
    <s v="Marvel Entertainment"/>
    <n v="136"/>
  </r>
  <r>
    <s v="The Grand Budapest Hotel"/>
    <x v="0"/>
    <x v="1"/>
    <x v="34"/>
    <n v="236.7"/>
    <s v="March 28, 2014 (United States)"/>
    <x v="31"/>
    <n v="734000"/>
    <s v="Wes Anderson"/>
    <s v="Stefan Zweig"/>
    <s v="Ralph Fiennes"/>
    <s v="United States"/>
    <n v="25000000"/>
    <n v="172945750"/>
    <n v="222630207.11871567"/>
    <n v="691.78300000000002"/>
    <n v="73065378.115758345"/>
    <s v="Fox Searchlight Pictures"/>
    <n v="99"/>
  </r>
  <r>
    <s v="Whiplash"/>
    <x v="0"/>
    <x v="0"/>
    <x v="34"/>
    <n v="236.7"/>
    <s v="October 15, 2014 (Philippines)"/>
    <x v="55"/>
    <n v="749000"/>
    <s v="Damien Chazelle"/>
    <s v="Damien Chazelle"/>
    <s v="Miles Teller"/>
    <s v="United States"/>
    <n v="3300000"/>
    <n v="49396747"/>
    <n v="63587616.438107312"/>
    <n v="1496.8711212121211"/>
    <n v="20868925.644275453"/>
    <s v="Bold Films"/>
    <n v="106"/>
  </r>
  <r>
    <s v="Kingsman: The Secret Service"/>
    <x v="0"/>
    <x v="2"/>
    <x v="34"/>
    <n v="236.7"/>
    <s v="February 13, 2015 (United States)"/>
    <x v="3"/>
    <n v="607000"/>
    <s v="Matthew Vaughn"/>
    <s v="Jane Goldman"/>
    <s v="Colin Firth"/>
    <s v="United Kingdom"/>
    <n v="81000000"/>
    <n v="414351546"/>
    <n v="533387900.57541192"/>
    <n v="511.54511851851856"/>
    <n v="175053462.61089987"/>
    <s v="Twentieth Century Fox"/>
    <n v="129"/>
  </r>
  <r>
    <s v="Ex Machina"/>
    <x v="0"/>
    <x v="0"/>
    <x v="34"/>
    <n v="236.7"/>
    <s v="April 24, 2015 (United States)"/>
    <x v="3"/>
    <n v="493000"/>
    <s v="Alex Garland"/>
    <s v="Alex Garland"/>
    <s v="Alicia Vikander"/>
    <s v="United Kingdom"/>
    <n v="15000000"/>
    <n v="36869414"/>
    <n v="47461387.603717789"/>
    <n v="245.79609333333332"/>
    <n v="15576431.770173214"/>
    <s v="A24"/>
    <n v="108"/>
  </r>
  <r>
    <s v="Divergent"/>
    <x v="8"/>
    <x v="2"/>
    <x v="34"/>
    <n v="236.7"/>
    <s v="March 21, 2014 (United States)"/>
    <x v="14"/>
    <n v="435000"/>
    <s v="Neil Burger"/>
    <s v="Evan Daugherty"/>
    <s v="Shailene Woodley"/>
    <s v="United States"/>
    <n v="85000000"/>
    <n v="288885818"/>
    <n v="371877941.46430081"/>
    <n v="339.86566823529409"/>
    <n v="122047240.38867766"/>
    <s v="Summit Entertainment"/>
    <n v="139"/>
  </r>
  <r>
    <s v="Nightcrawler"/>
    <x v="0"/>
    <x v="6"/>
    <x v="34"/>
    <n v="236.7"/>
    <s v="October 31, 2014 (United States)"/>
    <x v="40"/>
    <n v="486000"/>
    <s v="Dan Gilroy"/>
    <s v="Dan Gilroy"/>
    <s v="Jake Gyllenhaal"/>
    <s v="United States"/>
    <n v="8500000"/>
    <n v="47398992"/>
    <n v="61015939.427122943"/>
    <n v="557.63519999999994"/>
    <n v="20024922.686945502"/>
    <s v="Bold Films"/>
    <n v="117"/>
  </r>
  <r>
    <s v="The Hobbit: The Battle of the Five Armies"/>
    <x v="8"/>
    <x v="1"/>
    <x v="34"/>
    <n v="236.7"/>
    <s v="December 17, 2014 (United States)"/>
    <x v="34"/>
    <n v="487000"/>
    <s v="Peter Jackson"/>
    <s v="Fran Walsh"/>
    <s v="Ian McKellen"/>
    <s v="New Zealand"/>
    <n v="250000000"/>
    <n v="962182865"/>
    <n v="1238602108.0080271"/>
    <n v="384.87314600000002"/>
    <n v="406498886.77651036"/>
    <s v="New Line Cinema"/>
    <n v="144"/>
  </r>
  <r>
    <s v="The Equalizer"/>
    <x v="0"/>
    <x v="2"/>
    <x v="34"/>
    <n v="236.7"/>
    <s v="September 26, 2014 (United States)"/>
    <x v="13"/>
    <n v="344000"/>
    <s v="Antoine Fuqua"/>
    <s v="Richard Wenk"/>
    <s v="Denzel Washington"/>
    <s v="United States"/>
    <n v="55000000"/>
    <n v="192330738"/>
    <n v="247584181.95437264"/>
    <n v="349.69225090909089"/>
    <n v="81255064.638783276"/>
    <s v="Columbia Pictures"/>
    <n v="132"/>
  </r>
  <r>
    <s v="The Maze Runner"/>
    <x v="8"/>
    <x v="2"/>
    <x v="34"/>
    <n v="236.7"/>
    <s v="September 19, 2014 (United States)"/>
    <x v="8"/>
    <n v="431000"/>
    <s v="Wes Ball"/>
    <s v="Noah Oppenheim"/>
    <s v="Dylan O'Brien"/>
    <s v="United States"/>
    <n v="34000000"/>
    <n v="348319861"/>
    <n v="448386403.23912126"/>
    <n v="1024.4701794117648"/>
    <n v="147156679.76341361"/>
    <s v="Twentieth Century Fox"/>
    <n v="113"/>
  </r>
  <r>
    <s v="Lucy"/>
    <x v="0"/>
    <x v="2"/>
    <x v="34"/>
    <n v="236.7"/>
    <s v="July 25, 2014 (United States)"/>
    <x v="5"/>
    <n v="460000"/>
    <s v="Luc Besson"/>
    <s v="Luc Besson"/>
    <s v="Scarlett Johansson"/>
    <s v="France"/>
    <n v="40000000"/>
    <n v="458863600"/>
    <n v="590687532.4038868"/>
    <n v="1147.1590000000001"/>
    <n v="193858724.1233629"/>
    <s v="EuropaCorp"/>
    <n v="89"/>
  </r>
  <r>
    <s v="Chef"/>
    <x v="0"/>
    <x v="1"/>
    <x v="34"/>
    <n v="236.7"/>
    <s v="May 30, 2014 (United States)"/>
    <x v="4"/>
    <n v="202000"/>
    <s v="Jon Favreau"/>
    <s v="Jon Favreau"/>
    <s v="Jon Favreau"/>
    <s v="United States"/>
    <n v="11000000"/>
    <n v="48428048"/>
    <n v="62340626.217152514"/>
    <n v="440.25498181818182"/>
    <n v="20459673.848753698"/>
    <s v="Aldamisa Entertainment"/>
    <n v="114"/>
  </r>
  <r>
    <s v="What We Do in the Shadows"/>
    <x v="0"/>
    <x v="3"/>
    <x v="34"/>
    <n v="236.7"/>
    <s v="February 13, 2015 (United States)"/>
    <x v="3"/>
    <n v="164000"/>
    <s v="Jemaine Clement"/>
    <s v="Jemaine Clement"/>
    <s v="Jemaine Clement"/>
    <s v="New Zealand"/>
    <n v="1600000"/>
    <n v="7253160"/>
    <n v="9336873.0544993673"/>
    <n v="453.32249999999999"/>
    <n v="3064283.9036755385"/>
    <s v="Unison Films"/>
    <n v="86"/>
  </r>
  <r>
    <s v="The Imitation Game"/>
    <x v="8"/>
    <x v="5"/>
    <x v="34"/>
    <n v="236.7"/>
    <s v="December 25, 2014 (United States)"/>
    <x v="45"/>
    <n v="707000"/>
    <s v="Morten Tyldum"/>
    <s v="Graham Moore"/>
    <s v="Benedict Cumberbatch"/>
    <s v="United Kingdom"/>
    <n v="14000000"/>
    <n v="233555708"/>
    <n v="300652404.84833121"/>
    <n v="1668.2550571428571"/>
    <n v="98671613.012251794"/>
    <s v="Black Bear Pictures"/>
    <n v="114"/>
  </r>
  <r>
    <s v="Fury"/>
    <x v="0"/>
    <x v="2"/>
    <x v="34"/>
    <n v="236.7"/>
    <s v="October 17, 2014 (United States)"/>
    <x v="37"/>
    <n v="442000"/>
    <s v="David Ayer"/>
    <s v="David Ayer"/>
    <s v="Brad Pitt"/>
    <s v="United States"/>
    <n v="68000000"/>
    <n v="211822697"/>
    <n v="272675858.79129702"/>
    <n v="311.50396617647061"/>
    <n v="89489943.810730889"/>
    <s v="Columbia Pictures"/>
    <n v="134"/>
  </r>
  <r>
    <s v="X-Men: Days of Future Past"/>
    <x v="8"/>
    <x v="2"/>
    <x v="34"/>
    <n v="236.7"/>
    <s v="May 23, 2014 (United States)"/>
    <x v="6"/>
    <n v="673000"/>
    <s v="Bryan Singer"/>
    <s v="Simon Kinberg"/>
    <s v="Patrick Stewart"/>
    <s v="United States"/>
    <n v="200000000"/>
    <n v="746045700"/>
    <n v="960372305.83016479"/>
    <n v="373.02285000000001"/>
    <n v="315186185.04435992"/>
    <s v="Twentieth Century Fox"/>
    <n v="132"/>
  </r>
  <r>
    <s v="Predestination"/>
    <x v="0"/>
    <x v="2"/>
    <x v="34"/>
    <n v="236.7"/>
    <s v="January 9, 2015 (United States)"/>
    <x v="24"/>
    <n v="262000"/>
    <s v="Michael Spierig"/>
    <s v="Michael Spierig"/>
    <s v="Ethan Hawke"/>
    <s v="Australia"/>
    <n v="5100000"/>
    <n v="4942449"/>
    <n v="6362332.9543726239"/>
    <n v="96.910764705882357"/>
    <n v="2088064.63878327"/>
    <s v="Screen Australia"/>
    <n v="97"/>
  </r>
  <r>
    <s v="The Purge: Anarchy"/>
    <x v="0"/>
    <x v="2"/>
    <x v="34"/>
    <n v="236.7"/>
    <s v="July 18, 2014 (United States)"/>
    <x v="5"/>
    <n v="143000"/>
    <s v="James DeMonaco"/>
    <s v="James DeMonaco"/>
    <s v="Frank Grillo"/>
    <s v="United States"/>
    <n v="9000000"/>
    <n v="111928365"/>
    <n v="144083535.34220532"/>
    <n v="1243.6485"/>
    <n v="47287015.209125474"/>
    <s v="Universal Pictures"/>
    <n v="103"/>
  </r>
  <r>
    <s v="Birdman or (The Unexpected Virtue of Ignorance)"/>
    <x v="0"/>
    <x v="3"/>
    <x v="34"/>
    <n v="236.7"/>
    <s v="November 14, 2014 (United States)"/>
    <x v="3"/>
    <n v="594000"/>
    <s v="Alejandro G. IÃ±Ã¡rritu"/>
    <s v="Alejandro G. IÃ±Ã¡rritu"/>
    <s v="Michael Keaton"/>
    <s v="United States"/>
    <n v="18000000"/>
    <n v="103215094"/>
    <n v="132867085.5166878"/>
    <n v="573.41718888888886"/>
    <n v="43605869.877482042"/>
    <s v="New Regency Productions"/>
    <n v="119"/>
  </r>
  <r>
    <s v="It Follows"/>
    <x v="0"/>
    <x v="4"/>
    <x v="34"/>
    <n v="236.7"/>
    <s v="March 13, 2015 (United States)"/>
    <x v="8"/>
    <n v="217000"/>
    <s v="David Robert Mitchell"/>
    <s v="David Robert Mitchell"/>
    <s v="Maika Monroe"/>
    <s v="United States"/>
    <n v="1000000"/>
    <n v="21947454"/>
    <n v="28252594.988593157"/>
    <n v="2194.7454000000002"/>
    <n v="9272266.1596958172"/>
    <s v="Northern Lights Films"/>
    <n v="100"/>
  </r>
  <r>
    <s v="Blended"/>
    <x v="8"/>
    <x v="3"/>
    <x v="34"/>
    <n v="236.7"/>
    <s v="May 23, 2014 (United States)"/>
    <x v="16"/>
    <n v="124000"/>
    <s v="Frank Coraci"/>
    <s v="Ivan Menchell"/>
    <s v="Adam Sandler"/>
    <s v="United States"/>
    <n v="40000000"/>
    <n v="127994610"/>
    <n v="164765347.13561469"/>
    <n v="319.98652500000003"/>
    <n v="54074613.434727505"/>
    <s v="Gulfstream Pictures"/>
    <n v="117"/>
  </r>
  <r>
    <s v="Hercules"/>
    <x v="8"/>
    <x v="2"/>
    <x v="34"/>
    <n v="236.7"/>
    <s v="July 25, 2014 (United States)"/>
    <x v="22"/>
    <n v="149000"/>
    <s v="Brett Ratner"/>
    <s v="Ryan J. Condal"/>
    <s v="Dwayne Johnson"/>
    <s v="United States"/>
    <n v="100000000"/>
    <n v="244819862"/>
    <n v="315152564.22222221"/>
    <n v="244.819862"/>
    <n v="103430444.44444445"/>
    <s v="Paramount Pictures"/>
    <n v="98"/>
  </r>
  <r>
    <s v="The Judge"/>
    <x v="0"/>
    <x v="6"/>
    <x v="34"/>
    <n v="236.7"/>
    <s v="October 10, 2014 (United States)"/>
    <x v="34"/>
    <n v="183000"/>
    <s v="David Dobkin"/>
    <s v="Nick Schenk"/>
    <s v="Robert Downey Jr."/>
    <s v="United States"/>
    <n v="50000000"/>
    <n v="84419388"/>
    <n v="108671683.66539924"/>
    <n v="168.838776"/>
    <n v="35665140.684410647"/>
    <s v="Warner Bros."/>
    <n v="141"/>
  </r>
  <r>
    <s v="Annie"/>
    <x v="1"/>
    <x v="3"/>
    <x v="34"/>
    <n v="236.7"/>
    <s v="December 19, 2014 (United States)"/>
    <x v="11"/>
    <n v="35000"/>
    <s v="Will Gluck"/>
    <s v="Will Gluck"/>
    <s v="QuvenzhanÃ© Wallis"/>
    <s v="United States"/>
    <n v="65000000"/>
    <n v="136853506"/>
    <n v="176169257.61808196"/>
    <n v="210.54385538461537"/>
    <n v="57817281.791297004"/>
    <s v="Marcy Media"/>
    <n v="118"/>
  </r>
  <r>
    <s v="Godzilla"/>
    <x v="8"/>
    <x v="2"/>
    <x v="34"/>
    <n v="236.7"/>
    <s v="May 16, 2014 (United States)"/>
    <x v="5"/>
    <n v="394000"/>
    <s v="Gareth Edwards"/>
    <s v="IshirÃ´ Honda"/>
    <s v="Aaron Taylor-Johnson"/>
    <s v="United States"/>
    <n v="160000000"/>
    <n v="524976069"/>
    <n v="675793021.64892268"/>
    <n v="328.110043125"/>
    <n v="221789636.24841571"/>
    <s v="Warner Bros."/>
    <n v="123"/>
  </r>
  <r>
    <s v="The Giver"/>
    <x v="8"/>
    <x v="0"/>
    <x v="34"/>
    <n v="236.7"/>
    <s v="August 15, 2014 (United States)"/>
    <x v="16"/>
    <n v="114000"/>
    <s v="Phillip Noyce"/>
    <s v="Michael Mitnick"/>
    <s v="Brenton Thwaites"/>
    <s v="United States"/>
    <n v="25000000"/>
    <n v="66980456"/>
    <n v="86222834.572032109"/>
    <n v="267.92182400000002"/>
    <n v="28297615.547106043"/>
    <s v="Tonik Productions"/>
    <n v="97"/>
  </r>
  <r>
    <s v="300: Rise of an Empire"/>
    <x v="0"/>
    <x v="2"/>
    <x v="34"/>
    <n v="236.7"/>
    <s v="March 7, 2014 (United States)"/>
    <x v="19"/>
    <n v="286000"/>
    <s v="Noam Murro"/>
    <s v="Zack Snyder"/>
    <s v="Sullivan Stapleton"/>
    <s v="United States"/>
    <n v="110000000"/>
    <n v="337580051"/>
    <n v="434561223.23489648"/>
    <n v="306.89095545454546"/>
    <n v="142619370.93367133"/>
    <s v="Warner Bros."/>
    <n v="102"/>
  </r>
  <r>
    <s v="American Sniper"/>
    <x v="0"/>
    <x v="2"/>
    <x v="34"/>
    <n v="236.7"/>
    <s v="January 16, 2015 (United States)"/>
    <x v="4"/>
    <n v="451000"/>
    <s v="Clint Eastwood"/>
    <s v="Jason Hall"/>
    <s v="Bradley Cooper"/>
    <s v="United States"/>
    <n v="58800000"/>
    <n v="547426372"/>
    <n v="704692925.84875369"/>
    <n v="930.99723129251709"/>
    <n v="231274343.89522603"/>
    <s v="Warner Bros."/>
    <n v="133"/>
  </r>
  <r>
    <s v="Love, Rosie"/>
    <x v="0"/>
    <x v="3"/>
    <x v="34"/>
    <n v="236.7"/>
    <s v="October 22, 2014 (United Kingdom)"/>
    <x v="13"/>
    <n v="127000"/>
    <s v="Christian Ditter"/>
    <s v="Juliette Towhidi"/>
    <s v="Lily Collins"/>
    <s v="Germany"/>
    <n v="0"/>
    <n v="25574387"/>
    <n v="32921485.926911704"/>
    <n v="0"/>
    <n v="10804557.245458387"/>
    <s v="Canyon Creek Films"/>
    <n v="102"/>
  </r>
  <r>
    <s v="Big Hero 6"/>
    <x v="1"/>
    <x v="10"/>
    <x v="34"/>
    <n v="236.7"/>
    <s v="November 7, 2014 (United States)"/>
    <x v="40"/>
    <n v="423000"/>
    <s v="Don Hall"/>
    <s v="Jordan Roberts"/>
    <s v="Ryan Potter"/>
    <s v="United States"/>
    <n v="165000000"/>
    <n v="657869686"/>
    <n v="846864779.56991971"/>
    <n v="398.70890060606058"/>
    <n v="277933961.13223487"/>
    <s v="FortyFour Studios"/>
    <n v="102"/>
  </r>
  <r>
    <s v="The Amazing Spider-Man 2"/>
    <x v="8"/>
    <x v="2"/>
    <x v="34"/>
    <n v="236.7"/>
    <s v="May 2, 2014 (United States)"/>
    <x v="14"/>
    <n v="427000"/>
    <s v="Marc Webb"/>
    <s v="Alex Kurtzman"/>
    <s v="Andrew Garfield"/>
    <s v="United States"/>
    <n v="200000000"/>
    <n v="708982323"/>
    <n v="912661232.86058307"/>
    <n v="354.49116150000003"/>
    <n v="299527808.61850446"/>
    <s v="Marvel Enterprises"/>
    <n v="142"/>
  </r>
  <r>
    <s v="Maleficent"/>
    <x v="1"/>
    <x v="2"/>
    <x v="34"/>
    <n v="236.7"/>
    <s v="May 30, 2014 (United States)"/>
    <x v="9"/>
    <n v="353000"/>
    <s v="Robert Stromberg"/>
    <s v="Linda Woolverton"/>
    <s v="Angelina Jolie"/>
    <s v="United States"/>
    <n v="180000000"/>
    <n v="758411779"/>
    <n v="976290955.05407691"/>
    <n v="421.33987722222219"/>
    <n v="320410553.02070129"/>
    <s v="Jolie Pas"/>
    <n v="97"/>
  </r>
  <r>
    <s v="Into the Woods"/>
    <x v="1"/>
    <x v="1"/>
    <x v="34"/>
    <n v="236.7"/>
    <s v="December 25, 2014 (United States)"/>
    <x v="23"/>
    <n v="135000"/>
    <s v="Rob Marshall"/>
    <s v="James Lapine"/>
    <s v="Anna Kendrick"/>
    <s v="United States"/>
    <n v="50000000"/>
    <n v="212902372"/>
    <n v="274065706.58386141"/>
    <n v="425.80474400000003"/>
    <n v="89946080.270384446"/>
    <s v="BBL Motion Picture Studios"/>
    <n v="125"/>
  </r>
  <r>
    <s v="Unbroken"/>
    <x v="8"/>
    <x v="2"/>
    <x v="34"/>
    <n v="236.7"/>
    <s v="December 25, 2014 (United States)"/>
    <x v="13"/>
    <n v="155000"/>
    <s v="Angelina Jolie"/>
    <s v="Joel Coen"/>
    <s v="Jack O'Connell"/>
    <s v="United States"/>
    <n v="65000000"/>
    <n v="161459297"/>
    <n v="207843885.91423744"/>
    <n v="248.39891846153844"/>
    <n v="68212630.756231517"/>
    <s v="3 Arts Entertainment"/>
    <n v="137"/>
  </r>
  <r>
    <s v="The Lego Movie"/>
    <x v="1"/>
    <x v="10"/>
    <x v="34"/>
    <n v="236.7"/>
    <s v="February 7, 2014 (United States)"/>
    <x v="3"/>
    <n v="331000"/>
    <s v="Christopher Miller"/>
    <s v="Phil Lord"/>
    <s v="Chris Pratt"/>
    <s v="United States"/>
    <n v="60000000"/>
    <n v="468060692"/>
    <n v="602526797.01056194"/>
    <n v="780.10115333333329"/>
    <n v="197744272.07435572"/>
    <s v="Warner Bros."/>
    <n v="100"/>
  </r>
  <r>
    <s v="The Hunger Games: Mockingjay - Part 1"/>
    <x v="8"/>
    <x v="2"/>
    <x v="34"/>
    <n v="236.7"/>
    <s v="November 21, 2014 (United States)"/>
    <x v="14"/>
    <n v="424000"/>
    <s v="Francis Lawrence"/>
    <s v="Peter Craig"/>
    <s v="Jennifer Lawrence"/>
    <s v="United States"/>
    <n v="125000000"/>
    <n v="755356711"/>
    <n v="972358216.48373473"/>
    <n v="604.28536880000001"/>
    <n v="319119861.00549221"/>
    <s v="Lionsgate"/>
    <n v="123"/>
  </r>
  <r>
    <s v="Tusk"/>
    <x v="0"/>
    <x v="3"/>
    <x v="34"/>
    <n v="236.7"/>
    <s v="September 19, 2014 (United States)"/>
    <x v="11"/>
    <n v="48000"/>
    <s v="Kevin Smith"/>
    <s v="Kevin Smith"/>
    <s v="Justin Long"/>
    <s v="Canada"/>
    <n v="3000000"/>
    <n v="1882074"/>
    <n v="2422762.7705956907"/>
    <n v="62.735799999999998"/>
    <n v="795130.54499366286"/>
    <s v="SModcast Pictures"/>
    <n v="102"/>
  </r>
  <r>
    <s v="Night at the Museum: Secret of the Tomb"/>
    <x v="1"/>
    <x v="1"/>
    <x v="34"/>
    <n v="236.7"/>
    <s v="December 19, 2014 (United States)"/>
    <x v="19"/>
    <n v="111000"/>
    <s v="Shawn Levy"/>
    <s v="David Guion"/>
    <s v="Ben Stiller"/>
    <s v="United Kingdom"/>
    <n v="127000000"/>
    <n v="363204635"/>
    <n v="467547326.93071401"/>
    <n v="285.98790157480317"/>
    <n v="153445135.19222644"/>
    <s v="Twentieth Century Fox"/>
    <n v="98"/>
  </r>
  <r>
    <s v="The Fault in Our Stars"/>
    <x v="8"/>
    <x v="0"/>
    <x v="34"/>
    <n v="236.7"/>
    <s v="June 6, 2014 (United States)"/>
    <x v="3"/>
    <n v="352000"/>
    <s v="Josh Boone"/>
    <s v="Scott Neustadter"/>
    <s v="Shailene Woodley"/>
    <s v="United States"/>
    <n v="12000000"/>
    <n v="307166834"/>
    <n v="395410791.38065064"/>
    <n v="2559.7236166666667"/>
    <n v="129770525.55978031"/>
    <s v="Fox 2000 Pictures"/>
    <n v="126"/>
  </r>
  <r>
    <s v="As Above, So Below"/>
    <x v="0"/>
    <x v="4"/>
    <x v="34"/>
    <n v="236.7"/>
    <s v="August 29, 2014 (United States)"/>
    <x v="19"/>
    <n v="83000"/>
    <s v="John Erick Dowdle"/>
    <s v="John Erick Dowdle"/>
    <s v="Perdita Weeks"/>
    <s v="United States"/>
    <n v="5000000"/>
    <n v="41898409"/>
    <n v="53935129.794254333"/>
    <n v="837.96818000000007"/>
    <n v="17701059.991550487"/>
    <s v="Legendary Entertainment"/>
    <n v="93"/>
  </r>
  <r>
    <s v="Annabelle"/>
    <x v="0"/>
    <x v="4"/>
    <x v="34"/>
    <n v="236.7"/>
    <s v="October 3, 2014 (United States)"/>
    <x v="20"/>
    <n v="147000"/>
    <s v="John R. Leonetti"/>
    <s v="Gary Dauberman"/>
    <s v="Ward Horton"/>
    <s v="United States"/>
    <n v="6500000"/>
    <n v="257579282"/>
    <n v="331577554.817913"/>
    <n v="3962.7581846153844"/>
    <n v="108820989.43810731"/>
    <s v="New Line Cinema"/>
    <n v="99"/>
  </r>
  <r>
    <s v="Boyhood"/>
    <x v="0"/>
    <x v="0"/>
    <x v="34"/>
    <n v="236.7"/>
    <s v="August 15, 2014 (United States)"/>
    <x v="6"/>
    <n v="341000"/>
    <s v="Richard Linklater"/>
    <s v="Richard Linklater"/>
    <s v="Ellar Coltrane"/>
    <s v="United States"/>
    <n v="4000000"/>
    <n v="48137666"/>
    <n v="61966822.265314743"/>
    <n v="1203.44165"/>
    <n v="20336994.507815801"/>
    <s v="IFC Productions"/>
    <n v="165"/>
  </r>
  <r>
    <s v="The Theory of Everything"/>
    <x v="8"/>
    <x v="5"/>
    <x v="34"/>
    <n v="236.7"/>
    <s v="November 26, 2014 (United States)"/>
    <x v="3"/>
    <n v="417000"/>
    <s v="James Marsh"/>
    <s v="Anthony McCarten"/>
    <s v="Eddie Redmayne"/>
    <s v="United Kingdom"/>
    <n v="15000000"/>
    <n v="123726688"/>
    <n v="159271321.64596537"/>
    <n v="824.8445866666666"/>
    <n v="52271520.067596115"/>
    <s v="Working Title Films"/>
    <n v="123"/>
  </r>
  <r>
    <s v="The Expendables 3"/>
    <x v="8"/>
    <x v="2"/>
    <x v="34"/>
    <n v="236.7"/>
    <s v="August 15, 2014 (United States)"/>
    <x v="10"/>
    <n v="173000"/>
    <s v="Patrick Hughes"/>
    <s v="Sylvester Stallone"/>
    <s v="Sylvester Stallone"/>
    <s v="France"/>
    <n v="80000000"/>
    <n v="214657577"/>
    <n v="276325152.98648077"/>
    <n v="268.32197124999999"/>
    <n v="90687611.744824678"/>
    <s v="Lionsgate"/>
    <n v="126"/>
  </r>
  <r>
    <s v="The Interview"/>
    <x v="0"/>
    <x v="2"/>
    <x v="34"/>
    <n v="236.7"/>
    <s v="December 24, 2014 (United States)"/>
    <x v="16"/>
    <n v="313000"/>
    <s v="Evan Goldberg"/>
    <s v="Dan Sterling"/>
    <s v="James Franco"/>
    <s v="United States"/>
    <n v="44000000"/>
    <n v="11782625"/>
    <n v="15167578.527672159"/>
    <n v="26.778693181818181"/>
    <n v="4977872.8348119985"/>
    <s v="Columbia Pictures"/>
    <n v="112"/>
  </r>
  <r>
    <s v="The Drop"/>
    <x v="0"/>
    <x v="6"/>
    <x v="34"/>
    <n v="236.7"/>
    <s v="September 12, 2014 (United States)"/>
    <x v="12"/>
    <n v="146000"/>
    <s v="MichaÃ«l R. Roskam"/>
    <s v="Dennis Lehane"/>
    <s v="Tom Hardy"/>
    <s v="United States"/>
    <n v="12600000"/>
    <n v="18658381"/>
    <n v="24018625.647232786"/>
    <n v="148.08238888888889"/>
    <n v="7882712.7165187998"/>
    <s v="Big Screen Productions"/>
    <n v="106"/>
  </r>
  <r>
    <s v="Transformers: Age of Extinction"/>
    <x v="8"/>
    <x v="2"/>
    <x v="34"/>
    <n v="236.7"/>
    <s v="June 27, 2014 (United States)"/>
    <x v="41"/>
    <n v="302000"/>
    <s v="Michael Bay"/>
    <s v="Ehren Kruger"/>
    <s v="Mark Wahlberg"/>
    <s v="United States"/>
    <n v="210000000"/>
    <n v="1104054072"/>
    <n v="1421230569.2370088"/>
    <n v="525.74003428571427"/>
    <n v="466436025.34854245"/>
    <s v="Paramount Pictures"/>
    <n v="165"/>
  </r>
  <r>
    <s v="Inherent Vice"/>
    <x v="0"/>
    <x v="3"/>
    <x v="34"/>
    <n v="236.7"/>
    <s v="January 9, 2015 (United States)"/>
    <x v="17"/>
    <n v="97000"/>
    <s v="Paul Thomas Anderson"/>
    <s v="Paul Thomas Anderson"/>
    <s v="Joaquin Phoenix"/>
    <s v="United States"/>
    <n v="20000000"/>
    <n v="14710975"/>
    <n v="18937195.109843686"/>
    <n v="73.554874999999996"/>
    <n v="6215029.5732995356"/>
    <s v="Ghoulardi Film Company"/>
    <n v="148"/>
  </r>
  <r>
    <s v="Neighbors"/>
    <x v="0"/>
    <x v="3"/>
    <x v="34"/>
    <n v="236.7"/>
    <s v="May 9, 2014 (United States)"/>
    <x v="21"/>
    <n v="294000"/>
    <s v="Nicholas Stoller"/>
    <s v="Andrew Jay Cohen"/>
    <s v="Seth Rogen"/>
    <s v="United States"/>
    <n v="18000000"/>
    <n v="270665134"/>
    <n v="348422755.93493873"/>
    <n v="1503.6951888888889"/>
    <n v="114349444.02196874"/>
    <s v="Good Universe"/>
    <n v="97"/>
  </r>
  <r>
    <s v="The Babadook"/>
    <x v="4"/>
    <x v="0"/>
    <x v="34"/>
    <n v="236.7"/>
    <s v="November 28, 2014 (United States)"/>
    <x v="8"/>
    <n v="203000"/>
    <s v="Jennifer Kent"/>
    <s v="Jennifer Kent"/>
    <s v="Essie Davis"/>
    <s v="Australia"/>
    <n v="2000000"/>
    <n v="10312540"/>
    <n v="13275162.391212506"/>
    <n v="515.62700000000007"/>
    <n v="4356797.634136037"/>
    <s v="Screen Australia"/>
    <n v="94"/>
  </r>
  <r>
    <s v="Sex Tape"/>
    <x v="0"/>
    <x v="3"/>
    <x v="34"/>
    <n v="236.7"/>
    <s v="July 18, 2014 (United States)"/>
    <x v="27"/>
    <n v="109000"/>
    <s v="Jake Kasdan"/>
    <s v="Kate Angelo"/>
    <s v="Jason Segel"/>
    <s v="United States"/>
    <n v="40000000"/>
    <n v="126069509"/>
    <n v="162287196.41867343"/>
    <n v="315.17377249999998"/>
    <n v="53261305.027460918"/>
    <s v="Columbia Pictures"/>
    <n v="94"/>
  </r>
  <r>
    <s v="The Other Woman"/>
    <x v="8"/>
    <x v="3"/>
    <x v="34"/>
    <n v="236.7"/>
    <s v="April 25, 2014 (United States)"/>
    <x v="22"/>
    <n v="133000"/>
    <s v="Nick Cassavetes"/>
    <s v="Melissa K. Stack"/>
    <s v="Cameron Diaz"/>
    <s v="United States"/>
    <n v="40000000"/>
    <n v="196710396"/>
    <n v="253222043.35107732"/>
    <n v="491.77598999999998"/>
    <n v="83105363.751584291"/>
    <s v="Twentieth Century Fox"/>
    <n v="109"/>
  </r>
  <r>
    <s v="Wild Tales"/>
    <x v="0"/>
    <x v="3"/>
    <x v="34"/>
    <n v="236.7"/>
    <s v="August 21, 2014 (Argentina)"/>
    <x v="31"/>
    <n v="184000"/>
    <s v="DamiÃ¡n Szifron"/>
    <s v="GermÃ¡n Servidio"/>
    <s v="DarÃ­o Grandinetti"/>
    <s v="Argentina"/>
    <n v="3300000"/>
    <n v="30642704"/>
    <n v="39445846.678495988"/>
    <n v="928.56678787878786"/>
    <n v="12945798.056611745"/>
    <s v="Kramer &amp; Sigman Films"/>
    <n v="122"/>
  </r>
  <r>
    <s v="Wild"/>
    <x v="0"/>
    <x v="1"/>
    <x v="34"/>
    <n v="236.7"/>
    <s v="December 19, 2014 (United States)"/>
    <x v="12"/>
    <n v="123000"/>
    <s v="Jean-Marc VallÃ©e"/>
    <s v="Nick Hornby"/>
    <s v="Reese Witherspoon"/>
    <s v="United States"/>
    <n v="15000000"/>
    <n v="52501541"/>
    <n v="67584366.466835663"/>
    <n v="350.01027333333332"/>
    <n v="22180625.686523024"/>
    <s v="Bob Industries"/>
    <n v="115"/>
  </r>
  <r>
    <s v="Foxcatcher"/>
    <x v="0"/>
    <x v="5"/>
    <x v="34"/>
    <n v="236.7"/>
    <s v="January 16, 2015 (United States)"/>
    <x v="9"/>
    <n v="137000"/>
    <s v="Bennett Miller"/>
    <s v="E. Max Frye"/>
    <s v="Steve Carell"/>
    <s v="United States"/>
    <n v="24000000"/>
    <n v="19206513"/>
    <n v="24724226.91634981"/>
    <n v="80.027137499999995"/>
    <n v="8114285.1711026616"/>
    <s v="Annapurna Pictures"/>
    <n v="134"/>
  </r>
  <r>
    <s v="The Guest"/>
    <x v="0"/>
    <x v="2"/>
    <x v="34"/>
    <n v="236.7"/>
    <s v="September 5, 2014 (United Kingdom)"/>
    <x v="17"/>
    <n v="95000"/>
    <s v="Adam Wingard"/>
    <s v="Simon Barrett"/>
    <s v="Dan Stevens"/>
    <s v="United States"/>
    <n v="5000000"/>
    <n v="2700051"/>
    <n v="3475731.050697085"/>
    <n v="54.001019999999997"/>
    <n v="1140705.9569074779"/>
    <s v="HanWay Films"/>
    <n v="100"/>
  </r>
  <r>
    <s v="Teenage Mutant Ninja Turtles"/>
    <x v="8"/>
    <x v="2"/>
    <x v="34"/>
    <n v="236.7"/>
    <s v="August 8, 2014 (United States)"/>
    <x v="1"/>
    <n v="203000"/>
    <s v="Jonathan Liebesman"/>
    <s v="Josh Appelbaum"/>
    <s v="Megan Fox"/>
    <s v="United States"/>
    <n v="125000000"/>
    <n v="485004754"/>
    <n v="624338608.12758768"/>
    <n v="388.00380319999999"/>
    <n v="204902726.65821716"/>
    <s v="Paramount Pictures"/>
    <n v="101"/>
  </r>
  <r>
    <s v="RoboCop"/>
    <x v="8"/>
    <x v="2"/>
    <x v="34"/>
    <n v="236.7"/>
    <s v="February 12, 2014 (United States)"/>
    <x v="10"/>
    <n v="219000"/>
    <s v="JosÃ© Padilha"/>
    <s v="Joshua Zetumer"/>
    <s v="Joel Kinnaman"/>
    <s v="United States"/>
    <n v="100000000"/>
    <n v="242688965"/>
    <n v="312409495.71398395"/>
    <n v="242.68896500000002"/>
    <n v="102530192.22644699"/>
    <s v="Metro-Goldwyn-Mayer (MGM)"/>
    <n v="117"/>
  </r>
  <r>
    <s v="22 Jump Street"/>
    <x v="0"/>
    <x v="2"/>
    <x v="34"/>
    <n v="236.7"/>
    <s v="June 13, 2014 (United States)"/>
    <x v="9"/>
    <n v="354000"/>
    <s v="Phil Lord"/>
    <s v="Michael Bacall"/>
    <s v="Channing Tatum"/>
    <s v="United States"/>
    <n v="50000000"/>
    <n v="331333876"/>
    <n v="426520625.33671314"/>
    <n v="662.66775200000006"/>
    <n v="139980513.73046049"/>
    <s v="Columbia Pictures"/>
    <n v="112"/>
  </r>
  <r>
    <s v="Dawn of the Planet of the Apes"/>
    <x v="8"/>
    <x v="2"/>
    <x v="34"/>
    <n v="236.7"/>
    <s v="July 11, 2014 (United States)"/>
    <x v="37"/>
    <n v="419000"/>
    <s v="Matt Reeves"/>
    <s v="Mark Bomback"/>
    <s v="Gary Oldman"/>
    <s v="United States"/>
    <n v="170000000"/>
    <n v="710644566"/>
    <n v="914801010.81622314"/>
    <n v="418.02621529411761"/>
    <n v="300230065.90621042"/>
    <s v="Chernin Entertainment"/>
    <n v="130"/>
  </r>
  <r>
    <s v="Sin City: A Dame to Kill for"/>
    <x v="0"/>
    <x v="2"/>
    <x v="34"/>
    <n v="236.7"/>
    <s v="August 22, 2014 (United States)"/>
    <x v="16"/>
    <n v="155000"/>
    <s v="Frank Miller"/>
    <s v="Frank Miller"/>
    <s v="Mickey Rourke"/>
    <s v="United States"/>
    <n v="65000000"/>
    <n v="39407616"/>
    <n v="50728773.110266164"/>
    <n v="60.627101538461538"/>
    <n v="16648760.456273764"/>
    <s v="Aldamisa Entertainment"/>
    <n v="102"/>
  </r>
  <r>
    <s v="Brick Mansions"/>
    <x v="8"/>
    <x v="2"/>
    <x v="34"/>
    <n v="236.7"/>
    <s v="April 25, 2014 (United States)"/>
    <x v="46"/>
    <n v="41000"/>
    <s v="Camille Delamarre"/>
    <s v="Luc Besson"/>
    <s v="Paul Walker"/>
    <s v="France"/>
    <n v="28000000"/>
    <n v="71416730"/>
    <n v="91933576.810308412"/>
    <n v="255.05974999999998"/>
    <n v="30171833.544571187"/>
    <s v="Relativity Media"/>
    <n v="90"/>
  </r>
  <r>
    <s v="Vampire Academy"/>
    <x v="8"/>
    <x v="2"/>
    <x v="34"/>
    <n v="236.7"/>
    <s v="February 7, 2014 (United States)"/>
    <x v="30"/>
    <n v="53000"/>
    <s v="Mark Waters"/>
    <s v="Richelle Mead"/>
    <s v="Zoey Deutch"/>
    <s v="United States"/>
    <n v="30000000"/>
    <n v="15642346"/>
    <n v="20136133.613012254"/>
    <n v="52.141153333333335"/>
    <n v="6608511.1956062531"/>
    <s v="Angry Films"/>
    <n v="104"/>
  </r>
  <r>
    <s v="The Monuments Men"/>
    <x v="8"/>
    <x v="3"/>
    <x v="34"/>
    <n v="236.7"/>
    <s v="February 7, 2014 (United States)"/>
    <x v="10"/>
    <n v="127000"/>
    <s v="George Clooney"/>
    <s v="George Clooney"/>
    <s v="George Clooney"/>
    <s v="United States"/>
    <n v="70000000"/>
    <n v="156706638"/>
    <n v="201725866.49176174"/>
    <n v="223.8666257142857"/>
    <n v="66204747.782002538"/>
    <s v="Columbia Pictures"/>
    <n v="118"/>
  </r>
  <r>
    <s v="Honeymoon"/>
    <x v="0"/>
    <x v="0"/>
    <x v="34"/>
    <n v="236.7"/>
    <s v="September 12, 2014 (United States)"/>
    <x v="46"/>
    <n v="25000"/>
    <s v="Leigh Janiak"/>
    <s v="Phil Graziadei"/>
    <s v="Rose Leslie"/>
    <s v="United States"/>
    <n v="1000000"/>
    <n v="24343"/>
    <n v="31336.341782847489"/>
    <n v="2.4342999999999999"/>
    <n v="10284.326151246303"/>
    <s v="Fewlas Entertainment"/>
    <n v="87"/>
  </r>
  <r>
    <s v="Dumb and Dumber to"/>
    <x v="8"/>
    <x v="3"/>
    <x v="34"/>
    <n v="236.7"/>
    <s v="November 14, 2014 (United States)"/>
    <x v="41"/>
    <n v="131000"/>
    <s v="Bobby Farrelly"/>
    <s v="Sean Anders"/>
    <s v="Jim Carrey"/>
    <s v="United States"/>
    <n v="40000000"/>
    <n v="169837010"/>
    <n v="218628377.46937051"/>
    <n v="424.59252500000002"/>
    <n v="71752010.984368399"/>
    <s v="Universal Pictures"/>
    <n v="109"/>
  </r>
  <r>
    <s v="Before We Go"/>
    <x v="8"/>
    <x v="3"/>
    <x v="34"/>
    <n v="236.7"/>
    <s v="July 21, 2015 (United States)"/>
    <x v="8"/>
    <n v="54000"/>
    <s v="Chris Evans"/>
    <s v="Ronald Bass"/>
    <s v="Chris Evans"/>
    <s v="United States"/>
    <n v="0"/>
    <n v="462875"/>
    <n v="595851.34136037179"/>
    <n v="0"/>
    <n v="195553.44317701733"/>
    <s v="G4 Productions"/>
    <n v="95"/>
  </r>
  <r>
    <s v="How to Train Your Dragon 2"/>
    <x v="1"/>
    <x v="10"/>
    <x v="34"/>
    <n v="236.7"/>
    <s v="June 13, 2014 (United States)"/>
    <x v="40"/>
    <n v="313000"/>
    <s v="Dean DeBlois"/>
    <s v="Dean DeBlois"/>
    <s v="Jay Baruchel"/>
    <s v="United States"/>
    <n v="145000000"/>
    <n v="621537519"/>
    <n v="800094981.15462613"/>
    <n v="428.64656482758619"/>
    <n v="262584503.16856781"/>
    <s v="DreamWorks Animation"/>
    <n v="102"/>
  </r>
  <r>
    <s v="Noah"/>
    <x v="8"/>
    <x v="2"/>
    <x v="34"/>
    <n v="236.7"/>
    <s v="March 28, 2014 (United States)"/>
    <x v="46"/>
    <n v="246000"/>
    <s v="Darren Aronofsky"/>
    <s v="Darren Aronofsky"/>
    <s v="Russell Crowe"/>
    <s v="United States"/>
    <n v="125000000"/>
    <n v="359200044"/>
    <n v="462392283.08745247"/>
    <n v="287.36003519999997"/>
    <n v="151753292.7756654"/>
    <s v="Paramount Pictures"/>
    <n v="138"/>
  </r>
  <r>
    <s v="A Walk Among the Tombstones"/>
    <x v="0"/>
    <x v="2"/>
    <x v="34"/>
    <n v="236.7"/>
    <s v="September 19, 2014 (United States)"/>
    <x v="16"/>
    <n v="115000"/>
    <s v="Scott Frank"/>
    <s v="Lawrence Block"/>
    <s v="Liam Neeson"/>
    <s v="United States"/>
    <n v="28000000"/>
    <n v="58834384"/>
    <n v="75736530.649767637"/>
    <n v="210.12279999999998"/>
    <n v="24856098.014364175"/>
    <s v="1984 Private Defense Contractors"/>
    <n v="114"/>
  </r>
  <r>
    <s v="Need for Speed"/>
    <x v="8"/>
    <x v="2"/>
    <x v="34"/>
    <n v="236.7"/>
    <s v="March 14, 2014 (United States)"/>
    <x v="5"/>
    <n v="165000"/>
    <s v="Scott Waugh"/>
    <s v="George Gatins"/>
    <s v="Aaron Paul"/>
    <s v="United States"/>
    <n v="66000000"/>
    <n v="203277636"/>
    <n v="261675942.9201521"/>
    <n v="307.99641818181817"/>
    <n v="85879863.117870718"/>
    <s v="Dreamworks Pictures"/>
    <n v="132"/>
  </r>
  <r>
    <s v="Rio 2"/>
    <x v="2"/>
    <x v="10"/>
    <x v="34"/>
    <n v="236.7"/>
    <s v="April 11, 2014 (United States)"/>
    <x v="21"/>
    <n v="83000"/>
    <s v="Carlos Saldanha"/>
    <s v="Don Rhymer"/>
    <s v="Jesse Eisenberg"/>
    <s v="United States"/>
    <n v="103000000"/>
    <n v="498781117"/>
    <n v="642072692.6485002"/>
    <n v="484.25351165048545"/>
    <n v="210722905.3654415"/>
    <s v="Twentieth Century Fox Animation"/>
    <n v="101"/>
  </r>
  <r>
    <s v="Seventh Son"/>
    <x v="8"/>
    <x v="2"/>
    <x v="34"/>
    <n v="236.7"/>
    <s v="February 6, 2015 (United States)"/>
    <x v="30"/>
    <n v="74000"/>
    <s v="Sergei Bodrov"/>
    <s v="Charles Leavitt"/>
    <s v="Ben Barnes"/>
    <s v="United States"/>
    <n v="95000000"/>
    <n v="114178613"/>
    <n v="146980242.42120829"/>
    <n v="120.18801368421053"/>
    <n v="48237690.325306296"/>
    <s v="Beijing Skywheel Entertainment Co."/>
    <n v="102"/>
  </r>
  <r>
    <s v="Exodus: Gods and Kings"/>
    <x v="8"/>
    <x v="2"/>
    <x v="34"/>
    <n v="236.7"/>
    <s v="December 12, 2014 (United States)"/>
    <x v="22"/>
    <n v="162000"/>
    <s v="Ridley Scott"/>
    <s v="Adam Cooper"/>
    <s v="Christian Bale"/>
    <s v="United Kingdom"/>
    <n v="140000000"/>
    <n v="268175631"/>
    <n v="345218059.8466413"/>
    <n v="191.55402214285715"/>
    <n v="113297689.48035488"/>
    <s v="Chernin Entertainment"/>
    <n v="150"/>
  </r>
  <r>
    <s v="A Million Ways to Die in the West"/>
    <x v="0"/>
    <x v="3"/>
    <x v="34"/>
    <n v="236.7"/>
    <s v="May 30, 2014 (United States)"/>
    <x v="10"/>
    <n v="181000"/>
    <s v="Seth MacFarlane"/>
    <s v="Seth MacFarlane"/>
    <s v="Seth MacFarlane"/>
    <s v="United States"/>
    <n v="40000000"/>
    <n v="87189756"/>
    <n v="112237932.62864386"/>
    <n v="217.97439"/>
    <n v="36835553.865652725"/>
    <s v="Bluegrass Films"/>
    <n v="116"/>
  </r>
  <r>
    <s v="Sabotage"/>
    <x v="0"/>
    <x v="2"/>
    <x v="34"/>
    <n v="236.7"/>
    <s v="March 28, 2014 (United States)"/>
    <x v="46"/>
    <n v="61000"/>
    <s v="David Ayer"/>
    <s v="Skip Woods"/>
    <s v="Arnold Schwarzenegger"/>
    <s v="United States"/>
    <n v="35000000"/>
    <n v="22126842"/>
    <n v="28483518.197718631"/>
    <n v="63.219548571428575"/>
    <n v="9348053.2319391631"/>
    <s v="Open Road Films (II)"/>
    <n v="109"/>
  </r>
  <r>
    <s v="Paddington"/>
    <x v="1"/>
    <x v="10"/>
    <x v="34"/>
    <n v="236.7"/>
    <s v="January 16, 2015 (United States)"/>
    <x v="13"/>
    <n v="103000"/>
    <s v="Paul King"/>
    <s v="Paul King"/>
    <s v="Hugh Bonneville"/>
    <s v="United Kingdom"/>
    <n v="55000000"/>
    <n v="282377683"/>
    <n v="363500126.78538233"/>
    <n v="513.41396909090906"/>
    <n v="119297711.44909167"/>
    <s v="StudioCanal"/>
    <n v="95"/>
  </r>
  <r>
    <s v="Non-Stop"/>
    <x v="8"/>
    <x v="2"/>
    <x v="34"/>
    <n v="236.7"/>
    <s v="February 28, 2014 (United States)"/>
    <x v="15"/>
    <n v="254000"/>
    <s v="Jaume Collet-Serra"/>
    <s v="John W. Richardson"/>
    <s v="Liam Neeson"/>
    <s v="United Kingdom"/>
    <n v="50000000"/>
    <n v="222809600"/>
    <n v="286819117.5327419"/>
    <n v="445.61919999999998"/>
    <n v="94131643.430502743"/>
    <s v="StudioCanal"/>
    <n v="106"/>
  </r>
  <r>
    <s v="The Best of Me"/>
    <x v="8"/>
    <x v="0"/>
    <x v="34"/>
    <n v="236.7"/>
    <s v="October 17, 2014 (United States)"/>
    <x v="17"/>
    <n v="68000"/>
    <s v="Michael Hoffman"/>
    <s v="Nicholas Sparks"/>
    <s v="James Marsden"/>
    <s v="United States"/>
    <n v="26000000"/>
    <n v="38609668"/>
    <n v="49701587.831009716"/>
    <n v="148.49872307692306"/>
    <n v="16311646.810308408"/>
    <s v="DiNovi Pictures"/>
    <n v="118"/>
  </r>
  <r>
    <s v="Horrible Bosses 2"/>
    <x v="0"/>
    <x v="3"/>
    <x v="34"/>
    <n v="236.7"/>
    <s v="November 26, 2014 (United States)"/>
    <x v="21"/>
    <n v="162000"/>
    <s v="Sean Anders"/>
    <s v="Sean Anders"/>
    <s v="Jason Bateman"/>
    <s v="United States"/>
    <n v="42000000"/>
    <n v="107645357"/>
    <n v="138570089.8939586"/>
    <n v="256.29846904761905"/>
    <n v="45477548.373468526"/>
    <s v="BenderSpink"/>
    <n v="108"/>
  </r>
  <r>
    <s v="This Is Where I Leave You"/>
    <x v="0"/>
    <x v="3"/>
    <x v="34"/>
    <n v="236.7"/>
    <s v="September 19, 2014 (United States)"/>
    <x v="14"/>
    <n v="75000"/>
    <s v="Shawn Levy"/>
    <s v="Jonathan Tropper"/>
    <s v="Jason Bateman"/>
    <s v="United States"/>
    <n v="19800000"/>
    <n v="41296320"/>
    <n v="53160070.570342205"/>
    <n v="208.56727272727272"/>
    <n v="17446692.015209127"/>
    <s v="21 Laps Entertainment"/>
    <n v="103"/>
  </r>
  <r>
    <s v="Into the Storm"/>
    <x v="8"/>
    <x v="2"/>
    <x v="34"/>
    <n v="236.7"/>
    <s v="August 8, 2014 (United States)"/>
    <x v="1"/>
    <n v="66000"/>
    <s v="Steven Quale"/>
    <s v="John Swetnam"/>
    <s v="Richard Armitage"/>
    <s v="United States"/>
    <n v="50000000"/>
    <n v="161502194"/>
    <n v="207899106.51373047"/>
    <n v="323.00438800000001"/>
    <n v="68230753.696662441"/>
    <s v="Broken Road Productions"/>
    <n v="89"/>
  </r>
  <r>
    <s v="Penguins of Madagascar"/>
    <x v="1"/>
    <x v="10"/>
    <x v="34"/>
    <n v="236.7"/>
    <s v="November 26, 2014 (United States)"/>
    <x v="17"/>
    <n v="83000"/>
    <s v="Eric Darnell"/>
    <s v="Michael Colton"/>
    <s v="Tom McGrath"/>
    <s v="United States"/>
    <n v="132000000"/>
    <n v="373515621"/>
    <n v="480820488.88339674"/>
    <n v="282.96637954545452"/>
    <n v="157801276.2991128"/>
    <s v="DreamWorks Animation"/>
    <n v="92"/>
  </r>
  <r>
    <s v="Jack Ryan: Shadow Recruit"/>
    <x v="8"/>
    <x v="2"/>
    <x v="34"/>
    <n v="236.7"/>
    <s v="January 17, 2014 (United States)"/>
    <x v="19"/>
    <n v="126000"/>
    <s v="Kenneth Branagh"/>
    <s v="Adam Cozad"/>
    <s v="Chris Pine"/>
    <s v="United States"/>
    <n v="60000000"/>
    <n v="135503748"/>
    <n v="174431736.44106466"/>
    <n v="225.83958000000001"/>
    <n v="57247041.825095057"/>
    <s v="Paramount Pictures"/>
    <n v="105"/>
  </r>
  <r>
    <s v="Mommy"/>
    <x v="0"/>
    <x v="0"/>
    <x v="34"/>
    <n v="236.7"/>
    <s v="October 8, 2014 (Belgium)"/>
    <x v="31"/>
    <n v="53000"/>
    <s v="Xavier Dolan"/>
    <s v="Xavier Dolan"/>
    <s v="Anne Dorval"/>
    <s v="Canada"/>
    <n v="0"/>
    <n v="13156856"/>
    <n v="16936603.393324886"/>
    <n v="0"/>
    <n v="5558452.049007182"/>
    <s v="Les Films SÃ©ville"/>
    <n v="139"/>
  </r>
  <r>
    <s v="Testament of Youth"/>
    <x v="8"/>
    <x v="5"/>
    <x v="34"/>
    <n v="236.7"/>
    <s v="January 16, 2015 (United Kingdom)"/>
    <x v="4"/>
    <n v="27000"/>
    <s v="James Kent"/>
    <s v="Vera Brittain"/>
    <s v="Alicia Vikander"/>
    <s v="United Kingdom"/>
    <n v="0"/>
    <n v="5874883"/>
    <n v="7562639.839881707"/>
    <n v="0"/>
    <n v="2481995.352767216"/>
    <s v="BBC Films"/>
    <n v="129"/>
  </r>
  <r>
    <s v="Cooties"/>
    <x v="0"/>
    <x v="2"/>
    <x v="34"/>
    <n v="236.7"/>
    <s v="September 18, 2015 (United States)"/>
    <x v="46"/>
    <n v="24000"/>
    <s v="Jonathan Milott"/>
    <s v="Leigh Whannell"/>
    <s v="Elijah Wood"/>
    <s v="United States"/>
    <n v="0"/>
    <n v="485544"/>
    <n v="625032.77059569082"/>
    <n v="0"/>
    <n v="205130.54499366286"/>
    <s v="SpectreVision"/>
    <n v="88"/>
  </r>
  <r>
    <s v="The Book of Life"/>
    <x v="1"/>
    <x v="10"/>
    <x v="34"/>
    <n v="236.7"/>
    <s v="October 17, 2014 (United States)"/>
    <x v="4"/>
    <n v="66000"/>
    <s v="Jorge R. GutiÃ©rrez"/>
    <s v="Jorge R. GutiÃ©rrez"/>
    <s v="Diego Luna"/>
    <s v="United States"/>
    <n v="50000000"/>
    <n v="99783556"/>
    <n v="128449723.33417828"/>
    <n v="199.56711199999998"/>
    <n v="42156128.432615124"/>
    <s v="Reel FX Creative Studios"/>
    <n v="95"/>
  </r>
  <r>
    <s v="Goodnight Mommy"/>
    <x v="0"/>
    <x v="4"/>
    <x v="34"/>
    <n v="236.7"/>
    <s v="September 11, 2015 (United States)"/>
    <x v="17"/>
    <n v="47000"/>
    <s v="Severin Fiala"/>
    <s v="Veronika Franz"/>
    <s v="Lukas Schwarz"/>
    <s v="Austria"/>
    <n v="0"/>
    <n v="2193474"/>
    <n v="2823622.8466413184"/>
    <n v="0"/>
    <n v="926689.48035487963"/>
    <s v="Ulrich Seidl Film Produktion GmbH"/>
    <n v="99"/>
  </r>
  <r>
    <s v="The November Man"/>
    <x v="0"/>
    <x v="2"/>
    <x v="34"/>
    <n v="236.7"/>
    <s v="August 27, 2014 (United States)"/>
    <x v="21"/>
    <n v="65000"/>
    <s v="Roger Donaldson"/>
    <s v="Michael Finch"/>
    <s v="Pierce Brosnan"/>
    <s v="United States"/>
    <n v="15000000"/>
    <n v="39661919"/>
    <n v="51056133.161385722"/>
    <n v="264.41279333333335"/>
    <n v="16756197.296155471"/>
    <s v="Relativity Media"/>
    <n v="108"/>
  </r>
  <r>
    <s v="Dracula Untold"/>
    <x v="8"/>
    <x v="2"/>
    <x v="34"/>
    <n v="236.7"/>
    <s v="October 10, 2014 (United States)"/>
    <x v="21"/>
    <n v="184000"/>
    <s v="Gary Shore"/>
    <s v="Matt Sazama"/>
    <s v="Luke Evans"/>
    <s v="United States"/>
    <n v="70000000"/>
    <n v="217124280"/>
    <n v="279500499.01140684"/>
    <n v="310.17754285714284"/>
    <n v="91729733.840304181"/>
    <s v="Universal Pictures"/>
    <n v="92"/>
  </r>
  <r>
    <s v="Unfriended"/>
    <x v="0"/>
    <x v="4"/>
    <x v="34"/>
    <n v="236.7"/>
    <s v="April 17, 2015 (United States)"/>
    <x v="30"/>
    <n v="71000"/>
    <s v="Levan Gabriadze"/>
    <s v="Nelson Greaves"/>
    <s v="Heather Sossaman"/>
    <s v="United States"/>
    <n v="1000000"/>
    <n v="62882090"/>
    <n v="80947075.720321089"/>
    <n v="6288.2089999999998"/>
    <n v="26566155.471060414"/>
    <s v="Bazelevs Production"/>
    <n v="83"/>
  </r>
  <r>
    <s v="I Origins"/>
    <x v="0"/>
    <x v="0"/>
    <x v="34"/>
    <n v="236.7"/>
    <s v="September 19, 2014 (South Africa)"/>
    <x v="34"/>
    <n v="119000"/>
    <s v="Mike Cahill"/>
    <s v="Mike Cahill"/>
    <s v="Michael Pitt"/>
    <s v="United States"/>
    <n v="1000000"/>
    <n v="481234"/>
    <n v="619484.57879171951"/>
    <n v="48.123399999999997"/>
    <n v="203309.67469370511"/>
    <s v="Verisimilitude"/>
    <n v="106"/>
  </r>
  <r>
    <s v="Transcendence"/>
    <x v="8"/>
    <x v="2"/>
    <x v="34"/>
    <n v="236.7"/>
    <s v="April 18, 2014 (United States)"/>
    <x v="19"/>
    <n v="220000"/>
    <s v="Wally Pfister"/>
    <s v="Jack Paglen"/>
    <s v="Johnny Depp"/>
    <s v="United Kingdom"/>
    <n v="100000000"/>
    <n v="103039258"/>
    <n v="132640734.73848754"/>
    <n v="103.039258"/>
    <n v="43531583.43895226"/>
    <s v="Alcon Entertainment"/>
    <n v="119"/>
  </r>
  <r>
    <s v="Endless Love"/>
    <x v="8"/>
    <x v="0"/>
    <x v="34"/>
    <n v="236.7"/>
    <s v="February 14, 2014 (United States)"/>
    <x v="21"/>
    <n v="42000"/>
    <s v="Shana Feste"/>
    <s v="Shana Feste"/>
    <s v="Gabriella Wilde"/>
    <s v="United States"/>
    <n v="20000000"/>
    <n v="34718173"/>
    <n v="44692130.600337982"/>
    <n v="173.59086500000001"/>
    <n v="14667584.706379384"/>
    <s v="Bluegrass Films"/>
    <n v="104"/>
  </r>
  <r>
    <s v="Just Before I Go"/>
    <x v="0"/>
    <x v="3"/>
    <x v="34"/>
    <n v="236.7"/>
    <s v="April 24, 2015 (United States)"/>
    <x v="5"/>
    <n v="18000"/>
    <s v="Courteney Cox"/>
    <s v="David Flebotte"/>
    <s v="Seann William Scott"/>
    <s v="United States"/>
    <n v="0"/>
    <n v="10970"/>
    <n v="14121.499788762147"/>
    <n v="0"/>
    <n v="4634.5585128855091"/>
    <s v="New Artists Alliance"/>
    <n v="95"/>
  </r>
  <r>
    <s v="Before I Go to Sleep"/>
    <x v="0"/>
    <x v="0"/>
    <x v="34"/>
    <n v="236.7"/>
    <s v="October 31, 2014 (United States)"/>
    <x v="5"/>
    <n v="75000"/>
    <s v="Rowan Joffe"/>
    <s v="Rowan Joffe"/>
    <s v="Nicole Kidman"/>
    <s v="United Kingdom"/>
    <n v="22000000"/>
    <n v="17669776"/>
    <n v="22746010.761301227"/>
    <n v="80.317163636363631"/>
    <n v="7465051.1195606254"/>
    <s v="Scott Free Productions"/>
    <n v="92"/>
  </r>
  <r>
    <s v="The Good Lie"/>
    <x v="8"/>
    <x v="5"/>
    <x v="34"/>
    <n v="236.7"/>
    <s v="November 7, 2014 (South Africa)"/>
    <x v="34"/>
    <n v="28000"/>
    <s v="Philippe Falardeau"/>
    <s v="Margaret Nagle"/>
    <s v="Reese Witherspoon"/>
    <s v="Kenya"/>
    <n v="20000000"/>
    <n v="3396345"/>
    <n v="4372058.8149556406"/>
    <n v="16.981725000000001"/>
    <n v="1434873.257287706"/>
    <s v="Alcon Entertainment"/>
    <n v="110"/>
  </r>
  <r>
    <s v="Deliver Us from Evil"/>
    <x v="0"/>
    <x v="2"/>
    <x v="34"/>
    <n v="236.7"/>
    <s v="July 2, 2014 (United States)"/>
    <x v="19"/>
    <n v="73000"/>
    <s v="Scott Derrickson"/>
    <s v="Scott Derrickson"/>
    <s v="Eric Bana"/>
    <s v="United States"/>
    <n v="30000000"/>
    <n v="87937815"/>
    <n v="113200896.62230672"/>
    <n v="293.12605000000002"/>
    <n v="37151590.621039294"/>
    <s v="Screen Gems"/>
    <n v="118"/>
  </r>
  <r>
    <s v="The Raid 2"/>
    <x v="0"/>
    <x v="2"/>
    <x v="34"/>
    <n v="236.7"/>
    <s v="April 11, 2014 (United States)"/>
    <x v="45"/>
    <n v="117000"/>
    <s v="Gareth Evans"/>
    <s v="Gareth Evans"/>
    <s v="Iko Uwais"/>
    <s v="Indonesia"/>
    <n v="4500000"/>
    <n v="6566916"/>
    <n v="8453482.4892268702"/>
    <n v="145.93146666666667"/>
    <n v="2774362.4841571609"/>
    <s v="Sony Pictures Classics"/>
    <n v="150"/>
  </r>
  <r>
    <s v="Taken 3"/>
    <x v="8"/>
    <x v="2"/>
    <x v="34"/>
    <n v="236.7"/>
    <s v="January 9, 2015 (United States)"/>
    <x v="22"/>
    <n v="183000"/>
    <s v="Olivier Megaton"/>
    <s v="Luc Besson"/>
    <s v="Liam Neeson"/>
    <s v="France"/>
    <n v="48000000"/>
    <n v="326479141"/>
    <n v="420271205.16561049"/>
    <n v="680.16487708333329"/>
    <n v="137929506.12589777"/>
    <s v="EuropaCorp"/>
    <n v="108"/>
  </r>
  <r>
    <s v="Pompeii"/>
    <x v="8"/>
    <x v="2"/>
    <x v="34"/>
    <n v="236.7"/>
    <s v="February 21, 2014 (United States)"/>
    <x v="30"/>
    <n v="108000"/>
    <s v="Paul W.S. Anderson"/>
    <s v="Janet Scott Batchler"/>
    <s v="Kit Harington"/>
    <s v="Canada"/>
    <n v="100000000"/>
    <n v="117831631"/>
    <n v="151682712.14913392"/>
    <n v="117.831631"/>
    <n v="49781001.689902827"/>
    <s v="TriStar Pictures"/>
    <n v="105"/>
  </r>
  <r>
    <s v="Kill Me Three Times"/>
    <x v="0"/>
    <x v="2"/>
    <x v="34"/>
    <n v="236.7"/>
    <s v="April 10, 2015 (United States)"/>
    <x v="23"/>
    <n v="22000"/>
    <s v="Kriv Stenders"/>
    <s v="James McFarland"/>
    <s v="Simon Pegg"/>
    <s v="United States"/>
    <n v="0"/>
    <n v="101807"/>
    <n v="131054.4693705112"/>
    <n v="0"/>
    <n v="43010.984368398815"/>
    <s v="Cargo Entertainment"/>
    <n v="90"/>
  </r>
  <r>
    <s v="Ride Along"/>
    <x v="8"/>
    <x v="2"/>
    <x v="34"/>
    <n v="236.7"/>
    <s v="January 17, 2014 (United States)"/>
    <x v="19"/>
    <n v="106000"/>
    <s v="Tim Story"/>
    <s v="Greg Coolidge"/>
    <s v="Ice Cube"/>
    <s v="United States"/>
    <n v="25000000"/>
    <n v="154468902"/>
    <n v="198845265.90367556"/>
    <n v="617.87560800000006"/>
    <n v="65259358.681875795"/>
    <s v="Universal Pictures"/>
    <n v="99"/>
  </r>
  <r>
    <s v="That Awkward Moment"/>
    <x v="0"/>
    <x v="3"/>
    <x v="34"/>
    <n v="236.7"/>
    <s v="January 31, 2014 (United States)"/>
    <x v="10"/>
    <n v="99000"/>
    <s v="Tom Gormican"/>
    <s v="Tom Gormican"/>
    <s v="Zac Efron"/>
    <s v="United States"/>
    <n v="8000000"/>
    <n v="45640143"/>
    <n v="58751802.163498104"/>
    <n v="570.50178749999998"/>
    <n v="19281851.711026616"/>
    <s v="Treehouse Pictures"/>
    <n v="94"/>
  </r>
  <r>
    <s v="The Homesman"/>
    <x v="0"/>
    <x v="0"/>
    <x v="34"/>
    <n v="236.7"/>
    <s v="May 18, 2014 (France)"/>
    <x v="14"/>
    <n v="32000"/>
    <s v="Tommy Lee Jones"/>
    <s v="Tommy Lee Jones"/>
    <s v="Tommy Lee Jones"/>
    <s v="United States"/>
    <n v="16000000"/>
    <n v="3819421"/>
    <n v="4916677.5610477403"/>
    <n v="23.871381250000002"/>
    <n v="1613612.5897760878"/>
    <s v="EuropaCorp"/>
    <n v="122"/>
  </r>
  <r>
    <s v="Black Sea"/>
    <x v="0"/>
    <x v="1"/>
    <x v="34"/>
    <n v="236.7"/>
    <s v="January 23, 2015 (United States)"/>
    <x v="5"/>
    <n v="36000"/>
    <s v="Kevin Macdonald"/>
    <s v="Dennis Kelly"/>
    <s v="Jude Law"/>
    <s v="United Kingdom"/>
    <n v="0"/>
    <n v="4070789"/>
    <n v="5240259.4351499788"/>
    <n v="0"/>
    <n v="1719809.4634558512"/>
    <s v="Focus Features"/>
    <n v="114"/>
  </r>
  <r>
    <s v="Men, Women &amp; Children"/>
    <x v="0"/>
    <x v="3"/>
    <x v="34"/>
    <n v="236.7"/>
    <s v="October 17, 2014 (United States)"/>
    <x v="17"/>
    <n v="31000"/>
    <s v="Jason Reitman"/>
    <s v="Chad Kultgen"/>
    <s v="Kaitlyn Dever"/>
    <s v="United States"/>
    <n v="16000000"/>
    <n v="1705908"/>
    <n v="2195987.1888466412"/>
    <n v="10.661925"/>
    <n v="720704.68948035489"/>
    <s v="Paramount Pictures"/>
    <n v="119"/>
  </r>
  <r>
    <s v="Let's Be Cops"/>
    <x v="0"/>
    <x v="2"/>
    <x v="34"/>
    <n v="236.7"/>
    <s v="August 13, 2014 (United States)"/>
    <x v="5"/>
    <n v="129000"/>
    <s v="Luke Greenfield"/>
    <s v="Luke Greenfield"/>
    <s v="Jake Johnson"/>
    <s v="United States"/>
    <n v="17000000"/>
    <n v="138224951"/>
    <n v="177934696.11195606"/>
    <n v="813.08794705882349"/>
    <n v="58396683.988170683"/>
    <s v="Genre Films"/>
    <n v="104"/>
  </r>
  <r>
    <s v="A Most Violent Year"/>
    <x v="0"/>
    <x v="2"/>
    <x v="34"/>
    <n v="236.7"/>
    <s v="January 30, 2015 (United States)"/>
    <x v="9"/>
    <n v="68000"/>
    <s v="J.C. Chandor"/>
    <s v="J.C. Chandor"/>
    <s v="Oscar Isaac"/>
    <s v="United States"/>
    <n v="20000000"/>
    <n v="12007070"/>
    <n v="15456502.868610056"/>
    <n v="60.035350000000001"/>
    <n v="5072695.3950147871"/>
    <s v="Before The Door Pictures"/>
    <n v="125"/>
  </r>
  <r>
    <s v="PK"/>
    <x v="4"/>
    <x v="3"/>
    <x v="34"/>
    <n v="236.7"/>
    <s v="December 19, 2014 (India)"/>
    <x v="31"/>
    <n v="169000"/>
    <s v="Rajkumar Hirani"/>
    <s v="Rajkumar Hirani"/>
    <s v="Aamir Khan"/>
    <s v="India"/>
    <n v="0"/>
    <n v="100370104"/>
    <n v="129204776.88550909"/>
    <n v="0"/>
    <n v="42403930.713983946"/>
    <s v="Rajkumar Hirani Films"/>
    <n v="153"/>
  </r>
  <r>
    <s v="A Little Chaos"/>
    <x v="0"/>
    <x v="0"/>
    <x v="34"/>
    <n v="236.7"/>
    <s v="June 26, 2015 (United States)"/>
    <x v="16"/>
    <n v="22000"/>
    <s v="Alan Rickman"/>
    <s v="Jeremy Brock"/>
    <s v="Kate Winslet"/>
    <s v="United Kingdom"/>
    <n v="0"/>
    <n v="10084623"/>
    <n v="12981768.602027884"/>
    <n v="0"/>
    <n v="4260508.2382762991"/>
    <s v="BBC Films"/>
    <n v="112"/>
  </r>
  <r>
    <s v="The Loft"/>
    <x v="0"/>
    <x v="16"/>
    <x v="34"/>
    <n v="236.7"/>
    <s v="January 30, 2015 (United States)"/>
    <x v="21"/>
    <n v="53000"/>
    <s v="Erik Van Looy"/>
    <s v="Bart De Pauw"/>
    <s v="Karl Urban"/>
    <s v="Belgium"/>
    <n v="14000000"/>
    <n v="11020402"/>
    <n v="14186381.45078158"/>
    <n v="78.717157142857147"/>
    <n v="4655852.1335023232"/>
    <s v="Open Road Films"/>
    <n v="108"/>
  </r>
  <r>
    <s v="A Most Wanted Man"/>
    <x v="0"/>
    <x v="6"/>
    <x v="34"/>
    <n v="236.7"/>
    <s v="August 1, 2014 (United States)"/>
    <x v="8"/>
    <n v="74000"/>
    <s v="Anton Corbijn"/>
    <s v="Andrew Bovell"/>
    <s v="Philip Seymour Hoffman"/>
    <s v="United Kingdom"/>
    <n v="15000000"/>
    <n v="36233517"/>
    <n v="46642807.899873257"/>
    <n v="241.55677999999997"/>
    <n v="15307780.735107731"/>
    <s v="Lionsgate"/>
    <n v="122"/>
  </r>
  <r>
    <s v="Clown"/>
    <x v="0"/>
    <x v="4"/>
    <x v="34"/>
    <n v="236.7"/>
    <s v="June 17, 2016 (United States)"/>
    <x v="46"/>
    <n v="23000"/>
    <s v="Jon Watts"/>
    <s v="Christopher Ford"/>
    <s v="Andy Powers"/>
    <s v="United States"/>
    <n v="1500000"/>
    <n v="4381603"/>
    <n v="5640365.1630756231"/>
    <n v="292.10686666666669"/>
    <n v="1851120.8280523871"/>
    <s v="Cross Creek Pictures"/>
    <n v="100"/>
  </r>
  <r>
    <s v="The Signal"/>
    <x v="8"/>
    <x v="0"/>
    <x v="34"/>
    <n v="236.7"/>
    <s v="July 10, 2014 (Germany)"/>
    <x v="10"/>
    <n v="64000"/>
    <s v="William Eubank"/>
    <s v="Carlyle Eubank"/>
    <s v="Brenton Thwaites"/>
    <s v="United States"/>
    <n v="4000000"/>
    <n v="2595622"/>
    <n v="3341301.3240388678"/>
    <n v="64.890550000000005"/>
    <n v="1096587.2412336292"/>
    <s v="Automatik Entertainment"/>
    <n v="97"/>
  </r>
  <r>
    <s v="The Hundred-Foot Journey"/>
    <x v="1"/>
    <x v="3"/>
    <x v="34"/>
    <n v="236.7"/>
    <s v="August 8, 2014 (United States)"/>
    <x v="4"/>
    <n v="79000"/>
    <s v="Lasse HallstrÃ¶m"/>
    <s v="Steven Knight"/>
    <s v="Helen Mirren"/>
    <s v="United States"/>
    <n v="22000000"/>
    <n v="89514453"/>
    <n v="115230476.67553866"/>
    <n v="406.88387727272726"/>
    <n v="37817681.875792146"/>
    <s v="Amblin Entertainment"/>
    <n v="122"/>
  </r>
  <r>
    <s v="Beyond the Lights"/>
    <x v="8"/>
    <x v="0"/>
    <x v="34"/>
    <n v="236.7"/>
    <s v="November 14, 2014 (United States)"/>
    <x v="15"/>
    <n v="16000"/>
    <s v="Gina Prince-Bythewood"/>
    <s v="Gina Prince-Bythewood"/>
    <s v="Gugu Mbatha-Raw"/>
    <s v="United States"/>
    <n v="7000000"/>
    <n v="14618727"/>
    <n v="18818445.783269964"/>
    <n v="208.83895714285714"/>
    <n v="6176057.0342205325"/>
    <s v="Black Entertainment Television (BET)"/>
    <n v="116"/>
  </r>
  <r>
    <s v="Maps to the Stars"/>
    <x v="0"/>
    <x v="3"/>
    <x v="34"/>
    <n v="236.7"/>
    <s v="February 27, 2015 (United States)"/>
    <x v="19"/>
    <n v="39000"/>
    <s v="David Cronenberg"/>
    <s v="Bruce Wagner"/>
    <s v="Julianne Moore"/>
    <s v="Canada"/>
    <n v="15000000"/>
    <n v="4510934"/>
    <n v="5806850.8229826791"/>
    <n v="30.072893333333333"/>
    <n v="1905760.0337980567"/>
    <s v="Prospero Pictures"/>
    <n v="111"/>
  </r>
  <r>
    <s v="If I Stay"/>
    <x v="8"/>
    <x v="0"/>
    <x v="34"/>
    <n v="236.7"/>
    <s v="August 22, 2014 (United States)"/>
    <x v="17"/>
    <n v="118000"/>
    <s v="R.J. Cutler"/>
    <s v="Shauna Cross"/>
    <s v="ChloÃ« Grace Moretz"/>
    <s v="United States"/>
    <n v="11000000"/>
    <n v="78274843"/>
    <n v="100761912.38741022"/>
    <n v="711.58948181818187"/>
    <n v="33069219.687367976"/>
    <s v="DiNovi Pictures"/>
    <n v="107"/>
  </r>
  <r>
    <s v="She's Funny That Way"/>
    <x v="0"/>
    <x v="3"/>
    <x v="34"/>
    <n v="236.7"/>
    <s v="August 21, 2015 (United States)"/>
    <x v="10"/>
    <n v="25000"/>
    <s v="Peter Bogdanovich"/>
    <s v="Louise Stratten"/>
    <s v="Imogen Poots"/>
    <s v="United States"/>
    <n v="0"/>
    <n v="6034851"/>
    <n v="7768564.0038022818"/>
    <n v="0"/>
    <n v="2549577.9467680608"/>
    <s v="Lagniappe Films"/>
    <n v="93"/>
  </r>
  <r>
    <s v="'71"/>
    <x v="0"/>
    <x v="2"/>
    <x v="34"/>
    <n v="236.7"/>
    <s v="October 10, 2014 (United Kingdom)"/>
    <x v="13"/>
    <n v="53000"/>
    <s v="Yann Demange"/>
    <s v="Gregory Burke"/>
    <s v="Jack O'Connell"/>
    <s v="United Kingdom"/>
    <n v="0"/>
    <n v="3062178"/>
    <n v="3941891.1558935363"/>
    <n v="0"/>
    <n v="1293695.8174904943"/>
    <s v="Film 4"/>
    <n v="99"/>
  </r>
  <r>
    <s v="Still Alice"/>
    <x v="8"/>
    <x v="0"/>
    <x v="34"/>
    <n v="236.7"/>
    <s v="February 20, 2015 (United States)"/>
    <x v="24"/>
    <n v="129000"/>
    <s v="Richard Glatzer"/>
    <s v="Richard Glatzer"/>
    <s v="Julianne Moore"/>
    <s v="United States"/>
    <n v="5000000"/>
    <n v="44779195"/>
    <n v="57643518.024926066"/>
    <n v="895.58389999999997"/>
    <n v="18918122.095479511"/>
    <s v="Lutzus-Brown"/>
    <n v="101"/>
  </r>
  <r>
    <s v="3 Days to Kill"/>
    <x v="8"/>
    <x v="2"/>
    <x v="34"/>
    <n v="236.7"/>
    <s v="February 21, 2014 (United States)"/>
    <x v="19"/>
    <n v="90000"/>
    <s v="McG"/>
    <s v="Adi Hasak"/>
    <s v="Kevin Costner"/>
    <s v="United States"/>
    <n v="28000000"/>
    <n v="53260230"/>
    <n v="68561014.283903673"/>
    <n v="190.21510714285714"/>
    <n v="22501153.358681876"/>
    <s v="Relativity Media"/>
    <n v="117"/>
  </r>
  <r>
    <s v="Spring"/>
    <x v="4"/>
    <x v="4"/>
    <x v="34"/>
    <n v="236.7"/>
    <s v="March 20, 2015 (United States)"/>
    <x v="17"/>
    <n v="26000"/>
    <s v="Justin Benson"/>
    <s v="Justin Benson"/>
    <s v="Lou Taylor Pucci"/>
    <s v="United States"/>
    <n v="0"/>
    <n v="49970"/>
    <n v="64325.555555555555"/>
    <n v="0"/>
    <n v="21111.111111111109"/>
    <s v="Rustic Films"/>
    <n v="109"/>
  </r>
  <r>
    <s v="Love &amp; Mercy"/>
    <x v="8"/>
    <x v="5"/>
    <x v="34"/>
    <n v="236.7"/>
    <s v="June 19, 2015 (United States)"/>
    <x v="34"/>
    <n v="37000"/>
    <s v="Bill Pohlad"/>
    <s v="Oren Moverman"/>
    <s v="John Cusack"/>
    <s v="United States"/>
    <n v="10000000"/>
    <n v="28641776"/>
    <n v="36870085.11702577"/>
    <n v="286.41775999999999"/>
    <n v="12100454.583861427"/>
    <s v="River Road Entertainment"/>
    <n v="121"/>
  </r>
  <r>
    <s v="Big Eyes"/>
    <x v="8"/>
    <x v="5"/>
    <x v="34"/>
    <n v="236.7"/>
    <s v="December 25, 2014 (United States)"/>
    <x v="9"/>
    <n v="88000"/>
    <s v="Tim Burton"/>
    <s v="Scott Alexander"/>
    <s v="Amy Adams"/>
    <s v="United States"/>
    <n v="10000000"/>
    <n v="29253166"/>
    <n v="37657117.364596538"/>
    <n v="292.53165999999999"/>
    <n v="12358752.006759612"/>
    <s v="The Weinstein Company"/>
    <n v="106"/>
  </r>
  <r>
    <s v="Addicted"/>
    <x v="0"/>
    <x v="0"/>
    <x v="34"/>
    <n v="236.7"/>
    <s v="October 10, 2014 (United States)"/>
    <x v="27"/>
    <n v="10000"/>
    <s v="Bille Woodruff"/>
    <s v="Christina Welsh"/>
    <s v="Sharon Leal"/>
    <s v="United States"/>
    <n v="5000000"/>
    <n v="17534314"/>
    <n v="22571632.766370934"/>
    <n v="350.68628000000001"/>
    <n v="7407821.7152513731"/>
    <s v="Codeblack Entertainment"/>
    <n v="106"/>
  </r>
  <r>
    <s v="The Water Diviner"/>
    <x v="0"/>
    <x v="0"/>
    <x v="34"/>
    <n v="236.7"/>
    <s v="December 26, 2014 (Australia)"/>
    <x v="9"/>
    <n v="73000"/>
    <s v="Russell Crowe"/>
    <s v="Andrew Knight"/>
    <s v="Russell Crowe"/>
    <s v="Australia"/>
    <n v="22500000"/>
    <n v="38176317"/>
    <n v="49143742.24714829"/>
    <n v="169.67251999999999"/>
    <n v="16128566.539923955"/>
    <s v="Fear of God Films"/>
    <n v="111"/>
  </r>
  <r>
    <s v="Selma"/>
    <x v="8"/>
    <x v="5"/>
    <x v="34"/>
    <n v="236.7"/>
    <s v="January 9, 2015 (United States)"/>
    <x v="24"/>
    <n v="88000"/>
    <s v="Ava DuVernay"/>
    <s v="Paul Webb"/>
    <s v="David Oyelowo"/>
    <s v="United Kingdom"/>
    <n v="20000000"/>
    <n v="66787908"/>
    <n v="85974970.712294042"/>
    <n v="333.93953999999997"/>
    <n v="28216268.694550063"/>
    <s v="PathÃ©"/>
    <n v="128"/>
  </r>
  <r>
    <s v="Veronica Mars"/>
    <x v="8"/>
    <x v="6"/>
    <x v="34"/>
    <n v="236.7"/>
    <s v="March 13, 2014 (Germany)"/>
    <x v="8"/>
    <n v="51000"/>
    <s v="Rob Thomas"/>
    <s v="Rob Thomas"/>
    <s v="Kristen Bell"/>
    <s v="United States"/>
    <n v="6000000"/>
    <n v="3485383"/>
    <n v="4486675.9615547108"/>
    <n v="58.089716666666668"/>
    <n v="1472489.6493451626"/>
    <s v="Warner Bros. Digital Distribution"/>
    <n v="107"/>
  </r>
  <r>
    <s v="Million Dollar Arm"/>
    <x v="1"/>
    <x v="5"/>
    <x v="34"/>
    <n v="236.7"/>
    <s v="May 16, 2014 (United States)"/>
    <x v="9"/>
    <n v="44000"/>
    <s v="Craig Gillespie"/>
    <s v="Tom McCarthy"/>
    <s v="Jon Hamm"/>
    <s v="United States"/>
    <n v="25000000"/>
    <n v="38483455"/>
    <n v="49539115.920997046"/>
    <n v="153.93382"/>
    <n v="16258324.88381918"/>
    <s v="Walt Disney Pictures"/>
    <n v="124"/>
  </r>
  <r>
    <s v="The One I Love"/>
    <x v="0"/>
    <x v="3"/>
    <x v="34"/>
    <n v="236.7"/>
    <s v="August 8, 2014 (United States)"/>
    <x v="12"/>
    <n v="37000"/>
    <s v="Charlie McDowell"/>
    <s v="Justin Lader"/>
    <s v="Mark Duplass"/>
    <s v="United States"/>
    <n v="100000"/>
    <n v="596933"/>
    <n v="768421.99028305872"/>
    <n v="596.93299999999999"/>
    <n v="252189.6915927334"/>
    <s v="RADiUS-TWC"/>
    <n v="91"/>
  </r>
  <r>
    <s v="Jersey Boys"/>
    <x v="0"/>
    <x v="5"/>
    <x v="34"/>
    <n v="236.7"/>
    <s v="June 20, 2014 (United States)"/>
    <x v="8"/>
    <n v="33000"/>
    <s v="Clint Eastwood"/>
    <s v="Marshall Brickman"/>
    <s v="John Lloyd Young"/>
    <s v="United States"/>
    <n v="40000000"/>
    <n v="67647013"/>
    <n v="87080882.387410223"/>
    <n v="169.11753249999998"/>
    <n v="28579219.687367976"/>
    <s v="Four Seasons Partnership"/>
    <n v="134"/>
  </r>
  <r>
    <s v="Walk of Shame"/>
    <x v="0"/>
    <x v="3"/>
    <x v="34"/>
    <n v="236.7"/>
    <s v="May 1, 2014 (Israel)"/>
    <x v="22"/>
    <n v="52000"/>
    <s v="Steven Brill"/>
    <s v="Steven Brill"/>
    <s v="Elizabeth Banks"/>
    <s v="United States"/>
    <n v="0"/>
    <n v="8122990"/>
    <n v="10456590.844951415"/>
    <n v="0"/>
    <n v="3431765.9484579638"/>
    <s v="Focus World"/>
    <n v="95"/>
  </r>
  <r>
    <s v="Draft Day"/>
    <x v="8"/>
    <x v="0"/>
    <x v="34"/>
    <n v="236.7"/>
    <s v="April 11, 2014 (United States)"/>
    <x v="8"/>
    <n v="56000"/>
    <s v="Ivan Reitman"/>
    <s v="Scott Rothman"/>
    <s v="Kevin Costner"/>
    <s v="United States"/>
    <n v="25000000"/>
    <n v="29824199"/>
    <n v="38392198.71271652"/>
    <n v="119.296796"/>
    <n v="12599999.577524293"/>
    <s v="Summit Entertainment"/>
    <n v="110"/>
  </r>
  <r>
    <s v="And So It Goes"/>
    <x v="8"/>
    <x v="3"/>
    <x v="34"/>
    <n v="236.7"/>
    <s v="July 25, 2014 (United States)"/>
    <x v="1"/>
    <n v="13000"/>
    <s v="Rob Reiner"/>
    <s v="Mark Andrus"/>
    <s v="Michael Douglas"/>
    <s v="United States"/>
    <n v="18000000"/>
    <n v="25419147"/>
    <n v="32721648.039290242"/>
    <n v="141.21748333333332"/>
    <n v="10738972.116603296"/>
    <s v="ASIG Productions"/>
    <n v="94"/>
  </r>
  <r>
    <s v="A Haunted House 2"/>
    <x v="0"/>
    <x v="3"/>
    <x v="34"/>
    <n v="236.7"/>
    <s v="April 18, 2014 (United States)"/>
    <x v="32"/>
    <n v="20000"/>
    <s v="Michael Tiddes"/>
    <s v="Marlon Wayans"/>
    <s v="Marlon Wayans"/>
    <s v="United States"/>
    <n v="4000000"/>
    <n v="25358716"/>
    <n v="32643856.211237855"/>
    <n v="633.96789999999999"/>
    <n v="10713441.487114491"/>
    <s v="Baby Way Productions"/>
    <n v="86"/>
  </r>
  <r>
    <s v="The Gambler"/>
    <x v="0"/>
    <x v="6"/>
    <x v="34"/>
    <n v="236.7"/>
    <s v="December 25, 2014 (United States)"/>
    <x v="10"/>
    <n v="68000"/>
    <s v="Rupert Wyatt"/>
    <s v="William Monahan"/>
    <s v="Mark Wahlberg"/>
    <s v="United States"/>
    <n v="25000000"/>
    <n v="39280992"/>
    <n v="50565772.126742713"/>
    <n v="157.12396799999999"/>
    <n v="16595264.892268695"/>
    <s v="Paramount Pictures"/>
    <n v="111"/>
  </r>
  <r>
    <s v="Cake"/>
    <x v="0"/>
    <x v="0"/>
    <x v="34"/>
    <n v="236.7"/>
    <s v="January 23, 2015 (United States)"/>
    <x v="5"/>
    <n v="36000"/>
    <s v="Daniel Barnz"/>
    <s v="Patrick Tobin"/>
    <s v="Jennifer Aniston"/>
    <s v="United States"/>
    <n v="7000000"/>
    <n v="2433850"/>
    <n v="3133054.9007182089"/>
    <n v="34.769285714285715"/>
    <n v="1028242.5010561893"/>
    <s v="Cinelou Films"/>
    <n v="102"/>
  </r>
  <r>
    <s v="I, Frankenstein"/>
    <x v="8"/>
    <x v="2"/>
    <x v="34"/>
    <n v="236.7"/>
    <s v="January 24, 2014 (United States)"/>
    <x v="27"/>
    <n v="79000"/>
    <s v="Stuart Beattie"/>
    <s v="Stuart Beattie"/>
    <s v="Aaron Eckhart"/>
    <s v="United States"/>
    <n v="65000000"/>
    <n v="76801179"/>
    <n v="98864889.06337136"/>
    <n v="118.15566"/>
    <n v="32446632.446134347"/>
    <s v="Hopscotch Features"/>
    <n v="92"/>
  </r>
  <r>
    <s v="Muppets Most Wanted"/>
    <x v="1"/>
    <x v="1"/>
    <x v="34"/>
    <n v="236.7"/>
    <s v="March 21, 2014 (United States)"/>
    <x v="5"/>
    <n v="33000"/>
    <s v="James Bobin"/>
    <s v="James Bobin"/>
    <s v="Ricky Gervais"/>
    <s v="United States"/>
    <n v="50000000"/>
    <n v="80383113"/>
    <n v="103475853.5323194"/>
    <n v="160.76622599999999"/>
    <n v="33959912.54752852"/>
    <s v="Walt Disney Pictures"/>
    <n v="107"/>
  </r>
  <r>
    <s v="Two Night Stand"/>
    <x v="0"/>
    <x v="3"/>
    <x v="34"/>
    <n v="236.7"/>
    <s v="September 26, 2014 (United States)"/>
    <x v="5"/>
    <n v="67000"/>
    <s v="Max Nichols"/>
    <s v="Mark Hammer"/>
    <s v="Miles Teller"/>
    <s v="United States"/>
    <n v="0"/>
    <n v="492332"/>
    <n v="633770.85086607526"/>
    <n v="0"/>
    <n v="207998.31009716942"/>
    <s v="Apartment Two"/>
    <n v="86"/>
  </r>
  <r>
    <s v="Son of a Gun"/>
    <x v="0"/>
    <x v="2"/>
    <x v="34"/>
    <n v="236.7"/>
    <s v="December 11, 2014 (United States)"/>
    <x v="5"/>
    <n v="27000"/>
    <s v="Julius Avery"/>
    <s v="Julius Avery"/>
    <s v="Ewan McGregor"/>
    <s v="Australia"/>
    <n v="0"/>
    <n v="660241"/>
    <n v="849917.33291085763"/>
    <n v="0"/>
    <n v="278935.78369243769"/>
    <s v="Screen Australia"/>
    <n v="108"/>
  </r>
  <r>
    <s v="Pawn Sacrifice"/>
    <x v="8"/>
    <x v="5"/>
    <x v="34"/>
    <n v="236.7"/>
    <s v="September 25, 2015 (United States)"/>
    <x v="9"/>
    <n v="42000"/>
    <s v="Edward Zwick"/>
    <s v="Steven Knight"/>
    <s v="Tobey Maguire"/>
    <s v="United States"/>
    <n v="19000000"/>
    <n v="5578519"/>
    <n v="7181135.3582594004"/>
    <n v="29.360626315789474"/>
    <n v="2356788.7621461768"/>
    <s v="Gail Katz Productions"/>
    <n v="115"/>
  </r>
  <r>
    <s v="Left Behind"/>
    <x v="8"/>
    <x v="2"/>
    <x v="34"/>
    <n v="236.7"/>
    <s v="October 3, 2014 (United States)"/>
    <x v="59"/>
    <n v="38000"/>
    <s v="Vic Armstrong"/>
    <s v="Paul Lalonde"/>
    <s v="Nicolas Cage"/>
    <s v="United States"/>
    <n v="16000000"/>
    <n v="27405896"/>
    <n v="35279157.208280526"/>
    <n v="171.28684999999999"/>
    <n v="11578325.306294888"/>
    <s v="Stoney Lake Entertainment"/>
    <n v="110"/>
  </r>
  <r>
    <s v="Alexander and the Terrible, Horrible, No Good, Very Bad Day"/>
    <x v="1"/>
    <x v="3"/>
    <x v="34"/>
    <n v="236.7"/>
    <s v="October 10, 2014 (United States)"/>
    <x v="19"/>
    <n v="42000"/>
    <s v="Miguel Arteta"/>
    <s v="Rob Lieber"/>
    <s v="Steve Carell"/>
    <s v="United States"/>
    <n v="28000000"/>
    <n v="100654149"/>
    <n v="129570423.32192649"/>
    <n v="359.47910357142854"/>
    <n v="42523932.826362483"/>
    <s v="Walt Disney Pictures"/>
    <n v="81"/>
  </r>
  <r>
    <s v="St. Vincent"/>
    <x v="8"/>
    <x v="3"/>
    <x v="34"/>
    <n v="236.7"/>
    <s v="October 24, 2014 (United States)"/>
    <x v="13"/>
    <n v="98000"/>
    <s v="Theodore Melfi"/>
    <s v="Theodore Melfi"/>
    <s v="Bill Murray"/>
    <s v="United States"/>
    <n v="13000000"/>
    <n v="54837234"/>
    <n v="70591065.482889742"/>
    <n v="421.82487692307689"/>
    <n v="23167399.239543725"/>
    <s v="Chernin Entertainment"/>
    <n v="102"/>
  </r>
  <r>
    <s v="The Legend of Hercules"/>
    <x v="8"/>
    <x v="2"/>
    <x v="34"/>
    <n v="236.7"/>
    <s v="January 10, 2014 (United States)"/>
    <x v="29"/>
    <n v="53000"/>
    <s v="Renny Harlin"/>
    <s v="Sean Hood"/>
    <s v="Kellan Lutz"/>
    <s v="United States"/>
    <n v="70000000"/>
    <n v="61279452"/>
    <n v="78884026.296577945"/>
    <n v="87.542074285714293"/>
    <n v="25889079.847908746"/>
    <s v="Summit Entertainment"/>
    <n v="99"/>
  </r>
  <r>
    <s v="Kill the Messenger"/>
    <x v="0"/>
    <x v="5"/>
    <x v="34"/>
    <n v="236.7"/>
    <s v="October 9, 2014 (Hungary)"/>
    <x v="15"/>
    <n v="45000"/>
    <s v="Michael Cuesta"/>
    <s v="Peter Landesman"/>
    <s v="Jeremy Renner"/>
    <s v="United States"/>
    <n v="0"/>
    <n v="5218973"/>
    <n v="6718297.7317279261"/>
    <n v="0"/>
    <n v="2204889.3113645967"/>
    <s v="Sierra / Affinity"/>
    <n v="112"/>
  </r>
  <r>
    <s v="Step Up All in"/>
    <x v="8"/>
    <x v="0"/>
    <x v="34"/>
    <n v="236.7"/>
    <s v="August 8, 2014 (United States)"/>
    <x v="22"/>
    <n v="33000"/>
    <s v="Trish Sie"/>
    <s v="Duane Adler"/>
    <s v="Ryan Guzman"/>
    <s v="United States"/>
    <n v="45000000"/>
    <n v="86165646"/>
    <n v="110919612.7427123"/>
    <n v="191.47921333333332"/>
    <n v="36402892.26869455"/>
    <s v="Summit Entertainment"/>
    <n v="112"/>
  </r>
  <r>
    <s v="The Salvation"/>
    <x v="0"/>
    <x v="2"/>
    <x v="34"/>
    <n v="236.7"/>
    <s v="February 27, 2015 (United States)"/>
    <x v="17"/>
    <n v="37000"/>
    <s v="Kristian Levring"/>
    <s v="Anders Thomas Jensen"/>
    <s v="Mads Mikkelsen"/>
    <s v="Denmark"/>
    <n v="0"/>
    <n v="1363964"/>
    <n v="1755808.3261512464"/>
    <n v="0"/>
    <n v="576241.65610477398"/>
    <s v="Zentropa Entertainments"/>
    <n v="92"/>
  </r>
  <r>
    <s v="God's Not Dead"/>
    <x v="1"/>
    <x v="0"/>
    <x v="34"/>
    <n v="236.7"/>
    <s v="March 21, 2014 (United States)"/>
    <x v="32"/>
    <n v="41000"/>
    <s v="Harold Cronk"/>
    <s v="Hunter Dennis"/>
    <s v="Shane Harper"/>
    <s v="United States"/>
    <n v="2000000"/>
    <n v="64676349"/>
    <n v="83256795.692015216"/>
    <n v="3233.81745"/>
    <n v="27324186.311787073"/>
    <s v="Pure Flix Productions"/>
    <n v="113"/>
  </r>
  <r>
    <s v="Winter's Tale"/>
    <x v="8"/>
    <x v="0"/>
    <x v="34"/>
    <n v="236.7"/>
    <s v="February 14, 2014 (United States)"/>
    <x v="19"/>
    <n v="53000"/>
    <s v="Akiva Goldsman"/>
    <s v="Akiva Goldsman"/>
    <s v="Colin Farrell"/>
    <s v="United States"/>
    <n v="60000000"/>
    <n v="30800231"/>
    <n v="39648628.583438955"/>
    <n v="51.333718333333337"/>
    <n v="13012349.387410223"/>
    <s v="Village Roadshow Pictures"/>
    <n v="118"/>
  </r>
  <r>
    <s v="When Marnie Was There"/>
    <x v="1"/>
    <x v="10"/>
    <x v="34"/>
    <n v="236.7"/>
    <s v="August 7, 2015 (United States)"/>
    <x v="3"/>
    <n v="35000"/>
    <s v="James Simone"/>
    <s v="Joan G. Robinson"/>
    <s v="Sara Takatsuki"/>
    <s v="Japan"/>
    <n v="0"/>
    <n v="34949567"/>
    <n v="44990000.274186738"/>
    <n v="0"/>
    <n v="14765343.050274609"/>
    <s v="Dentsu"/>
    <n v="103"/>
  </r>
  <r>
    <s v="Mr. Peabody &amp; Sherman"/>
    <x v="1"/>
    <x v="10"/>
    <x v="34"/>
    <n v="236.7"/>
    <s v="March 7, 2014 (United States)"/>
    <x v="8"/>
    <n v="65000"/>
    <s v="Rob Minkoff"/>
    <s v="Jay Ward"/>
    <s v="Ty Burrell"/>
    <s v="United States"/>
    <n v="145000000"/>
    <n v="275698039"/>
    <n v="354901531.4038868"/>
    <n v="190.13657862068965"/>
    <n v="116475724.12336291"/>
    <s v="Bullwinkle Studios"/>
    <n v="92"/>
  </r>
  <r>
    <s v="Tammy"/>
    <x v="0"/>
    <x v="3"/>
    <x v="34"/>
    <n v="236.7"/>
    <s v="July 2, 2014 (United States)"/>
    <x v="38"/>
    <n v="49000"/>
    <s v="Ben Falcone"/>
    <s v="Melissa McCarthy"/>
    <s v="Melissa McCarthy"/>
    <s v="United States"/>
    <n v="20000000"/>
    <n v="100375432"/>
    <n v="129211635.53189692"/>
    <n v="501.87716"/>
    <n v="42406181.66455429"/>
    <s v="RatPac-Dune Entertainment"/>
    <n v="97"/>
  </r>
  <r>
    <s v="Big Game"/>
    <x v="8"/>
    <x v="2"/>
    <x v="34"/>
    <n v="236.7"/>
    <s v="June 26, 2015 (United States)"/>
    <x v="20"/>
    <n v="32000"/>
    <s v="Jalmari Helander"/>
    <s v="Jalmari Helander"/>
    <s v="Samuel L. Jackson"/>
    <s v="Finland"/>
    <n v="0"/>
    <n v="7455398"/>
    <n v="9597210.6911702584"/>
    <n v="0"/>
    <n v="3149724.5458386145"/>
    <s v="Subzero Film Entertainment"/>
    <n v="110"/>
  </r>
  <r>
    <s v="A Long Way Down"/>
    <x v="0"/>
    <x v="3"/>
    <x v="34"/>
    <n v="236.7"/>
    <s v="June 5, 2014 (United States)"/>
    <x v="5"/>
    <n v="32000"/>
    <s v="Pascal Chaumeil"/>
    <s v="Nick Hornby"/>
    <s v="Pierce Brosnan"/>
    <s v="United Kingdom"/>
    <n v="12000000"/>
    <n v="7257942"/>
    <n v="9343028.8441064637"/>
    <n v="60.482849999999999"/>
    <n v="3066304.1825095057"/>
    <s v="Wildgaze Films"/>
    <n v="96"/>
  </r>
  <r>
    <s v="The Rover"/>
    <x v="0"/>
    <x v="2"/>
    <x v="34"/>
    <n v="236.7"/>
    <s v="June 20, 2014 (United States)"/>
    <x v="5"/>
    <n v="46000"/>
    <s v="David MichÃ´d"/>
    <s v="David MichÃ´d"/>
    <s v="Guy Pearce"/>
    <s v="Australia"/>
    <n v="12000000"/>
    <n v="2510007"/>
    <n v="3231090.5487959445"/>
    <n v="20.916725"/>
    <n v="1060416.9835234473"/>
    <s v="Porchlight Films"/>
    <n v="103"/>
  </r>
  <r>
    <s v="Force Majeure"/>
    <x v="0"/>
    <x v="3"/>
    <x v="34"/>
    <n v="236.7"/>
    <s v="December 30, 2014 (United States)"/>
    <x v="4"/>
    <n v="51000"/>
    <s v="Ruben Ã–stlund"/>
    <s v="Ruben Ã–stlund"/>
    <s v="Johannes Kuhnke"/>
    <s v="Sweden"/>
    <n v="0"/>
    <n v="4094339"/>
    <n v="5270574.9611322349"/>
    <n v="0"/>
    <n v="1729758.7663709337"/>
    <s v="Plattform Produktion"/>
    <n v="120"/>
  </r>
  <r>
    <s v="Two Days, One Night"/>
    <x v="8"/>
    <x v="0"/>
    <x v="34"/>
    <n v="236.7"/>
    <s v="May 21, 2014 (Belgium)"/>
    <x v="4"/>
    <n v="46000"/>
    <s v="Jean-Pierre Dardenne"/>
    <s v="Jean-Pierre Dardenne"/>
    <s v="Marion Cotillard"/>
    <s v="Belgium"/>
    <n v="0"/>
    <n v="9016922"/>
    <n v="11607334.741867343"/>
    <n v="0"/>
    <n v="3809430.5027460922"/>
    <s v="Les Films du Fleuve"/>
    <n v="95"/>
  </r>
  <r>
    <s v="Lost River"/>
    <x v="0"/>
    <x v="0"/>
    <x v="34"/>
    <n v="236.7"/>
    <s v="April 10, 2015 (United States)"/>
    <x v="46"/>
    <n v="17000"/>
    <s v="Ryan Gosling"/>
    <s v="Ryan Gosling"/>
    <s v="Christina Hendricks"/>
    <s v="United States"/>
    <n v="2000000"/>
    <n v="615500"/>
    <n v="792322.98267849605"/>
    <n v="30.775000000000002"/>
    <n v="260033.79805661173"/>
    <s v="Bold Films"/>
    <n v="95"/>
  </r>
  <r>
    <s v="Magic in the Moonlight"/>
    <x v="8"/>
    <x v="3"/>
    <x v="34"/>
    <n v="236.7"/>
    <s v="August 15, 2014 (United States)"/>
    <x v="16"/>
    <n v="66000"/>
    <s v="Woody Allen"/>
    <s v="Woody Allen"/>
    <s v="Colin Firth"/>
    <s v="United States"/>
    <n v="16800000"/>
    <n v="51029361"/>
    <n v="65689253.471482895"/>
    <n v="303.74619642857141"/>
    <n v="21558665.399239544"/>
    <s v="Gravier Productions"/>
    <n v="97"/>
  </r>
  <r>
    <s v="Song of the Sea"/>
    <x v="1"/>
    <x v="10"/>
    <x v="34"/>
    <n v="236.7"/>
    <s v="November 20, 2015 (United States)"/>
    <x v="31"/>
    <n v="54000"/>
    <s v="Tomm Moore"/>
    <s v="Will Collins"/>
    <s v="David Rawle"/>
    <s v="Ireland"/>
    <n v="0"/>
    <n v="4190884"/>
    <n v="5394855.744824673"/>
    <n v="0"/>
    <n v="1770546.6835656951"/>
    <s v="Backup Media"/>
    <n v="93"/>
  </r>
  <r>
    <s v="Hector and the Search for Happiness"/>
    <x v="0"/>
    <x v="1"/>
    <x v="34"/>
    <n v="236.7"/>
    <s v="August 14, 2014 (Germany)"/>
    <x v="9"/>
    <n v="46000"/>
    <s v="Peter Chelsom"/>
    <s v="Maria von Heland"/>
    <s v="Simon Pegg"/>
    <s v="Germany"/>
    <n v="0"/>
    <n v="6337728"/>
    <n v="8158452.5627376428"/>
    <n v="0"/>
    <n v="2677536.1216730038"/>
    <s v="Egoli Tossell Pictures"/>
    <n v="114"/>
  </r>
  <r>
    <s v="The Quiet Ones"/>
    <x v="8"/>
    <x v="4"/>
    <x v="34"/>
    <n v="236.7"/>
    <s v="April 25, 2014 (United States)"/>
    <x v="27"/>
    <n v="20000"/>
    <s v="John Pogue"/>
    <s v="Craig Rosenberg"/>
    <s v="Jared Harris"/>
    <s v="United Kingdom"/>
    <n v="200000"/>
    <n v="17835162"/>
    <n v="22958909.427122939"/>
    <n v="8917.5810000000001"/>
    <n v="7534922.6869455008"/>
    <s v="Exclusive Media Group"/>
    <n v="98"/>
  </r>
  <r>
    <s v="Zombeavers"/>
    <x v="0"/>
    <x v="2"/>
    <x v="34"/>
    <n v="236.7"/>
    <s v="March 20, 2015 (United States)"/>
    <x v="25"/>
    <n v="17000"/>
    <s v="Jordan Rubin"/>
    <s v="Al Kaplan"/>
    <s v="Rachel Melvin"/>
    <s v="United States"/>
    <n v="0"/>
    <n v="54985"/>
    <n v="70781.282213772705"/>
    <n v="0"/>
    <n v="23229.826784959863"/>
    <s v="Armory Films"/>
    <n v="77"/>
  </r>
  <r>
    <s v="Barefoot"/>
    <x v="8"/>
    <x v="3"/>
    <x v="34"/>
    <n v="236.7"/>
    <s v="September 4, 2014 (Israel)"/>
    <x v="14"/>
    <n v="24000"/>
    <s v="Andrew Fleming"/>
    <s v="Stephen Zotnowski"/>
    <s v="Evan Rachel Wood"/>
    <s v="United States"/>
    <n v="6000000"/>
    <n v="15071"/>
    <n v="19400.649345162652"/>
    <n v="0.25118333333333331"/>
    <n v="6367.1313899450779"/>
    <s v="WhiteFlame Productions"/>
    <n v="90"/>
  </r>
  <r>
    <s v="No Good Deed"/>
    <x v="8"/>
    <x v="14"/>
    <x v="34"/>
    <n v="236.7"/>
    <s v="September 12, 2014 (United States)"/>
    <x v="41"/>
    <n v="20000"/>
    <s v="Sam Miller"/>
    <s v="Aimee Lagos"/>
    <s v="Taraji P. Henson"/>
    <s v="United States"/>
    <n v="13200000"/>
    <n v="54323210"/>
    <n v="69929370.878749475"/>
    <n v="411.53946969696972"/>
    <n v="22950236.586396281"/>
    <s v="Screen Gems"/>
    <n v="84"/>
  </r>
  <r>
    <s v="Leviathan"/>
    <x v="0"/>
    <x v="6"/>
    <x v="34"/>
    <n v="236.7"/>
    <s v="February 5, 2015 (Russia)"/>
    <x v="37"/>
    <n v="51000"/>
    <s v="Andrey Zvyagintsev"/>
    <s v="Oleg Negin"/>
    <s v="Aleksey Serebryakov"/>
    <s v="Russia"/>
    <n v="0"/>
    <n v="4439481"/>
    <n v="5714870.5564005068"/>
    <n v="0"/>
    <n v="1875572.8770595691"/>
    <s v="Non-Stop Productions"/>
    <n v="140"/>
  </r>
  <r>
    <s v="Serena"/>
    <x v="0"/>
    <x v="0"/>
    <x v="34"/>
    <n v="236.7"/>
    <s v="February 26, 2015 (United States)"/>
    <x v="20"/>
    <n v="28000"/>
    <s v="Susanne Bier"/>
    <s v="Christopher Kyle"/>
    <s v="Bradley Cooper"/>
    <s v="Czech Republic"/>
    <n v="30000000"/>
    <n v="5092129"/>
    <n v="6555013.5458386149"/>
    <n v="16.973763333333334"/>
    <n v="2151300.8027038444"/>
    <s v="2929 Productions"/>
    <n v="109"/>
  </r>
  <r>
    <s v="The Duke of Burgundy"/>
    <x v="4"/>
    <x v="0"/>
    <x v="34"/>
    <n v="236.7"/>
    <s v="January 23, 2015 (United States)"/>
    <x v="16"/>
    <n v="12000"/>
    <s v="Peter Strickland"/>
    <s v="Peter Strickland"/>
    <s v="Sidse Babett Knudsen"/>
    <s v="United Kingdom"/>
    <n v="1000000"/>
    <n v="185147"/>
    <n v="238336.67469370511"/>
    <n v="18.514700000000001"/>
    <n v="78220.109843683982"/>
    <s v="Rook Films"/>
    <n v="104"/>
  </r>
  <r>
    <s v="Effie Gray"/>
    <x v="8"/>
    <x v="5"/>
    <x v="34"/>
    <n v="236.7"/>
    <s v="October 10, 2014 (United Kingdom)"/>
    <x v="22"/>
    <n v="4900"/>
    <s v="Richard Laxton"/>
    <s v="Emma Thompson"/>
    <s v="Dakota Fanning"/>
    <s v="United Kingdom"/>
    <n v="0"/>
    <n v="721143"/>
    <n v="928315.47148288973"/>
    <n v="0"/>
    <n v="304665.39923954371"/>
    <s v="Sovereign Films (II)"/>
    <n v="104"/>
  </r>
  <r>
    <s v="Wish I Was Here"/>
    <x v="0"/>
    <x v="3"/>
    <x v="34"/>
    <n v="236.7"/>
    <s v="July 25, 2014 (United States)"/>
    <x v="17"/>
    <n v="37000"/>
    <s v="Zach Braff"/>
    <s v="Adam J. Braff"/>
    <s v="Zach Braff"/>
    <s v="United States"/>
    <n v="6000000"/>
    <n v="5670776"/>
    <n v="7299896.2703844532"/>
    <n v="94.512933333333336"/>
    <n v="2395765.1035065483"/>
    <s v="Worldview Entertainment"/>
    <n v="106"/>
  </r>
  <r>
    <s v="Frank"/>
    <x v="0"/>
    <x v="3"/>
    <x v="34"/>
    <n v="236.7"/>
    <s v="September 5, 2014 (United States)"/>
    <x v="9"/>
    <n v="76000"/>
    <s v="Lenny Abrahamson"/>
    <s v="Jon Ronson"/>
    <s v="Michael Fassbender"/>
    <s v="United Kingdom"/>
    <n v="0"/>
    <n v="1897363"/>
    <n v="2442444.0477397549"/>
    <n v="0"/>
    <n v="801589.7760878749"/>
    <s v="Element Pictures"/>
    <n v="95"/>
  </r>
  <r>
    <s v="Get on Up"/>
    <x v="8"/>
    <x v="5"/>
    <x v="34"/>
    <n v="236.7"/>
    <s v="August 1, 2014 (United States)"/>
    <x v="15"/>
    <n v="23000"/>
    <s v="Tate Taylor"/>
    <s v="Jez Butterworth"/>
    <s v="Chadwick Boseman"/>
    <s v="United Kingdom"/>
    <n v="30000000"/>
    <n v="33448971"/>
    <n v="43058307.831432194"/>
    <n v="111.49656999999999"/>
    <n v="14131377.693282636"/>
    <s v="Imagine Entertainment"/>
    <n v="139"/>
  </r>
  <r>
    <s v="Suffragette"/>
    <x v="8"/>
    <x v="0"/>
    <x v="34"/>
    <n v="236.7"/>
    <s v="October 12, 2015 (United Kingdom)"/>
    <x v="15"/>
    <n v="40000"/>
    <s v="Sarah Gavron"/>
    <s v="Abi Morgan"/>
    <s v="Carey Mulligan"/>
    <s v="United Kingdom"/>
    <n v="14000000"/>
    <n v="31972096"/>
    <n v="41157151.04013519"/>
    <n v="228.3721142857143"/>
    <n v="13507433.882551754"/>
    <s v="Ruby Films"/>
    <n v="106"/>
  </r>
  <r>
    <s v="Ouija"/>
    <x v="8"/>
    <x v="4"/>
    <x v="34"/>
    <n v="236.7"/>
    <s v="October 24, 2014 (United States)"/>
    <x v="54"/>
    <n v="50000"/>
    <s v="Stiles White"/>
    <s v="Juliet Snowden"/>
    <s v="Olivia Cooke"/>
    <s v="United States"/>
    <n v="5000000"/>
    <n v="103687316"/>
    <n v="133474969.09674694"/>
    <n v="2073.7463200000002"/>
    <n v="43805372.201098435"/>
    <s v="Universal Pictures"/>
    <n v="89"/>
  </r>
  <r>
    <s v="Heaven Is for Real"/>
    <x v="1"/>
    <x v="5"/>
    <x v="34"/>
    <n v="236.7"/>
    <s v="April 16, 2014 (United States)"/>
    <x v="1"/>
    <n v="26000"/>
    <s v="Randall Wallace"/>
    <s v="Randall Wallace"/>
    <s v="Greg Kinnear"/>
    <s v="United States"/>
    <n v="12000000"/>
    <n v="101982712"/>
    <n v="131280660.52555978"/>
    <n v="849.85593333333327"/>
    <n v="43085218.419940852"/>
    <s v="TriStar Pictures"/>
    <n v="99"/>
  </r>
  <r>
    <s v="While We're Young"/>
    <x v="0"/>
    <x v="3"/>
    <x v="34"/>
    <n v="236.7"/>
    <s v="April 17, 2015 (United States)"/>
    <x v="21"/>
    <n v="48000"/>
    <s v="Noah Baumbach"/>
    <s v="Noah Baumbach"/>
    <s v="Ben Stiller"/>
    <s v="United States"/>
    <n v="10000000"/>
    <n v="18117839"/>
    <n v="23322794.859738067"/>
    <n v="181.17839000000001"/>
    <n v="7654346.8525559781"/>
    <s v="IAC Films"/>
    <n v="97"/>
  </r>
  <r>
    <s v="Winter Sleep"/>
    <x v="4"/>
    <x v="0"/>
    <x v="34"/>
    <n v="236.7"/>
    <s v="June 12, 2014 (Turkey)"/>
    <x v="31"/>
    <n v="48000"/>
    <s v="Nuri Bilge Ceylan"/>
    <s v="Ebru Ceylan"/>
    <s v="Haluk Bilginer"/>
    <s v="Turkey"/>
    <n v="0"/>
    <n v="4018705"/>
    <n v="5173212.5623151669"/>
    <n v="0"/>
    <n v="1697805.2386987747"/>
    <s v="NBC Film"/>
    <n v="196"/>
  </r>
  <r>
    <s v="White Bird in a Blizzard"/>
    <x v="0"/>
    <x v="0"/>
    <x v="34"/>
    <n v="236.7"/>
    <s v="September 25, 2014 (United States)"/>
    <x v="5"/>
    <n v="27000"/>
    <s v="Gregg Araki"/>
    <s v="Gregg Araki"/>
    <s v="Shailene Woodley"/>
    <s v="France"/>
    <n v="0"/>
    <n v="469701"/>
    <n v="604638.33840304182"/>
    <n v="0"/>
    <n v="198437.26235741444"/>
    <s v="Desperate Pictures"/>
    <n v="91"/>
  </r>
  <r>
    <s v="Dear White People"/>
    <x v="0"/>
    <x v="3"/>
    <x v="34"/>
    <n v="236.7"/>
    <s v="December 4, 2014 (Brazil)"/>
    <x v="10"/>
    <n v="25000"/>
    <s v="Justin Simien"/>
    <s v="Justin Simien"/>
    <s v="Tyler James Williams"/>
    <s v="United States"/>
    <n v="0"/>
    <n v="4633961"/>
    <n v="5965221.44782425"/>
    <n v="0"/>
    <n v="1957735.9526827207"/>
    <s v="Code Red"/>
    <n v="108"/>
  </r>
  <r>
    <s v="Calvary"/>
    <x v="0"/>
    <x v="0"/>
    <x v="34"/>
    <n v="236.7"/>
    <s v="April 11, 2014 (United Kingdom)"/>
    <x v="34"/>
    <n v="57000"/>
    <s v="John Michael McDonagh"/>
    <s v="John Michael McDonagh"/>
    <s v="Brendan Gleeson"/>
    <s v="Ireland"/>
    <n v="0"/>
    <n v="16887741"/>
    <n v="21739310.024081115"/>
    <n v="0"/>
    <n v="7134660.3295310521"/>
    <s v="Fox Searchlight Pictures"/>
    <n v="102"/>
  </r>
  <r>
    <s v="Think Like a Man Too"/>
    <x v="8"/>
    <x v="3"/>
    <x v="34"/>
    <n v="236.7"/>
    <s v="June 20, 2014 (United States)"/>
    <x v="1"/>
    <n v="20000"/>
    <s v="Tim Story"/>
    <s v="Keith Merryman"/>
    <s v="Kevin Hart"/>
    <s v="United States"/>
    <n v="24000000"/>
    <n v="70181428"/>
    <n v="90343392.9514153"/>
    <n v="292.42261666666667"/>
    <n v="29649948.457963668"/>
    <s v="LStar Capital"/>
    <n v="106"/>
  </r>
  <r>
    <s v="Heaven Knows What"/>
    <x v="0"/>
    <x v="6"/>
    <x v="34"/>
    <n v="236.7"/>
    <s v="May 29, 2015 (United States)"/>
    <x v="8"/>
    <n v="7100"/>
    <s v="Benny Safdie"/>
    <s v="Arielle Holmes"/>
    <s v="Arielle Holmes"/>
    <s v="France"/>
    <n v="0"/>
    <n v="84417"/>
    <n v="108668.60963244614"/>
    <n v="0"/>
    <n v="35664.131812420783"/>
    <s v="Iconoclast"/>
    <n v="97"/>
  </r>
  <r>
    <s v="The Keeping Room"/>
    <x v="0"/>
    <x v="0"/>
    <x v="34"/>
    <n v="236.7"/>
    <s v="September 25, 2015 (United States)"/>
    <x v="22"/>
    <n v="6500"/>
    <s v="Daniel Barber"/>
    <s v="Julia Hart"/>
    <s v="Brit Marling"/>
    <s v="United States"/>
    <n v="0"/>
    <n v="73922"/>
    <n v="95158.569497253906"/>
    <n v="0"/>
    <n v="31230.249260667511"/>
    <s v="Gilbert Films"/>
    <n v="95"/>
  </r>
  <r>
    <s v="Planes: Fire &amp; Rescue"/>
    <x v="1"/>
    <x v="10"/>
    <x v="34"/>
    <n v="236.7"/>
    <s v="July 18, 2014 (United States)"/>
    <x v="22"/>
    <n v="17000"/>
    <s v="Roberts Gannaway"/>
    <s v="Roberts Gannaway"/>
    <s v="Dane Cook"/>
    <s v="United States"/>
    <n v="50000000"/>
    <n v="146965787"/>
    <n v="189186629.90663287"/>
    <n v="293.93157400000001"/>
    <n v="62089474.862695396"/>
    <s v="Disneytoon Studios"/>
    <n v="83"/>
  </r>
  <r>
    <s v="Top Five"/>
    <x v="0"/>
    <x v="3"/>
    <x v="34"/>
    <n v="236.7"/>
    <s v="December 12, 2014 (United States)"/>
    <x v="5"/>
    <n v="26000"/>
    <s v="Chris Rock"/>
    <s v="Chris Rock"/>
    <s v="Chris Rock"/>
    <s v="United States"/>
    <n v="12000000"/>
    <n v="26117471"/>
    <n v="33620588.989015631"/>
    <n v="217.64559166666669"/>
    <n v="11033997.042670047"/>
    <s v="IAC Films"/>
    <n v="102"/>
  </r>
  <r>
    <s v="99 Homes"/>
    <x v="0"/>
    <x v="0"/>
    <x v="34"/>
    <n v="236.7"/>
    <s v="October 9, 2015 (United States)"/>
    <x v="12"/>
    <n v="32000"/>
    <s v="Ramin Bahrani"/>
    <s v="Ramin Bahrani"/>
    <s v="Andrew Garfield"/>
    <s v="United States"/>
    <n v="8000000"/>
    <n v="1828232"/>
    <n v="2353452.8534009294"/>
    <n v="22.852900000000002"/>
    <n v="772383.60794254334"/>
    <s v="Broad Green Pictures"/>
    <n v="112"/>
  </r>
  <r>
    <s v="Black or White"/>
    <x v="8"/>
    <x v="0"/>
    <x v="34"/>
    <n v="236.7"/>
    <s v="January 30, 2015 (United States)"/>
    <x v="14"/>
    <n v="12000"/>
    <s v="Mike Binder"/>
    <s v="Mike Binder"/>
    <s v="Kevin Costner"/>
    <s v="United States"/>
    <n v="9000000"/>
    <n v="21833967"/>
    <n v="28106505.048162233"/>
    <n v="242.59963333333334"/>
    <n v="9224320.6590621043"/>
    <s v="BlackWhite"/>
    <n v="121"/>
  </r>
  <r>
    <s v="Clouds of Sils Maria"/>
    <x v="0"/>
    <x v="0"/>
    <x v="34"/>
    <n v="236.7"/>
    <s v="August 20, 2014 (France)"/>
    <x v="17"/>
    <n v="28000"/>
    <s v="Olivier Assayas"/>
    <s v="Olivier Assayas"/>
    <s v="Juliette Binoche"/>
    <s v="France"/>
    <n v="0"/>
    <n v="4728401"/>
    <n v="6086792.4997887621"/>
    <n v="0"/>
    <n v="1997634.5585128856"/>
    <s v="CG CinÃ©ma"/>
    <n v="124"/>
  </r>
  <r>
    <s v="Big Stone Gap"/>
    <x v="8"/>
    <x v="3"/>
    <x v="34"/>
    <n v="236.7"/>
    <s v="May 20, 2016 (Spain)"/>
    <x v="46"/>
    <n v="2800"/>
    <s v="Adriana Trigiani"/>
    <s v="Adriana Trigiani"/>
    <s v="Ashley Judd"/>
    <s v="United States"/>
    <n v="0"/>
    <n v="1012804"/>
    <n v="1303765.8588931137"/>
    <n v="0"/>
    <n v="427885.08660752006"/>
    <s v="Altar Identity Studios"/>
    <n v="103"/>
  </r>
  <r>
    <s v="Laggies"/>
    <x v="0"/>
    <x v="3"/>
    <x v="34"/>
    <n v="236.7"/>
    <s v="October 24, 2014 (United States)"/>
    <x v="5"/>
    <n v="43000"/>
    <s v="Lynn Shelton"/>
    <s v="Andrea Seigel"/>
    <s v="Keira Knightley"/>
    <s v="United States"/>
    <n v="5000000"/>
    <n v="2379154"/>
    <n v="3062645.6434305026"/>
    <n v="47.583080000000002"/>
    <n v="1005134.7697507393"/>
    <s v="Anonymous Content"/>
    <n v="99"/>
  </r>
  <r>
    <s v="Mad Max: Fury Road"/>
    <x v="0"/>
    <x v="2"/>
    <x v="35"/>
    <n v="237"/>
    <s v="May 15, 2015 (United States)"/>
    <x v="31"/>
    <n v="912000"/>
    <s v="George Miller"/>
    <s v="George Miller"/>
    <s v="Tom Hardy"/>
    <s v="Australia"/>
    <n v="150000000"/>
    <n v="375658750"/>
    <n v="482967177.74261606"/>
    <n v="250.43916666666667"/>
    <n v="158505801.68776372"/>
    <s v="Warner Bros."/>
    <n v="120"/>
  </r>
  <r>
    <s v="Avengers: Age of Ultron"/>
    <x v="8"/>
    <x v="2"/>
    <x v="35"/>
    <n v="237"/>
    <s v="May 1, 2015 (United States)"/>
    <x v="4"/>
    <n v="777000"/>
    <s v="Joss Whedon"/>
    <s v="Joss Whedon"/>
    <s v="Robert Downey Jr."/>
    <s v="United States"/>
    <n v="250000000"/>
    <n v="1402809540"/>
    <n v="1803527708.1772153"/>
    <n v="561.12381600000003"/>
    <n v="591902759.49367082"/>
    <s v="Marvel Studios"/>
    <n v="141"/>
  </r>
  <r>
    <s v="Crimson Peak"/>
    <x v="0"/>
    <x v="0"/>
    <x v="35"/>
    <n v="237"/>
    <s v="October 16, 2015 (United States)"/>
    <x v="16"/>
    <n v="136000"/>
    <s v="Guillermo del Toro"/>
    <s v="Guillermo del Toro"/>
    <s v="Mia Wasikowska"/>
    <s v="Canada"/>
    <n v="55000000"/>
    <n v="74679822"/>
    <n v="96012412.503797472"/>
    <n v="135.78149454545454"/>
    <n v="31510473.417721517"/>
    <s v="Double Dare You (DDY)"/>
    <n v="119"/>
  </r>
  <r>
    <s v="Furious 7"/>
    <x v="8"/>
    <x v="2"/>
    <x v="35"/>
    <n v="237"/>
    <s v="April 3, 2015 (United States)"/>
    <x v="12"/>
    <n v="370000"/>
    <s v="James Wan"/>
    <s v="Chris Morgan"/>
    <s v="Vin Diesel"/>
    <s v="United States"/>
    <n v="190000000"/>
    <n v="1515341399"/>
    <n v="1948204743.7776372"/>
    <n v="797.54810473684211"/>
    <n v="639384556.54008436"/>
    <s v="Universal Pictures"/>
    <n v="137"/>
  </r>
  <r>
    <s v="The Hateful Eight"/>
    <x v="0"/>
    <x v="6"/>
    <x v="35"/>
    <n v="237"/>
    <s v="December 30, 2015 (United States)"/>
    <x v="40"/>
    <n v="539000"/>
    <s v="Quentin Tarantino"/>
    <s v="Quentin Tarantino"/>
    <s v="Samuel L. Jackson"/>
    <s v="United States"/>
    <n v="44000000"/>
    <n v="156480177"/>
    <n v="201179366.80126584"/>
    <n v="355.63676590909091"/>
    <n v="66025391.139240503"/>
    <s v="Visiona Romantica"/>
    <n v="168"/>
  </r>
  <r>
    <s v="Ant-Man"/>
    <x v="8"/>
    <x v="2"/>
    <x v="35"/>
    <n v="237"/>
    <s v="July 17, 2015 (United States)"/>
    <x v="4"/>
    <n v="595000"/>
    <s v="Peyton Reed"/>
    <s v="Edgar Wright"/>
    <s v="Paul Rudd"/>
    <s v="United States"/>
    <n v="130000000"/>
    <n v="519311965"/>
    <n v="667655509.43248951"/>
    <n v="399.47074230769232"/>
    <n v="219118972.57383966"/>
    <s v="Gary Sanchez Productions"/>
    <n v="117"/>
  </r>
  <r>
    <s v="Fifty Shades of Grey"/>
    <x v="0"/>
    <x v="0"/>
    <x v="35"/>
    <n v="237"/>
    <s v="February 13, 2015 (United States)"/>
    <x v="52"/>
    <n v="304000"/>
    <s v="Sam Taylor-Johnson"/>
    <s v="Kelly Marcel"/>
    <s v="Dakota Johnson"/>
    <s v="United States"/>
    <n v="40000000"/>
    <n v="569651467"/>
    <n v="732374691.9616034"/>
    <n v="1424.1286674999999"/>
    <n v="240359268.7763713"/>
    <s v="Focus Features"/>
    <n v="125"/>
  </r>
  <r>
    <s v="Sicario"/>
    <x v="0"/>
    <x v="2"/>
    <x v="35"/>
    <n v="237"/>
    <s v="October 2, 2015 (United States)"/>
    <x v="37"/>
    <n v="386000"/>
    <s v="Denis Villeneuve"/>
    <s v="Taylor Sheridan"/>
    <s v="Emily Blunt"/>
    <s v="United States"/>
    <n v="30000000"/>
    <n v="84872444"/>
    <n v="109116597.83459917"/>
    <n v="282.90814666666665"/>
    <n v="35811157.805907175"/>
    <s v="Lionsgate"/>
    <n v="121"/>
  </r>
  <r>
    <s v="The Witch"/>
    <x v="0"/>
    <x v="0"/>
    <x v="35"/>
    <n v="237"/>
    <s v="February 19, 2016 (United States)"/>
    <x v="15"/>
    <n v="218000"/>
    <s v="Robert Eggers"/>
    <s v="Robert Eggers"/>
    <s v="Anya Taylor-Joy"/>
    <s v="Canada"/>
    <n v="4000000"/>
    <n v="40423945"/>
    <n v="51971206.926160336"/>
    <n v="1010.5986250000001"/>
    <n v="17056516.877637129"/>
    <s v="Parts and Labor"/>
    <n v="92"/>
  </r>
  <r>
    <s v="The Big Short"/>
    <x v="0"/>
    <x v="5"/>
    <x v="35"/>
    <n v="237"/>
    <s v="December 23, 2015 (United States)"/>
    <x v="40"/>
    <n v="381000"/>
    <s v="Adam McKay"/>
    <s v="Charles Randolph"/>
    <s v="Christian Bale"/>
    <s v="United States"/>
    <n v="28000000"/>
    <n v="133440870"/>
    <n v="171558789.4050633"/>
    <n v="476.57453571428573"/>
    <n v="56304164.556962021"/>
    <s v="Paramount Pictures"/>
    <n v="130"/>
  </r>
  <r>
    <s v="Jurassic World"/>
    <x v="8"/>
    <x v="2"/>
    <x v="35"/>
    <n v="237"/>
    <s v="June 12, 2015 (United States)"/>
    <x v="9"/>
    <n v="593000"/>
    <s v="Colin Trevorrow"/>
    <s v="Rick Jaffa"/>
    <s v="Chris Pratt"/>
    <s v="United States"/>
    <n v="150000000"/>
    <n v="1670516444"/>
    <n v="2147706162.391561"/>
    <n v="1113.6776293333335"/>
    <n v="704859259.0717299"/>
    <s v="Universal Pictures"/>
    <n v="124"/>
  </r>
  <r>
    <s v="The Revenant"/>
    <x v="0"/>
    <x v="2"/>
    <x v="35"/>
    <n v="237"/>
    <s v="January 8, 2016 (United States)"/>
    <x v="45"/>
    <n v="729000"/>
    <s v="Alejandro G. IÃ±Ã¡rritu"/>
    <s v="Mark L. Smith"/>
    <s v="Leonardo DiCaprio"/>
    <s v="United States"/>
    <n v="135000000"/>
    <n v="532950503"/>
    <n v="685189950.48143458"/>
    <n v="394.77815037037038"/>
    <n v="224873629.9578059"/>
    <s v="New Regency Productions"/>
    <n v="156"/>
  </r>
  <r>
    <s v="The Martian"/>
    <x v="8"/>
    <x v="1"/>
    <x v="35"/>
    <n v="237"/>
    <s v="October 2, 2015 (United States)"/>
    <x v="45"/>
    <n v="783000"/>
    <s v="Ridley Scott"/>
    <s v="Drew Goddard"/>
    <s v="Matt Damon"/>
    <s v="United Kingdom"/>
    <n v="108000000"/>
    <n v="630162448"/>
    <n v="810170877.23881865"/>
    <n v="583.48374814814815"/>
    <n v="265891328.27004218"/>
    <s v="Twentieth Century Fox"/>
    <n v="144"/>
  </r>
  <r>
    <s v="Room"/>
    <x v="0"/>
    <x v="0"/>
    <x v="35"/>
    <n v="237"/>
    <s v="January 22, 2016 (United States)"/>
    <x v="31"/>
    <n v="386000"/>
    <s v="Lenny Abrahamson"/>
    <s v="Emma Donoghue"/>
    <s v="Brie Larson"/>
    <s v="Canada"/>
    <n v="13000000"/>
    <n v="35401758"/>
    <n v="45514412.078481011"/>
    <n v="272.32121538461536"/>
    <n v="14937450.632911392"/>
    <s v="Element Pictures"/>
    <n v="118"/>
  </r>
  <r>
    <s v="Inside Out"/>
    <x v="1"/>
    <x v="10"/>
    <x v="35"/>
    <n v="237"/>
    <s v="June 19, 2015 (United States)"/>
    <x v="31"/>
    <n v="641000"/>
    <s v="Pete Docter"/>
    <s v="Pete Docter"/>
    <s v="Amy Poehler"/>
    <s v="United States"/>
    <n v="175000000"/>
    <n v="858848019"/>
    <n v="1104181398.2670887"/>
    <n v="490.77029657142862"/>
    <n v="362383130.37974679"/>
    <s v="Pixar Animation Studios"/>
    <n v="95"/>
  </r>
  <r>
    <s v="Spotlight"/>
    <x v="0"/>
    <x v="5"/>
    <x v="35"/>
    <n v="237"/>
    <s v="November 20, 2015 (United States)"/>
    <x v="31"/>
    <n v="435000"/>
    <s v="Tom McCarthy"/>
    <s v="Josh Singer"/>
    <s v="Mark Ruffalo"/>
    <s v="United States"/>
    <n v="20000000"/>
    <n v="98690254"/>
    <n v="126881520.64894515"/>
    <n v="493.45127000000002"/>
    <n v="41641457.383966245"/>
    <s v="Participant"/>
    <n v="129"/>
  </r>
  <r>
    <s v="American Ultra"/>
    <x v="0"/>
    <x v="2"/>
    <x v="35"/>
    <n v="237"/>
    <s v="August 21, 2015 (United States)"/>
    <x v="10"/>
    <n v="87000"/>
    <s v="Nima Nourizadeh"/>
    <s v="Max Landis"/>
    <s v="Jesse Eisenberg"/>
    <s v="United States"/>
    <n v="28000000"/>
    <n v="27262374"/>
    <n v="35049980.412658229"/>
    <n v="97.36562142857143"/>
    <n v="11503111.392405063"/>
    <s v="PalmStar Media"/>
    <n v="96"/>
  </r>
  <r>
    <s v="The Man from U.N.C.L.E."/>
    <x v="8"/>
    <x v="2"/>
    <x v="35"/>
    <n v="237"/>
    <s v="August 14, 2015 (United States)"/>
    <x v="4"/>
    <n v="286000"/>
    <s v="Guy Ritchie"/>
    <s v="Guy Ritchie"/>
    <s v="Henry Cavill"/>
    <s v="United States"/>
    <n v="75000000"/>
    <n v="107045109"/>
    <n v="137622973.46962026"/>
    <n v="142.726812"/>
    <n v="45166712.658227846"/>
    <s v="Warner Bros."/>
    <n v="116"/>
  </r>
  <r>
    <s v="Terminator Genisys"/>
    <x v="8"/>
    <x v="2"/>
    <x v="35"/>
    <n v="237"/>
    <s v="July 1, 2015 (United States)"/>
    <x v="21"/>
    <n v="264000"/>
    <s v="Alan Taylor"/>
    <s v="Laeta Kalogridis"/>
    <s v="Arnold Schwarzenegger"/>
    <s v="United States"/>
    <n v="155000000"/>
    <n v="440603537"/>
    <n v="566463703.47637129"/>
    <n v="284.26034645161292"/>
    <n v="185908665.40084386"/>
    <s v="Paramount Pictures"/>
    <n v="126"/>
  </r>
  <r>
    <s v="Cinderella"/>
    <x v="1"/>
    <x v="0"/>
    <x v="35"/>
    <n v="237"/>
    <s v="March 13, 2015 (United States)"/>
    <x v="15"/>
    <n v="165000"/>
    <s v="Kenneth Branagh"/>
    <s v="Chris Weitz"/>
    <s v="Lily James"/>
    <s v="United States"/>
    <n v="95000000"/>
    <n v="542358331"/>
    <n v="697285162.26033759"/>
    <n v="570.90350631578951"/>
    <n v="228843177.6371308"/>
    <s v="Allison Shearmur Productions"/>
    <n v="105"/>
  </r>
  <r>
    <s v="Star Wars: Episode VII - The Force Awakens"/>
    <x v="8"/>
    <x v="2"/>
    <x v="35"/>
    <n v="237"/>
    <s v="December 18, 2015 (United States)"/>
    <x v="40"/>
    <n v="876000"/>
    <s v="J.J. Abrams"/>
    <s v="Lawrence Kasdan"/>
    <s v="Daisy Ridley"/>
    <s v="United States"/>
    <n v="245000000"/>
    <n v="2069521700"/>
    <n v="2660688869.1561184"/>
    <n v="844.70273469387746"/>
    <n v="873215907.17299569"/>
    <s v="Lucasfilm"/>
    <n v="138"/>
  </r>
  <r>
    <s v="The Lobster"/>
    <x v="0"/>
    <x v="3"/>
    <x v="35"/>
    <n v="237"/>
    <s v="October 16, 2015 (United Kingdom)"/>
    <x v="13"/>
    <n v="230000"/>
    <s v="Yorgos Lanthimos"/>
    <s v="Yorgos Lanthimos"/>
    <s v="Colin Farrell"/>
    <s v="Ireland"/>
    <n v="0"/>
    <n v="15509546"/>
    <n v="19939909.983966246"/>
    <n v="0"/>
    <n v="6544112.2362869196"/>
    <s v="Film4"/>
    <n v="119"/>
  </r>
  <r>
    <s v="Spectre"/>
    <x v="8"/>
    <x v="2"/>
    <x v="35"/>
    <n v="237"/>
    <s v="November 6, 2015 (United States)"/>
    <x v="8"/>
    <n v="393000"/>
    <s v="Sam Mendes"/>
    <s v="John Logan"/>
    <s v="Daniel Craig"/>
    <s v="United Kingdom"/>
    <n v="245000000"/>
    <n v="880681519"/>
    <n v="1132251725.0603375"/>
    <n v="359.46184448979591"/>
    <n v="371595577.6371308"/>
    <s v="B24"/>
    <n v="148"/>
  </r>
  <r>
    <s v="High-Rise"/>
    <x v="0"/>
    <x v="0"/>
    <x v="35"/>
    <n v="237"/>
    <s v="April 28, 2016 (United States)"/>
    <x v="41"/>
    <n v="40000"/>
    <s v="Ben Wheatley"/>
    <s v="Amy Jump"/>
    <s v="Tom Hiddleston"/>
    <s v="United Kingdom"/>
    <n v="0"/>
    <n v="4289074"/>
    <n v="5514265.1805907171"/>
    <n v="0"/>
    <n v="1809735.864978903"/>
    <s v="HanWay Films"/>
    <n v="119"/>
  </r>
  <r>
    <s v="Legend"/>
    <x v="0"/>
    <x v="5"/>
    <x v="35"/>
    <n v="237"/>
    <s v="November 20, 2015 (United States)"/>
    <x v="15"/>
    <n v="164000"/>
    <s v="Brian Helgeland"/>
    <s v="Brian Helgeland"/>
    <s v="Tom Hardy"/>
    <s v="United Kingdom"/>
    <n v="30000000"/>
    <n v="42972994"/>
    <n v="55248401.990717299"/>
    <n v="143.24331333333333"/>
    <n v="18132064.978902955"/>
    <s v="Cross Creek Pictures"/>
    <n v="132"/>
  </r>
  <r>
    <s v="Chappie"/>
    <x v="0"/>
    <x v="2"/>
    <x v="35"/>
    <n v="237"/>
    <s v="March 6, 2015 (United States)"/>
    <x v="8"/>
    <n v="235000"/>
    <s v="Neill Blomkamp"/>
    <s v="Neill Blomkamp"/>
    <s v="Sharlto Copley"/>
    <s v="South Africa"/>
    <n v="49000000"/>
    <n v="102811889"/>
    <n v="132180517.20801689"/>
    <n v="209.82018163265309"/>
    <n v="43380543.881856538"/>
    <s v="Columbia Pictures"/>
    <n v="120"/>
  </r>
  <r>
    <s v="Knock Knock"/>
    <x v="0"/>
    <x v="0"/>
    <x v="35"/>
    <n v="237"/>
    <s v="October 9, 2015 (United States)"/>
    <x v="38"/>
    <n v="87000"/>
    <s v="Eli Roth"/>
    <s v="Eli Roth"/>
    <s v="Keanu Reeves"/>
    <s v="United States"/>
    <n v="2500000"/>
    <n v="5567103"/>
    <n v="7157368.2873417726"/>
    <n v="222.68412000000001"/>
    <n v="2348988.6075949366"/>
    <s v="Black Bear Pictures"/>
    <n v="99"/>
  </r>
  <r>
    <s v="In the Heart of the Sea"/>
    <x v="8"/>
    <x v="2"/>
    <x v="35"/>
    <n v="237"/>
    <s v="December 11, 2015 (United States)"/>
    <x v="15"/>
    <n v="128000"/>
    <s v="Ron Howard"/>
    <s v="Charles Leavitt"/>
    <s v="Chris Hemsworth"/>
    <s v="United States"/>
    <n v="100000000"/>
    <n v="93920758"/>
    <n v="120749598.99831223"/>
    <n v="93.920758000000006"/>
    <n v="39629011.814345993"/>
    <s v="Warner Bros."/>
    <n v="122"/>
  </r>
  <r>
    <s v="The Bronze"/>
    <x v="0"/>
    <x v="3"/>
    <x v="35"/>
    <n v="237"/>
    <s v="March 18, 2016 (United States)"/>
    <x v="10"/>
    <n v="11000"/>
    <s v="Bryan Buckley"/>
    <s v="Melissa Rauch"/>
    <s v="Melissa Rauch"/>
    <s v="United States"/>
    <n v="3500000"/>
    <n v="615816"/>
    <n v="791726.30886075948"/>
    <n v="17.594742857142855"/>
    <n v="259837.97468354428"/>
    <s v="Duplass Brothers Productions"/>
    <n v="100"/>
  </r>
  <r>
    <s v="The Intern"/>
    <x v="8"/>
    <x v="3"/>
    <x v="35"/>
    <n v="237"/>
    <s v="September 25, 2015 (United States)"/>
    <x v="12"/>
    <n v="231000"/>
    <s v="Nancy Meyers"/>
    <s v="Nancy Meyers"/>
    <s v="Robert De Niro"/>
    <s v="United States"/>
    <n v="35000000"/>
    <n v="194564672"/>
    <n v="250142850.45738396"/>
    <n v="555.89906285714278"/>
    <n v="82094798.312236279"/>
    <s v="Waverly Films"/>
    <n v="121"/>
  </r>
  <r>
    <s v="The Hunger Games: Mockingjay - Part 2"/>
    <x v="8"/>
    <x v="2"/>
    <x v="35"/>
    <n v="237"/>
    <s v="November 20, 2015 (United States)"/>
    <x v="14"/>
    <n v="297000"/>
    <s v="Francis Lawrence"/>
    <s v="Peter Craig"/>
    <s v="Jennifer Lawrence"/>
    <s v="United States"/>
    <n v="160000000"/>
    <n v="658344137"/>
    <n v="846402778.66624475"/>
    <n v="411.46508562499997"/>
    <n v="277782336.28691983"/>
    <s v="Lionsgate"/>
    <n v="137"/>
  </r>
  <r>
    <s v="Everest"/>
    <x v="8"/>
    <x v="2"/>
    <x v="35"/>
    <n v="237"/>
    <s v="September 25, 2015 (United States)"/>
    <x v="12"/>
    <n v="205000"/>
    <s v="Baltasar KormÃ¡kur"/>
    <s v="William Nicholson"/>
    <s v="Jason Clarke"/>
    <s v="United Kingdom"/>
    <n v="55000000"/>
    <n v="203427584"/>
    <n v="261537488.79662448"/>
    <n v="369.86833454545456"/>
    <n v="85834423.628691986"/>
    <s v="Working Title Films"/>
    <n v="121"/>
  </r>
  <r>
    <s v="Blackhat"/>
    <x v="0"/>
    <x v="2"/>
    <x v="35"/>
    <n v="237"/>
    <s v="January 16, 2015 (United States)"/>
    <x v="20"/>
    <n v="56000"/>
    <s v="Michael Mann"/>
    <s v="Morgan Davis Foehl"/>
    <s v="Chris Hemsworth"/>
    <s v="United States"/>
    <n v="70000000"/>
    <n v="19652057"/>
    <n v="25265745.856118143"/>
    <n v="28.074367142857142"/>
    <n v="8292007.1729957806"/>
    <s v="Forward Pass"/>
    <n v="133"/>
  </r>
  <r>
    <s v="Spy"/>
    <x v="0"/>
    <x v="2"/>
    <x v="35"/>
    <n v="237"/>
    <s v="June 5, 2015 (United States)"/>
    <x v="9"/>
    <n v="234000"/>
    <s v="Paul Feig"/>
    <s v="Paul Feig"/>
    <s v="Melissa McCarthy"/>
    <s v="United States"/>
    <n v="65000000"/>
    <n v="235666219"/>
    <n v="302985219.1109705"/>
    <n v="362.56341384615382"/>
    <n v="99437223.206751049"/>
    <s v="Twentieth Century Fox"/>
    <n v="120"/>
  </r>
  <r>
    <s v="Fantastic Four"/>
    <x v="8"/>
    <x v="2"/>
    <x v="35"/>
    <n v="237"/>
    <s v="August 7, 2015 (United States)"/>
    <x v="29"/>
    <n v="156000"/>
    <s v="Josh Trank"/>
    <s v="Jeremy Slater"/>
    <s v="Miles Teller"/>
    <s v="United States"/>
    <n v="120000000"/>
    <n v="167882881"/>
    <n v="215839298.90590718"/>
    <n v="139.90240083333333"/>
    <n v="70836658.64978902"/>
    <s v="Twentieth Century Fox"/>
    <n v="100"/>
  </r>
  <r>
    <s v="Mission: Impossible - Rogue Nation"/>
    <x v="8"/>
    <x v="2"/>
    <x v="35"/>
    <n v="237"/>
    <s v="July 31, 2015 (United States)"/>
    <x v="34"/>
    <n v="350000"/>
    <s v="Christopher McQuarrie"/>
    <s v="Bruce Geller"/>
    <s v="Tom Cruise"/>
    <s v="United States"/>
    <n v="150000000"/>
    <n v="682716636"/>
    <n v="877737379.70126581"/>
    <n v="455.14442400000001"/>
    <n v="288066091.1392405"/>
    <s v="Paramount Pictures"/>
    <n v="131"/>
  </r>
  <r>
    <s v="The Visit"/>
    <x v="8"/>
    <x v="4"/>
    <x v="35"/>
    <n v="237"/>
    <s v="September 11, 2015 (United States)"/>
    <x v="19"/>
    <n v="119000"/>
    <s v="M. Night Shyamalan"/>
    <s v="M. Night Shyamalan"/>
    <s v="Olivia DeJonge"/>
    <s v="United States"/>
    <n v="5000000"/>
    <n v="98450062"/>
    <n v="126572716.84135021"/>
    <n v="1969.0012400000001"/>
    <n v="41540110.548523203"/>
    <s v="Blinding Edge Pictures"/>
    <n v="94"/>
  </r>
  <r>
    <s v="Vacation"/>
    <x v="0"/>
    <x v="1"/>
    <x v="35"/>
    <n v="237"/>
    <s v="July 29, 2015 (United States)"/>
    <x v="10"/>
    <n v="103000"/>
    <s v="John Francis Daley"/>
    <s v="Jonathan Goldstein"/>
    <s v="Ed Helms"/>
    <s v="United States"/>
    <n v="31000000"/>
    <n v="107228221"/>
    <n v="137858392.14641351"/>
    <n v="345.89748709677417"/>
    <n v="45243975.105485231"/>
    <s v="BenderSpink"/>
    <n v="99"/>
  </r>
  <r>
    <s v="Creed"/>
    <x v="8"/>
    <x v="0"/>
    <x v="35"/>
    <n v="237"/>
    <s v="November 25, 2015 (United States)"/>
    <x v="37"/>
    <n v="254000"/>
    <s v="Ryan Coogler"/>
    <s v="Ryan Coogler"/>
    <s v="Michael B. Jordan"/>
    <s v="United States"/>
    <n v="35000000"/>
    <n v="173567581"/>
    <n v="223147856.24767932"/>
    <n v="495.9073742857143"/>
    <n v="73235266.244725734"/>
    <s v="Metro-Goldwyn-Mayer (MGM)"/>
    <n v="133"/>
  </r>
  <r>
    <s v="The Age of Adaline"/>
    <x v="8"/>
    <x v="0"/>
    <x v="35"/>
    <n v="237"/>
    <s v="April 24, 2015 (United States)"/>
    <x v="13"/>
    <n v="160000"/>
    <s v="Lee Toland Krieger"/>
    <s v="J. Mills Goodloe"/>
    <s v="Blake Lively"/>
    <s v="United States"/>
    <n v="25000000"/>
    <n v="65663276"/>
    <n v="84420253.99662447"/>
    <n v="262.65310400000004"/>
    <n v="27706023.628691982"/>
    <s v="Lakeshore Entertainment"/>
    <n v="112"/>
  </r>
  <r>
    <s v="Black Mass"/>
    <x v="0"/>
    <x v="5"/>
    <x v="35"/>
    <n v="237"/>
    <s v="September 18, 2015 (United States)"/>
    <x v="15"/>
    <n v="171000"/>
    <s v="Scott Cooper"/>
    <s v="Mark Mallouk"/>
    <s v="Johnny Depp"/>
    <s v="United States"/>
    <n v="53000000"/>
    <n v="99775678"/>
    <n v="128277000.36540085"/>
    <n v="188.25599622641508"/>
    <n v="42099442.194092825"/>
    <s v="Cross Creek Pictures"/>
    <n v="123"/>
  </r>
  <r>
    <s v="Focus"/>
    <x v="0"/>
    <x v="3"/>
    <x v="35"/>
    <n v="237"/>
    <s v="February 27, 2015 (United States)"/>
    <x v="14"/>
    <n v="226000"/>
    <s v="Glenn Ficarra"/>
    <s v="Glenn Ficarra"/>
    <s v="Will Smith"/>
    <s v="United States"/>
    <n v="50100000"/>
    <n v="158762963"/>
    <n v="204114239.77257386"/>
    <n v="316.89214171656687"/>
    <n v="66988591.983122356"/>
    <s v="Kramer &amp; Sigman Films"/>
    <n v="105"/>
  </r>
  <r>
    <s v="Home"/>
    <x v="1"/>
    <x v="10"/>
    <x v="35"/>
    <n v="237"/>
    <s v="March 27, 2015 (United States)"/>
    <x v="14"/>
    <n v="95000"/>
    <s v="Tim Johnson"/>
    <s v="Tom J. Astle"/>
    <s v="Jim Parsons"/>
    <s v="United States"/>
    <n v="135000000"/>
    <n v="386041607"/>
    <n v="496315939.46371311"/>
    <n v="285.95674592592593"/>
    <n v="162886754.00843883"/>
    <s v="DreamWorks Animation"/>
    <n v="94"/>
  </r>
  <r>
    <s v="Jupiter Ascending"/>
    <x v="8"/>
    <x v="2"/>
    <x v="35"/>
    <n v="237"/>
    <s v="February 6, 2015 (United States)"/>
    <x v="11"/>
    <n v="182000"/>
    <s v="Lana Wachowski"/>
    <s v="Lilly Wachowski"/>
    <s v="Channing Tatum"/>
    <s v="United States"/>
    <n v="176000000"/>
    <n v="183887723"/>
    <n v="236415988.17763713"/>
    <n v="104.48166079545456"/>
    <n v="77589756.540084392"/>
    <s v="Warner Bros."/>
    <n v="127"/>
  </r>
  <r>
    <s v="I Saw the Light"/>
    <x v="0"/>
    <x v="5"/>
    <x v="35"/>
    <n v="237"/>
    <s v="April 1, 2016 (United States)"/>
    <x v="1"/>
    <n v="6700"/>
    <s v="Marc Abraham"/>
    <s v="Marc Abraham"/>
    <s v="Tom Hiddleston"/>
    <s v="United States"/>
    <n v="13000000"/>
    <n v="1767963"/>
    <n v="2272988.7177215191"/>
    <n v="13.599715384615385"/>
    <n v="745975.94936708861"/>
    <s v="BRON Studios"/>
    <n v="123"/>
  </r>
  <r>
    <s v="Minions"/>
    <x v="1"/>
    <x v="10"/>
    <x v="35"/>
    <n v="237"/>
    <s v="July 10, 2015 (United States)"/>
    <x v="5"/>
    <n v="218000"/>
    <s v="Kyle Balda"/>
    <s v="Brian Lynch"/>
    <s v="Sandra Bullock"/>
    <s v="United States"/>
    <n v="74000000"/>
    <n v="1159444662"/>
    <n v="1490644677.2632911"/>
    <n v="1566.8171108108108"/>
    <n v="489217156.96202528"/>
    <s v="Illumination Entertainment"/>
    <n v="91"/>
  </r>
  <r>
    <s v="Pitch Perfect 2"/>
    <x v="8"/>
    <x v="3"/>
    <x v="35"/>
    <n v="237"/>
    <s v="May 15, 2015 (United States)"/>
    <x v="5"/>
    <n v="146000"/>
    <s v="Elizabeth Banks"/>
    <s v="Kay Cannon"/>
    <s v="Anna Kendrick"/>
    <s v="United States"/>
    <n v="29000000"/>
    <n v="287144079"/>
    <n v="369167936.1658228"/>
    <n v="990.15199655172421"/>
    <n v="121157839.24050632"/>
    <s v="Brownstone Productions (II)"/>
    <n v="115"/>
  </r>
  <r>
    <s v="San Andreas"/>
    <x v="8"/>
    <x v="2"/>
    <x v="35"/>
    <n v="237"/>
    <s v="May 29, 2015 (United States)"/>
    <x v="10"/>
    <n v="219000"/>
    <s v="Brad Peyton"/>
    <s v="Carlton Cuse"/>
    <s v="Dwayne Johnson"/>
    <s v="United States"/>
    <n v="110000000"/>
    <n v="473990832"/>
    <n v="609388213.12405062"/>
    <n v="430.90075636363633"/>
    <n v="199996131.64556962"/>
    <s v="New Line Cinema"/>
    <n v="114"/>
  </r>
  <r>
    <s v="Trainwreck"/>
    <x v="0"/>
    <x v="3"/>
    <x v="35"/>
    <n v="237"/>
    <s v="July 17, 2015 (United States)"/>
    <x v="19"/>
    <n v="132000"/>
    <s v="Judd Apatow"/>
    <s v="Amy Schumer"/>
    <s v="Amy Schumer"/>
    <s v="United States"/>
    <n v="35000000"/>
    <n v="140795793"/>
    <n v="181014675.64177215"/>
    <n v="402.27369428571427"/>
    <n v="59407507.594936706"/>
    <s v="Universal Pictures"/>
    <n v="125"/>
  </r>
  <r>
    <s v="Tomorrowland"/>
    <x v="1"/>
    <x v="2"/>
    <x v="35"/>
    <n v="237"/>
    <s v="May 22, 2015 (United States)"/>
    <x v="5"/>
    <n v="175000"/>
    <s v="Brad Bird"/>
    <s v="Damon Lindelof"/>
    <s v="George Clooney"/>
    <s v="United States"/>
    <n v="190000000"/>
    <n v="209035668"/>
    <n v="268747544.47088611"/>
    <n v="110.01877263157895"/>
    <n v="88200703.797468349"/>
    <s v="Walt Disney Pictures"/>
    <n v="130"/>
  </r>
  <r>
    <s v="Bridge of Spies"/>
    <x v="8"/>
    <x v="0"/>
    <x v="35"/>
    <n v="237"/>
    <s v="October 16, 2015 (United States)"/>
    <x v="37"/>
    <n v="295000"/>
    <s v="Steven Spielberg"/>
    <s v="Matt Charman"/>
    <s v="Tom Hanks"/>
    <s v="United States"/>
    <n v="40000000"/>
    <n v="165478348"/>
    <n v="212747901.41603377"/>
    <n v="413.69587000000001"/>
    <n v="69822087.763713077"/>
    <s v="Dreamworks Pictures"/>
    <n v="142"/>
  </r>
  <r>
    <s v="The Danish Girl"/>
    <x v="0"/>
    <x v="5"/>
    <x v="35"/>
    <n v="237"/>
    <s v="January 22, 2016 (United States)"/>
    <x v="12"/>
    <n v="170000"/>
    <s v="Tom Hooper"/>
    <s v="Lucinda Coxon"/>
    <s v="Eddie Redmayne"/>
    <s v="United Kingdom"/>
    <n v="15000000"/>
    <n v="64191523"/>
    <n v="82528088.852742612"/>
    <n v="427.94348666666667"/>
    <n v="27085030.801687762"/>
    <s v="Working Title Films"/>
    <n v="119"/>
  </r>
  <r>
    <s v="The Divergent Series: Insurgent"/>
    <x v="8"/>
    <x v="2"/>
    <x v="35"/>
    <n v="237"/>
    <s v="March 20, 2015 (United States)"/>
    <x v="19"/>
    <n v="223000"/>
    <s v="Robert Schwentke"/>
    <s v="Brian Duffield"/>
    <s v="Shailene Woodley"/>
    <s v="United States"/>
    <n v="110000000"/>
    <n v="297002527"/>
    <n v="381842489.35400844"/>
    <n v="270.00229727272728"/>
    <n v="125317521.94092827"/>
    <s v="Summit Entertainment"/>
    <n v="119"/>
  </r>
  <r>
    <s v="Straight Outta Compton"/>
    <x v="0"/>
    <x v="5"/>
    <x v="35"/>
    <n v="237"/>
    <s v="August 14, 2015 (United States)"/>
    <x v="40"/>
    <n v="185000"/>
    <s v="F. Gary Gray"/>
    <s v="Jonathan Herman"/>
    <s v="O'Shea Jackson Jr."/>
    <s v="United States"/>
    <n v="28000000"/>
    <n v="201634991"/>
    <n v="259232834.42067513"/>
    <n v="720.12496785714279"/>
    <n v="85078055.274261594"/>
    <s v="Universal Pictures"/>
    <n v="147"/>
  </r>
  <r>
    <s v="Carol"/>
    <x v="0"/>
    <x v="0"/>
    <x v="35"/>
    <n v="237"/>
    <s v="January 15, 2016 (United States)"/>
    <x v="13"/>
    <n v="120000"/>
    <s v="Todd Haynes"/>
    <s v="Phyllis Nagy"/>
    <s v="Cate Blanchett"/>
    <s v="United Kingdom"/>
    <n v="11800000"/>
    <n v="40272135"/>
    <n v="51776031.791139245"/>
    <n v="341.28927966101696"/>
    <n v="16992462.025316454"/>
    <s v="The Weinstein Company"/>
    <n v="118"/>
  </r>
  <r>
    <s v="No Escape"/>
    <x v="0"/>
    <x v="2"/>
    <x v="35"/>
    <n v="237"/>
    <s v="August 26, 2015 (United States)"/>
    <x v="8"/>
    <n v="81000"/>
    <s v="John Erick Dowdle"/>
    <s v="John Erick Dowdle"/>
    <s v="Lake Bell"/>
    <s v="United States"/>
    <n v="16200000"/>
    <n v="54418872"/>
    <n v="69963840.921518996"/>
    <n v="335.91896296296295"/>
    <n v="22961549.367088605"/>
    <s v="Bold Films"/>
    <n v="103"/>
  </r>
  <r>
    <s v="The Boy Next Door"/>
    <x v="0"/>
    <x v="14"/>
    <x v="35"/>
    <n v="237"/>
    <s v="January 23, 2015 (United States)"/>
    <x v="32"/>
    <n v="40000"/>
    <s v="Rob Cohen"/>
    <s v="Barbara Curry"/>
    <s v="Jennifer Lopez"/>
    <s v="United States"/>
    <n v="4000000"/>
    <n v="52425855"/>
    <n v="67401510.62658228"/>
    <n v="1310.646375"/>
    <n v="22120613.924050633"/>
    <s v="Universal Pictures"/>
    <n v="91"/>
  </r>
  <r>
    <s v="Southpaw"/>
    <x v="0"/>
    <x v="2"/>
    <x v="35"/>
    <n v="237"/>
    <s v="July 24, 2015 (United States)"/>
    <x v="34"/>
    <n v="223000"/>
    <s v="Antoine Fuqua"/>
    <s v="Kurt Sutter"/>
    <s v="Jake Gyllenhaal"/>
    <s v="Hong Kong"/>
    <n v="30000000"/>
    <n v="91970827"/>
    <n v="118242662.39198312"/>
    <n v="306.5694233333333"/>
    <n v="38806256.118143462"/>
    <s v="Escape Artists"/>
    <n v="124"/>
  </r>
  <r>
    <s v="The Dressmaker"/>
    <x v="0"/>
    <x v="3"/>
    <x v="35"/>
    <n v="237"/>
    <s v="October 29, 2015 (Australia)"/>
    <x v="12"/>
    <n v="56000"/>
    <s v="Jocelyn Moorhouse"/>
    <s v="Rosalie Ham"/>
    <s v="Kate Winslet"/>
    <s v="Australia"/>
    <n v="0"/>
    <n v="25003426"/>
    <n v="32145754.861603376"/>
    <n v="0"/>
    <n v="10549968.776371308"/>
    <s v="Screen Australia"/>
    <n v="119"/>
  </r>
  <r>
    <s v="Maze Runner: The Scorch Trials"/>
    <x v="8"/>
    <x v="2"/>
    <x v="35"/>
    <n v="237"/>
    <s v="September 18, 2015 (United States)"/>
    <x v="21"/>
    <n v="230000"/>
    <s v="Wes Ball"/>
    <s v="T.S. Nowlin"/>
    <s v="Dylan O'Brien"/>
    <s v="United States"/>
    <n v="61000000"/>
    <n v="312296056"/>
    <n v="401504676.21603376"/>
    <n v="511.96074754098362"/>
    <n v="131770487.76371308"/>
    <s v="Gotham Group"/>
    <n v="131"/>
  </r>
  <r>
    <s v="Lost and Love"/>
    <x v="3"/>
    <x v="0"/>
    <x v="35"/>
    <n v="237"/>
    <s v="March 20, 2015 (China)"/>
    <x v="5"/>
    <n v="620"/>
    <s v="Sanyuan Peng"/>
    <s v="Sanyuan Peng"/>
    <s v="Andy Lau"/>
    <s v="China"/>
    <n v="0"/>
    <n v="34930177"/>
    <n v="44908122.07552743"/>
    <n v="0"/>
    <n v="14738471.308016878"/>
    <s v="Chongqing Film Group"/>
    <n v="108"/>
  </r>
  <r>
    <s v="The Last Witch Hunter"/>
    <x v="8"/>
    <x v="2"/>
    <x v="35"/>
    <n v="237"/>
    <s v="October 23, 2015 (United States)"/>
    <x v="22"/>
    <n v="98000"/>
    <s v="Breck Eisner"/>
    <s v="Cory Goodman"/>
    <s v="Vin Diesel"/>
    <s v="United States"/>
    <n v="90000000"/>
    <n v="146936910"/>
    <n v="188910027.32911393"/>
    <n v="163.26323333333332"/>
    <n v="61998696.202531643"/>
    <s v="Summit Entertainment"/>
    <n v="106"/>
  </r>
  <r>
    <s v="Green Room"/>
    <x v="0"/>
    <x v="4"/>
    <x v="35"/>
    <n v="237"/>
    <s v="May 13, 2016 (United States)"/>
    <x v="9"/>
    <n v="112000"/>
    <s v="Jeremy Saulnier"/>
    <s v="Jeremy Saulnier"/>
    <s v="Anton Yelchin"/>
    <s v="United States"/>
    <n v="5000000"/>
    <n v="3769214"/>
    <n v="4845905.0877637137"/>
    <n v="75.384280000000004"/>
    <n v="1590385.6540084388"/>
    <s v="Broad Green Pictures"/>
    <n v="95"/>
  </r>
  <r>
    <s v="Burnt"/>
    <x v="0"/>
    <x v="3"/>
    <x v="35"/>
    <n v="237"/>
    <s v="October 30, 2015 (United States)"/>
    <x v="14"/>
    <n v="110000"/>
    <s v="John Wells"/>
    <s v="Steven Knight"/>
    <s v="Bradley Cooper"/>
    <s v="United States"/>
    <n v="20000000"/>
    <n v="36606743"/>
    <n v="47063605.873839661"/>
    <n v="183.033715"/>
    <n v="15445883.122362869"/>
    <s v="3 Arts Entertainment"/>
    <n v="101"/>
  </r>
  <r>
    <s v="The Good Dinosaur"/>
    <x v="1"/>
    <x v="10"/>
    <x v="35"/>
    <n v="237"/>
    <s v="November 25, 2015 (United States)"/>
    <x v="17"/>
    <n v="106000"/>
    <s v="Peter Sohn"/>
    <s v="Bob Peterson"/>
    <s v="Jeffrey Wright"/>
    <s v="United States"/>
    <n v="200000000"/>
    <n v="332207671"/>
    <n v="427104123.85527426"/>
    <n v="166.1038355"/>
    <n v="140172013.08016878"/>
    <s v="Pixar Animation Studios"/>
    <n v="93"/>
  </r>
  <r>
    <s v="Far from the Madding Crowd"/>
    <x v="8"/>
    <x v="0"/>
    <x v="35"/>
    <n v="237"/>
    <s v="May 22, 2015 (United States)"/>
    <x v="12"/>
    <n v="47000"/>
    <s v="Thomas Vinterberg"/>
    <s v="Thomas Hardy"/>
    <s v="Carey Mulligan"/>
    <s v="United Kingdom"/>
    <n v="0"/>
    <n v="30229977"/>
    <n v="38865291.105063289"/>
    <n v="0"/>
    <n v="12755264.556962024"/>
    <s v="Fox Searchlight Pictures"/>
    <n v="119"/>
  </r>
  <r>
    <s v="The Invitation"/>
    <x v="4"/>
    <x v="0"/>
    <x v="35"/>
    <n v="237"/>
    <s v="April 8, 2016 (United States)"/>
    <x v="14"/>
    <n v="100000"/>
    <s v="Karyn Kusama"/>
    <s v="Phil Hay"/>
    <s v="Logan Marshall-Green"/>
    <s v="United States"/>
    <n v="0"/>
    <n v="354835"/>
    <n v="456195.04008438822"/>
    <n v="0"/>
    <n v="149719.40928270042"/>
    <s v="Gamechanger Films"/>
    <n v="100"/>
  </r>
  <r>
    <s v="The Gift"/>
    <x v="0"/>
    <x v="0"/>
    <x v="35"/>
    <n v="237"/>
    <s v="August 7, 2015 (United States)"/>
    <x v="9"/>
    <n v="145000"/>
    <s v="Joel Edgerton"/>
    <s v="Joel Edgerton"/>
    <s v="Jason Bateman"/>
    <s v="United States"/>
    <n v="5000000"/>
    <n v="58980521"/>
    <n v="75828543.243459925"/>
    <n v="1179.61042"/>
    <n v="24886295.780590717"/>
    <s v="Blumhouse Productions"/>
    <n v="108"/>
  </r>
  <r>
    <s v="Point Break"/>
    <x v="8"/>
    <x v="2"/>
    <x v="35"/>
    <n v="237"/>
    <s v="December 25, 2015 (United States)"/>
    <x v="11"/>
    <n v="60000"/>
    <s v="Ericson Core"/>
    <s v="Kurt Wimmer"/>
    <s v="Edgar RamÃ­rez"/>
    <s v="China"/>
    <n v="105000000"/>
    <n v="133718711"/>
    <n v="171915996.80042195"/>
    <n v="127.35115333333333"/>
    <n v="56421397.046413496"/>
    <s v="Alcon Entertainment"/>
    <n v="114"/>
  </r>
  <r>
    <s v="Get Hard"/>
    <x v="0"/>
    <x v="3"/>
    <x v="35"/>
    <n v="237"/>
    <s v="March 27, 2015 (United States)"/>
    <x v="22"/>
    <n v="127000"/>
    <s v="Etan Cohen"/>
    <s v="Jay Martel"/>
    <s v="Will Ferrell"/>
    <s v="United States"/>
    <n v="40000000"/>
    <n v="111711453"/>
    <n v="143622277.3379747"/>
    <n v="279.27863249999996"/>
    <n v="47135634.177215189"/>
    <s v="Gary Sanchez Productions"/>
    <n v="100"/>
  </r>
  <r>
    <s v="Hitman: Agent 47"/>
    <x v="0"/>
    <x v="2"/>
    <x v="35"/>
    <n v="237"/>
    <s v="August 21, 2015 (United States)"/>
    <x v="46"/>
    <n v="87000"/>
    <s v="Aleksander Bach"/>
    <s v="Skip Woods"/>
    <s v="Rupert Friend"/>
    <s v="United States"/>
    <n v="35000000"/>
    <n v="82347656"/>
    <n v="105870594.02194093"/>
    <n v="235.27901714285716"/>
    <n v="34745846.413502105"/>
    <s v="Twentieth Century Fox"/>
    <n v="96"/>
  </r>
  <r>
    <s v="Entourage"/>
    <x v="0"/>
    <x v="3"/>
    <x v="35"/>
    <n v="237"/>
    <s v="June 3, 2015 (United States)"/>
    <x v="14"/>
    <n v="77000"/>
    <s v="Doug Ellin"/>
    <s v="Doug Ellin"/>
    <s v="Adrian Grenier"/>
    <s v="United States"/>
    <n v="30000000"/>
    <n v="49263404"/>
    <n v="63335692.821940929"/>
    <n v="164.21134666666666"/>
    <n v="20786246.413502108"/>
    <s v="Warner Bros."/>
    <n v="104"/>
  </r>
  <r>
    <s v="Steve Jobs"/>
    <x v="0"/>
    <x v="5"/>
    <x v="35"/>
    <n v="237"/>
    <s v="October 23, 2015 (United States)"/>
    <x v="13"/>
    <n v="160000"/>
    <s v="Danny Boyle"/>
    <s v="Aaron Sorkin"/>
    <s v="Michael Fassbender"/>
    <s v="United Kingdom"/>
    <n v="30000000"/>
    <n v="34441873"/>
    <n v="44280332.080590717"/>
    <n v="114.80624333333334"/>
    <n v="14532435.864978902"/>
    <s v="Universal Pictures"/>
    <n v="122"/>
  </r>
  <r>
    <s v="Scouts Guide to the Zombie Apocalypse"/>
    <x v="0"/>
    <x v="2"/>
    <x v="35"/>
    <n v="237"/>
    <s v="October 30, 2015 (United States)"/>
    <x v="21"/>
    <n v="47000"/>
    <s v="Christopher Landon"/>
    <s v="Carrie Lee Wilson"/>
    <s v="Tye Sheridan"/>
    <s v="United States"/>
    <n v="15000000"/>
    <n v="16137046"/>
    <n v="20746657.874261603"/>
    <n v="107.58030666666667"/>
    <n v="6808880.1687763706"/>
    <s v="Paramount Pictures"/>
    <n v="93"/>
  </r>
  <r>
    <s v="Hardcore Henry"/>
    <x v="0"/>
    <x v="2"/>
    <x v="35"/>
    <n v="237"/>
    <s v="April 8, 2016 (United States)"/>
    <x v="17"/>
    <n v="90000"/>
    <s v="Ilya Naishuller"/>
    <s v="Ilya Naishuller"/>
    <s v="Sharlto Copley"/>
    <s v="Russia"/>
    <n v="2000000"/>
    <n v="16810562"/>
    <n v="21612566.419409283"/>
    <n v="840.52809999999999"/>
    <n v="7093064.135021097"/>
    <s v="Bazelevs Production"/>
    <n v="96"/>
  </r>
  <r>
    <s v="Joy"/>
    <x v="8"/>
    <x v="5"/>
    <x v="35"/>
    <n v="237"/>
    <s v="December 25, 2015 (United States)"/>
    <x v="14"/>
    <n v="131000"/>
    <s v="David O. Russell"/>
    <s v="David O. Russell"/>
    <s v="Jennifer Lawrence"/>
    <s v="United States"/>
    <n v="60000000"/>
    <n v="101134059"/>
    <n v="130023408.34303798"/>
    <n v="168.55676500000001"/>
    <n v="42672598.734177217"/>
    <s v="Fox 2000 Pictures"/>
    <n v="124"/>
  </r>
  <r>
    <s v="Masterminds"/>
    <x v="8"/>
    <x v="5"/>
    <x v="35"/>
    <n v="237"/>
    <s v="September 30, 2016 (United States)"/>
    <x v="1"/>
    <n v="52000"/>
    <s v="Jared Hess"/>
    <s v="Chris Bowman"/>
    <s v="Zach Galifianakis"/>
    <s v="United States"/>
    <n v="25000000"/>
    <n v="29674699"/>
    <n v="38151395.718565404"/>
    <n v="118.698796"/>
    <n v="12520970.042194093"/>
    <s v="Broadway Video"/>
    <n v="95"/>
  </r>
  <r>
    <s v="Brooklyn"/>
    <x v="8"/>
    <x v="0"/>
    <x v="35"/>
    <n v="237"/>
    <s v="November 25, 2015 (United States)"/>
    <x v="24"/>
    <n v="135000"/>
    <s v="John Crowley"/>
    <s v="Nick Hornby"/>
    <s v="Saoirse Ronan"/>
    <s v="United Kingdom"/>
    <n v="11000000"/>
    <n v="62402155"/>
    <n v="80227580.710970461"/>
    <n v="567.29231818181813"/>
    <n v="26330023.206751052"/>
    <s v="Wildgaze Films"/>
    <n v="117"/>
  </r>
  <r>
    <s v="Youth"/>
    <x v="0"/>
    <x v="3"/>
    <x v="35"/>
    <n v="237"/>
    <s v="December 4, 2015 (United States)"/>
    <x v="4"/>
    <n v="74000"/>
    <s v="Paolo Sorrentino"/>
    <s v="Paolo Sorrentino"/>
    <s v="Michael Caine"/>
    <s v="Italy"/>
    <n v="0"/>
    <n v="23459358"/>
    <n v="30160617.648101266"/>
    <n v="0"/>
    <n v="9898463.2911392394"/>
    <s v="Indigo Film"/>
    <n v="124"/>
  </r>
  <r>
    <s v="Self/less"/>
    <x v="8"/>
    <x v="2"/>
    <x v="35"/>
    <n v="237"/>
    <s v="July 10, 2015 (United States)"/>
    <x v="16"/>
    <n v="93000"/>
    <s v="Tarsem Singh"/>
    <s v="Ã€lex Pastor"/>
    <s v="Ryan Reynolds"/>
    <s v="United States"/>
    <n v="26000000"/>
    <n v="31807156"/>
    <n v="40892997.60843882"/>
    <n v="122.33521538461538"/>
    <n v="13420740.928270042"/>
    <s v="Focus Features"/>
    <n v="117"/>
  </r>
  <r>
    <s v="Ted 2"/>
    <x v="0"/>
    <x v="3"/>
    <x v="35"/>
    <n v="237"/>
    <s v="June 26, 2015 (United States)"/>
    <x v="21"/>
    <n v="191000"/>
    <s v="Seth MacFarlane"/>
    <s v="Seth MacFarlane"/>
    <s v="Mark Wahlberg"/>
    <s v="United States"/>
    <n v="68000000"/>
    <n v="215863606"/>
    <n v="277525910.32995784"/>
    <n v="317.4464794117647"/>
    <n v="91081690.295358643"/>
    <s v="Universal Pictures"/>
    <n v="115"/>
  </r>
  <r>
    <s v="Pan"/>
    <x v="1"/>
    <x v="1"/>
    <x v="35"/>
    <n v="237"/>
    <s v="October 9, 2015 (United States)"/>
    <x v="46"/>
    <n v="62000"/>
    <s v="Joe Wright"/>
    <s v="Jason Fuchs"/>
    <s v="Levi Miller"/>
    <s v="United States"/>
    <n v="150000000"/>
    <n v="128388320"/>
    <n v="165062958.24472573"/>
    <n v="85.592213333333333"/>
    <n v="54172286.919831224"/>
    <s v="Warner Bros."/>
    <n v="111"/>
  </r>
  <r>
    <s v="Pixels"/>
    <x v="8"/>
    <x v="2"/>
    <x v="35"/>
    <n v="237"/>
    <s v="July 24, 2015 (United States)"/>
    <x v="30"/>
    <n v="135000"/>
    <s v="Chris Columbus"/>
    <s v="Tim Herlihy"/>
    <s v="Adam Sandler"/>
    <s v="United States"/>
    <n v="88000000"/>
    <n v="244874809"/>
    <n v="314824279.75654012"/>
    <n v="278.26682840909092"/>
    <n v="103322704.21940927"/>
    <s v="Columbia Pictures"/>
    <n v="105"/>
  </r>
  <r>
    <s v="Demolition"/>
    <x v="0"/>
    <x v="3"/>
    <x v="35"/>
    <n v="237"/>
    <s v="April 8, 2016 (United States)"/>
    <x v="9"/>
    <n v="93000"/>
    <s v="Jean-Marc VallÃ©e"/>
    <s v="Bryan Sipe"/>
    <s v="Jake Gyllenhaal"/>
    <s v="United States"/>
    <n v="10000000"/>
    <n v="4366460"/>
    <n v="5613756.801687764"/>
    <n v="43.6646"/>
    <n v="1842388.1856540083"/>
    <s v="Black Label Media"/>
    <n v="101"/>
  </r>
  <r>
    <s v="Macbeth"/>
    <x v="0"/>
    <x v="0"/>
    <x v="35"/>
    <n v="237"/>
    <s v="December 11, 2015 (United States)"/>
    <x v="14"/>
    <n v="54000"/>
    <s v="Justin Kurzel"/>
    <s v="Todd Louiso"/>
    <s v="Michael Fassbender"/>
    <s v="United Kingdom"/>
    <n v="15000000"/>
    <n v="16322067"/>
    <n v="20984530.864556964"/>
    <n v="108.81377999999999"/>
    <n v="6886948.1012658225"/>
    <s v="See-Saw Films"/>
    <n v="113"/>
  </r>
  <r>
    <s v="Daddy's Home"/>
    <x v="8"/>
    <x v="3"/>
    <x v="35"/>
    <n v="237"/>
    <s v="December 25, 2015 (United States)"/>
    <x v="19"/>
    <n v="112000"/>
    <s v="Sean Anders"/>
    <s v="Brian Burns"/>
    <s v="Will Ferrell"/>
    <s v="United States"/>
    <n v="50000000"/>
    <n v="242786137"/>
    <n v="312138970.22742617"/>
    <n v="485.57227399999999"/>
    <n v="102441408.01687764"/>
    <s v="Paramount Pictures"/>
    <n v="96"/>
  </r>
  <r>
    <s v="Run All Night"/>
    <x v="0"/>
    <x v="2"/>
    <x v="35"/>
    <n v="237"/>
    <s v="March 13, 2015 (United States)"/>
    <x v="14"/>
    <n v="105000"/>
    <s v="Jaume Collet-Serra"/>
    <s v="Brad Ingelsby"/>
    <s v="Liam Neeson"/>
    <s v="United States"/>
    <n v="50000000"/>
    <n v="71561644"/>
    <n v="92003514.459071726"/>
    <n v="143.123288"/>
    <n v="30194786.497890294"/>
    <s v="Warner Bros."/>
    <n v="114"/>
  </r>
  <r>
    <s v="Mr. Right"/>
    <x v="0"/>
    <x v="2"/>
    <x v="35"/>
    <n v="237"/>
    <s v="April 8, 2016 (United States)"/>
    <x v="5"/>
    <n v="52000"/>
    <s v="Paco Cabezas"/>
    <s v="Max Landis"/>
    <s v="Anna Kendrick"/>
    <s v="United States"/>
    <n v="8000000"/>
    <n v="607595"/>
    <n v="781156.94725738396"/>
    <n v="7.5949375000000003"/>
    <n v="256369.19831223629"/>
    <s v="Amasia Entertainment"/>
    <n v="95"/>
  </r>
  <r>
    <s v="Magic Mike XXL"/>
    <x v="0"/>
    <x v="3"/>
    <x v="35"/>
    <n v="237"/>
    <s v="July 1, 2015 (United States)"/>
    <x v="41"/>
    <n v="53000"/>
    <s v="Gregory Jacobs"/>
    <s v="Reid Carolin"/>
    <s v="Channing Tatum"/>
    <s v="United States"/>
    <n v="14800000"/>
    <n v="117813057"/>
    <n v="151466828.97848102"/>
    <n v="796.03416891891891"/>
    <n v="49710150.632911392"/>
    <s v="Warner Bros."/>
    <n v="115"/>
  </r>
  <r>
    <s v="The DUFF"/>
    <x v="8"/>
    <x v="3"/>
    <x v="35"/>
    <n v="237"/>
    <s v="February 20, 2015 (United States)"/>
    <x v="16"/>
    <n v="87000"/>
    <s v="Ari Sandel"/>
    <s v="Josh A. Cagan"/>
    <s v="Mae Whitman"/>
    <s v="United States"/>
    <n v="8500000"/>
    <n v="43709744"/>
    <n v="56195607.5814346"/>
    <n v="514.23228235294118"/>
    <n v="18442929.957805905"/>
    <s v="CBS Films"/>
    <n v="101"/>
  </r>
  <r>
    <s v="Trumbo"/>
    <x v="0"/>
    <x v="5"/>
    <x v="35"/>
    <n v="237"/>
    <s v="November 27, 2015 (United States)"/>
    <x v="24"/>
    <n v="78000"/>
    <s v="Jay Roach"/>
    <s v="John McNamara"/>
    <s v="Bryan Cranston"/>
    <s v="United States"/>
    <n v="15000000"/>
    <n v="11430025"/>
    <n v="14695057.457805907"/>
    <n v="76.200166666666675"/>
    <n v="4822795.3586497884"/>
    <s v="Bleecker Street Films"/>
    <n v="124"/>
  </r>
  <r>
    <s v="Hotel Transylvania 2"/>
    <x v="1"/>
    <x v="10"/>
    <x v="35"/>
    <n v="237"/>
    <s v="September 25, 2015 (United States)"/>
    <x v="17"/>
    <n v="113000"/>
    <s v="Genndy Tartakovsky"/>
    <s v="Robert Smigel"/>
    <s v="Adam Sandler"/>
    <s v="United States"/>
    <n v="80000000"/>
    <n v="474800000"/>
    <n v="610428523.20675111"/>
    <n v="593.5"/>
    <n v="200337552.74261603"/>
    <s v="Columbia Pictures"/>
    <n v="89"/>
  </r>
  <r>
    <s v="Knight of Cups"/>
    <x v="0"/>
    <x v="0"/>
    <x v="35"/>
    <n v="237"/>
    <s v="March 4, 2016 (United States)"/>
    <x v="46"/>
    <n v="26000"/>
    <s v="Terrence Malick"/>
    <s v="Terrence Malick"/>
    <s v="Christian Bale"/>
    <s v="United States"/>
    <n v="0"/>
    <n v="1026288"/>
    <n v="1319451.2810126583"/>
    <n v="0"/>
    <n v="433032.91139240505"/>
    <s v="Dogwood Films"/>
    <n v="118"/>
  </r>
  <r>
    <s v="The Stanford Prison Experiment"/>
    <x v="0"/>
    <x v="5"/>
    <x v="35"/>
    <n v="237"/>
    <s v="July 17, 2015 (United States)"/>
    <x v="15"/>
    <n v="40000"/>
    <s v="Kyle Patrick Alvarez"/>
    <s v="Tim Talbott"/>
    <s v="Ezra Miller"/>
    <s v="United States"/>
    <n v="0"/>
    <n v="663114"/>
    <n v="852535.17215189873"/>
    <n v="0"/>
    <n v="279794.93670886074"/>
    <s v="Coup d'Etat Films"/>
    <n v="122"/>
  </r>
  <r>
    <s v="The Longest Ride"/>
    <x v="8"/>
    <x v="0"/>
    <x v="35"/>
    <n v="237"/>
    <s v="April 10, 2015 (United States)"/>
    <x v="12"/>
    <n v="79000"/>
    <s v="George Tillman Jr."/>
    <s v="Nicholas Sparks"/>
    <s v="Scott Eastwood"/>
    <s v="United States"/>
    <n v="34000000"/>
    <n v="62944815"/>
    <n v="80925253.715189874"/>
    <n v="185.13180882352941"/>
    <n v="26558993.670886073"/>
    <s v="Fox 2000 Pictures"/>
    <n v="123"/>
  </r>
  <r>
    <s v="Victor Frankenstein"/>
    <x v="8"/>
    <x v="0"/>
    <x v="35"/>
    <n v="237"/>
    <s v="November 25, 2015 (United States)"/>
    <x v="22"/>
    <n v="54000"/>
    <s v="Paul McGuigan"/>
    <s v="Max Landis"/>
    <s v="Daniel Radcliffe"/>
    <s v="United Kingdom"/>
    <n v="65000000"/>
    <n v="34227298"/>
    <n v="44004462.871729963"/>
    <n v="52.657381538461536"/>
    <n v="14441897.890295358"/>
    <s v="Davis Entertainment"/>
    <n v="110"/>
  </r>
  <r>
    <s v="Insidious: Chapter 3"/>
    <x v="8"/>
    <x v="4"/>
    <x v="35"/>
    <n v="237"/>
    <s v="June 5, 2015 (United States)"/>
    <x v="10"/>
    <n v="97000"/>
    <s v="Leigh Whannell"/>
    <s v="Leigh Whannell"/>
    <s v="Dermot Mulroney"/>
    <s v="Canada"/>
    <n v="10000000"/>
    <n v="112983889"/>
    <n v="145258189.78185654"/>
    <n v="1129.83889"/>
    <n v="47672527.004219405"/>
    <s v="Gramercy Pictures (I)"/>
    <n v="97"/>
  </r>
  <r>
    <s v="Goosebumps"/>
    <x v="1"/>
    <x v="1"/>
    <x v="35"/>
    <n v="237"/>
    <s v="October 16, 2015 (United States)"/>
    <x v="21"/>
    <n v="83000"/>
    <s v="Rob Letterman"/>
    <s v="Darren Lemke"/>
    <s v="Jack Black"/>
    <s v="United States"/>
    <n v="58000000"/>
    <n v="158261424"/>
    <n v="203469434.14683545"/>
    <n v="272.86452413793103"/>
    <n v="66776972.151898734"/>
    <s v="Sony Pictures Animation"/>
    <n v="103"/>
  </r>
  <r>
    <s v="Aloha"/>
    <x v="8"/>
    <x v="3"/>
    <x v="35"/>
    <n v="237"/>
    <s v="May 29, 2015 (United States)"/>
    <x v="20"/>
    <n v="64000"/>
    <s v="Cameron Crowe"/>
    <s v="Cameron Crowe"/>
    <s v="Bradley Cooper"/>
    <s v="United States"/>
    <n v="37000000"/>
    <n v="26250020"/>
    <n v="33748443.434599154"/>
    <n v="70.945999999999998"/>
    <n v="11075957.805907173"/>
    <s v="Columbia Pictures"/>
    <n v="105"/>
  </r>
  <r>
    <s v="Baahubali: The Beginning"/>
    <x v="4"/>
    <x v="2"/>
    <x v="35"/>
    <n v="237"/>
    <s v="July 9, 2015 (United States)"/>
    <x v="45"/>
    <n v="107000"/>
    <s v="S.S. Rajamouli"/>
    <s v="Vijayendra Prasad"/>
    <s v="Prabhas"/>
    <s v="India"/>
    <n v="18026148"/>
    <n v="24548038"/>
    <n v="31560283.454008441"/>
    <n v="136.18016450325382"/>
    <n v="10357821.940928269"/>
    <s v="Arka Mediaworks"/>
    <n v="159"/>
  </r>
  <r>
    <s v="A Bigger Splash"/>
    <x v="0"/>
    <x v="0"/>
    <x v="35"/>
    <n v="237"/>
    <s v="May 13, 2016 (United States)"/>
    <x v="5"/>
    <n v="28000"/>
    <s v="Luca Guadagnino"/>
    <s v="David Kajganich"/>
    <s v="Tilda Swinton"/>
    <s v="Italy"/>
    <n v="0"/>
    <n v="7545758"/>
    <n v="9701234.0194092821"/>
    <n v="0"/>
    <n v="3183864.135021097"/>
    <s v="Frenesy Film Company"/>
    <n v="125"/>
  </r>
  <r>
    <s v="The Wedding Ringer"/>
    <x v="0"/>
    <x v="3"/>
    <x v="35"/>
    <n v="237"/>
    <s v="January 16, 2015 (United States)"/>
    <x v="14"/>
    <n v="72000"/>
    <s v="Jeremy Garelick"/>
    <s v="Jeremy Garelick"/>
    <s v="Kevin Hart"/>
    <s v="United States"/>
    <n v="23000000"/>
    <n v="79799880"/>
    <n v="102595035.59493671"/>
    <n v="346.95600000000002"/>
    <n v="33670835.443037972"/>
    <s v="LStar Capital"/>
    <n v="101"/>
  </r>
  <r>
    <s v="Sisters"/>
    <x v="0"/>
    <x v="3"/>
    <x v="35"/>
    <n v="237"/>
    <s v="December 18, 2015 (United States)"/>
    <x v="22"/>
    <n v="64000"/>
    <s v="Jason Moore"/>
    <s v="Paula Pell"/>
    <s v="Amy Poehler"/>
    <s v="United States"/>
    <n v="30000000"/>
    <n v="105011053"/>
    <n v="135007881.21983123"/>
    <n v="350.03684333333331"/>
    <n v="44308461.181434594"/>
    <s v="Little Stranger"/>
    <n v="118"/>
  </r>
  <r>
    <s v="Secret in Their Eyes"/>
    <x v="8"/>
    <x v="6"/>
    <x v="35"/>
    <n v="237"/>
    <s v="November 20, 2015 (United States)"/>
    <x v="21"/>
    <n v="46000"/>
    <s v="Billy Ray"/>
    <s v="Billy Ray"/>
    <s v="Chiwetel Ejiofor"/>
    <s v="United States"/>
    <n v="19500000"/>
    <n v="34854990"/>
    <n v="44811457.607594937"/>
    <n v="178.74353846153846"/>
    <n v="14706746.835443037"/>
    <s v="IM Global"/>
    <n v="111"/>
  </r>
  <r>
    <s v="Irrational Man"/>
    <x v="0"/>
    <x v="3"/>
    <x v="35"/>
    <n v="237"/>
    <s v="August 7, 2015 (United States)"/>
    <x v="14"/>
    <n v="60000"/>
    <s v="Woody Allen"/>
    <s v="Woody Allen"/>
    <s v="Joaquin Phoenix"/>
    <s v="United States"/>
    <n v="11000000"/>
    <n v="27391084"/>
    <n v="35215456.94008439"/>
    <n v="249.00985454545457"/>
    <n v="11557419.409282699"/>
    <s v="Gravier Productions"/>
    <n v="95"/>
  </r>
  <r>
    <s v="Wild Card"/>
    <x v="0"/>
    <x v="2"/>
    <x v="35"/>
    <n v="237"/>
    <s v="January 14, 2015 (Belgium)"/>
    <x v="41"/>
    <n v="53000"/>
    <s v="Simon West"/>
    <s v="William Goldman"/>
    <s v="Jason Statham"/>
    <s v="United States"/>
    <n v="30000000"/>
    <n v="6738764"/>
    <n v="8663718.9485232066"/>
    <n v="22.462546666666665"/>
    <n v="2843360.3375527426"/>
    <s v="Lionsgate"/>
    <n v="92"/>
  </r>
  <r>
    <s v="Paper Towns"/>
    <x v="8"/>
    <x v="1"/>
    <x v="35"/>
    <n v="237"/>
    <s v="July 24, 2015 (United States)"/>
    <x v="19"/>
    <n v="98000"/>
    <s v="Jake Schreier"/>
    <s v="Scott Neustadter"/>
    <s v="Nat Wolff"/>
    <s v="United States"/>
    <n v="12000000"/>
    <n v="85512300"/>
    <n v="109939231.26582278"/>
    <n v="712.60250000000008"/>
    <n v="36081139.240506329"/>
    <s v="Fox 2000 Pictures"/>
    <n v="109"/>
  </r>
  <r>
    <s v="The Lady in the Van"/>
    <x v="8"/>
    <x v="5"/>
    <x v="35"/>
    <n v="237"/>
    <s v="February 26, 2016 (United States)"/>
    <x v="17"/>
    <n v="27000"/>
    <s v="Nicholas Hytner"/>
    <s v="Alan Bennett"/>
    <s v="Maggie Smith"/>
    <s v="United Kingdom"/>
    <n v="6000000"/>
    <n v="41387687"/>
    <n v="53210245.691561185"/>
    <n v="689.79478333333327"/>
    <n v="17463159.071729958"/>
    <s v="BBC Films"/>
    <n v="104"/>
  </r>
  <r>
    <s v="The SpongeBob Movie: Sponge Out of Water"/>
    <x v="1"/>
    <x v="10"/>
    <x v="35"/>
    <n v="237"/>
    <s v="February 6, 2015 (United States)"/>
    <x v="22"/>
    <n v="51000"/>
    <s v="Paul Tibbitt"/>
    <s v="Jonathan Aibel"/>
    <s v="Tom Kenny"/>
    <s v="United States"/>
    <n v="74000000"/>
    <n v="325186032"/>
    <n v="418076725.52911395"/>
    <n v="439.44058378378384"/>
    <n v="137209296.20253164"/>
    <s v="Paramount Animation"/>
    <n v="92"/>
  </r>
  <r>
    <s v="Child 44"/>
    <x v="0"/>
    <x v="6"/>
    <x v="35"/>
    <n v="237"/>
    <s v="April 17, 2015 (United Kingdom)"/>
    <x v="16"/>
    <n v="68000"/>
    <s v="Daniel Espinosa"/>
    <s v="Richard Price"/>
    <s v="Tom Hardy"/>
    <s v="Czech Republic"/>
    <n v="50000000"/>
    <n v="12951093"/>
    <n v="16650624.629113924"/>
    <n v="25.902186"/>
    <n v="5464596.2025316451"/>
    <s v="Summit Entertainment"/>
    <n v="137"/>
  </r>
  <r>
    <s v="The Wave"/>
    <x v="0"/>
    <x v="2"/>
    <x v="35"/>
    <n v="237"/>
    <s v="August 28, 2015 (Norway)"/>
    <x v="17"/>
    <n v="35000"/>
    <s v="Roar Uthaug"/>
    <s v="John KÃ¥re Raake"/>
    <s v="Kristoffer Joner"/>
    <s v="Norway"/>
    <n v="0"/>
    <n v="12975143"/>
    <n v="16681544.608016878"/>
    <n v="0"/>
    <n v="5474743.8818565402"/>
    <s v="Fantefilm"/>
    <n v="105"/>
  </r>
  <r>
    <s v="A Man Called Ove"/>
    <x v="8"/>
    <x v="3"/>
    <x v="35"/>
    <n v="237"/>
    <s v="September 30, 2016 (United States)"/>
    <x v="3"/>
    <n v="50000"/>
    <s v="Hannes Holm"/>
    <s v="Hannes Holm"/>
    <s v="Rolf LassgÃ¥rd"/>
    <s v="Sweden"/>
    <n v="0"/>
    <n v="30692889"/>
    <n v="39460435.773417726"/>
    <n v="0"/>
    <n v="12950586.075949367"/>
    <s v="Tre VÃ¤nner Produktion AB"/>
    <n v="116"/>
  </r>
  <r>
    <s v="Beasts of No Nation"/>
    <x v="11"/>
    <x v="0"/>
    <x v="35"/>
    <n v="237"/>
    <s v="October 16, 2015 (United States)"/>
    <x v="3"/>
    <n v="76000"/>
    <s v="Cary Joji Fukunaga"/>
    <s v="Cary Joji Fukunaga"/>
    <s v="Abraham Attah"/>
    <s v="United States"/>
    <n v="6000000"/>
    <n v="90777"/>
    <n v="116707.81392405064"/>
    <n v="1.51295"/>
    <n v="38302.531645569616"/>
    <s v="Red Crown Productions"/>
    <n v="137"/>
  </r>
  <r>
    <s v="Me and Earl and the Dying Girl"/>
    <x v="8"/>
    <x v="3"/>
    <x v="35"/>
    <n v="237"/>
    <s v="July 1, 2015 (United States)"/>
    <x v="3"/>
    <n v="126000"/>
    <s v="Alfonso Gomez-Rejon"/>
    <s v="Jesse Andrews"/>
    <s v="Thomas Mann"/>
    <s v="United States"/>
    <n v="8000000"/>
    <n v="9074749"/>
    <n v="11666987.427426161"/>
    <n v="113.43436250000001"/>
    <n v="3829008.0168776368"/>
    <s v="Fox Searchlight Pictures"/>
    <n v="105"/>
  </r>
  <r>
    <s v="Sleeping with Other People"/>
    <x v="0"/>
    <x v="3"/>
    <x v="35"/>
    <n v="237"/>
    <s v="August 12, 2015 (Belgium)"/>
    <x v="16"/>
    <n v="42000"/>
    <s v="Leslye Headland"/>
    <s v="Leslye Headland"/>
    <s v="Jason Sudeikis"/>
    <s v="United States"/>
    <n v="0"/>
    <n v="3224947"/>
    <n v="4146166.0375527428"/>
    <n v="0"/>
    <n v="1360737.1308016877"/>
    <s v="Gloria Sanchez Productions"/>
    <n v="101"/>
  </r>
  <r>
    <s v="Concussion"/>
    <x v="8"/>
    <x v="5"/>
    <x v="35"/>
    <n v="237"/>
    <s v="December 25, 2015 (United States)"/>
    <x v="12"/>
    <n v="89000"/>
    <s v="Peter Landesman"/>
    <s v="Peter Landesman"/>
    <s v="Will Smith"/>
    <s v="United Kingdom"/>
    <n v="35000000"/>
    <n v="48623572"/>
    <n v="62513090.246413507"/>
    <n v="138.92449142857143"/>
    <n v="20516275.105485231"/>
    <s v="LStar Capital"/>
    <n v="123"/>
  </r>
  <r>
    <s v="The Diary of a Teenage Girl"/>
    <x v="0"/>
    <x v="3"/>
    <x v="35"/>
    <n v="237"/>
    <s v="August 28, 2015 (United States)"/>
    <x v="15"/>
    <n v="30000"/>
    <s v="Marielle Heller"/>
    <s v="Phoebe Gloeckner"/>
    <s v="Bel Powley"/>
    <s v="United States"/>
    <n v="2000000"/>
    <n v="1775133"/>
    <n v="2282206.8569620252"/>
    <n v="88.756650000000008"/>
    <n v="749001.26582278474"/>
    <s v="Caviar"/>
    <n v="102"/>
  </r>
  <r>
    <s v="Mustang"/>
    <x v="8"/>
    <x v="0"/>
    <x v="35"/>
    <n v="237"/>
    <s v="June 17, 2015 (France)"/>
    <x v="37"/>
    <n v="37000"/>
    <s v="Deniz Gamze ErgÃ¼ven"/>
    <s v="Deniz Gamze ErgÃ¼ven"/>
    <s v="GÃ¼nes Sensoy"/>
    <s v="Turkey"/>
    <n v="0"/>
    <n v="5274664"/>
    <n v="6781392.9147679331"/>
    <n v="0"/>
    <n v="2225596.6244725739"/>
    <s v="CG CinÃ©ma"/>
    <n v="97"/>
  </r>
  <r>
    <s v="The Walk"/>
    <x v="1"/>
    <x v="2"/>
    <x v="35"/>
    <n v="237"/>
    <s v="October 9, 2015 (United States)"/>
    <x v="4"/>
    <n v="123000"/>
    <s v="Robert Zemeckis"/>
    <s v="Robert Zemeckis"/>
    <s v="Joseph Gordon-Levitt"/>
    <s v="United States"/>
    <n v="35000000"/>
    <n v="61181942"/>
    <n v="78658808.976371303"/>
    <n v="174.80554857142857"/>
    <n v="25815165.400843881"/>
    <s v="Sony Pictures Entertainment (SPE)"/>
    <n v="123"/>
  </r>
  <r>
    <s v="Tangerine"/>
    <x v="0"/>
    <x v="3"/>
    <x v="35"/>
    <n v="237"/>
    <s v="July 10, 2015 (United States)"/>
    <x v="12"/>
    <n v="28000"/>
    <s v="Sean Baker"/>
    <s v="Sean Baker"/>
    <s v="Kitana Kiki Rodriguez"/>
    <s v="United States"/>
    <n v="100000"/>
    <n v="828874"/>
    <n v="1065645.1805907174"/>
    <n v="828.87400000000002"/>
    <n v="349735.86497890292"/>
    <s v="Duplass Brothers Productions"/>
    <n v="88"/>
  </r>
  <r>
    <s v="A Walk in the Woods"/>
    <x v="0"/>
    <x v="1"/>
    <x v="35"/>
    <n v="237"/>
    <s v="September 2, 2015 (United States)"/>
    <x v="5"/>
    <n v="26000"/>
    <s v="Ken Kwapis"/>
    <s v="Michael Arndt"/>
    <s v="Robert Redford"/>
    <s v="United States"/>
    <n v="8000000"/>
    <n v="37461274"/>
    <n v="48162237.079324894"/>
    <n v="468.26592500000004"/>
    <n v="15806444.725738395"/>
    <s v="Route One Entertainment"/>
    <n v="104"/>
  </r>
  <r>
    <s v="Sinister 2"/>
    <x v="0"/>
    <x v="4"/>
    <x v="35"/>
    <n v="237"/>
    <s v="August 21, 2015 (United States)"/>
    <x v="11"/>
    <n v="50000"/>
    <s v="CiarÃ¡n Foy"/>
    <s v="Scott Derrickson"/>
    <s v="James Ransone"/>
    <s v="United States"/>
    <n v="10000000"/>
    <n v="53329150"/>
    <n v="68562835.464135021"/>
    <n v="533.29150000000004"/>
    <n v="22501751.054852318"/>
    <s v="Entertainment One"/>
    <n v="97"/>
  </r>
  <r>
    <s v="Summertime"/>
    <x v="4"/>
    <x v="0"/>
    <x v="35"/>
    <n v="237"/>
    <s v="August 19, 2015 (Belgium)"/>
    <x v="17"/>
    <n v="4500"/>
    <s v="Catherine Corsini"/>
    <s v="Catherine Corsini"/>
    <s v="CÃ©cile de France"/>
    <s v="France"/>
    <n v="0"/>
    <n v="3778938"/>
    <n v="4858406.7873417726"/>
    <n v="0"/>
    <n v="1594488.6075949366"/>
    <s v="Chaz Productions"/>
    <n v="105"/>
  </r>
  <r>
    <s v="Anomalisa"/>
    <x v="0"/>
    <x v="10"/>
    <x v="35"/>
    <n v="237"/>
    <s v="March 11, 2016 (United Kingdom)"/>
    <x v="4"/>
    <n v="68000"/>
    <s v="Duke Johnson"/>
    <s v="Charlie Kaufman"/>
    <s v="David Thewlis"/>
    <s v="United Kingdom"/>
    <n v="8000000"/>
    <n v="5659286"/>
    <n v="7275883.7308016876"/>
    <n v="70.741074999999995"/>
    <n v="2387884.3881856538"/>
    <s v="Paramount Animation"/>
    <n v="90"/>
  </r>
  <r>
    <s v="The Blackcoat's Daughter"/>
    <x v="0"/>
    <x v="4"/>
    <x v="35"/>
    <n v="237"/>
    <s v="February 16, 2017 (United States)"/>
    <x v="23"/>
    <n v="20000"/>
    <s v="Oz Perkins"/>
    <s v="Oz Perkins"/>
    <s v="Emma Roberts"/>
    <s v="Canada"/>
    <n v="0"/>
    <n v="38348"/>
    <n v="49302.259915611816"/>
    <n v="0"/>
    <n v="16180.590717299578"/>
    <s v="Paris Film"/>
    <n v="93"/>
  </r>
  <r>
    <s v="Mississippi Grind"/>
    <x v="0"/>
    <x v="3"/>
    <x v="35"/>
    <n v="237"/>
    <s v="August 13, 2015 (United States)"/>
    <x v="5"/>
    <n v="22000"/>
    <s v="Anna Boden"/>
    <s v="Anna Boden"/>
    <s v="Ben Mendelsohn"/>
    <s v="United States"/>
    <n v="6000000"/>
    <n v="422746"/>
    <n v="543505.08945147682"/>
    <n v="7.0457666666666672"/>
    <n v="178373.83966244725"/>
    <s v="Sycamore Pictures"/>
    <n v="108"/>
  </r>
  <r>
    <s v="Drishyam"/>
    <x v="4"/>
    <x v="6"/>
    <x v="35"/>
    <n v="237"/>
    <s v="July 31, 2015 (United States)"/>
    <x v="7"/>
    <n v="75000"/>
    <s v="Nishikant Kamat"/>
    <s v="Jeethu Joseph"/>
    <s v="Ajay Devgn"/>
    <s v="India"/>
    <n v="9400000"/>
    <n v="0"/>
    <n v="0"/>
    <n v="0"/>
    <n v="0"/>
    <s v="Panorama Studios"/>
    <n v="163"/>
  </r>
  <r>
    <s v="Attack on Titan Part 1"/>
    <x v="4"/>
    <x v="2"/>
    <x v="35"/>
    <n v="237"/>
    <s v="August 1, 2015 (Japan)"/>
    <x v="18"/>
    <n v="13000"/>
    <s v="Shinji Higuchi"/>
    <s v="Hajime Isayama"/>
    <s v="Haruma Miura"/>
    <s v="Japan"/>
    <n v="0"/>
    <n v="30810658"/>
    <n v="39611845.960337557"/>
    <n v="0"/>
    <n v="13000277.637130801"/>
    <s v="KÃ´dansha"/>
    <n v="98"/>
  </r>
  <r>
    <s v="Woman in Gold"/>
    <x v="8"/>
    <x v="5"/>
    <x v="35"/>
    <n v="237"/>
    <s v="April 10, 2015 (United States)"/>
    <x v="4"/>
    <n v="56000"/>
    <s v="Simon Curtis"/>
    <s v="Alexi Kaye Campbell"/>
    <s v="Helen Mirren"/>
    <s v="United Kingdom"/>
    <n v="11000000"/>
    <n v="61619773"/>
    <n v="79221708.156540081"/>
    <n v="560.17975454545456"/>
    <n v="25999904.219409283"/>
    <s v="Origin Pictures"/>
    <n v="109"/>
  </r>
  <r>
    <s v="Eddie the Eagle"/>
    <x v="8"/>
    <x v="5"/>
    <x v="35"/>
    <n v="237"/>
    <s v="February 26, 2016 (United States)"/>
    <x v="34"/>
    <n v="88000"/>
    <s v="Dexter Fletcher"/>
    <s v="Simon Kelton"/>
    <s v="Taron Egerton"/>
    <s v="United Kingdom"/>
    <n v="23000000"/>
    <n v="46152800"/>
    <n v="59336532.320675105"/>
    <n v="200.66434782608695"/>
    <n v="19473755.274261601"/>
    <s v="Hurwitz Creative"/>
    <n v="106"/>
  </r>
  <r>
    <s v="Eye in the Sky"/>
    <x v="0"/>
    <x v="2"/>
    <x v="35"/>
    <n v="237"/>
    <s v="April 1, 2016 (United States)"/>
    <x v="4"/>
    <n v="81000"/>
    <s v="Gavin Hood"/>
    <s v="Guy Hibbert"/>
    <s v="Helen Mirren"/>
    <s v="United Kingdom"/>
    <n v="13000000"/>
    <n v="35259653"/>
    <n v="45331714.215611815"/>
    <n v="271.22809999999998"/>
    <n v="14877490.717299577"/>
    <s v="Raindog Films"/>
    <n v="102"/>
  </r>
  <r>
    <s v="The Second Best Exotic Marigold Hotel"/>
    <x v="1"/>
    <x v="3"/>
    <x v="35"/>
    <n v="237"/>
    <s v="March 6, 2015 (United States)"/>
    <x v="14"/>
    <n v="32000"/>
    <s v="John Madden"/>
    <s v="Ol Parker"/>
    <s v="Judi Dench"/>
    <s v="United Kingdom"/>
    <n v="10000000"/>
    <n v="85978292"/>
    <n v="110538335.74852321"/>
    <n v="859.78291999999999"/>
    <n v="36277760.337552741"/>
    <s v="Blueprint Pictures"/>
    <n v="122"/>
  </r>
  <r>
    <s v="Tumbledown"/>
    <x v="0"/>
    <x v="3"/>
    <x v="35"/>
    <n v="237"/>
    <s v="February 5, 2016 (United States)"/>
    <x v="19"/>
    <n v="6800"/>
    <s v="Sean Mewshaw"/>
    <s v="Sean Mewshaw"/>
    <s v="Rebecca Hall"/>
    <s v="United States"/>
    <n v="0"/>
    <n v="282083"/>
    <n v="362661.13966244727"/>
    <n v="0"/>
    <n v="119022.3628691983"/>
    <s v="BRON Studios"/>
    <n v="105"/>
  </r>
  <r>
    <s v="Poltergeist"/>
    <x v="8"/>
    <x v="4"/>
    <x v="35"/>
    <n v="237"/>
    <s v="May 22, 2015 (United States)"/>
    <x v="38"/>
    <n v="56000"/>
    <s v="Gil Kenan"/>
    <s v="David Lindsay-Abaire"/>
    <s v="Sam Rockwell"/>
    <s v="United States"/>
    <n v="35000000"/>
    <n v="95437994"/>
    <n v="122700239.54345992"/>
    <n v="272.67998285714287"/>
    <n v="40269195.780590713"/>
    <s v="Fox 2000 Pictures"/>
    <n v="93"/>
  </r>
  <r>
    <s v="The Meddler"/>
    <x v="8"/>
    <x v="3"/>
    <x v="35"/>
    <n v="237"/>
    <s v="June 3, 2016 (Spain)"/>
    <x v="21"/>
    <n v="12000"/>
    <s v="Lorene Scafaria"/>
    <s v="Lorene Scafaria"/>
    <s v="Susan Sarandon"/>
    <s v="United States"/>
    <n v="3200000"/>
    <n v="5425148"/>
    <n v="6974863.2725738399"/>
    <n v="169.535875"/>
    <n v="2289091.9831223628"/>
    <s v="Anonymous Content"/>
    <n v="103"/>
  </r>
  <r>
    <s v="We Are Your Friends"/>
    <x v="0"/>
    <x v="0"/>
    <x v="35"/>
    <n v="237"/>
    <s v="August 28, 2015 (United States)"/>
    <x v="19"/>
    <n v="37000"/>
    <s v="Max Joseph"/>
    <s v="Max Joseph"/>
    <s v="Zac Efron"/>
    <s v="United Kingdom"/>
    <n v="2000000"/>
    <n v="11122090"/>
    <n v="14299159.590717301"/>
    <n v="556.10450000000003"/>
    <n v="4692864.9789029537"/>
    <s v="StudioCanal"/>
    <n v="96"/>
  </r>
  <r>
    <s v="Into the Forest"/>
    <x v="0"/>
    <x v="0"/>
    <x v="35"/>
    <n v="237"/>
    <s v="July 29, 2016 (United States)"/>
    <x v="1"/>
    <n v="20000"/>
    <s v="Patricia Rozema"/>
    <s v="Patricia Rozema"/>
    <s v="Elliot Page"/>
    <s v="Canada"/>
    <n v="0"/>
    <n v="92166"/>
    <n v="118493.58734177216"/>
    <n v="0"/>
    <n v="38888.607594936708"/>
    <s v="Rhombus Media"/>
    <n v="101"/>
  </r>
  <r>
    <s v="Grandma"/>
    <x v="0"/>
    <x v="3"/>
    <x v="35"/>
    <n v="237"/>
    <s v="September 18, 2015 (United States)"/>
    <x v="17"/>
    <n v="15000"/>
    <s v="Paul Weitz"/>
    <s v="Paul Weitz"/>
    <s v="Lily Tomlin"/>
    <s v="United States"/>
    <n v="600000"/>
    <n v="7205073"/>
    <n v="9263230.983544305"/>
    <n v="1200.8454999999999"/>
    <n v="3040115.1898734174"/>
    <s v="Depth of Field"/>
    <n v="79"/>
  </r>
  <r>
    <s v="Bajirao Mastani"/>
    <x v="4"/>
    <x v="2"/>
    <x v="35"/>
    <n v="237"/>
    <s v="December 18, 2015 (United States)"/>
    <x v="4"/>
    <n v="32000"/>
    <s v="Sanjay Leela Bhansali"/>
    <s v="Nagnath S. Inamdar"/>
    <s v="Ranveer Singh"/>
    <s v="India"/>
    <n v="0"/>
    <n v="11350917"/>
    <n v="14593351.94050633"/>
    <n v="0"/>
    <n v="4789416.4556962019"/>
    <s v="Bhansali Productions"/>
    <n v="158"/>
  </r>
  <r>
    <s v="By the Sea"/>
    <x v="0"/>
    <x v="0"/>
    <x v="35"/>
    <n v="237"/>
    <s v="December 9, 2015 (France)"/>
    <x v="11"/>
    <n v="19000"/>
    <s v="Angelina Jolie"/>
    <s v="Angelina Jolie"/>
    <s v="Brad Pitt"/>
    <s v="France"/>
    <n v="10000000"/>
    <n v="3334927"/>
    <n v="4287562.2654008437"/>
    <n v="33.349269999999997"/>
    <n v="1407142.1940928269"/>
    <s v="Universal Pictures"/>
    <n v="122"/>
  </r>
  <r>
    <s v="Mortdecai"/>
    <x v="0"/>
    <x v="2"/>
    <x v="35"/>
    <n v="237"/>
    <s v="January 23, 2015 (United States)"/>
    <x v="30"/>
    <n v="69000"/>
    <s v="David Koepp"/>
    <s v="Eric Aronson"/>
    <s v="Johnny Depp"/>
    <s v="United Kingdom"/>
    <n v="60000000"/>
    <n v="47275717"/>
    <n v="60780215.062869199"/>
    <n v="78.792861666666667"/>
    <n v="19947559.915611815"/>
    <s v="MWM Studios"/>
    <n v="107"/>
  </r>
  <r>
    <s v="I'll See You in My Dreams"/>
    <x v="8"/>
    <x v="3"/>
    <x v="35"/>
    <n v="237"/>
    <s v="May 15, 2015 (United States)"/>
    <x v="17"/>
    <n v="7100"/>
    <s v="Brett Haley"/>
    <s v="Brett Haley"/>
    <s v="Blythe Danner"/>
    <s v="United States"/>
    <n v="0"/>
    <n v="7452512"/>
    <n v="9581351.9257383961"/>
    <n v="0"/>
    <n v="3144519.8312236285"/>
    <s v="Two Flints"/>
    <n v="92"/>
  </r>
  <r>
    <s v="Maggie"/>
    <x v="8"/>
    <x v="0"/>
    <x v="35"/>
    <n v="237"/>
    <s v="May 8, 2015 (United States)"/>
    <x v="41"/>
    <n v="43000"/>
    <s v="Henry Hobson"/>
    <s v="John Scott 3"/>
    <s v="Arnold Schwarzenegger"/>
    <s v="United States"/>
    <n v="0"/>
    <n v="1663165"/>
    <n v="2138254.7489451477"/>
    <n v="0"/>
    <n v="701757.38396624464"/>
    <s v="Lionsgate"/>
    <n v="95"/>
  </r>
  <r>
    <s v="Project Almanac"/>
    <x v="8"/>
    <x v="0"/>
    <x v="35"/>
    <n v="237"/>
    <s v="January 30, 2015 (United States)"/>
    <x v="5"/>
    <n v="77000"/>
    <s v="Dean Israelite"/>
    <s v="Jason Pagan"/>
    <s v="Amy Landecker"/>
    <s v="United States"/>
    <n v="12000000"/>
    <n v="33213241"/>
    <n v="42700736.424894519"/>
    <n v="276.7770083333333"/>
    <n v="14014025.738396624"/>
    <s v="Insurge Pictures"/>
    <n v="106"/>
  </r>
  <r>
    <s v="Regression"/>
    <x v="0"/>
    <x v="6"/>
    <x v="35"/>
    <n v="237"/>
    <s v="October 2, 2015 (Spain)"/>
    <x v="46"/>
    <n v="38000"/>
    <s v="Alejandro AmenÃ¡bar"/>
    <s v="Alejandro AmenÃ¡bar"/>
    <s v="Ethan Hawke"/>
    <s v="Spain"/>
    <n v="0"/>
    <n v="17671101"/>
    <n v="22718921.834177215"/>
    <n v="0"/>
    <n v="7456160.7594936704"/>
    <s v="Mod Producciones"/>
    <n v="106"/>
  </r>
  <r>
    <s v="True Story"/>
    <x v="0"/>
    <x v="5"/>
    <x v="35"/>
    <n v="237"/>
    <s v="April 17, 2015 (United States)"/>
    <x v="21"/>
    <n v="65000"/>
    <s v="Rupert Goold"/>
    <s v="Rupert Goold"/>
    <s v="James Franco"/>
    <s v="United States"/>
    <n v="0"/>
    <n v="5261595"/>
    <n v="6764590.702531646"/>
    <n v="0"/>
    <n v="2220082.2784810127"/>
    <s v="New Regency Productions"/>
    <n v="99"/>
  </r>
  <r>
    <s v="The Man Who Knew Infinity"/>
    <x v="8"/>
    <x v="5"/>
    <x v="35"/>
    <n v="237"/>
    <s v="April 29, 2016 (United States)"/>
    <x v="13"/>
    <n v="53000"/>
    <s v="Matt Brown"/>
    <s v="Matt Brown"/>
    <s v="Dev Patel"/>
    <s v="United Kingdom"/>
    <n v="10000000"/>
    <n v="12252684"/>
    <n v="15752712.298734177"/>
    <n v="122.52684000000001"/>
    <n v="5169908.8607594939"/>
    <s v="Pressman Film"/>
    <n v="108"/>
  </r>
  <r>
    <s v="The Transporter Refueled"/>
    <x v="8"/>
    <x v="2"/>
    <x v="35"/>
    <n v="237"/>
    <s v="September 4, 2015 (United States)"/>
    <x v="33"/>
    <n v="40000"/>
    <s v="Camille Delamarre"/>
    <s v="Adam Cooper"/>
    <s v="Ed Skrein"/>
    <s v="France"/>
    <n v="0"/>
    <n v="72629670"/>
    <n v="93376626.367088616"/>
    <n v="0"/>
    <n v="30645430.379746836"/>
    <s v="EuropaCorp"/>
    <n v="96"/>
  </r>
  <r>
    <s v="Z for Zachariah"/>
    <x v="8"/>
    <x v="0"/>
    <x v="35"/>
    <n v="237"/>
    <s v="August 13, 2015 (Denmark)"/>
    <x v="22"/>
    <n v="29000"/>
    <s v="Craig Zobel"/>
    <s v="Nissar Modi"/>
    <s v="Chiwetel Ejiofor"/>
    <s v="Iceland"/>
    <n v="7500000"/>
    <n v="381839"/>
    <n v="490912.84092827007"/>
    <n v="5.0911866666666663"/>
    <n v="161113.50210970463"/>
    <s v="Silver Reel"/>
    <n v="98"/>
  </r>
  <r>
    <s v="Equals"/>
    <x v="8"/>
    <x v="0"/>
    <x v="35"/>
    <n v="237"/>
    <s v="May 26, 2016 (United States)"/>
    <x v="10"/>
    <n v="29000"/>
    <s v="Drake Doremus"/>
    <s v="Nathan Parker"/>
    <s v="Nicholas Hoult"/>
    <s v="United States"/>
    <n v="16000000"/>
    <n v="2084628"/>
    <n v="2680110.3443037975"/>
    <n v="13.028924999999999"/>
    <n v="879589.87341772148"/>
    <s v="Freedom Media"/>
    <n v="101"/>
  </r>
  <r>
    <s v="Dope"/>
    <x v="0"/>
    <x v="1"/>
    <x v="35"/>
    <n v="237"/>
    <s v="June 19, 2015 (United States)"/>
    <x v="13"/>
    <n v="82000"/>
    <s v="Rick Famuyiwa"/>
    <s v="Rick Famuyiwa"/>
    <s v="Shameik Moore"/>
    <s v="United States"/>
    <n v="7000000"/>
    <n v="17986781"/>
    <n v="23124777.091561183"/>
    <n v="256.95401428571427"/>
    <n v="7589359.0717299571"/>
    <s v="i am OTHER"/>
    <n v="103"/>
  </r>
  <r>
    <s v="Land of Mine"/>
    <x v="0"/>
    <x v="0"/>
    <x v="35"/>
    <n v="237"/>
    <s v="December 3, 2015 (Denmark)"/>
    <x v="40"/>
    <n v="38000"/>
    <s v="Martin Zandvliet"/>
    <s v="Martin Zandvliet"/>
    <s v="Roland MÃ¸ller"/>
    <s v="Denmark"/>
    <n v="0"/>
    <n v="3169553"/>
    <n v="4074948.5194092831"/>
    <n v="0"/>
    <n v="1337364.135021097"/>
    <s v="Nordisk Film"/>
    <n v="100"/>
  </r>
  <r>
    <s v="Hot Pursuit"/>
    <x v="8"/>
    <x v="2"/>
    <x v="35"/>
    <n v="237"/>
    <s v="May 8, 2015 (United States)"/>
    <x v="33"/>
    <n v="49000"/>
    <s v="Anne Fletcher"/>
    <s v="David Feeney"/>
    <s v="Reese Witherspoon"/>
    <s v="United States"/>
    <n v="35000000"/>
    <n v="51380201"/>
    <n v="66057161.370042197"/>
    <n v="146.8005742857143"/>
    <n v="21679409.70464135"/>
    <s v="Metro-Goldwyn-Mayer (MGM)"/>
    <n v="87"/>
  </r>
  <r>
    <s v="Krampus"/>
    <x v="8"/>
    <x v="3"/>
    <x v="35"/>
    <n v="237"/>
    <s v="December 4, 2015 (United States)"/>
    <x v="19"/>
    <n v="66000"/>
    <s v="Michael Dougherty"/>
    <s v="Todd Casey"/>
    <s v="Adam Scott"/>
    <s v="United States"/>
    <n v="15000000"/>
    <n v="61548707"/>
    <n v="79130341.868776381"/>
    <n v="410.32471333333331"/>
    <n v="25969918.565400843"/>
    <s v="Legendary Entertainment"/>
    <n v="98"/>
  </r>
  <r>
    <s v="Bajrangi Bhaijaan"/>
    <x v="4"/>
    <x v="2"/>
    <x v="35"/>
    <n v="237"/>
    <s v="July 17, 2015 (United States)"/>
    <x v="45"/>
    <n v="79000"/>
    <s v="Kabir Khan"/>
    <s v="Vijayendra Prasad"/>
    <s v="Salman Khan"/>
    <s v="India"/>
    <n v="0"/>
    <n v="121126188"/>
    <n v="155726369.12911394"/>
    <n v="0"/>
    <n v="51108096.202531643"/>
    <s v="Eros Worldwide"/>
    <n v="163"/>
  </r>
  <r>
    <s v="The Lure"/>
    <x v="4"/>
    <x v="0"/>
    <x v="35"/>
    <n v="237"/>
    <s v="December 25, 2015 (Poland)"/>
    <x v="21"/>
    <n v="7200"/>
    <s v="Agnieszka Smoczynska"/>
    <s v="Robert Bolesto"/>
    <s v="Marta Mazurek"/>
    <s v="Poland"/>
    <n v="0"/>
    <n v="108846"/>
    <n v="139938.29620253164"/>
    <n v="0"/>
    <n v="45926.582278481008"/>
    <s v="WytwÃ³rnia FilmÃ³w Dokumentalnych i Fabularnych (WFDiF)"/>
    <n v="92"/>
  </r>
  <r>
    <s v="The Gunman"/>
    <x v="0"/>
    <x v="2"/>
    <x v="35"/>
    <n v="237"/>
    <s v="March 20, 2015 (United States)"/>
    <x v="1"/>
    <n v="40000"/>
    <s v="Pierre Morel"/>
    <s v="Jean-Patrick Manchette"/>
    <s v="Sean Penn"/>
    <s v="United States"/>
    <n v="40000000"/>
    <n v="24177137"/>
    <n v="31083433.096624475"/>
    <n v="60.442842500000005"/>
    <n v="10201323.628691982"/>
    <s v="Open Road Films (II)"/>
    <n v="115"/>
  </r>
  <r>
    <s v="The Night Before"/>
    <x v="0"/>
    <x v="3"/>
    <x v="35"/>
    <n v="237"/>
    <s v="November 20, 2015 (United States)"/>
    <x v="5"/>
    <n v="68000"/>
    <s v="Jonathan Levine"/>
    <s v="Jonathan Levine"/>
    <s v="Joseph Gordon-Levitt"/>
    <s v="United States"/>
    <n v="25000000"/>
    <n v="52395996"/>
    <n v="67363122.283544302"/>
    <n v="209.58398399999999"/>
    <n v="22108015.189873416"/>
    <s v="Columbia Pictures"/>
    <n v="101"/>
  </r>
  <r>
    <s v="90 Minutes in Heaven"/>
    <x v="8"/>
    <x v="0"/>
    <x v="35"/>
    <n v="237"/>
    <s v="September 11, 2015 (United States)"/>
    <x v="25"/>
    <n v="3500"/>
    <s v="Michael Polish"/>
    <s v="Michael Polish"/>
    <s v="Kate Bosworth"/>
    <s v="United States"/>
    <n v="5000000"/>
    <n v="4842699"/>
    <n v="6226035.3810126586"/>
    <n v="96.853979999999993"/>
    <n v="2043332.9113924049"/>
    <s v="Astute Films"/>
    <n v="121"/>
  </r>
  <r>
    <s v="Tale of Tales"/>
    <x v="0"/>
    <x v="0"/>
    <x v="35"/>
    <n v="237"/>
    <s v="April 22, 2016 (United States)"/>
    <x v="5"/>
    <n v="27000"/>
    <s v="Matteo Garrone"/>
    <s v="Edoardo Albinati"/>
    <s v="Salma Hayek"/>
    <s v="Italy"/>
    <n v="0"/>
    <n v="5497104"/>
    <n v="7067373.7924050633"/>
    <n v="0"/>
    <n v="2319453.164556962"/>
    <s v="Archimede"/>
    <n v="134"/>
  </r>
  <r>
    <s v="Ip Man 3"/>
    <x v="8"/>
    <x v="2"/>
    <x v="35"/>
    <n v="237"/>
    <s v="December 24, 2015 (Hong Kong)"/>
    <x v="12"/>
    <n v="51000"/>
    <s v="Wilson Yip"/>
    <s v="Tai-lee Chan"/>
    <s v="Donnie Yen"/>
    <s v="China"/>
    <n v="36000000"/>
    <n v="157029618"/>
    <n v="201885757.82531646"/>
    <n v="436.19338333333337"/>
    <n v="66257222.784810126"/>
    <s v="Golden Harvest Company"/>
    <n v="105"/>
  </r>
  <r>
    <s v="McFarland, USA"/>
    <x v="1"/>
    <x v="5"/>
    <x v="35"/>
    <n v="237"/>
    <s v="February 20, 2015 (United States)"/>
    <x v="34"/>
    <n v="36000"/>
    <s v="Niki Caro"/>
    <s v="Christopher Cleveland"/>
    <s v="Kevin Costner"/>
    <s v="United States"/>
    <n v="17000000"/>
    <n v="45710059"/>
    <n v="58767320.579324894"/>
    <n v="268.8827"/>
    <n v="19286944.725738395"/>
    <s v="Mayhem Pictures"/>
    <n v="129"/>
  </r>
  <r>
    <s v="Strange Magic"/>
    <x v="1"/>
    <x v="10"/>
    <x v="35"/>
    <n v="237"/>
    <s v="January 23, 2015 (United States)"/>
    <x v="1"/>
    <n v="10000"/>
    <s v="Gary Rydstrom"/>
    <s v="David Berenbaum"/>
    <s v="Evan Rachel Wood"/>
    <s v="United States"/>
    <n v="0"/>
    <n v="13603453"/>
    <n v="17489333.878059071"/>
    <n v="0"/>
    <n v="5739853.5864978898"/>
    <s v="Buena Vista Negative Cutting"/>
    <n v="99"/>
  </r>
  <r>
    <s v="The Peanuts Movie"/>
    <x v="2"/>
    <x v="10"/>
    <x v="35"/>
    <n v="237"/>
    <s v="November 6, 2015 (United States)"/>
    <x v="12"/>
    <n v="43000"/>
    <s v="Steve Martino"/>
    <s v="Craig Schulz"/>
    <s v="Noah Schnapp"/>
    <s v="United States"/>
    <n v="99000000"/>
    <n v="246233113"/>
    <n v="316570588.73881859"/>
    <n v="248.72031616161615"/>
    <n v="103895828.2700422"/>
    <s v="Twentieth Century Fox Animation"/>
    <n v="88"/>
  </r>
  <r>
    <s v="Rock the Kasbah"/>
    <x v="0"/>
    <x v="3"/>
    <x v="35"/>
    <n v="237"/>
    <s v="October 23, 2015 (United States)"/>
    <x v="30"/>
    <n v="11000"/>
    <s v="Barry Levinson"/>
    <s v="Mitch Glazer"/>
    <s v="Bill Murray"/>
    <s v="United States"/>
    <n v="15000000"/>
    <n v="3394174"/>
    <n v="4363733.4084388185"/>
    <n v="22.627826666666667"/>
    <n v="1432140.9282700422"/>
    <s v="Covert Media"/>
    <n v="106"/>
  </r>
  <r>
    <s v="The Sea of Trees"/>
    <x v="8"/>
    <x v="0"/>
    <x v="35"/>
    <n v="237"/>
    <s v="August 26, 2016 (United States)"/>
    <x v="10"/>
    <n v="15000"/>
    <s v="Gus Van Sant"/>
    <s v="Chris Sparling"/>
    <s v="Matthew McConaughey"/>
    <s v="United States"/>
    <n v="25000000"/>
    <n v="906995"/>
    <n v="1166081.7573839664"/>
    <n v="3.62798"/>
    <n v="382698.31223628687"/>
    <s v="Bloom"/>
    <n v="110"/>
  </r>
  <r>
    <s v="Alvin and the Chipmunks: The Road Chip"/>
    <x v="1"/>
    <x v="10"/>
    <x v="35"/>
    <n v="237"/>
    <s v="December 18, 2015 (United States)"/>
    <x v="18"/>
    <n v="18000"/>
    <s v="Walt Becker"/>
    <s v="Ross Bagdasarian"/>
    <s v="Jason Lee"/>
    <s v="United States"/>
    <n v="90000000"/>
    <n v="234798636"/>
    <n v="301869807.54936707"/>
    <n v="260.8873733333333"/>
    <n v="99071154.430379748"/>
    <s v="Fox 2000 Pictures"/>
    <n v="92"/>
  </r>
  <r>
    <s v="The Lazarus Effect"/>
    <x v="8"/>
    <x v="4"/>
    <x v="35"/>
    <n v="237"/>
    <s v="February 27, 2015 (United States)"/>
    <x v="33"/>
    <n v="42000"/>
    <s v="David Gelb"/>
    <s v="Luke Dawson"/>
    <s v="Olivia Wilde"/>
    <s v="United States"/>
    <n v="3300000"/>
    <n v="38356892"/>
    <n v="49313691.951054856"/>
    <n v="1162.3300606060607"/>
    <n v="16184342.616033755"/>
    <s v="Blumhouse Productions"/>
    <n v="83"/>
  </r>
  <r>
    <s v="Love the Coopers"/>
    <x v="8"/>
    <x v="3"/>
    <x v="35"/>
    <n v="237"/>
    <s v="November 13, 2015 (United States)"/>
    <x v="1"/>
    <n v="22000"/>
    <s v="Jessie Nelson"/>
    <s v="Steven Rogers"/>
    <s v="Steve Martin"/>
    <s v="United States"/>
    <n v="17000000"/>
    <n v="42426912"/>
    <n v="54546329.478481017"/>
    <n v="249.5700705882353"/>
    <n v="17901650.632911392"/>
    <s v="CBS Films"/>
    <n v="107"/>
  </r>
  <r>
    <s v="The 33"/>
    <x v="8"/>
    <x v="5"/>
    <x v="35"/>
    <n v="237"/>
    <s v="November 13, 2015 (United States)"/>
    <x v="15"/>
    <n v="37000"/>
    <s v="Patricia Riggen"/>
    <s v="Mikko Alanne"/>
    <s v="Antonio Banderas"/>
    <s v="Chile"/>
    <n v="26000000"/>
    <n v="27972023"/>
    <n v="35962343.49409283"/>
    <n v="107.58470384615384"/>
    <n v="11802541.35021097"/>
    <s v="Alcon Entertainment"/>
    <n v="127"/>
  </r>
  <r>
    <s v="The Little Prince"/>
    <x v="1"/>
    <x v="10"/>
    <x v="35"/>
    <n v="237"/>
    <s v="August 5, 2016 (United States)"/>
    <x v="3"/>
    <n v="58000"/>
    <s v="Mark Osborne"/>
    <s v="Irena Brignull"/>
    <s v="Jeff Bridges"/>
    <s v="France"/>
    <n v="81200000"/>
    <n v="97571250"/>
    <n v="125442868.67088608"/>
    <n v="120.16163793103449"/>
    <n v="41169303.797468349"/>
    <s v="Onyx Films"/>
    <n v="108"/>
  </r>
  <r>
    <s v="Louder Than Bombs"/>
    <x v="0"/>
    <x v="0"/>
    <x v="35"/>
    <n v="237"/>
    <s v="October 2, 2015 (Norway)"/>
    <x v="14"/>
    <n v="12000"/>
    <s v="Joachim Trier"/>
    <s v="Joachim Trier"/>
    <s v="Jesse Eisenberg"/>
    <s v="Norway"/>
    <n v="11000000"/>
    <n v="1160724"/>
    <n v="1492289.4632911393"/>
    <n v="10.552036363636363"/>
    <n v="489756.96202531643"/>
    <s v="Motlys"/>
    <n v="109"/>
  </r>
  <r>
    <s v="The Gallows"/>
    <x v="0"/>
    <x v="4"/>
    <x v="35"/>
    <n v="237"/>
    <s v="July 10, 2015 (United States)"/>
    <x v="36"/>
    <n v="20000"/>
    <s v="Travis Cluff"/>
    <s v="Chris Lofing"/>
    <s v="Reese Mishler"/>
    <s v="United States"/>
    <n v="100000"/>
    <n v="42964410"/>
    <n v="55237365.93670886"/>
    <n v="42964.409999999996"/>
    <n v="18128443.037974682"/>
    <s v="New Line Cinema"/>
    <n v="81"/>
  </r>
  <r>
    <s v="The Ones Below"/>
    <x v="0"/>
    <x v="0"/>
    <x v="35"/>
    <n v="237"/>
    <s v="May 27, 2016 (United States)"/>
    <x v="10"/>
    <n v="9700"/>
    <s v="David Farr"/>
    <s v="David Farr"/>
    <s v="ClÃ©mence PoÃ©sy"/>
    <s v="United Kingdom"/>
    <n v="0"/>
    <n v="121827"/>
    <n v="156627.37088607595"/>
    <n v="0"/>
    <n v="51403.797468354431"/>
    <s v="Cuba Pictures"/>
    <n v="87"/>
  </r>
  <r>
    <s v="Southbound"/>
    <x v="0"/>
    <x v="4"/>
    <x v="35"/>
    <n v="237"/>
    <s v="February 9, 2016 (United States)"/>
    <x v="23"/>
    <n v="17000"/>
    <s v="Directors"/>
    <s v="Matt Bettinelli-Olpin"/>
    <s v="Chad Villella"/>
    <s v="United States"/>
    <n v="0"/>
    <n v="35275"/>
    <n v="45351.445147679326"/>
    <n v="0"/>
    <n v="14883.966244725738"/>
    <s v="Soapbox Films"/>
    <n v="89"/>
  </r>
  <r>
    <s v="Men &amp; Chicken"/>
    <x v="4"/>
    <x v="3"/>
    <x v="35"/>
    <n v="237"/>
    <s v="February 5, 2015 (Denmark)"/>
    <x v="17"/>
    <n v="11000"/>
    <s v="Anders Thomas Jensen"/>
    <s v="Anders Thomas Jensen"/>
    <s v="David Dencik"/>
    <s v="Denmark"/>
    <n v="0"/>
    <n v="4765472"/>
    <n v="6126748.1789029539"/>
    <n v="0"/>
    <n v="2010747.6793248944"/>
    <s v="M&amp;M Productions"/>
    <n v="104"/>
  </r>
  <r>
    <s v="Hyena Road"/>
    <x v="0"/>
    <x v="2"/>
    <x v="35"/>
    <n v="237"/>
    <s v="October 9, 2015 (Canada)"/>
    <x v="16"/>
    <n v="7300"/>
    <s v="Paul Gross"/>
    <s v="Paul Gross"/>
    <s v="Rossif Sutherland"/>
    <s v="Canada"/>
    <n v="0"/>
    <n v="87768"/>
    <n v="112839.28101265823"/>
    <n v="0"/>
    <n v="37032.911392405062"/>
    <s v="Rhombus Media"/>
    <n v="120"/>
  </r>
  <r>
    <s v="Slow West"/>
    <x v="0"/>
    <x v="2"/>
    <x v="35"/>
    <n v="237"/>
    <s v="April 16, 2015 (United States)"/>
    <x v="15"/>
    <n v="44000"/>
    <s v="John Maclean"/>
    <s v="John Maclean"/>
    <s v="Kodi Smit-McPhee"/>
    <s v="United Kingdom"/>
    <n v="2000000"/>
    <n v="1295574"/>
    <n v="1665659.906329114"/>
    <n v="64.778700000000001"/>
    <n v="546655.69620253157"/>
    <s v="Film4"/>
    <n v="84"/>
  </r>
  <r>
    <s v="The End of the Tour"/>
    <x v="0"/>
    <x v="5"/>
    <x v="35"/>
    <n v="237"/>
    <s v="November 12, 2015 (Brazil)"/>
    <x v="4"/>
    <n v="29000"/>
    <s v="James Ponsoldt"/>
    <s v="Donald Margulies"/>
    <s v="Jason Segel"/>
    <s v="United States"/>
    <n v="0"/>
    <n v="3072991"/>
    <n v="3950803.1970464136"/>
    <n v="0"/>
    <n v="1296620.6751054851"/>
    <s v="Modern Man Films"/>
    <n v="106"/>
  </r>
  <r>
    <s v="Cop Car"/>
    <x v="0"/>
    <x v="6"/>
    <x v="35"/>
    <n v="237"/>
    <s v="August 7, 2015 (United States)"/>
    <x v="21"/>
    <n v="31000"/>
    <s v="Jon Watts"/>
    <s v="Jon Watts"/>
    <s v="Kevin Bacon"/>
    <s v="United States"/>
    <n v="800000"/>
    <n v="143658"/>
    <n v="184694.4835443038"/>
    <n v="17.957249999999998"/>
    <n v="60615.189873417716"/>
    <s v="Audax Films"/>
    <n v="88"/>
  </r>
  <r>
    <s v="The Daughter"/>
    <x v="3"/>
    <x v="0"/>
    <x v="35"/>
    <n v="237"/>
    <s v="January 27, 2017 (United States)"/>
    <x v="14"/>
    <n v="4900"/>
    <s v="Simon Stone"/>
    <s v="Simon Stone"/>
    <s v="Geoffrey Rush"/>
    <s v="Australia"/>
    <n v="0"/>
    <n v="1505434"/>
    <n v="1935467.2565400845"/>
    <n v="0"/>
    <n v="635204.21940928267"/>
    <s v="Screen NSW"/>
    <n v="96"/>
  </r>
  <r>
    <s v="Jem and the Holograms"/>
    <x v="1"/>
    <x v="1"/>
    <x v="35"/>
    <n v="237"/>
    <s v="October 23, 2015 (United States)"/>
    <x v="29"/>
    <n v="7500"/>
    <s v="Jon M. Chu"/>
    <s v="Ryan Landels"/>
    <s v="Aubrey Peeples"/>
    <s v="United States"/>
    <n v="5000000"/>
    <n v="2333684"/>
    <n v="3000310.1890295357"/>
    <n v="46.673679999999997"/>
    <n v="984676.79324894515"/>
    <s v="Allspark Pictures"/>
    <n v="118"/>
  </r>
  <r>
    <s v="Cemetery of Splendor"/>
    <x v="9"/>
    <x v="0"/>
    <x v="35"/>
    <n v="237"/>
    <s v="September 2, 2015 (France)"/>
    <x v="8"/>
    <n v="4400"/>
    <s v="Apichatpong Weerasethakul"/>
    <s v="Apichatpong Weerasethakul"/>
    <s v="Jenjira Pongpas"/>
    <s v="Thailand"/>
    <n v="0"/>
    <n v="98932"/>
    <n v="127192.32236286921"/>
    <n v="0"/>
    <n v="41743.459915611813"/>
    <s v="Kick the Machine"/>
    <n v="122"/>
  </r>
  <r>
    <s v="Captive"/>
    <x v="8"/>
    <x v="2"/>
    <x v="35"/>
    <n v="237"/>
    <s v="September 18, 2015 (United States)"/>
    <x v="20"/>
    <n v="6500"/>
    <s v="Jerry Jameson"/>
    <s v="Brian Bird"/>
    <s v="Kate Mara"/>
    <s v="United States"/>
    <n v="2000000"/>
    <n v="2801508"/>
    <n v="3601769.9898734177"/>
    <n v="140.0754"/>
    <n v="1182070.8860759493"/>
    <s v="BN Films"/>
    <n v="97"/>
  </r>
  <r>
    <s v="Our Brand Is Crisis"/>
    <x v="0"/>
    <x v="3"/>
    <x v="35"/>
    <n v="237"/>
    <s v="October 30, 2015 (United States)"/>
    <x v="10"/>
    <n v="21000"/>
    <s v="David Gordon Green"/>
    <s v="Rachel Boynton"/>
    <s v="Sandra Bullock"/>
    <s v="United States"/>
    <n v="28000000"/>
    <n v="8527658"/>
    <n v="10963617.690295359"/>
    <n v="30.455921428571429"/>
    <n v="3598167.9324894515"/>
    <s v="Fortis Films"/>
    <n v="107"/>
  </r>
  <r>
    <s v="Unfinished Business"/>
    <x v="0"/>
    <x v="3"/>
    <x v="35"/>
    <n v="237"/>
    <s v="March 6, 2015 (United States)"/>
    <x v="20"/>
    <n v="33000"/>
    <s v="Ken Scott"/>
    <s v="Steve Conrad"/>
    <s v="Vince Vaughn"/>
    <s v="United States"/>
    <n v="35000000"/>
    <n v="14431253"/>
    <n v="18553598.266244728"/>
    <n v="41.232151428571427"/>
    <n v="6089136.2869198313"/>
    <s v="New Regency Productions"/>
    <n v="91"/>
  </r>
  <r>
    <s v="Hot Tub Time Machine 2"/>
    <x v="0"/>
    <x v="3"/>
    <x v="35"/>
    <n v="237"/>
    <s v="February 20, 2015 (United States)"/>
    <x v="27"/>
    <n v="38000"/>
    <s v="Steve Pink"/>
    <s v="Josh Heald"/>
    <s v="Rob Corddry"/>
    <s v="United States"/>
    <n v="14000000"/>
    <n v="13081651"/>
    <n v="16818477.04514768"/>
    <n v="93.440364285714281"/>
    <n v="5519683.9662447255"/>
    <s v="Paramount Pictures"/>
    <n v="93"/>
  </r>
  <r>
    <s v="Turbo Kid"/>
    <x v="4"/>
    <x v="2"/>
    <x v="35"/>
    <n v="237"/>
    <s v="August 28, 2015 (United States)"/>
    <x v="17"/>
    <n v="27000"/>
    <s v="FranÃ§ois Simard"/>
    <s v="Anouk Whissell"/>
    <s v="Munro Chambers"/>
    <s v="Canada"/>
    <n v="0"/>
    <n v="67069"/>
    <n v="86227.528691983127"/>
    <n v="0"/>
    <n v="28299.156118143459"/>
    <s v="EMA Films"/>
    <n v="93"/>
  </r>
  <r>
    <s v="The Overnight"/>
    <x v="0"/>
    <x v="3"/>
    <x v="35"/>
    <n v="237"/>
    <s v="June 19, 2015 (United States)"/>
    <x v="10"/>
    <n v="16000"/>
    <s v="Patrick Brice"/>
    <s v="Patrick Brice"/>
    <s v="Adam Scott"/>
    <s v="United States"/>
    <n v="0"/>
    <n v="1110522"/>
    <n v="1427747.0607594936"/>
    <n v="0"/>
    <n v="468574.68354430376"/>
    <s v="Duplass Brothers Productions"/>
    <n v="79"/>
  </r>
  <r>
    <s v="Hello, My Name Is Doris"/>
    <x v="0"/>
    <x v="3"/>
    <x v="35"/>
    <n v="237"/>
    <s v="April 1, 2016 (United States)"/>
    <x v="14"/>
    <n v="19000"/>
    <s v="Michael Showalter"/>
    <s v="Laura Terruso"/>
    <s v="Sally Field"/>
    <s v="United States"/>
    <n v="1000000"/>
    <n v="14659448"/>
    <n v="18846978.082700424"/>
    <n v="1465.9448"/>
    <n v="6185421.0970464135"/>
    <s v="Red Crown Productions"/>
    <n v="90"/>
  </r>
  <r>
    <s v="Ricki and the Flash"/>
    <x v="8"/>
    <x v="3"/>
    <x v="35"/>
    <n v="237"/>
    <s v="August 7, 2015 (United States)"/>
    <x v="23"/>
    <n v="23000"/>
    <s v="Jonathan Demme"/>
    <s v="Diablo Cody"/>
    <s v="Meryl Streep"/>
    <s v="United States"/>
    <n v="18000000"/>
    <n v="41325328"/>
    <n v="53130073.593248948"/>
    <n v="229.58515555555556"/>
    <n v="17436847.257383965"/>
    <s v="Clinica Estetico"/>
    <n v="101"/>
  </r>
  <r>
    <s v="Danny Collins"/>
    <x v="0"/>
    <x v="5"/>
    <x v="35"/>
    <n v="237"/>
    <s v="April 10, 2015 (United States)"/>
    <x v="9"/>
    <n v="30000"/>
    <s v="Dan Fogelman"/>
    <s v="Dan Fogelman"/>
    <s v="Al Pacino"/>
    <s v="United States"/>
    <n v="10000000"/>
    <n v="10835752"/>
    <n v="13931027.993248945"/>
    <n v="108.35752000000001"/>
    <n v="4572047.2573839659"/>
    <s v="Big Indie Pictures"/>
    <n v="106"/>
  </r>
  <r>
    <s v="Son of Saul"/>
    <x v="0"/>
    <x v="0"/>
    <x v="35"/>
    <n v="237"/>
    <s v="June 11, 2015 (Hungary)"/>
    <x v="24"/>
    <n v="46000"/>
    <s v="LÃ¡szlÃ³ Nemes"/>
    <s v="LÃ¡szlÃ³ Nemes"/>
    <s v="GÃ©za RÃ¶hrig"/>
    <s v="Hungary"/>
    <n v="0"/>
    <n v="6659121"/>
    <n v="8561325.6063291151"/>
    <n v="0"/>
    <n v="2809755.6962025315"/>
    <s v="Laokoon Filmgroup"/>
    <n v="107"/>
  </r>
  <r>
    <s v="Mr. Holmes"/>
    <x v="1"/>
    <x v="0"/>
    <x v="35"/>
    <n v="237"/>
    <s v="July 24, 2015 (United States)"/>
    <x v="15"/>
    <n v="62000"/>
    <s v="Bill Condon"/>
    <s v="Mitch Cullin"/>
    <s v="Ian McKellen"/>
    <s v="United Kingdom"/>
    <n v="11000000"/>
    <n v="29355203"/>
    <n v="37740634.405485235"/>
    <n v="266.86548181818182"/>
    <n v="12386161.603375526"/>
    <s v="Miramax"/>
    <n v="104"/>
  </r>
  <r>
    <s v="Empire of Lust"/>
    <x v="3"/>
    <x v="2"/>
    <x v="35"/>
    <n v="237"/>
    <s v="March 5, 2015 (South Korea)"/>
    <x v="22"/>
    <n v="465"/>
    <s v="Sang-hoon Ahn"/>
    <s v="Se-hee Kim"/>
    <s v="Shin Ha-kyun"/>
    <s v="South Korea"/>
    <n v="0"/>
    <n v="3191168"/>
    <n v="4102737.9308016878"/>
    <n v="0"/>
    <n v="1346484.3881856538"/>
    <s v="Fineworks"/>
    <n v="113"/>
  </r>
  <r>
    <s v="Paul Blart: Mall Cop 2"/>
    <x v="1"/>
    <x v="2"/>
    <x v="35"/>
    <n v="237"/>
    <s v="April 17, 2015 (United States)"/>
    <x v="44"/>
    <n v="35000"/>
    <s v="Andy Fickman"/>
    <s v="Kevin James"/>
    <s v="Kevin James"/>
    <s v="United States"/>
    <n v="30000000"/>
    <n v="107588225"/>
    <n v="138321232.73206753"/>
    <n v="358.62741666666665"/>
    <n v="45395875.527426161"/>
    <s v="Columbia Pictures"/>
    <n v="94"/>
  </r>
  <r>
    <s v="Remember"/>
    <x v="0"/>
    <x v="0"/>
    <x v="35"/>
    <n v="237"/>
    <s v="December 17, 2015 (United States)"/>
    <x v="24"/>
    <n v="24000"/>
    <s v="Atom Egoyan"/>
    <s v="Benjamin August"/>
    <s v="Christopher Plummer"/>
    <s v="Canada"/>
    <n v="0"/>
    <n v="4235959"/>
    <n v="5445977.6679324899"/>
    <n v="0"/>
    <n v="1787324.4725738396"/>
    <s v="Serendipity Point Films"/>
    <n v="94"/>
  </r>
  <r>
    <s v="War Room"/>
    <x v="1"/>
    <x v="0"/>
    <x v="35"/>
    <n v="237"/>
    <s v="August 28, 2015 (United States)"/>
    <x v="16"/>
    <n v="14000"/>
    <s v="Alex Kendrick"/>
    <s v="Alex Kendrick"/>
    <s v="Priscilla C. Shirer"/>
    <s v="United States"/>
    <n v="3000000"/>
    <n v="73256266"/>
    <n v="94182212.026160344"/>
    <n v="2441.8755333333334"/>
    <n v="30909816.877637129"/>
    <s v="FaithStep Films"/>
    <n v="120"/>
  </r>
  <r>
    <s v="Dragon Blade"/>
    <x v="0"/>
    <x v="2"/>
    <x v="35"/>
    <n v="237"/>
    <s v="September 4, 2015 (United States)"/>
    <x v="22"/>
    <n v="19000"/>
    <s v="Daniel Lee"/>
    <s v="Daniel Lee"/>
    <s v="Jackie Chan"/>
    <s v="China"/>
    <n v="65000000"/>
    <n v="122606884"/>
    <n v="157630031.87679327"/>
    <n v="188.62597538461537"/>
    <n v="51732862.447257385"/>
    <s v="Sparkle Roll Media"/>
    <n v="127"/>
  </r>
  <r>
    <s v="45 Years"/>
    <x v="0"/>
    <x v="0"/>
    <x v="35"/>
    <n v="237"/>
    <s v="August 28, 2015 (United Kingdom)"/>
    <x v="12"/>
    <n v="32000"/>
    <s v="Andrew Haigh"/>
    <s v="Andrew Haigh"/>
    <s v="Charlotte Rampling"/>
    <s v="United Kingdom"/>
    <n v="0"/>
    <n v="14430249"/>
    <n v="18552307.469620254"/>
    <n v="0"/>
    <n v="6088712.6582278479"/>
    <s v="BFI Film Fund"/>
    <n v="91"/>
  </r>
  <r>
    <s v="Mother's Day"/>
    <x v="8"/>
    <x v="3"/>
    <x v="36"/>
    <n v="240"/>
    <s v="April 29, 2016 (United States)"/>
    <x v="46"/>
    <n v="35000"/>
    <s v="Garry Marshall"/>
    <s v="Anya Kochoff"/>
    <s v="Jennifer Aniston"/>
    <s v="United States"/>
    <n v="25000000"/>
    <n v="48782670"/>
    <n v="61933664.787499994"/>
    <n v="195.13068000000001"/>
    <n v="20326112.5"/>
    <s v="Open Road Films (II)"/>
    <n v="118"/>
  </r>
  <r>
    <s v="Suicide Squad"/>
    <x v="8"/>
    <x v="2"/>
    <x v="36"/>
    <n v="240"/>
    <s v="August 5, 2016 (United States)"/>
    <x v="23"/>
    <n v="625000"/>
    <s v="David Ayer"/>
    <s v="David Ayer"/>
    <s v="Will Smith"/>
    <s v="United States"/>
    <n v="175000000"/>
    <n v="746846894"/>
    <n v="948184369.17416668"/>
    <n v="426.76965371428571"/>
    <n v="311186205.83333337"/>
    <s v="Atlas Entertainment"/>
    <n v="123"/>
  </r>
  <r>
    <s v="The Magnificent Seven"/>
    <x v="8"/>
    <x v="2"/>
    <x v="36"/>
    <n v="240"/>
    <s v="September 23, 2016 (United States)"/>
    <x v="15"/>
    <n v="191000"/>
    <s v="Antoine Fuqua"/>
    <s v="Akira Kurosawa"/>
    <s v="Denzel Washington"/>
    <s v="United States"/>
    <n v="90000000"/>
    <n v="162360636"/>
    <n v="206130357.45499998"/>
    <n v="180.40070666666668"/>
    <n v="67650265"/>
    <s v="Metro-Goldwyn-Mayer (MGM)"/>
    <n v="132"/>
  </r>
  <r>
    <s v="Captain America: Civil War"/>
    <x v="8"/>
    <x v="2"/>
    <x v="36"/>
    <n v="240"/>
    <s v="May 6, 2016 (United States)"/>
    <x v="40"/>
    <n v="694000"/>
    <s v="Anthony Russo"/>
    <s v="Christopher Markus"/>
    <s v="Chris Evans"/>
    <s v="United States"/>
    <n v="250000000"/>
    <n v="1153337496"/>
    <n v="1464258062.6299999"/>
    <n v="461.33499840000002"/>
    <n v="480557290"/>
    <s v="Marvel Studios"/>
    <n v="147"/>
  </r>
  <r>
    <s v="Warcraft"/>
    <x v="8"/>
    <x v="2"/>
    <x v="36"/>
    <n v="240"/>
    <s v="June 10, 2016 (United States)"/>
    <x v="8"/>
    <n v="249000"/>
    <s v="Duncan Jones"/>
    <s v="Charles Leavitt"/>
    <s v="Travis Fimmel"/>
    <s v="China"/>
    <n v="160000000"/>
    <n v="439048914"/>
    <n v="557409183.73249996"/>
    <n v="274.40557124999998"/>
    <n v="182937047.5"/>
    <s v="Legendary Entertainment"/>
    <n v="123"/>
  </r>
  <r>
    <s v="Deadpool"/>
    <x v="0"/>
    <x v="2"/>
    <x v="36"/>
    <n v="240"/>
    <s v="February 12, 2016 (United States)"/>
    <x v="45"/>
    <n v="932000"/>
    <s v="Tim Miller"/>
    <s v="Rhett Reese"/>
    <s v="Ryan Reynolds"/>
    <s v="United States"/>
    <n v="58000000"/>
    <n v="782836791"/>
    <n v="993876542.57375002"/>
    <n v="1349.7186051724136"/>
    <n v="326181996.25"/>
    <s v="Twentieth Century Fox"/>
    <n v="108"/>
  </r>
  <r>
    <s v="Doctor Strange"/>
    <x v="8"/>
    <x v="2"/>
    <x v="36"/>
    <n v="240"/>
    <s v="November 4, 2016 (United States)"/>
    <x v="24"/>
    <n v="628000"/>
    <s v="Scott Derrickson"/>
    <s v="Jon Spaihts"/>
    <s v="Benedict Cumberbatch"/>
    <s v="United States"/>
    <n v="165000000"/>
    <n v="677796076"/>
    <n v="860518601.48833334"/>
    <n v="410.78550060606062"/>
    <n v="282415031.66666669"/>
    <s v="Marvel Studios"/>
    <n v="115"/>
  </r>
  <r>
    <s v="Split"/>
    <x v="8"/>
    <x v="4"/>
    <x v="36"/>
    <n v="240"/>
    <s v="January 20, 2017 (United States)"/>
    <x v="4"/>
    <n v="446000"/>
    <s v="M. Night Shyamalan"/>
    <s v="M. Night Shyamalan"/>
    <s v="James McAvoy"/>
    <s v="United States"/>
    <n v="9000000"/>
    <n v="278454417"/>
    <n v="353521086.91624999"/>
    <n v="3093.9379666666669"/>
    <n v="116022673.75"/>
    <s v="Universal Pictures"/>
    <n v="117"/>
  </r>
  <r>
    <s v="Me Before You"/>
    <x v="8"/>
    <x v="0"/>
    <x v="36"/>
    <n v="240"/>
    <s v="June 3, 2016 (United States)"/>
    <x v="34"/>
    <n v="220000"/>
    <s v="Thea Sharrock"/>
    <s v="Jojo Moyes"/>
    <s v="Emilia Clarke"/>
    <s v="United Kingdom"/>
    <n v="20000000"/>
    <n v="208314186"/>
    <n v="264472218.64249998"/>
    <n v="1041.5709299999999"/>
    <n v="86797577.5"/>
    <s v="Metro-Goldwyn-Mayer (MGM)"/>
    <n v="106"/>
  </r>
  <r>
    <s v="Don't Breathe"/>
    <x v="0"/>
    <x v="6"/>
    <x v="36"/>
    <n v="240"/>
    <s v="August 26, 2016 (United States)"/>
    <x v="12"/>
    <n v="235000"/>
    <s v="Fede Alvarez"/>
    <s v="Fede Alvarez"/>
    <s v="Stephen Lang"/>
    <s v="United States"/>
    <n v="9900000"/>
    <n v="157830487"/>
    <n v="200378955.78708333"/>
    <n v="1594.2473434343433"/>
    <n v="65762702.916666672"/>
    <s v="Screen Gems"/>
    <n v="88"/>
  </r>
  <r>
    <s v="Lady Macbeth"/>
    <x v="0"/>
    <x v="0"/>
    <x v="36"/>
    <n v="240"/>
    <s v="July 14, 2017 (United States)"/>
    <x v="8"/>
    <n v="21000"/>
    <s v="William Oldroyd"/>
    <s v="Nikolai Leskov"/>
    <s v="Florence Pugh"/>
    <s v="United Kingdom"/>
    <n v="0"/>
    <n v="5401447"/>
    <n v="6857587.0870833332"/>
    <n v="0"/>
    <n v="2250602.916666667"/>
    <s v="Sixty-Six Pictures"/>
    <n v="89"/>
  </r>
  <r>
    <s v="Moana"/>
    <x v="1"/>
    <x v="10"/>
    <x v="36"/>
    <n v="240"/>
    <s v="November 23, 2016 (United States)"/>
    <x v="37"/>
    <n v="289000"/>
    <s v="Directors"/>
    <s v="Jared Bush"/>
    <s v="Auli'i Cravalho"/>
    <s v="United States"/>
    <n v="150000000"/>
    <n v="644411850"/>
    <n v="818134544.5625"/>
    <n v="429.60789999999997"/>
    <n v="268504937.5"/>
    <s v="Hurwitz Creative"/>
    <n v="107"/>
  </r>
  <r>
    <s v="Arrival"/>
    <x v="8"/>
    <x v="0"/>
    <x v="36"/>
    <n v="240"/>
    <s v="November 11, 2016 (United States)"/>
    <x v="6"/>
    <n v="621000"/>
    <s v="Denis Villeneuve"/>
    <s v="Eric Heisserer"/>
    <s v="Amy Adams"/>
    <s v="United States"/>
    <n v="47000000"/>
    <n v="203388186"/>
    <n v="258218251.14249998"/>
    <n v="432.7408212765958"/>
    <n v="84745077.5"/>
    <s v="Lava Bear Films"/>
    <n v="116"/>
  </r>
  <r>
    <s v="X-Men: Apocalypse"/>
    <x v="8"/>
    <x v="2"/>
    <x v="36"/>
    <n v="240"/>
    <s v="May 27, 2016 (United States)"/>
    <x v="15"/>
    <n v="404000"/>
    <s v="Bryan Singer"/>
    <s v="Simon Kinberg"/>
    <s v="James McAvoy"/>
    <s v="United States"/>
    <n v="178000000"/>
    <n v="543934105"/>
    <n v="690569674.13958335"/>
    <n v="305.5809578651685"/>
    <n v="226639210.41666669"/>
    <s v="Twentieth Century Fox"/>
    <n v="144"/>
  </r>
  <r>
    <s v="Captain Fantastic"/>
    <x v="0"/>
    <x v="3"/>
    <x v="36"/>
    <n v="240"/>
    <s v="July 29, 2016 (United States)"/>
    <x v="6"/>
    <n v="201000"/>
    <s v="Matt Ross"/>
    <s v="Matt Ross"/>
    <s v="Viggo Mortensen"/>
    <s v="United States"/>
    <n v="5000000"/>
    <n v="23123592"/>
    <n v="29357327.009999998"/>
    <n v="462.47183999999999"/>
    <n v="9634830"/>
    <s v="Electric City Entertainment"/>
    <n v="118"/>
  </r>
  <r>
    <s v="Star Trek Beyond"/>
    <x v="8"/>
    <x v="2"/>
    <x v="36"/>
    <n v="240"/>
    <s v="July 22, 2016 (United States)"/>
    <x v="9"/>
    <n v="234000"/>
    <s v="Justin Lin"/>
    <s v="Simon Pegg"/>
    <s v="Chris Pine"/>
    <s v="United States"/>
    <n v="185000000"/>
    <n v="343471816"/>
    <n v="436066093.06333333"/>
    <n v="185.66044108108107"/>
    <n v="143113256.66666669"/>
    <s v="Paramount Pictures"/>
    <n v="122"/>
  </r>
  <r>
    <s v="Sing"/>
    <x v="1"/>
    <x v="10"/>
    <x v="36"/>
    <n v="240"/>
    <s v="December 21, 2016 (United States)"/>
    <x v="12"/>
    <n v="140000"/>
    <s v="Garth Jennings"/>
    <s v="Garth Jennings"/>
    <s v="Matthew McConaughey"/>
    <s v="United States"/>
    <n v="75000000"/>
    <n v="634208384"/>
    <n v="805180394.18666661"/>
    <n v="845.61117866666655"/>
    <n v="264253493.33333334"/>
    <s v="Dentsu"/>
    <n v="108"/>
  </r>
  <r>
    <s v="La La Land"/>
    <x v="8"/>
    <x v="3"/>
    <x v="36"/>
    <n v="240"/>
    <s v="December 25, 2016 (United States)"/>
    <x v="45"/>
    <n v="527000"/>
    <s v="Damien Chazelle"/>
    <s v="Damien Chazelle"/>
    <s v="Ryan Gosling"/>
    <s v="United States"/>
    <n v="30000000"/>
    <n v="448906865"/>
    <n v="569924674.02291667"/>
    <n v="1496.3562166666666"/>
    <n v="187044527.08333334"/>
    <s v="Summit Entertainment"/>
    <n v="128"/>
  </r>
  <r>
    <s v="The Conjuring 2"/>
    <x v="0"/>
    <x v="4"/>
    <x v="36"/>
    <n v="240"/>
    <s v="June 10, 2016 (United States)"/>
    <x v="4"/>
    <n v="242000"/>
    <s v="James Wan"/>
    <s v="Chad Hayes"/>
    <s v="Vera Farmiga"/>
    <s v="Canada"/>
    <n v="40000000"/>
    <n v="321788219"/>
    <n v="408536959.70541668"/>
    <n v="804.47054750000007"/>
    <n v="134078424.58333334"/>
    <s v="New Line Cinema"/>
    <n v="134"/>
  </r>
  <r>
    <s v="Passengers"/>
    <x v="8"/>
    <x v="0"/>
    <x v="36"/>
    <n v="240"/>
    <s v="December 21, 2016 (United States)"/>
    <x v="9"/>
    <n v="364000"/>
    <s v="Morten Tyldum"/>
    <s v="Jon Spaihts"/>
    <s v="Jennifer Lawrence"/>
    <s v="United States"/>
    <n v="110000000"/>
    <n v="303144152"/>
    <n v="384866762.97666663"/>
    <n v="275.58559272727274"/>
    <n v="126310063.33333334"/>
    <s v="Columbia Pictures"/>
    <n v="116"/>
  </r>
  <r>
    <s v="Zootopia"/>
    <x v="1"/>
    <x v="10"/>
    <x v="36"/>
    <n v="240"/>
    <s v="March 4, 2016 (United States)"/>
    <x v="45"/>
    <n v="450000"/>
    <s v="Byron Howard"/>
    <s v="Byron Howard"/>
    <s v="Ginnifer Goodwin"/>
    <s v="United States"/>
    <n v="150000000"/>
    <n v="1024121104"/>
    <n v="1300207084.9533334"/>
    <n v="682.74740266666663"/>
    <n v="426717126.66666669"/>
    <s v="Walt Disney Pictures"/>
    <n v="108"/>
  </r>
  <r>
    <s v="The Huntsman: Winter's War"/>
    <x v="8"/>
    <x v="2"/>
    <x v="36"/>
    <n v="240"/>
    <s v="April 22, 2016 (United States)"/>
    <x v="10"/>
    <n v="101000"/>
    <s v="Cedric Nicolas-Troyan"/>
    <s v="Evan Spiliotopoulos"/>
    <s v="Chris Hemsworth"/>
    <s v="United States"/>
    <n v="115000000"/>
    <n v="164989338"/>
    <n v="209467713.70249999"/>
    <n v="143.46898956521738"/>
    <n v="68745557.5"/>
    <s v="Universal Pictures"/>
    <n v="114"/>
  </r>
  <r>
    <s v="Hacksaw Ridge"/>
    <x v="0"/>
    <x v="5"/>
    <x v="36"/>
    <n v="240"/>
    <s v="November 4, 2016 (United States)"/>
    <x v="31"/>
    <n v="457000"/>
    <s v="Mel Gibson"/>
    <s v="Robert Schenkkan"/>
    <s v="Andrew Garfield"/>
    <s v="Australia"/>
    <n v="40000000"/>
    <n v="180563636"/>
    <n v="229240582.87166667"/>
    <n v="451.40909000000005"/>
    <n v="75234848.333333343"/>
    <s v="Summit Entertainment"/>
    <n v="139"/>
  </r>
  <r>
    <s v="The Handmaiden"/>
    <x v="4"/>
    <x v="0"/>
    <x v="36"/>
    <n v="240"/>
    <s v="June 1, 2016 (South Korea)"/>
    <x v="31"/>
    <n v="123000"/>
    <s v="Park Chan-Wook"/>
    <s v="Sarah Waters"/>
    <s v="Kim Min-hee"/>
    <s v="South Korea"/>
    <n v="0"/>
    <n v="37767206"/>
    <n v="47948615.284166664"/>
    <n v="0"/>
    <n v="15736335.833333334"/>
    <s v="CJ Entertainment"/>
    <n v="145"/>
  </r>
  <r>
    <s v="13 Hours"/>
    <x v="0"/>
    <x v="2"/>
    <x v="36"/>
    <n v="240"/>
    <s v="January 15, 2016 (United States)"/>
    <x v="4"/>
    <n v="126000"/>
    <s v="Michael Bay"/>
    <s v="Chuck Hogan"/>
    <s v="John Krasinski"/>
    <s v="United States"/>
    <n v="50000000"/>
    <n v="69411370"/>
    <n v="88123518.495833337"/>
    <n v="138.82273999999998"/>
    <n v="28921404.166666668"/>
    <s v="Paramount Pictures"/>
    <n v="144"/>
  </r>
  <r>
    <s v="Nocturnal Animals"/>
    <x v="0"/>
    <x v="0"/>
    <x v="36"/>
    <n v="240"/>
    <s v="December 9, 2016 (United States)"/>
    <x v="24"/>
    <n v="248000"/>
    <s v="Tom Ford"/>
    <s v="Tom Ford"/>
    <s v="Amy Adams"/>
    <s v="United States"/>
    <n v="22500000"/>
    <n v="30311857"/>
    <n v="38483428.449583329"/>
    <n v="134.71936444444444"/>
    <n v="12629940.416666668"/>
    <s v="Focus Features"/>
    <n v="116"/>
  </r>
  <r>
    <s v="Rogue One: A Star Wars Story"/>
    <x v="8"/>
    <x v="2"/>
    <x v="36"/>
    <n v="240"/>
    <s v="December 16, 2016 (United States)"/>
    <x v="40"/>
    <n v="572000"/>
    <s v="Gareth Edwards"/>
    <s v="Chris Weitz"/>
    <s v="Felicity Jones"/>
    <s v="United States"/>
    <n v="200000000"/>
    <n v="1056057720"/>
    <n v="1340753280.3499999"/>
    <n v="528.02886000000001"/>
    <n v="440024050"/>
    <s v="Lucasfilm"/>
    <n v="133"/>
  </r>
  <r>
    <s v="Batman v Superman: Dawn of Justice"/>
    <x v="8"/>
    <x v="2"/>
    <x v="36"/>
    <n v="240"/>
    <s v="March 25, 2016 (United States)"/>
    <x v="5"/>
    <n v="655000"/>
    <s v="Zack Snyder"/>
    <s v="Chris Terrio"/>
    <s v="Ben Affleck"/>
    <s v="United States"/>
    <n v="250000000"/>
    <n v="873637528"/>
    <n v="1109155644.9233334"/>
    <n v="349.4550112"/>
    <n v="364015636.66666669"/>
    <s v="Warner Bros."/>
    <n v="152"/>
  </r>
  <r>
    <s v="Your Name."/>
    <x v="7"/>
    <x v="10"/>
    <x v="36"/>
    <n v="240"/>
    <s v="April 7, 2017 (United States)"/>
    <x v="0"/>
    <n v="215000"/>
    <s v="Makoto Shinkai"/>
    <s v="Makoto Shinkai"/>
    <s v="RyÃ»nosuke Kamiki"/>
    <s v="Japan"/>
    <n v="0"/>
    <n v="358180115"/>
    <n v="454739504.33541667"/>
    <n v="0"/>
    <n v="149241714.58333334"/>
    <s v="Amuse"/>
    <n v="106"/>
  </r>
  <r>
    <s v="Kung Fu Panda 3"/>
    <x v="1"/>
    <x v="10"/>
    <x v="36"/>
    <n v="240"/>
    <s v="January 29, 2016 (United States)"/>
    <x v="12"/>
    <n v="141000"/>
    <s v="Alessandro Carloni"/>
    <s v="Jonathan Aibel"/>
    <s v="Jack Black"/>
    <s v="United States"/>
    <n v="145000000"/>
    <n v="521170825"/>
    <n v="661669793.23958325"/>
    <n v="359.42815517241382"/>
    <n v="217154510.41666669"/>
    <s v="China Film Group Corporation (CFGC)"/>
    <n v="95"/>
  </r>
  <r>
    <s v="The Nice Guys"/>
    <x v="0"/>
    <x v="2"/>
    <x v="36"/>
    <n v="240"/>
    <s v="May 20, 2016 (United States)"/>
    <x v="34"/>
    <n v="294000"/>
    <s v="Shane Black"/>
    <s v="Shane Black"/>
    <s v="Russell Crowe"/>
    <s v="United States"/>
    <n v="50000000"/>
    <n v="62788218"/>
    <n v="79714875.102499992"/>
    <n v="125.57643599999999"/>
    <n v="26161757.5"/>
    <s v="Warner Bros."/>
    <n v="116"/>
  </r>
  <r>
    <s v="Independence Day: Resurgence"/>
    <x v="8"/>
    <x v="2"/>
    <x v="36"/>
    <n v="240"/>
    <s v="June 24, 2016 (United States)"/>
    <x v="33"/>
    <n v="171000"/>
    <s v="Roland Emmerich"/>
    <s v="Nicolas Wright"/>
    <s v="Liam Hemsworth"/>
    <s v="United States"/>
    <n v="165000000"/>
    <n v="389681935"/>
    <n v="494733689.97708333"/>
    <n v="236.17086969696967"/>
    <n v="162367472.91666669"/>
    <s v="Twentieth Century Fox"/>
    <n v="120"/>
  </r>
  <r>
    <s v="Raw"/>
    <x v="0"/>
    <x v="0"/>
    <x v="36"/>
    <n v="240"/>
    <s v="March 15, 2017 (Belgium)"/>
    <x v="9"/>
    <n v="64000"/>
    <s v="Julia Ducournau"/>
    <s v="Julia Ducournau"/>
    <s v="Garance Marillier"/>
    <s v="France"/>
    <n v="0"/>
    <n v="3096815"/>
    <n v="3931664.7104166667"/>
    <n v="0"/>
    <n v="1290339.5833333335"/>
    <s v="Petit Film"/>
    <n v="99"/>
  </r>
  <r>
    <s v="Miss Peregrine's Home for Peculiar Children"/>
    <x v="8"/>
    <x v="1"/>
    <x v="36"/>
    <n v="240"/>
    <s v="September 30, 2016 (United States)"/>
    <x v="17"/>
    <n v="160000"/>
    <s v="Tim Burton"/>
    <s v="Ransom Riggs"/>
    <s v="Eva Green"/>
    <s v="United States"/>
    <n v="110000000"/>
    <n v="296482446"/>
    <n v="376409172.0675"/>
    <n v="269.52949636363638"/>
    <n v="123534352.5"/>
    <s v="Twentieth Century Fox"/>
    <n v="127"/>
  </r>
  <r>
    <s v="Fantastic Beasts and Where to Find Them"/>
    <x v="8"/>
    <x v="1"/>
    <x v="36"/>
    <n v="240"/>
    <s v="November 18, 2016 (United States)"/>
    <x v="4"/>
    <n v="422000"/>
    <s v="David Yates"/>
    <s v="J.K. Rowling"/>
    <s v="Eddie Redmayne"/>
    <s v="United Kingdom"/>
    <n v="180000000"/>
    <n v="814044001"/>
    <n v="1033496696.2695833"/>
    <n v="452.24666722222224"/>
    <n v="339185000.41666669"/>
    <s v="Heyday Films"/>
    <n v="132"/>
  </r>
  <r>
    <s v="Train to Busan"/>
    <x v="4"/>
    <x v="2"/>
    <x v="36"/>
    <n v="240"/>
    <s v="July 20, 2016 (South Korea)"/>
    <x v="37"/>
    <n v="181000"/>
    <s v="Sang-ho Yeon"/>
    <s v="Joo-Suk Park"/>
    <s v="Gong Yoo"/>
    <s v="South Korea"/>
    <n v="0"/>
    <n v="92764199"/>
    <n v="117771880.98041666"/>
    <n v="0"/>
    <n v="38651749.583333336"/>
    <s v="Next Entertainment World"/>
    <n v="118"/>
  </r>
  <r>
    <s v="Resident Evil: The Final Chapter"/>
    <x v="0"/>
    <x v="2"/>
    <x v="36"/>
    <n v="240"/>
    <s v="January 27, 2017 (United States)"/>
    <x v="30"/>
    <n v="87000"/>
    <s v="Paul W.S. Anderson"/>
    <s v="Paul W.S. Anderson"/>
    <s v="Milla Jovovich"/>
    <s v="United States"/>
    <n v="40000000"/>
    <n v="312242626"/>
    <n v="396418033.92583334"/>
    <n v="780.60656499999993"/>
    <n v="130101094.16666667"/>
    <s v="Screen Gems"/>
    <n v="107"/>
  </r>
  <r>
    <s v="Criminal"/>
    <x v="0"/>
    <x v="2"/>
    <x v="36"/>
    <n v="240"/>
    <s v="April 15, 2016 (United States)"/>
    <x v="21"/>
    <n v="62000"/>
    <s v="Ariel Vromen"/>
    <s v="Douglas Cook"/>
    <s v="Kevin Costner"/>
    <s v="United States"/>
    <n v="31500000"/>
    <n v="38803993"/>
    <n v="49264902.779583335"/>
    <n v="123.18727936507936"/>
    <n v="16168330.416666668"/>
    <s v="Summit Entertainment"/>
    <n v="113"/>
  </r>
  <r>
    <s v="Underworld: Blood Wars"/>
    <x v="0"/>
    <x v="2"/>
    <x v="36"/>
    <n v="240"/>
    <s v="January 6, 2017 (United States)"/>
    <x v="1"/>
    <n v="72000"/>
    <s v="Anna Foerster"/>
    <s v="Cory Goodman"/>
    <s v="Kate Beckinsale"/>
    <s v="United States"/>
    <n v="35000000"/>
    <n v="81093313"/>
    <n v="102954718.62958333"/>
    <n v="231.69517999999999"/>
    <n v="33788880.416666672"/>
    <s v="Screen Gems"/>
    <n v="91"/>
  </r>
  <r>
    <s v="The Shallows"/>
    <x v="8"/>
    <x v="2"/>
    <x v="36"/>
    <n v="240"/>
    <s v="June 24, 2016 (United States)"/>
    <x v="21"/>
    <n v="124000"/>
    <s v="Jaume Collet-Serra"/>
    <s v="Anthony Jaswinski"/>
    <s v="Blake Lively"/>
    <s v="United States"/>
    <n v="17000000"/>
    <n v="119100758"/>
    <n v="151208337.34416667"/>
    <n v="700.59269411764706"/>
    <n v="49625315.833333336"/>
    <s v="Columbia Pictures"/>
    <n v="86"/>
  </r>
  <r>
    <s v="Hidden Figures"/>
    <x v="1"/>
    <x v="5"/>
    <x v="36"/>
    <n v="240"/>
    <s v="January 6, 2017 (United States)"/>
    <x v="40"/>
    <n v="209000"/>
    <s v="Theodore Melfi"/>
    <s v="Allison Schroeder"/>
    <s v="Taraji P. Henson"/>
    <s v="United States"/>
    <n v="25000000"/>
    <n v="236225193"/>
    <n v="299907567.94624996"/>
    <n v="944.90077200000007"/>
    <n v="98427163.75"/>
    <s v="Fox 2000 Pictures"/>
    <n v="127"/>
  </r>
  <r>
    <s v="Sausage Party"/>
    <x v="0"/>
    <x v="10"/>
    <x v="36"/>
    <n v="240"/>
    <s v="August 12, 2016 (United States)"/>
    <x v="10"/>
    <n v="181000"/>
    <s v="Greg Tiernan"/>
    <s v="Kyle Hunter"/>
    <s v="Seth Rogen"/>
    <s v="United States"/>
    <n v="19000000"/>
    <n v="140705322"/>
    <n v="178637131.7225"/>
    <n v="740.55432631578947"/>
    <n v="58627217.5"/>
    <s v="Annapurna Pictures"/>
    <n v="89"/>
  </r>
  <r>
    <s v="The Girl on the Train"/>
    <x v="0"/>
    <x v="6"/>
    <x v="36"/>
    <n v="240"/>
    <s v="October 7, 2016 (United States)"/>
    <x v="16"/>
    <n v="176000"/>
    <s v="Tate Taylor"/>
    <s v="Erin Cressida Wilson"/>
    <s v="Emily Blunt"/>
    <s v="United States"/>
    <n v="45000000"/>
    <n v="173185859"/>
    <n v="219873880.15541667"/>
    <n v="384.85746444444447"/>
    <n v="72160774.583333343"/>
    <s v="Dreamworks Pictures"/>
    <n v="112"/>
  </r>
  <r>
    <s v="Hell or High Water"/>
    <x v="0"/>
    <x v="2"/>
    <x v="36"/>
    <n v="240"/>
    <s v="August 26, 2016 (United States)"/>
    <x v="37"/>
    <n v="211000"/>
    <s v="David Mackenzie"/>
    <s v="Taylor Sheridan"/>
    <s v="Chris Pine"/>
    <s v="United States"/>
    <n v="12000000"/>
    <n v="37879877"/>
    <n v="48091660.507916667"/>
    <n v="315.66564166666666"/>
    <n v="15783282.083333334"/>
    <s v="CBS Films"/>
    <n v="102"/>
  </r>
  <r>
    <s v="The Purge: Election Year"/>
    <x v="0"/>
    <x v="2"/>
    <x v="36"/>
    <n v="240"/>
    <s v="July 1, 2016 (United States)"/>
    <x v="22"/>
    <n v="93000"/>
    <s v="James DeMonaco"/>
    <s v="James DeMonaco"/>
    <s v="Frank Grillo"/>
    <s v="United States"/>
    <n v="10000000"/>
    <n v="118587880"/>
    <n v="150557195.98333332"/>
    <n v="1185.8788"/>
    <n v="49411616.666666672"/>
    <s v="Universal Pictures"/>
    <n v="108"/>
  </r>
  <r>
    <s v="Ghostbusters"/>
    <x v="8"/>
    <x v="2"/>
    <x v="36"/>
    <n v="240"/>
    <s v="July 15, 2016 (United States)"/>
    <x v="17"/>
    <n v="209000"/>
    <s v="Paul Feig"/>
    <s v="Katie Dippold"/>
    <s v="Melissa McCarthy"/>
    <s v="United States"/>
    <n v="144000000"/>
    <n v="229147509"/>
    <n v="290921858.30124998"/>
    <n v="159.13021458333333"/>
    <n v="95478128.75"/>
    <s v="Columbia Pictures"/>
    <n v="117"/>
  </r>
  <r>
    <s v="The Accountant"/>
    <x v="0"/>
    <x v="2"/>
    <x v="36"/>
    <n v="240"/>
    <s v="October 14, 2016 (United States)"/>
    <x v="4"/>
    <n v="271000"/>
    <s v="Gavin O'Connor"/>
    <s v="Bill Dubuque"/>
    <s v="Ben Affleck"/>
    <s v="United States"/>
    <n v="44000000"/>
    <n v="155160045"/>
    <n v="196988607.13124999"/>
    <n v="352.63646590909093"/>
    <n v="64650018.75"/>
    <s v="Warner Bros."/>
    <n v="128"/>
  </r>
  <r>
    <s v="The Neon Demon"/>
    <x v="0"/>
    <x v="4"/>
    <x v="36"/>
    <n v="240"/>
    <s v="June 24, 2016 (United States)"/>
    <x v="19"/>
    <n v="87000"/>
    <s v="Nicolas Winding Refn"/>
    <s v="Nicolas Winding Refn"/>
    <s v="Elle Fanning"/>
    <s v="United States"/>
    <n v="7000000"/>
    <n v="3377430"/>
    <n v="4287928.8374999994"/>
    <n v="48.248999999999995"/>
    <n v="1407262.5"/>
    <s v="Space Rocket Nation"/>
    <n v="117"/>
  </r>
  <r>
    <s v="Moonlight"/>
    <x v="0"/>
    <x v="0"/>
    <x v="36"/>
    <n v="240"/>
    <s v="November 18, 2016 (United States)"/>
    <x v="34"/>
    <n v="284000"/>
    <s v="Barry Jenkins"/>
    <s v="Barry Jenkins"/>
    <s v="Mahershala Ali"/>
    <s v="United States"/>
    <n v="4000000"/>
    <n v="65336603"/>
    <n v="82950262.22541666"/>
    <n v="1633.4150749999999"/>
    <n v="27223584.583333336"/>
    <s v="A24"/>
    <n v="111"/>
  </r>
  <r>
    <s v="Jason Bourne"/>
    <x v="8"/>
    <x v="2"/>
    <x v="36"/>
    <n v="240"/>
    <s v="July 29, 2016 (United States)"/>
    <x v="14"/>
    <n v="213000"/>
    <s v="Paul Greengrass"/>
    <s v="Paul Greengrass"/>
    <s v="Matt Damon"/>
    <s v="United States"/>
    <n v="120000000"/>
    <n v="415484914"/>
    <n v="527492722.06583333"/>
    <n v="346.23742833333336"/>
    <n v="173118714.16666669"/>
    <s v="Universal Pictures"/>
    <n v="123"/>
  </r>
  <r>
    <s v="Manchester by the Sea"/>
    <x v="0"/>
    <x v="0"/>
    <x v="36"/>
    <n v="240"/>
    <s v="December 16, 2016 (United States)"/>
    <x v="40"/>
    <n v="257000"/>
    <s v="Kenneth Lonergan"/>
    <s v="Kenneth Lonergan"/>
    <s v="Casey Affleck"/>
    <s v="United States"/>
    <n v="9000000"/>
    <n v="78988148"/>
    <n v="100282036.23166667"/>
    <n v="877.64608888888893"/>
    <n v="32911728.333333336"/>
    <s v="Amazon Studios"/>
    <n v="137"/>
  </r>
  <r>
    <s v="Central Intelligence"/>
    <x v="8"/>
    <x v="2"/>
    <x v="36"/>
    <n v="240"/>
    <s v="June 17, 2016 (United States)"/>
    <x v="21"/>
    <n v="166000"/>
    <s v="Rawson Marshall Thurber"/>
    <s v="Ike Barinholtz"/>
    <s v="Dwayne Johnson"/>
    <s v="United States"/>
    <n v="50000000"/>
    <n v="216972543"/>
    <n v="275464724.38374996"/>
    <n v="433.94508600000006"/>
    <n v="90405226.25"/>
    <s v="New Line Cinema"/>
    <n v="107"/>
  </r>
  <r>
    <s v="War Dogs"/>
    <x v="0"/>
    <x v="5"/>
    <x v="36"/>
    <n v="240"/>
    <s v="August 19, 2016 (United States)"/>
    <x v="12"/>
    <n v="188000"/>
    <s v="Todd Phillips"/>
    <s v="Stephen Chin"/>
    <s v="Jonah Hill"/>
    <s v="United States"/>
    <n v="40000000"/>
    <n v="86234523"/>
    <n v="109481913.15875"/>
    <n v="215.5863075"/>
    <n v="35931051.25"/>
    <s v="BZ Entertainment"/>
    <n v="114"/>
  </r>
  <r>
    <s v="The Legend of Tarzan"/>
    <x v="8"/>
    <x v="2"/>
    <x v="36"/>
    <n v="240"/>
    <s v="July 1, 2016 (United States)"/>
    <x v="19"/>
    <n v="168000"/>
    <s v="David Yates"/>
    <s v="Adam Cozad"/>
    <s v="Alexander SkarsgÃ¥rd"/>
    <s v="United Kingdom"/>
    <n v="180000000"/>
    <n v="356700357"/>
    <n v="452860828.24124998"/>
    <n v="198.166865"/>
    <n v="148625148.75"/>
    <s v="Village Roadshow Pictures"/>
    <n v="110"/>
  </r>
  <r>
    <s v="Silence"/>
    <x v="0"/>
    <x v="0"/>
    <x v="36"/>
    <n v="240"/>
    <s v="January 13, 2017 (United States)"/>
    <x v="13"/>
    <n v="104000"/>
    <s v="Martin Scorsese"/>
    <s v="Jay Cocks"/>
    <s v="Andrew Garfield"/>
    <s v="United States"/>
    <n v="46000000"/>
    <n v="23834809"/>
    <n v="30260276.259583332"/>
    <n v="51.814802173913044"/>
    <n v="9931170.4166666679"/>
    <s v="SharpSword Films"/>
    <n v="161"/>
  </r>
  <r>
    <s v="American Honey"/>
    <x v="0"/>
    <x v="1"/>
    <x v="36"/>
    <n v="240"/>
    <s v="October 14, 2016 (United Kingdom)"/>
    <x v="9"/>
    <n v="40000"/>
    <s v="Andrea Arnold"/>
    <s v="Andrea Arnold"/>
    <s v="Sasha Lane"/>
    <s v="United Kingdom"/>
    <n v="0"/>
    <n v="2290649"/>
    <n v="2908169.7929166667"/>
    <n v="0"/>
    <n v="954437.08333333337"/>
    <s v="Maven Pictures"/>
    <n v="163"/>
  </r>
  <r>
    <s v="Gods of Egypt"/>
    <x v="8"/>
    <x v="2"/>
    <x v="36"/>
    <n v="240"/>
    <s v="February 26, 2016 (United States)"/>
    <x v="20"/>
    <n v="110000"/>
    <s v="Alex Proyas"/>
    <s v="Matt Sazama"/>
    <s v="Brenton Thwaites"/>
    <s v="United States"/>
    <n v="140000000"/>
    <n v="150680864"/>
    <n v="191301913.58666667"/>
    <n v="107.62918857142859"/>
    <n v="62783693.333333336"/>
    <s v="Pyramania"/>
    <n v="127"/>
  </r>
  <r>
    <s v="Hunt for the Wilderpeople"/>
    <x v="8"/>
    <x v="1"/>
    <x v="36"/>
    <n v="240"/>
    <s v="July 1, 2016 (United States)"/>
    <x v="6"/>
    <n v="118000"/>
    <s v="Taika Waititi"/>
    <s v="Taika Waititi"/>
    <s v="Sam Neill"/>
    <s v="New Zealand"/>
    <n v="0"/>
    <n v="23915910"/>
    <n v="30363240.737499997"/>
    <n v="0"/>
    <n v="9964962.5"/>
    <s v="Piki Films"/>
    <n v="101"/>
  </r>
  <r>
    <s v="The Founder"/>
    <x v="8"/>
    <x v="5"/>
    <x v="36"/>
    <n v="240"/>
    <s v="January 20, 2017 (United States)"/>
    <x v="13"/>
    <n v="134000"/>
    <s v="John Lee Hancock"/>
    <s v="Robert Siegel"/>
    <s v="Michael Keaton"/>
    <s v="United States"/>
    <n v="25000000"/>
    <n v="24121245"/>
    <n v="30623930.631249998"/>
    <n v="96.484979999999993"/>
    <n v="10050518.75"/>
    <s v="The Weinstein Company"/>
    <n v="115"/>
  </r>
  <r>
    <s v="Inferno"/>
    <x v="8"/>
    <x v="2"/>
    <x v="36"/>
    <n v="240"/>
    <s v="October 28, 2016 (United States)"/>
    <x v="19"/>
    <n v="165000"/>
    <s v="Ron Howard"/>
    <s v="Dan Brown"/>
    <s v="Tom Hanks"/>
    <s v="United States"/>
    <n v="75000000"/>
    <n v="220021259"/>
    <n v="279335323.40541667"/>
    <n v="293.36167866666665"/>
    <n v="91675524.583333343"/>
    <s v="Columbia Pictures"/>
    <n v="121"/>
  </r>
  <r>
    <s v="Now You See Me 2"/>
    <x v="8"/>
    <x v="2"/>
    <x v="36"/>
    <n v="240"/>
    <s v="June 10, 2016 (United States)"/>
    <x v="16"/>
    <n v="260000"/>
    <s v="Jon M. Chu"/>
    <s v="Ed Solomon"/>
    <s v="Jesse Eisenberg"/>
    <s v="United States"/>
    <n v="90000000"/>
    <n v="334897606"/>
    <n v="425180418.95083332"/>
    <n v="372.10845111111109"/>
    <n v="139540669.16666669"/>
    <s v="Summit Entertainment"/>
    <n v="129"/>
  </r>
  <r>
    <s v="Miss Sloane"/>
    <x v="0"/>
    <x v="0"/>
    <x v="36"/>
    <n v="240"/>
    <s v="December 9, 2016 (United States)"/>
    <x v="24"/>
    <n v="68000"/>
    <s v="John Madden"/>
    <s v="Jonathan Perera"/>
    <s v="Jessica Chastain"/>
    <s v="France"/>
    <n v="13000000"/>
    <n v="9101546"/>
    <n v="11555171.109166667"/>
    <n v="70.011892307692307"/>
    <n v="3792310.8333333335"/>
    <s v="EuropaCorp"/>
    <n v="132"/>
  </r>
  <r>
    <s v="The Jungle Book"/>
    <x v="1"/>
    <x v="1"/>
    <x v="36"/>
    <n v="240"/>
    <s v="April 15, 2016 (United States)"/>
    <x v="34"/>
    <n v="264000"/>
    <s v="Jon Favreau"/>
    <s v="Justin Marks"/>
    <s v="Neel Sethi"/>
    <s v="United Kingdom"/>
    <n v="175000000"/>
    <n v="966554929"/>
    <n v="1227122028.6095834"/>
    <n v="552.31710228571421"/>
    <n v="402731220.41666669"/>
    <s v="Fairview Entertainment"/>
    <n v="106"/>
  </r>
  <r>
    <s v="10 Cloverfield Lane"/>
    <x v="8"/>
    <x v="2"/>
    <x v="36"/>
    <n v="240"/>
    <s v="March 11, 2016 (United States)"/>
    <x v="13"/>
    <n v="300000"/>
    <s v="Dan Trachtenberg"/>
    <s v="Josh Campbell"/>
    <s v="John Goodman"/>
    <s v="United States"/>
    <n v="15000000"/>
    <n v="110216998"/>
    <n v="139929663.71083334"/>
    <n v="734.77998666666667"/>
    <n v="45923749.166666672"/>
    <s v="Paramount Pictures"/>
    <n v="103"/>
  </r>
  <r>
    <s v="The Lost City of Z"/>
    <x v="8"/>
    <x v="5"/>
    <x v="36"/>
    <n v="240"/>
    <s v="April 21, 2017 (United States)"/>
    <x v="14"/>
    <n v="83000"/>
    <s v="James Gray"/>
    <s v="James Gray"/>
    <s v="Charlie Hunnam"/>
    <s v="United States"/>
    <n v="30000000"/>
    <n v="19263938"/>
    <n v="24457174.619166665"/>
    <n v="64.213126666666668"/>
    <n v="8026640.833333334"/>
    <s v="Keep Your Head"/>
    <n v="141"/>
  </r>
  <r>
    <s v="Finding Dory"/>
    <x v="1"/>
    <x v="10"/>
    <x v="36"/>
    <n v="240"/>
    <s v="June 17, 2016 (United States)"/>
    <x v="4"/>
    <n v="250000"/>
    <s v="Andrew Stanton"/>
    <s v="Andrew Stanton"/>
    <s v="Ellen DeGeneres"/>
    <s v="United States"/>
    <n v="200000000"/>
    <n v="1028570942"/>
    <n v="1305856525.1141667"/>
    <n v="514.28547100000003"/>
    <n v="428571225.83333337"/>
    <s v="Pixar Animation Studios"/>
    <n v="97"/>
  </r>
  <r>
    <s v="Lion"/>
    <x v="8"/>
    <x v="5"/>
    <x v="36"/>
    <n v="240"/>
    <s v="January 6, 2017 (United States)"/>
    <x v="45"/>
    <n v="221000"/>
    <s v="Garth Davis"/>
    <s v="Saroo Brierley"/>
    <s v="Dev Patel"/>
    <s v="United Kingdom"/>
    <n v="12000000"/>
    <n v="140853810"/>
    <n v="178825649.61249998"/>
    <n v="1173.7817500000001"/>
    <n v="58689087.5"/>
    <s v="The Weinstein Company"/>
    <n v="118"/>
  </r>
  <r>
    <s v="Lights Out"/>
    <x v="8"/>
    <x v="0"/>
    <x v="36"/>
    <n v="240"/>
    <s v="July 22, 2016 (United States)"/>
    <x v="21"/>
    <n v="119000"/>
    <s v="David F. Sandberg"/>
    <s v="Eric Heisserer"/>
    <s v="Teresa Palmer"/>
    <s v="United States"/>
    <n v="4900000"/>
    <n v="148868835"/>
    <n v="189001391.76874998"/>
    <n v="3038.1394897959181"/>
    <n v="62028681.25"/>
    <s v="New Line Cinema"/>
    <n v="81"/>
  </r>
  <r>
    <s v="Meet the Blacks"/>
    <x v="0"/>
    <x v="3"/>
    <x v="36"/>
    <n v="240"/>
    <s v="April 1, 2016 (United States)"/>
    <x v="25"/>
    <n v="36000"/>
    <s v="Deon Taylor"/>
    <s v="Deon Taylor"/>
    <s v="Mike Epps"/>
    <s v="United States"/>
    <n v="900000"/>
    <n v="9097072"/>
    <n v="11549490.993333332"/>
    <n v="1010.7857777777778"/>
    <n v="3790446.666666667"/>
    <s v="Hidden Empire Film Group (HEFG)"/>
    <n v="94"/>
  </r>
  <r>
    <s v="Allied"/>
    <x v="0"/>
    <x v="2"/>
    <x v="36"/>
    <n v="240"/>
    <s v="November 23, 2016 (United States)"/>
    <x v="12"/>
    <n v="146000"/>
    <s v="Robert Zemeckis"/>
    <s v="Steven Knight"/>
    <s v="Brad Pitt"/>
    <s v="United Kingdom"/>
    <n v="85000000"/>
    <n v="119520023"/>
    <n v="151740629.20041665"/>
    <n v="140.61179176470588"/>
    <n v="49800009.583333336"/>
    <s v="Paramount Pictures"/>
    <n v="124"/>
  </r>
  <r>
    <s v="Jack Reacher: Never Go Back"/>
    <x v="8"/>
    <x v="2"/>
    <x v="36"/>
    <n v="240"/>
    <s v="October 21, 2016 (United States)"/>
    <x v="10"/>
    <n v="144000"/>
    <s v="Edward Zwick"/>
    <s v="Richard Wenk"/>
    <s v="Tom Cruise"/>
    <s v="China"/>
    <n v="60000000"/>
    <n v="162146076"/>
    <n v="205857955.655"/>
    <n v="270.24346000000003"/>
    <n v="67560865"/>
    <s v="Paramount Pictures"/>
    <n v="118"/>
  </r>
  <r>
    <s v="Bridget Jones's Baby"/>
    <x v="0"/>
    <x v="3"/>
    <x v="36"/>
    <n v="240"/>
    <s v="September 16, 2016 (United States)"/>
    <x v="16"/>
    <n v="71000"/>
    <s v="Sharon Maguire"/>
    <s v="Helen Fielding"/>
    <s v="RenÃ©e Zellweger"/>
    <s v="United States"/>
    <n v="35000000"/>
    <n v="211952420"/>
    <n v="269091259.89166665"/>
    <n v="605.57834285714284"/>
    <n v="88313508.333333343"/>
    <s v="Universal Pictures"/>
    <n v="123"/>
  </r>
  <r>
    <s v="How to Be Single"/>
    <x v="0"/>
    <x v="3"/>
    <x v="36"/>
    <n v="240"/>
    <s v="February 12, 2016 (United States)"/>
    <x v="10"/>
    <n v="83000"/>
    <s v="Christian Ditter"/>
    <s v="Abby Kohn"/>
    <s v="Dakota Johnson"/>
    <s v="United States"/>
    <n v="38000000"/>
    <n v="112343513"/>
    <n v="142629451.71291667"/>
    <n v="295.64082368421055"/>
    <n v="46809797.083333336"/>
    <s v="New Line Cinema"/>
    <n v="110"/>
  </r>
  <r>
    <s v="Snowden"/>
    <x v="0"/>
    <x v="5"/>
    <x v="36"/>
    <n v="240"/>
    <s v="September 16, 2016 (United States)"/>
    <x v="4"/>
    <n v="143000"/>
    <s v="Oliver Stone"/>
    <s v="Kieran Fitzgerald"/>
    <s v="Joseph Gordon-Levitt"/>
    <s v="United Kingdom"/>
    <n v="40000000"/>
    <n v="37357216"/>
    <n v="47428098.813333333"/>
    <n v="93.393039999999999"/>
    <n v="15565506.666666668"/>
    <s v="Endgame Entertainment"/>
    <n v="134"/>
  </r>
  <r>
    <s v="Dangal"/>
    <x v="4"/>
    <x v="2"/>
    <x v="36"/>
    <n v="240"/>
    <s v="December 21, 2016 (United States)"/>
    <x v="0"/>
    <n v="167000"/>
    <s v="Nitesh Tiwari"/>
    <s v="Piyush Gupta"/>
    <s v="Aamir Khan"/>
    <s v="India"/>
    <n v="0"/>
    <n v="303723636"/>
    <n v="385602466.20499998"/>
    <n v="0"/>
    <n v="126551515"/>
    <s v="Aamir Khan Productions"/>
    <n v="161"/>
  </r>
  <r>
    <s v="The Bad Batch"/>
    <x v="0"/>
    <x v="2"/>
    <x v="36"/>
    <n v="240"/>
    <s v="June 23, 2017 (United States)"/>
    <x v="11"/>
    <n v="28000"/>
    <s v="Ana Lily Amirpour"/>
    <s v="Ana Lily Amirpour"/>
    <s v="Suki Waterhouse"/>
    <s v="United States"/>
    <n v="6000000"/>
    <n v="201890"/>
    <n v="256316.17916666667"/>
    <n v="3.3648333333333333"/>
    <n v="84120.833333333343"/>
    <s v="Human Stew Factory"/>
    <n v="118"/>
  </r>
  <r>
    <s v="Triple 9"/>
    <x v="0"/>
    <x v="2"/>
    <x v="36"/>
    <n v="240"/>
    <s v="February 26, 2016 (United States)"/>
    <x v="21"/>
    <n v="69000"/>
    <s v="John Hillcoat"/>
    <s v="Matt Cook"/>
    <s v="Casey Affleck"/>
    <s v="United States"/>
    <n v="20000000"/>
    <n v="23177948"/>
    <n v="29426336.481666666"/>
    <n v="115.88974"/>
    <n v="9657478.333333334"/>
    <s v="Worldview Entertainment"/>
    <n v="115"/>
  </r>
  <r>
    <s v="Deepwater Horizon"/>
    <x v="8"/>
    <x v="2"/>
    <x v="36"/>
    <n v="240"/>
    <s v="September 30, 2016 (United States)"/>
    <x v="12"/>
    <n v="157000"/>
    <s v="Peter Berg"/>
    <s v="Matthew Michael Carnahan"/>
    <s v="Mark Wahlberg"/>
    <s v="United States"/>
    <n v="110000000"/>
    <n v="121790373"/>
    <n v="154623027.72125"/>
    <n v="110.71852090909091"/>
    <n v="50745988.75"/>
    <s v="Summit Entertainment"/>
    <n v="107"/>
  </r>
  <r>
    <s v="The Choice"/>
    <x v="8"/>
    <x v="0"/>
    <x v="36"/>
    <n v="240"/>
    <s v="February 5, 2016 (United States)"/>
    <x v="14"/>
    <n v="37000"/>
    <s v="Ross Katz"/>
    <s v="Bryan Sipe"/>
    <s v="Benjamin Walker"/>
    <s v="United States"/>
    <n v="0"/>
    <n v="23079932"/>
    <n v="29301897.001666665"/>
    <n v="0"/>
    <n v="9616638.333333334"/>
    <s v="Nicholas Sparks Productions"/>
    <n v="111"/>
  </r>
  <r>
    <s v="Sully"/>
    <x v="8"/>
    <x v="5"/>
    <x v="36"/>
    <n v="240"/>
    <s v="September 9, 2016 (United States)"/>
    <x v="34"/>
    <n v="248000"/>
    <s v="Clint Eastwood"/>
    <s v="Todd Komarnicki"/>
    <s v="Tom Hanks"/>
    <s v="United States"/>
    <n v="60000000"/>
    <n v="240797623"/>
    <n v="305712648.86708331"/>
    <n v="401.32937166666665"/>
    <n v="100332342.91666667"/>
    <s v="Flashlight Films"/>
    <n v="96"/>
  </r>
  <r>
    <s v="Morgan"/>
    <x v="0"/>
    <x v="2"/>
    <x v="36"/>
    <n v="240"/>
    <s v="September 2, 2016 (United States)"/>
    <x v="1"/>
    <n v="41000"/>
    <s v="Luke Scott"/>
    <s v="Seth W. Owen"/>
    <s v="Kate Mara"/>
    <s v="United States"/>
    <n v="8000000"/>
    <n v="8809407"/>
    <n v="11184276.303749999"/>
    <n v="110.1175875"/>
    <n v="3670586.25"/>
    <s v="Burk A Project"/>
    <n v="92"/>
  </r>
  <r>
    <s v="Pride and Prejudice and Zombies"/>
    <x v="8"/>
    <x v="2"/>
    <x v="36"/>
    <n v="240"/>
    <s v="February 5, 2016 (United States)"/>
    <x v="1"/>
    <n v="53000"/>
    <s v="Burr Steers"/>
    <s v="Burr Steers"/>
    <s v="Lily James"/>
    <s v="United States"/>
    <n v="28000000"/>
    <n v="16457494"/>
    <n v="20894160.090833332"/>
    <n v="58.776764285714286"/>
    <n v="6857289.166666667"/>
    <s v="Cross Creek Pictures"/>
    <n v="108"/>
  </r>
  <r>
    <s v="The Infiltrator"/>
    <x v="0"/>
    <x v="5"/>
    <x v="36"/>
    <n v="240"/>
    <s v="July 13, 2016 (United States)"/>
    <x v="9"/>
    <n v="71000"/>
    <s v="Brad Furman"/>
    <s v="Ellen Furman"/>
    <s v="Bryan Cranston"/>
    <s v="United Kingdom"/>
    <n v="28000000"/>
    <n v="21011110"/>
    <n v="26675355.070833333"/>
    <n v="75.039678571428567"/>
    <n v="8754629.1666666679"/>
    <s v="George Films"/>
    <n v="127"/>
  </r>
  <r>
    <s v="The Edge of Seventeen"/>
    <x v="0"/>
    <x v="3"/>
    <x v="36"/>
    <n v="240"/>
    <s v="November 18, 2016 (United States)"/>
    <x v="4"/>
    <n v="110000"/>
    <s v="Kelly Fremon Craig"/>
    <s v="Kelly Fremon Craig"/>
    <s v="Hailee Steinfeld"/>
    <s v="United States"/>
    <n v="9000000"/>
    <n v="19370020"/>
    <n v="24591854.558333334"/>
    <n v="215.22244444444442"/>
    <n v="8070841.666666667"/>
    <s v="Gracie Films"/>
    <n v="104"/>
  </r>
  <r>
    <s v="A Cure for Wellness"/>
    <x v="0"/>
    <x v="0"/>
    <x v="36"/>
    <n v="240"/>
    <s v="February 17, 2017 (United States)"/>
    <x v="5"/>
    <n v="90000"/>
    <s v="Gore Verbinski"/>
    <s v="Justin Haythe"/>
    <s v="Dane DeHaan"/>
    <s v="United States"/>
    <n v="40000000"/>
    <n v="26620002"/>
    <n v="33796310.872500002"/>
    <n v="66.550004999999999"/>
    <n v="11091667.5"/>
    <s v="New Regency Productions"/>
    <n v="146"/>
  </r>
  <r>
    <s v="London Has Fallen"/>
    <x v="0"/>
    <x v="2"/>
    <x v="36"/>
    <n v="240"/>
    <s v="March 4, 2016 (United States)"/>
    <x v="23"/>
    <n v="149000"/>
    <s v="Babak Najafi"/>
    <s v="Creighton Rothenberger"/>
    <s v="Gerard Butler"/>
    <s v="United States"/>
    <n v="60000000"/>
    <n v="205754447"/>
    <n v="261222416.67041665"/>
    <n v="342.92407833333334"/>
    <n v="85731019.583333343"/>
    <s v="Millennium Films"/>
    <n v="99"/>
  </r>
  <r>
    <s v="Dirty Grandpa"/>
    <x v="0"/>
    <x v="3"/>
    <x v="36"/>
    <n v="240"/>
    <s v="January 22, 2016 (United States)"/>
    <x v="23"/>
    <n v="117000"/>
    <s v="Dan Mazer"/>
    <s v="John Phillips"/>
    <s v="Robert De Niro"/>
    <s v="United States"/>
    <n v="25000000"/>
    <n v="94073028"/>
    <n v="119433548.46499999"/>
    <n v="376.29211200000003"/>
    <n v="39197095"/>
    <s v="Lionsgate"/>
    <n v="102"/>
  </r>
  <r>
    <s v="Hail, Caesar!"/>
    <x v="8"/>
    <x v="3"/>
    <x v="36"/>
    <n v="240"/>
    <s v="February 5, 2016 (United States)"/>
    <x v="21"/>
    <n v="127000"/>
    <s v="Ethan Coen"/>
    <s v="Joel Coen"/>
    <s v="Josh Brolin"/>
    <s v="United States"/>
    <n v="22000000"/>
    <n v="63945241"/>
    <n v="81183812.219583333"/>
    <n v="290.66018636363634"/>
    <n v="26643850.416666668"/>
    <s v="Universal Pictures"/>
    <n v="106"/>
  </r>
  <r>
    <s v="The 5th Wave"/>
    <x v="8"/>
    <x v="2"/>
    <x v="36"/>
    <n v="240"/>
    <s v="January 22, 2016 (United States)"/>
    <x v="33"/>
    <n v="103000"/>
    <s v="J Blakeson"/>
    <s v="Susannah Grant"/>
    <s v="ChloÃ« Grace Moretz"/>
    <s v="United States"/>
    <n v="38000000"/>
    <n v="109906372"/>
    <n v="139535298.11833334"/>
    <n v="289.22729473684211"/>
    <n v="45794321.666666672"/>
    <s v="Columbia Pictures"/>
    <n v="112"/>
  </r>
  <r>
    <s v="Trolls"/>
    <x v="1"/>
    <x v="10"/>
    <x v="36"/>
    <n v="240"/>
    <s v="November 4, 2016 (United States)"/>
    <x v="16"/>
    <n v="75000"/>
    <s v="Mike Mitchell"/>
    <s v="Jonathan Aibel"/>
    <s v="Anna Kendrick"/>
    <s v="United States"/>
    <n v="125000000"/>
    <n v="346864886"/>
    <n v="440373878.18416667"/>
    <n v="277.49190879999998"/>
    <n v="144527035.83333334"/>
    <s v="DreamWorks Animation"/>
    <n v="92"/>
  </r>
  <r>
    <s v="Allegiant"/>
    <x v="8"/>
    <x v="2"/>
    <x v="36"/>
    <n v="240"/>
    <s v="March 18, 2016 (United States)"/>
    <x v="46"/>
    <n v="113000"/>
    <s v="Robert Schwentke"/>
    <s v="Noah Oppenheim"/>
    <s v="Shailene Woodley"/>
    <s v="United States"/>
    <n v="110000000"/>
    <n v="179246868"/>
    <n v="227568836.16499999"/>
    <n v="162.95169818181819"/>
    <n v="74686195"/>
    <s v="Mandeville Films"/>
    <n v="120"/>
  </r>
  <r>
    <s v="Paterson"/>
    <x v="0"/>
    <x v="3"/>
    <x v="36"/>
    <n v="240"/>
    <s v="December 28, 2016 (United States)"/>
    <x v="34"/>
    <n v="74000"/>
    <s v="Jim Jarmusch"/>
    <s v="Jim Jarmusch"/>
    <s v="Adam Driver"/>
    <s v="France"/>
    <n v="5000000"/>
    <n v="9588282"/>
    <n v="12173123.022499999"/>
    <n v="191.76563999999999"/>
    <n v="3995117.5"/>
    <s v="K5 International"/>
    <n v="118"/>
  </r>
  <r>
    <s v="Swiss Army Man"/>
    <x v="0"/>
    <x v="3"/>
    <x v="36"/>
    <n v="240"/>
    <s v="July 1, 2016 (United States)"/>
    <x v="9"/>
    <n v="109000"/>
    <s v="Dan Kwan"/>
    <s v="Daniel Scheinert"/>
    <s v="Paul Dano"/>
    <s v="United States"/>
    <n v="3000000"/>
    <n v="4935501"/>
    <n v="6266029.8112499993"/>
    <n v="164.51670000000001"/>
    <n v="2056458.75"/>
    <s v="Astrakan Films"/>
    <n v="97"/>
  </r>
  <r>
    <s v="The Great Wall"/>
    <x v="8"/>
    <x v="2"/>
    <x v="36"/>
    <n v="240"/>
    <s v="February 17, 2017 (United States)"/>
    <x v="23"/>
    <n v="128000"/>
    <s v="Yimou Zhang"/>
    <s v="Carlo Bernard"/>
    <s v="Matt Damon"/>
    <s v="United States"/>
    <n v="150000000"/>
    <n v="334933831"/>
    <n v="425226409.60708332"/>
    <n v="223.28922066666667"/>
    <n v="139555762.91666669"/>
    <s v="Legendary East"/>
    <n v="103"/>
  </r>
  <r>
    <s v="Mike and Dave Need Wedding Dates"/>
    <x v="0"/>
    <x v="3"/>
    <x v="36"/>
    <n v="240"/>
    <s v="July 8, 2016 (United States)"/>
    <x v="22"/>
    <n v="85000"/>
    <s v="Jake Szymanski"/>
    <s v="Andrew Jay Cohen"/>
    <s v="Zac Efron"/>
    <s v="United States"/>
    <n v="33000000"/>
    <n v="77068246"/>
    <n v="97844560.650833324"/>
    <n v="233.5401393939394"/>
    <n v="32111769.166666668"/>
    <s v="Twentieth Century Fox"/>
    <n v="98"/>
  </r>
  <r>
    <s v="Bad Moms"/>
    <x v="0"/>
    <x v="3"/>
    <x v="36"/>
    <n v="240"/>
    <s v="July 29, 2016 (United States)"/>
    <x v="19"/>
    <n v="117000"/>
    <s v="Jon Lucas"/>
    <s v="Jon Lucas"/>
    <s v="Mila Kunis"/>
    <s v="United States"/>
    <n v="20000000"/>
    <n v="183936074"/>
    <n v="233522173.94916666"/>
    <n v="919.68037000000004"/>
    <n v="76640030.833333343"/>
    <s v="STX Entertainment"/>
    <n v="100"/>
  </r>
  <r>
    <s v="Collateral Beauty"/>
    <x v="8"/>
    <x v="0"/>
    <x v="36"/>
    <n v="240"/>
    <s v="December 16, 2016 (United States)"/>
    <x v="8"/>
    <n v="95000"/>
    <s v="David Frankel"/>
    <s v="Allan Loeb"/>
    <s v="Will Smith"/>
    <s v="United States"/>
    <n v="36000000"/>
    <n v="88528280"/>
    <n v="112394028.81666666"/>
    <n v="245.91188888888888"/>
    <n v="36886783.333333336"/>
    <s v="New Line Cinema"/>
    <n v="97"/>
  </r>
  <r>
    <s v="The Boy"/>
    <x v="8"/>
    <x v="4"/>
    <x v="36"/>
    <n v="240"/>
    <s v="January 22, 2016 (United States)"/>
    <x v="22"/>
    <n v="84000"/>
    <s v="William Brent Bell"/>
    <s v="Stacey Menear"/>
    <s v="Lauren Cohan"/>
    <s v="United States"/>
    <n v="10000000"/>
    <n v="73929392"/>
    <n v="93859523.926666662"/>
    <n v="739.29391999999996"/>
    <n v="30803913.333333336"/>
    <s v="Lakeshore Entertainment"/>
    <n v="97"/>
  </r>
  <r>
    <s v="Fences"/>
    <x v="8"/>
    <x v="0"/>
    <x v="36"/>
    <n v="240"/>
    <s v="December 25, 2016 (United States)"/>
    <x v="13"/>
    <n v="101000"/>
    <s v="Denzel Washington"/>
    <s v="August Wilson"/>
    <s v="Denzel Washington"/>
    <s v="United States"/>
    <n v="24000000"/>
    <n v="64414761"/>
    <n v="81779906.986249998"/>
    <n v="268.39483749999999"/>
    <n v="26839483.75"/>
    <s v="BRON Studios"/>
    <n v="139"/>
  </r>
  <r>
    <s v="Alice Through the Looking Glass"/>
    <x v="1"/>
    <x v="1"/>
    <x v="36"/>
    <n v="240"/>
    <s v="May 27, 2016 (United States)"/>
    <x v="19"/>
    <n v="98000"/>
    <s v="James Bobin"/>
    <s v="Linda Woolverton"/>
    <s v="Mia Wasikowska"/>
    <s v="United States"/>
    <n v="170000000"/>
    <n v="299820798"/>
    <n v="380647488.1275"/>
    <n v="176.36517529411765"/>
    <n v="124925332.5"/>
    <s v="Walt Disney Pictures"/>
    <n v="113"/>
  </r>
  <r>
    <s v="The Brothers Grimsby"/>
    <x v="0"/>
    <x v="2"/>
    <x v="36"/>
    <n v="240"/>
    <s v="March 11, 2016 (United States)"/>
    <x v="19"/>
    <n v="96000"/>
    <s v="Louis Leterrier"/>
    <s v="Sacha Baron Cohen"/>
    <s v="Sacha Baron Cohen"/>
    <s v="United Kingdom"/>
    <n v="35000000"/>
    <n v="27979040"/>
    <n v="35521722.866666667"/>
    <n v="79.940114285714287"/>
    <n v="11657933.333333334"/>
    <s v="Blue Sky Films"/>
    <n v="83"/>
  </r>
  <r>
    <s v="Ice Age: Collision Course"/>
    <x v="1"/>
    <x v="10"/>
    <x v="36"/>
    <n v="240"/>
    <s v="July 22, 2016 (United States)"/>
    <x v="46"/>
    <n v="60000"/>
    <s v="Mike Thurmeier"/>
    <s v="Michael J. Wilson"/>
    <s v="Ray Romano"/>
    <s v="United States"/>
    <n v="105000000"/>
    <n v="408754975"/>
    <n v="518948503.67708331"/>
    <n v="389.29045238095239"/>
    <n v="170314572.91666669"/>
    <s v="Blue Sky Studios"/>
    <n v="94"/>
  </r>
  <r>
    <s v="Patriots Day"/>
    <x v="0"/>
    <x v="2"/>
    <x v="36"/>
    <n v="240"/>
    <s v="January 13, 2017 (United States)"/>
    <x v="34"/>
    <n v="96000"/>
    <s v="Peter Berg"/>
    <s v="Peter Berg"/>
    <s v="Mark Wahlberg"/>
    <s v="Hong Kong"/>
    <n v="45000000"/>
    <n v="52185751"/>
    <n v="66254159.70708333"/>
    <n v="115.96833555555554"/>
    <n v="21744062.916666668"/>
    <s v="CBS Films"/>
    <n v="133"/>
  </r>
  <r>
    <s v="Keeping Up with the Joneses"/>
    <x v="8"/>
    <x v="2"/>
    <x v="36"/>
    <n v="240"/>
    <s v="October 21, 2016 (United States)"/>
    <x v="23"/>
    <n v="60000"/>
    <s v="Greg Mottola"/>
    <s v="Michael LeSieur"/>
    <s v="Zach Galifianakis"/>
    <s v="United States"/>
    <n v="40000000"/>
    <n v="29918745"/>
    <n v="37984340.006250001"/>
    <n v="74.796862500000003"/>
    <n v="12466143.75"/>
    <s v="Fox 2000 Pictures"/>
    <n v="105"/>
  </r>
  <r>
    <s v="Genius"/>
    <x v="8"/>
    <x v="5"/>
    <x v="36"/>
    <n v="240"/>
    <s v="June 10, 2016 (United States)"/>
    <x v="14"/>
    <n v="19000"/>
    <s v="Michael Grandage"/>
    <s v="John Logan"/>
    <s v="Colin Firth"/>
    <s v="United Kingdom"/>
    <n v="0"/>
    <n v="7435006"/>
    <n v="9439359.7008333337"/>
    <n v="0"/>
    <n v="3097919.166666667"/>
    <s v="Desert Wolf Productions"/>
    <n v="104"/>
  </r>
  <r>
    <s v="The Secret Life of Pets"/>
    <x v="1"/>
    <x v="10"/>
    <x v="36"/>
    <n v="240"/>
    <s v="July 8, 2016 (United States)"/>
    <x v="16"/>
    <n v="188000"/>
    <s v="Chris Renaud"/>
    <s v="Cinco Paul"/>
    <s v="Louis C.K."/>
    <s v="United States"/>
    <n v="75000000"/>
    <n v="875458631"/>
    <n v="1111467686.9404166"/>
    <n v="1167.2781746666667"/>
    <n v="364774429.58333337"/>
    <s v="Universal Pictures"/>
    <n v="87"/>
  </r>
  <r>
    <s v="Popstar: Never Stop Never Stopping"/>
    <x v="0"/>
    <x v="3"/>
    <x v="36"/>
    <n v="240"/>
    <s v="June 3, 2016 (United States)"/>
    <x v="17"/>
    <n v="57000"/>
    <s v="Akiva Schaffer"/>
    <s v="Andy Samberg"/>
    <s v="Andy Samberg"/>
    <s v="United States"/>
    <n v="20000000"/>
    <n v="9680029"/>
    <n v="12289603.484583333"/>
    <n v="48.400145000000002"/>
    <n v="4033345.416666667"/>
    <s v="Universal Pictures"/>
    <n v="87"/>
  </r>
  <r>
    <s v="Goldstone"/>
    <x v="0"/>
    <x v="6"/>
    <x v="36"/>
    <n v="240"/>
    <s v="July 7, 2016 (Australia)"/>
    <x v="16"/>
    <n v="5100"/>
    <s v="Ivan Sen"/>
    <s v="Ivan Sen"/>
    <s v="Aaron Pedersen"/>
    <s v="Australia"/>
    <n v="0"/>
    <n v="650352"/>
    <n v="825676.05999999994"/>
    <n v="0"/>
    <n v="270980"/>
    <s v="Bunya Productions"/>
    <n v="110"/>
  </r>
  <r>
    <s v="20th Century Women"/>
    <x v="0"/>
    <x v="3"/>
    <x v="36"/>
    <n v="240"/>
    <s v="January 20, 2017 (United States)"/>
    <x v="4"/>
    <n v="42000"/>
    <s v="Mike Mills"/>
    <s v="Mike Mills"/>
    <s v="Annette Bening"/>
    <s v="United States"/>
    <n v="7000000"/>
    <n v="7214806"/>
    <n v="9159797.4508333337"/>
    <n v="103.06865714285713"/>
    <n v="3006169.166666667"/>
    <s v="A24"/>
    <n v="119"/>
  </r>
  <r>
    <s v="Assassin's Creed"/>
    <x v="8"/>
    <x v="2"/>
    <x v="36"/>
    <n v="240"/>
    <s v="December 21, 2016 (United States)"/>
    <x v="46"/>
    <n v="190000"/>
    <s v="Justin Kurzel"/>
    <s v="Michael Lesslie"/>
    <s v="Michael Fassbender"/>
    <s v="United States"/>
    <n v="125000000"/>
    <n v="240697856"/>
    <n v="305585986.34666663"/>
    <n v="192.5582848"/>
    <n v="100290773.33333334"/>
    <s v="New Regency Productions"/>
    <n v="115"/>
  </r>
  <r>
    <s v="Teenage Mutant Ninja Turtles: Out of the Shadows"/>
    <x v="8"/>
    <x v="2"/>
    <x v="36"/>
    <n v="240"/>
    <s v="June 3, 2016 (United States)"/>
    <x v="22"/>
    <n v="87000"/>
    <s v="Dave Green"/>
    <s v="Josh Appelbaum"/>
    <s v="Megan Fox"/>
    <s v="United States"/>
    <n v="135000000"/>
    <n v="245623848"/>
    <n v="311839943.69"/>
    <n v="181.94359111111112"/>
    <n v="102343270"/>
    <s v="Paramount Pictures"/>
    <n v="112"/>
  </r>
  <r>
    <s v="White Girl"/>
    <x v="4"/>
    <x v="6"/>
    <x v="36"/>
    <n v="240"/>
    <s v="December 1, 2016 (United States)"/>
    <x v="46"/>
    <n v="10000"/>
    <s v="Elizabeth Wood"/>
    <s v="Elizabeth Wood"/>
    <s v="Morgan Saylor"/>
    <s v="United States"/>
    <n v="0"/>
    <n v="200242"/>
    <n v="254223.90583333332"/>
    <n v="0"/>
    <n v="83434.166666666672"/>
    <s v="Bank Street Films"/>
    <n v="88"/>
  </r>
  <r>
    <s v="Everybody Wants Some!!"/>
    <x v="0"/>
    <x v="3"/>
    <x v="36"/>
    <n v="240"/>
    <s v="April 7, 2016 (Russia)"/>
    <x v="15"/>
    <n v="53000"/>
    <s v="Richard Linklater"/>
    <s v="Richard Linklater"/>
    <s v="Blake Jenner"/>
    <s v="United States"/>
    <n v="10000000"/>
    <n v="4644472"/>
    <n v="5896544.2433333332"/>
    <n v="46.444720000000004"/>
    <n v="1935196.6666666667"/>
    <s v="Annapurna Pictures"/>
    <n v="117"/>
  </r>
  <r>
    <s v="The Take"/>
    <x v="0"/>
    <x v="2"/>
    <x v="36"/>
    <n v="240"/>
    <s v="November 18, 2016 (United States)"/>
    <x v="21"/>
    <n v="40000"/>
    <s v="James Watkins"/>
    <s v="Andrew Baldwin"/>
    <s v="Idris Elba"/>
    <s v="United Kingdom"/>
    <n v="20000000"/>
    <n v="14857808"/>
    <n v="18863225.406666666"/>
    <n v="74.28904"/>
    <n v="6190753.333333334"/>
    <s v="StudioCanal"/>
    <n v="92"/>
  </r>
  <r>
    <s v="The Finest Hours"/>
    <x v="8"/>
    <x v="2"/>
    <x v="36"/>
    <n v="240"/>
    <s v="January 29, 2016 (United States)"/>
    <x v="8"/>
    <n v="63000"/>
    <s v="Craig Gillespie"/>
    <s v="Scott Silver"/>
    <s v="Chris Pine"/>
    <s v="United States"/>
    <n v="80000000"/>
    <n v="52099090"/>
    <n v="66144136.345833331"/>
    <n v="65.123862500000001"/>
    <n v="21707954.166666668"/>
    <s v="Walt Disney Pictures"/>
    <n v="117"/>
  </r>
  <r>
    <s v="Greater"/>
    <x v="1"/>
    <x v="5"/>
    <x v="36"/>
    <n v="240"/>
    <s v="August 26, 2016 (United States)"/>
    <x v="4"/>
    <n v="5300"/>
    <s v="David L. Hunt"/>
    <s v="Brian Reindl"/>
    <s v="Neal McDonough"/>
    <s v="United States"/>
    <n v="9000000"/>
    <n v="2000620"/>
    <n v="2539953.8083333331"/>
    <n v="22.229111111111109"/>
    <n v="833591.66666666674"/>
    <s v="Greater Productions"/>
    <n v="130"/>
  </r>
  <r>
    <s v="The Love Witch"/>
    <x v="9"/>
    <x v="3"/>
    <x v="36"/>
    <n v="240"/>
    <s v="March 10, 2017 (United Kingdom)"/>
    <x v="19"/>
    <n v="14000"/>
    <s v="Anna Biller"/>
    <s v="Anna Biller"/>
    <s v="Samantha Robinson"/>
    <s v="United States"/>
    <n v="0"/>
    <n v="246218"/>
    <n v="312594.26916666667"/>
    <n v="0"/>
    <n v="102590.83333333334"/>
    <s v="Anna Biller Productions"/>
    <n v="120"/>
  </r>
  <r>
    <s v="The Belko Experiment"/>
    <x v="0"/>
    <x v="4"/>
    <x v="36"/>
    <n v="240"/>
    <s v="March 17, 2017 (United States)"/>
    <x v="10"/>
    <n v="46000"/>
    <s v="Greg McLean"/>
    <s v="James Gunn"/>
    <s v="John Gallagher Jr."/>
    <s v="United States"/>
    <n v="5000000"/>
    <n v="11084630"/>
    <n v="14072861.504166666"/>
    <n v="221.6926"/>
    <n v="4618595.833333334"/>
    <s v="Orion Pictures"/>
    <n v="89"/>
  </r>
  <r>
    <s v="The BFG"/>
    <x v="1"/>
    <x v="1"/>
    <x v="36"/>
    <n v="240"/>
    <s v="July 1, 2016 (United States)"/>
    <x v="5"/>
    <n v="80000"/>
    <s v="Steven Spielberg"/>
    <s v="Melissa Mathison"/>
    <s v="Mark Rylance"/>
    <s v="United States"/>
    <n v="140000000"/>
    <n v="195243411"/>
    <n v="247877780.54874998"/>
    <n v="139.45957928571428"/>
    <n v="81351421.25"/>
    <s v="Walt Disney Pictures"/>
    <n v="117"/>
  </r>
  <r>
    <s v="Zoolander 2"/>
    <x v="8"/>
    <x v="2"/>
    <x v="36"/>
    <n v="240"/>
    <s v="February 12, 2016 (United States)"/>
    <x v="32"/>
    <n v="66000"/>
    <s v="Ben Stiller"/>
    <s v="Justin Theroux"/>
    <s v="Ben Stiller"/>
    <s v="United States"/>
    <n v="50000000"/>
    <n v="56722693"/>
    <n v="72014185.654583335"/>
    <n v="113.445386"/>
    <n v="23634455.416666668"/>
    <s v="Panorama Films"/>
    <n v="101"/>
  </r>
  <r>
    <s v="Midnight Special"/>
    <x v="8"/>
    <x v="0"/>
    <x v="36"/>
    <n v="240"/>
    <s v="April 21, 2016 (Greece)"/>
    <x v="14"/>
    <n v="77000"/>
    <s v="Jeff Nichols"/>
    <s v="Jeff Nichols"/>
    <s v="Michael Shannon"/>
    <s v="United States"/>
    <n v="18000000"/>
    <n v="6740647"/>
    <n v="8557813.0870833322"/>
    <n v="37.448038888888888"/>
    <n v="2808602.916666667"/>
    <s v="Warner Bros."/>
    <n v="112"/>
  </r>
  <r>
    <s v="The Angry Birds Movie"/>
    <x v="1"/>
    <x v="10"/>
    <x v="36"/>
    <n v="240"/>
    <s v="May 20, 2016 (United States)"/>
    <x v="21"/>
    <n v="84000"/>
    <s v="Clay Kaytis"/>
    <s v="Jon Vitti"/>
    <s v="Jason Sudeikis"/>
    <s v="Finland"/>
    <n v="73000000"/>
    <n v="352333929"/>
    <n v="447317284.02625"/>
    <n v="482.64921780821919"/>
    <n v="146805803.75"/>
    <s v="Columbia Pictures"/>
    <n v="97"/>
  </r>
  <r>
    <s v="Live by Night"/>
    <x v="0"/>
    <x v="2"/>
    <x v="36"/>
    <n v="240"/>
    <s v="January 13, 2017 (United States)"/>
    <x v="5"/>
    <n v="54000"/>
    <s v="Ben Affleck"/>
    <s v="Ben Affleck"/>
    <s v="Ben Affleck"/>
    <s v="United States"/>
    <n v="108000000"/>
    <n v="22678555"/>
    <n v="28792315.452083331"/>
    <n v="20.998662037037036"/>
    <n v="9449397.9166666679"/>
    <s v="Appian Way"/>
    <n v="129"/>
  </r>
  <r>
    <s v="Nerve"/>
    <x v="8"/>
    <x v="2"/>
    <x v="36"/>
    <n v="240"/>
    <s v="July 27, 2016 (United States)"/>
    <x v="16"/>
    <n v="120000"/>
    <s v="Henry Joost"/>
    <s v="Jessica Sharzer"/>
    <s v="Emma Roberts"/>
    <s v="United States"/>
    <n v="19000000"/>
    <n v="85251425"/>
    <n v="108233788.32291666"/>
    <n v="448.69171052631583"/>
    <n v="35521427.083333336"/>
    <s v="Lionsgate"/>
    <n v="96"/>
  </r>
  <r>
    <s v="Mechanic: Resurrection"/>
    <x v="0"/>
    <x v="2"/>
    <x v="36"/>
    <n v="240"/>
    <s v="August 26, 2016 (United States)"/>
    <x v="46"/>
    <n v="79000"/>
    <s v="Dennis Gansel"/>
    <s v="Lewis John Carlino"/>
    <s v="Jason Statham"/>
    <s v="United States"/>
    <n v="40000000"/>
    <n v="125729635"/>
    <n v="159624249.10208333"/>
    <n v="314.32408750000002"/>
    <n v="52387347.916666672"/>
    <s v="Summit Entertainment"/>
    <n v="98"/>
  </r>
  <r>
    <s v="Sing Street"/>
    <x v="8"/>
    <x v="3"/>
    <x v="36"/>
    <n v="240"/>
    <s v="March 17, 2016 (Ireland)"/>
    <x v="6"/>
    <n v="88000"/>
    <s v="John Carney"/>
    <s v="Simon Carmody"/>
    <s v="Ferdia Walsh-Peelo"/>
    <s v="Ireland"/>
    <n v="0"/>
    <n v="13624522"/>
    <n v="17297466.055833332"/>
    <n v="0"/>
    <n v="5676884.166666667"/>
    <s v="Cosmo Films"/>
    <n v="106"/>
  </r>
  <r>
    <s v="The Light Between Oceans"/>
    <x v="8"/>
    <x v="0"/>
    <x v="36"/>
    <n v="240"/>
    <s v="September 2, 2016 (United States)"/>
    <x v="13"/>
    <n v="54000"/>
    <s v="Derek Cianfrance"/>
    <s v="Derek Cianfrance"/>
    <s v="Michael Fassbender"/>
    <s v="United Kingdom"/>
    <n v="20000000"/>
    <n v="25975621"/>
    <n v="32978215.494583331"/>
    <n v="129.87810500000001"/>
    <n v="10823175.416666668"/>
    <s v="Heyday Films"/>
    <n v="133"/>
  </r>
  <r>
    <s v="Shin Godzilla"/>
    <x v="4"/>
    <x v="2"/>
    <x v="36"/>
    <n v="240"/>
    <s v="July 29, 2016 (Japan)"/>
    <x v="8"/>
    <n v="25000"/>
    <s v="Hideaki Anno"/>
    <s v="Hideaki Anno"/>
    <s v="Hiroki Hasegawa"/>
    <s v="Japan"/>
    <n v="0"/>
    <n v="78053145"/>
    <n v="99094972.006249994"/>
    <n v="0"/>
    <n v="32522143.75"/>
    <s v="Cine Bazar"/>
    <n v="120"/>
  </r>
  <r>
    <s v="Why Him?"/>
    <x v="0"/>
    <x v="3"/>
    <x v="36"/>
    <n v="240"/>
    <s v="December 23, 2016 (United States)"/>
    <x v="19"/>
    <n v="104000"/>
    <s v="John Hamburg"/>
    <s v="John Hamburg"/>
    <s v="Zoey Deutch"/>
    <s v="United States"/>
    <n v="38000000"/>
    <n v="118102725"/>
    <n v="149941251.28125"/>
    <n v="310.7966447368421"/>
    <n v="49209468.75"/>
    <s v="Twentieth Century Fox"/>
    <n v="111"/>
  </r>
  <r>
    <s v="Miracles from Heaven"/>
    <x v="1"/>
    <x v="5"/>
    <x v="36"/>
    <n v="240"/>
    <s v="March 16, 2016 (United States)"/>
    <x v="12"/>
    <n v="23000"/>
    <s v="Patricia Riggen"/>
    <s v="Christy Beam"/>
    <s v="Jennifer Garner"/>
    <s v="United States"/>
    <n v="13000000"/>
    <n v="73983003"/>
    <n v="93927587.558750004"/>
    <n v="569.10002307692309"/>
    <n v="30826251.25"/>
    <s v="Columbia Pictures"/>
    <n v="109"/>
  </r>
  <r>
    <s v="Colossal"/>
    <x v="0"/>
    <x v="3"/>
    <x v="36"/>
    <n v="240"/>
    <s v="April 21, 2017 (Canada)"/>
    <x v="19"/>
    <n v="61000"/>
    <s v="Nacho Vigalondo"/>
    <s v="Nacho Vigalondo"/>
    <s v="Anne Hathaway"/>
    <s v="Canada"/>
    <n v="15000000"/>
    <n v="4531320"/>
    <n v="5752888.3499999996"/>
    <n v="30.208800000000004"/>
    <n v="1888050"/>
    <s v="Toy Fight Productions"/>
    <n v="109"/>
  </r>
  <r>
    <s v="Free Fire"/>
    <x v="0"/>
    <x v="2"/>
    <x v="36"/>
    <n v="240"/>
    <s v="April 21, 2017 (United States)"/>
    <x v="5"/>
    <n v="44000"/>
    <s v="Ben Wheatley"/>
    <s v="Amy Jump"/>
    <s v="Sharlto Copley"/>
    <s v="United Kingdom"/>
    <n v="0"/>
    <n v="3719383"/>
    <n v="4722066.6670833332"/>
    <n v="0"/>
    <n v="1549742.9166666667"/>
    <s v="Film4"/>
    <n v="91"/>
  </r>
  <r>
    <s v="The Void"/>
    <x v="4"/>
    <x v="4"/>
    <x v="36"/>
    <n v="240"/>
    <s v="April 7, 2017 (United States)"/>
    <x v="23"/>
    <n v="33000"/>
    <s v="Jeremy Gillespie"/>
    <s v="Jeremy Gillespie"/>
    <s v="Aaron Poole"/>
    <s v="Canada"/>
    <n v="0"/>
    <n v="368372"/>
    <n v="467678.95166666666"/>
    <n v="0"/>
    <n v="153488.33333333334"/>
    <s v="120dB Films"/>
    <n v="90"/>
  </r>
  <r>
    <s v="The Exception"/>
    <x v="0"/>
    <x v="0"/>
    <x v="36"/>
    <n v="240"/>
    <s v="June 2, 2017 (United States)"/>
    <x v="8"/>
    <n v="12000"/>
    <s v="David Leveaux"/>
    <s v="Simon Burke"/>
    <s v="Lily James"/>
    <s v="United Kingdom"/>
    <n v="0"/>
    <n v="872805"/>
    <n v="1108098.6812499999"/>
    <n v="0"/>
    <n v="363668.75"/>
    <s v="Egoli Tossell KLK"/>
    <n v="107"/>
  </r>
  <r>
    <s v="Neighbors 2: Sorority Rising"/>
    <x v="0"/>
    <x v="3"/>
    <x v="36"/>
    <n v="240"/>
    <s v="May 20, 2016 (United States)"/>
    <x v="46"/>
    <n v="116000"/>
    <s v="Nicholas Stoller"/>
    <s v="Andrew Jay Cohen"/>
    <s v="Seth Rogen"/>
    <s v="United States"/>
    <n v="35000000"/>
    <n v="108007109"/>
    <n v="137124025.46791667"/>
    <n v="308.59174000000002"/>
    <n v="45002962.083333336"/>
    <s v="Universal Pictures"/>
    <n v="92"/>
  </r>
  <r>
    <s v="Ben-Hur"/>
    <x v="8"/>
    <x v="2"/>
    <x v="36"/>
    <n v="240"/>
    <s v="August 19, 2016 (United States)"/>
    <x v="46"/>
    <n v="43000"/>
    <s v="Timur Bekmambetov"/>
    <s v="Lew Wallace"/>
    <s v="Jack Huston"/>
    <s v="United States"/>
    <n v="100000000"/>
    <n v="94061311"/>
    <n v="119418672.75708333"/>
    <n v="94.061311000000003"/>
    <n v="39192212.916666672"/>
    <s v="Hivemind"/>
    <n v="123"/>
  </r>
  <r>
    <s v="Free State of Jones"/>
    <x v="0"/>
    <x v="2"/>
    <x v="36"/>
    <n v="240"/>
    <s v="June 24, 2016 (United States)"/>
    <x v="15"/>
    <n v="55000"/>
    <s v="Gary Ross"/>
    <s v="Gary Ross"/>
    <s v="Matthew McConaughey"/>
    <s v="United States"/>
    <n v="50000000"/>
    <n v="25035950"/>
    <n v="31785224.854166664"/>
    <n v="50.071899999999999"/>
    <n v="10431645.833333334"/>
    <s v="Route One Entertainment"/>
    <n v="139"/>
  </r>
  <r>
    <s v="Jackie"/>
    <x v="0"/>
    <x v="5"/>
    <x v="36"/>
    <n v="240"/>
    <s v="December 2, 2016 (United States)"/>
    <x v="17"/>
    <n v="75000"/>
    <s v="Pablo LarraÃ­n"/>
    <s v="Noah Oppenheim"/>
    <s v="Natalie Portman"/>
    <s v="United States"/>
    <n v="9000000"/>
    <n v="29777777"/>
    <n v="37805369.382916667"/>
    <n v="330.86418888888886"/>
    <n v="12407407.083333334"/>
    <s v="Fox Searchlight Pictures"/>
    <n v="100"/>
  </r>
  <r>
    <s v="Gold"/>
    <x v="0"/>
    <x v="6"/>
    <x v="36"/>
    <n v="240"/>
    <s v="January 27, 2017 (United States)"/>
    <x v="17"/>
    <n v="60000"/>
    <s v="Stephen Gaghan"/>
    <s v="Patrick Massett"/>
    <s v="Matthew McConaughey"/>
    <s v="United States"/>
    <n v="20000000"/>
    <n v="14880939"/>
    <n v="18892592.138749998"/>
    <n v="74.404695000000004"/>
    <n v="6200391.25"/>
    <s v="Black Bear Pictures"/>
    <n v="120"/>
  </r>
  <r>
    <s v="Pete's Dragon"/>
    <x v="1"/>
    <x v="2"/>
    <x v="36"/>
    <n v="240"/>
    <s v="August 12, 2016 (United States)"/>
    <x v="17"/>
    <n v="55000"/>
    <s v="David Lowery"/>
    <s v="David Lowery"/>
    <s v="Bryce Dallas Howard"/>
    <s v="United States"/>
    <n v="65000000"/>
    <n v="143695338"/>
    <n v="182433206.20249999"/>
    <n v="221.06975076923078"/>
    <n v="59873057.5"/>
    <s v="Walt Disney Pictures"/>
    <n v="102"/>
  </r>
  <r>
    <n v="31"/>
    <x v="3"/>
    <x v="4"/>
    <x v="36"/>
    <n v="240"/>
    <s v="September 16, 2016 (United States)"/>
    <x v="27"/>
    <n v="19000"/>
    <s v="Rob Zombie"/>
    <s v="Rob Zombie"/>
    <s v="Malcolm McDowell"/>
    <s v="United Kingdom"/>
    <n v="1500000"/>
    <n v="850419"/>
    <n v="1079677.7887500001"/>
    <n v="56.694599999999994"/>
    <n v="354341.25"/>
    <s v="Bow and Arrow Entertainment"/>
    <n v="102"/>
  </r>
  <r>
    <s v="Keanu"/>
    <x v="0"/>
    <x v="2"/>
    <x v="36"/>
    <n v="240"/>
    <s v="April 29, 2016 (United States)"/>
    <x v="21"/>
    <n v="47000"/>
    <s v="Peter Atencio"/>
    <s v="Jordan Peele"/>
    <s v="Keegan-Michael Key"/>
    <s v="United States"/>
    <n v="15000000"/>
    <n v="20651333"/>
    <n v="26218588.187916666"/>
    <n v="137.67555333333331"/>
    <n v="8604722.083333334"/>
    <s v="Artists First"/>
    <n v="100"/>
  </r>
  <r>
    <s v="Goat"/>
    <x v="0"/>
    <x v="0"/>
    <x v="36"/>
    <n v="240"/>
    <s v="September 23, 2016 (United States)"/>
    <x v="46"/>
    <n v="7500"/>
    <s v="Andrew Neel"/>
    <s v="David Gordon Green"/>
    <s v="Ben Schnetzer"/>
    <s v="United States"/>
    <n v="0"/>
    <n v="23020"/>
    <n v="29225.808333333331"/>
    <n v="0"/>
    <n v="9591.6666666666679"/>
    <s v="Killer Films"/>
    <n v="96"/>
  </r>
  <r>
    <s v="Storks"/>
    <x v="1"/>
    <x v="10"/>
    <x v="36"/>
    <n v="240"/>
    <s v="September 23, 2016 (United States)"/>
    <x v="8"/>
    <n v="58000"/>
    <s v="Nicholas Stoller"/>
    <s v="Nicholas Stoller"/>
    <s v="Andy Samberg"/>
    <s v="United States"/>
    <n v="70000000"/>
    <n v="183388953"/>
    <n v="232827558.24625"/>
    <n v="261.98421857142853"/>
    <n v="76412063.75"/>
    <s v="RatPac-Dune Entertainment"/>
    <n v="87"/>
  </r>
  <r>
    <s v="A Monster Calls"/>
    <x v="8"/>
    <x v="1"/>
    <x v="36"/>
    <n v="240"/>
    <s v="January 6, 2017 (United States)"/>
    <x v="24"/>
    <n v="83000"/>
    <s v="J.A. Bayona"/>
    <s v="Patrick Ness"/>
    <s v="Lewis MacDougall"/>
    <s v="United Kingdom"/>
    <n v="43000000"/>
    <n v="47309313"/>
    <n v="60063115.296250001"/>
    <n v="110.02165813953488"/>
    <n v="19712213.75"/>
    <s v="Participant"/>
    <n v="108"/>
  </r>
  <r>
    <s v="Anthropoid"/>
    <x v="0"/>
    <x v="2"/>
    <x v="36"/>
    <n v="240"/>
    <s v="September 9, 2016 (United Kingdom)"/>
    <x v="13"/>
    <n v="45000"/>
    <s v="Sean Ellis"/>
    <s v="Sean Ellis"/>
    <s v="Jamie Dornan"/>
    <s v="Czech Republic"/>
    <n v="0"/>
    <n v="5079219"/>
    <n v="6448491.7887499994"/>
    <n v="0"/>
    <n v="2116341.25"/>
    <s v="LD Entertainment"/>
    <n v="120"/>
  </r>
  <r>
    <s v="Kubo and the Two Strings"/>
    <x v="1"/>
    <x v="10"/>
    <x v="36"/>
    <n v="240"/>
    <s v="August 19, 2016 (United States)"/>
    <x v="40"/>
    <n v="121000"/>
    <s v="Travis Knight"/>
    <s v="Marc Haimes"/>
    <s v="Charlize Theron"/>
    <s v="United States"/>
    <n v="60000000"/>
    <n v="76249438"/>
    <n v="96805015.660833329"/>
    <n v="127.08239666666668"/>
    <n v="31770599.166666668"/>
    <s v="Focus Features"/>
    <n v="101"/>
  </r>
  <r>
    <s v="CafÃ© Society"/>
    <x v="8"/>
    <x v="3"/>
    <x v="36"/>
    <n v="240"/>
    <s v="August 5, 2016 (United States)"/>
    <x v="14"/>
    <n v="73000"/>
    <s v="Woody Allen"/>
    <s v="Woody Allen"/>
    <s v="Jesse Eisenberg"/>
    <s v="United States"/>
    <n v="30000000"/>
    <n v="43763247"/>
    <n v="55561089.003749996"/>
    <n v="145.87749000000002"/>
    <n v="18234686.25"/>
    <s v="Gravier Productions"/>
    <n v="96"/>
  </r>
  <r>
    <s v="Blair Witch"/>
    <x v="0"/>
    <x v="4"/>
    <x v="36"/>
    <n v="240"/>
    <s v="September 16, 2016 (United States)"/>
    <x v="18"/>
    <n v="43000"/>
    <s v="Adam Wingard"/>
    <s v="Simon Barrett"/>
    <s v="James Allen McCune"/>
    <s v="Canada"/>
    <n v="5000000"/>
    <n v="45173154"/>
    <n v="57351083.432499997"/>
    <n v="903.46307999999999"/>
    <n v="18822147.5"/>
    <s v="Lionsgate"/>
    <n v="89"/>
  </r>
  <r>
    <s v="The Salesman"/>
    <x v="8"/>
    <x v="0"/>
    <x v="36"/>
    <n v="240"/>
    <s v="August 31, 2016 (Iran)"/>
    <x v="40"/>
    <n v="54000"/>
    <s v="Asghar Farhadi"/>
    <s v="Asghar Farhadi"/>
    <s v="Shahab Hosseini"/>
    <s v="Iran"/>
    <n v="0"/>
    <n v="6953604"/>
    <n v="8828179.7449999992"/>
    <n v="0"/>
    <n v="2897335"/>
    <s v="ARTE"/>
    <n v="124"/>
  </r>
  <r>
    <s v="In a Valley of Violence"/>
    <x v="0"/>
    <x v="2"/>
    <x v="36"/>
    <n v="240"/>
    <s v="October 21, 2016 (United States)"/>
    <x v="22"/>
    <n v="17000"/>
    <s v="Ti West"/>
    <s v="Ti West"/>
    <s v="Ethan Hawke"/>
    <s v="United States"/>
    <n v="0"/>
    <n v="61797"/>
    <n v="78456.441250000003"/>
    <n v="0"/>
    <n v="25748.75"/>
    <s v="Blumhouse Productions"/>
    <n v="104"/>
  </r>
  <r>
    <s v="Ratchet &amp; Clank"/>
    <x v="1"/>
    <x v="10"/>
    <x v="36"/>
    <n v="240"/>
    <s v="April 29, 2016 (United States)"/>
    <x v="41"/>
    <n v="10000"/>
    <s v="Kevin Munroe"/>
    <s v="T.J. Fixman"/>
    <s v="James Arnold Taylor"/>
    <s v="Hong Kong"/>
    <n v="20000000"/>
    <n v="13385737"/>
    <n v="16994308.599583331"/>
    <n v="66.928685000000002"/>
    <n v="5577390.416666667"/>
    <s v="Gramercy Pictures (I)"/>
    <n v="94"/>
  </r>
  <r>
    <s v="Risen"/>
    <x v="8"/>
    <x v="2"/>
    <x v="36"/>
    <n v="240"/>
    <s v="February 19, 2016 (United States)"/>
    <x v="21"/>
    <n v="26000"/>
    <s v="Kevin Reynolds"/>
    <s v="Kevin Reynolds"/>
    <s v="Joseph Fiennes"/>
    <s v="United States"/>
    <n v="20000000"/>
    <n v="46771565"/>
    <n v="59380399.397916667"/>
    <n v="233.85782499999999"/>
    <n v="19488152.083333336"/>
    <s v="LD Entertainment"/>
    <n v="107"/>
  </r>
  <r>
    <s v="Rules Don't Apply"/>
    <x v="8"/>
    <x v="3"/>
    <x v="36"/>
    <n v="240"/>
    <s v="November 23, 2016 (United States)"/>
    <x v="46"/>
    <n v="10000"/>
    <s v="Warren Beatty"/>
    <s v="Warren Beatty"/>
    <s v="Lily Collins"/>
    <s v="United States"/>
    <n v="25000000"/>
    <n v="3885342"/>
    <n v="4932765.4474999998"/>
    <n v="15.541368"/>
    <n v="1618892.5"/>
    <s v="New Regency Productions"/>
    <n v="127"/>
  </r>
  <r>
    <s v="Office Christmas Party"/>
    <x v="0"/>
    <x v="3"/>
    <x v="36"/>
    <n v="240"/>
    <s v="December 9, 2016 (United States)"/>
    <x v="23"/>
    <n v="72000"/>
    <s v="Josh Gordon"/>
    <s v="Jon Lucas"/>
    <s v="Jason Bateman"/>
    <s v="United States"/>
    <n v="45000000"/>
    <n v="114501299"/>
    <n v="145368940.85541666"/>
    <n v="254.44733111111111"/>
    <n v="47708874.583333336"/>
    <s v="DreamWorks"/>
    <n v="105"/>
  </r>
  <r>
    <s v="Better Watch Out"/>
    <x v="0"/>
    <x v="3"/>
    <x v="36"/>
    <n v="240"/>
    <s v="November 9, 2017 (New Zealand)"/>
    <x v="16"/>
    <n v="33000"/>
    <s v="Chris Peckover"/>
    <s v="Zack Kahn"/>
    <s v="Olivia DeJonge"/>
    <s v="Australia"/>
    <n v="0"/>
    <n v="176288"/>
    <n v="223812.30666666667"/>
    <n v="0"/>
    <n v="73453.333333333343"/>
    <s v="Storm Vision Entertainment"/>
    <n v="89"/>
  </r>
  <r>
    <s v="Florence Foster Jenkins"/>
    <x v="8"/>
    <x v="5"/>
    <x v="36"/>
    <n v="240"/>
    <s v="August 12, 2016 (United States)"/>
    <x v="8"/>
    <n v="52000"/>
    <s v="Stephen Frears"/>
    <s v="Nicholas Martin"/>
    <s v="Meryl Streep"/>
    <s v="United Kingdom"/>
    <n v="29000000"/>
    <n v="49052787"/>
    <n v="62276600.828749999"/>
    <n v="169.14754137931033"/>
    <n v="20438661.25"/>
    <s v="PathÃ©"/>
    <n v="111"/>
  </r>
  <r>
    <s v="Batman: The Killing Joke"/>
    <x v="0"/>
    <x v="10"/>
    <x v="36"/>
    <n v="240"/>
    <s v="July 25, 2016 (United States)"/>
    <x v="5"/>
    <n v="52000"/>
    <s v="Sam Liu"/>
    <s v="Brian Azzarello"/>
    <s v="Kevin Conroy"/>
    <s v="United States"/>
    <n v="3500000"/>
    <n v="4462034"/>
    <n v="5664923.9991666665"/>
    <n v="127.48668571428571"/>
    <n v="1859180.8333333335"/>
    <s v="Warner Bros. Animation"/>
    <n v="76"/>
  </r>
  <r>
    <s v="Leap!"/>
    <x v="1"/>
    <x v="10"/>
    <x v="36"/>
    <n v="240"/>
    <s v="August 25, 2017 (United States)"/>
    <x v="8"/>
    <n v="21000"/>
    <s v="Directors"/>
    <s v="Eric Summer"/>
    <s v="Elle Fanning"/>
    <s v="France"/>
    <n v="30000000"/>
    <n v="106127278"/>
    <n v="134737423.36083332"/>
    <n v="353.75759333333332"/>
    <n v="44219699.166666672"/>
    <s v="Quad Productions"/>
    <n v="89"/>
  </r>
  <r>
    <s v="The Untamed"/>
    <x v="4"/>
    <x v="0"/>
    <x v="36"/>
    <n v="240"/>
    <s v="July 21, 2017 (United States)"/>
    <x v="10"/>
    <n v="5000"/>
    <s v="Amat Escalante"/>
    <s v="Amat Escalante"/>
    <s v="Ruth Ramos"/>
    <s v="Mexico"/>
    <n v="0"/>
    <n v="61249"/>
    <n v="77760.70958333333"/>
    <n v="0"/>
    <n v="25520.416666666668"/>
    <s v="Mantarraya Producciones"/>
    <n v="98"/>
  </r>
  <r>
    <s v="A Hologram for the King"/>
    <x v="0"/>
    <x v="3"/>
    <x v="36"/>
    <n v="240"/>
    <s v="April 28, 2016 (Germany)"/>
    <x v="10"/>
    <n v="42000"/>
    <s v="Tom Tykwer"/>
    <s v="Dave Eggers"/>
    <s v="Tom Hanks"/>
    <s v="United Kingdom"/>
    <n v="30000000"/>
    <n v="9169507"/>
    <n v="11641453.262083333"/>
    <n v="30.565023333333336"/>
    <n v="3820627.916666667"/>
    <s v="X-Filme Creative Pool"/>
    <n v="98"/>
  </r>
  <r>
    <s v="Ouija: Origin of Evil"/>
    <x v="8"/>
    <x v="0"/>
    <x v="36"/>
    <n v="240"/>
    <s v="October 21, 2016 (United States)"/>
    <x v="10"/>
    <n v="56000"/>
    <s v="Mike Flanagan"/>
    <s v="Mike Flanagan"/>
    <s v="Elizabeth Reaser"/>
    <s v="United States"/>
    <n v="9000000"/>
    <n v="81705746"/>
    <n v="103732253.35916667"/>
    <n v="907.84162222222221"/>
    <n v="34044060.833333336"/>
    <s v="Universal Pictures"/>
    <n v="99"/>
  </r>
  <r>
    <s v="All I See Is You"/>
    <x v="0"/>
    <x v="0"/>
    <x v="36"/>
    <n v="240"/>
    <s v="October 27, 2017 (United States)"/>
    <x v="20"/>
    <n v="11000"/>
    <s v="Marc Forster"/>
    <s v="Sean Conway"/>
    <s v="Blake Lively"/>
    <s v="United States"/>
    <n v="30000000"/>
    <n v="678150"/>
    <n v="860967.9375"/>
    <n v="2.2605"/>
    <n v="282562.5"/>
    <s v="2DUXÂ²"/>
    <n v="109"/>
  </r>
  <r>
    <s v="The Forest"/>
    <x v="8"/>
    <x v="4"/>
    <x v="36"/>
    <n v="240"/>
    <s v="January 8, 2016 (United States)"/>
    <x v="25"/>
    <n v="41000"/>
    <s v="Jason Zada"/>
    <s v="Nick Antosca"/>
    <s v="Natalie Dormer"/>
    <s v="United States"/>
    <n v="10000000"/>
    <n v="39712000"/>
    <n v="50417693.333333328"/>
    <n v="397.12"/>
    <n v="16546666.666666668"/>
    <s v="AI-Film"/>
    <n v="93"/>
  </r>
  <r>
    <s v="Money Monster"/>
    <x v="0"/>
    <x v="6"/>
    <x v="36"/>
    <n v="240"/>
    <s v="May 13, 2016 (United States)"/>
    <x v="16"/>
    <n v="96000"/>
    <s v="Jodie Foster"/>
    <s v="Jamie Linden"/>
    <s v="George Clooney"/>
    <s v="United States"/>
    <n v="27000000"/>
    <n v="93282604"/>
    <n v="118430039.32833333"/>
    <n v="345.49112592592593"/>
    <n v="38867751.666666672"/>
    <s v="TriStar Pictures"/>
    <n v="98"/>
  </r>
  <r>
    <s v="Monster Trucks"/>
    <x v="1"/>
    <x v="10"/>
    <x v="36"/>
    <n v="240"/>
    <s v="January 13, 2017 (United States)"/>
    <x v="46"/>
    <n v="16000"/>
    <s v="Chris Wedge"/>
    <s v="Derek Connolly"/>
    <s v="Lucas Till"/>
    <s v="Canada"/>
    <n v="125000000"/>
    <n v="64493915"/>
    <n v="81880399.58541666"/>
    <n v="51.595132"/>
    <n v="26872464.583333336"/>
    <s v="Paramount Pictures"/>
    <n v="104"/>
  </r>
  <r>
    <s v="The Hollars"/>
    <x v="8"/>
    <x v="3"/>
    <x v="36"/>
    <n v="240"/>
    <s v="August 26, 2016 (United States)"/>
    <x v="14"/>
    <n v="12000"/>
    <s v="John Krasinski"/>
    <s v="Jim Strouse"/>
    <s v="Sharlto Copley"/>
    <s v="United States"/>
    <n v="3800000"/>
    <n v="1138609"/>
    <n v="1445559.0095833333"/>
    <n v="29.963394736842101"/>
    <n v="474420.41666666669"/>
    <s v="Sycamore Pictures"/>
    <n v="88"/>
  </r>
  <r>
    <s v="Fifty Shades of Black"/>
    <x v="0"/>
    <x v="3"/>
    <x v="36"/>
    <n v="240"/>
    <s v="January 29, 2016 (United States)"/>
    <x v="50"/>
    <n v="20000"/>
    <s v="Michael Tiddes"/>
    <s v="Marlon Wayans"/>
    <s v="Marlon Wayans"/>
    <s v="United States"/>
    <n v="5000000"/>
    <n v="22227514"/>
    <n v="28219681.315833334"/>
    <n v="444.55027999999999"/>
    <n v="9261464.1666666679"/>
    <s v="Fermion Films"/>
    <n v="92"/>
  </r>
  <r>
    <s v="Toni Erdmann"/>
    <x v="0"/>
    <x v="3"/>
    <x v="36"/>
    <n v="240"/>
    <s v="December 25, 2016 (United States)"/>
    <x v="34"/>
    <n v="46000"/>
    <s v="Maren Ade"/>
    <s v="Maren Ade"/>
    <s v="Sandra HÃ¼ller"/>
    <s v="Germany"/>
    <n v="0"/>
    <n v="11784207"/>
    <n v="14961032.803749999"/>
    <n v="0"/>
    <n v="4910086.25"/>
    <s v="Komplizen Film"/>
    <n v="162"/>
  </r>
  <r>
    <s v="Their Finest"/>
    <x v="0"/>
    <x v="3"/>
    <x v="36"/>
    <n v="240"/>
    <s v="April 7, 2017 (United States)"/>
    <x v="8"/>
    <n v="19000"/>
    <s v="Lone Scherfig"/>
    <s v="Lissa Evans"/>
    <s v="Gemma Arterton"/>
    <s v="United Kingdom"/>
    <n v="0"/>
    <n v="12597262"/>
    <n v="15993273.880833333"/>
    <n v="0"/>
    <n v="5248859.166666667"/>
    <s v="BBC Films"/>
    <n v="117"/>
  </r>
  <r>
    <s v="My Big Fat Greek Wedding 2"/>
    <x v="8"/>
    <x v="3"/>
    <x v="36"/>
    <n v="240"/>
    <s v="March 25, 2016 (United States)"/>
    <x v="22"/>
    <n v="29000"/>
    <s v="Kirk Jones"/>
    <s v="Nia Vardalos"/>
    <s v="Nia Vardalos"/>
    <s v="United States"/>
    <n v="18000000"/>
    <n v="90632641"/>
    <n v="115065690.46958333"/>
    <n v="503.51467222222226"/>
    <n v="37763600.416666672"/>
    <s v="Gold Circle Films"/>
    <n v="94"/>
  </r>
  <r>
    <s v="Billy Lynn's Long Halftime Walk"/>
    <x v="0"/>
    <x v="2"/>
    <x v="36"/>
    <n v="240"/>
    <s v="November 18, 2016 (United States)"/>
    <x v="19"/>
    <n v="22000"/>
    <s v="Ang Lee"/>
    <s v="Ben Fountain"/>
    <s v="Joe Alwyn"/>
    <s v="United Kingdom"/>
    <n v="40000000"/>
    <n v="30930984"/>
    <n v="39269461.769999996"/>
    <n v="77.327460000000002"/>
    <n v="12887910"/>
    <s v="Bona Film Group"/>
    <n v="113"/>
  </r>
  <r>
    <s v="Personal Shopper"/>
    <x v="0"/>
    <x v="0"/>
    <x v="36"/>
    <n v="240"/>
    <s v="March 10, 2017 (United States)"/>
    <x v="10"/>
    <n v="37000"/>
    <s v="Olivier Assayas"/>
    <s v="Olivier Assayas"/>
    <s v="Kristen Stewart"/>
    <s v="France"/>
    <n v="6000000"/>
    <n v="2840408"/>
    <n v="3606134.6566666667"/>
    <n v="47.340133333333334"/>
    <n v="1183503.3333333335"/>
    <s v="CG CinÃ©ma"/>
    <n v="105"/>
  </r>
  <r>
    <s v="Our Kind of Traitor"/>
    <x v="0"/>
    <x v="6"/>
    <x v="36"/>
    <n v="240"/>
    <s v="May 13, 2016 (United Kingdom)"/>
    <x v="19"/>
    <n v="21000"/>
    <s v="Susanna White"/>
    <s v="John le CarrÃ©"/>
    <s v="Carlos Acosta"/>
    <s v="United Kingdom"/>
    <n v="0"/>
    <n v="10711027"/>
    <n v="13598541.362083333"/>
    <n v="0"/>
    <n v="4462927.916666667"/>
    <s v="StudioCanal"/>
    <n v="108"/>
  </r>
  <r>
    <s v="Love &amp; Friendship"/>
    <x v="1"/>
    <x v="3"/>
    <x v="36"/>
    <n v="240"/>
    <s v="June 3, 2016 (United States)"/>
    <x v="5"/>
    <n v="24000"/>
    <s v="Whit Stillman"/>
    <s v="Whit Stillman"/>
    <s v="Kate Beckinsale"/>
    <s v="Ireland"/>
    <n v="3000000"/>
    <n v="21401949"/>
    <n v="27171557.751249999"/>
    <n v="713.39829999999995"/>
    <n v="8917478.75"/>
    <s v="Westerly Films"/>
    <n v="90"/>
  </r>
  <r>
    <s v="Bleed for This"/>
    <x v="0"/>
    <x v="5"/>
    <x v="36"/>
    <n v="240"/>
    <s v="November 18, 2016 (United States)"/>
    <x v="8"/>
    <n v="26000"/>
    <s v="Ben Younger"/>
    <s v="Ben Younger"/>
    <s v="Miles Teller"/>
    <s v="United States"/>
    <n v="6000000"/>
    <n v="6698679"/>
    <n v="8504531.2137499992"/>
    <n v="111.64464999999998"/>
    <n v="2791116.25"/>
    <s v="Verdi Productions"/>
    <n v="117"/>
  </r>
  <r>
    <s v="Whiskey Tango Foxtrot"/>
    <x v="0"/>
    <x v="5"/>
    <x v="36"/>
    <n v="240"/>
    <s v="March 4, 2016 (United States)"/>
    <x v="14"/>
    <n v="51000"/>
    <s v="Glenn Ficarra"/>
    <s v="Robert Carlock"/>
    <s v="Tina Fey"/>
    <s v="United States"/>
    <n v="35000000"/>
    <n v="24972139"/>
    <n v="31704211.472083334"/>
    <n v="71.348968571428571"/>
    <n v="10405057.916666668"/>
    <s v="Broadway Video"/>
    <n v="112"/>
  </r>
  <r>
    <s v="Loving"/>
    <x v="8"/>
    <x v="5"/>
    <x v="36"/>
    <n v="240"/>
    <s v="November 4, 2016 (United States)"/>
    <x v="9"/>
    <n v="33000"/>
    <s v="Jeff Nichols"/>
    <s v="Jeff Nichols"/>
    <s v="Ruth Negga"/>
    <s v="United Kingdom"/>
    <n v="9000000"/>
    <n v="12957265"/>
    <n v="16450327.689583333"/>
    <n v="143.96961111111111"/>
    <n v="5398860.416666667"/>
    <s v="Raindog Films"/>
    <n v="123"/>
  </r>
  <r>
    <s v="I, Daniel Blake"/>
    <x v="0"/>
    <x v="0"/>
    <x v="36"/>
    <n v="240"/>
    <s v="June 9, 2017 (United States)"/>
    <x v="6"/>
    <n v="56000"/>
    <s v="Ken Loach"/>
    <s v="Paul Laverty"/>
    <s v="Dave Johns"/>
    <s v="United Kingdom"/>
    <n v="0"/>
    <n v="15793051"/>
    <n v="20050594.332083333"/>
    <n v="0"/>
    <n v="6580437.916666667"/>
    <s v="Sixteen Films"/>
    <n v="100"/>
  </r>
  <r>
    <s v="Sanam Teri Kasam"/>
    <x v="4"/>
    <x v="0"/>
    <x v="36"/>
    <n v="240"/>
    <s v="February 5, 2016 (India)"/>
    <x v="24"/>
    <n v="11000"/>
    <s v="Radhika Rao"/>
    <s v="Radhika Rao"/>
    <s v="Harshvardhan Rane"/>
    <s v="India"/>
    <n v="0"/>
    <n v="1386707"/>
    <n v="1760540.0954166667"/>
    <n v="0"/>
    <n v="577794.58333333337"/>
    <s v="Jhoom Jhoom Productions"/>
    <n v="154"/>
  </r>
  <r>
    <s v="Pet"/>
    <x v="0"/>
    <x v="4"/>
    <x v="36"/>
    <n v="240"/>
    <s v="December 2, 2016 (United States)"/>
    <x v="46"/>
    <n v="16000"/>
    <s v="Carles Torrens"/>
    <s v="Jeremy Slater"/>
    <s v="Dominic Monaghan"/>
    <s v="Spain"/>
    <n v="0"/>
    <n v="22003"/>
    <n v="27934.642083333332"/>
    <n v="0"/>
    <n v="9167.9166666666679"/>
    <s v="Cine365 Films"/>
    <n v="94"/>
  </r>
  <r>
    <s v="Kingsglaive: Final Fantasy XV"/>
    <x v="8"/>
    <x v="10"/>
    <x v="36"/>
    <n v="240"/>
    <s v="July 9, 2016 (Japan)"/>
    <x v="8"/>
    <n v="21000"/>
    <s v="Takeshi Nozue"/>
    <s v="Takashi Hasegawa"/>
    <s v="Aaron Paul"/>
    <s v="Japan"/>
    <n v="0"/>
    <n v="5725482"/>
    <n v="7268976.5225"/>
    <n v="0"/>
    <n v="2385617.5"/>
    <s v="Square Visual Works Co. Ltd."/>
    <n v="110"/>
  </r>
  <r>
    <s v="Mr. Church"/>
    <x v="8"/>
    <x v="3"/>
    <x v="36"/>
    <n v="240"/>
    <s v="November 11, 2016 (Netherlands)"/>
    <x v="3"/>
    <n v="27000"/>
    <s v="Bruce Beresford"/>
    <s v="Susan McMartin"/>
    <s v="Eddie Murphy"/>
    <s v="United States"/>
    <n v="8000000"/>
    <n v="685780"/>
    <n v="870654.85833333328"/>
    <n v="8.5722499999999986"/>
    <n v="285741.66666666669"/>
    <s v="Cinelou Films"/>
    <n v="104"/>
  </r>
  <r>
    <s v="Hands of Stone"/>
    <x v="0"/>
    <x v="5"/>
    <x v="36"/>
    <n v="240"/>
    <s v="August 26, 2016 (United States)"/>
    <x v="14"/>
    <n v="16000"/>
    <s v="Jonathan Jakubowicz"/>
    <s v="Jonathan Jakubowicz"/>
    <s v="Edgar RamÃ­rez"/>
    <s v="Panama"/>
    <n v="20000000"/>
    <n v="4978353"/>
    <n v="6320433.9962499999"/>
    <n v="24.891764999999999"/>
    <n v="2074313.75"/>
    <s v="Fuego Films"/>
    <n v="111"/>
  </r>
  <r>
    <s v="Ae Dil Hai Mushkil"/>
    <x v="4"/>
    <x v="0"/>
    <x v="36"/>
    <n v="240"/>
    <s v="October 28, 2016 (United States)"/>
    <x v="1"/>
    <n v="22000"/>
    <s v="Karan Johar"/>
    <s v="Karan Johar"/>
    <s v="Ranbir Kapoor"/>
    <s v="India"/>
    <n v="0"/>
    <n v="31668920"/>
    <n v="40206333.016666666"/>
    <n v="0"/>
    <n v="13195383.333333334"/>
    <s v="ADHM Films"/>
    <n v="158"/>
  </r>
  <r>
    <s v="Denial"/>
    <x v="8"/>
    <x v="5"/>
    <x v="36"/>
    <n v="240"/>
    <s v="October 21, 2016 (United States)"/>
    <x v="17"/>
    <n v="20000"/>
    <s v="Mick Jackson"/>
    <s v="Deborah Lipstadt"/>
    <s v="Rachel Weisz"/>
    <s v="United Kingdom"/>
    <n v="10000000"/>
    <n v="7994527"/>
    <n v="10149718.237083333"/>
    <n v="79.945270000000008"/>
    <n v="3331052.916666667"/>
    <s v="BBC Films"/>
    <n v="109"/>
  </r>
  <r>
    <s v="Carrie Pilby"/>
    <x v="4"/>
    <x v="3"/>
    <x v="36"/>
    <n v="240"/>
    <s v="April 4, 2017 (United States)"/>
    <x v="17"/>
    <n v="9800"/>
    <s v="Susan Johnson"/>
    <s v="Kara Holden"/>
    <s v="Bel Powley"/>
    <s v="United States"/>
    <n v="0"/>
    <n v="28430"/>
    <n v="36094.254166666666"/>
    <n v="0"/>
    <n v="11845.833333333334"/>
    <s v="Braveart Films"/>
    <n v="98"/>
  </r>
  <r>
    <s v="Ride Along 2"/>
    <x v="8"/>
    <x v="2"/>
    <x v="36"/>
    <n v="240"/>
    <s v="January 15, 2016 (United States)"/>
    <x v="23"/>
    <n v="55000"/>
    <s v="Tim Story"/>
    <s v="Phil Hay"/>
    <s v="Ice Cube"/>
    <s v="United States"/>
    <n v="40000000"/>
    <n v="124608438"/>
    <n v="158200796.07749999"/>
    <n v="311.521095"/>
    <n v="51920182.5"/>
    <s v="Universal Pictures"/>
    <n v="102"/>
  </r>
  <r>
    <s v="Pink"/>
    <x v="4"/>
    <x v="6"/>
    <x v="36"/>
    <n v="240"/>
    <s v="September 16, 2016 (United States)"/>
    <x v="31"/>
    <n v="41000"/>
    <s v="Aniruddha Roy Chowdhury"/>
    <s v="Shoojit Sircar"/>
    <s v="Taapsee Pannu"/>
    <s v="India"/>
    <n v="0"/>
    <n v="180180"/>
    <n v="228753.52499999999"/>
    <n v="0"/>
    <n v="75075"/>
    <s v="NH Studioz"/>
    <n v="136"/>
  </r>
  <r>
    <s v="Under the Shadow"/>
    <x v="8"/>
    <x v="0"/>
    <x v="36"/>
    <n v="240"/>
    <s v="October 7, 2016 (United States)"/>
    <x v="15"/>
    <n v="25000"/>
    <s v="Babak Anvari"/>
    <s v="Babak Anvari"/>
    <s v="Narges Rashidi"/>
    <s v="United Kingdom"/>
    <n v="0"/>
    <n v="133324"/>
    <n v="169265.92833333332"/>
    <n v="0"/>
    <n v="55551.666666666672"/>
    <s v="Wigwam Films"/>
    <n v="84"/>
  </r>
  <r>
    <s v="Rock Dog"/>
    <x v="1"/>
    <x v="10"/>
    <x v="36"/>
    <n v="240"/>
    <s v="February 24, 2017 (United States)"/>
    <x v="22"/>
    <n v="4900"/>
    <s v="Ash Brannon"/>
    <s v="Ash Brannon"/>
    <s v="Luke Wilson"/>
    <s v="China"/>
    <n v="60000000"/>
    <n v="23157646"/>
    <n v="29400561.400833331"/>
    <n v="38.596076666666669"/>
    <n v="9649019.1666666679"/>
    <s v="Summit Premiere"/>
    <n v="90"/>
  </r>
  <r>
    <s v="Race"/>
    <x v="8"/>
    <x v="5"/>
    <x v="36"/>
    <n v="240"/>
    <s v="February 19, 2016 (United States)"/>
    <x v="12"/>
    <n v="36000"/>
    <s v="Stephen Hopkins"/>
    <s v="Joe Shrapnel"/>
    <s v="Stephan James"/>
    <s v="Canada"/>
    <n v="35000000"/>
    <n v="25070261"/>
    <n v="31828785.527916666"/>
    <n v="71.629317142857147"/>
    <n v="10445942.083333334"/>
    <s v="Forecast Pictures"/>
    <n v="134"/>
  </r>
  <r>
    <s v="A United Kingdom"/>
    <x v="8"/>
    <x v="5"/>
    <x v="36"/>
    <n v="240"/>
    <s v="February 10, 2017 (United States)"/>
    <x v="15"/>
    <n v="15000"/>
    <s v="Amma Asante"/>
    <s v="Guy Hibbert"/>
    <s v="David Oyelowo"/>
    <s v="Czech Republic"/>
    <n v="14000000"/>
    <n v="14459330"/>
    <n v="18357324.379166666"/>
    <n v="103.28092857142856"/>
    <n v="6024720.833333334"/>
    <s v="Fox Searchlight Pictures"/>
    <n v="111"/>
  </r>
  <r>
    <s v="Julieta"/>
    <x v="0"/>
    <x v="0"/>
    <x v="36"/>
    <n v="240"/>
    <s v="December 21, 2016 (United States)"/>
    <x v="12"/>
    <n v="30000"/>
    <s v="Pedro AlmodÃ³var"/>
    <s v="Pedro AlmodÃ³var"/>
    <s v="Emma SuÃ¡rez"/>
    <s v="Spain"/>
    <n v="0"/>
    <n v="22546233"/>
    <n v="28624321.646249998"/>
    <n v="0"/>
    <n v="9394263.75"/>
    <s v="Echo Lake Entertainment"/>
    <n v="99"/>
  </r>
  <r>
    <s v="American Pastoral"/>
    <x v="0"/>
    <x v="6"/>
    <x v="36"/>
    <n v="240"/>
    <s v="October 21, 2016 (United States)"/>
    <x v="10"/>
    <n v="16000"/>
    <s v="Ewan McGregor"/>
    <s v="Philip Roth"/>
    <s v="Ewan McGregor"/>
    <s v="Hong Kong"/>
    <n v="0"/>
    <n v="2063436"/>
    <n v="2619703.9550000001"/>
    <n v="0"/>
    <n v="859765"/>
    <s v="Lionsgate"/>
    <n v="108"/>
  </r>
  <r>
    <s v="Buster's Mal Heart"/>
    <x v="9"/>
    <x v="6"/>
    <x v="36"/>
    <n v="240"/>
    <s v="May 23, 2017 (United States)"/>
    <x v="19"/>
    <n v="9400"/>
    <s v="Sarah Adina Smith"/>
    <s v="Sarah Adina Smith"/>
    <s v="Rami Malek"/>
    <s v="United States"/>
    <n v="0"/>
    <n v="73121"/>
    <n v="92833.202916666662"/>
    <n v="0"/>
    <n v="30467.083333333336"/>
    <s v="Everything Is Everything"/>
    <n v="96"/>
  </r>
  <r>
    <s v="Complete Unknown"/>
    <x v="0"/>
    <x v="0"/>
    <x v="36"/>
    <n v="240"/>
    <s v="August 26, 2016 (United States)"/>
    <x v="20"/>
    <n v="5800"/>
    <s v="Joshua Marston"/>
    <s v="Joshua Marston"/>
    <s v="Erin Darke"/>
    <s v="United States"/>
    <n v="0"/>
    <n v="217473"/>
    <n v="276100.09625"/>
    <n v="0"/>
    <n v="90613.75"/>
    <s v="Parts and Labor"/>
    <n v="91"/>
  </r>
  <r>
    <s v="This Beautiful Fantastic"/>
    <x v="1"/>
    <x v="3"/>
    <x v="36"/>
    <n v="240"/>
    <s v="February 19, 2018 (United Kingdom)"/>
    <x v="15"/>
    <n v="10000"/>
    <s v="Simon Aboud"/>
    <s v="Simon Aboud"/>
    <s v="Jessica Brown Findlay"/>
    <s v="United Kingdom"/>
    <n v="0"/>
    <n v="353808"/>
    <n v="449188.74"/>
    <n v="0"/>
    <n v="147420"/>
    <s v="Ipso Facto Productions"/>
    <n v="92"/>
  </r>
  <r>
    <s v="Incarnate"/>
    <x v="8"/>
    <x v="4"/>
    <x v="36"/>
    <n v="240"/>
    <s v="December 2, 2016 (United States)"/>
    <x v="11"/>
    <n v="12000"/>
    <s v="Brad Peyton"/>
    <s v="Ronnie Christensen"/>
    <s v="Aaron Eckhart"/>
    <s v="United States"/>
    <n v="5000000"/>
    <n v="9037058"/>
    <n v="11473298.219166666"/>
    <n v="180.74116000000001"/>
    <n v="3765440.8333333335"/>
    <s v="IM Global"/>
    <n v="87"/>
  </r>
  <r>
    <s v="The Innocents"/>
    <x v="8"/>
    <x v="0"/>
    <x v="36"/>
    <n v="240"/>
    <s v="February 10, 2016 (France)"/>
    <x v="4"/>
    <n v="10000"/>
    <s v="Anne Fontaine"/>
    <s v="Sabrina B. Karine"/>
    <s v="Lou de LaÃ¢ge"/>
    <s v="France"/>
    <n v="0"/>
    <n v="7400324"/>
    <n v="9395328.0116666667"/>
    <n v="0"/>
    <n v="3083468.3333333335"/>
    <s v="Mandarin Films"/>
    <n v="115"/>
  </r>
  <r>
    <s v="Thor: Ragnarok"/>
    <x v="8"/>
    <x v="2"/>
    <x v="37"/>
    <n v="245.1"/>
    <s v="November 3, 2017 (United States)"/>
    <x v="6"/>
    <n v="628000"/>
    <s v="Taika Waititi"/>
    <s v="Eric Pearson"/>
    <s v="Chris Hemsworth"/>
    <s v="United States"/>
    <n v="180000000"/>
    <n v="853983911"/>
    <n v="1061643809.3908608"/>
    <n v="474.43550611111112"/>
    <n v="348422648.30681354"/>
    <s v="Walt Disney Pictures"/>
    <n v="130"/>
  </r>
  <r>
    <s v="Darkest Hour"/>
    <x v="8"/>
    <x v="5"/>
    <x v="37"/>
    <n v="245.1"/>
    <s v="December 22, 2017 (United States)"/>
    <x v="34"/>
    <n v="179000"/>
    <s v="Joe Wright"/>
    <s v="Anthony McCarten"/>
    <s v="Gary Oldman"/>
    <s v="United Kingdom"/>
    <n v="30000000"/>
    <n v="150847274"/>
    <n v="187528210.47654018"/>
    <n v="502.82424666666668"/>
    <n v="61545195.430436552"/>
    <s v="Focus Features"/>
    <n v="125"/>
  </r>
  <r>
    <s v="The Hitman's Bodyguard"/>
    <x v="0"/>
    <x v="2"/>
    <x v="37"/>
    <n v="245.1"/>
    <s v="August 18, 2017 (United States)"/>
    <x v="15"/>
    <n v="203000"/>
    <s v="Patrick Hughes"/>
    <s v="Tom O'Connor"/>
    <s v="Ryan Reynolds"/>
    <s v="United States"/>
    <n v="30000000"/>
    <n v="176600207"/>
    <n v="219543382.59037128"/>
    <n v="588.66735666666671"/>
    <n v="72052308.037535697"/>
    <s v="Summit Entertainment"/>
    <n v="118"/>
  </r>
  <r>
    <s v="It"/>
    <x v="0"/>
    <x v="4"/>
    <x v="37"/>
    <n v="245.1"/>
    <s v="September 8, 2017 (United States)"/>
    <x v="4"/>
    <n v="478000"/>
    <s v="Andy Muschietti"/>
    <s v="Chase Palmer"/>
    <s v="Bill SkarsgÃ¥rd"/>
    <s v="United States"/>
    <n v="35000000"/>
    <n v="701796444"/>
    <n v="872449516.47001219"/>
    <n v="2005.1326971428573"/>
    <n v="286330658.50673193"/>
    <s v="New Line Cinema"/>
    <n v="135"/>
  </r>
  <r>
    <s v="Spider-Man: Homecoming"/>
    <x v="8"/>
    <x v="2"/>
    <x v="37"/>
    <n v="245.1"/>
    <s v="July 7, 2017 (United States)"/>
    <x v="34"/>
    <n v="540000"/>
    <s v="Jon Watts"/>
    <s v="Jonathan Goldstein"/>
    <s v="Tom Holland"/>
    <s v="United States"/>
    <n v="175000000"/>
    <n v="880166924"/>
    <n v="1094193642.361485"/>
    <n v="502.95252799999997"/>
    <n v="359105232.15014279"/>
    <s v="Columbia Pictures"/>
    <n v="133"/>
  </r>
  <r>
    <s v="Blade Runner 2049"/>
    <x v="0"/>
    <x v="2"/>
    <x v="37"/>
    <n v="245.1"/>
    <s v="October 6, 2017 (United States)"/>
    <x v="45"/>
    <n v="486000"/>
    <s v="Denis Villeneuve"/>
    <s v="Hampton Fancher"/>
    <s v="Harrison Ford"/>
    <s v="United States"/>
    <n v="150000000"/>
    <n v="259334548"/>
    <n v="322395906.87719297"/>
    <n v="172.88969866666665"/>
    <n v="105807649.12280701"/>
    <s v="Alcon Entertainment"/>
    <n v="164"/>
  </r>
  <r>
    <s v="Guardians of the Galaxy Vol. 2"/>
    <x v="8"/>
    <x v="2"/>
    <x v="37"/>
    <n v="245.1"/>
    <s v="May 5, 2017 (United States)"/>
    <x v="37"/>
    <n v="596000"/>
    <s v="James Gunn"/>
    <s v="James Gunn"/>
    <s v="Chris Pratt"/>
    <s v="United States"/>
    <n v="200000000"/>
    <n v="863756051"/>
    <n v="1073792202.1203589"/>
    <n v="431.87802550000004"/>
    <n v="352409649.53080374"/>
    <s v="Marvel Studios"/>
    <n v="136"/>
  </r>
  <r>
    <s v="The Greatest Showman"/>
    <x v="1"/>
    <x v="5"/>
    <x v="37"/>
    <n v="245.1"/>
    <s v="December 20, 2017 (United States)"/>
    <x v="37"/>
    <n v="251000"/>
    <s v="Michael Gracey"/>
    <s v="Jenny Bicks"/>
    <s v="Hugh Jackman"/>
    <s v="United States"/>
    <n v="84000000"/>
    <n v="438006904"/>
    <n v="544515314.76458585"/>
    <n v="521.43679047619048"/>
    <n v="178705387.1889025"/>
    <s v="Bona Film Group"/>
    <n v="105"/>
  </r>
  <r>
    <s v="Jumanji: Welcome to the Jungle"/>
    <x v="8"/>
    <x v="2"/>
    <x v="37"/>
    <n v="245.1"/>
    <s v="December 20, 2017 (United States)"/>
    <x v="15"/>
    <n v="336000"/>
    <s v="Jake Kasdan"/>
    <s v="Chris McKenna"/>
    <s v="Dwayne Johnson"/>
    <s v="United States"/>
    <n v="90000000"/>
    <n v="962542945"/>
    <n v="1196600715.3875968"/>
    <n v="1069.492161111111"/>
    <n v="392714379.84496123"/>
    <s v="Columbia Pictures"/>
    <n v="119"/>
  </r>
  <r>
    <s v="Baywatch"/>
    <x v="0"/>
    <x v="2"/>
    <x v="37"/>
    <n v="245.1"/>
    <s v="May 25, 2017 (United States)"/>
    <x v="30"/>
    <n v="170000"/>
    <s v="Seth Gordon"/>
    <s v="Michael Berk"/>
    <s v="Dwayne Johnson"/>
    <s v="United Kingdom"/>
    <n v="69000000"/>
    <n v="177856751"/>
    <n v="221105475.43737251"/>
    <n v="257.7634072463768"/>
    <n v="72564973.888208896"/>
    <s v="Paramount Pictures"/>
    <n v="116"/>
  </r>
  <r>
    <s v="Call Me by Your Name"/>
    <x v="0"/>
    <x v="0"/>
    <x v="37"/>
    <n v="245.1"/>
    <s v="January 19, 2018 (United States)"/>
    <x v="6"/>
    <n v="228000"/>
    <s v="Luca Guadagnino"/>
    <s v="James Ivory"/>
    <s v="Armie Hammer"/>
    <s v="Italy"/>
    <n v="0"/>
    <n v="41888660"/>
    <n v="52074560.187678501"/>
    <n v="0"/>
    <n v="17090436.556507546"/>
    <s v="Frenesy Film Company"/>
    <n v="132"/>
  </r>
  <r>
    <s v="Home Again"/>
    <x v="8"/>
    <x v="3"/>
    <x v="37"/>
    <n v="245.1"/>
    <s v="September 8, 2017 (United States)"/>
    <x v="1"/>
    <n v="30000"/>
    <s v="Hallie Meyers-Shyer"/>
    <s v="Hallie Meyers-Shyer"/>
    <s v="Reese Witherspoon"/>
    <s v="United States"/>
    <n v="12000000"/>
    <n v="37270721"/>
    <n v="46333695.180334553"/>
    <n v="310.58934166666666"/>
    <n v="15206332.517339861"/>
    <s v="Black Bicycle Entertainment"/>
    <n v="97"/>
  </r>
  <r>
    <s v="The Fate of the Furious"/>
    <x v="8"/>
    <x v="2"/>
    <x v="37"/>
    <n v="245.1"/>
    <s v="April 14, 2017 (United States)"/>
    <x v="14"/>
    <n v="214000"/>
    <s v="F. Gary Gray"/>
    <s v="Gary Scott Thompson"/>
    <s v="Vin Diesel"/>
    <s v="China"/>
    <n v="250000000"/>
    <n v="1236005118"/>
    <n v="1536559606.0979192"/>
    <n v="494.40204720000003"/>
    <n v="504286053.85556912"/>
    <s v="Universal Pictures"/>
    <n v="136"/>
  </r>
  <r>
    <s v="Get Out"/>
    <x v="0"/>
    <x v="4"/>
    <x v="37"/>
    <n v="245.1"/>
    <s v="February 24, 2017 (United States)"/>
    <x v="3"/>
    <n v="517000"/>
    <s v="Jordan Peele"/>
    <s v="Jordan Peele"/>
    <s v="Daniel Kaluuya"/>
    <s v="United States"/>
    <n v="4500000"/>
    <n v="255589157"/>
    <n v="317739763.92452061"/>
    <n v="5679.759044444445"/>
    <n v="104279541.81966545"/>
    <s v="Universal Pictures"/>
    <n v="104"/>
  </r>
  <r>
    <s v="Dunkirk"/>
    <x v="8"/>
    <x v="2"/>
    <x v="37"/>
    <n v="245.1"/>
    <s v="July 21, 2017 (United States)"/>
    <x v="40"/>
    <n v="582000"/>
    <s v="Christopher Nolan"/>
    <s v="Christopher Nolan"/>
    <s v="Fionn Whitehead"/>
    <s v="United Kingdom"/>
    <n v="100000000"/>
    <n v="527016307"/>
    <n v="655168783.120767"/>
    <n v="527.01630699999998"/>
    <n v="215020933.08853528"/>
    <s v="Syncopy"/>
    <n v="106"/>
  </r>
  <r>
    <s v="Coco"/>
    <x v="1"/>
    <x v="10"/>
    <x v="37"/>
    <n v="245.1"/>
    <s v="November 22, 2017 (United States)"/>
    <x v="0"/>
    <n v="417000"/>
    <s v="Lee Unkrich"/>
    <s v="Lee Unkrich"/>
    <s v="Anthony Gonzalez"/>
    <s v="United States"/>
    <n v="175000000"/>
    <n v="807817888"/>
    <n v="1004251776.7180742"/>
    <n v="461.61022171428573"/>
    <n v="329587061.60750711"/>
    <s v="Walt Disney Pictures"/>
    <n v="105"/>
  </r>
  <r>
    <s v="Baby Driver"/>
    <x v="0"/>
    <x v="2"/>
    <x v="37"/>
    <n v="245.1"/>
    <s v="June 28, 2017 (United States)"/>
    <x v="37"/>
    <n v="466000"/>
    <s v="Edgar Wright"/>
    <s v="Edgar Wright"/>
    <s v="Ansel Elgort"/>
    <s v="United Kingdom"/>
    <n v="34000000"/>
    <n v="226945087"/>
    <n v="282130428.43288451"/>
    <n v="667.48554999999999"/>
    <n v="92592854.753161967"/>
    <s v="TriStar Pictures"/>
    <n v="113"/>
  </r>
  <r>
    <s v="The Boss Baby"/>
    <x v="1"/>
    <x v="10"/>
    <x v="37"/>
    <n v="245.1"/>
    <s v="March 31, 2017 (United States)"/>
    <x v="21"/>
    <n v="114000"/>
    <s v="Tom McGrath"/>
    <s v="Michael McCullers"/>
    <s v="Alec Baldwin"/>
    <s v="United States"/>
    <n v="125000000"/>
    <n v="527965936"/>
    <n v="656349329.6580987"/>
    <n v="422.37274879999995"/>
    <n v="215408378.62097102"/>
    <s v="DreamWorks Animation"/>
    <n v="97"/>
  </r>
  <r>
    <s v="Logan"/>
    <x v="0"/>
    <x v="2"/>
    <x v="37"/>
    <n v="245.1"/>
    <s v="March 3, 2017 (United States)"/>
    <x v="31"/>
    <n v="674000"/>
    <s v="James Mangold"/>
    <s v="James Mangold"/>
    <s v="Hugh Jackman"/>
    <s v="United States"/>
    <n v="97000000"/>
    <n v="619179950"/>
    <n v="769743495.57323539"/>
    <n v="638.32984536082472"/>
    <n v="252623398.61281109"/>
    <s v="Twentieth Century Fox"/>
    <n v="137"/>
  </r>
  <r>
    <s v="Wonder Woman"/>
    <x v="8"/>
    <x v="2"/>
    <x v="37"/>
    <n v="245.1"/>
    <s v="June 2, 2017 (United States)"/>
    <x v="34"/>
    <n v="600000"/>
    <s v="Patty Jenkins"/>
    <s v="Allan Heinberg"/>
    <s v="Gal Gadot"/>
    <s v="United States"/>
    <n v="149000000"/>
    <n v="822824522"/>
    <n v="1022907514.7017543"/>
    <n v="552.23122281879193"/>
    <n v="335709719.29824561"/>
    <s v="Warner Bros."/>
    <n v="141"/>
  </r>
  <r>
    <s v="Alien: Covenant"/>
    <x v="0"/>
    <x v="4"/>
    <x v="37"/>
    <n v="245.1"/>
    <s v="May 19, 2017 (United States)"/>
    <x v="5"/>
    <n v="261000"/>
    <s v="Ridley Scott"/>
    <s v="Dan O'Bannon"/>
    <s v="Michael Fassbender"/>
    <s v="United States"/>
    <n v="97000000"/>
    <n v="240891763"/>
    <n v="299468462.61158711"/>
    <n v="248.3420237113402"/>
    <n v="98283053.039575681"/>
    <s v="Twentieth Century Fox"/>
    <n v="122"/>
  </r>
  <r>
    <s v="John Wick: Chapter 2"/>
    <x v="0"/>
    <x v="2"/>
    <x v="37"/>
    <n v="245.1"/>
    <s v="February 10, 2017 (United States)"/>
    <x v="24"/>
    <n v="385000"/>
    <s v="Chad Stahelski"/>
    <s v="Derek Kolstad"/>
    <s v="Keanu Reeves"/>
    <s v="United States"/>
    <n v="40000000"/>
    <n v="171547802"/>
    <n v="213262404.19991839"/>
    <n v="428.869505"/>
    <n v="69990943.288453683"/>
    <s v="Summit Entertainment"/>
    <n v="122"/>
  </r>
  <r>
    <s v="Wonder"/>
    <x v="1"/>
    <x v="0"/>
    <x v="37"/>
    <n v="245.1"/>
    <s v="November 17, 2017 (United States)"/>
    <x v="45"/>
    <n v="150000"/>
    <s v="Stephen Chbosky"/>
    <s v="Stephen Chbosky"/>
    <s v="Jacob Tremblay"/>
    <s v="United States"/>
    <n v="20000000"/>
    <n v="306209289"/>
    <n v="380668993.70991433"/>
    <n v="1531.0464449999999"/>
    <n v="124932390.45287637"/>
    <s v="Lionsgate"/>
    <n v="113"/>
  </r>
  <r>
    <s v="Justice League"/>
    <x v="8"/>
    <x v="2"/>
    <x v="37"/>
    <n v="245.1"/>
    <s v="November 17, 2017 (United States)"/>
    <x v="10"/>
    <n v="418000"/>
    <s v="Zack Snyder"/>
    <s v="Jerry Siegel"/>
    <s v="Ben Affleck"/>
    <s v="United States"/>
    <n v="300000000"/>
    <n v="657926987"/>
    <n v="817912496.69073844"/>
    <n v="219.30899566666668"/>
    <n v="268432063.23949409"/>
    <s v="Warner Bros."/>
    <n v="120"/>
  </r>
  <r>
    <s v="Mother!"/>
    <x v="0"/>
    <x v="0"/>
    <x v="37"/>
    <n v="245.1"/>
    <s v="September 15, 2017 (United States)"/>
    <x v="14"/>
    <n v="200000"/>
    <s v="Darren Aronofsky"/>
    <s v="Darren Aronofsky"/>
    <s v="Jennifer Lawrence"/>
    <s v="United States"/>
    <n v="30000000"/>
    <n v="44516999"/>
    <n v="55342022.012647897"/>
    <n v="148.38999666666666"/>
    <n v="18162790.289677683"/>
    <s v="Paramount Pictures"/>
    <n v="121"/>
  </r>
  <r>
    <s v="Pirates of the Caribbean: Dead Men Tell No Tales"/>
    <x v="8"/>
    <x v="2"/>
    <x v="37"/>
    <n v="245.1"/>
    <s v="May 26, 2017 (United States)"/>
    <x v="16"/>
    <n v="275000"/>
    <s v="Joachim RÃ¸nning"/>
    <s v="Jeff Nathanson"/>
    <s v="Johnny Depp"/>
    <s v="United States"/>
    <n v="230000000"/>
    <n v="794881442"/>
    <n v="988169626.18278253"/>
    <n v="345.60062695652169"/>
    <n v="324309033.86372906"/>
    <s v="Walt Disney Pictures"/>
    <n v="129"/>
  </r>
  <r>
    <s v="The Shape of Water"/>
    <x v="0"/>
    <x v="1"/>
    <x v="37"/>
    <n v="245.1"/>
    <s v="December 22, 2017 (United States)"/>
    <x v="4"/>
    <n v="386000"/>
    <s v="Guillermo del Toro"/>
    <s v="Guillermo del Toro"/>
    <s v="Sally Hawkins"/>
    <s v="United States"/>
    <n v="19400000"/>
    <n v="195333312"/>
    <n v="242831742.82496938"/>
    <n v="1006.8727422680413"/>
    <n v="79695353.733170137"/>
    <s v="Double Dare You (DDY)"/>
    <n v="123"/>
  </r>
  <r>
    <s v="Disobedience"/>
    <x v="0"/>
    <x v="0"/>
    <x v="37"/>
    <n v="245.1"/>
    <s v="April 27, 2018 (United States)"/>
    <x v="14"/>
    <n v="27000"/>
    <s v="SebastiÃ¡n Lelio"/>
    <s v="SebastiÃ¡n Lelio"/>
    <s v="Rachel Weisz"/>
    <s v="Ireland"/>
    <n v="6000000"/>
    <n v="8003180"/>
    <n v="9949281.7054263558"/>
    <n v="133.38633333333334"/>
    <n v="3265271.3178294571"/>
    <s v="Braven Films"/>
    <n v="114"/>
  </r>
  <r>
    <s v="Kong: Skull Island"/>
    <x v="8"/>
    <x v="2"/>
    <x v="37"/>
    <n v="245.1"/>
    <s v="March 10, 2017 (United States)"/>
    <x v="14"/>
    <n v="293000"/>
    <s v="Jordan Vogt-Roberts"/>
    <s v="Dan Gilroy"/>
    <s v="Tom Hiddleston"/>
    <s v="United States"/>
    <n v="185000000"/>
    <n v="566652812"/>
    <n v="704443540.66258669"/>
    <n v="306.29881729729732"/>
    <n v="231192497.75601795"/>
    <s v="Warner Bros."/>
    <n v="118"/>
  </r>
  <r>
    <s v="Beauty and the Beast"/>
    <x v="1"/>
    <x v="8"/>
    <x v="37"/>
    <n v="245.1"/>
    <s v="March 17, 2017 (United States)"/>
    <x v="12"/>
    <n v="283000"/>
    <s v="Bill Condon"/>
    <s v="Stephen Chbosky"/>
    <s v="Emma Watson"/>
    <s v="United States"/>
    <n v="160000000"/>
    <n v="1264434525"/>
    <n v="1571902079.8347614"/>
    <n v="790.27157812500002"/>
    <n v="515885159.11872703"/>
    <s v="Mandeville Films"/>
    <n v="129"/>
  </r>
  <r>
    <s v="Kingsman: The Golden Circle"/>
    <x v="0"/>
    <x v="2"/>
    <x v="37"/>
    <n v="245.1"/>
    <s v="September 22, 2017 (United States)"/>
    <x v="17"/>
    <n v="286000"/>
    <s v="Matthew Vaughn"/>
    <s v="Jane Goldman"/>
    <s v="Taron Egerton"/>
    <s v="United Kingdom"/>
    <n v="104000000"/>
    <n v="410902662"/>
    <n v="510820241.17258263"/>
    <n v="395.09871346153847"/>
    <n v="167646944.92044064"/>
    <s v="Twentieth Century Fox"/>
    <n v="141"/>
  </r>
  <r>
    <s v="Three Billboards Outside Ebbing, Missouri"/>
    <x v="0"/>
    <x v="3"/>
    <x v="37"/>
    <n v="245.1"/>
    <s v="December 1, 2017 (United States)"/>
    <x v="31"/>
    <n v="456000"/>
    <s v="Martin McDonagh"/>
    <s v="Martin McDonagh"/>
    <s v="Frances McDormand"/>
    <s v="United Kingdom"/>
    <n v="15000000"/>
    <n v="160192267"/>
    <n v="199145588.55528355"/>
    <n v="1067.9484466666668"/>
    <n v="65357922.072623417"/>
    <s v="Blueprint Pictures"/>
    <n v="115"/>
  </r>
  <r>
    <s v="Star Wars: Episode VIII - The Last Jedi"/>
    <x v="8"/>
    <x v="2"/>
    <x v="37"/>
    <n v="245.1"/>
    <s v="December 15, 2017 (United States)"/>
    <x v="9"/>
    <n v="581000"/>
    <s v="Rian Johnson"/>
    <s v="Rian Johnson"/>
    <s v="Daisy Ridley"/>
    <s v="United States"/>
    <n v="317000000"/>
    <n v="1332698830"/>
    <n v="1656765946.5565076"/>
    <n v="420.40972555205053"/>
    <n v="543736772.74581802"/>
    <s v="Walt Disney Pictures"/>
    <n v="152"/>
  </r>
  <r>
    <s v="Beast"/>
    <x v="0"/>
    <x v="6"/>
    <x v="37"/>
    <n v="245.1"/>
    <s v="May 11, 2018 (United States)"/>
    <x v="8"/>
    <n v="11000"/>
    <s v="Michael Pearce"/>
    <s v="Michael Pearce"/>
    <s v="Jessie Buckley"/>
    <s v="United Kingdom"/>
    <n v="0"/>
    <n v="1744071"/>
    <n v="2168169.864137087"/>
    <n v="0"/>
    <n v="711575.27539779677"/>
    <s v="Agile Films"/>
    <n v="107"/>
  </r>
  <r>
    <s v="I, Tonya"/>
    <x v="0"/>
    <x v="5"/>
    <x v="37"/>
    <n v="245.1"/>
    <s v="January 19, 2018 (United States)"/>
    <x v="24"/>
    <n v="193000"/>
    <s v="Craig Gillespie"/>
    <s v="Steven Rogers"/>
    <s v="Margot Robbie"/>
    <s v="United States"/>
    <n v="11000000"/>
    <n v="53939297"/>
    <n v="67055503.043247655"/>
    <n v="490.35724545454542"/>
    <n v="22007057.119543042"/>
    <s v="AI-Film"/>
    <n v="119"/>
  </r>
  <r>
    <s v="Atomic Blonde"/>
    <x v="0"/>
    <x v="2"/>
    <x v="37"/>
    <n v="245.1"/>
    <s v="July 28, 2017 (United States)"/>
    <x v="17"/>
    <n v="182000"/>
    <s v="David Leitch"/>
    <s v="Kurt Johnstad"/>
    <s v="Charlize Theron"/>
    <s v="United States"/>
    <n v="30000000"/>
    <n v="100014025"/>
    <n v="124334040.87107302"/>
    <n v="333.38008333333335"/>
    <n v="40805395.756833941"/>
    <s v="Focus Features"/>
    <n v="115"/>
  </r>
  <r>
    <s v="Wind River"/>
    <x v="0"/>
    <x v="6"/>
    <x v="37"/>
    <n v="245.1"/>
    <s v="August 18, 2017 (United States)"/>
    <x v="3"/>
    <n v="217000"/>
    <s v="Taylor Sheridan"/>
    <s v="Taylor Sheridan"/>
    <s v="Elizabeth Olsen"/>
    <s v="United Kingdom"/>
    <n v="11000000"/>
    <n v="43980821"/>
    <n v="54675463.723786205"/>
    <n v="399.82564545454545"/>
    <n v="17944031.415748674"/>
    <s v="Acacia Filmed Entertainment"/>
    <n v="107"/>
  </r>
  <r>
    <s v="Murder on the Orient Express"/>
    <x v="8"/>
    <x v="6"/>
    <x v="37"/>
    <n v="245.1"/>
    <s v="November 10, 2017 (United States)"/>
    <x v="16"/>
    <n v="221000"/>
    <s v="Kenneth Branagh"/>
    <s v="Michael Green"/>
    <s v="Kenneth Branagh"/>
    <s v="Malta"/>
    <n v="55000000"/>
    <n v="352794081"/>
    <n v="438581625.78824967"/>
    <n v="641.44378363636361"/>
    <n v="143938833.5373317"/>
    <s v="Twentieth Century Fox"/>
    <n v="114"/>
  </r>
  <r>
    <s v="King Arthur: Legend of the Sword"/>
    <x v="8"/>
    <x v="2"/>
    <x v="37"/>
    <n v="245.1"/>
    <s v="May 12, 2017 (United States)"/>
    <x v="17"/>
    <n v="200000"/>
    <s v="Guy Ritchie"/>
    <s v="Joby Harold"/>
    <s v="Charlie Hunnam"/>
    <s v="United Kingdom"/>
    <n v="175000000"/>
    <n v="148675066"/>
    <n v="184827795.22725418"/>
    <n v="84.957180571428566"/>
    <n v="60658941.656466745"/>
    <s v="Warner Bros."/>
    <n v="126"/>
  </r>
  <r>
    <s v="Lady Bird"/>
    <x v="0"/>
    <x v="3"/>
    <x v="37"/>
    <n v="245.1"/>
    <s v="December 1, 2017 (United States)"/>
    <x v="34"/>
    <n v="254000"/>
    <s v="Greta Gerwig"/>
    <s v="Greta Gerwig"/>
    <s v="Saoirse Ronan"/>
    <s v="United States"/>
    <n v="10000000"/>
    <n v="78966486"/>
    <n v="98168454.85189718"/>
    <n v="789.66485999999998"/>
    <n v="32218068.543451652"/>
    <s v="IAC Films"/>
    <n v="94"/>
  </r>
  <r>
    <s v="The Killing of a Sacred Deer"/>
    <x v="0"/>
    <x v="0"/>
    <x v="37"/>
    <n v="245.1"/>
    <s v="November 3, 2017 (United States)"/>
    <x v="9"/>
    <n v="132000"/>
    <s v="Yorgos Lanthimos"/>
    <s v="Yorgos Lanthimos"/>
    <s v="Barry G. Bernson"/>
    <s v="Ireland"/>
    <n v="0"/>
    <n v="7027336"/>
    <n v="8736145.5699714404"/>
    <n v="0"/>
    <n v="2867130.1509587923"/>
    <s v="Element Pictures"/>
    <n v="121"/>
  </r>
  <r>
    <s v="Logan Lucky"/>
    <x v="8"/>
    <x v="3"/>
    <x v="37"/>
    <n v="245.1"/>
    <s v="August 18, 2017 (United States)"/>
    <x v="9"/>
    <n v="137000"/>
    <s v="Steven Soderbergh"/>
    <s v="Jules Asner"/>
    <s v="Channing Tatum"/>
    <s v="United States"/>
    <n v="29000000"/>
    <n v="48453605"/>
    <n v="60235876.962464303"/>
    <n v="167.08139655172414"/>
    <n v="19768912.688698489"/>
    <s v="Fingerprint Releasing"/>
    <n v="118"/>
  </r>
  <r>
    <s v="Fifty Shades Darker"/>
    <x v="0"/>
    <x v="0"/>
    <x v="37"/>
    <n v="245.1"/>
    <s v="February 10, 2017 (United States)"/>
    <x v="26"/>
    <n v="95000"/>
    <s v="James Foley"/>
    <s v="Niall Leonard"/>
    <s v="Dakota Johnson"/>
    <s v="United States"/>
    <n v="55000000"/>
    <n v="381545846"/>
    <n v="474324844.04814363"/>
    <n v="693.71972000000005"/>
    <n v="155669459.81232148"/>
    <s v="Universal Pictures"/>
    <n v="118"/>
  </r>
  <r>
    <s v="Happy Death Day"/>
    <x v="8"/>
    <x v="3"/>
    <x v="37"/>
    <n v="245.1"/>
    <s v="October 13, 2017 (United States)"/>
    <x v="14"/>
    <n v="124000"/>
    <s v="Christopher Landon"/>
    <s v="Scott Lobdell"/>
    <s v="Jessica Rothe"/>
    <s v="United States"/>
    <n v="4800000"/>
    <n v="125479266"/>
    <n v="155991564.05630356"/>
    <n v="2614.1513750000004"/>
    <n v="51195130.966952264"/>
    <s v="Universal Pictures"/>
    <n v="96"/>
  </r>
  <r>
    <s v="Transformers: The Last Knight"/>
    <x v="8"/>
    <x v="2"/>
    <x v="37"/>
    <n v="245.1"/>
    <s v="June 21, 2017 (United States)"/>
    <x v="33"/>
    <n v="140000"/>
    <s v="Michael Bay"/>
    <s v="Art Marcum"/>
    <s v="Mark Wahlberg"/>
    <s v="United States"/>
    <n v="217000000"/>
    <n v="605425157"/>
    <n v="752644003.82660139"/>
    <n v="278.99776820276497"/>
    <n v="247011487.96409628"/>
    <s v="Paramount Pictures"/>
    <n v="154"/>
  </r>
  <r>
    <s v="Good Time"/>
    <x v="0"/>
    <x v="6"/>
    <x v="37"/>
    <n v="245.1"/>
    <s v="August 25, 2017 (United States)"/>
    <x v="34"/>
    <n v="100000"/>
    <s v="Benny Safdie"/>
    <s v="Ronald Bronstein"/>
    <s v="Robert Pattinson"/>
    <s v="United States"/>
    <n v="4500000"/>
    <n v="3283369"/>
    <n v="4081772.8857609136"/>
    <n v="72.963755555555551"/>
    <n v="1339603.8351693186"/>
    <s v="Elara Pictures"/>
    <n v="102"/>
  </r>
  <r>
    <s v="Ghost in the Shell"/>
    <x v="8"/>
    <x v="2"/>
    <x v="37"/>
    <n v="245.1"/>
    <s v="March 31, 2017 (United States)"/>
    <x v="21"/>
    <n v="202000"/>
    <s v="Rupert Sanders"/>
    <s v="Shirow Masamune"/>
    <s v="Scarlett Johansson"/>
    <s v="United States"/>
    <n v="110000000"/>
    <n v="169846945"/>
    <n v="211147956.51366788"/>
    <n v="154.40631363636362"/>
    <n v="69296999.184006527"/>
    <s v="Paramount Pictures"/>
    <n v="107"/>
  </r>
  <r>
    <s v="Hampstead"/>
    <x v="8"/>
    <x v="3"/>
    <x v="37"/>
    <n v="245.1"/>
    <s v="June 14, 2019 (United States)"/>
    <x v="22"/>
    <n v="5400"/>
    <s v="Joel Hopkins"/>
    <s v="Robert Festinger"/>
    <s v="Lesley Manville"/>
    <s v="United Kingdom"/>
    <n v="0"/>
    <n v="6335171"/>
    <n v="7875669.5377396978"/>
    <n v="0"/>
    <n v="2584729.0901672784"/>
    <s v="Ecosse Films"/>
    <n v="102"/>
  </r>
  <r>
    <s v="Molly's Game"/>
    <x v="0"/>
    <x v="5"/>
    <x v="37"/>
    <n v="245.1"/>
    <s v="January 5, 2018 (United States)"/>
    <x v="34"/>
    <n v="153000"/>
    <s v="Aaron Sorkin"/>
    <s v="Aaron Sorkin"/>
    <s v="Jessica Chastain"/>
    <s v="China"/>
    <n v="30000000"/>
    <n v="59284015"/>
    <n v="73699875.032639742"/>
    <n v="197.61338333333333"/>
    <n v="24187684.61852305"/>
    <s v="STX Entertainment"/>
    <n v="140"/>
  </r>
  <r>
    <s v="Hostiles"/>
    <x v="0"/>
    <x v="0"/>
    <x v="37"/>
    <n v="245.1"/>
    <s v="January 26, 2018 (United States)"/>
    <x v="13"/>
    <n v="76000"/>
    <s v="Scott Cooper"/>
    <s v="Scott Cooper"/>
    <s v="Scott Shepherd"/>
    <s v="United States"/>
    <n v="39000000"/>
    <n v="35669017"/>
    <n v="44342511.137902893"/>
    <n v="91.459017948717943"/>
    <n v="14552842.513259893"/>
    <s v="Grisbi Productions, Le"/>
    <n v="134"/>
  </r>
  <r>
    <s v="Valerian and the City of a Thousand Planets"/>
    <x v="8"/>
    <x v="2"/>
    <x v="37"/>
    <n v="245.1"/>
    <s v="July 21, 2017 (United States)"/>
    <x v="16"/>
    <n v="168000"/>
    <s v="Luc Besson"/>
    <s v="Pierre Christin"/>
    <s v="Dane DeHaan"/>
    <s v="France"/>
    <n v="177200000"/>
    <n v="225973340"/>
    <n v="280922385.54875559"/>
    <n v="127.52445823927765"/>
    <n v="92196385.148918808"/>
    <s v="EuropaCorp"/>
    <n v="136"/>
  </r>
  <r>
    <s v="The Dark Tower"/>
    <x v="8"/>
    <x v="2"/>
    <x v="37"/>
    <n v="245.1"/>
    <s v="August 4, 2017 (United States)"/>
    <x v="41"/>
    <n v="131000"/>
    <s v="Nikolaj Arcel"/>
    <s v="Akiva Goldsman"/>
    <s v="Idris Elba"/>
    <s v="United States"/>
    <n v="60000000"/>
    <n v="113231078"/>
    <n v="140765032.50346798"/>
    <n v="188.71846333333332"/>
    <n v="46197910.240718074"/>
    <s v="Columbia Pictures"/>
    <n v="95"/>
  </r>
  <r>
    <s v="Pitch Perfect 3"/>
    <x v="8"/>
    <x v="3"/>
    <x v="37"/>
    <n v="245.1"/>
    <s v="December 22, 2017 (United States)"/>
    <x v="1"/>
    <n v="58000"/>
    <s v="Trish Sie"/>
    <s v="Kay Cannon"/>
    <s v="Anna Kendrick"/>
    <s v="United States"/>
    <n v="45000000"/>
    <n v="185400345"/>
    <n v="230483415.42839658"/>
    <n v="412.00076666666672"/>
    <n v="75642735.618115053"/>
    <s v="Brownstone Entertainment (II)"/>
    <n v="93"/>
  </r>
  <r>
    <s v="American Assassin"/>
    <x v="0"/>
    <x v="2"/>
    <x v="37"/>
    <n v="245.1"/>
    <s v="September 15, 2017 (United States)"/>
    <x v="19"/>
    <n v="75000"/>
    <s v="Michael Cuesta"/>
    <s v="Stephen Schiff"/>
    <s v="Dylan O'Brien"/>
    <s v="United States"/>
    <n v="33000000"/>
    <n v="67234188"/>
    <n v="83583260.235006124"/>
    <n v="203.73996363636363"/>
    <n v="27431329.253365971"/>
    <s v="CBS Films"/>
    <n v="111"/>
  </r>
  <r>
    <s v="You Were Never Really Here"/>
    <x v="0"/>
    <x v="6"/>
    <x v="37"/>
    <n v="245.1"/>
    <s v="April 6, 2018 (United States)"/>
    <x v="8"/>
    <n v="109000"/>
    <s v="Lynne Ramsay"/>
    <s v="Lynne Ramsay"/>
    <s v="Joaquin Phoenix"/>
    <s v="United Kingdom"/>
    <n v="0"/>
    <n v="9360514"/>
    <n v="11636673.259077927"/>
    <n v="0"/>
    <n v="3819059.1595267239"/>
    <s v="Why Not Productions"/>
    <n v="89"/>
  </r>
  <r>
    <s v="The Florida Project"/>
    <x v="0"/>
    <x v="0"/>
    <x v="37"/>
    <n v="245.1"/>
    <s v="November 10, 2017 (United Kingdom)"/>
    <x v="37"/>
    <n v="101000"/>
    <s v="Sean Baker"/>
    <s v="Sean Baker"/>
    <s v="Brooklynn Prince"/>
    <s v="United States"/>
    <n v="2000000"/>
    <n v="10971298"/>
    <n v="13639145.249286005"/>
    <n v="548.56490000000008"/>
    <n v="4476253.7739698077"/>
    <s v="Cre Film"/>
    <n v="111"/>
  </r>
  <r>
    <s v="Life"/>
    <x v="0"/>
    <x v="4"/>
    <x v="37"/>
    <n v="245.1"/>
    <s v="March 24, 2017 (United States)"/>
    <x v="14"/>
    <n v="213000"/>
    <s v="Daniel Espinosa"/>
    <s v="Rhett Reese"/>
    <s v="Jake Gyllenhaal"/>
    <s v="United Kingdom"/>
    <n v="58000000"/>
    <n v="100541806"/>
    <n v="124990160.29457363"/>
    <n v="173.34794137931036"/>
    <n v="41020728.68217054"/>
    <s v="Columbia Pictures"/>
    <n v="104"/>
  </r>
  <r>
    <s v="The Death of Stalin"/>
    <x v="0"/>
    <x v="3"/>
    <x v="37"/>
    <n v="245.1"/>
    <s v="March 9, 2018 (United States)"/>
    <x v="13"/>
    <n v="92000"/>
    <s v="Armando Iannucci"/>
    <s v="Armando Iannucci"/>
    <s v="Steve Buscemi"/>
    <s v="United Kingdom"/>
    <n v="13000000"/>
    <n v="24646055"/>
    <n v="30639138.95756834"/>
    <n v="189.58503846153846"/>
    <n v="10055509.995920032"/>
    <s v="Quad Productions"/>
    <n v="107"/>
  </r>
  <r>
    <s v="Gifted"/>
    <x v="8"/>
    <x v="0"/>
    <x v="37"/>
    <n v="245.1"/>
    <s v="April 12, 2017 (United States)"/>
    <x v="37"/>
    <n v="105000"/>
    <s v="Marc Webb"/>
    <s v="Tom Flynn"/>
    <s v="Chris Evans"/>
    <s v="United States"/>
    <n v="7000000"/>
    <n v="43069254"/>
    <n v="53542234.572827414"/>
    <n v="615.27505714285712"/>
    <n v="17572115.055079561"/>
    <s v="Dayday Films"/>
    <n v="101"/>
  </r>
  <r>
    <s v="Phantom Thread"/>
    <x v="0"/>
    <x v="0"/>
    <x v="37"/>
    <n v="245.1"/>
    <s v="January 19, 2018 (United States)"/>
    <x v="24"/>
    <n v="118000"/>
    <s v="Paul Thomas Anderson"/>
    <s v="Paul Thomas Anderson"/>
    <s v="Vicky Krieps"/>
    <s v="United States"/>
    <n v="35000000"/>
    <n v="47756590"/>
    <n v="59369371.574867398"/>
    <n v="136.44739999999999"/>
    <n v="19484532.843737248"/>
    <s v="Focus Features"/>
    <n v="130"/>
  </r>
  <r>
    <s v="The Upside"/>
    <x v="8"/>
    <x v="3"/>
    <x v="37"/>
    <n v="245.1"/>
    <s v="January 11, 2019 (United States)"/>
    <x v="9"/>
    <n v="49000"/>
    <s v="Neil Burger"/>
    <s v="Jon Hartmere"/>
    <s v="Kevin Hart"/>
    <s v="United States"/>
    <n v="37500000"/>
    <n v="125856180"/>
    <n v="156460130.74663404"/>
    <n v="335.61648000000002"/>
    <n v="51348910.648714811"/>
    <s v="Escape Artists"/>
    <n v="126"/>
  </r>
  <r>
    <s v="Berlin Syndrome"/>
    <x v="0"/>
    <x v="0"/>
    <x v="37"/>
    <n v="245.1"/>
    <s v="May 26, 2017 (United States)"/>
    <x v="21"/>
    <n v="23000"/>
    <s v="Cate Shortland"/>
    <s v="Shaun Grant"/>
    <s v="Teresa Palmer"/>
    <s v="Australia"/>
    <n v="0"/>
    <n v="397783"/>
    <n v="494510.3227254182"/>
    <n v="0"/>
    <n v="162294.16564667481"/>
    <s v="Aquarius Films"/>
    <n v="116"/>
  </r>
  <r>
    <s v="Annabelle: Creation"/>
    <x v="0"/>
    <x v="4"/>
    <x v="37"/>
    <n v="245.1"/>
    <s v="August 11, 2017 (United States)"/>
    <x v="16"/>
    <n v="120000"/>
    <s v="David F. Sandberg"/>
    <s v="Gary Dauberman"/>
    <s v="Anthony LaPaglia"/>
    <s v="United States"/>
    <n v="15000000"/>
    <n v="306515884"/>
    <n v="381050142.20644635"/>
    <n v="2043.4392266666666"/>
    <n v="125057480.21215829"/>
    <s v="New Line Cinema"/>
    <n v="109"/>
  </r>
  <r>
    <s v="American Made"/>
    <x v="0"/>
    <x v="2"/>
    <x v="37"/>
    <n v="245.1"/>
    <s v="September 29, 2017 (United States)"/>
    <x v="13"/>
    <n v="165000"/>
    <s v="Doug Liman"/>
    <s v="Gary Spinelli"/>
    <s v="Tom Cruise"/>
    <s v="United States"/>
    <n v="50000000"/>
    <n v="134866593"/>
    <n v="167661570.32680538"/>
    <n v="269.73318599999999"/>
    <n v="55025129.742962055"/>
    <s v="Cross Creek Pictures"/>
    <n v="115"/>
  </r>
  <r>
    <s v="War for the Planet of the Apes"/>
    <x v="8"/>
    <x v="2"/>
    <x v="37"/>
    <n v="245.1"/>
    <s v="July 14, 2017 (United States)"/>
    <x v="34"/>
    <n v="235000"/>
    <s v="Matt Reeves"/>
    <s v="Mark Bomback"/>
    <s v="Andy Serkis"/>
    <s v="United States"/>
    <n v="150000000"/>
    <n v="490719763"/>
    <n v="610046151.7180742"/>
    <n v="327.1465086666667"/>
    <n v="200212061.60750714"/>
    <s v="Twentieth Century Fox"/>
    <n v="140"/>
  </r>
  <r>
    <s v="Geostorm"/>
    <x v="8"/>
    <x v="2"/>
    <x v="37"/>
    <n v="245.1"/>
    <s v="October 20, 2017 (United States)"/>
    <x v="11"/>
    <n v="99000"/>
    <s v="Dean Devlin"/>
    <s v="Dean Devlin"/>
    <s v="Gerard Butler"/>
    <s v="United States"/>
    <n v="120000000"/>
    <n v="221600160"/>
    <n v="275485796.62178701"/>
    <n v="184.66679999999999"/>
    <n v="90412141.982864141"/>
    <s v="Warner Bros."/>
    <n v="109"/>
  </r>
  <r>
    <s v="The Circle"/>
    <x v="8"/>
    <x v="0"/>
    <x v="37"/>
    <n v="245.1"/>
    <s v="April 28, 2017 (United States)"/>
    <x v="11"/>
    <n v="87000"/>
    <s v="James Ponsoldt"/>
    <s v="James Ponsoldt"/>
    <s v="Emma Watson"/>
    <s v="United Arab Emirates"/>
    <n v="18000000"/>
    <n v="40656399"/>
    <n v="50542655.141982861"/>
    <n v="225.86888333333332"/>
    <n v="16587678.090575274"/>
    <s v="1978 Films"/>
    <n v="110"/>
  </r>
  <r>
    <s v="Cars 3"/>
    <x v="2"/>
    <x v="10"/>
    <x v="37"/>
    <n v="245.1"/>
    <s v="June 16, 2017 (United States)"/>
    <x v="17"/>
    <n v="82000"/>
    <s v="Brian Fee"/>
    <s v="Brian Fee"/>
    <s v="Owen Wilson"/>
    <s v="United States"/>
    <n v="175000000"/>
    <n v="383930656"/>
    <n v="477289558.88698488"/>
    <n v="219.38894628571427"/>
    <n v="156642454.50836393"/>
    <s v="Pixar Animation Studios"/>
    <n v="102"/>
  </r>
  <r>
    <s v="Rough Night"/>
    <x v="0"/>
    <x v="3"/>
    <x v="37"/>
    <n v="245.1"/>
    <s v="June 16, 2017 (United States)"/>
    <x v="33"/>
    <n v="49000"/>
    <s v="Lucia Aniello"/>
    <s v="Lucia Aniello"/>
    <s v="Scarlett Johansson"/>
    <s v="United States"/>
    <n v="20000000"/>
    <n v="47347283"/>
    <n v="58860535.006527945"/>
    <n v="236.73641499999997"/>
    <n v="19317536.923704609"/>
    <s v="Paulilu Productions"/>
    <n v="101"/>
  </r>
  <r>
    <s v="xXx: Return of Xander Cage"/>
    <x v="8"/>
    <x v="2"/>
    <x v="37"/>
    <n v="245.1"/>
    <s v="January 20, 2017 (United States)"/>
    <x v="33"/>
    <n v="88000"/>
    <s v="D.J. Caruso"/>
    <s v="Rich Wilkes"/>
    <s v="Vin Diesel"/>
    <s v="China"/>
    <n v="85000000"/>
    <n v="346118277"/>
    <n v="430282492.86780906"/>
    <n v="407.19797294117643"/>
    <n v="141215127.29498163"/>
    <s v="Paramount Pictures"/>
    <n v="107"/>
  </r>
  <r>
    <s v="The Mummy"/>
    <x v="8"/>
    <x v="2"/>
    <x v="37"/>
    <n v="245.1"/>
    <s v="June 9, 2017 (United States)"/>
    <x v="20"/>
    <n v="177000"/>
    <s v="Alex Kurtzman"/>
    <s v="David Koepp"/>
    <s v="Tom Cruise"/>
    <s v="United States"/>
    <n v="125000000"/>
    <n v="409231607"/>
    <n v="508742842.32109344"/>
    <n v="327.38528559999997"/>
    <n v="166965159.93472052"/>
    <s v="Universal Pictures"/>
    <n v="110"/>
  </r>
  <r>
    <s v="CHIPS"/>
    <x v="0"/>
    <x v="2"/>
    <x v="37"/>
    <n v="245.1"/>
    <s v="March 24, 2017 (United States)"/>
    <x v="22"/>
    <n v="44000"/>
    <s v="Dax Shepard"/>
    <s v="Rick Rosner"/>
    <s v="Michael PeÃ±a"/>
    <s v="United States"/>
    <n v="25000000"/>
    <n v="26800152"/>
    <n v="33317039.226438187"/>
    <n v="107.200608"/>
    <n v="10934374.541003672"/>
    <s v="Primate Pictures"/>
    <n v="100"/>
  </r>
  <r>
    <s v="Ferdinand"/>
    <x v="1"/>
    <x v="10"/>
    <x v="37"/>
    <n v="245.1"/>
    <s v="December 15, 2017 (United States)"/>
    <x v="17"/>
    <n v="51000"/>
    <s v="Carlos Saldanha"/>
    <s v="Robert L. Baird"/>
    <s v="John Cena"/>
    <s v="United States"/>
    <n v="111000000"/>
    <n v="296069199"/>
    <n v="368063178.03059977"/>
    <n v="266.72900810810808"/>
    <n v="120795266.82986535"/>
    <s v="Blue Sky Studios"/>
    <n v="108"/>
  </r>
  <r>
    <s v="Only the Brave"/>
    <x v="8"/>
    <x v="2"/>
    <x v="37"/>
    <n v="245.1"/>
    <s v="October 20, 2017 (United States)"/>
    <x v="37"/>
    <n v="62000"/>
    <s v="Joseph Kosinski"/>
    <s v="Sean Flynn"/>
    <s v="Josh Brolin"/>
    <s v="United States"/>
    <n v="38000000"/>
    <n v="26351322"/>
    <n v="32759069.006119952"/>
    <n v="69.345584210526312"/>
    <n v="10751253.365973072"/>
    <s v="Columbia Pictures"/>
    <n v="134"/>
  </r>
  <r>
    <s v="The Beguiled"/>
    <x v="0"/>
    <x v="0"/>
    <x v="37"/>
    <n v="245.1"/>
    <s v="June 30, 2017 (United States)"/>
    <x v="21"/>
    <n v="54000"/>
    <s v="Sofia Coppola"/>
    <s v="Sofia Coppola"/>
    <s v="Nicole Kidman"/>
    <s v="United States"/>
    <n v="10500000"/>
    <n v="27869129"/>
    <n v="34645955.146062829"/>
    <n v="265.42027619047622"/>
    <n v="11370513.667890657"/>
    <s v="American Zoetrope"/>
    <n v="93"/>
  </r>
  <r>
    <s v="The Glass Castle"/>
    <x v="8"/>
    <x v="5"/>
    <x v="37"/>
    <n v="245.1"/>
    <s v="August 11, 2017 (United States)"/>
    <x v="12"/>
    <n v="31000"/>
    <s v="Destin Daniel Cretton"/>
    <s v="Destin Daniel Cretton"/>
    <s v="Brie Larson"/>
    <s v="United States"/>
    <n v="9000000"/>
    <n v="22088533"/>
    <n v="27459714.423092615"/>
    <n v="245.42814444444443"/>
    <n v="9012049.3676050585"/>
    <s v="Lionsgate"/>
    <n v="127"/>
  </r>
  <r>
    <s v="The Lego Batman Movie"/>
    <x v="1"/>
    <x v="10"/>
    <x v="37"/>
    <n v="245.1"/>
    <s v="February 10, 2017 (United States)"/>
    <x v="4"/>
    <n v="135000"/>
    <s v="Chris McKay"/>
    <s v="Seth Grahame-Smith"/>
    <s v="Will Arnett"/>
    <s v="United States"/>
    <n v="80000000"/>
    <n v="311950384"/>
    <n v="387806128.13055897"/>
    <n v="389.93798000000004"/>
    <n v="127274738.4740922"/>
    <s v="Animal Logic"/>
    <n v="104"/>
  </r>
  <r>
    <s v="Papillon"/>
    <x v="0"/>
    <x v="1"/>
    <x v="37"/>
    <n v="245.1"/>
    <s v="August 24, 2018 (United States)"/>
    <x v="13"/>
    <n v="63000"/>
    <s v="Michael Noer"/>
    <s v="Aaron Guzikowski"/>
    <s v="Charlie Hunnam"/>
    <s v="United States"/>
    <n v="0"/>
    <n v="10060903"/>
    <n v="12507373.088943288"/>
    <n v="0"/>
    <n v="4104815.5854753163"/>
    <s v="Czech Anglo Productions"/>
    <n v="133"/>
  </r>
  <r>
    <s v="The Big Sick"/>
    <x v="0"/>
    <x v="3"/>
    <x v="37"/>
    <n v="245.1"/>
    <s v="July 14, 2017 (United States)"/>
    <x v="24"/>
    <n v="126000"/>
    <s v="Michael Showalter"/>
    <s v="Emily V. Gordon"/>
    <s v="Kumail Nanjiani"/>
    <s v="United States"/>
    <n v="5000000"/>
    <n v="56411585"/>
    <n v="70128967.562219501"/>
    <n v="1128.2317"/>
    <n v="23015742.554059565"/>
    <s v="Apatow Productions"/>
    <n v="120"/>
  </r>
  <r>
    <s v="The Endless"/>
    <x v="4"/>
    <x v="0"/>
    <x v="37"/>
    <n v="245.1"/>
    <s v="April 6, 2018 (United States)"/>
    <x v="16"/>
    <n v="37000"/>
    <s v="Justin Benson"/>
    <s v="Justin Benson"/>
    <s v="Aaron Moorhead"/>
    <s v="United States"/>
    <n v="0"/>
    <n v="956425"/>
    <n v="1188995.0938392493"/>
    <n v="0"/>
    <n v="390218.27825377398"/>
    <s v="Snowfort Pictures"/>
    <n v="111"/>
  </r>
  <r>
    <s v="Thoroughbreds"/>
    <x v="0"/>
    <x v="3"/>
    <x v="37"/>
    <n v="245.1"/>
    <s v="March 9, 2018 (United States)"/>
    <x v="17"/>
    <n v="38000"/>
    <s v="Cory Finley"/>
    <s v="Cory Finley"/>
    <s v="Olivia Cooke"/>
    <s v="United States"/>
    <n v="6000000"/>
    <n v="3187255"/>
    <n v="3962287.2235822114"/>
    <n v="53.120916666666659"/>
    <n v="1300389.6368829049"/>
    <s v="B Story"/>
    <n v="92"/>
  </r>
  <r>
    <s v="The Foreigner"/>
    <x v="0"/>
    <x v="2"/>
    <x v="37"/>
    <n v="245.1"/>
    <s v="October 13, 2017 (United States)"/>
    <x v="9"/>
    <n v="106000"/>
    <s v="Martin Campbell"/>
    <s v="David Marconi"/>
    <s v="Katie Leung"/>
    <s v="United Kingdom"/>
    <n v="35000000"/>
    <n v="145418070"/>
    <n v="180778808.35985312"/>
    <n v="415.48020000000002"/>
    <n v="59330097.919216648"/>
    <s v="STX Entertainment"/>
    <n v="113"/>
  </r>
  <r>
    <s v="Revenge"/>
    <x v="0"/>
    <x v="2"/>
    <x v="37"/>
    <n v="245.1"/>
    <s v="May 11, 2018 (United States)"/>
    <x v="5"/>
    <n v="39000"/>
    <s v="Coralie Fargeat"/>
    <s v="Coralie Fargeat"/>
    <s v="Matilda Anna Ingrid Lutz"/>
    <s v="France"/>
    <n v="0"/>
    <n v="913331"/>
    <n v="1135422.095879233"/>
    <n v="0"/>
    <n v="372636.06691146467"/>
    <s v="M.E.S. Productions"/>
    <n v="108"/>
  </r>
  <r>
    <s v="Jigsaw"/>
    <x v="0"/>
    <x v="6"/>
    <x v="37"/>
    <n v="245.1"/>
    <s v="October 27, 2017 (United States)"/>
    <x v="1"/>
    <n v="73000"/>
    <s v="Michael Spierig"/>
    <s v="Josh Stolberg"/>
    <s v="Matt Passmore"/>
    <s v="Canada"/>
    <n v="10000000"/>
    <n v="102952888"/>
    <n v="127987535.59200326"/>
    <n v="1029.5288800000001"/>
    <n v="42004442.268461853"/>
    <s v="Twisted Pictures"/>
    <n v="92"/>
  </r>
  <r>
    <s v="The Snowman"/>
    <x v="0"/>
    <x v="6"/>
    <x v="37"/>
    <n v="245.1"/>
    <s v="October 20, 2017 (United States)"/>
    <x v="27"/>
    <n v="60000"/>
    <s v="Tomas Alfredson"/>
    <s v="Jo NesbÃ¸"/>
    <s v="Michael Fassbender"/>
    <s v="United Kingdom"/>
    <n v="35000000"/>
    <n v="43155261"/>
    <n v="53649155.555691555"/>
    <n v="123.30074571428571"/>
    <n v="17607205.630354956"/>
    <s v="Universal Pictures"/>
    <n v="119"/>
  </r>
  <r>
    <s v="The Disaster Artist"/>
    <x v="0"/>
    <x v="5"/>
    <x v="37"/>
    <n v="245.1"/>
    <s v="December 8, 2017 (United States)"/>
    <x v="34"/>
    <n v="143000"/>
    <s v="James Franco"/>
    <s v="Scott Neustadter"/>
    <s v="James Franco"/>
    <s v="United States"/>
    <n v="10000000"/>
    <n v="29820616"/>
    <n v="37071977.540595673"/>
    <n v="298.20616000000001"/>
    <n v="12166713.994288046"/>
    <s v="Good Universe"/>
    <n v="104"/>
  </r>
  <r>
    <s v="47 Meters Down"/>
    <x v="8"/>
    <x v="1"/>
    <x v="37"/>
    <n v="245.1"/>
    <s v="June 16, 2017 (United States)"/>
    <x v="46"/>
    <n v="51000"/>
    <s v="Johannes Roberts"/>
    <s v="Johannes Roberts"/>
    <s v="Mandy Moore"/>
    <s v="United Kingdom"/>
    <n v="5300000"/>
    <n v="62198461"/>
    <n v="77323015.368013054"/>
    <n v="1173.5558679245282"/>
    <n v="25376769.073847409"/>
    <s v="thefyzz"/>
    <n v="89"/>
  </r>
  <r>
    <s v="The Post"/>
    <x v="8"/>
    <x v="0"/>
    <x v="37"/>
    <n v="245.1"/>
    <s v="January 12, 2018 (United States)"/>
    <x v="13"/>
    <n v="141000"/>
    <s v="Steven Spielberg"/>
    <s v="Liz Hannah"/>
    <s v="Meryl Streep"/>
    <s v="United States"/>
    <n v="50000000"/>
    <n v="180419231"/>
    <n v="224291063.58914727"/>
    <n v="360.83846199999999"/>
    <n v="73610457.36434108"/>
    <s v="Twentieth Century Fox"/>
    <n v="116"/>
  </r>
  <r>
    <s v="Everything, Everything"/>
    <x v="8"/>
    <x v="0"/>
    <x v="37"/>
    <n v="245.1"/>
    <s v="May 19, 2017 (United States)"/>
    <x v="5"/>
    <n v="35000"/>
    <s v="Stella Meghie"/>
    <s v="J. Mills Goodloe"/>
    <s v="Amandla Stenberg"/>
    <s v="United States"/>
    <n v="10000000"/>
    <n v="61621140"/>
    <n v="76605309.498164013"/>
    <n v="616.21140000000003"/>
    <n v="25141223.990208078"/>
    <s v="Alloy Entertainment"/>
    <n v="96"/>
  </r>
  <r>
    <s v="A Ghost Story"/>
    <x v="0"/>
    <x v="0"/>
    <x v="37"/>
    <n v="245.1"/>
    <s v="July 27, 2017 (Australia)"/>
    <x v="15"/>
    <n v="64000"/>
    <s v="David Lowery"/>
    <s v="David Lowery"/>
    <s v="Casey Affleck"/>
    <s v="United States"/>
    <n v="100000"/>
    <n v="1951683"/>
    <n v="2426266.0550795593"/>
    <n v="1951.683"/>
    <n v="796280.29375764995"/>
    <s v="Sailor Bear"/>
    <n v="92"/>
  </r>
  <r>
    <s v="Sweet Virginia"/>
    <x v="0"/>
    <x v="2"/>
    <x v="37"/>
    <n v="245.1"/>
    <s v="November 30, 2017 (Australia)"/>
    <x v="19"/>
    <n v="9200"/>
    <s v="Jamie M. Dagg"/>
    <s v="Paul China"/>
    <s v="Jon Bernthal"/>
    <s v="Canada"/>
    <n v="0"/>
    <n v="14725"/>
    <n v="18305.62015503876"/>
    <n v="0"/>
    <n v="6007.7519379844962"/>
    <s v="Automatik Entertainment"/>
    <n v="93"/>
  </r>
  <r>
    <s v="Power Rangers"/>
    <x v="8"/>
    <x v="2"/>
    <x v="37"/>
    <n v="245.1"/>
    <s v="March 24, 2017 (United States)"/>
    <x v="23"/>
    <n v="104000"/>
    <s v="Dean Israelite"/>
    <s v="John Gatins"/>
    <s v="Dacre Montgomery"/>
    <s v="United States"/>
    <n v="100000000"/>
    <n v="142337240"/>
    <n v="176948825.08363932"/>
    <n v="142.33724000000001"/>
    <n v="58073129.334965318"/>
    <s v="Lionsgate"/>
    <n v="124"/>
  </r>
  <r>
    <s v="Lucky"/>
    <x v="4"/>
    <x v="3"/>
    <x v="37"/>
    <n v="245.1"/>
    <s v="September 29, 2017 (United States)"/>
    <x v="34"/>
    <n v="21000"/>
    <s v="John Carroll Lynch"/>
    <s v="Logan Sparks"/>
    <s v="Harry Dean Stanton"/>
    <s v="United States"/>
    <n v="0"/>
    <n v="2728446"/>
    <n v="3391911.4492044062"/>
    <n v="0"/>
    <n v="1113197.0624235005"/>
    <s v="Superlative Films"/>
    <n v="88"/>
  </r>
  <r>
    <s v="All the Money in the World"/>
    <x v="0"/>
    <x v="5"/>
    <x v="37"/>
    <n v="245.1"/>
    <s v="December 25, 2017 (United States)"/>
    <x v="8"/>
    <n v="79000"/>
    <s v="Ridley Scott"/>
    <s v="David Scarpa"/>
    <s v="Michelle Williams"/>
    <s v="United States"/>
    <n v="50000000"/>
    <n v="56996304"/>
    <n v="70855870.374541"/>
    <n v="113.99260799999999"/>
    <n v="23254305.997552019"/>
    <s v="Imperative Entertainment"/>
    <n v="132"/>
  </r>
  <r>
    <s v="Suburbicon"/>
    <x v="0"/>
    <x v="3"/>
    <x v="37"/>
    <n v="245.1"/>
    <s v="October 27, 2017 (United States)"/>
    <x v="46"/>
    <n v="42000"/>
    <s v="George Clooney"/>
    <s v="Joel Coen"/>
    <s v="Matt Damon"/>
    <s v="United Kingdom"/>
    <n v="25000000"/>
    <n v="12751667"/>
    <n v="15852439.55487556"/>
    <n v="51.006667999999998"/>
    <n v="5202638.5148918806"/>
    <s v="Black Bear Pictures"/>
    <n v="105"/>
  </r>
  <r>
    <s v="The Wife"/>
    <x v="0"/>
    <x v="0"/>
    <x v="37"/>
    <n v="245.1"/>
    <s v="September 28, 2018 (United Kingdom)"/>
    <x v="13"/>
    <n v="37000"/>
    <s v="BjÃ¶rn Runge"/>
    <s v="Jane Anderson"/>
    <s v="Glenn Close"/>
    <s v="United Kingdom"/>
    <n v="0"/>
    <n v="19978189"/>
    <n v="24836206.398612812"/>
    <n v="0"/>
    <n v="8151035.90371277"/>
    <s v="Silver Reel"/>
    <n v="99"/>
  </r>
  <r>
    <s v="It Comes at Night"/>
    <x v="0"/>
    <x v="4"/>
    <x v="37"/>
    <n v="245.1"/>
    <s v="June 9, 2017 (United States)"/>
    <x v="19"/>
    <n v="87000"/>
    <s v="Trey Edward Shults"/>
    <s v="Trey Edward Shults"/>
    <s v="Joel Edgerton"/>
    <s v="United States"/>
    <n v="5000000"/>
    <n v="19735344"/>
    <n v="24534309.738066096"/>
    <n v="394.70687999999996"/>
    <n v="8051955.9363525091"/>
    <s v="Animal Kingdom"/>
    <n v="91"/>
  </r>
  <r>
    <s v="Despicable Me 3"/>
    <x v="1"/>
    <x v="10"/>
    <x v="37"/>
    <n v="245.1"/>
    <s v="June 30, 2017 (United States)"/>
    <x v="21"/>
    <n v="119000"/>
    <s v="Kyle Balda"/>
    <s v="Cinco Paul"/>
    <s v="Steve Carell"/>
    <s v="United States"/>
    <n v="80000000"/>
    <n v="1034800131"/>
    <n v="1286428396.2288861"/>
    <n v="1293.50016375"/>
    <n v="422195075.88739288"/>
    <s v="Illumination Entertainment"/>
    <n v="89"/>
  </r>
  <r>
    <s v="Going in Style"/>
    <x v="8"/>
    <x v="3"/>
    <x v="37"/>
    <n v="245.1"/>
    <s v="April 7, 2017 (United States)"/>
    <x v="14"/>
    <n v="79000"/>
    <s v="Zach Braff"/>
    <s v="Theodore Melfi"/>
    <s v="Michael Caine"/>
    <s v="United States"/>
    <n v="25000000"/>
    <n v="84918541"/>
    <n v="105567847.58343533"/>
    <n v="339.67416400000002"/>
    <n v="34646487.556099549"/>
    <s v="De Line Pictures"/>
    <n v="96"/>
  </r>
  <r>
    <s v="Downsizing"/>
    <x v="0"/>
    <x v="0"/>
    <x v="37"/>
    <n v="245.1"/>
    <s v="December 22, 2017 (United States)"/>
    <x v="46"/>
    <n v="102000"/>
    <s v="Alexander Payne"/>
    <s v="Alexander Payne"/>
    <s v="Matt Damon"/>
    <s v="United States"/>
    <n v="68000000"/>
    <n v="55003890"/>
    <n v="68378968.922888622"/>
    <n v="80.88807352941177"/>
    <n v="22441407.588739291"/>
    <s v="Paramount Pictures"/>
    <n v="135"/>
  </r>
  <r>
    <s v="Before I Fall"/>
    <x v="8"/>
    <x v="0"/>
    <x v="37"/>
    <n v="245.1"/>
    <s v="March 3, 2017 (United States)"/>
    <x v="16"/>
    <n v="48000"/>
    <s v="Ry Russo-Young"/>
    <s v="Maria Maggenti"/>
    <s v="Zoey Deutch"/>
    <s v="United States"/>
    <n v="5000000"/>
    <n v="16373843"/>
    <n v="20355405.802121583"/>
    <n v="327.47685999999999"/>
    <n v="6680474.5002039978"/>
    <s v="Awesomeness Films"/>
    <n v="98"/>
  </r>
  <r>
    <s v="Wonder Wheel"/>
    <x v="8"/>
    <x v="0"/>
    <x v="37"/>
    <n v="245.1"/>
    <s v="December 15, 2017 (United States)"/>
    <x v="19"/>
    <n v="27000"/>
    <s v="Woody Allen"/>
    <s v="Woody Allen"/>
    <s v="Justin Timberlake"/>
    <s v="United States"/>
    <n v="25000000"/>
    <n v="15889124"/>
    <n v="19752819.595267236"/>
    <n v="63.556495999999996"/>
    <n v="6482710.730314157"/>
    <s v="Amazon Studios"/>
    <n v="101"/>
  </r>
  <r>
    <s v="The Emoji Movie"/>
    <x v="1"/>
    <x v="10"/>
    <x v="37"/>
    <n v="245.1"/>
    <s v="July 28, 2017 (United States)"/>
    <x v="64"/>
    <n v="58000"/>
    <s v="Tony Leondis"/>
    <s v="Tony Leondis"/>
    <s v="T.J. Miller"/>
    <s v="United States"/>
    <n v="50000000"/>
    <n v="217776646"/>
    <n v="270732533.80742556"/>
    <n v="435.553292"/>
    <n v="88852160.750713989"/>
    <s v="Columbia Pictures"/>
    <n v="86"/>
  </r>
  <r>
    <s v="Ingrid Goes West"/>
    <x v="0"/>
    <x v="3"/>
    <x v="37"/>
    <n v="245.1"/>
    <s v="August 25, 2017 (United States)"/>
    <x v="14"/>
    <n v="38000"/>
    <s v="Matt Spicer"/>
    <s v="David Branson Smith"/>
    <s v="Aubrey Plaza"/>
    <s v="United States"/>
    <n v="0"/>
    <n v="3146831"/>
    <n v="3912033.4789881678"/>
    <n v="0"/>
    <n v="1283896.7768257854"/>
    <s v="Star Thrower Entertainment"/>
    <n v="98"/>
  </r>
  <r>
    <s v="Unforgettable"/>
    <x v="0"/>
    <x v="0"/>
    <x v="37"/>
    <n v="245.1"/>
    <s v="April 21, 2017 (United States)"/>
    <x v="27"/>
    <n v="15000"/>
    <s v="Denise Di Novi"/>
    <s v="Christina Hodson"/>
    <s v="Rosario Dawson"/>
    <s v="United States"/>
    <n v="12000000"/>
    <n v="17768012"/>
    <n v="22088589.377396982"/>
    <n v="148.06676666666667"/>
    <n v="7249290.9016727861"/>
    <s v="DiNovi Pictures"/>
    <n v="100"/>
  </r>
  <r>
    <s v="Paddington 2"/>
    <x v="1"/>
    <x v="10"/>
    <x v="37"/>
    <n v="245.1"/>
    <s v="January 12, 2018 (United States)"/>
    <x v="40"/>
    <n v="66000"/>
    <s v="Paul King"/>
    <s v="Paul King"/>
    <s v="Ben Whishaw"/>
    <s v="United Kingdom"/>
    <n v="40000000"/>
    <n v="227978645"/>
    <n v="283415312.65401876"/>
    <n v="569.94661250000001"/>
    <n v="93014543.043655649"/>
    <s v="StudioCanal"/>
    <n v="103"/>
  </r>
  <r>
    <s v="Girls Trip"/>
    <x v="0"/>
    <x v="1"/>
    <x v="37"/>
    <n v="245.1"/>
    <s v="July 21, 2017 (United States)"/>
    <x v="19"/>
    <n v="35000"/>
    <s v="Malcolm D. Lee"/>
    <s v="Erica Rivinoja"/>
    <s v="Regina Hall"/>
    <s v="United States"/>
    <n v="19000000"/>
    <n v="140552359"/>
    <n v="174729921.61281109"/>
    <n v="739.74925789473684"/>
    <n v="57344903.712770298"/>
    <s v="Perfect World Pictures"/>
    <n v="122"/>
  </r>
  <r>
    <s v="Loving Vincent"/>
    <x v="8"/>
    <x v="10"/>
    <x v="37"/>
    <n v="245.1"/>
    <s v="September 22, 2017 (United States)"/>
    <x v="40"/>
    <n v="53000"/>
    <s v="Dorota Kobiela"/>
    <s v="Dorota Kobiela"/>
    <s v="Douglas Booth"/>
    <s v="Poland"/>
    <n v="0"/>
    <n v="42187665"/>
    <n v="52446273.053855568"/>
    <n v="0"/>
    <n v="17212429.620563034"/>
    <s v="BreakThru Productions"/>
    <n v="94"/>
  </r>
  <r>
    <s v="The Space Between Us"/>
    <x v="8"/>
    <x v="0"/>
    <x v="37"/>
    <n v="245.1"/>
    <s v="February 3, 2017 (United States)"/>
    <x v="5"/>
    <n v="50000"/>
    <s v="Peter Chelsom"/>
    <s v="Allan Loeb"/>
    <s v="Gary Oldman"/>
    <s v="United States"/>
    <n v="30000000"/>
    <n v="16080475"/>
    <n v="19990700.662994694"/>
    <n v="53.601583333333338"/>
    <n v="6560781.3137494894"/>
    <s v="Los Angeles Media Fund (LAMF)"/>
    <n v="120"/>
  </r>
  <r>
    <s v="Double Lover"/>
    <x v="4"/>
    <x v="0"/>
    <x v="37"/>
    <n v="245.1"/>
    <s v="May 26, 2017 (France)"/>
    <x v="19"/>
    <n v="11000"/>
    <s v="FranÃ§ois Ozon"/>
    <s v="FranÃ§ois Ozon"/>
    <s v="Marine Vacth"/>
    <s v="France"/>
    <n v="0"/>
    <n v="5012423"/>
    <n v="6231274.125254998"/>
    <n v="0"/>
    <n v="2045052.2235822112"/>
    <s v="Mandarin Films"/>
    <n v="107"/>
  </r>
  <r>
    <s v="The Mountain Between Us"/>
    <x v="8"/>
    <x v="2"/>
    <x v="37"/>
    <n v="245.1"/>
    <s v="October 6, 2017 (United States)"/>
    <x v="5"/>
    <n v="70000"/>
    <s v="Hany Abu-Assad"/>
    <s v="Chris Weitz"/>
    <s v="Kate Winslet"/>
    <s v="United States"/>
    <n v="35000000"/>
    <n v="62832209"/>
    <n v="78110869.368829042"/>
    <n v="179.52059714285716"/>
    <n v="25635336.189310484"/>
    <s v="Chernin Entertainment"/>
    <n v="112"/>
  </r>
  <r>
    <s v="T2 Trainspotting"/>
    <x v="0"/>
    <x v="0"/>
    <x v="37"/>
    <n v="245.1"/>
    <s v="March 31, 2017 (United States)"/>
    <x v="13"/>
    <n v="117000"/>
    <s v="Danny Boyle"/>
    <s v="John Hodge"/>
    <s v="Ewan McGregor"/>
    <s v="United Kingdom"/>
    <n v="18000000"/>
    <n v="41681746"/>
    <n v="51817331.726642184"/>
    <n v="231.56525555555555"/>
    <n v="17006016.31986944"/>
    <s v="Artbees"/>
    <n v="117"/>
  </r>
  <r>
    <s v="The Square"/>
    <x v="0"/>
    <x v="3"/>
    <x v="37"/>
    <n v="245.1"/>
    <s v="August 25, 2017 (Sweden)"/>
    <x v="13"/>
    <n v="58000"/>
    <s v="Ruben Ã–stlund"/>
    <s v="Ruben Ã–stlund"/>
    <s v="Claes Bang"/>
    <s v="Sweden"/>
    <n v="0"/>
    <n v="9493791"/>
    <n v="11802358.701346388"/>
    <n v="0"/>
    <n v="3873435.7405140758"/>
    <s v="Plattform Produktion"/>
    <n v="151"/>
  </r>
  <r>
    <s v="The Hero"/>
    <x v="0"/>
    <x v="0"/>
    <x v="37"/>
    <n v="245.1"/>
    <s v="June 9, 2017 (United States)"/>
    <x v="16"/>
    <n v="8600"/>
    <s v="Brett Haley"/>
    <s v="Brett Haley"/>
    <s v="Sam Elliott"/>
    <s v="United States"/>
    <n v="1200000"/>
    <n v="4101699"/>
    <n v="5099092.9632802941"/>
    <n v="341.80824999999999"/>
    <n v="1673479.8041615668"/>
    <s v="Houston King Productions"/>
    <n v="96"/>
  </r>
  <r>
    <s v="Battle of the Sexes"/>
    <x v="8"/>
    <x v="5"/>
    <x v="37"/>
    <n v="245.1"/>
    <s v="September 29, 2017 (United States)"/>
    <x v="17"/>
    <n v="52000"/>
    <s v="Jonathan Dayton"/>
    <s v="Simon Beaufoy"/>
    <s v="Emma Stone"/>
    <s v="United Kingdom"/>
    <n v="25000000"/>
    <n v="18598607"/>
    <n v="23121156.886576906"/>
    <n v="74.394428000000005"/>
    <n v="7588170.9506323943"/>
    <s v="Cloud Eight Films"/>
    <n v="121"/>
  </r>
  <r>
    <s v="God's Own Country"/>
    <x v="4"/>
    <x v="0"/>
    <x v="37"/>
    <n v="245.1"/>
    <s v="August 24, 2017 (New Zealand)"/>
    <x v="3"/>
    <n v="27000"/>
    <s v="Francis Lee"/>
    <s v="Francis Lee"/>
    <s v="Josh O'Connor"/>
    <s v="United Kingdom"/>
    <n v="0"/>
    <n v="2559939"/>
    <n v="3182429.2668298655"/>
    <n v="0"/>
    <n v="1044446.7564259486"/>
    <s v="British Film Institute (BFI)"/>
    <n v="104"/>
  </r>
  <r>
    <s v="The Book of Henry"/>
    <x v="8"/>
    <x v="6"/>
    <x v="37"/>
    <n v="245.1"/>
    <s v="June 23, 2017 (United States)"/>
    <x v="14"/>
    <n v="25000"/>
    <s v="Colin Trevorrow"/>
    <s v="Gregg Hurwitz"/>
    <s v="Naomi Watts"/>
    <s v="United States"/>
    <n v="10000000"/>
    <n v="4596705"/>
    <n v="5714467.6193390451"/>
    <n v="45.96705"/>
    <n v="1875440.6364749081"/>
    <s v="Double Nickel Entertainment"/>
    <n v="105"/>
  </r>
  <r>
    <s v="Borg vs. McEnroe"/>
    <x v="0"/>
    <x v="5"/>
    <x v="37"/>
    <n v="245.1"/>
    <s v="April 13, 2018 (United States)"/>
    <x v="15"/>
    <n v="29000"/>
    <s v="Janus Metz"/>
    <s v="Ronnie Sandahl"/>
    <s v="Sverrir Gudnason"/>
    <s v="Sweden"/>
    <n v="0"/>
    <n v="3430165"/>
    <n v="4264264.6899224808"/>
    <n v="0"/>
    <n v="1399496.1240310078"/>
    <s v="SF Studios Production AB"/>
    <n v="107"/>
  </r>
  <r>
    <s v="Daddy's Home 2"/>
    <x v="8"/>
    <x v="3"/>
    <x v="37"/>
    <n v="245.1"/>
    <s v="November 10, 2017 (United States)"/>
    <x v="22"/>
    <n v="65000"/>
    <s v="Sean Anders"/>
    <s v="Sean Anders"/>
    <s v="Will Ferrell"/>
    <s v="United States"/>
    <n v="69000000"/>
    <n v="180613824"/>
    <n v="224532975.00122398"/>
    <n v="261.75916521739128"/>
    <n v="73689850.673194617"/>
    <s v="Paramount Pictures"/>
    <n v="100"/>
  </r>
  <r>
    <s v="Mark Felt: The Man Who Brought Down the White House"/>
    <x v="8"/>
    <x v="5"/>
    <x v="37"/>
    <n v="245.1"/>
    <s v="September 29, 2017 (United States)"/>
    <x v="5"/>
    <n v="12000"/>
    <s v="Peter Landesman"/>
    <s v="Mark Felt"/>
    <s v="Liam Neeson"/>
    <s v="United States"/>
    <n v="0"/>
    <n v="4372130"/>
    <n v="5435283.6026111795"/>
    <n v="0"/>
    <n v="1783814.769481844"/>
    <s v="Butler Pictures"/>
    <n v="103"/>
  </r>
  <r>
    <s v="A Dog's Purpose"/>
    <x v="1"/>
    <x v="1"/>
    <x v="37"/>
    <n v="245.1"/>
    <s v="January 27, 2017 (United States)"/>
    <x v="13"/>
    <n v="68000"/>
    <s v="Lasse HallstrÃ¶m"/>
    <s v="W. Bruce Cameron"/>
    <s v="Josh Gad"/>
    <s v="United States"/>
    <n v="22000000"/>
    <n v="205035819"/>
    <n v="254893570.17258263"/>
    <n v="931.98099545454556"/>
    <n v="83653944.920440629"/>
    <s v="Dreamworks Pictures"/>
    <n v="100"/>
  </r>
  <r>
    <s v="Columbus"/>
    <x v="4"/>
    <x v="0"/>
    <x v="37"/>
    <n v="245.1"/>
    <s v="August 4, 2017 (United States)"/>
    <x v="13"/>
    <n v="15000"/>
    <s v="Kogonada"/>
    <s v="Kogonada"/>
    <s v="John Cho"/>
    <s v="United States"/>
    <n v="0"/>
    <n v="1093077"/>
    <n v="1358876.2215422275"/>
    <n v="0"/>
    <n v="445971.84822521417"/>
    <s v="Depth of Field"/>
    <n v="100"/>
  </r>
  <r>
    <s v="The Little Hours"/>
    <x v="0"/>
    <x v="3"/>
    <x v="37"/>
    <n v="245.1"/>
    <s v="June 30, 2017 (United States)"/>
    <x v="1"/>
    <n v="21000"/>
    <s v="Jeff Baena"/>
    <s v="Giovanni Boccaccio"/>
    <s v="Alison Brie"/>
    <s v="United States"/>
    <n v="0"/>
    <n v="1647175"/>
    <n v="2047712.0461036311"/>
    <n v="0"/>
    <n v="672042.02366381069"/>
    <s v="Destro Films"/>
    <n v="90"/>
  </r>
  <r>
    <s v="The Shack"/>
    <x v="8"/>
    <x v="0"/>
    <x v="37"/>
    <n v="245.1"/>
    <s v="March 3, 2017 (United States)"/>
    <x v="21"/>
    <n v="32000"/>
    <s v="Stuart Hazeldine"/>
    <s v="John Fusco"/>
    <s v="Sam Worthington"/>
    <s v="United States"/>
    <n v="20000000"/>
    <n v="96942115"/>
    <n v="120515146.63606691"/>
    <n v="484.71057500000001"/>
    <n v="39552066.50346797"/>
    <s v="Summit Entertainment"/>
    <n v="132"/>
  </r>
  <r>
    <s v="Thelma"/>
    <x v="4"/>
    <x v="0"/>
    <x v="37"/>
    <n v="245.1"/>
    <s v="September 15, 2017 (Norway)"/>
    <x v="9"/>
    <n v="28000"/>
    <s v="Joachim Trier"/>
    <s v="Eskil Vogt"/>
    <s v="Eili Harboe"/>
    <s v="Norway"/>
    <n v="0"/>
    <n v="1463727"/>
    <n v="1819655.7197062422"/>
    <n v="0"/>
    <n v="597195.83843329246"/>
    <s v="Motlys"/>
    <n v="116"/>
  </r>
  <r>
    <s v="Flatliners"/>
    <x v="8"/>
    <x v="0"/>
    <x v="37"/>
    <n v="245.1"/>
    <s v="September 29, 2017 (United States)"/>
    <x v="33"/>
    <n v="44000"/>
    <s v="Niels Arden Oplev"/>
    <s v="Peter Filardi"/>
    <s v="Elliot Page"/>
    <s v="United States"/>
    <n v="19000000"/>
    <n v="45158254"/>
    <n v="56139208.46103631"/>
    <n v="237.67502105263159"/>
    <n v="18424420.236638106"/>
    <s v="Columbia Pictures"/>
    <n v="109"/>
  </r>
  <r>
    <s v="Rings"/>
    <x v="8"/>
    <x v="0"/>
    <x v="37"/>
    <n v="245.1"/>
    <s v="February 3, 2017 (United States)"/>
    <x v="54"/>
    <n v="39000"/>
    <s v="F. Javier GutiÃ©rrez"/>
    <s v="David Loucka"/>
    <s v="Matilda Anna Ingrid Lutz"/>
    <s v="United States"/>
    <n v="25000000"/>
    <n v="83080890"/>
    <n v="103283342.23990208"/>
    <n v="332.32355999999999"/>
    <n v="33896731.946144432"/>
    <s v="Macari/Edelstein"/>
    <n v="102"/>
  </r>
  <r>
    <s v="I Do... Until I Don't"/>
    <x v="0"/>
    <x v="3"/>
    <x v="37"/>
    <n v="245.1"/>
    <s v="September 1, 2017 (United States)"/>
    <x v="52"/>
    <n v="2000"/>
    <s v="Lake Bell"/>
    <s v="Lake Bell"/>
    <s v="Lake Bell"/>
    <s v="United States"/>
    <n v="0"/>
    <n v="280668"/>
    <n v="348916.93023255811"/>
    <n v="0"/>
    <n v="114511.62790697675"/>
    <s v="Cold Iron Pictures"/>
    <n v="106"/>
  </r>
  <r>
    <s v="Professor Marston &amp; the Wonder Women"/>
    <x v="0"/>
    <x v="5"/>
    <x v="37"/>
    <n v="245.1"/>
    <s v="October 13, 2017 (United States)"/>
    <x v="12"/>
    <n v="24000"/>
    <s v="Angela Robinson"/>
    <s v="Angela Robinson"/>
    <s v="Luke Evans"/>
    <s v="United States"/>
    <n v="0"/>
    <n v="1899615"/>
    <n v="2361536.8849449204"/>
    <n v="0"/>
    <n v="775036.71970624232"/>
    <s v="Strongman"/>
    <n v="108"/>
  </r>
  <r>
    <s v="The Rider"/>
    <x v="0"/>
    <x v="0"/>
    <x v="37"/>
    <n v="245.1"/>
    <s v="April 13, 2018 (United States)"/>
    <x v="24"/>
    <n v="17000"/>
    <s v="ChloÃ© Zhao"/>
    <s v="ChloÃ© Zhao"/>
    <s v="Brady Jandreau"/>
    <s v="United States"/>
    <n v="0"/>
    <n v="3436124"/>
    <n v="4271672.7164422683"/>
    <n v="0"/>
    <n v="1401927.3765809874"/>
    <s v="Caviar"/>
    <n v="104"/>
  </r>
  <r>
    <s v="First Reformed"/>
    <x v="0"/>
    <x v="0"/>
    <x v="37"/>
    <n v="245.1"/>
    <s v="May 18, 2018 (United States)"/>
    <x v="12"/>
    <n v="51000"/>
    <s v="Paul Schrader"/>
    <s v="Paul Schrader"/>
    <s v="Ethan Hawke"/>
    <s v="United States"/>
    <n v="0"/>
    <n v="3862498"/>
    <n v="4801726.399836801"/>
    <n v="0"/>
    <n v="1575886.5769073847"/>
    <s v="Killer Films"/>
    <n v="113"/>
  </r>
  <r>
    <s v="The Lego Ninjago Movie"/>
    <x v="1"/>
    <x v="10"/>
    <x v="37"/>
    <n v="245.1"/>
    <s v="September 22, 2017 (United States)"/>
    <x v="22"/>
    <n v="24000"/>
    <s v="Charlie Bean"/>
    <s v="Bob Logan"/>
    <s v="Jackie Chan"/>
    <s v="United States"/>
    <n v="70000000"/>
    <n v="123081555"/>
    <n v="153010811.13219094"/>
    <n v="175.83079285714285"/>
    <n v="50216872.705018356"/>
    <s v="Animal Logic"/>
    <n v="101"/>
  </r>
  <r>
    <s v="My Friend Dahmer"/>
    <x v="0"/>
    <x v="5"/>
    <x v="37"/>
    <n v="245.1"/>
    <s v="March 2, 2018 (France)"/>
    <x v="19"/>
    <n v="17000"/>
    <s v="Marc Meyers"/>
    <s v="Marc Meyers"/>
    <s v="Ross Lynch"/>
    <s v="United States"/>
    <n v="0"/>
    <n v="1436751"/>
    <n v="1786120.0722154223"/>
    <n v="0"/>
    <n v="586189.71848225209"/>
    <s v="Ibid Filmworks"/>
    <n v="107"/>
  </r>
  <r>
    <s v="The House"/>
    <x v="0"/>
    <x v="3"/>
    <x v="37"/>
    <n v="245.1"/>
    <s v="June 30, 2017 (United States)"/>
    <x v="41"/>
    <n v="42000"/>
    <s v="Andrew Jay Cohen"/>
    <s v="Brendan O'Brien"/>
    <s v="Will Ferrell"/>
    <s v="United States"/>
    <n v="40000000"/>
    <n v="34184504"/>
    <n v="42497014.968584247"/>
    <n v="85.461259999999996"/>
    <n v="13947166.054671561"/>
    <s v="Gary Sanchez Productions"/>
    <n v="88"/>
  </r>
  <r>
    <s v="Marrowbone"/>
    <x v="0"/>
    <x v="0"/>
    <x v="37"/>
    <n v="245.1"/>
    <s v="April 13, 2018 (United States)"/>
    <x v="17"/>
    <n v="28000"/>
    <s v="Sergio G. SÃ¡nchez"/>
    <s v="Sergio G. SÃ¡nchez"/>
    <s v="George MacKay"/>
    <s v="Spain"/>
    <n v="0"/>
    <n v="12294931"/>
    <n v="15284640.863729089"/>
    <n v="0"/>
    <n v="5016291.7176662581"/>
    <s v="Lionsgate"/>
    <n v="110"/>
  </r>
  <r>
    <s v="The Zookeeper's Wife"/>
    <x v="8"/>
    <x v="5"/>
    <x v="37"/>
    <n v="245.1"/>
    <s v="April 7, 2017 (United States)"/>
    <x v="9"/>
    <n v="41000"/>
    <s v="Niki Caro"/>
    <s v="Angela Workman"/>
    <s v="Jessica Chastain"/>
    <s v="Czech Republic"/>
    <n v="20000000"/>
    <n v="26152835"/>
    <n v="32512316.705426358"/>
    <n v="130.76417499999999"/>
    <n v="10670271.317829456"/>
    <s v="Scion Films"/>
    <n v="127"/>
  </r>
  <r>
    <s v="Flower"/>
    <x v="0"/>
    <x v="3"/>
    <x v="37"/>
    <n v="245.1"/>
    <s v="March 16, 2018 (United States)"/>
    <x v="22"/>
    <n v="7800"/>
    <s v="Max Winkler"/>
    <s v="Alex McAulay"/>
    <s v="Zoey Deutch"/>
    <s v="United States"/>
    <n v="0"/>
    <n v="380553"/>
    <n v="473090.57160342718"/>
    <n v="0"/>
    <n v="155264.38188494492"/>
    <s v="Diablo Entertainment (II)"/>
    <n v="90"/>
  </r>
  <r>
    <s v="Song to Song"/>
    <x v="0"/>
    <x v="0"/>
    <x v="37"/>
    <n v="245.1"/>
    <s v="March 17, 2017 (United States)"/>
    <x v="46"/>
    <n v="20000"/>
    <s v="Terrence Malick"/>
    <s v="Terrence Malick"/>
    <s v="Ryan Gosling"/>
    <s v="United States"/>
    <n v="0"/>
    <n v="1813453"/>
    <n v="2254423.2113423091"/>
    <n v="0"/>
    <n v="739882.90493676043"/>
    <s v="Buckeye Pictures"/>
    <n v="129"/>
  </r>
  <r>
    <s v="Detroit"/>
    <x v="0"/>
    <x v="6"/>
    <x v="37"/>
    <n v="245.1"/>
    <s v="August 4, 2017 (United States)"/>
    <x v="4"/>
    <n v="50000"/>
    <s v="Kathryn Bigelow"/>
    <s v="Mark Boal"/>
    <s v="John Boyega"/>
    <s v="United States"/>
    <n v="34000000"/>
    <n v="23355100"/>
    <n v="29034267.523459811"/>
    <n v="68.691470588235291"/>
    <n v="9528804.5695634428"/>
    <s v="Annapurna Pictures"/>
    <n v="143"/>
  </r>
  <r>
    <s v="Last Flag Flying"/>
    <x v="0"/>
    <x v="3"/>
    <x v="37"/>
    <n v="245.1"/>
    <s v="November 3, 2017 (United States)"/>
    <x v="15"/>
    <n v="24000"/>
    <s v="Richard Linklater"/>
    <s v="Richard Linklater"/>
    <s v="Bryan Cranston"/>
    <s v="United States"/>
    <n v="0"/>
    <n v="1872950"/>
    <n v="2328387.8620971031"/>
    <n v="0"/>
    <n v="764157.48674010602"/>
    <s v="Amazon Studios"/>
    <n v="125"/>
  </r>
  <r>
    <s v="Megan Leavey"/>
    <x v="8"/>
    <x v="5"/>
    <x v="37"/>
    <n v="245.1"/>
    <s v="June 9, 2017 (United States)"/>
    <x v="12"/>
    <n v="22000"/>
    <s v="Gabriela Cowperthwaite"/>
    <s v="Pamela Gray"/>
    <s v="Kate Mara"/>
    <s v="United States"/>
    <n v="0"/>
    <n v="14510490"/>
    <n v="18038948.604651164"/>
    <n v="0"/>
    <n v="5920232.5581395347"/>
    <s v="LD Entertainment"/>
    <n v="116"/>
  </r>
  <r>
    <s v="All Eyez on Me"/>
    <x v="0"/>
    <x v="5"/>
    <x v="37"/>
    <n v="245.1"/>
    <s v="June 16, 2017 (United States)"/>
    <x v="23"/>
    <n v="22000"/>
    <s v="Benny Boom"/>
    <s v="Jeremy Haft"/>
    <s v="Demetrius Shipp Jr."/>
    <s v="United States"/>
    <n v="40000000"/>
    <n v="55668698"/>
    <n v="69205435.661362708"/>
    <n v="139.17174500000002"/>
    <n v="22712647.082823336"/>
    <s v="Summit Entertainment"/>
    <n v="139"/>
  </r>
  <r>
    <s v="Sleepless"/>
    <x v="0"/>
    <x v="2"/>
    <x v="37"/>
    <n v="245.1"/>
    <s v="January 13, 2017 (United States)"/>
    <x v="41"/>
    <n v="31000"/>
    <s v="Baran bo Odar"/>
    <s v="Andrea Berloff"/>
    <s v="Jamie Foxx"/>
    <s v="United States"/>
    <n v="30000000"/>
    <n v="32917353"/>
    <n v="40921735.859241128"/>
    <n v="109.72451000000001"/>
    <n v="13430172.582619339"/>
    <s v="Open Road Films (II)"/>
    <n v="95"/>
  </r>
  <r>
    <s v="The Captain"/>
    <x v="3"/>
    <x v="0"/>
    <x v="37"/>
    <n v="245.1"/>
    <s v="July 27, 2018 (United States)"/>
    <x v="34"/>
    <n v="15000"/>
    <s v="Robert Schwentke"/>
    <s v="Robert Schwentke"/>
    <s v="Max Hubacher"/>
    <s v="Germany"/>
    <n v="0"/>
    <n v="1196669"/>
    <n v="1487658.2794777642"/>
    <n v="0"/>
    <n v="488237.04610363115"/>
    <s v="Filmgalerie 451"/>
    <n v="118"/>
  </r>
  <r>
    <s v="Tulip Fever"/>
    <x v="0"/>
    <x v="0"/>
    <x v="37"/>
    <n v="245.1"/>
    <s v="September 1, 2017 (United States)"/>
    <x v="19"/>
    <n v="19000"/>
    <s v="Justin Chadwick"/>
    <s v="Deborah Moggach"/>
    <s v="Alicia Vikander"/>
    <s v="United Kingdom"/>
    <n v="25000000"/>
    <n v="9204549"/>
    <n v="11442782.865361078"/>
    <n v="36.818196"/>
    <n v="3755425.9485924114"/>
    <s v="Worldview Entertainment"/>
    <n v="105"/>
  </r>
  <r>
    <s v="Stronger"/>
    <x v="0"/>
    <x v="5"/>
    <x v="37"/>
    <n v="245.1"/>
    <s v="September 29, 2017 (United States)"/>
    <x v="15"/>
    <n v="42000"/>
    <s v="David Gordon Green"/>
    <s v="John Pollono"/>
    <s v="Jake Gyllenhaal"/>
    <s v="United States"/>
    <n v="30000000"/>
    <n v="8503658"/>
    <n v="10571458.966136271"/>
    <n v="28.345526666666665"/>
    <n v="3469464.7082823338"/>
    <s v="Lionsgate"/>
    <n v="119"/>
  </r>
  <r>
    <s v="Jeepers Creepers III"/>
    <x v="4"/>
    <x v="4"/>
    <x v="37"/>
    <n v="245.1"/>
    <s v="November 2, 2017 (Mexico)"/>
    <x v="49"/>
    <n v="18000"/>
    <s v="Victor Salva"/>
    <s v="Victor Salva"/>
    <s v="Stan Shaw"/>
    <s v="United States"/>
    <n v="0"/>
    <n v="4017852"/>
    <n v="4994857.2190942476"/>
    <n v="0"/>
    <n v="1639270.5018359853"/>
    <s v="Infinity Films"/>
    <n v="100"/>
  </r>
  <r>
    <s v="My Cousin Rachel"/>
    <x v="8"/>
    <x v="0"/>
    <x v="37"/>
    <n v="245.1"/>
    <s v="June 9, 2017 (United States)"/>
    <x v="22"/>
    <n v="18000"/>
    <s v="Roger Michell"/>
    <s v="Roger Michell"/>
    <s v="Rachel Weisz"/>
    <s v="United Kingdom"/>
    <n v="0"/>
    <n v="9200168"/>
    <n v="11437336.55487556"/>
    <n v="0"/>
    <n v="3753638.5148918806"/>
    <s v="Fox Searchlight Pictures"/>
    <n v="106"/>
  </r>
  <r>
    <s v="Baahubali 2: The Conclusion"/>
    <x v="4"/>
    <x v="2"/>
    <x v="37"/>
    <n v="245.1"/>
    <s v="April 28, 2017 (United States)"/>
    <x v="7"/>
    <n v="79000"/>
    <s v="S.S. Rajamouli"/>
    <s v="Vijayendra Prasad"/>
    <s v="Prabhas"/>
    <s v="India"/>
    <n v="0"/>
    <n v="254158390"/>
    <n v="315961082.95797634"/>
    <n v="0"/>
    <n v="103695793.55365157"/>
    <s v="Arka Mediaworks"/>
    <n v="167"/>
  </r>
  <r>
    <s v="Breathe"/>
    <x v="8"/>
    <x v="5"/>
    <x v="37"/>
    <n v="245.1"/>
    <s v="October 27, 2017 (United Kingdom)"/>
    <x v="13"/>
    <n v="20000"/>
    <s v="Andy Serkis"/>
    <s v="William Nicholson"/>
    <s v="Andrew Garfield"/>
    <s v="United Kingdom"/>
    <n v="0"/>
    <n v="5026154"/>
    <n v="6248344.0383516932"/>
    <n v="0"/>
    <n v="2050654.4267645858"/>
    <s v="BBC Films"/>
    <n v="118"/>
  </r>
  <r>
    <s v="The Only Living Boy in New York"/>
    <x v="0"/>
    <x v="0"/>
    <x v="37"/>
    <n v="245.1"/>
    <s v="July 27, 2017 (Greece)"/>
    <x v="21"/>
    <n v="13000"/>
    <s v="Marc Webb"/>
    <s v="Allan Loeb"/>
    <s v="Callum Turner"/>
    <s v="United States"/>
    <n v="0"/>
    <n v="2550321"/>
    <n v="3170472.4957160344"/>
    <n v="0"/>
    <n v="1040522.6438188495"/>
    <s v="Amazon Studios"/>
    <n v="89"/>
  </r>
  <r>
    <s v="A Taxi Driver"/>
    <x v="4"/>
    <x v="2"/>
    <x v="37"/>
    <n v="245.1"/>
    <s v="August 11, 2017 (United States)"/>
    <x v="6"/>
    <n v="19000"/>
    <s v="Hun Jang"/>
    <s v="Yu-na Eom"/>
    <s v="Kang-ho Song"/>
    <s v="South Korea"/>
    <n v="0"/>
    <n v="86252940"/>
    <n v="107226727.12362301"/>
    <n v="0"/>
    <n v="35190917.99265606"/>
    <s v="The Lamp"/>
    <n v="137"/>
  </r>
  <r>
    <s v="Brad's Status"/>
    <x v="0"/>
    <x v="3"/>
    <x v="37"/>
    <n v="245.1"/>
    <s v="September 15, 2017 (United States)"/>
    <x v="16"/>
    <n v="17000"/>
    <s v="Mike White"/>
    <s v="Mike White"/>
    <s v="Ben Stiller"/>
    <s v="United States"/>
    <n v="0"/>
    <n v="3816527"/>
    <n v="4744576.813137495"/>
    <n v="0"/>
    <n v="1557130.5589555283"/>
    <s v="Amazon Studios"/>
    <n v="102"/>
  </r>
  <r>
    <s v="American Satan"/>
    <x v="0"/>
    <x v="0"/>
    <x v="37"/>
    <n v="245.1"/>
    <s v="October 13, 2017 (United States)"/>
    <x v="46"/>
    <n v="3500"/>
    <s v="Ash Avildsen"/>
    <s v="Ash Avildsen"/>
    <s v="Andy Biersack"/>
    <s v="United States"/>
    <n v="0"/>
    <n v="237708"/>
    <n v="295510.51652386779"/>
    <n v="0"/>
    <n v="96984.088127294977"/>
    <s v="Sumerian Films"/>
    <n v="111"/>
  </r>
  <r>
    <s v="Smurfs: The Lost Village"/>
    <x v="1"/>
    <x v="10"/>
    <x v="37"/>
    <n v="245.1"/>
    <s v="April 7, 2017 (United States)"/>
    <x v="22"/>
    <n v="19000"/>
    <s v="Kelly Asbury"/>
    <s v="Stacey Harman"/>
    <s v="Demi Lovato"/>
    <s v="United States"/>
    <n v="60000000"/>
    <n v="197183546"/>
    <n v="245131890.92696857"/>
    <n v="328.63924333333335"/>
    <n v="80450243.166054666"/>
    <s v="Walt Disney Animation Studios"/>
    <n v="90"/>
  </r>
  <r>
    <s v="Gook"/>
    <x v="9"/>
    <x v="0"/>
    <x v="37"/>
    <n v="245.1"/>
    <s v="January 19, 2018 (Sweden)"/>
    <x v="9"/>
    <n v="2300"/>
    <s v="Justin Chon"/>
    <s v="Justin Chon"/>
    <s v="Simone Baker"/>
    <s v="United States"/>
    <n v="0"/>
    <n v="251541"/>
    <n v="312707.23255813954"/>
    <n v="0"/>
    <n v="102627.90697674418"/>
    <s v="Datari Turner Productions"/>
    <n v="94"/>
  </r>
  <r>
    <s v="Wonderstruck"/>
    <x v="1"/>
    <x v="1"/>
    <x v="37"/>
    <n v="245.1"/>
    <s v="October 20, 2017 (United States)"/>
    <x v="19"/>
    <n v="9800"/>
    <s v="Todd Haynes"/>
    <s v="Brian Selznick"/>
    <s v="Oakes Fegley"/>
    <s v="United States"/>
    <n v="0"/>
    <n v="3285916"/>
    <n v="4084939.2297021621"/>
    <n v="0"/>
    <n v="1340643.002855977"/>
    <s v="Amazon Studios"/>
    <n v="116"/>
  </r>
  <r>
    <s v="In the Fade"/>
    <x v="0"/>
    <x v="6"/>
    <x v="37"/>
    <n v="245.1"/>
    <s v="December 27, 2017 (United States)"/>
    <x v="12"/>
    <n v="30000"/>
    <s v="Fatih Akin"/>
    <s v="Fatih Akin"/>
    <s v="Numan Acar"/>
    <s v="Germany"/>
    <n v="0"/>
    <n v="5104991"/>
    <n v="6346351.5206038347"/>
    <n v="0"/>
    <n v="2082819.6654426765"/>
    <s v="Warner Bros."/>
    <n v="106"/>
  </r>
  <r>
    <s v="Snatched"/>
    <x v="0"/>
    <x v="2"/>
    <x v="37"/>
    <n v="245.1"/>
    <s v="May 12, 2017 (United States)"/>
    <x v="54"/>
    <n v="34000"/>
    <s v="Jonathan Levine"/>
    <s v="Katie Dippold"/>
    <s v="Amy Schumer"/>
    <s v="United States"/>
    <n v="42000000"/>
    <n v="60845711"/>
    <n v="75641322.4875561"/>
    <n v="144.87074047619049"/>
    <n v="24824851.489188086"/>
    <s v="Chernin Entertainment"/>
    <n v="90"/>
  </r>
  <r>
    <s v="Roman J. Israel, Esq."/>
    <x v="8"/>
    <x v="6"/>
    <x v="37"/>
    <n v="245.1"/>
    <s v="November 22, 2017 (United States)"/>
    <x v="16"/>
    <n v="35000"/>
    <s v="Dan Gilroy"/>
    <s v="Dan Gilroy"/>
    <s v="Denzel Washington"/>
    <s v="Canada"/>
    <n v="22000000"/>
    <n v="13025860"/>
    <n v="16193306.98490412"/>
    <n v="59.208454545454551"/>
    <n v="5314508.3639330883"/>
    <s v="BRON Studios"/>
    <n v="122"/>
  </r>
  <r>
    <s v="Victoria &amp; Abdul"/>
    <x v="8"/>
    <x v="5"/>
    <x v="37"/>
    <n v="245.1"/>
    <s v="October 6, 2017 (United States)"/>
    <x v="8"/>
    <n v="33000"/>
    <s v="Stephen Frears"/>
    <s v="Lee Hall"/>
    <s v="Judi Dench"/>
    <s v="United Kingdom"/>
    <n v="21000000"/>
    <n v="66558465"/>
    <n v="82743224.339045286"/>
    <n v="316.94507142857145"/>
    <n v="27155636.474908199"/>
    <s v="BBC Films"/>
    <n v="111"/>
  </r>
  <r>
    <s v="Fist Fight"/>
    <x v="0"/>
    <x v="3"/>
    <x v="37"/>
    <n v="245.1"/>
    <s v="February 17, 2017 (United States)"/>
    <x v="41"/>
    <n v="41000"/>
    <s v="Richie Keen"/>
    <s v="Van Robichaux"/>
    <s v="Ice Cube"/>
    <s v="United States"/>
    <n v="22000000"/>
    <n v="41087017"/>
    <n v="51077984.822113425"/>
    <n v="186.75916818181818"/>
    <n v="16763368.829049367"/>
    <s v="New Line Cinema"/>
    <n v="91"/>
  </r>
  <r>
    <s v="The Wall"/>
    <x v="0"/>
    <x v="2"/>
    <x v="37"/>
    <n v="245.1"/>
    <s v="May 18, 2017 (Greece)"/>
    <x v="19"/>
    <n v="25000"/>
    <s v="Doug Liman"/>
    <s v="Dwain Worrell"/>
    <s v="Aaron Taylor-Johnson"/>
    <s v="United States"/>
    <n v="0"/>
    <n v="4477141"/>
    <n v="5565829.7131782947"/>
    <n v="0"/>
    <n v="1826658.914728682"/>
    <s v="Amazon Studios"/>
    <n v="88"/>
  </r>
  <r>
    <s v="How to Be a Latin Lover"/>
    <x v="8"/>
    <x v="3"/>
    <x v="37"/>
    <n v="245.1"/>
    <s v="April 28, 2017 (United States)"/>
    <x v="22"/>
    <n v="15000"/>
    <s v="Ken Marino"/>
    <s v="Jon Zack"/>
    <s v="Eugenio Derbez"/>
    <s v="Mexico"/>
    <n v="10000000"/>
    <n v="62547032"/>
    <n v="77756347.002855971"/>
    <n v="625.47032000000002"/>
    <n v="25518984.904120766"/>
    <s v="Pantelion Films"/>
    <n v="115"/>
  </r>
  <r>
    <s v="The Leisure Seeker"/>
    <x v="0"/>
    <x v="1"/>
    <x v="37"/>
    <n v="245.1"/>
    <s v="January 3, 2018 (France)"/>
    <x v="17"/>
    <n v="7800"/>
    <s v="Paolo VirzÃ¬"/>
    <s v="Michael Zadoorian"/>
    <s v="Helen Mirren"/>
    <s v="Italy"/>
    <n v="0"/>
    <n v="10472180"/>
    <n v="13018658.694410445"/>
    <n v="0"/>
    <n v="4272615.2590779271"/>
    <s v="Indiana Production"/>
    <n v="112"/>
  </r>
  <r>
    <s v="Same Kind of Different as Me"/>
    <x v="8"/>
    <x v="5"/>
    <x v="37"/>
    <n v="245.1"/>
    <s v="October 20, 2017 (United States)"/>
    <x v="14"/>
    <n v="6900"/>
    <s v="Michael Carney"/>
    <s v="Ron Hall"/>
    <s v="Greg Kinnear"/>
    <s v="United States"/>
    <n v="15000000"/>
    <n v="6423605"/>
    <n v="7985607.6846185233"/>
    <n v="42.824033333333333"/>
    <n v="2620809.8735210118"/>
    <s v="Disruption Entertainment"/>
    <n v="119"/>
  </r>
  <r>
    <s v="My Little Pony: The Movie"/>
    <x v="1"/>
    <x v="10"/>
    <x v="37"/>
    <n v="245.1"/>
    <s v="October 6, 2017 (United States)"/>
    <x v="10"/>
    <n v="6200"/>
    <s v="Jayson Thiessen"/>
    <s v="Meghan McCarthy"/>
    <s v="Emily Blunt"/>
    <s v="United States"/>
    <n v="6500000"/>
    <n v="60330833"/>
    <n v="75001243.63565892"/>
    <n v="928.16666153846154"/>
    <n v="24614782.945736434"/>
    <s v="Lionsgate"/>
    <n v="99"/>
  </r>
  <r>
    <s v="Goodbye Christopher Robin"/>
    <x v="1"/>
    <x v="5"/>
    <x v="37"/>
    <n v="245.1"/>
    <s v="September 29, 2017 (United Kingdom)"/>
    <x v="12"/>
    <n v="26000"/>
    <s v="Simon Curtis"/>
    <s v="Frank Cottrell Boyce"/>
    <s v="Domhnall Gleeson"/>
    <s v="United Kingdom"/>
    <n v="0"/>
    <n v="7401949"/>
    <n v="9201851.7352101188"/>
    <n v="0"/>
    <n v="3019971.0322317421"/>
    <s v="DJ Films"/>
    <n v="107"/>
  </r>
  <r>
    <s v="Table 19"/>
    <x v="8"/>
    <x v="3"/>
    <x v="37"/>
    <n v="245.1"/>
    <s v="March 3, 2017 (United States)"/>
    <x v="1"/>
    <n v="27000"/>
    <s v="Jeffrey Blitz"/>
    <s v="Mark Duplass"/>
    <s v="Anna Kendrick"/>
    <s v="United States"/>
    <n v="5000000"/>
    <n v="5042014"/>
    <n v="6268060.6519787842"/>
    <n v="100.84028000000001"/>
    <n v="2057125.2549979601"/>
    <s v="3311 Productions"/>
    <n v="87"/>
  </r>
  <r>
    <s v="Father Figures"/>
    <x v="0"/>
    <x v="3"/>
    <x v="37"/>
    <n v="245.1"/>
    <s v="December 22, 2017 (United States)"/>
    <x v="30"/>
    <n v="19000"/>
    <s v="Lawrence Sher"/>
    <s v="Justin Malen"/>
    <s v="Owen Wilson"/>
    <s v="United States"/>
    <n v="25000000"/>
    <n v="25601244"/>
    <n v="31826597.498164013"/>
    <n v="102.404976"/>
    <n v="10445223.990208078"/>
    <s v="Alcon Entertainment"/>
    <n v="113"/>
  </r>
  <r>
    <s v="Kidnap"/>
    <x v="0"/>
    <x v="2"/>
    <x v="37"/>
    <n v="245.1"/>
    <s v="August 4, 2017 (United States)"/>
    <x v="23"/>
    <n v="35000"/>
    <s v="Luis Prieto"/>
    <s v="Knate Lee"/>
    <s v="Halle Berry"/>
    <s v="United States"/>
    <n v="21000000"/>
    <n v="34814102"/>
    <n v="43279709.83027336"/>
    <n v="165.78143809523809"/>
    <n v="14204039.983680131"/>
    <s v="Di Bonaventura Pictures"/>
    <n v="95"/>
  </r>
  <r>
    <s v="Diary of a Wimpy Kid: The Long Haul"/>
    <x v="1"/>
    <x v="10"/>
    <x v="37"/>
    <n v="245.1"/>
    <s v="May 19, 2017 (United States)"/>
    <x v="36"/>
    <n v="7700"/>
    <s v="David Bowers"/>
    <s v="Jeff Kinney"/>
    <s v="Jason Drucker"/>
    <s v="United States"/>
    <n v="22000000"/>
    <n v="40140972"/>
    <n v="49901893.79192166"/>
    <n v="182.45896363636365"/>
    <n v="16377385.556915544"/>
    <s v="Twentieth Century Fox"/>
    <n v="91"/>
  </r>
  <r>
    <s v="Ghost Stories"/>
    <x v="4"/>
    <x v="0"/>
    <x v="37"/>
    <n v="245.1"/>
    <s v="April 20, 2018 (United States)"/>
    <x v="5"/>
    <n v="32000"/>
    <s v="Jeremy Dyson"/>
    <s v="Jeremy Dyson"/>
    <s v="Samuel Bottomley"/>
    <s v="United Kingdom"/>
    <n v="0"/>
    <n v="4131358"/>
    <n v="5135964.0252957977"/>
    <n v="0"/>
    <n v="1685580.5793553651"/>
    <s v="Warp Films"/>
    <n v="98"/>
  </r>
  <r>
    <s v="Churchill"/>
    <x v="1"/>
    <x v="5"/>
    <x v="37"/>
    <n v="245.1"/>
    <s v="June 2, 2017 (United States)"/>
    <x v="10"/>
    <n v="12000"/>
    <s v="Jonathan Teplitzky"/>
    <s v="Alex von Tunzelmann"/>
    <s v="Brian Cox"/>
    <s v="United Kingdom"/>
    <n v="6400000"/>
    <n v="6724365"/>
    <n v="8359502.3072215421"/>
    <n v="105.068203125"/>
    <n v="2743518.9718482252"/>
    <s v="Salon Pictures"/>
    <n v="105"/>
  </r>
  <r>
    <s v="Beach Rats"/>
    <x v="0"/>
    <x v="0"/>
    <x v="37"/>
    <n v="245.1"/>
    <s v="November 22, 2017 (Sweden)"/>
    <x v="5"/>
    <n v="13000"/>
    <s v="Eliza Hittman"/>
    <s v="Eliza Hittman"/>
    <s v="Harris Dickinson"/>
    <s v="United States"/>
    <n v="0"/>
    <n v="486623"/>
    <n v="604953.19502243982"/>
    <n v="0"/>
    <n v="198540.5956752346"/>
    <s v="Cinereach"/>
    <n v="98"/>
  </r>
  <r>
    <s v="The Bookshop"/>
    <x v="1"/>
    <x v="0"/>
    <x v="37"/>
    <n v="245.1"/>
    <s v="August 24, 2018 (United States)"/>
    <x v="16"/>
    <n v="14000"/>
    <s v="Isabel Coixet"/>
    <s v="Isabel Coixet"/>
    <s v="Emily Mortimer"/>
    <s v="United Kingdom"/>
    <n v="5400000"/>
    <n v="12062146"/>
    <n v="14995250.453692371"/>
    <n v="223.37307407407408"/>
    <n v="4921316.19747042"/>
    <s v="Diagonal TV"/>
    <n v="113"/>
  </r>
  <r>
    <s v="Mary Shelley"/>
    <x v="8"/>
    <x v="5"/>
    <x v="37"/>
    <n v="245.1"/>
    <s v="July 5, 2018 (Australia)"/>
    <x v="16"/>
    <n v="14000"/>
    <s v="Haifaa Al-Mansour"/>
    <s v="Emma Jensen"/>
    <s v="Elle Fanning"/>
    <s v="United Kingdom"/>
    <n v="0"/>
    <n v="2096600"/>
    <n v="2606421.9502243982"/>
    <n v="0"/>
    <n v="855405.95675234601"/>
    <s v="BFI Film Fund"/>
    <n v="120"/>
  </r>
  <r>
    <s v="A Bad Moms Christmas"/>
    <x v="0"/>
    <x v="3"/>
    <x v="37"/>
    <n v="245.1"/>
    <s v="November 1, 2017 (United States)"/>
    <x v="41"/>
    <n v="46000"/>
    <s v="Jon Lucas"/>
    <s v="Jon Lucas"/>
    <s v="Mila Kunis"/>
    <s v="United States"/>
    <n v="28000000"/>
    <n v="130560428"/>
    <n v="162308292.17299062"/>
    <n v="466.28724285714281"/>
    <n v="53268228.478172176"/>
    <s v="Huayi Brothers Media"/>
    <n v="104"/>
  </r>
  <r>
    <s v="Loveless"/>
    <x v="0"/>
    <x v="0"/>
    <x v="37"/>
    <n v="245.1"/>
    <s v="June 1, 2017 (Russia)"/>
    <x v="37"/>
    <n v="31000"/>
    <s v="Andrey Zvyagintsev"/>
    <s v="Oleg Negin"/>
    <s v="Maryana Spivak"/>
    <s v="Russia"/>
    <n v="0"/>
    <n v="3925992"/>
    <n v="4880659.9853121173"/>
    <n v="0"/>
    <n v="1601791.9216646266"/>
    <s v="Non-Stop Productions"/>
    <n v="127"/>
  </r>
  <r>
    <s v="Captain Underpants: The First Epic Movie"/>
    <x v="1"/>
    <x v="10"/>
    <x v="37"/>
    <n v="245.1"/>
    <s v="June 2, 2017 (United States)"/>
    <x v="19"/>
    <n v="26000"/>
    <s v="David Soren"/>
    <s v="Nicholas Stoller"/>
    <s v="Kevin Hart"/>
    <s v="United States"/>
    <n v="38000000"/>
    <n v="125427681"/>
    <n v="155927435.33537331"/>
    <n v="330.07284473684206"/>
    <n v="51174084.455324359"/>
    <s v="DreamWorks Animation"/>
    <n v="89"/>
  </r>
  <r>
    <s v="Beatriz at Dinner"/>
    <x v="0"/>
    <x v="3"/>
    <x v="37"/>
    <n v="245.1"/>
    <s v="June 9, 2017 (United States)"/>
    <x v="22"/>
    <n v="9300"/>
    <s v="Miguel Arteta"/>
    <s v="Mike White"/>
    <s v="Salma Hayek"/>
    <s v="United States"/>
    <n v="0"/>
    <n v="7425391"/>
    <n v="9230994.0338637289"/>
    <n v="0"/>
    <n v="3029535.2917176662"/>
    <s v="BRON Studios"/>
    <n v="82"/>
  </r>
  <r>
    <s v="Wish Upon"/>
    <x v="8"/>
    <x v="0"/>
    <x v="37"/>
    <n v="245.1"/>
    <s v="July 14, 2017 (United States)"/>
    <x v="18"/>
    <n v="19000"/>
    <s v="John R. Leonetti"/>
    <s v="Barbara Marshall"/>
    <s v="Joey King"/>
    <s v="United States"/>
    <n v="12000000"/>
    <n v="23468586"/>
    <n v="29175349.46634027"/>
    <n v="195.57155"/>
    <n v="9575106.4871481024"/>
    <s v="Broad Green Pictures"/>
    <n v="90"/>
  </r>
  <r>
    <s v="Super Dark Times"/>
    <x v="4"/>
    <x v="6"/>
    <x v="37"/>
    <n v="245.1"/>
    <s v="September 29, 2017 (United States)"/>
    <x v="14"/>
    <n v="21000"/>
    <s v="Kevin Phillips"/>
    <s v="Ben Collins"/>
    <s v="Owen Campbell"/>
    <s v="United States"/>
    <n v="0"/>
    <n v="33109"/>
    <n v="41159.984904120764"/>
    <n v="0"/>
    <n v="13508.363933088534"/>
    <s v="Ways &amp; Means"/>
    <n v="103"/>
  </r>
  <r>
    <s v="Blade of the Immortal"/>
    <x v="0"/>
    <x v="2"/>
    <x v="37"/>
    <n v="245.1"/>
    <s v="November 3, 2017 (United States)"/>
    <x v="8"/>
    <n v="16000"/>
    <s v="Takashi Miike"/>
    <s v="Hiroaki Samura"/>
    <s v="Takuya Kimura"/>
    <s v="Japan"/>
    <n v="0"/>
    <n v="7162617"/>
    <n v="8904322.317013463"/>
    <n v="0"/>
    <n v="2922324.3574051405"/>
    <s v="Warner Bros."/>
    <n v="140"/>
  </r>
  <r>
    <s v="Journey's End"/>
    <x v="0"/>
    <x v="0"/>
    <x v="37"/>
    <n v="245.1"/>
    <s v="February 2, 2018 (United Kingdom)"/>
    <x v="17"/>
    <n v="8500"/>
    <s v="Saul Dibb"/>
    <s v="Simon Reade"/>
    <s v="Paul Bettany"/>
    <s v="United Kingdom"/>
    <n v="0"/>
    <n v="970809"/>
    <n v="1206876.794369645"/>
    <n v="0"/>
    <n v="396086.90330477356"/>
    <s v="Fluidity Films"/>
    <n v="107"/>
  </r>
  <r>
    <s v="Godard Mon Amour"/>
    <x v="0"/>
    <x v="5"/>
    <x v="37"/>
    <n v="245.1"/>
    <s v="September 13, 2017 (France)"/>
    <x v="14"/>
    <n v="4900"/>
    <s v="Michel Hazanavicius"/>
    <s v="Michel Hazanavicius"/>
    <s v="Louis Garrel"/>
    <s v="France"/>
    <n v="0"/>
    <n v="1332204"/>
    <n v="1656150.7906976745"/>
    <n v="0"/>
    <n v="543534.8837209302"/>
    <s v="Les Compagnons du CinÃ©ma"/>
    <n v="107"/>
  </r>
  <r>
    <s v="Marshall"/>
    <x v="8"/>
    <x v="5"/>
    <x v="37"/>
    <n v="245.1"/>
    <s v="October 13, 2017 (United States)"/>
    <x v="4"/>
    <n v="22000"/>
    <s v="Reginald Hudlin"/>
    <s v="Michael Koskoff"/>
    <s v="Chadwick Boseman"/>
    <s v="United States"/>
    <n v="12000000"/>
    <n v="10116816"/>
    <n v="12576882.232558139"/>
    <n v="84.30680000000001"/>
    <n v="4127627.9069767441"/>
    <s v="Chestnut Ridge Productions"/>
    <n v="118"/>
  </r>
  <r>
    <s v="BPM (Beats Per Minute)"/>
    <x v="4"/>
    <x v="0"/>
    <x v="37"/>
    <n v="245.1"/>
    <s v="October 20, 2017 (United States)"/>
    <x v="34"/>
    <n v="14000"/>
    <s v="Robin Campillo"/>
    <s v="Robin Campillo"/>
    <s v="Nahuel PÃ©rez Biscayart"/>
    <s v="France"/>
    <n v="0"/>
    <n v="7704369"/>
    <n v="9577810.013463892"/>
    <n v="0"/>
    <n v="3143357.405140759"/>
    <s v="Les Films de Pierre"/>
    <n v="143"/>
  </r>
  <r>
    <s v="Lean on Pete"/>
    <x v="0"/>
    <x v="1"/>
    <x v="37"/>
    <n v="245.1"/>
    <s v="April 6, 2018 (United States)"/>
    <x v="13"/>
    <n v="12000"/>
    <s v="Andrew Haigh"/>
    <s v="Andrew Haigh"/>
    <s v="Charlie Plummer"/>
    <s v="United Kingdom"/>
    <n v="0"/>
    <n v="2443584"/>
    <n v="3037780.6805385556"/>
    <n v="0"/>
    <n v="996974.29620563029"/>
    <s v="Film4"/>
    <n v="121"/>
  </r>
  <r>
    <s v="Memoir of a Murderer"/>
    <x v="4"/>
    <x v="2"/>
    <x v="37"/>
    <n v="245.1"/>
    <s v="September 8, 2017 (United States)"/>
    <x v="13"/>
    <n v="7300"/>
    <s v="Shin-yeon Won"/>
    <s v="Jo-yun Hwang"/>
    <s v="Sol Kyung-gu"/>
    <s v="South Korea"/>
    <n v="0"/>
    <n v="19015346"/>
    <n v="23639232.665034678"/>
    <n v="0"/>
    <n v="7758199.1024071807"/>
    <s v="Green Fish Pictures"/>
    <n v="118"/>
  </r>
  <r>
    <s v="Take Me"/>
    <x v="11"/>
    <x v="3"/>
    <x v="37"/>
    <n v="245.1"/>
    <s v="May 5, 2017 (United States)"/>
    <x v="10"/>
    <n v="4900"/>
    <s v="Pat Healy"/>
    <s v="Mike Makowsky"/>
    <s v="Pat Healy"/>
    <s v="United States"/>
    <n v="0"/>
    <n v="2583"/>
    <n v="3211.097919216646"/>
    <n v="0"/>
    <n v="1053.8555691554468"/>
    <s v="Duplass Brothers Productions"/>
    <n v="83"/>
  </r>
  <r>
    <s v="The Last Movie Star"/>
    <x v="0"/>
    <x v="0"/>
    <x v="37"/>
    <n v="245.1"/>
    <s v="March 30, 2018 (United States)"/>
    <x v="9"/>
    <n v="3700"/>
    <s v="Adam Rifkin"/>
    <s v="Adam Rifkin"/>
    <s v="Burt Reynolds"/>
    <s v="United States"/>
    <n v="0"/>
    <n v="14410"/>
    <n v="17914.022847817218"/>
    <n v="0"/>
    <n v="5879.232966136271"/>
    <s v="Broken Twig Productions Inc."/>
    <n v="94"/>
  </r>
  <r>
    <s v="On Chesil Beach"/>
    <x v="0"/>
    <x v="0"/>
    <x v="37"/>
    <n v="245.1"/>
    <s v="May 18, 2018 (United States)"/>
    <x v="21"/>
    <n v="10000"/>
    <s v="Dominic Cooke"/>
    <s v="Ian McEwan"/>
    <s v="Billy Howle"/>
    <s v="United Kingdom"/>
    <n v="0"/>
    <n v="3338249"/>
    <n v="4149997.8388412893"/>
    <n v="0"/>
    <n v="1361994.6960424315"/>
    <s v="BBC Films"/>
    <n v="110"/>
  </r>
  <r>
    <s v="Breath"/>
    <x v="11"/>
    <x v="1"/>
    <x v="37"/>
    <n v="245.1"/>
    <s v="May 3, 2018 (Australia)"/>
    <x v="17"/>
    <n v="3000"/>
    <s v="Simon Baker"/>
    <s v="Gerard Lee"/>
    <s v="Samson Coulter"/>
    <s v="Australia"/>
    <n v="0"/>
    <n v="3322479"/>
    <n v="4130393.1101591187"/>
    <n v="0"/>
    <n v="1355560.5875152999"/>
    <s v="Gran Via Productions"/>
    <n v="115"/>
  </r>
  <r>
    <s v="The Villainess"/>
    <x v="4"/>
    <x v="2"/>
    <x v="37"/>
    <n v="245.1"/>
    <s v="June 8, 2017 (South Korea)"/>
    <x v="17"/>
    <n v="13000"/>
    <s v="Byung-gil Jung"/>
    <s v="Byeong-sik Jung"/>
    <s v="Kim Ok-bin"/>
    <s v="South Korea"/>
    <n v="0"/>
    <n v="8737458"/>
    <n v="10862111.189718481"/>
    <n v="0"/>
    <n v="3564854.3451652387"/>
    <s v="Apeitda"/>
    <n v="124"/>
  </r>
  <r>
    <s v="How to Talk to Girls at Parties"/>
    <x v="0"/>
    <x v="3"/>
    <x v="37"/>
    <n v="245.1"/>
    <s v="May 25, 2018 (United States)"/>
    <x v="46"/>
    <n v="10000"/>
    <s v="John Cameron Mitchell"/>
    <s v="Philippa Goslett"/>
    <s v="Elle Fanning"/>
    <s v="United Kingdom"/>
    <n v="0"/>
    <n v="385733"/>
    <n v="479530.17176662583"/>
    <n v="0"/>
    <n v="157377.80497756018"/>
    <s v="Cross City Sales"/>
    <n v="102"/>
  </r>
  <r>
    <s v="Amityville: The Awakening"/>
    <x v="8"/>
    <x v="4"/>
    <x v="37"/>
    <n v="245.1"/>
    <s v="October 12, 2017 (United States)"/>
    <x v="25"/>
    <n v="13000"/>
    <s v="Franck Khalfoun"/>
    <s v="Franck Khalfoun"/>
    <s v="Jennifer Jason Leigh"/>
    <s v="United States"/>
    <n v="0"/>
    <n v="8481997"/>
    <n v="10544530.746226029"/>
    <n v="0"/>
    <n v="3460627.0909832721"/>
    <s v="Dimension Films"/>
    <n v="87"/>
  </r>
  <r>
    <s v="The Resurrection of Gavin Stone"/>
    <x v="1"/>
    <x v="3"/>
    <x v="37"/>
    <n v="245.1"/>
    <s v="January 20, 2017 (United States)"/>
    <x v="21"/>
    <n v="2000"/>
    <s v="Dallas Jenkins"/>
    <s v="Andrea Gyertson Nasfell"/>
    <s v="Brett Dalton"/>
    <s v="United States"/>
    <n v="2000000"/>
    <n v="2308355"/>
    <n v="2869668.5781313749"/>
    <n v="115.41775000000001"/>
    <n v="941801.3055895553"/>
    <s v="Blumhouse Productions"/>
    <n v="91"/>
  </r>
  <r>
    <s v="The Bye Bye Man"/>
    <x v="8"/>
    <x v="0"/>
    <x v="37"/>
    <n v="245.1"/>
    <s v="January 13, 2017 (United States)"/>
    <x v="29"/>
    <n v="23000"/>
    <s v="Stacy Title"/>
    <s v="Jonathan Penner"/>
    <s v="Douglas Smith"/>
    <s v="United States"/>
    <n v="7400000"/>
    <n v="29874280"/>
    <n v="37138690.80375357"/>
    <n v="403.70648648648648"/>
    <n v="12188608.731130151"/>
    <s v="Huayi Brothers Media"/>
    <n v="96"/>
  </r>
  <r>
    <s v="Along With the Gods: The Two Worlds"/>
    <x v="4"/>
    <x v="2"/>
    <x v="37"/>
    <n v="245.1"/>
    <s v="December 20, 2017 (South Korea)"/>
    <x v="4"/>
    <n v="13000"/>
    <s v="Yong-hwa Kim"/>
    <s v="Ho-min Ju"/>
    <s v="Ha Jung-woo"/>
    <s v="South Korea"/>
    <n v="0"/>
    <n v="109383972"/>
    <n v="135982440.91554466"/>
    <n v="0"/>
    <n v="44628303.549571604"/>
    <s v="Dexter Studios"/>
    <n v="139"/>
  </r>
  <r>
    <s v="A Quiet Place"/>
    <x v="8"/>
    <x v="0"/>
    <x v="38"/>
    <n v="251.1"/>
    <s v="April 6, 2018 (United States)"/>
    <x v="24"/>
    <n v="456000"/>
    <s v="John Krasinski"/>
    <s v="Bryan Woods"/>
    <s v="Emily Blunt"/>
    <s v="United States"/>
    <n v="17000000"/>
    <n v="350320413"/>
    <n v="425100079.01672637"/>
    <n v="2060.7083117647057"/>
    <n v="139514302.27001193"/>
    <s v="Paramount Pictures"/>
    <n v="90"/>
  </r>
  <r>
    <s v="Avengers: Infinity War"/>
    <x v="8"/>
    <x v="2"/>
    <x v="38"/>
    <n v="251.1"/>
    <s v="April 27, 2018 (United States)"/>
    <x v="0"/>
    <n v="897000"/>
    <s v="Anthony Russo"/>
    <s v="Christopher Markus"/>
    <s v="Robert Downey Jr."/>
    <s v="United States"/>
    <n v="321000000"/>
    <n v="2048359754"/>
    <n v="2485604209.6527281"/>
    <n v="638.11830342679127"/>
    <n v="815754581.44165671"/>
    <s v="Marvel Studios"/>
    <n v="149"/>
  </r>
  <r>
    <s v="Deadpool 2"/>
    <x v="0"/>
    <x v="2"/>
    <x v="38"/>
    <n v="251.1"/>
    <s v="May 18, 2018 (United States)"/>
    <x v="3"/>
    <n v="505000"/>
    <s v="David Leitch"/>
    <s v="Rhett Reese"/>
    <s v="Ryan Reynolds"/>
    <s v="Canada"/>
    <n v="110000000"/>
    <n v="786470484"/>
    <n v="954351081.14217436"/>
    <n v="714.97316727272732"/>
    <n v="313210069.29510152"/>
    <s v="Twentieth Century Fox"/>
    <n v="119"/>
  </r>
  <r>
    <s v="Bohemian Rhapsody"/>
    <x v="8"/>
    <x v="5"/>
    <x v="38"/>
    <n v="251.1"/>
    <s v="November 2, 2018 (United States)"/>
    <x v="6"/>
    <n v="476000"/>
    <s v="Bryan Singer"/>
    <s v="Anthony McCarten"/>
    <s v="Rami Malek"/>
    <s v="United Kingdom"/>
    <n v="52000000"/>
    <n v="911902649"/>
    <n v="1106558092.9920349"/>
    <n v="1753.6589403846153"/>
    <n v="363163141.7761848"/>
    <s v="Twentieth Century Fox"/>
    <n v="134"/>
  </r>
  <r>
    <s v="Black Panther"/>
    <x v="8"/>
    <x v="2"/>
    <x v="38"/>
    <n v="251.1"/>
    <s v="February 16, 2018 (United States)"/>
    <x v="4"/>
    <n v="661000"/>
    <s v="Ryan Coogler"/>
    <s v="Ryan Coogler"/>
    <s v="Chadwick Boseman"/>
    <s v="United States"/>
    <n v="200000000"/>
    <n v="1347597973"/>
    <n v="1635257277.4715252"/>
    <n v="673.79898650000007"/>
    <n v="536677806.84986061"/>
    <s v="Marvel Studios"/>
    <n v="134"/>
  </r>
  <r>
    <s v="Hereditary"/>
    <x v="0"/>
    <x v="0"/>
    <x v="38"/>
    <n v="251.1"/>
    <s v="June 8, 2018 (United States)"/>
    <x v="4"/>
    <n v="259000"/>
    <s v="Ari Aster"/>
    <s v="Ari Aster"/>
    <s v="Toni Collette"/>
    <s v="United States"/>
    <n v="10000000"/>
    <n v="80239658"/>
    <n v="97367677.389884502"/>
    <n v="802.39657999999986"/>
    <n v="31955260.055754676"/>
    <s v="PalmStar Media"/>
    <n v="127"/>
  </r>
  <r>
    <s v="A Simple Favor"/>
    <x v="0"/>
    <x v="3"/>
    <x v="38"/>
    <n v="251.1"/>
    <s v="September 14, 2018 (United States)"/>
    <x v="8"/>
    <n v="136000"/>
    <s v="Paul Feig"/>
    <s v="Darcey Bell"/>
    <s v="Anna Kendrick"/>
    <s v="Canada"/>
    <n v="20000000"/>
    <n v="97644617"/>
    <n v="118487912.38510554"/>
    <n v="488.22308500000003"/>
    <n v="38886745.121465549"/>
    <s v="BRON Studios"/>
    <n v="117"/>
  </r>
  <r>
    <s v="Aquaman"/>
    <x v="8"/>
    <x v="2"/>
    <x v="38"/>
    <n v="251.1"/>
    <s v="December 21, 2018 (United States)"/>
    <x v="15"/>
    <n v="404000"/>
    <s v="James Wan"/>
    <s v="David Leslie Johnson-McGoldrick"/>
    <s v="Jason Momoa"/>
    <s v="United States"/>
    <n v="160000000"/>
    <n v="1148485886"/>
    <n v="1393642570.5463958"/>
    <n v="717.80367875000002"/>
    <n v="457381874.1537236"/>
    <s v="Warner Bros."/>
    <n v="143"/>
  </r>
  <r>
    <s v="Ready Player One"/>
    <x v="8"/>
    <x v="2"/>
    <x v="38"/>
    <n v="251.1"/>
    <s v="March 29, 2018 (United States)"/>
    <x v="34"/>
    <n v="388000"/>
    <s v="Steven Spielberg"/>
    <s v="Zak Penn"/>
    <s v="Tye Sheridan"/>
    <s v="United States"/>
    <n v="175000000"/>
    <n v="582893671"/>
    <n v="707318604.35563517"/>
    <n v="333.08209771428568"/>
    <n v="232136069.69334924"/>
    <s v="Warner Bros."/>
    <n v="140"/>
  </r>
  <r>
    <s v="Spider-Man: Into the Spider-Verse"/>
    <x v="1"/>
    <x v="10"/>
    <x v="38"/>
    <n v="251.1"/>
    <s v="December 14, 2018 (United States)"/>
    <x v="0"/>
    <n v="411000"/>
    <s v="Bob Persichetti"/>
    <s v="Phil Lord"/>
    <s v="Shameik Moore"/>
    <s v="United States"/>
    <n v="90000000"/>
    <n v="375540831"/>
    <n v="455704066.9283154"/>
    <n v="417.26758999999998"/>
    <n v="149558275.98566309"/>
    <s v="Sony Pictures Entertainment (SPE)"/>
    <n v="117"/>
  </r>
  <r>
    <s v="Mission: Impossible - Fallout"/>
    <x v="8"/>
    <x v="2"/>
    <x v="38"/>
    <n v="251.1"/>
    <s v="July 27, 2018 (United States)"/>
    <x v="3"/>
    <n v="303000"/>
    <s v="Christopher McQuarrie"/>
    <s v="Bruce Geller"/>
    <s v="Tom Cruise"/>
    <s v="United States"/>
    <n v="178000000"/>
    <n v="791657398"/>
    <n v="960645197.8120271"/>
    <n v="444.75134719101123"/>
    <n v="315275745.91796094"/>
    <s v="Paramount Pictures"/>
    <n v="147"/>
  </r>
  <r>
    <s v="Venom"/>
    <x v="8"/>
    <x v="2"/>
    <x v="38"/>
    <n v="251.1"/>
    <s v="October 5, 2018 (United States)"/>
    <x v="17"/>
    <n v="387000"/>
    <s v="Ruben Fleischer"/>
    <s v="Jeff Pinkner"/>
    <s v="Tom Hardy"/>
    <s v="China"/>
    <n v="100000000"/>
    <n v="856085151"/>
    <n v="1038825748.7443249"/>
    <n v="856.08515100000011"/>
    <n v="340933951.01553166"/>
    <s v="Avi Arad Productions"/>
    <n v="112"/>
  </r>
  <r>
    <s v="Green Book"/>
    <x v="8"/>
    <x v="5"/>
    <x v="38"/>
    <n v="251.1"/>
    <s v="November 16, 2018 (United States)"/>
    <x v="7"/>
    <n v="414000"/>
    <s v="Peter Farrelly"/>
    <s v="Nick Vallelonga"/>
    <s v="Viggo Mortensen"/>
    <s v="United States"/>
    <n v="23000000"/>
    <n v="321752656"/>
    <n v="390434226.53604138"/>
    <n v="1398.9245913043478"/>
    <n v="128137258.46276383"/>
    <s v="Participant"/>
    <n v="130"/>
  </r>
  <r>
    <s v="Crazy Rich Asians"/>
    <x v="8"/>
    <x v="3"/>
    <x v="38"/>
    <n v="251.1"/>
    <s v="August 15, 2018 (United States)"/>
    <x v="15"/>
    <n v="152000"/>
    <s v="Jon M. Chu"/>
    <s v="Peter Chiarelli"/>
    <s v="Constance Wu"/>
    <s v="United States"/>
    <n v="30000000"/>
    <n v="238539198"/>
    <n v="289457959.50059736"/>
    <n v="795.13065999999992"/>
    <n v="94997689.366786137"/>
    <s v="Warner Bros."/>
    <n v="120"/>
  </r>
  <r>
    <s v="Ant-Man and the Wasp"/>
    <x v="8"/>
    <x v="2"/>
    <x v="38"/>
    <n v="251.1"/>
    <s v="July 6, 2018 (United States)"/>
    <x v="9"/>
    <n v="333000"/>
    <s v="Peyton Reed"/>
    <s v="Chris McKenna"/>
    <s v="Paul Rudd"/>
    <s v="United States"/>
    <n v="162000000"/>
    <n v="622674139"/>
    <n v="755590641.78932691"/>
    <n v="384.3667524691358"/>
    <n v="247978549.98008761"/>
    <s v="Marvel Studios"/>
    <n v="118"/>
  </r>
  <r>
    <s v="BlacKkKlansman"/>
    <x v="0"/>
    <x v="5"/>
    <x v="38"/>
    <n v="251.1"/>
    <s v="August 10, 2018 (United States)"/>
    <x v="24"/>
    <n v="236000"/>
    <s v="Spike Lee"/>
    <s v="Charlie Wachtel"/>
    <s v="John David Washington"/>
    <s v="United States"/>
    <n v="15000000"/>
    <n v="93413709"/>
    <n v="113353871.49462365"/>
    <n v="622.75806"/>
    <n v="37201795.698924728"/>
    <s v="Focus Features"/>
    <n v="135"/>
  </r>
  <r>
    <s v="The Predator"/>
    <x v="0"/>
    <x v="2"/>
    <x v="38"/>
    <n v="251.1"/>
    <s v="September 14, 2018 (United States)"/>
    <x v="11"/>
    <n v="120000"/>
    <s v="Shane Black"/>
    <s v="Fred Dekker"/>
    <s v="Boyd Holbrook"/>
    <s v="United States"/>
    <n v="88000000"/>
    <n v="160542134"/>
    <n v="194811581.95858222"/>
    <n v="182.43424318181818"/>
    <n v="63935537.236160889"/>
    <s v="Twentieth Century Fox"/>
    <n v="107"/>
  </r>
  <r>
    <s v="White Boy Rick"/>
    <x v="0"/>
    <x v="6"/>
    <x v="38"/>
    <n v="251.1"/>
    <s v="September 14, 2018 (United States)"/>
    <x v="16"/>
    <n v="33000"/>
    <s v="Yann Demange"/>
    <s v="Andy Weiss"/>
    <s v="Matthew McConaughey"/>
    <s v="United States"/>
    <n v="29000000"/>
    <n v="25957482"/>
    <n v="31498386.162485063"/>
    <n v="89.508558620689655"/>
    <n v="10337507.765830345"/>
    <s v="LBI Productions"/>
    <n v="111"/>
  </r>
  <r>
    <s v="Solo: A Star Wars Story"/>
    <x v="8"/>
    <x v="2"/>
    <x v="38"/>
    <n v="251.1"/>
    <s v="May 25, 2018 (United States)"/>
    <x v="15"/>
    <n v="306000"/>
    <s v="Ron Howard"/>
    <s v="Jonathan Kasdan"/>
    <s v="Alden Ehrenreich"/>
    <s v="United States"/>
    <n v="275000000"/>
    <n v="392924807"/>
    <n v="476798839.87614495"/>
    <n v="142.88174799999999"/>
    <n v="156481404.61967343"/>
    <s v="Lucasfilm"/>
    <n v="135"/>
  </r>
  <r>
    <s v="Midnight Sun"/>
    <x v="8"/>
    <x v="0"/>
    <x v="38"/>
    <n v="251.1"/>
    <s v="March 23, 2018 (United States)"/>
    <x v="14"/>
    <n v="26000"/>
    <s v="Scott Speer"/>
    <s v="Kenji Bando"/>
    <s v="Bella Thorne"/>
    <s v="United States"/>
    <n v="2800000"/>
    <n v="27365467"/>
    <n v="33206920.72839506"/>
    <n v="977.33810714285721"/>
    <n v="10898234.567901233"/>
    <s v="Boies / Schiller Film Group"/>
    <n v="91"/>
  </r>
  <r>
    <s v="Under the Silver Lake"/>
    <x v="0"/>
    <x v="6"/>
    <x v="38"/>
    <n v="251.1"/>
    <s v="April 19, 2019 (United States)"/>
    <x v="16"/>
    <n v="36000"/>
    <s v="David Robert Mitchell"/>
    <s v="David Robert Mitchell"/>
    <s v="Andrew Garfield"/>
    <s v="United States"/>
    <n v="8500000"/>
    <n v="2053469"/>
    <n v="2491804.079251294"/>
    <n v="24.158458823529411"/>
    <n v="817789.32696136995"/>
    <s v="Vendian Entertainment"/>
    <n v="139"/>
  </r>
  <r>
    <s v="Den of Thieves"/>
    <x v="0"/>
    <x v="2"/>
    <x v="38"/>
    <n v="251.1"/>
    <s v="January 19, 2018 (United States)"/>
    <x v="9"/>
    <n v="99000"/>
    <s v="Christian Gudegast"/>
    <s v="Christian Gudegast"/>
    <s v="Gerard Butler"/>
    <s v="United States"/>
    <n v="30000000"/>
    <n v="80509622"/>
    <n v="97695268.113898844"/>
    <n v="268.36540666666667"/>
    <n v="32062772.600557547"/>
    <s v="STX Films"/>
    <n v="140"/>
  </r>
  <r>
    <s v="Annihilation"/>
    <x v="0"/>
    <x v="1"/>
    <x v="38"/>
    <n v="251.1"/>
    <s v="February 23, 2018 (United States)"/>
    <x v="8"/>
    <n v="292000"/>
    <s v="Alex Garland"/>
    <s v="Alex Garland"/>
    <s v="Natalie Portman"/>
    <s v="United Kingdom"/>
    <n v="40000000"/>
    <n v="43070915"/>
    <n v="52264865.792512938"/>
    <n v="107.67728750000001"/>
    <n v="17152893.269613698"/>
    <s v="Paramount Pictures"/>
    <n v="115"/>
  </r>
  <r>
    <s v="Red Sparrow"/>
    <x v="0"/>
    <x v="2"/>
    <x v="38"/>
    <n v="251.1"/>
    <s v="March 2, 2018 (United States)"/>
    <x v="14"/>
    <n v="173000"/>
    <s v="Francis Lawrence"/>
    <s v="Justin Haythe"/>
    <s v="Jennifer Lawrence"/>
    <s v="United States"/>
    <n v="69000000"/>
    <n v="151572634"/>
    <n v="183927445.55874154"/>
    <n v="219.67048405797104"/>
    <n v="60363454.400637195"/>
    <s v="Chernin Entertainment"/>
    <n v="140"/>
  </r>
  <r>
    <s v="A Star Is Born"/>
    <x v="0"/>
    <x v="0"/>
    <x v="38"/>
    <n v="251.1"/>
    <s v="October 5, 2018 (United States)"/>
    <x v="37"/>
    <n v="350000"/>
    <s v="Bradley Cooper"/>
    <s v="Eric Roth"/>
    <s v="Lady Gaga"/>
    <s v="United States"/>
    <n v="36000000"/>
    <n v="436188866"/>
    <n v="529298078.33612108"/>
    <n v="1211.6357388888889"/>
    <n v="173711217.04500198"/>
    <s v="Warner Bros. Pictures"/>
    <n v="136"/>
  </r>
  <r>
    <s v="Mamma Mia! Here We Go Again"/>
    <x v="8"/>
    <x v="3"/>
    <x v="38"/>
    <n v="251.1"/>
    <s v="July 20, 2018 (United States)"/>
    <x v="14"/>
    <n v="85000"/>
    <s v="Ol Parker"/>
    <s v="Ol Parker"/>
    <s v="Lily James"/>
    <s v="United Kingdom"/>
    <n v="75000000"/>
    <n v="395618157"/>
    <n v="480067114.44802868"/>
    <n v="527.49087599999996"/>
    <n v="157554025.08960572"/>
    <s v="Universal Pictures"/>
    <n v="114"/>
  </r>
  <r>
    <s v="Death Wish"/>
    <x v="0"/>
    <x v="2"/>
    <x v="38"/>
    <n v="251.1"/>
    <s v="March 2, 2018 (United States)"/>
    <x v="21"/>
    <n v="67000"/>
    <s v="Eli Roth"/>
    <s v="Joe Carnahan"/>
    <s v="Bruce Willis"/>
    <s v="United States"/>
    <n v="30000000"/>
    <n v="49562710"/>
    <n v="60142404.368777379"/>
    <n v="165.20903333333334"/>
    <n v="19738235.762644365"/>
    <s v="Cave 76"/>
    <n v="107"/>
  </r>
  <r>
    <s v="Instant Family"/>
    <x v="8"/>
    <x v="3"/>
    <x v="38"/>
    <n v="251.1"/>
    <s v="November 16, 2018 (United States)"/>
    <x v="4"/>
    <n v="97000"/>
    <s v="Sean Anders"/>
    <s v="Sean Anders"/>
    <s v="Mark Wahlberg"/>
    <s v="United States"/>
    <n v="48000000"/>
    <n v="120556201"/>
    <n v="146290220.80724812"/>
    <n v="251.15875208333333"/>
    <n v="48011230.983671844"/>
    <s v="Closest to the Hole Productions"/>
    <n v="118"/>
  </r>
  <r>
    <s v="Jurassic World: Fallen Kingdom"/>
    <x v="8"/>
    <x v="2"/>
    <x v="38"/>
    <n v="251.1"/>
    <s v="June 22, 2018 (United States)"/>
    <x v="19"/>
    <n v="277000"/>
    <s v="J.A. Bayona"/>
    <s v="Derek Connolly"/>
    <s v="Chris Pratt"/>
    <s v="United States"/>
    <n v="170000000"/>
    <n v="1310466296"/>
    <n v="1590199444.0111508"/>
    <n v="770.8625270588235"/>
    <n v="521890201.51334125"/>
    <s v="Universal Pictures"/>
    <n v="128"/>
  </r>
  <r>
    <s v="Eighth Grade"/>
    <x v="0"/>
    <x v="3"/>
    <x v="38"/>
    <n v="251.1"/>
    <s v="August 3, 2018 (United States)"/>
    <x v="34"/>
    <n v="68000"/>
    <s v="Bo Burnham"/>
    <s v="Bo Burnham"/>
    <s v="Elsie Fisher"/>
    <s v="United States"/>
    <n v="2000000"/>
    <n v="14347433"/>
    <n v="17410047.133014735"/>
    <n v="717.37165000000005"/>
    <n v="5713832.3377140574"/>
    <s v="A24"/>
    <n v="93"/>
  </r>
  <r>
    <s v="Ocean's Eight"/>
    <x v="8"/>
    <x v="2"/>
    <x v="38"/>
    <n v="251.1"/>
    <s v="June 8, 2018 (United States)"/>
    <x v="21"/>
    <n v="197000"/>
    <s v="Gary Ross"/>
    <s v="Gary Ross"/>
    <s v="Sandra Bullock"/>
    <s v="United States"/>
    <n v="70000000"/>
    <n v="297718711"/>
    <n v="361269977.06770211"/>
    <n v="425.31244428571426"/>
    <n v="118565794.90242931"/>
    <s v="Warner Bros."/>
    <n v="110"/>
  </r>
  <r>
    <s v="Suspiria"/>
    <x v="0"/>
    <x v="7"/>
    <x v="38"/>
    <n v="251.1"/>
    <s v="November 2, 2018 (United States)"/>
    <x v="17"/>
    <n v="66000"/>
    <s v="Luca Guadagnino"/>
    <s v="Dario Argento"/>
    <s v="ChloÃ« Grace Moretz"/>
    <s v="Italy"/>
    <n v="20000000"/>
    <n v="7942093"/>
    <n v="9637418.3078454789"/>
    <n v="39.710464999999999"/>
    <n v="3162920.3504579845"/>
    <s v="Frenesy Film Company"/>
    <n v="152"/>
  </r>
  <r>
    <s v="The Favourite"/>
    <x v="0"/>
    <x v="5"/>
    <x v="38"/>
    <n v="251.1"/>
    <s v="December 21, 2018 (United States)"/>
    <x v="24"/>
    <n v="181000"/>
    <s v="Yorgos Lanthimos"/>
    <s v="Deborah Davis"/>
    <s v="Olivia Colman"/>
    <s v="Ireland"/>
    <n v="15000000"/>
    <n v="95918706"/>
    <n v="116393587.08960573"/>
    <n v="639.45803999999998"/>
    <n v="38199405.017921142"/>
    <s v="Fox Searchlight Pictures"/>
    <n v="119"/>
  </r>
  <r>
    <s v="The Meg"/>
    <x v="8"/>
    <x v="2"/>
    <x v="38"/>
    <n v="251.1"/>
    <s v="August 10, 2018 (United States)"/>
    <x v="41"/>
    <n v="157000"/>
    <s v="Jon Turteltaub"/>
    <s v="Dean Georgaris"/>
    <s v="Jason Statham"/>
    <s v="United States"/>
    <n v="130000000"/>
    <n v="530259473"/>
    <n v="643449069.78534448"/>
    <n v="407.89190230769236"/>
    <n v="211174620.86818001"/>
    <s v="Di Bonaventura Pictures"/>
    <n v="113"/>
  </r>
  <r>
    <s v="Mandy"/>
    <x v="4"/>
    <x v="4"/>
    <x v="38"/>
    <n v="251.1"/>
    <s v="September 14, 2018 (United States)"/>
    <x v="16"/>
    <n v="68000"/>
    <s v="Panos Cosmatos"/>
    <s v="Panos Cosmatos"/>
    <s v="Nicolas Cage"/>
    <s v="United Kingdom"/>
    <n v="6000000"/>
    <n v="1555203"/>
    <n v="1887177.8339307047"/>
    <n v="25.92005"/>
    <n v="619356.03345280758"/>
    <s v="SpectreVision"/>
    <n v="121"/>
  </r>
  <r>
    <s v="Sicario: Day of the Soldado"/>
    <x v="0"/>
    <x v="2"/>
    <x v="38"/>
    <n v="251.1"/>
    <s v="June 29, 2018 (United States)"/>
    <x v="12"/>
    <n v="132000"/>
    <s v="Stefano Sollima"/>
    <s v="Taylor Sheridan"/>
    <s v="Benicio Del Toro"/>
    <s v="United States"/>
    <n v="35000000"/>
    <n v="75837743"/>
    <n v="92026126.213062525"/>
    <n v="216.67926571428572"/>
    <n v="30202207.487056948"/>
    <s v="Columbia Pictures"/>
    <n v="122"/>
  </r>
  <r>
    <s v="Fifty Shades Freed"/>
    <x v="0"/>
    <x v="0"/>
    <x v="38"/>
    <n v="251.1"/>
    <s v="February 9, 2018 (United States)"/>
    <x v="54"/>
    <n v="59000"/>
    <s v="James Foley"/>
    <s v="Niall Leonard"/>
    <s v="Dakota Johnson"/>
    <s v="United States"/>
    <n v="55000000"/>
    <n v="371987838"/>
    <n v="451392649.29749101"/>
    <n v="676.3415236363636"/>
    <n v="148143304.65949821"/>
    <s v="Perfect World Pictures"/>
    <n v="105"/>
  </r>
  <r>
    <s v="Halloween"/>
    <x v="0"/>
    <x v="6"/>
    <x v="38"/>
    <n v="251.1"/>
    <s v="October 19, 2018 (United States)"/>
    <x v="16"/>
    <n v="126000"/>
    <s v="David Gordon Green"/>
    <s v="John Carpenter"/>
    <s v="Jamie Lee Curtis"/>
    <s v="United States"/>
    <n v="10000000"/>
    <n v="255614941"/>
    <n v="310178703.79410595"/>
    <n v="2556.14941"/>
    <n v="101798064.91437674"/>
    <s v="Blumhouse Productions"/>
    <n v="106"/>
  </r>
  <r>
    <s v="Incredibles 2"/>
    <x v="1"/>
    <x v="10"/>
    <x v="38"/>
    <n v="251.1"/>
    <s v="June 15, 2018 (United States)"/>
    <x v="37"/>
    <n v="263000"/>
    <s v="Brad Bird"/>
    <s v="Brad Bird"/>
    <s v="Craig T. Nelson"/>
    <s v="United States"/>
    <n v="200000000"/>
    <n v="1244639527"/>
    <n v="1510321242.0426126"/>
    <n v="622.31976350000002"/>
    <n v="495674841.49741137"/>
    <s v="Walt Disney Pictures"/>
    <n v="118"/>
  </r>
  <r>
    <s v="The First Purge"/>
    <x v="0"/>
    <x v="2"/>
    <x v="38"/>
    <n v="251.1"/>
    <s v="July 4, 2018 (United States)"/>
    <x v="33"/>
    <n v="58000"/>
    <s v="Gerard McMurray"/>
    <s v="James DeMonaco"/>
    <s v="Y'lan Noel"/>
    <s v="United States"/>
    <n v="13000000"/>
    <n v="137056262"/>
    <n v="166312397.57626444"/>
    <n v="1054.2789384615385"/>
    <n v="54582342.49303066"/>
    <s v="Blumhouse Productions"/>
    <n v="97"/>
  </r>
  <r>
    <s v="The House That Jack Built"/>
    <x v="0"/>
    <x v="6"/>
    <x v="38"/>
    <n v="251.1"/>
    <s v="October 17, 2018 (Belgium)"/>
    <x v="8"/>
    <n v="64000"/>
    <s v="Lars von Trier"/>
    <s v="Lars von Trier"/>
    <s v="Matt Dillon"/>
    <s v="Denmark"/>
    <n v="0"/>
    <n v="3081913"/>
    <n v="3739780.5300677018"/>
    <n v="0"/>
    <n v="1227364.7949024292"/>
    <s v="Zentropa Entertainments"/>
    <n v="152"/>
  </r>
  <r>
    <s v="Ophelia"/>
    <x v="8"/>
    <x v="0"/>
    <x v="38"/>
    <n v="251.1"/>
    <s v="June 28, 2019 (United States)"/>
    <x v="14"/>
    <n v="8500"/>
    <s v="Claire McCarthy"/>
    <s v="Semi Chellas"/>
    <s v="Daisy Ridley"/>
    <s v="United Kingdom"/>
    <n v="12000000"/>
    <n v="242115"/>
    <n v="293797.05495818396"/>
    <n v="2.0176249999999998"/>
    <n v="96421.744324970132"/>
    <s v="Covert Media"/>
    <n v="106"/>
  </r>
  <r>
    <s v="The Nun"/>
    <x v="0"/>
    <x v="4"/>
    <x v="38"/>
    <n v="251.1"/>
    <s v="September 7, 2018 (United States)"/>
    <x v="11"/>
    <n v="127000"/>
    <s v="Corin Hardy"/>
    <s v="Gary Dauberman"/>
    <s v="DemiÃ¡n Bichir"/>
    <s v="United States"/>
    <n v="22000000"/>
    <n v="365551694"/>
    <n v="443582641.02668256"/>
    <n v="1661.5986090909089"/>
    <n v="145580125.04978096"/>
    <s v="Atomic Monster"/>
    <n v="96"/>
  </r>
  <r>
    <s v="Charlie Says"/>
    <x v="0"/>
    <x v="5"/>
    <x v="38"/>
    <n v="251.1"/>
    <s v="May 17, 2019 (United States)"/>
    <x v="23"/>
    <n v="3500"/>
    <s v="Mary Harron"/>
    <s v="Guinevere Turner"/>
    <s v="Hannah Murray"/>
    <s v="United States"/>
    <n v="0"/>
    <n v="98240"/>
    <n v="119210.38630027877"/>
    <n v="0"/>
    <n v="39123.855037833528"/>
    <s v="Epic Level Entertainment"/>
    <n v="110"/>
  </r>
  <r>
    <s v="The Equalizer 2"/>
    <x v="0"/>
    <x v="2"/>
    <x v="38"/>
    <n v="251.1"/>
    <s v="July 20, 2018 (United States)"/>
    <x v="17"/>
    <n v="141000"/>
    <s v="Antoine Fuqua"/>
    <s v="Richard Wenk"/>
    <s v="Denzel Washington"/>
    <s v="United States"/>
    <n v="62000000"/>
    <n v="190400157"/>
    <n v="231043121.61648744"/>
    <n v="307.09702741935484"/>
    <n v="75826426.523297489"/>
    <s v="Columbia Pictures"/>
    <n v="121"/>
  </r>
  <r>
    <s v="Climax"/>
    <x v="0"/>
    <x v="0"/>
    <x v="38"/>
    <n v="251.1"/>
    <s v="September 19, 2018 (France)"/>
    <x v="9"/>
    <n v="57000"/>
    <s v="Gaspar NoÃ©"/>
    <s v="Gaspar NoÃ©"/>
    <s v="Sofia Boutella"/>
    <s v="France"/>
    <n v="0"/>
    <n v="2027391"/>
    <n v="2460159.4492234169"/>
    <n v="0"/>
    <n v="807403.8231780167"/>
    <s v="Rectangle Productions"/>
    <n v="97"/>
  </r>
  <r>
    <s v="The Commuter"/>
    <x v="8"/>
    <x v="2"/>
    <x v="38"/>
    <n v="251.1"/>
    <s v="January 12, 2018 (United States)"/>
    <x v="21"/>
    <n v="107000"/>
    <s v="Jaume Collet-Serra"/>
    <s v="Byron Willinger"/>
    <s v="Liam Neeson"/>
    <s v="United States"/>
    <n v="30000000"/>
    <n v="119942387"/>
    <n v="145545381.59657505"/>
    <n v="399.80795666666666"/>
    <n v="47766780.96375946"/>
    <s v="StudioCanal"/>
    <n v="104"/>
  </r>
  <r>
    <s v="Game Night"/>
    <x v="0"/>
    <x v="2"/>
    <x v="38"/>
    <n v="251.1"/>
    <s v="February 23, 2018 (United States)"/>
    <x v="15"/>
    <n v="215000"/>
    <s v="John Francis Daley"/>
    <s v="Mark Perez"/>
    <s v="Jason Bateman"/>
    <s v="United States"/>
    <n v="37000000"/>
    <n v="117679066"/>
    <n v="142798930.34727201"/>
    <n v="318.05152972972974"/>
    <n v="46865418.558343284"/>
    <s v="Access Entertainment"/>
    <n v="100"/>
  </r>
  <r>
    <s v="Red Joan"/>
    <x v="0"/>
    <x v="5"/>
    <x v="38"/>
    <n v="251.1"/>
    <s v="April 19, 2019 (United Kingdom)"/>
    <x v="5"/>
    <n v="11000"/>
    <s v="Trevor Nunn"/>
    <s v="Lindsay Shapero"/>
    <s v="Judi Dench"/>
    <s v="United Kingdom"/>
    <n v="0"/>
    <n v="10647493"/>
    <n v="12920315.082039028"/>
    <n v="0"/>
    <n v="4240339.7052966943"/>
    <s v="Trademark Films"/>
    <n v="101"/>
  </r>
  <r>
    <s v="Tag"/>
    <x v="0"/>
    <x v="2"/>
    <x v="38"/>
    <n v="251.1"/>
    <s v="June 15, 2018 (United States)"/>
    <x v="16"/>
    <n v="121000"/>
    <s v="Jeff Tomsic"/>
    <s v="Rob McKittrick"/>
    <s v="Jeremy Renner"/>
    <s v="United States"/>
    <n v="28000000"/>
    <n v="78130625"/>
    <n v="94808448.576264441"/>
    <n v="279.03794642857144"/>
    <n v="31115342.493030664"/>
    <s v="Broken Road Productions"/>
    <n v="100"/>
  </r>
  <r>
    <s v="The Hate U Give"/>
    <x v="8"/>
    <x v="6"/>
    <x v="38"/>
    <n v="251.1"/>
    <s v="October 19, 2018 (United States)"/>
    <x v="24"/>
    <n v="33000"/>
    <s v="George Tillman Jr."/>
    <s v="Audrey Wells"/>
    <s v="Amandla Stenberg"/>
    <s v="United States"/>
    <n v="23000000"/>
    <n v="34934009"/>
    <n v="42391049.551174827"/>
    <n v="151.88699565217391"/>
    <n v="13912389.088012744"/>
    <s v="Fox 2000 Pictures"/>
    <n v="133"/>
  </r>
  <r>
    <s v="Bad Times at the El Royale"/>
    <x v="0"/>
    <x v="6"/>
    <x v="38"/>
    <n v="251.1"/>
    <s v="October 12, 2018 (United States)"/>
    <x v="12"/>
    <n v="135000"/>
    <s v="Drew Goddard"/>
    <s v="Drew Goddard"/>
    <s v="Jeff Bridges"/>
    <s v="United States"/>
    <n v="32000000"/>
    <n v="31882724"/>
    <n v="38688434.897650339"/>
    <n v="99.633512499999995"/>
    <n v="12697221.823974511"/>
    <s v="Goddard Textiles"/>
    <n v="141"/>
  </r>
  <r>
    <s v="Isle of Dogs"/>
    <x v="8"/>
    <x v="10"/>
    <x v="38"/>
    <n v="251.1"/>
    <s v="April 13, 2018 (United States)"/>
    <x v="6"/>
    <n v="147000"/>
    <s v="Wes Anderson"/>
    <s v="Wes Anderson"/>
    <s v="Bryan Cranston"/>
    <s v="Germany"/>
    <n v="0"/>
    <n v="64337744"/>
    <n v="78071328.541616887"/>
    <n v="0"/>
    <n v="25622359.219434489"/>
    <s v="Indian Paintbrush"/>
    <n v="101"/>
  </r>
  <r>
    <s v="Fantastic Beasts: The Crimes of Grindelwald"/>
    <x v="8"/>
    <x v="1"/>
    <x v="38"/>
    <n v="251.1"/>
    <s v="November 16, 2018 (United States)"/>
    <x v="16"/>
    <n v="234000"/>
    <s v="David Yates"/>
    <s v="J.K. Rowling"/>
    <s v="Eddie Redmayne"/>
    <s v="United Kingdom"/>
    <n v="200000000"/>
    <n v="654855901"/>
    <n v="794641947.56949425"/>
    <n v="327.42795050000001"/>
    <n v="260794863.00278771"/>
    <s v="Heyday Films"/>
    <n v="134"/>
  </r>
  <r>
    <s v="Hunter Killer"/>
    <x v="0"/>
    <x v="2"/>
    <x v="38"/>
    <n v="251.1"/>
    <s v="October 26, 2018 (United States)"/>
    <x v="14"/>
    <n v="58000"/>
    <s v="Donovan Marsh"/>
    <s v="Arne Schmidt"/>
    <s v="Gerard Butler"/>
    <s v="United Kingdom"/>
    <n v="40000000"/>
    <n v="31676128"/>
    <n v="38437738.75587415"/>
    <n v="79.19032"/>
    <n v="12614945.440063719"/>
    <s v="Hunter Killer Productions"/>
    <n v="121"/>
  </r>
  <r>
    <s v="The Mule"/>
    <x v="0"/>
    <x v="6"/>
    <x v="38"/>
    <n v="251.1"/>
    <s v="December 14, 2018 (United States)"/>
    <x v="9"/>
    <n v="121000"/>
    <s v="Clint Eastwood"/>
    <s v="Nick Schenk"/>
    <s v="Clint Eastwood"/>
    <s v="United States"/>
    <n v="50000000"/>
    <n v="174804407"/>
    <n v="212118290.77220231"/>
    <n v="349.608814"/>
    <n v="69615454.798884898"/>
    <s v="Warner Bros."/>
    <n v="116"/>
  </r>
  <r>
    <s v="The Clovehitch Killer"/>
    <x v="9"/>
    <x v="6"/>
    <x v="38"/>
    <n v="251.1"/>
    <s v="November 16, 2018 (United States)"/>
    <x v="14"/>
    <n v="21000"/>
    <s v="Duncan Skiles"/>
    <s v="Christopher Ford"/>
    <s v="Dylan McDermott"/>
    <s v="United States"/>
    <n v="0"/>
    <n v="167994"/>
    <n v="203854.12903225806"/>
    <n v="0"/>
    <n v="66903.225806451606"/>
    <s v="End Cue"/>
    <n v="109"/>
  </r>
  <r>
    <s v="Robin Hood"/>
    <x v="8"/>
    <x v="2"/>
    <x v="38"/>
    <n v="251.1"/>
    <s v="November 21, 2018 (United States)"/>
    <x v="11"/>
    <n v="68000"/>
    <s v="Otto Bathurst"/>
    <s v="Ben Chandler"/>
    <s v="Taron Egerton"/>
    <s v="United States"/>
    <n v="100000000"/>
    <n v="86493046"/>
    <n v="104955918.42373556"/>
    <n v="86.493045999999993"/>
    <n v="34445657.506969333"/>
    <s v="Summit Entertainment"/>
    <n v="116"/>
  </r>
  <r>
    <s v="Beautiful Boy"/>
    <x v="0"/>
    <x v="5"/>
    <x v="38"/>
    <n v="251.1"/>
    <s v="October 25, 2018 (Israel)"/>
    <x v="4"/>
    <n v="59000"/>
    <s v="Felix van Groeningen"/>
    <s v="Luke Davies"/>
    <s v="Steve Carell"/>
    <s v="United States"/>
    <n v="25000000"/>
    <n v="16636604"/>
    <n v="20187866.343289524"/>
    <n v="66.546415999999994"/>
    <n v="6625489.4464356825"/>
    <s v="Amazon Studios"/>
    <n v="120"/>
  </r>
  <r>
    <s v="CapharnaÃ¼m"/>
    <x v="0"/>
    <x v="0"/>
    <x v="38"/>
    <n v="251.1"/>
    <s v="September 20, 2018 (Lebanon)"/>
    <x v="0"/>
    <n v="71000"/>
    <s v="Nadine Labaki"/>
    <s v="Nadine Labaki"/>
    <s v="Zain Al Rafeea"/>
    <s v="Lebanon"/>
    <n v="4000000"/>
    <n v="64417003"/>
    <n v="78167506.228992432"/>
    <n v="1610.4250749999999"/>
    <n v="25653923.934687376"/>
    <s v="Mooz Films"/>
    <n v="126"/>
  </r>
  <r>
    <s v="Adrift"/>
    <x v="8"/>
    <x v="2"/>
    <x v="38"/>
    <n v="251.1"/>
    <s v="June 1, 2018 (United States)"/>
    <x v="14"/>
    <n v="50000"/>
    <s v="Baltasar KormÃ¡kur"/>
    <s v="Aaron Kandell"/>
    <s v="Shailene Woodley"/>
    <s v="Hong Kong"/>
    <n v="35000000"/>
    <n v="59945012"/>
    <n v="72740920.575069696"/>
    <n v="171.27146285714286"/>
    <n v="23872963.759458382"/>
    <s v="Huayi Brothers"/>
    <n v="96"/>
  </r>
  <r>
    <s v="Love, Simon"/>
    <x v="8"/>
    <x v="3"/>
    <x v="38"/>
    <n v="251.1"/>
    <s v="March 16, 2018 (United States)"/>
    <x v="37"/>
    <n v="104000"/>
    <s v="Greg Berlanti"/>
    <s v="Becky Albertalli"/>
    <s v="Nick Robinson"/>
    <s v="United States"/>
    <n v="17000000"/>
    <n v="66316289"/>
    <n v="80472215.285941854"/>
    <n v="390.09581764705882"/>
    <n v="26410310.234966148"/>
    <s v="Fox 2000 Pictures"/>
    <n v="110"/>
  </r>
  <r>
    <s v="Mary Poppins Returns"/>
    <x v="1"/>
    <x v="3"/>
    <x v="38"/>
    <n v="251.1"/>
    <s v="December 19, 2018 (United States)"/>
    <x v="17"/>
    <n v="80000"/>
    <s v="Rob Marshall"/>
    <s v="P.L. Travers"/>
    <s v="Emily Blunt"/>
    <s v="United States"/>
    <n v="130000000"/>
    <n v="349546142"/>
    <n v="424160531.53086418"/>
    <n v="268.88164769230769"/>
    <n v="139205950.61728394"/>
    <s v="Lucamar Productions"/>
    <n v="130"/>
  </r>
  <r>
    <s v="Leave No Trace"/>
    <x v="1"/>
    <x v="1"/>
    <x v="38"/>
    <n v="251.1"/>
    <s v="June 29, 2018 (United Kingdom)"/>
    <x v="13"/>
    <n v="54000"/>
    <s v="Debra Granik"/>
    <s v="Debra Granik"/>
    <s v="Thomasin McKenzie"/>
    <s v="United States"/>
    <n v="0"/>
    <n v="7682928"/>
    <n v="9322931.746714456"/>
    <n v="0"/>
    <n v="3059708.4826762243"/>
    <s v="BRON Studios"/>
    <n v="109"/>
  </r>
  <r>
    <s v="Bumblebee"/>
    <x v="8"/>
    <x v="2"/>
    <x v="38"/>
    <n v="251.1"/>
    <s v="December 21, 2018 (United States)"/>
    <x v="17"/>
    <n v="147000"/>
    <s v="Travis Knight"/>
    <s v="Christina Hodson"/>
    <s v="Hailee Steinfeld"/>
    <s v="China"/>
    <n v="135000000"/>
    <n v="467989645"/>
    <n v="567887076.19076061"/>
    <n v="346.65899629629632"/>
    <n v="186375804.46037436"/>
    <s v="Hasbro"/>
    <n v="114"/>
  </r>
  <r>
    <s v="Vice"/>
    <x v="0"/>
    <x v="5"/>
    <x v="38"/>
    <n v="251.1"/>
    <s v="December 25, 2018 (United States)"/>
    <x v="13"/>
    <n v="130000"/>
    <s v="Adam McKay"/>
    <s v="Adam McKay"/>
    <s v="Christian Bale"/>
    <s v="United States"/>
    <n v="60000000"/>
    <n v="76073488"/>
    <n v="92312193.52289924"/>
    <n v="126.78914666666668"/>
    <n v="30296092.393468738"/>
    <s v="Annapurna Pictures"/>
    <n v="132"/>
  </r>
  <r>
    <s v="Hotel Transylvania 3: Summer Vacation"/>
    <x v="1"/>
    <x v="10"/>
    <x v="38"/>
    <n v="251.1"/>
    <s v="July 13, 2018 (United States)"/>
    <x v="21"/>
    <n v="62000"/>
    <s v="Genndy Tartakovsky"/>
    <s v="Genndy Tartakovsky"/>
    <s v="Adam Sandler"/>
    <s v="United States"/>
    <n v="80000000"/>
    <n v="528583774"/>
    <n v="641415674.78215849"/>
    <n v="660.72971749999999"/>
    <n v="210507277.5786539"/>
    <s v="Sony Pictures Animation"/>
    <n v="97"/>
  </r>
  <r>
    <s v="Mile 22"/>
    <x v="0"/>
    <x v="2"/>
    <x v="38"/>
    <n v="251.1"/>
    <s v="August 17, 2018 (United States)"/>
    <x v="10"/>
    <n v="72000"/>
    <s v="Peter Berg"/>
    <s v="Graham Roland"/>
    <s v="Mark Wahlberg"/>
    <s v="United States"/>
    <n v="50000000"/>
    <n v="66308758"/>
    <n v="80463076.712863401"/>
    <n v="132.61751599999999"/>
    <n v="26407311.031461567"/>
    <s v="STX Entertainment"/>
    <n v="94"/>
  </r>
  <r>
    <s v="Peter Rabbit"/>
    <x v="1"/>
    <x v="10"/>
    <x v="38"/>
    <n v="251.1"/>
    <s v="February 9, 2018 (United States)"/>
    <x v="14"/>
    <n v="38000"/>
    <s v="Will Gluck"/>
    <s v="Rob Lieber"/>
    <s v="James Corden"/>
    <s v="United States"/>
    <n v="50000000"/>
    <n v="351496066"/>
    <n v="426526687.81441653"/>
    <n v="702.99213199999997"/>
    <n v="139982503.38510552"/>
    <s v="Columbia Pictures"/>
    <n v="95"/>
  </r>
  <r>
    <s v="12 Strong"/>
    <x v="0"/>
    <x v="2"/>
    <x v="38"/>
    <n v="251.1"/>
    <s v="January 19, 2018 (United States)"/>
    <x v="14"/>
    <n v="72000"/>
    <s v="Nicolai Fuglsig"/>
    <s v="Ted Tally"/>
    <s v="Chris Hemsworth"/>
    <s v="United States"/>
    <n v="35000000"/>
    <n v="67450815"/>
    <n v="81848918.082437277"/>
    <n v="192.71661428571429"/>
    <n v="26862132.616487455"/>
    <s v="Alcon Entertainment"/>
    <n v="130"/>
  </r>
  <r>
    <s v="The Spy Who Dumped Me"/>
    <x v="0"/>
    <x v="2"/>
    <x v="38"/>
    <n v="251.1"/>
    <s v="August 3, 2018 (United States)"/>
    <x v="10"/>
    <n v="72000"/>
    <s v="Susanna Fogel"/>
    <s v="Susanna Fogel"/>
    <s v="Justin Theroux"/>
    <s v="Canada"/>
    <n v="40000000"/>
    <n v="75339459"/>
    <n v="91421478.125448033"/>
    <n v="188.3486475"/>
    <n v="30003767.025089603"/>
    <s v="BRON Studios"/>
    <n v="117"/>
  </r>
  <r>
    <s v="Upgrade"/>
    <x v="0"/>
    <x v="2"/>
    <x v="38"/>
    <n v="251.1"/>
    <s v="June 1, 2018 (United States)"/>
    <x v="24"/>
    <n v="168000"/>
    <s v="Leigh Whannell"/>
    <s v="Leigh Whannell"/>
    <s v="Logan Marshall-Green"/>
    <s v="United States"/>
    <n v="5000000"/>
    <n v="16706680"/>
    <n v="20272900.820390284"/>
    <n v="334.1336"/>
    <n v="6653397.0529669449"/>
    <s v="Goalpost Pictures"/>
    <n v="100"/>
  </r>
  <r>
    <s v="Mary Queen of Scots"/>
    <x v="0"/>
    <x v="5"/>
    <x v="38"/>
    <n v="251.1"/>
    <s v="December 21, 2018 (United States)"/>
    <x v="21"/>
    <n v="45000"/>
    <s v="Josie Rourke"/>
    <s v="Beau Willimon"/>
    <s v="Saoirse Ronan"/>
    <s v="United Kingdom"/>
    <n v="25000000"/>
    <n v="46712809"/>
    <n v="56684161.299482279"/>
    <n v="186.851236"/>
    <n v="18603269.215452012"/>
    <s v="Focus Features"/>
    <n v="124"/>
  </r>
  <r>
    <s v="Ralph Breaks the Internet"/>
    <x v="1"/>
    <x v="10"/>
    <x v="38"/>
    <n v="251.1"/>
    <s v="November 21, 2018 (United States)"/>
    <x v="9"/>
    <n v="140000"/>
    <s v="Phil Johnston"/>
    <s v="Phil Johnston"/>
    <s v="John C. Reilly"/>
    <s v="United States"/>
    <n v="175000000"/>
    <n v="529323962"/>
    <n v="642313863.88450813"/>
    <n v="302.47083542857143"/>
    <n v="210802055.75467941"/>
    <s v="Walt Disney Animation Studios"/>
    <n v="112"/>
  </r>
  <r>
    <s v="Overlord"/>
    <x v="0"/>
    <x v="2"/>
    <x v="38"/>
    <n v="251.1"/>
    <s v="November 9, 2018 (United States)"/>
    <x v="14"/>
    <n v="91000"/>
    <s v="Julius Avery"/>
    <s v="Billy Ray"/>
    <s v="Jovan Adepo"/>
    <s v="United States"/>
    <n v="38000000"/>
    <n v="41657844"/>
    <n v="50550159.5651135"/>
    <n v="109.6259052631579"/>
    <n v="16590140.979689365"/>
    <s v="Bad Robot"/>
    <n v="110"/>
  </r>
  <r>
    <s v="Tomb Raider"/>
    <x v="8"/>
    <x v="2"/>
    <x v="38"/>
    <n v="251.1"/>
    <s v="March 16, 2018 (United States)"/>
    <x v="21"/>
    <n v="197000"/>
    <s v="Roar Uthaug"/>
    <s v="Geneva Robertson-Dworet"/>
    <s v="Alicia Vikander"/>
    <s v="United Kingdom"/>
    <n v="94000000"/>
    <n v="274650803"/>
    <n v="333277975.60374349"/>
    <n v="292.18170531914893"/>
    <n v="109379053.36519314"/>
    <s v="Warner Bros."/>
    <n v="119"/>
  </r>
  <r>
    <s v="The Girl in the Spider's Web"/>
    <x v="0"/>
    <x v="2"/>
    <x v="38"/>
    <n v="251.1"/>
    <s v="November 9, 2018 (United States)"/>
    <x v="10"/>
    <n v="44000"/>
    <s v="Fede Alvarez"/>
    <s v="David Lagercrantz"/>
    <s v="Claire Foy"/>
    <s v="Germany"/>
    <n v="43000000"/>
    <n v="35164920"/>
    <n v="42671250.991636798"/>
    <n v="81.778883720930224"/>
    <n v="14004348.864994025"/>
    <s v="Columbia Pictures"/>
    <n v="115"/>
  </r>
  <r>
    <s v="Mortal Engines"/>
    <x v="8"/>
    <x v="2"/>
    <x v="38"/>
    <n v="251.1"/>
    <s v="December 14, 2018 (United States)"/>
    <x v="10"/>
    <n v="115000"/>
    <s v="Christian Rivers"/>
    <s v="Fran Walsh"/>
    <s v="Hera Hilmar"/>
    <s v="United States"/>
    <n v="100000000"/>
    <n v="83869818"/>
    <n v="101772734.14814815"/>
    <n v="83.869817999999995"/>
    <n v="33400962.962962963"/>
    <s v="Media Rights Capital (MRC)"/>
    <n v="128"/>
  </r>
  <r>
    <s v="Maze Runner: The Death Cure"/>
    <x v="8"/>
    <x v="2"/>
    <x v="38"/>
    <n v="251.1"/>
    <s v="January 26, 2018 (United States)"/>
    <x v="21"/>
    <n v="121000"/>
    <s v="Wes Ball"/>
    <s v="T.S. Nowlin"/>
    <s v="Dylan O'Brien"/>
    <s v="United States"/>
    <n v="62000000"/>
    <n v="288175335"/>
    <n v="349689464.65352446"/>
    <n v="464.79892741935487"/>
    <n v="114765167.26403822"/>
    <s v="Gotham Group"/>
    <n v="143"/>
  </r>
  <r>
    <s v="First Man"/>
    <x v="8"/>
    <x v="5"/>
    <x v="38"/>
    <n v="251.1"/>
    <s v="October 12, 2018 (United States)"/>
    <x v="4"/>
    <n v="176000"/>
    <s v="Damien Chazelle"/>
    <s v="Josh Singer"/>
    <s v="Ryan Gosling"/>
    <s v="United States"/>
    <n v="59000000"/>
    <n v="105713218"/>
    <n v="128278843.18837117"/>
    <n v="179.17494576271187"/>
    <n v="42100046.993229784"/>
    <s v="Universal Pictures"/>
    <n v="141"/>
  </r>
  <r>
    <s v="Creed II"/>
    <x v="8"/>
    <x v="0"/>
    <x v="38"/>
    <n v="251.1"/>
    <s v="November 21, 2018 (United States)"/>
    <x v="12"/>
    <n v="111000"/>
    <s v="Steven Caple Jr."/>
    <s v="Juel Taylor"/>
    <s v="Michael B. Jordan"/>
    <s v="United States"/>
    <n v="50000000"/>
    <n v="214215889"/>
    <n v="259942578.16925526"/>
    <n v="428.43177800000001"/>
    <n v="85310987.256073266"/>
    <s v="Metro-Goldwyn-Mayer (MGM)"/>
    <n v="130"/>
  </r>
  <r>
    <s v="Rampage"/>
    <x v="8"/>
    <x v="2"/>
    <x v="38"/>
    <n v="251.1"/>
    <s v="April 13, 2018 (United States)"/>
    <x v="10"/>
    <n v="151000"/>
    <s v="Brad Peyton"/>
    <s v="Ryan Engle"/>
    <s v="Dwayne Johnson"/>
    <s v="United States"/>
    <n v="120000000"/>
    <n v="428028233"/>
    <n v="519395470.31103146"/>
    <n v="356.69019416666663"/>
    <n v="170461263.63998407"/>
    <s v="New Line Cinema"/>
    <n v="107"/>
  </r>
  <r>
    <s v="Everybody Knows"/>
    <x v="0"/>
    <x v="6"/>
    <x v="38"/>
    <n v="251.1"/>
    <s v="February 8, 2019 (United States)"/>
    <x v="15"/>
    <n v="31000"/>
    <s v="Asghar Farhadi"/>
    <s v="Asghar Farhadi"/>
    <s v="PenÃ©lope Cruz"/>
    <s v="Spain"/>
    <n v="0"/>
    <n v="19176163"/>
    <n v="23269521.569494225"/>
    <n v="0"/>
    <n v="7636863.0027877335"/>
    <s v="Memento Films Production"/>
    <n v="133"/>
  </r>
  <r>
    <s v="Mid90s"/>
    <x v="0"/>
    <x v="3"/>
    <x v="38"/>
    <n v="251.1"/>
    <s v="October 26, 2018 (United States)"/>
    <x v="34"/>
    <n v="54000"/>
    <s v="Jonah Hill"/>
    <s v="Jonah Hill"/>
    <s v="Sunny Suljic"/>
    <s v="United States"/>
    <n v="10000000"/>
    <n v="9303022"/>
    <n v="11288852.263639985"/>
    <n v="93.03022"/>
    <n v="3704907.208283552"/>
    <s v="A24"/>
    <n v="85"/>
  </r>
  <r>
    <s v="Replicas"/>
    <x v="8"/>
    <x v="0"/>
    <x v="38"/>
    <n v="251.1"/>
    <s v="January 11, 2019 (United States)"/>
    <x v="30"/>
    <n v="34000"/>
    <s v="Jeffrey Nachmanoff"/>
    <s v="Chad St. John"/>
    <s v="Keanu Reeves"/>
    <s v="United Kingdom"/>
    <n v="30000000"/>
    <n v="9330075"/>
    <n v="11321680.017921146"/>
    <n v="31.100250000000003"/>
    <n v="3715681.0035842294"/>
    <s v="Company Films"/>
    <n v="107"/>
  </r>
  <r>
    <s v="Widows"/>
    <x v="0"/>
    <x v="6"/>
    <x v="38"/>
    <n v="251.1"/>
    <s v="November 16, 2018 (United States)"/>
    <x v="15"/>
    <n v="91000"/>
    <s v="Steve McQueen"/>
    <s v="Gillian Flynn"/>
    <s v="Viola Davis"/>
    <s v="United Kingdom"/>
    <n v="42000000"/>
    <n v="75984700"/>
    <n v="92204452.76782158"/>
    <n v="180.91595238095238"/>
    <n v="30260732.775786538"/>
    <s v="New Regency Productions"/>
    <n v="129"/>
  </r>
  <r>
    <s v="Burning"/>
    <x v="4"/>
    <x v="0"/>
    <x v="38"/>
    <n v="251.1"/>
    <s v="May 17, 2018 (South Korea)"/>
    <x v="24"/>
    <n v="54000"/>
    <s v="Chang-dong Lee"/>
    <s v="Jungmi Oh"/>
    <s v="Yoo Ah-in"/>
    <s v="South Korea"/>
    <n v="0"/>
    <n v="7578063"/>
    <n v="9195682.1827956978"/>
    <n v="0"/>
    <n v="3017946.2365591396"/>
    <s v="Pine House Film"/>
    <n v="148"/>
  </r>
  <r>
    <s v="Searching"/>
    <x v="8"/>
    <x v="0"/>
    <x v="38"/>
    <n v="251.1"/>
    <s v="August 31, 2018 (United States)"/>
    <x v="37"/>
    <n v="148000"/>
    <s v="Aneesh Chaganty"/>
    <s v="Aneesh Chaganty"/>
    <s v="John Cho"/>
    <s v="United States"/>
    <n v="880000"/>
    <n v="75462037"/>
    <n v="91570221.720031857"/>
    <n v="8575.2314772727277"/>
    <n v="30052583.432895258"/>
    <s v="Screen Gems"/>
    <n v="102"/>
  </r>
  <r>
    <s v="Life Itself"/>
    <x v="0"/>
    <x v="0"/>
    <x v="38"/>
    <n v="251.1"/>
    <s v="September 21, 2018 (United States)"/>
    <x v="15"/>
    <n v="19000"/>
    <s v="Dan Fogelman"/>
    <s v="Dan Fogelman"/>
    <s v="Oscar Isaac"/>
    <s v="United States"/>
    <n v="10000000"/>
    <n v="7997774"/>
    <n v="9704985.017124651"/>
    <n v="79.977739999999997"/>
    <n v="3185095.1812027078"/>
    <s v="FilmNation Entertainment"/>
    <n v="117"/>
  </r>
  <r>
    <s v="Blockers"/>
    <x v="0"/>
    <x v="3"/>
    <x v="38"/>
    <n v="251.1"/>
    <s v="April 6, 2018 (United States)"/>
    <x v="19"/>
    <n v="74000"/>
    <s v="Kay Cannon"/>
    <s v="Brian Kehoe"/>
    <s v="Leslie Mann"/>
    <s v="United States"/>
    <n v="21000000"/>
    <n v="94019120"/>
    <n v="114088513.99442452"/>
    <n v="447.71009523809522"/>
    <n v="37442899.243329346"/>
    <s v="Point Grey Pictures"/>
    <n v="102"/>
  </r>
  <r>
    <s v="The Strangers: Prey at Night"/>
    <x v="0"/>
    <x v="4"/>
    <x v="38"/>
    <n v="251.1"/>
    <s v="March 9, 2018 (United States)"/>
    <x v="33"/>
    <n v="28000"/>
    <s v="Johannes Roberts"/>
    <s v="Bryan Bertino"/>
    <s v="Christina Hendricks"/>
    <s v="United States"/>
    <n v="5000000"/>
    <n v="31039126"/>
    <n v="37664761.816806056"/>
    <n v="620.78251999999998"/>
    <n v="12361260.852250099"/>
    <s v="Aviron Pictures"/>
    <n v="85"/>
  </r>
  <r>
    <s v="Peppermint"/>
    <x v="0"/>
    <x v="2"/>
    <x v="38"/>
    <n v="251.1"/>
    <s v="September 7, 2018 (United States)"/>
    <x v="16"/>
    <n v="60000"/>
    <s v="Pierre Morel"/>
    <s v="Chad St. John"/>
    <s v="Jennifer Garner"/>
    <s v="Hong Kong"/>
    <n v="25000000"/>
    <n v="53918723"/>
    <n v="65428255.26921545"/>
    <n v="215.674892"/>
    <n v="21473007.964954201"/>
    <s v="STX Films"/>
    <n v="101"/>
  </r>
  <r>
    <s v="High Life"/>
    <x v="0"/>
    <x v="1"/>
    <x v="38"/>
    <n v="251.1"/>
    <s v="April 12, 2019 (United States)"/>
    <x v="1"/>
    <n v="31000"/>
    <s v="Claire Denis"/>
    <s v="Claire Denis"/>
    <s v="Robert Pattinson"/>
    <s v="France"/>
    <n v="0"/>
    <n v="2133033"/>
    <n v="2588351.872162485"/>
    <n v="0"/>
    <n v="849475.50776583026"/>
    <s v="Alcatraz Films"/>
    <n v="113"/>
  </r>
  <r>
    <s v="Every Day"/>
    <x v="8"/>
    <x v="0"/>
    <x v="38"/>
    <n v="251.1"/>
    <s v="February 23, 2018 (United States)"/>
    <x v="16"/>
    <n v="20000"/>
    <s v="Michael Sucsy"/>
    <s v="Jesse Andrews"/>
    <s v="Angourie Rice"/>
    <s v="Canada"/>
    <n v="4900000"/>
    <n v="10421847"/>
    <n v="12646502.512544803"/>
    <n v="212.69075510204081"/>
    <n v="4150476.7025089604"/>
    <s v="Likely Story"/>
    <n v="97"/>
  </r>
  <r>
    <s v="Operation Finale"/>
    <x v="8"/>
    <x v="5"/>
    <x v="38"/>
    <n v="251.1"/>
    <s v="August 29, 2018 (United States)"/>
    <x v="14"/>
    <n v="36000"/>
    <s v="Chris Weitz"/>
    <s v="Matthew Orton"/>
    <s v="Oscar Isaac"/>
    <s v="United States"/>
    <n v="24000000"/>
    <n v="17612099"/>
    <n v="21371591.259657506"/>
    <n v="73.383745833333336"/>
    <n v="7013978.096375946"/>
    <s v="Metro-Goldwyn-Mayer (MGM)"/>
    <n v="122"/>
  </r>
  <r>
    <s v="Shoplifters"/>
    <x v="0"/>
    <x v="6"/>
    <x v="38"/>
    <n v="251.1"/>
    <s v="November 23, 2018 (United States)"/>
    <x v="6"/>
    <n v="68000"/>
    <s v="Hirokazu Koreeda"/>
    <s v="Hirokazu Koreeda"/>
    <s v="Lily Franky"/>
    <s v="Japan"/>
    <n v="0"/>
    <n v="67999335"/>
    <n v="82514525.585424125"/>
    <n v="0"/>
    <n v="27080579.450418159"/>
    <s v="AOI Promotion"/>
    <n v="121"/>
  </r>
  <r>
    <s v="Blindspotting"/>
    <x v="0"/>
    <x v="3"/>
    <x v="38"/>
    <n v="251.1"/>
    <s v="July 27, 2018 (United States)"/>
    <x v="34"/>
    <n v="29000"/>
    <s v="Carlos LÃ³pez Estrada"/>
    <s v="Rafael Casal"/>
    <s v="Daveed Diggs"/>
    <s v="United States"/>
    <n v="0"/>
    <n v="5006989"/>
    <n v="6075784.7403424932"/>
    <n v="0"/>
    <n v="1994021.903624054"/>
    <s v="Snoot Entertainment"/>
    <n v="95"/>
  </r>
  <r>
    <s v="The Sisters Brothers"/>
    <x v="0"/>
    <x v="6"/>
    <x v="38"/>
    <n v="251.1"/>
    <s v="October 19, 2018 (United States)"/>
    <x v="9"/>
    <n v="58000"/>
    <s v="Jacques Audiard"/>
    <s v="Jacques Audiard"/>
    <s v="John C. Reilly"/>
    <s v="France"/>
    <n v="38000000"/>
    <n v="13143056"/>
    <n v="15948582.888092393"/>
    <n v="34.586989473684213"/>
    <n v="5234191.9553962564"/>
    <s v="Why Not Productions"/>
    <n v="122"/>
  </r>
  <r>
    <s v="The Nightingale"/>
    <x v="0"/>
    <x v="1"/>
    <x v="38"/>
    <n v="251.1"/>
    <s v="August 29, 2019 (Australia)"/>
    <x v="4"/>
    <n v="24000"/>
    <s v="Jennifer Kent"/>
    <s v="Jennifer Kent"/>
    <s v="Aisling Franciosi"/>
    <s v="Australia"/>
    <n v="0"/>
    <n v="988687"/>
    <n v="1199732.8908801274"/>
    <n v="0"/>
    <n v="393742.33373158105"/>
    <s v="Causeway Films"/>
    <n v="136"/>
  </r>
  <r>
    <s v="Greta"/>
    <x v="0"/>
    <x v="0"/>
    <x v="38"/>
    <n v="251.1"/>
    <s v="March 1, 2019 (United States)"/>
    <x v="22"/>
    <n v="30000"/>
    <s v="Neil Jordan"/>
    <s v="Ray Wright"/>
    <s v="Isabelle Huppert"/>
    <s v="Ireland"/>
    <n v="0"/>
    <n v="18653107"/>
    <n v="22634813.631620869"/>
    <n v="0"/>
    <n v="7428557.1485463958"/>
    <s v="Sidney Kimmel Entertainment"/>
    <n v="98"/>
  </r>
  <r>
    <s v="I Feel Pretty"/>
    <x v="8"/>
    <x v="3"/>
    <x v="38"/>
    <n v="251.1"/>
    <s v="April 20, 2018 (United States)"/>
    <x v="30"/>
    <n v="51000"/>
    <s v="Abby Kohn"/>
    <s v="Abby Kohn"/>
    <s v="Amy Schumer"/>
    <s v="China"/>
    <n v="32000000"/>
    <n v="94539426"/>
    <n v="114719884.91517323"/>
    <n v="295.43570625000001"/>
    <n v="37650109.916367978"/>
    <s v="Huayi Brothers Pictures"/>
    <n v="110"/>
  </r>
  <r>
    <s v="Hotel Artemis"/>
    <x v="0"/>
    <x v="2"/>
    <x v="38"/>
    <n v="251.1"/>
    <s v="June 8, 2018 (United States)"/>
    <x v="10"/>
    <n v="49000"/>
    <s v="Drew Pearce"/>
    <s v="Drew Pearce"/>
    <s v="Jodie Foster"/>
    <s v="United Kingdom"/>
    <n v="15000000"/>
    <n v="13313581"/>
    <n v="16155508.286340103"/>
    <n v="88.757206666666661"/>
    <n v="5302103.1461569089"/>
    <s v="The Ink Factory"/>
    <n v="94"/>
  </r>
  <r>
    <s v="Slender Man"/>
    <x v="8"/>
    <x v="4"/>
    <x v="38"/>
    <n v="251.1"/>
    <s v="August 10, 2018 (United States)"/>
    <x v="56"/>
    <n v="30000"/>
    <s v="Sylvain White"/>
    <s v="David Birke"/>
    <s v="Joey King"/>
    <s v="United States"/>
    <n v="10000000"/>
    <n v="51738549"/>
    <n v="62782699.642771803"/>
    <n v="517.38549"/>
    <n v="20604758.661887694"/>
    <s v="Screen Gems"/>
    <n v="93"/>
  </r>
  <r>
    <s v="Trial by Fire"/>
    <x v="0"/>
    <x v="5"/>
    <x v="38"/>
    <n v="251.1"/>
    <s v="May 17, 2019 (United States)"/>
    <x v="9"/>
    <n v="7200"/>
    <s v="Edward Zwick"/>
    <s v="Geoffrey Fletcher"/>
    <s v="Jack O'Connell"/>
    <s v="United States"/>
    <n v="0"/>
    <n v="148504"/>
    <n v="180203.77857427319"/>
    <n v="0"/>
    <n v="59141.377937076861"/>
    <s v="Flashlight Films"/>
    <n v="127"/>
  </r>
  <r>
    <s v="American Woman"/>
    <x v="0"/>
    <x v="0"/>
    <x v="38"/>
    <n v="251.1"/>
    <s v="June 14, 2019 (United States)"/>
    <x v="8"/>
    <n v="5800"/>
    <s v="Jake Scott"/>
    <s v="Brad Ingelsby"/>
    <s v="Sienna Miller"/>
    <s v="United Kingdom"/>
    <n v="0"/>
    <n v="245416"/>
    <n v="297802.68896853842"/>
    <n v="0"/>
    <n v="97736.360015929909"/>
    <s v="Romulus Entertainment"/>
    <n v="111"/>
  </r>
  <r>
    <s v="Book Club"/>
    <x v="8"/>
    <x v="3"/>
    <x v="38"/>
    <n v="251.1"/>
    <s v="May 18, 2018 (United States)"/>
    <x v="10"/>
    <n v="26000"/>
    <s v="Bill Holderman"/>
    <s v="Bill Holderman"/>
    <s v="Diane Keaton"/>
    <s v="United States"/>
    <n v="10000000"/>
    <n v="104438188"/>
    <n v="126731644.29948227"/>
    <n v="1044.3818800000001"/>
    <n v="41592269.215452008"/>
    <s v="Apartment Story"/>
    <n v="104"/>
  </r>
  <r>
    <s v="Slaughterhouse Rulez"/>
    <x v="0"/>
    <x v="2"/>
    <x v="38"/>
    <n v="251.1"/>
    <s v="May 17, 2019 (United States)"/>
    <x v="11"/>
    <n v="13000"/>
    <s v="Crispian Mills"/>
    <s v="Crispian Mills"/>
    <s v="Jassa Ahluwalia"/>
    <s v="United Kingdom"/>
    <n v="0"/>
    <n v="730762"/>
    <n v="886751.02110712859"/>
    <n v="0"/>
    <n v="291024.29311031458"/>
    <s v="Catalyst Global Media"/>
    <n v="104"/>
  </r>
  <r>
    <s v="Sorry to Bother You"/>
    <x v="0"/>
    <x v="3"/>
    <x v="38"/>
    <n v="251.1"/>
    <s v="July 13, 2018 (United States)"/>
    <x v="15"/>
    <n v="69000"/>
    <s v="Boots Riley"/>
    <s v="Boots Riley"/>
    <s v="LaKeith Stanfield"/>
    <s v="United States"/>
    <n v="3200000"/>
    <n v="18170707"/>
    <n v="22049440.154918358"/>
    <n v="567.83459374999995"/>
    <n v="7236442.4532058937"/>
    <s v="Cinereach"/>
    <n v="112"/>
  </r>
  <r>
    <s v="Pacific Rim: Uprising"/>
    <x v="8"/>
    <x v="2"/>
    <x v="38"/>
    <n v="251.1"/>
    <s v="March 23, 2018 (United States)"/>
    <x v="41"/>
    <n v="110000"/>
    <s v="Steven S. DeKnight"/>
    <s v="Steven S. DeKnight"/>
    <s v="John Boyega"/>
    <s v="United Kingdom"/>
    <n v="150000000"/>
    <n v="290930148"/>
    <n v="353032322.16487455"/>
    <n v="193.95343199999999"/>
    <n v="115862265.2329749"/>
    <s v="Legendary Entertainment"/>
    <n v="111"/>
  </r>
  <r>
    <s v="Holmes &amp; Watson"/>
    <x v="8"/>
    <x v="3"/>
    <x v="38"/>
    <n v="251.1"/>
    <s v="December 25, 2018 (United States)"/>
    <x v="51"/>
    <n v="33000"/>
    <s v="Etan Cohen"/>
    <s v="Etan Cohen"/>
    <s v="Will Ferrell"/>
    <s v="United States"/>
    <n v="42000000"/>
    <n v="40466970"/>
    <n v="49105080.681003585"/>
    <n v="96.349928571428563"/>
    <n v="16115878.136200717"/>
    <s v="Columbia Pictures"/>
    <n v="90"/>
  </r>
  <r>
    <s v="The Darkest Minds"/>
    <x v="8"/>
    <x v="2"/>
    <x v="38"/>
    <n v="251.1"/>
    <s v="August 3, 2018 (United States)"/>
    <x v="46"/>
    <n v="30000"/>
    <s v="Jennifer Yuh Nelson"/>
    <s v="Chad Hodge"/>
    <s v="Amandla Stenberg"/>
    <s v="United States"/>
    <n v="34000000"/>
    <n v="41142379"/>
    <n v="49924663.007964954"/>
    <n v="121.00699705882354"/>
    <n v="16384858.223815212"/>
    <s v="21 Laps Entertainment"/>
    <n v="104"/>
  </r>
  <r>
    <s v="Cold War"/>
    <x v="0"/>
    <x v="0"/>
    <x v="38"/>
    <n v="251.1"/>
    <s v="June 8, 2018 (Poland)"/>
    <x v="37"/>
    <n v="52000"/>
    <s v="Pawel Pawlikowski"/>
    <s v="Pawel Pawlikowski"/>
    <s v="Joanna Kulig"/>
    <s v="Poland"/>
    <n v="0"/>
    <n v="20343051"/>
    <n v="24685494.383512545"/>
    <n v="0"/>
    <n v="8101573.4767025085"/>
    <s v="Opus Film"/>
    <n v="89"/>
  </r>
  <r>
    <s v="Truth or Dare"/>
    <x v="8"/>
    <x v="4"/>
    <x v="38"/>
    <n v="251.1"/>
    <s v="April 13, 2018 (United States)"/>
    <x v="33"/>
    <n v="50000"/>
    <s v="Jeff Wadlow"/>
    <s v="Michael Reisz"/>
    <s v="Lucy Hale"/>
    <s v="United States"/>
    <n v="3500000"/>
    <n v="95330710"/>
    <n v="115680077.0091597"/>
    <n v="2723.7345714285711"/>
    <n v="37965236.957387492"/>
    <s v="Blumhouse Productions"/>
    <n v="100"/>
  </r>
  <r>
    <s v="Alpha"/>
    <x v="8"/>
    <x v="2"/>
    <x v="38"/>
    <n v="251.1"/>
    <s v="August 17, 2018 (United States)"/>
    <x v="17"/>
    <n v="58000"/>
    <s v="Albert Hughes"/>
    <s v="Daniele Sebastian Wiedenhaupt"/>
    <s v="Kodi Smit-McPhee"/>
    <s v="United States"/>
    <n v="51000000"/>
    <n v="98203196"/>
    <n v="119165726.09000398"/>
    <n v="192.5552862745098"/>
    <n v="39109197.929111905"/>
    <s v="Studio 8"/>
    <n v="96"/>
  </r>
  <r>
    <s v="At Eternity's Gate"/>
    <x v="8"/>
    <x v="5"/>
    <x v="38"/>
    <n v="251.1"/>
    <s v="February 15, 2019 (France)"/>
    <x v="15"/>
    <n v="31000"/>
    <s v="Julian Schnabel"/>
    <s v="Jean-Claude CarriÃ¨re"/>
    <s v="Willem Dafoe"/>
    <s v="Ireland"/>
    <n v="0"/>
    <n v="11473638"/>
    <n v="13922809.632019116"/>
    <n v="0"/>
    <n v="4569350.0597371561"/>
    <s v="CBS Films"/>
    <n v="111"/>
  </r>
  <r>
    <s v="Overboard"/>
    <x v="8"/>
    <x v="3"/>
    <x v="38"/>
    <n v="251.1"/>
    <s v="May 4, 2018 (United States)"/>
    <x v="22"/>
    <n v="36000"/>
    <s v="Rob Greenberg"/>
    <s v="Bob Fisher"/>
    <s v="Eugenio Derbez"/>
    <s v="United States"/>
    <n v="12000000"/>
    <n v="91244913"/>
    <n v="110722122.62485066"/>
    <n v="760.37427500000001"/>
    <n v="36338077.658303462"/>
    <s v="Metro-Goldwyn-Mayer (MGM)"/>
    <n v="112"/>
  </r>
  <r>
    <s v="Summer of 84"/>
    <x v="4"/>
    <x v="0"/>
    <x v="38"/>
    <n v="251.1"/>
    <s v="August 10, 2018 (United States)"/>
    <x v="17"/>
    <n v="36000"/>
    <s v="FranÃ§ois Simard"/>
    <s v="Matt Leslie"/>
    <s v="Graham Verchere"/>
    <s v="Canada"/>
    <n v="0"/>
    <n v="42027"/>
    <n v="50998.115890083631"/>
    <n v="0"/>
    <n v="16737.156511350058"/>
    <s v="Brightlight Pictures"/>
    <n v="105"/>
  </r>
  <r>
    <s v="Arctic"/>
    <x v="8"/>
    <x v="1"/>
    <x v="38"/>
    <n v="251.1"/>
    <s v="January 31, 2019 (Denmark)"/>
    <x v="8"/>
    <n v="46000"/>
    <s v="Joe Penna"/>
    <s v="Joe Penna"/>
    <s v="Mads Mikkelsen"/>
    <s v="Iceland"/>
    <n v="2000000"/>
    <n v="4165776"/>
    <n v="5055005.7634408604"/>
    <n v="208.28880000000001"/>
    <n v="1659010.752688172"/>
    <s v="Armory Films"/>
    <n v="98"/>
  </r>
  <r>
    <s v="A Wrinkle in Time"/>
    <x v="1"/>
    <x v="1"/>
    <x v="38"/>
    <n v="251.1"/>
    <s v="March 9, 2018 (United States)"/>
    <x v="29"/>
    <n v="42000"/>
    <s v="Ava DuVernay"/>
    <s v="Jennifer Lee"/>
    <s v="Storm Reid"/>
    <s v="United States"/>
    <n v="100000000"/>
    <n v="132675864"/>
    <n v="160996956.43488649"/>
    <n v="132.67586399999999"/>
    <n v="52837859.020310633"/>
    <s v="Legend3D"/>
    <n v="109"/>
  </r>
  <r>
    <s v="London Fields"/>
    <x v="0"/>
    <x v="6"/>
    <x v="38"/>
    <n v="251.1"/>
    <s v="October 26, 2018 (United States)"/>
    <x v="35"/>
    <n v="7800"/>
    <s v="Mathew Cullen"/>
    <s v="Roberta Hanley"/>
    <s v="Amber Heard"/>
    <s v="United Kingdom"/>
    <n v="8000000"/>
    <n v="487420"/>
    <n v="591465.04978096369"/>
    <n v="6.0927500000000006"/>
    <n v="194113.89884508163"/>
    <s v="Muse Productions"/>
    <n v="118"/>
  </r>
  <r>
    <s v="Andhadhun"/>
    <x v="4"/>
    <x v="6"/>
    <x v="38"/>
    <n v="251.1"/>
    <s v="October 5, 2018 (United States)"/>
    <x v="7"/>
    <n v="79000"/>
    <s v="Sriram Raghavan"/>
    <s v="Arijit Biswas"/>
    <s v="Ayushmann Khurrana"/>
    <s v="India"/>
    <n v="4500000"/>
    <n v="62475342"/>
    <n v="75811376.771804065"/>
    <n v="1388.3409333333334"/>
    <n v="24880661.887694143"/>
    <s v="Matchbox Pictures"/>
    <n v="139"/>
  </r>
  <r>
    <s v="Hotel Mumbai"/>
    <x v="0"/>
    <x v="2"/>
    <x v="38"/>
    <n v="251.1"/>
    <s v="March 29, 2019 (United States)"/>
    <x v="37"/>
    <n v="57000"/>
    <s v="Anthony Maras"/>
    <s v="John Collee"/>
    <s v="Dev Patel"/>
    <s v="Australia"/>
    <n v="0"/>
    <n v="21315827"/>
    <n v="25865919.900039826"/>
    <n v="0"/>
    <n v="8488979.2911190763"/>
    <s v="India Take One Productions"/>
    <n v="123"/>
  </r>
  <r>
    <s v="Life of the Party"/>
    <x v="8"/>
    <x v="3"/>
    <x v="38"/>
    <n v="251.1"/>
    <s v="May 11, 2018 (United States)"/>
    <x v="41"/>
    <n v="35000"/>
    <s v="Ben Falcone"/>
    <s v="Melissa McCarthy"/>
    <s v="Melissa McCarthy"/>
    <s v="United States"/>
    <n v="30000000"/>
    <n v="65859911"/>
    <n v="79918418.485463962"/>
    <n v="219.53303666666665"/>
    <n v="26228558.741537236"/>
    <s v="New Line Cinema"/>
    <n v="105"/>
  </r>
  <r>
    <s v="American Animals"/>
    <x v="0"/>
    <x v="5"/>
    <x v="38"/>
    <n v="251.1"/>
    <s v="August 14, 2018 (United States)"/>
    <x v="9"/>
    <n v="41000"/>
    <s v="Bart Layton"/>
    <s v="Bart Layton"/>
    <s v="Spencer Reinhard"/>
    <s v="United Kingdom"/>
    <n v="0"/>
    <n v="4080073"/>
    <n v="4951008.5348466747"/>
    <n v="0"/>
    <n v="1624879.729191557"/>
    <s v="Film4"/>
    <n v="116"/>
  </r>
  <r>
    <s v="The House with a Clock in Its Walls"/>
    <x v="1"/>
    <x v="3"/>
    <x v="38"/>
    <n v="251.1"/>
    <s v="September 21, 2018 (United States)"/>
    <x v="10"/>
    <n v="48000"/>
    <s v="Eli Roth"/>
    <s v="John Bellairs"/>
    <s v="Jack Black"/>
    <s v="United States"/>
    <n v="42000000"/>
    <n v="131523093"/>
    <n v="159598114.04659498"/>
    <n v="313.15022142857146"/>
    <n v="52378770.609318994"/>
    <s v="DreamWorks"/>
    <n v="105"/>
  </r>
  <r>
    <s v="Brian Banks"/>
    <x v="8"/>
    <x v="5"/>
    <x v="38"/>
    <n v="251.1"/>
    <s v="August 9, 2019 (United States)"/>
    <x v="13"/>
    <n v="5400"/>
    <s v="Tom Shadyac"/>
    <s v="Doug Atchison"/>
    <s v="Aldis Hodge"/>
    <s v="United States"/>
    <n v="10000000"/>
    <n v="4376819"/>
    <n v="5311098.1652727993"/>
    <n v="43.768190000000004"/>
    <n v="1743058.144165671"/>
    <s v="ShivHans Pictures"/>
    <n v="99"/>
  </r>
  <r>
    <s v="Gotti"/>
    <x v="0"/>
    <x v="5"/>
    <x v="38"/>
    <n v="251.1"/>
    <s v="June 14, 2018 (Hungary)"/>
    <x v="32"/>
    <n v="14000"/>
    <s v="Kevin Connolly"/>
    <s v="Leo Rossi"/>
    <s v="John Travolta"/>
    <s v="Canada"/>
    <n v="10000000"/>
    <n v="6412349"/>
    <n v="7781133.9717244124"/>
    <n v="64.123490000000004"/>
    <n v="2553703.3054559934"/>
    <s v="Emmett/Furla/Oasis Films (EFO Films)"/>
    <n v="112"/>
  </r>
  <r>
    <s v="Christopher Robin"/>
    <x v="1"/>
    <x v="1"/>
    <x v="38"/>
    <n v="251.1"/>
    <s v="August 3, 2018 (United States)"/>
    <x v="4"/>
    <n v="72000"/>
    <s v="Marc Forster"/>
    <s v="A.A. Milne"/>
    <s v="Ewan McGregor"/>
    <s v="United Kingdom"/>
    <n v="75000000"/>
    <n v="197744377"/>
    <n v="239955044.49183592"/>
    <n v="263.65916933333335"/>
    <n v="78751245.320589408"/>
    <s v="2DUXÂ²"/>
    <n v="104"/>
  </r>
  <r>
    <s v="Destroyer"/>
    <x v="0"/>
    <x v="2"/>
    <x v="38"/>
    <n v="251.1"/>
    <s v="December 27, 2018 (Israel)"/>
    <x v="19"/>
    <n v="27000"/>
    <s v="Karyn Kusama"/>
    <s v="Phil Hay"/>
    <s v="Nicole Kidman"/>
    <s v="United States"/>
    <n v="9000000"/>
    <n v="5580940"/>
    <n v="6772251.7642373554"/>
    <n v="62.010444444444445"/>
    <n v="2222596.5750696934"/>
    <s v="Annapurna Pictures"/>
    <n v="121"/>
  </r>
  <r>
    <s v="We Have Always Lived in the Castle"/>
    <x v="4"/>
    <x v="0"/>
    <x v="38"/>
    <n v="251.1"/>
    <s v="May 17, 2019 (United States)"/>
    <x v="41"/>
    <n v="6100"/>
    <s v="Stacie Passon"/>
    <s v="Mark Kruger"/>
    <s v="Taissa Farmiga"/>
    <s v="United States"/>
    <n v="0"/>
    <n v="62567"/>
    <n v="75922.60015929908"/>
    <n v="0"/>
    <n v="24917.16447630426"/>
    <s v="Mighty Engine"/>
    <n v="90"/>
  </r>
  <r>
    <s v="The Miseducation of Cameron Post"/>
    <x v="4"/>
    <x v="0"/>
    <x v="38"/>
    <n v="251.1"/>
    <s v="September 7, 2018 (United Kingdom)"/>
    <x v="14"/>
    <n v="20000"/>
    <s v="Desiree Akhavan"/>
    <s v="Desiree Akhavan"/>
    <s v="ChloÃ« Grace Moretz"/>
    <s v="United States"/>
    <n v="0"/>
    <n v="1474577"/>
    <n v="1789341.3456790124"/>
    <n v="0"/>
    <n v="587246.91358024685"/>
    <s v="Beachside Films"/>
    <n v="91"/>
  </r>
  <r>
    <s v="Insidious: The Last Key"/>
    <x v="8"/>
    <x v="4"/>
    <x v="38"/>
    <n v="251.1"/>
    <s v="January 5, 2018 (United States)"/>
    <x v="46"/>
    <n v="55000"/>
    <s v="Adam Robitel"/>
    <s v="Leigh Whannell"/>
    <s v="Lin Shaye"/>
    <s v="United States"/>
    <n v="10000000"/>
    <n v="167885588"/>
    <n v="203722575.32297888"/>
    <n v="1678.8558800000001"/>
    <n v="66860050.975706883"/>
    <s v="Blumhouse Productions"/>
    <n v="103"/>
  </r>
  <r>
    <s v="Mary Magdalene"/>
    <x v="0"/>
    <x v="5"/>
    <x v="38"/>
    <n v="251.1"/>
    <s v="March 16, 2018 (United Kingdom)"/>
    <x v="23"/>
    <n v="9300"/>
    <s v="Garth Davis"/>
    <s v="Helen Edmundson"/>
    <s v="Rooney Mara"/>
    <s v="United Kingdom"/>
    <n v="0"/>
    <n v="11710110"/>
    <n v="14209759.127837515"/>
    <n v="0"/>
    <n v="4663524.4922341695"/>
    <s v="See-Saw Films"/>
    <n v="120"/>
  </r>
  <r>
    <s v="Don't Worry, He Won't Get Far on Foot"/>
    <x v="0"/>
    <x v="5"/>
    <x v="38"/>
    <n v="251.1"/>
    <s v="April 4, 2018 (France)"/>
    <x v="15"/>
    <n v="24000"/>
    <s v="Gus Van Sant"/>
    <s v="John Callahan"/>
    <s v="Joaquin Phoenix"/>
    <s v="France"/>
    <n v="0"/>
    <n v="4241656"/>
    <n v="5147083.1668657903"/>
    <n v="0"/>
    <n v="1689229.7889287136"/>
    <s v="Amazon Studios"/>
    <n v="114"/>
  </r>
  <r>
    <s v="Can You Ever Forgive Me?"/>
    <x v="0"/>
    <x v="5"/>
    <x v="38"/>
    <n v="251.1"/>
    <s v="November 2, 2018 (South Africa)"/>
    <x v="12"/>
    <n v="49000"/>
    <s v="Marielle Heller"/>
    <s v="Nicole Holofcener"/>
    <s v="Melissa McCarthy"/>
    <s v="United States"/>
    <n v="10000000"/>
    <n v="12442161"/>
    <n v="15098074.299880525"/>
    <n v="124.42161"/>
    <n v="4955062.126642772"/>
    <s v="Archer Gray"/>
    <n v="106"/>
  </r>
  <r>
    <s v="Unsane"/>
    <x v="0"/>
    <x v="0"/>
    <x v="38"/>
    <n v="251.1"/>
    <s v="March 23, 2018 (United States)"/>
    <x v="5"/>
    <n v="42000"/>
    <s v="Steven Soderbergh"/>
    <s v="Jonathan Bernstein"/>
    <s v="Claire Foy"/>
    <s v="United States"/>
    <n v="1500000"/>
    <n v="14293601"/>
    <n v="17344724.112704102"/>
    <n v="952.90673333333336"/>
    <n v="5692393.8669852642"/>
    <s v="Fingerprint Releasing"/>
    <n v="98"/>
  </r>
  <r>
    <s v="Boy Erased"/>
    <x v="0"/>
    <x v="5"/>
    <x v="38"/>
    <n v="251.1"/>
    <s v="November 8, 2018 (Australia)"/>
    <x v="15"/>
    <n v="35000"/>
    <s v="Joel Edgerton"/>
    <s v="Garrard Conley"/>
    <s v="Lucas Hedges"/>
    <s v="Australia"/>
    <n v="11000000"/>
    <n v="11853081"/>
    <n v="14383248.827956989"/>
    <n v="107.75528181818181"/>
    <n v="4720462.3655913975"/>
    <s v="Focus Features"/>
    <n v="115"/>
  </r>
  <r>
    <s v="Johnny English Strikes Again"/>
    <x v="1"/>
    <x v="2"/>
    <x v="38"/>
    <n v="251.1"/>
    <s v="October 26, 2018 (United States)"/>
    <x v="19"/>
    <n v="67000"/>
    <s v="David Kerr"/>
    <s v="William Davies"/>
    <s v="Rowan Atkinson"/>
    <s v="United Kingdom"/>
    <n v="25000000"/>
    <n v="158972499"/>
    <n v="192906891.45878136"/>
    <n v="635.889996"/>
    <n v="63310433.691756271"/>
    <s v="Universal Pictures"/>
    <n v="89"/>
  </r>
  <r>
    <s v="Skyscraper"/>
    <x v="8"/>
    <x v="2"/>
    <x v="38"/>
    <n v="251.1"/>
    <s v="July 13, 2018 (United States)"/>
    <x v="1"/>
    <n v="111000"/>
    <s v="Rawson Marshall Thurber"/>
    <s v="Rawson Marshall Thurber"/>
    <s v="Dwayne Johnson"/>
    <s v="United States"/>
    <n v="125000000"/>
    <n v="304868961"/>
    <n v="369946524.95698923"/>
    <n v="243.89516879999999"/>
    <n v="121413365.59139784"/>
    <s v="Legendary Entertainment"/>
    <n v="102"/>
  </r>
  <r>
    <s v="Wildlife"/>
    <x v="8"/>
    <x v="0"/>
    <x v="38"/>
    <n v="251.1"/>
    <s v="January 1, 2019 (United States)"/>
    <x v="8"/>
    <n v="26000"/>
    <s v="Paul Dano"/>
    <s v="Paul Dano"/>
    <s v="Ed Oxenbould"/>
    <s v="United States"/>
    <n v="0"/>
    <n v="3321367"/>
    <n v="4030348.5659099957"/>
    <n v="0"/>
    <n v="1322726.802070888"/>
    <s v="June Pictures"/>
    <n v="105"/>
  </r>
  <r>
    <s v="The Old Man &amp; the Gun"/>
    <x v="8"/>
    <x v="5"/>
    <x v="38"/>
    <n v="251.1"/>
    <s v="October 19, 2018 (United States)"/>
    <x v="17"/>
    <n v="42000"/>
    <s v="David Lowery"/>
    <s v="David Lowery"/>
    <s v="Robert Redford"/>
    <s v="United States"/>
    <n v="0"/>
    <n v="17860397"/>
    <n v="21672891.142572679"/>
    <n v="0"/>
    <n v="7112862.2062923135"/>
    <s v="Fox Searchlight Pictures"/>
    <n v="93"/>
  </r>
  <r>
    <s v="Forever My Girl"/>
    <x v="1"/>
    <x v="3"/>
    <x v="38"/>
    <n v="251.1"/>
    <s v="January 19, 2018 (United States)"/>
    <x v="17"/>
    <n v="16000"/>
    <s v="Bethany Ashton Wolf"/>
    <s v="Bethany Ashton Wolf"/>
    <s v="Alex Roe"/>
    <s v="United States"/>
    <n v="3500000"/>
    <n v="16376066"/>
    <n v="19871713.700517721"/>
    <n v="467.88759999999996"/>
    <n v="6521730.7845479883"/>
    <s v="LD Entertainment"/>
    <n v="108"/>
  </r>
  <r>
    <s v="On the Basis of Sex"/>
    <x v="8"/>
    <x v="5"/>
    <x v="38"/>
    <n v="251.1"/>
    <s v="January 11, 2019 (United States)"/>
    <x v="12"/>
    <n v="31000"/>
    <s v="Mimi Leder"/>
    <s v="Daniel Stiepleman"/>
    <s v="Felicity Jones"/>
    <s v="United States"/>
    <n v="20000000"/>
    <n v="38755900"/>
    <n v="47028764.356829949"/>
    <n v="193.77949999999998"/>
    <n v="15434448.426921545"/>
    <s v="Alibaba Pictures"/>
    <n v="120"/>
  </r>
  <r>
    <s v="I Want to Eat Your Pancreas"/>
    <x v="4"/>
    <x v="10"/>
    <x v="38"/>
    <n v="251.1"/>
    <s v="September 1, 2018 (Japan)"/>
    <x v="45"/>
    <n v="11000"/>
    <s v="Shin'ichirÃ´ Ushijima"/>
    <s v="Yoru Sumino"/>
    <s v="Mahiro Takasugi"/>
    <s v="Japan"/>
    <n v="0"/>
    <n v="33748006"/>
    <n v="40951881.434488252"/>
    <n v="0"/>
    <n v="13440066.109119872"/>
    <s v="ABC Animation"/>
    <n v="109"/>
  </r>
  <r>
    <s v="The Man Who Killed Don Quixote"/>
    <x v="4"/>
    <x v="1"/>
    <x v="38"/>
    <n v="251.1"/>
    <s v="May 19, 2018 (France)"/>
    <x v="5"/>
    <n v="17000"/>
    <s v="Terry Gilliam"/>
    <s v="Terry Gilliam"/>
    <s v="JosÃ© Luis Ferrer"/>
    <s v="Spain"/>
    <n v="0"/>
    <n v="2390383"/>
    <n v="2900636.0019912384"/>
    <n v="0"/>
    <n v="951964.55595380324"/>
    <s v="Alacran Pictures"/>
    <n v="132"/>
  </r>
  <r>
    <s v="The Catcher Was a Spy"/>
    <x v="0"/>
    <x v="5"/>
    <x v="38"/>
    <n v="251.1"/>
    <s v="June 22, 2018 (United States)"/>
    <x v="19"/>
    <n v="8500"/>
    <s v="Ben Lewin"/>
    <s v="Robert Rodat"/>
    <s v="Paul Rudd"/>
    <s v="United States"/>
    <n v="14000000"/>
    <n v="953953"/>
    <n v="1157584.5444046196"/>
    <n v="6.8139500000000002"/>
    <n v="379909.5977698128"/>
    <s v="PalmStar Media"/>
    <n v="94"/>
  </r>
  <r>
    <s v="Welcome to Marwen"/>
    <x v="8"/>
    <x v="5"/>
    <x v="38"/>
    <n v="251.1"/>
    <s v="December 21, 2018 (United States)"/>
    <x v="19"/>
    <n v="21000"/>
    <s v="Robert Zemeckis"/>
    <s v="Robert Zemeckis"/>
    <s v="Steve Carell"/>
    <s v="Japan"/>
    <n v="39000000"/>
    <n v="13061491"/>
    <n v="15849606.960175229"/>
    <n v="33.491002564102565"/>
    <n v="5201708.8809239343"/>
    <s v="Universal Pictures"/>
    <n v="116"/>
  </r>
  <r>
    <s v="Bad Samaritan"/>
    <x v="0"/>
    <x v="6"/>
    <x v="38"/>
    <n v="251.1"/>
    <s v="May 4, 2018 (United States)"/>
    <x v="16"/>
    <n v="21000"/>
    <s v="Dean Devlin"/>
    <s v="Brandon Boyce"/>
    <s v="David Tennant"/>
    <s v="United States"/>
    <n v="0"/>
    <n v="4623836"/>
    <n v="5610843.6049382715"/>
    <n v="0"/>
    <n v="1841432.0987654319"/>
    <s v="Electric Entertainment"/>
    <n v="110"/>
  </r>
  <r>
    <s v="Border"/>
    <x v="0"/>
    <x v="6"/>
    <x v="38"/>
    <n v="251.1"/>
    <s v="October 26, 2018 (United States)"/>
    <x v="9"/>
    <n v="26000"/>
    <s v="Ali Abbasi"/>
    <s v="John Ajvide Lindqvist"/>
    <s v="Eva Melander"/>
    <s v="Sweden"/>
    <n v="0"/>
    <n v="2177678"/>
    <n v="2642526.8283552369"/>
    <n v="0"/>
    <n v="867255.27678215841"/>
    <s v="Meta Film Stockholm"/>
    <n v="110"/>
  </r>
  <r>
    <s v="Gringo"/>
    <x v="0"/>
    <x v="2"/>
    <x v="38"/>
    <n v="251.1"/>
    <s v="March 9, 2018 (United States)"/>
    <x v="10"/>
    <n v="28000"/>
    <s v="Nash Edgerton"/>
    <s v="Anthony Tambakis"/>
    <s v="Joel Edgerton"/>
    <s v="Australia"/>
    <n v="0"/>
    <n v="11001627"/>
    <n v="13350042.799283154"/>
    <n v="0"/>
    <n v="4381372.759856631"/>
    <s v="Amazon Studios"/>
    <n v="111"/>
  </r>
  <r>
    <s v="Assassination Nation"/>
    <x v="0"/>
    <x v="2"/>
    <x v="38"/>
    <n v="251.1"/>
    <s v="September 21, 2018 (United States)"/>
    <x v="22"/>
    <n v="17000"/>
    <s v="Sam Levinson"/>
    <s v="Sam Levinson"/>
    <s v="Odessa Young"/>
    <s v="United States"/>
    <n v="7000000"/>
    <n v="2584988"/>
    <n v="3136781.5356431701"/>
    <n v="36.928400000000003"/>
    <n v="1029465.5515730784"/>
    <s v="BRON Studios"/>
    <n v="108"/>
  </r>
  <r>
    <s v="Unfriended: Dark Web"/>
    <x v="0"/>
    <x v="4"/>
    <x v="38"/>
    <n v="251.1"/>
    <s v="July 20, 2018 (United States)"/>
    <x v="22"/>
    <n v="29000"/>
    <s v="Stephen Susco"/>
    <s v="Stephen Susco"/>
    <s v="Colin Woodell"/>
    <s v="United States"/>
    <n v="1000000"/>
    <n v="16024987"/>
    <n v="19445693.10593389"/>
    <n v="1602.4986999999999"/>
    <n v="6381914.3767423332"/>
    <s v="Bazelevs Production"/>
    <n v="92"/>
  </r>
  <r>
    <s v="The Nutcracker and the Four Realms"/>
    <x v="1"/>
    <x v="1"/>
    <x v="38"/>
    <n v="251.1"/>
    <s v="November 2, 2018 (United States)"/>
    <x v="41"/>
    <n v="30000"/>
    <s v="Lasse HallstrÃ¶m"/>
    <s v="Ashleigh Powell"/>
    <s v="Mackenzie Foy"/>
    <s v="United States"/>
    <n v="120000000"/>
    <n v="173961069"/>
    <n v="211094933.19115889"/>
    <n v="144.9675575"/>
    <n v="69279597.371565104"/>
    <s v="Walt Disney Pictures"/>
    <n v="99"/>
  </r>
  <r>
    <s v="Little Italy"/>
    <x v="0"/>
    <x v="3"/>
    <x v="38"/>
    <n v="251.1"/>
    <s v="September 21, 2018 (United States)"/>
    <x v="46"/>
    <n v="13000"/>
    <s v="Donald Petrie"/>
    <s v="Steve Galluccio"/>
    <s v="Emma Roberts"/>
    <s v="Canada"/>
    <n v="0"/>
    <n v="1362536"/>
    <n v="1653383.9872560732"/>
    <n v="0"/>
    <n v="542626.8418956591"/>
    <s v="Firsttake Entertainment"/>
    <n v="102"/>
  </r>
  <r>
    <s v="The Happytime Murders"/>
    <x v="0"/>
    <x v="2"/>
    <x v="38"/>
    <n v="251.1"/>
    <s v="August 24, 2018 (United States)"/>
    <x v="20"/>
    <n v="26000"/>
    <s v="Brian Henson"/>
    <s v="Todd Berger"/>
    <s v="Melissa McCarthy"/>
    <s v="United States"/>
    <n v="40000000"/>
    <n v="27506452"/>
    <n v="33378000.49542015"/>
    <n v="68.766130000000004"/>
    <n v="10954381.521306252"/>
    <s v="STX Entertainment"/>
    <n v="91"/>
  </r>
  <r>
    <s v="Tully"/>
    <x v="0"/>
    <x v="3"/>
    <x v="38"/>
    <n v="251.1"/>
    <s v="May 4, 2018 (United States)"/>
    <x v="9"/>
    <n v="55000"/>
    <s v="Jason Reitman"/>
    <s v="Diablo Cody"/>
    <s v="Charlize Theron"/>
    <s v="United States"/>
    <n v="13000000"/>
    <n v="15636462"/>
    <n v="18974233.259259257"/>
    <n v="120.28047692307693"/>
    <n v="6227185.1851851847"/>
    <s v="BRON Studios"/>
    <n v="95"/>
  </r>
  <r>
    <s v="Night School"/>
    <x v="8"/>
    <x v="3"/>
    <x v="38"/>
    <n v="251.1"/>
    <s v="September 28, 2018 (United States)"/>
    <x v="41"/>
    <n v="38000"/>
    <s v="Malcolm D. Lee"/>
    <s v="Kevin Hart"/>
    <s v="Kevin Hart"/>
    <s v="United States"/>
    <n v="29000000"/>
    <n v="103105878"/>
    <n v="125114938.37753883"/>
    <n v="355.53751034482758"/>
    <n v="41061679.808841094"/>
    <s v="Hartbeat Productions"/>
    <n v="111"/>
  </r>
  <r>
    <s v="Lords of Chaos"/>
    <x v="0"/>
    <x v="5"/>
    <x v="38"/>
    <n v="251.1"/>
    <s v="February 8, 2019 (United States)"/>
    <x v="14"/>
    <n v="13000"/>
    <s v="Jonas Ã…kerlund"/>
    <s v="Dennis Magnusson"/>
    <s v="Rory Culkin"/>
    <s v="United Kingdom"/>
    <n v="0"/>
    <n v="365353"/>
    <n v="443341.5336519315"/>
    <n v="0"/>
    <n v="145500.99561927517"/>
    <s v="Proton Cinema"/>
    <n v="118"/>
  </r>
  <r>
    <s v="Smallfoot"/>
    <x v="1"/>
    <x v="10"/>
    <x v="38"/>
    <n v="251.1"/>
    <s v="September 28, 2018 (United States)"/>
    <x v="14"/>
    <n v="36000"/>
    <s v="Karey Kirkpatrick"/>
    <s v="Karey Kirkpatrick"/>
    <s v="Channing Tatum"/>
    <s v="United States"/>
    <n v="80000000"/>
    <n v="214040103"/>
    <n v="259729268.75388291"/>
    <n v="267.55012875"/>
    <n v="85240980.884109914"/>
    <s v="Warner Animation Group"/>
    <n v="96"/>
  </r>
  <r>
    <s v="Hell Fest"/>
    <x v="0"/>
    <x v="4"/>
    <x v="38"/>
    <n v="251.1"/>
    <s v="September 28, 2018 (United States)"/>
    <x v="30"/>
    <n v="15000"/>
    <s v="Gregory Plotkin"/>
    <s v="Seth M. Sherwood"/>
    <s v="Cynthea Mercado"/>
    <s v="United States"/>
    <n v="5500000"/>
    <n v="18160930"/>
    <n v="22037576.148944642"/>
    <n v="330.1987272727273"/>
    <n v="7232548.7853444843"/>
    <s v="CBS Films"/>
    <n v="89"/>
  </r>
  <r>
    <s v="A Private War"/>
    <x v="0"/>
    <x v="5"/>
    <x v="38"/>
    <n v="251.1"/>
    <s v="November 16, 2018 (United States)"/>
    <x v="17"/>
    <n v="18000"/>
    <s v="Matthew Heineman"/>
    <s v="Arash Amel"/>
    <s v="Rosamund Pike"/>
    <s v="United Kingdom"/>
    <n v="0"/>
    <n v="3915207"/>
    <n v="4750950.111111111"/>
    <n v="0"/>
    <n v="1559222.2222222222"/>
    <s v="Acacia Filmed Entertainment"/>
    <n v="110"/>
  </r>
  <r>
    <s v="Second Act"/>
    <x v="8"/>
    <x v="3"/>
    <x v="38"/>
    <n v="251.1"/>
    <s v="December 21, 2018 (United States)"/>
    <x v="1"/>
    <n v="24000"/>
    <s v="Peter Segal"/>
    <s v="Justin Zackham"/>
    <s v="Jennifer Lopez"/>
    <s v="United States"/>
    <n v="16000000"/>
    <n v="72294066"/>
    <n v="87726013.182795703"/>
    <n v="451.83791250000002"/>
    <n v="28790946.236559138"/>
    <s v="Huayi Brothers"/>
    <n v="103"/>
  </r>
  <r>
    <s v="Uncle Drew"/>
    <x v="8"/>
    <x v="3"/>
    <x v="38"/>
    <n v="251.1"/>
    <s v="June 29, 2018 (United States)"/>
    <x v="1"/>
    <n v="13000"/>
    <s v="Charles Stone III"/>
    <s v="Jay Longino"/>
    <s v="Kyrie Irving"/>
    <s v="United States"/>
    <n v="19000000"/>
    <n v="46664414"/>
    <n v="56625435.865392275"/>
    <n v="245.6021789473684"/>
    <n v="18583996.017522898"/>
    <s v="Summit Entertainment"/>
    <n v="103"/>
  </r>
  <r>
    <s v="Wild Rose"/>
    <x v="0"/>
    <x v="3"/>
    <x v="38"/>
    <n v="251.1"/>
    <s v="June 21, 2019 (United States)"/>
    <x v="13"/>
    <n v="12000"/>
    <s v="Tom Harper"/>
    <s v="Nicole Taylor"/>
    <s v="Jessie Buckley"/>
    <s v="United Kingdom"/>
    <n v="0"/>
    <n v="7123449"/>
    <n v="8644025.9271206688"/>
    <n v="0"/>
    <n v="2836897.2520908006"/>
    <s v="BFI Film Fund"/>
    <n v="101"/>
  </r>
  <r>
    <s v="The Possession of Hannah Grace"/>
    <x v="0"/>
    <x v="4"/>
    <x v="38"/>
    <n v="251.1"/>
    <s v="November 30, 2018 (United States)"/>
    <x v="33"/>
    <n v="20000"/>
    <s v="Diederik Van Rooijen"/>
    <s v="Brian Sieve"/>
    <s v="Shay Mitchell"/>
    <s v="United States"/>
    <n v="7700000"/>
    <n v="43016528"/>
    <n v="52198869.301473513"/>
    <n v="558.65620779220774"/>
    <n v="17131233.771405812"/>
    <s v="Screen Gems"/>
    <n v="86"/>
  </r>
  <r>
    <s v="If Beale Street Could Talk"/>
    <x v="0"/>
    <x v="0"/>
    <x v="38"/>
    <n v="251.1"/>
    <s v="December 25, 2018 (United States)"/>
    <x v="12"/>
    <n v="45000"/>
    <s v="Barry Jenkins"/>
    <s v="Barry Jenkins"/>
    <s v="KiKi Layne"/>
    <s v="United States"/>
    <n v="12000000"/>
    <n v="20596567"/>
    <n v="24993126.104739148"/>
    <n v="171.63805833333333"/>
    <n v="8202535.6431700513"/>
    <s v="Annapurna Pictures"/>
    <n v="119"/>
  </r>
  <r>
    <s v="Out of Blue"/>
    <x v="9"/>
    <x v="6"/>
    <x v="38"/>
    <n v="251.1"/>
    <s v="March 22, 2019 (United States)"/>
    <x v="25"/>
    <n v="1700"/>
    <s v="Carol Morley"/>
    <s v="Martin Amis"/>
    <s v="Mamie Gummer"/>
    <s v="United Kingdom"/>
    <n v="0"/>
    <n v="242847"/>
    <n v="294685.3082437276"/>
    <n v="0"/>
    <n v="96713.261648745509"/>
    <s v="Cannon and Morley Productions"/>
    <n v="109"/>
  </r>
  <r>
    <s v="The Grinch"/>
    <x v="1"/>
    <x v="10"/>
    <x v="38"/>
    <n v="251.1"/>
    <s v="November 9, 2018 (United States)"/>
    <x v="21"/>
    <n v="58000"/>
    <s v="Yarrow Cheney"/>
    <s v="Michael LeSieur"/>
    <s v="Benedict Cumberbatch"/>
    <s v="France"/>
    <n v="75000000"/>
    <n v="512492755"/>
    <n v="621889854.43448818"/>
    <n v="683.32367333333332"/>
    <n v="204099066.10911986"/>
    <s v="Universal Pictures"/>
    <n v="85"/>
  </r>
  <r>
    <s v="Colette"/>
    <x v="0"/>
    <x v="5"/>
    <x v="38"/>
    <n v="251.1"/>
    <s v="December 20, 2018 (Netherlands)"/>
    <x v="17"/>
    <n v="21000"/>
    <s v="Wash Westmoreland"/>
    <s v="Richard Glatzer"/>
    <s v="Keira Knightley"/>
    <s v="United Kingdom"/>
    <n v="0"/>
    <n v="14273033"/>
    <n v="17319765.651533253"/>
    <n v="0"/>
    <n v="5684202.7080844287"/>
    <s v="Number 9 Films"/>
    <n v="111"/>
  </r>
  <r>
    <s v="Winchester"/>
    <x v="8"/>
    <x v="5"/>
    <x v="38"/>
    <n v="251.1"/>
    <s v="February 2, 2018 (United States)"/>
    <x v="30"/>
    <n v="32000"/>
    <s v="Michael Spierig"/>
    <s v="Tom Vaughan"/>
    <s v="Helen Mirren"/>
    <s v="Australia"/>
    <n v="3500000"/>
    <n v="44019588"/>
    <n v="53416043.264038227"/>
    <n v="1257.7025142857142"/>
    <n v="17530700.11947431"/>
    <s v="CBS Films"/>
    <n v="99"/>
  </r>
  <r>
    <s v="The 15:17 to Paris"/>
    <x v="8"/>
    <x v="5"/>
    <x v="38"/>
    <n v="251.1"/>
    <s v="February 9, 2018 (United States)"/>
    <x v="11"/>
    <n v="30000"/>
    <s v="Clint Eastwood"/>
    <s v="Dorothy Blyskal"/>
    <s v="Alek Skarlatos"/>
    <s v="United States"/>
    <n v="30000000"/>
    <n v="57076286"/>
    <n v="69259834.106730387"/>
    <n v="190.25428666666667"/>
    <n v="22730500.199123856"/>
    <s v="Warner Bros."/>
    <n v="94"/>
  </r>
  <r>
    <s v="Action Point"/>
    <x v="0"/>
    <x v="3"/>
    <x v="38"/>
    <n v="251.1"/>
    <s v="June 1, 2018 (United States)"/>
    <x v="27"/>
    <n v="11000"/>
    <s v="Tim Kirkby"/>
    <s v="John Altschuler"/>
    <s v="Johnny Knoxville"/>
    <s v="United States"/>
    <n v="19000000"/>
    <n v="5103663"/>
    <n v="6193094.8470728789"/>
    <n v="26.861384210526317"/>
    <n v="2032522.102747909"/>
    <s v="Paramount Pictures"/>
    <n v="85"/>
  </r>
  <r>
    <s v="Juliet, Naked"/>
    <x v="0"/>
    <x v="3"/>
    <x v="38"/>
    <n v="251.1"/>
    <s v="August 17, 2018 (United States)"/>
    <x v="14"/>
    <n v="21000"/>
    <s v="Jesse Peretz"/>
    <s v="Evgenia Peretz"/>
    <s v="Chris O'Dowd"/>
    <s v="United States"/>
    <n v="0"/>
    <n v="4511157"/>
    <n v="5474112.0585424136"/>
    <n v="0"/>
    <n v="1796557.945041816"/>
    <s v="Los Angeles Media Fund (LAMF)"/>
    <n v="97"/>
  </r>
  <r>
    <s v="The Guilty"/>
    <x v="0"/>
    <x v="6"/>
    <x v="38"/>
    <n v="251.1"/>
    <s v="October 19, 2018 (United States)"/>
    <x v="24"/>
    <n v="48000"/>
    <s v="Gustav MÃ¶ller"/>
    <s v="Gustav MÃ¶ller"/>
    <s v="Jakob Cedergren"/>
    <s v="Denmark"/>
    <n v="0"/>
    <n v="4598051"/>
    <n v="5579554.5189167662"/>
    <n v="0"/>
    <n v="1831163.2815611309"/>
    <s v="Nordisk Film / SPRING"/>
    <n v="85"/>
  </r>
  <r>
    <s v="Never Look Away"/>
    <x v="0"/>
    <x v="5"/>
    <x v="38"/>
    <n v="251.1"/>
    <s v="October 3, 2018 (Germany)"/>
    <x v="3"/>
    <n v="18000"/>
    <s v="Florian Henckel von Donnersmarck"/>
    <s v="Florian Henckel von Donnersmarck"/>
    <s v="Tom Schilling"/>
    <s v="Germany"/>
    <n v="0"/>
    <n v="6193234"/>
    <n v="7515246.5145360408"/>
    <n v="0"/>
    <n v="2466441.2584627639"/>
    <s v="Pergamon Film"/>
    <n v="189"/>
  </r>
  <r>
    <s v="Vox Lux"/>
    <x v="0"/>
    <x v="0"/>
    <x v="38"/>
    <n v="251.1"/>
    <s v="December 20, 2018 (Kuwait)"/>
    <x v="1"/>
    <n v="17000"/>
    <s v="Brady Corbet"/>
    <s v="Brady Corbet"/>
    <s v="Natalie Portman"/>
    <s v="United States"/>
    <n v="0"/>
    <n v="1399272"/>
    <n v="1697961.6821983273"/>
    <n v="0"/>
    <n v="557256.86977299873"/>
    <s v="Bold Films"/>
    <n v="114"/>
  </r>
  <r>
    <s v="The Wind"/>
    <x v="0"/>
    <x v="4"/>
    <x v="38"/>
    <n v="251.1"/>
    <s v="April 5, 2019 (United States)"/>
    <x v="41"/>
    <n v="6800"/>
    <s v="Emma Tammi"/>
    <s v="Teresa Sutherland"/>
    <s v="Caitlin Gerard"/>
    <s v="United States"/>
    <n v="0"/>
    <n v="130974"/>
    <n v="158931.81123058542"/>
    <n v="0"/>
    <n v="52160.095579450419"/>
    <s v="Soapbox Films"/>
    <n v="88"/>
  </r>
  <r>
    <s v="Super Troopers 2"/>
    <x v="0"/>
    <x v="3"/>
    <x v="38"/>
    <n v="251.1"/>
    <s v="April 20, 2018 (United States)"/>
    <x v="10"/>
    <n v="25000"/>
    <s v="Jay Chandrasekhar"/>
    <s v="Jay Chandrasekhar"/>
    <s v="Jay Chandrasekhar"/>
    <s v="United States"/>
    <n v="13500000"/>
    <n v="31626386"/>
    <n v="38377378.790123455"/>
    <n v="234.26952592592593"/>
    <n v="12595135.802469134"/>
    <s v="Votiv Films"/>
    <n v="99"/>
  </r>
  <r>
    <s v="Summer '03"/>
    <x v="4"/>
    <x v="3"/>
    <x v="38"/>
    <n v="251.1"/>
    <s v="December 20, 2018 (Russia)"/>
    <x v="30"/>
    <n v="2900"/>
    <s v="Becca Gleason"/>
    <s v="Becca Gleason"/>
    <s v="Joey King"/>
    <s v="United States"/>
    <n v="0"/>
    <n v="11746"/>
    <n v="14253.310234966149"/>
    <n v="0"/>
    <n v="4677.8176025487855"/>
    <s v="Big Cat Productions"/>
    <n v="95"/>
  </r>
  <r>
    <s v="An Acceptable Loss"/>
    <x v="0"/>
    <x v="0"/>
    <x v="38"/>
    <n v="251.1"/>
    <s v="January 18, 2019 (United States)"/>
    <x v="20"/>
    <n v="1200"/>
    <s v="Joe Chappelle"/>
    <s v="Joe Chappelle"/>
    <s v="Tika Sumpter"/>
    <s v="United States"/>
    <n v="0"/>
    <n v="32427"/>
    <n v="39348.892473118278"/>
    <n v="0"/>
    <n v="12913.978494623656"/>
    <s v="CorradoMooncoin"/>
    <n v="102"/>
  </r>
  <r>
    <s v="The Death &amp; Life of John F. Donovan"/>
    <x v="0"/>
    <x v="0"/>
    <x v="38"/>
    <n v="251.1"/>
    <s v="December 13, 2019 (United States)"/>
    <x v="19"/>
    <n v="5900"/>
    <s v="Xavier Dolan"/>
    <s v="Xavier Dolan"/>
    <s v="Kit Harington"/>
    <s v="Canada"/>
    <n v="35000000"/>
    <n v="3326364"/>
    <n v="4036412.2293906808"/>
    <n v="9.5038971428571433"/>
    <n v="1324716.8458781361"/>
    <s v="Lyla Films"/>
    <n v="123"/>
  </r>
  <r>
    <s v="Duck Butter"/>
    <x v="4"/>
    <x v="3"/>
    <x v="38"/>
    <n v="251.1"/>
    <s v="April 27, 2018 (United States)"/>
    <x v="11"/>
    <n v="3500"/>
    <s v="Miguel Arteta"/>
    <s v="Miguel Arteta"/>
    <s v="Alia Shawkat"/>
    <s v="United States"/>
    <n v="0"/>
    <n v="6877"/>
    <n v="8344.9697331740335"/>
    <n v="0"/>
    <n v="2738.7495021903624"/>
    <s v="Duplass Brothers Productions"/>
    <n v="93"/>
  </r>
  <r>
    <s v="The Little Mermaid"/>
    <x v="1"/>
    <x v="1"/>
    <x v="38"/>
    <n v="251.1"/>
    <s v="August 17, 2018 (United States)"/>
    <x v="36"/>
    <n v="8500"/>
    <s v="Blake Harris"/>
    <s v="Blake Harris"/>
    <s v="William Moseley"/>
    <s v="United States"/>
    <n v="0"/>
    <n v="2614006"/>
    <n v="3171993.7403424932"/>
    <n v="0"/>
    <n v="1041021.9036240542"/>
    <s v="Conglomerate Media"/>
    <n v="85"/>
  </r>
  <r>
    <s v="Padmaavat"/>
    <x v="4"/>
    <x v="0"/>
    <x v="38"/>
    <n v="251.1"/>
    <s v="January 25, 2018 (India)"/>
    <x v="9"/>
    <n v="29000"/>
    <s v="Sanjay Leela Bhansali"/>
    <s v="Prakash Kapadia"/>
    <s v="Deepika Padukone"/>
    <s v="India"/>
    <n v="0"/>
    <n v="60508780"/>
    <n v="73425030.927917168"/>
    <n v="0"/>
    <n v="24097483.074472319"/>
    <s v="Bhansali Productions"/>
    <n v="164"/>
  </r>
  <r>
    <s v="Stan &amp; Ollie"/>
    <x v="1"/>
    <x v="5"/>
    <x v="38"/>
    <n v="251.1"/>
    <s v="January 11, 2019 (United Kingdom)"/>
    <x v="13"/>
    <n v="34000"/>
    <s v="Jon S. Baird"/>
    <s v="Jeff Pope"/>
    <s v="Steve Coogan"/>
    <s v="United Kingdom"/>
    <n v="10000000"/>
    <n v="24420923"/>
    <n v="29633832.091198724"/>
    <n v="244.20923000000002"/>
    <n v="9725576.6626841892"/>
    <s v="Entertainment One"/>
    <n v="98"/>
  </r>
  <r>
    <s v="SuperFly"/>
    <x v="0"/>
    <x v="2"/>
    <x v="38"/>
    <n v="251.1"/>
    <s v="June 13, 2018 (United States)"/>
    <x v="33"/>
    <n v="6500"/>
    <s v="Director X."/>
    <s v="Alex Tse"/>
    <s v="Trevor Jackson"/>
    <s v="United States"/>
    <n v="16000000"/>
    <n v="20780685"/>
    <n v="25216546.075268816"/>
    <n v="129.87928124999999"/>
    <n v="8275860.2150537632"/>
    <s v="Columbia Pictures"/>
    <n v="116"/>
  </r>
  <r>
    <s v="Early Man"/>
    <x v="1"/>
    <x v="10"/>
    <x v="38"/>
    <n v="251.1"/>
    <s v="February 16, 2018 (United States)"/>
    <x v="10"/>
    <n v="21000"/>
    <s v="Nick Park"/>
    <s v="Mark Burton"/>
    <s v="Eddie Redmayne"/>
    <s v="France"/>
    <n v="50000000"/>
    <n v="54622814"/>
    <n v="66282642.078056552"/>
    <n v="109.245628"/>
    <n v="21753410.593389086"/>
    <s v="Summit Entertainment"/>
    <n v="89"/>
  </r>
  <r>
    <s v="I Can Only Imagine"/>
    <x v="1"/>
    <x v="5"/>
    <x v="38"/>
    <n v="251.1"/>
    <s v="March 16, 2018 (United States)"/>
    <x v="4"/>
    <n v="15000"/>
    <s v="Andrew Erwin"/>
    <s v="Bart Millard"/>
    <s v="J. Michael Finley"/>
    <s v="United States"/>
    <n v="7000000"/>
    <n v="86086881"/>
    <n v="104463053.12903225"/>
    <n v="1229.8125857142857"/>
    <n v="34283903.225806452"/>
    <s v="Kevin Downes Productions"/>
    <n v="110"/>
  </r>
  <r>
    <s v="The Hummingbird Project"/>
    <x v="0"/>
    <x v="0"/>
    <x v="38"/>
    <n v="251.1"/>
    <s v="March 22, 2019 (Canada)"/>
    <x v="19"/>
    <n v="13000"/>
    <s v="Kim Nguyen"/>
    <s v="Kim Nguyen"/>
    <s v="Jesse Eisenberg"/>
    <s v="Canada"/>
    <n v="0"/>
    <n v="878199"/>
    <n v="1065660.0370370371"/>
    <n v="0"/>
    <n v="349740.74074074073"/>
    <s v="Item 7"/>
    <n v="111"/>
  </r>
  <r>
    <s v="Dragon Ball Super: Broly"/>
    <x v="1"/>
    <x v="10"/>
    <x v="38"/>
    <n v="251.1"/>
    <s v="January 16, 2019 (United States)"/>
    <x v="40"/>
    <n v="24000"/>
    <s v="Tatsuya Nagamine"/>
    <s v="Akira Toriyama"/>
    <s v="Masako Nozawa"/>
    <s v="Japan"/>
    <n v="8500000"/>
    <n v="115757940"/>
    <n v="140467719.30704898"/>
    <n v="1361.8581176470589"/>
    <n v="46100334.528076462"/>
    <s v="Toei Company"/>
    <n v="100"/>
  </r>
  <r>
    <s v="Gloria Bell"/>
    <x v="0"/>
    <x v="3"/>
    <x v="38"/>
    <n v="251.1"/>
    <s v="March 22, 2019 (United States)"/>
    <x v="21"/>
    <n v="10000"/>
    <s v="SebastiÃ¡n Lelio"/>
    <s v="Alice Johnson Boher"/>
    <s v="Julianne Moore"/>
    <s v="Chile"/>
    <n v="0"/>
    <n v="11145006"/>
    <n v="13524027.59139785"/>
    <n v="0"/>
    <n v="4438473.1182795698"/>
    <s v="Fabula"/>
    <n v="102"/>
  </r>
  <r>
    <s v="Kin"/>
    <x v="8"/>
    <x v="2"/>
    <x v="38"/>
    <n v="251.1"/>
    <s v="August 31, 2018 (United States)"/>
    <x v="1"/>
    <n v="16000"/>
    <s v="Jonathan Baker"/>
    <s v="Jonathan Baker"/>
    <s v="Myles Truitt"/>
    <s v="United States"/>
    <n v="30000000"/>
    <n v="10313019"/>
    <n v="12514444.003584228"/>
    <n v="34.376730000000002"/>
    <n v="4107136.2007168457"/>
    <s v="Summit Entertainment"/>
    <n v="102"/>
  </r>
  <r>
    <s v="Aniara"/>
    <x v="0"/>
    <x v="0"/>
    <x v="38"/>
    <n v="251.1"/>
    <s v="May 17, 2019 (United States)"/>
    <x v="21"/>
    <n v="7400"/>
    <s v="Pella Kagerman"/>
    <s v="Pella Kagerman"/>
    <s v="Emelie Garbers"/>
    <s v="Sweden"/>
    <n v="0"/>
    <n v="40124"/>
    <n v="48688.900039824766"/>
    <n v="0"/>
    <n v="15979.291119076064"/>
    <s v="Film Capital Stockholm"/>
    <n v="106"/>
  </r>
  <r>
    <s v="Becoming Astrid"/>
    <x v="3"/>
    <x v="5"/>
    <x v="38"/>
    <n v="251.1"/>
    <s v="September 14, 2018 (Sweden)"/>
    <x v="12"/>
    <n v="5300"/>
    <s v="Pernille Fischer Christensen"/>
    <s v="Kim Fupz Aakeson"/>
    <s v="Alba August"/>
    <s v="Sweden"/>
    <n v="0"/>
    <n v="962653"/>
    <n v="1168141.6531262444"/>
    <n v="0"/>
    <n v="383374.35284747113"/>
    <s v="Nordisk Film Production Sverige AB"/>
    <n v="123"/>
  </r>
  <r>
    <s v="Goosebumps 2: Haunted Halloween"/>
    <x v="1"/>
    <x v="10"/>
    <x v="38"/>
    <n v="251.1"/>
    <s v="October 12, 2018 (United States)"/>
    <x v="41"/>
    <n v="19000"/>
    <s v="Ari Sandel"/>
    <s v="Rob Lieber"/>
    <s v="Wendi McLendon-Covey"/>
    <s v="United States"/>
    <n v="35000000"/>
    <n v="93320380"/>
    <n v="113240620.41417761"/>
    <n v="266.62965714285718"/>
    <n v="37164627.638391078"/>
    <s v="Sony Pictures Animation"/>
    <n v="90"/>
  </r>
  <r>
    <s v="The Quake"/>
    <x v="8"/>
    <x v="2"/>
    <x v="38"/>
    <n v="251.1"/>
    <s v="December 14, 2018 (United States)"/>
    <x v="19"/>
    <n v="11000"/>
    <s v="John Andreas Andersen"/>
    <s v="John KÃ¥re Raake"/>
    <s v="Kristoffer Joner"/>
    <s v="Norway"/>
    <n v="0"/>
    <n v="13837294"/>
    <n v="16791013.467941061"/>
    <n v="0"/>
    <n v="5510670.6491437675"/>
    <s v="Fantefilm"/>
    <n v="106"/>
  </r>
  <r>
    <s v="Nobody's Fool"/>
    <x v="0"/>
    <x v="3"/>
    <x v="38"/>
    <n v="251.1"/>
    <s v="November 2, 2018 (United States)"/>
    <x v="38"/>
    <n v="7000"/>
    <s v="Tyler Perry"/>
    <s v="Tyler Perry"/>
    <s v="Tiffany Haddish"/>
    <s v="United States"/>
    <n v="19000000"/>
    <n v="33705333"/>
    <n v="40900099.42293907"/>
    <n v="177.3964894736842"/>
    <n v="13423071.684587812"/>
    <s v="BET Films"/>
    <n v="110"/>
  </r>
  <r>
    <s v="7 Days in Entebbe"/>
    <x v="8"/>
    <x v="2"/>
    <x v="38"/>
    <n v="251.1"/>
    <s v="March 16, 2018 (United States)"/>
    <x v="1"/>
    <n v="15000"/>
    <s v="JosÃ© Padilha"/>
    <s v="Gregory Burke"/>
    <s v="Batsheva Dance Company"/>
    <s v="United Kingdom"/>
    <n v="0"/>
    <n v="8771432"/>
    <n v="10643788.651533253"/>
    <n v="0"/>
    <n v="3493202.7080844282"/>
    <s v="Participant"/>
    <n v="107"/>
  </r>
  <r>
    <s v="My Hero Academia: Two Heroes"/>
    <x v="8"/>
    <x v="10"/>
    <x v="38"/>
    <n v="251.1"/>
    <s v="September 25, 2018 (United States)"/>
    <x v="24"/>
    <n v="8000"/>
    <s v="Kenji Nagasaki"/>
    <s v="KÃ´hei Horikoshi"/>
    <s v="Daiki Yamashita"/>
    <s v="Japan"/>
    <n v="0"/>
    <n v="21022724"/>
    <n v="25510250.907208283"/>
    <n v="0"/>
    <n v="8372251.6925527677"/>
    <s v="Bones"/>
    <n v="96"/>
  </r>
  <r>
    <s v="An Interview with God"/>
    <x v="9"/>
    <x v="0"/>
    <x v="38"/>
    <n v="251.1"/>
    <s v="August 21, 2018 (United States)"/>
    <x v="1"/>
    <n v="3400"/>
    <s v="Perry Lang"/>
    <s v="Ken Aguado"/>
    <s v="David Strathairn"/>
    <s v="United States"/>
    <n v="0"/>
    <n v="2251795"/>
    <n v="2732464.9004380726"/>
    <n v="0"/>
    <n v="896772.20230983663"/>
    <s v="Astute Films"/>
    <n v="97"/>
  </r>
  <r>
    <s v="Midsommar"/>
    <x v="0"/>
    <x v="0"/>
    <x v="39"/>
    <n v="255.7"/>
    <s v="July 3, 2019 (United States)"/>
    <x v="12"/>
    <n v="232000"/>
    <s v="Ari Aster"/>
    <s v="Ari Aster"/>
    <s v="Florence Pugh"/>
    <s v="United States"/>
    <n v="9000000"/>
    <n v="47967636"/>
    <n v="57159713.293703564"/>
    <n v="532.97373333333326"/>
    <n v="18759341.415721551"/>
    <s v="A24"/>
    <n v="148"/>
  </r>
  <r>
    <s v="Once Upon a Time... In Hollywood"/>
    <x v="0"/>
    <x v="3"/>
    <x v="39"/>
    <n v="255.7"/>
    <s v="July 26, 2019 (United States)"/>
    <x v="37"/>
    <n v="603000"/>
    <s v="Quentin Tarantino"/>
    <s v="Quentin Tarantino"/>
    <s v="Leonardo DiCaprio"/>
    <s v="United States"/>
    <n v="90000000"/>
    <n v="374565754"/>
    <n v="446344095.59561986"/>
    <n v="416.18417111111114"/>
    <n v="146486411.41963238"/>
    <s v="Columbia Pictures"/>
    <n v="161"/>
  </r>
  <r>
    <s v="Avengers: Endgame"/>
    <x v="8"/>
    <x v="2"/>
    <x v="39"/>
    <n v="255.7"/>
    <s v="April 26, 2019 (United States)"/>
    <x v="0"/>
    <n v="903000"/>
    <s v="Anthony Russo"/>
    <s v="Christopher Markus"/>
    <s v="Robert Downey Jr."/>
    <s v="United States"/>
    <n v="356000000"/>
    <n v="2797501328"/>
    <n v="3333588794.0617914"/>
    <n v="785.8149797752809"/>
    <n v="1094056053.1873288"/>
    <s v="Marvel Studios"/>
    <n v="181"/>
  </r>
  <r>
    <s v="Fighting with My Family"/>
    <x v="8"/>
    <x v="5"/>
    <x v="39"/>
    <n v="255.7"/>
    <s v="February 22, 2019 (United States)"/>
    <x v="12"/>
    <n v="71000"/>
    <s v="Stephen Merchant"/>
    <s v="Stephen Merchant"/>
    <s v="Dwayne Johnson"/>
    <s v="United Kingdom"/>
    <n v="11000000"/>
    <n v="40811919"/>
    <n v="48632740.396167383"/>
    <n v="371.01744545454545"/>
    <n v="15960859.992178334"/>
    <s v="Metro-Goldwyn-Mayer (MGM)"/>
    <n v="108"/>
  </r>
  <r>
    <s v="Little Women"/>
    <x v="1"/>
    <x v="0"/>
    <x v="39"/>
    <n v="255.7"/>
    <s v="December 25, 2019 (United States)"/>
    <x v="40"/>
    <n v="159000"/>
    <s v="Greta Gerwig"/>
    <s v="Greta Gerwig"/>
    <s v="Saoirse Ronan"/>
    <s v="United States"/>
    <n v="40000000"/>
    <n v="216601214"/>
    <n v="258108681.68087605"/>
    <n v="541.50303500000007"/>
    <n v="84709117.716073528"/>
    <s v="Columbia Pictures"/>
    <n v="135"/>
  </r>
  <r>
    <s v="Escape Room"/>
    <x v="8"/>
    <x v="2"/>
    <x v="39"/>
    <n v="255.7"/>
    <s v="January 4, 2019 (United States)"/>
    <x v="5"/>
    <n v="97000"/>
    <s v="Adam Robitel"/>
    <s v="Bragi F. Schut"/>
    <s v="Taylor Russell"/>
    <s v="United States"/>
    <n v="9000000"/>
    <n v="155712077"/>
    <n v="185551309.58897147"/>
    <n v="1730.134188888889"/>
    <n v="60896393.038717248"/>
    <s v="Columbia Pictures"/>
    <n v="99"/>
  </r>
  <r>
    <s v="The Dead Don't Die"/>
    <x v="0"/>
    <x v="3"/>
    <x v="39"/>
    <n v="255.7"/>
    <s v="June 14, 2019 (United States)"/>
    <x v="30"/>
    <n v="65000"/>
    <s v="Jim Jarmusch"/>
    <s v="Jim Jarmusch"/>
    <s v="Bill Murray"/>
    <s v="United States"/>
    <n v="0"/>
    <n v="15325468"/>
    <n v="18262299.959327336"/>
    <n v="0"/>
    <n v="5993534.6108721159"/>
    <s v="Focus Features"/>
    <n v="104"/>
  </r>
  <r>
    <s v="Joker"/>
    <x v="0"/>
    <x v="6"/>
    <x v="39"/>
    <n v="255.7"/>
    <s v="October 4, 2019 (United States)"/>
    <x v="0"/>
    <n v="1000000"/>
    <s v="Todd Phillips"/>
    <s v="Todd Phillips"/>
    <s v="Joaquin Phoenix"/>
    <s v="United States"/>
    <n v="55000000"/>
    <n v="1074427370"/>
    <n v="1280320765.1114588"/>
    <n v="1953.5043090909091"/>
    <n v="420190602.26828313"/>
    <s v="Warner Bros."/>
    <n v="122"/>
  </r>
  <r>
    <s v="Yesterday"/>
    <x v="8"/>
    <x v="3"/>
    <x v="39"/>
    <n v="255.7"/>
    <s v="June 28, 2019 (United States)"/>
    <x v="8"/>
    <n v="131000"/>
    <s v="Danny Boyle"/>
    <s v="Richard Curtis"/>
    <s v="Himesh Patel"/>
    <s v="United Kingdom"/>
    <n v="26000000"/>
    <n v="153193369"/>
    <n v="182549939.51622996"/>
    <n v="589.20526538461536"/>
    <n v="59911368.400469303"/>
    <s v="Decibel Films"/>
    <n v="116"/>
  </r>
  <r>
    <s v="Parasite"/>
    <x v="0"/>
    <x v="3"/>
    <x v="39"/>
    <n v="255.7"/>
    <s v="November 8, 2019 (United States)"/>
    <x v="60"/>
    <n v="631000"/>
    <s v="Bong Joon Ho"/>
    <s v="Bong Joon Ho"/>
    <s v="Kang-ho Song"/>
    <s v="South Korea"/>
    <n v="11400000"/>
    <n v="258908054"/>
    <n v="308522816.01016819"/>
    <n v="2271.1232807017545"/>
    <n v="101254616.34728198"/>
    <s v="Barunson E&amp;A"/>
    <n v="132"/>
  </r>
  <r>
    <s v="John Wick: Chapter 3 - Parabellum"/>
    <x v="0"/>
    <x v="2"/>
    <x v="39"/>
    <n v="255.7"/>
    <s v="May 17, 2019 (United States)"/>
    <x v="34"/>
    <n v="296000"/>
    <s v="Chad Stahelski"/>
    <s v="Derek Kolstad"/>
    <s v="Keanu Reeves"/>
    <s v="United States"/>
    <n v="75000000"/>
    <n v="327281779"/>
    <n v="389999053.81814629"/>
    <n v="436.37570533333331"/>
    <n v="127994438.40438014"/>
    <s v="Lionsgate"/>
    <n v="130"/>
  </r>
  <r>
    <s v="Knives Out"/>
    <x v="8"/>
    <x v="3"/>
    <x v="39"/>
    <n v="255.7"/>
    <s v="November 27, 2019 (United States)"/>
    <x v="6"/>
    <n v="505000"/>
    <s v="Rian Johnson"/>
    <s v="Rian Johnson"/>
    <s v="Daniel Craig"/>
    <s v="United States"/>
    <n v="40000000"/>
    <n v="311539397"/>
    <n v="371239946.28822839"/>
    <n v="778.84849250000002"/>
    <n v="121837855.69026203"/>
    <s v="Lionsgate"/>
    <n v="130"/>
  </r>
  <r>
    <s v="Fast &amp; Furious Presents: Hobbs &amp; Shaw"/>
    <x v="8"/>
    <x v="2"/>
    <x v="39"/>
    <n v="255.7"/>
    <s v="August 2, 2019 (United States)"/>
    <x v="5"/>
    <n v="184000"/>
    <s v="David Leitch"/>
    <s v="Chris Morgan"/>
    <s v="Dwayne Johnson"/>
    <s v="United States"/>
    <n v="200000000"/>
    <n v="759056935"/>
    <n v="904515635.87993741"/>
    <n v="379.52846749999998"/>
    <n v="296854491.59170902"/>
    <s v="Chris Morgan Productions"/>
    <n v="137"/>
  </r>
  <r>
    <s v="Captain Marvel"/>
    <x v="8"/>
    <x v="2"/>
    <x v="39"/>
    <n v="255.7"/>
    <s v="March 8, 2019 (United States)"/>
    <x v="8"/>
    <n v="478000"/>
    <s v="Anna Boden"/>
    <s v="Anna Boden"/>
    <s v="Brie Larson"/>
    <s v="United States"/>
    <n v="160000000"/>
    <n v="1128462972"/>
    <n v="1344711253.6894798"/>
    <n v="705.28935749999994"/>
    <n v="441323023.85608137"/>
    <s v="Walt Disney Pictures"/>
    <n v="123"/>
  </r>
  <r>
    <s v="After"/>
    <x v="8"/>
    <x v="0"/>
    <x v="39"/>
    <n v="255.7"/>
    <s v="April 12, 2019 (United States)"/>
    <x v="11"/>
    <n v="44000"/>
    <s v="Jenny Gage"/>
    <s v="Susan McMartin"/>
    <s v="Josephine Langford"/>
    <s v="United States"/>
    <n v="14000000"/>
    <n v="69756455"/>
    <n v="83123941.488071963"/>
    <n v="498.26039285714285"/>
    <n v="27280584.669534612"/>
    <s v="CalMaple"/>
    <n v="105"/>
  </r>
  <r>
    <s v="Spider-Man: Far from Home"/>
    <x v="8"/>
    <x v="2"/>
    <x v="39"/>
    <n v="255.7"/>
    <s v="July 2, 2019 (United States)"/>
    <x v="24"/>
    <n v="359000"/>
    <s v="Jon Watts"/>
    <s v="Chris McKenna"/>
    <s v="Tom Holland"/>
    <s v="United States"/>
    <n v="160000000"/>
    <n v="1131927996"/>
    <n v="1348840283.0707862"/>
    <n v="707.45499749999999"/>
    <n v="442678136.87915528"/>
    <s v="Columbia Pictures"/>
    <n v="129"/>
  </r>
  <r>
    <s v="Jojo Rabbit"/>
    <x v="8"/>
    <x v="3"/>
    <x v="39"/>
    <n v="255.7"/>
    <s v="November 8, 2019 (United States)"/>
    <x v="6"/>
    <n v="328000"/>
    <s v="Taika Waititi"/>
    <s v="Christine Leunens"/>
    <s v="Roman Griffin Davis"/>
    <s v="New Zealand"/>
    <n v="14000000"/>
    <n v="90335025"/>
    <n v="107645999.67735629"/>
    <n v="645.25017857142859"/>
    <n v="35328519.749706686"/>
    <s v="TSG Entertainment"/>
    <n v="108"/>
  </r>
  <r>
    <s v="Shazam!"/>
    <x v="8"/>
    <x v="2"/>
    <x v="39"/>
    <n v="255.7"/>
    <s v="April 5, 2019 (United States)"/>
    <x v="9"/>
    <n v="284000"/>
    <s v="David F. Sandberg"/>
    <s v="Henry Gayden"/>
    <s v="Zachary Levi"/>
    <s v="United States"/>
    <n v="100000000"/>
    <n v="365971656"/>
    <n v="436103103.57137269"/>
    <n v="365.971656"/>
    <n v="143125403.20688307"/>
    <s v="Warner Bros."/>
    <n v="132"/>
  </r>
  <r>
    <s v="It Chapter Two"/>
    <x v="0"/>
    <x v="0"/>
    <x v="39"/>
    <n v="255.7"/>
    <s v="September 6, 2019 (United States)"/>
    <x v="16"/>
    <n v="222000"/>
    <s v="Andy Muschietti"/>
    <s v="Stephen King"/>
    <s v="Jessica Chastain"/>
    <s v="United States"/>
    <n v="79000000"/>
    <n v="473093228"/>
    <n v="563752469.9710598"/>
    <n v="598.85218734177215"/>
    <n v="185018861.16542825"/>
    <s v="New Line Cinema"/>
    <n v="169"/>
  </r>
  <r>
    <n v="1917"/>
    <x v="0"/>
    <x v="0"/>
    <x v="39"/>
    <n v="255.7"/>
    <s v="January 10, 2020 (United States)"/>
    <x v="28"/>
    <n v="473000"/>
    <s v="Sam Mendes"/>
    <s v="Sam Mendes"/>
    <s v="Dean-Charles Chapman"/>
    <s v="United States"/>
    <n v="95000000"/>
    <n v="384623579"/>
    <n v="458329309.82127494"/>
    <n v="404.8669252631579"/>
    <n v="150419858.81892842"/>
    <s v="Dreamworks Pictures"/>
    <n v="119"/>
  </r>
  <r>
    <s v="Star Wars: Episode IX - The Rise of Skywalker"/>
    <x v="8"/>
    <x v="2"/>
    <x v="39"/>
    <n v="255.7"/>
    <s v="December 20, 2019 (United States)"/>
    <x v="16"/>
    <n v="394000"/>
    <s v="J.J. Abrams"/>
    <s v="Chris Terrio"/>
    <s v="Daisy Ridley"/>
    <s v="United States"/>
    <n v="275000000"/>
    <n v="1078232589"/>
    <n v="1284855181.3386781"/>
    <n v="392.0845778181818"/>
    <n v="421678759.87485337"/>
    <s v="Walt Disney Pictures"/>
    <n v="141"/>
  </r>
  <r>
    <s v="Ford v Ferrari"/>
    <x v="8"/>
    <x v="2"/>
    <x v="39"/>
    <n v="255.7"/>
    <s v="November 15, 2019 (United States)"/>
    <x v="31"/>
    <n v="323000"/>
    <s v="James Mangold"/>
    <s v="Jez Butterworth"/>
    <s v="Matt Damon"/>
    <s v="United States"/>
    <n v="97600000"/>
    <n v="225508210"/>
    <n v="268722532.60461479"/>
    <n v="231.05349385245901"/>
    <n v="88192495.111458749"/>
    <s v="Chernin Entertainment"/>
    <n v="152"/>
  </r>
  <r>
    <s v="The Irishman"/>
    <x v="0"/>
    <x v="5"/>
    <x v="39"/>
    <n v="255.7"/>
    <s v="November 27, 2019 (United States)"/>
    <x v="40"/>
    <n v="344000"/>
    <s v="Martin Scorsese"/>
    <s v="Steven Zaillian"/>
    <s v="Robert De Niro"/>
    <s v="United States"/>
    <n v="159000000"/>
    <n v="968853"/>
    <n v="1154515.092295659"/>
    <n v="0.60934150943396226"/>
    <n v="378902.22917481425"/>
    <s v="Tribeca Productions"/>
    <n v="209"/>
  </r>
  <r>
    <s v="The Lighthouse"/>
    <x v="0"/>
    <x v="0"/>
    <x v="39"/>
    <n v="255.7"/>
    <s v="November 1, 2019 (United States)"/>
    <x v="24"/>
    <n v="159000"/>
    <s v="Robert Eggers"/>
    <s v="Robert Eggers"/>
    <s v="Robert Pattinson"/>
    <s v="Canada"/>
    <n v="0"/>
    <n v="18123239"/>
    <n v="21596210.102854908"/>
    <n v="0"/>
    <n v="7087696.1282753227"/>
    <s v="A24"/>
    <n v="109"/>
  </r>
  <r>
    <s v="Jumanji: The Next Level"/>
    <x v="8"/>
    <x v="2"/>
    <x v="39"/>
    <n v="255.7"/>
    <s v="December 13, 2019 (United States)"/>
    <x v="14"/>
    <n v="204000"/>
    <s v="Jake Kasdan"/>
    <s v="Jake Kasdan"/>
    <s v="Dwayne Johnson"/>
    <s v="United States"/>
    <n v="125000000"/>
    <n v="800059707"/>
    <n v="953375802.59249127"/>
    <n v="640.04776559999993"/>
    <n v="312889991.0050841"/>
    <s v="Columbia Pictures"/>
    <n v="123"/>
  </r>
  <r>
    <s v="Alita: Battle Angel"/>
    <x v="8"/>
    <x v="2"/>
    <x v="39"/>
    <n v="255.7"/>
    <s v="February 14, 2019 (United States)"/>
    <x v="4"/>
    <n v="240000"/>
    <s v="Robert Rodriguez"/>
    <s v="James Cameron"/>
    <s v="Rosa Salazar"/>
    <s v="United States"/>
    <n v="170000000"/>
    <n v="404980543"/>
    <n v="482587295.47164649"/>
    <n v="238.22384882352941"/>
    <n v="158381127.49315605"/>
    <s v="Twentieth Century Fox"/>
    <n v="122"/>
  </r>
  <r>
    <s v="Us"/>
    <x v="0"/>
    <x v="4"/>
    <x v="39"/>
    <n v="255.7"/>
    <s v="March 22, 2019 (United States)"/>
    <x v="8"/>
    <n v="247000"/>
    <s v="Jordan Peele"/>
    <s v="Jordan Peele"/>
    <s v="Lupita Nyong'o"/>
    <s v="United States"/>
    <n v="20000000"/>
    <n v="255184580"/>
    <n v="304085809.6441142"/>
    <n v="1275.9229"/>
    <n v="99798427.84513101"/>
    <s v="Monkeypaw Productions"/>
    <n v="116"/>
  </r>
  <r>
    <s v="Ready or Not"/>
    <x v="0"/>
    <x v="2"/>
    <x v="39"/>
    <n v="255.7"/>
    <s v="August 21, 2019 (United States)"/>
    <x v="15"/>
    <n v="121000"/>
    <s v="Matt Bettinelli-Olpin"/>
    <s v="Guy Busick"/>
    <s v="Samara Weaving"/>
    <s v="United States"/>
    <n v="6000000"/>
    <n v="57615777"/>
    <n v="68656735.439577639"/>
    <n v="960.26295000000005"/>
    <n v="22532568.244035982"/>
    <s v="Fox Searchlight Pictures"/>
    <n v="95"/>
  </r>
  <r>
    <s v="Hellboy"/>
    <x v="0"/>
    <x v="2"/>
    <x v="39"/>
    <n v="255.7"/>
    <s v="April 12, 2019 (United States)"/>
    <x v="33"/>
    <n v="82000"/>
    <s v="Neil Marshall"/>
    <s v="Andrew Cosby"/>
    <s v="David Harbour"/>
    <s v="United States"/>
    <n v="50000000"/>
    <n v="55065289"/>
    <n v="65617495.339460306"/>
    <n v="110.13057799999999"/>
    <n v="21535114.97849042"/>
    <s v="Summit Entertainment"/>
    <n v="120"/>
  </r>
  <r>
    <s v="Terminator: Dark Fate"/>
    <x v="0"/>
    <x v="2"/>
    <x v="39"/>
    <n v="255.7"/>
    <s v="November 1, 2019 (United States)"/>
    <x v="19"/>
    <n v="159000"/>
    <s v="Tim Miller"/>
    <s v="David S. Goyer"/>
    <s v="Linda Hamilton"/>
    <s v="United States"/>
    <n v="185000000"/>
    <n v="261119292"/>
    <n v="311157795.35549474"/>
    <n v="141.14556324324323"/>
    <n v="102119394.60305046"/>
    <s v="Paramount Pictures"/>
    <n v="128"/>
  </r>
  <r>
    <s v="Downton Abbey"/>
    <x v="1"/>
    <x v="0"/>
    <x v="39"/>
    <n v="255.7"/>
    <s v="September 20, 2019 (United States)"/>
    <x v="34"/>
    <n v="43000"/>
    <s v="Michael Engler"/>
    <s v="Julian Fellowes"/>
    <s v="Stephen Campbell Moore"/>
    <s v="United Kingdom"/>
    <n v="13000000"/>
    <n v="237860050"/>
    <n v="283441365.79976535"/>
    <n v="1829.6926923076924"/>
    <n v="93023093.468908876"/>
    <s v="Carnival Film &amp; Television"/>
    <n v="122"/>
  </r>
  <r>
    <s v="Gemini Man"/>
    <x v="8"/>
    <x v="2"/>
    <x v="39"/>
    <n v="255.7"/>
    <s v="October 11, 2019 (United States)"/>
    <x v="46"/>
    <n v="98000"/>
    <s v="Ang Lee"/>
    <s v="David Benioff"/>
    <s v="Will Smith"/>
    <s v="China"/>
    <n v="138000000"/>
    <n v="173469516"/>
    <n v="206711621.13883457"/>
    <n v="125.70254782608697"/>
    <n v="67841030.895580754"/>
    <s v="Skydance Media"/>
    <n v="117"/>
  </r>
  <r>
    <s v="Booksmart"/>
    <x v="0"/>
    <x v="3"/>
    <x v="39"/>
    <n v="255.7"/>
    <s v="May 24, 2019 (United States)"/>
    <x v="13"/>
    <n v="102000"/>
    <s v="Olivia Wilde"/>
    <s v="Emily Halpern"/>
    <s v="Kaitlyn Dever"/>
    <s v="United States"/>
    <n v="6000000"/>
    <n v="24959607"/>
    <n v="29742636.890496679"/>
    <n v="415.99345000000005"/>
    <n v="9761285.4908095431"/>
    <s v="Annapurna Pictures"/>
    <n v="102"/>
  </r>
  <r>
    <s v="Dora and the Lost City of Gold"/>
    <x v="1"/>
    <x v="1"/>
    <x v="39"/>
    <n v="255.7"/>
    <s v="August 9, 2019 (United States)"/>
    <x v="10"/>
    <n v="27000"/>
    <s v="James Bobin"/>
    <s v="Nicholas Stoller"/>
    <s v="Isabela Merced"/>
    <s v="United States"/>
    <n v="49000000"/>
    <n v="119682635"/>
    <n v="142617516.16933906"/>
    <n v="244.25027551020406"/>
    <n v="46805879.937426671"/>
    <s v="Paramount Players"/>
    <n v="102"/>
  </r>
  <r>
    <s v="Glass"/>
    <x v="8"/>
    <x v="0"/>
    <x v="39"/>
    <n v="255.7"/>
    <s v="January 18, 2019 (United States)"/>
    <x v="14"/>
    <n v="219000"/>
    <s v="M. Night Shyamalan"/>
    <s v="M. Night Shyamalan"/>
    <s v="James McAvoy"/>
    <s v="United States"/>
    <n v="20000000"/>
    <n v="246999039"/>
    <n v="294331666.73171687"/>
    <n v="1234.995195"/>
    <n v="96597199.452483386"/>
    <s v="Buena Vista International"/>
    <n v="129"/>
  </r>
  <r>
    <s v="The Best of Enemies"/>
    <x v="8"/>
    <x v="5"/>
    <x v="39"/>
    <n v="255.7"/>
    <s v="April 5, 2019 (United States)"/>
    <x v="13"/>
    <n v="13000"/>
    <s v="Robin Bissell"/>
    <s v="Robin Bissell"/>
    <s v="Taraji P. Henson"/>
    <s v="United States"/>
    <n v="10000000"/>
    <n v="10209813"/>
    <n v="12166327.8103246"/>
    <n v="102.09813000000001"/>
    <n v="3992887.3680093861"/>
    <s v="Astute Films"/>
    <n v="133"/>
  </r>
  <r>
    <s v="Official Secrets"/>
    <x v="0"/>
    <x v="5"/>
    <x v="39"/>
    <n v="255.7"/>
    <s v="August 30, 2019 (United States)"/>
    <x v="4"/>
    <n v="38000"/>
    <s v="Gavin Hood"/>
    <s v="Sara Bernstein"/>
    <s v="Keira Knightley"/>
    <s v="United Kingdom"/>
    <n v="0"/>
    <n v="10088753"/>
    <n v="12022068.983574502"/>
    <n v="0"/>
    <n v="3945542.8236214314"/>
    <s v="Entertainment One"/>
    <n v="112"/>
  </r>
  <r>
    <s v="The Lion King"/>
    <x v="1"/>
    <x v="10"/>
    <x v="39"/>
    <n v="255.7"/>
    <s v="July 19, 2019 (United States)"/>
    <x v="15"/>
    <n v="222000"/>
    <s v="Jon Favreau"/>
    <s v="Jeff Nathanson"/>
    <s v="Donald Glover"/>
    <s v="United States"/>
    <n v="260000000"/>
    <n v="1670727580"/>
    <n v="1990890471.7481425"/>
    <n v="642.58753076923074"/>
    <n v="653393656.6288619"/>
    <s v="Walt Disney Pictures"/>
    <n v="118"/>
  </r>
  <r>
    <s v="Aladdin"/>
    <x v="1"/>
    <x v="1"/>
    <x v="39"/>
    <n v="255.7"/>
    <s v="May 24, 2019 (United States)"/>
    <x v="15"/>
    <n v="239000"/>
    <s v="Guy Ritchie"/>
    <s v="John August"/>
    <s v="Will Smith"/>
    <s v="United Kingdom"/>
    <n v="183000000"/>
    <n v="1050693953"/>
    <n v="1252039294.0129058"/>
    <n v="574.14970109289618"/>
    <n v="410908859.21001172"/>
    <s v="Walt Disney Pictures"/>
    <n v="128"/>
  </r>
  <r>
    <s v="Marriage Story"/>
    <x v="0"/>
    <x v="3"/>
    <x v="39"/>
    <n v="255.7"/>
    <s v="December 6, 2019 (United States)"/>
    <x v="6"/>
    <n v="265000"/>
    <s v="Noah Baumbach"/>
    <s v="Noah Baumbach"/>
    <s v="Adam Driver"/>
    <s v="United Kingdom"/>
    <n v="18600000"/>
    <n v="333686"/>
    <n v="397630.52092295658"/>
    <n v="1.7940107526881719"/>
    <n v="130499.02229174814"/>
    <s v="Heyday Films"/>
    <n v="137"/>
  </r>
  <r>
    <s v="Godzilla: King of the Monsters"/>
    <x v="8"/>
    <x v="2"/>
    <x v="39"/>
    <n v="255.7"/>
    <s v="May 31, 2019 (United States)"/>
    <x v="22"/>
    <n v="162000"/>
    <s v="Michael Dougherty"/>
    <s v="Michael Dougherty"/>
    <s v="Kyle Chandler"/>
    <s v="United States"/>
    <n v="170000000"/>
    <n v="386600138"/>
    <n v="460684638.43801332"/>
    <n v="227.41184588235294"/>
    <n v="151192858.03676182"/>
    <s v="Warner Bros."/>
    <n v="132"/>
  </r>
  <r>
    <s v="Rocketman"/>
    <x v="0"/>
    <x v="5"/>
    <x v="39"/>
    <n v="255.7"/>
    <s v="May 31, 2019 (United States)"/>
    <x v="4"/>
    <n v="153000"/>
    <s v="Dexter Fletcher"/>
    <s v="Lee Hall"/>
    <s v="Taron Egerton"/>
    <s v="United Kingdom"/>
    <n v="40000000"/>
    <n v="195179299"/>
    <n v="232581667.59992179"/>
    <n v="487.94824749999998"/>
    <n v="76331364.489636287"/>
    <s v="Paramount Pictures"/>
    <n v="121"/>
  </r>
  <r>
    <s v="Hustlers"/>
    <x v="0"/>
    <x v="3"/>
    <x v="39"/>
    <n v="255.7"/>
    <s v="September 13, 2019 (United States)"/>
    <x v="21"/>
    <n v="89000"/>
    <s v="Lorene Scafaria"/>
    <s v="Lorene Scafaria"/>
    <s v="Constance Wu"/>
    <s v="United States"/>
    <n v="20000000"/>
    <n v="157563598"/>
    <n v="187757639.07156825"/>
    <n v="787.81799000000001"/>
    <n v="61620491.982792333"/>
    <s v="Annapurna Pictures"/>
    <n v="110"/>
  </r>
  <r>
    <s v="Anna"/>
    <x v="0"/>
    <x v="2"/>
    <x v="39"/>
    <n v="255.7"/>
    <s v="June 21, 2019 (United States)"/>
    <x v="14"/>
    <n v="69000"/>
    <s v="Luc Besson"/>
    <s v="Luc Besson"/>
    <s v="Sasha Luss"/>
    <s v="France"/>
    <n v="0"/>
    <n v="31626978"/>
    <n v="37687681.644896366"/>
    <n v="0"/>
    <n v="12368782.948768089"/>
    <s v="Summit Entertainment"/>
    <n v="118"/>
  </r>
  <r>
    <s v="Portrait of a Lady on Fire"/>
    <x v="0"/>
    <x v="0"/>
    <x v="39"/>
    <n v="255.7"/>
    <s v="February 14, 2020 (United States)"/>
    <x v="31"/>
    <n v="74000"/>
    <s v="CÃ©line Sciamma"/>
    <s v="CÃ©line Sciamma"/>
    <s v="NoÃ©mie Merlant"/>
    <s v="France"/>
    <n v="0"/>
    <n v="10123353"/>
    <n v="12063299.409855299"/>
    <n v="0"/>
    <n v="3959074.3058271413"/>
    <s v="Lilies Films"/>
    <n v="122"/>
  </r>
  <r>
    <s v="Toy Story 4"/>
    <x v="2"/>
    <x v="10"/>
    <x v="39"/>
    <n v="255.7"/>
    <s v="June 21, 2019 (United States)"/>
    <x v="3"/>
    <n v="217000"/>
    <s v="Josh Cooley"/>
    <s v="John Lasseter"/>
    <s v="Tom Hanks"/>
    <s v="United States"/>
    <n v="200000000"/>
    <n v="1073394593"/>
    <n v="1279090076.210794"/>
    <n v="536.69729649999999"/>
    <n v="419786700.43019164"/>
    <s v="Pixar Animation Studios"/>
    <n v="100"/>
  </r>
  <r>
    <s v="Zombieland: Double Tap"/>
    <x v="0"/>
    <x v="2"/>
    <x v="39"/>
    <n v="255.7"/>
    <s v="October 18, 2019 (United States)"/>
    <x v="17"/>
    <n v="151000"/>
    <s v="Ruben Fleischer"/>
    <s v="Rhett Reese"/>
    <s v="Woody Harrelson"/>
    <s v="United States"/>
    <n v="42000000"/>
    <n v="122810399"/>
    <n v="146344656.14118108"/>
    <n v="292.40571190476192"/>
    <n v="48029096.206491984"/>
    <s v="2.0 Entertainment"/>
    <n v="99"/>
  </r>
  <r>
    <s v="Long Shot"/>
    <x v="0"/>
    <x v="3"/>
    <x v="39"/>
    <n v="255.7"/>
    <s v="May 3, 2019 (United States)"/>
    <x v="8"/>
    <n v="101000"/>
    <s v="Jonathan Levine"/>
    <s v="Dan Sterling"/>
    <s v="Charlize Theron"/>
    <s v="United States"/>
    <n v="40000000"/>
    <n v="53873809"/>
    <n v="64197691.053187333"/>
    <n v="134.68452250000001"/>
    <n v="21069147.047321081"/>
    <s v="Summit Entertainment"/>
    <n v="125"/>
  </r>
  <r>
    <s v="Angel Has Fallen"/>
    <x v="0"/>
    <x v="2"/>
    <x v="39"/>
    <n v="255.7"/>
    <s v="August 23, 2019 (United States)"/>
    <x v="5"/>
    <n v="86000"/>
    <s v="Ric Roman Waugh"/>
    <s v="Robert Mark Kamen"/>
    <s v="Gerard Butler"/>
    <s v="United States"/>
    <n v="40000000"/>
    <n v="146661977"/>
    <n v="174766931.52874464"/>
    <n v="366.6549425"/>
    <n v="57357050.058662497"/>
    <s v="Millennium Media"/>
    <n v="121"/>
  </r>
  <r>
    <s v="Men in Black: International"/>
    <x v="8"/>
    <x v="2"/>
    <x v="39"/>
    <n v="255.7"/>
    <s v="June 14, 2019 (United States)"/>
    <x v="41"/>
    <n v="119000"/>
    <s v="F. Gary Gray"/>
    <s v="Matt Holloway"/>
    <s v="Chris Hemsworth"/>
    <s v="China"/>
    <n v="110000000"/>
    <n v="253890701"/>
    <n v="302543983.55377394"/>
    <n v="230.80972818181817"/>
    <n v="99292413.375048891"/>
    <s v="Columbia Pictures"/>
    <n v="114"/>
  </r>
  <r>
    <s v="X-Men: Dark Phoenix"/>
    <x v="8"/>
    <x v="2"/>
    <x v="39"/>
    <n v="255.7"/>
    <s v="June 7, 2019 (United States)"/>
    <x v="46"/>
    <n v="166000"/>
    <s v="Simon Kinberg"/>
    <s v="Simon Kinberg"/>
    <s v="James McAvoy"/>
    <s v="United States"/>
    <n v="200000000"/>
    <n v="252442974"/>
    <n v="300818827.44544387"/>
    <n v="126.221487"/>
    <n v="98726231.52131404"/>
    <s v="Twentieth Century Fox"/>
    <n v="113"/>
  </r>
  <r>
    <s v="Frozen II"/>
    <x v="1"/>
    <x v="10"/>
    <x v="39"/>
    <n v="255.7"/>
    <s v="November 22, 2019 (United States)"/>
    <x v="8"/>
    <n v="148000"/>
    <s v="Chris Buck"/>
    <s v="Jennifer Lee"/>
    <s v="Kristen Bell"/>
    <s v="United States"/>
    <n v="150000000"/>
    <n v="1450026933"/>
    <n v="1727896779.3707471"/>
    <n v="966.68462199999999"/>
    <n v="567081319.12397337"/>
    <s v="Walt Disney Animation Studios"/>
    <n v="103"/>
  </r>
  <r>
    <s v="Brightburn"/>
    <x v="0"/>
    <x v="0"/>
    <x v="39"/>
    <n v="255.7"/>
    <s v="May 24, 2019 (United States)"/>
    <x v="10"/>
    <n v="87000"/>
    <s v="David Yarovesky"/>
    <s v="Brian Gunn"/>
    <s v="Elizabeth Banks"/>
    <s v="United States"/>
    <n v="6000000"/>
    <n v="32893421"/>
    <n v="39196814.152131408"/>
    <n v="548.22368333333338"/>
    <n v="12864067.65741103"/>
    <s v="Screen Gems"/>
    <n v="90"/>
  </r>
  <r>
    <s v="Ad Astra"/>
    <x v="8"/>
    <x v="1"/>
    <x v="39"/>
    <n v="255.7"/>
    <s v="September 20, 2019 (United States)"/>
    <x v="16"/>
    <n v="208000"/>
    <s v="James Gray"/>
    <s v="James Gray"/>
    <s v="Brad Pitt"/>
    <s v="China"/>
    <n v="90000000"/>
    <n v="127461872"/>
    <n v="151887494.71411812"/>
    <n v="141.62430222222221"/>
    <n v="49848209.620649196"/>
    <s v="New Regency Productions"/>
    <n v="123"/>
  </r>
  <r>
    <s v="The Peanut Butter Falcon"/>
    <x v="8"/>
    <x v="1"/>
    <x v="39"/>
    <n v="255.7"/>
    <s v="August 23, 2019 (United States)"/>
    <x v="37"/>
    <n v="73000"/>
    <s v="Tyler Nilson"/>
    <s v="Tyler Nilson"/>
    <s v="Zack Gottsagen"/>
    <s v="United States"/>
    <n v="6200000"/>
    <n v="133031473"/>
    <n v="158524402.90614"/>
    <n v="2145.6689193548391"/>
    <n v="52026387.563551039"/>
    <s v="Armory Films"/>
    <n v="97"/>
  </r>
  <r>
    <s v="Good Boys"/>
    <x v="0"/>
    <x v="1"/>
    <x v="39"/>
    <n v="255.7"/>
    <s v="August 16, 2019 (United States)"/>
    <x v="17"/>
    <n v="66000"/>
    <s v="Gene Stupnitsky"/>
    <s v="Lee Eisenberg"/>
    <s v="Jacob Tremblay"/>
    <s v="United States"/>
    <n v="20000000"/>
    <n v="111037232"/>
    <n v="132315387.52600704"/>
    <n v="555.18615999999997"/>
    <n v="43424807.195932731"/>
    <s v="Universal Pictures"/>
    <n v="90"/>
  </r>
  <r>
    <s v="Ma"/>
    <x v="0"/>
    <x v="4"/>
    <x v="39"/>
    <n v="255.7"/>
    <s v="May 31, 2019 (United States)"/>
    <x v="41"/>
    <n v="46000"/>
    <s v="Tate Taylor"/>
    <s v="Scotty Landes"/>
    <s v="Octavia Spencer"/>
    <s v="Japan"/>
    <n v="5000000"/>
    <n v="61105744"/>
    <n v="72815487.668361366"/>
    <n v="1222.1148800000001"/>
    <n v="23897436.057880331"/>
    <s v="Blumhouse Productions"/>
    <n v="99"/>
  </r>
  <r>
    <s v="Five Feet Apart"/>
    <x v="8"/>
    <x v="0"/>
    <x v="39"/>
    <n v="255.7"/>
    <s v="March 15, 2019 (United States)"/>
    <x v="13"/>
    <n v="51000"/>
    <s v="Justin Baldoni"/>
    <s v="Mikki Daughtry"/>
    <s v="Haley Lu Richardson"/>
    <s v="United States"/>
    <n v="7000000"/>
    <n v="91527795"/>
    <n v="109067341.16738366"/>
    <n v="1307.5399285714286"/>
    <n v="35794992.178333983"/>
    <s v="CBS Films"/>
    <n v="116"/>
  </r>
  <r>
    <s v="Cold Pursuit"/>
    <x v="0"/>
    <x v="2"/>
    <x v="39"/>
    <n v="255.7"/>
    <s v="February 8, 2019 (United States)"/>
    <x v="19"/>
    <n v="61000"/>
    <s v="Hans Petter Moland"/>
    <s v="Frank Baldwin"/>
    <s v="Liam Neeson"/>
    <s v="United Kingdom"/>
    <n v="60000000"/>
    <n v="76419755"/>
    <n v="91064135.113414153"/>
    <n v="127.36625833333332"/>
    <n v="29886490.027375832"/>
    <s v="Summit Entertainment"/>
    <n v="119"/>
  </r>
  <r>
    <s v="Crawl"/>
    <x v="0"/>
    <x v="2"/>
    <x v="39"/>
    <n v="255.7"/>
    <s v="July 12, 2019 (United States)"/>
    <x v="10"/>
    <n v="74000"/>
    <s v="Alexandre Aja"/>
    <s v="Michael Rasmussen"/>
    <s v="Kaya Scodelario"/>
    <s v="United States"/>
    <n v="13500000"/>
    <n v="91542097"/>
    <n v="109084383.8713336"/>
    <n v="678.08960740740747"/>
    <n v="35800585.451701216"/>
    <s v="Paramount Pictures"/>
    <n v="87"/>
  </r>
  <r>
    <s v="Annabelle Comes Home"/>
    <x v="0"/>
    <x v="4"/>
    <x v="39"/>
    <n v="255.7"/>
    <s v="June 26, 2019 (United States)"/>
    <x v="23"/>
    <n v="65000"/>
    <s v="Gary Dauberman"/>
    <s v="Gary Dauberman"/>
    <s v="Vera Farmiga"/>
    <s v="United States"/>
    <n v="30000000"/>
    <n v="231252591"/>
    <n v="275567714.03089559"/>
    <n v="770.84197000000006"/>
    <n v="90439026.593664452"/>
    <s v="New Line Cinema"/>
    <n v="106"/>
  </r>
  <r>
    <s v="Rambo: Last Blood"/>
    <x v="0"/>
    <x v="2"/>
    <x v="39"/>
    <n v="255.7"/>
    <s v="September 20, 2019 (United States)"/>
    <x v="10"/>
    <n v="87000"/>
    <s v="Adrian Grunberg"/>
    <s v="Matthew Cirulnick"/>
    <s v="Sylvester Stallone"/>
    <s v="United States"/>
    <n v="50000000"/>
    <n v="91490353"/>
    <n v="109022724.12631992"/>
    <n v="182.980706"/>
    <n v="35780349.237387568"/>
    <s v="Lionsgate"/>
    <n v="89"/>
  </r>
  <r>
    <s v="Late Night"/>
    <x v="0"/>
    <x v="3"/>
    <x v="39"/>
    <n v="255.7"/>
    <s v="June 14, 2019 (United States)"/>
    <x v="16"/>
    <n v="33000"/>
    <s v="Nisha Ganatra"/>
    <s v="Mindy Kaling"/>
    <s v="Emma Thompson"/>
    <s v="United States"/>
    <n v="4000000"/>
    <n v="22386555"/>
    <n v="26676508.832616348"/>
    <n v="559.66387500000008"/>
    <n v="8755007.8216660153"/>
    <s v="3 Arts Entertainment"/>
    <n v="102"/>
  </r>
  <r>
    <s v="The Addams Family"/>
    <x v="1"/>
    <x v="10"/>
    <x v="39"/>
    <n v="255.7"/>
    <s v="October 11, 2019 (United States)"/>
    <x v="1"/>
    <n v="31000"/>
    <s v="Greg Tiernan"/>
    <s v="Matt Lieberman"/>
    <s v="Oscar Isaac"/>
    <s v="Canada"/>
    <n v="24000000"/>
    <n v="203783566"/>
    <n v="242834777.31795073"/>
    <n v="849.09819166666659"/>
    <n v="79696349.628470868"/>
    <s v="Metro-Goldwyn-Mayer (MGM)"/>
    <n v="86"/>
  </r>
  <r>
    <s v="The Goldfinch"/>
    <x v="0"/>
    <x v="0"/>
    <x v="39"/>
    <n v="255.7"/>
    <s v="September 13, 2019 (United States)"/>
    <x v="21"/>
    <n v="19000"/>
    <s v="John Crowley"/>
    <s v="Peter Straughan"/>
    <s v="Oakes Fegley"/>
    <s v="United States"/>
    <n v="45000000"/>
    <n v="9932621"/>
    <n v="11836017.280797811"/>
    <n v="22.072491111111113"/>
    <n v="3884482.2057098164"/>
    <s v="Amazon Studios"/>
    <n v="149"/>
  </r>
  <r>
    <s v="A Beautiful Day in the Neighborhood"/>
    <x v="1"/>
    <x v="5"/>
    <x v="39"/>
    <n v="255.7"/>
    <s v="November 22, 2019 (United States)"/>
    <x v="4"/>
    <n v="67000"/>
    <s v="Marielle Heller"/>
    <s v="Micah Fitzerman-Blue"/>
    <s v="Tom Hanks"/>
    <s v="China"/>
    <n v="25000000"/>
    <n v="67760877"/>
    <n v="80745949.244818151"/>
    <n v="271.04350799999997"/>
    <n v="26500147.438404381"/>
    <s v="Big Beach Films"/>
    <n v="109"/>
  </r>
  <r>
    <s v="How to Train Your Dragon: The Hidden World"/>
    <x v="1"/>
    <x v="10"/>
    <x v="39"/>
    <n v="255.7"/>
    <s v="February 22, 2019 (United States)"/>
    <x v="24"/>
    <n v="112000"/>
    <s v="Dean DeBlois"/>
    <s v="Dean DeBlois"/>
    <s v="Jay Baruchel"/>
    <s v="United States"/>
    <n v="129000000"/>
    <n v="525683457"/>
    <n v="626420607.53969502"/>
    <n v="407.50655581395347"/>
    <n v="205586021.50958154"/>
    <s v="DreamWorks Animation"/>
    <n v="104"/>
  </r>
  <r>
    <s v="PokÃ©mon Detective Pikachu"/>
    <x v="1"/>
    <x v="2"/>
    <x v="39"/>
    <n v="255.7"/>
    <s v="May 10, 2019 (United States)"/>
    <x v="14"/>
    <n v="146000"/>
    <s v="Rob Letterman"/>
    <s v="Dan Hernandez"/>
    <s v="Ryan Reynolds"/>
    <s v="United States"/>
    <n v="150000000"/>
    <n v="433921300"/>
    <n v="517073993.39069223"/>
    <n v="289.28086666666667"/>
    <n v="169699374.2667188"/>
    <s v="Warner Bros."/>
    <n v="104"/>
  </r>
  <r>
    <s v="Serenity"/>
    <x v="0"/>
    <x v="0"/>
    <x v="39"/>
    <n v="255.7"/>
    <s v="January 25, 2019 (United States)"/>
    <x v="20"/>
    <n v="38000"/>
    <s v="Steven Knight"/>
    <s v="Steven Knight"/>
    <s v="Matthew McConaughey"/>
    <s v="United Kingdom"/>
    <n v="25000000"/>
    <n v="14454622"/>
    <n v="17224573.028549083"/>
    <n v="57.818488000000002"/>
    <n v="5652961.2827532263"/>
    <s v="Blue Budgie Films Limited"/>
    <n v="106"/>
  </r>
  <r>
    <s v="Maleficent: Mistress of Evil"/>
    <x v="1"/>
    <x v="1"/>
    <x v="39"/>
    <n v="255.7"/>
    <s v="October 18, 2019 (United States)"/>
    <x v="14"/>
    <n v="91000"/>
    <s v="Joachim RÃ¸nning"/>
    <s v="Linda Woolverton"/>
    <s v="Angelina Jolie"/>
    <s v="United States"/>
    <n v="185000000"/>
    <n v="491730089"/>
    <n v="585960727.87759089"/>
    <n v="265.80004810810811"/>
    <n v="192307426.28079781"/>
    <s v="Walt Disney Pictures"/>
    <n v="119"/>
  </r>
  <r>
    <s v="The Last Black Man in San Francisco"/>
    <x v="0"/>
    <x v="0"/>
    <x v="39"/>
    <n v="255.7"/>
    <s v="June 7, 2019 (United States)"/>
    <x v="4"/>
    <n v="16000"/>
    <s v="Joe Talbot"/>
    <s v="Jimmie Fails"/>
    <s v="Jimmie Fails"/>
    <s v="United States"/>
    <n v="0"/>
    <n v="4637830"/>
    <n v="5526581.153695737"/>
    <n v="0"/>
    <n v="1813777.864685178"/>
    <s v="A24"/>
    <n v="121"/>
  </r>
  <r>
    <s v="The Secret Life of Pets 2"/>
    <x v="1"/>
    <x v="10"/>
    <x v="39"/>
    <n v="255.7"/>
    <s v="June 7, 2019 (United States)"/>
    <x v="16"/>
    <n v="55000"/>
    <s v="Chris Renaud"/>
    <s v="Brian Lynch"/>
    <s v="Patton Oswalt"/>
    <s v="United States"/>
    <n v="80000000"/>
    <n v="430051293"/>
    <n v="512462373.78607744"/>
    <n v="537.56411624999998"/>
    <n v="168185879.15526009"/>
    <s v="Universal Pictures"/>
    <n v="86"/>
  </r>
  <r>
    <s v="The Curse of la Llorona"/>
    <x v="0"/>
    <x v="4"/>
    <x v="39"/>
    <n v="255.7"/>
    <s v="April 19, 2019 (United States)"/>
    <x v="11"/>
    <n v="43000"/>
    <s v="Michael Chaves"/>
    <s v="Mikki Daughtry"/>
    <s v="Linda Cardellini"/>
    <s v="United States"/>
    <n v="9000000"/>
    <n v="123133739"/>
    <n v="146729958.0496676"/>
    <n v="1368.1526555555556"/>
    <n v="48155549.080954246"/>
    <s v="New Line Cinema"/>
    <n v="93"/>
  </r>
  <r>
    <s v="Captive State"/>
    <x v="8"/>
    <x v="2"/>
    <x v="39"/>
    <n v="255.7"/>
    <s v="March 15, 2019 (United States)"/>
    <x v="22"/>
    <n v="51000"/>
    <s v="Rupert Wyatt"/>
    <s v="Erica Beeney"/>
    <s v="John Goodman"/>
    <s v="United States"/>
    <n v="25000000"/>
    <n v="8808611"/>
    <n v="10496612.32577239"/>
    <n v="35.234443999999996"/>
    <n v="3444900.6648416114"/>
    <s v="Participant"/>
    <n v="109"/>
  </r>
  <r>
    <s v="Scary Stories to Tell in the Dark"/>
    <x v="8"/>
    <x v="1"/>
    <x v="39"/>
    <n v="255.7"/>
    <s v="August 9, 2019 (United States)"/>
    <x v="19"/>
    <n v="66000"/>
    <s v="AndrÃ© Ã˜vredal"/>
    <s v="Dan Hageman"/>
    <s v="Zoe Margaret Colletti"/>
    <s v="United States"/>
    <n v="25000000"/>
    <n v="104545505"/>
    <n v="124579645.57489246"/>
    <n v="418.18201999999997"/>
    <n v="40886001.1732499"/>
    <s v="CBS Films"/>
    <n v="108"/>
  </r>
  <r>
    <s v="The Intruder"/>
    <x v="8"/>
    <x v="14"/>
    <x v="39"/>
    <n v="255.7"/>
    <s v="May 3, 2019 (United States)"/>
    <x v="41"/>
    <n v="15000"/>
    <s v="Deon Taylor"/>
    <s v="David Loughery"/>
    <s v="Michael Ealy"/>
    <s v="United States"/>
    <n v="8000000"/>
    <n v="36599361"/>
    <n v="43612926.463433713"/>
    <n v="457.49201250000004"/>
    <n v="14313398.904966759"/>
    <s v="Screen Gems"/>
    <n v="102"/>
  </r>
  <r>
    <s v="The Angry Birds Movie 2"/>
    <x v="1"/>
    <x v="10"/>
    <x v="39"/>
    <n v="255.7"/>
    <s v="August 14, 2019 (United States)"/>
    <x v="5"/>
    <n v="24000"/>
    <s v="Thurop Van Orman"/>
    <s v="Peter Ackerman"/>
    <s v="Jason Sudeikis"/>
    <s v="Finland"/>
    <n v="65000000"/>
    <n v="147792047"/>
    <n v="176113557.76652327"/>
    <n v="227.37237999999999"/>
    <n v="57799001.564333208"/>
    <s v="Sony Pictures Animation"/>
    <n v="97"/>
  </r>
  <r>
    <s v="What Men Want"/>
    <x v="0"/>
    <x v="3"/>
    <x v="39"/>
    <n v="255.7"/>
    <s v="February 8, 2019 (United States)"/>
    <x v="11"/>
    <n v="26000"/>
    <s v="Adam Shankman"/>
    <s v="Tina Gordon"/>
    <s v="Taraji P. Henson"/>
    <s v="United States"/>
    <n v="20000000"/>
    <n v="72216294"/>
    <n v="86055161.446226045"/>
    <n v="361.08147000000002"/>
    <n v="28242586.624951117"/>
    <s v="BET Films"/>
    <n v="117"/>
  </r>
  <r>
    <s v="Pet Sematary"/>
    <x v="0"/>
    <x v="4"/>
    <x v="39"/>
    <n v="255.7"/>
    <s v="April 5, 2019 (United States)"/>
    <x v="46"/>
    <n v="86000"/>
    <s v="Kevin KÃ¶lsch"/>
    <s v="Stephen King"/>
    <s v="Jason Clarke"/>
    <s v="United States"/>
    <n v="21000000"/>
    <n v="113118226"/>
    <n v="134795164.10715684"/>
    <n v="538.65821904761901"/>
    <n v="44238649.198279232"/>
    <s v="Paramount Pictures"/>
    <n v="101"/>
  </r>
  <r>
    <s v="47 Meters Down: Uncaged"/>
    <x v="8"/>
    <x v="1"/>
    <x v="39"/>
    <n v="255.7"/>
    <s v="August 16, 2019 (United States)"/>
    <x v="18"/>
    <n v="23000"/>
    <s v="Johannes Roberts"/>
    <s v="Ernest Riera"/>
    <s v="Sophie NÃ©lisse"/>
    <s v="United Kingdom"/>
    <n v="12000000"/>
    <n v="47582563"/>
    <n v="56700848.439968713"/>
    <n v="396.52135833333335"/>
    <n v="18608745.795854516"/>
    <s v="Entertainment Studios Motion Pictures"/>
    <n v="90"/>
  </r>
  <r>
    <s v="The Art of Self-Defense"/>
    <x v="0"/>
    <x v="2"/>
    <x v="39"/>
    <n v="255.7"/>
    <s v="July 19, 2019 (United States)"/>
    <x v="14"/>
    <n v="32000"/>
    <s v="Riley Stearns"/>
    <s v="Riley Stearns"/>
    <s v="Jesse Eisenberg"/>
    <s v="United States"/>
    <n v="0"/>
    <n v="2414269"/>
    <n v="2876917.3418068048"/>
    <n v="0"/>
    <n v="944180.28940164263"/>
    <s v="End Cue"/>
    <n v="104"/>
  </r>
  <r>
    <s v="Happy Death Day 2U"/>
    <x v="8"/>
    <x v="3"/>
    <x v="39"/>
    <n v="255.7"/>
    <s v="February 13, 2019 (United States)"/>
    <x v="19"/>
    <n v="64000"/>
    <s v="Christopher Landon"/>
    <s v="Christopher Landon"/>
    <s v="Jessica Rothe"/>
    <s v="United States"/>
    <n v="9000000"/>
    <n v="64600152"/>
    <n v="76979531.929605007"/>
    <n v="717.77946666666662"/>
    <n v="25264040.672663279"/>
    <s v="Blumhouse Productions"/>
    <n v="100"/>
  </r>
  <r>
    <s v="Weathering with You"/>
    <x v="8"/>
    <x v="10"/>
    <x v="39"/>
    <n v="255.7"/>
    <s v="January 17, 2020 (United States)"/>
    <x v="24"/>
    <n v="28000"/>
    <s v="Makoto Shinkai"/>
    <s v="Makoto Shinkai"/>
    <s v="Kotaro Daigo"/>
    <s v="Japan"/>
    <n v="11100000"/>
    <n v="193457467"/>
    <n v="230529879.52639812"/>
    <n v="1742.8600630630631"/>
    <n v="75657984.747751266"/>
    <s v="&quot;Weathering With You&quot; Film Partners"/>
    <n v="112"/>
  </r>
  <r>
    <s v="The Kid"/>
    <x v="0"/>
    <x v="5"/>
    <x v="39"/>
    <n v="255.7"/>
    <s v="March 8, 2019 (United States)"/>
    <x v="23"/>
    <n v="7400"/>
    <s v="Vincent D'Onofrio"/>
    <s v="Vincent D'Onofrio"/>
    <s v="Jake Schur"/>
    <s v="United States"/>
    <n v="8000000"/>
    <n v="1561698"/>
    <n v="1860967.4642158779"/>
    <n v="19.521225000000001"/>
    <n v="610754.00860383268"/>
    <s v="Mimran Schur Pictures"/>
    <n v="100"/>
  </r>
  <r>
    <s v="Sword of Trust"/>
    <x v="0"/>
    <x v="3"/>
    <x v="39"/>
    <n v="255.7"/>
    <s v="July 19, 2019 (United States)"/>
    <x v="21"/>
    <n v="2700"/>
    <s v="Lynn Shelton"/>
    <s v="Lynn Shelton"/>
    <s v="Marc Maron"/>
    <s v="United States"/>
    <n v="0"/>
    <n v="323369"/>
    <n v="385336.46578021121"/>
    <n v="0"/>
    <n v="126464.21587798202"/>
    <s v="Forager Films"/>
    <n v="88"/>
  </r>
  <r>
    <s v="The Lego Movie 2: The Second Part"/>
    <x v="1"/>
    <x v="10"/>
    <x v="39"/>
    <n v="255.7"/>
    <s v="February 8, 2019 (United States)"/>
    <x v="14"/>
    <n v="58000"/>
    <s v="Mike Mitchell"/>
    <s v="Phil Lord"/>
    <s v="Chris Pratt"/>
    <s v="Denmark"/>
    <n v="99000000"/>
    <n v="192306508"/>
    <n v="229158361.31247556"/>
    <n v="194.24899797979799"/>
    <n v="75207863.903011337"/>
    <s v="Warner Bros."/>
    <n v="107"/>
  </r>
  <r>
    <s v="Child's Play"/>
    <x v="0"/>
    <x v="0"/>
    <x v="39"/>
    <n v="255.7"/>
    <s v="June 21, 2019 (United States)"/>
    <x v="1"/>
    <n v="47000"/>
    <s v="Lars Klevberg"/>
    <s v="Tyler Burton Smith"/>
    <s v="Tim Matheson"/>
    <s v="Canada"/>
    <n v="10000000"/>
    <n v="44907074"/>
    <n v="53512653.296050057"/>
    <n v="449.07074"/>
    <n v="17562406.726632774"/>
    <s v="Orion Pictures"/>
    <n v="90"/>
  </r>
  <r>
    <s v="Luce"/>
    <x v="0"/>
    <x v="0"/>
    <x v="39"/>
    <n v="255.7"/>
    <s v="August 23, 2019 (United States)"/>
    <x v="17"/>
    <n v="11000"/>
    <s v="Julius Onah"/>
    <s v="J.C. Lee"/>
    <s v="Naomi Watts"/>
    <s v="United States"/>
    <n v="0"/>
    <n v="2268204"/>
    <n v="2702861.786468518"/>
    <n v="0"/>
    <n v="887056.70707860775"/>
    <s v="Dream Factory Group"/>
    <n v="109"/>
  </r>
  <r>
    <s v="The Souvenir"/>
    <x v="0"/>
    <x v="0"/>
    <x v="39"/>
    <n v="255.7"/>
    <s v="August 30, 2019 (United Kingdom)"/>
    <x v="5"/>
    <n v="9300"/>
    <s v="Joanna Hogg"/>
    <s v="Joanna Hogg"/>
    <s v="Neil Young"/>
    <s v="United Kingdom"/>
    <n v="0"/>
    <n v="1719157"/>
    <n v="2048600.4610872117"/>
    <n v="0"/>
    <n v="672333.59405553387"/>
    <s v="BBC Films"/>
    <n v="120"/>
  </r>
  <r>
    <s v="The Farewell"/>
    <x v="1"/>
    <x v="3"/>
    <x v="39"/>
    <n v="255.7"/>
    <s v="August 9, 2019 (United States)"/>
    <x v="37"/>
    <n v="55000"/>
    <s v="Lulu Wang"/>
    <s v="Lulu Wang"/>
    <s v="Shuzhen Zhao"/>
    <s v="United States"/>
    <n v="0"/>
    <n v="23076657"/>
    <n v="27498855.642940946"/>
    <n v="0"/>
    <n v="9024895.1896754019"/>
    <s v="Big Beach Films"/>
    <n v="100"/>
  </r>
  <r>
    <s v="Dumbo"/>
    <x v="1"/>
    <x v="1"/>
    <x v="39"/>
    <n v="255.7"/>
    <s v="March 29, 2019 (United States)"/>
    <x v="21"/>
    <n v="69000"/>
    <s v="Tim Burton"/>
    <s v="Ehren Kruger"/>
    <s v="Colin Farrell"/>
    <s v="United States"/>
    <n v="170000000"/>
    <n v="353284621"/>
    <n v="420984841.68439579"/>
    <n v="207.81448294117646"/>
    <n v="138163715.68244037"/>
    <s v="Walt Disney Pictures"/>
    <n v="112"/>
  </r>
  <r>
    <s v="The Hustle"/>
    <x v="8"/>
    <x v="3"/>
    <x v="39"/>
    <n v="255.7"/>
    <s v="May 10, 2019 (United States)"/>
    <x v="20"/>
    <n v="51000"/>
    <s v="Chris Addison"/>
    <s v="Stanley Shapiro"/>
    <s v="Anne Hathaway"/>
    <s v="United States"/>
    <n v="21000000"/>
    <n v="95017038"/>
    <n v="113225230.65545562"/>
    <n v="452.46208571428565"/>
    <n v="37159576.847868599"/>
    <s v="Metro-Goldwyn-Mayer (MGM)"/>
    <n v="93"/>
  </r>
  <r>
    <s v="Ode to Joy"/>
    <x v="0"/>
    <x v="3"/>
    <x v="39"/>
    <n v="255.7"/>
    <s v="August 9, 2019 (United States)"/>
    <x v="5"/>
    <n v="4400"/>
    <s v="Jason Winer"/>
    <s v="Max Werner"/>
    <s v="Martin Freeman"/>
    <s v="United States"/>
    <n v="0"/>
    <n v="22594"/>
    <n v="26923.706687524442"/>
    <n v="0"/>
    <n v="8836.1360969886591"/>
    <s v="Mosaic"/>
    <n v="97"/>
  </r>
  <r>
    <s v="Shaft"/>
    <x v="0"/>
    <x v="2"/>
    <x v="39"/>
    <n v="255.7"/>
    <s v="June 14, 2019 (United States)"/>
    <x v="5"/>
    <n v="48000"/>
    <s v="Tim Story"/>
    <s v="Ernest Tidyman"/>
    <s v="Samuel L. Jackson"/>
    <s v="United States"/>
    <n v="35000000"/>
    <n v="21360215"/>
    <n v="25453490.459522881"/>
    <n v="61.029185714285717"/>
    <n v="8353623.3867813842"/>
    <s v="Davis Entertainment"/>
    <n v="111"/>
  </r>
  <r>
    <s v="The Beach Bum"/>
    <x v="0"/>
    <x v="3"/>
    <x v="39"/>
    <n v="255.7"/>
    <s v="March 29, 2019 (United States)"/>
    <x v="30"/>
    <n v="20000"/>
    <s v="Harmony Korine"/>
    <s v="Harmony Korine"/>
    <s v="Matthew McConaughey"/>
    <s v="Switzerland"/>
    <n v="5000000"/>
    <n v="4554416"/>
    <n v="5427182.4606961282"/>
    <n v="91.088319999999996"/>
    <n v="1781156.0422369966"/>
    <s v="Iconoclast"/>
    <n v="95"/>
  </r>
  <r>
    <s v="The Kitchen"/>
    <x v="0"/>
    <x v="2"/>
    <x v="39"/>
    <n v="255.7"/>
    <s v="August 9, 2019 (United States)"/>
    <x v="30"/>
    <n v="18000"/>
    <s v="Andrea Berloff"/>
    <s v="Andrea Berloff"/>
    <s v="Melissa McCarthy"/>
    <s v="United States"/>
    <n v="38000000"/>
    <n v="15980032"/>
    <n v="19042298.593664452"/>
    <n v="42.05271578947368"/>
    <n v="6249523.6605396951"/>
    <s v="BRON Studios"/>
    <n v="102"/>
  </r>
  <r>
    <s v="Can You Keep a Secret?"/>
    <x v="4"/>
    <x v="3"/>
    <x v="39"/>
    <n v="255.7"/>
    <s v="September 13, 2019 (United States)"/>
    <x v="11"/>
    <n v="12000"/>
    <s v="Elise DurÃ¡n"/>
    <s v="Peter Hutchings"/>
    <s v="Alexandra Daddario"/>
    <s v="United States"/>
    <n v="0"/>
    <n v="1378160"/>
    <n v="1642257.9272585062"/>
    <n v="0"/>
    <n v="538975.36175205326"/>
    <s v="BCDF Pictures"/>
    <n v="94"/>
  </r>
  <r>
    <s v="Stuber"/>
    <x v="0"/>
    <x v="2"/>
    <x v="39"/>
    <n v="255.7"/>
    <s v="July 12, 2019 (United States)"/>
    <x v="19"/>
    <n v="43000"/>
    <s v="Michael Dowse"/>
    <s v="Tripper Clancy"/>
    <s v="Dave Bautista"/>
    <s v="United States"/>
    <n v="16000000"/>
    <n v="32390945"/>
    <n v="38598048.265545562"/>
    <n v="202.44340625000001"/>
    <n v="12667557.68478686"/>
    <s v="GoldDay"/>
    <n v="93"/>
  </r>
  <r>
    <s v="The Art of Racing in the Rain"/>
    <x v="1"/>
    <x v="3"/>
    <x v="39"/>
    <n v="255.7"/>
    <s v="August 9, 2019 (United States)"/>
    <x v="37"/>
    <n v="27000"/>
    <s v="Simon Curtis"/>
    <s v="Mark Bomback"/>
    <s v="Kevin Costner"/>
    <s v="United States"/>
    <n v="18000000"/>
    <n v="33766787"/>
    <n v="40237543.992569417"/>
    <n v="187.59326111111113"/>
    <n v="13205626.51544779"/>
    <s v="Fox 2000 Pictures"/>
    <n v="109"/>
  </r>
  <r>
    <s v="Blinded by the Light"/>
    <x v="8"/>
    <x v="3"/>
    <x v="39"/>
    <n v="255.7"/>
    <s v="August 16, 2019 (United States)"/>
    <x v="15"/>
    <n v="22000"/>
    <s v="Gurinder Chadha"/>
    <s v="Sarfraz Manzoor"/>
    <s v="Billy Barratt"/>
    <s v="United Kingdom"/>
    <n v="15000000"/>
    <n v="18096691"/>
    <n v="21564574.687915526"/>
    <n v="120.64460666666668"/>
    <n v="7077313.6488071959"/>
    <s v="New Line Cinema"/>
    <n v="118"/>
  </r>
  <r>
    <s v="Where'd You Go, Bernadette"/>
    <x v="8"/>
    <x v="3"/>
    <x v="39"/>
    <n v="255.7"/>
    <s v="August 16, 2019 (United States)"/>
    <x v="16"/>
    <n v="19000"/>
    <s v="Richard Linklater"/>
    <s v="Richard Linklater"/>
    <s v="Cate Blanchett"/>
    <s v="United States"/>
    <n v="20000000"/>
    <n v="11025353"/>
    <n v="13138150.407117717"/>
    <n v="55.126764999999999"/>
    <n v="4311831.44309738"/>
    <s v="Annapurna Pictures"/>
    <n v="109"/>
  </r>
  <r>
    <s v="Ip Man 4: The Finale"/>
    <x v="4"/>
    <x v="2"/>
    <x v="39"/>
    <n v="255.7"/>
    <s v="December 20, 2019 (China)"/>
    <x v="9"/>
    <n v="27000"/>
    <s v="Wilson Yip"/>
    <s v="Edmond Wong"/>
    <s v="Donnie Yen"/>
    <s v="Hong Kong"/>
    <n v="52000000"/>
    <n v="176345966"/>
    <n v="210139287.60344154"/>
    <n v="339.12685769230768"/>
    <n v="68965962.456003129"/>
    <s v="Golden Harvest Company"/>
    <n v="107"/>
  </r>
  <r>
    <s v="Abominable"/>
    <x v="1"/>
    <x v="10"/>
    <x v="39"/>
    <n v="255.7"/>
    <s v="September 27, 2019 (United States)"/>
    <x v="9"/>
    <n v="32000"/>
    <s v="Jill Culton"/>
    <s v="Jill Culton"/>
    <s v="Chloe Bennet"/>
    <s v="United States"/>
    <n v="75000000"/>
    <n v="180314199"/>
    <n v="214867956.33672273"/>
    <n v="240.41893199999998"/>
    <n v="70517872.115760654"/>
    <s v="DreamWorks Animation"/>
    <n v="97"/>
  </r>
  <r>
    <s v="The Aftermath"/>
    <x v="0"/>
    <x v="0"/>
    <x v="39"/>
    <n v="255.7"/>
    <s v="March 15, 2019 (United States)"/>
    <x v="21"/>
    <n v="19000"/>
    <s v="James Kent"/>
    <s v="Joe Shrapnel"/>
    <s v="Keira Knightley"/>
    <s v="Germany"/>
    <n v="0"/>
    <n v="9215591"/>
    <n v="10981582.235823231"/>
    <n v="0"/>
    <n v="3604063.746578021"/>
    <s v="Amusement Park Films"/>
    <n v="108"/>
  </r>
  <r>
    <s v="Isn't It Romantic"/>
    <x v="8"/>
    <x v="3"/>
    <x v="39"/>
    <n v="255.7"/>
    <s v="February 13, 2019 (United States)"/>
    <x v="23"/>
    <n v="65000"/>
    <s v="Todd Strauss-Schulson"/>
    <s v="Erin Cardillo"/>
    <s v="Rebel Wilson"/>
    <s v="United States"/>
    <n v="31000000"/>
    <n v="48791187"/>
    <n v="58141082.04497458"/>
    <n v="157.39092580645163"/>
    <n v="19081418.459131796"/>
    <s v="BRON Studios"/>
    <n v="89"/>
  </r>
  <r>
    <s v="Killerman"/>
    <x v="0"/>
    <x v="2"/>
    <x v="39"/>
    <n v="255.7"/>
    <s v="August 8, 2019 (Germany)"/>
    <x v="20"/>
    <n v="4000"/>
    <s v="Malik Bader"/>
    <s v="Malik Bader"/>
    <s v="Liam Hemsworth"/>
    <s v="United States"/>
    <n v="0"/>
    <n v="619855"/>
    <n v="738638.32029722328"/>
    <n v="0"/>
    <n v="242414.9393820884"/>
    <s v="Solution Entertainment Group"/>
    <n v="112"/>
  </r>
  <r>
    <s v="A Dog's Journey"/>
    <x v="1"/>
    <x v="1"/>
    <x v="39"/>
    <n v="255.7"/>
    <s v="May 17, 2019 (United States)"/>
    <x v="24"/>
    <n v="21000"/>
    <s v="Gail Mancuso"/>
    <s v="W. Bruce Cameron"/>
    <s v="Josh Gad"/>
    <s v="China"/>
    <n v="16000000"/>
    <n v="75741734"/>
    <n v="90256184.39499414"/>
    <n v="473.38583749999998"/>
    <n v="29621327.336722724"/>
    <s v="Dreamworks Pictures"/>
    <n v="109"/>
  </r>
  <r>
    <s v="Don't Let Go"/>
    <x v="0"/>
    <x v="0"/>
    <x v="39"/>
    <n v="255.7"/>
    <s v="August 30, 2019 (United States)"/>
    <x v="5"/>
    <n v="8000"/>
    <s v="Jacob Estes"/>
    <s v="Jacob Estes"/>
    <s v="David Oyelowo"/>
    <s v="United States"/>
    <n v="5000000"/>
    <n v="5288011"/>
    <n v="6301356.8701603441"/>
    <n v="105.76022"/>
    <n v="2068052.7962456003"/>
    <s v="Blumhouse Productions"/>
    <n v="103"/>
  </r>
  <r>
    <s v="UglyDolls"/>
    <x v="1"/>
    <x v="10"/>
    <x v="39"/>
    <n v="255.7"/>
    <s v="May 3, 2019 (United States)"/>
    <x v="18"/>
    <n v="6100"/>
    <s v="Kelly Asbury"/>
    <s v="Alison Peck"/>
    <s v="Kelly Clarkson"/>
    <s v="China"/>
    <n v="45000000"/>
    <n v="32450241"/>
    <n v="38668707.206491984"/>
    <n v="72.111646666666658"/>
    <n v="12690747.360187721"/>
    <s v="STX Entertainment"/>
    <n v="87"/>
  </r>
  <r>
    <s v="Tolkien"/>
    <x v="8"/>
    <x v="5"/>
    <x v="39"/>
    <n v="255.7"/>
    <s v="May 10, 2019 (United States)"/>
    <x v="8"/>
    <n v="36000"/>
    <s v="Dome Karukoski"/>
    <s v="David Gleeson"/>
    <s v="Nicholas Hoult"/>
    <s v="United States"/>
    <n v="20000000"/>
    <n v="9090040"/>
    <n v="10831971.795072351"/>
    <n v="45.450200000000002"/>
    <n v="3554962.8470864296"/>
    <s v="Fox Searchlight Pictures"/>
    <n v="112"/>
  </r>
  <r>
    <s v="The Hole in the Ground"/>
    <x v="0"/>
    <x v="0"/>
    <x v="39"/>
    <n v="255.7"/>
    <s v="February 26, 2019 (United States)"/>
    <x v="46"/>
    <n v="17000"/>
    <s v="Lee Cronin"/>
    <s v="Lee Cronin"/>
    <s v="SeÃ¡na Kerslake"/>
    <s v="Ireland"/>
    <n v="0"/>
    <n v="3373474"/>
    <n v="4019935.5799765349"/>
    <n v="0"/>
    <n v="1319309.3468908877"/>
    <s v="Savage Productions"/>
    <n v="90"/>
  </r>
  <r>
    <s v="Brittany Runs a Marathon"/>
    <x v="0"/>
    <x v="3"/>
    <x v="39"/>
    <n v="255.7"/>
    <s v="October 24, 2019 (Argentina)"/>
    <x v="8"/>
    <n v="18000"/>
    <s v="Paul Downs Colaizzo"/>
    <s v="Paul Downs Colaizzo"/>
    <s v="Jillian Bell"/>
    <s v="United States"/>
    <n v="0"/>
    <n v="7442106"/>
    <n v="8868242.8556902632"/>
    <n v="0"/>
    <n v="2910483.3789597186"/>
    <s v="Material Pictures"/>
    <n v="104"/>
  </r>
  <r>
    <s v="Chhichhore"/>
    <x v="4"/>
    <x v="3"/>
    <x v="39"/>
    <n v="255.7"/>
    <s v="September 6, 2019 (United States)"/>
    <x v="28"/>
    <n v="40000"/>
    <s v="Nitesh Tiwari"/>
    <s v="Piyush Gupta"/>
    <s v="Sushant Singh Rajput"/>
    <s v="India"/>
    <n v="0"/>
    <n v="3311391"/>
    <n v="3945955.5639421199"/>
    <n v="0"/>
    <n v="1295029.7223308566"/>
    <s v="Fox STAR Studios"/>
    <n v="143"/>
  </r>
  <r>
    <s v="After the Wedding"/>
    <x v="8"/>
    <x v="0"/>
    <x v="39"/>
    <n v="255.7"/>
    <s v="November 1, 2019 (United Kingdom)"/>
    <x v="21"/>
    <n v="6700"/>
    <s v="Bart Freundlich"/>
    <s v="Bart Freundlich"/>
    <s v="Julianne Moore"/>
    <s v="United States"/>
    <n v="0"/>
    <n v="2790019"/>
    <n v="3324672.6214313651"/>
    <n v="0"/>
    <n v="1091129.8396558468"/>
    <s v="Sony Pictures Classics"/>
    <n v="112"/>
  </r>
  <r>
    <s v="Miss Bala"/>
    <x v="8"/>
    <x v="2"/>
    <x v="39"/>
    <n v="255.7"/>
    <s v="February 1, 2019 (United States)"/>
    <x v="1"/>
    <n v="9900"/>
    <s v="Catherine Hardwicke"/>
    <s v="Gareth Dunnet-Alcocer"/>
    <s v="Gina Rodriguez"/>
    <s v="Mexico"/>
    <n v="15000000"/>
    <n v="15383580"/>
    <n v="18331548.009385999"/>
    <n v="102.55719999999999"/>
    <n v="6016261.2436448969"/>
    <s v="Canana Films"/>
    <n v="104"/>
  </r>
  <r>
    <s v="A Dog's Way Home"/>
    <x v="1"/>
    <x v="1"/>
    <x v="39"/>
    <n v="255.7"/>
    <s v="January 11, 2019 (United States)"/>
    <x v="17"/>
    <n v="16000"/>
    <s v="Charles Martin Smith"/>
    <s v="W. Bruce Cameron"/>
    <s v="Ashley Judd"/>
    <s v="China"/>
    <n v="18000000"/>
    <n v="80708134"/>
    <n v="96174299.686351195"/>
    <n v="448.37852222222222"/>
    <n v="31563603.441533048"/>
    <s v="Bona Film Group"/>
    <n v="96"/>
  </r>
  <r>
    <s v="Super 30"/>
    <x v="4"/>
    <x v="5"/>
    <x v="39"/>
    <n v="255.7"/>
    <s v="July 12, 2019 (United States)"/>
    <x v="45"/>
    <n v="24000"/>
    <s v="Vikas Bahl"/>
    <s v="Sanjeev Dutta"/>
    <s v="Hrithik Roshan"/>
    <s v="India"/>
    <n v="0"/>
    <n v="24701637"/>
    <n v="29435231.888541259"/>
    <n v="0"/>
    <n v="9660397.7317168564"/>
    <s v="Film Poland Productions"/>
    <n v="154"/>
  </r>
  <r>
    <s v="Wonder Park"/>
    <x v="1"/>
    <x v="10"/>
    <x v="39"/>
    <n v="255.7"/>
    <s v="March 15, 2019 (United States)"/>
    <x v="23"/>
    <n v="11000"/>
    <s v="Dylan Brown"/>
    <s v="Josh Appelbaum"/>
    <s v="Sofia Mali"/>
    <s v="Spain"/>
    <n v="90000000"/>
    <n v="119559110"/>
    <n v="142470319.97262418"/>
    <n v="132.84345555555555"/>
    <n v="46757571.37270239"/>
    <s v="Paramount Animation"/>
    <n v="85"/>
  </r>
  <r>
    <s v="The Gangster, the Cop, the Devil"/>
    <x v="4"/>
    <x v="2"/>
    <x v="39"/>
    <n v="255.7"/>
    <s v="May 15, 2019 (South Korea)"/>
    <x v="15"/>
    <n v="9700"/>
    <s v="Won-Tae Lee"/>
    <s v="Won-Tae Lee"/>
    <s v="Ma Dong-seok"/>
    <s v="South Korea"/>
    <n v="0"/>
    <n v="25775371"/>
    <n v="30714726.412592884"/>
    <n v="0"/>
    <n v="10080317.168556903"/>
    <s v="Ace Maker Movie Works"/>
    <n v="109"/>
  </r>
  <r>
    <s v="The Fanatic"/>
    <x v="0"/>
    <x v="6"/>
    <x v="39"/>
    <n v="255.7"/>
    <s v="August 30, 2019 (Mexico)"/>
    <x v="52"/>
    <n v="7900"/>
    <s v="Fred Durst"/>
    <s v="Fred Durst"/>
    <s v="John Travolta"/>
    <s v="United States"/>
    <n v="18000000"/>
    <n v="0"/>
    <n v="0"/>
    <n v="0"/>
    <n v="0"/>
    <s v="Daniel Grodnik Productions"/>
    <n v="88"/>
  </r>
  <r>
    <s v="The Mustang"/>
    <x v="0"/>
    <x v="0"/>
    <x v="39"/>
    <n v="255.7"/>
    <s v="June 19, 2019 (France)"/>
    <x v="15"/>
    <n v="11000"/>
    <s v="Laure de Clermont-Tonnerre"/>
    <s v="Laure de Clermont-Tonnerre"/>
    <s v="Matthias Schoenaerts"/>
    <s v="France"/>
    <n v="0"/>
    <n v="6405816"/>
    <n v="7633367.7559640203"/>
    <n v="0"/>
    <n v="2505207.6652326947"/>
    <s v="Canal+"/>
    <n v="96"/>
  </r>
  <r>
    <s v="Triple Threat"/>
    <x v="0"/>
    <x v="2"/>
    <x v="39"/>
    <n v="255.7"/>
    <s v="March 29, 2019 (China)"/>
    <x v="41"/>
    <n v="10000"/>
    <s v="Jesse V. Johnson"/>
    <s v="Joey O'Bryan"/>
    <s v="Tony Jaa"/>
    <s v="Thailand"/>
    <n v="10000000"/>
    <n v="345900"/>
    <n v="412185.09972624172"/>
    <n v="3.4590000000000001"/>
    <n v="135275.71372702386"/>
    <s v="Aurora Alliance Films"/>
    <n v="96"/>
  </r>
  <r>
    <s v="The Wandering Earth"/>
    <x v="11"/>
    <x v="2"/>
    <x v="39"/>
    <n v="255.7"/>
    <s v="February 5, 2019 (China)"/>
    <x v="22"/>
    <n v="28000"/>
    <s v="Frant Gwo"/>
    <s v="Gong Geer"/>
    <s v="Jing Wu"/>
    <s v="China"/>
    <n v="48000000"/>
    <n v="699992512"/>
    <n v="834132649.22330856"/>
    <n v="1458.3177333333333"/>
    <n v="273755382.08838481"/>
    <s v="Beijing Dengfeng International Culture Communications Company"/>
    <n v="125"/>
  </r>
  <r>
    <s v="The Kid Who Would Be King"/>
    <x v="1"/>
    <x v="2"/>
    <x v="39"/>
    <n v="255.7"/>
    <s v="January 25, 2019 (United States)"/>
    <x v="22"/>
    <n v="15000"/>
    <s v="Joe Cornish"/>
    <s v="Joe Cornish"/>
    <s v="Louis Ashbourne Serkis"/>
    <s v="United Kingdom"/>
    <n v="59000000"/>
    <n v="32140970"/>
    <n v="38300170.351974972"/>
    <n v="54.476220338983047"/>
    <n v="12569796.636683613"/>
    <s v="Big Talk Productions"/>
    <n v="120"/>
  </r>
  <r>
    <s v="Sunrise in Heaven"/>
    <x v="4"/>
    <x v="0"/>
    <x v="39"/>
    <n v="255.7"/>
    <s v="April 9, 2019 (United States)"/>
    <x v="22"/>
    <n v="871"/>
    <s v="Waymon Boone"/>
    <s v="Dan Benamor"/>
    <s v="Caylee Cowan"/>
    <s v="United States"/>
    <n v="1100000"/>
    <n v="0"/>
    <n v="0"/>
    <n v="0"/>
    <n v="0"/>
    <s v="Nasser Group"/>
    <n v="85"/>
  </r>
  <r>
    <s v="Missing Link"/>
    <x v="1"/>
    <x v="10"/>
    <x v="39"/>
    <n v="255.7"/>
    <s v="April 12, 2019 (United States)"/>
    <x v="17"/>
    <n v="23000"/>
    <s v="Chris Butler"/>
    <s v="Chris Butler"/>
    <s v="Hugh Jackman"/>
    <s v="Canada"/>
    <n v="100000000"/>
    <n v="26565710"/>
    <n v="31656518.721157607"/>
    <n v="26.565709999999999"/>
    <n v="10389405.553382872"/>
    <s v="Annapurna Pictures"/>
    <n v="93"/>
  </r>
  <r>
    <s v="Breakthrough"/>
    <x v="1"/>
    <x v="5"/>
    <x v="39"/>
    <n v="255.7"/>
    <s v="April 17, 2019 (United States)"/>
    <x v="21"/>
    <n v="8800"/>
    <s v="Roxann Dawson"/>
    <s v="Joyce Smith"/>
    <s v="Marcel Ruiz"/>
    <s v="United States"/>
    <n v="14000000"/>
    <n v="50444358"/>
    <n v="60111051.554947205"/>
    <n v="360.31684285714289"/>
    <n v="19727946.030504499"/>
    <s v="Fox 2000 Pictures"/>
    <n v="116"/>
  </r>
  <r>
    <s v="Poms"/>
    <x v="8"/>
    <x v="3"/>
    <x v="39"/>
    <n v="255.7"/>
    <s v="May 10, 2019 (United States)"/>
    <x v="22"/>
    <n v="4700"/>
    <s v="Zara Hayes"/>
    <s v="Zara Hayes"/>
    <s v="Diane Keaton"/>
    <s v="United Kingdom"/>
    <n v="10000000"/>
    <n v="16418218"/>
    <n v="19564454.535001956"/>
    <n v="164.18217999999999"/>
    <n v="6420890.8877590932"/>
    <s v="Entertainment One"/>
    <n v="90"/>
  </r>
  <r>
    <s v="Little"/>
    <x v="8"/>
    <x v="3"/>
    <x v="39"/>
    <n v="255.7"/>
    <s v="April 12, 2019 (United States)"/>
    <x v="30"/>
    <n v="12000"/>
    <s v="Tina Gordon"/>
    <s v="Tracy Oliver"/>
    <s v="Regina Hall"/>
    <s v="United States"/>
    <n v="20000000"/>
    <n v="49000667"/>
    <n v="58390704.86859601"/>
    <n v="245.00333499999999"/>
    <n v="19163342.588971451"/>
    <s v="Universal Pictures"/>
    <n v="109"/>
  </r>
  <r>
    <s v="The Prodigy"/>
    <x v="0"/>
    <x v="7"/>
    <x v="39"/>
    <n v="255.7"/>
    <s v="February 8, 2019 (United States)"/>
    <x v="23"/>
    <n v="24000"/>
    <s v="Nicholas McCarthy"/>
    <s v="Jeff Buhler"/>
    <s v="Taylor Schilling"/>
    <s v="United States"/>
    <n v="6000000"/>
    <n v="21150265"/>
    <n v="25203307.569417287"/>
    <n v="352.50441666666666"/>
    <n v="8271515.4477903796"/>
    <s v="Orion Pictures"/>
    <n v="92"/>
  </r>
  <r>
    <s v="Ne Zha"/>
    <x v="4"/>
    <x v="10"/>
    <x v="39"/>
    <n v="255.7"/>
    <s v="July 26, 2019 (China)"/>
    <x v="24"/>
    <n v="6500"/>
    <s v="Yu Yang"/>
    <s v="Yu Yang"/>
    <s v="Yanting LÃ¼"/>
    <s v="China"/>
    <n v="0"/>
    <n v="726264074"/>
    <n v="865438652.12280023"/>
    <n v="0"/>
    <n v="284029751.27102071"/>
    <s v="Coco Cartoon"/>
    <n v="110"/>
  </r>
  <r>
    <s v="Storm Boy"/>
    <x v="1"/>
    <x v="0"/>
    <x v="39"/>
    <n v="255.7"/>
    <s v="April 5, 2019 (United States)"/>
    <x v="15"/>
    <n v="3100"/>
    <s v="Shawn Seet"/>
    <s v="Justin Monjo"/>
    <s v="Finn Little"/>
    <s v="Australia"/>
    <n v="0"/>
    <n v="4393018"/>
    <n v="5234855.6300351974"/>
    <n v="0"/>
    <n v="1718035.9796636684"/>
    <s v="Ambience Entertainment"/>
    <n v="99"/>
  </r>
  <r>
    <s v="Gully Boy"/>
    <x v="4"/>
    <x v="0"/>
    <x v="39"/>
    <n v="255.7"/>
    <s v="February 14, 2019 (United States)"/>
    <x v="45"/>
    <n v="34000"/>
    <s v="Zoya Akhtar"/>
    <s v="Zoya Akhtar"/>
    <s v="Vijay Varma"/>
    <s v="India"/>
    <n v="0"/>
    <n v="28141995"/>
    <n v="33534868.504106376"/>
    <n v="0"/>
    <n v="11005864.294094643"/>
    <s v="Excel Entertainment"/>
    <n v="154"/>
  </r>
  <r>
    <s v="Crypto"/>
    <x v="0"/>
    <x v="6"/>
    <x v="39"/>
    <n v="255.7"/>
    <s v="April 12, 2019 (United States)"/>
    <x v="11"/>
    <n v="3700"/>
    <s v="John Stalberg Jr."/>
    <s v="Carlyle Eubank"/>
    <s v="Beau Knapp"/>
    <s v="United States"/>
    <n v="0"/>
    <n v="20440"/>
    <n v="24356.933906922175"/>
    <n v="0"/>
    <n v="7993.7426671881112"/>
    <s v="Yale Productions"/>
    <n v="105"/>
  </r>
  <r>
    <s v="Overcomer"/>
    <x v="1"/>
    <x v="0"/>
    <x v="39"/>
    <n v="255.7"/>
    <s v="August 23, 2019 (United States)"/>
    <x v="14"/>
    <n v="4100"/>
    <s v="Alex Kendrick"/>
    <s v="Alex Kendrick"/>
    <s v="Alex Kendrick"/>
    <s v="United States"/>
    <n v="5000000"/>
    <n v="38026103"/>
    <n v="45313076.199061401"/>
    <n v="760.52206000000001"/>
    <n v="14871373.87563551"/>
    <s v="Affirm Films"/>
    <n v="119"/>
  </r>
  <r>
    <s v="Ms. Purple"/>
    <x v="3"/>
    <x v="6"/>
    <x v="39"/>
    <n v="255.7"/>
    <s v="September 6, 2019 (United States)"/>
    <x v="19"/>
    <n v="481"/>
    <s v="Justin Chon"/>
    <s v="Justin Chon"/>
    <s v="Jake Choi"/>
    <s v="United States"/>
    <n v="0"/>
    <n v="80657"/>
    <n v="96113.366836136105"/>
    <n v="0"/>
    <n v="31543.605788032852"/>
    <s v="Electric Panda Entertainment"/>
    <n v="87"/>
  </r>
  <r>
    <s v="A Madea Family Funeral"/>
    <x v="8"/>
    <x v="3"/>
    <x v="39"/>
    <n v="255.7"/>
    <s v="March 1, 2019 (United States)"/>
    <x v="54"/>
    <n v="4000"/>
    <s v="Tyler Perry"/>
    <s v="Tyler Perry"/>
    <s v="Tyler Perry"/>
    <s v="United States"/>
    <n v="20000000"/>
    <n v="74747725"/>
    <n v="89071692.637856871"/>
    <n v="373.73862500000001"/>
    <n v="29232587.016034417"/>
    <s v="The Tyler Perry Company"/>
    <n v="109"/>
  </r>
  <r>
    <s v="Run with the Hunted"/>
    <x v="4"/>
    <x v="6"/>
    <x v="39"/>
    <n v="255.7"/>
    <s v="June 26, 2020 (United States)"/>
    <x v="33"/>
    <n v="735"/>
    <s v="John Swab"/>
    <s v="John Swab"/>
    <s v="Ron Perlman"/>
    <s v="United States"/>
    <n v="0"/>
    <n v="682"/>
    <n v="812.69221744231527"/>
    <n v="0"/>
    <n v="266.71881110676577"/>
    <s v="Roxwell Films"/>
    <n v="93"/>
  </r>
  <r>
    <s v="Extreme Job"/>
    <x v="4"/>
    <x v="2"/>
    <x v="39"/>
    <n v="255.7"/>
    <s v="June 21, 2019 (United States)"/>
    <x v="12"/>
    <n v="7600"/>
    <s v="Byeong-heon Lee"/>
    <s v="Se-yeong Bae"/>
    <s v="Lee Dong-yong"/>
    <s v="South Korea"/>
    <n v="0"/>
    <n v="119932733"/>
    <n v="142915540.6535002"/>
    <n v="0"/>
    <n v="46903689.08877591"/>
    <s v="About Film"/>
    <n v="111"/>
  </r>
  <r>
    <s v="The Tomorrow Man"/>
    <x v="8"/>
    <x v="0"/>
    <x v="39"/>
    <n v="255.7"/>
    <s v="August 2, 2019 (Sweden)"/>
    <x v="46"/>
    <n v="1500"/>
    <s v="Noble Jones"/>
    <s v="Noble Jones"/>
    <s v="John Lithgow"/>
    <s v="United States"/>
    <n v="0"/>
    <n v="354103"/>
    <n v="421960.04732107942"/>
    <n v="0"/>
    <n v="138483.77004301918"/>
    <s v="Symbolic Exchange"/>
    <n v="94"/>
  </r>
  <r>
    <s v="The Sun Is also a Star"/>
    <x v="8"/>
    <x v="0"/>
    <x v="39"/>
    <n v="255.7"/>
    <s v="May 17, 2019 (United States)"/>
    <x v="23"/>
    <n v="6600"/>
    <s v="Ry Russo-Young"/>
    <s v="Tracy Oliver"/>
    <s v="Yara Shahidi"/>
    <s v="United States"/>
    <n v="9000000"/>
    <n v="6750029"/>
    <n v="8043542.5745013691"/>
    <n v="75.000322222222223"/>
    <n v="2639823.6214313651"/>
    <s v="Alloy Entertainment"/>
    <n v="100"/>
  </r>
  <r>
    <s v="Faith, Hope &amp; Love"/>
    <x v="1"/>
    <x v="3"/>
    <x v="39"/>
    <n v="255.7"/>
    <s v="February 4, 2020 (Australia)"/>
    <x v="19"/>
    <n v="719"/>
    <s v="J.J. Englert"/>
    <s v="Robert Krantz"/>
    <s v="Peta Murgatroyd"/>
    <s v="United States"/>
    <n v="0"/>
    <n v="210091"/>
    <n v="250350.91005084084"/>
    <n v="0"/>
    <n v="82163.081736409862"/>
    <s v="Ellinas Multimedia"/>
    <n v="106"/>
  </r>
  <r>
    <s v="Kalank"/>
    <x v="4"/>
    <x v="0"/>
    <x v="39"/>
    <n v="255.7"/>
    <s v="April 17, 2019 (United States)"/>
    <x v="48"/>
    <n v="12000"/>
    <s v="Abhishek Varman"/>
    <s v="Shibani Bathija"/>
    <s v="Varun Dhawan"/>
    <s v="India"/>
    <n v="0"/>
    <n v="17987034"/>
    <n v="21433904.027375832"/>
    <n v="0"/>
    <n v="7034428.6272976147"/>
    <s v="Dharma Productions"/>
    <n v="166"/>
  </r>
  <r>
    <s v="Sonchiriya"/>
    <x v="4"/>
    <x v="2"/>
    <x v="39"/>
    <n v="255.7"/>
    <s v="March 1, 2019 (India)"/>
    <x v="31"/>
    <n v="9800"/>
    <s v="Abhishek Chaubey"/>
    <s v="Sudip Sharma"/>
    <s v="Sushant Singh Rajput"/>
    <s v="India"/>
    <n v="0"/>
    <n v="914565"/>
    <n v="1089823.8384825969"/>
    <n v="0"/>
    <n v="357671.09894407511"/>
    <s v="MacGuffin Pictures"/>
    <n v="143"/>
  </r>
  <r>
    <s v="Mission Mangal"/>
    <x v="4"/>
    <x v="0"/>
    <x v="39"/>
    <n v="255.7"/>
    <s v="August 15, 2019 (United States)"/>
    <x v="16"/>
    <n v="13000"/>
    <s v="Jagan Shakti"/>
    <s v="R. Balki"/>
    <s v="Akshay Kumar"/>
    <s v="India"/>
    <n v="0"/>
    <n v="5667057"/>
    <n v="6753039.7649589367"/>
    <n v="0"/>
    <n v="2216291.3570590536"/>
    <s v="Cape of Good Films"/>
    <n v="130"/>
  </r>
  <r>
    <s v="K-12"/>
    <x v="4"/>
    <x v="7"/>
    <x v="39"/>
    <n v="255.7"/>
    <s v="September 5, 2019 (United States)"/>
    <x v="16"/>
    <n v="2500"/>
    <s v="Melanie Martinez"/>
    <s v="Melanie Martinez"/>
    <s v="Melanie Martinez"/>
    <s v="United States"/>
    <n v="5000000"/>
    <n v="359377"/>
    <n v="428244.70825185766"/>
    <n v="7.1875400000000003"/>
    <n v="140546.34337113806"/>
    <s v="Atlantic Records"/>
    <n v="96"/>
  </r>
  <r>
    <s v="Batla House"/>
    <x v="4"/>
    <x v="2"/>
    <x v="39"/>
    <n v="255.7"/>
    <s v="August 15, 2019 (United States)"/>
    <x v="13"/>
    <n v="10000"/>
    <s v="Nikkhil Advani"/>
    <s v="Ritesh Shah"/>
    <s v="Mrunal Thakur"/>
    <s v="India"/>
    <n v="0"/>
    <n v="13098981"/>
    <n v="15609149.435666798"/>
    <n v="0"/>
    <n v="5122792.7258506063"/>
    <s v="Bake My Cake Films"/>
    <n v="146"/>
  </r>
  <r>
    <s v="Saaho"/>
    <x v="4"/>
    <x v="2"/>
    <x v="39"/>
    <n v="255.7"/>
    <s v="August 30, 2019 (United States)"/>
    <x v="33"/>
    <n v="17000"/>
    <s v="Sujeeth"/>
    <s v="Sujeeth"/>
    <s v="Prabhas"/>
    <s v="India"/>
    <n v="0"/>
    <n v="5708522"/>
    <n v="6802450.7368009388"/>
    <n v="0"/>
    <n v="2232507.6261243643"/>
    <s v="UV Creations"/>
    <n v="170"/>
  </r>
  <r>
    <s v="Exit"/>
    <x v="4"/>
    <x v="2"/>
    <x v="39"/>
    <n v="255.7"/>
    <s v="July 31, 2019 (South Korea)"/>
    <x v="9"/>
    <n v="4700"/>
    <s v="Sang-Geun Lee"/>
    <s v="Sang-Geun Lee"/>
    <s v="Jo Jung-Suk"/>
    <s v="South Korea"/>
    <n v="0"/>
    <n v="69501772"/>
    <n v="82820453.376613215"/>
    <n v="0"/>
    <n v="27180982.401251469"/>
    <s v="Filmmaker R&amp;K"/>
    <n v="103"/>
  </r>
  <r>
    <s v="Cliffs of Freedom"/>
    <x v="0"/>
    <x v="0"/>
    <x v="39"/>
    <n v="255.7"/>
    <s v="March 22, 2019 (Ireland)"/>
    <x v="21"/>
    <n v="417"/>
    <s v="Van Ling"/>
    <s v="Van Ling"/>
    <s v="Tania Raymonde"/>
    <s v="United States"/>
    <n v="0"/>
    <n v="300842"/>
    <n v="358492.59835745016"/>
    <n v="0"/>
    <n v="117654.28236214315"/>
    <s v="The National Hellenic Society"/>
    <n v="137"/>
  </r>
  <r>
    <s v="Them That Follow"/>
    <x v="0"/>
    <x v="0"/>
    <x v="39"/>
    <n v="255.7"/>
    <s v="August 2, 2019 (United States)"/>
    <x v="20"/>
    <n v="2900"/>
    <s v="Britt Poulton"/>
    <s v="Britt Poulton"/>
    <s v="Walton Goggins"/>
    <s v="United States"/>
    <n v="0"/>
    <n v="172952"/>
    <n v="206094.93312475557"/>
    <n v="0"/>
    <n v="67638.639030113409"/>
    <s v="Amasia Entertainment"/>
    <n v="98"/>
  </r>
  <r>
    <s v="Unplanned"/>
    <x v="0"/>
    <x v="5"/>
    <x v="39"/>
    <n v="255.7"/>
    <s v="March 29, 2019 (United States)"/>
    <x v="1"/>
    <n v="13000"/>
    <s v="Chuck Konzelman"/>
    <s v="Abby Johnson"/>
    <s v="Ashley Bratcher"/>
    <s v="United States"/>
    <n v="6000000"/>
    <n v="21354152"/>
    <n v="25446265.601877201"/>
    <n v="355.90253333333334"/>
    <n v="8351252.2487289794"/>
    <s v="Unplanned Movie"/>
    <n v="109"/>
  </r>
  <r>
    <s v="Student of the Year 2"/>
    <x v="4"/>
    <x v="2"/>
    <x v="39"/>
    <n v="255.7"/>
    <s v="May 10, 2019 (United States)"/>
    <x v="58"/>
    <n v="18000"/>
    <s v="Punit Malhotra"/>
    <s v="Arshad Sayed"/>
    <s v="Tiger Shroff"/>
    <s v="India"/>
    <n v="0"/>
    <n v="1635907"/>
    <n v="1949397.1955416505"/>
    <n v="0"/>
    <n v="639775.90926867421"/>
    <s v="Fox STAR Studios"/>
    <n v="146"/>
  </r>
  <r>
    <s v="The Divine Fury"/>
    <x v="4"/>
    <x v="2"/>
    <x v="39"/>
    <n v="255.7"/>
    <s v="July 31, 2019 (South Korea)"/>
    <x v="19"/>
    <n v="2500"/>
    <s v="Joo-hwan Kim"/>
    <s v="Joo-hwan Kim"/>
    <s v="Seo Jun Park"/>
    <s v="South Korea"/>
    <n v="0"/>
    <n v="11799556"/>
    <n v="14060714.560813453"/>
    <n v="0"/>
    <n v="4614609.3077825578"/>
    <s v="KeyEast"/>
    <n v="129"/>
  </r>
  <r>
    <s v="Luka Chuppi"/>
    <x v="4"/>
    <x v="3"/>
    <x v="39"/>
    <n v="255.7"/>
    <s v="March 1, 2019 (India)"/>
    <x v="21"/>
    <n v="9000"/>
    <s v="Laxman Utekar"/>
    <s v="Rohan Shankar"/>
    <s v="Kartik Aaryan"/>
    <s v="India"/>
    <n v="0"/>
    <n v="14256199"/>
    <n v="16988126.066875245"/>
    <n v="0"/>
    <n v="5575361.3609698871"/>
    <s v="Maddock Films"/>
    <n v="126"/>
  </r>
  <r>
    <s v="De De Pyaar De"/>
    <x v="4"/>
    <x v="3"/>
    <x v="39"/>
    <n v="255.7"/>
    <s v="May 17, 2019 (United States)"/>
    <x v="14"/>
    <n v="7400"/>
    <s v="Akiv Ali"/>
    <s v="Surabhi Bhatnagar"/>
    <s v="Ajay Devgn"/>
    <s v="India"/>
    <n v="0"/>
    <n v="1473116"/>
    <n v="1755410.4231521315"/>
    <n v="0"/>
    <n v="576111.0676574111"/>
    <s v="Luv Films"/>
    <n v="135"/>
  </r>
  <r>
    <s v="End of the Century"/>
    <x v="9"/>
    <x v="0"/>
    <x v="39"/>
    <n v="255.7"/>
    <s v="August 16, 2019 (United States)"/>
    <x v="15"/>
    <n v="2700"/>
    <s v="Lucio Castro"/>
    <s v="Lucio Castro"/>
    <s v="Juan Barberini"/>
    <s v="Argentina"/>
    <n v="0"/>
    <n v="103047"/>
    <n v="122793.98083691827"/>
    <n v="0"/>
    <n v="40299.960891669929"/>
    <m/>
    <n v="84"/>
  </r>
  <r>
    <s v="Bennett's War"/>
    <x v="8"/>
    <x v="17"/>
    <x v="39"/>
    <n v="255.7"/>
    <s v="August 30, 2019 (United States)"/>
    <x v="23"/>
    <n v="691"/>
    <s v="Alex Ranarivelo"/>
    <s v="Alex Ranarivelo"/>
    <s v="Michael Roark"/>
    <s v="United States"/>
    <n v="0"/>
    <n v="1067629"/>
    <n v="1272219.6179116152"/>
    <n v="0"/>
    <n v="417531.87328901055"/>
    <s v="ESX Entertainment"/>
    <n v="94"/>
  </r>
  <r>
    <s v="Code Geass: Lelouch of the Re;Surrection"/>
    <x v="4"/>
    <x v="10"/>
    <x v="39"/>
    <n v="255.7"/>
    <s v="May 5, 2019 (United States)"/>
    <x v="34"/>
    <n v="2000"/>
    <s v="GorÃ´ Taniguchi"/>
    <s v="GorÃ´ Taniguchi"/>
    <s v="Jun Fukuyama"/>
    <s v="Japan"/>
    <n v="0"/>
    <n v="9982083"/>
    <n v="11894957.724286273"/>
    <n v="0"/>
    <n v="3903825.9679311696"/>
    <s v="Sunrise"/>
    <n v="112"/>
  </r>
  <r>
    <s v="Before You Know It"/>
    <x v="4"/>
    <x v="3"/>
    <x v="39"/>
    <n v="255.7"/>
    <s v="August 30, 2019 (United States)"/>
    <x v="27"/>
    <n v="590"/>
    <s v="Hannah Pearl Utt"/>
    <s v="Jen Tullock"/>
    <s v="Hannah Pearl Utt"/>
    <s v="United States"/>
    <n v="0"/>
    <n v="151507"/>
    <n v="180540.4102463825"/>
    <n v="0"/>
    <n v="59251.85764567853"/>
    <s v="Ball &amp; Chain Productions"/>
    <n v="98"/>
  </r>
  <r>
    <s v="Pilgrim's Progress"/>
    <x v="1"/>
    <x v="10"/>
    <x v="39"/>
    <n v="255.7"/>
    <s v="April 18, 2019 (United States)"/>
    <x v="10"/>
    <n v="548"/>
    <s v="Robert Fernandez"/>
    <s v="John Bunyan"/>
    <s v="David Thorpe"/>
    <s v="United States"/>
    <n v="0"/>
    <n v="3173282"/>
    <n v="3781380.6233867817"/>
    <n v="0"/>
    <n v="1241017.5987485335"/>
    <s v="Cat In The Mill Studio"/>
    <n v="108"/>
  </r>
  <r>
    <s v="Mine 9"/>
    <x v="4"/>
    <x v="0"/>
    <x v="39"/>
    <n v="255.7"/>
    <s v="May 19, 2020 (Poland)"/>
    <x v="5"/>
    <n v="4400"/>
    <s v="Eddie Mensore"/>
    <s v="Eddie Mensore"/>
    <s v="Terry Serpico"/>
    <s v="United States"/>
    <n v="350000"/>
    <n v="226421"/>
    <n v="269810.24129839655"/>
    <n v="64.691714285714284"/>
    <n v="88549.472037543994"/>
    <s v="Emphatic Films"/>
    <n v="83"/>
  </r>
  <r>
    <s v="Give Me Liberty"/>
    <x v="3"/>
    <x v="3"/>
    <x v="39"/>
    <n v="255.7"/>
    <s v="August 23, 2019 (United States)"/>
    <x v="17"/>
    <n v="1700"/>
    <s v="Kirill Mikhanovsky"/>
    <s v="Alice Austen"/>
    <s v="Chris Galust"/>
    <s v="United States"/>
    <n v="0"/>
    <n v="624818"/>
    <n v="744552.38404380134"/>
    <n v="0"/>
    <n v="244355.88580367618"/>
    <s v="Give Me Liberty"/>
    <n v="110"/>
  </r>
  <r>
    <s v="Romeo Akbar Walter"/>
    <x v="4"/>
    <x v="2"/>
    <x v="39"/>
    <n v="255.7"/>
    <s v="April 5, 2019 (United States)"/>
    <x v="14"/>
    <n v="5200"/>
    <s v="Robbie Grewal"/>
    <s v="Robbie Grewal"/>
    <s v="John Abraham"/>
    <s v="India"/>
    <n v="0"/>
    <n v="6111065"/>
    <n v="7282133.3809151351"/>
    <n v="0"/>
    <n v="2389935.4712553774"/>
    <s v="Kyta Productions"/>
    <n v="141"/>
  </r>
  <r>
    <s v="Furie"/>
    <x v="12"/>
    <x v="2"/>
    <x v="39"/>
    <n v="255.7"/>
    <s v="February 22, 2019 (Vietnam)"/>
    <x v="21"/>
    <n v="4200"/>
    <s v="Le-Van Kiet"/>
    <s v="Le-Van Kiet"/>
    <s v="Veronica Ngo"/>
    <s v="Vietnam"/>
    <n v="0"/>
    <n v="5756185"/>
    <n v="6859247.4364489643"/>
    <n v="0"/>
    <n v="2251147.8294876809"/>
    <s v="Premiere Picture"/>
    <n v="98"/>
  </r>
  <r>
    <s v="Photograph"/>
    <x v="8"/>
    <x v="0"/>
    <x v="39"/>
    <n v="255.7"/>
    <s v="March 15, 2019 (India)"/>
    <x v="15"/>
    <n v="4600"/>
    <s v="Ritesh Batra"/>
    <s v="Ritesh Batra"/>
    <s v="Nawazuddin Siddiqui"/>
    <s v="Germany"/>
    <n v="0"/>
    <n v="996171"/>
    <n v="1187068.0629644115"/>
    <n v="0"/>
    <n v="389585.84278451314"/>
    <s v="Poetic License Production"/>
    <n v="110"/>
  </r>
  <r>
    <s v="Ek Ladki Ko Dekha Toh Aisa Laga"/>
    <x v="3"/>
    <x v="3"/>
    <x v="39"/>
    <n v="255.7"/>
    <s v="February 1, 2019 (United States)"/>
    <x v="30"/>
    <n v="4000"/>
    <s v="Shelly Chopra Dhar"/>
    <s v="Shelly Chopra Dhar"/>
    <s v="Sonam Kapoor"/>
    <s v="India"/>
    <n v="0"/>
    <n v="3531837"/>
    <n v="4208645.8111067656"/>
    <n v="0"/>
    <n v="1381242.4716464607"/>
    <s v="Fox STAR Studios"/>
    <n v="120"/>
  </r>
  <r>
    <s v="Body at Brighton Rock"/>
    <x v="0"/>
    <x v="4"/>
    <x v="39"/>
    <n v="255.7"/>
    <s v="April 26, 2019 (United States)"/>
    <x v="25"/>
    <n v="1900"/>
    <s v="Roxanne Benjamin"/>
    <s v="Roxanne Benjamin"/>
    <s v="Karina Fontes"/>
    <s v="United States"/>
    <n v="0"/>
    <n v="5123"/>
    <n v="6104.7246773562774"/>
    <n v="0"/>
    <n v="2003.5197497066877"/>
    <s v="Protostar Pictures"/>
    <n v="87"/>
  </r>
  <r>
    <s v="The Bravest"/>
    <x v="8"/>
    <x v="2"/>
    <x v="39"/>
    <n v="255.7"/>
    <s v="August 9, 2019 (United States)"/>
    <x v="41"/>
    <n v="794"/>
    <s v="Tony Chan"/>
    <s v="Chao Wang"/>
    <s v="Xiaoming Huang"/>
    <s v="China"/>
    <n v="0"/>
    <n v="245179562"/>
    <n v="292163521.86703169"/>
    <n v="0"/>
    <n v="95885632.381697297"/>
    <s v="Bona Film Group"/>
    <n v="118"/>
  </r>
  <r>
    <s v="Bharat"/>
    <x v="4"/>
    <x v="2"/>
    <x v="39"/>
    <n v="255.7"/>
    <s v="June 5, 2019 (United States)"/>
    <x v="38"/>
    <n v="24000"/>
    <s v="Ali Abbas Zafar"/>
    <s v="Su-jin Park"/>
    <s v="Salman Khan"/>
    <s v="India"/>
    <n v="0"/>
    <n v="35261263"/>
    <n v="42018407.649980448"/>
    <n v="0"/>
    <n v="13790091.122409074"/>
    <s v="AVA Films &amp; Entertainment"/>
    <n v="150"/>
  </r>
  <r>
    <s v="42nd Street: The Musical"/>
    <x v="4"/>
    <x v="18"/>
    <x v="39"/>
    <n v="255.7"/>
    <s v="May 1, 2019 (United States)"/>
    <x v="6"/>
    <n v="321"/>
    <s v="Mark Bramble"/>
    <s v="Mark Bramble"/>
    <s v="Bonnie Langford"/>
    <s v="United Kingdom"/>
    <n v="0"/>
    <n v="2217255"/>
    <n v="2642149.3879546346"/>
    <n v="0"/>
    <n v="867131.40398904972"/>
    <s v="Julian Marsh Pictures"/>
    <n v="155"/>
  </r>
  <r>
    <s v="Piranhas"/>
    <x v="3"/>
    <x v="6"/>
    <x v="39"/>
    <n v="255.7"/>
    <s v="February 13, 2019 (Italy)"/>
    <x v="21"/>
    <n v="4000"/>
    <s v="Claudio Giovannesi"/>
    <s v="Roberto Saviano"/>
    <s v="Francesco Di Napoli"/>
    <s v="Italy"/>
    <n v="0"/>
    <n v="2298525"/>
    <n v="2738993.2244818145"/>
    <n v="0"/>
    <n v="898914.74384043808"/>
    <s v="Palomar"/>
    <n v="111"/>
  </r>
  <r>
    <s v="Clinton Road"/>
    <x v="3"/>
    <x v="4"/>
    <x v="39"/>
    <n v="255.7"/>
    <s v="June 14, 2019 (United States)"/>
    <x v="23"/>
    <n v="1900"/>
    <s v="Richard Grieco"/>
    <s v="Noel Ashman"/>
    <s v="Ace Young"/>
    <s v="N/A"/>
    <n v="2500000"/>
    <n v="50400"/>
    <n v="60058.193195150568"/>
    <n v="2.016"/>
    <n v="19710.598357450137"/>
    <s v="Growing Tree Productions"/>
    <n v="77"/>
  </r>
  <r>
    <s v="High on the Hog"/>
    <x v="0"/>
    <x v="2"/>
    <x v="39"/>
    <n v="255.7"/>
    <s v="April 16, 2019 (United States)"/>
    <x v="50"/>
    <n v="195"/>
    <s v="Tony Wash"/>
    <s v="Andy Golub"/>
    <s v="Sid Haig"/>
    <s v="United States"/>
    <n v="1200000"/>
    <n v="45696"/>
    <n v="54452.761830269847"/>
    <n v="3.8080000000000003"/>
    <n v="17870.94251075479"/>
    <s v="Hicktown Entertainment"/>
    <n v="85"/>
  </r>
  <r>
    <s v="Kinky Boots: The Musical"/>
    <x v="3"/>
    <x v="18"/>
    <x v="39"/>
    <n v="255.7"/>
    <s v="June 25, 2019 (United States)"/>
    <x v="7"/>
    <n v="641"/>
    <s v="Jerry Mitchell"/>
    <s v="Harvey Fierstein"/>
    <s v="Matt Henry"/>
    <s v="United Kingdom"/>
    <n v="0"/>
    <n v="2973437"/>
    <n v="3543239.162690653"/>
    <n v="0"/>
    <n v="1162861.5565115369"/>
    <s v="BroadwayHD"/>
    <n v="135"/>
  </r>
  <r>
    <s v="Play the Flute"/>
    <x v="3"/>
    <x v="0"/>
    <x v="39"/>
    <n v="255.7"/>
    <s v="March 1, 2019 (United States)"/>
    <x v="15"/>
    <n v="34"/>
    <s v="Rich Christiano"/>
    <s v="Rich Christiano"/>
    <s v="Brett Varvel"/>
    <s v="United States"/>
    <n v="0"/>
    <n v="254475"/>
    <n v="303240.252248729"/>
    <n v="0"/>
    <n v="99520.922956589755"/>
    <s v="Christiano Film Group"/>
    <n v="103"/>
  </r>
  <r>
    <s v="Geolkapseu"/>
    <x v="3"/>
    <x v="2"/>
    <x v="39"/>
    <n v="255.7"/>
    <s v="May 9, 2019 (South Korea)"/>
    <x v="23"/>
    <n v="760"/>
    <s v="Jung Da-Won"/>
    <s v="Jung Da-Won"/>
    <s v="Mi-ran Ra"/>
    <s v="South Korea"/>
    <n v="0"/>
    <n v="12147170"/>
    <n v="14474942.115760658"/>
    <n v="0"/>
    <n v="4750555.3382870555"/>
    <s v="CJ Entertainment"/>
    <n v="107"/>
  </r>
  <r>
    <s v="Shed of the Dead"/>
    <x v="0"/>
    <x v="3"/>
    <x v="39"/>
    <n v="255.7"/>
    <s v="May 20, 2019 (United Kingdom)"/>
    <x v="32"/>
    <n v="1400"/>
    <s v="Drew Cullingham"/>
    <s v="Drew Cullingham"/>
    <s v="Spencer Brown"/>
    <s v="United Kingdom"/>
    <n v="0"/>
    <n v="38901"/>
    <n v="46355.630426280797"/>
    <n v="0"/>
    <n v="15213.53148220571"/>
    <s v="7DM Studios"/>
    <n v="82"/>
  </r>
  <r>
    <s v="The Fighting Preacher"/>
    <x v="1"/>
    <x v="3"/>
    <x v="39"/>
    <n v="255.7"/>
    <s v="July 24, 2019 (United States)"/>
    <x v="23"/>
    <n v="403"/>
    <s v="T.C. Christensen"/>
    <s v="T.C. Christensen"/>
    <s v="David McConnell"/>
    <s v="United States"/>
    <n v="0"/>
    <n v="954641"/>
    <n v="1137579.6351192805"/>
    <n v="0"/>
    <n v="373344.15330465388"/>
    <s v="Remember Films"/>
    <n v="100"/>
  </r>
  <r>
    <s v="Junglee"/>
    <x v="4"/>
    <x v="2"/>
    <x v="39"/>
    <n v="255.7"/>
    <s v="March 29, 2019 (United States)"/>
    <x v="41"/>
    <n v="1700"/>
    <s v="Chuck Russell"/>
    <s v="Adam Prince"/>
    <s v="Vidyut Jammwal"/>
    <s v="India"/>
    <n v="0"/>
    <n v="4033587"/>
    <n v="4806546.5737192025"/>
    <n v="0"/>
    <n v="1577468.5177942903"/>
    <s v="Junglee Pictures"/>
    <n v="115"/>
  </r>
  <r>
    <s v="The Captain"/>
    <x v="3"/>
    <x v="2"/>
    <x v="39"/>
    <n v="255.7"/>
    <s v="September 30, 2019 (China)"/>
    <x v="19"/>
    <n v="1700"/>
    <s v="Andrew Lau"/>
    <s v="Yonggan Yu"/>
    <s v="Hanyu Zhang"/>
    <s v="China"/>
    <n v="0"/>
    <n v="417282021"/>
    <n v="497246115.75557297"/>
    <n v="0"/>
    <n v="163192030.11341417"/>
    <s v="Bona Film Group"/>
    <n v="111"/>
  </r>
  <r>
    <s v="Total Dhamaal"/>
    <x v="4"/>
    <x v="2"/>
    <x v="39"/>
    <n v="255.7"/>
    <s v="February 22, 2019 (India)"/>
    <x v="29"/>
    <n v="5700"/>
    <s v="Indra Kumar"/>
    <s v="Paritosh Painter"/>
    <s v="Ajay Devgn"/>
    <s v="India"/>
    <n v="0"/>
    <n v="26911995"/>
    <n v="32069162.598748535"/>
    <n v="0"/>
    <n v="10524831.834180681"/>
    <s v="Ajay Devgn Ffilms"/>
    <n v="130"/>
  </r>
  <r>
    <s v="The Untold Story"/>
    <x v="3"/>
    <x v="3"/>
    <x v="39"/>
    <n v="255.7"/>
    <s v="January 11, 2019 (United States)"/>
    <x v="46"/>
    <n v="320"/>
    <s v="Shane Stanley"/>
    <s v="Lee Stanley"/>
    <s v="Miko Hughes"/>
    <s v="United States"/>
    <n v="0"/>
    <n v="790"/>
    <n v="941.38834571763789"/>
    <n v="0"/>
    <n v="308.95580758701607"/>
    <s v="Visual Arts Entertainment"/>
    <n v="104"/>
  </r>
  <r>
    <s v="No Manches Frida 2"/>
    <x v="0"/>
    <x v="3"/>
    <x v="39"/>
    <n v="255.7"/>
    <s v="March 15, 2019 (United States)"/>
    <x v="29"/>
    <n v="904"/>
    <s v="Nacho G. Velilla"/>
    <s v="Claudio Herrera"/>
    <s v="Martha Higareda"/>
    <s v="Mexico"/>
    <n v="0"/>
    <n v="26493648"/>
    <n v="31570647.421196718"/>
    <n v="0"/>
    <n v="10361223.308564724"/>
    <s v="Neverending Media"/>
    <n v="102"/>
  </r>
  <r>
    <s v="Line Walker 2: Invisible Spy"/>
    <x v="4"/>
    <x v="2"/>
    <x v="39"/>
    <n v="255.7"/>
    <s v="August 16, 2019 (United States)"/>
    <x v="22"/>
    <n v="674"/>
    <s v="Jazz Boon"/>
    <s v="Cat Kwan"/>
    <s v="Louis Koo"/>
    <s v="Hong Kong"/>
    <n v="0"/>
    <n v="99482027"/>
    <n v="118545849.14704733"/>
    <n v="0"/>
    <n v="38905759.483770043"/>
    <s v="Babieka"/>
    <n v="98"/>
  </r>
  <r>
    <s v="Money"/>
    <x v="3"/>
    <x v="6"/>
    <x v="39"/>
    <n v="255.7"/>
    <s v="March 22, 2019 (United States)"/>
    <x v="23"/>
    <n v="630"/>
    <s v="Noo-ri Park"/>
    <s v="Noo-ri Park"/>
    <s v="Ryu Jun-Yeol"/>
    <s v="South Korea"/>
    <n v="0"/>
    <n v="155732"/>
    <n v="185575.05044974579"/>
    <n v="0"/>
    <n v="60904.18459131795"/>
    <s v="Moonlight Film"/>
    <n v="115"/>
  </r>
  <r>
    <s v="The Ground Beneath My Feet"/>
    <x v="4"/>
    <x v="0"/>
    <x v="39"/>
    <n v="255.7"/>
    <s v="July 26, 2019 (United States)"/>
    <x v="16"/>
    <n v="898"/>
    <s v="Marie Kreutzer"/>
    <s v="Marie Kreutzer"/>
    <s v="Valerie Pachner"/>
    <s v="Austria"/>
    <n v="0"/>
    <n v="29251"/>
    <n v="34856.393038717251"/>
    <n v="0"/>
    <n v="11439.577630035197"/>
    <s v="Novotny &amp; Novotny Filmproduktion GmbH"/>
    <n v="108"/>
  </r>
  <r>
    <s v="Open"/>
    <x v="3"/>
    <x v="0"/>
    <x v="39"/>
    <n v="255.7"/>
    <s v="October 4, 2019 (United States)"/>
    <x v="6"/>
    <n v="73"/>
    <s v="Andoy Ranay"/>
    <s v="Wanggo Gallaga"/>
    <s v="JC Santos"/>
    <s v="Philippines"/>
    <n v="0"/>
    <n v="0"/>
    <n v="0"/>
    <n v="0"/>
    <n v="0"/>
    <s v="ABS-CBN Film Productions"/>
    <n v="105"/>
  </r>
  <r>
    <s v="The Least of These: The Graham Staines Story"/>
    <x v="8"/>
    <x v="0"/>
    <x v="39"/>
    <n v="255.7"/>
    <s v="March 29, 2019 (India)"/>
    <x v="5"/>
    <n v="806"/>
    <s v="Aneesh Daniel"/>
    <s v="Andrew E. Matthews"/>
    <s v="Sharman Joshi"/>
    <s v="United States"/>
    <n v="0"/>
    <n v="695164"/>
    <n v="828378.84552209626"/>
    <n v="0"/>
    <n v="271867.03167774738"/>
    <s v="Skypass Entertainment"/>
    <n v="112"/>
  </r>
  <r>
    <s v="Saga of Tanya the Evil - The Movie"/>
    <x v="4"/>
    <x v="10"/>
    <x v="39"/>
    <n v="255.7"/>
    <s v="May 16, 2019 (United States)"/>
    <x v="37"/>
    <n v="900"/>
    <s v="Yutaka Uemura"/>
    <s v="Carlo Zen"/>
    <s v="TesshÃ´ Genda"/>
    <s v="Japan"/>
    <n v="0"/>
    <n v="288460"/>
    <n v="343737.82557684788"/>
    <n v="0"/>
    <n v="112811.8889323426"/>
    <s v="Studio NuT"/>
    <n v="115"/>
  </r>
  <r>
    <s v="Tod@s Caen"/>
    <x v="8"/>
    <x v="3"/>
    <x v="39"/>
    <n v="255.7"/>
    <s v="August 30, 2019 (United States)"/>
    <x v="38"/>
    <n v="550"/>
    <s v="Ariel Winograd"/>
    <s v="Cory Brusseau"/>
    <s v="Martha Higareda"/>
    <s v="Mexico"/>
    <n v="0"/>
    <n v="9667157"/>
    <n v="11519682.197497068"/>
    <n v="0"/>
    <n v="3780663.6683613611"/>
    <s v="Neverending Media"/>
    <n v="120"/>
  </r>
  <r>
    <s v="My People, My Country"/>
    <x v="3"/>
    <x v="0"/>
    <x v="39"/>
    <n v="255.7"/>
    <s v="October 1, 2019 (United States)"/>
    <x v="16"/>
    <n v="1500"/>
    <s v="Directors"/>
    <s v="Hu Guan"/>
    <s v="Bo Huang"/>
    <s v="China"/>
    <n v="0"/>
    <n v="450064993"/>
    <n v="536311315.47555733"/>
    <n v="0"/>
    <n v="176012903.01134142"/>
    <s v="Alibaba Pictures"/>
    <n v="154"/>
  </r>
  <r>
    <s v="Alone/Together"/>
    <x v="3"/>
    <x v="0"/>
    <x v="39"/>
    <n v="255.7"/>
    <s v="February 13, 2019 (Philippines)"/>
    <x v="8"/>
    <n v="396"/>
    <s v="Antoinette Jadaone"/>
    <s v="Antoinette Jadaone"/>
    <s v="Liza Soberano"/>
    <s v="Philippines"/>
    <n v="0"/>
    <n v="271101"/>
    <n v="323052.30621822452"/>
    <n v="0"/>
    <n v="106023.07391474384"/>
    <s v="ABS-CBN Film Productions"/>
    <n v="103"/>
  </r>
  <r>
    <s v="The Other Side of Heaven 2: Fire of Faith"/>
    <x v="8"/>
    <x v="1"/>
    <x v="39"/>
    <n v="255.7"/>
    <s v="June 28, 2019 (United States)"/>
    <x v="41"/>
    <n v="336"/>
    <s v="Mitch Davis"/>
    <s v="Mitch Davis"/>
    <s v="Christopher Gorham"/>
    <s v="United States"/>
    <n v="0"/>
    <n v="1807216"/>
    <n v="2153534.2792334766"/>
    <n v="0"/>
    <n v="706771.99843566678"/>
    <s v="Kolipoki Pictures"/>
    <n v="117"/>
  </r>
  <r>
    <s v="India's Most Wanted"/>
    <x v="4"/>
    <x v="2"/>
    <x v="39"/>
    <n v="255.7"/>
    <s v="May 24, 2019 (United States)"/>
    <x v="54"/>
    <n v="2000"/>
    <s v="Raj Kumar Gupta"/>
    <s v="Raj Kumar Gupta"/>
    <s v="Arjun Kapoor"/>
    <s v="India"/>
    <n v="0"/>
    <n v="1715851"/>
    <n v="2044660.929605006"/>
    <n v="0"/>
    <n v="671040.67266327725"/>
    <s v="Fox STAR Studios"/>
    <n v="123"/>
  </r>
  <r>
    <s v="Chasing the Dragon II: Wild Wild Bunch"/>
    <x v="4"/>
    <x v="2"/>
    <x v="39"/>
    <n v="255.7"/>
    <s v="June 7, 2019 (United States)"/>
    <x v="1"/>
    <n v="523"/>
    <s v="Jason Kwan"/>
    <s v="Koon-Nam Lui"/>
    <s v="Tony Ka Fai Leung"/>
    <s v="China"/>
    <n v="0"/>
    <n v="45738461"/>
    <n v="54503359.666405946"/>
    <n v="0"/>
    <n v="17887548.298787642"/>
    <s v="Bona Film Group"/>
    <n v="101"/>
  </r>
  <r>
    <s v="Round of Your Life"/>
    <x v="3"/>
    <x v="8"/>
    <x v="39"/>
    <n v="255.7"/>
    <s v="June 21, 2019 (United States)"/>
    <x v="26"/>
    <n v="150"/>
    <s v="Dylan Thomas Ellis"/>
    <s v="Tim Ogletree"/>
    <s v="Cole Allen"/>
    <s v="United States"/>
    <n v="0"/>
    <n v="20941"/>
    <n v="24953.94094642159"/>
    <n v="0"/>
    <n v="8189.6754008603839"/>
    <s v="Aristar Entertainment"/>
    <n v="91"/>
  </r>
  <r>
    <s v="El Coyote"/>
    <x v="0"/>
    <x v="2"/>
    <x v="39"/>
    <n v="255.7"/>
    <s v="October 4, 2019 (United States)"/>
    <x v="53"/>
    <n v="122"/>
    <s v="Jeffrey Nicholson"/>
    <s v="Jeffrey Nicholson"/>
    <s v="Michael Saquella"/>
    <s v="United States"/>
    <n v="0"/>
    <n v="1101470"/>
    <n v="1312545.5964020337"/>
    <n v="0"/>
    <n v="430766.5232694564"/>
    <s v="Cactus Blue Entertainment"/>
    <n v="93"/>
  </r>
  <r>
    <s v="By Light of Desert Night"/>
    <x v="3"/>
    <x v="0"/>
    <x v="39"/>
    <n v="255.7"/>
    <s v="March 3, 2020 (United States)"/>
    <x v="25"/>
    <n v="373"/>
    <s v="David Stuart Snell"/>
    <s v="David Stuart Snell"/>
    <s v="Alexandra Bokova"/>
    <s v="United States"/>
    <n v="0"/>
    <n v="0"/>
    <n v="0"/>
    <n v="0"/>
    <n v="0"/>
    <s v="Canyon Media"/>
    <n v="94"/>
  </r>
  <r>
    <s v="A Brother's Love"/>
    <x v="3"/>
    <x v="0"/>
    <x v="39"/>
    <n v="255.7"/>
    <s v="June 7, 2019 (Canada)"/>
    <x v="8"/>
    <n v="869"/>
    <s v="Monia Chokri"/>
    <s v="Monia Chokri"/>
    <s v="Anne-Ã‰lisabeth BossÃ©"/>
    <s v="Canada"/>
    <n v="0"/>
    <n v="1671969"/>
    <n v="1992369.7860774347"/>
    <n v="0"/>
    <n v="653879.15526007046"/>
    <s v="Metafilms"/>
    <n v="117"/>
  </r>
  <r>
    <s v="Tenet"/>
    <x v="8"/>
    <x v="2"/>
    <x v="40"/>
    <n v="258.8"/>
    <s v="September 3, 2020 (United States)"/>
    <x v="34"/>
    <n v="387000"/>
    <s v="Christopher Nolan"/>
    <s v="Christopher Nolan"/>
    <s v="John David Washington"/>
    <s v="United States"/>
    <n v="205000000"/>
    <n v="363656624"/>
    <n v="428153683.6661514"/>
    <n v="177.39347512195124"/>
    <n v="140516469.86089644"/>
    <s v="Warner Bros."/>
    <n v="150"/>
  </r>
  <r>
    <s v="Wonder Woman 1984"/>
    <x v="8"/>
    <x v="2"/>
    <x v="40"/>
    <n v="258.8"/>
    <s v="December 25, 2020 (United States)"/>
    <x v="20"/>
    <n v="217000"/>
    <s v="Patty Jenkins"/>
    <s v="Patty Jenkins"/>
    <s v="Gal Gadot"/>
    <s v="United States"/>
    <n v="0"/>
    <n v="166534027"/>
    <n v="196070007.83191651"/>
    <n v="0"/>
    <n v="64348542.11746522"/>
    <s v="Atlas Entertainment"/>
    <n v="151"/>
  </r>
  <r>
    <s v="Birds of Prey"/>
    <x v="0"/>
    <x v="2"/>
    <x v="40"/>
    <n v="258.8"/>
    <s v="February 7, 2020 (United States)"/>
    <x v="10"/>
    <n v="190000"/>
    <s v="Cathy Yan"/>
    <s v="Christina Hodson"/>
    <s v="Margot Robbie"/>
    <s v="United States"/>
    <n v="84500000"/>
    <n v="201858461"/>
    <n v="237659478.61939719"/>
    <n v="238.8857526627219"/>
    <n v="77997859.737248838"/>
    <s v="Clubhouse Pictures (II)"/>
    <n v="109"/>
  </r>
  <r>
    <s v="The Invisible Man"/>
    <x v="0"/>
    <x v="0"/>
    <x v="40"/>
    <n v="258.8"/>
    <s v="February 28, 2020 (United States)"/>
    <x v="12"/>
    <n v="186000"/>
    <s v="Leigh Whannell"/>
    <s v="Leigh Whannell"/>
    <s v="Elisabeth Moss"/>
    <s v="Canada"/>
    <n v="7000000"/>
    <n v="143151000"/>
    <n v="168539836.553323"/>
    <n v="2045.0142857142857"/>
    <n v="55313369.397217929"/>
    <s v="Universal Pictures"/>
    <n v="124"/>
  </r>
  <r>
    <s v="Onward"/>
    <x v="1"/>
    <x v="10"/>
    <x v="40"/>
    <n v="258.8"/>
    <s v="March 6, 2020 (United States)"/>
    <x v="34"/>
    <n v="120000"/>
    <s v="Dan Scanlon"/>
    <s v="Dan Scanlon"/>
    <s v="Tom Holland"/>
    <s v="United States"/>
    <n v="0"/>
    <n v="141950608"/>
    <n v="167126546.5904173"/>
    <n v="0"/>
    <n v="54849539.412673876"/>
    <s v="Walt Disney Pictures"/>
    <n v="102"/>
  </r>
  <r>
    <s v="Bad Boys for Life"/>
    <x v="0"/>
    <x v="2"/>
    <x v="40"/>
    <n v="258.8"/>
    <s v="January 17, 2020 (United States)"/>
    <x v="14"/>
    <n v="140000"/>
    <s v="Adil El Arbi"/>
    <s v="Peter Craig"/>
    <s v="Will Smith"/>
    <s v="United States"/>
    <n v="90000000"/>
    <n v="426505244"/>
    <n v="502148948.40340024"/>
    <n v="473.89471555555554"/>
    <n v="164801098.91808346"/>
    <s v="Columbia Pictures"/>
    <n v="124"/>
  </r>
  <r>
    <s v="Sonic the Hedgehog"/>
    <x v="1"/>
    <x v="2"/>
    <x v="40"/>
    <n v="258.8"/>
    <s v="February 14, 2020 (United States)"/>
    <x v="16"/>
    <n v="102000"/>
    <s v="Jeff Fowler"/>
    <s v="Pat Casey"/>
    <s v="Ben Schwartz"/>
    <s v="United States"/>
    <n v="85000000"/>
    <n v="319715683"/>
    <n v="376419507.76700151"/>
    <n v="376.13609764705882"/>
    <n v="123537744.59041731"/>
    <s v="Paramount Pictures"/>
    <n v="99"/>
  </r>
  <r>
    <s v="Dolittle"/>
    <x v="1"/>
    <x v="1"/>
    <x v="40"/>
    <n v="258.8"/>
    <s v="January 17, 2020 (United States)"/>
    <x v="41"/>
    <n v="53000"/>
    <s v="Stephen Gaghan"/>
    <s v="Stephen Gaghan"/>
    <s v="Robert Downey Jr."/>
    <s v="United States"/>
    <n v="175000000"/>
    <n v="245487753"/>
    <n v="289026732.37673879"/>
    <n v="140.278716"/>
    <n v="94856164.219474494"/>
    <s v="Universal Pictures"/>
    <n v="101"/>
  </r>
  <r>
    <s v="The Call of the Wild"/>
    <x v="1"/>
    <x v="1"/>
    <x v="40"/>
    <n v="258.8"/>
    <s v="February 21, 2020 (United States)"/>
    <x v="8"/>
    <n v="42000"/>
    <s v="Chris Sanders"/>
    <s v="Michael Green"/>
    <s v="Harrison Ford"/>
    <s v="Canada"/>
    <n v="135000000"/>
    <n v="111105497"/>
    <n v="130810838.23763523"/>
    <n v="82.300368148148152"/>
    <n v="42931026.661514685"/>
    <s v="20th Century Studios"/>
    <n v="100"/>
  </r>
  <r>
    <s v="The Eight Hundred"/>
    <x v="4"/>
    <x v="2"/>
    <x v="40"/>
    <n v="258.8"/>
    <s v="August 28, 2020 (United States)"/>
    <x v="8"/>
    <n v="3700"/>
    <s v="Hu Guan"/>
    <s v="Hu Guan"/>
    <s v="Zhi-zhong Huang"/>
    <s v="China"/>
    <n v="80000000"/>
    <n v="461421559"/>
    <n v="543257917.4161514"/>
    <n v="576.77694874999997"/>
    <n v="178292719.86089644"/>
    <s v="Beijing Diqi Yinxiang Entertainment"/>
    <n v="149"/>
  </r>
  <r>
    <s v="The Quarry"/>
    <x v="0"/>
    <x v="6"/>
    <x v="40"/>
    <n v="258.8"/>
    <s v="April 17, 2020 (Mexico)"/>
    <x v="20"/>
    <n v="2400"/>
    <s v="Scott Teems"/>
    <s v="Scott Teems"/>
    <s v="Shea Whigham"/>
    <s v="United States"/>
    <n v="0"/>
    <n v="3661"/>
    <n v="4310.304095826893"/>
    <n v="0"/>
    <n v="1414.6058732612055"/>
    <s v="Prowess Pictures"/>
    <n v="98"/>
  </r>
  <r>
    <s v="Star Trek First Frontier"/>
    <x v="3"/>
    <x v="9"/>
    <x v="40"/>
    <n v="258.8"/>
    <s v="September 8, 2020 (United States)"/>
    <x v="46"/>
    <n v="165"/>
    <s v="Kenneth Smith"/>
    <s v="Keith Brooks"/>
    <s v="Robert Pralgo"/>
    <s v="United States"/>
    <n v="370000"/>
    <n v="0"/>
    <n v="0"/>
    <n v="0"/>
    <n v="0"/>
    <s v="An Impulsive Production"/>
    <n v="85"/>
  </r>
  <r>
    <s v="Legend of Deification"/>
    <x v="7"/>
    <x v="10"/>
    <x v="40"/>
    <n v="258.8"/>
    <s v="October 1, 2020 (United States)"/>
    <x v="14"/>
    <n v="1300"/>
    <s v="Teng Cheng"/>
    <s v="N/A"/>
    <s v="Guangtao Jiang"/>
    <s v="China"/>
    <n v="0"/>
    <n v="240663149"/>
    <n v="283346450.92851621"/>
    <n v="0"/>
    <n v="92991943.199381754"/>
    <s v="Beijing Enlight Pictures"/>
    <n v="110"/>
  </r>
  <r>
    <s v="Tulsa"/>
    <x v="8"/>
    <x v="3"/>
    <x v="40"/>
    <n v="258.8"/>
    <s v="June 3, 2020 (United States)"/>
    <x v="18"/>
    <n v="294"/>
    <s v="Scott Pryor"/>
    <s v="Scott Pryor"/>
    <s v="Scott Pryor"/>
    <s v="United States"/>
    <n v="0"/>
    <n v="413378"/>
    <n v="486693.49536321481"/>
    <n v="0"/>
    <n v="159728.74806800619"/>
    <s v="Pryor Entertainment"/>
    <n v="120"/>
  </r>
  <r>
    <s v="Leap"/>
    <x v="3"/>
    <x v="0"/>
    <x v="40"/>
    <n v="258.8"/>
    <s v="September 25, 2020 (United States)"/>
    <x v="17"/>
    <n v="903"/>
    <s v="Peter Ho-Sun Chan"/>
    <s v="Ji Zhang"/>
    <s v="Gong Li"/>
    <s v="China"/>
    <n v="0"/>
    <n v="25818882"/>
    <n v="30398042.292890258"/>
    <n v="0"/>
    <n v="9976384.0803709421"/>
    <m/>
    <n v="135"/>
  </r>
  <r>
    <s v="Black Wall Street Burning"/>
    <x v="0"/>
    <x v="0"/>
    <x v="40"/>
    <n v="258.8"/>
    <s v="February 7, 2020 (United States)"/>
    <x v="14"/>
    <n v="35"/>
    <s v="Marcus Brown"/>
    <s v="Dekoven Riggins"/>
    <s v="Dan Belcher"/>
    <s v="United States"/>
    <n v="5000"/>
    <n v="0"/>
    <n v="0"/>
    <n v="0"/>
    <n v="0"/>
    <s v="Notis Studio"/>
    <n v="78"/>
  </r>
  <r>
    <s v="I Am Fear"/>
    <x v="4"/>
    <x v="4"/>
    <x v="40"/>
    <n v="258.8"/>
    <s v="March 3, 2020 (United States)"/>
    <x v="39"/>
    <n v="447"/>
    <s v="Kevin Shulman"/>
    <s v="Kevin Shulman"/>
    <s v="Kristina Klebe"/>
    <s v="United States"/>
    <n v="0"/>
    <n v="13266"/>
    <n v="15618.818392581143"/>
    <n v="0"/>
    <n v="5125.9659969088098"/>
    <s v="Roxwell Films"/>
    <n v="87"/>
  </r>
  <r>
    <s v="Aloha Surf Hotel"/>
    <x v="3"/>
    <x v="3"/>
    <x v="40"/>
    <n v="258.8"/>
    <s v="November 5, 2020 (United States)"/>
    <x v="12"/>
    <n v="14"/>
    <s v="Stefan C. Schaefer"/>
    <s v="Stefan C. Schaefer"/>
    <s v="Augie Tulba"/>
    <s v="United States"/>
    <n v="0"/>
    <n v="0"/>
    <n v="0"/>
    <n v="0"/>
    <n v="0"/>
    <s v="Abominable Pictures"/>
    <n v="90"/>
  </r>
  <r>
    <s v="Love by Drowning"/>
    <x v="0"/>
    <x v="0"/>
    <x v="40"/>
    <n v="258.8"/>
    <s v="November 6, 2020 (United States)"/>
    <x v="72"/>
    <s v="N/A"/>
    <s v="Justin Kreinbrink"/>
    <s v="C.E. Poverman"/>
    <s v="Nicky Whelan"/>
    <s v="United States"/>
    <n v="1000000"/>
    <n v="0"/>
    <n v="0"/>
    <n v="0"/>
    <n v="0"/>
    <s v="Dow Jazz Films"/>
    <n v="121"/>
  </r>
  <r>
    <s v="The Robinsons"/>
    <x v="3"/>
    <x v="2"/>
    <x v="40"/>
    <n v="258.8"/>
    <s v="November 10, 2020 (United States)"/>
    <x v="72"/>
    <s v="N/A"/>
    <s v="Directors"/>
    <s v="Aleks Alifirenko Jr."/>
    <s v="Billy Hartmann"/>
    <s v="United States"/>
    <n v="10000"/>
    <n v="0"/>
    <n v="0"/>
    <n v="0"/>
    <n v="0"/>
    <m/>
    <n v="90"/>
  </r>
  <r>
    <s v="More to Life"/>
    <x v="3"/>
    <x v="0"/>
    <x v="40"/>
    <n v="258.8"/>
    <s v="October 23, 2020 (United States)"/>
    <x v="59"/>
    <n v="18"/>
    <s v="Joseph Ebanks"/>
    <s v="Joseph Ebanks"/>
    <s v="Shannon Bond"/>
    <s v="United States"/>
    <n v="7000"/>
    <n v="0"/>
    <n v="0"/>
    <n v="0"/>
    <n v="0"/>
    <m/>
    <n v="90"/>
  </r>
  <r>
    <s v="Dream Round"/>
    <x v="3"/>
    <x v="3"/>
    <x v="40"/>
    <n v="258.8"/>
    <s v="February 7, 2020 (United States)"/>
    <x v="32"/>
    <n v="36"/>
    <s v="Dusty Dukatz"/>
    <s v="Lisa Huston"/>
    <s v="Michael Saquella"/>
    <s v="United States"/>
    <n v="0"/>
    <n v="0"/>
    <n v="0"/>
    <n v="0"/>
    <n v="0"/>
    <s v="Cactus Blue Entertainment"/>
    <n v="90"/>
  </r>
  <r>
    <s v="Saving Mbango"/>
    <x v="3"/>
    <x v="0"/>
    <x v="40"/>
    <n v="258.8"/>
    <s v="April 27, 2020 (Cameroon)"/>
    <x v="46"/>
    <n v="29"/>
    <s v="Nkanya Nkwai"/>
    <s v="Lynno Lovert"/>
    <s v="Onyama Laura"/>
    <s v="United States"/>
    <n v="58750"/>
    <n v="0"/>
    <n v="0"/>
    <n v="0"/>
    <n v="0"/>
    <s v="Embi Productions"/>
    <m/>
  </r>
  <r>
    <s v="It's Just Us"/>
    <x v="3"/>
    <x v="0"/>
    <x v="40"/>
    <n v="258.8"/>
    <s v="October 1, 2020 (United States)"/>
    <x v="72"/>
    <s v="N/A"/>
    <s v="James Randall"/>
    <s v="James Randall"/>
    <s v="Christina Roz"/>
    <s v="United States"/>
    <n v="15000"/>
    <n v="0"/>
    <n v="0"/>
    <n v="0"/>
    <n v="0"/>
    <m/>
    <n v="120"/>
  </r>
  <r>
    <s v="Tee em el"/>
    <x v="3"/>
    <x v="4"/>
    <x v="40"/>
    <n v="258.8"/>
    <s v="August 19, 2020 (United States)"/>
    <x v="46"/>
    <n v="7"/>
    <s v="Pereko Mosia"/>
    <s v="Pereko Mosia"/>
    <s v="Siyabonga Mabaso"/>
    <s v="South Africa"/>
    <n v="0"/>
    <n v="0"/>
    <n v="0"/>
    <n v="0"/>
    <n v="0"/>
    <s v="PK 65 Films"/>
    <n v="102"/>
  </r>
  <r>
    <m/>
    <x v="13"/>
    <x v="19"/>
    <x v="41"/>
    <m/>
    <m/>
    <x v="73"/>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s v="The Shining"/>
    <s v="R"/>
    <s v="Drama"/>
    <x v="0"/>
    <n v="82.4"/>
    <s v="June 13, 1980 (United States)"/>
    <x v="0"/>
    <n v="927000"/>
    <s v="Stanley Kubrick"/>
    <s v="Stephen King"/>
    <s v="Jack Nicholson"/>
    <s v="United Kingdom"/>
    <n v="19000000"/>
    <n v="46998772"/>
    <n v="173792789.17961165"/>
    <n v="247.36195789473686"/>
    <n v="57037344.660194173"/>
    <s v="Warner Bros."/>
    <n v="146"/>
  </r>
  <r>
    <s v="The Blue Lagoon"/>
    <s v="R"/>
    <s v="Adventure"/>
    <x v="0"/>
    <n v="82.4"/>
    <s v="July 2, 1980 (United States)"/>
    <x v="1"/>
    <n v="65000"/>
    <s v="Randal Kleiser"/>
    <s v="Henry De Vere Stacpoole"/>
    <s v="Brooke Shields"/>
    <s v="United States"/>
    <n v="4500000"/>
    <n v="58853106"/>
    <n v="217627929.58980581"/>
    <n v="1307.8468"/>
    <n v="71423672.330097079"/>
    <s v="Columbia Pictures"/>
    <n v="104"/>
  </r>
  <r>
    <s v="Star Wars: Episode V - The Empire Strikes Back"/>
    <s v="PG"/>
    <s v="Action"/>
    <x v="0"/>
    <n v="82.4"/>
    <s v="June 20, 1980 (United States)"/>
    <x v="2"/>
    <n v="1200000"/>
    <s v="Irvin Kershner"/>
    <s v="Leigh Brackett"/>
    <s v="Mark Hamill"/>
    <s v="United States"/>
    <n v="18000000"/>
    <n v="538375067"/>
    <n v="1990811685.8604367"/>
    <n v="2990.9725944444444"/>
    <n v="653367799.75728154"/>
    <s v="Lucasfilm"/>
    <n v="124"/>
  </r>
  <r>
    <s v="Airplane!"/>
    <s v="PG"/>
    <s v="Comedy"/>
    <x v="0"/>
    <n v="82.4"/>
    <s v="July 2, 1980 (United States)"/>
    <x v="3"/>
    <n v="221000"/>
    <s v="Jim Abrahams"/>
    <s v="Jim Abrahams"/>
    <s v="Robert Hays"/>
    <s v="United States"/>
    <n v="3500000"/>
    <n v="83453539"/>
    <n v="308595792.87985432"/>
    <n v="2384.3868285714289"/>
    <n v="101278566.74757281"/>
    <s v="Paramount Pictures"/>
    <n v="88"/>
  </r>
  <r>
    <s v="Caddyshack"/>
    <s v="R"/>
    <s v="Comedy"/>
    <x v="0"/>
    <n v="82.4"/>
    <s v="July 25, 1980 (United States)"/>
    <x v="4"/>
    <n v="108000"/>
    <s v="Harold Ramis"/>
    <s v="Brian Doyle-Murray"/>
    <s v="Chevy Chase"/>
    <s v="United States"/>
    <n v="6000000"/>
    <n v="39846344"/>
    <n v="147344429.81553397"/>
    <n v="664.10573333333332"/>
    <n v="48357213.592233002"/>
    <s v="Orion Pictures"/>
    <n v="98"/>
  </r>
  <r>
    <s v="Friday the 13th"/>
    <s v="R"/>
    <s v="Horror"/>
    <x v="0"/>
    <n v="82.4"/>
    <s v="May 9, 1980 (United States)"/>
    <x v="5"/>
    <n v="123000"/>
    <s v="Sean S. Cunningham"/>
    <s v="Victor Miller"/>
    <s v="Betsy Palmer"/>
    <s v="United States"/>
    <n v="550000"/>
    <n v="39754601"/>
    <n v="147005181.125"/>
    <n v="7228.1092727272717"/>
    <n v="48245874.999999993"/>
    <s v="Paramount Pictures"/>
    <n v="95"/>
  </r>
  <r>
    <s v="The Blues Brothers"/>
    <s v="R"/>
    <s v="Action"/>
    <x v="0"/>
    <n v="82.4"/>
    <s v="June 20, 1980 (United States)"/>
    <x v="6"/>
    <n v="188000"/>
    <s v="John Landis"/>
    <s v="Dan Aykroyd"/>
    <s v="John Belushi"/>
    <s v="United States"/>
    <n v="27000000"/>
    <n v="115229890"/>
    <n v="426098877.22087377"/>
    <n v="426.77737037037036"/>
    <n v="139842099.51456308"/>
    <s v="Universal Pictures"/>
    <n v="133"/>
  </r>
  <r>
    <s v="Raging Bull"/>
    <s v="R"/>
    <s v="Biography"/>
    <x v="0"/>
    <n v="82.4"/>
    <s v="December 19, 1980 (United States)"/>
    <x v="7"/>
    <n v="330000"/>
    <s v="Martin Scorsese"/>
    <s v="Jake LaMotta"/>
    <s v="Robert De Niro"/>
    <s v="United States"/>
    <n v="18000000"/>
    <n v="23402427"/>
    <n v="86537858.093446597"/>
    <n v="130.01348333333334"/>
    <n v="28401003.640776698"/>
    <s v="Chartoff-Winkler Productions"/>
    <n v="129"/>
  </r>
  <r>
    <s v="Superman II"/>
    <s v="PG"/>
    <s v="Action"/>
    <x v="0"/>
    <n v="82.4"/>
    <s v="June 19, 1981 (United States)"/>
    <x v="8"/>
    <n v="101000"/>
    <s v="Richard Lester"/>
    <s v="Jerry Siegel"/>
    <s v="Gene Hackman"/>
    <s v="United States"/>
    <n v="54000000"/>
    <n v="108185706"/>
    <n v="400050784.20145631"/>
    <n v="200.34390000000002"/>
    <n v="131293332.52427183"/>
    <s v="Dovemead Films"/>
    <n v="127"/>
  </r>
  <r>
    <s v="The Long Riders"/>
    <s v="R"/>
    <s v="Biography"/>
    <x v="0"/>
    <n v="82.4"/>
    <s v="May 16, 1980 (United States)"/>
    <x v="9"/>
    <n v="10000"/>
    <s v="Walter Hill"/>
    <s v="Bill Bryden"/>
    <s v="David Carradine"/>
    <s v="United States"/>
    <n v="10000000"/>
    <n v="15795189"/>
    <n v="58407695.246359222"/>
    <n v="157.95188999999999"/>
    <n v="19168918.689320385"/>
    <s v="United Artists"/>
    <n v="100"/>
  </r>
  <r>
    <s v="Any Which Way You Can"/>
    <s v="PG"/>
    <s v="Action"/>
    <x v="0"/>
    <n v="82.4"/>
    <s v="December 17, 1980 (United States)"/>
    <x v="10"/>
    <n v="18000"/>
    <s v="Buddy Van Horn"/>
    <s v="Stanford Sherman"/>
    <s v="Clint Eastwood"/>
    <s v="United States"/>
    <n v="15000000"/>
    <n v="70687344"/>
    <n v="261388758.69902912"/>
    <n v="471.24895999999995"/>
    <n v="85785611.650485426"/>
    <s v="The Malpaso Company"/>
    <n v="116"/>
  </r>
  <r>
    <s v="The Gods Must Be Crazy"/>
    <s v="PG"/>
    <s v="Adventure"/>
    <x v="0"/>
    <n v="82.4"/>
    <s v="October 26, 1984 (United States)"/>
    <x v="4"/>
    <n v="54000"/>
    <s v="Jamie Uys"/>
    <s v="Jamie Uys"/>
    <s v="N!xau"/>
    <s v="South Africa"/>
    <n v="5000000"/>
    <n v="30031783"/>
    <n v="111051993.69053397"/>
    <n v="600.63566000000003"/>
    <n v="36446338.59223301"/>
    <s v="C.A.T. Films"/>
    <n v="109"/>
  </r>
  <r>
    <s v="Popeye"/>
    <s v="PG"/>
    <s v="Adventure"/>
    <x v="0"/>
    <n v="82.4"/>
    <s v="December 12, 1980 (United States)"/>
    <x v="11"/>
    <n v="30000"/>
    <s v="Robert Altman"/>
    <s v="Jules Feiffer"/>
    <s v="Robin Williams"/>
    <s v="United States"/>
    <n v="20000000"/>
    <n v="49823037"/>
    <n v="184236400.16868931"/>
    <n v="249.115185"/>
    <n v="60464850.728155337"/>
    <s v="Paramount Pictures"/>
    <n v="114"/>
  </r>
  <r>
    <s v="Ordinary People"/>
    <s v="R"/>
    <s v="Drama"/>
    <x v="0"/>
    <n v="82.4"/>
    <s v="September 19, 1980 (United States)"/>
    <x v="3"/>
    <n v="49000"/>
    <s v="Robert Redford"/>
    <s v="Judith Guest"/>
    <s v="Donald Sutherland"/>
    <s v="United States"/>
    <n v="6000000"/>
    <n v="54766923"/>
    <n v="202517978.61771843"/>
    <n v="912.78205000000003"/>
    <n v="66464712.378640771"/>
    <s v="Paramount Pictures"/>
    <n v="124"/>
  </r>
  <r>
    <s v="Dressed to Kill"/>
    <s v="R"/>
    <s v="Crime"/>
    <x v="0"/>
    <n v="82.4"/>
    <s v="July 25, 1980 (United States)"/>
    <x v="12"/>
    <n v="37000"/>
    <s v="Brian De Palma"/>
    <s v="Brian De Palma"/>
    <s v="Michael Caine"/>
    <s v="United States"/>
    <n v="6500000"/>
    <n v="31899000"/>
    <n v="117956617.7184466"/>
    <n v="490.75384615384615"/>
    <n v="38712378.640776694"/>
    <s v="Filmways Pictures"/>
    <n v="104"/>
  </r>
  <r>
    <s v="Somewhere in Time"/>
    <s v="PG"/>
    <s v="Drama"/>
    <x v="0"/>
    <n v="82.4"/>
    <s v="October 3, 1980 (United States)"/>
    <x v="13"/>
    <n v="27000"/>
    <s v="Jeannot Szwarc"/>
    <s v="Richard Matheson"/>
    <s v="Christopher Reeve"/>
    <s v="United States"/>
    <n v="5100000"/>
    <n v="9709597"/>
    <n v="35904298.61529126"/>
    <n v="190.38425490196079"/>
    <n v="11783491.504854368"/>
    <s v="Rastar Pictures"/>
    <n v="103"/>
  </r>
  <r>
    <s v="Fame"/>
    <s v="R"/>
    <s v="Drama"/>
    <x v="0"/>
    <n v="82.4"/>
    <s v="May 16, 1980 (United States)"/>
    <x v="14"/>
    <n v="21000"/>
    <s v="Alan Parker"/>
    <s v="Christopher Gore"/>
    <s v="Eddie Barth"/>
    <s v="United States"/>
    <n v="0"/>
    <n v="21202829"/>
    <n v="78404150.440533981"/>
    <n v="0"/>
    <n v="25731588.592233006"/>
    <s v="Metro-Goldwyn-Mayer (MGM)"/>
    <n v="134"/>
  </r>
  <r>
    <s v="9 to 5"/>
    <s v="PG"/>
    <s v="Comedy"/>
    <x v="0"/>
    <n v="82.4"/>
    <s v="December 19, 1980 (United States)"/>
    <x v="15"/>
    <n v="29000"/>
    <s v="Colin Higgins"/>
    <s v="Patricia Resnick"/>
    <s v="Jane Fonda"/>
    <s v="United States"/>
    <n v="10000000"/>
    <n v="103300686"/>
    <n v="381986881.36165047"/>
    <n v="1033.00686"/>
    <n v="125364910.19417475"/>
    <s v="IPC Films"/>
    <n v="109"/>
  </r>
  <r>
    <s v="The Fog"/>
    <s v="R"/>
    <s v="Horror"/>
    <x v="0"/>
    <n v="82.4"/>
    <s v="February 8, 1980 (United States)"/>
    <x v="8"/>
    <n v="66000"/>
    <s v="John Carpenter"/>
    <s v="John Carpenter"/>
    <s v="Adrienne Barbeau"/>
    <s v="United States"/>
    <n v="1000000"/>
    <n v="21448782"/>
    <n v="79313639.264563099"/>
    <n v="2144.8782000000001"/>
    <n v="26030075.242718443"/>
    <s v="AVCO Embassy Pictures"/>
    <n v="89"/>
  </r>
  <r>
    <s v="Stir Crazy"/>
    <s v="R"/>
    <s v="Comedy"/>
    <x v="0"/>
    <n v="82.4"/>
    <s v="December 12, 1980 (United States)"/>
    <x v="8"/>
    <n v="26000"/>
    <s v="Sidney Poitier"/>
    <s v="Bruce Jay Friedman"/>
    <s v="Gene Wilder"/>
    <s v="United States"/>
    <n v="0"/>
    <n v="101300000"/>
    <n v="374588713.592233"/>
    <n v="0"/>
    <n v="122936893.20388348"/>
    <s v="Columbia Pictures"/>
    <n v="111"/>
  </r>
  <r>
    <s v="Cruising"/>
    <s v="R"/>
    <s v="Crime"/>
    <x v="0"/>
    <n v="82.4"/>
    <s v="February 15, 1980 (United States)"/>
    <x v="16"/>
    <n v="20000"/>
    <s v="William Friedkin"/>
    <s v="William Friedkin"/>
    <s v="Al Pacino"/>
    <s v="West Germany"/>
    <n v="11000000"/>
    <n v="19814523"/>
    <n v="73270450.947815523"/>
    <n v="180.13202727272727"/>
    <n v="24046751.213592231"/>
    <s v="Lorimar Film Entertainment"/>
    <n v="102"/>
  </r>
  <r>
    <s v="Heaven's Gate"/>
    <s v="R"/>
    <s v="Adventure"/>
    <x v="0"/>
    <n v="82.4"/>
    <s v="April 24, 1981 (United States)"/>
    <x v="8"/>
    <n v="14000"/>
    <s v="Michael Cimino"/>
    <s v="Michael Cimino"/>
    <s v="Kris Kristofferson"/>
    <s v="United States"/>
    <n v="44000000"/>
    <n v="3484523"/>
    <n v="12885123.27791262"/>
    <n v="7.9193704545454544"/>
    <n v="4228790.0485436888"/>
    <s v="Partisan Productions"/>
    <n v="219"/>
  </r>
  <r>
    <s v="The Final Countdown"/>
    <s v="PG"/>
    <s v="Action"/>
    <x v="0"/>
    <n v="82.4"/>
    <s v="August 1, 1980 (United States)"/>
    <x v="17"/>
    <n v="22000"/>
    <s v="Don Taylor"/>
    <s v="Thomas Hunter"/>
    <s v="Kirk Douglas"/>
    <s v="United States"/>
    <n v="12000000"/>
    <n v="16647800"/>
    <n v="61560493.446601935"/>
    <n v="138.73166666666668"/>
    <n v="20203640.776699029"/>
    <s v="Bryna Productions"/>
    <n v="103"/>
  </r>
  <r>
    <s v="Xanadu"/>
    <s v="PG"/>
    <s v="Fantasy"/>
    <x v="0"/>
    <n v="82.4"/>
    <s v="August 8, 1980 (United States)"/>
    <x v="11"/>
    <n v="12000"/>
    <s v="Robert Greenwald"/>
    <s v="Richard Christian Danus"/>
    <s v="Olivia Newton-John"/>
    <s v="United States"/>
    <n v="20000000"/>
    <n v="22762571"/>
    <n v="84171788.637135923"/>
    <n v="113.812855"/>
    <n v="27624479.368932035"/>
    <s v="Universal Pictures"/>
    <n v="96"/>
  </r>
  <r>
    <s v="Urban Cowboy"/>
    <s v="PG"/>
    <s v="Drama"/>
    <x v="0"/>
    <n v="82.4"/>
    <s v="June 6, 1980 (United States)"/>
    <x v="5"/>
    <n v="14000"/>
    <s v="James Bridges"/>
    <s v="Aaron Latham"/>
    <s v="John Travolta"/>
    <s v="United States"/>
    <n v="0"/>
    <n v="46918287"/>
    <n v="173495170.4963592"/>
    <n v="0"/>
    <n v="56939668.689320385"/>
    <s v="Paramount Pictures"/>
    <n v="132"/>
  </r>
  <r>
    <s v="Altered States"/>
    <s v="R"/>
    <s v="Horror"/>
    <x v="0"/>
    <n v="82.4"/>
    <s v="December 25, 1980 (United States)"/>
    <x v="15"/>
    <n v="33000"/>
    <s v="Ken Russell"/>
    <s v="Paddy Chayefsky"/>
    <s v="William Hurt"/>
    <s v="United States"/>
    <n v="0"/>
    <n v="19853892"/>
    <n v="73416030.247572809"/>
    <n v="0"/>
    <n v="24094529.126213592"/>
    <s v="Warner Bros."/>
    <n v="102"/>
  </r>
  <r>
    <s v="Little Darlings"/>
    <s v="R"/>
    <s v="Comedy"/>
    <x v="0"/>
    <n v="82.4"/>
    <s v="March 21, 1980 (United States)"/>
    <x v="16"/>
    <n v="5100"/>
    <s v="Ron Maxwell"/>
    <s v="Kimi Peck"/>
    <s v="Tatum O'Neal"/>
    <s v="United States"/>
    <n v="0"/>
    <n v="34326249"/>
    <n v="126932136.77548543"/>
    <n v="0"/>
    <n v="41658069.174757279"/>
    <s v="Stephen Friedman/Kings Road Productions"/>
    <n v="96"/>
  </r>
  <r>
    <s v="Raise the Titanic"/>
    <s v="PG"/>
    <s v="Action"/>
    <x v="0"/>
    <n v="82.4"/>
    <s v="August 1, 1980 (United States)"/>
    <x v="18"/>
    <n v="4100"/>
    <s v="Jerry Jameson"/>
    <s v="Adam Kennedy"/>
    <s v="Jason Robards"/>
    <s v="United Kingdom"/>
    <n v="36000000"/>
    <n v="0"/>
    <n v="0"/>
    <n v="0"/>
    <n v="0"/>
    <s v="ITC Films"/>
    <n v="115"/>
  </r>
  <r>
    <s v="Brubaker"/>
    <s v="R"/>
    <s v="Crime"/>
    <x v="0"/>
    <n v="82.4"/>
    <s v="June 20, 1980 (United States)"/>
    <x v="13"/>
    <n v="17000"/>
    <s v="Stuart Rosenberg"/>
    <s v="W.D. Richter"/>
    <s v="Robert Redford"/>
    <s v="United States"/>
    <n v="9000000"/>
    <n v="37121708"/>
    <n v="137269228.49029124"/>
    <n v="412.46342222222222"/>
    <n v="45050616.504854366"/>
    <s v="Twentieth Century Fox"/>
    <n v="131"/>
  </r>
  <r>
    <s v="American Gigolo"/>
    <s v="R"/>
    <s v="Crime"/>
    <x v="0"/>
    <n v="82.4"/>
    <s v="February 1, 1980 (United States)"/>
    <x v="19"/>
    <n v="22000"/>
    <s v="Paul Schrader"/>
    <s v="Paul Schrader"/>
    <s v="Richard Gere"/>
    <s v="United States"/>
    <n v="4800000"/>
    <n v="22743674"/>
    <n v="84101911.016990289"/>
    <n v="473.82654166666669"/>
    <n v="27601546.116504852"/>
    <s v="Paramount Pictures"/>
    <n v="117"/>
  </r>
  <r>
    <s v="My Bodyguard"/>
    <s v="PG"/>
    <s v="Comedy"/>
    <x v="0"/>
    <n v="82.4"/>
    <s v="September 26, 1980 (United States)"/>
    <x v="12"/>
    <n v="8900"/>
    <s v="Tony Bill"/>
    <s v="Alan Ormsby"/>
    <s v="Chris Makepeace"/>
    <s v="United States"/>
    <n v="0"/>
    <n v="22482952"/>
    <n v="83137809.155339807"/>
    <n v="0"/>
    <n v="27285135.922330096"/>
    <s v="Twentieth Century Fox"/>
    <n v="102"/>
  </r>
  <r>
    <s v="Prom Night"/>
    <s v="R"/>
    <s v="Horror"/>
    <x v="0"/>
    <n v="82.4"/>
    <s v="July 18, 1980 (United States)"/>
    <x v="20"/>
    <n v="16000"/>
    <s v="Paul Lynch"/>
    <s v="William Gray"/>
    <s v="Leslie Nielsen"/>
    <s v="Canada"/>
    <n v="0"/>
    <n v="14796236"/>
    <n v="54713751.325242713"/>
    <n v="0"/>
    <n v="17956597.08737864"/>
    <s v="Guardian Trust Company"/>
    <n v="92"/>
  </r>
  <r>
    <s v="Smokey and the Bandit II"/>
    <s v="PG"/>
    <s v="Action"/>
    <x v="0"/>
    <n v="82.4"/>
    <s v="August 15, 1980 (United States)"/>
    <x v="11"/>
    <n v="15000"/>
    <s v="Hal Needham"/>
    <s v="Hal Needham"/>
    <s v="Burt Reynolds"/>
    <s v="United States"/>
    <n v="0"/>
    <n v="66132626"/>
    <n v="244546251.72572812"/>
    <n v="0"/>
    <n v="80258041.262135923"/>
    <s v="Universal Pictures"/>
    <n v="100"/>
  </r>
  <r>
    <s v="Cattle Annie and Little Britches"/>
    <s v="PG"/>
    <s v="Drama"/>
    <x v="0"/>
    <n v="82.4"/>
    <s v="April 24, 1981 (United States)"/>
    <x v="10"/>
    <n v="604"/>
    <s v="Lamont Johnson"/>
    <s v="David Eyre"/>
    <s v="Scott Glenn"/>
    <s v="United States"/>
    <n v="5100000"/>
    <n v="534816"/>
    <n v="1977650.9126213591"/>
    <n v="10.486588235294118"/>
    <n v="649048.54368932033"/>
    <s v="Cattle Annie Productions"/>
    <n v="97"/>
  </r>
  <r>
    <s v="Seems Like Old Times"/>
    <s v="PG"/>
    <s v="Comedy"/>
    <x v="0"/>
    <n v="82.4"/>
    <s v="December 19, 1980 (United States)"/>
    <x v="17"/>
    <n v="9100"/>
    <s v="Jay Sandrich"/>
    <s v="Neil Simon"/>
    <s v="Goldie Hawn"/>
    <s v="United States"/>
    <n v="0"/>
    <n v="43995918"/>
    <n v="162688789.01213592"/>
    <n v="0"/>
    <n v="53393104.368932031"/>
    <s v="Rastar Films"/>
    <n v="102"/>
  </r>
  <r>
    <s v="Private Benjamin"/>
    <s v="R"/>
    <s v="Comedy"/>
    <x v="0"/>
    <n v="82.4"/>
    <s v="October 10, 1980 (United States)"/>
    <x v="19"/>
    <n v="24000"/>
    <s v="Howard Zieff"/>
    <s v="Nancy Meyers"/>
    <s v="Goldie Hawn"/>
    <s v="United States"/>
    <n v="10000000"/>
    <n v="69847348"/>
    <n v="258282608.44174755"/>
    <n v="698.47348"/>
    <n v="84766199.029126212"/>
    <s v="Warner Bros."/>
    <n v="109"/>
  </r>
  <r>
    <s v="The Hollywood Knights"/>
    <s v="R"/>
    <s v="Comedy"/>
    <x v="0"/>
    <n v="82.4"/>
    <s v="May 30, 1980 (United States)"/>
    <x v="21"/>
    <n v="4300"/>
    <s v="Floyd Mutrux"/>
    <s v="Floyd Mutrux"/>
    <s v="Tony Danza"/>
    <s v="United States"/>
    <n v="4000000"/>
    <n v="10000000"/>
    <n v="36978155.339805819"/>
    <n v="250"/>
    <n v="12135922.330097087"/>
    <s v="PolyGram Filmed Entertainment"/>
    <n v="91"/>
  </r>
  <r>
    <s v="Motel Hell"/>
    <s v="R"/>
    <s v="Comedy"/>
    <x v="0"/>
    <n v="82.4"/>
    <s v="October 24, 1980 (United States)"/>
    <x v="22"/>
    <n v="11000"/>
    <s v="Kevin Connor"/>
    <s v="Robert Jaffe"/>
    <s v="Rory Calhoun"/>
    <s v="United States"/>
    <n v="3000000"/>
    <n v="6342668"/>
    <n v="23454016.257281553"/>
    <n v="211.42226666666664"/>
    <n v="7697412.6213592226"/>
    <s v="Camp Hill"/>
    <n v="101"/>
  </r>
  <r>
    <s v="The Jazz Singer"/>
    <s v="PG"/>
    <s v="Drama"/>
    <x v="0"/>
    <n v="82.4"/>
    <s v="December 19, 1980 (United States)"/>
    <x v="23"/>
    <n v="4000"/>
    <s v="Richard Fleischer"/>
    <s v="Samson Raphaelson"/>
    <s v="Laurence Olivier"/>
    <s v="United States"/>
    <n v="0"/>
    <n v="27118000"/>
    <n v="100277361.65048543"/>
    <n v="0"/>
    <n v="32910194.174757279"/>
    <s v="EMI Films"/>
    <n v="115"/>
  </r>
  <r>
    <s v="Coal Miner's Daughter"/>
    <s v="PG"/>
    <s v="Biography"/>
    <x v="0"/>
    <n v="82.4"/>
    <s v="March 7, 1980 (United States)"/>
    <x v="24"/>
    <n v="17000"/>
    <s v="Michael Apted"/>
    <s v="Thomas Rickman"/>
    <s v="Sissy Spacek"/>
    <s v="United States"/>
    <n v="0"/>
    <n v="67182787"/>
    <n v="248429553.38470873"/>
    <n v="0"/>
    <n v="81532508.495145619"/>
    <s v="Universal Pictures"/>
    <n v="124"/>
  </r>
  <r>
    <s v="The Watcher in the Woods"/>
    <s v="PG"/>
    <s v="Family"/>
    <x v="0"/>
    <n v="82.4"/>
    <s v="October 9, 1981 (United States)"/>
    <x v="21"/>
    <n v="5700"/>
    <s v="John Hough"/>
    <s v="Brian Clemens"/>
    <s v="Bette Davis"/>
    <s v="United States"/>
    <n v="0"/>
    <n v="5000000"/>
    <n v="18489077.66990291"/>
    <n v="0"/>
    <n v="6067961.1650485434"/>
    <s v="Walt Disney Productions"/>
    <n v="84"/>
  </r>
  <r>
    <s v="Breaker Morant"/>
    <s v="PG"/>
    <s v="Drama"/>
    <x v="0"/>
    <n v="82.4"/>
    <s v="July 3, 1980 (Australia)"/>
    <x v="6"/>
    <n v="13000"/>
    <s v="Bruce Beresford"/>
    <s v="Jonathan Hardy"/>
    <s v="Edward Woodward"/>
    <s v="Australia"/>
    <n v="0"/>
    <n v="0"/>
    <n v="0"/>
    <n v="0"/>
    <n v="0"/>
    <s v="The South Australian Film Corporation"/>
    <n v="107"/>
  </r>
  <r>
    <s v="The Stunt Man"/>
    <s v="R"/>
    <s v="Action"/>
    <x v="0"/>
    <n v="82.4"/>
    <s v="June 27, 1980 (United States)"/>
    <x v="12"/>
    <n v="9000"/>
    <s v="Richard Rush"/>
    <s v="Lawrence B. Marcus"/>
    <s v="Peter O'Toole"/>
    <s v="United States"/>
    <n v="3500000"/>
    <n v="7063886"/>
    <n v="26120947.381067958"/>
    <n v="201.82531428571431"/>
    <n v="8572677.1844660193"/>
    <s v="Melvin Simon Productions"/>
    <n v="131"/>
  </r>
  <r>
    <s v="Where the Buffalo Roam"/>
    <s v="R"/>
    <s v="Biography"/>
    <x v="0"/>
    <n v="82.4"/>
    <s v="April 25, 1980 (United States)"/>
    <x v="14"/>
    <n v="11000"/>
    <s v="Art Linson"/>
    <s v="Hunter S. Thompson"/>
    <s v="Peter Boyle"/>
    <s v="United States"/>
    <n v="0"/>
    <n v="6659377"/>
    <n v="24625147.71723301"/>
    <n v="0"/>
    <n v="8081768.2038834943"/>
    <s v="Universal Pictures"/>
    <n v="99"/>
  </r>
  <r>
    <s v="The Awakening"/>
    <s v="R"/>
    <s v="Horror"/>
    <x v="0"/>
    <n v="82.4"/>
    <s v="October 31, 1980 (United States)"/>
    <x v="25"/>
    <n v="2000"/>
    <s v="Mike Newell"/>
    <s v="Allan Scott"/>
    <s v="Charlton Heston"/>
    <s v="United Kingdom"/>
    <n v="0"/>
    <n v="8415112"/>
    <n v="31117531.873786405"/>
    <n v="0"/>
    <n v="10212514.563106796"/>
    <s v="EMI Films"/>
    <n v="101"/>
  </r>
  <r>
    <s v="Cheech and Chong's Next Movie"/>
    <s v="R"/>
    <s v="Comedy"/>
    <x v="0"/>
    <n v="82.4"/>
    <s v="July 18, 1980 (United States)"/>
    <x v="10"/>
    <n v="12000"/>
    <s v="Tommy Chong"/>
    <s v="Tommy Chong"/>
    <s v="Cheech Marin"/>
    <s v="United States"/>
    <n v="0"/>
    <n v="41675194"/>
    <n v="154107179.75485435"/>
    <n v="0"/>
    <n v="50576691.747572809"/>
    <s v="Universal Pictures"/>
    <n v="99"/>
  </r>
  <r>
    <s v="The Island"/>
    <s v="R"/>
    <s v="Action"/>
    <x v="0"/>
    <n v="82.4"/>
    <s v="June 13, 1980 (United States)"/>
    <x v="11"/>
    <n v="3900"/>
    <s v="Michael Ritchie"/>
    <s v="Peter Benchley"/>
    <s v="Michael Caine"/>
    <s v="United States"/>
    <n v="22000000"/>
    <n v="15716828"/>
    <n v="58117930.723300964"/>
    <n v="71.440127272727267"/>
    <n v="19073820.388349514"/>
    <s v="Universal Pictures"/>
    <n v="109"/>
  </r>
  <r>
    <s v="The Boogey Man"/>
    <s v="R"/>
    <s v="Horror"/>
    <x v="0"/>
    <n v="82.4"/>
    <s v="November 7, 1980 (United States)"/>
    <x v="26"/>
    <n v="3900"/>
    <s v="Ulli Lommel"/>
    <s v="Ulli Lommel"/>
    <s v="Suzanna Love"/>
    <s v="United States"/>
    <n v="300000"/>
    <n v="0"/>
    <n v="0"/>
    <n v="0"/>
    <n v="0"/>
    <s v="The Jerry Gross Organization"/>
    <n v="82"/>
  </r>
  <r>
    <s v="The Nude Bomb"/>
    <s v="PG"/>
    <s v="Action"/>
    <x v="0"/>
    <n v="82.4"/>
    <s v="May 9, 1980 (United States)"/>
    <x v="27"/>
    <n v="3100"/>
    <s v="Clive Donner"/>
    <s v="Mel Brooks"/>
    <s v="Don Adams"/>
    <s v="United States"/>
    <n v="15000000"/>
    <n v="14662035"/>
    <n v="54217500.782766983"/>
    <n v="97.746899999999997"/>
    <n v="17793731.796116505"/>
    <s v="Universal Pictures"/>
    <n v="94"/>
  </r>
  <r>
    <s v="Lion of the Desert"/>
    <s v="PG"/>
    <s v="Biography"/>
    <x v="0"/>
    <n v="82.4"/>
    <s v="May 16, 1981 (Japan)"/>
    <x v="28"/>
    <n v="15000"/>
    <s v="Moustapha Akkad"/>
    <s v="David Butler"/>
    <s v="Anthony Quinn"/>
    <s v="Libya"/>
    <n v="35000000"/>
    <n v="0"/>
    <n v="0"/>
    <n v="0"/>
    <n v="0"/>
    <s v="Falcon International Productions"/>
    <n v="173"/>
  </r>
  <r>
    <s v="Stardust Memories"/>
    <s v="PG"/>
    <s v="Comedy"/>
    <x v="0"/>
    <n v="82.4"/>
    <s v="September 26, 1980 (United States)"/>
    <x v="4"/>
    <n v="22000"/>
    <s v="Woody Allen"/>
    <s v="Woody Allen"/>
    <s v="Woody Allen"/>
    <s v="United States"/>
    <n v="10000000"/>
    <n v="10389003"/>
    <n v="38416616.675970875"/>
    <n v="103.89003000000001"/>
    <n v="12608013.349514563"/>
    <s v="Jack Rollins &amp; Charles H. Joffe Productions"/>
    <n v="89"/>
  </r>
  <r>
    <s v="Melvin and Howard"/>
    <s v="R"/>
    <s v="Comedy"/>
    <x v="0"/>
    <n v="82.4"/>
    <s v="September 19, 1980 (United States)"/>
    <x v="8"/>
    <n v="4500"/>
    <s v="Jonathan Demme"/>
    <s v="Bo Goldman"/>
    <s v="Paul Le Mat"/>
    <s v="United States"/>
    <n v="7000000"/>
    <n v="4309490"/>
    <n v="15935699.065533979"/>
    <n v="61.564142857142855"/>
    <n v="5229963.5922330096"/>
    <s v="Universal Pictures"/>
    <n v="95"/>
  </r>
  <r>
    <s v="Can't Stop the Music"/>
    <s v="PG"/>
    <s v="Biography"/>
    <x v="0"/>
    <n v="82.4"/>
    <s v="June 20, 1980 (United States)"/>
    <x v="29"/>
    <n v="3700"/>
    <s v="Nancy Walker"/>
    <s v="Bronte Woodard"/>
    <s v="Ray Simpson"/>
    <s v="United States"/>
    <n v="20000000"/>
    <n v="0"/>
    <n v="0"/>
    <n v="0"/>
    <n v="0"/>
    <s v="EMI Films"/>
    <n v="124"/>
  </r>
  <r>
    <s v="Bronco Billy"/>
    <s v="PG"/>
    <s v="Action"/>
    <x v="0"/>
    <n v="82.4"/>
    <s v="June 11, 1980 (United States)"/>
    <x v="10"/>
    <n v="11000"/>
    <s v="Clint Eastwood"/>
    <s v="Dennis Hackin"/>
    <s v="Clint Eastwood"/>
    <s v="United States"/>
    <n v="6500000"/>
    <n v="24265659"/>
    <n v="89729930.792475715"/>
    <n v="373.3178307692308"/>
    <n v="29448615.291262135"/>
    <s v="Warner Bros."/>
    <n v="116"/>
  </r>
  <r>
    <s v="City of Women"/>
    <s v="R"/>
    <s v="Comedy"/>
    <x v="0"/>
    <n v="82.4"/>
    <s v="April 8, 1981 (United States)"/>
    <x v="9"/>
    <n v="6700"/>
    <s v="Federico Fellini"/>
    <s v="Federico Fellini"/>
    <s v="Marcello Mastroianni"/>
    <s v="Italy"/>
    <n v="0"/>
    <n v="12516"/>
    <n v="46281.859223300969"/>
    <n v="0"/>
    <n v="15189.320388349513"/>
    <s v="Opera Film Produzione"/>
    <n v="139"/>
  </r>
  <r>
    <s v="The Private Eyes"/>
    <s v="PG"/>
    <s v="Comedy"/>
    <x v="0"/>
    <n v="82.4"/>
    <s v="November 21, 1980 (United States)"/>
    <x v="17"/>
    <n v="2900"/>
    <s v="Lang Elliott"/>
    <s v="Tim Conway"/>
    <s v="Tim Conway"/>
    <s v="United States"/>
    <n v="0"/>
    <n v="0"/>
    <n v="0"/>
    <n v="0"/>
    <n v="0"/>
    <s v="Tri Star Productions"/>
    <n v="91"/>
  </r>
  <r>
    <s v="When Time Ran Out..."/>
    <s v="PG"/>
    <s v="Action"/>
    <x v="0"/>
    <n v="82.4"/>
    <s v="March 28, 1980 (United States)"/>
    <x v="26"/>
    <n v="2600"/>
    <s v="James Goldstone"/>
    <s v="Gordon Thomas"/>
    <s v="Paul Newman"/>
    <s v="United States"/>
    <n v="20000000"/>
    <n v="3763988"/>
    <n v="13918533.296116505"/>
    <n v="18.819939999999999"/>
    <n v="4567946.6019417476"/>
    <s v="International Cinema"/>
    <n v="121"/>
  </r>
  <r>
    <s v="Oh Heavenly Dog"/>
    <s v="PG"/>
    <s v="Comedy"/>
    <x v="0"/>
    <n v="82.4"/>
    <s v="July 11, 1980 (United States)"/>
    <x v="20"/>
    <n v="2400"/>
    <s v="Joe Camp"/>
    <s v="Rod Browning"/>
    <s v="Chevy Chase"/>
    <s v="United States"/>
    <n v="6000000"/>
    <n v="6216067"/>
    <n v="22985869.112864077"/>
    <n v="103.60111666666667"/>
    <n v="7543770.6310679605"/>
    <s v="Mulberry Square Productions"/>
    <n v="103"/>
  </r>
  <r>
    <s v="The Octagon"/>
    <s v="R"/>
    <s v="Action"/>
    <x v="0"/>
    <n v="82.4"/>
    <s v="August 15, 1980 (United States)"/>
    <x v="27"/>
    <n v="5200"/>
    <s v="Eric Karson"/>
    <s v="Leigh Chapman"/>
    <s v="Chuck Norris"/>
    <s v="United States"/>
    <n v="4000000"/>
    <n v="18971000"/>
    <n v="70151258.495145619"/>
    <n v="474.27499999999998"/>
    <n v="23023058.252427183"/>
    <s v="American Cinema Productions"/>
    <n v="103"/>
  </r>
  <r>
    <s v="Hangar 18"/>
    <s v="PG"/>
    <s v="Sci-Fi"/>
    <x v="0"/>
    <n v="82.4"/>
    <s v="March 13, 1981 (Ireland)"/>
    <x v="11"/>
    <n v="2400"/>
    <s v="James L. Conway"/>
    <s v="Ken Pettus"/>
    <s v="Darren McGavin"/>
    <s v="United States"/>
    <n v="11000000"/>
    <n v="0"/>
    <n v="0"/>
    <n v="0"/>
    <n v="0"/>
    <s v="Sunn Classic Pictures"/>
    <n v="97"/>
  </r>
  <r>
    <s v="Herbie Goes Bananas"/>
    <s v="G"/>
    <s v="Adventure"/>
    <x v="0"/>
    <n v="82.4"/>
    <s v="June 25, 1980 (United States)"/>
    <x v="18"/>
    <n v="5300"/>
    <s v="Vincent McEveety"/>
    <s v="Don Tait"/>
    <s v="Charles Martin Smith"/>
    <s v="United States"/>
    <n v="0"/>
    <n v="18000000"/>
    <n v="66560679.611650482"/>
    <n v="0"/>
    <n v="21844660.194174755"/>
    <s v="Walt Disney Productions"/>
    <n v="100"/>
  </r>
  <r>
    <s v="The Competition"/>
    <s v="PG"/>
    <s v="Drama"/>
    <x v="0"/>
    <n v="82.4"/>
    <s v="December 3, 1980 (United States)"/>
    <x v="17"/>
    <n v="1900"/>
    <s v="Joel Oliansky"/>
    <s v="Joel Oliansky"/>
    <s v="Richard Dreyfuss"/>
    <s v="United States"/>
    <n v="0"/>
    <n v="14287755"/>
    <n v="52833482.384708732"/>
    <n v="0"/>
    <n v="17339508.49514563"/>
    <s v="Rastar Films"/>
    <n v="123"/>
  </r>
  <r>
    <s v="It's My Turn"/>
    <s v="R"/>
    <s v="Comedy"/>
    <x v="0"/>
    <n v="82.4"/>
    <s v="February 5, 1981 (Argentina)"/>
    <x v="30"/>
    <n v="875"/>
    <s v="Claudia Weill"/>
    <s v="Eleanor Bergstein"/>
    <s v="Jill Clayburgh"/>
    <s v="United States"/>
    <n v="0"/>
    <n v="0"/>
    <n v="0"/>
    <n v="0"/>
    <n v="0"/>
    <s v="Rastar Films"/>
    <n v="91"/>
  </r>
  <r>
    <s v="Honeysuckle Rose"/>
    <s v="PG"/>
    <s v="Drama"/>
    <x v="0"/>
    <n v="82.4"/>
    <s v="July 18, 1980 (United States)"/>
    <x v="21"/>
    <n v="1400"/>
    <s v="Jerry Schatzberg"/>
    <s v="GÃ¶sta Stevens"/>
    <s v="Willie Nelson"/>
    <s v="United States"/>
    <n v="0"/>
    <n v="17815212"/>
    <n v="65877367.674757279"/>
    <n v="0"/>
    <n v="21620402.912621357"/>
    <s v="Major Studio Partners"/>
    <n v="119"/>
  </r>
  <r>
    <s v="Resurrection"/>
    <s v="PG"/>
    <s v="Drama"/>
    <x v="0"/>
    <n v="82.4"/>
    <s v="September 26, 1980 (United States)"/>
    <x v="4"/>
    <n v="2800"/>
    <s v="Daniel Petrie"/>
    <s v="Lewis John Carlino"/>
    <s v="Ellen Burstyn"/>
    <s v="United States"/>
    <n v="0"/>
    <n v="3910019"/>
    <n v="14458528.996359222"/>
    <n v="0"/>
    <n v="4745168.6893203883"/>
    <s v="Universal Pictures"/>
    <n v="103"/>
  </r>
  <r>
    <s v="Fatso"/>
    <s v="PG"/>
    <s v="Comedy"/>
    <x v="0"/>
    <n v="82.4"/>
    <s v="February 1, 1980 (United States)"/>
    <x v="21"/>
    <n v="2000"/>
    <s v="Anne Bancroft"/>
    <s v="Anne Bancroft"/>
    <s v="Dom DeLuise"/>
    <s v="United States"/>
    <n v="0"/>
    <n v="7653061"/>
    <n v="28299607.848300967"/>
    <n v="0"/>
    <n v="9287695.3883495145"/>
    <s v="Brooksfilms"/>
    <n v="93"/>
  </r>
  <r>
    <s v="Moscow Does Not Believe in Tears"/>
    <s v="PG"/>
    <s v="Comedy"/>
    <x v="0"/>
    <n v="82.4"/>
    <s v="February 11, 1980 (Soviet Union)"/>
    <x v="31"/>
    <n v="12000"/>
    <s v="Vladimir Menshov"/>
    <s v="Valentin Chernykh"/>
    <s v="Vera Alentova"/>
    <s v="Soviet Union"/>
    <n v="900000"/>
    <n v="0"/>
    <n v="0"/>
    <n v="0"/>
    <n v="0"/>
    <s v="Mosfilm"/>
    <n v="150"/>
  </r>
  <r>
    <s v="The Fiendish Plot of Dr. Fu Manchu"/>
    <s v="PG"/>
    <s v="Comedy"/>
    <x v="0"/>
    <n v="82.4"/>
    <s v="August 8, 1980 (United States)"/>
    <x v="27"/>
    <n v="2000"/>
    <s v="Piers Haggard"/>
    <s v="Rudy Dochtermann"/>
    <s v="Peter Sellers"/>
    <s v="United States"/>
    <n v="0"/>
    <n v="10697276"/>
    <n v="39556553.364077665"/>
    <n v="0"/>
    <n v="12982131.067961164"/>
    <s v="Braun Entertainment Group"/>
    <n v="100"/>
  </r>
  <r>
    <s v="Serial"/>
    <s v="R"/>
    <s v="Comedy"/>
    <x v="0"/>
    <n v="82.4"/>
    <s v="March 28, 1980 (United States)"/>
    <x v="14"/>
    <n v="915"/>
    <s v="Bill Persky"/>
    <s v="Cyra McFadden"/>
    <s v="Martin Mull"/>
    <s v="United States"/>
    <n v="0"/>
    <n v="9870727"/>
    <n v="36500127.632281549"/>
    <n v="0"/>
    <n v="11979037.621359222"/>
    <s v="Paramount Pictures"/>
    <n v="86"/>
  </r>
  <r>
    <s v="Hero at Large"/>
    <s v="PG"/>
    <s v="Comedy"/>
    <x v="0"/>
    <n v="82.4"/>
    <s v="February 8, 1980 (United States)"/>
    <x v="22"/>
    <n v="1500"/>
    <s v="Martin Davidson"/>
    <s v="AJ Carothers"/>
    <s v="John Ritter"/>
    <s v="United States"/>
    <n v="0"/>
    <n v="15934737"/>
    <n v="58923718.008495145"/>
    <n v="0"/>
    <n v="19338273.058252424"/>
    <s v="Kings Road Entertainment"/>
    <n v="98"/>
  </r>
  <r>
    <s v="Wholly Moses!"/>
    <s v="PG"/>
    <s v="Comedy"/>
    <x v="0"/>
    <n v="82.4"/>
    <s v="June 13, 1980 (United States)"/>
    <x v="32"/>
    <n v="1800"/>
    <s v="Gary Weis"/>
    <s v="Guy Thomas"/>
    <s v="Dudley Moore"/>
    <s v="United States"/>
    <n v="0"/>
    <n v="14155617"/>
    <n v="52344860.435679607"/>
    <n v="0"/>
    <n v="17179146.844660193"/>
    <s v="Columbia Pictures"/>
    <n v="103"/>
  </r>
  <r>
    <s v="Bon Voyage, Charlie Brown (and Don't Come Back!!)"/>
    <s v="G"/>
    <s v="Animation"/>
    <x v="0"/>
    <n v="82.4"/>
    <s v="May 30, 1980 (United States)"/>
    <x v="4"/>
    <n v="2900"/>
    <s v="Bill Melendez"/>
    <s v="Charles M. Schulz"/>
    <s v="Scott Beach"/>
    <s v="United States"/>
    <n v="0"/>
    <n v="2013193"/>
    <n v="7444416.3483009702"/>
    <n v="0"/>
    <n v="2443195.3883495145"/>
    <s v="Lee Mendelson Film Productions"/>
    <n v="75"/>
  </r>
  <r>
    <s v="In God We Trust (or Gimme That Prime Time Religion)"/>
    <s v="PG"/>
    <s v="Comedy"/>
    <x v="0"/>
    <n v="82.4"/>
    <s v="September 26, 1980 (United States)"/>
    <x v="30"/>
    <n v="965"/>
    <s v="Marty Feldman"/>
    <s v="Marty Feldman"/>
    <s v="Marty Feldman"/>
    <s v="United States"/>
    <n v="0"/>
    <n v="5215015"/>
    <n v="19284163.476941746"/>
    <n v="0"/>
    <n v="6328901.6990291253"/>
    <s v="Universal Pictures"/>
    <n v="97"/>
  </r>
  <r>
    <s v="Roadie"/>
    <s v="PG"/>
    <s v="Comedy"/>
    <x v="0"/>
    <n v="82.4"/>
    <s v="June 13, 1980 (United States)"/>
    <x v="33"/>
    <n v="1100"/>
    <s v="Alan Rudolph"/>
    <s v="Big Boy Medlin"/>
    <s v="Meat Loaf"/>
    <s v="United States"/>
    <n v="0"/>
    <n v="4226370"/>
    <n v="15628336.638349513"/>
    <n v="0"/>
    <n v="5129089.8058252428"/>
    <s v="Alive Enterprises"/>
    <n v="106"/>
  </r>
  <r>
    <s v="Just Tell Me What You Want"/>
    <s v="R"/>
    <s v="Comedy"/>
    <x v="0"/>
    <n v="82.4"/>
    <s v="January 18, 1980 (United States)"/>
    <x v="30"/>
    <n v="585"/>
    <s v="Sidney Lumet"/>
    <s v="Jay Presson Allen"/>
    <s v="Ali MacGraw"/>
    <s v="United States"/>
    <n v="0"/>
    <n v="2086905"/>
    <n v="7716989.7269417467"/>
    <n v="0"/>
    <n v="2532651.6990291262"/>
    <s v="Warner Bros."/>
    <n v="112"/>
  </r>
  <r>
    <s v="The Last Flight of Noah's Ark"/>
    <s v="G"/>
    <s v="Adventure"/>
    <x v="0"/>
    <n v="82.4"/>
    <s v="June 25, 1980 (United States)"/>
    <x v="1"/>
    <n v="1300"/>
    <s v="Charles Jarrott"/>
    <s v="Ernest K. Gann"/>
    <s v="Elliott Gould"/>
    <s v="United States"/>
    <n v="6000000"/>
    <n v="11000000"/>
    <n v="40675970.873786405"/>
    <n v="183.33333333333331"/>
    <n v="13349514.563106796"/>
    <s v="Walt Disney Productions"/>
    <n v="97"/>
  </r>
  <r>
    <s v="Little Miss Marker"/>
    <s v="PG"/>
    <s v="Comedy"/>
    <x v="0"/>
    <n v="82.4"/>
    <s v="March 21, 1980 (United States)"/>
    <x v="21"/>
    <n v="1400"/>
    <s v="Walter Bernstein"/>
    <s v="Damon Runyon"/>
    <s v="Walter Matthau"/>
    <s v="United States"/>
    <n v="0"/>
    <n v="6321392"/>
    <n v="23375341.533980582"/>
    <n v="0"/>
    <n v="7671592.2330097081"/>
    <s v="Universal Pictures"/>
    <n v="103"/>
  </r>
  <r>
    <s v="Willie &amp; Phil"/>
    <s v="R"/>
    <s v="Comedy"/>
    <x v="0"/>
    <n v="82.4"/>
    <s v="August 15, 1980 (United States)"/>
    <x v="23"/>
    <n v="415"/>
    <s v="Paul Mazursky"/>
    <s v="Jean Gruault"/>
    <s v="Michael Ontkean"/>
    <s v="United States"/>
    <n v="5500000"/>
    <n v="4400000"/>
    <n v="16270388.349514563"/>
    <n v="80"/>
    <n v="5339805.8252427178"/>
    <s v="Twentieth Century Fox"/>
    <n v="115"/>
  </r>
  <r>
    <s v="Babylon"/>
    <s v="N/A"/>
    <s v="Drama"/>
    <x v="0"/>
    <n v="82.4"/>
    <s v="November 1980 (United Kingdom)"/>
    <x v="34"/>
    <n v="1300"/>
    <s v="Franco Rosso"/>
    <s v="Franco Rosso"/>
    <s v="David N. Haynes"/>
    <s v="United Kingdom"/>
    <n v="0"/>
    <n v="109749"/>
    <n v="405831.5570388349"/>
    <n v="0"/>
    <n v="133190.53398058252"/>
    <s v="Diversity Music"/>
    <n v="95"/>
  </r>
  <r>
    <s v="Windwalker"/>
    <s v="PG"/>
    <s v="Adventure"/>
    <x v="0"/>
    <n v="82.4"/>
    <s v="November 18, 1983 (Sweden)"/>
    <x v="15"/>
    <n v="1000"/>
    <s v="Kieth Merrill"/>
    <s v="Ray Goldrup"/>
    <s v="Trevor Howard"/>
    <s v="United States"/>
    <n v="3000000"/>
    <n v="0"/>
    <n v="0"/>
    <n v="0"/>
    <n v="0"/>
    <s v="Santa Fe International"/>
    <n v="108"/>
  </r>
  <r>
    <s v="Phobia"/>
    <s v="R"/>
    <s v="Drama"/>
    <x v="0"/>
    <n v="82.4"/>
    <s v="September 9, 1980 (United States)"/>
    <x v="35"/>
    <n v="546"/>
    <s v="John Huston"/>
    <s v="Gary Sherman"/>
    <s v="Paul Michael Glaser"/>
    <s v="Canada"/>
    <n v="5100000"/>
    <n v="59167"/>
    <n v="218788.65169902911"/>
    <n v="1.1601372549019608"/>
    <n v="71804.611650485429"/>
    <s v="Borough Park Productions"/>
    <n v="94"/>
  </r>
  <r>
    <s v="Windows"/>
    <s v="R"/>
    <s v="Drama"/>
    <x v="0"/>
    <n v="82.4"/>
    <s v="January 18, 1980 (United States)"/>
    <x v="25"/>
    <n v="643"/>
    <s v="Gordon Willis"/>
    <s v="Barry Siegel"/>
    <s v="Talia Shire"/>
    <s v="United States"/>
    <n v="0"/>
    <n v="2128395"/>
    <n v="7870412.0934466012"/>
    <n v="0"/>
    <n v="2583003.6407766989"/>
    <s v="Mike Lobell Productions"/>
    <n v="96"/>
  </r>
  <r>
    <s v="Loving Couples"/>
    <s v="PG"/>
    <s v="Comedy"/>
    <x v="0"/>
    <n v="82.4"/>
    <s v="October 24, 1980 (United States)"/>
    <x v="33"/>
    <n v="351"/>
    <s v="Jack Smight"/>
    <s v="Martin Donovan"/>
    <s v="Shirley MacLaine"/>
    <s v="United States"/>
    <n v="0"/>
    <n v="2806659"/>
    <n v="10378507.248786407"/>
    <n v="0"/>
    <n v="3406139.5631067958"/>
    <s v="Time Life Films"/>
    <n v="97"/>
  </r>
  <r>
    <s v="The King and the Mockingbird"/>
    <s v="Not Rated"/>
    <s v="Animation"/>
    <x v="0"/>
    <n v="82.4"/>
    <s v="March 19, 1980 (France)"/>
    <x v="6"/>
    <n v="4800"/>
    <s v="Paul Grimault"/>
    <s v="Hans Christian Andersen"/>
    <s v="Jean Martin"/>
    <s v="France"/>
    <n v="0"/>
    <n v="167451"/>
    <n v="619202.90898058249"/>
    <n v="0"/>
    <n v="203217.23300970873"/>
    <s v="Les Films Paul Grimault"/>
    <n v="83"/>
  </r>
  <r>
    <s v="Oh, God! Book II"/>
    <s v="PG"/>
    <s v="Comedy"/>
    <x v="0"/>
    <n v="82.4"/>
    <s v="October 3, 1980 (United States)"/>
    <x v="33"/>
    <n v="2100"/>
    <s v="Gilbert Cates"/>
    <s v="Josh Greenfeld"/>
    <s v="George Burns"/>
    <s v="United States"/>
    <n v="0"/>
    <n v="14504277"/>
    <n v="53634140.799757279"/>
    <n v="0"/>
    <n v="17602277.912621357"/>
    <s v="Warner Bros."/>
    <n v="94"/>
  </r>
  <r>
    <s v="Those Lips, Those Eyes"/>
    <s v="R"/>
    <s v="Comedy"/>
    <x v="0"/>
    <n v="82.4"/>
    <s v="August 15, 1980 (United States)"/>
    <x v="16"/>
    <n v="269"/>
    <s v="Michael Pressman"/>
    <s v="David Shaber"/>
    <s v="Frank Langella"/>
    <s v="United States"/>
    <n v="0"/>
    <n v="804713"/>
    <n v="2975680.2317961161"/>
    <n v="0"/>
    <n v="976593.44660194172"/>
    <s v="Herb Jaffe"/>
    <n v="105"/>
  </r>
  <r>
    <s v="La Cage aux Folles II"/>
    <s v="R"/>
    <s v="Comedy"/>
    <x v="0"/>
    <n v="82.4"/>
    <s v="February 15, 1981 (United States)"/>
    <x v="1"/>
    <n v="1900"/>
    <s v="Ã‰douard Molinaro"/>
    <s v="Jean Poiret"/>
    <s v="Michel Serrault"/>
    <s v="France"/>
    <n v="0"/>
    <n v="6950125"/>
    <n v="25700280.188106794"/>
    <n v="0"/>
    <n v="8434617.7184466012"/>
    <s v="Da.Ma. Cinematografica"/>
    <n v="102"/>
  </r>
  <r>
    <s v="The Gong Show Movie"/>
    <s v="R"/>
    <s v="Comedy"/>
    <x v="0"/>
    <n v="82.4"/>
    <s v="May 23, 1980 (United States)"/>
    <x v="36"/>
    <n v="740"/>
    <s v="Chuck Barris"/>
    <s v="Chuck Barris"/>
    <s v="Chuck Barris"/>
    <s v="United States"/>
    <n v="0"/>
    <n v="6621520"/>
    <n v="24485159.514563106"/>
    <n v="0"/>
    <n v="8035825.2427184461"/>
    <s v="Chuck Barris Productions"/>
    <n v="89"/>
  </r>
  <r>
    <s v="Gilda Live"/>
    <s v="R"/>
    <s v="Comedy"/>
    <x v="0"/>
    <n v="82.4"/>
    <s v="March 28, 1980 (United States)"/>
    <x v="8"/>
    <n v="599"/>
    <s v="Mike Nichols"/>
    <s v="Anne Beatts"/>
    <s v="Gilda Radner"/>
    <s v="United States"/>
    <n v="0"/>
    <n v="2261507"/>
    <n v="8362635.7148058247"/>
    <n v="0"/>
    <n v="2744547.3300970872"/>
    <s v="Broadway Productions"/>
    <n v="96"/>
  </r>
  <r>
    <s v="Why Would I Lie?"/>
    <s v="PG"/>
    <s v="Comedy"/>
    <x v="0"/>
    <n v="82.4"/>
    <s v="August 8, 1980 (United States)"/>
    <x v="16"/>
    <n v="211"/>
    <s v="Larry Peerce"/>
    <s v="Hollis Hodges"/>
    <s v="Treat Williams"/>
    <s v="United States"/>
    <n v="0"/>
    <n v="1175855"/>
    <n v="4348094.884708738"/>
    <n v="0"/>
    <n v="1427008.495145631"/>
    <s v="Metro-Goldwyn-Mayer (MGM)"/>
    <n v="105"/>
  </r>
  <r>
    <s v="First Family"/>
    <s v="R"/>
    <s v="Comedy"/>
    <x v="0"/>
    <n v="82.4"/>
    <s v="December 25, 1980 (United States)"/>
    <x v="36"/>
    <n v="593"/>
    <s v="Buck Henry"/>
    <s v="Buck Henry"/>
    <s v="Bob Newhart"/>
    <s v="United States"/>
    <n v="0"/>
    <n v="15198912"/>
    <n v="56202772.893203877"/>
    <n v="0"/>
    <n v="18445281.553398058"/>
    <s v="F.F. Associates"/>
    <n v="97"/>
  </r>
  <r>
    <s v="Mantis Fist Fighter"/>
    <s v="N/A"/>
    <s v="Action"/>
    <x v="0"/>
    <n v="82.4"/>
    <s v="July 9, 1982 (United States)"/>
    <x v="17"/>
    <n v="230"/>
    <s v="Wing-Cho Yip"/>
    <s v="Hsin-Yi Chang"/>
    <s v="Ka-Yan Leung"/>
    <s v="Hong Kong"/>
    <n v="0"/>
    <n v="0"/>
    <n v="0"/>
    <n v="0"/>
    <n v="0"/>
    <s v="East Asia Film Company"/>
    <n v="89"/>
  </r>
  <r>
    <s v="Indiana Jones and the Raiders of the Lost Ark"/>
    <s v="PG"/>
    <s v="Action"/>
    <x v="1"/>
    <n v="90.9"/>
    <s v="June 12, 1981 (United States)"/>
    <x v="0"/>
    <n v="905000"/>
    <s v="Steven Spielberg"/>
    <s v="Lawrence Kasdan"/>
    <s v="Harrison Ford"/>
    <s v="United States"/>
    <n v="18000000"/>
    <n v="389925971"/>
    <n v="1307045581.5588558"/>
    <n v="2166.2553944444444"/>
    <n v="428961464.24642462"/>
    <s v="Paramount Pictures"/>
    <n v="115"/>
  </r>
  <r>
    <s v="Body Heat"/>
    <s v="R"/>
    <s v="Crime"/>
    <x v="1"/>
    <n v="90.9"/>
    <s v="August 28, 1981 (United States)"/>
    <x v="34"/>
    <n v="32000"/>
    <s v="Lawrence Kasdan"/>
    <s v="Lawrence Kasdan"/>
    <s v="William Hurt"/>
    <s v="United States"/>
    <n v="0"/>
    <n v="24058838"/>
    <n v="80646071.931793168"/>
    <n v="0"/>
    <n v="26467368.536853686"/>
    <s v="The Ladd Company"/>
    <n v="113"/>
  </r>
  <r>
    <s v="An American Werewolf in London"/>
    <s v="R"/>
    <s v="Comedy"/>
    <x v="1"/>
    <n v="90.9"/>
    <s v="August 21, 1981 (United States)"/>
    <x v="24"/>
    <n v="97000"/>
    <s v="John Landis"/>
    <s v="John Landis"/>
    <s v="David Naughton"/>
    <s v="United Kingdom"/>
    <n v="10000000"/>
    <n v="30669378"/>
    <n v="102804834.72607259"/>
    <n v="306.69378"/>
    <n v="33739689.768976897"/>
    <s v="Polygram Pictures"/>
    <n v="97"/>
  </r>
  <r>
    <s v="Escape from New York"/>
    <s v="R"/>
    <s v="Action"/>
    <x v="1"/>
    <n v="90.9"/>
    <s v="July 10, 1981 (United States)"/>
    <x v="13"/>
    <n v="131000"/>
    <s v="John Carpenter"/>
    <s v="John Carpenter"/>
    <s v="Kurt Russell"/>
    <s v="United States"/>
    <n v="6000000"/>
    <n v="25244626"/>
    <n v="84620875.051705152"/>
    <n v="420.74376666666666"/>
    <n v="27771865.786578655"/>
    <s v="AVCO Embassy Pictures"/>
    <n v="99"/>
  </r>
  <r>
    <s v="The Evil Dead"/>
    <s v="NC-17"/>
    <s v="Horror"/>
    <x v="1"/>
    <n v="90.9"/>
    <s v="April 15, 1983 (United States)"/>
    <x v="24"/>
    <n v="192000"/>
    <s v="Sam Raimi"/>
    <s v="Sam Raimi"/>
    <s v="Bruce Campbell"/>
    <s v="United States"/>
    <n v="350000"/>
    <n v="2956630"/>
    <n v="9910727.843784377"/>
    <n v="844.75142857142862"/>
    <n v="3252618.2618261827"/>
    <s v="Renaissance Pictures"/>
    <n v="85"/>
  </r>
  <r>
    <s v="Porky's"/>
    <s v="R"/>
    <s v="Comedy"/>
    <x v="1"/>
    <n v="90.9"/>
    <s v="March 19, 1982 (United States)"/>
    <x v="19"/>
    <n v="40000"/>
    <s v="Bob Clark"/>
    <s v="Bob Clark"/>
    <s v="Dan Monahan"/>
    <s v="Canada"/>
    <n v="2500000"/>
    <n v="111289673"/>
    <n v="373046901.68426836"/>
    <n v="4451.5869199999997"/>
    <n v="122430883.38833883"/>
    <s v="Astral Bellevue PathÃ©"/>
    <n v="94"/>
  </r>
  <r>
    <s v="Blow Out"/>
    <s v="R"/>
    <s v="Crime"/>
    <x v="1"/>
    <n v="90.9"/>
    <s v="July 24, 1981 (United States)"/>
    <x v="34"/>
    <n v="47000"/>
    <s v="Brian De Palma"/>
    <s v="Brian De Palma"/>
    <s v="John Travolta"/>
    <s v="United States"/>
    <n v="18000000"/>
    <n v="12000000"/>
    <n v="40224422.442244217"/>
    <n v="66.666666666666657"/>
    <n v="13201320.132013202"/>
    <s v="Filmways Pictures"/>
    <n v="108"/>
  </r>
  <r>
    <s v="Clash of the Titans"/>
    <s v="PG"/>
    <s v="Action"/>
    <x v="1"/>
    <n v="90.9"/>
    <s v="June 12, 1981 (United States)"/>
    <x v="15"/>
    <n v="42000"/>
    <s v="Desmond Davis"/>
    <s v="Beverley Cross"/>
    <s v="Laurence Olivier"/>
    <s v="United Kingdom"/>
    <n v="15000000"/>
    <n v="41092328"/>
    <n v="137742930.05060503"/>
    <n v="273.94885333333332"/>
    <n v="45206081.408140816"/>
    <s v="Charles H. Schneer Productions"/>
    <n v="118"/>
  </r>
  <r>
    <s v="Excalibur"/>
    <s v="R"/>
    <s v="Adventure"/>
    <x v="1"/>
    <n v="90.9"/>
    <s v="April 10, 1981 (United States)"/>
    <x v="34"/>
    <n v="59000"/>
    <s v="John Boorman"/>
    <s v="Thomas Malory"/>
    <s v="Nigel Terry"/>
    <s v="United Kingdom"/>
    <n v="11000000"/>
    <n v="34971136"/>
    <n v="117224478.97909789"/>
    <n v="317.91941818181817"/>
    <n v="38472096.809680969"/>
    <s v="Cinema '84"/>
    <n v="140"/>
  </r>
  <r>
    <s v="Mad Max 2"/>
    <s v="R"/>
    <s v="Action"/>
    <x v="1"/>
    <n v="90.9"/>
    <s v="May 21, 1982 (United States)"/>
    <x v="37"/>
    <n v="170000"/>
    <s v="George Miller"/>
    <s v="Terry Hayes"/>
    <s v="Mel Gibson"/>
    <s v="Australia"/>
    <n v="3000000"/>
    <n v="23668369"/>
    <n v="79337206.097909778"/>
    <n v="788.94563333333338"/>
    <n v="26037809.680968095"/>
    <s v="Kennedy Miller Productions"/>
    <n v="96"/>
  </r>
  <r>
    <s v="Das Boot"/>
    <s v="N/A"/>
    <s v="Adventure"/>
    <x v="1"/>
    <n v="90.9"/>
    <s v="February 10, 1982 (United States)"/>
    <x v="28"/>
    <n v="237000"/>
    <s v="Wolfgang Petersen"/>
    <s v="Wolfgang Petersen"/>
    <s v="JÃ¼rgen Prochnow"/>
    <s v="West Germany"/>
    <n v="0"/>
    <n v="11487676"/>
    <n v="38507094.358635858"/>
    <n v="0"/>
    <n v="12637707.370737074"/>
    <s v="Bavaria Film"/>
    <n v="149"/>
  </r>
  <r>
    <s v="Stripes"/>
    <s v="R"/>
    <s v="Comedy"/>
    <x v="1"/>
    <n v="90.9"/>
    <s v="June 26, 1981 (United States)"/>
    <x v="15"/>
    <n v="68000"/>
    <s v="Ivan Reitman"/>
    <s v="Len Blum"/>
    <s v="Bill Murray"/>
    <s v="United States"/>
    <n v="10000000"/>
    <n v="85297000"/>
    <n v="285918546.75467545"/>
    <n v="852.97"/>
    <n v="93836083.608360827"/>
    <s v="Columbia Pictures"/>
    <n v="106"/>
  </r>
  <r>
    <s v="Possession"/>
    <s v="R"/>
    <s v="Drama"/>
    <x v="1"/>
    <n v="90.9"/>
    <s v="October 28, 1983 (United States)"/>
    <x v="34"/>
    <n v="27000"/>
    <s v="Andrzej Zulawski"/>
    <s v="Andrzej Zulawski"/>
    <s v="Isabelle Adjani"/>
    <s v="France"/>
    <n v="0"/>
    <n v="1113538"/>
    <n v="3732618.5764576453"/>
    <n v="0"/>
    <n v="1225014.301430143"/>
    <s v="Gaumont"/>
    <n v="124"/>
  </r>
  <r>
    <s v="The Cannonball Run"/>
    <s v="PG"/>
    <s v="Action"/>
    <x v="1"/>
    <n v="90.9"/>
    <s v="June 19, 1981 (United States)"/>
    <x v="19"/>
    <n v="34000"/>
    <s v="Hal Needham"/>
    <s v="Brock Yates"/>
    <s v="Burt Reynolds"/>
    <s v="United States"/>
    <n v="18000000"/>
    <n v="72179579"/>
    <n v="241948489.78327829"/>
    <n v="400.99766111111109"/>
    <n v="79405477.447744772"/>
    <s v="Golden Harvest Company"/>
    <n v="95"/>
  </r>
  <r>
    <s v="Thief"/>
    <s v="R"/>
    <s v="Action"/>
    <x v="1"/>
    <n v="90.9"/>
    <s v="March 27, 1981 (United States)"/>
    <x v="34"/>
    <n v="27000"/>
    <s v="Michael Mann"/>
    <s v="Frank Hohimer"/>
    <s v="James Caan"/>
    <s v="United States"/>
    <n v="5500000"/>
    <n v="11492915"/>
    <n v="38524655.671067104"/>
    <n v="208.96209090909093"/>
    <n v="12643470.847084709"/>
    <s v="Mann/Caan Productions"/>
    <n v="123"/>
  </r>
  <r>
    <s v="Endless Love"/>
    <s v="R"/>
    <s v="Drama"/>
    <x v="1"/>
    <n v="90.9"/>
    <s v="July 17, 1981 (United States)"/>
    <x v="38"/>
    <n v="7600"/>
    <s v="Franco Zeffirelli"/>
    <s v="Scott Spencer"/>
    <s v="Brooke Shields"/>
    <s v="United States"/>
    <n v="0"/>
    <n v="32492674"/>
    <n v="108916587.10451044"/>
    <n v="0"/>
    <n v="35745515.951595157"/>
    <s v="PolyGram Filmed Entertainment"/>
    <n v="116"/>
  </r>
  <r>
    <s v="Time Bandits"/>
    <s v="PG"/>
    <s v="Adventure"/>
    <x v="1"/>
    <n v="90.9"/>
    <s v="November 6, 1981 (United States)"/>
    <x v="9"/>
    <n v="60000"/>
    <s v="Terry Gilliam"/>
    <s v="Michael Palin"/>
    <s v="Sean Connery"/>
    <s v="United Kingdom"/>
    <n v="5000000"/>
    <n v="42368025"/>
    <n v="142019111.30363035"/>
    <n v="847.36049999999989"/>
    <n v="46609488.44884488"/>
    <s v="HandMade Films"/>
    <n v="110"/>
  </r>
  <r>
    <s v="The Four Seasons"/>
    <s v="PG"/>
    <s v="Comedy"/>
    <x v="1"/>
    <n v="90.9"/>
    <s v="May 22, 1981 (United States)"/>
    <x v="8"/>
    <n v="4200"/>
    <s v="Alan Alda"/>
    <s v="Alan Alda"/>
    <s v="Alan Alda"/>
    <s v="United States"/>
    <n v="0"/>
    <n v="50427646"/>
    <n v="169035244.62266225"/>
    <n v="0"/>
    <n v="55475958.195819579"/>
    <s v="Universal Pictures"/>
    <n v="107"/>
  </r>
  <r>
    <s v="Friday the 13th Part 2"/>
    <s v="R"/>
    <s v="Horror"/>
    <x v="1"/>
    <n v="90.9"/>
    <s v="May 1, 1981 (United States)"/>
    <x v="10"/>
    <n v="61000"/>
    <s v="Steve Miner"/>
    <s v="Ron Kurz"/>
    <s v="Betsy Palmer"/>
    <s v="United States"/>
    <n v="1250000"/>
    <n v="21722776"/>
    <n v="72815509.870187014"/>
    <n v="1737.8220800000001"/>
    <n v="23897443.344334431"/>
    <s v="Georgetown Productions Inc."/>
    <n v="87"/>
  </r>
  <r>
    <s v="Scanners"/>
    <s v="R"/>
    <s v="Horror"/>
    <x v="1"/>
    <n v="90.9"/>
    <s v="January 14, 1981 (United States)"/>
    <x v="8"/>
    <n v="51000"/>
    <s v="David Cronenberg"/>
    <s v="David Cronenberg"/>
    <s v="Jennifer O'Neill"/>
    <s v="Canada"/>
    <n v="0"/>
    <n v="14225876"/>
    <n v="47685637.152915284"/>
    <n v="0"/>
    <n v="15650028.602860285"/>
    <s v="Canadian Film Development Corporation (CFDC)"/>
    <n v="103"/>
  </r>
  <r>
    <s v="For Your Eyes Only"/>
    <s v="PG"/>
    <s v="Action"/>
    <x v="1"/>
    <n v="90.9"/>
    <s v="June 26, 1981 (United States)"/>
    <x v="17"/>
    <n v="94000"/>
    <s v="John Glen"/>
    <s v="Richard Maibaum"/>
    <s v="Roger Moore"/>
    <s v="United Kingdom"/>
    <n v="28000000"/>
    <n v="54813222"/>
    <n v="183735849.76237622"/>
    <n v="195.76150714285714"/>
    <n v="60300574.25742574"/>
    <s v="Eon Productions"/>
    <n v="127"/>
  </r>
  <r>
    <s v="Halloween II"/>
    <s v="R"/>
    <s v="Horror"/>
    <x v="1"/>
    <n v="90.9"/>
    <s v="October 30, 1981 (United States)"/>
    <x v="16"/>
    <n v="77000"/>
    <s v="Rick Rosenthal"/>
    <s v="John Carpenter"/>
    <s v="Jamie Lee Curtis"/>
    <s v="United States"/>
    <n v="2500000"/>
    <n v="25533818"/>
    <n v="85590256.816281617"/>
    <n v="1021.35272"/>
    <n v="28090008.800880086"/>
    <s v="Dino De Laurentiis Company"/>
    <n v="92"/>
  </r>
  <r>
    <s v="Taps"/>
    <s v="PG"/>
    <s v="Drama"/>
    <x v="1"/>
    <n v="90.9"/>
    <s v="December 25, 1981 (United States)"/>
    <x v="8"/>
    <n v="17000"/>
    <s v="Harold Becker"/>
    <s v="Darryl Ponicsan"/>
    <s v="George C. Scott"/>
    <s v="United States"/>
    <n v="14000000"/>
    <n v="35856053"/>
    <n v="120190751.91529152"/>
    <n v="256.1146642857143"/>
    <n v="39445602.860286027"/>
    <s v="Major Studio Partners"/>
    <n v="126"/>
  </r>
  <r>
    <s v="Reds"/>
    <s v="PG"/>
    <s v="Biography"/>
    <x v="1"/>
    <n v="90.9"/>
    <s v="December 25, 1981 (United States)"/>
    <x v="4"/>
    <n v="21000"/>
    <s v="Warren Beatty"/>
    <s v="Warren Beatty"/>
    <s v="Warren Beatty"/>
    <s v="United States"/>
    <n v="32000000"/>
    <n v="40382659"/>
    <n v="135364094.57975796"/>
    <n v="126.195809375"/>
    <n v="44425367.436743669"/>
    <s v="Barclays Mercantile Industrial Finance"/>
    <n v="195"/>
  </r>
  <r>
    <s v="On Golden Pond"/>
    <s v="PG"/>
    <s v="Drama"/>
    <x v="1"/>
    <n v="90.9"/>
    <s v="February 12, 1982 (United States)"/>
    <x v="37"/>
    <n v="29000"/>
    <s v="Mark Rydell"/>
    <s v="Ernest Thompson"/>
    <s v="Katharine Hepburn"/>
    <s v="United States"/>
    <n v="0"/>
    <n v="119285432"/>
    <n v="399848967.33113307"/>
    <n v="0"/>
    <n v="131227097.90979098"/>
    <s v="IPC Films"/>
    <n v="109"/>
  </r>
  <r>
    <s v="The Fox and the Hound"/>
    <s v="G"/>
    <s v="Animation"/>
    <x v="1"/>
    <n v="90.9"/>
    <s v="July 10, 1981 (United States)"/>
    <x v="4"/>
    <n v="87000"/>
    <s v="Directors"/>
    <s v="Daniel P. Mannix"/>
    <s v="Mickey Rooney"/>
    <s v="United States"/>
    <n v="12000000"/>
    <n v="63456988"/>
    <n v="212710057.68536851"/>
    <n v="528.80823333333331"/>
    <n v="69809667.766776681"/>
    <s v="Walt Disney Animation Studios"/>
    <n v="83"/>
  </r>
  <r>
    <s v="Chariots of Fire"/>
    <s v="PG"/>
    <s v="Biography"/>
    <x v="1"/>
    <n v="90.9"/>
    <s v="April 9, 1982 (United States)"/>
    <x v="13"/>
    <n v="56000"/>
    <s v="Hugh Hudson"/>
    <s v="Colin Welland"/>
    <s v="Ben Cross"/>
    <s v="United Kingdom"/>
    <n v="5500000"/>
    <n v="59303359"/>
    <n v="198786947.05500546"/>
    <n v="1078.2428909090909"/>
    <n v="65240218.921892188"/>
    <s v="Enigma Productions"/>
    <n v="125"/>
  </r>
  <r>
    <s v="Absence of Malice"/>
    <s v="PG"/>
    <s v="Drama"/>
    <x v="1"/>
    <n v="90.9"/>
    <s v="December 18, 1981 (United States)"/>
    <x v="15"/>
    <n v="12000"/>
    <s v="Sydney Pollack"/>
    <s v="Kurt Luedtke"/>
    <s v="Paul Newman"/>
    <s v="United States"/>
    <n v="12000000"/>
    <n v="40716963"/>
    <n v="136484693.35643563"/>
    <n v="339.30802499999999"/>
    <n v="44793138.613861382"/>
    <s v="Columbia Pictures"/>
    <n v="116"/>
  </r>
  <r>
    <s v="Tarzan the Ape Man"/>
    <s v="Approved"/>
    <s v="Adventure"/>
    <x v="1"/>
    <n v="90.9"/>
    <s v="July 24, 1981 (United States)"/>
    <x v="39"/>
    <n v="5300"/>
    <s v="John Derek"/>
    <s v="Tom Rowe"/>
    <s v="Bo Derek"/>
    <s v="United States"/>
    <n v="6500000"/>
    <n v="36565280"/>
    <n v="122568105.78657864"/>
    <n v="562.54276923076918"/>
    <n v="40225830.583058305"/>
    <s v="Metro-Goldwyn-Mayer (MGM)"/>
    <n v="115"/>
  </r>
  <r>
    <s v="Victory"/>
    <s v="PG"/>
    <s v="Drama"/>
    <x v="1"/>
    <n v="90.9"/>
    <s v="July 31, 1981 (United States)"/>
    <x v="17"/>
    <n v="29000"/>
    <s v="John Huston"/>
    <s v="Yabo Yablonsky"/>
    <s v="Michael Caine"/>
    <s v="United Kingdom"/>
    <n v="10000000"/>
    <n v="10853418"/>
    <n v="36381039.214521445"/>
    <n v="108.53417999999999"/>
    <n v="11939953.795379538"/>
    <s v="Lorimar Film Entertainment"/>
    <n v="116"/>
  </r>
  <r>
    <s v="Arthur"/>
    <s v="PG"/>
    <s v="Comedy"/>
    <x v="1"/>
    <n v="90.9"/>
    <s v="July 17, 1981 (United States)"/>
    <x v="15"/>
    <n v="27000"/>
    <s v="Steve Gordon"/>
    <s v="Steve Gordon"/>
    <s v="Dudley Moore"/>
    <s v="United States"/>
    <n v="7000000"/>
    <n v="95461682"/>
    <n v="319990918.65126508"/>
    <n v="1363.7383142857143"/>
    <n v="105018352.03520352"/>
    <s v="Orion Pictures"/>
    <n v="97"/>
  </r>
  <r>
    <s v="My Dinner with Andre"/>
    <s v="PG"/>
    <s v="Biography"/>
    <x v="1"/>
    <n v="90.9"/>
    <s v="October 11, 1981 (United States)"/>
    <x v="40"/>
    <n v="19000"/>
    <s v="Louis Malle"/>
    <s v="Wallace Shawn"/>
    <s v="Andre Gregory"/>
    <s v="United States"/>
    <n v="0"/>
    <n v="5073"/>
    <n v="17004.874587458744"/>
    <n v="0"/>
    <n v="5580.8580858085807"/>
    <s v="Saga Productions Inc."/>
    <n v="110"/>
  </r>
  <r>
    <s v="Caveman"/>
    <s v="PG"/>
    <s v="Comedy"/>
    <x v="1"/>
    <n v="90.9"/>
    <s v="April 17, 1981 (United States)"/>
    <x v="1"/>
    <n v="7300"/>
    <s v="Carl Gottlieb"/>
    <s v="Rudy De Luca"/>
    <s v="Ringo Starr"/>
    <s v="United States"/>
    <n v="0"/>
    <n v="15965924"/>
    <n v="53518339.304730467"/>
    <n v="0"/>
    <n v="17564272.827282727"/>
    <s v="Estudios Churubusco Azteca S.A."/>
    <n v="91"/>
  </r>
  <r>
    <s v="Dead &amp; Buried"/>
    <s v="R"/>
    <s v="Horror"/>
    <x v="1"/>
    <n v="90.9"/>
    <s v="October 9, 1981 (United States)"/>
    <x v="14"/>
    <n v="11000"/>
    <s v="Gary Sherman"/>
    <s v="Jeff Millar"/>
    <s v="James Farentino"/>
    <s v="United States"/>
    <n v="3000000"/>
    <n v="0"/>
    <n v="0"/>
    <n v="0"/>
    <n v="0"/>
    <s v="Aspen Productions (I)"/>
    <n v="94"/>
  </r>
  <r>
    <s v="History of the World: Part I"/>
    <s v="R"/>
    <s v="Comedy"/>
    <x v="1"/>
    <n v="90.9"/>
    <s v="June 12, 1981 (United States)"/>
    <x v="15"/>
    <n v="47000"/>
    <s v="Mel Brooks"/>
    <s v="Mel Brooks"/>
    <s v="Mel Brooks"/>
    <s v="United States"/>
    <n v="11000000"/>
    <n v="31672907"/>
    <n v="106168699.26182617"/>
    <n v="287.93551818181817"/>
    <n v="34843682.068206817"/>
    <s v="Brooksfilms"/>
    <n v="92"/>
  </r>
  <r>
    <s v="The Howling"/>
    <s v="R"/>
    <s v="Horror"/>
    <x v="1"/>
    <n v="90.9"/>
    <s v="April 10, 1981 (United States)"/>
    <x v="14"/>
    <n v="32000"/>
    <s v="Joe Dante"/>
    <s v="Gary Brandner"/>
    <s v="Dee Wallace"/>
    <s v="United States"/>
    <n v="1000000"/>
    <n v="17985893"/>
    <n v="60289346.50275027"/>
    <n v="1798.5893000000001"/>
    <n v="19786460.94609461"/>
    <s v="Embassy Pictures"/>
    <n v="91"/>
  </r>
  <r>
    <s v="Dragonslayer"/>
    <s v="PG"/>
    <s v="Action"/>
    <x v="1"/>
    <n v="90.9"/>
    <s v="June 26, 1981 (United States)"/>
    <x v="17"/>
    <n v="16000"/>
    <s v="Matthew Robbins"/>
    <s v="Hal Barwood"/>
    <s v="Peter MacNicol"/>
    <s v="United Kingdom"/>
    <n v="18000000"/>
    <n v="14110013"/>
    <n v="47297260.298129804"/>
    <n v="78.388961111111115"/>
    <n v="15522566.556655666"/>
    <s v="Paramount Pictures"/>
    <n v="109"/>
  </r>
  <r>
    <s v="Cutter's Way"/>
    <s v="R"/>
    <s v="Crime"/>
    <x v="1"/>
    <n v="90.9"/>
    <s v="February 10, 1982 (France)"/>
    <x v="15"/>
    <n v="5300"/>
    <s v="Ivan Passer"/>
    <s v="Newton Thornburg"/>
    <s v="Jeff Bridges"/>
    <s v="United States"/>
    <n v="3000000"/>
    <n v="1752634"/>
    <n v="5874890.8668866875"/>
    <n v="58.42113333333333"/>
    <n v="1928090.2090209019"/>
    <s v="Gurian Entertainment"/>
    <n v="109"/>
  </r>
  <r>
    <s v="Quest for Fire"/>
    <s v="R"/>
    <s v="Adventure"/>
    <x v="1"/>
    <n v="90.9"/>
    <s v="February 12, 1982 (United States)"/>
    <x v="4"/>
    <n v="21000"/>
    <s v="Jean-Jacques Annaud"/>
    <s v="GÃ©rard Brach"/>
    <s v="Everett McGill"/>
    <s v="Canada"/>
    <n v="12500000"/>
    <n v="20962615"/>
    <n v="70267423.43784377"/>
    <n v="167.70092"/>
    <n v="23061182.618261825"/>
    <s v="International Cinema Corporation (ICC)"/>
    <n v="100"/>
  </r>
  <r>
    <s v="The Final Conflict"/>
    <s v="R"/>
    <s v="Horror"/>
    <x v="1"/>
    <n v="90.9"/>
    <s v="March 20, 1981 (United States)"/>
    <x v="41"/>
    <n v="19000"/>
    <s v="Graham Baker"/>
    <s v="David Seltzer"/>
    <s v="Sam Neill"/>
    <s v="United Kingdom"/>
    <n v="5000000"/>
    <n v="20471382"/>
    <n v="68620793.128712863"/>
    <n v="409.42764"/>
    <n v="22520772.277227722"/>
    <s v="Twentieth Century Fox"/>
    <n v="108"/>
  </r>
  <r>
    <s v="Mommie Dearest"/>
    <s v="R"/>
    <s v="Biography"/>
    <x v="1"/>
    <n v="90.9"/>
    <s v="September 25, 1981 (United States)"/>
    <x v="17"/>
    <n v="15000"/>
    <s v="Frank Perry"/>
    <s v="Christina Crawford"/>
    <s v="Faye Dunaway"/>
    <s v="United States"/>
    <n v="5000000"/>
    <n v="19032261"/>
    <n v="63796808.874587446"/>
    <n v="380.64521999999999"/>
    <n v="20937580.858085807"/>
    <s v="Paramount Pictures"/>
    <n v="129"/>
  </r>
  <r>
    <s v="Private Lessons"/>
    <s v="R"/>
    <s v="Comedy"/>
    <x v="1"/>
    <n v="90.9"/>
    <s v="June 10, 1981 (United States)"/>
    <x v="33"/>
    <n v="3400"/>
    <s v="Alan Myerson"/>
    <s v="Dan Greenburg"/>
    <s v="Sylvia Kristel"/>
    <s v="United States"/>
    <n v="2800000"/>
    <n v="26279000"/>
    <n v="88088133.113311321"/>
    <n v="938.53571428571422"/>
    <n v="28909790.97909791"/>
    <s v="Barry &amp; Enright Productions"/>
    <n v="87"/>
  </r>
  <r>
    <s v="The Postman Always Rings Twice"/>
    <s v="R"/>
    <s v="Crime"/>
    <x v="1"/>
    <n v="90.9"/>
    <s v="March 20, 1981 (United States)"/>
    <x v="14"/>
    <n v="22000"/>
    <s v="Bob Rafelson"/>
    <s v="David Mamet"/>
    <s v="Jack Nicholson"/>
    <s v="West Germany"/>
    <n v="12000000"/>
    <n v="12376625"/>
    <n v="41486882.700770073"/>
    <n v="103.13854166666667"/>
    <n v="13615649.064906491"/>
    <s v="CIP Filmproduktion GmbH"/>
    <n v="122"/>
  </r>
  <r>
    <s v="Ragtime"/>
    <s v="PG"/>
    <s v="Drama"/>
    <x v="1"/>
    <n v="90.9"/>
    <s v="December 25, 1981 (United States)"/>
    <x v="4"/>
    <n v="9000"/>
    <s v="Milos Forman"/>
    <s v="E.L. Doctorow"/>
    <s v="James Cagney"/>
    <s v="United States"/>
    <n v="0"/>
    <n v="14920781"/>
    <n v="50014983.176017597"/>
    <n v="0"/>
    <n v="16414500.550055005"/>
    <s v="Dino De Laurentiis Company"/>
    <n v="155"/>
  </r>
  <r>
    <s v="Deadly Blessing"/>
    <s v="R"/>
    <s v="Horror"/>
    <x v="1"/>
    <n v="90.9"/>
    <s v="August 14, 1981 (United States)"/>
    <x v="41"/>
    <n v="5200"/>
    <s v="Wes Craven"/>
    <s v="Glenn M. Benest"/>
    <s v="Maren Jensen"/>
    <s v="United States"/>
    <n v="2500000"/>
    <n v="8279042"/>
    <n v="27751640.235423539"/>
    <n v="331.16167999999999"/>
    <n v="9107856.9856985696"/>
    <s v="PolyGram Filmed Entertainment"/>
    <n v="100"/>
  </r>
  <r>
    <s v="Eyewitness"/>
    <s v="R"/>
    <s v="Crime"/>
    <x v="1"/>
    <n v="90.9"/>
    <s v="February 13, 1981 (United States)"/>
    <x v="22"/>
    <n v="4500"/>
    <s v="Peter Yates"/>
    <s v="Steve Tesich"/>
    <s v="William Hurt"/>
    <s v="United States"/>
    <n v="8500000"/>
    <n v="6400000"/>
    <n v="21453025.302530251"/>
    <n v="75.294117647058826"/>
    <n v="7040704.0704070404"/>
    <s v="Twentieth Century Fox"/>
    <n v="103"/>
  </r>
  <r>
    <s v="Gallipoli"/>
    <s v="PG"/>
    <s v="Adventure"/>
    <x v="1"/>
    <n v="90.9"/>
    <s v="August 28, 1981 (United States)"/>
    <x v="34"/>
    <n v="38000"/>
    <s v="Peter Weir"/>
    <s v="David Williamson"/>
    <s v="Mel Gibson"/>
    <s v="Australia"/>
    <n v="0"/>
    <n v="5732587"/>
    <n v="19215833.431243122"/>
    <n v="0"/>
    <n v="6306476.3476347635"/>
    <s v="R&amp;R Films"/>
    <n v="110"/>
  </r>
  <r>
    <s v="Outland"/>
    <s v="R"/>
    <s v="Action"/>
    <x v="1"/>
    <n v="90.9"/>
    <s v="May 22, 1981 (United States)"/>
    <x v="14"/>
    <n v="28000"/>
    <s v="Peter Hyams"/>
    <s v="Peter Hyams"/>
    <s v="Sean Connery"/>
    <s v="United Kingdom"/>
    <n v="16000000"/>
    <n v="17374595"/>
    <n v="58240254.086908683"/>
    <n v="108.59121875"/>
    <n v="19113965.896589659"/>
    <s v="The Ladd Company"/>
    <n v="109"/>
  </r>
  <r>
    <s v="Southern Comfort"/>
    <s v="R"/>
    <s v="Action"/>
    <x v="1"/>
    <n v="90.9"/>
    <s v="September 25, 1981 (United States)"/>
    <x v="13"/>
    <n v="17000"/>
    <s v="Walter Hill"/>
    <s v="Michael Kane"/>
    <s v="Keith Carradine"/>
    <s v="United States"/>
    <n v="0"/>
    <n v="0"/>
    <n v="0"/>
    <n v="0"/>
    <n v="0"/>
    <s v="Cinema Group Ventures"/>
    <n v="106"/>
  </r>
  <r>
    <s v="S.O.B."/>
    <s v="R"/>
    <s v="Comedy"/>
    <x v="1"/>
    <n v="90.9"/>
    <s v="July 1, 1981 (United States)"/>
    <x v="5"/>
    <n v="5700"/>
    <s v="Blake Edwards"/>
    <s v="Blake Edwards"/>
    <s v="Julie Andrews"/>
    <s v="United States"/>
    <n v="12000000"/>
    <n v="14867086"/>
    <n v="49834995.645764567"/>
    <n v="123.89238333333333"/>
    <n v="16355430.143014301"/>
    <s v="Artista Management"/>
    <n v="122"/>
  </r>
  <r>
    <s v="The Beyond"/>
    <s v="R"/>
    <s v="Horror"/>
    <x v="1"/>
    <n v="90.9"/>
    <s v="November 11, 1983 (United States)"/>
    <x v="8"/>
    <n v="21000"/>
    <s v="Lucio Fulci"/>
    <s v="Dardano Sacchetti"/>
    <s v="Catriona MacColl"/>
    <s v="Italy"/>
    <n v="400000"/>
    <n v="123843"/>
    <n v="415126.09570957092"/>
    <n v="30.960749999999997"/>
    <n v="136240.92409240923"/>
    <s v="Fulvia Film"/>
    <n v="87"/>
  </r>
  <r>
    <s v="Ghost Story"/>
    <s v="R"/>
    <s v="Drama"/>
    <x v="1"/>
    <n v="90.9"/>
    <s v="December 18, 1981 (United States)"/>
    <x v="21"/>
    <n v="7900"/>
    <s v="John Irvin"/>
    <s v="Peter Straub"/>
    <s v="Craig Wasson"/>
    <s v="United States"/>
    <n v="0"/>
    <n v="23371905"/>
    <n v="78343448.333333328"/>
    <n v="0"/>
    <n v="25711666.666666664"/>
    <s v="Universal Pictures"/>
    <n v="110"/>
  </r>
  <r>
    <s v="My Bloody Valentine"/>
    <s v="R"/>
    <s v="Horror"/>
    <x v="1"/>
    <n v="90.9"/>
    <s v="February 11, 1981 (United States)"/>
    <x v="21"/>
    <n v="19000"/>
    <s v="George Mihalka"/>
    <s v="Stephen A. Miller"/>
    <s v="Paul Kelman"/>
    <s v="Canada"/>
    <n v="0"/>
    <n v="5672031"/>
    <n v="19012847.587458745"/>
    <n v="0"/>
    <n v="6239858.0858085807"/>
    <s v="Canadian Film Development Corporation (CFDC)"/>
    <n v="90"/>
  </r>
  <r>
    <s v="The Funhouse"/>
    <s v="R"/>
    <s v="Horror"/>
    <x v="1"/>
    <n v="90.9"/>
    <s v="March 13, 1981 (United States)"/>
    <x v="23"/>
    <n v="13000"/>
    <s v="Tobe Hooper"/>
    <s v="Lawrence J. Block"/>
    <s v="Elizabeth Berridge"/>
    <s v="United States"/>
    <n v="0"/>
    <n v="7886857"/>
    <n v="26437022.309130911"/>
    <n v="0"/>
    <n v="8676410.3410341032"/>
    <s v="Universal Pictures"/>
    <n v="96"/>
  </r>
  <r>
    <s v="One from the Heart"/>
    <s v="R"/>
    <s v="Drama"/>
    <x v="1"/>
    <n v="90.9"/>
    <s v="February 11, 1982 (United States)"/>
    <x v="16"/>
    <n v="5700"/>
    <s v="Francis Ford Coppola"/>
    <s v="Armyan Bernstein"/>
    <s v="Frederic Forrest"/>
    <s v="United States"/>
    <n v="26000000"/>
    <n v="636796"/>
    <n v="2134562.6094609457"/>
    <n v="2.4492153846153846"/>
    <n v="700545.65456545656"/>
    <s v="Zoetrope Studios"/>
    <n v="107"/>
  </r>
  <r>
    <s v="The French Lieutenant's Woman"/>
    <s v="R"/>
    <s v="Drama"/>
    <x v="1"/>
    <n v="90.9"/>
    <s v="October 16, 1981 (United States)"/>
    <x v="9"/>
    <n v="13000"/>
    <s v="Karel Reisz"/>
    <s v="John Fowles"/>
    <s v="Meryl Streep"/>
    <s v="United Kingdom"/>
    <n v="0"/>
    <n v="26890068"/>
    <n v="90136454.561056092"/>
    <n v="0"/>
    <n v="29582033.003300328"/>
    <s v="Juniper Films"/>
    <n v="124"/>
  </r>
  <r>
    <s v="The Great Muppet Caper"/>
    <s v="G"/>
    <s v="Adventure"/>
    <x v="1"/>
    <n v="90.9"/>
    <s v="June 26, 1981 (United States)"/>
    <x v="13"/>
    <n v="14000"/>
    <s v="Jim Henson"/>
    <s v="Tom Patchett"/>
    <s v="Jim Henson"/>
    <s v="United Kingdom"/>
    <n v="0"/>
    <n v="31206251"/>
    <n v="104604451.92189218"/>
    <n v="0"/>
    <n v="34330309.130913094"/>
    <s v="Henson Associates (HA)"/>
    <n v="97"/>
  </r>
  <r>
    <s v="True Confessions"/>
    <s v="R"/>
    <s v="Crime"/>
    <x v="1"/>
    <n v="90.9"/>
    <s v="September 25, 1981 (United States)"/>
    <x v="21"/>
    <n v="7500"/>
    <s v="Ulu Grosbard"/>
    <s v="John Gregory Dunne"/>
    <s v="Robert De Niro"/>
    <s v="United States"/>
    <n v="10000000"/>
    <n v="12850276"/>
    <n v="43074577.526952691"/>
    <n v="128.50275999999999"/>
    <n v="14136717.271727173"/>
    <s v="Chartoff-Winkler Productions"/>
    <n v="108"/>
  </r>
  <r>
    <s v="Looker"/>
    <s v="PG"/>
    <s v="Drama"/>
    <x v="1"/>
    <n v="90.9"/>
    <s v="October 30, 1981 (United States)"/>
    <x v="10"/>
    <n v="4900"/>
    <s v="Michael Crichton"/>
    <s v="Michael Crichton"/>
    <s v="Albert Finney"/>
    <s v="United States"/>
    <n v="8000000"/>
    <n v="0"/>
    <n v="0"/>
    <n v="0"/>
    <n v="0"/>
    <s v="The Ladd Company"/>
    <n v="93"/>
  </r>
  <r>
    <s v="Nighthawks"/>
    <s v="R"/>
    <s v="Action"/>
    <x v="1"/>
    <n v="90.9"/>
    <s v="April 10, 1981 (United States)"/>
    <x v="5"/>
    <n v="18000"/>
    <s v="Bruce Malmuth"/>
    <s v="David Shaber"/>
    <s v="Sylvester Stallone"/>
    <s v="United States"/>
    <n v="5000000"/>
    <n v="19905359"/>
    <n v="66723464.106710665"/>
    <n v="398.10718000000003"/>
    <n v="21898084.708470847"/>
    <s v="Universal Pictures"/>
    <n v="99"/>
  </r>
  <r>
    <s v="Nice Dreams"/>
    <s v="R"/>
    <s v="Comedy"/>
    <x v="1"/>
    <n v="90.9"/>
    <s v="June 5, 1981 (United States)"/>
    <x v="19"/>
    <n v="7100"/>
    <s v="Tommy Chong"/>
    <s v="Tommy Chong"/>
    <s v="Cheech Marin"/>
    <s v="United States"/>
    <n v="0"/>
    <n v="37000000"/>
    <n v="124025302.53025301"/>
    <n v="0"/>
    <n v="40704070.4070407"/>
    <s v="C &amp; C Brown Production"/>
    <n v="88"/>
  </r>
  <r>
    <s v="Sharky's Machine"/>
    <s v="R"/>
    <s v="Action"/>
    <x v="1"/>
    <n v="90.9"/>
    <s v="December 18, 1981 (United States)"/>
    <x v="21"/>
    <n v="5600"/>
    <s v="Burt Reynolds"/>
    <s v="William Diehl"/>
    <s v="Burt Reynolds"/>
    <s v="United States"/>
    <n v="0"/>
    <n v="35610100"/>
    <n v="119366308.80088007"/>
    <n v="0"/>
    <n v="39175027.50275027"/>
    <s v="Deliverance Productions"/>
    <n v="122"/>
  </r>
  <r>
    <s v="Neighbors"/>
    <s v="R"/>
    <s v="Comedy"/>
    <x v="1"/>
    <n v="90.9"/>
    <s v="December 18, 1981 (United States)"/>
    <x v="41"/>
    <n v="7600"/>
    <s v="John G. Avildsen"/>
    <s v="Thomas Berger"/>
    <s v="John Belushi"/>
    <s v="United States"/>
    <n v="8500000"/>
    <n v="29916207"/>
    <n v="100280179.01980196"/>
    <n v="351.95537647058825"/>
    <n v="32911118.811881188"/>
    <s v="Columbia Pictures"/>
    <n v="94"/>
  </r>
  <r>
    <s v="Puberty Blues"/>
    <s v="R"/>
    <s v="Comedy"/>
    <x v="1"/>
    <n v="90.9"/>
    <s v="December 10, 1981 (Australia)"/>
    <x v="23"/>
    <n v="1300"/>
    <s v="Bruce Beresford"/>
    <s v="Margaret Kelly"/>
    <s v="Nell Schofield"/>
    <s v="Australia"/>
    <n v="0"/>
    <n v="237000"/>
    <n v="794432.34323432331"/>
    <n v="0"/>
    <n v="260726.07260726072"/>
    <s v="Limelight Productions (II)"/>
    <n v="87"/>
  </r>
  <r>
    <s v="Eye of the Needle"/>
    <s v="R"/>
    <s v="Romance"/>
    <x v="1"/>
    <n v="90.9"/>
    <s v="July 24, 1981 (United States)"/>
    <x v="12"/>
    <n v="9900"/>
    <s v="Richard Marquand"/>
    <s v="Ken Follett"/>
    <s v="Donald Sutherland"/>
    <s v="United Kingdom"/>
    <n v="0"/>
    <n v="17583634"/>
    <n v="58940960.173817374"/>
    <n v="0"/>
    <n v="19343931.793179318"/>
    <s v="Kings Road Entertainment"/>
    <n v="112"/>
  </r>
  <r>
    <s v="Wolfen"/>
    <s v="R"/>
    <s v="Horror"/>
    <x v="1"/>
    <n v="90.9"/>
    <s v="July 24, 1981 (United States)"/>
    <x v="21"/>
    <n v="9400"/>
    <s v="Michael Wadleigh"/>
    <s v="Whitley Strieber"/>
    <s v="Albert Finney"/>
    <s v="United States"/>
    <n v="17000000"/>
    <n v="10626725"/>
    <n v="35621156.298129804"/>
    <n v="62.510147058823527"/>
    <n v="11690566.556655666"/>
    <s v="Orion Pictures"/>
    <n v="115"/>
  </r>
  <r>
    <s v="Student Bodies"/>
    <s v="R"/>
    <s v="Comedy"/>
    <x v="1"/>
    <n v="90.9"/>
    <s v="August 7, 1981 (United States)"/>
    <x v="30"/>
    <n v="4400"/>
    <s v="Mickey Rose"/>
    <s v="Mickey Rose"/>
    <s v="Kristen Riter"/>
    <s v="United States"/>
    <n v="0"/>
    <n v="5165432"/>
    <n v="17314709.905390538"/>
    <n v="0"/>
    <n v="5682543.454345434"/>
    <s v="Allen Smithee Classic Films"/>
    <n v="86"/>
  </r>
  <r>
    <s v="Prince of the City"/>
    <s v="R"/>
    <s v="Crime"/>
    <x v="1"/>
    <n v="90.9"/>
    <s v="August 26, 1981 (United States)"/>
    <x v="24"/>
    <n v="7600"/>
    <s v="Sidney Lumet"/>
    <s v="Jay Presson Allen"/>
    <s v="Treat Williams"/>
    <s v="United States"/>
    <n v="8600000"/>
    <n v="8124257"/>
    <n v="27232795.466446642"/>
    <n v="94.46810465116279"/>
    <n v="8937576.4576457646"/>
    <s v="Orion Pictures"/>
    <n v="167"/>
  </r>
  <r>
    <s v="The Hand"/>
    <s v="R"/>
    <s v="Drama"/>
    <x v="1"/>
    <n v="90.9"/>
    <s v="April 24, 1981 (United States)"/>
    <x v="30"/>
    <n v="5700"/>
    <s v="Oliver Stone"/>
    <s v="Marc Brandel"/>
    <s v="Michael Caine"/>
    <s v="United States"/>
    <n v="0"/>
    <n v="2447576"/>
    <n v="8204360.9152915282"/>
    <n v="0"/>
    <n v="2692602.8602860286"/>
    <s v="Orion Pictures"/>
    <n v="104"/>
  </r>
  <r>
    <s v="Continental Divide"/>
    <s v="PG"/>
    <s v="Comedy"/>
    <x v="1"/>
    <n v="90.9"/>
    <s v="September 18, 1981 (United States)"/>
    <x v="19"/>
    <n v="4800"/>
    <s v="Michael Apted"/>
    <s v="Lawrence Kasdan"/>
    <s v="John Belushi"/>
    <s v="United States"/>
    <n v="0"/>
    <n v="15578237"/>
    <n v="52218798.832783274"/>
    <n v="0"/>
    <n v="17137774.477447744"/>
    <s v="Universal Pictures"/>
    <n v="103"/>
  </r>
  <r>
    <s v="Diva"/>
    <s v="R"/>
    <s v="Music"/>
    <x v="1"/>
    <n v="90.9"/>
    <s v="April 23, 1982 (United States)"/>
    <x v="13"/>
    <n v="12000"/>
    <s v="Jean-Jacques Beineix"/>
    <s v="Daniel Odier"/>
    <s v="Wilhelmenia Fernandez"/>
    <s v="France"/>
    <n v="0"/>
    <n v="110014"/>
    <n v="368770.80088008795"/>
    <n v="0"/>
    <n v="121027.50275027502"/>
    <s v="Les Films Galaxie"/>
    <n v="117"/>
  </r>
  <r>
    <s v="Venom"/>
    <s v="R"/>
    <s v="Horror"/>
    <x v="1"/>
    <n v="90.9"/>
    <s v="January 29, 1982 (United States)"/>
    <x v="1"/>
    <n v="2600"/>
    <s v="Piers Haggard"/>
    <s v="Alan Scholefield"/>
    <s v="Klaus Kinski"/>
    <s v="United Kingdom"/>
    <n v="0"/>
    <n v="5229643"/>
    <n v="17529947.437843781"/>
    <n v="0"/>
    <n v="5753182.6182618262"/>
    <s v="Morison Film Group"/>
    <n v="92"/>
  </r>
  <r>
    <s v="Fort Apache the Bronx"/>
    <s v="R"/>
    <s v="Crime"/>
    <x v="1"/>
    <n v="90.9"/>
    <s v="February 6, 1981 (United States)"/>
    <x v="17"/>
    <n v="5800"/>
    <s v="Daniel Petrie"/>
    <s v="Heywood Gould"/>
    <s v="Paul Newman"/>
    <s v="United States"/>
    <n v="0"/>
    <n v="29200000"/>
    <n v="97879427.942794263"/>
    <n v="0"/>
    <n v="32123212.321232121"/>
    <s v="Time Life Films"/>
    <n v="125"/>
  </r>
  <r>
    <s v="Eyes of a Stranger"/>
    <s v="R"/>
    <s v="Horror"/>
    <x v="1"/>
    <n v="90.9"/>
    <s v="March 27, 1981 (United States)"/>
    <x v="22"/>
    <n v="2400"/>
    <s v="Ken Wiederhorn"/>
    <s v="Ron Kurz"/>
    <s v="Lauren Tewes"/>
    <s v="United States"/>
    <n v="800000"/>
    <n v="1118634"/>
    <n v="3749700.5478547849"/>
    <n v="139.82925"/>
    <n v="1230620.4620462046"/>
    <s v="Georgetown Productions Inc."/>
    <n v="84"/>
  </r>
  <r>
    <s v="Zorro: The Gay Blade"/>
    <s v="PG"/>
    <s v="Action"/>
    <x v="1"/>
    <n v="90.9"/>
    <s v="July 17, 1981 (United States)"/>
    <x v="19"/>
    <n v="4100"/>
    <s v="Peter Medak"/>
    <s v="Hal Dresner"/>
    <s v="George Hamilton"/>
    <s v="United States"/>
    <n v="0"/>
    <n v="0"/>
    <n v="0"/>
    <n v="0"/>
    <n v="0"/>
    <s v="Melvin Simon Productions"/>
    <n v="93"/>
  </r>
  <r>
    <s v="Under the Rainbow"/>
    <s v="PG"/>
    <s v="Comedy"/>
    <x v="1"/>
    <n v="90.9"/>
    <s v="July 31, 1981 (United States)"/>
    <x v="20"/>
    <n v="2600"/>
    <s v="Steve Rash"/>
    <s v="Fred Bauer"/>
    <s v="Chevy Chase"/>
    <s v="United States"/>
    <n v="20000000"/>
    <n v="18826490"/>
    <n v="63107057.238723867"/>
    <n v="94.132450000000006"/>
    <n v="20711210.121012099"/>
    <s v="Innovisions"/>
    <n v="98"/>
  </r>
  <r>
    <s v="Carbon Copy"/>
    <s v="PG"/>
    <s v="Comedy"/>
    <x v="1"/>
    <n v="90.9"/>
    <s v="September 25, 1981 (United States)"/>
    <x v="41"/>
    <n v="2600"/>
    <s v="Michael Schultz"/>
    <s v="Stanley Shapiro"/>
    <s v="George Segal"/>
    <s v="United States"/>
    <n v="6000000"/>
    <n v="9566593"/>
    <n v="32067556.513751369"/>
    <n v="159.44321666666667"/>
    <n v="10524304.730473047"/>
    <s v="DeHaven/Shapiro Productions"/>
    <n v="92"/>
  </r>
  <r>
    <s v="The Incredible Shrinking Woman"/>
    <s v="PG"/>
    <s v="Comedy"/>
    <x v="1"/>
    <n v="90.9"/>
    <s v="January 30, 1981 (United States)"/>
    <x v="30"/>
    <n v="4500"/>
    <s v="Joel Schumacher"/>
    <s v="Richard Matheson"/>
    <s v="Lily Tomlin"/>
    <s v="United States"/>
    <n v="0"/>
    <n v="20259961"/>
    <n v="67912102.493949383"/>
    <n v="0"/>
    <n v="22288185.918591857"/>
    <s v="Lija Productions"/>
    <n v="88"/>
  </r>
  <r>
    <s v="The Night the Lights Went Out in Georgia"/>
    <s v="PG"/>
    <s v="Drama"/>
    <x v="1"/>
    <n v="90.9"/>
    <s v="June 5, 1981 (United States)"/>
    <x v="22"/>
    <n v="891"/>
    <s v="Ron Maxwell"/>
    <s v="Bob Bonney"/>
    <s v="Kristy McNichol"/>
    <s v="United States"/>
    <n v="0"/>
    <n v="14923752"/>
    <n v="50024942.072607256"/>
    <n v="0"/>
    <n v="16417768.976897689"/>
    <s v="Viacom Enterprises"/>
    <n v="112"/>
  </r>
  <r>
    <s v="Quartet"/>
    <s v="R"/>
    <s v="Drama"/>
    <x v="1"/>
    <n v="90.9"/>
    <s v="October 25, 1981 (United States)"/>
    <x v="21"/>
    <n v="1300"/>
    <s v="James Ivory"/>
    <s v="Jean Rhys"/>
    <s v="Isabelle Adjani"/>
    <s v="United Kingdom"/>
    <n v="0"/>
    <n v="12042"/>
    <n v="40365.207920792076"/>
    <n v="0"/>
    <n v="13247.524752475247"/>
    <s v="Merchant Ivory Productions"/>
    <n v="101"/>
  </r>
  <r>
    <s v="Graduation Day"/>
    <s v="R"/>
    <s v="Horror"/>
    <x v="1"/>
    <n v="90.9"/>
    <s v="May 1, 1981 (United States)"/>
    <x v="38"/>
    <n v="3600"/>
    <s v="Herb Freed"/>
    <s v="Anne Marisse"/>
    <s v="Christopher George"/>
    <s v="United States"/>
    <n v="250000"/>
    <n v="0"/>
    <n v="0"/>
    <n v="0"/>
    <n v="0"/>
    <s v="Baughn/Freed Productions"/>
    <n v="96"/>
  </r>
  <r>
    <s v="Modern Problems"/>
    <s v="PG"/>
    <s v="Comedy"/>
    <x v="1"/>
    <n v="90.9"/>
    <s v="December 25, 1981 (United States)"/>
    <x v="27"/>
    <n v="4900"/>
    <s v="Ken Shapiro"/>
    <s v="Ken Shapiro"/>
    <s v="Chevy Chase"/>
    <s v="United States"/>
    <n v="8000000"/>
    <n v="26154211"/>
    <n v="87669835.992299214"/>
    <n v="326.9276375"/>
    <n v="28772509.350935094"/>
    <s v="Twentieth Century Fox"/>
    <n v="93"/>
  </r>
  <r>
    <s v="Pennies from Heaven"/>
    <s v="R"/>
    <s v="Drama"/>
    <x v="1"/>
    <n v="90.9"/>
    <s v="January 1, 1982 (United States)"/>
    <x v="16"/>
    <n v="5300"/>
    <s v="Herbert Ross"/>
    <s v="Dennis Potter"/>
    <s v="Steve Martin"/>
    <s v="United States"/>
    <n v="22000000"/>
    <n v="9171289"/>
    <n v="30742483.589658961"/>
    <n v="41.687677272727278"/>
    <n v="10089426.842684269"/>
    <s v="Metro-Goldwyn-Mayer (MGM)"/>
    <n v="108"/>
  </r>
  <r>
    <s v="American Pop"/>
    <s v="R"/>
    <s v="Animation"/>
    <x v="1"/>
    <n v="90.9"/>
    <s v="February 13, 1981 (United States)"/>
    <x v="13"/>
    <n v="4400"/>
    <s v="Ralph Bakshi"/>
    <s v="Ronni Kern"/>
    <s v="Mews Small"/>
    <s v="United States"/>
    <n v="1500000"/>
    <n v="0"/>
    <n v="0"/>
    <n v="0"/>
    <n v="0"/>
    <s v="Bakshi Productions"/>
    <n v="96"/>
  </r>
  <r>
    <s v="The Legend of the Lone Ranger"/>
    <s v="PG"/>
    <s v="Action"/>
    <x v="1"/>
    <n v="90.9"/>
    <s v="May 22, 1981 (United States)"/>
    <x v="27"/>
    <n v="2000"/>
    <s v="William A. Fraker"/>
    <s v="Ivan Goff"/>
    <s v="Klinton Spilsbury"/>
    <s v="United States"/>
    <n v="18000000"/>
    <n v="12617845"/>
    <n v="42295460.632563248"/>
    <n v="70.099138888888888"/>
    <n v="13881017.601760175"/>
    <s v="Eaves Movie Ranch"/>
    <n v="98"/>
  </r>
  <r>
    <s v="Sphinx"/>
    <s v="PG"/>
    <s v="Adventure"/>
    <x v="1"/>
    <n v="90.9"/>
    <s v="February 11, 1981 (United States)"/>
    <x v="33"/>
    <n v="1300"/>
    <s v="Franklin J. Schaffner"/>
    <s v="John Byrum"/>
    <s v="Lesley-Anne Down"/>
    <s v="United Kingdom"/>
    <n v="14000000"/>
    <n v="2022771"/>
    <n v="6780399.6006600652"/>
    <n v="14.448364285714286"/>
    <n v="2225270.6270627063"/>
    <s v="Orion Pictures"/>
    <n v="118"/>
  </r>
  <r>
    <s v="Night School"/>
    <s v="R"/>
    <s v="Horror"/>
    <x v="1"/>
    <n v="90.9"/>
    <s v="September 11, 1981 (United States)"/>
    <x v="41"/>
    <n v="2400"/>
    <s v="Ken Hughes"/>
    <s v="Ruth Avergon"/>
    <s v="Leonard Mann"/>
    <s v="United States"/>
    <n v="0"/>
    <n v="1169875"/>
    <n v="3921462.1837183712"/>
    <n v="0"/>
    <n v="1286991.199119912"/>
    <s v="Lorimar Productions"/>
    <n v="88"/>
  </r>
  <r>
    <s v="An Eye for an Eye"/>
    <s v="R"/>
    <s v="Action"/>
    <x v="1"/>
    <n v="90.9"/>
    <s v="August 14, 1981 (United States)"/>
    <x v="30"/>
    <n v="3600"/>
    <s v="Steve Carver"/>
    <s v="James Bruner"/>
    <s v="Chuck Norris"/>
    <s v="United States"/>
    <n v="3800000"/>
    <n v="0"/>
    <n v="0"/>
    <n v="0"/>
    <n v="0"/>
    <s v="Adams Apple Film Company"/>
    <n v="106"/>
  </r>
  <r>
    <s v="Zoot Suit"/>
    <s v="R"/>
    <s v="Drama"/>
    <x v="1"/>
    <n v="90.9"/>
    <s v="January 1, 1982 (United States)"/>
    <x v="8"/>
    <n v="1100"/>
    <s v="Luis Valdez"/>
    <s v="Luis Valdez"/>
    <s v="Daniel Valdez"/>
    <s v="United States"/>
    <n v="2700000"/>
    <n v="3256082"/>
    <n v="10914501.489548953"/>
    <n v="120.59562962962961"/>
    <n v="3582048.4048404838"/>
    <s v="Universal Pictures"/>
    <n v="103"/>
  </r>
  <r>
    <s v="Rich and Famous"/>
    <s v="R"/>
    <s v="Drama"/>
    <x v="1"/>
    <n v="90.9"/>
    <s v="October 9, 1981 (United States)"/>
    <x v="23"/>
    <n v="1600"/>
    <s v="George Cukor"/>
    <s v="Gerald Ayres"/>
    <s v="Jacqueline Bisset"/>
    <s v="United States"/>
    <n v="0"/>
    <n v="14492125"/>
    <n v="48578113.173817374"/>
    <n v="0"/>
    <n v="15942931.793179318"/>
    <s v="Jaquet"/>
    <n v="117"/>
  </r>
  <r>
    <s v="Buddy Buddy"/>
    <s v="R"/>
    <s v="Comedy"/>
    <x v="1"/>
    <n v="90.9"/>
    <s v="December 11, 1981 (United States)"/>
    <x v="16"/>
    <n v="4500"/>
    <s v="Billy Wilder"/>
    <s v="Francis Veber"/>
    <s v="Jack Lemmon"/>
    <s v="United States"/>
    <n v="10000000"/>
    <n v="7258543"/>
    <n v="24330891.662266225"/>
    <n v="72.585430000000002"/>
    <n v="7985195.8195819575"/>
    <s v="Heron Productions"/>
    <n v="96"/>
  </r>
  <r>
    <s v="Bustin' Loose"/>
    <s v="R"/>
    <s v="Comedy"/>
    <x v="1"/>
    <n v="90.9"/>
    <s v="May 22, 1981 (United States)"/>
    <x v="10"/>
    <n v="2900"/>
    <s v="Oz Scott"/>
    <s v="Lonne Elder III"/>
    <s v="Richard Pryor"/>
    <s v="United States"/>
    <n v="11000000"/>
    <n v="31261269"/>
    <n v="104788874.19471946"/>
    <n v="284.19335454545455"/>
    <n v="34390834.98349835"/>
    <s v="Universal Pictures"/>
    <n v="94"/>
  </r>
  <r>
    <s v="Modern Romance"/>
    <s v="R"/>
    <s v="Comedy"/>
    <x v="1"/>
    <n v="90.9"/>
    <s v="March 13, 1981 (United States)"/>
    <x v="9"/>
    <n v="3600"/>
    <s v="Albert Brooks"/>
    <s v="Albert Brooks"/>
    <s v="Albert Brooks"/>
    <s v="United States"/>
    <n v="0"/>
    <n v="2863642"/>
    <n v="9599028.7942794263"/>
    <n v="0"/>
    <n v="3150321.2321232124"/>
    <s v="Columbia Pictures"/>
    <n v="93"/>
  </r>
  <r>
    <s v="Heartbeeps"/>
    <s v="PG"/>
    <s v="Comedy"/>
    <x v="1"/>
    <n v="90.9"/>
    <s v="December 18, 1981 (United States)"/>
    <x v="36"/>
    <n v="1300"/>
    <s v="Allan Arkush"/>
    <s v="John Hill"/>
    <s v="Andy Kaufman"/>
    <s v="United States"/>
    <n v="12000000"/>
    <n v="2154696"/>
    <n v="7222616.8448844878"/>
    <n v="17.9558"/>
    <n v="2370402.6402640264"/>
    <s v="Universal Pictures"/>
    <n v="78"/>
  </r>
  <r>
    <s v="Back Roads"/>
    <s v="R"/>
    <s v="Adventure"/>
    <x v="1"/>
    <n v="90.9"/>
    <s v="March 13, 1981 (United States)"/>
    <x v="41"/>
    <n v="829"/>
    <s v="Martin Ritt"/>
    <s v="Gary DeVore"/>
    <s v="Sally Field"/>
    <s v="United States"/>
    <n v="0"/>
    <n v="11809387"/>
    <n v="39585480.955995597"/>
    <n v="0"/>
    <n v="12991624.862486249"/>
    <s v="CBS Theatrical Films"/>
    <n v="94"/>
  </r>
  <r>
    <s v="Take This Job and Shove It"/>
    <s v="PG"/>
    <s v="Comedy"/>
    <x v="1"/>
    <n v="90.9"/>
    <s v="May 15, 1981 (United States)"/>
    <x v="18"/>
    <n v="761"/>
    <s v="Gus Trikonis"/>
    <s v="Barry Schneider"/>
    <s v="Robert Hays"/>
    <s v="United States"/>
    <n v="3500000"/>
    <n v="17569027"/>
    <n v="58891996.995599553"/>
    <n v="501.97219999999999"/>
    <n v="19327862.486248624"/>
    <s v="Cinema Group Ventures"/>
    <n v="100"/>
  </r>
  <r>
    <s v="Raggedy Man"/>
    <s v="R"/>
    <s v="Drama"/>
    <x v="1"/>
    <n v="90.9"/>
    <s v="September 18, 1981 (United States)"/>
    <x v="8"/>
    <n v="1400"/>
    <s v="Jack Fisk"/>
    <s v="William D. Wittliff"/>
    <s v="Sissy Spacek"/>
    <s v="United States"/>
    <n v="0"/>
    <n v="1976198"/>
    <n v="6624285.2651265115"/>
    <n v="0"/>
    <n v="2174035.203520352"/>
    <s v="Universal Pictures"/>
    <n v="94"/>
  </r>
  <r>
    <s v="Whose Life Is It Anyway?"/>
    <s v="R"/>
    <s v="Comedy"/>
    <x v="1"/>
    <n v="90.9"/>
    <s v="January 22, 1982 (United States)"/>
    <x v="4"/>
    <n v="2700"/>
    <s v="John Badham"/>
    <s v="Brian Clark"/>
    <s v="Richard Dreyfuss"/>
    <s v="United States"/>
    <n v="13000000"/>
    <n v="8206145"/>
    <n v="27507286.925192516"/>
    <n v="63.124192307692304"/>
    <n v="9027662.2662266232"/>
    <s v="Metro-Goldwyn-Mayer (MGM)"/>
    <n v="119"/>
  </r>
  <r>
    <s v="Inchon"/>
    <s v="PG"/>
    <s v="Drama"/>
    <x v="1"/>
    <n v="90.9"/>
    <s v="September 17, 1982 (United States)"/>
    <x v="42"/>
    <n v="659"/>
    <s v="Terence Young"/>
    <s v="Robin Moore"/>
    <s v="Laurence Olivier"/>
    <s v="South Korea"/>
    <n v="46000000"/>
    <n v="5200986"/>
    <n v="17433888.165016498"/>
    <n v="11.306491304347826"/>
    <n v="5721656.7656765673"/>
    <s v="One Way Productions"/>
    <n v="140"/>
  </r>
  <r>
    <s v="All Night Long"/>
    <s v="R"/>
    <s v="Comedy"/>
    <x v="1"/>
    <n v="90.9"/>
    <s v="March 6, 1981 (United States)"/>
    <x v="30"/>
    <n v="1700"/>
    <s v="Jean-Claude Tramont"/>
    <s v="W.D. Richter"/>
    <s v="Gene Hackman"/>
    <s v="United States"/>
    <n v="14000000"/>
    <n v="4454295"/>
    <n v="14930953.646864684"/>
    <n v="31.816392857142855"/>
    <n v="4900214.5214521447"/>
    <s v="Universal Pictures"/>
    <n v="87"/>
  </r>
  <r>
    <s v="The Pursuit of D.B. Cooper"/>
    <s v="PG"/>
    <s v="Adventure"/>
    <x v="1"/>
    <n v="90.9"/>
    <s v="November 13, 1981 (United States)"/>
    <x v="41"/>
    <n v="1100"/>
    <s v="Roger Spottiswoode"/>
    <s v="J.D. Reed"/>
    <s v="Robert Duvall"/>
    <s v="United States"/>
    <n v="12000000"/>
    <n v="3702028"/>
    <n v="12409328.180418041"/>
    <n v="30.850233333333332"/>
    <n v="4072638.0638063806"/>
    <s v="PolyGram Pictures"/>
    <n v="100"/>
  </r>
  <r>
    <s v="Rollover"/>
    <s v="R"/>
    <s v="Drama"/>
    <x v="1"/>
    <n v="90.9"/>
    <s v="December 11, 1981 (United States)"/>
    <x v="20"/>
    <n v="1100"/>
    <s v="Alan J. Pakula"/>
    <s v="Howard Kohn"/>
    <s v="Jane Fonda"/>
    <s v="United States"/>
    <n v="16000000"/>
    <n v="10851261"/>
    <n v="36373808.874587454"/>
    <n v="67.820381249999997"/>
    <n v="11937580.858085807"/>
    <s v="IPC Films"/>
    <n v="116"/>
  </r>
  <r>
    <s v="Only When I Laugh"/>
    <s v="R"/>
    <s v="Comedy"/>
    <x v="1"/>
    <n v="90.9"/>
    <s v="September 25, 1981 (United States)"/>
    <x v="16"/>
    <n v="1300"/>
    <s v="Glenn Jordan"/>
    <s v="Neil Simon"/>
    <s v="Marsha Mason"/>
    <s v="United States"/>
    <n v="0"/>
    <n v="25524778"/>
    <n v="85559954.418041795"/>
    <n v="0"/>
    <n v="28080063.806380637"/>
    <s v="Columbia Pictures"/>
    <n v="120"/>
  </r>
  <r>
    <s v="Honky Tonk Freeway"/>
    <s v="PG"/>
    <s v="Action"/>
    <x v="1"/>
    <n v="90.9"/>
    <s v="August 21, 1981 (United States)"/>
    <x v="33"/>
    <n v="928"/>
    <s v="John Schlesinger"/>
    <s v="Edward Clinton"/>
    <s v="David Rasche"/>
    <s v="United States"/>
    <n v="24000000"/>
    <n v="2004742"/>
    <n v="6719965.7579757962"/>
    <n v="8.3530916666666659"/>
    <n v="2205436.7436743672"/>
    <s v="EMI Films"/>
    <n v="107"/>
  </r>
  <r>
    <s v="Paternity"/>
    <s v="PG"/>
    <s v="Comedy"/>
    <x v="1"/>
    <n v="90.9"/>
    <s v="October 2, 1981 (United States)"/>
    <x v="38"/>
    <n v="920"/>
    <s v="David Steinberg"/>
    <s v="Charlie Peters"/>
    <s v="Burt Reynolds"/>
    <s v="United States"/>
    <n v="0"/>
    <n v="18838812"/>
    <n v="63148361.016501643"/>
    <n v="0"/>
    <n v="20724765.676567655"/>
    <s v="Paramount Pictures"/>
    <n v="94"/>
  </r>
  <r>
    <s v="King of the Mountain"/>
    <s v="PG"/>
    <s v="Action"/>
    <x v="1"/>
    <n v="90.9"/>
    <s v="May 1, 1981 (United States)"/>
    <x v="30"/>
    <n v="384"/>
    <s v="Noel Nosseck"/>
    <s v="David Barry"/>
    <s v="Harry Hamlin"/>
    <s v="United States"/>
    <n v="2000000"/>
    <n v="1791147"/>
    <n v="6003987.7986798668"/>
    <n v="89.55735"/>
    <n v="1970458.7458745874"/>
    <s v="PolyGram Pictures"/>
    <n v="90"/>
  </r>
  <r>
    <s v="Scream"/>
    <s v="R"/>
    <s v="Horror"/>
    <x v="1"/>
    <n v="90.9"/>
    <s v="January 1, 1981 (United States)"/>
    <x v="43"/>
    <n v="674"/>
    <s v="Byron Quisenberry"/>
    <s v="Byron Quisenberry"/>
    <s v="Pepper Martin"/>
    <s v="United States"/>
    <n v="0"/>
    <n v="0"/>
    <n v="0"/>
    <n v="0"/>
    <n v="0"/>
    <s v="Calendar International Pictures"/>
    <n v="82"/>
  </r>
  <r>
    <s v="The Devil and Max Devlin"/>
    <s v="PG"/>
    <s v="Comedy"/>
    <x v="1"/>
    <n v="90.9"/>
    <s v="March 6, 1981 (United States)"/>
    <x v="18"/>
    <n v="1200"/>
    <s v="Steven Hilliard Stern"/>
    <s v="Mary Rodgers"/>
    <s v="Elliott Gould"/>
    <s v="United States"/>
    <n v="0"/>
    <n v="16000000"/>
    <n v="53632563.256325625"/>
    <n v="0"/>
    <n v="17601760.176017601"/>
    <s v="Walt Disney Productions"/>
    <n v="96"/>
  </r>
  <r>
    <s v="The Amateur"/>
    <s v="R"/>
    <s v="Crime"/>
    <x v="1"/>
    <n v="90.9"/>
    <s v="February 12, 1982 (United States)"/>
    <x v="1"/>
    <n v="782"/>
    <s v="Charles Jarrott"/>
    <s v="Robert Littell"/>
    <s v="John Savage"/>
    <s v="Canada"/>
    <n v="0"/>
    <n v="6892098"/>
    <n v="23102555.122112207"/>
    <n v="0"/>
    <n v="7582066.0066006603"/>
    <s v="Balkan Productions"/>
    <n v="112"/>
  </r>
  <r>
    <s v="Longshot"/>
    <s v="TV-PG"/>
    <s v="Comedy"/>
    <x v="1"/>
    <n v="90.9"/>
    <s v="1981 (United States)"/>
    <x v="27"/>
    <n v="101"/>
    <s v="E.W. Swackhamer"/>
    <s v="Barry Rosen"/>
    <s v="Leif Garrett"/>
    <s v="United States"/>
    <n v="0"/>
    <n v="0"/>
    <n v="0"/>
    <n v="0"/>
    <n v="0"/>
    <s v="Greentree"/>
    <n v="100"/>
  </r>
  <r>
    <s v="Comin' at Ya!"/>
    <s v="R"/>
    <s v="Western"/>
    <x v="1"/>
    <n v="90.9"/>
    <s v="July 24, 1981 (United States)"/>
    <x v="27"/>
    <n v="499"/>
    <s v="Ferdinando Baldi"/>
    <s v="Wolfe Lowenthal"/>
    <s v="Tony Anthony"/>
    <s v="Italy"/>
    <n v="0"/>
    <n v="12000000"/>
    <n v="40224422.442244217"/>
    <n v="0"/>
    <n v="13201320.132013202"/>
    <s v="Lupo-Anthony-Quintano Productions"/>
    <n v="91"/>
  </r>
  <r>
    <s v="Le Pont du Nord"/>
    <s v="Not Rated"/>
    <s v="Adventure"/>
    <x v="1"/>
    <n v="90.9"/>
    <s v="March 24, 1982 (France)"/>
    <x v="15"/>
    <n v="1100"/>
    <s v="Jacques Rivette"/>
    <s v="Bulle Ogier"/>
    <s v="Bulle Ogier"/>
    <s v="France"/>
    <n v="0"/>
    <n v="17110"/>
    <n v="57353.322332233212"/>
    <n v="0"/>
    <n v="18822.882288228822"/>
    <s v="Les Films du Losange"/>
    <n v="129"/>
  </r>
  <r>
    <s v="Silence of the North"/>
    <s v="PG"/>
    <s v="Drama"/>
    <x v="1"/>
    <n v="90.9"/>
    <s v="October 23, 1981 (Canada)"/>
    <x v="21"/>
    <n v="228"/>
    <s v="Allan King"/>
    <s v="Olive Frederickson"/>
    <s v="Ellen Burstyn"/>
    <s v="Canada"/>
    <n v="0"/>
    <n v="1622898"/>
    <n v="5440011.2277227715"/>
    <n v="0"/>
    <n v="1785366.3366336634"/>
    <s v="Universal Pictures"/>
    <n v="94"/>
  </r>
  <r>
    <s v="Fast Times at Ridgemont High"/>
    <s v="R"/>
    <s v="Comedy"/>
    <x v="2"/>
    <n v="96.5"/>
    <s v="August 13, 1982 (United States)"/>
    <x v="13"/>
    <n v="98000"/>
    <s v="Amy Heckerling"/>
    <s v="Cameron Crowe"/>
    <s v="Sean Penn"/>
    <s v="United States"/>
    <n v="4500000"/>
    <n v="27092880"/>
    <n v="85546119.54404144"/>
    <n v="602.06400000000008"/>
    <n v="28075523.316062178"/>
    <s v="Universal Pictures"/>
    <n v="90"/>
  </r>
  <r>
    <s v="Blade Runner"/>
    <s v="R"/>
    <s v="Action"/>
    <x v="2"/>
    <n v="96.5"/>
    <s v="June 25, 1982 (United States)"/>
    <x v="31"/>
    <n v="710000"/>
    <s v="Ridley Scott"/>
    <s v="Hampton Fancher"/>
    <s v="Harrison Ford"/>
    <s v="United States"/>
    <n v="28000000"/>
    <n v="41676878"/>
    <n v="131595282.14093263"/>
    <n v="148.84599285714287"/>
    <n v="43188474.611398965"/>
    <s v="The Ladd Company"/>
    <n v="117"/>
  </r>
  <r>
    <s v="The Thing"/>
    <s v="R"/>
    <s v="Horror"/>
    <x v="2"/>
    <n v="96.5"/>
    <s v="June 25, 1982 (United States)"/>
    <x v="31"/>
    <n v="382000"/>
    <s v="John Carpenter"/>
    <s v="Bill Lancaster"/>
    <s v="Kurt Russell"/>
    <s v="United States"/>
    <n v="15000000"/>
    <n v="19632053"/>
    <n v="61988461.648704655"/>
    <n v="130.88035333333335"/>
    <n v="20344096.373056997"/>
    <s v="Universal Pictures"/>
    <n v="109"/>
  </r>
  <r>
    <s v="Conan the Barbarian"/>
    <s v="R"/>
    <s v="Action"/>
    <x v="2"/>
    <n v="96.5"/>
    <s v="May 14, 1982 (United States)"/>
    <x v="15"/>
    <n v="141000"/>
    <s v="John Milius"/>
    <s v="Robert E. Howard"/>
    <s v="Arnold Schwarzenegger"/>
    <s v="United States"/>
    <n v="20000000"/>
    <n v="68851475"/>
    <n v="217399424.17098445"/>
    <n v="344.25737500000002"/>
    <n v="71348678.756476685"/>
    <s v="Universal Pictures"/>
    <n v="129"/>
  </r>
  <r>
    <s v="E.T. the Extra-Terrestrial"/>
    <s v="PG"/>
    <s v="Family"/>
    <x v="2"/>
    <n v="96.5"/>
    <s v="June 11, 1982 (United States)"/>
    <x v="40"/>
    <n v="381000"/>
    <s v="Steven Spielberg"/>
    <s v="Melissa Mathison"/>
    <s v="Henry Thomas"/>
    <s v="United States"/>
    <n v="10500000"/>
    <n v="792910554"/>
    <n v="2503625345.1170983"/>
    <n v="7551.5290857142854"/>
    <n v="821668967.87564766"/>
    <s v="Universal Pictures"/>
    <n v="115"/>
  </r>
  <r>
    <s v="First Blood"/>
    <s v="R"/>
    <s v="Action"/>
    <x v="2"/>
    <n v="96.5"/>
    <s v="October 22, 1982 (United States)"/>
    <x v="3"/>
    <n v="234000"/>
    <s v="Ted Kotcheff"/>
    <s v="David Morrell"/>
    <s v="Sylvester Stallone"/>
    <s v="United States"/>
    <n v="15000000"/>
    <n v="125212904"/>
    <n v="395361366.30880827"/>
    <n v="834.75269333333324"/>
    <n v="129754304.66321243"/>
    <s v="Anabasis N.V."/>
    <n v="93"/>
  </r>
  <r>
    <s v="An Officer and a Gentleman"/>
    <s v="R"/>
    <s v="Drama"/>
    <x v="2"/>
    <n v="96.5"/>
    <s v="August 13, 1982 (United States)"/>
    <x v="9"/>
    <n v="52000"/>
    <s v="Taylor Hackford"/>
    <s v="Douglas Day Stewart"/>
    <s v="Richard Gere"/>
    <s v="United States"/>
    <n v="7500000"/>
    <n v="129795554"/>
    <n v="409831143.04455954"/>
    <n v="1730.6073866666666"/>
    <n v="134503164.76683939"/>
    <s v="Lorimar Film Entertainment"/>
    <n v="124"/>
  </r>
  <r>
    <s v="Grease 2"/>
    <s v="PG"/>
    <s v="Comedy"/>
    <x v="2"/>
    <n v="96.5"/>
    <s v="June 11, 1982 (United States)"/>
    <x v="44"/>
    <n v="34000"/>
    <s v="Patricia Birch"/>
    <s v="Ken Finkleman"/>
    <s v="Michelle Pfeiffer"/>
    <s v="United States"/>
    <n v="13200000"/>
    <n v="15171476"/>
    <n v="47904131.991709843"/>
    <n v="114.93542424242425"/>
    <n v="15721736.787564768"/>
    <s v="Paramount Pictures"/>
    <n v="115"/>
  </r>
  <r>
    <s v="Annie"/>
    <s v="PG"/>
    <s v="Comedy"/>
    <x v="2"/>
    <n v="96.5"/>
    <s v="June 18, 1982 (United States)"/>
    <x v="14"/>
    <n v="41000"/>
    <s v="John Huston"/>
    <s v="Carol Sobieski"/>
    <s v="Aileen Quinn"/>
    <s v="United States"/>
    <n v="50000000"/>
    <n v="57063861"/>
    <n v="180179880.27668393"/>
    <n v="114.12772200000001"/>
    <n v="59133534.715025909"/>
    <s v="Columbia Pictures"/>
    <n v="127"/>
  </r>
  <r>
    <s v="Poltergeist"/>
    <s v="PG"/>
    <s v="Horror"/>
    <x v="2"/>
    <n v="96.5"/>
    <s v="June 4, 1982 (United States)"/>
    <x v="4"/>
    <n v="148000"/>
    <s v="Tobe Hooper"/>
    <s v="Steven Spielberg"/>
    <s v="JoBeth Williams"/>
    <s v="United States"/>
    <n v="10700000"/>
    <n v="77142388"/>
    <n v="243578089.36373055"/>
    <n v="720.95689719626171"/>
    <n v="79940298.44559586"/>
    <s v="Metro-Goldwyn-Mayer (MGM)"/>
    <n v="114"/>
  </r>
  <r>
    <s v="48 Hrs."/>
    <s v="R"/>
    <s v="Action"/>
    <x v="2"/>
    <n v="96.5"/>
    <s v="December 8, 1982 (United States)"/>
    <x v="15"/>
    <n v="73000"/>
    <s v="Walter Hill"/>
    <s v="Roger Spottiswoode"/>
    <s v="Nick Nolte"/>
    <s v="United States"/>
    <n v="12000000"/>
    <n v="78868508"/>
    <n v="249028335.62279791"/>
    <n v="657.23756666666668"/>
    <n v="81729023.834196895"/>
    <s v="Paramount Pictures"/>
    <n v="96"/>
  </r>
  <r>
    <s v="Star Trek II: The Wrath of Khan"/>
    <s v="PG"/>
    <s v="Action"/>
    <x v="2"/>
    <n v="96.5"/>
    <s v="June 4, 1982 (United States)"/>
    <x v="3"/>
    <n v="115000"/>
    <s v="Nicholas Meyer"/>
    <s v="Gene Roddenberry"/>
    <s v="William Shatner"/>
    <s v="United States"/>
    <n v="11200000"/>
    <n v="78912963"/>
    <n v="249168702.86113986"/>
    <n v="704.58002678571427"/>
    <n v="81775091.191709846"/>
    <s v="Paramount Pictures"/>
    <n v="113"/>
  </r>
  <r>
    <s v="Paradise"/>
    <s v="R"/>
    <s v="Adventure"/>
    <x v="2"/>
    <n v="96.5"/>
    <s v="May 7, 1982 (United States)"/>
    <x v="38"/>
    <n v="2500"/>
    <s v="Stuart Gillard"/>
    <s v="Stuart Gillard"/>
    <s v="Willie Aames"/>
    <s v="Canada"/>
    <n v="0"/>
    <n v="5588800"/>
    <n v="17646708.393782381"/>
    <n v="0"/>
    <n v="5791502.5906735752"/>
    <s v="Embassy Pictures"/>
    <n v="100"/>
  </r>
  <r>
    <s v="The Last American Virgin"/>
    <s v="R"/>
    <s v="Comedy"/>
    <x v="2"/>
    <n v="96.5"/>
    <s v="July 30, 1982 (United States)"/>
    <x v="21"/>
    <n v="8100"/>
    <s v="Boaz Davidson"/>
    <s v="Boaz Davidson"/>
    <s v="Lawrence Monoson"/>
    <s v="United States"/>
    <n v="0"/>
    <n v="5829781"/>
    <n v="18407609.022797927"/>
    <n v="0"/>
    <n v="6041223.8341968916"/>
    <s v="Cannon Group"/>
    <n v="92"/>
  </r>
  <r>
    <s v="Sophie's Choice"/>
    <s v="R"/>
    <s v="Drama"/>
    <x v="2"/>
    <n v="96.5"/>
    <s v="March 4, 1983 (United States)"/>
    <x v="37"/>
    <n v="44000"/>
    <s v="Alan J. Pakula"/>
    <s v="William Styron"/>
    <s v="Meryl Streep"/>
    <s v="United Kingdom"/>
    <n v="12000000"/>
    <n v="30036000"/>
    <n v="94839059.06735751"/>
    <n v="250.3"/>
    <n v="31125388.601036269"/>
    <s v="Incorporated Television Company (ITC)"/>
    <n v="150"/>
  </r>
  <r>
    <s v="Gandhi"/>
    <s v="PG"/>
    <s v="Biography"/>
    <x v="2"/>
    <n v="96.5"/>
    <s v="February 25, 1983 (United States)"/>
    <x v="45"/>
    <n v="220000"/>
    <s v="Richard Attenborough"/>
    <s v="John Briley"/>
    <s v="Ben Kingsley"/>
    <s v="United Kingdom"/>
    <n v="22000000"/>
    <n v="52767889"/>
    <n v="166615293.03937823"/>
    <n v="239.85404090909094"/>
    <n v="54681750.259067357"/>
    <s v="International Film Investors"/>
    <n v="191"/>
  </r>
  <r>
    <s v="Tootsie"/>
    <s v="PG"/>
    <s v="Comedy"/>
    <x v="2"/>
    <n v="96.5"/>
    <s v="December 17, 1982 (United States)"/>
    <x v="34"/>
    <n v="100000"/>
    <s v="Sydney Pollack"/>
    <s v="Don McGuire"/>
    <s v="Dustin Hoffman"/>
    <s v="United States"/>
    <n v="21000000"/>
    <n v="177200000"/>
    <n v="559511295.33678758"/>
    <n v="843.80952380952385"/>
    <n v="183626943.00518134"/>
    <s v="Columbia Pictures"/>
    <n v="116"/>
  </r>
  <r>
    <s v="Tron"/>
    <s v="PG"/>
    <s v="Action"/>
    <x v="2"/>
    <n v="96.5"/>
    <s v="July 9, 1982 (United States)"/>
    <x v="8"/>
    <n v="115000"/>
    <s v="Steven Lisberger"/>
    <s v="Steven Lisberger"/>
    <s v="Jeff Bridges"/>
    <s v="United States"/>
    <n v="17000000"/>
    <n v="33000525"/>
    <n v="104199585.15544041"/>
    <n v="194.12073529411765"/>
    <n v="34197435.233160622"/>
    <s v="Walt Disney Productions"/>
    <n v="96"/>
  </r>
  <r>
    <s v="The Secret of NIMH"/>
    <s v="G"/>
    <s v="Animation"/>
    <x v="2"/>
    <n v="96.5"/>
    <s v="July 16, 1982 (United States)"/>
    <x v="37"/>
    <n v="37000"/>
    <s v="Don Bluth"/>
    <s v="Robert C. O'Brien"/>
    <s v="Elizabeth Hartman"/>
    <s v="United States"/>
    <n v="7000000"/>
    <n v="14665733"/>
    <n v="46307241.918134712"/>
    <n v="209.51047142857141"/>
    <n v="15197650.777202073"/>
    <s v="Aurora"/>
    <n v="82"/>
  </r>
  <r>
    <s v="The King of Comedy"/>
    <s v="PG"/>
    <s v="Comedy"/>
    <x v="2"/>
    <n v="96.5"/>
    <s v="February 18, 1983 (Brazil)"/>
    <x v="40"/>
    <n v="94000"/>
    <s v="Martin Scorsese"/>
    <s v="Paul D. Zimmerman"/>
    <s v="Robert De Niro"/>
    <s v="United States"/>
    <n v="20000000"/>
    <n v="2536242"/>
    <n v="8008216.9678756474"/>
    <n v="12.681210000000002"/>
    <n v="2628230.0518134716"/>
    <s v="Embassy International Pictures"/>
    <n v="109"/>
  </r>
  <r>
    <s v="Rocky III"/>
    <s v="PG"/>
    <s v="Drama"/>
    <x v="2"/>
    <n v="96.5"/>
    <s v="May 28, 1982 (United States)"/>
    <x v="8"/>
    <n v="179000"/>
    <s v="Sylvester Stallone"/>
    <s v="Sylvester Stallone"/>
    <s v="Sylvester Stallone"/>
    <s v="United States"/>
    <n v="17000000"/>
    <n v="125052686"/>
    <n v="394855475.89844555"/>
    <n v="735.60403529411769"/>
    <n v="129588275.64766839"/>
    <s v="Chartoff-Winkler Productions"/>
    <n v="99"/>
  </r>
  <r>
    <s v="The Beastmaster"/>
    <s v="PG"/>
    <s v="Action"/>
    <x v="2"/>
    <n v="96.5"/>
    <s v="August 20, 1982 (United States)"/>
    <x v="19"/>
    <n v="22000"/>
    <s v="Don Coscarelli"/>
    <s v="Don Coscarelli"/>
    <s v="Marc Singer"/>
    <s v="United States"/>
    <n v="8000000"/>
    <n v="14056528"/>
    <n v="44383669.239378236"/>
    <n v="175.70660000000001"/>
    <n v="14566350.259067358"/>
    <s v="Leisure Investment Company"/>
    <n v="118"/>
  </r>
  <r>
    <s v="Creepshow"/>
    <s v="R"/>
    <s v="Comedy"/>
    <x v="2"/>
    <n v="96.5"/>
    <s v="November 12, 1982 (United States)"/>
    <x v="15"/>
    <n v="44000"/>
    <s v="George A. Romero"/>
    <s v="Stephen King"/>
    <s v="Hal Holbrook"/>
    <s v="United States"/>
    <n v="8000000"/>
    <n v="21028755"/>
    <n v="66398566.305699475"/>
    <n v="262.85943750000001"/>
    <n v="21791455.958549224"/>
    <s v="United Film Distribution Company (UFDC)"/>
    <n v="120"/>
  </r>
  <r>
    <s v="The Man from Snowy River"/>
    <s v="PG"/>
    <s v="Adventure"/>
    <x v="2"/>
    <n v="96.5"/>
    <s v="November 5, 1982 (United States)"/>
    <x v="4"/>
    <n v="8200"/>
    <s v="George Miller"/>
    <s v="A.B. 'Banjo' Paterson"/>
    <s v="Kirk Douglas"/>
    <s v="Australia"/>
    <n v="3500000"/>
    <n v="20659423"/>
    <n v="65232395.731606215"/>
    <n v="590.26922857142858"/>
    <n v="21408728.497409329"/>
    <s v="Cambridge Productions"/>
    <n v="102"/>
  </r>
  <r>
    <s v="Pink Floyd: The Wall"/>
    <s v="R"/>
    <s v="Drama"/>
    <x v="2"/>
    <n v="96.5"/>
    <s v="September 17, 1982 (United States)"/>
    <x v="45"/>
    <n v="78000"/>
    <s v="Alan Parker"/>
    <s v="Roger Waters"/>
    <s v="Bob Geldof"/>
    <s v="United Kingdom"/>
    <n v="12000000"/>
    <n v="22265763"/>
    <n v="70304435.089119166"/>
    <n v="185.548025"/>
    <n v="23073329.533678759"/>
    <s v="Goldcrest Films International"/>
    <n v="95"/>
  </r>
  <r>
    <s v="Cat People"/>
    <s v="R"/>
    <s v="Fantasy"/>
    <x v="2"/>
    <n v="96.5"/>
    <s v="April 2, 1982 (United States)"/>
    <x v="19"/>
    <n v="20000"/>
    <s v="Paul Schrader"/>
    <s v="DeWitt Bodeen"/>
    <s v="Nastassja Kinski"/>
    <s v="United States"/>
    <n v="18000000"/>
    <n v="7000000"/>
    <n v="22102590.673575129"/>
    <n v="38.888888888888893"/>
    <n v="7253886.010362695"/>
    <s v="RKO Pictures"/>
    <n v="118"/>
  </r>
  <r>
    <s v="Fanny and Alexander"/>
    <s v="R"/>
    <s v="Drama"/>
    <x v="2"/>
    <n v="96.5"/>
    <s v="December 17, 1982 (Sweden)"/>
    <x v="31"/>
    <n v="59000"/>
    <s v="Ingmar Bergman"/>
    <s v="Ingmar Bergman"/>
    <s v="Bertil Guve"/>
    <s v="Sweden"/>
    <n v="6000000"/>
    <n v="6795771"/>
    <n v="21457734.960621759"/>
    <n v="113.26285"/>
    <n v="7042249.7409326425"/>
    <s v="Cinematograph AB"/>
    <n v="188"/>
  </r>
  <r>
    <s v="Friday the 13th Part III"/>
    <s v="R"/>
    <s v="Horror"/>
    <x v="2"/>
    <n v="96.5"/>
    <s v="August 13, 1982 (United States)"/>
    <x v="46"/>
    <n v="49000"/>
    <s v="Steve Miner"/>
    <s v="Martin Kitrosser"/>
    <s v="Dana Kimmell"/>
    <s v="United States"/>
    <n v="2300000"/>
    <n v="36690067"/>
    <n v="115849361.81243522"/>
    <n v="1595.220304347826"/>
    <n v="38020794.818652853"/>
    <s v="Paramount Pictures"/>
    <n v="95"/>
  </r>
  <r>
    <s v="Firefox"/>
    <s v="PG"/>
    <s v="Action"/>
    <x v="2"/>
    <n v="96.5"/>
    <s v="June 18, 1982 (United States)"/>
    <x v="22"/>
    <n v="26000"/>
    <s v="Clint Eastwood"/>
    <s v="Alex Lasker"/>
    <s v="Clint Eastwood"/>
    <s v="United States"/>
    <n v="18000000"/>
    <n v="46708276"/>
    <n v="147481986.49948186"/>
    <n v="259.49042222222221"/>
    <n v="48402358.549222797"/>
    <s v="Major Studio Partners"/>
    <n v="136"/>
  </r>
  <r>
    <s v="Halloween III: Season of the Witch"/>
    <s v="R"/>
    <s v="Horror"/>
    <x v="2"/>
    <n v="96.5"/>
    <s v="October 22, 1982 (United States)"/>
    <x v="18"/>
    <n v="45000"/>
    <s v="Tommy Lee Wallace"/>
    <s v="Tommy Lee Wallace"/>
    <s v="Tom Atkins"/>
    <s v="United States"/>
    <n v="2500000"/>
    <n v="14400000"/>
    <n v="45468186.528497405"/>
    <n v="576"/>
    <n v="14922279.792746114"/>
    <s v="Dino De Laurentiis Company"/>
    <n v="98"/>
  </r>
  <r>
    <s v="The Dark Crystal"/>
    <s v="PG"/>
    <s v="Adventure"/>
    <x v="2"/>
    <n v="96.5"/>
    <s v="December 17, 1982 (United States)"/>
    <x v="13"/>
    <n v="63000"/>
    <s v="Jim Henson"/>
    <s v="David Odell"/>
    <s v="Jim Henson"/>
    <s v="United Kingdom"/>
    <n v="15000000"/>
    <n v="41630431"/>
    <n v="131448625.13678755"/>
    <n v="277.53620666666666"/>
    <n v="43140343.00518135"/>
    <s v="Incorporated Television Company (ITC)"/>
    <n v="93"/>
  </r>
  <r>
    <s v="The Verdict"/>
    <s v="R"/>
    <s v="Drama"/>
    <x v="2"/>
    <n v="96.5"/>
    <s v="December 17, 1982 (United States)"/>
    <x v="3"/>
    <n v="37000"/>
    <s v="Sidney Lumet"/>
    <s v="Barry Reed"/>
    <s v="Paul Newman"/>
    <s v="United States"/>
    <n v="16000000"/>
    <n v="53993738"/>
    <n v="170485927.13575128"/>
    <n v="337.46086250000002"/>
    <n v="55952060.103626944"/>
    <s v="Twentieth Century Fox"/>
    <n v="129"/>
  </r>
  <r>
    <s v="Pieces"/>
    <s v="Not Rated"/>
    <s v="Horror"/>
    <x v="2"/>
    <n v="96.5"/>
    <s v="September 23, 1983 (United States)"/>
    <x v="10"/>
    <n v="9300"/>
    <s v="Juan Piquer SimÃ³n"/>
    <s v="Dick Randall"/>
    <s v="Christopher George"/>
    <s v="Spain"/>
    <n v="300000"/>
    <n v="2032311"/>
    <n v="6417048.3077720199"/>
    <n v="677.43700000000001"/>
    <n v="2106021.761658031"/>
    <s v="Almena Films"/>
    <n v="85"/>
  </r>
  <r>
    <s v="Zapped!"/>
    <s v="R"/>
    <s v="Comedy"/>
    <x v="2"/>
    <n v="96.5"/>
    <s v="September 3, 1982 (United States)"/>
    <x v="38"/>
    <n v="6500"/>
    <s v="Robert J. Rosenthal"/>
    <s v="Bruce Rubin"/>
    <s v="Scott Baio"/>
    <s v="United States"/>
    <n v="0"/>
    <n v="16897768"/>
    <n v="53354921.34300518"/>
    <n v="0"/>
    <n v="17510640.414507773"/>
    <s v="Embassy Pictures"/>
    <n v="98"/>
  </r>
  <r>
    <s v="Six Pack"/>
    <s v="PG"/>
    <s v="Comedy"/>
    <x v="2"/>
    <n v="96.5"/>
    <s v="July 16, 1982 (United States)"/>
    <x v="23"/>
    <n v="2800"/>
    <s v="Daniel Petrie"/>
    <s v="Mike Marvin"/>
    <s v="Kenny Rogers"/>
    <s v="United States"/>
    <n v="0"/>
    <n v="20225989"/>
    <n v="63863822.262176163"/>
    <n v="0"/>
    <n v="20959574.093264248"/>
    <s v="Twentieth Century Fox"/>
    <n v="108"/>
  </r>
  <r>
    <s v="The World According to Garp"/>
    <s v="R"/>
    <s v="Comedy"/>
    <x v="2"/>
    <n v="96.5"/>
    <s v="July 23, 1982 (United States)"/>
    <x v="13"/>
    <n v="25000"/>
    <s v="George Roy Hill"/>
    <s v="John Irving"/>
    <s v="Robin Williams"/>
    <s v="United States"/>
    <n v="17000000"/>
    <n v="29712172"/>
    <n v="93816567.962694287"/>
    <n v="174.77748235294118"/>
    <n v="30789815.544041451"/>
    <s v="Pan Arts"/>
    <n v="136"/>
  </r>
  <r>
    <s v="Diner"/>
    <s v="R"/>
    <s v="Comedy"/>
    <x v="2"/>
    <n v="96.5"/>
    <s v="May 21, 1982 (United States)"/>
    <x v="12"/>
    <n v="19000"/>
    <s v="Barry Levinson"/>
    <s v="Barry Levinson"/>
    <s v="Steve Guttenberg"/>
    <s v="United States"/>
    <n v="5000000"/>
    <n v="14099953"/>
    <n v="44520784.239378236"/>
    <n v="281.99905999999999"/>
    <n v="14611350.259067358"/>
    <s v="Metro-Goldwyn-Mayer (MGM)"/>
    <n v="110"/>
  </r>
  <r>
    <s v="The Best Little Whorehouse in Texas"/>
    <s v="R"/>
    <s v="Comedy"/>
    <x v="2"/>
    <n v="96.5"/>
    <s v="July 23, 1982 (United States)"/>
    <x v="22"/>
    <n v="10000"/>
    <s v="Colin Higgins"/>
    <s v="Larry L. King"/>
    <s v="Burt Reynolds"/>
    <s v="United States"/>
    <n v="35000000"/>
    <n v="69701637"/>
    <n v="220083821.69844559"/>
    <n v="199.14753428571427"/>
    <n v="72229675.647668391"/>
    <s v="Universal Pictures"/>
    <n v="114"/>
  </r>
  <r>
    <s v="The Year of Living Dangerously"/>
    <s v="PG"/>
    <s v="Drama"/>
    <x v="2"/>
    <n v="96.5"/>
    <s v="February 18, 1983 (United States)"/>
    <x v="12"/>
    <n v="20000"/>
    <s v="Peter Weir"/>
    <s v="David Williamson"/>
    <s v="Mel Gibson"/>
    <s v="Australia"/>
    <n v="13000000"/>
    <n v="10278575"/>
    <n v="32454733.70466321"/>
    <n v="79.065961538461536"/>
    <n v="10651373.056994818"/>
    <s v="Metro-Goldwyn-Mayer (MGM)"/>
    <n v="115"/>
  </r>
  <r>
    <s v="Night Shift"/>
    <s v="R"/>
    <s v="Comedy"/>
    <x v="2"/>
    <n v="96.5"/>
    <s v="July 30, 1982 (United States)"/>
    <x v="14"/>
    <n v="15000"/>
    <s v="Ron Howard"/>
    <s v="Lowell Ganz"/>
    <s v="Henry Winkler"/>
    <s v="United States"/>
    <n v="0"/>
    <n v="21095638"/>
    <n v="66609750.244559579"/>
    <n v="0"/>
    <n v="21860764.766839378"/>
    <s v="Major Studio Partners"/>
    <n v="106"/>
  </r>
  <r>
    <s v="Summer Lovers"/>
    <s v="R"/>
    <s v="Comedy"/>
    <x v="2"/>
    <n v="96.5"/>
    <s v="July 16, 1982 (United States)"/>
    <x v="46"/>
    <n v="3900"/>
    <s v="Randal Kleiser"/>
    <s v="Randal Kleiser"/>
    <s v="Peter Gallagher"/>
    <s v="United States"/>
    <n v="0"/>
    <n v="4968000"/>
    <n v="15686524.352331605"/>
    <n v="0"/>
    <n v="5148186.5284974091"/>
    <s v="Filmways Pictures"/>
    <n v="98"/>
  </r>
  <r>
    <s v="Victor Victoria"/>
    <s v="PG"/>
    <s v="Comedy"/>
    <x v="2"/>
    <n v="96.5"/>
    <s v="March 19, 1982 (United States)"/>
    <x v="37"/>
    <n v="20000"/>
    <s v="Blake Edwards"/>
    <s v="Blake Edwards"/>
    <s v="Julie Andrews"/>
    <s v="United Kingdom"/>
    <n v="0"/>
    <n v="28229046"/>
    <n v="89133578.406217605"/>
    <n v="0"/>
    <n v="29252897.409326427"/>
    <s v="Metro-Goldwyn-Mayer (MGM)"/>
    <n v="134"/>
  </r>
  <r>
    <s v="The Last Unicorn"/>
    <s v="G"/>
    <s v="Animation"/>
    <x v="2"/>
    <n v="96.5"/>
    <s v="November 19, 1982 (United States)"/>
    <x v="34"/>
    <n v="25000"/>
    <s v="Jules Bass"/>
    <s v="Peter S. Beagle"/>
    <s v="Jeff Bridges"/>
    <s v="United Kingdom"/>
    <n v="3500000"/>
    <n v="6455330"/>
    <n v="20382788.093264248"/>
    <n v="184.43799999999999"/>
    <n v="6689461.1398963733"/>
    <s v="Rankin/Bass Productions"/>
    <n v="92"/>
  </r>
  <r>
    <s v="The Entity"/>
    <s v="R"/>
    <s v="Drama"/>
    <x v="2"/>
    <n v="96.5"/>
    <s v="February 4, 1983 (United States)"/>
    <x v="17"/>
    <n v="15000"/>
    <s v="Sidney J. Furie"/>
    <s v="Frank De Felitta"/>
    <s v="Barbara Hershey"/>
    <s v="United States"/>
    <n v="9000000"/>
    <n v="13277558"/>
    <n v="41924061.374093264"/>
    <n v="147.52842222222222"/>
    <n v="13759127.461139897"/>
    <s v="American Cinema Productions"/>
    <n v="125"/>
  </r>
  <r>
    <s v="Airplane II: the Sequel"/>
    <s v="PG"/>
    <s v="Comedy"/>
    <x v="2"/>
    <n v="96.5"/>
    <s v="December 10, 1982 (United States)"/>
    <x v="19"/>
    <n v="50000"/>
    <s v="Ken Finkleman"/>
    <s v="Ken Finkleman"/>
    <s v="Robert Hays"/>
    <s v="United States"/>
    <n v="15000000"/>
    <n v="27150534"/>
    <n v="85728162.795854911"/>
    <n v="181.00355999999999"/>
    <n v="28135268.393782385"/>
    <s v="Paramount Pictures"/>
    <n v="85"/>
  </r>
  <r>
    <s v="The Toy"/>
    <s v="PG"/>
    <s v="Comedy"/>
    <x v="2"/>
    <n v="96.5"/>
    <s v="December 10, 1982 (United States)"/>
    <x v="1"/>
    <n v="11000"/>
    <s v="Richard Donner"/>
    <s v="Francis Veber"/>
    <s v="Richard Pryor"/>
    <s v="United States"/>
    <n v="17000000"/>
    <n v="47118057"/>
    <n v="148775875.3150259"/>
    <n v="277.1650411764706"/>
    <n v="48827002.07253886"/>
    <s v="Columbia Pictures"/>
    <n v="102"/>
  </r>
  <r>
    <s v="The House on Sorority Row"/>
    <s v="R"/>
    <s v="Horror"/>
    <x v="2"/>
    <n v="96.5"/>
    <s v="July 28, 1983 (South Korea)"/>
    <x v="22"/>
    <n v="7800"/>
    <s v="Mark Rosman"/>
    <s v="Mark Rosman"/>
    <s v="Kate McNeil"/>
    <s v="United States"/>
    <n v="425000"/>
    <n v="10604986"/>
    <n v="33485380.665284973"/>
    <n v="2495.2908235294117"/>
    <n v="10989622.797927462"/>
    <s v="VAE Productions"/>
    <n v="91"/>
  </r>
  <r>
    <s v="Evil Under the Sun"/>
    <s v="PG"/>
    <s v="Crime"/>
    <x v="2"/>
    <n v="96.5"/>
    <s v="March 5, 1982 (United States)"/>
    <x v="12"/>
    <n v="15000"/>
    <s v="Guy Hamilton"/>
    <s v="Anthony Shaffer"/>
    <s v="Peter Ustinov"/>
    <s v="United Kingdom"/>
    <n v="10000000"/>
    <n v="6110670"/>
    <n v="19294519.678756475"/>
    <n v="61.106700000000004"/>
    <n v="6332300.518134715"/>
    <s v="EMI Films"/>
    <n v="117"/>
  </r>
  <r>
    <s v="The Sword and the Sorcerer"/>
    <s v="R"/>
    <s v="Action"/>
    <x v="2"/>
    <n v="96.5"/>
    <s v="April 30, 1982 (United States)"/>
    <x v="41"/>
    <n v="5700"/>
    <s v="Albert Pyun"/>
    <s v="Tom Karnowski"/>
    <s v="Lee Horsley"/>
    <s v="United States"/>
    <n v="0"/>
    <n v="39103425"/>
    <n v="123469570.95854922"/>
    <n v="0"/>
    <n v="40521683.937823832"/>
    <s v="Sorcerer Productions"/>
    <n v="99"/>
  </r>
  <r>
    <s v="Death Wish II"/>
    <s v="R"/>
    <s v="Action"/>
    <x v="2"/>
    <n v="96.5"/>
    <s v="February 19, 1982 (United States)"/>
    <x v="22"/>
    <n v="15000"/>
    <s v="Michael Winner"/>
    <s v="David Engelbach"/>
    <s v="Charles Bronson"/>
    <s v="United States"/>
    <n v="2000000"/>
    <n v="16100000"/>
    <n v="50835958.549222797"/>
    <n v="805.00000000000011"/>
    <n v="16683937.823834198"/>
    <s v="Golan-Globus Productions"/>
    <n v="89"/>
  </r>
  <r>
    <s v="Silent Rage"/>
    <s v="R"/>
    <s v="Action"/>
    <x v="2"/>
    <n v="96.5"/>
    <s v="April 2, 1982 (United States)"/>
    <x v="30"/>
    <n v="5300"/>
    <s v="Michael Miller"/>
    <s v="Joseph Fraley"/>
    <s v="Chuck Norris"/>
    <s v="United States"/>
    <n v="4500000"/>
    <n v="10490791"/>
    <n v="33124808.473575126"/>
    <n v="233.12868888888886"/>
    <n v="10871286.010362694"/>
    <s v="Columbia Pictures"/>
    <n v="103"/>
  </r>
  <r>
    <s v="Megaforce"/>
    <s v="PG"/>
    <s v="Action"/>
    <x v="2"/>
    <n v="96.5"/>
    <s v="June 25, 1982 (United States)"/>
    <x v="47"/>
    <n v="3400"/>
    <s v="Hal Needham"/>
    <s v="Bob Kachler"/>
    <s v="Barry Bostwick"/>
    <s v="Hong Kong"/>
    <n v="20000000"/>
    <n v="5675599"/>
    <n v="17920777.360621762"/>
    <n v="28.377994999999999"/>
    <n v="5881449.7409326425"/>
    <s v="Golden Harvest Company"/>
    <n v="99"/>
  </r>
  <r>
    <s v="Personal Best"/>
    <s v="R"/>
    <s v="Drama"/>
    <x v="2"/>
    <n v="96.5"/>
    <s v="June 26, 1982 (Japan)"/>
    <x v="21"/>
    <n v="2600"/>
    <s v="Robert Towne"/>
    <s v="Robert Towne"/>
    <s v="Mariel Hemingway"/>
    <s v="United States"/>
    <n v="16000000"/>
    <n v="5672311"/>
    <n v="17910395.458031088"/>
    <n v="35.451943749999998"/>
    <n v="5878042.487046632"/>
    <s v="The Geffen Company"/>
    <n v="128"/>
  </r>
  <r>
    <s v="Dead Men Don't Wear Plaid"/>
    <s v="PG"/>
    <s v="Comedy"/>
    <x v="2"/>
    <n v="96.5"/>
    <s v="May 21, 1982 (United States)"/>
    <x v="15"/>
    <n v="21000"/>
    <s v="Carl Reiner"/>
    <s v="Carl Reiner"/>
    <s v="Steve Martin"/>
    <s v="United States"/>
    <n v="9000000"/>
    <n v="18196170"/>
    <n v="57454642.476683937"/>
    <n v="202.17966666666663"/>
    <n v="18856134.715025906"/>
    <s v="Aspen Film Society"/>
    <n v="88"/>
  </r>
  <r>
    <s v="Amityville II: The Possession"/>
    <s v="R"/>
    <s v="Horror"/>
    <x v="2"/>
    <n v="96.5"/>
    <s v="September 24, 1982 (United States)"/>
    <x v="30"/>
    <n v="11000"/>
    <s v="Damiano Damiani"/>
    <s v="Tommy Lee Wallace"/>
    <s v="James Olson"/>
    <s v="Mexico"/>
    <n v="5000000"/>
    <n v="12534817"/>
    <n v="39578847.045595855"/>
    <n v="250.69634000000002"/>
    <n v="12989447.668393783"/>
    <s v="Dino De Laurentiis Company"/>
    <n v="104"/>
  </r>
  <r>
    <s v="Missing"/>
    <s v="PG"/>
    <s v="Biography"/>
    <x v="2"/>
    <n v="96.5"/>
    <s v="March 12, 1982 (United States)"/>
    <x v="3"/>
    <n v="19000"/>
    <s v="Costa-Gavras"/>
    <s v="Costa-Gavras"/>
    <s v="Jack Lemmon"/>
    <s v="United States"/>
    <n v="9500000"/>
    <n v="14000000"/>
    <n v="44205181.347150259"/>
    <n v="147.36842105263156"/>
    <n v="14507772.02072539"/>
    <s v="PolyGram Filmed Entertainment"/>
    <n v="122"/>
  </r>
  <r>
    <s v="Frances"/>
    <s v="R"/>
    <s v="Biography"/>
    <x v="2"/>
    <n v="96.5"/>
    <s v="March 11, 1983 (Australia)"/>
    <x v="4"/>
    <n v="7300"/>
    <s v="Graeme Clifford"/>
    <s v="Eric Bergren"/>
    <s v="Jessica Lange"/>
    <s v="United States"/>
    <n v="0"/>
    <n v="0"/>
    <n v="0"/>
    <n v="0"/>
    <n v="0"/>
    <s v="Brooksfilms"/>
    <n v="140"/>
  </r>
  <r>
    <s v="The Seduction"/>
    <s v="R"/>
    <s v="Thriller"/>
    <x v="2"/>
    <n v="96.5"/>
    <s v="January 29, 1982 (United States)"/>
    <x v="38"/>
    <n v="1100"/>
    <s v="David Schmoeller"/>
    <s v="David Schmoeller"/>
    <s v="Morgan Fairchild"/>
    <s v="United States"/>
    <n v="0"/>
    <n v="11378339"/>
    <n v="35927252.780310877"/>
    <n v="0"/>
    <n v="11791024.870466322"/>
    <s v="The Romantic Venture"/>
    <n v="104"/>
  </r>
  <r>
    <s v="Cannery Row"/>
    <s v="PG"/>
    <s v="Comedy"/>
    <x v="2"/>
    <n v="96.5"/>
    <s v="February 12, 1982 (United States)"/>
    <x v="17"/>
    <n v="3500"/>
    <s v="David S. Ward"/>
    <s v="John Steinbeck"/>
    <s v="Nick Nolte"/>
    <s v="United States"/>
    <n v="11300000"/>
    <n v="5301539"/>
    <n v="16739678.065284973"/>
    <n v="46.916274336283188"/>
    <n v="5493822.7979274616"/>
    <s v="Chai Productions"/>
    <n v="120"/>
  </r>
  <r>
    <s v="Deathtrap"/>
    <s v="PG"/>
    <s v="Comedy"/>
    <x v="2"/>
    <n v="96.5"/>
    <s v="March 19, 1982 (United States)"/>
    <x v="9"/>
    <n v="13000"/>
    <s v="Sidney Lumet"/>
    <s v="Ira Levin"/>
    <s v="Michael Caine"/>
    <s v="United States"/>
    <n v="0"/>
    <n v="19282134"/>
    <n v="60883587.873575129"/>
    <n v="0"/>
    <n v="19981486.010362696"/>
    <s v="Warner Bros."/>
    <n v="116"/>
  </r>
  <r>
    <s v="Tex"/>
    <s v="PG"/>
    <s v="Drama"/>
    <x v="2"/>
    <n v="96.5"/>
    <s v="July 30, 1982 (United States)"/>
    <x v="16"/>
    <n v="2000"/>
    <s v="Tim Hunter"/>
    <s v="S.E. Hinton"/>
    <s v="Matt Dillon"/>
    <s v="United States"/>
    <n v="0"/>
    <n v="7400000"/>
    <n v="23365595.85492228"/>
    <n v="0"/>
    <n v="7668393.7823834196"/>
    <s v="Walt Disney Productions"/>
    <n v="103"/>
  </r>
  <r>
    <s v="Time Walker"/>
    <s v="PG"/>
    <s v="Horror"/>
    <x v="2"/>
    <n v="96.5"/>
    <s v="November 19, 1982 (United States)"/>
    <x v="48"/>
    <n v="1700"/>
    <s v="Tom Kennedy"/>
    <s v="Jason Williams"/>
    <s v="Ben Murphy"/>
    <s v="United States"/>
    <n v="750000"/>
    <n v="0"/>
    <n v="0"/>
    <n v="0"/>
    <n v="0"/>
    <s v="Byzantine Productions"/>
    <n v="83"/>
  </r>
  <r>
    <s v="I, the Jury"/>
    <s v="R"/>
    <s v="Crime"/>
    <x v="2"/>
    <n v="96.5"/>
    <s v="April 22, 1982 (West Germany)"/>
    <x v="23"/>
    <n v="1500"/>
    <s v="Richard T. Heffron"/>
    <s v="Mickey Spillane"/>
    <s v="Armand Assante"/>
    <s v="United States"/>
    <n v="0"/>
    <n v="1515578"/>
    <n v="4785457.166839378"/>
    <n v="0"/>
    <n v="1570547.1502590673"/>
    <s v="American Cinema Productions"/>
    <n v="111"/>
  </r>
  <r>
    <s v="Tempest"/>
    <s v="PG"/>
    <s v="Comedy"/>
    <x v="2"/>
    <n v="96.5"/>
    <s v="September 24, 1982 (United States)"/>
    <x v="16"/>
    <n v="2200"/>
    <s v="Paul Mazursky"/>
    <s v="Paul Mazursky"/>
    <s v="John Cassavetes"/>
    <s v="United States"/>
    <n v="13000000"/>
    <n v="5005245"/>
    <n v="15804125.922279792"/>
    <n v="38.501884615384611"/>
    <n v="5186782.3834196897"/>
    <s v="Columbia Pictures"/>
    <n v="140"/>
  </r>
  <r>
    <s v="Young Doctors in Love"/>
    <s v="R"/>
    <s v="Comedy"/>
    <x v="2"/>
    <n v="96.5"/>
    <s v="July 16, 1982 (United States)"/>
    <x v="30"/>
    <n v="3000"/>
    <s v="Garry Marshall"/>
    <s v="Michael Elias"/>
    <s v="Michael McKean"/>
    <s v="United States"/>
    <n v="0"/>
    <n v="30688860"/>
    <n v="96900472.974093258"/>
    <n v="0"/>
    <n v="31801927.461139899"/>
    <s v="ABC Motion Pictures"/>
    <n v="96"/>
  </r>
  <r>
    <s v="My Favorite Year"/>
    <s v="PG"/>
    <s v="Comedy"/>
    <x v="2"/>
    <n v="96.5"/>
    <s v="October 8, 1982 (United States)"/>
    <x v="34"/>
    <n v="9000"/>
    <s v="Richard Benjamin"/>
    <s v="Norman Steinberg"/>
    <s v="Peter O'Toole"/>
    <s v="United States"/>
    <n v="0"/>
    <n v="20123620"/>
    <n v="63540590.818652846"/>
    <n v="0"/>
    <n v="20853492.227979276"/>
    <s v="Metro-Goldwyn-Mayer (MGM)"/>
    <n v="92"/>
  </r>
  <r>
    <s v="Still of the Night"/>
    <s v="PG"/>
    <s v="Crime"/>
    <x v="2"/>
    <n v="96.5"/>
    <s v="November 19, 1982 (United States)"/>
    <x v="10"/>
    <n v="4300"/>
    <s v="Robert Benton"/>
    <s v="Robert Benton"/>
    <s v="Roy Scheider"/>
    <s v="United States"/>
    <n v="10000000"/>
    <n v="5979947"/>
    <n v="18881760.112953365"/>
    <n v="59.799469999999999"/>
    <n v="6196836.2694300516"/>
    <s v="United Artists"/>
    <n v="93"/>
  </r>
  <r>
    <s v="Parasite"/>
    <s v="R"/>
    <s v="Horror"/>
    <x v="2"/>
    <n v="96.5"/>
    <s v="March 12, 1982 (United States)"/>
    <x v="49"/>
    <n v="2300"/>
    <s v="Charles Band"/>
    <s v="Alan J. Adler"/>
    <s v="Robert Glaudini"/>
    <s v="United States"/>
    <n v="800000"/>
    <n v="2270"/>
    <n v="7167.5544041450776"/>
    <n v="0.28375"/>
    <n v="2352.3316062176168"/>
    <s v="Embassy Pictures"/>
    <n v="85"/>
  </r>
  <r>
    <s v="Making Love"/>
    <s v="R"/>
    <s v="Drama"/>
    <x v="2"/>
    <n v="96.5"/>
    <s v="March 5, 1982 (United States)"/>
    <x v="15"/>
    <n v="2500"/>
    <s v="Arthur Hiller"/>
    <s v="Barry Sandler"/>
    <s v="Michael Ontkean"/>
    <s v="United States"/>
    <n v="0"/>
    <n v="11897978"/>
    <n v="37568019.653886005"/>
    <n v="0"/>
    <n v="12329510.880829016"/>
    <s v="IndieProd Company Productions"/>
    <n v="113"/>
  </r>
  <r>
    <s v="Honkytonk Man"/>
    <s v="PG"/>
    <s v="Comedy"/>
    <x v="2"/>
    <n v="96.5"/>
    <s v="December 15, 1982 (United States)"/>
    <x v="14"/>
    <n v="8200"/>
    <s v="Clint Eastwood"/>
    <s v="Clancy Carlile"/>
    <s v="Clint Eastwood"/>
    <s v="United States"/>
    <n v="2000000"/>
    <n v="4484991"/>
    <n v="14161417.178238342"/>
    <n v="224.24955"/>
    <n v="4647659.0673575131"/>
    <s v="The Malpaso Company"/>
    <n v="122"/>
  </r>
  <r>
    <s v="The Beast Within"/>
    <s v="R"/>
    <s v="Horror"/>
    <x v="2"/>
    <n v="96.5"/>
    <s v="February 12, 1982 (United States)"/>
    <x v="41"/>
    <n v="3700"/>
    <s v="Philippe Mora"/>
    <s v="Tom Holland"/>
    <s v="Ronny Cox"/>
    <s v="United States"/>
    <n v="0"/>
    <n v="7742572"/>
    <n v="24447271.382383417"/>
    <n v="0"/>
    <n v="8023390.6735751294"/>
    <s v="Katzka"/>
    <n v="98"/>
  </r>
  <r>
    <s v="Come Back to the 5 &amp; Dime Jimmy Dean, Jimmy Dean"/>
    <s v="PG"/>
    <s v="Comedy"/>
    <x v="2"/>
    <n v="96.5"/>
    <s v="April 6, 1983 (France)"/>
    <x v="13"/>
    <n v="4200"/>
    <s v="Robert Altman"/>
    <s v="Ed Graczyk"/>
    <s v="Cher"/>
    <s v="United States"/>
    <n v="850000"/>
    <n v="840958"/>
    <n v="2655335.7782383417"/>
    <n v="98.936235294117651"/>
    <n v="871459.06735751301"/>
    <s v="Sandcastle 5 Productions"/>
    <n v="109"/>
  </r>
  <r>
    <s v="The Final Option"/>
    <s v="R"/>
    <s v="Action"/>
    <x v="2"/>
    <n v="96.5"/>
    <s v="September 16, 1983 (United States)"/>
    <x v="5"/>
    <n v="3000"/>
    <s v="Ian Sharp"/>
    <s v="George Markstein"/>
    <s v="Lewis Collins"/>
    <s v="Switzerland"/>
    <n v="6000000"/>
    <n v="2666873"/>
    <n v="8420686.0424870458"/>
    <n v="44.44788333333333"/>
    <n v="2763598.9637305699"/>
    <s v="Richmond Light Horse Productions"/>
    <n v="125"/>
  </r>
  <r>
    <s v="Trail of the Pink Panther"/>
    <s v="PG"/>
    <s v="Comedy"/>
    <x v="2"/>
    <n v="96.5"/>
    <s v="December 17, 1982 (United States)"/>
    <x v="18"/>
    <n v="9800"/>
    <s v="Blake Edwards"/>
    <s v="Blake Edwards"/>
    <s v="Peter Sellers"/>
    <s v="United Kingdom"/>
    <n v="6000000"/>
    <n v="9056073"/>
    <n v="28594667.804145075"/>
    <n v="150.93455"/>
    <n v="9384531.6062176172"/>
    <s v="United Artists"/>
    <n v="96"/>
  </r>
  <r>
    <s v="The Sender"/>
    <s v="R"/>
    <s v="Drama"/>
    <x v="2"/>
    <n v="96.5"/>
    <s v="October 22, 1982 (United States)"/>
    <x v="22"/>
    <n v="1800"/>
    <s v="Roger Christian"/>
    <s v="Thomas Baum"/>
    <s v="Kathryn Harrold"/>
    <s v="United Kingdom"/>
    <n v="0"/>
    <n v="1054328"/>
    <n v="3329054.3170984453"/>
    <n v="0"/>
    <n v="1092567.8756476685"/>
    <s v="Paramount Pictures"/>
    <n v="91"/>
  </r>
  <r>
    <s v="The Border"/>
    <s v="R"/>
    <s v="Crime"/>
    <x v="2"/>
    <n v="96.5"/>
    <s v="February 12, 1982 (United States)"/>
    <x v="5"/>
    <n v="6100"/>
    <s v="Tony Richardson"/>
    <s v="Deric Washburn"/>
    <s v="Jack Nicholson"/>
    <s v="United States"/>
    <n v="22000000"/>
    <n v="6118683"/>
    <n v="19319820.830051813"/>
    <n v="27.812195454545453"/>
    <n v="6340604.1450777203"/>
    <s v="Efer Productions"/>
    <n v="108"/>
  </r>
  <r>
    <s v="Kiss Me Goodbye"/>
    <s v="PG"/>
    <s v="Comedy"/>
    <x v="2"/>
    <n v="96.5"/>
    <s v="December 22, 1982 (United States)"/>
    <x v="22"/>
    <n v="1900"/>
    <s v="Robert Mulligan"/>
    <s v="Bruno Barreto"/>
    <s v="Sally Field"/>
    <s v="United States"/>
    <n v="0"/>
    <n v="15782759"/>
    <n v="49834265.982383415"/>
    <n v="0"/>
    <n v="16355190.673575129"/>
    <s v="Twentieth Century Fox"/>
    <n v="101"/>
  </r>
  <r>
    <s v="A Midsummer Night's Sex Comedy"/>
    <s v="PG"/>
    <s v="Comedy"/>
    <x v="2"/>
    <n v="96.5"/>
    <s v="July 16, 1982 (United States)"/>
    <x v="14"/>
    <n v="19000"/>
    <s v="Woody Allen"/>
    <s v="Woody Allen"/>
    <s v="Woody Allen"/>
    <s v="United States"/>
    <n v="0"/>
    <n v="9077269"/>
    <n v="28661594.44870466"/>
    <n v="0"/>
    <n v="9406496.3730569948"/>
    <s v="Jack Rollins &amp; Charles H. Joffe Productions"/>
    <n v="88"/>
  </r>
  <r>
    <s v="Vice Squad"/>
    <s v="R"/>
    <s v="Action"/>
    <x v="2"/>
    <n v="96.5"/>
    <s v="January 22, 1982 (United States)"/>
    <x v="16"/>
    <n v="2000"/>
    <s v="Gary Sherman"/>
    <s v="Sandy Howard"/>
    <s v="Season Hubley"/>
    <s v="United Kingdom"/>
    <n v="0"/>
    <n v="13253583"/>
    <n v="41848360.001036264"/>
    <n v="0"/>
    <n v="13734282.901554404"/>
    <s v="AVCO Embassy Pictures"/>
    <n v="97"/>
  </r>
  <r>
    <s v="Best Friends"/>
    <s v="PG"/>
    <s v="Comedy"/>
    <x v="2"/>
    <n v="96.5"/>
    <s v="December 17, 1982 (United States)"/>
    <x v="30"/>
    <n v="2700"/>
    <s v="Norman Jewison"/>
    <s v="Valerie Curtin"/>
    <s v="Burt Reynolds"/>
    <s v="United States"/>
    <n v="15000000"/>
    <n v="36821203"/>
    <n v="116263425.43108808"/>
    <n v="245.47468666666666"/>
    <n v="38156687.046632126"/>
    <s v="Warner Bros."/>
    <n v="116"/>
  </r>
  <r>
    <s v="Shoot the Moon"/>
    <s v="R"/>
    <s v="Drama"/>
    <x v="2"/>
    <n v="96.5"/>
    <s v="February 19, 1982 (United States)"/>
    <x v="15"/>
    <n v="2500"/>
    <s v="Alan Parker"/>
    <s v="Bo Goldman"/>
    <s v="Albert Finney"/>
    <s v="United States"/>
    <n v="12000000"/>
    <n v="9217530"/>
    <n v="29104470.373056993"/>
    <n v="76.812749999999994"/>
    <n v="9551844.5595854931"/>
    <s v="Metro-Goldwyn-Mayer (MGM)"/>
    <n v="124"/>
  </r>
  <r>
    <s v="Lookin' to Get Out"/>
    <s v="R"/>
    <s v="Comedy"/>
    <x v="2"/>
    <n v="96.5"/>
    <s v="June 30, 1983 (Australia)"/>
    <x v="27"/>
    <n v="684"/>
    <s v="Hal Ashby"/>
    <s v="Al Schwartz"/>
    <s v="Jon Voight"/>
    <s v="United States"/>
    <n v="17000000"/>
    <n v="946461"/>
    <n v="2988462.8673575129"/>
    <n v="5.5674176470588232"/>
    <n v="980788.60103626945"/>
    <s v="Lorimar Productions"/>
    <n v="105"/>
  </r>
  <r>
    <s v="Barbarosa"/>
    <s v="PG"/>
    <s v="Western"/>
    <x v="2"/>
    <n v="96.5"/>
    <s v="February 19, 1982 (United States)"/>
    <x v="5"/>
    <n v="1500"/>
    <s v="Fred Schepisi"/>
    <s v="William D. Wittliff"/>
    <s v="Willie Nelson"/>
    <s v="United States"/>
    <n v="11000000"/>
    <n v="1736123"/>
    <n v="5481830.8611398963"/>
    <n v="15.782936363636363"/>
    <n v="1799091.1917098446"/>
    <s v="Incorporated Television Company (ITC)"/>
    <n v="90"/>
  </r>
  <r>
    <s v="Visiting Hours"/>
    <s v="R"/>
    <s v="Horror"/>
    <x v="2"/>
    <n v="96.5"/>
    <s v="May 28, 1982 (United States)"/>
    <x v="46"/>
    <n v="3800"/>
    <s v="Jean-Claude Lord"/>
    <s v="Brian Taggert"/>
    <s v="Michael Ironside"/>
    <s v="Canada"/>
    <n v="0"/>
    <n v="13258670"/>
    <n v="41864422.269430049"/>
    <n v="0"/>
    <n v="13739554.404145079"/>
    <s v="Canadian Film Development Corporation (CFDC)"/>
    <n v="103"/>
  </r>
  <r>
    <s v="A Little Sex"/>
    <s v="R"/>
    <s v="Comedy"/>
    <x v="2"/>
    <n v="96.5"/>
    <s v="April 2, 1982 (United States)"/>
    <x v="38"/>
    <n v="501"/>
    <s v="Bruce Paltrow"/>
    <s v="Robert De Laurentiis"/>
    <s v="Tim Matheson"/>
    <s v="United States"/>
    <n v="0"/>
    <n v="2370376"/>
    <n v="7484492.9243523311"/>
    <n v="0"/>
    <n v="2456348.1865284974"/>
    <s v="Company Four"/>
    <n v="95"/>
  </r>
  <r>
    <s v="Class Reunion"/>
    <s v="R"/>
    <s v="Comedy"/>
    <x v="2"/>
    <n v="96.5"/>
    <s v="October 29, 1982 (United States)"/>
    <x v="32"/>
    <n v="2000"/>
    <s v="Michael Miller"/>
    <s v="John Hughes"/>
    <s v="Gerrit Graham"/>
    <s v="United States"/>
    <n v="0"/>
    <n v="10054150"/>
    <n v="31746108.860103626"/>
    <n v="0"/>
    <n v="10418808.290155441"/>
    <s v="ABC Motion Pictures"/>
    <n v="84"/>
  </r>
  <r>
    <s v="Hanky Panky"/>
    <s v="PG"/>
    <s v="Action"/>
    <x v="2"/>
    <n v="96.5"/>
    <s v="June 4, 1982 (United States)"/>
    <x v="41"/>
    <n v="2400"/>
    <s v="Sidney Poitier"/>
    <s v="Henry Rosenbaum"/>
    <s v="Gene Wilder"/>
    <s v="United States"/>
    <n v="0"/>
    <n v="9823934"/>
    <n v="31019198.858031087"/>
    <n v="0"/>
    <n v="10180242.487046633"/>
    <s v="Columbia Pictures"/>
    <n v="110"/>
  </r>
  <r>
    <s v="Author! Author!"/>
    <s v="PG"/>
    <s v="Comedy"/>
    <x v="2"/>
    <n v="96.5"/>
    <s v="June 18, 1982 (United States)"/>
    <x v="19"/>
    <n v="5100"/>
    <s v="Arthur Hiller"/>
    <s v="Israel Horovitz"/>
    <s v="Al Pacino"/>
    <s v="United States"/>
    <n v="0"/>
    <n v="13111101"/>
    <n v="41398471.240414508"/>
    <n v="0"/>
    <n v="13586633.160621762"/>
    <s v="Twentieth Century Fox"/>
    <n v="110"/>
  </r>
  <r>
    <s v="Split Image"/>
    <s v="R"/>
    <s v="Drama"/>
    <x v="2"/>
    <n v="96.5"/>
    <s v="October 3, 1982 (United States)"/>
    <x v="16"/>
    <n v="768"/>
    <s v="Ted Kotcheff"/>
    <s v="Scott Spencer"/>
    <s v="Michael O'Keefe"/>
    <s v="Canada"/>
    <n v="0"/>
    <n v="263635"/>
    <n v="832430.92746113986"/>
    <n v="0"/>
    <n v="273196.89119170984"/>
    <s v="PolyGram Filmed Entertainment"/>
    <n v="110"/>
  </r>
  <r>
    <s v="The Challenge"/>
    <s v="R"/>
    <s v="Action"/>
    <x v="2"/>
    <n v="96.5"/>
    <s v="July 23, 1982 (United States)"/>
    <x v="21"/>
    <n v="2000"/>
    <s v="John Frankenheimer"/>
    <s v="Richard Maxwell"/>
    <s v="Scott Glenn"/>
    <s v="United States"/>
    <n v="0"/>
    <n v="2977706"/>
    <n v="9402145.2663212437"/>
    <n v="0"/>
    <n v="3085705.6994818654"/>
    <s v="CBS Theatrical Films"/>
    <n v="108"/>
  </r>
  <r>
    <s v="The Soldier"/>
    <s v="R"/>
    <s v="Action"/>
    <x v="2"/>
    <n v="96.5"/>
    <s v="August 27, 1982 (United States)"/>
    <x v="11"/>
    <n v="1100"/>
    <s v="James Glickenhaus"/>
    <s v="James Glickenhaus"/>
    <s v="Ken Wahl"/>
    <s v="United States"/>
    <n v="4000000"/>
    <n v="6328816"/>
    <n v="19983318.499481864"/>
    <n v="158.22039999999998"/>
    <n v="6558358.5492227981"/>
    <s v="James Glickenhaus"/>
    <n v="96"/>
  </r>
  <r>
    <s v="Wrong Is Right"/>
    <s v="R"/>
    <s v="Comedy"/>
    <x v="2"/>
    <n v="96.5"/>
    <s v="May 14, 1982 (United States)"/>
    <x v="46"/>
    <n v="1800"/>
    <s v="Richard Brooks"/>
    <s v="Charles McCarry"/>
    <s v="Sean Connery"/>
    <s v="United States"/>
    <n v="10000000"/>
    <n v="3583513"/>
    <n v="11314988.716062175"/>
    <n v="35.835129999999999"/>
    <n v="3713484.9740932644"/>
    <s v="Columbia Pictures"/>
    <n v="117"/>
  </r>
  <r>
    <s v="Six Weeks"/>
    <s v="PG"/>
    <s v="Drama"/>
    <x v="2"/>
    <n v="96.5"/>
    <s v="December 17, 1982 (United States)"/>
    <x v="46"/>
    <n v="818"/>
    <s v="Tony Bill"/>
    <s v="Fred Mustard Stewart"/>
    <s v="Dudley Moore"/>
    <s v="United States"/>
    <n v="0"/>
    <n v="6668025"/>
    <n v="21054375.310880829"/>
    <n v="0"/>
    <n v="6909870.4663212439"/>
    <s v="PolyGram Pictures"/>
    <n v="107"/>
  </r>
  <r>
    <s v="The State of Things"/>
    <s v="N/A"/>
    <s v="Drama"/>
    <x v="2"/>
    <n v="96.5"/>
    <s v="February 18, 1983 (United States)"/>
    <x v="9"/>
    <n v="3000"/>
    <s v="Wim Wenders"/>
    <s v="Robert Kramer"/>
    <s v="Allen Garfield"/>
    <s v="West Germany"/>
    <n v="0"/>
    <n v="3700"/>
    <n v="11682.797927461139"/>
    <n v="0"/>
    <n v="3834.1968911917102"/>
    <s v="Gray City"/>
    <n v="121"/>
  </r>
  <r>
    <s v="Jekyll and Hyde... Together Again"/>
    <s v="R"/>
    <s v="Sci-Fi"/>
    <x v="2"/>
    <n v="96.5"/>
    <s v="October 1, 1982 (United States)"/>
    <x v="19"/>
    <n v="1100"/>
    <s v="Jerry Belson"/>
    <s v="Monica Mcgowan Johnson"/>
    <s v="Mark Blankfield"/>
    <s v="United States"/>
    <n v="5000000"/>
    <n v="3792188"/>
    <n v="11973882.731606217"/>
    <n v="75.843760000000003"/>
    <n v="3929728.4974093265"/>
    <s v="Paramount Pictures"/>
    <n v="87"/>
  </r>
  <r>
    <s v="Forced Vengeance"/>
    <s v="R"/>
    <s v="Action"/>
    <x v="2"/>
    <n v="96.5"/>
    <s v="July 30, 1982 (United States)"/>
    <x v="41"/>
    <n v="2900"/>
    <s v="James Fargo"/>
    <s v="Franklin Thompson"/>
    <s v="Chuck Norris"/>
    <s v="United States"/>
    <n v="5000000"/>
    <n v="6660333"/>
    <n v="21030087.721243523"/>
    <n v="133.20666"/>
    <n v="6901899.481865285"/>
    <s v="Metro-Goldwyn-Mayer (MGM)"/>
    <n v="90"/>
  </r>
  <r>
    <s v="The Missionary"/>
    <s v="R"/>
    <s v="Comedy"/>
    <x v="2"/>
    <n v="96.5"/>
    <s v="November 5, 1982 (United States)"/>
    <x v="19"/>
    <n v="2100"/>
    <s v="Richard Loncraine"/>
    <s v="Michael Palin"/>
    <s v="Michael Palin"/>
    <s v="United Kingdom"/>
    <n v="0"/>
    <n v="7241180"/>
    <n v="22864119.647668391"/>
    <n v="0"/>
    <n v="7503813.4715025909"/>
    <s v="HandMade Films"/>
    <n v="90"/>
  </r>
  <r>
    <s v="The Escape Artist"/>
    <s v="PG"/>
    <s v="Comedy"/>
    <x v="2"/>
    <n v="96.5"/>
    <s v="May 28, 1982 (United States)"/>
    <x v="19"/>
    <n v="683"/>
    <s v="Caleb Deschanel"/>
    <s v="David Wagoner"/>
    <s v="Raul Julia"/>
    <s v="United States"/>
    <n v="0"/>
    <n v="143369"/>
    <n v="452689.47461139894"/>
    <n v="0"/>
    <n v="148568.91191709845"/>
    <s v="Zoetrope Studios"/>
    <n v="94"/>
  </r>
  <r>
    <s v="Night Crossing"/>
    <s v="PG"/>
    <s v="Drama"/>
    <x v="2"/>
    <n v="96.5"/>
    <s v="February 5, 1982 (United States)"/>
    <x v="16"/>
    <n v="1300"/>
    <s v="Delbert Mann"/>
    <s v="John McGreevey"/>
    <s v="John Hurt"/>
    <s v="United Kingdom"/>
    <n v="10000000"/>
    <n v="8000000"/>
    <n v="25260103.626943003"/>
    <n v="80"/>
    <n v="8290155.4404145079"/>
    <s v="Walt Disney Productions"/>
    <n v="107"/>
  </r>
  <r>
    <s v="Endangered Species"/>
    <s v="R"/>
    <s v="Drama"/>
    <x v="2"/>
    <n v="96.5"/>
    <s v="September 10, 1982 (United States)"/>
    <x v="23"/>
    <n v="914"/>
    <s v="Alan Rudolph"/>
    <s v="Judd Klinger"/>
    <s v="Robert Urich"/>
    <s v="United States"/>
    <n v="0"/>
    <n v="1474249"/>
    <n v="4654960.3139896365"/>
    <n v="0"/>
    <n v="1527719.1709844561"/>
    <s v="Alive Enterprises"/>
    <n v="97"/>
  </r>
  <r>
    <s v="Things Are Tough All Over"/>
    <s v="R"/>
    <s v="Action"/>
    <x v="2"/>
    <n v="96.5"/>
    <s v="August 4, 1982 (United States)"/>
    <x v="22"/>
    <n v="3100"/>
    <s v="Thomas K. Avildsen"/>
    <s v="Cheech Marin"/>
    <s v="Toni Attell"/>
    <s v="United States"/>
    <n v="7000000"/>
    <n v="21134374"/>
    <n v="66732059.66632124"/>
    <n v="301.91962857142858"/>
    <n v="21900905.699481867"/>
    <s v="C &amp; C Brown Production"/>
    <n v="90"/>
  </r>
  <r>
    <s v="Homework"/>
    <s v="R"/>
    <s v="Comedy"/>
    <x v="2"/>
    <n v="96.5"/>
    <s v="August 27, 1982 (United States)"/>
    <x v="50"/>
    <n v="322"/>
    <s v="James Beshears"/>
    <s v="Maurice Peterson"/>
    <s v="Joan Collins"/>
    <s v="United States"/>
    <n v="0"/>
    <n v="2914328"/>
    <n v="9202028.4103626944"/>
    <n v="0"/>
    <n v="3020029.0155440415"/>
    <s v="Jensen Farley Pictures"/>
    <n v="90"/>
  </r>
  <r>
    <s v="Jinxed!"/>
    <s v="R"/>
    <s v="Comedy"/>
    <x v="2"/>
    <n v="96.5"/>
    <s v="October 22, 1982 (United States)"/>
    <x v="32"/>
    <n v="984"/>
    <s v="Don Siegel"/>
    <s v="Frank D. Gilroy"/>
    <s v="Bette Midler"/>
    <s v="United States"/>
    <n v="13400000"/>
    <n v="2869638"/>
    <n v="9060919.1564766839"/>
    <n v="21.415208955223878"/>
    <n v="2973718.1347150258"/>
    <s v="Herb Jaffe"/>
    <n v="103"/>
  </r>
  <r>
    <s v="The Return of Martin Guerre"/>
    <s v="Not Rated"/>
    <s v="Biography"/>
    <x v="2"/>
    <n v="96.5"/>
    <s v="August 26, 1983 (United States)"/>
    <x v="34"/>
    <n v="4100"/>
    <s v="Daniel Vigne"/>
    <s v="Jean-Claude CarriÃ¨re"/>
    <s v="GÃ©rard Depardieu"/>
    <s v="France"/>
    <n v="0"/>
    <n v="3723036"/>
    <n v="11755534.395854922"/>
    <n v="0"/>
    <n v="3858068.3937823838"/>
    <s v="S.F.P.C."/>
    <n v="112"/>
  </r>
  <r>
    <s v="They Call Me Bruce"/>
    <s v="PG"/>
    <s v="Action"/>
    <x v="2"/>
    <n v="96.5"/>
    <s v="November 12, 1982 (United States)"/>
    <x v="46"/>
    <n v="1500"/>
    <s v="Elliott Hong"/>
    <s v="David Randolph"/>
    <s v="Johnny Yune"/>
    <s v="United States"/>
    <n v="0"/>
    <n v="16894678"/>
    <n v="53345164.627979271"/>
    <n v="0"/>
    <n v="17507438.341968913"/>
    <s v="Gold Pine Productions"/>
    <n v="87"/>
  </r>
  <r>
    <s v="Some Kind of Hero"/>
    <s v="R"/>
    <s v="Comedy"/>
    <x v="2"/>
    <n v="96.5"/>
    <s v="April 2, 1982 (United States)"/>
    <x v="1"/>
    <n v="1400"/>
    <s v="Michael Pressman"/>
    <s v="Robert Boris"/>
    <s v="Richard Pryor"/>
    <s v="United States"/>
    <n v="0"/>
    <n v="23671186"/>
    <n v="74742076.416580305"/>
    <n v="0"/>
    <n v="24529726.424870469"/>
    <s v="Paramount Pictures"/>
    <n v="97"/>
  </r>
  <r>
    <s v="Hammett"/>
    <s v="PG"/>
    <s v="Crime"/>
    <x v="2"/>
    <n v="96.5"/>
    <s v="September 17, 1982 (United States)"/>
    <x v="16"/>
    <n v="3000"/>
    <s v="Wim Wenders"/>
    <s v="Joe Gores"/>
    <s v="Frederic Forrest"/>
    <s v="United States"/>
    <n v="0"/>
    <n v="42914"/>
    <n v="135501.51088082901"/>
    <n v="0"/>
    <n v="44470.466321243526"/>
    <s v="Orion Pictures"/>
    <n v="97"/>
  </r>
  <r>
    <s v="Five Days One Summer"/>
    <s v="PG"/>
    <s v="Drama"/>
    <x v="2"/>
    <n v="96.5"/>
    <s v="1982 (Japan)"/>
    <x v="10"/>
    <n v="1000"/>
    <s v="Fred Zinnemann"/>
    <s v="Michael Austin"/>
    <s v="Sean Connery"/>
    <s v="United States"/>
    <n v="15000000"/>
    <n v="199078"/>
    <n v="628591.36373056995"/>
    <n v="1.3271866666666667"/>
    <n v="206298.44559585492"/>
    <s v="Cable and Wireless Finance"/>
    <n v="108"/>
  </r>
  <r>
    <s v="Penitentiary II"/>
    <s v="R"/>
    <s v="Crime"/>
    <x v="2"/>
    <n v="96.5"/>
    <s v="April 2, 1982 (United States)"/>
    <x v="44"/>
    <n v="538"/>
    <s v="Jamaa Fanaka"/>
    <s v="Jamaa Fanaka"/>
    <s v="Leon Isaac Kennedy"/>
    <s v="United States"/>
    <n v="0"/>
    <n v="3178542"/>
    <n v="10036287.537823834"/>
    <n v="0"/>
    <n v="3293825.9067357513"/>
    <s v="Bob-Bea Productions"/>
    <n v="108"/>
  </r>
  <r>
    <s v="If You Could See What I Hear"/>
    <s v="PG"/>
    <s v="Biography"/>
    <x v="2"/>
    <n v="96.5"/>
    <s v="April 23, 1982 (United States)"/>
    <x v="8"/>
    <n v="785"/>
    <s v="Eric Till"/>
    <s v="Stuart Gillard"/>
    <s v="Marc Singer"/>
    <s v="Canada"/>
    <n v="0"/>
    <n v="8693512"/>
    <n v="27449876.750259064"/>
    <n v="0"/>
    <n v="9008820.7253886014"/>
    <s v="Cypress Grove"/>
    <n v="103"/>
  </r>
  <r>
    <s v="Partners"/>
    <s v="R"/>
    <s v="Comedy"/>
    <x v="2"/>
    <n v="96.5"/>
    <s v="April 30, 1982 (United States)"/>
    <x v="11"/>
    <n v="1200"/>
    <s v="James Burrows"/>
    <s v="Francis Veber"/>
    <s v="Ryan O'Neal"/>
    <s v="United States"/>
    <n v="6000000"/>
    <n v="6062898"/>
    <n v="19143678.969948184"/>
    <n v="101.0483"/>
    <n v="6282795.8549222797"/>
    <s v="Paramount Pictures"/>
    <n v="93"/>
  </r>
  <r>
    <s v="Richard Pryor: Live on the Sunset Strip"/>
    <s v="R"/>
    <s v="Comedy"/>
    <x v="2"/>
    <n v="96.5"/>
    <s v="March 12, 1982 (United States)"/>
    <x v="3"/>
    <n v="3900"/>
    <s v="Joe Layton"/>
    <s v="Paul Mooney"/>
    <s v="Richard Pryor"/>
    <s v="United States"/>
    <n v="0"/>
    <n v="36299720"/>
    <n v="114616836.10362694"/>
    <n v="0"/>
    <n v="37616290.155440412"/>
    <s v="Columbia Pictures"/>
    <n v="82"/>
  </r>
  <r>
    <s v="Bugs Bunny's 3rd Movie: 1001 Rabbit Tales"/>
    <s v="G"/>
    <s v="Animation"/>
    <x v="2"/>
    <n v="96.5"/>
    <s v="November 19, 1982 (United States)"/>
    <x v="12"/>
    <n v="1800"/>
    <s v="Directors"/>
    <s v="John W. Dunn"/>
    <s v="Mel Blanc"/>
    <s v="United States"/>
    <n v="0"/>
    <n v="78350"/>
    <n v="247391.13989637303"/>
    <n v="0"/>
    <n v="81191.709844559591"/>
    <s v="Warner Bros. Animation"/>
    <n v="74"/>
  </r>
  <r>
    <s v="Monsignor"/>
    <s v="R"/>
    <s v="Crime"/>
    <x v="2"/>
    <n v="96.5"/>
    <s v="October 22, 1982 (United States)"/>
    <x v="27"/>
    <n v="838"/>
    <s v="Frank Perry"/>
    <s v="Jack-Alain LÃ©ger"/>
    <s v="Christopher Reeve"/>
    <s v="United States"/>
    <n v="0"/>
    <n v="12408066"/>
    <n v="39178629.121243522"/>
    <n v="0"/>
    <n v="12858099.481865285"/>
    <s v="Frank Yablans Presentations"/>
    <n v="121"/>
  </r>
  <r>
    <s v="Yes, Giorgio"/>
    <s v="PG"/>
    <s v="Comedy"/>
    <x v="2"/>
    <n v="96.5"/>
    <s v="September 24, 1982 (United States)"/>
    <x v="49"/>
    <n v="653"/>
    <s v="Franklin J. Schaffner"/>
    <s v="Anne Piper"/>
    <s v="Luciano Pavarotti"/>
    <s v="United States"/>
    <n v="19000000"/>
    <n v="2279543"/>
    <n v="7197686.5502590667"/>
    <n v="11.997594736842105"/>
    <n v="2362220.725388601"/>
    <s v="Metro-Goldwyn-Mayer (MGM)"/>
    <n v="110"/>
  </r>
  <r>
    <s v="I Ought to Be in Pictures"/>
    <s v="PG"/>
    <s v="Comedy"/>
    <x v="2"/>
    <n v="96.5"/>
    <s v="March 26, 1982 (United States)"/>
    <x v="19"/>
    <n v="895"/>
    <s v="Herbert Ross"/>
    <s v="Neil Simon"/>
    <s v="Walter Matthau"/>
    <s v="United States"/>
    <n v="0"/>
    <n v="6968359"/>
    <n v="22002683.806217615"/>
    <n v="0"/>
    <n v="7221097.4093264248"/>
    <s v="Twentieth Century Fox"/>
    <n v="108"/>
  </r>
  <r>
    <s v="La traviata"/>
    <s v="G"/>
    <s v="Drama"/>
    <x v="2"/>
    <n v="96.5"/>
    <s v="February 18, 1983 (Italy)"/>
    <x v="13"/>
    <n v="1300"/>
    <s v="Franco Zeffirelli"/>
    <s v="Francesco Maria Piave"/>
    <s v="Teresa Stratas"/>
    <s v="Netherlands"/>
    <n v="0"/>
    <n v="3783329"/>
    <n v="11945910.324352331"/>
    <n v="0"/>
    <n v="3920548.1865284974"/>
    <s v="Accent Films B.V."/>
    <n v="109"/>
  </r>
  <r>
    <s v="Fighting Back"/>
    <s v="R"/>
    <s v="Action"/>
    <x v="2"/>
    <n v="96.5"/>
    <s v="May 21, 1982 (United States)"/>
    <x v="10"/>
    <n v="460"/>
    <s v="Lewis Teague"/>
    <s v="Thomas Hedley Jr."/>
    <s v="Tom Skerritt"/>
    <s v="United States"/>
    <n v="0"/>
    <n v="3355948"/>
    <n v="10596449.280829014"/>
    <n v="0"/>
    <n v="3477666.3212435236"/>
    <s v="Permut Presentations"/>
    <n v="98"/>
  </r>
  <r>
    <s v="Kamikaze 89"/>
    <s v="Not Rated"/>
    <s v="Sci-Fi"/>
    <x v="2"/>
    <n v="96.5"/>
    <s v="July 16, 1982 (West Germany)"/>
    <x v="1"/>
    <n v="665"/>
    <s v="Wolf Gremm"/>
    <s v="Robert Katz"/>
    <s v="Rainer Werner Fassbinder"/>
    <s v="West Germany"/>
    <n v="0"/>
    <n v="22440"/>
    <n v="70854.59067357512"/>
    <n v="0"/>
    <n v="23253.886010362694"/>
    <s v="Regina Ziegler Filmproduktion"/>
    <n v="106"/>
  </r>
  <r>
    <s v="The Wizard of Oz"/>
    <s v="Not Rated"/>
    <s v="Animation"/>
    <x v="2"/>
    <n v="96.5"/>
    <s v="October 6, 1982 (United States)"/>
    <x v="8"/>
    <n v="352"/>
    <s v="Fumihiko Takayama"/>
    <s v="Yoshimitsu Banno"/>
    <s v="Aileen Quinn"/>
    <s v="United States"/>
    <n v="0"/>
    <n v="0"/>
    <n v="0"/>
    <n v="0"/>
    <n v="0"/>
    <s v="Alan Enterprises"/>
    <n v="78"/>
  </r>
  <r>
    <s v="Heidi's Song"/>
    <s v="G"/>
    <s v="Animation"/>
    <x v="2"/>
    <n v="96.5"/>
    <s v="November 19, 1982 (United States)"/>
    <x v="21"/>
    <n v="256"/>
    <s v="Robert Taylor"/>
    <s v="Joseph Barbera"/>
    <s v="Lorne Greene"/>
    <s v="United States"/>
    <n v="0"/>
    <n v="5124391"/>
    <n v="16180330.960621761"/>
    <n v="0"/>
    <n v="5310249.7409326425"/>
    <s v="Hanna-Barbera Productions"/>
    <n v="94"/>
  </r>
  <r>
    <s v="Love Child"/>
    <s v="R"/>
    <s v="Crime"/>
    <x v="2"/>
    <n v="96.5"/>
    <s v="October 15, 1982 (United States)"/>
    <x v="46"/>
    <n v="253"/>
    <s v="Larry Peerce"/>
    <s v="Anne Gerard"/>
    <s v="Amy Madigan"/>
    <s v="United States"/>
    <n v="0"/>
    <n v="0"/>
    <n v="0"/>
    <n v="0"/>
    <n v="0"/>
    <s v="The Ladd Company"/>
    <n v="96"/>
  </r>
  <r>
    <s v="Boardinghouse"/>
    <s v="R"/>
    <s v="Comedy"/>
    <x v="2"/>
    <n v="96.5"/>
    <s v="October 21, 1983 (United States)"/>
    <x v="51"/>
    <n v="651"/>
    <s v="John Wintergate"/>
    <s v="John Wintergate"/>
    <s v="John Wintergate"/>
    <s v="United States"/>
    <n v="10000"/>
    <n v="0"/>
    <n v="0"/>
    <n v="0"/>
    <n v="0"/>
    <s v="Blustarr"/>
    <n v="98"/>
  </r>
  <r>
    <s v="Experience Preferred... But Not Essential"/>
    <s v="PG"/>
    <s v="Drama"/>
    <x v="2"/>
    <n v="96.5"/>
    <s v="December 22, 1982 (United Kingdom)"/>
    <x v="9"/>
    <n v="240"/>
    <s v="Peter Duffell"/>
    <s v="June Roberts"/>
    <s v="Elizabeth Edmonds"/>
    <s v="United Kingdom"/>
    <n v="0"/>
    <n v="0"/>
    <n v="0"/>
    <n v="0"/>
    <n v="0"/>
    <s v="Channel Four Film"/>
    <n v="80"/>
  </r>
  <r>
    <s v="The Personals"/>
    <s v="PG"/>
    <s v="Comedy"/>
    <x v="2"/>
    <n v="96.5"/>
    <s v="October 1982 (United States)"/>
    <x v="17"/>
    <n v="75"/>
    <s v="Peter Markle"/>
    <s v="Peter Markle"/>
    <s v="Bill Schoppert"/>
    <s v="United States"/>
    <n v="435000"/>
    <n v="0"/>
    <n v="0"/>
    <n v="0"/>
    <n v="0"/>
    <s v="Blueline Productions"/>
    <n v="90"/>
  </r>
  <r>
    <s v="Lonely Hearts"/>
    <s v="R"/>
    <s v="Comedy"/>
    <x v="2"/>
    <n v="96.5"/>
    <s v="October 21, 1982 (Australia)"/>
    <x v="8"/>
    <n v="336"/>
    <s v="Paul Cox"/>
    <s v="Paul Cox"/>
    <s v="Wendy Hughes"/>
    <s v="Australia"/>
    <n v="0"/>
    <n v="777087"/>
    <n v="2453662.268393782"/>
    <n v="0"/>
    <n v="805271.50259067363"/>
    <s v="Adam Packer Film Productions"/>
    <n v="106"/>
  </r>
  <r>
    <s v="Scarface"/>
    <s v="R"/>
    <s v="Crime"/>
    <x v="3"/>
    <n v="99.6"/>
    <s v="December 9, 1983 (United States)"/>
    <x v="28"/>
    <n v="766000"/>
    <s v="Brian De Palma"/>
    <s v="Oliver Stone"/>
    <s v="Al Pacino"/>
    <s v="United States"/>
    <n v="25000000"/>
    <n v="65884703"/>
    <n v="201556917.71184736"/>
    <n v="263.53881200000001"/>
    <n v="66149300.200803213"/>
    <s v="Universal Pictures"/>
    <n v="170"/>
  </r>
  <r>
    <s v="The Outsiders"/>
    <s v="PG"/>
    <s v="Crime"/>
    <x v="3"/>
    <n v="99.6"/>
    <s v="March 25, 1983 (United States)"/>
    <x v="12"/>
    <n v="78000"/>
    <s v="Francis Ford Coppola"/>
    <s v="Kathleen Rowell"/>
    <s v="C. Thomas Howell"/>
    <s v="United States"/>
    <n v="10000000"/>
    <n v="25697647"/>
    <n v="78615191.173694775"/>
    <n v="256.97647000000001"/>
    <n v="25800850.401606426"/>
    <s v="Zoetrope Studios"/>
    <n v="91"/>
  </r>
  <r>
    <s v="Star Wars: Episode VI - Return of the Jedi"/>
    <s v="PG"/>
    <s v="Action"/>
    <x v="3"/>
    <n v="99.6"/>
    <s v="May 25, 1983 (United States)"/>
    <x v="28"/>
    <n v="973000"/>
    <s v="Richard Marquand"/>
    <s v="Lawrence Kasdan"/>
    <s v="Mark Hamill"/>
    <s v="United States"/>
    <n v="32500000"/>
    <n v="475106177"/>
    <n v="1453462370.8022087"/>
    <n v="1461.8651600000001"/>
    <n v="477014233.93574297"/>
    <s v="Lucasfilm"/>
    <n v="131"/>
  </r>
  <r>
    <s v="Risky Business"/>
    <s v="R"/>
    <s v="Comedy"/>
    <x v="3"/>
    <n v="99.6"/>
    <s v="August 5, 1983 (United States)"/>
    <x v="8"/>
    <n v="83000"/>
    <s v="Paul Brickman"/>
    <s v="Paul Brickman"/>
    <s v="Tom Cruise"/>
    <s v="United States"/>
    <n v="6200000"/>
    <n v="63541777"/>
    <n v="194389351.92670682"/>
    <n v="1024.8673709677419"/>
    <n v="63796964.859437749"/>
    <s v="The Geffen Company"/>
    <n v="99"/>
  </r>
  <r>
    <s v="National Lampoon's Vacation"/>
    <s v="R"/>
    <s v="Adventure"/>
    <x v="3"/>
    <n v="99.6"/>
    <s v="July 29, 1983 (United States)"/>
    <x v="34"/>
    <n v="100000"/>
    <s v="Harold Ramis"/>
    <s v="John Hughes"/>
    <s v="Chevy Chase"/>
    <s v="United States"/>
    <n v="15000000"/>
    <n v="61399552"/>
    <n v="187835778.05622488"/>
    <n v="409.33034666666668"/>
    <n v="61646136.546184741"/>
    <s v="National Lampoon"/>
    <n v="98"/>
  </r>
  <r>
    <s v="Trading Places"/>
    <s v="R"/>
    <s v="Comedy"/>
    <x v="3"/>
    <n v="99.6"/>
    <s v="June 8, 1983 (United States)"/>
    <x v="24"/>
    <n v="141000"/>
    <s v="John Landis"/>
    <s v="Timothy Harris"/>
    <s v="Eddie Murphy"/>
    <s v="United States"/>
    <n v="15000000"/>
    <n v="90404800"/>
    <n v="276569704.41767067"/>
    <n v="602.69866666666667"/>
    <n v="90767871.485943779"/>
    <s v="Cinema Group Ventures"/>
    <n v="116"/>
  </r>
  <r>
    <s v="Superman III"/>
    <s v="PG"/>
    <s v="Action"/>
    <x v="3"/>
    <n v="99.6"/>
    <s v="June 17, 1983 (United States)"/>
    <x v="18"/>
    <n v="66000"/>
    <s v="Richard Lester"/>
    <s v="Jerry Siegel"/>
    <s v="Christopher Reeve"/>
    <s v="France"/>
    <n v="39000000"/>
    <n v="59950623"/>
    <n v="183403160.9246988"/>
    <n v="153.71954615384615"/>
    <n v="60191388.554216869"/>
    <s v="Dovemead Films"/>
    <n v="125"/>
  </r>
  <r>
    <s v="The Big Chill"/>
    <s v="R"/>
    <s v="Comedy"/>
    <x v="3"/>
    <n v="99.6"/>
    <s v="September 30, 1983 (United States)"/>
    <x v="13"/>
    <n v="34000"/>
    <s v="Lawrence Kasdan"/>
    <s v="Lawrence Kasdan"/>
    <s v="Tom Berenger"/>
    <s v="United States"/>
    <n v="8000000"/>
    <n v="56399659"/>
    <n v="172539920.65562248"/>
    <n v="704.99573750000002"/>
    <n v="56626163.654618472"/>
    <s v="Columbia Pictures"/>
    <n v="105"/>
  </r>
  <r>
    <s v="Staying Alive"/>
    <s v="PG"/>
    <s v="Drama"/>
    <x v="3"/>
    <n v="99.6"/>
    <s v="July 15, 1983 (United States)"/>
    <x v="32"/>
    <n v="15000"/>
    <s v="Sylvester Stallone"/>
    <s v="Nik Cohn"/>
    <s v="John Travolta"/>
    <s v="United States"/>
    <n v="22000000"/>
    <n v="64892670"/>
    <n v="198522053.70481926"/>
    <n v="294.96668181818177"/>
    <n v="65153283.132530123"/>
    <s v="Paramount Pictures"/>
    <n v="93"/>
  </r>
  <r>
    <s v="Jaws 3-D"/>
    <s v="PG"/>
    <s v="Adventure"/>
    <x v="3"/>
    <n v="99.6"/>
    <s v="July 22, 1983 (United States)"/>
    <x v="47"/>
    <n v="41000"/>
    <s v="Joe Alves"/>
    <s v="Peter Benchley"/>
    <s v="Dennis Quaid"/>
    <s v="United States"/>
    <n v="20500000"/>
    <n v="87987055"/>
    <n v="269173249.58333331"/>
    <n v="429.20514634146343"/>
    <n v="88340416.666666672"/>
    <s v="Universal Pictures"/>
    <n v="99"/>
  </r>
  <r>
    <s v="Christine"/>
    <s v="R"/>
    <s v="Horror"/>
    <x v="3"/>
    <n v="99.6"/>
    <s v="December 9, 1983 (United States)"/>
    <x v="17"/>
    <n v="75000"/>
    <s v="John Carpenter"/>
    <s v="Stephen King"/>
    <s v="Keith Gordon"/>
    <s v="United States"/>
    <n v="9700000"/>
    <n v="21017849"/>
    <n v="64298580.22389558"/>
    <n v="216.6788556701031"/>
    <n v="21102258.032128513"/>
    <s v="Columbia Pictures"/>
    <n v="110"/>
  </r>
  <r>
    <s v="Sleepaway Camp"/>
    <s v="R"/>
    <s v="Horror"/>
    <x v="3"/>
    <n v="99.6"/>
    <s v="November 18, 1983 (United States)"/>
    <x v="21"/>
    <n v="28000"/>
    <s v="Robert Hiltzik"/>
    <s v="Robert Hiltzik"/>
    <s v="Felissa Rose"/>
    <s v="United States"/>
    <n v="350000"/>
    <n v="0"/>
    <n v="0"/>
    <n v="0"/>
    <n v="0"/>
    <s v="American Eagle Films"/>
    <n v="84"/>
  </r>
  <r>
    <s v="Flashdance"/>
    <s v="R"/>
    <s v="Drama"/>
    <x v="3"/>
    <n v="99.6"/>
    <s v="April 15, 1983 (United States)"/>
    <x v="19"/>
    <n v="50000"/>
    <s v="Adrian Lyne"/>
    <s v="Thomas Hedley Jr."/>
    <s v="Jennifer Beals"/>
    <s v="United States"/>
    <n v="4000000"/>
    <n v="92921203"/>
    <n v="284267977.45080322"/>
    <n v="2323.0300750000001"/>
    <n v="93294380.522088349"/>
    <s v="Paramount Pictures"/>
    <n v="95"/>
  </r>
  <r>
    <s v="WarGames"/>
    <s v="PG"/>
    <s v="Action"/>
    <x v="3"/>
    <n v="99.6"/>
    <s v="June 3, 1983 (United States)"/>
    <x v="12"/>
    <n v="93000"/>
    <s v="John Badham"/>
    <s v="Lawrence Lasker"/>
    <s v="Matthew Broderick"/>
    <s v="United States"/>
    <n v="12000000"/>
    <n v="79567667"/>
    <n v="243416346.73594376"/>
    <n v="663.06389166666668"/>
    <n v="79887215.86345382"/>
    <s v="United Artists"/>
    <n v="114"/>
  </r>
  <r>
    <s v="The Right Stuff"/>
    <s v="PG"/>
    <s v="Adventure"/>
    <x v="3"/>
    <n v="99.6"/>
    <s v="February 17, 1984 (United States)"/>
    <x v="40"/>
    <n v="57000"/>
    <s v="Philip Kaufman"/>
    <s v="Philip Kaufman"/>
    <s v="Sam Shepard"/>
    <s v="United States"/>
    <n v="27000000"/>
    <n v="21192315"/>
    <n v="64832313.057228915"/>
    <n v="78.490055555555557"/>
    <n v="21277424.698795181"/>
    <s v="The Ladd Company"/>
    <n v="193"/>
  </r>
  <r>
    <s v="Krull"/>
    <s v="PG"/>
    <s v="Action"/>
    <x v="3"/>
    <n v="99.6"/>
    <s v="July 29, 1983 (United States)"/>
    <x v="10"/>
    <n v="31000"/>
    <s v="Peter Yates"/>
    <s v="Stanford Sherman"/>
    <s v="Ken Marshall"/>
    <s v="United Kingdom"/>
    <n v="47000000"/>
    <n v="16916617"/>
    <n v="51751939.758032128"/>
    <n v="35.992802127659573"/>
    <n v="16984555.220883533"/>
    <s v="Columbia Pictures"/>
    <n v="121"/>
  </r>
  <r>
    <s v="Spring Break"/>
    <s v="R"/>
    <s v="Comedy"/>
    <x v="3"/>
    <n v="99.6"/>
    <s v="March 25, 1983 (United States)"/>
    <x v="38"/>
    <n v="2800"/>
    <s v="Sean S. Cunningham"/>
    <s v="David Smilow"/>
    <s v="David Knell"/>
    <s v="United States"/>
    <n v="0"/>
    <n v="24071666"/>
    <n v="73640930.022088349"/>
    <n v="0"/>
    <n v="24168339.35742972"/>
    <s v="Columbia Pictures"/>
    <n v="102"/>
  </r>
  <r>
    <s v="The Dead Zone"/>
    <s v="R"/>
    <s v="Drama"/>
    <x v="3"/>
    <n v="99.6"/>
    <s v="October 21, 1983 (United States)"/>
    <x v="13"/>
    <n v="65000"/>
    <s v="David Cronenberg"/>
    <s v="Jeffrey Boam"/>
    <s v="Christopher Walken"/>
    <s v="United States"/>
    <n v="10000000"/>
    <n v="20766616"/>
    <n v="63529998.947791159"/>
    <n v="207.66615999999999"/>
    <n v="20850016.064257029"/>
    <s v="Dino De Laurentiis Company"/>
    <n v="103"/>
  </r>
  <r>
    <s v="Octopussy"/>
    <s v="PG"/>
    <s v="Action"/>
    <x v="3"/>
    <n v="99.6"/>
    <s v="June 10, 1983 (United States)"/>
    <x v="16"/>
    <n v="98000"/>
    <s v="John Glen"/>
    <s v="George MacDonald Fraser"/>
    <s v="Roger Moore"/>
    <s v="United Kingdom"/>
    <n v="27500000"/>
    <n v="67893619"/>
    <n v="207702667.76405621"/>
    <n v="246.88588727272727"/>
    <n v="68166284.13654618"/>
    <s v="United Artists"/>
    <n v="131"/>
  </r>
  <r>
    <s v="Private School"/>
    <s v="R"/>
    <s v="Comedy"/>
    <x v="3"/>
    <n v="99.6"/>
    <s v="July 29, 1983 (United States)"/>
    <x v="11"/>
    <n v="6100"/>
    <s v="Noel Black"/>
    <s v="Dan Greenburg"/>
    <s v="Phoebe Cates"/>
    <s v="United States"/>
    <n v="3500000"/>
    <n v="14049540"/>
    <n v="42980871.867469877"/>
    <n v="401.41542857142855"/>
    <n v="14105963.855421687"/>
    <s v="Unity Productions"/>
    <n v="89"/>
  </r>
  <r>
    <s v="Valley Girl"/>
    <s v="R"/>
    <s v="Comedy"/>
    <x v="3"/>
    <n v="99.6"/>
    <s v="April 29, 1983 (United States)"/>
    <x v="5"/>
    <n v="14000"/>
    <s v="Martha Coolidge"/>
    <s v="Andrew Lane"/>
    <s v="Nicolas Cage"/>
    <s v="United States"/>
    <n v="350000"/>
    <n v="17343596"/>
    <n v="53058169.690763049"/>
    <n v="4955.3131428571423"/>
    <n v="17413248.995983936"/>
    <s v="Atlantic Entertainment Group"/>
    <n v="99"/>
  </r>
  <r>
    <s v="Rumble Fish"/>
    <s v="R"/>
    <s v="Crime"/>
    <x v="3"/>
    <n v="99.6"/>
    <s v="October 21, 1983 (United States)"/>
    <x v="13"/>
    <n v="32000"/>
    <s v="Francis Ford Coppola"/>
    <s v="S.E. Hinton"/>
    <s v="Matt Dillon"/>
    <s v="United States"/>
    <n v="10000000"/>
    <n v="2494480"/>
    <n v="7631205.3815261042"/>
    <n v="24.944800000000001"/>
    <n v="2504497.9919678713"/>
    <s v="Zoetrope Studios"/>
    <n v="94"/>
  </r>
  <r>
    <s v="Videodrome"/>
    <s v="R"/>
    <s v="Horror"/>
    <x v="3"/>
    <n v="99.6"/>
    <s v="February 4, 1983 (United States)"/>
    <x v="13"/>
    <n v="86000"/>
    <s v="David Cronenberg"/>
    <s v="David Cronenberg"/>
    <s v="James Woods"/>
    <s v="Canada"/>
    <n v="5952000"/>
    <n v="2120439"/>
    <n v="6486925.334337349"/>
    <n v="35.625655241935483"/>
    <n v="2128954.8192771086"/>
    <s v="Filmplan International"/>
    <n v="87"/>
  </r>
  <r>
    <s v="Terms of Endearment"/>
    <s v="PG"/>
    <s v="Comedy"/>
    <x v="3"/>
    <n v="99.6"/>
    <s v="December 9, 1983 (United States)"/>
    <x v="34"/>
    <n v="57000"/>
    <s v="James L. Brooks"/>
    <s v="Larry McMurtry"/>
    <s v="Shirley MacLaine"/>
    <s v="United States"/>
    <n v="8000000"/>
    <n v="108423749"/>
    <n v="331693938.9588353"/>
    <n v="1355.2968625000001"/>
    <n v="108859185.74297188"/>
    <s v="Paramount Pictures"/>
    <n v="132"/>
  </r>
  <r>
    <s v="Twilight Zone: The Movie"/>
    <s v="PG"/>
    <s v="Horror"/>
    <x v="3"/>
    <n v="99.6"/>
    <s v="June 24, 1983 (United States)"/>
    <x v="16"/>
    <n v="34000"/>
    <s v="Directors"/>
    <s v="John Landis"/>
    <s v="Dan Aykroyd"/>
    <s v="United States"/>
    <n v="10000000"/>
    <n v="29450919"/>
    <n v="90097339.551204816"/>
    <n v="294.50918999999999"/>
    <n v="29569195.783132531"/>
    <s v="Amblin Entertainment"/>
    <n v="101"/>
  </r>
  <r>
    <s v="Never Say Never Again"/>
    <s v="PG"/>
    <s v="Action"/>
    <x v="3"/>
    <n v="99.6"/>
    <s v="October 7, 1983 (United States)"/>
    <x v="19"/>
    <n v="63000"/>
    <s v="Irvin Kershner"/>
    <s v="Kevin McClory"/>
    <s v="Sean Connery"/>
    <s v="United Kingdom"/>
    <n v="36000000"/>
    <n v="55432841"/>
    <n v="169582195.30823293"/>
    <n v="153.98011388888889"/>
    <n v="55655462.851405621"/>
    <s v="TaliaFilm II Productions"/>
    <n v="134"/>
  </r>
  <r>
    <s v="A Christmas Story"/>
    <s v="PG"/>
    <s v="Comedy"/>
    <x v="3"/>
    <n v="99.6"/>
    <s v="November 18, 1983 (United States)"/>
    <x v="6"/>
    <n v="134000"/>
    <s v="Bob Clark"/>
    <s v="Jean Shepherd"/>
    <s v="Peter Billingsley"/>
    <s v="United States"/>
    <n v="3300000"/>
    <n v="20653717"/>
    <n v="63184614.15562249"/>
    <n v="625.87021212121203"/>
    <n v="20736663.654618476"/>
    <s v="Metro-Goldwyn-Mayer (MGM)"/>
    <n v="93"/>
  </r>
  <r>
    <s v="Cujo"/>
    <s v="R"/>
    <s v="Horror"/>
    <x v="3"/>
    <n v="99.6"/>
    <s v="August 12, 1983 (United States)"/>
    <x v="10"/>
    <n v="41000"/>
    <s v="Lewis Teague"/>
    <s v="Stephen King"/>
    <s v="Dee Wallace"/>
    <s v="United States"/>
    <n v="5000000"/>
    <n v="21156152"/>
    <n v="64721681.871485941"/>
    <n v="423.12304"/>
    <n v="21241116.465863455"/>
    <s v="Sunn Classic Pictures"/>
    <n v="93"/>
  </r>
  <r>
    <s v="Sudden Impact"/>
    <s v="R"/>
    <s v="Action"/>
    <x v="3"/>
    <n v="99.6"/>
    <s v="December 9, 1983 (United States)"/>
    <x v="14"/>
    <n v="42000"/>
    <s v="Clint Eastwood"/>
    <s v="Harry Julian Fink"/>
    <s v="Clint Eastwood"/>
    <s v="United States"/>
    <n v="22000000"/>
    <n v="67642693"/>
    <n v="206935025.67369476"/>
    <n v="307.46678636363634"/>
    <n v="67914350.401606426"/>
    <s v="Warner Bros."/>
    <n v="117"/>
  </r>
  <r>
    <s v="The Hunger"/>
    <s v="R"/>
    <s v="Drama"/>
    <x v="3"/>
    <n v="99.6"/>
    <s v="April 29, 1983 (United States)"/>
    <x v="17"/>
    <n v="24000"/>
    <s v="Tony Scott"/>
    <s v="James Costigan"/>
    <s v="Catherine Deneuve"/>
    <s v="United Kingdom"/>
    <n v="0"/>
    <n v="5988322"/>
    <n v="18319695.917670682"/>
    <n v="0"/>
    <n v="6012371.4859437747"/>
    <s v="Metro-Goldwyn-Mayer (MGM)"/>
    <n v="97"/>
  </r>
  <r>
    <s v="Mr. Mom"/>
    <s v="PG"/>
    <s v="Comedy"/>
    <x v="3"/>
    <n v="99.6"/>
    <s v="August 19, 1983 (United States)"/>
    <x v="14"/>
    <n v="22000"/>
    <s v="Stan Dragoti"/>
    <s v="John Hughes"/>
    <s v="Michael Keaton"/>
    <s v="United States"/>
    <n v="0"/>
    <n v="64783827"/>
    <n v="198189077.17771083"/>
    <n v="0"/>
    <n v="65044003.012048192"/>
    <s v="Sherwood Productions"/>
    <n v="91"/>
  </r>
  <r>
    <s v="Blue Thunder"/>
    <s v="R"/>
    <s v="Action"/>
    <x v="3"/>
    <n v="99.6"/>
    <s v="May 13, 1983 (United States)"/>
    <x v="5"/>
    <n v="18000"/>
    <s v="John Badham"/>
    <s v="Dan O'Bannon"/>
    <s v="Roy Scheider"/>
    <s v="United States"/>
    <n v="22000000"/>
    <n v="42313354"/>
    <n v="129446575.94176707"/>
    <n v="192.33342727272728"/>
    <n v="42483287.148594379"/>
    <s v="Columbia Pictures"/>
    <n v="109"/>
  </r>
  <r>
    <s v="Breathless"/>
    <s v="R"/>
    <s v="Action"/>
    <x v="3"/>
    <n v="99.6"/>
    <s v="May 13, 1983 (United States)"/>
    <x v="23"/>
    <n v="8700"/>
    <s v="Jim McBride"/>
    <s v="FranÃ§ois Truffaut"/>
    <s v="Richard Gere"/>
    <s v="United States"/>
    <n v="7500000"/>
    <n v="19910002"/>
    <n v="60909413.748995982"/>
    <n v="265.46669333333335"/>
    <n v="19989961.847389556"/>
    <s v="Breathless Associates"/>
    <n v="100"/>
  </r>
  <r>
    <s v="Psycho II"/>
    <s v="R"/>
    <s v="Crime"/>
    <x v="3"/>
    <n v="99.6"/>
    <s v="June 3, 1983 (United States)"/>
    <x v="16"/>
    <n v="25000"/>
    <s v="Richard Franklin"/>
    <s v="Tom Holland"/>
    <s v="Anthony Perkins"/>
    <s v="United States"/>
    <n v="5000000"/>
    <n v="34725000"/>
    <n v="106232003.01204818"/>
    <n v="694.5"/>
    <n v="34864457.8313253"/>
    <s v="Universal Pictures"/>
    <n v="113"/>
  </r>
  <r>
    <s v="Local Hero"/>
    <s v="PG"/>
    <s v="Comedy"/>
    <x v="3"/>
    <n v="99.6"/>
    <s v="March 17, 1983 (United Kingdom)"/>
    <x v="34"/>
    <n v="22000"/>
    <s v="Bill Forsyth"/>
    <s v="Bill Forsyth"/>
    <s v="Burt Lancaster"/>
    <s v="United Kingdom"/>
    <n v="0"/>
    <n v="5899678"/>
    <n v="18048512.917670682"/>
    <n v="0"/>
    <n v="5923371.4859437747"/>
    <s v="Enigma Productions"/>
    <n v="111"/>
  </r>
  <r>
    <s v="Bad Boys"/>
    <s v="R"/>
    <s v="Crime"/>
    <x v="3"/>
    <n v="99.6"/>
    <s v="March 25, 1983 (United States)"/>
    <x v="13"/>
    <n v="14000"/>
    <s v="Rick Rosenthal"/>
    <s v="Richard Di Lello"/>
    <s v="Sean Penn"/>
    <s v="United States"/>
    <n v="0"/>
    <n v="9190819"/>
    <n v="28116893.065261044"/>
    <n v="0"/>
    <n v="9227729.9196787141"/>
    <s v="EMI Films"/>
    <n v="123"/>
  </r>
  <r>
    <s v="Silkwood"/>
    <s v="R"/>
    <s v="Biography"/>
    <x v="3"/>
    <n v="99.6"/>
    <s v="January 27, 1984 (United States)"/>
    <x v="13"/>
    <n v="19000"/>
    <s v="Mike Nichols"/>
    <s v="Nora Ephron"/>
    <s v="Meryl Streep"/>
    <s v="United States"/>
    <n v="10000000"/>
    <n v="35615609"/>
    <n v="108956586.97088353"/>
    <n v="356.15609000000001"/>
    <n v="35758643.57429719"/>
    <s v="ABC Motion Pictures"/>
    <n v="131"/>
  </r>
  <r>
    <s v="All the Right Moves"/>
    <s v="R"/>
    <s v="Drama"/>
    <x v="3"/>
    <n v="99.6"/>
    <s v="October 21, 1983 (United States)"/>
    <x v="23"/>
    <n v="16000"/>
    <s v="Michael Chapman"/>
    <s v="Michael Kane"/>
    <s v="Tom Cruise"/>
    <s v="United States"/>
    <n v="5600000"/>
    <n v="17233166"/>
    <n v="52720338.154618472"/>
    <n v="307.73510714285715"/>
    <n v="17302375.502008032"/>
    <s v="Lucille Ball Productions"/>
    <n v="91"/>
  </r>
  <r>
    <s v="The Keep"/>
    <s v="R"/>
    <s v="Drama"/>
    <x v="3"/>
    <n v="99.6"/>
    <s v="December 16, 1983 (United States)"/>
    <x v="46"/>
    <n v="11000"/>
    <s v="Michael Mann"/>
    <s v="F. Paul Wilson"/>
    <s v="Scott Glenn"/>
    <s v="United Kingdom"/>
    <n v="11000000"/>
    <n v="4218594"/>
    <n v="12905678.632530119"/>
    <n v="38.350854545454546"/>
    <n v="4235536.1445783135"/>
    <s v="Paramount Pictures"/>
    <n v="96"/>
  </r>
  <r>
    <s v="My Tutor"/>
    <s v="R"/>
    <s v="Comedy"/>
    <x v="3"/>
    <n v="99.6"/>
    <s v="April 22, 1983 (United States)"/>
    <x v="33"/>
    <n v="3300"/>
    <s v="George Bowers"/>
    <s v="Joe Roberts"/>
    <s v="Matt Lattanzi"/>
    <s v="United States"/>
    <n v="0"/>
    <n v="22587834"/>
    <n v="69101536.343373492"/>
    <n v="0"/>
    <n v="22678548.192771085"/>
    <s v="Marimark Productions"/>
    <n v="97"/>
  </r>
  <r>
    <s v="Yentl"/>
    <s v="PG"/>
    <s v="Drama"/>
    <x v="3"/>
    <n v="99.6"/>
    <s v="January 6, 1984 (United States)"/>
    <x v="14"/>
    <n v="13000"/>
    <s v="Barbra Streisand"/>
    <s v="Jack Rosenthal"/>
    <s v="Barbra Streisand"/>
    <s v="United Kingdom"/>
    <n v="12000000"/>
    <n v="40218899"/>
    <n v="123039141.82028112"/>
    <n v="335.15749166666666"/>
    <n v="40380420.682730921"/>
    <s v="Ladbroke"/>
    <n v="133"/>
  </r>
  <r>
    <s v="Fire and Ice"/>
    <s v="PG"/>
    <s v="Animation"/>
    <x v="3"/>
    <n v="99.6"/>
    <s v="August 26, 1983 (United States)"/>
    <x v="14"/>
    <n v="10000"/>
    <s v="Ralph Bakshi"/>
    <s v="Ralph Bakshi"/>
    <s v="Randy Norton"/>
    <s v="United States"/>
    <n v="1200000"/>
    <n v="760883"/>
    <n v="2327721.3865461848"/>
    <n v="63.406916666666667"/>
    <n v="763938.75502008037"/>
    <s v="Polyc International BV"/>
    <n v="81"/>
  </r>
  <r>
    <s v="Eddie and the Cruisers"/>
    <s v="PG"/>
    <s v="Drama"/>
    <x v="3"/>
    <n v="99.6"/>
    <s v="September 23, 1983 (United States)"/>
    <x v="15"/>
    <n v="6900"/>
    <s v="Martin Davidson"/>
    <s v="Martin Davidson"/>
    <s v="Tom Berenger"/>
    <s v="United States"/>
    <n v="0"/>
    <n v="4786789"/>
    <n v="14643921.770080321"/>
    <n v="0"/>
    <n v="4806013.0522088353"/>
    <s v="Aurora"/>
    <n v="95"/>
  </r>
  <r>
    <s v="Yellowbeard"/>
    <s v="PG"/>
    <s v="Action"/>
    <x v="3"/>
    <n v="99.6"/>
    <s v="June 24, 1983 (United States)"/>
    <x v="22"/>
    <n v="7500"/>
    <s v="Mel Damski"/>
    <s v="Graham Chapman"/>
    <s v="Graham Chapman"/>
    <s v="United Kingdom"/>
    <n v="6500000"/>
    <n v="4300000"/>
    <n v="13154718.875502007"/>
    <n v="66.153846153846146"/>
    <n v="4317269.0763052208"/>
    <s v="Seagoat Films"/>
    <n v="96"/>
  </r>
  <r>
    <s v="The Meaning of Life"/>
    <s v="R"/>
    <s v="Comedy"/>
    <x v="3"/>
    <n v="99.6"/>
    <s v="March 31, 1983 (United States)"/>
    <x v="24"/>
    <n v="115000"/>
    <s v="Terry Jones"/>
    <s v="Graham Chapman"/>
    <s v="John Cleese"/>
    <s v="United Kingdom"/>
    <n v="9000000"/>
    <n v="14949697"/>
    <n v="45734665.420682728"/>
    <n v="166.10774444444445"/>
    <n v="15009735.943775101"/>
    <s v="Celandine Films"/>
    <n v="107"/>
  </r>
  <r>
    <s v="Nostalghia"/>
    <s v="Not Rated"/>
    <s v="Drama"/>
    <x v="3"/>
    <n v="99.6"/>
    <s v="March 1992 (United States)"/>
    <x v="31"/>
    <n v="24000"/>
    <s v="Andrei Tarkovsky"/>
    <s v="Andrei Tarkovsky"/>
    <s v="Oleg Yankovskiy"/>
    <s v="Italy"/>
    <n v="0"/>
    <n v="55269"/>
    <n v="169080.96686746986"/>
    <n v="0"/>
    <n v="55490.963855421687"/>
    <s v="Rai 2"/>
    <n v="125"/>
  </r>
  <r>
    <s v="Hot Dog... The Movie"/>
    <s v="R"/>
    <s v="Comedy"/>
    <x v="3"/>
    <n v="99.6"/>
    <s v="January 13, 1984 (United States)"/>
    <x v="18"/>
    <n v="3200"/>
    <s v="Peter Markle"/>
    <s v="Mike Marvin"/>
    <s v="David Naughton"/>
    <s v="United States"/>
    <n v="0"/>
    <n v="20307325"/>
    <n v="62124918.950803213"/>
    <n v="0"/>
    <n v="20388880.522088353"/>
    <s v="Edward S. Feldman Productions"/>
    <n v="96"/>
  </r>
  <r>
    <s v="Smokey and the Bandit Part 3"/>
    <s v="PG"/>
    <s v="Action"/>
    <x v="3"/>
    <n v="99.6"/>
    <s v="August 12, 1983 (United States)"/>
    <x v="50"/>
    <n v="8200"/>
    <s v="Dick Lowry"/>
    <s v="Stuart Birnbaum"/>
    <s v="Jackie Gleason"/>
    <s v="United States"/>
    <n v="0"/>
    <n v="5678950"/>
    <n v="17373253.664658632"/>
    <n v="0"/>
    <n v="5701757.0281124497"/>
    <s v="Universal Pictures"/>
    <n v="85"/>
  </r>
  <r>
    <s v="Deathstalker"/>
    <s v="R"/>
    <s v="Action"/>
    <x v="3"/>
    <n v="99.6"/>
    <s v="September 16, 1983 (United States)"/>
    <x v="26"/>
    <n v="4600"/>
    <s v="James Sbardellati"/>
    <s v="Howard R. Cohen"/>
    <s v="Rick Hill"/>
    <s v="United States"/>
    <n v="457000"/>
    <n v="11919250"/>
    <n v="36463809.989959836"/>
    <n v="2608.1509846827134"/>
    <n v="11967118.473895583"/>
    <s v="Aries CinematogrÃ¡fica Argentina"/>
    <n v="80"/>
  </r>
  <r>
    <s v="Porky's II: The Next Day"/>
    <s v="R"/>
    <s v="Comedy"/>
    <x v="3"/>
    <n v="99.6"/>
    <s v="June 24, 1983 (United States)"/>
    <x v="18"/>
    <n v="11000"/>
    <s v="Bob Clark"/>
    <s v="Roger Swaybill"/>
    <s v="Dan Monahan"/>
    <s v="Canada"/>
    <n v="6500000"/>
    <n v="33759266"/>
    <n v="103277593.87751004"/>
    <n v="519.37332307692316"/>
    <n v="33894845.381526105"/>
    <s v="Astral Bellevue PathÃ©"/>
    <n v="98"/>
  </r>
  <r>
    <s v="Something Wicked This Way Comes"/>
    <s v="PG"/>
    <s v="Fantasy"/>
    <x v="3"/>
    <n v="99.6"/>
    <s v="April 29, 1983 (United States)"/>
    <x v="8"/>
    <n v="8600"/>
    <s v="Jack Clayton"/>
    <s v="Ray Bradbury"/>
    <s v="Jason Robards"/>
    <s v="United States"/>
    <n v="19000000"/>
    <n v="8400000"/>
    <n v="25697590.361445781"/>
    <n v="44.210526315789473"/>
    <n v="8433734.9397590365"/>
    <s v="Walt Disney Productions"/>
    <n v="95"/>
  </r>
  <r>
    <s v="Tender Mercies"/>
    <s v="PG"/>
    <s v="Drama"/>
    <x v="3"/>
    <n v="99.6"/>
    <s v="March 4, 1983 (Canada)"/>
    <x v="34"/>
    <n v="9700"/>
    <s v="Bruce Beresford"/>
    <s v="Horton Foote"/>
    <s v="Robert Duvall"/>
    <s v="United States"/>
    <n v="0"/>
    <n v="8443124"/>
    <n v="25829516.895582329"/>
    <n v="0"/>
    <n v="8477032.128514057"/>
    <s v="Antron Media Production"/>
    <n v="92"/>
  </r>
  <r>
    <s v="Star 80"/>
    <s v="R"/>
    <s v="Biography"/>
    <x v="3"/>
    <n v="99.6"/>
    <s v="February 3, 1984 (United States)"/>
    <x v="17"/>
    <n v="6000"/>
    <s v="Bob Fosse"/>
    <s v="Teresa Carpenter"/>
    <s v="Mariel Hemingway"/>
    <s v="United States"/>
    <n v="12000000"/>
    <n v="6472990"/>
    <n v="19802410.170682728"/>
    <n v="53.941583333333334"/>
    <n v="6498985.9437751006"/>
    <s v="The Ladd Company"/>
    <n v="103"/>
  </r>
  <r>
    <s v="Gorky Park"/>
    <s v="R"/>
    <s v="Crime"/>
    <x v="3"/>
    <n v="99.6"/>
    <s v="December 16, 1983 (United States)"/>
    <x v="17"/>
    <n v="13000"/>
    <s v="Michael Apted"/>
    <s v="Martin Cruz Smith"/>
    <s v="William Hurt"/>
    <s v="United States"/>
    <n v="15000000"/>
    <n v="15856028"/>
    <n v="48507346.702811241"/>
    <n v="105.70685333333334"/>
    <n v="15919706.827309238"/>
    <s v="Eagle Associates."/>
    <n v="128"/>
  </r>
  <r>
    <s v="Lone Wolf McQuade"/>
    <s v="PG"/>
    <s v="Action"/>
    <x v="3"/>
    <n v="99.6"/>
    <s v="April 15, 1983 (United States)"/>
    <x v="21"/>
    <n v="11000"/>
    <s v="Steve Carver"/>
    <s v="B.J. Nelson"/>
    <s v="Chuck Norris"/>
    <s v="United States"/>
    <n v="5000000"/>
    <n v="12232628"/>
    <n v="37422507.546184734"/>
    <n v="244.65256000000002"/>
    <n v="12281755.020080321"/>
    <s v="1818 Productions"/>
    <n v="107"/>
  </r>
  <r>
    <s v="Easy Money"/>
    <s v="R"/>
    <s v="Comedy"/>
    <x v="3"/>
    <n v="99.6"/>
    <s v="August 19, 1983 (United States)"/>
    <x v="21"/>
    <n v="8200"/>
    <s v="James Signorelli"/>
    <s v="Rodney Dangerfield"/>
    <s v="Rodney Dangerfield"/>
    <s v="United States"/>
    <n v="0"/>
    <n v="29309766"/>
    <n v="89665519.078313246"/>
    <n v="0"/>
    <n v="29427475.903614458"/>
    <s v="Easy Money Associates"/>
    <n v="95"/>
  </r>
  <r>
    <s v="Merry Christmas Mr. Lawrence"/>
    <s v="R"/>
    <s v="Drama"/>
    <x v="3"/>
    <n v="99.6"/>
    <s v="September 2, 1983 (United States)"/>
    <x v="4"/>
    <n v="16000"/>
    <s v="Nagisa Ã”shima"/>
    <s v="Lourens van der Post"/>
    <s v="David Bowie"/>
    <s v="United Kingdom"/>
    <n v="0"/>
    <n v="2306560"/>
    <n v="7056313.5742971888"/>
    <n v="0"/>
    <n v="2315823.2931726906"/>
    <s v="National Film Trustee Company"/>
    <n v="123"/>
  </r>
  <r>
    <s v="Losin' It"/>
    <s v="R"/>
    <s v="Comedy"/>
    <x v="3"/>
    <n v="99.6"/>
    <s v="April 22, 1983 (United States)"/>
    <x v="38"/>
    <n v="4200"/>
    <s v="Curtis Hanson"/>
    <s v="Bill Norton"/>
    <s v="Tom Cruise"/>
    <s v="Canada"/>
    <n v="7000000"/>
    <n v="1246141"/>
    <n v="3812240.5893574296"/>
    <n v="17.802014285714286"/>
    <n v="1251145.5823293172"/>
    <s v="Tiberius Film Productions"/>
    <n v="100"/>
  </r>
  <r>
    <s v="Screwballs"/>
    <s v="R"/>
    <s v="Comedy"/>
    <x v="3"/>
    <n v="99.6"/>
    <s v="April 1, 1983 (United States)"/>
    <x v="32"/>
    <n v="3000"/>
    <s v="Rafal Zielinski"/>
    <s v="Linda Shayne"/>
    <s v="Peter Keleghan"/>
    <s v="Canada"/>
    <n v="800000"/>
    <n v="2082215"/>
    <n v="6369989.0612449795"/>
    <n v="260.27687500000002"/>
    <n v="2090577.3092369479"/>
    <s v="Millenium"/>
    <n v="80"/>
  </r>
  <r>
    <s v="Brainstorm"/>
    <s v="PG"/>
    <s v="Sci-Fi"/>
    <x v="3"/>
    <n v="99.6"/>
    <s v="September 30, 1983 (United States)"/>
    <x v="5"/>
    <n v="11000"/>
    <s v="Douglas Trumbull"/>
    <s v="Bruce Joel Rubin"/>
    <s v="Christopher Walken"/>
    <s v="United States"/>
    <n v="15000000"/>
    <n v="10219460"/>
    <n v="31263749.618473895"/>
    <n v="68.129733333333334"/>
    <n v="10260502.008032128"/>
    <s v="JF Productions"/>
    <n v="106"/>
  </r>
  <r>
    <s v="The Man with Two Brains"/>
    <s v="R"/>
    <s v="Comedy"/>
    <x v="3"/>
    <n v="99.6"/>
    <s v="June 3, 1983 (United States)"/>
    <x v="5"/>
    <n v="25000"/>
    <s v="Carl Reiner"/>
    <s v="George Gipe"/>
    <s v="Steve Martin"/>
    <s v="United States"/>
    <n v="0"/>
    <n v="10353438"/>
    <n v="31673620.066265058"/>
    <n v="0"/>
    <n v="10395018.072289156"/>
    <s v="Aspen Film Society"/>
    <n v="93"/>
  </r>
  <r>
    <s v="Angel"/>
    <s v="R"/>
    <s v="Action"/>
    <x v="3"/>
    <n v="99.6"/>
    <s v="January 13, 1984 (United States)"/>
    <x v="46"/>
    <n v="2900"/>
    <s v="Robert Vincent O'Neil"/>
    <s v="Robert Vincent O'Neil"/>
    <s v="Cliff Gorman"/>
    <s v="United States"/>
    <n v="3000000"/>
    <n v="17488564"/>
    <n v="53501661.152610436"/>
    <n v="582.95213333333334"/>
    <n v="17558799.196787149"/>
    <s v="Adams Apple Film Company"/>
    <n v="94"/>
  </r>
  <r>
    <s v="10 to Midnight"/>
    <s v="R"/>
    <s v="Crime"/>
    <x v="3"/>
    <n v="99.6"/>
    <s v="March 11, 1983 (United States)"/>
    <x v="21"/>
    <n v="7200"/>
    <s v="J. Lee Thompson"/>
    <s v="William Roberts"/>
    <s v="Charles Bronson"/>
    <s v="United States"/>
    <n v="4520000"/>
    <n v="7175592"/>
    <n v="21951836.168674696"/>
    <n v="158.75203539823008"/>
    <n v="7204409.6385542173"/>
    <s v="Cannon Films"/>
    <n v="101"/>
  </r>
  <r>
    <s v="Uncommon Valor"/>
    <s v="R"/>
    <s v="Action"/>
    <x v="3"/>
    <n v="99.6"/>
    <s v="December 16, 1983 (United States)"/>
    <x v="5"/>
    <n v="9300"/>
    <s v="Ted Kotcheff"/>
    <s v="Joe Gayton"/>
    <s v="Gene Hackman"/>
    <s v="United States"/>
    <n v="14500000"/>
    <n v="30503151"/>
    <n v="93316366.563253"/>
    <n v="210.36655862068966"/>
    <n v="30625653.614457831"/>
    <s v="Paramount Pictures"/>
    <n v="105"/>
  </r>
  <r>
    <s v="Doctor Detroit"/>
    <s v="R"/>
    <s v="Comedy"/>
    <x v="3"/>
    <n v="99.6"/>
    <s v="May 6, 1983 (United States)"/>
    <x v="33"/>
    <n v="5400"/>
    <s v="Michael Pressman"/>
    <s v="Bruce Jay Friedman"/>
    <s v="Dan Aykroyd"/>
    <s v="United States"/>
    <n v="0"/>
    <n v="10375893"/>
    <n v="31742315.231927708"/>
    <n v="0"/>
    <n v="10417563.253012048"/>
    <s v="Black Rhino Productions"/>
    <n v="89"/>
  </r>
  <r>
    <s v="Mortuary"/>
    <s v="R"/>
    <s v="Horror"/>
    <x v="3"/>
    <n v="99.6"/>
    <s v="September 2, 1983 (United States)"/>
    <x v="33"/>
    <n v="1900"/>
    <s v="Howard Avedis"/>
    <s v="Howard Avedis"/>
    <s v="Mary Beth McDonough"/>
    <s v="United States"/>
    <n v="250000"/>
    <n v="4319001"/>
    <n v="13212847.436746987"/>
    <n v="1727.6004"/>
    <n v="4336346.3855421683"/>
    <s v="Hickmar Productions"/>
    <n v="93"/>
  </r>
  <r>
    <s v="Stroker Ace"/>
    <s v="PG"/>
    <s v="Action"/>
    <x v="3"/>
    <n v="99.6"/>
    <s v="July 1, 1983 (United States)"/>
    <x v="38"/>
    <n v="3700"/>
    <s v="Hal Needham"/>
    <s v="William Neely"/>
    <s v="Burt Reynolds"/>
    <s v="United States"/>
    <n v="0"/>
    <n v="13000000"/>
    <n v="39770080.321285136"/>
    <n v="0"/>
    <n v="13052208.835341366"/>
    <s v="Universal Pictures"/>
    <n v="96"/>
  </r>
  <r>
    <s v="Sahara"/>
    <s v="PG"/>
    <s v="Adventure"/>
    <x v="3"/>
    <n v="99.6"/>
    <s v="March 2, 1984 (United States)"/>
    <x v="18"/>
    <n v="1500"/>
    <s v="Andrew V. McLaglen"/>
    <s v="Menahem Golan"/>
    <s v="Brooke Shields"/>
    <s v="United Kingdom"/>
    <n v="25000000"/>
    <n v="1402962"/>
    <n v="4291993.1867469875"/>
    <n v="5.6118480000000002"/>
    <n v="1408596.3855421687"/>
    <s v="Cabal Film"/>
    <n v="111"/>
  </r>
  <r>
    <s v="Two of a Kind"/>
    <s v="PG"/>
    <s v="Comedy"/>
    <x v="3"/>
    <n v="99.6"/>
    <s v="December 16, 1983 (United States)"/>
    <x v="32"/>
    <n v="3900"/>
    <s v="John Herzfeld"/>
    <s v="John Herzfeld"/>
    <s v="John Travolta"/>
    <s v="United States"/>
    <n v="14000000"/>
    <n v="23646952"/>
    <n v="72341629.261044174"/>
    <n v="168.9068"/>
    <n v="23741919.67871486"/>
    <s v="Twentieth Century Fox"/>
    <n v="88"/>
  </r>
  <r>
    <s v="Chained Heat"/>
    <s v="R"/>
    <s v="Action"/>
    <x v="3"/>
    <n v="99.6"/>
    <s v="May 27, 1983 (United States)"/>
    <x v="18"/>
    <n v="2100"/>
    <s v="Paul Nicholas"/>
    <s v="Aaron Butler"/>
    <s v="Linda Blair"/>
    <s v="United States"/>
    <n v="1250000"/>
    <n v="6149983"/>
    <n v="18814255.221887548"/>
    <n v="491.99864000000002"/>
    <n v="6174681.7269076305"/>
    <s v="Heat GBR"/>
    <n v="95"/>
  </r>
  <r>
    <s v="Spacehunter: Adventures in the Forbidden Zone"/>
    <s v="PG"/>
    <s v="Action"/>
    <x v="3"/>
    <n v="99.6"/>
    <s v="May 20, 1983 (United States)"/>
    <x v="30"/>
    <n v="5500"/>
    <s v="Lamont Johnson"/>
    <s v="Stewart Harding"/>
    <s v="Peter Strauss"/>
    <s v="United States"/>
    <n v="14400000"/>
    <n v="16478265"/>
    <n v="50410917.123493977"/>
    <n v="114.43239583333333"/>
    <n v="16544442.771084337"/>
    <s v="Columbia Pictures"/>
    <n v="90"/>
  </r>
  <r>
    <s v="High Road to China"/>
    <s v="PG"/>
    <s v="Adventure"/>
    <x v="3"/>
    <n v="99.6"/>
    <s v="March 18, 1983 (United States)"/>
    <x v="10"/>
    <n v="5100"/>
    <s v="Brian G. Hutton"/>
    <s v="Jon Cleary"/>
    <s v="Tom Selleck"/>
    <s v="United States"/>
    <n v="19000000"/>
    <n v="28445927"/>
    <n v="87022830.892570272"/>
    <n v="149.71540526315789"/>
    <n v="28560167.670682732"/>
    <s v="City Films"/>
    <n v="105"/>
  </r>
  <r>
    <s v="Never Cry Wolf"/>
    <s v="PG"/>
    <s v="Adventure"/>
    <x v="3"/>
    <n v="99.6"/>
    <s v="January 27, 1984 (United States)"/>
    <x v="24"/>
    <n v="7800"/>
    <s v="Carroll Ballard"/>
    <s v="Farley Mowat"/>
    <s v="Charles Martin Smith"/>
    <s v="United States"/>
    <n v="0"/>
    <n v="29600000"/>
    <n v="90553413.654618472"/>
    <n v="0"/>
    <n v="29718875.502008032"/>
    <s v="Walt Disney Pictures"/>
    <n v="105"/>
  </r>
  <r>
    <s v="The Pirates of Penzance"/>
    <s v="G"/>
    <s v="Comedy"/>
    <x v="3"/>
    <n v="99.6"/>
    <s v="February 18, 1983 (United States)"/>
    <x v="12"/>
    <n v="3300"/>
    <s v="Wilford Leach"/>
    <s v="W.S. Gilbert"/>
    <s v="Kevin Kline"/>
    <s v="United Kingdom"/>
    <n v="0"/>
    <n v="694497"/>
    <n v="2124630.8825301202"/>
    <n v="0"/>
    <n v="697286.14457831322"/>
    <s v="Universal Pictures"/>
    <n v="112"/>
  </r>
  <r>
    <s v="Rock &amp; Rule"/>
    <s v="PG"/>
    <s v="Animation"/>
    <x v="3"/>
    <n v="99.6"/>
    <s v="July 24, 1987 (United States)"/>
    <x v="16"/>
    <n v="3400"/>
    <s v="Clive Smith"/>
    <s v="Patrick Loubert"/>
    <s v="Don Francks"/>
    <s v="Canada"/>
    <n v="8000000"/>
    <n v="30379"/>
    <n v="92936.559236947782"/>
    <n v="0.37973750000000001"/>
    <n v="30501.004016064257"/>
    <s v="Nelvana"/>
    <n v="77"/>
  </r>
  <r>
    <s v="Hercules"/>
    <s v="PG"/>
    <s v="Adventure"/>
    <x v="3"/>
    <n v="99.6"/>
    <s v="August 26, 1983 (United States)"/>
    <x v="35"/>
    <n v="3600"/>
    <s v="Luigi Cozzi"/>
    <s v="Luigi Cozzi"/>
    <s v="Lou Ferrigno"/>
    <s v="Italy"/>
    <n v="2500000"/>
    <n v="10676194"/>
    <n v="32661007.146586344"/>
    <n v="427.04776000000004"/>
    <n v="10719070.281124499"/>
    <s v="Cannon Films Inc."/>
    <n v="98"/>
  </r>
  <r>
    <s v="Educating Rita"/>
    <s v="PG"/>
    <s v="Comedy"/>
    <x v="3"/>
    <n v="99.6"/>
    <s v="October 28, 1983 (United States)"/>
    <x v="13"/>
    <n v="13000"/>
    <s v="Lewis Gilbert"/>
    <s v="Willy Russell"/>
    <s v="Michael Caine"/>
    <s v="United Kingdom"/>
    <n v="0"/>
    <n v="14648076"/>
    <n v="44811935.313253008"/>
    <n v="0"/>
    <n v="14706903.614457831"/>
    <s v="Acorn Pictures"/>
    <n v="110"/>
  </r>
  <r>
    <s v="A Night in Heaven"/>
    <s v="R"/>
    <s v="Drama"/>
    <x v="3"/>
    <n v="99.6"/>
    <s v="November 18, 1983 (United States)"/>
    <x v="36"/>
    <n v="1200"/>
    <s v="John G. Avildsen"/>
    <s v="Joan Tewkesbury"/>
    <s v="Christopher Atkins"/>
    <s v="United States"/>
    <n v="0"/>
    <n v="5563663"/>
    <n v="17020563.414658632"/>
    <n v="0"/>
    <n v="5586007.0281124497"/>
    <m/>
    <n v="83"/>
  </r>
  <r>
    <s v="Under Fire"/>
    <s v="R"/>
    <s v="Drama"/>
    <x v="3"/>
    <n v="99.6"/>
    <s v="October 21, 1983 (United States)"/>
    <x v="9"/>
    <n v="7200"/>
    <s v="Roger Spottiswoode"/>
    <s v="Ron Shelton"/>
    <s v="Nick Nolte"/>
    <s v="United States"/>
    <n v="9500000"/>
    <n v="5696391"/>
    <n v="17426609.816265058"/>
    <n v="59.962010526315787"/>
    <n v="5719268.0722891567"/>
    <s v="Cinema '84"/>
    <n v="128"/>
  </r>
  <r>
    <s v="Amityville 3-D"/>
    <s v="PG"/>
    <s v="Horror"/>
    <x v="3"/>
    <n v="99.6"/>
    <s v="November 18, 1983 (United States)"/>
    <x v="52"/>
    <n v="6000"/>
    <s v="Richard Fleischer"/>
    <s v="David Ambrose"/>
    <s v="Tony Roberts"/>
    <s v="Mexico"/>
    <n v="6000000"/>
    <n v="6333135"/>
    <n v="19374560.587349396"/>
    <n v="105.55224999999999"/>
    <n v="6358569.2771084337"/>
    <s v="De Laurentiis Entertainment Group (DEG)"/>
    <n v="105"/>
  </r>
  <r>
    <s v="Testament"/>
    <s v="PG"/>
    <s v="Drama"/>
    <x v="3"/>
    <n v="99.6"/>
    <s v="January 5, 1984 (Argentina)"/>
    <x v="9"/>
    <n v="5800"/>
    <s v="Lynne Littman"/>
    <s v="Carol Amen"/>
    <s v="Jane Alexander"/>
    <s v="United States"/>
    <n v="0"/>
    <n v="2044892"/>
    <n v="6255809.1606425699"/>
    <n v="0"/>
    <n v="2053104.4176706828"/>
    <s v="Paramount Pictures"/>
    <n v="90"/>
  </r>
  <r>
    <s v="The Osterman Weekend"/>
    <s v="R"/>
    <s v="Action"/>
    <x v="3"/>
    <n v="99.6"/>
    <s v="November 4, 1983 (United States)"/>
    <x v="23"/>
    <n v="8200"/>
    <s v="Sam Peckinpah"/>
    <s v="Robert Ludlum"/>
    <s v="Rutger Hauer"/>
    <s v="United States"/>
    <n v="6500000"/>
    <n v="6486797"/>
    <n v="19844649.055220883"/>
    <n v="99.796876923076923"/>
    <n v="6512848.3935742974"/>
    <s v="Osterman Weekend Associates"/>
    <n v="103"/>
  </r>
  <r>
    <s v="Revenge of the Ninja"/>
    <s v="R"/>
    <s v="Action"/>
    <x v="3"/>
    <n v="99.6"/>
    <s v="September 16, 1983 (United States)"/>
    <x v="10"/>
    <n v="4700"/>
    <s v="Sam Firstenberg"/>
    <s v="James R. Silke"/>
    <s v="ShÃ´ Kosugi"/>
    <s v="United States"/>
    <n v="700000"/>
    <n v="13168027"/>
    <n v="40284114.727911644"/>
    <n v="1881.1467142857143"/>
    <n v="13220910.642570281"/>
    <s v="Cannon Films"/>
    <n v="90"/>
  </r>
  <r>
    <s v="Zelig"/>
    <s v="PG"/>
    <s v="Comedy"/>
    <x v="3"/>
    <n v="99.6"/>
    <s v="August 25, 1983 (Argentina)"/>
    <x v="3"/>
    <n v="41000"/>
    <s v="Woody Allen"/>
    <s v="Woody Allen"/>
    <s v="Woody Allen"/>
    <s v="United States"/>
    <n v="0"/>
    <n v="11798616"/>
    <n v="36094762"/>
    <n v="0"/>
    <n v="11846000"/>
    <s v="Jack Rollins &amp; Charles H. Joffe Productions"/>
    <n v="79"/>
  </r>
  <r>
    <s v="Independence Day"/>
    <s v="R"/>
    <s v="Drama"/>
    <x v="3"/>
    <n v="99.6"/>
    <s v="September 9, 1983 (Denmark)"/>
    <x v="16"/>
    <n v="458"/>
    <s v="Robert Mandel"/>
    <s v="Alice Hoffman"/>
    <s v="Kathleen Quinlan"/>
    <s v="United States"/>
    <n v="0"/>
    <n v="0"/>
    <n v="0"/>
    <n v="0"/>
    <n v="0"/>
    <s v="Warner Bros."/>
    <n v="110"/>
  </r>
  <r>
    <s v="Escape from the Bronx"/>
    <s v="R"/>
    <s v="Action"/>
    <x v="3"/>
    <n v="99.6"/>
    <s v="January 18, 1985 (United States)"/>
    <x v="26"/>
    <n v="2300"/>
    <s v="Enzo G. Castellari"/>
    <s v="Tito Carpi"/>
    <s v="Mark Gregory"/>
    <s v="Italy"/>
    <n v="0"/>
    <n v="0"/>
    <n v="0"/>
    <n v="0"/>
    <n v="0"/>
    <s v="Fulvia Film"/>
    <n v="89"/>
  </r>
  <r>
    <s v="To Be or Not to Be"/>
    <s v="PG"/>
    <s v="Comedy"/>
    <x v="3"/>
    <n v="99.6"/>
    <s v="December 16, 1983 (United States)"/>
    <x v="8"/>
    <n v="10000"/>
    <s v="Alan Johnson"/>
    <s v="Thomas Meehan"/>
    <s v="Mel Brooks"/>
    <s v="United States"/>
    <n v="9000000"/>
    <n v="13030214"/>
    <n v="39862512.106425703"/>
    <n v="144.78015555555555"/>
    <n v="13082544.176706828"/>
    <s v="Brooksfilms"/>
    <n v="107"/>
  </r>
  <r>
    <s v="Eureka"/>
    <s v="R"/>
    <s v="Drama"/>
    <x v="3"/>
    <n v="99.6"/>
    <s v="May 20, 1983 (United Kingdom)"/>
    <x v="22"/>
    <n v="3100"/>
    <s v="Nicolas Roeg"/>
    <s v="Marshall Houts"/>
    <s v="Gene Hackman"/>
    <s v="United Kingdom"/>
    <n v="0"/>
    <n v="123572"/>
    <n v="378036.0281124498"/>
    <n v="0"/>
    <n v="124068.27309236948"/>
    <s v="Recorded Picture Company (RPC)"/>
    <n v="130"/>
  </r>
  <r>
    <s v="The Wicked Lady"/>
    <s v="R"/>
    <s v="Adventure"/>
    <x v="3"/>
    <n v="99.6"/>
    <s v="October 28, 1983 (United States)"/>
    <x v="32"/>
    <n v="1100"/>
    <s v="Michael Winner"/>
    <s v="Leslie Arliss"/>
    <s v="Faye Dunaway"/>
    <s v="United Kingdom"/>
    <n v="8000000"/>
    <n v="724912"/>
    <n v="2217677.5742971888"/>
    <n v="9.0614000000000008"/>
    <n v="727823.29317269078"/>
    <s v="Golan-Globus Productions"/>
    <n v="98"/>
  </r>
  <r>
    <s v="Still Smokin"/>
    <s v="R"/>
    <s v="Comedy"/>
    <x v="3"/>
    <n v="99.6"/>
    <s v="May 6, 1983 (United States)"/>
    <x v="41"/>
    <n v="7400"/>
    <s v="Tommy Chong"/>
    <s v="Tommy Chong"/>
    <s v="Cheech Marin"/>
    <s v="United States"/>
    <n v="0"/>
    <n v="15543710"/>
    <n v="47551891.937751003"/>
    <n v="0"/>
    <n v="15606134.538152611"/>
    <s v="Paramount Pictures"/>
    <n v="91"/>
  </r>
  <r>
    <s v="Yor, the Hunter from the Future"/>
    <s v="PG"/>
    <s v="Action"/>
    <x v="3"/>
    <n v="99.6"/>
    <s v="August 19, 1983 (United States)"/>
    <x v="44"/>
    <n v="2900"/>
    <s v="Antonio Margheriti"/>
    <s v="Juan Zanotto"/>
    <s v="Reb Brown"/>
    <s v="Italy"/>
    <n v="0"/>
    <n v="2810199"/>
    <n v="8597064.6114457827"/>
    <n v="0"/>
    <n v="2821484.9397590361"/>
    <s v="Diamant Film"/>
    <n v="88"/>
  </r>
  <r>
    <s v="Of Unknown Origin"/>
    <s v="R"/>
    <s v="Horror"/>
    <x v="3"/>
    <n v="99.6"/>
    <s v="November 24, 1983 (United States)"/>
    <x v="10"/>
    <n v="2900"/>
    <s v="George P. Cosmatos"/>
    <s v="Chauncey G. Parker III"/>
    <s v="Peter Weller"/>
    <s v="Canada"/>
    <n v="4000000"/>
    <n v="1080470"/>
    <n v="3305413.7449799194"/>
    <n v="27.011749999999999"/>
    <n v="1084809.2369477912"/>
    <s v="Warner Bros."/>
    <n v="88"/>
  </r>
  <r>
    <s v="Curse of the Pink Panther"/>
    <s v="PG"/>
    <s v="Comedy"/>
    <x v="3"/>
    <n v="99.6"/>
    <s v="August 12, 1983 (United States)"/>
    <x v="36"/>
    <n v="5700"/>
    <s v="Blake Edwards"/>
    <s v="Blake Edwards"/>
    <s v="David Niven"/>
    <s v="United Kingdom"/>
    <n v="11000000"/>
    <n v="4491986"/>
    <n v="13742049.540160641"/>
    <n v="40.836236363636367"/>
    <n v="4510026.1044176705"/>
    <s v="United Artists"/>
    <n v="109"/>
  </r>
  <r>
    <s v="D.C. Cab"/>
    <s v="R"/>
    <s v="Action"/>
    <x v="3"/>
    <n v="99.6"/>
    <s v="December 16, 1983 (United States)"/>
    <x v="30"/>
    <n v="4400"/>
    <s v="Joel Schumacher"/>
    <s v="Topper Carew"/>
    <s v="Max Gail"/>
    <s v="United States"/>
    <n v="8000000"/>
    <n v="16134627"/>
    <n v="49359647.057228915"/>
    <n v="201.68283749999998"/>
    <n v="16199424.698795181"/>
    <s v="RKO Pictures"/>
    <n v="100"/>
  </r>
  <r>
    <s v="Beyond the Limit"/>
    <s v="R"/>
    <s v="Drama"/>
    <x v="3"/>
    <n v="99.6"/>
    <s v="September 30, 1983 (United States)"/>
    <x v="46"/>
    <n v="1200"/>
    <s v="John Mackenzie"/>
    <s v="Graham Greene"/>
    <s v="Michael Caine"/>
    <s v="United Kingdom"/>
    <n v="11800000"/>
    <n v="5997566"/>
    <n v="18347975.504016064"/>
    <n v="50.826830508474572"/>
    <n v="6021652.6104417667"/>
    <s v="World Film Services"/>
    <n v="104"/>
  </r>
  <r>
    <s v="The Survivors"/>
    <s v="R"/>
    <s v="Comedy"/>
    <x v="3"/>
    <n v="99.6"/>
    <s v="June 22, 1983 (United States)"/>
    <x v="1"/>
    <n v="4700"/>
    <s v="Michael Ritchie"/>
    <s v="Michael Leeson"/>
    <s v="Walter Matthau"/>
    <s v="United States"/>
    <n v="12000000"/>
    <n v="14000000"/>
    <n v="42829317.269076303"/>
    <n v="116.66666666666667"/>
    <n v="14056224.899598394"/>
    <s v="Rastar Films"/>
    <n v="103"/>
  </r>
  <r>
    <s v="The Lonely Lady"/>
    <s v="R"/>
    <s v="Drama"/>
    <x v="3"/>
    <n v="99.6"/>
    <s v="September 30, 1983 (United States)"/>
    <x v="53"/>
    <n v="938"/>
    <s v="Peter Sasdy"/>
    <s v="Harold Robbins"/>
    <s v="Pia Zadora"/>
    <s v="United States"/>
    <n v="5000000"/>
    <n v="1223200"/>
    <n v="3742058.6345381523"/>
    <n v="24.463999999999999"/>
    <n v="1228112.4497991968"/>
    <s v="Harold Robbins International Company"/>
    <n v="92"/>
  </r>
  <r>
    <s v="The Star Chamber"/>
    <s v="R"/>
    <s v="Crime"/>
    <x v="3"/>
    <n v="99.6"/>
    <s v="August 5, 1983 (United States)"/>
    <x v="21"/>
    <n v="6500"/>
    <s v="Peter Hyams"/>
    <s v="Roderick Taylor"/>
    <s v="Michael Douglas"/>
    <s v="United States"/>
    <n v="0"/>
    <n v="5555305"/>
    <n v="16994994.312248994"/>
    <n v="0"/>
    <n v="5577615.4618473891"/>
    <s v="Twentieth Century Fox"/>
    <n v="109"/>
  </r>
  <r>
    <s v="The Dresser"/>
    <s v="PG"/>
    <s v="Drama"/>
    <x v="3"/>
    <n v="99.6"/>
    <s v="December 6, 1983 (United States)"/>
    <x v="37"/>
    <n v="4900"/>
    <s v="Peter Yates"/>
    <s v="Ronald Harwood"/>
    <s v="Albert Finney"/>
    <s v="United Kingdom"/>
    <n v="0"/>
    <n v="5310748"/>
    <n v="16246836.502008032"/>
    <n v="0"/>
    <n v="5332076.3052208833"/>
    <s v="Columbia Pictures"/>
    <n v="118"/>
  </r>
  <r>
    <s v="The Lords of Discipline"/>
    <s v="R"/>
    <s v="Thriller"/>
    <x v="3"/>
    <n v="99.6"/>
    <s v="February 18, 1983 (United States)"/>
    <x v="14"/>
    <n v="2600"/>
    <s v="Franc Roddam"/>
    <s v="Pat Conroy"/>
    <s v="David Keith"/>
    <s v="United States"/>
    <n v="0"/>
    <n v="11787127"/>
    <n v="36059614.426706828"/>
    <n v="0"/>
    <n v="11834464.859437751"/>
    <s v="Paramount Pictures"/>
    <n v="102"/>
  </r>
  <r>
    <s v="Cross Creek"/>
    <s v="PG"/>
    <s v="Biography"/>
    <x v="3"/>
    <n v="99.6"/>
    <s v="October 27, 1983 (Netherlands)"/>
    <x v="9"/>
    <n v="1700"/>
    <s v="Martin Ritt"/>
    <s v="Marjorie Kinnan Rawlings"/>
    <s v="Mary Steenburgen"/>
    <s v="United States"/>
    <n v="0"/>
    <n v="0"/>
    <n v="0"/>
    <n v="0"/>
    <n v="0"/>
    <s v="Thorn EMI Screen Entertainment"/>
    <n v="127"/>
  </r>
  <r>
    <s v="The Man Who Loved Women"/>
    <s v="R"/>
    <s v="Comedy"/>
    <x v="3"/>
    <n v="99.6"/>
    <s v="December 16, 1983 (United States)"/>
    <x v="11"/>
    <n v="2200"/>
    <s v="Blake Edwards"/>
    <s v="Blake Edwards"/>
    <s v="Burt Reynolds"/>
    <s v="United States"/>
    <n v="19000000"/>
    <n v="10964740"/>
    <n v="33543737.730923694"/>
    <n v="57.70915789473684"/>
    <n v="11008775.100401606"/>
    <s v="Delphi Films"/>
    <n v="110"/>
  </r>
  <r>
    <s v="Nightmares"/>
    <s v="R"/>
    <s v="Horror"/>
    <x v="3"/>
    <n v="99.6"/>
    <s v="September 9, 1983 (United States)"/>
    <x v="1"/>
    <n v="3000"/>
    <s v="Joseph Sargent"/>
    <s v="Christopher Crowe"/>
    <s v="Cristina Raines"/>
    <s v="United States"/>
    <n v="6000000"/>
    <n v="6670680"/>
    <n v="20407190.722891565"/>
    <n v="111.178"/>
    <n v="6697469.8795180721"/>
    <s v="Universal Pictures"/>
    <n v="99"/>
  </r>
  <r>
    <s v="Deal of the Century"/>
    <s v="PG"/>
    <s v="Comedy"/>
    <x v="3"/>
    <n v="99.6"/>
    <s v="November 4, 1983 (United States)"/>
    <x v="26"/>
    <n v="3600"/>
    <s v="William Friedkin"/>
    <s v="Paul Brickman"/>
    <s v="Chevy Chase"/>
    <s v="United States"/>
    <n v="10000000"/>
    <n v="10369581"/>
    <n v="31723005.32831325"/>
    <n v="103.69581000000001"/>
    <n v="10411225.903614458"/>
    <s v="Warner Bros."/>
    <n v="99"/>
  </r>
  <r>
    <s v="Eddie Macon's Run"/>
    <s v="PG"/>
    <s v="Action"/>
    <x v="3"/>
    <n v="99.6"/>
    <s v="March 25, 1983 (United States)"/>
    <x v="46"/>
    <n v="1100"/>
    <s v="Jeff Kanew"/>
    <s v="James McLendon"/>
    <s v="Kirk Douglas"/>
    <s v="United States"/>
    <n v="5000000"/>
    <n v="1262691"/>
    <n v="3862870.9608433731"/>
    <n v="25.253819999999997"/>
    <n v="1267762.0481927712"/>
    <s v="Universal Pictures"/>
    <n v="95"/>
  </r>
  <r>
    <s v="Max Dugan Returns"/>
    <s v="PG"/>
    <s v="Comedy"/>
    <x v="3"/>
    <n v="99.6"/>
    <s v="March 25, 1983 (United States)"/>
    <x v="14"/>
    <n v="3300"/>
    <s v="Herbert Ross"/>
    <s v="Neil Simon"/>
    <s v="Jason Robards"/>
    <s v="United States"/>
    <n v="0"/>
    <n v="17613720"/>
    <n v="53884543.012048192"/>
    <n v="0"/>
    <n v="17684457.8313253"/>
    <s v="Twentieth Century Fox"/>
    <n v="98"/>
  </r>
  <r>
    <s v="The Sting II"/>
    <s v="PG"/>
    <s v="Comedy"/>
    <x v="3"/>
    <n v="99.6"/>
    <s v="February 18, 1983 (United States)"/>
    <x v="38"/>
    <n v="2100"/>
    <s v="Jeremy Kagan"/>
    <s v="David S. Ward"/>
    <s v="Jackie Gleason"/>
    <s v="United States"/>
    <n v="0"/>
    <n v="6347072"/>
    <n v="19417197.17269076"/>
    <n v="0"/>
    <n v="6372562.248995984"/>
    <s v="Universal Pictures"/>
    <n v="101"/>
  </r>
  <r>
    <s v="Baby It's You"/>
    <s v="R"/>
    <s v="Comedy"/>
    <x v="3"/>
    <n v="99.6"/>
    <s v="March 4, 1983 (United States)"/>
    <x v="21"/>
    <n v="1700"/>
    <s v="John Sayles"/>
    <s v="Amy Robinson"/>
    <s v="Rosanna Arquette"/>
    <s v="United States"/>
    <n v="3000000"/>
    <n v="1867792"/>
    <n v="5714018.2971887551"/>
    <n v="62.259733333333337"/>
    <n v="1875293.1726907631"/>
    <s v="Double Play"/>
    <n v="105"/>
  </r>
  <r>
    <s v="Heat and Dust"/>
    <s v="R"/>
    <s v="Drama"/>
    <x v="3"/>
    <n v="99.6"/>
    <s v="January 1983 (United Kingdom)"/>
    <x v="14"/>
    <n v="1600"/>
    <s v="James Ivory"/>
    <s v="Ruth Prawer Jhabvala"/>
    <s v="Julie Christie"/>
    <s v="United Kingdom"/>
    <n v="0"/>
    <n v="1772889"/>
    <n v="5423687.5331325298"/>
    <n v="0"/>
    <n v="1780009.0361445784"/>
    <s v="Merchant Ivory Productions"/>
    <n v="130"/>
  </r>
  <r>
    <s v="Going Berserk"/>
    <s v="R"/>
    <s v="Comedy"/>
    <x v="3"/>
    <n v="99.6"/>
    <s v="September 30, 1983 (United States)"/>
    <x v="33"/>
    <n v="1700"/>
    <s v="David Steinberg"/>
    <s v="Dana Olsen"/>
    <s v="John Candy"/>
    <s v="Canada"/>
    <n v="0"/>
    <n v="0"/>
    <n v="0"/>
    <n v="0"/>
    <n v="0"/>
    <s v="Les Productions Mutuelles LtÃ©e"/>
    <n v="85"/>
  </r>
  <r>
    <s v="Daniel"/>
    <s v="R"/>
    <s v="Drama"/>
    <x v="3"/>
    <n v="99.6"/>
    <s v="February 10, 1984 (United Kingdom)"/>
    <x v="14"/>
    <n v="1200"/>
    <s v="Sidney Lumet"/>
    <s v="E.L. Doctorow"/>
    <s v="Timothy Hutton"/>
    <s v="United Kingdom"/>
    <n v="0"/>
    <n v="687475"/>
    <n v="2103148.9206827306"/>
    <n v="0"/>
    <n v="690235.9437751004"/>
    <s v="Paramount Pictures"/>
    <n v="130"/>
  </r>
  <r>
    <s v="Heart Like a Wheel"/>
    <s v="PG"/>
    <s v="Biography"/>
    <x v="3"/>
    <n v="99.6"/>
    <s v="April 1, 1983 (United States)"/>
    <x v="17"/>
    <n v="1300"/>
    <s v="Jonathan Kaplan"/>
    <s v="Ken Friedman"/>
    <s v="Bonnie Bedelia"/>
    <s v="United States"/>
    <n v="0"/>
    <n v="272278"/>
    <n v="832962.91767068265"/>
    <n v="0"/>
    <n v="273371.4859437751"/>
    <s v="Aurora"/>
    <n v="113"/>
  </r>
  <r>
    <s v="Love Letters"/>
    <s v="R"/>
    <s v="Drama"/>
    <x v="3"/>
    <n v="99.6"/>
    <s v="April 27, 1984 (United States)"/>
    <x v="23"/>
    <n v="701"/>
    <s v="Amy Holden Jones"/>
    <s v="Amy Holden Jones"/>
    <s v="Jamie Lee Curtis"/>
    <s v="United States"/>
    <n v="550000"/>
    <n v="5269990"/>
    <n v="16122148.122489959"/>
    <n v="958.18"/>
    <n v="5291154.6184738958"/>
    <s v="Millenium"/>
    <n v="88"/>
  </r>
  <r>
    <s v="Get Crazy"/>
    <s v="R"/>
    <s v="Comedy"/>
    <x v="3"/>
    <n v="99.6"/>
    <s v="August 5, 1983 (United States)"/>
    <x v="17"/>
    <n v="1100"/>
    <s v="Allan Arkush"/>
    <s v="Danny Opatoshu"/>
    <s v="Malcolm McDowell"/>
    <s v="United States"/>
    <n v="5500000"/>
    <n v="1645711"/>
    <n v="5034619.8965863455"/>
    <n v="29.922018181818181"/>
    <n v="1652320.281124498"/>
    <s v="D &amp; P Productions"/>
    <n v="92"/>
  </r>
  <r>
    <s v="Nate and Hayes"/>
    <s v="PG"/>
    <s v="Action"/>
    <x v="3"/>
    <n v="99.6"/>
    <s v="November 18, 1983 (United States)"/>
    <x v="19"/>
    <n v="2100"/>
    <s v="Ferdinand Fairfax"/>
    <s v="Lloyd Phillips"/>
    <s v="Tommy Lee Jones"/>
    <s v="New Zealand"/>
    <n v="12000000"/>
    <n v="1963756"/>
    <n v="6007594.9116465859"/>
    <n v="16.364633333333334"/>
    <n v="1971642.5702811244"/>
    <s v="Phillips Whitehouse Productions"/>
    <n v="99"/>
  </r>
  <r>
    <s v="Strange Invaders"/>
    <s v="PG"/>
    <s v="Horror"/>
    <x v="3"/>
    <n v="99.6"/>
    <s v="September 16, 1983 (United States)"/>
    <x v="30"/>
    <n v="2700"/>
    <s v="Michael Laughlin"/>
    <s v="Bill Condon"/>
    <s v="Paul Le Mat"/>
    <s v="United States"/>
    <n v="0"/>
    <n v="1362303"/>
    <n v="4167607.6716867466"/>
    <n v="0"/>
    <n v="1367774.0963855421"/>
    <s v="EMI Films"/>
    <n v="94"/>
  </r>
  <r>
    <s v="The Black Stallion Returns"/>
    <s v="PG"/>
    <s v="Adventure"/>
    <x v="3"/>
    <n v="99.6"/>
    <s v="March 25, 1983 (United States)"/>
    <x v="22"/>
    <n v="2100"/>
    <s v="Robert Dalva"/>
    <s v="Walter Farley"/>
    <s v="Kelly Reno"/>
    <s v="United States"/>
    <n v="0"/>
    <n v="12049514"/>
    <n v="36862318.431726903"/>
    <n v="0"/>
    <n v="12097905.622489959"/>
    <s v="Zoetrope Studios"/>
    <n v="103"/>
  </r>
  <r>
    <s v="Metalstorm: the Destruction of Jared-Syn"/>
    <s v="PG"/>
    <s v="Action"/>
    <x v="3"/>
    <n v="99.6"/>
    <s v="August 19, 1983 (United States)"/>
    <x v="51"/>
    <n v="1600"/>
    <s v="Charles Band"/>
    <s v="Alan J. Adler"/>
    <s v="Jeffrey Byron"/>
    <s v="United States"/>
    <n v="0"/>
    <n v="5301085"/>
    <n v="16217275.095381524"/>
    <n v="0"/>
    <n v="5322374.4979919679"/>
    <s v="Albert Band International Productions Inc."/>
    <n v="84"/>
  </r>
  <r>
    <s v="Getting It on"/>
    <s v="R"/>
    <s v="Comedy"/>
    <x v="3"/>
    <n v="99.6"/>
    <s v="August 1983 (United States)"/>
    <x v="47"/>
    <n v="208"/>
    <s v="William Olsen"/>
    <s v="William Olsen"/>
    <s v="Martin Yost"/>
    <s v="United States"/>
    <n v="220000"/>
    <n v="975414"/>
    <n v="2984022.5481927712"/>
    <n v="443.37"/>
    <n v="979331.32530120481"/>
    <s v="Seventh Avenue Films"/>
    <n v="96"/>
  </r>
  <r>
    <s v="Lianna"/>
    <s v="R"/>
    <s v="Drama"/>
    <x v="3"/>
    <n v="99.6"/>
    <s v="September 8, 1983 (Netherlands)"/>
    <x v="8"/>
    <n v="1600"/>
    <s v="John Sayles"/>
    <s v="John Sayles"/>
    <s v="Linda Griffiths"/>
    <s v="United States"/>
    <n v="300000"/>
    <n v="1530839"/>
    <n v="4683199.2299196785"/>
    <n v="510.27966666666663"/>
    <n v="1536986.9477911647"/>
    <s v="Winwood Productions"/>
    <n v="110"/>
  </r>
  <r>
    <s v="Better Late Than Never"/>
    <s v="PG"/>
    <s v="Comedy"/>
    <x v="3"/>
    <n v="99.6"/>
    <s v="April 15, 1983 (United States)"/>
    <x v="1"/>
    <n v="115"/>
    <s v="Bryan Forbes"/>
    <s v="Gwen Davis"/>
    <s v="David Niven"/>
    <s v="United Kingdom"/>
    <n v="0"/>
    <n v="0"/>
    <n v="0"/>
    <n v="0"/>
    <n v="0"/>
    <s v="Golden Harvest Company"/>
    <n v="89"/>
  </r>
  <r>
    <s v="Lovesick"/>
    <s v="PG"/>
    <s v="Comedy"/>
    <x v="3"/>
    <n v="99.6"/>
    <s v="February 18, 1983 (United States)"/>
    <x v="33"/>
    <n v="747"/>
    <s v="Marshall Brickman"/>
    <s v="Marshall Brickman"/>
    <s v="Dudley Moore"/>
    <s v="United States"/>
    <n v="10100000"/>
    <n v="10171304"/>
    <n v="31116429.004016064"/>
    <n v="100.7059801980198"/>
    <n v="10212152.610441767"/>
    <s v="The Ladd Company"/>
    <n v="95"/>
  </r>
  <r>
    <s v="Running Brave"/>
    <s v="PG"/>
    <s v="Biography"/>
    <x v="3"/>
    <n v="99.6"/>
    <s v="November 4, 1983 (United States)"/>
    <x v="17"/>
    <n v="659"/>
    <s v="Donald Shebib"/>
    <s v="Henry Bean"/>
    <s v="Robby Benson"/>
    <s v="Canada"/>
    <n v="8000000"/>
    <n v="3000000"/>
    <n v="9177710.8433734942"/>
    <n v="37.5"/>
    <n v="3012048.1927710841"/>
    <s v="Englander Productions"/>
    <n v="106"/>
  </r>
  <r>
    <s v="Exposed"/>
    <s v="R"/>
    <s v="Drama"/>
    <x v="3"/>
    <n v="99.6"/>
    <s v="April 22, 1983 (United States)"/>
    <x v="27"/>
    <n v="786"/>
    <s v="James Toback"/>
    <s v="James Toback"/>
    <s v="Nastassja Kinski"/>
    <s v="United States"/>
    <n v="0"/>
    <n v="1818910"/>
    <n v="5564476.6767068272"/>
    <n v="0"/>
    <n v="1826214.8594377511"/>
    <s v="United Artists"/>
    <n v="100"/>
  </r>
  <r>
    <s v="Trenchcoat"/>
    <s v="PG"/>
    <s v="Comedy"/>
    <x v="3"/>
    <n v="99.6"/>
    <s v="March 11, 1983 (United States)"/>
    <x v="11"/>
    <n v="456"/>
    <s v="Michael Tuchner"/>
    <s v="Jeffrey Price"/>
    <s v="Margot Kidder"/>
    <s v="United States"/>
    <n v="5000000"/>
    <n v="4304286"/>
    <n v="13167830.76506024"/>
    <n v="86.085719999999995"/>
    <n v="4321572.2891566269"/>
    <s v="Walt Disney Productions"/>
    <n v="91"/>
  </r>
  <r>
    <s v="Stryker"/>
    <s v="R"/>
    <s v="Action"/>
    <x v="3"/>
    <n v="99.6"/>
    <s v="September 2, 1983 (United States)"/>
    <x v="36"/>
    <n v="617"/>
    <s v="Cirio H. Santiago"/>
    <s v="Howard R. Cohen"/>
    <s v="Steve Sandor"/>
    <s v="Philippines"/>
    <n v="0"/>
    <n v="1723487"/>
    <n v="5272555.1094377507"/>
    <n v="0"/>
    <n v="1730408.6345381527"/>
    <s v="Cinema Vehicle Services"/>
    <n v="86"/>
  </r>
  <r>
    <s v="The Man Who Wasn't There"/>
    <s v="R"/>
    <s v="Action"/>
    <x v="3"/>
    <n v="99.6"/>
    <s v="August 12, 1983 (United States)"/>
    <x v="51"/>
    <n v="513"/>
    <s v="Bruce Malmuth"/>
    <s v="Stanford Sherman"/>
    <s v="Steve Guttenberg"/>
    <s v="United States"/>
    <n v="0"/>
    <n v="2443487"/>
    <n v="7475205.7118473891"/>
    <n v="0"/>
    <n v="2453300.2008032128"/>
    <s v="Paramount Pictures"/>
    <n v="111"/>
  </r>
  <r>
    <s v="Table for Five"/>
    <s v="PG"/>
    <s v="Drama"/>
    <x v="3"/>
    <n v="99.6"/>
    <s v="March 10, 1983 (Australia)"/>
    <x v="10"/>
    <n v="681"/>
    <s v="Robert Lieberman"/>
    <s v="David Seltzer"/>
    <s v="Jon Voight"/>
    <s v="United States"/>
    <n v="0"/>
    <n v="2439705"/>
    <n v="7463635.6777108433"/>
    <n v="0"/>
    <n v="2449503.0120481928"/>
    <s v="CBS Theatrical Films"/>
    <n v="122"/>
  </r>
  <r>
    <s v="Romantic Comedy"/>
    <s v="PG"/>
    <s v="Comedy"/>
    <x v="3"/>
    <n v="99.6"/>
    <s v="October 7, 1983 (United States)"/>
    <x v="33"/>
    <n v="786"/>
    <s v="Arthur Hiller"/>
    <s v="Bernard Slade"/>
    <s v="Dudley Moore"/>
    <s v="United States"/>
    <n v="0"/>
    <n v="6857733"/>
    <n v="20979430.171686746"/>
    <n v="0"/>
    <n v="6885274.0963855423"/>
    <s v="Metrocolor"/>
    <n v="103"/>
  </r>
  <r>
    <s v="Young Warriors"/>
    <s v="R"/>
    <s v="Action"/>
    <x v="3"/>
    <n v="99.6"/>
    <s v="August 28, 1983 (United States)"/>
    <x v="32"/>
    <n v="460"/>
    <s v="Lawrence David Foldes"/>
    <s v="Russell W. Colgin"/>
    <s v="Ernest Borgnine"/>
    <s v="United States"/>
    <n v="0"/>
    <n v="0"/>
    <n v="0"/>
    <n v="0"/>
    <n v="0"/>
    <s v="Star Cinema"/>
    <n v="105"/>
  </r>
  <r>
    <s v="Man, Woman and Child"/>
    <s v="PG"/>
    <s v="Drama"/>
    <x v="3"/>
    <n v="99.6"/>
    <s v="September 7, 1983 (France)"/>
    <x v="10"/>
    <n v="368"/>
    <s v="Dick Richards"/>
    <s v="Erich Segal"/>
    <s v="Martin Sheen"/>
    <s v="United States"/>
    <n v="0"/>
    <n v="2314561"/>
    <n v="7080790.5291164657"/>
    <n v="0"/>
    <n v="2323856.4257028112"/>
    <s v="Gaylord Productions"/>
    <n v="99"/>
  </r>
  <r>
    <s v="Hanna K."/>
    <s v="R"/>
    <s v="Drama"/>
    <x v="3"/>
    <n v="99.6"/>
    <s v="September 7, 1983 (France)"/>
    <x v="21"/>
    <n v="661"/>
    <s v="Costa-Gavras"/>
    <s v="Franco Solinas"/>
    <s v="Jill Clayburgh"/>
    <s v="Israel"/>
    <n v="0"/>
    <n v="0"/>
    <n v="0"/>
    <n v="0"/>
    <n v="0"/>
    <s v="K.G. Productions"/>
    <n v="111"/>
  </r>
  <r>
    <s v="Slayground"/>
    <s v="R"/>
    <s v="Crime"/>
    <x v="3"/>
    <n v="99.6"/>
    <s v="February 1984 (United States)"/>
    <x v="38"/>
    <n v="360"/>
    <s v="Terry Bedford"/>
    <s v="Trevor Preston"/>
    <s v="Peter Coyote"/>
    <s v="United Kingdom"/>
    <n v="0"/>
    <n v="108128"/>
    <n v="330789.17269076302"/>
    <n v="0"/>
    <n v="108562.24899598393"/>
    <s v="Jennie and Company"/>
    <n v="89"/>
  </r>
  <r>
    <s v="White Star"/>
    <s v="N/A"/>
    <s v="Drama"/>
    <x v="3"/>
    <n v="99.6"/>
    <s v="March 8, 1985 (West Germany)"/>
    <x v="22"/>
    <n v="235"/>
    <s v="Roland Klick"/>
    <s v="Karen Jaehne-Lathan"/>
    <s v="Dennis Hopper"/>
    <s v="West Germany"/>
    <n v="100000"/>
    <n v="0"/>
    <n v="0"/>
    <n v="0"/>
    <n v="0"/>
    <m/>
    <n v="92"/>
  </r>
  <r>
    <s v="Richard Pryor... Here and Now"/>
    <s v="R"/>
    <s v="Comedy"/>
    <x v="3"/>
    <n v="99.6"/>
    <s v="October 28, 1983 (United States)"/>
    <x v="4"/>
    <n v="2200"/>
    <s v="Richard Pryor"/>
    <s v="Paul Mooney"/>
    <s v="Richard Pryor"/>
    <s v="United States"/>
    <n v="0"/>
    <n v="16156776"/>
    <n v="49427406.096385539"/>
    <n v="0"/>
    <n v="16221662.65060241"/>
    <s v="Columbia Pictures"/>
    <n v="83"/>
  </r>
  <r>
    <s v="Deadly Force"/>
    <s v="R"/>
    <s v="Action"/>
    <x v="3"/>
    <n v="99.6"/>
    <s v="July 15, 1983 (United States)"/>
    <x v="38"/>
    <n v="300"/>
    <s v="Paul Aaron"/>
    <s v="Ken Barnett"/>
    <s v="Wings Hauser"/>
    <s v="United States"/>
    <n v="3000000"/>
    <n v="0"/>
    <n v="0"/>
    <n v="0"/>
    <n v="0"/>
    <s v="Force Productions"/>
    <n v="95"/>
  </r>
  <r>
    <s v="My Brother's Wedding"/>
    <s v="Not Rated"/>
    <s v="Drama"/>
    <x v="3"/>
    <n v="99.6"/>
    <s v="March 1985 (United States)"/>
    <x v="13"/>
    <n v="826"/>
    <s v="Charles Burnett"/>
    <s v="Charles Burnett"/>
    <s v="Everett Silas"/>
    <s v="United States"/>
    <n v="50000"/>
    <n v="26177"/>
    <n v="80081.645582329307"/>
    <n v="52.353999999999999"/>
    <n v="26282.128514056225"/>
    <s v="Charles Burnett Productions"/>
    <n v="115"/>
  </r>
  <r>
    <s v="Blue Skies Again"/>
    <s v="PG"/>
    <s v="Comedy"/>
    <x v="3"/>
    <n v="99.6"/>
    <s v="April 29, 1983 (United States)"/>
    <x v="20"/>
    <n v="169"/>
    <s v="Richard Michaels"/>
    <s v="Kevin Sellers"/>
    <s v="Harry Hamlin"/>
    <s v="United States"/>
    <n v="0"/>
    <n v="0"/>
    <n v="0"/>
    <n v="0"/>
    <n v="0"/>
    <s v="Lantana"/>
    <n v="96"/>
  </r>
  <r>
    <s v="Last Plane Out"/>
    <s v="PG"/>
    <s v="Action"/>
    <x v="3"/>
    <n v="99.6"/>
    <s v="September 23, 1983 (United States)"/>
    <x v="54"/>
    <n v="131"/>
    <s v="David Nelson"/>
    <s v="Ernest Tidyman"/>
    <s v="Jan-Michael Vincent"/>
    <s v="United States"/>
    <n v="0"/>
    <n v="0"/>
    <n v="0"/>
    <n v="0"/>
    <n v="0"/>
    <m/>
    <n v="92"/>
  </r>
  <r>
    <s v="Cross Country"/>
    <s v="R"/>
    <s v="Thriller"/>
    <x v="3"/>
    <n v="99.6"/>
    <s v="November 18, 1983 (United States)"/>
    <x v="20"/>
    <n v="182"/>
    <s v="Paul Lynch"/>
    <s v="Herbert Kastle"/>
    <s v="Richard Beymer"/>
    <s v="Canada"/>
    <n v="2500000"/>
    <n v="0"/>
    <n v="0"/>
    <n v="0"/>
    <n v="0"/>
    <s v="Filmline Productions"/>
    <n v="95"/>
  </r>
  <r>
    <s v="A Polish Vampire in Burbank"/>
    <s v="Not Rated"/>
    <s v="Comedy"/>
    <x v="3"/>
    <n v="99.6"/>
    <s v="October 31, 1983 (United States)"/>
    <x v="18"/>
    <n v="275"/>
    <s v="Mark Pirro"/>
    <s v="Mark Pirro"/>
    <s v="Mark Pirro"/>
    <s v="United States"/>
    <n v="3000"/>
    <n v="0"/>
    <n v="0"/>
    <n v="0"/>
    <n v="0"/>
    <s v="Pirromount Pictures"/>
    <n v="80"/>
  </r>
  <r>
    <s v="Forever Young"/>
    <s v="Not Rated"/>
    <s v="Drama"/>
    <x v="3"/>
    <n v="99.6"/>
    <s v="January 29, 1986 (United States)"/>
    <x v="17"/>
    <n v="51"/>
    <s v="David Drury"/>
    <s v="Ray Connolly"/>
    <s v="James Aubrey"/>
    <s v="United Kingdom"/>
    <n v="0"/>
    <n v="0"/>
    <n v="0"/>
    <n v="0"/>
    <n v="0"/>
    <s v="Channel Four Films"/>
    <n v="84"/>
  </r>
  <r>
    <s v="The Golden Seal"/>
    <s v="PG"/>
    <s v="Drama"/>
    <x v="3"/>
    <n v="99.6"/>
    <s v="August 19, 1983 (United States)"/>
    <x v="11"/>
    <n v="313"/>
    <s v="Frank Zuniga"/>
    <s v="Donald G. Payne"/>
    <s v="Steve Railsback"/>
    <s v="United States"/>
    <n v="0"/>
    <n v="6666725"/>
    <n v="20395091.440763053"/>
    <n v="0"/>
    <n v="6693498.9959839359"/>
    <s v="The Samuel Goldwyn Company"/>
    <n v="94"/>
  </r>
  <r>
    <s v="The Business of Show Business"/>
    <s v="N/A"/>
    <s v="History"/>
    <x v="3"/>
    <n v="99.6"/>
    <s v="February 15, 1983 (Canada)"/>
    <x v="28"/>
    <n v="79"/>
    <s v="Tom Logan"/>
    <s v="Tom Logan"/>
    <s v="N/A"/>
    <s v="Canada"/>
    <n v="323562"/>
    <n v="0"/>
    <n v="0"/>
    <n v="0"/>
    <n v="0"/>
    <s v="CTV"/>
    <n v="55"/>
  </r>
  <r>
    <s v="The Terminator"/>
    <s v="R"/>
    <s v="Action"/>
    <x v="4"/>
    <n v="103.9"/>
    <s v="October 26, 1984 (United States)"/>
    <x v="45"/>
    <n v="812000"/>
    <s v="James Cameron"/>
    <s v="James Cameron"/>
    <s v="Arnold Schwarzenegger"/>
    <s v="United Kingdom"/>
    <n v="6400000"/>
    <n v="78371200"/>
    <n v="229833538.40230989"/>
    <n v="1224.55"/>
    <n v="75429451.395572662"/>
    <s v="Cinema '84"/>
    <n v="107"/>
  </r>
  <r>
    <s v="Dune"/>
    <s v="PG-13"/>
    <s v="Action"/>
    <x v="4"/>
    <n v="103.9"/>
    <s v="December 14, 1984 (United States)"/>
    <x v="16"/>
    <n v="132000"/>
    <s v="David Lynch"/>
    <s v="Frank Herbert"/>
    <s v="Kyle MacLachlan"/>
    <s v="United States"/>
    <n v="40000000"/>
    <n v="30925690"/>
    <n v="90693529.769008651"/>
    <n v="77.314225000000008"/>
    <n v="29764860.442733392"/>
    <s v="Dino De Laurentiis Company"/>
    <n v="137"/>
  </r>
  <r>
    <s v="Ghostbusters"/>
    <s v="PG"/>
    <s v="Action"/>
    <x v="4"/>
    <n v="103.9"/>
    <s v="June 8, 1984 (United States)"/>
    <x v="40"/>
    <n v="365000"/>
    <s v="Ivan Reitman"/>
    <s v="Dan Aykroyd"/>
    <s v="Bill Murray"/>
    <s v="United States"/>
    <n v="30000000"/>
    <n v="296187079"/>
    <n v="868606380.85948014"/>
    <n v="987.29026333333343"/>
    <n v="285069373.43599612"/>
    <s v="Columbia Pictures"/>
    <n v="105"/>
  </r>
  <r>
    <s v="The Karate Kid"/>
    <s v="PG"/>
    <s v="Action"/>
    <x v="4"/>
    <n v="103.9"/>
    <s v="June 22, 1984 (United States)"/>
    <x v="4"/>
    <n v="205000"/>
    <s v="John G. Avildsen"/>
    <s v="Robert Mark Kamen"/>
    <s v="Ralph Macchio"/>
    <s v="United States"/>
    <n v="8000000"/>
    <n v="91119319"/>
    <n v="267219023.0923965"/>
    <n v="1138.9914874999999"/>
    <n v="87699055.822906628"/>
    <s v="Columbia Pictures"/>
    <n v="126"/>
  </r>
  <r>
    <s v="Once Upon a Time in America"/>
    <s v="R"/>
    <s v="Crime"/>
    <x v="4"/>
    <n v="103.9"/>
    <s v="June 1, 1984 (United States)"/>
    <x v="0"/>
    <n v="321000"/>
    <s v="Sergio Leone"/>
    <s v="Harry Grey"/>
    <s v="Robert De Niro"/>
    <s v="Italy"/>
    <n v="30000000"/>
    <n v="5473212"/>
    <n v="16050892.169393646"/>
    <n v="18.244040000000002"/>
    <n v="5267769.0086621745"/>
    <s v="The Ladd Company"/>
    <n v="229"/>
  </r>
  <r>
    <s v="Police Academy"/>
    <s v="R"/>
    <s v="Comedy"/>
    <x v="4"/>
    <n v="103.9"/>
    <s v="March 23, 1984 (United States)"/>
    <x v="17"/>
    <n v="118000"/>
    <s v="Hugh Wilson"/>
    <s v="Neal Israel"/>
    <s v="Steve Guttenberg"/>
    <s v="United States"/>
    <n v="4500000"/>
    <n v="81198894"/>
    <n v="238126111.66313758"/>
    <n v="1804.4198666666666"/>
    <n v="78151004.812319532"/>
    <s v="The Ladd Company"/>
    <n v="96"/>
  </r>
  <r>
    <s v="Indiana Jones and the Temple of Doom"/>
    <s v="PG"/>
    <s v="Action"/>
    <x v="4"/>
    <n v="103.9"/>
    <s v="May 23, 1984 (United States)"/>
    <x v="24"/>
    <n v="459000"/>
    <s v="Steven Spielberg"/>
    <s v="Willard Huyck"/>
    <s v="Harrison Ford"/>
    <s v="United States"/>
    <n v="28000000"/>
    <n v="333107271"/>
    <n v="976879552.20115483"/>
    <n v="1189.668825"/>
    <n v="320603725.69778627"/>
    <s v="Paramount Pictures"/>
    <n v="118"/>
  </r>
  <r>
    <s v="Body Double"/>
    <s v="R"/>
    <s v="Crime"/>
    <x v="4"/>
    <n v="103.9"/>
    <s v="October 26, 1984 (United States)"/>
    <x v="8"/>
    <n v="30000"/>
    <s v="Brian De Palma"/>
    <s v="Robert J. Avrech"/>
    <s v="Craig Wasson"/>
    <s v="United States"/>
    <n v="10000000"/>
    <n v="8801940"/>
    <n v="25812811.530317608"/>
    <n v="88.019400000000005"/>
    <n v="8471549.56689124"/>
    <s v="Columbia Pictures"/>
    <n v="114"/>
  </r>
  <r>
    <s v="A Nightmare on Elm Street"/>
    <s v="R"/>
    <s v="Horror"/>
    <x v="4"/>
    <n v="103.9"/>
    <s v="November 16, 1984 (United States)"/>
    <x v="24"/>
    <n v="212000"/>
    <s v="Wes Craven"/>
    <s v="Wes Craven"/>
    <s v="Heather Langenkamp"/>
    <s v="United States"/>
    <n v="1800000"/>
    <n v="25507137"/>
    <n v="74802932.087584198"/>
    <n v="1417.0631666666668"/>
    <n v="24549698.748796917"/>
    <s v="New Line Cinema"/>
    <n v="91"/>
  </r>
  <r>
    <s v="Amadeus"/>
    <s v="PG"/>
    <s v="Biography"/>
    <x v="4"/>
    <n v="103.9"/>
    <s v="September 19, 1984 (United States)"/>
    <x v="28"/>
    <n v="377000"/>
    <s v="Milos Forman"/>
    <s v="Peter Shaffer"/>
    <s v="F. Murray Abraham"/>
    <s v="United States"/>
    <n v="18000000"/>
    <n v="52066791"/>
    <n v="152692504.50144368"/>
    <n v="289.25995"/>
    <n v="50112407.122232907"/>
    <s v="AMLF"/>
    <n v="160"/>
  </r>
  <r>
    <s v="Beverly Hills Cop"/>
    <s v="R"/>
    <s v="Action"/>
    <x v="4"/>
    <n v="103.9"/>
    <s v="December 5, 1984 (United States)"/>
    <x v="4"/>
    <n v="171000"/>
    <s v="Martin Brest"/>
    <s v="Daniel Petrie Jr."/>
    <s v="Eddie Murphy"/>
    <s v="United States"/>
    <n v="14000000"/>
    <n v="316360478"/>
    <n v="927767446.06929731"/>
    <n v="2259.7176999999997"/>
    <n v="304485541.86717993"/>
    <s v="Paramount Pictures"/>
    <n v="105"/>
  </r>
  <r>
    <s v="Red Dawn"/>
    <s v="PG-13"/>
    <s v="Action"/>
    <x v="4"/>
    <n v="103.9"/>
    <s v="August 10, 1984 (United States)"/>
    <x v="5"/>
    <n v="53000"/>
    <s v="John Milius"/>
    <s v="Kevin Reynolds"/>
    <s v="Patrick Swayze"/>
    <s v="United States"/>
    <n v="17000000"/>
    <n v="38376497"/>
    <n v="112543971.4716073"/>
    <n v="225.7441"/>
    <n v="36935993.262752645"/>
    <s v="United Artists"/>
    <n v="114"/>
  </r>
  <r>
    <s v="The NeverEnding Story"/>
    <s v="PG"/>
    <s v="Adventure"/>
    <x v="4"/>
    <n v="103.9"/>
    <s v="July 20, 1984 (United States)"/>
    <x v="34"/>
    <n v="135000"/>
    <s v="Wolfgang Petersen"/>
    <s v="Wolfgang Petersen"/>
    <s v="Noah Hathaway"/>
    <s v="West Germany"/>
    <n v="27000000"/>
    <n v="20251411"/>
    <n v="59389845.348411925"/>
    <n v="75.005225925925927"/>
    <n v="19491252.165543791"/>
    <s v="Constantin Film"/>
    <n v="102"/>
  </r>
  <r>
    <s v="Footloose"/>
    <s v="PG"/>
    <s v="Drama"/>
    <x v="4"/>
    <n v="103.9"/>
    <s v="February 17, 1984 (United States)"/>
    <x v="14"/>
    <n v="73000"/>
    <s v="Herbert Ross"/>
    <s v="Dean Pitchford"/>
    <s v="Kevin Bacon"/>
    <s v="United States"/>
    <n v="8200000"/>
    <n v="80039064"/>
    <n v="234724762.27911448"/>
    <n v="976.08614634146352"/>
    <n v="77034710.298363805"/>
    <s v="Paramount Pictures"/>
    <n v="107"/>
  </r>
  <r>
    <s v="Revenge of the Nerds"/>
    <s v="R"/>
    <s v="Comedy"/>
    <x v="4"/>
    <n v="103.9"/>
    <s v="August 10, 1984 (United States)"/>
    <x v="14"/>
    <n v="50000"/>
    <s v="Jeff Kanew"/>
    <s v="Tim Metcalfe"/>
    <s v="Robert Carradine"/>
    <s v="United States"/>
    <n v="8000000"/>
    <n v="40874452"/>
    <n v="119869543.06448506"/>
    <n v="510.93064999999996"/>
    <n v="39340184.793070257"/>
    <s v="Twentieth Century Fox"/>
    <n v="90"/>
  </r>
  <r>
    <s v="Gremlins"/>
    <s v="PG"/>
    <s v="Comedy"/>
    <x v="4"/>
    <n v="103.9"/>
    <s v="June 8, 1984 (United States)"/>
    <x v="4"/>
    <n v="204000"/>
    <s v="Joe Dante"/>
    <s v="Chris Columbus"/>
    <s v="Zach Galligan"/>
    <s v="United States"/>
    <n v="11000000"/>
    <n v="153633143"/>
    <n v="450548784.13955718"/>
    <n v="1396.6649363636363"/>
    <n v="147866355.14918187"/>
    <s v="Warner Bros."/>
    <n v="106"/>
  </r>
  <r>
    <s v="Romancing the Stone"/>
    <s v="PG"/>
    <s v="Action"/>
    <x v="4"/>
    <n v="103.9"/>
    <s v="March 30, 1984 (United States)"/>
    <x v="15"/>
    <n v="86000"/>
    <s v="Robert Zemeckis"/>
    <s v="Diane Thomas"/>
    <s v="Michael Douglas"/>
    <s v="Mexico"/>
    <n v="10000000"/>
    <n v="86572238"/>
    <n v="253884128.18671796"/>
    <n v="865.72238000000004"/>
    <n v="83322654.475457162"/>
    <s v="Twentieth Century Fox"/>
    <n v="106"/>
  </r>
  <r>
    <s v="Streets of Fire"/>
    <s v="PG"/>
    <s v="Action"/>
    <x v="4"/>
    <n v="103.9"/>
    <s v="June 1, 1984 (United States)"/>
    <x v="17"/>
    <n v="19000"/>
    <s v="Walter Hill"/>
    <s v="Walter Hill"/>
    <s v="Michael ParÃ©"/>
    <s v="United States"/>
    <n v="14500000"/>
    <n v="8089290"/>
    <n v="23722874.523580361"/>
    <n v="55.788206896551728"/>
    <n v="7785649.6631376315"/>
    <s v="Universal Pictures"/>
    <n v="93"/>
  </r>
  <r>
    <s v="Sixteen Candles"/>
    <s v="PG"/>
    <s v="Comedy"/>
    <x v="4"/>
    <n v="103.9"/>
    <s v="May 4, 1984 (United States)"/>
    <x v="9"/>
    <n v="108000"/>
    <s v="John Hughes"/>
    <s v="John Hughes"/>
    <s v="Molly Ringwald"/>
    <s v="United States"/>
    <n v="6500000"/>
    <n v="23686027"/>
    <n v="69462294.7728585"/>
    <n v="364.40041538461537"/>
    <n v="22796946.102021173"/>
    <s v="Universal Pictures"/>
    <n v="93"/>
  </r>
  <r>
    <s v="Paris, Texas"/>
    <s v="R"/>
    <s v="Drama"/>
    <x v="4"/>
    <n v="103.9"/>
    <s v="August 23, 1984 (United Kingdom)"/>
    <x v="31"/>
    <n v="96000"/>
    <s v="Wim Wenders"/>
    <s v="L.M. Kit Carson"/>
    <s v="Harry Dean Stanton"/>
    <s v="West Germany"/>
    <n v="0"/>
    <n v="2207548"/>
    <n v="6473916.0307988441"/>
    <n v="0"/>
    <n v="2124685.2743022135"/>
    <s v="Road Movies Filmproduktion"/>
    <n v="145"/>
  </r>
  <r>
    <s v="This Is Spinal Tap"/>
    <s v="R"/>
    <s v="Comedy"/>
    <x v="4"/>
    <n v="103.9"/>
    <s v="March 2, 1984 (United States)"/>
    <x v="6"/>
    <n v="132000"/>
    <s v="Rob Reiner"/>
    <s v="Christopher Guest"/>
    <s v="Rob Reiner"/>
    <s v="United States"/>
    <n v="2500000"/>
    <n v="4736202"/>
    <n v="13889516.356111644"/>
    <n v="189.44808"/>
    <n v="4558423.4841193445"/>
    <s v="Spinal Tap Prod."/>
    <n v="82"/>
  </r>
  <r>
    <n v="1984"/>
    <s v="R"/>
    <s v="Drama"/>
    <x v="4"/>
    <n v="103.9"/>
    <s v="March 22, 1985 (United States)"/>
    <x v="12"/>
    <n v="68000"/>
    <s v="Michael Radford"/>
    <s v="Michael Radford"/>
    <s v="John Hurt"/>
    <s v="United Kingdom"/>
    <n v="0"/>
    <n v="8430492"/>
    <n v="24723492.900866214"/>
    <n v="0"/>
    <n v="8114044.2733397484"/>
    <s v="Virgin"/>
    <n v="113"/>
  </r>
  <r>
    <s v="Top Secret!"/>
    <s v="PG"/>
    <s v="Comedy"/>
    <x v="4"/>
    <n v="103.9"/>
    <s v="June 8, 1984 (United States)"/>
    <x v="13"/>
    <n v="62000"/>
    <s v="Jim Abrahams"/>
    <s v="Jim Abrahams"/>
    <s v="Val Kilmer"/>
    <s v="United Kingdom"/>
    <n v="9000000"/>
    <n v="20458340"/>
    <n v="59996691.029836372"/>
    <n v="227.3148888888889"/>
    <n v="19690413.859480266"/>
    <s v="Kingsmere Properties"/>
    <n v="90"/>
  </r>
  <r>
    <s v="Conan the Destroyer"/>
    <s v="PG"/>
    <s v="Action"/>
    <x v="4"/>
    <n v="103.9"/>
    <s v="June 29, 1984 (United States)"/>
    <x v="23"/>
    <n v="77000"/>
    <s v="Richard Fleischer"/>
    <s v="Robert E. Howard"/>
    <s v="Arnold Schwarzenegger"/>
    <s v="United States"/>
    <n v="18000000"/>
    <n v="31042035"/>
    <n v="91034726.318575546"/>
    <n v="172.45574999999999"/>
    <n v="29876838.306063518"/>
    <s v="Dino De Laurentiis Company"/>
    <n v="103"/>
  </r>
  <r>
    <s v="Children of the Corn"/>
    <s v="R"/>
    <s v="Horror"/>
    <x v="4"/>
    <n v="103.9"/>
    <s v="March 9, 1984 (United States)"/>
    <x v="41"/>
    <n v="49000"/>
    <s v="Fritz Kiersch"/>
    <s v="Stephen King"/>
    <s v="Peter Horton"/>
    <s v="United States"/>
    <n v="800000"/>
    <n v="14568989"/>
    <n v="42725418.174205959"/>
    <n v="1821.1236249999999"/>
    <n v="14022126.082771894"/>
    <s v="Hal Roach Studios"/>
    <n v="92"/>
  </r>
  <r>
    <s v="The Last Starfighter"/>
    <s v="PG"/>
    <s v="Action"/>
    <x v="4"/>
    <n v="103.9"/>
    <s v="July 13, 1984 (United States)"/>
    <x v="8"/>
    <n v="39000"/>
    <s v="Nick Castle"/>
    <s v="Jonathan R. Betuel"/>
    <s v="Lance Guest"/>
    <s v="United States"/>
    <n v="15000000"/>
    <n v="28733290"/>
    <n v="84264037.17998074"/>
    <n v="191.55526666666668"/>
    <n v="27654754.571703557"/>
    <s v="Lorimar Film Entertainment"/>
    <n v="101"/>
  </r>
  <r>
    <s v="Splash"/>
    <s v="PG"/>
    <s v="Comedy"/>
    <x v="4"/>
    <n v="103.9"/>
    <s v="March 9, 1984 (United States)"/>
    <x v="21"/>
    <n v="71000"/>
    <s v="Ron Howard"/>
    <s v="Brian Grazer"/>
    <s v="Tom Hanks"/>
    <s v="United States"/>
    <n v="8000000"/>
    <n v="69821334"/>
    <n v="204759966.02309909"/>
    <n v="872.76667499999996"/>
    <n v="67200513.955726653"/>
    <s v="Touchstone Pictures"/>
    <n v="111"/>
  </r>
  <r>
    <s v="Blood Simple"/>
    <s v="R"/>
    <s v="Crime"/>
    <x v="4"/>
    <n v="103.9"/>
    <s v="January 18, 1985 (United States)"/>
    <x v="37"/>
    <n v="91000"/>
    <s v="Joel Coen"/>
    <s v="Joel Coen"/>
    <s v="John Getz"/>
    <s v="United States"/>
    <n v="1500000"/>
    <n v="4228292"/>
    <n v="12400005.509143405"/>
    <n v="281.88613333333336"/>
    <n v="4069578.440808469"/>
    <s v="River Road Productions"/>
    <n v="99"/>
  </r>
  <r>
    <s v="The Natural"/>
    <s v="PG"/>
    <s v="Drama"/>
    <x v="4"/>
    <n v="103.9"/>
    <s v="May 11, 1984 (United States)"/>
    <x v="24"/>
    <n v="46000"/>
    <s v="Barry Levinson"/>
    <s v="Bernard Malamud"/>
    <s v="Robert Redford"/>
    <s v="United States"/>
    <n v="28000000"/>
    <n v="47951979"/>
    <n v="140625293.56400383"/>
    <n v="171.25706785714286"/>
    <n v="46152049.08565928"/>
    <s v="TriStar Pictures"/>
    <n v="138"/>
  </r>
  <r>
    <s v="Bachelor Party"/>
    <s v="R"/>
    <s v="Comedy"/>
    <x v="4"/>
    <n v="103.9"/>
    <s v="June 29, 1984 (United States)"/>
    <x v="21"/>
    <n v="36000"/>
    <s v="Neal Israel"/>
    <s v="Bob Israel"/>
    <s v="Tom Hanks"/>
    <s v="United States"/>
    <n v="5000000"/>
    <n v="38435947"/>
    <n v="112718316.17805581"/>
    <n v="768.71893999999998"/>
    <n v="36993211.74205967"/>
    <s v="Bachelor Party Productions"/>
    <n v="105"/>
  </r>
  <r>
    <s v="NausicaÃ¤ of the Valley of the Wind"/>
    <s v="N/A"/>
    <s v="Animation"/>
    <x v="4"/>
    <n v="103.9"/>
    <s v="November 25, 1987 (United States)"/>
    <x v="31"/>
    <n v="157000"/>
    <s v="Hayao Miyazaki"/>
    <s v="Hayao Miyazaki"/>
    <s v="Sumi Shimamoto"/>
    <s v="Japan"/>
    <n v="1000000"/>
    <n v="8736506"/>
    <n v="25620917.980750717"/>
    <n v="873.65060000000005"/>
    <n v="8408571.703561116"/>
    <s v="Nibariki"/>
    <n v="117"/>
  </r>
  <r>
    <s v="Friday the 13th: the Final Chapter"/>
    <s v="R"/>
    <s v="Horror"/>
    <x v="4"/>
    <n v="103.9"/>
    <s v="April 13, 1984 (United States)"/>
    <x v="22"/>
    <n v="47000"/>
    <s v="Joseph Zito"/>
    <s v="Victor Miller"/>
    <s v="Erich Anderson"/>
    <s v="United States"/>
    <n v="2600000"/>
    <n v="32980880"/>
    <n v="96720636.53512992"/>
    <n v="1268.4953846153846"/>
    <n v="31742906.641000956"/>
    <s v="Paramount Pictures"/>
    <n v="91"/>
  </r>
  <r>
    <s v="Hardbodies"/>
    <s v="R"/>
    <s v="Comedy"/>
    <x v="4"/>
    <n v="103.9"/>
    <s v="May 4, 1984 (United States)"/>
    <x v="38"/>
    <n v="3200"/>
    <s v="Mark Griffiths"/>
    <s v="Steve Greene"/>
    <s v="Grant Cramer"/>
    <s v="United States"/>
    <n v="0"/>
    <n v="7121719"/>
    <n v="20885349.175168429"/>
    <n v="0"/>
    <n v="6854397.4975938397"/>
    <s v="Chroma III Productions"/>
    <n v="88"/>
  </r>
  <r>
    <s v="Against All Odds"/>
    <s v="R"/>
    <s v="Action"/>
    <x v="4"/>
    <n v="103.9"/>
    <s v="March 2, 1984 (United States)"/>
    <x v="23"/>
    <n v="11000"/>
    <s v="Taylor Hackford"/>
    <s v="Eric Hughes"/>
    <s v="Rachel Ward"/>
    <s v="United States"/>
    <n v="13000000"/>
    <n v="21689062"/>
    <n v="63605940.24446582"/>
    <n v="166.83893846153845"/>
    <n v="20874939.364773817"/>
    <s v="Columbia Pictures"/>
    <n v="128"/>
  </r>
  <r>
    <s v="Supergirl"/>
    <s v="PG"/>
    <s v="Action"/>
    <x v="4"/>
    <n v="103.9"/>
    <s v="November 21, 1984 (United States)"/>
    <x v="44"/>
    <n v="19000"/>
    <s v="Jeannot Szwarc"/>
    <s v="David Odell"/>
    <s v="Helen Slater"/>
    <s v="United Kingdom"/>
    <n v="35000000"/>
    <n v="14296438"/>
    <n v="41926127.609239645"/>
    <n v="40.846965714285716"/>
    <n v="13759805.582290662"/>
    <s v="Artistry Limited"/>
    <n v="124"/>
  </r>
  <r>
    <s v="The Bounty"/>
    <s v="PG"/>
    <s v="Adventure"/>
    <x v="4"/>
    <n v="103.9"/>
    <s v="May 4, 1984 (United States)"/>
    <x v="9"/>
    <n v="25000"/>
    <s v="Roger Donaldson"/>
    <s v="Robert Bolt"/>
    <s v="Mel Gibson"/>
    <s v="United Kingdom"/>
    <n v="25000000"/>
    <n v="8613462"/>
    <n v="25260075.759384021"/>
    <n v="34.453848000000001"/>
    <n v="8290146.2945139548"/>
    <s v="Dino De Laurentiis Company"/>
    <n v="132"/>
  </r>
  <r>
    <s v="Firestarter"/>
    <s v="R"/>
    <s v="Action"/>
    <x v="4"/>
    <n v="103.9"/>
    <s v="May 11, 1984 (United States)"/>
    <x v="10"/>
    <n v="30000"/>
    <s v="Mark L. Lester"/>
    <s v="Stephen King"/>
    <s v="Drew Barrymore"/>
    <s v="United States"/>
    <n v="15000000"/>
    <n v="17080167"/>
    <n v="50089767.90086621"/>
    <n v="113.86778"/>
    <n v="16439044.273339748"/>
    <s v="Dino De Laurentiis Company"/>
    <n v="114"/>
  </r>
  <r>
    <s v="C.H.U.D."/>
    <s v="R"/>
    <s v="Horror"/>
    <x v="4"/>
    <n v="103.9"/>
    <s v="August 31, 1984 (United States)"/>
    <x v="41"/>
    <n v="11000"/>
    <s v="Douglas Cheek"/>
    <s v="Parnell Hall"/>
    <s v="John Heard"/>
    <s v="United States"/>
    <n v="1250000"/>
    <n v="4654423"/>
    <n v="13649689.009624638"/>
    <n v="372.35383999999999"/>
    <n v="4479714.1482194411"/>
    <s v="C.H.U.D. Productions"/>
    <n v="88"/>
  </r>
  <r>
    <s v="The Woman in Red"/>
    <s v="PG-13"/>
    <s v="Comedy"/>
    <x v="4"/>
    <n v="103.9"/>
    <s v="August 15, 1984 (United States)"/>
    <x v="22"/>
    <n v="15000"/>
    <s v="Gene Wilder"/>
    <s v="Jean-Loup Dabadie"/>
    <s v="Gene Wilder"/>
    <s v="United States"/>
    <n v="9000000"/>
    <n v="25348610"/>
    <n v="74338031.443695858"/>
    <n v="281.65122222222226"/>
    <n v="24397122.232916262"/>
    <s v="Orion Pictures"/>
    <n v="87"/>
  </r>
  <r>
    <s v="Runaway"/>
    <s v="PG-13"/>
    <s v="Action"/>
    <x v="4"/>
    <n v="103.9"/>
    <s v="December 14, 1984 (United States)"/>
    <x v="23"/>
    <n v="12000"/>
    <s v="Michael Crichton"/>
    <s v="Michael Crichton"/>
    <s v="Tom Selleck"/>
    <s v="United States"/>
    <n v="0"/>
    <n v="6770587"/>
    <n v="19855609.806544751"/>
    <n v="0"/>
    <n v="6516445.6207892196"/>
    <s v="TriStar Pictures"/>
    <n v="99"/>
  </r>
  <r>
    <s v="The Adventures of Buckaroo Banzai Across the 8th Dimension"/>
    <s v="PG"/>
    <s v="Adventure"/>
    <x v="4"/>
    <n v="103.9"/>
    <s v="October 5, 1984 (Canada)"/>
    <x v="5"/>
    <n v="25000"/>
    <s v="W.D. Richter"/>
    <s v="Earl Mac Rauch"/>
    <s v="Peter Weller"/>
    <s v="United States"/>
    <n v="0"/>
    <n v="6254148"/>
    <n v="18341086.57940327"/>
    <n v="0"/>
    <n v="6019391.7228103941"/>
    <s v="Sherwood Productions"/>
    <n v="103"/>
  </r>
  <r>
    <s v="Star Trek III: The Search for Spock"/>
    <s v="PG"/>
    <s v="Action"/>
    <x v="4"/>
    <n v="103.9"/>
    <s v="June 1, 1984 (United States)"/>
    <x v="17"/>
    <n v="76000"/>
    <s v="Leonard Nimoy"/>
    <s v="Gene Roddenberry"/>
    <s v="William Shatner"/>
    <s v="United States"/>
    <n v="17000000"/>
    <n v="76471046"/>
    <n v="224261094.47738206"/>
    <n v="449.82968235294118"/>
    <n v="73600621.751684308"/>
    <s v="Paramount Pictures"/>
    <n v="105"/>
  </r>
  <r>
    <s v="Repo Man"/>
    <s v="R"/>
    <s v="Action"/>
    <x v="4"/>
    <n v="103.9"/>
    <s v="March 2, 1984 (United States)"/>
    <x v="15"/>
    <n v="35000"/>
    <s v="Alex Cox"/>
    <s v="Alex Cox"/>
    <s v="Harry Dean Stanton"/>
    <s v="United States"/>
    <n v="1500000"/>
    <n v="129000"/>
    <n v="378308.95091434068"/>
    <n v="8.6"/>
    <n v="124157.84408084695"/>
    <s v="Edge City Productions"/>
    <n v="92"/>
  </r>
  <r>
    <s v="2010: the Year We Make Contact"/>
    <s v="PG"/>
    <s v="Adventure"/>
    <x v="4"/>
    <n v="103.9"/>
    <s v="December 7, 1984 (United States)"/>
    <x v="8"/>
    <n v="50000"/>
    <s v="Peter Hyams"/>
    <s v="Arthur C. Clarke"/>
    <s v="Roy Scheider"/>
    <s v="United States"/>
    <n v="28000000"/>
    <n v="40400657"/>
    <n v="118480078.80558227"/>
    <n v="144.28806071428571"/>
    <n v="38884174.20596727"/>
    <s v="Metro-Goldwyn-Mayer (MGM)"/>
    <n v="116"/>
  </r>
  <r>
    <s v="The Killing Fields"/>
    <s v="R"/>
    <s v="Biography"/>
    <x v="4"/>
    <n v="103.9"/>
    <s v="February 1, 1985 (United States)"/>
    <x v="40"/>
    <n v="53000"/>
    <s v="Roland JoffÃ©"/>
    <s v="Bruce Robinson"/>
    <s v="Sam Waterston"/>
    <s v="United Kingdom"/>
    <n v="14400000"/>
    <n v="34700291"/>
    <n v="101763028.56304137"/>
    <n v="240.97424305555558"/>
    <n v="33397777.670837339"/>
    <s v="Goldcrest Films International"/>
    <n v="141"/>
  </r>
  <r>
    <s v="The Cotton Club"/>
    <s v="R"/>
    <s v="Crime"/>
    <x v="4"/>
    <n v="103.9"/>
    <s v="December 14, 1984 (United States)"/>
    <x v="16"/>
    <n v="17000"/>
    <s v="Francis Ford Coppola"/>
    <s v="William Kennedy"/>
    <s v="Richard Gere"/>
    <s v="United States"/>
    <n v="58000000"/>
    <n v="25928721"/>
    <n v="76039280.930702582"/>
    <n v="44.704691379310347"/>
    <n v="24955458.132820014"/>
    <s v="Zoetrope Studios"/>
    <n v="127"/>
  </r>
  <r>
    <s v="Starman"/>
    <s v="PG"/>
    <s v="Romance"/>
    <x v="4"/>
    <n v="103.9"/>
    <s v="December 14, 1984 (United States)"/>
    <x v="9"/>
    <n v="44000"/>
    <s v="John Carpenter"/>
    <s v="Bruce A. Evans"/>
    <s v="Jeff Bridges"/>
    <s v="United States"/>
    <n v="22000000"/>
    <n v="28744356"/>
    <n v="84296489.636188626"/>
    <n v="130.65616363636363"/>
    <n v="27665405.197305098"/>
    <s v="Columbia Pictures"/>
    <n v="115"/>
  </r>
  <r>
    <s v="Night of the Comet"/>
    <s v="PG-13"/>
    <s v="Comedy"/>
    <x v="4"/>
    <n v="103.9"/>
    <s v="November 16, 1984 (United States)"/>
    <x v="5"/>
    <n v="19000"/>
    <s v="Thom Eberhardt"/>
    <s v="Thom Eberhardt"/>
    <s v="Catherine Mary Stewart"/>
    <s v="United States"/>
    <n v="700000"/>
    <n v="14418922"/>
    <n v="42285327.559191525"/>
    <n v="2059.846"/>
    <n v="13877692.011549564"/>
    <s v="Atlantic Entertainment Group"/>
    <n v="95"/>
  </r>
  <r>
    <s v="Blame It on Rio"/>
    <s v="R"/>
    <s v="Comedy"/>
    <x v="4"/>
    <n v="103.9"/>
    <s v="February 17, 1984 (United States)"/>
    <x v="1"/>
    <n v="10000"/>
    <s v="Stanley Donen"/>
    <s v="Charlie Peters"/>
    <s v="Michael Caine"/>
    <s v="United States"/>
    <n v="0"/>
    <n v="18644570"/>
    <n v="54677579.201154947"/>
    <n v="0"/>
    <n v="17944725.697786331"/>
    <s v="Sherwood Productions"/>
    <n v="100"/>
  </r>
  <r>
    <s v="Dreamscape"/>
    <s v="PG-13"/>
    <s v="Action"/>
    <x v="4"/>
    <n v="103.9"/>
    <s v="August 17, 1984 (United States)"/>
    <x v="21"/>
    <n v="14000"/>
    <s v="Joseph Ruben"/>
    <s v="David Loughery"/>
    <s v="Dennis Quaid"/>
    <s v="United States"/>
    <n v="0"/>
    <n v="12145169"/>
    <n v="35617256.923002884"/>
    <n v="0"/>
    <n v="11689286.814244464"/>
    <s v="Zupnik-Curtis Enterprises"/>
    <n v="99"/>
  </r>
  <r>
    <s v="Crimes of Passion"/>
    <s v="R"/>
    <s v="Drama"/>
    <x v="4"/>
    <n v="103.9"/>
    <s v="October 19, 1984 (United States)"/>
    <x v="5"/>
    <n v="6600"/>
    <s v="Ken Russell"/>
    <s v="Barry Sandler"/>
    <s v="Kathleen Turner"/>
    <s v="United States"/>
    <n v="0"/>
    <n v="2912945"/>
    <n v="8542582.6900866199"/>
    <n v="0"/>
    <n v="2803604.4273339747"/>
    <s v="New World Pictures"/>
    <n v="107"/>
  </r>
  <r>
    <s v="The Philadelphia Experiment"/>
    <s v="PG"/>
    <s v="Adventure"/>
    <x v="4"/>
    <n v="103.9"/>
    <s v="August 3, 1984 (United States)"/>
    <x v="10"/>
    <n v="15000"/>
    <s v="Stewart Raffill"/>
    <s v="Michael Janover"/>
    <s v="Michael ParÃ©"/>
    <s v="United States"/>
    <n v="21000000"/>
    <n v="8103330"/>
    <n v="23764048.614051968"/>
    <n v="38.587285714285713"/>
    <n v="7799162.6564003835"/>
    <s v="New World Pictures"/>
    <n v="102"/>
  </r>
  <r>
    <s v="Places in the Heart"/>
    <s v="PG"/>
    <s v="Drama"/>
    <x v="4"/>
    <n v="103.9"/>
    <s v="October 5, 1984 (United States)"/>
    <x v="34"/>
    <n v="11000"/>
    <s v="Robert Benton"/>
    <s v="Robert Benton"/>
    <s v="Sally Field"/>
    <s v="United States"/>
    <n v="0"/>
    <n v="34901614"/>
    <n v="102353433.93455245"/>
    <n v="0"/>
    <n v="33591543.792107791"/>
    <s v="Delphi II Productions"/>
    <n v="111"/>
  </r>
  <r>
    <s v="Bolero"/>
    <s v="R"/>
    <s v="Comedy"/>
    <x v="4"/>
    <n v="103.9"/>
    <s v="August 31, 1984 (United States)"/>
    <x v="53"/>
    <n v="5100"/>
    <s v="John Derek"/>
    <s v="John Derek"/>
    <s v="Bo Derek"/>
    <s v="United States"/>
    <n v="7000000"/>
    <n v="8914881"/>
    <n v="26144025.415784404"/>
    <n v="127.35544285714286"/>
    <n v="8580251.203079883"/>
    <s v="City Films"/>
    <n v="105"/>
  </r>
  <r>
    <s v="Cannonball Run II"/>
    <s v="PG"/>
    <s v="Action"/>
    <x v="4"/>
    <n v="103.9"/>
    <s v="June 29, 1984 (United States)"/>
    <x v="27"/>
    <n v="15000"/>
    <s v="Hal Needham"/>
    <s v="Brock Yates"/>
    <s v="Burt Reynolds"/>
    <s v="Hong Kong"/>
    <n v="20000000"/>
    <n v="28078073"/>
    <n v="82342529.769971117"/>
    <n v="140.390365"/>
    <n v="27024131.857555337"/>
    <s v="Arcafin B.V."/>
    <n v="108"/>
  </r>
  <r>
    <s v="Stranger Than Paradise"/>
    <s v="R"/>
    <s v="Comedy"/>
    <x v="4"/>
    <n v="103.9"/>
    <s v="October 4, 1984 (United Kingdom)"/>
    <x v="24"/>
    <n v="36000"/>
    <s v="Jim Jarmusch"/>
    <s v="Jim Jarmusch"/>
    <s v="John Lurie"/>
    <s v="United States"/>
    <n v="90000"/>
    <n v="2436000"/>
    <n v="7143880.6544754561"/>
    <n v="2706.6666666666665"/>
    <n v="2344562.0789220403"/>
    <s v="Cinesthesia Productions"/>
    <n v="89"/>
  </r>
  <r>
    <s v="The Ice Pirates"/>
    <s v="PG"/>
    <s v="Action"/>
    <x v="4"/>
    <n v="103.9"/>
    <s v="March 16, 1984 (United States)"/>
    <x v="46"/>
    <n v="10000"/>
    <s v="Stewart Raffill"/>
    <s v="Stewart Raffill"/>
    <s v="Robert Urich"/>
    <s v="United States"/>
    <n v="9000000"/>
    <n v="14255801"/>
    <n v="41806954.424446575"/>
    <n v="158.3977888888889"/>
    <n v="13720693.93647738"/>
    <s v="Metro-Goldwyn-Mayer (MGM)"/>
    <n v="91"/>
  </r>
  <r>
    <s v="A Passage to India"/>
    <s v="PG"/>
    <s v="Adventure"/>
    <x v="4"/>
    <n v="103.9"/>
    <s v="February 1, 1985 (United States)"/>
    <x v="4"/>
    <n v="18000"/>
    <s v="David Lean"/>
    <s v="E.M. Forster"/>
    <s v="Judy Davis"/>
    <s v="United Kingdom"/>
    <n v="16000000"/>
    <n v="27201487"/>
    <n v="79771829.537054852"/>
    <n v="170.00929375000001"/>
    <n v="26180449.470644847"/>
    <s v="EMI Films"/>
    <n v="164"/>
  </r>
  <r>
    <s v="Purple Rain"/>
    <s v="R"/>
    <s v="Drama"/>
    <x v="4"/>
    <n v="103.9"/>
    <s v="July 27, 1984 (United States)"/>
    <x v="16"/>
    <n v="20000"/>
    <s v="Albert Magnoli"/>
    <s v="Albert Magnoli"/>
    <s v="Prince"/>
    <s v="United States"/>
    <n v="7200000"/>
    <n v="70263155"/>
    <n v="206055662.44947061"/>
    <n v="975.87715277777784"/>
    <n v="67625750.721847922"/>
    <s v="Warner Bros."/>
    <n v="111"/>
  </r>
  <r>
    <s v="The Hotel New Hampshire"/>
    <s v="R"/>
    <s v="Comedy"/>
    <x v="4"/>
    <n v="103.9"/>
    <s v="March 9, 1984 (United States)"/>
    <x v="22"/>
    <n v="8000"/>
    <s v="Tony Richardson"/>
    <s v="John Irving"/>
    <s v="Rob Lowe"/>
    <s v="United Kingdom"/>
    <n v="7500000"/>
    <n v="5142858"/>
    <n v="15082086.935514916"/>
    <n v="68.571439999999996"/>
    <n v="4949815.2069297396"/>
    <s v="Filmline Productions"/>
    <n v="109"/>
  </r>
  <r>
    <s v="The Hit"/>
    <s v="R"/>
    <s v="Crime"/>
    <x v="4"/>
    <n v="103.9"/>
    <s v="March 8, 1985 (United States)"/>
    <x v="12"/>
    <n v="7700"/>
    <s v="Stephen Frears"/>
    <s v="Peter Prince"/>
    <s v="Freddie Stuart"/>
    <s v="United Kingdom"/>
    <n v="0"/>
    <n v="876775"/>
    <n v="2571254.4995187675"/>
    <n v="0"/>
    <n v="843864.29258902778"/>
    <s v="Zenith Entertainment"/>
    <n v="98"/>
  </r>
  <r>
    <s v="Sheena"/>
    <s v="PG"/>
    <s v="Adventure"/>
    <x v="4"/>
    <n v="103.9"/>
    <s v="August 17, 1984 (United States)"/>
    <x v="38"/>
    <n v="4600"/>
    <s v="John Guillermin"/>
    <s v="David Newman"/>
    <s v="Tanya Roberts"/>
    <s v="United Kingdom"/>
    <n v="25000000"/>
    <n v="5778353"/>
    <n v="16945757.065447543"/>
    <n v="23.113412"/>
    <n v="5561456.2078922037"/>
    <s v="Colgems Productions Ltd."/>
    <n v="117"/>
  </r>
  <r>
    <s v="Missing in Action"/>
    <s v="R"/>
    <s v="Action"/>
    <x v="4"/>
    <n v="103.9"/>
    <s v="November 16, 1984 (United States)"/>
    <x v="30"/>
    <n v="14000"/>
    <s v="Joseph Zito"/>
    <s v="Arthur Silver"/>
    <s v="Chuck Norris"/>
    <s v="United States"/>
    <n v="2550000"/>
    <n v="22812411"/>
    <n v="66900304.443695851"/>
    <n v="894.60435294117656"/>
    <n v="21956122.232916262"/>
    <s v="The Cannon Group"/>
    <n v="101"/>
  </r>
  <r>
    <s v="Greystoke: The Legend of Tarzan, Lord of the Apes"/>
    <s v="PG"/>
    <s v="Adventure"/>
    <x v="4"/>
    <n v="103.9"/>
    <s v="March 30, 1984 (United States)"/>
    <x v="5"/>
    <n v="18000"/>
    <s v="Hugh Hudson"/>
    <s v="Edgar Rice Burroughs"/>
    <s v="Christopher Lambert"/>
    <s v="United Kingdom"/>
    <n v="30000000"/>
    <n v="45858563"/>
    <n v="134486084.17805579"/>
    <n v="152.86187666666666"/>
    <n v="44137211.742059663"/>
    <s v="Warner Bros."/>
    <n v="143"/>
  </r>
  <r>
    <s v="The Muppets Take Manhattan"/>
    <s v="G"/>
    <s v="Adventure"/>
    <x v="4"/>
    <n v="103.9"/>
    <s v="July 13, 1984 (United States)"/>
    <x v="15"/>
    <n v="20000"/>
    <s v="Frank Oz"/>
    <s v="Tom Patchett"/>
    <s v="Jim Henson"/>
    <s v="United States"/>
    <n v="0"/>
    <n v="25534703"/>
    <n v="74883772.897978812"/>
    <n v="0"/>
    <n v="24576230.028873913"/>
    <s v="Henson Associates (HA)"/>
    <n v="94"/>
  </r>
  <r>
    <s v="The Wild Life"/>
    <s v="R"/>
    <s v="Comedy"/>
    <x v="4"/>
    <n v="103.9"/>
    <s v="September 28, 1984 (United States)"/>
    <x v="10"/>
    <n v="2500"/>
    <s v="Art Linson"/>
    <s v="Cameron Crowe"/>
    <s v="Chris Penn"/>
    <s v="United States"/>
    <n v="0"/>
    <n v="11020375"/>
    <n v="32318655.076997109"/>
    <n v="0"/>
    <n v="10606713.185755532"/>
    <s v="Universal Pictures"/>
    <n v="96"/>
  </r>
  <r>
    <s v="Falling in Love"/>
    <s v="PG-13"/>
    <s v="Drama"/>
    <x v="4"/>
    <n v="103.9"/>
    <s v="November 21, 1984 (United States)"/>
    <x v="16"/>
    <n v="13000"/>
    <s v="Ulu Grosbard"/>
    <s v="Michael Cristofer"/>
    <s v="Robert De Niro"/>
    <s v="United States"/>
    <n v="12000000"/>
    <n v="11129057"/>
    <n v="32637378.901828676"/>
    <n v="92.742141666666669"/>
    <n v="10711315.688161692"/>
    <s v="Paramount Pictures"/>
    <n v="106"/>
  </r>
  <r>
    <s v="Gwendoline"/>
    <s v="R"/>
    <s v="Action"/>
    <x v="4"/>
    <n v="103.9"/>
    <s v="January 25, 1985 (United States)"/>
    <x v="11"/>
    <n v="2700"/>
    <s v="Just Jaeckin"/>
    <s v="Just Jaeckin"/>
    <s v="Tawny Kitaen"/>
    <s v="France"/>
    <n v="0"/>
    <n v="1337274"/>
    <n v="3921726.5428296435"/>
    <n v="0"/>
    <n v="1287077.9595765157"/>
    <s v="Films de L'Alma"/>
    <n v="87"/>
  </r>
  <r>
    <s v="Breakin'"/>
    <s v="PG"/>
    <s v="Comedy"/>
    <x v="4"/>
    <n v="103.9"/>
    <s v="May 4, 1984 (United States)"/>
    <x v="1"/>
    <n v="6000"/>
    <s v="Joel Silberg"/>
    <s v="Charles Parker"/>
    <s v="Lucinda Dickey"/>
    <s v="United States"/>
    <n v="0"/>
    <n v="38682707"/>
    <n v="113441971.34648699"/>
    <n v="0"/>
    <n v="37230709.335899897"/>
    <s v="Golan-Globus Productions"/>
    <n v="90"/>
  </r>
  <r>
    <s v="Birdy"/>
    <s v="R"/>
    <s v="Drama"/>
    <x v="4"/>
    <n v="103.9"/>
    <s v="December 21, 1984 (United States)"/>
    <x v="4"/>
    <n v="22000"/>
    <s v="Alan Parker"/>
    <s v="William Wharton"/>
    <s v="Matthew Modine"/>
    <s v="United States"/>
    <n v="12000000"/>
    <n v="1455045"/>
    <n v="4267105.0192492772"/>
    <n v="12.125375"/>
    <n v="1400428.2964388833"/>
    <s v="A&amp;M Films"/>
    <n v="120"/>
  </r>
  <r>
    <s v="The Company of Wolves"/>
    <s v="R"/>
    <s v="Drama"/>
    <x v="4"/>
    <n v="103.9"/>
    <s v="April 19, 1985 (United States)"/>
    <x v="17"/>
    <n v="15000"/>
    <s v="Neil Jordan"/>
    <s v="Angela Carter"/>
    <s v="Sarah Patterson"/>
    <s v="United Kingdom"/>
    <n v="2000000"/>
    <n v="4389334"/>
    <n v="12872281.711260825"/>
    <n v="219.4667"/>
    <n v="4224575.5534167467"/>
    <s v="Incorporated Television Company (ITC)"/>
    <n v="95"/>
  </r>
  <r>
    <s v="Ghoulies"/>
    <s v="PG-13"/>
    <s v="Comedy"/>
    <x v="4"/>
    <n v="103.9"/>
    <s v="January 18, 1985 (United States)"/>
    <x v="29"/>
    <n v="8400"/>
    <s v="Luca Bercovici"/>
    <s v="Luca Bercovici"/>
    <s v="Peter Liapis"/>
    <s v="United States"/>
    <n v="5500000"/>
    <n v="0"/>
    <n v="0"/>
    <n v="0"/>
    <n v="0"/>
    <s v="Empire Pictures"/>
    <n v="81"/>
  </r>
  <r>
    <s v="Electric Dreams"/>
    <s v="PG"/>
    <s v="Comedy"/>
    <x v="4"/>
    <n v="103.9"/>
    <s v="July 20, 1984 (United States)"/>
    <x v="16"/>
    <n v="7100"/>
    <s v="Steve Barron"/>
    <s v="Rusty Lemorande"/>
    <s v="Lenny von Dohlen"/>
    <s v="United States"/>
    <n v="0"/>
    <n v="2193612"/>
    <n v="6433046.9335899893"/>
    <n v="0"/>
    <n v="2111272.3772858516"/>
    <s v="Virgin"/>
    <n v="95"/>
  </r>
  <r>
    <s v="Cloak &amp; Dagger"/>
    <s v="PG"/>
    <s v="Action"/>
    <x v="4"/>
    <n v="103.9"/>
    <s v="August 10, 1984 (United States)"/>
    <x v="14"/>
    <n v="7000"/>
    <s v="Richard Franklin"/>
    <s v="Tom Holland"/>
    <s v="Henry Thomas"/>
    <s v="United States"/>
    <n v="0"/>
    <n v="0"/>
    <n v="0"/>
    <n v="0"/>
    <n v="0"/>
    <s v="Universal Pictures"/>
    <n v="101"/>
  </r>
  <r>
    <s v="Racing with the Moon"/>
    <s v="PG"/>
    <s v="Comedy"/>
    <x v="4"/>
    <n v="103.9"/>
    <s v="March 23, 1984 (United States)"/>
    <x v="17"/>
    <n v="4200"/>
    <s v="Richard Benjamin"/>
    <s v="Steve Kloves"/>
    <s v="Sean Penn"/>
    <s v="United States"/>
    <n v="6500000"/>
    <n v="6045647"/>
    <n v="17729630.807507217"/>
    <n v="93.009953846153849"/>
    <n v="5818717.0356111638"/>
    <s v="Jaffe-Lansing"/>
    <n v="108"/>
  </r>
  <r>
    <s v="Silent Night, Deadly Night"/>
    <s v="R"/>
    <s v="Horror"/>
    <x v="4"/>
    <n v="103.9"/>
    <s v="November 9, 1984 (United States)"/>
    <x v="23"/>
    <n v="14000"/>
    <s v="Charles E. Sellier Jr."/>
    <s v="Paul Caimi"/>
    <s v="Lilyan Chauvin"/>
    <s v="United States"/>
    <n v="1065000"/>
    <n v="2491460"/>
    <n v="7306524.1770933578"/>
    <n v="233.93990610328638"/>
    <n v="2397940.3272377281"/>
    <s v="TriStar Pictures"/>
    <n v="79"/>
  </r>
  <r>
    <s v="The Pope of Greenwich Village"/>
    <s v="R"/>
    <s v="Action"/>
    <x v="4"/>
    <n v="103.9"/>
    <s v="June 22, 1984 (United States)"/>
    <x v="17"/>
    <n v="8000"/>
    <s v="Stuart Rosenberg"/>
    <s v="Vincent Patrick"/>
    <s v="Eric Roberts"/>
    <s v="United States"/>
    <n v="8000000"/>
    <n v="6836201"/>
    <n v="20048031.229066405"/>
    <n v="85.452512499999997"/>
    <n v="6579596.727622713"/>
    <s v="United Artists"/>
    <n v="121"/>
  </r>
  <r>
    <s v="All of Me"/>
    <s v="PG"/>
    <s v="Comedy"/>
    <x v="4"/>
    <n v="103.9"/>
    <s v="September 21, 1984 (United States)"/>
    <x v="17"/>
    <n v="17000"/>
    <s v="Carl Reiner"/>
    <s v="Edwin Davis"/>
    <s v="Steve Martin"/>
    <s v="United States"/>
    <n v="0"/>
    <n v="36403064"/>
    <n v="106756627.53416745"/>
    <n v="0"/>
    <n v="35036635.226179011"/>
    <s v="Kings Road Entertainment"/>
    <n v="93"/>
  </r>
  <r>
    <s v="Grandview, U.S.A."/>
    <s v="R"/>
    <s v="Drama"/>
    <x v="4"/>
    <n v="103.9"/>
    <s v="August 3, 1984 (United States)"/>
    <x v="20"/>
    <n v="1800"/>
    <s v="Randal Kleiser"/>
    <s v="Ken Hixon"/>
    <s v="Jamie Lee Curtis"/>
    <s v="United States"/>
    <n v="0"/>
    <n v="4743119"/>
    <n v="13909801.340712221"/>
    <n v="0"/>
    <n v="4565080.8469682382"/>
    <s v="CBS Theatrical Films"/>
    <n v="97"/>
  </r>
  <r>
    <s v="Where the Boys Are"/>
    <s v="R"/>
    <s v="Comedy"/>
    <x v="4"/>
    <n v="103.9"/>
    <s v="April 6, 1984 (United States)"/>
    <x v="52"/>
    <n v="983"/>
    <s v="Hy Averback"/>
    <s v="Stu Krieger"/>
    <s v="Lisa Hartman"/>
    <s v="United Kingdom"/>
    <n v="0"/>
    <n v="10530000"/>
    <n v="30880567.853705481"/>
    <n v="0"/>
    <n v="10134744.947064484"/>
    <s v="Incorporated Television Company (ITC)"/>
    <n v="94"/>
  </r>
  <r>
    <s v="Reckless"/>
    <s v="R"/>
    <s v="Comedy"/>
    <x v="4"/>
    <n v="103.9"/>
    <s v="February 3, 1984 (United States)"/>
    <x v="21"/>
    <n v="1900"/>
    <s v="James Foley"/>
    <s v="Chris Columbus"/>
    <s v="Aidan Quinn"/>
    <s v="United States"/>
    <n v="0"/>
    <n v="8289916"/>
    <n v="24311235.853705484"/>
    <n v="0"/>
    <n v="7978744.9470644835"/>
    <s v="Edgar J. Scherick Associates"/>
    <n v="90"/>
  </r>
  <r>
    <s v="Tightrope"/>
    <s v="R"/>
    <s v="Crime"/>
    <x v="4"/>
    <n v="103.9"/>
    <s v="August 17, 1984 (United States)"/>
    <x v="21"/>
    <n v="16000"/>
    <s v="Richard Tuggle"/>
    <s v="Richard Tuggle"/>
    <s v="Clint Eastwood"/>
    <s v="United States"/>
    <n v="0"/>
    <n v="48143579"/>
    <n v="141187184.99807504"/>
    <n v="0"/>
    <n v="46336457.170356102"/>
    <s v="The Malpaso Company"/>
    <n v="114"/>
  </r>
  <r>
    <s v="Rhinestone"/>
    <s v="PG"/>
    <s v="Comedy"/>
    <x v="4"/>
    <n v="103.9"/>
    <s v="June 22, 1984 (United States)"/>
    <x v="49"/>
    <n v="7000"/>
    <s v="Bob Clark"/>
    <s v="Phil Alden Robinson"/>
    <s v="Sylvester Stallone"/>
    <s v="United States"/>
    <n v="28000000"/>
    <n v="21435321"/>
    <n v="62861812.403272368"/>
    <n v="76.554717857142862"/>
    <n v="20630722.810394607"/>
    <s v="Twentieth Century Fox"/>
    <n v="111"/>
  </r>
  <r>
    <s v="The Flamingo Kid"/>
    <s v="PG-13"/>
    <s v="Comedy"/>
    <x v="4"/>
    <n v="103.9"/>
    <s v="December 21, 1984 (United States)"/>
    <x v="19"/>
    <n v="5000"/>
    <s v="Garry Marshall"/>
    <s v="Neal Marshall"/>
    <s v="Matt Dillon"/>
    <s v="United States"/>
    <n v="0"/>
    <n v="23859382"/>
    <n v="69970680.417709321"/>
    <n v="0"/>
    <n v="22963794.03272377"/>
    <s v="ABC Motion Pictures"/>
    <n v="100"/>
  </r>
  <r>
    <s v="Up the Creek"/>
    <s v="R"/>
    <s v="Comedy"/>
    <x v="4"/>
    <n v="103.9"/>
    <s v="April 6, 1984 (United States)"/>
    <x v="41"/>
    <n v="3300"/>
    <s v="Robert Butler"/>
    <s v="Jim Kouf"/>
    <s v="Tim Matheson"/>
    <s v="United States"/>
    <n v="0"/>
    <n v="11708269"/>
    <n v="34335991.956689119"/>
    <n v="0"/>
    <n v="11268786.33301251"/>
    <s v="Orion Pictures"/>
    <n v="96"/>
  </r>
  <r>
    <s v="Swing Shift"/>
    <s v="PG"/>
    <s v="Drama"/>
    <x v="4"/>
    <n v="103.9"/>
    <s v="April 13, 1984 (United States)"/>
    <x v="23"/>
    <n v="4400"/>
    <s v="Jonathan Demme"/>
    <s v="Nancy Dowd"/>
    <s v="Goldie Hawn"/>
    <s v="United States"/>
    <n v="15000000"/>
    <n v="6650206"/>
    <n v="19502577.172281038"/>
    <n v="44.334706666666669"/>
    <n v="6400583.2531280071"/>
    <s v="Warner Bros."/>
    <n v="100"/>
  </r>
  <r>
    <s v="Beat Street"/>
    <s v="PG"/>
    <s v="Drama"/>
    <x v="4"/>
    <n v="103.9"/>
    <s v="June 8, 1984 (United States)"/>
    <x v="16"/>
    <n v="3600"/>
    <s v="Stan Lathan"/>
    <s v="Steven Hager"/>
    <s v="Rae Dawn Chong"/>
    <s v="United States"/>
    <n v="9500000"/>
    <n v="16595791"/>
    <n v="48669273.510105863"/>
    <n v="174.69253684210526"/>
    <n v="15972849.855630411"/>
    <s v="Orion Pictures"/>
    <n v="105"/>
  </r>
  <r>
    <s v="Joy of Sex"/>
    <s v="R"/>
    <s v="Comedy"/>
    <x v="4"/>
    <n v="103.9"/>
    <s v="August 3, 1984 (United States)"/>
    <x v="47"/>
    <n v="705"/>
    <s v="Martha Coolidge"/>
    <s v="Kathleen Rowell"/>
    <s v="Cameron Dye"/>
    <s v="United States"/>
    <n v="0"/>
    <n v="4463841"/>
    <n v="13090782.990375359"/>
    <n v="0"/>
    <n v="4296285.851780558"/>
    <s v="Paramount Pictures"/>
    <n v="93"/>
  </r>
  <r>
    <s v="Breakin' 2: Electric Boogaloo"/>
    <s v="PG"/>
    <s v="Comedy"/>
    <x v="4"/>
    <n v="103.9"/>
    <s v="December 21, 1984 (United States)"/>
    <x v="27"/>
    <n v="3900"/>
    <s v="Sam Firstenberg"/>
    <s v="Charles Parker"/>
    <s v="Lucinda Dickey"/>
    <s v="United States"/>
    <n v="0"/>
    <n v="15101131"/>
    <n v="44285992.451395564"/>
    <n v="0"/>
    <n v="14534293.551491817"/>
    <s v="TriStar Pictures"/>
    <n v="94"/>
  </r>
  <r>
    <s v="The Razor's Edge"/>
    <s v="PG-13"/>
    <s v="Drama"/>
    <x v="4"/>
    <n v="103.9"/>
    <s v="October 19, 1984 (United States)"/>
    <x v="14"/>
    <n v="5100"/>
    <s v="John Byrum"/>
    <s v="W. Somerset Maugham"/>
    <s v="Bill Murray"/>
    <s v="United Kingdom"/>
    <n v="13000000"/>
    <n v="6551987"/>
    <n v="19214537.429258902"/>
    <n v="50.399899999999995"/>
    <n v="6306051.0105871018"/>
    <s v="Columbia Pictures"/>
    <n v="128"/>
  </r>
  <r>
    <s v="Tank"/>
    <s v="PG"/>
    <s v="Action"/>
    <x v="4"/>
    <n v="103.9"/>
    <s v="March 16, 1984 (United States)"/>
    <x v="1"/>
    <n v="4100"/>
    <s v="Marvin J. Chomsky"/>
    <s v="Dan Gordon"/>
    <s v="James Garner"/>
    <s v="United States"/>
    <n v="0"/>
    <n v="11302884"/>
    <n v="33147148.746871989"/>
    <n v="0"/>
    <n v="10878617.90182868"/>
    <s v="Lorimar Film Entertainment"/>
    <n v="113"/>
  </r>
  <r>
    <s v="Moscow on the Hudson"/>
    <s v="R"/>
    <s v="Comedy"/>
    <x v="4"/>
    <n v="103.9"/>
    <s v="April 6, 1984 (United States)"/>
    <x v="16"/>
    <n v="11000"/>
    <s v="Paul Mazursky"/>
    <s v="Paul Mazursky"/>
    <s v="Robin Williams"/>
    <s v="United States"/>
    <n v="13000000"/>
    <n v="25068724"/>
    <n v="73517230.055822894"/>
    <n v="192.83633846153847"/>
    <n v="24127742.059672758"/>
    <s v="Bavaria Film"/>
    <n v="115"/>
  </r>
  <r>
    <s v="Ninja III: The Domination"/>
    <s v="R"/>
    <s v="Action"/>
    <x v="4"/>
    <n v="103.9"/>
    <s v="September 14, 1984 (United States)"/>
    <x v="20"/>
    <n v="4200"/>
    <s v="Sam Firstenberg"/>
    <s v="James R. Silke"/>
    <s v="ShÃ´ Kosugi"/>
    <s v="United States"/>
    <n v="0"/>
    <n v="7610785"/>
    <n v="22319597.589027908"/>
    <n v="0"/>
    <n v="7325105.8710298352"/>
    <s v="Golan-Globus Productions"/>
    <n v="92"/>
  </r>
  <r>
    <s v="The Warrior and the Sorceress"/>
    <s v="R"/>
    <s v="Adventure"/>
    <x v="4"/>
    <n v="103.9"/>
    <s v="September 7, 1984 (United States)"/>
    <x v="36"/>
    <n v="1700"/>
    <s v="John C. Broderick"/>
    <s v="John C. Broderick"/>
    <s v="David Carradine"/>
    <s v="United States"/>
    <n v="0"/>
    <n v="2886225"/>
    <n v="8464222.8825794011"/>
    <n v="0"/>
    <n v="2777887.39172281"/>
    <s v="Aries CinematogrÃ¡fica Argentina"/>
    <n v="81"/>
  </r>
  <r>
    <s v="The Evil That Men Do"/>
    <s v="R"/>
    <s v="Action"/>
    <x v="4"/>
    <n v="103.9"/>
    <s v="September 21, 1984 (United States)"/>
    <x v="22"/>
    <n v="3600"/>
    <s v="J. Lee Thompson"/>
    <s v="R. Lance Hill"/>
    <s v="Charles Bronson"/>
    <s v="Mexico"/>
    <n v="4600000"/>
    <n v="13102025"/>
    <n v="38423359.167468712"/>
    <n v="284.8266304347826"/>
    <n v="12610226.179018285"/>
    <s v="Capricorn"/>
    <n v="90"/>
  </r>
  <r>
    <s v="Firstborn"/>
    <s v="R"/>
    <s v="Drama"/>
    <x v="4"/>
    <n v="103.9"/>
    <s v="October 26, 1984 (United States)"/>
    <x v="19"/>
    <n v="2300"/>
    <s v="Michael Apted"/>
    <s v="Ron Koslow"/>
    <s v="Teri Garr"/>
    <s v="United States"/>
    <n v="8000000"/>
    <n v="6250994"/>
    <n v="18331837.07218479"/>
    <n v="78.137425000000007"/>
    <n v="6016356.1116458122"/>
    <s v="Paramount Pictures"/>
    <n v="103"/>
  </r>
  <r>
    <s v="Cut and Run"/>
    <s v="R"/>
    <s v="Adventure"/>
    <x v="4"/>
    <n v="103.9"/>
    <s v="May 2, 1986 (United States)"/>
    <x v="46"/>
    <n v="2100"/>
    <s v="Ruggero Deodato"/>
    <s v="Cesare Frugoni"/>
    <s v="Lisa Blount"/>
    <s v="Italy"/>
    <n v="0"/>
    <n v="0"/>
    <n v="0"/>
    <n v="0"/>
    <n v="0"/>
    <s v="Racing Pictures"/>
    <n v="90"/>
  </r>
  <r>
    <s v="Teachers"/>
    <s v="R"/>
    <s v="Comedy"/>
    <x v="4"/>
    <n v="103.9"/>
    <s v="October 5, 1984 (United States)"/>
    <x v="10"/>
    <n v="4000"/>
    <s v="Arthur Hiller"/>
    <s v="W.R. McKinney"/>
    <s v="Nick Nolte"/>
    <s v="United States"/>
    <n v="9000000"/>
    <n v="27774237"/>
    <n v="81451491.952839255"/>
    <n v="308.60263333333336"/>
    <n v="26731700.673724733"/>
    <s v="United Artists"/>
    <n v="107"/>
  </r>
  <r>
    <s v="Repentance"/>
    <s v="PG"/>
    <s v="Drama"/>
    <x v="4"/>
    <n v="103.9"/>
    <s v="May 18, 1987 (Denmark)"/>
    <x v="28"/>
    <n v="4100"/>
    <s v="Tengiz Abuladze"/>
    <s v="Tengiz Abuladze"/>
    <s v="Avtandil Makharadze"/>
    <s v="Soviet Union"/>
    <n v="0"/>
    <n v="0"/>
    <n v="0"/>
    <n v="0"/>
    <n v="0"/>
    <s v="Georgian-Film"/>
    <n v="153"/>
  </r>
  <r>
    <s v="The River"/>
    <s v="PG-13"/>
    <s v="Drama"/>
    <x v="4"/>
    <n v="103.9"/>
    <s v="January 11, 1985 (United States)"/>
    <x v="21"/>
    <n v="6500"/>
    <s v="Mark Rydell"/>
    <s v="Robert Dillon"/>
    <s v="Mel Gibson"/>
    <s v="United States"/>
    <n v="18000000"/>
    <n v="11489982"/>
    <n v="33695837.491819054"/>
    <n v="63.833233333333325"/>
    <n v="11058692.974013474"/>
    <s v="Universal Pictures"/>
    <n v="124"/>
  </r>
  <r>
    <s v="Razorback"/>
    <s v="R"/>
    <s v="Horror"/>
    <x v="4"/>
    <n v="103.9"/>
    <s v="November 16, 1984 (United States)"/>
    <x v="22"/>
    <n v="6100"/>
    <s v="Russell Mulcahy"/>
    <s v="Everett De Roche"/>
    <s v="Gregory Harrison"/>
    <s v="Australia"/>
    <n v="0"/>
    <n v="150463"/>
    <n v="441251.93551491812"/>
    <n v="0"/>
    <n v="144815.20692974012"/>
    <s v="UAA Films"/>
    <n v="95"/>
  </r>
  <r>
    <s v="A Soldier's Story"/>
    <s v="PG"/>
    <s v="Crime"/>
    <x v="4"/>
    <n v="103.9"/>
    <s v="November 2, 1984 (United States)"/>
    <x v="13"/>
    <n v="9300"/>
    <s v="Norman Jewison"/>
    <s v="Charles Fuller"/>
    <s v="Howard E. Rollins Jr."/>
    <s v="United States"/>
    <n v="6000000"/>
    <n v="21821347"/>
    <n v="63993882.876804613"/>
    <n v="363.68911666666668"/>
    <n v="21002258.902791142"/>
    <s v="Columbia Pictures"/>
    <n v="101"/>
  </r>
  <r>
    <s v="Comfort and Joy"/>
    <s v="PG"/>
    <s v="Comedy"/>
    <x v="4"/>
    <n v="103.9"/>
    <s v="October 10, 1984 (United States)"/>
    <x v="17"/>
    <n v="1900"/>
    <s v="Bill Forsyth"/>
    <s v="Bill Forsyth"/>
    <s v="Bill Paterson"/>
    <s v="United Kingdom"/>
    <n v="0"/>
    <n v="1057368"/>
    <n v="3100866.5024061594"/>
    <n v="0"/>
    <n v="1017678.5370548603"/>
    <s v="Lake (Comfort and Joy)"/>
    <n v="106"/>
  </r>
  <r>
    <s v="Meatballs Part II"/>
    <s v="PG"/>
    <s v="Comedy"/>
    <x v="4"/>
    <n v="103.9"/>
    <s v="July 27, 1984 (United States)"/>
    <x v="47"/>
    <n v="2300"/>
    <s v="Ken Wiederhorn"/>
    <s v="Martin Kitrosser"/>
    <s v="Richard Mulligan"/>
    <s v="United States"/>
    <n v="0"/>
    <n v="5410972"/>
    <n v="15868365.432146292"/>
    <n v="0"/>
    <n v="5207865.2550529344"/>
    <s v="TriStar Pictures"/>
    <n v="87"/>
  </r>
  <r>
    <s v="Lassiter"/>
    <s v="R"/>
    <s v="Action"/>
    <x v="4"/>
    <n v="103.9"/>
    <s v="February 17, 1984 (United States)"/>
    <x v="23"/>
    <n v="2200"/>
    <s v="Roger Young"/>
    <s v="David Taylor"/>
    <s v="Tom Selleck"/>
    <s v="United States"/>
    <n v="0"/>
    <n v="17513452"/>
    <n v="51360431.418671794"/>
    <n v="0"/>
    <n v="16856065.447545715"/>
    <s v="Golden Harvest Company"/>
    <n v="100"/>
  </r>
  <r>
    <s v="Irreconcilable Differences"/>
    <s v="PG"/>
    <s v="Comedy"/>
    <x v="4"/>
    <n v="103.9"/>
    <s v="September 28, 1984 (United States)"/>
    <x v="1"/>
    <n v="2900"/>
    <s v="Charles Shyer"/>
    <s v="Nancy Meyers"/>
    <s v="Ryan O'Neal"/>
    <s v="United States"/>
    <n v="6000000"/>
    <n v="12414210"/>
    <n v="36406253.965351291"/>
    <n v="206.90350000000001"/>
    <n v="11948229.066410009"/>
    <s v="Hemdale"/>
    <n v="113"/>
  </r>
  <r>
    <s v="City Heat"/>
    <s v="PG"/>
    <s v="Action"/>
    <x v="4"/>
    <n v="103.9"/>
    <s v="December 7, 1984 (United States)"/>
    <x v="30"/>
    <n v="9300"/>
    <s v="Richard Benjamin"/>
    <s v="Blake Edwards"/>
    <s v="Clint Eastwood"/>
    <s v="United States"/>
    <n v="25000000"/>
    <n v="38348988"/>
    <n v="112463297.8209817"/>
    <n v="153.39595199999999"/>
    <n v="36909516.843118377"/>
    <s v="Warner Bros."/>
    <n v="93"/>
  </r>
  <r>
    <s v="Under the Volcano"/>
    <s v="R"/>
    <s v="Drama"/>
    <x v="4"/>
    <n v="103.9"/>
    <s v="June 13, 1984 (United States)"/>
    <x v="9"/>
    <n v="5100"/>
    <s v="John Huston"/>
    <s v="Malcolm Lowry"/>
    <s v="Albert Finney"/>
    <s v="Mexico"/>
    <n v="0"/>
    <n v="2556800"/>
    <n v="7498142.0596727608"/>
    <n v="0"/>
    <n v="2460827.7189605385"/>
    <s v="Conacite Uno"/>
    <n v="112"/>
  </r>
  <r>
    <s v="Iceman"/>
    <s v="PG"/>
    <s v="Drama"/>
    <x v="4"/>
    <n v="103.9"/>
    <s v="April 13, 1984 (United States)"/>
    <x v="10"/>
    <n v="5300"/>
    <s v="Fred Schepisi"/>
    <s v="Chip Proser"/>
    <s v="Timothy Hutton"/>
    <s v="United States"/>
    <n v="0"/>
    <n v="7343032"/>
    <n v="21534377.770933587"/>
    <n v="0"/>
    <n v="7067403.2723772852"/>
    <s v="Universal Pictures"/>
    <n v="100"/>
  </r>
  <r>
    <s v="Flashpoint"/>
    <s v="R"/>
    <s v="Action"/>
    <x v="4"/>
    <n v="103.9"/>
    <s v="August 31, 1984 (United States)"/>
    <x v="5"/>
    <n v="2300"/>
    <s v="William Tannen"/>
    <s v="George LaFountaine"/>
    <s v="Kris Kristofferson"/>
    <s v="United States"/>
    <n v="10000000"/>
    <n v="3854833"/>
    <n v="11304789.365736283"/>
    <n v="38.54833"/>
    <n v="3710137.632338787"/>
    <s v="HBO Pictures"/>
    <n v="93"/>
  </r>
  <r>
    <s v="The Little Drummer Girl"/>
    <s v="R"/>
    <s v="Drama"/>
    <x v="4"/>
    <n v="103.9"/>
    <s v="October 19, 1984 (United States)"/>
    <x v="10"/>
    <n v="2000"/>
    <s v="George Roy Hill"/>
    <s v="Loring Mandel"/>
    <s v="Diane Keaton"/>
    <s v="United States"/>
    <n v="0"/>
    <n v="7828841"/>
    <n v="22959074.616939362"/>
    <n v="0"/>
    <n v="7534976.900866216"/>
    <s v="Bavaria Film"/>
    <n v="130"/>
  </r>
  <r>
    <s v="Lust in the Dust"/>
    <s v="R"/>
    <s v="Comedy"/>
    <x v="4"/>
    <n v="103.9"/>
    <s v="March 1, 1985 (United States)"/>
    <x v="5"/>
    <n v="3000"/>
    <s v="Paul Bartel"/>
    <s v="Philip John Taylor"/>
    <s v="Tab Hunter"/>
    <s v="United States"/>
    <n v="3000000"/>
    <n v="727639"/>
    <n v="2133894.1607314721"/>
    <n v="24.254633333333334"/>
    <n v="700326.27526467748"/>
    <s v="Fox Run Productions Inc."/>
    <n v="84"/>
  </r>
  <r>
    <s v="Hot Moves"/>
    <s v="R"/>
    <s v="Comedy"/>
    <x v="4"/>
    <n v="103.9"/>
    <s v="October 4, 1984 (United States)"/>
    <x v="25"/>
    <n v="619"/>
    <s v="Jim Sotos"/>
    <s v="Larry Anderson"/>
    <s v="Michael Zorek"/>
    <s v="United States"/>
    <n v="0"/>
    <n v="2732684"/>
    <n v="8013944.3195380159"/>
    <n v="0"/>
    <n v="2630109.7208854663"/>
    <s v="Spectrum Cinema Productions"/>
    <n v="85"/>
  </r>
  <r>
    <s v="Oxford Blues"/>
    <s v="PG-13"/>
    <s v="Comedy"/>
    <x v="4"/>
    <n v="103.9"/>
    <s v="August 24, 1984 (United States)"/>
    <x v="11"/>
    <n v="3000"/>
    <s v="Robert Boris"/>
    <s v="Robert Boris"/>
    <s v="Rob Lowe"/>
    <s v="United Kingdom"/>
    <n v="0"/>
    <n v="8793152"/>
    <n v="25787039.599615011"/>
    <n v="0"/>
    <n v="8463091.4340712205"/>
    <s v="Baltic Industrial Finance"/>
    <n v="97"/>
  </r>
  <r>
    <s v="Thief of Hearts"/>
    <s v="Not Rated"/>
    <s v="Crime"/>
    <x v="4"/>
    <n v="103.9"/>
    <s v="October 19, 1984 (United States)"/>
    <x v="1"/>
    <n v="1600"/>
    <s v="Douglas Day Stewart"/>
    <s v="Douglas Day Stewart"/>
    <s v="Steven Bauer"/>
    <s v="United States"/>
    <n v="9000000"/>
    <n v="10435015"/>
    <n v="30602012.228103943"/>
    <n v="115.94461111111112"/>
    <n v="10043325.312800769"/>
    <s v="Don Simpson/Jerry Bruckheimer Films"/>
    <n v="100"/>
  </r>
  <r>
    <s v="The Brother from Another Planet"/>
    <s v="R"/>
    <s v="Comedy"/>
    <x v="4"/>
    <n v="103.9"/>
    <s v="September 14, 1984 (United States)"/>
    <x v="8"/>
    <n v="5700"/>
    <s v="John Sayles"/>
    <s v="John Sayles"/>
    <s v="Joe Morton"/>
    <s v="United States"/>
    <n v="350000"/>
    <n v="3677209"/>
    <n v="10783884.333974974"/>
    <n v="1050.631142857143"/>
    <n v="3539180.9432146288"/>
    <s v="Anarchist's Convention Films"/>
    <n v="108"/>
  </r>
  <r>
    <s v="No Small Affair"/>
    <s v="R"/>
    <s v="Comedy"/>
    <x v="4"/>
    <n v="103.9"/>
    <s v="November 9, 1984 (United States)"/>
    <x v="30"/>
    <n v="2000"/>
    <s v="Jerry Schatzberg"/>
    <s v="Craig Bolotin"/>
    <s v="Jon Cryer"/>
    <s v="United States"/>
    <n v="0"/>
    <n v="4994094"/>
    <n v="14645817.534167467"/>
    <n v="0"/>
    <n v="4806635.2261790177"/>
    <s v="Delphi II Productions"/>
    <n v="102"/>
  </r>
  <r>
    <s v="Broadway Danny Rose"/>
    <s v="PG"/>
    <s v="Comedy"/>
    <x v="4"/>
    <n v="103.9"/>
    <s v="January 27, 1984 (United States)"/>
    <x v="34"/>
    <n v="24000"/>
    <s v="Woody Allen"/>
    <s v="Woody Allen"/>
    <s v="Woody Allen"/>
    <s v="United States"/>
    <n v="8000000"/>
    <n v="10600497"/>
    <n v="31087309.29643888"/>
    <n v="132.5062125"/>
    <n v="10202595.765158806"/>
    <s v="Orion Pictures"/>
    <n v="84"/>
  </r>
  <r>
    <s v="Best Defense"/>
    <s v="R"/>
    <s v="Comedy"/>
    <x v="4"/>
    <n v="103.9"/>
    <s v="July 20, 1984 (United States)"/>
    <x v="51"/>
    <n v="5600"/>
    <s v="Willard Huyck"/>
    <s v="Robert Grossbach"/>
    <s v="Dudley Moore"/>
    <s v="United States"/>
    <n v="18000000"/>
    <n v="19265302"/>
    <n v="56497954.950914331"/>
    <n v="107.02945555555556"/>
    <n v="18542157.844080843"/>
    <s v="Cinema Group Ventures"/>
    <n v="94"/>
  </r>
  <r>
    <s v="Micki + Maude"/>
    <s v="PG-13"/>
    <s v="Comedy"/>
    <x v="4"/>
    <n v="103.9"/>
    <s v="December 21, 1984 (United States)"/>
    <x v="22"/>
    <n v="2800"/>
    <s v="Blake Edwards"/>
    <s v="Jonathan Reynolds"/>
    <s v="Dudley Moore"/>
    <s v="United States"/>
    <n v="15100000"/>
    <n v="26080861"/>
    <n v="76485450.882579386"/>
    <n v="172.72093377483444"/>
    <n v="25101887.391722806"/>
    <s v="BBE"/>
    <n v="118"/>
  </r>
  <r>
    <s v="Protocol"/>
    <s v="PG"/>
    <s v="Comedy"/>
    <x v="4"/>
    <n v="103.9"/>
    <s v="December 21, 1984 (United States)"/>
    <x v="30"/>
    <n v="4600"/>
    <s v="Herbert Ross"/>
    <s v="Buck Henry"/>
    <s v="Goldie Hawn"/>
    <s v="United States"/>
    <n v="12000000"/>
    <n v="26186631"/>
    <n v="76795634.89605388"/>
    <n v="218.22192500000003"/>
    <n v="25203687.199230026"/>
    <s v="Hawn / Sylbert Movie Company"/>
    <n v="96"/>
  </r>
  <r>
    <s v="Exterminator 2"/>
    <s v="R"/>
    <s v="Action"/>
    <x v="4"/>
    <n v="103.9"/>
    <s v="September 14, 1984 (United States)"/>
    <x v="54"/>
    <n v="2000"/>
    <s v="Mark Buntzman"/>
    <s v="Mark Buntzman"/>
    <s v="Robert Ginty"/>
    <s v="United States"/>
    <n v="0"/>
    <n v="3739406"/>
    <n v="10966284.968238689"/>
    <n v="0"/>
    <n v="3599043.3108758419"/>
    <s v="The Cannon Group"/>
    <n v="89"/>
  </r>
  <r>
    <s v="American Dreamer"/>
    <s v="PG"/>
    <s v="Comedy"/>
    <x v="4"/>
    <n v="103.9"/>
    <s v="October 26, 1984 (United States)"/>
    <x v="14"/>
    <n v="1400"/>
    <s v="Rick Rosenthal"/>
    <s v="Ann Biderman"/>
    <s v="JoBeth Williams"/>
    <s v="United States"/>
    <n v="0"/>
    <n v="5021751"/>
    <n v="14726925.213666985"/>
    <n v="0"/>
    <n v="4833254.0904716067"/>
    <s v="CBS Theatrical Films"/>
    <n v="105"/>
  </r>
  <r>
    <s v="The Lonely Guy"/>
    <s v="R"/>
    <s v="Comedy"/>
    <x v="4"/>
    <n v="103.9"/>
    <s v="January 27, 1984 (United States)"/>
    <x v="21"/>
    <n v="6800"/>
    <s v="Arthur Hiller"/>
    <s v="Ed. Weinberger"/>
    <s v="Steve Martin"/>
    <s v="United States"/>
    <n v="0"/>
    <n v="5718573"/>
    <n v="16770444.5919153"/>
    <n v="0"/>
    <n v="5503920.1154956678"/>
    <s v="Universal Pictures"/>
    <n v="90"/>
  </r>
  <r>
    <s v="Choose Me"/>
    <s v="R"/>
    <s v="Comedy"/>
    <x v="4"/>
    <n v="103.9"/>
    <s v="August 29, 1984 (United States)"/>
    <x v="8"/>
    <n v="2600"/>
    <s v="Alan Rudolph"/>
    <s v="Alan Rudolph"/>
    <s v="GeneviÃ¨ve Bujold"/>
    <s v="United States"/>
    <n v="700000"/>
    <n v="2490233"/>
    <n v="7302925.8431183817"/>
    <n v="355.7475714285714"/>
    <n v="2396759.3840230987"/>
    <s v="Tartan Productions"/>
    <n v="106"/>
  </r>
  <r>
    <s v="Making the Grade"/>
    <s v="R"/>
    <s v="Comedy"/>
    <x v="4"/>
    <n v="103.9"/>
    <s v="May 18, 1984 (United States)"/>
    <x v="46"/>
    <n v="1300"/>
    <s v="Dorian Walker"/>
    <s v="Gene Quintano"/>
    <s v="Judd Nelson"/>
    <s v="United States"/>
    <n v="0"/>
    <n v="4561346"/>
    <n v="13376728.837343598"/>
    <n v="0"/>
    <n v="4390130.8950914331"/>
    <s v="The Cannon Group"/>
    <n v="105"/>
  </r>
  <r>
    <s v="Full Moon in Paris"/>
    <s v="R"/>
    <s v="Comedy"/>
    <x v="4"/>
    <n v="103.9"/>
    <s v="August 29, 1984 (France)"/>
    <x v="34"/>
    <n v="4200"/>
    <s v="Ã‰ric Rohmer"/>
    <s v="Ã‰ric Rohmer"/>
    <s v="Pascale Ogier"/>
    <s v="France"/>
    <n v="0"/>
    <n v="15726"/>
    <n v="46118.500481231946"/>
    <n v="0"/>
    <n v="15135.707410972087"/>
    <s v="Les Films du Losange"/>
    <n v="101"/>
  </r>
  <r>
    <s v="Unfaithfully Yours"/>
    <s v="PG"/>
    <s v="Comedy"/>
    <x v="4"/>
    <n v="103.9"/>
    <s v="February 10, 1984 (United States)"/>
    <x v="22"/>
    <n v="2600"/>
    <s v="Howard Zieff"/>
    <s v="Preston Sturges"/>
    <s v="Dudley Moore"/>
    <s v="United States"/>
    <n v="12000000"/>
    <n v="19928200"/>
    <n v="58441987.872954756"/>
    <n v="166.06833333333333"/>
    <n v="19180173.243503366"/>
    <s v="Twentieth Century Fox"/>
    <n v="96"/>
  </r>
  <r>
    <s v="Impulse"/>
    <s v="R"/>
    <s v="Horror"/>
    <x v="4"/>
    <n v="103.9"/>
    <s v="September 28, 1984 (United States)"/>
    <x v="23"/>
    <n v="1300"/>
    <s v="Graham Baker"/>
    <s v="Nicholas Kazan"/>
    <s v="Tim Matheson"/>
    <s v="United States"/>
    <n v="10000000"/>
    <n v="2773433"/>
    <n v="8133445.9586140504"/>
    <n v="27.73433"/>
    <n v="2669329.1626563999"/>
    <s v="ABC Motion Pictures"/>
    <n v="91"/>
  </r>
  <r>
    <s v="Mrs. Soffel"/>
    <s v="PG-13"/>
    <s v="Drama"/>
    <x v="4"/>
    <n v="103.9"/>
    <s v="February 8, 1985 (United States)"/>
    <x v="10"/>
    <n v="3000"/>
    <s v="Gillian Armstrong"/>
    <s v="Ron Nyswaner"/>
    <s v="Diane Keaton"/>
    <s v="United States"/>
    <n v="11000000"/>
    <n v="4385312"/>
    <n v="12860486.683349373"/>
    <n v="39.866472727272729"/>
    <n v="4220704.5235803649"/>
    <s v="Edgar J. Scherick Associates"/>
    <n v="110"/>
  </r>
  <r>
    <s v="Garbo Talks"/>
    <s v="PG-13"/>
    <s v="Comedy"/>
    <x v="4"/>
    <n v="103.9"/>
    <s v="October 12, 1984 (United States)"/>
    <x v="5"/>
    <n v="1500"/>
    <s v="Sidney Lumet"/>
    <s v="Larry Grusin"/>
    <s v="Anne Bancroft"/>
    <s v="United States"/>
    <n v="0"/>
    <n v="1493782"/>
    <n v="4380706.2117420593"/>
    <n v="0"/>
    <n v="1437711.2608277188"/>
    <s v="United Artists"/>
    <n v="103"/>
  </r>
  <r>
    <s v="Country"/>
    <s v="PG"/>
    <s v="Drama"/>
    <x v="4"/>
    <n v="103.9"/>
    <s v="September 29, 1984 (United States)"/>
    <x v="17"/>
    <n v="1800"/>
    <s v="Richard Pearce"/>
    <s v="William D. Wittliff"/>
    <s v="Jessica Lange"/>
    <s v="United States"/>
    <n v="0"/>
    <n v="9640000"/>
    <n v="28270529.35514918"/>
    <n v="0"/>
    <n v="9278152.0692973994"/>
    <s v="Far West"/>
    <n v="105"/>
  </r>
  <r>
    <s v="Cheech &amp; Chong's the Corsican Brothers"/>
    <s v="PG"/>
    <s v="Comedy"/>
    <x v="4"/>
    <n v="103.9"/>
    <s v="July 27, 1984 (United States)"/>
    <x v="32"/>
    <n v="3900"/>
    <s v="Tommy Chong"/>
    <s v="Tommy Chong"/>
    <s v="Cheech Marin"/>
    <s v="United States"/>
    <n v="0"/>
    <n v="3772785"/>
    <n v="11064173.142444657"/>
    <n v="0"/>
    <n v="3631169.3936477378"/>
    <s v="Orion Pictures"/>
    <n v="82"/>
  </r>
  <r>
    <s v="Purple Hearts"/>
    <s v="R"/>
    <s v="Drama"/>
    <x v="4"/>
    <n v="103.9"/>
    <s v="August 31, 1984 (West Germany)"/>
    <x v="1"/>
    <n v="816"/>
    <s v="Sidney J. Furie"/>
    <s v="Rick Natkin"/>
    <s v="Ken Wahl"/>
    <s v="United States"/>
    <n v="0"/>
    <n v="2075282"/>
    <n v="6086029.1183830602"/>
    <n v="0"/>
    <n v="1997384.0230991335"/>
    <s v="The Ladd Company"/>
    <n v="116"/>
  </r>
  <r>
    <s v="Give My Regards to Broad Street"/>
    <s v="PG"/>
    <s v="Drama"/>
    <x v="4"/>
    <n v="103.9"/>
    <s v="October 23, 1984 (United States)"/>
    <x v="33"/>
    <n v="1400"/>
    <s v="Peter Webb"/>
    <s v="Paul McCartney"/>
    <s v="Paul McCartney"/>
    <s v="United Kingdom"/>
    <n v="9000000"/>
    <n v="1393501"/>
    <n v="4086619.3907603459"/>
    <n v="15.483344444444445"/>
    <n v="1341194.4177093357"/>
    <s v="MPL Communications"/>
    <n v="108"/>
  </r>
  <r>
    <s v="Songwriter"/>
    <s v="R"/>
    <s v="Drama"/>
    <x v="4"/>
    <n v="103.9"/>
    <s v="October 14, 1984 (United States)"/>
    <x v="21"/>
    <n v="599"/>
    <s v="Alan Rudolph"/>
    <s v="Bud Shrake"/>
    <s v="Willie Nelson"/>
    <s v="United States"/>
    <n v="0"/>
    <n v="865915"/>
    <n v="2539406.1645813277"/>
    <n v="0"/>
    <n v="833411.93455245416"/>
    <s v="TriStar Pictures"/>
    <n v="94"/>
  </r>
  <r>
    <s v="Finders Keepers"/>
    <s v="R"/>
    <s v="Comedy"/>
    <x v="4"/>
    <n v="103.9"/>
    <s v="May 18, 1984 (United States)"/>
    <x v="20"/>
    <n v="856"/>
    <s v="Richard Lester"/>
    <s v="Charles Dennis"/>
    <s v="Michael O'Keefe"/>
    <s v="United States"/>
    <n v="7000000"/>
    <n v="1467396"/>
    <n v="4303325.9018286811"/>
    <n v="20.962800000000001"/>
    <n v="1412315.6881616937"/>
    <s v="CBS Theatrical Films"/>
    <n v="96"/>
  </r>
  <r>
    <s v="The Bostonians"/>
    <s v="Not Rated"/>
    <s v="Drama"/>
    <x v="4"/>
    <n v="103.9"/>
    <s v="October 5, 1984 (United Kingdom)"/>
    <x v="21"/>
    <n v="1800"/>
    <s v="James Ivory"/>
    <s v="Henry James"/>
    <s v="Christopher Reeve"/>
    <s v="United Kingdom"/>
    <n v="0"/>
    <n v="1009700"/>
    <n v="2961074.0134744942"/>
    <n v="0"/>
    <n v="971799.80750721833"/>
    <s v="Merchant Ivory Productions"/>
    <n v="122"/>
  </r>
  <r>
    <s v="Body Rock"/>
    <s v="PG-13"/>
    <s v="Drama"/>
    <x v="4"/>
    <n v="103.9"/>
    <s v="September 28, 1984 (United States)"/>
    <x v="47"/>
    <n v="446"/>
    <s v="Marcelo Epstein"/>
    <s v="Desmond Nakano"/>
    <s v="Lorenzo Lamas"/>
    <s v="United States"/>
    <n v="0"/>
    <n v="1689501"/>
    <n v="4954677.1385948015"/>
    <n v="0"/>
    <n v="1626083.7343599612"/>
    <s v="New World Pictures"/>
    <n v="93"/>
  </r>
  <r>
    <s v="The River Rat"/>
    <s v="PG"/>
    <s v="Adventure"/>
    <x v="4"/>
    <n v="103.9"/>
    <s v="September 28, 1984 (United States)"/>
    <x v="21"/>
    <n v="866"/>
    <s v="Thomas Rickman"/>
    <s v="Thomas Rickman"/>
    <s v="Tommy Lee Jones"/>
    <s v="United States"/>
    <n v="0"/>
    <n v="1142944"/>
    <n v="3351829.0356111643"/>
    <n v="0"/>
    <n v="1100042.3484119345"/>
    <s v="Cinema Group Ventures"/>
    <n v="93"/>
  </r>
  <r>
    <s v="Just the Way You Are"/>
    <s v="PG"/>
    <s v="Comedy"/>
    <x v="4"/>
    <n v="103.9"/>
    <s v="November 16, 1984 (United States)"/>
    <x v="23"/>
    <n v="807"/>
    <s v="Ã‰douard Molinaro"/>
    <s v="Allan Burns"/>
    <s v="Kristy McNichol"/>
    <s v="United States"/>
    <n v="0"/>
    <n v="7889694"/>
    <n v="23137533.799807504"/>
    <n v="0"/>
    <n v="7593545.7170356102"/>
    <s v="Metro-Goldwyn-Mayer (MGM)"/>
    <n v="94"/>
  </r>
  <r>
    <s v="Until September"/>
    <s v="R"/>
    <s v="Drama"/>
    <x v="4"/>
    <n v="103.9"/>
    <s v="September 21, 1984 (United States)"/>
    <x v="46"/>
    <n v="634"/>
    <s v="Richard Marquand"/>
    <s v="Janice Lee Graham"/>
    <s v="Karen Allen"/>
    <s v="United States"/>
    <n v="0"/>
    <n v="4239154"/>
    <n v="12431859.709335899"/>
    <n v="0"/>
    <n v="4080032.7237728578"/>
    <s v="United Artists"/>
    <n v="95"/>
  </r>
  <r>
    <s v="Crackers"/>
    <s v="PG"/>
    <s v="Adventure"/>
    <x v="4"/>
    <n v="103.9"/>
    <s v="February 17, 1984 (United States)"/>
    <x v="33"/>
    <n v="1200"/>
    <s v="Louis Malle"/>
    <s v="Jeffrey Alan Fiskin"/>
    <s v="Donald Sutherland"/>
    <s v="United States"/>
    <n v="12000000"/>
    <n v="129268"/>
    <n v="379094.89509143401"/>
    <n v="1.0772333333333333"/>
    <n v="124415.78440808468"/>
    <s v="Universal Pictures"/>
    <n v="91"/>
  </r>
  <r>
    <s v="Kaos"/>
    <s v="R"/>
    <s v="Comedy"/>
    <x v="4"/>
    <n v="103.9"/>
    <s v="February 14, 1986 (United States)"/>
    <x v="6"/>
    <n v="2700"/>
    <s v="Paolo Taviani"/>
    <s v="Luigi Pirandello"/>
    <s v="Margarita Lozano"/>
    <s v="Italy"/>
    <n v="0"/>
    <n v="0"/>
    <n v="0"/>
    <n v="0"/>
    <n v="0"/>
    <s v="Filmtre"/>
    <n v="187"/>
  </r>
  <r>
    <s v="Misunderstood"/>
    <s v="PG"/>
    <s v="Drama"/>
    <x v="4"/>
    <n v="103.9"/>
    <s v="March 30, 1984 (United States)"/>
    <x v="22"/>
    <n v="440"/>
    <s v="Jerry Schatzberg"/>
    <s v="Florence Montgomery"/>
    <s v="Gene Hackman"/>
    <s v="Italy"/>
    <n v="0"/>
    <n v="1525532"/>
    <n v="4473817.1357074101"/>
    <n v="0"/>
    <n v="1468269.4898941289"/>
    <s v="ACCENT Films"/>
    <n v="91"/>
  </r>
  <r>
    <s v="Mike's Murder"/>
    <s v="R"/>
    <s v="Drama"/>
    <x v="4"/>
    <n v="103.9"/>
    <s v="March 9, 1984 (United States)"/>
    <x v="1"/>
    <n v="822"/>
    <s v="James Bridges"/>
    <s v="James Bridges"/>
    <s v="Debra Winger"/>
    <s v="United States"/>
    <n v="6300000"/>
    <n v="1059966"/>
    <n v="3108485.4687199225"/>
    <n v="16.824857142857145"/>
    <n v="1020179.0182868141"/>
    <s v="Skyewiay"/>
    <n v="109"/>
  </r>
  <r>
    <s v="The Buddy System"/>
    <s v="PG"/>
    <s v="Drama"/>
    <x v="4"/>
    <n v="103.9"/>
    <s v="January 20, 1984 (United States)"/>
    <x v="46"/>
    <n v="794"/>
    <s v="Glenn Jordan"/>
    <s v="Mary Agnes Donoghue"/>
    <s v="Richard Dreyfuss"/>
    <s v="United States"/>
    <n v="0"/>
    <n v="1820049"/>
    <n v="5337525.7969201151"/>
    <n v="0"/>
    <n v="1751731.4725697783"/>
    <s v="Twentieth Century Fox"/>
    <n v="110"/>
  </r>
  <r>
    <s v="A Private Function"/>
    <s v="R"/>
    <s v="Comedy"/>
    <x v="4"/>
    <n v="103.9"/>
    <s v="March 1, 1985 (United States)"/>
    <x v="16"/>
    <n v="2600"/>
    <s v="Malcolm Mowbray"/>
    <s v="Alan Bennett"/>
    <s v="Michael Palin"/>
    <s v="United Kingdom"/>
    <n v="0"/>
    <n v="2527088"/>
    <n v="7411007.8306063516"/>
    <n v="0"/>
    <n v="2432230.9913378246"/>
    <s v="HandMade Films"/>
    <n v="92"/>
  </r>
  <r>
    <s v="Scandalous"/>
    <s v="PG"/>
    <s v="Comedy"/>
    <x v="4"/>
    <n v="103.9"/>
    <s v="January 20, 1984 (United States)"/>
    <x v="54"/>
    <n v="212"/>
    <s v="Rob Cohen"/>
    <s v="Larry Cohen"/>
    <s v="Robert Hays"/>
    <s v="United Kingdom"/>
    <n v="0"/>
    <n v="526805"/>
    <n v="1544922.8440808468"/>
    <n v="0"/>
    <n v="507030.79884504323"/>
    <s v="Angeles Cinema Investors"/>
    <n v="92"/>
  </r>
  <r>
    <s v="Oh, God! You Devil"/>
    <s v="PG"/>
    <s v="Comedy"/>
    <x v="4"/>
    <n v="103.9"/>
    <s v="November 9, 1984 (United States)"/>
    <x v="20"/>
    <n v="2400"/>
    <s v="Paul Bogart"/>
    <s v="Andrew Bergman"/>
    <s v="George Burns"/>
    <s v="United States"/>
    <n v="0"/>
    <n v="21538850"/>
    <n v="63165424.398460045"/>
    <n v="0"/>
    <n v="20730365.736284886"/>
    <s v="Warner Bros."/>
    <n v="97"/>
  </r>
  <r>
    <s v="The Bay Boy"/>
    <s v="R"/>
    <s v="Drama"/>
    <x v="4"/>
    <n v="103.9"/>
    <s v="February 15, 1985 (United States)"/>
    <x v="21"/>
    <n v="653"/>
    <s v="Daniel Petrie"/>
    <s v="Daniel Petrie"/>
    <s v="Liv Ullmann"/>
    <s v="Canada"/>
    <n v="0"/>
    <n v="162364"/>
    <n v="476153.13570741093"/>
    <n v="0"/>
    <n v="156269.48989412896"/>
    <s v="International Cinema Corporation (ICC)"/>
    <n v="107"/>
  </r>
  <r>
    <s v="Heavenly Bodies"/>
    <s v="R"/>
    <s v="Drama"/>
    <x v="4"/>
    <n v="103.9"/>
    <s v="February 1, 1985 (United States)"/>
    <x v="33"/>
    <n v="733"/>
    <s v="Lawrence Dane"/>
    <s v="Lawrence Dane"/>
    <s v="Cynthia Dale"/>
    <s v="Canada"/>
    <n v="0"/>
    <n v="1839623"/>
    <n v="5394929.0481231948"/>
    <n v="0"/>
    <n v="1770570.7410972086"/>
    <s v="Producers Sales Organization (PSO)"/>
    <n v="90"/>
  </r>
  <r>
    <s v="Heartbreakers"/>
    <s v="R"/>
    <s v="Drama"/>
    <x v="4"/>
    <n v="103.9"/>
    <s v="September 28, 1984 (United States)"/>
    <x v="23"/>
    <n v="456"/>
    <s v="Bobby Roth"/>
    <s v="Bobby Roth"/>
    <s v="Peter Coyote"/>
    <s v="United States"/>
    <n v="0"/>
    <n v="148750"/>
    <n v="436228.34456207888"/>
    <n v="0"/>
    <n v="143166.50625601539"/>
    <s v="Jethro Films Production"/>
    <n v="98"/>
  </r>
  <r>
    <s v="Champions"/>
    <s v="PG"/>
    <s v="Biography"/>
    <x v="4"/>
    <n v="103.9"/>
    <s v="April 20, 1984 (United States)"/>
    <x v="16"/>
    <n v="586"/>
    <s v="John Irvin"/>
    <s v="Bob Champion"/>
    <s v="John Hurt"/>
    <s v="United Kingdom"/>
    <n v="0"/>
    <n v="200498"/>
    <n v="587985.95380173239"/>
    <n v="0"/>
    <n v="192972.08854667947"/>
    <s v="Archerwest"/>
    <n v="106"/>
  </r>
  <r>
    <s v="A Sunday in the Country"/>
    <s v="G"/>
    <s v="Drama"/>
    <x v="4"/>
    <n v="103.9"/>
    <s v="April 11, 1984 (France)"/>
    <x v="37"/>
    <n v="2500"/>
    <s v="Bertrand Tavernier"/>
    <s v="Pierre Bost"/>
    <s v="Louis Ducreux"/>
    <s v="France"/>
    <n v="0"/>
    <n v="2411143"/>
    <n v="7070984.3320500469"/>
    <n v="0"/>
    <n v="2320638.1135707409"/>
    <s v="Films A2"/>
    <n v="90"/>
  </r>
  <r>
    <s v="Mass Appeal"/>
    <s v="PG"/>
    <s v="Drama"/>
    <x v="4"/>
    <n v="103.9"/>
    <s v="December 14, 1984 (United States)"/>
    <x v="14"/>
    <n v="952"/>
    <s v="Glenn Jordan"/>
    <s v="Bill C. Davis"/>
    <s v="Jack Lemmon"/>
    <s v="United States"/>
    <n v="0"/>
    <n v="1945658"/>
    <n v="5705890.2078922028"/>
    <n v="0"/>
    <n v="1872625.601539942"/>
    <s v="David Foster Productions"/>
    <n v="99"/>
  </r>
  <r>
    <s v="Windy City"/>
    <s v="R"/>
    <s v="Drama"/>
    <x v="4"/>
    <n v="103.9"/>
    <s v="January 1, 1986 (Uruguay)"/>
    <x v="1"/>
    <n v="262"/>
    <s v="Armyan Bernstein"/>
    <s v="Armyan Bernstein"/>
    <s v="John Shea"/>
    <s v="United States"/>
    <n v="0"/>
    <n v="343890"/>
    <n v="1008501.280076997"/>
    <n v="0"/>
    <n v="330981.71318575548"/>
    <s v="CBS Theatrical Films"/>
    <n v="103"/>
  </r>
  <r>
    <s v="Lovelines"/>
    <s v="R"/>
    <s v="Comedy"/>
    <x v="4"/>
    <n v="103.9"/>
    <s v="November 2, 1984 (United States)"/>
    <x v="11"/>
    <n v="241"/>
    <s v="Rod Amateau"/>
    <s v="Chip Hand"/>
    <s v="Greg Bradford"/>
    <s v="United States"/>
    <n v="0"/>
    <n v="0"/>
    <n v="0"/>
    <n v="0"/>
    <n v="0"/>
    <s v="Delphi II Productions"/>
    <n v="93"/>
  </r>
  <r>
    <s v="The Bear"/>
    <s v="PG"/>
    <s v="Biography"/>
    <x v="4"/>
    <n v="103.9"/>
    <s v="September 28, 1984 (United States)"/>
    <x v="10"/>
    <n v="270"/>
    <s v="Richard C. Sarafian"/>
    <s v="Michael Kane"/>
    <s v="Gary Busey"/>
    <s v="United States"/>
    <n v="221000"/>
    <n v="2687148"/>
    <n v="7880404.1924927803"/>
    <n v="1215.90407239819"/>
    <n v="2586282.9643888352"/>
    <m/>
    <n v="110"/>
  </r>
  <r>
    <s v="Weekend Pass"/>
    <s v="R"/>
    <s v="Comedy"/>
    <x v="4"/>
    <n v="103.9"/>
    <s v="February 3, 1984 (United States)"/>
    <x v="51"/>
    <n v="424"/>
    <s v="Lawrence Bassoff"/>
    <s v="Lawrence Bassoff"/>
    <s v="Patrick Houser"/>
    <s v="United States"/>
    <n v="0"/>
    <n v="21058033"/>
    <n v="61755367.229066402"/>
    <n v="0"/>
    <n v="20267596.72762271"/>
    <s v="Marimark Productions"/>
    <n v="88"/>
  </r>
  <r>
    <s v="Over the Brooklyn Bridge"/>
    <s v="R"/>
    <s v="Comedy"/>
    <x v="4"/>
    <n v="103.9"/>
    <s v="March 2, 1984 (United States)"/>
    <x v="46"/>
    <n v="1400"/>
    <s v="Menahem Golan"/>
    <s v="Arnold Somkin"/>
    <s v="Elliott Gould"/>
    <s v="United States"/>
    <n v="0"/>
    <n v="837914"/>
    <n v="2457289.6612127041"/>
    <n v="0"/>
    <n v="806461.98267564957"/>
    <s v="City Films"/>
    <n v="108"/>
  </r>
  <r>
    <s v="Fast Talking"/>
    <s v="Not Rated"/>
    <s v="Drama"/>
    <x v="4"/>
    <n v="103.9"/>
    <s v="April 23, 1986 (United States)"/>
    <x v="15"/>
    <n v="94"/>
    <s v="Ken Cameron"/>
    <s v="Ken Cameron"/>
    <s v="Steve Bisley"/>
    <s v="Australia"/>
    <n v="0"/>
    <n v="0"/>
    <n v="0"/>
    <n v="0"/>
    <n v="0"/>
    <s v="Filmtrex"/>
    <n v="95"/>
  </r>
  <r>
    <s v="Lily in Love"/>
    <s v="PG-13"/>
    <s v="Comedy"/>
    <x v="4"/>
    <n v="103.9"/>
    <s v="April 19, 1985 (United States)"/>
    <x v="46"/>
    <n v="184"/>
    <s v="KÃ¡roly Makk"/>
    <s v="Frank Cucci"/>
    <s v="Christopher Plummer"/>
    <s v="Hungary"/>
    <n v="0"/>
    <n v="0"/>
    <n v="0"/>
    <n v="0"/>
    <n v="0"/>
    <s v="Hungarofilm"/>
    <n v="90"/>
  </r>
  <r>
    <s v="Winter Flight"/>
    <s v="N/A"/>
    <s v="Drama"/>
    <x v="4"/>
    <n v="103.9"/>
    <s v="February 14, 1986 (United States)"/>
    <x v="4"/>
    <n v="67"/>
    <s v="Roy Battersby"/>
    <s v="Alan Janes"/>
    <s v="Reece Dinsdale"/>
    <s v="United Kingdom"/>
    <n v="0"/>
    <n v="2729"/>
    <n v="8003.1405197305094"/>
    <n v="0"/>
    <n v="2626.5640038498555"/>
    <s v="Enigma Productions"/>
    <n v="89"/>
  </r>
  <r>
    <s v="Almost You"/>
    <s v="R"/>
    <s v="Comedy"/>
    <x v="4"/>
    <n v="103.9"/>
    <s v="March 29, 1985 (United States)"/>
    <x v="27"/>
    <n v="216"/>
    <s v="Adam Brooks"/>
    <s v="Adam Brooks"/>
    <s v="Brooke Adams"/>
    <s v="United States"/>
    <n v="1000000"/>
    <n v="95000"/>
    <n v="278599.61501443695"/>
    <n v="9.5"/>
    <n v="91434.071222329148"/>
    <s v="Almost You"/>
    <n v="96"/>
  </r>
  <r>
    <s v="The Adventures of Pinocchio"/>
    <s v="Not Rated"/>
    <s v="Animation"/>
    <x v="4"/>
    <n v="103.9"/>
    <s v="June 8, 1984 (United States)"/>
    <x v="27"/>
    <n v="73"/>
    <s v="Ippei Kuri"/>
    <s v="Donald Paonessa"/>
    <s v="Danielle Romeo"/>
    <s v="United States"/>
    <n v="0"/>
    <n v="0"/>
    <n v="0"/>
    <n v="0"/>
    <n v="0"/>
    <s v="Century Video Corporation"/>
    <n v="98"/>
  </r>
  <r>
    <s v="Blame It on the Night"/>
    <s v="PG-13"/>
    <s v="Comedy"/>
    <x v="4"/>
    <n v="103.9"/>
    <s v="November 2, 1984 (United States)"/>
    <x v="27"/>
    <n v="172"/>
    <s v="Gene Taft"/>
    <s v="Gene Taft"/>
    <s v="Nick Mancuso"/>
    <s v="United States"/>
    <n v="0"/>
    <n v="0"/>
    <n v="0"/>
    <n v="0"/>
    <n v="0"/>
    <s v="Delphi II Productions"/>
    <n v="85"/>
  </r>
  <r>
    <s v="Petit Con"/>
    <s v="R"/>
    <s v="Comedy"/>
    <x v="4"/>
    <n v="103.9"/>
    <s v="April 19, 1985 (United States)"/>
    <x v="19"/>
    <n v="105"/>
    <s v="GÃ©rard Lauzier"/>
    <s v="GÃ©rard Lauzier"/>
    <s v="Guy Marchand"/>
    <s v="France"/>
    <n v="0"/>
    <n v="127426"/>
    <n v="373692.99518768041"/>
    <n v="0"/>
    <n v="122642.9258902791"/>
    <s v="Gaumont International"/>
    <n v="90"/>
  </r>
  <r>
    <s v="Weird Science"/>
    <s v="PG-13"/>
    <s v="Comedy"/>
    <x v="5"/>
    <n v="107.6"/>
    <s v="August 2, 1985 (United States)"/>
    <x v="14"/>
    <n v="83000"/>
    <s v="John Hughes"/>
    <s v="John Hughes"/>
    <s v="Anthony Michael Hall"/>
    <s v="United States"/>
    <n v="7500000"/>
    <n v="38934048"/>
    <n v="110252829.23420075"/>
    <n v="519.12064000000009"/>
    <n v="36184059.479553908"/>
    <s v="Universal Pictures"/>
    <n v="94"/>
  </r>
  <r>
    <s v="The Goonies"/>
    <s v="PG"/>
    <s v="Adventure"/>
    <x v="5"/>
    <n v="107.6"/>
    <s v="June 7, 1985 (United States)"/>
    <x v="40"/>
    <n v="252000"/>
    <s v="Richard Donner"/>
    <s v="Chris Columbus"/>
    <s v="Sean Astin"/>
    <s v="United States"/>
    <n v="19000000"/>
    <n v="63980721"/>
    <n v="181179606.77230483"/>
    <n v="336.74063684210529"/>
    <n v="59461636.61710038"/>
    <s v="Warner Bros."/>
    <n v="114"/>
  </r>
  <r>
    <s v="Back to the Future"/>
    <s v="PG"/>
    <s v="Adventure"/>
    <x v="5"/>
    <n v="107.6"/>
    <s v="July 3, 1985 (United States)"/>
    <x v="55"/>
    <n v="1100000"/>
    <s v="Robert Zemeckis"/>
    <s v="Robert Zemeckis"/>
    <s v="Michael J. Fox"/>
    <s v="United States"/>
    <n v="19000000"/>
    <n v="381906762"/>
    <n v="1081477605.7750928"/>
    <n v="2010.0355894736842"/>
    <n v="354931934.94423795"/>
    <s v="Universal Pictures"/>
    <n v="116"/>
  </r>
  <r>
    <s v="To Live and Die in L.A."/>
    <s v="R"/>
    <s v="Action"/>
    <x v="5"/>
    <n v="107.6"/>
    <s v="November 1, 1985 (United States)"/>
    <x v="4"/>
    <n v="31000"/>
    <s v="William Friedkin"/>
    <s v="Gerald Petievich"/>
    <s v="William Petersen"/>
    <s v="United States"/>
    <n v="6000000"/>
    <n v="17307019"/>
    <n v="49009746.183085501"/>
    <n v="288.45031666666665"/>
    <n v="16084590.148698887"/>
    <s v="SLM Production Group"/>
    <n v="116"/>
  </r>
  <r>
    <s v="Clue"/>
    <s v="PG"/>
    <s v="Comedy"/>
    <x v="5"/>
    <n v="107.6"/>
    <s v="December 13, 1985 (United States)"/>
    <x v="4"/>
    <n v="88000"/>
    <s v="Jonathan Lynn"/>
    <s v="John Landis"/>
    <s v="Eileen Brennan"/>
    <s v="United States"/>
    <n v="15000000"/>
    <n v="14643997"/>
    <n v="41468642.062267661"/>
    <n v="97.626646666666673"/>
    <n v="13609662.639405206"/>
    <s v="Paramount Pictures"/>
    <n v="94"/>
  </r>
  <r>
    <s v="The Breakfast Club"/>
    <s v="R"/>
    <s v="Comedy"/>
    <x v="5"/>
    <n v="107.6"/>
    <s v="February 15, 1985 (United States)"/>
    <x v="40"/>
    <n v="367000"/>
    <s v="John Hughes"/>
    <s v="John Hughes"/>
    <s v="Emilio Estevez"/>
    <s v="United States"/>
    <n v="1000000"/>
    <n v="51525171"/>
    <n v="145908174.75557622"/>
    <n v="5152.5171"/>
    <n v="47885846.654275097"/>
    <s v="Universal Pictures"/>
    <n v="97"/>
  </r>
  <r>
    <s v="Cocoon"/>
    <s v="PG-13"/>
    <s v="Comedy"/>
    <x v="5"/>
    <n v="107.6"/>
    <s v="June 21, 1985 (United States)"/>
    <x v="17"/>
    <n v="59000"/>
    <s v="Ron Howard"/>
    <s v="Tom Benedek"/>
    <s v="Don Ameche"/>
    <s v="United States"/>
    <n v="17500000"/>
    <n v="85313124"/>
    <n v="241588372.51672864"/>
    <n v="487.50356571428568"/>
    <n v="79287289.962825283"/>
    <s v="Twentieth Century Fox"/>
    <n v="117"/>
  </r>
  <r>
    <s v="Rambo: First Blood Part II"/>
    <s v="R"/>
    <s v="Action"/>
    <x v="5"/>
    <n v="107.6"/>
    <s v="May 22, 1985 (United States)"/>
    <x v="16"/>
    <n v="159000"/>
    <s v="George P. Cosmatos"/>
    <s v="David Morrell"/>
    <s v="Sylvester Stallone"/>
    <s v="United States"/>
    <n v="44000000"/>
    <n v="300400432"/>
    <n v="850669253.07063198"/>
    <n v="682.72825454545455"/>
    <n v="279182557.6208179"/>
    <s v="Estudios Churubusco Azteca S.A."/>
    <n v="96"/>
  </r>
  <r>
    <s v="Mask"/>
    <s v="PG-13"/>
    <s v="Biography"/>
    <x v="5"/>
    <n v="107.6"/>
    <s v="March 22, 1985 (United States)"/>
    <x v="13"/>
    <n v="27000"/>
    <s v="Peter Bogdanovich"/>
    <s v="Anna Hamilton Phelan"/>
    <s v="Cher"/>
    <s v="United States"/>
    <n v="8000000"/>
    <n v="48230162"/>
    <n v="136577419.71561339"/>
    <n v="602.877025"/>
    <n v="44823570.631970264"/>
    <s v="Universal Pictures"/>
    <n v="120"/>
  </r>
  <r>
    <s v="Legend"/>
    <s v="PG"/>
    <s v="Adventure"/>
    <x v="5"/>
    <n v="107.6"/>
    <s v="April 18, 1986 (United States)"/>
    <x v="5"/>
    <n v="62000"/>
    <s v="Ridley Scott"/>
    <s v="William Hjortsberg"/>
    <s v="Tom Cruise"/>
    <s v="United States"/>
    <n v="24500000"/>
    <n v="15502112"/>
    <n v="43898638.721189588"/>
    <n v="63.273926530612243"/>
    <n v="14407167.286245355"/>
    <s v="Legend Production Company"/>
    <n v="94"/>
  </r>
  <r>
    <s v="The Return of the Living Dead"/>
    <s v="R"/>
    <s v="Comedy"/>
    <x v="5"/>
    <n v="107.6"/>
    <s v="August 16, 1985 (United States)"/>
    <x v="4"/>
    <n v="56000"/>
    <s v="Dan O'Bannon"/>
    <s v="Rudy Ricci"/>
    <s v="Clu Gulager"/>
    <s v="United States"/>
    <n v="4000000"/>
    <n v="14237880"/>
    <n v="40318606.282527879"/>
    <n v="355.947"/>
    <n v="13232230.483271377"/>
    <s v="Cinema '84"/>
    <n v="91"/>
  </r>
  <r>
    <s v="St. Elmo's Fire"/>
    <s v="R"/>
    <s v="Drama"/>
    <x v="5"/>
    <n v="107.6"/>
    <s v="June 28, 1985 (United States)"/>
    <x v="5"/>
    <n v="38000"/>
    <s v="Joel Schumacher"/>
    <s v="Joel Schumacher"/>
    <s v="Demi Moore"/>
    <s v="United States"/>
    <n v="10000000"/>
    <n v="37803872"/>
    <n v="107052414.48327138"/>
    <n v="378.03872000000001"/>
    <n v="35133710.037174724"/>
    <s v="Columbia Pictures"/>
    <n v="110"/>
  </r>
  <r>
    <s v="Brazil"/>
    <s v="R"/>
    <s v="Drama"/>
    <x v="5"/>
    <n v="107.6"/>
    <s v="December 18, 1985 (United States)"/>
    <x v="6"/>
    <n v="191000"/>
    <s v="Terry Gilliam"/>
    <s v="Terry Gilliam"/>
    <s v="Jonathan Pryce"/>
    <s v="United Kingdom"/>
    <n v="15000000"/>
    <n v="9949953"/>
    <n v="28176121.552973978"/>
    <n v="66.333020000000005"/>
    <n v="9247168.2156133838"/>
    <s v="Embassy International Pictures"/>
    <n v="132"/>
  </r>
  <r>
    <s v="Pale Rider"/>
    <s v="R"/>
    <s v="Drama"/>
    <x v="5"/>
    <n v="107.6"/>
    <s v="June 28, 1985 (United States)"/>
    <x v="4"/>
    <n v="55000"/>
    <s v="Clint Eastwood"/>
    <s v="Michael Butler"/>
    <s v="Clint Eastwood"/>
    <s v="United States"/>
    <n v="6900000"/>
    <n v="41410568"/>
    <n v="117265799.90334573"/>
    <n v="600.15315942028985"/>
    <n v="38485657.992565058"/>
    <s v="The Malpaso Company"/>
    <n v="115"/>
  </r>
  <r>
    <s v="Teen Wolf"/>
    <s v="PG"/>
    <s v="Comedy"/>
    <x v="5"/>
    <n v="107.6"/>
    <s v="August 23, 1985 (United States)"/>
    <x v="10"/>
    <n v="48000"/>
    <s v="Rod Daniel"/>
    <s v="Jeph Loeb"/>
    <s v="Michael J. Fox"/>
    <s v="United States"/>
    <n v="0"/>
    <n v="33086611"/>
    <n v="93694148.435873613"/>
    <n v="0"/>
    <n v="30749638.475836437"/>
    <s v="Atlantic Entertainment Group"/>
    <n v="91"/>
  </r>
  <r>
    <s v="Real Genius"/>
    <s v="PG"/>
    <s v="Comedy"/>
    <x v="5"/>
    <n v="107.6"/>
    <s v="August 7, 1985 (United States)"/>
    <x v="9"/>
    <n v="31000"/>
    <s v="Martha Coolidge"/>
    <s v="Neal Israel"/>
    <s v="Val Kilmer"/>
    <s v="United States"/>
    <n v="8000000"/>
    <n v="12952019"/>
    <n v="36677325.179368027"/>
    <n v="161.9002375"/>
    <n v="12037192.379182158"/>
    <s v="Delphi III Productions"/>
    <n v="108"/>
  </r>
  <r>
    <s v="Commando"/>
    <s v="R"/>
    <s v="Action"/>
    <x v="5"/>
    <n v="107.6"/>
    <s v="October 4, 1985 (United States)"/>
    <x v="17"/>
    <n v="150000"/>
    <s v="Mark L. Lester"/>
    <s v="Jeph Loeb"/>
    <s v="Arnold Schwarzenegger"/>
    <s v="United States"/>
    <n v="10000000"/>
    <n v="57491000"/>
    <n v="162802116.17100373"/>
    <n v="574.91000000000008"/>
    <n v="53430297.397769526"/>
    <s v="SLM Production Group"/>
    <n v="90"/>
  </r>
  <r>
    <s v="Witness"/>
    <s v="R"/>
    <s v="Crime"/>
    <x v="5"/>
    <n v="107.6"/>
    <s v="February 8, 1985 (United States)"/>
    <x v="34"/>
    <n v="89000"/>
    <s v="Peter Weir"/>
    <s v="William Kelley"/>
    <s v="Harrison Ford"/>
    <s v="United States"/>
    <n v="12000000"/>
    <n v="68706993"/>
    <n v="194563390.02881041"/>
    <n v="572.55827499999998"/>
    <n v="63854082.713754654"/>
    <s v="Paramount Pictures"/>
    <n v="112"/>
  </r>
  <r>
    <s v="The Color Purple"/>
    <s v="PG-13"/>
    <s v="Drama"/>
    <x v="5"/>
    <n v="107.6"/>
    <s v="February 7, 1986 (United States)"/>
    <x v="40"/>
    <n v="81000"/>
    <s v="Steven Spielberg"/>
    <s v="Menno Meyjes"/>
    <s v="Danny Glover"/>
    <s v="United States"/>
    <n v="15000000"/>
    <n v="98467863"/>
    <n v="278839757.02695167"/>
    <n v="656.45241999999996"/>
    <n v="91512883.828996301"/>
    <s v="Amblin Entertainment"/>
    <n v="154"/>
  </r>
  <r>
    <s v="Silverado"/>
    <s v="PG-13"/>
    <s v="Action"/>
    <x v="5"/>
    <n v="107.6"/>
    <s v="July 10, 1985 (United States)"/>
    <x v="13"/>
    <n v="40000"/>
    <s v="Lawrence Kasdan"/>
    <s v="Lawrence Kasdan"/>
    <s v="Kevin Kline"/>
    <s v="United States"/>
    <n v="26000000"/>
    <n v="32192570"/>
    <n v="91162417.091078073"/>
    <n v="123.81757692307693"/>
    <n v="29918745.353159856"/>
    <s v="Columbia Pictures"/>
    <n v="133"/>
  </r>
  <r>
    <s v="Rocky IV"/>
    <s v="PG"/>
    <s v="Drama"/>
    <x v="5"/>
    <n v="107.6"/>
    <s v="November 27, 1985 (United States)"/>
    <x v="15"/>
    <n v="192000"/>
    <s v="Sylvester Stallone"/>
    <s v="Sylvester Stallone"/>
    <s v="Sylvester Stallone"/>
    <s v="United States"/>
    <n v="30000000"/>
    <n v="300473716"/>
    <n v="850876777.55762088"/>
    <n v="1001.5790533333334"/>
    <n v="279250665.42750931"/>
    <s v="United Artists"/>
    <n v="91"/>
  </r>
  <r>
    <s v="Better Off Dead..."/>
    <s v="PG"/>
    <s v="Comedy"/>
    <x v="5"/>
    <n v="107.6"/>
    <s v="October 11, 1985 (United States)"/>
    <x v="12"/>
    <n v="42000"/>
    <s v="Savage Steve Holland"/>
    <s v="Savage Steve Holland"/>
    <s v="John Cusack"/>
    <s v="United States"/>
    <n v="0"/>
    <n v="10297601"/>
    <n v="29160585.731412638"/>
    <n v="0"/>
    <n v="9570261.1524163578"/>
    <s v="A&amp;M Films"/>
    <n v="97"/>
  </r>
  <r>
    <s v="Ran"/>
    <s v="R"/>
    <s v="Action"/>
    <x v="5"/>
    <n v="107.6"/>
    <s v="June 1, 1985 (Japan)"/>
    <x v="7"/>
    <n v="117000"/>
    <s v="Akira Kurosawa"/>
    <s v="Akira Kurosawa"/>
    <s v="Tatsuya Nakadai"/>
    <s v="Japan"/>
    <n v="11500000"/>
    <n v="4164283"/>
    <n v="11792351.580855019"/>
    <n v="36.211156521739127"/>
    <n v="3870151.4869888481"/>
    <s v="Greenwich Film Productions"/>
    <n v="162"/>
  </r>
  <r>
    <s v="Ladyhawke"/>
    <s v="PG-13"/>
    <s v="Adventure"/>
    <x v="5"/>
    <n v="107.6"/>
    <s v="April 12, 1985 (United States)"/>
    <x v="9"/>
    <n v="44000"/>
    <s v="Richard Donner"/>
    <s v="Edward Khmara"/>
    <s v="Matthew Broderick"/>
    <s v="United States"/>
    <n v="20000000"/>
    <n v="18432000"/>
    <n v="52195449.814126395"/>
    <n v="92.16"/>
    <n v="17130111.52416357"/>
    <s v="Twentieth Century Fox"/>
    <n v="121"/>
  </r>
  <r>
    <s v="A Room with a View"/>
    <s v="Not Rated"/>
    <s v="Drama"/>
    <x v="5"/>
    <n v="107.6"/>
    <s v="April 11, 1986 (United Kingdom)"/>
    <x v="4"/>
    <n v="41000"/>
    <s v="James Ivory"/>
    <s v="E.M. Forster"/>
    <s v="Maggie Smith"/>
    <s v="United Kingdom"/>
    <n v="3000000"/>
    <n v="21041453"/>
    <n v="59584858.077137545"/>
    <n v="701.38176666666664"/>
    <n v="19555253.717472121"/>
    <s v="Goldcrest Films International"/>
    <n v="117"/>
  </r>
  <r>
    <s v="Red Sonja"/>
    <s v="PG-13"/>
    <s v="Action"/>
    <x v="5"/>
    <n v="107.6"/>
    <s v="July 3, 1985 (United States)"/>
    <x v="27"/>
    <n v="39000"/>
    <s v="Richard Fleischer"/>
    <s v="Robert E. Howard"/>
    <s v="Arnold Schwarzenegger"/>
    <s v="United States"/>
    <n v="17900000"/>
    <n v="6951415"/>
    <n v="19684908.461895913"/>
    <n v="38.834720670391057"/>
    <n v="6460422.8624535324"/>
    <s v="Dino De Laurentiis Company"/>
    <n v="89"/>
  </r>
  <r>
    <s v="Fright Night"/>
    <s v="R"/>
    <s v="Fantasy"/>
    <x v="5"/>
    <n v="107.6"/>
    <s v="August 2, 1985 (United States)"/>
    <x v="12"/>
    <n v="63000"/>
    <s v="Tom Holland"/>
    <s v="Tom Holland"/>
    <s v="Chris Sarandon"/>
    <s v="United States"/>
    <n v="9000000"/>
    <n v="24922237"/>
    <n v="70574401.616171002"/>
    <n v="276.91374444444443"/>
    <n v="23161930.297397774"/>
    <s v="Columbia Pictures"/>
    <n v="106"/>
  </r>
  <r>
    <s v="Explorers"/>
    <s v="PG"/>
    <s v="Adventure"/>
    <x v="5"/>
    <n v="107.6"/>
    <s v="July 12, 1985 (United States)"/>
    <x v="16"/>
    <n v="20000"/>
    <s v="Joe Dante"/>
    <s v="Eric Luke"/>
    <s v="Ethan Hawke"/>
    <s v="United States"/>
    <n v="25000000"/>
    <n v="9873044"/>
    <n v="27958331.847583644"/>
    <n v="39.492176000000001"/>
    <n v="9175691.4498141278"/>
    <s v="Paramount Pictures"/>
    <n v="109"/>
  </r>
  <r>
    <s v="Flesh+Blood"/>
    <s v="R"/>
    <s v="Adventure"/>
    <x v="5"/>
    <n v="107.6"/>
    <s v="August 30, 1985 (United States)"/>
    <x v="17"/>
    <n v="17000"/>
    <s v="Paul Verhoeven"/>
    <s v="Gerard Soeteman"/>
    <s v="Rutger Hauer"/>
    <s v="Netherlands"/>
    <n v="6500000"/>
    <n v="0"/>
    <n v="0"/>
    <n v="0"/>
    <n v="0"/>
    <s v="Riverside Pictures"/>
    <n v="126"/>
  </r>
  <r>
    <s v="Mad Max Beyond Thunderdome"/>
    <s v="PG-13"/>
    <s v="Action"/>
    <x v="5"/>
    <n v="107.6"/>
    <s v="July 10, 1985 (United States)"/>
    <x v="21"/>
    <n v="129000"/>
    <s v="George Miller"/>
    <s v="Terry Hayes"/>
    <s v="Mel Gibson"/>
    <s v="Australia"/>
    <n v="10000000"/>
    <n v="36230219"/>
    <n v="102596168.48791821"/>
    <n v="362.30219"/>
    <n v="33671207.249070637"/>
    <s v="Kennedy Miller Productions"/>
    <n v="107"/>
  </r>
  <r>
    <s v="After Hours"/>
    <s v="R"/>
    <s v="Comedy"/>
    <x v="5"/>
    <n v="107.6"/>
    <s v="October 11, 1985 (United States)"/>
    <x v="3"/>
    <n v="63000"/>
    <s v="Martin Scorsese"/>
    <s v="Joseph Minion"/>
    <s v="Griffin Dunne"/>
    <s v="United States"/>
    <n v="4500000"/>
    <n v="10609321"/>
    <n v="30043309.560408924"/>
    <n v="235.7626888888889"/>
    <n v="9859963.7546468414"/>
    <s v="The Geffen Company"/>
    <n v="97"/>
  </r>
  <r>
    <s v="A View to a Kill"/>
    <s v="PG"/>
    <s v="Action"/>
    <x v="5"/>
    <n v="107.6"/>
    <s v="May 24, 1985 (United States)"/>
    <x v="21"/>
    <n v="91000"/>
    <s v="John Glen"/>
    <s v="Richard Maibaum"/>
    <s v="Roger Moore"/>
    <s v="United Kingdom"/>
    <n v="30000000"/>
    <n v="50327960"/>
    <n v="142517931.33828998"/>
    <n v="167.75986666666668"/>
    <n v="46773197.026022315"/>
    <s v="Eon Productions"/>
    <n v="131"/>
  </r>
  <r>
    <s v="Fletch"/>
    <s v="PG"/>
    <s v="Comedy"/>
    <x v="5"/>
    <n v="107.6"/>
    <s v="May 31, 1985 (United States)"/>
    <x v="15"/>
    <n v="49000"/>
    <s v="Michael Ritchie"/>
    <s v="Gregory McDonald"/>
    <s v="Chevy Chase"/>
    <s v="United States"/>
    <n v="8000000"/>
    <n v="59612888"/>
    <n v="168810845.47955391"/>
    <n v="745.16110000000003"/>
    <n v="55402312.267658003"/>
    <s v="Universal Pictures"/>
    <n v="98"/>
  </r>
  <r>
    <s v="Perfect"/>
    <s v="R"/>
    <s v="Drama"/>
    <x v="5"/>
    <n v="107.6"/>
    <s v="June 7, 1985 (United States)"/>
    <x v="54"/>
    <n v="4800"/>
    <s v="James Bridges"/>
    <s v="Aaron Latham"/>
    <s v="John Travolta"/>
    <s v="United States"/>
    <n v="19000000"/>
    <n v="12918858"/>
    <n v="36583420.377323419"/>
    <n v="67.993989473684209"/>
    <n v="12006373.605947956"/>
    <s v="Columbia Pictures"/>
    <n v="115"/>
  </r>
  <r>
    <s v="A Nightmare on Elm Street 2: Freddy's Revenge"/>
    <s v="R"/>
    <s v="Horror"/>
    <x v="5"/>
    <n v="107.6"/>
    <s v="November 1, 1985 (United States)"/>
    <x v="30"/>
    <n v="63000"/>
    <s v="Jack Sholder"/>
    <s v="David Chaskin"/>
    <s v="Robert Englund"/>
    <s v="United States"/>
    <n v="3000000"/>
    <n v="29999213"/>
    <n v="84951302.984200746"/>
    <n v="999.97376666666662"/>
    <n v="27880309.479553908"/>
    <s v="New Line Cinema"/>
    <n v="87"/>
  </r>
  <r>
    <s v="Summer Rental"/>
    <s v="PG"/>
    <s v="Comedy"/>
    <x v="5"/>
    <n v="107.6"/>
    <s v="August 9, 1985 (United States)"/>
    <x v="21"/>
    <n v="15000"/>
    <s v="Carl Reiner"/>
    <s v="Jeremy Stevens"/>
    <s v="John Candy"/>
    <s v="United States"/>
    <n v="0"/>
    <n v="24689703"/>
    <n v="69915915.46561338"/>
    <n v="0"/>
    <n v="22945820.631970264"/>
    <s v="Paramount Pictures"/>
    <n v="87"/>
  </r>
  <r>
    <s v="Lifeforce"/>
    <s v="R"/>
    <s v="Action"/>
    <x v="5"/>
    <n v="107.6"/>
    <s v="June 21, 1985 (United States)"/>
    <x v="19"/>
    <n v="24000"/>
    <s v="Tobe Hooper"/>
    <s v="Colin Wilson"/>
    <s v="Steve Railsback"/>
    <s v="United Kingdom"/>
    <n v="25000000"/>
    <n v="11603545"/>
    <n v="32858737.560408924"/>
    <n v="46.414180000000002"/>
    <n v="10783963.754646841"/>
    <s v="Golan-Globus Productions"/>
    <n v="101"/>
  </r>
  <r>
    <s v="Pee-wee's Big Adventure"/>
    <s v="PG"/>
    <s v="Adventure"/>
    <x v="5"/>
    <n v="107.6"/>
    <s v="August 9, 1985 (United States)"/>
    <x v="9"/>
    <n v="50000"/>
    <s v="Tim Burton"/>
    <s v="Phil Hartman"/>
    <s v="Paul Reubens"/>
    <s v="United States"/>
    <n v="6000000"/>
    <n v="40940662"/>
    <n v="115935127.42936803"/>
    <n v="682.3443666666667"/>
    <n v="38048942.37918216"/>
    <s v="Warner Bros."/>
    <n v="91"/>
  </r>
  <r>
    <s v="Out of Africa"/>
    <s v="PG"/>
    <s v="Biography"/>
    <x v="5"/>
    <n v="107.6"/>
    <s v="December 20, 1985 (United States)"/>
    <x v="13"/>
    <n v="75000"/>
    <s v="Sydney Pollack"/>
    <s v="Karen Blixen"/>
    <s v="Meryl Streep"/>
    <s v="United States"/>
    <n v="31000000"/>
    <n v="227514205"/>
    <n v="644271173.45260227"/>
    <n v="733.91679032258071"/>
    <n v="211444428.43866175"/>
    <s v="Mirage Enterprises"/>
    <n v="161"/>
  </r>
  <r>
    <s v="Day of the Dead"/>
    <s v="Not Rated"/>
    <s v="Horror"/>
    <x v="5"/>
    <n v="107.6"/>
    <s v="July 19, 1985 (United States)"/>
    <x v="12"/>
    <n v="65000"/>
    <s v="George A. Romero"/>
    <s v="George A. Romero"/>
    <s v="Lori Cardille"/>
    <s v="United States"/>
    <n v="3500000"/>
    <n v="5000000"/>
    <n v="14158921.933085501"/>
    <n v="142.85714285714286"/>
    <n v="4646840.148698885"/>
    <s v="United Film Distribution Company (UFDC)"/>
    <n v="101"/>
  </r>
  <r>
    <s v="Just One of the Guys"/>
    <s v="PG-13"/>
    <s v="Comedy"/>
    <x v="5"/>
    <n v="107.6"/>
    <s v="April 26, 1985 (United States)"/>
    <x v="16"/>
    <n v="15000"/>
    <s v="Lisa Gottlieb"/>
    <s v="Dennis Feldman"/>
    <s v="Joyce Hyser"/>
    <s v="United States"/>
    <n v="0"/>
    <n v="11528900"/>
    <n v="32647359.014869887"/>
    <n v="0"/>
    <n v="10714591.078066915"/>
    <s v="Columbia Pictures"/>
    <n v="100"/>
  </r>
  <r>
    <s v="National Lampoon's European Vacation"/>
    <s v="PG-13"/>
    <s v="Adventure"/>
    <x v="5"/>
    <n v="107.6"/>
    <s v="July 26, 1985 (United States)"/>
    <x v="19"/>
    <n v="60000"/>
    <s v="Amy Heckerling"/>
    <s v="John Hughes"/>
    <s v="Chevy Chase"/>
    <s v="United States"/>
    <n v="17000000"/>
    <n v="49364621"/>
    <n v="139789962.99907064"/>
    <n v="290.38012352941178"/>
    <n v="45877900.557620823"/>
    <s v="National Lampoon"/>
    <n v="95"/>
  </r>
  <r>
    <s v="Spies Like Us"/>
    <s v="PG"/>
    <s v="Adventure"/>
    <x v="5"/>
    <n v="107.6"/>
    <s v="December 6, 1985 (United States)"/>
    <x v="5"/>
    <n v="45000"/>
    <s v="John Landis"/>
    <s v="Dan Aykroyd"/>
    <s v="Chevy Chase"/>
    <s v="United States"/>
    <n v="22000000"/>
    <n v="60088980"/>
    <n v="170159035.37174723"/>
    <n v="273.13172727272723"/>
    <n v="55844776.951672867"/>
    <s v="Warner Bros."/>
    <n v="102"/>
  </r>
  <r>
    <s v="House"/>
    <s v="R"/>
    <s v="Comedy"/>
    <x v="5"/>
    <n v="107.6"/>
    <s v="February 28, 1986 (United States)"/>
    <x v="19"/>
    <n v="24000"/>
    <s v="Steve Miner"/>
    <s v="Fred Dekker"/>
    <s v="William Katt"/>
    <s v="United States"/>
    <n v="3000000"/>
    <n v="19444631"/>
    <n v="55063002.469330855"/>
    <n v="648.15436666666665"/>
    <n v="18071218.401486993"/>
    <s v="New World Pictures"/>
    <n v="93"/>
  </r>
  <r>
    <s v="Police Academy 2: Their First Assignment"/>
    <s v="PG-13"/>
    <s v="Comedy"/>
    <x v="5"/>
    <n v="107.6"/>
    <s v="March 29, 1985 (United States)"/>
    <x v="1"/>
    <n v="53000"/>
    <s v="Jerry Paris"/>
    <s v="Neal Israel"/>
    <s v="Steve Guttenberg"/>
    <s v="United States"/>
    <n v="7600000"/>
    <n v="55600000"/>
    <n v="157447211.89591077"/>
    <n v="731.57894736842104"/>
    <n v="51672862.453531608"/>
    <s v="Warner Bros."/>
    <n v="87"/>
  </r>
  <r>
    <s v="The Black Cauldron"/>
    <s v="PG"/>
    <s v="Animation"/>
    <x v="5"/>
    <n v="107.6"/>
    <s v="July 24, 1985 (United States)"/>
    <x v="5"/>
    <n v="33000"/>
    <s v="Ted Berman"/>
    <s v="Lloyd Alexander"/>
    <s v="Grant Bardsley"/>
    <s v="United States"/>
    <n v="44000000"/>
    <n v="21288692"/>
    <n v="60284985.617100373"/>
    <n v="48.383390909090906"/>
    <n v="19785029.739776954"/>
    <s v="Walt Disney Pictures"/>
    <n v="80"/>
  </r>
  <r>
    <s v="Friday the 13th: A New Beginning"/>
    <s v="R"/>
    <s v="Horror"/>
    <x v="5"/>
    <n v="107.6"/>
    <s v="March 22, 1985 (United States)"/>
    <x v="25"/>
    <n v="35000"/>
    <s v="Danny Steinmann"/>
    <s v="Martin Kitrosser"/>
    <s v="Melanie Kinnaman"/>
    <s v="United States"/>
    <n v="2200000"/>
    <n v="21930418"/>
    <n v="62102215.28438662"/>
    <n v="996.83718181818188"/>
    <n v="20381429.368029743"/>
    <s v="Georgetown Productions Inc."/>
    <n v="92"/>
  </r>
  <r>
    <s v="Runaway Train"/>
    <s v="R"/>
    <s v="Action"/>
    <x v="5"/>
    <n v="107.6"/>
    <s v="January 17, 1986 (United States)"/>
    <x v="13"/>
    <n v="28000"/>
    <s v="Andrey Konchalovskiy"/>
    <s v="Djordje Milicevic"/>
    <s v="Jon Voight"/>
    <s v="United States"/>
    <n v="9000000"/>
    <n v="7683620"/>
    <n v="21758355.148698885"/>
    <n v="85.373555555555555"/>
    <n v="7140910.7806691462"/>
    <s v="Golan-Globus Productions"/>
    <n v="111"/>
  </r>
  <r>
    <s v="Re-Animator"/>
    <s v="Unrated"/>
    <s v="Comedy"/>
    <x v="5"/>
    <n v="107.6"/>
    <s v="October 18, 1985 (United States)"/>
    <x v="13"/>
    <n v="59000"/>
    <s v="Stuart Gordon"/>
    <s v="H.P. Lovecraft"/>
    <s v="Jeffrey Combs"/>
    <s v="United States"/>
    <n v="900000"/>
    <n v="2023414"/>
    <n v="5729872.1728624534"/>
    <n v="224.82377777777776"/>
    <n v="1880496.2825278812"/>
    <s v="Empire Pictures"/>
    <n v="104"/>
  </r>
  <r>
    <s v="Brewster's Millions"/>
    <s v="PG"/>
    <s v="Comedy"/>
    <x v="5"/>
    <n v="107.6"/>
    <s v="May 22, 1985 (United States)"/>
    <x v="16"/>
    <n v="36000"/>
    <s v="Walter Hill"/>
    <s v="George Barr McCutcheon"/>
    <s v="Richard Pryor"/>
    <s v="United States"/>
    <n v="20000000"/>
    <n v="45833132"/>
    <n v="129789547.58736059"/>
    <n v="229.16566"/>
    <n v="42595847.583643131"/>
    <s v="Universal Pictures"/>
    <n v="102"/>
  </r>
  <r>
    <s v="The Last Dragon"/>
    <s v="PG-13"/>
    <s v="Action"/>
    <x v="5"/>
    <n v="107.6"/>
    <s v="March 22, 1985 (United States)"/>
    <x v="15"/>
    <n v="13000"/>
    <s v="Michael Schultz"/>
    <s v="Louis Venosta"/>
    <s v="Taimak"/>
    <s v="United States"/>
    <n v="10000000"/>
    <n v="25754284"/>
    <n v="72930579.31970261"/>
    <n v="257.54283999999996"/>
    <n v="23935208.178438663"/>
    <s v="Delphi III Productions"/>
    <n v="109"/>
  </r>
  <r>
    <s v="The Legend of Billie Jean"/>
    <s v="PG-13"/>
    <s v="Action"/>
    <x v="5"/>
    <n v="107.6"/>
    <s v="July 19, 1985 (United States)"/>
    <x v="14"/>
    <n v="9200"/>
    <s v="Matthew Robbins"/>
    <s v="Mark Rosenthal"/>
    <s v="Helen Slater"/>
    <s v="United States"/>
    <n v="0"/>
    <n v="3099497"/>
    <n v="8777107.2109665424"/>
    <n v="0"/>
    <n v="2880573.4200743497"/>
    <s v="Gomillion Studios"/>
    <n v="96"/>
  </r>
  <r>
    <s v="Desperately Seeking Susan"/>
    <s v="PG-13"/>
    <s v="Comedy"/>
    <x v="5"/>
    <n v="107.6"/>
    <s v="April 12, 1985 (United States)"/>
    <x v="22"/>
    <n v="22000"/>
    <s v="Susan Seidelman"/>
    <s v="Leora Barish"/>
    <s v="Rosanna Arquette"/>
    <s v="United States"/>
    <n v="4500000"/>
    <n v="27398584"/>
    <n v="77586882.386617094"/>
    <n v="608.85742222222223"/>
    <n v="25463368.029739782"/>
    <s v="Orion Pictures"/>
    <n v="104"/>
  </r>
  <r>
    <s v="Girls Just Want to Have Fun"/>
    <s v="PG"/>
    <s v="Comedy"/>
    <x v="5"/>
    <n v="107.6"/>
    <s v="April 12, 1985 (United States)"/>
    <x v="22"/>
    <n v="10000"/>
    <s v="Alan Metter"/>
    <s v="Amy Spies"/>
    <s v="Biff Yeager"/>
    <s v="United States"/>
    <n v="0"/>
    <n v="6326051"/>
    <n v="17914012.450743496"/>
    <n v="0"/>
    <n v="5879229.5539033469"/>
    <s v="New World Pictures"/>
    <n v="90"/>
  </r>
  <r>
    <s v="Vision Quest"/>
    <s v="R"/>
    <s v="Drama"/>
    <x v="5"/>
    <n v="107.6"/>
    <s v="February 15, 1985 (United States)"/>
    <x v="14"/>
    <n v="8100"/>
    <s v="Harold Becker"/>
    <s v="Terry Davis"/>
    <s v="Matthew Modine"/>
    <s v="United States"/>
    <n v="0"/>
    <n v="12993175"/>
    <n v="36793870.097583644"/>
    <n v="0"/>
    <n v="12075441.449814128"/>
    <s v="Warner Bros."/>
    <n v="107"/>
  </r>
  <r>
    <s v="Jagged Edge"/>
    <s v="R"/>
    <s v="Drama"/>
    <x v="5"/>
    <n v="107.6"/>
    <s v="October 4, 1985 (United States)"/>
    <x v="16"/>
    <n v="14000"/>
    <s v="Richard Marquand"/>
    <s v="Joe Eszterhas"/>
    <s v="Jeff Bridges"/>
    <s v="United States"/>
    <n v="15000000"/>
    <n v="40491165"/>
    <n v="114662248.8429368"/>
    <n v="269.94110000000001"/>
    <n v="37631194.23791822"/>
    <s v="Columbia Pictures"/>
    <n v="108"/>
  </r>
  <r>
    <s v="Enemy Mine"/>
    <s v="PG-13"/>
    <s v="Action"/>
    <x v="5"/>
    <n v="107.6"/>
    <s v="December 20, 1985 (United States)"/>
    <x v="15"/>
    <n v="45000"/>
    <s v="Wolfgang Petersen"/>
    <s v="Barry Longyear"/>
    <s v="Dennis Quaid"/>
    <s v="United States"/>
    <n v="40000000"/>
    <n v="12303411"/>
    <n v="34840607.171933085"/>
    <n v="30.7585275"/>
    <n v="11434396.8401487"/>
    <s v="Twentieth Century Fox"/>
    <n v="108"/>
  </r>
  <r>
    <s v="Tuff Turf"/>
    <s v="R"/>
    <s v="Action"/>
    <x v="5"/>
    <n v="107.6"/>
    <s v="January 11, 1985 (United States)"/>
    <x v="10"/>
    <n v="4400"/>
    <s v="Fritz Kiersch"/>
    <s v="Jette Rinck"/>
    <s v="James Spader"/>
    <s v="United States"/>
    <n v="0"/>
    <n v="9369329"/>
    <n v="26531919.575278811"/>
    <n v="0"/>
    <n v="8707554.8327137567"/>
    <s v="New World Pictures"/>
    <n v="112"/>
  </r>
  <r>
    <s v="Volunteers"/>
    <s v="R"/>
    <s v="Adventure"/>
    <x v="5"/>
    <n v="107.6"/>
    <s v="August 16, 1985 (United States)"/>
    <x v="30"/>
    <n v="8900"/>
    <s v="Nicholas Meyer"/>
    <s v="Keith Critchlow"/>
    <s v="Tom Hanks"/>
    <s v="United States"/>
    <n v="0"/>
    <n v="19875740"/>
    <n v="56283810.204460971"/>
    <n v="0"/>
    <n v="18471877.323420078"/>
    <s v="HBO Pictures"/>
    <n v="107"/>
  </r>
  <r>
    <s v="The Jewel of the Nile"/>
    <s v="PG"/>
    <s v="Action"/>
    <x v="5"/>
    <n v="107.6"/>
    <s v="December 11, 1985 (United States)"/>
    <x v="10"/>
    <n v="53000"/>
    <s v="Lewis Teague"/>
    <s v="Mark Rosenthal"/>
    <s v="Michael Douglas"/>
    <s v="United States"/>
    <n v="25000000"/>
    <n v="96773200"/>
    <n v="274040836.80297399"/>
    <n v="387.09280000000001"/>
    <n v="89937918.215613395"/>
    <s v="SLM Production Group"/>
    <n v="106"/>
  </r>
  <r>
    <s v="Once Bitten"/>
    <s v="PG-13"/>
    <s v="Comedy"/>
    <x v="5"/>
    <n v="107.6"/>
    <s v="November 15, 1985 (United States)"/>
    <x v="30"/>
    <n v="14000"/>
    <s v="Howard Storm"/>
    <s v="Dimitri Villard"/>
    <s v="Lauren Hutton"/>
    <s v="United States"/>
    <n v="3200000"/>
    <n v="10000000"/>
    <n v="28317843.866171002"/>
    <n v="312.5"/>
    <n v="9293680.29739777"/>
    <s v="Night Life Inc."/>
    <n v="94"/>
  </r>
  <r>
    <s v="Private Resort"/>
    <s v="R"/>
    <s v="Comedy"/>
    <x v="5"/>
    <n v="107.6"/>
    <s v="May 3, 1985 (United States)"/>
    <x v="11"/>
    <n v="7900"/>
    <s v="George Bowers"/>
    <s v="Gordon Mitchell"/>
    <s v="Rob Morrow"/>
    <s v="United States"/>
    <n v="0"/>
    <n v="331816"/>
    <n v="939631.36802973982"/>
    <n v="0"/>
    <n v="308379.18215613387"/>
    <s v="Delphi III Productions"/>
    <n v="82"/>
  </r>
  <r>
    <s v="Police Story"/>
    <s v="PG-13"/>
    <s v="Action"/>
    <x v="5"/>
    <n v="107.6"/>
    <s v="December 14, 1985 (Hong Kong)"/>
    <x v="37"/>
    <n v="31000"/>
    <s v="Jackie Chan"/>
    <s v="Jackie Chan"/>
    <s v="Jackie Chan"/>
    <s v="Hong Kong"/>
    <n v="0"/>
    <n v="113164"/>
    <n v="320456.04832713754"/>
    <n v="0"/>
    <n v="105171.00371747214"/>
    <s v="Golden Way Films Ltd."/>
    <n v="100"/>
  </r>
  <r>
    <s v="Into the Night"/>
    <s v="R"/>
    <s v="Action"/>
    <x v="5"/>
    <n v="107.6"/>
    <s v="February 22, 1985 (United States)"/>
    <x v="16"/>
    <n v="11000"/>
    <s v="John Landis"/>
    <s v="Ron Koslow"/>
    <s v="Jeff Goldblum"/>
    <s v="United States"/>
    <n v="8000000"/>
    <n v="7562164"/>
    <n v="21414417.944237918"/>
    <n v="94.527050000000003"/>
    <n v="7028033.4572490714"/>
    <s v="Universal Pictures"/>
    <n v="115"/>
  </r>
  <r>
    <s v="The Sure Thing"/>
    <s v="PG-13"/>
    <s v="Comedy"/>
    <x v="5"/>
    <n v="107.6"/>
    <s v="March 1, 1985 (United States)"/>
    <x v="9"/>
    <n v="20000"/>
    <s v="Rob Reiner"/>
    <s v="Steve Bloom"/>
    <s v="John Cusack"/>
    <s v="United States"/>
    <n v="4500000"/>
    <n v="18135531"/>
    <n v="51355913.528810412"/>
    <n v="403.01179999999999"/>
    <n v="16854582.71375465"/>
    <s v="Embassy Pictures"/>
    <n v="95"/>
  </r>
  <r>
    <s v="White Nights"/>
    <s v="PG-13"/>
    <s v="Drama"/>
    <x v="5"/>
    <n v="107.6"/>
    <s v="December 6, 1985 (United States)"/>
    <x v="17"/>
    <n v="6900"/>
    <s v="Taylor Hackford"/>
    <s v="James Goldman"/>
    <s v="Mikhail Baryshnikov"/>
    <s v="United States"/>
    <n v="20000000"/>
    <n v="42160849"/>
    <n v="119390433.9247212"/>
    <n v="210.80424500000001"/>
    <n v="39182945.167286254"/>
    <s v="Columbia Pictures"/>
    <n v="136"/>
  </r>
  <r>
    <s v="Mischief"/>
    <s v="R"/>
    <s v="Comedy"/>
    <x v="5"/>
    <n v="107.6"/>
    <s v="February 8, 1985 (United States)"/>
    <x v="16"/>
    <n v="5900"/>
    <s v="Mel Damski"/>
    <s v="Noel Black"/>
    <s v="Doug McKeon"/>
    <s v="United States"/>
    <n v="0"/>
    <n v="8692426"/>
    <n v="24615076.228624534"/>
    <n v="0"/>
    <n v="8078462.8252788112"/>
    <s v="Twentieth Century Fox"/>
    <n v="97"/>
  </r>
  <r>
    <s v="Silver Bullet"/>
    <s v="R"/>
    <s v="Horror"/>
    <x v="5"/>
    <n v="107.6"/>
    <s v="October 11, 1985 (United States)"/>
    <x v="5"/>
    <n v="25000"/>
    <s v="Daniel Attias"/>
    <s v="Stephen King"/>
    <s v="Gary Busey"/>
    <s v="United States"/>
    <n v="7000000"/>
    <n v="12361866"/>
    <n v="35006139.128252789"/>
    <n v="176.59808571428573"/>
    <n v="11488723.048327139"/>
    <s v="Dino De Laurentiis Company"/>
    <n v="95"/>
  </r>
  <r>
    <s v="Kiss of the Spider Woman"/>
    <s v="R"/>
    <s v="Drama"/>
    <x v="5"/>
    <n v="107.6"/>
    <s v="July 26, 1985 (United States)"/>
    <x v="34"/>
    <n v="15000"/>
    <s v="Hector Babenco"/>
    <s v="Manuel Puig"/>
    <s v="William Hurt"/>
    <s v="Brazil"/>
    <n v="0"/>
    <n v="17009654"/>
    <n v="48167672.618959107"/>
    <n v="0"/>
    <n v="15808228.624535318"/>
    <s v="HB Filmes"/>
    <n v="120"/>
  </r>
  <r>
    <s v="My Beautiful Laundrette"/>
    <s v="R"/>
    <s v="Comedy"/>
    <x v="5"/>
    <n v="107.6"/>
    <s v="April 4, 1986 (United States)"/>
    <x v="15"/>
    <n v="15000"/>
    <s v="Stephen Frears"/>
    <s v="Hanif Kureishi"/>
    <s v="Saeed Jaffrey"/>
    <s v="United Kingdom"/>
    <n v="0"/>
    <n v="2455535"/>
    <n v="6953545.673791822"/>
    <n v="0"/>
    <n v="2282095.7249070634"/>
    <s v="Working Title Films"/>
    <n v="97"/>
  </r>
  <r>
    <s v="Young Sherlock Holmes"/>
    <s v="PG-13"/>
    <s v="Adventure"/>
    <x v="5"/>
    <n v="107.6"/>
    <s v="December 4, 1985 (United States)"/>
    <x v="8"/>
    <n v="20000"/>
    <s v="Barry Levinson"/>
    <s v="Arthur Conan Doyle"/>
    <s v="Nicholas Rowe"/>
    <s v="United States"/>
    <n v="18000000"/>
    <n v="19739575"/>
    <n v="55898220.283457249"/>
    <n v="109.66430555555556"/>
    <n v="18345329.925650559"/>
    <s v="Amblin Entertainment"/>
    <n v="109"/>
  </r>
  <r>
    <s v="Smooth Talk"/>
    <s v="PG-13"/>
    <s v="Drama"/>
    <x v="5"/>
    <n v="107.6"/>
    <s v="November 15, 1985 (United States)"/>
    <x v="16"/>
    <n v="2200"/>
    <s v="Joyce Chopra"/>
    <s v="Joyce Carol Oates"/>
    <s v="Treat Williams"/>
    <s v="United Kingdom"/>
    <n v="2400000"/>
    <n v="16785"/>
    <n v="47531.500929368027"/>
    <n v="0.69937499999999997"/>
    <n v="15599.442379182159"/>
    <s v="American Playhouse"/>
    <n v="92"/>
  </r>
  <r>
    <s v="Porky's Revenge"/>
    <s v="R"/>
    <s v="Comedy"/>
    <x v="5"/>
    <n v="107.6"/>
    <s v="March 22, 1985 (United States)"/>
    <x v="25"/>
    <n v="8100"/>
    <s v="James Komack"/>
    <s v="Bob Clark"/>
    <s v="Dan Monahan"/>
    <s v="United States"/>
    <n v="9000000"/>
    <n v="20518905"/>
    <n v="58105114.809479557"/>
    <n v="227.98783333333336"/>
    <n v="19069614.312267661"/>
    <s v="Melvin Simon Productions"/>
    <n v="92"/>
  </r>
  <r>
    <s v="Year of the Dragon"/>
    <s v="R"/>
    <s v="Action"/>
    <x v="5"/>
    <n v="107.6"/>
    <s v="August 16, 1985 (United States)"/>
    <x v="15"/>
    <n v="14000"/>
    <s v="Michael Cimino"/>
    <s v="Robert Daley"/>
    <s v="Mickey Rourke"/>
    <s v="United States"/>
    <n v="24000000"/>
    <n v="18707466"/>
    <n v="52975510.131970264"/>
    <n v="77.947774999999993"/>
    <n v="17386120.817843869"/>
    <s v="Dino De Laurentiis Company"/>
    <n v="134"/>
  </r>
  <r>
    <s v="Prizzi's Honor"/>
    <s v="R"/>
    <s v="Comedy"/>
    <x v="5"/>
    <n v="107.6"/>
    <s v="June 14, 1985 (United States)"/>
    <x v="17"/>
    <n v="23000"/>
    <s v="John Huston"/>
    <s v="Richard Condon"/>
    <s v="Jack Nicholson"/>
    <s v="United States"/>
    <n v="0"/>
    <n v="26657534"/>
    <n v="75488388.566914499"/>
    <n v="0"/>
    <n v="24774659.851301119"/>
    <s v="ABC Motion Pictures"/>
    <n v="130"/>
  </r>
  <r>
    <s v="The Quiet Earth"/>
    <s v="R"/>
    <s v="Drama"/>
    <x v="5"/>
    <n v="107.6"/>
    <s v="October 18, 1985 (United States)"/>
    <x v="8"/>
    <n v="25000"/>
    <s v="Geoff Murphy"/>
    <s v="Craig Harrison"/>
    <s v="Bruno Lawrence"/>
    <s v="New Zealand"/>
    <n v="1000000"/>
    <n v="2123135"/>
    <n v="6012260.5436802972"/>
    <n v="212.3135"/>
    <n v="1973173.7918215615"/>
    <s v="Cinepro"/>
    <n v="91"/>
  </r>
  <r>
    <s v="Tampopo"/>
    <s v="Not Rated"/>
    <s v="Comedy"/>
    <x v="5"/>
    <n v="107.6"/>
    <s v="September 1987 (United States)"/>
    <x v="45"/>
    <n v="17000"/>
    <s v="JÃ»zÃ´ Itami"/>
    <s v="JÃ»zÃ´ Itami"/>
    <s v="Ken Watanabe"/>
    <s v="Japan"/>
    <n v="0"/>
    <n v="444213"/>
    <n v="1257915.4377323419"/>
    <n v="0"/>
    <n v="412837.36059479561"/>
    <s v="Itami Productions"/>
    <n v="114"/>
  </r>
  <r>
    <s v="Creature"/>
    <s v="R"/>
    <s v="Horror"/>
    <x v="5"/>
    <n v="107.6"/>
    <s v="March 19, 1986 (France)"/>
    <x v="36"/>
    <n v="3400"/>
    <s v="William Malone"/>
    <s v="William Malone"/>
    <s v="Stan Ivar"/>
    <s v="United States"/>
    <n v="750000"/>
    <n v="0"/>
    <n v="0"/>
    <n v="0"/>
    <n v="0"/>
    <s v="Trans World Entertainment (TWE)"/>
    <n v="97"/>
  </r>
  <r>
    <s v="Secret Admirer"/>
    <s v="R"/>
    <s v="Comedy"/>
    <x v="5"/>
    <n v="107.6"/>
    <s v="June 14, 1985 (United States)"/>
    <x v="14"/>
    <n v="6600"/>
    <s v="David Greenwalt"/>
    <s v="Jim Kouf"/>
    <s v="C. Thomas Howell"/>
    <s v="United States"/>
    <n v="0"/>
    <n v="8622757"/>
    <n v="24417788.64219331"/>
    <n v="0"/>
    <n v="8013714.6840148708"/>
    <s v="Orion Pictures"/>
    <n v="90"/>
  </r>
  <r>
    <s v="No Retreat, No Surrender"/>
    <s v="PG"/>
    <s v="Action"/>
    <x v="5"/>
    <n v="107.6"/>
    <s v="May 2, 1986 (United States)"/>
    <x v="46"/>
    <n v="16000"/>
    <s v="Corey Yuen"/>
    <s v="See-Yuen Ng"/>
    <s v="Kurt McKinney"/>
    <s v="United States"/>
    <n v="0"/>
    <n v="4662137"/>
    <n v="13202166.764869889"/>
    <n v="0"/>
    <n v="4332841.0780669153"/>
    <s v="Seasonal Film Corporation"/>
    <n v="85"/>
  </r>
  <r>
    <s v="D.A.R.Y.L."/>
    <s v="PG"/>
    <s v="Family"/>
    <x v="5"/>
    <n v="107.6"/>
    <s v="June 14, 1985 (United States)"/>
    <x v="21"/>
    <n v="12000"/>
    <s v="Simon Wincer"/>
    <s v="David Ambrose"/>
    <s v="Mary Beth Hurt"/>
    <s v="United Kingdom"/>
    <n v="0"/>
    <n v="7840873"/>
    <n v="22203661.738847584"/>
    <n v="0"/>
    <n v="7287056.6914498154"/>
    <s v="Paramount Pictures"/>
    <n v="99"/>
  </r>
  <r>
    <s v="Mishima: A Life in Four Chapters"/>
    <s v="R"/>
    <s v="Biography"/>
    <x v="5"/>
    <n v="107.6"/>
    <s v="September 20, 1985 (United States)"/>
    <x v="45"/>
    <n v="10000"/>
    <s v="Paul Schrader"/>
    <s v="Paul Schrader"/>
    <s v="Ken Ogata"/>
    <s v="United States"/>
    <n v="5000000"/>
    <n v="569996"/>
    <n v="1614105.7732342007"/>
    <n v="11.39992"/>
    <n v="529736.05947955395"/>
    <s v="Zoetrope Studios"/>
    <n v="120"/>
  </r>
  <r>
    <s v="A Chorus Line"/>
    <s v="PG-13"/>
    <s v="Drama"/>
    <x v="5"/>
    <n v="107.6"/>
    <s v="December 20, 1985 (United States)"/>
    <x v="19"/>
    <n v="9300"/>
    <s v="Richard Attenborough"/>
    <s v="Arnold Schulman"/>
    <s v="Michael Douglas"/>
    <s v="United States"/>
    <n v="27000000"/>
    <n v="14202899"/>
    <n v="40219547.632899627"/>
    <n v="52.603329629629627"/>
    <n v="13199720.26022305"/>
    <s v="Embassy Pictures"/>
    <n v="113"/>
  </r>
  <r>
    <s v="Cat's Eye"/>
    <s v="PG-13"/>
    <s v="Comedy"/>
    <x v="5"/>
    <n v="107.6"/>
    <s v="April 12, 1985 (United States)"/>
    <x v="21"/>
    <n v="23000"/>
    <s v="Lewis Teague"/>
    <s v="Stephen King"/>
    <s v="Drew Barrymore"/>
    <s v="United States"/>
    <n v="7000000"/>
    <n v="13086298"/>
    <n v="37057574.355018586"/>
    <n v="186.94711428571429"/>
    <n v="12161986.988847585"/>
    <s v="Dino De Laurentiis Company"/>
    <n v="94"/>
  </r>
  <r>
    <s v="Murphy's Romance"/>
    <s v="PG-13"/>
    <s v="Comedy"/>
    <x v="5"/>
    <n v="107.6"/>
    <s v="January 31, 1986 (United States)"/>
    <x v="9"/>
    <n v="5600"/>
    <s v="Martin Ritt"/>
    <s v="Max Schott"/>
    <s v="Sally Field"/>
    <s v="United States"/>
    <n v="13000000"/>
    <n v="30867525"/>
    <n v="87410175.348513007"/>
    <n v="237.4425"/>
    <n v="28687290.892193314"/>
    <s v="Columbia Pictures"/>
    <n v="107"/>
  </r>
  <r>
    <s v="Heaven Help Us"/>
    <s v="R"/>
    <s v="Comedy"/>
    <x v="5"/>
    <n v="107.6"/>
    <s v="February 8, 1985 (United States)"/>
    <x v="15"/>
    <n v="4100"/>
    <s v="Michael Dinner"/>
    <s v="Charles Purpura"/>
    <s v="Donald Sutherland"/>
    <s v="United States"/>
    <n v="0"/>
    <n v="6070794"/>
    <n v="17191179.663568772"/>
    <n v="0"/>
    <n v="5642001.8587360606"/>
    <s v="HBO Pictures"/>
    <n v="104"/>
  </r>
  <r>
    <s v="American Flyers"/>
    <s v="PG-13"/>
    <s v="Drama"/>
    <x v="5"/>
    <n v="107.6"/>
    <s v="August 16, 1985 (United States)"/>
    <x v="16"/>
    <n v="5700"/>
    <s v="John Badham"/>
    <s v="Steve Tesich"/>
    <s v="Kevin Costner"/>
    <s v="United States"/>
    <n v="0"/>
    <n v="1420355"/>
    <n v="4022139.1124535315"/>
    <n v="0"/>
    <n v="1320032.5278810412"/>
    <s v="WW Production"/>
    <n v="113"/>
  </r>
  <r>
    <s v="The Journey of Natty Gann"/>
    <s v="PG"/>
    <s v="Adventure"/>
    <x v="5"/>
    <n v="107.6"/>
    <s v="September 27, 1985 (United States)"/>
    <x v="9"/>
    <n v="5600"/>
    <s v="Jeremy Kagan"/>
    <s v="Jeanne Rosenberg"/>
    <s v="Meredith Salenger"/>
    <s v="United States"/>
    <n v="0"/>
    <n v="9708373"/>
    <n v="27492019.080855019"/>
    <n v="0"/>
    <n v="9022651.4869888481"/>
    <s v="Walt Disney Pictures"/>
    <n v="101"/>
  </r>
  <r>
    <s v="Trouble in Mind"/>
    <s v="R"/>
    <s v="Comedy"/>
    <x v="5"/>
    <n v="107.6"/>
    <s v="March 1986 (United States)"/>
    <x v="16"/>
    <n v="1800"/>
    <s v="Alan Rudolph"/>
    <s v="Alan Rudolph"/>
    <s v="Kris Kristofferson"/>
    <s v="United States"/>
    <n v="0"/>
    <n v="19632"/>
    <n v="55593.591078066915"/>
    <n v="0"/>
    <n v="18245.353159851304"/>
    <s v="Pfeiffer/Blocker Production"/>
    <n v="111"/>
  </r>
  <r>
    <s v="Fandango"/>
    <s v="PG"/>
    <s v="Comedy"/>
    <x v="5"/>
    <n v="107.6"/>
    <s v="January 25, 1985 (United States)"/>
    <x v="17"/>
    <n v="7500"/>
    <s v="Kevin Reynolds"/>
    <s v="Kevin Reynolds"/>
    <s v="Kevin Costner"/>
    <s v="United States"/>
    <n v="7000000"/>
    <n v="91666"/>
    <n v="259578.34758364313"/>
    <n v="1.3095142857142856"/>
    <n v="85191.449814126405"/>
    <s v="Warner Bros."/>
    <n v="91"/>
  </r>
  <r>
    <s v="Gotcha!"/>
    <s v="PG-13"/>
    <s v="Action"/>
    <x v="5"/>
    <n v="107.6"/>
    <s v="May 3, 1985 (United States)"/>
    <x v="19"/>
    <n v="7000"/>
    <s v="Jeff Kanew"/>
    <s v="Paul G. Hensler"/>
    <s v="Anthony Edwards"/>
    <s v="United States"/>
    <n v="0"/>
    <n v="10806919"/>
    <n v="30602864.491635688"/>
    <n v="0"/>
    <n v="10043605.018587362"/>
    <s v="Universal Pictures"/>
    <n v="101"/>
  </r>
  <r>
    <s v="Death Wish 3"/>
    <s v="R"/>
    <s v="Action"/>
    <x v="5"/>
    <n v="107.6"/>
    <s v="November 1, 1985 (United States)"/>
    <x v="23"/>
    <n v="14000"/>
    <s v="Michael Winner"/>
    <s v="Don Jakoby"/>
    <s v="Charles Bronson"/>
    <s v="United States"/>
    <n v="9000000"/>
    <n v="16116878"/>
    <n v="45639523.481412642"/>
    <n v="179.07642222222222"/>
    <n v="14978511.15241636"/>
    <s v="The Cannon Group"/>
    <n v="92"/>
  </r>
  <r>
    <s v="King Solomon's Mines"/>
    <s v="PG-13"/>
    <s v="Action"/>
    <x v="5"/>
    <n v="107.6"/>
    <s v="November 22, 1985 (United States)"/>
    <x v="33"/>
    <n v="13000"/>
    <s v="J. Lee Thompson"/>
    <s v="H. Rider Haggard"/>
    <s v="Richard Chamberlain"/>
    <s v="United States"/>
    <n v="12500000"/>
    <n v="15057465"/>
    <n v="42639494.289033458"/>
    <n v="120.45972"/>
    <n v="13993926.579925653"/>
    <s v="The Cannon Group"/>
    <n v="100"/>
  </r>
  <r>
    <s v="American Warrior"/>
    <s v="R"/>
    <s v="Action"/>
    <x v="5"/>
    <n v="107.6"/>
    <s v="August 30, 1985 (United States)"/>
    <x v="30"/>
    <n v="14000"/>
    <s v="Sam Firstenberg"/>
    <s v="Paul De Mielche"/>
    <s v="Michael Dudikoff"/>
    <s v="United States"/>
    <n v="1000000"/>
    <n v="10499694"/>
    <n v="29732869.533457249"/>
    <n v="1049.9694"/>
    <n v="9758079.9256505594"/>
    <s v="The Cannon Group"/>
    <n v="95"/>
  </r>
  <r>
    <s v="The Emerald Forest"/>
    <s v="R"/>
    <s v="Action"/>
    <x v="5"/>
    <n v="107.6"/>
    <s v="July 3, 1985 (United States)"/>
    <x v="15"/>
    <n v="9600"/>
    <s v="John Boorman"/>
    <s v="Rospo Pallenberg"/>
    <s v="Powers Boothe"/>
    <s v="United Kingdom"/>
    <n v="0"/>
    <n v="24468550"/>
    <n v="69289657.853159845"/>
    <n v="0"/>
    <n v="22740288.104089223"/>
    <s v="Christel Films"/>
    <n v="114"/>
  </r>
  <r>
    <s v="The Holcroft Covenant"/>
    <s v="R"/>
    <s v="Action"/>
    <x v="5"/>
    <n v="107.6"/>
    <s v="October 18, 1985 (United States)"/>
    <x v="46"/>
    <n v="3100"/>
    <s v="John Frankenheimer"/>
    <s v="Robert Ludlum"/>
    <s v="Michael Caine"/>
    <s v="United Kingdom"/>
    <n v="0"/>
    <n v="393825"/>
    <n v="1115227.4860594796"/>
    <n v="0"/>
    <n v="366008.36431226769"/>
    <s v="Edie &amp; Ely Landau Inc."/>
    <n v="112"/>
  </r>
  <r>
    <s v="The Falcon and the Snowman"/>
    <s v="R"/>
    <s v="Biography"/>
    <x v="5"/>
    <n v="107.6"/>
    <s v="February 8, 1985 (United States)"/>
    <x v="8"/>
    <n v="11000"/>
    <s v="John Schlesinger"/>
    <s v="Robert Lindsey"/>
    <s v="Timothy Hutton"/>
    <s v="United Kingdom"/>
    <n v="12000000"/>
    <n v="17130087"/>
    <n v="48508712.907992564"/>
    <n v="142.75072499999999"/>
    <n v="15920155.204460969"/>
    <s v="Hemdale"/>
    <n v="131"/>
  </r>
  <r>
    <s v="Transylvania 6-5000"/>
    <s v="PG"/>
    <s v="Comedy"/>
    <x v="5"/>
    <n v="107.6"/>
    <s v="November 8, 1985 (United States)"/>
    <x v="18"/>
    <n v="6900"/>
    <s v="Rudy De Luca"/>
    <s v="Rudy De Luca"/>
    <s v="Jeff Goldblum"/>
    <s v="Yugoslavia"/>
    <n v="3000000"/>
    <n v="7196872"/>
    <n v="20379989.762081783"/>
    <n v="239.89573333333331"/>
    <n v="6688542.7509293687"/>
    <s v="Balcor Film Investors"/>
    <n v="93"/>
  </r>
  <r>
    <s v="Desert Hearts"/>
    <s v="R"/>
    <s v="Drama"/>
    <x v="5"/>
    <n v="107.6"/>
    <s v="March 7, 1986 (United States)"/>
    <x v="9"/>
    <n v="5500"/>
    <s v="Donna Deitch"/>
    <s v="Jane Rule"/>
    <s v="Helen Shaver"/>
    <s v="United States"/>
    <n v="1250000"/>
    <n v="2492088"/>
    <n v="7057055.8884758363"/>
    <n v="199.36704"/>
    <n v="2316066.9144981415"/>
    <s v="Desert Hearts Productions"/>
    <n v="91"/>
  </r>
  <r>
    <s v="The Heavenly Kid"/>
    <s v="PG-13"/>
    <s v="Comedy"/>
    <x v="5"/>
    <n v="107.6"/>
    <s v="July 26, 1985 (United States)"/>
    <x v="21"/>
    <n v="4600"/>
    <s v="Cary Medoway"/>
    <s v="Cary Medoway"/>
    <s v="Lewis Smith"/>
    <s v="United States"/>
    <n v="0"/>
    <n v="3852271"/>
    <n v="10908800.870817844"/>
    <n v="0"/>
    <n v="3580177.509293681"/>
    <s v="Engelberg-Sumner-Cheikes"/>
    <n v="90"/>
  </r>
  <r>
    <s v="The Purple Rose of Cairo"/>
    <s v="PG"/>
    <s v="Comedy"/>
    <x v="5"/>
    <n v="107.6"/>
    <s v="April 19, 1985 (United States)"/>
    <x v="3"/>
    <n v="48000"/>
    <s v="Woody Allen"/>
    <s v="Woody Allen"/>
    <s v="Mia Farrow"/>
    <s v="United States"/>
    <n v="15000000"/>
    <n v="10631333"/>
    <n v="30105642.798327137"/>
    <n v="70.875553333333329"/>
    <n v="9880421.0037174728"/>
    <s v="Jack Rollins &amp; Charles H. Joffe Productions"/>
    <n v="82"/>
  </r>
  <r>
    <s v="The Man with One Red Shoe"/>
    <s v="PG"/>
    <s v="Comedy"/>
    <x v="5"/>
    <n v="107.6"/>
    <s v="July 19, 1985 (United States)"/>
    <x v="46"/>
    <n v="15000"/>
    <s v="Stan Dragoti"/>
    <s v="Francis Veber"/>
    <s v="Tom Hanks"/>
    <s v="United States"/>
    <n v="16000000"/>
    <n v="8645411"/>
    <n v="24481939.885687731"/>
    <n v="54.033818749999995"/>
    <n v="8034768.5873605963"/>
    <s v="Twentieth Century Fox"/>
    <n v="92"/>
  </r>
  <r>
    <s v="My Life as a Dog"/>
    <s v="Unrated"/>
    <s v="Drama"/>
    <x v="5"/>
    <n v="107.6"/>
    <s v="May 1, 1987 (United States)"/>
    <x v="37"/>
    <n v="19000"/>
    <s v="Lasse HallstrÃ¶m"/>
    <s v="Reidar JÃ¶nsson"/>
    <s v="Anton Glanzelius"/>
    <s v="Sweden"/>
    <n v="0"/>
    <n v="8349284"/>
    <n v="23643372.07063197"/>
    <n v="0"/>
    <n v="7759557.6208178448"/>
    <s v="Svensk Filmindustri (SF)"/>
    <n v="101"/>
  </r>
  <r>
    <s v="My Science Project"/>
    <s v="PG"/>
    <s v="Action"/>
    <x v="5"/>
    <n v="107.6"/>
    <s v="August 9, 1985 (United States)"/>
    <x v="22"/>
    <n v="5500"/>
    <s v="Jonathan R. Betuel"/>
    <s v="Jonathan R. Betuel"/>
    <s v="John Stockwell"/>
    <s v="United States"/>
    <n v="0"/>
    <n v="4122748"/>
    <n v="11674733.416356878"/>
    <n v="0"/>
    <n v="3831550.1858736067"/>
    <s v="Touchstone Pictures"/>
    <n v="94"/>
  </r>
  <r>
    <s v="Seven Minutes in Heaven"/>
    <s v="PG-13"/>
    <s v="Comedy"/>
    <x v="5"/>
    <n v="107.6"/>
    <s v="May 9, 1985 (United States)"/>
    <x v="10"/>
    <n v="1500"/>
    <s v="Linda Feferman"/>
    <s v="Jane Bernstein"/>
    <s v="Jennifer Connelly"/>
    <s v="United States"/>
    <n v="0"/>
    <n v="0"/>
    <n v="0"/>
    <n v="0"/>
    <n v="0"/>
    <s v="Fifteen"/>
    <n v="88"/>
  </r>
  <r>
    <s v="Fraternity Vacation"/>
    <s v="R"/>
    <s v="Comedy"/>
    <x v="5"/>
    <n v="107.6"/>
    <s v="April 12, 1985 (United States)"/>
    <x v="11"/>
    <n v="2200"/>
    <s v="James Frawley"/>
    <s v="Lindsay Harrison"/>
    <s v="Stephen Geoffreys"/>
    <s v="United States"/>
    <n v="0"/>
    <n v="3333306"/>
    <n v="9439203.8866170999"/>
    <n v="0"/>
    <n v="3097868.0297397776"/>
    <s v="New World Pictures"/>
    <n v="94"/>
  </r>
  <r>
    <s v="The New Kids"/>
    <s v="R"/>
    <s v="Crime"/>
    <x v="5"/>
    <n v="107.6"/>
    <s v="January 18, 1985 (United States)"/>
    <x v="10"/>
    <n v="2900"/>
    <s v="Sean S. Cunningham"/>
    <s v="Stephen Gyllenhaal"/>
    <s v="Shannon Presby"/>
    <s v="United States"/>
    <n v="0"/>
    <n v="199108"/>
    <n v="563830.92565055762"/>
    <n v="0"/>
    <n v="185044.60966542753"/>
    <s v="Columbia Pictures"/>
    <n v="110"/>
  </r>
  <r>
    <s v="Tomboy"/>
    <s v="R"/>
    <s v="Comedy"/>
    <x v="5"/>
    <n v="107.6"/>
    <s v="November 14, 1985 (West Germany)"/>
    <x v="32"/>
    <n v="1400"/>
    <s v="Herb Freed"/>
    <s v="Ben Zelig"/>
    <s v="Betsy Russell"/>
    <s v="United States"/>
    <n v="0"/>
    <n v="14100000"/>
    <n v="39928159.851301119"/>
    <n v="0"/>
    <n v="13104089.219330857"/>
    <s v="Marimark Productions"/>
    <n v="91"/>
  </r>
  <r>
    <s v="Invasion U.S.A."/>
    <s v="R"/>
    <s v="Action"/>
    <x v="5"/>
    <n v="107.6"/>
    <s v="September 27, 1985 (United States)"/>
    <x v="30"/>
    <n v="9200"/>
    <s v="Joseph Zito"/>
    <s v="James Bruner"/>
    <s v="Chuck Norris"/>
    <s v="United States"/>
    <n v="10000000"/>
    <n v="17536256"/>
    <n v="49658895.94052045"/>
    <n v="175.36256"/>
    <n v="16297635.687732344"/>
    <s v="Cannon Films"/>
    <n v="107"/>
  </r>
  <r>
    <s v="Revolution"/>
    <s v="PG"/>
    <s v="Adventure"/>
    <x v="5"/>
    <n v="107.6"/>
    <s v="December 25, 1985 (United States)"/>
    <x v="11"/>
    <n v="6500"/>
    <s v="Hugh Hudson"/>
    <s v="Robert Dillon"/>
    <s v="Al Pacino"/>
    <s v="United Kingdom"/>
    <n v="28000000"/>
    <n v="358574"/>
    <n v="1015404.2546468402"/>
    <n v="1.2806214285714286"/>
    <n v="333247.21189591085"/>
    <s v="Goldcrest Films International"/>
    <n v="126"/>
  </r>
  <r>
    <s v="Lost in America"/>
    <s v="R"/>
    <s v="Comedy"/>
    <x v="5"/>
    <n v="107.6"/>
    <s v="February 8, 1985 (United States)"/>
    <x v="9"/>
    <n v="8200"/>
    <s v="Albert Brooks"/>
    <s v="Albert Brooks"/>
    <s v="Albert Brooks"/>
    <s v="United States"/>
    <n v="0"/>
    <n v="10179000"/>
    <n v="28824733.271375466"/>
    <n v="0"/>
    <n v="9460037.1747211907"/>
    <s v="The Geffen Company"/>
    <n v="91"/>
  </r>
  <r>
    <s v="Subway"/>
    <s v="R"/>
    <s v="Thriller"/>
    <x v="5"/>
    <n v="107.6"/>
    <s v="November 6, 1985 (United States)"/>
    <x v="14"/>
    <n v="14000"/>
    <s v="Luc Besson"/>
    <s v="Luc Besson"/>
    <s v="Christopher Lambert"/>
    <s v="France"/>
    <n v="0"/>
    <n v="390659"/>
    <n v="1106262.0566914498"/>
    <n v="0"/>
    <n v="363065.98513011157"/>
    <s v="Les Films du Loup"/>
    <n v="104"/>
  </r>
  <r>
    <s v="Moving Violations"/>
    <s v="PG-13"/>
    <s v="Comedy"/>
    <x v="5"/>
    <n v="107.6"/>
    <s v="April 19, 1985 (United States)"/>
    <x v="46"/>
    <n v="3800"/>
    <s v="Neal Israel"/>
    <s v="Neal Israel"/>
    <s v="John Murray"/>
    <s v="United States"/>
    <n v="0"/>
    <n v="10627754"/>
    <n v="30095507.842007436"/>
    <n v="0"/>
    <n v="9877094.7955390345"/>
    <s v="SLM Production Group"/>
    <n v="90"/>
  </r>
  <r>
    <s v="Nomads"/>
    <s v="R"/>
    <s v="Horror"/>
    <x v="5"/>
    <n v="107.6"/>
    <s v="March 7, 1986 (United States)"/>
    <x v="11"/>
    <n v="4000"/>
    <s v="John McTiernan"/>
    <s v="John McTiernan"/>
    <s v="Lesley-Anne Down"/>
    <s v="United States"/>
    <n v="0"/>
    <n v="2278264"/>
    <n v="6451552.423791822"/>
    <n v="0"/>
    <n v="2117345.7249070634"/>
    <s v="Cinema VII"/>
    <n v="91"/>
  </r>
  <r>
    <s v="Fool for Love"/>
    <s v="R"/>
    <s v="Drama"/>
    <x v="5"/>
    <n v="107.6"/>
    <s v="May 14, 1986 (France)"/>
    <x v="10"/>
    <n v="2400"/>
    <s v="Robert Altman"/>
    <s v="Sam Shepard"/>
    <s v="Sam Shepard"/>
    <s v="United States"/>
    <n v="0"/>
    <n v="836156"/>
    <n v="2367813.5055762082"/>
    <n v="0"/>
    <n v="777096.65427509299"/>
    <s v="Cinema '84"/>
    <n v="106"/>
  </r>
  <r>
    <s v="Baby: Secret of the Lost Legend"/>
    <s v="PG"/>
    <s v="Adventure"/>
    <x v="5"/>
    <n v="107.6"/>
    <s v="March 22, 1985 (United States)"/>
    <x v="27"/>
    <n v="3100"/>
    <s v="Bill Norton"/>
    <s v="Clifford Green"/>
    <s v="William Katt"/>
    <s v="United States"/>
    <n v="0"/>
    <n v="14972297"/>
    <n v="42398316.876394056"/>
    <n v="0"/>
    <n v="13914774.163568776"/>
    <s v="Silver Screen Partners II"/>
    <n v="95"/>
  </r>
  <r>
    <s v="Code of Silence"/>
    <s v="R"/>
    <s v="Action"/>
    <x v="5"/>
    <n v="107.6"/>
    <s v="May 3, 1985 (United States)"/>
    <x v="10"/>
    <n v="7300"/>
    <s v="Andrew Davis"/>
    <s v="Michael Butler"/>
    <s v="Chuck Norris"/>
    <s v="United States"/>
    <n v="7000000"/>
    <n v="20345361"/>
    <n v="57613675.619888477"/>
    <n v="290.64801428571428"/>
    <n v="18908328.066914503"/>
    <s v="Orion Pictures"/>
    <n v="101"/>
  </r>
  <r>
    <s v="Crimewave"/>
    <s v="PG-13"/>
    <s v="Comedy"/>
    <x v="5"/>
    <n v="107.6"/>
    <s v="April 25, 1986 (United States)"/>
    <x v="46"/>
    <n v="5300"/>
    <s v="Sam Raimi"/>
    <s v="Ethan Coen"/>
    <s v="Louise Lasser"/>
    <s v="United States"/>
    <n v="3000000"/>
    <n v="5101"/>
    <n v="14444.932156133829"/>
    <n v="0.17003333333333334"/>
    <n v="4740.7063197026027"/>
    <s v="Columbia Pictures"/>
    <n v="83"/>
  </r>
  <r>
    <s v="Gymkata"/>
    <s v="R"/>
    <s v="Action"/>
    <x v="5"/>
    <n v="107.6"/>
    <s v="May 3, 1985 (United States)"/>
    <x v="44"/>
    <n v="3900"/>
    <s v="Robert Clouse"/>
    <s v="Charles Robert Carner"/>
    <s v="Kurt Thomas"/>
    <s v="United States"/>
    <n v="0"/>
    <n v="5730596"/>
    <n v="16227812.27881041"/>
    <n v="0"/>
    <n v="5325832.7137546474"/>
    <s v="Metro-Goldwyn-Mayer (MGM)"/>
    <n v="90"/>
  </r>
  <r>
    <s v="Sweet Dreams"/>
    <s v="PG-13"/>
    <s v="Biography"/>
    <x v="5"/>
    <n v="107.6"/>
    <s v="October 11, 1985 (United States)"/>
    <x v="12"/>
    <n v="4400"/>
    <s v="Karel Reisz"/>
    <s v="Robert Getchell"/>
    <s v="Jessica Lange"/>
    <s v="United States"/>
    <n v="0"/>
    <n v="9085049"/>
    <n v="25726899.909851301"/>
    <n v="0"/>
    <n v="8443354.0892193317"/>
    <s v="HBO Pictures"/>
    <n v="115"/>
  </r>
  <r>
    <s v="The Slugger's Wife"/>
    <s v="PG-13"/>
    <s v="Comedy"/>
    <x v="5"/>
    <n v="107.6"/>
    <s v="March 29, 1985 (United States)"/>
    <x v="54"/>
    <n v="1000"/>
    <s v="Hal Ashby"/>
    <s v="Neil Simon"/>
    <s v="Michael O'Keefe"/>
    <s v="United States"/>
    <n v="0"/>
    <n v="1878561"/>
    <n v="5319679.7091078069"/>
    <n v="0"/>
    <n v="1745874.5353159853"/>
    <s v="Rastar Films"/>
    <n v="105"/>
  </r>
  <r>
    <s v="Avenging Angel"/>
    <s v="R"/>
    <s v="Action"/>
    <x v="5"/>
    <n v="107.6"/>
    <s v="January 11, 1985 (United States)"/>
    <x v="25"/>
    <n v="1400"/>
    <s v="Robert Vincent O'Neil"/>
    <s v="Robert Vincent O'Neil"/>
    <s v="Betsy Russell"/>
    <s v="United States"/>
    <n v="0"/>
    <n v="5622787"/>
    <n v="15922520.435873605"/>
    <n v="0"/>
    <n v="5225638.4758364316"/>
    <s v="Avenging Venture"/>
    <n v="93"/>
  </r>
  <r>
    <s v="Santa Claus: The Movie"/>
    <s v="PG"/>
    <s v="Adventure"/>
    <x v="5"/>
    <n v="107.6"/>
    <s v="November 27, 1985 (United States)"/>
    <x v="21"/>
    <n v="12000"/>
    <s v="Jeannot Szwarc"/>
    <s v="David Newman"/>
    <s v="Dudley Moore"/>
    <s v="United Kingdom"/>
    <n v="50000000"/>
    <n v="23717291"/>
    <n v="67162254.346654281"/>
    <n v="47.434581999999999"/>
    <n v="22042092.007434946"/>
    <s v="GGG"/>
    <n v="107"/>
  </r>
  <r>
    <s v="That Was Then... This Is Now"/>
    <s v="R"/>
    <s v="Crime"/>
    <x v="5"/>
    <n v="107.6"/>
    <s v="November 8, 1985 (United States)"/>
    <x v="19"/>
    <n v="2200"/>
    <s v="Christopher Cain"/>
    <s v="S.E. Hinton"/>
    <s v="Emilio Estevez"/>
    <s v="United States"/>
    <n v="0"/>
    <n v="8630068"/>
    <n v="24438491.817843866"/>
    <n v="0"/>
    <n v="8020509.2936802981"/>
    <s v="Media Ventures"/>
    <n v="102"/>
  </r>
  <r>
    <s v="Agnes of God"/>
    <s v="PG-13"/>
    <s v="Drama"/>
    <x v="5"/>
    <n v="107.6"/>
    <s v="September 27, 1985 (United States)"/>
    <x v="14"/>
    <n v="6900"/>
    <s v="Norman Jewison"/>
    <s v="John Pielmeier"/>
    <s v="Jane Fonda"/>
    <s v="United States"/>
    <n v="10000000"/>
    <n v="25627836"/>
    <n v="72572505.847583652"/>
    <n v="256.27836000000002"/>
    <n v="23817691.44981413"/>
    <s v="Columbia Pictures"/>
    <n v="98"/>
  </r>
  <r>
    <s v="Rustlers' Rhapsody"/>
    <s v="PG"/>
    <s v="Comedy"/>
    <x v="5"/>
    <n v="107.6"/>
    <s v="May 10, 1985 (United States)"/>
    <x v="16"/>
    <n v="2100"/>
    <s v="Hugh Wilson"/>
    <s v="Hugh Wilson"/>
    <s v="Tom Berenger"/>
    <s v="United States"/>
    <n v="0"/>
    <n v="6090497"/>
    <n v="17246974.311338291"/>
    <n v="0"/>
    <n v="5660313.1970260227"/>
    <s v="Paramount Pictures"/>
    <n v="88"/>
  </r>
  <r>
    <s v="The Adventures of Mark Twain"/>
    <s v="G"/>
    <s v="Animation"/>
    <x v="5"/>
    <n v="107.6"/>
    <s v="July 26, 1985 (United States)"/>
    <x v="34"/>
    <n v="2700"/>
    <s v="Will Vinton"/>
    <s v="Susan Shadburne"/>
    <s v="James Whitmore"/>
    <s v="United States"/>
    <n v="0"/>
    <n v="849915"/>
    <n v="2406776.026951673"/>
    <n v="0"/>
    <n v="789883.82899628265"/>
    <s v="Atlantic"/>
    <n v="86"/>
  </r>
  <r>
    <s v="Stick"/>
    <s v="R"/>
    <s v="Action"/>
    <x v="5"/>
    <n v="107.6"/>
    <s v="April 26, 1985 (United States)"/>
    <x v="46"/>
    <n v="1900"/>
    <s v="Burt Reynolds"/>
    <s v="Elmore Leonard"/>
    <s v="Burt Reynolds"/>
    <s v="United States"/>
    <n v="22000000"/>
    <n v="8489518"/>
    <n v="24040484.522304833"/>
    <n v="38.58871818181818"/>
    <n v="7889886.6171003729"/>
    <s v="Universal Pictures"/>
    <n v="109"/>
  </r>
  <r>
    <s v="The Bride"/>
    <s v="PG-13"/>
    <s v="Fantasy"/>
    <x v="5"/>
    <n v="107.6"/>
    <s v="August 16, 1985 (United States)"/>
    <x v="11"/>
    <n v="2900"/>
    <s v="Franc Roddam"/>
    <s v="Lloyd Fonvielle"/>
    <s v="Sting"/>
    <s v="United Kingdom"/>
    <n v="13000000"/>
    <n v="3558669"/>
    <n v="10077383.311338291"/>
    <n v="27.37437692307692"/>
    <n v="3307313.1970260227"/>
    <s v="Colgems Productions Ltd."/>
    <n v="118"/>
  </r>
  <r>
    <s v="Morons from Outer Space"/>
    <s v="PG-13"/>
    <s v="Comedy"/>
    <x v="5"/>
    <n v="107.6"/>
    <s v="September 20, 1985 (United States)"/>
    <x v="54"/>
    <n v="1800"/>
    <s v="Mike Hodges"/>
    <s v="Griff Rhys Jones"/>
    <s v="Mel Smith"/>
    <s v="United Kingdom"/>
    <n v="0"/>
    <n v="441137"/>
    <n v="1249204.8689591079"/>
    <n v="0"/>
    <n v="409978.62453531602"/>
    <s v="Calendar Productions"/>
    <n v="90"/>
  </r>
  <r>
    <s v="Godzilla 1985"/>
    <s v="PG"/>
    <s v="Action"/>
    <x v="5"/>
    <n v="107.6"/>
    <s v="August 23, 1985 (United States)"/>
    <x v="19"/>
    <n v="6100"/>
    <s v="Directors"/>
    <s v="Reuben Bercovitch"/>
    <s v="Raymond Burr"/>
    <s v="Japan"/>
    <n v="2000000"/>
    <n v="4116395"/>
    <n v="11656743.090148699"/>
    <n v="205.81975"/>
    <n v="3825645.9107806697"/>
    <s v="Toho Company"/>
    <n v="87"/>
  </r>
  <r>
    <s v="Plenty"/>
    <s v="R"/>
    <s v="Drama"/>
    <x v="5"/>
    <n v="107.6"/>
    <s v="September 20, 1985 (United States)"/>
    <x v="22"/>
    <n v="2800"/>
    <s v="Fred Schepisi"/>
    <s v="David Hare"/>
    <s v="Meryl Streep"/>
    <s v="United Kingdom"/>
    <n v="10000000"/>
    <n v="6148000"/>
    <n v="17409810.408921935"/>
    <n v="61.480000000000004"/>
    <n v="5713754.6468401495"/>
    <s v="Pressman Productions"/>
    <n v="121"/>
  </r>
  <r>
    <s v="King David"/>
    <s v="PG-13"/>
    <s v="Adventure"/>
    <x v="5"/>
    <n v="107.6"/>
    <s v="March 29, 1985 (United States)"/>
    <x v="11"/>
    <n v="2100"/>
    <s v="Bruce Beresford"/>
    <s v="Andrew Birkin"/>
    <s v="Richard Gere"/>
    <s v="United Kingdom"/>
    <n v="22000000"/>
    <n v="5111099"/>
    <n v="14473530.346654275"/>
    <n v="23.232268181818185"/>
    <n v="4750092.0074349446"/>
    <s v="Barclays Mercantile Industrial Finance"/>
    <n v="114"/>
  </r>
  <r>
    <s v="The Trip to Bountiful"/>
    <s v="PG"/>
    <s v="Drama"/>
    <x v="5"/>
    <n v="107.6"/>
    <s v="January 24, 1986 (United States)"/>
    <x v="24"/>
    <n v="4300"/>
    <s v="Peter Masterson"/>
    <s v="Horton Foote"/>
    <s v="Geraldine Page"/>
    <s v="United States"/>
    <n v="0"/>
    <n v="7491903"/>
    <n v="21215453.941449814"/>
    <n v="0"/>
    <n v="6962735.1301115248"/>
    <s v="Bountiful Film Partners"/>
    <n v="108"/>
  </r>
  <r>
    <s v="Missing in Action 2: The Beginning"/>
    <s v="R"/>
    <s v="Action"/>
    <x v="5"/>
    <n v="107.6"/>
    <s v="March 1, 1985 (United States)"/>
    <x v="11"/>
    <n v="7900"/>
    <s v="Lance Hool"/>
    <s v="Steve Bing"/>
    <s v="Chuck Norris"/>
    <s v="United States"/>
    <n v="2410000"/>
    <n v="10755447"/>
    <n v="30457106.885687731"/>
    <n v="446.28410788381746"/>
    <n v="9995768.5873605963"/>
    <s v="The Cannon Group"/>
    <n v="100"/>
  </r>
  <r>
    <s v="The Protector"/>
    <s v="R"/>
    <s v="Action"/>
    <x v="5"/>
    <n v="107.6"/>
    <s v="August 23, 1985 (United States)"/>
    <x v="46"/>
    <n v="4200"/>
    <s v="James Glickenhaus"/>
    <s v="James Glickenhaus"/>
    <s v="Jackie Chan"/>
    <s v="Hong Kong"/>
    <n v="5000000"/>
    <n v="981817"/>
    <n v="2780294.0511152418"/>
    <n v="19.636340000000001"/>
    <n v="912469.33085501869"/>
    <s v="Eurasia Investments"/>
    <n v="91"/>
  </r>
  <r>
    <s v="The Mean Season"/>
    <s v="R"/>
    <s v="Crime"/>
    <x v="5"/>
    <n v="107.6"/>
    <s v="February 15, 1985 (United States)"/>
    <x v="10"/>
    <n v="3800"/>
    <s v="Phillip Borsos"/>
    <s v="John Katzenbach"/>
    <s v="Kurt Russell"/>
    <s v="United States"/>
    <n v="7000000"/>
    <n v="4349446"/>
    <n v="12316693.273234202"/>
    <n v="62.13494285714286"/>
    <n v="4042236.0594795546"/>
    <s v="David Foster Productions"/>
    <n v="103"/>
  </r>
  <r>
    <s v="Turk 182"/>
    <s v="PG-13"/>
    <s v="Comedy"/>
    <x v="5"/>
    <n v="107.6"/>
    <s v="February 15, 1985 (United States)"/>
    <x v="22"/>
    <n v="3700"/>
    <s v="Bob Clark"/>
    <s v="James Gregory Kingston"/>
    <s v="Timothy Hutton"/>
    <s v="United States"/>
    <n v="0"/>
    <n v="3594997"/>
    <n v="10180256.374535317"/>
    <n v="0"/>
    <n v="3341075.2788104094"/>
    <s v="Interscope Communications"/>
    <n v="102"/>
  </r>
  <r>
    <s v="The Official Story"/>
    <s v="Not Rated"/>
    <s v="Drama"/>
    <x v="5"/>
    <n v="107.6"/>
    <s v="November 8, 1985 (United States)"/>
    <x v="40"/>
    <n v="8800"/>
    <s v="Luis Puenzo"/>
    <s v="AÃ­da Bortnik"/>
    <s v="Norma Aleandro"/>
    <s v="Argentina"/>
    <n v="0"/>
    <n v="69832"/>
    <n v="197749.16728624536"/>
    <n v="0"/>
    <n v="64899.628252788112"/>
    <s v="Historias Cinematograficas Cinemania"/>
    <n v="112"/>
  </r>
  <r>
    <s v="Krush Groove"/>
    <s v="R"/>
    <s v="Comedy"/>
    <x v="5"/>
    <n v="107.6"/>
    <s v="October 25, 1985 (United States)"/>
    <x v="16"/>
    <n v="2900"/>
    <s v="Michael Schultz"/>
    <s v="Ralph Farquhar"/>
    <s v="Sheila E."/>
    <s v="United States"/>
    <n v="3000000"/>
    <n v="11052713"/>
    <n v="31298900.103159852"/>
    <n v="368.42376666666667"/>
    <n v="10272038.104089221"/>
    <s v="Crystalite Productions"/>
    <n v="97"/>
  </r>
  <r>
    <s v="He-Man and She-Ra: The Secret of the Sword"/>
    <s v="G"/>
    <s v="Animation"/>
    <x v="5"/>
    <n v="107.6"/>
    <s v="March 22, 1985 (United States)"/>
    <x v="4"/>
    <n v="2600"/>
    <s v="Directors"/>
    <s v="Larry DiTillio"/>
    <s v="John Erwin"/>
    <s v="United States"/>
    <n v="2000000"/>
    <n v="7660857"/>
    <n v="21693895.240706321"/>
    <n v="383.04284999999999"/>
    <n v="7119755.5762081798"/>
    <s v="Filmation Associates"/>
    <n v="100"/>
  </r>
  <r>
    <s v="Warning Sign"/>
    <s v="R"/>
    <s v="Drama"/>
    <x v="5"/>
    <n v="107.6"/>
    <s v="August 23, 1985 (United States)"/>
    <x v="10"/>
    <n v="2300"/>
    <s v="Hal Barwood"/>
    <s v="Hal Barwood"/>
    <s v="Sam Waterston"/>
    <s v="United States"/>
    <n v="0"/>
    <n v="1918117"/>
    <n v="5431693.7723048329"/>
    <n v="0"/>
    <n v="1782636.617100372"/>
    <s v="SLM Production Group"/>
    <n v="99"/>
  </r>
  <r>
    <s v="Creator"/>
    <s v="R"/>
    <s v="Comedy"/>
    <x v="5"/>
    <n v="107.6"/>
    <s v="September 20, 1985 (United States)"/>
    <x v="19"/>
    <n v="3000"/>
    <s v="Ivan Passer"/>
    <s v="Jeremy Leven"/>
    <s v="Peter O'Toole"/>
    <s v="United States"/>
    <n v="0"/>
    <n v="5349607"/>
    <n v="15148933.577137547"/>
    <n v="0"/>
    <n v="4971753.7174721193"/>
    <s v="Kings Road Entertainment"/>
    <n v="107"/>
  </r>
  <r>
    <s v="Taipei Story"/>
    <s v="Not Rated"/>
    <s v="Drama"/>
    <x v="5"/>
    <n v="107.6"/>
    <s v="1985 (Taiwan)"/>
    <x v="3"/>
    <n v="2500"/>
    <s v="Edward Yang"/>
    <s v="T'ien-wen Chu"/>
    <s v="Chin Tsai"/>
    <s v="Taiwan"/>
    <n v="0"/>
    <n v="35336"/>
    <n v="100063.93308550186"/>
    <n v="0"/>
    <n v="32840.148698884761"/>
    <s v="Evergreen Film Company"/>
    <n v="119"/>
  </r>
  <r>
    <s v="Otac na sluzbenom putu"/>
    <s v="R"/>
    <s v="Drama"/>
    <x v="5"/>
    <n v="107.6"/>
    <s v="October 11, 1985 (United States)"/>
    <x v="40"/>
    <n v="9000"/>
    <s v="Emir Kusturica"/>
    <s v="Abdulah Sidran"/>
    <s v="Moreno D'E Bartolli"/>
    <s v="Yugoslavia"/>
    <n v="0"/>
    <n v="34751"/>
    <n v="98407.339219330854"/>
    <n v="0"/>
    <n v="32296.468401486993"/>
    <s v="Centar Film"/>
    <n v="136"/>
  </r>
  <r>
    <s v="The Aviator"/>
    <s v="PG"/>
    <s v="Adventure"/>
    <x v="5"/>
    <n v="107.6"/>
    <s v="March 15, 1985 (United States)"/>
    <x v="30"/>
    <n v="1200"/>
    <s v="George Miller"/>
    <s v="Ernest K. Gann"/>
    <s v="Christopher Reeve"/>
    <s v="United States"/>
    <n v="0"/>
    <n v="1304192"/>
    <n v="3693190.5427509295"/>
    <n v="0"/>
    <n v="1212074.3494423793"/>
    <s v="United Artists"/>
    <n v="96"/>
  </r>
  <r>
    <s v="Starchaser: The Legend of Orin"/>
    <s v="PG"/>
    <s v="Animation"/>
    <x v="5"/>
    <n v="107.6"/>
    <s v="November 22, 1985 (United States)"/>
    <x v="16"/>
    <n v="2100"/>
    <s v="Steven Hahn"/>
    <s v="Jeffrey Scott"/>
    <s v="Joe Colligan"/>
    <s v="South Korea"/>
    <n v="15000000"/>
    <n v="3360800"/>
    <n v="9517060.9665427506"/>
    <n v="22.405333333333331"/>
    <n v="3123420.074349443"/>
    <s v="Young Sung Production Co."/>
    <n v="100"/>
  </r>
  <r>
    <s v="Maxie"/>
    <s v="PG"/>
    <s v="Comedy"/>
    <x v="5"/>
    <n v="107.6"/>
    <s v="September 27, 1985 (United States)"/>
    <x v="20"/>
    <n v="993"/>
    <s v="Paul Aaron"/>
    <s v="Jack Finney"/>
    <s v="Glenn Close"/>
    <s v="United States"/>
    <n v="0"/>
    <n v="2564278"/>
    <n v="7261482.4033457246"/>
    <n v="0"/>
    <n v="2383157.9925650563"/>
    <s v="Aurora"/>
    <n v="98"/>
  </r>
  <r>
    <s v="DEFCON-4"/>
    <s v="R"/>
    <s v="Action"/>
    <x v="5"/>
    <n v="107.6"/>
    <s v="March 15, 1985 (United States)"/>
    <x v="54"/>
    <n v="1800"/>
    <s v="Paul Donovan"/>
    <s v="Paul Donovan"/>
    <s v="Lenore Zann"/>
    <s v="Canada"/>
    <n v="0"/>
    <n v="1057064"/>
    <n v="2993377.3308550185"/>
    <n v="0"/>
    <n v="982401.48698884773"/>
    <s v="New World Pictures"/>
    <n v="88"/>
  </r>
  <r>
    <s v="The Care Bears Movie"/>
    <s v="G"/>
    <s v="Animation"/>
    <x v="5"/>
    <n v="107.6"/>
    <s v="March 29, 1985 (United States)"/>
    <x v="46"/>
    <n v="5200"/>
    <s v="Arna Selznick"/>
    <s v="Peter Sauder"/>
    <s v="Georgia Engel"/>
    <s v="Canada"/>
    <n v="2000000"/>
    <n v="22934622"/>
    <n v="64945904.492565058"/>
    <n v="1146.7311"/>
    <n v="21314704.460966546"/>
    <s v="Nelvana"/>
    <n v="77"/>
  </r>
  <r>
    <s v="Sylvester"/>
    <s v="PG"/>
    <s v="Drama"/>
    <x v="5"/>
    <n v="107.6"/>
    <s v="March 15, 1985 (United States)"/>
    <x v="5"/>
    <n v="404"/>
    <s v="Tim Hunter"/>
    <s v="Carol Sobieski"/>
    <s v="Richard Farnsworth"/>
    <s v="United States"/>
    <n v="0"/>
    <n v="385687"/>
    <n v="1092182.4247211895"/>
    <n v="0"/>
    <n v="358445.16728624539"/>
    <s v="Columbia Pictures"/>
    <n v="104"/>
  </r>
  <r>
    <s v="Radioactive Dreams"/>
    <s v="R"/>
    <s v="Action"/>
    <x v="5"/>
    <n v="107.6"/>
    <s v="September 19, 1986 (United States)"/>
    <x v="41"/>
    <n v="1600"/>
    <s v="Albert Pyun"/>
    <s v="Albert Pyun"/>
    <s v="John Stockwell"/>
    <s v="Mexico"/>
    <n v="0"/>
    <n v="220038"/>
    <n v="623100.1728624535"/>
    <n v="0"/>
    <n v="204496.28252788106"/>
    <s v="ITM Productions"/>
    <n v="98"/>
  </r>
  <r>
    <s v="Twice in a Lifetime"/>
    <s v="R"/>
    <s v="Drama"/>
    <x v="5"/>
    <n v="107.6"/>
    <s v="November 8, 1985 (United States)"/>
    <x v="16"/>
    <n v="1000"/>
    <s v="Bud Yorkin"/>
    <s v="Colin Welland"/>
    <s v="Gene Hackman"/>
    <s v="United States"/>
    <n v="8000000"/>
    <n v="8402424"/>
    <n v="23793853.092936803"/>
    <n v="105.0303"/>
    <n v="7808944.2379182167"/>
    <s v="Bud Yorkin Productions"/>
    <n v="111"/>
  </r>
  <r>
    <s v="Dance with a Stranger"/>
    <s v="R"/>
    <s v="Biography"/>
    <x v="5"/>
    <n v="107.6"/>
    <s v="August 9, 1985 (United States)"/>
    <x v="17"/>
    <n v="2500"/>
    <s v="Mike Newell"/>
    <s v="Shelagh Delaney"/>
    <s v="Miranda Richardson"/>
    <s v="United Kingdom"/>
    <n v="0"/>
    <n v="2174622"/>
    <n v="6158060.6263940521"/>
    <n v="0"/>
    <n v="2021024.1635687735"/>
    <s v="Goldcrest Films International"/>
    <n v="96"/>
  </r>
  <r>
    <s v="Water"/>
    <s v="PG-13"/>
    <s v="Adventure"/>
    <x v="5"/>
    <n v="107.6"/>
    <s v="April 18, 1986 (United States)"/>
    <x v="10"/>
    <n v="2300"/>
    <s v="Dick Clement"/>
    <s v="Dick Clement"/>
    <s v="Michael Caine"/>
    <s v="United Kingdom"/>
    <n v="0"/>
    <n v="1256862"/>
    <n v="3559162.1877323422"/>
    <n v="0"/>
    <n v="1168087.3605947958"/>
    <s v="HandMade Films"/>
    <n v="115"/>
  </r>
  <r>
    <s v="One Magic Christmas"/>
    <s v="G"/>
    <s v="Family"/>
    <x v="5"/>
    <n v="107.6"/>
    <s v="November 22, 1985 (United States)"/>
    <x v="16"/>
    <n v="3400"/>
    <s v="Phillip Borsos"/>
    <s v="Thomas Meehan"/>
    <s v="Mary Steenburgen"/>
    <s v="Canada"/>
    <n v="0"/>
    <n v="13677222"/>
    <n v="38730943.711895913"/>
    <n v="0"/>
    <n v="12711172.862453533"/>
    <s v="Walt Disney Pictures"/>
    <n v="89"/>
  </r>
  <r>
    <s v="Echo Park"/>
    <s v="R"/>
    <s v="Comedy"/>
    <x v="5"/>
    <n v="107.6"/>
    <s v="July 25, 1986 (United States)"/>
    <x v="1"/>
    <n v="610"/>
    <s v="Robert Dornhelm"/>
    <s v="Michael Ventura"/>
    <s v="Susan Dey"/>
    <s v="United States"/>
    <n v="0"/>
    <n v="0"/>
    <n v="0"/>
    <n v="0"/>
    <n v="0"/>
    <s v="Sascha-Verleih"/>
    <n v="88"/>
  </r>
  <r>
    <s v="O.C. and Stiggs"/>
    <s v="R"/>
    <s v="Comedy"/>
    <x v="5"/>
    <n v="107.6"/>
    <s v="1985 (United States)"/>
    <x v="20"/>
    <n v="1200"/>
    <s v="Robert Altman"/>
    <s v="Tod Carroll"/>
    <s v="Daniel Jenkins"/>
    <s v="United States"/>
    <n v="7000000"/>
    <n v="29815"/>
    <n v="84429.651486988849"/>
    <n v="0.42592857142857143"/>
    <n v="27709.107806691452"/>
    <s v="Metro-Goldwyn-Mayer (MGM)"/>
    <n v="109"/>
  </r>
  <r>
    <s v="The Good Father"/>
    <s v="R"/>
    <s v="Drama"/>
    <x v="5"/>
    <n v="107.6"/>
    <s v="February 11, 1987 (United States)"/>
    <x v="19"/>
    <n v="511"/>
    <s v="Mike Newell"/>
    <s v="Peter Prince"/>
    <s v="Anthony Hopkins"/>
    <s v="United Kingdom"/>
    <n v="0"/>
    <n v="421201"/>
    <n v="1192750.4154275092"/>
    <n v="0"/>
    <n v="391450.74349442386"/>
    <s v="Channel Four Films"/>
    <n v="90"/>
  </r>
  <r>
    <s v="Fever Pitch"/>
    <s v="R"/>
    <s v="Drama"/>
    <x v="5"/>
    <n v="107.6"/>
    <s v="November 22, 1985 (United States)"/>
    <x v="52"/>
    <n v="243"/>
    <s v="Richard Brooks"/>
    <s v="Richard Brooks"/>
    <s v="Ryan O'Neal"/>
    <s v="United States"/>
    <n v="7000000"/>
    <n v="618847"/>
    <n v="1752441.2723048327"/>
    <n v="8.8406714285714276"/>
    <n v="575136.61710037186"/>
    <s v="Metro-Goldwyn-Mayer (MGM)"/>
    <n v="96"/>
  </r>
  <r>
    <s v="The Doctor and the Devils"/>
    <s v="R"/>
    <s v="Crime"/>
    <x v="5"/>
    <n v="107.6"/>
    <s v="October 4, 1985 (United States)"/>
    <x v="10"/>
    <n v="1100"/>
    <s v="Freddie Francis"/>
    <s v="Dylan Thomas"/>
    <s v="Timothy Dalton"/>
    <s v="United Kingdom"/>
    <n v="0"/>
    <n v="147070"/>
    <n v="416470.52973977698"/>
    <n v="0"/>
    <n v="136682.156133829"/>
    <s v="Brooksfilms"/>
    <n v="93"/>
  </r>
  <r>
    <s v="Head Office"/>
    <s v="PG-13"/>
    <s v="Comedy"/>
    <x v="5"/>
    <n v="107.6"/>
    <s v="January 3, 1986 (United States)"/>
    <x v="20"/>
    <n v="1400"/>
    <s v="Ken Finkleman"/>
    <s v="Ken Finkleman"/>
    <s v="Judge Reinhold"/>
    <s v="United States"/>
    <n v="0"/>
    <n v="3393807"/>
    <n v="9610529.673791822"/>
    <n v="0"/>
    <n v="3154095.7249070639"/>
    <s v="Guber-Peters Company"/>
    <n v="90"/>
  </r>
  <r>
    <s v="Eleni"/>
    <s v="PG"/>
    <s v="Drama"/>
    <x v="5"/>
    <n v="107.6"/>
    <s v="December 21, 1985 (Japan)"/>
    <x v="9"/>
    <n v="1400"/>
    <s v="Peter Yates"/>
    <s v="Nicholas Gage"/>
    <s v="Kate Nelligan"/>
    <s v="United States"/>
    <n v="0"/>
    <n v="305102"/>
    <n v="863983.07992565061"/>
    <n v="0"/>
    <n v="283552.04460966546"/>
    <s v="CBS Entertainment Production"/>
    <n v="114"/>
  </r>
  <r>
    <s v="Dreamchild"/>
    <s v="PG"/>
    <s v="Biography"/>
    <x v="5"/>
    <n v="107.6"/>
    <s v="October 4, 1985 (United States)"/>
    <x v="8"/>
    <n v="1500"/>
    <s v="Gavin Millar"/>
    <s v="Dennis Potter"/>
    <s v="Coral Browne"/>
    <s v="United Kingdom"/>
    <n v="0"/>
    <n v="1215923"/>
    <n v="3443231.7667286247"/>
    <n v="0"/>
    <n v="1130039.962825279"/>
    <s v="PfH Ltd."/>
    <n v="94"/>
  </r>
  <r>
    <s v="Defense of the Realm"/>
    <s v="PG"/>
    <s v="Thriller"/>
    <x v="5"/>
    <n v="107.6"/>
    <s v="November 21, 1986 (United States)"/>
    <x v="16"/>
    <n v="2100"/>
    <s v="David Drury"/>
    <s v="Martin Stellman"/>
    <s v="Gabriel Byrne"/>
    <s v="United Kingdom"/>
    <n v="0"/>
    <n v="750000"/>
    <n v="2123838.2899628254"/>
    <n v="0"/>
    <n v="697026.02230483282"/>
    <s v="The Rank Organisation"/>
    <n v="96"/>
  </r>
  <r>
    <s v="Bad Medicine"/>
    <s v="PG-13"/>
    <s v="Comedy"/>
    <x v="5"/>
    <n v="107.6"/>
    <s v="November 22, 1985 (United States)"/>
    <x v="26"/>
    <n v="1200"/>
    <s v="Harvey Miller"/>
    <s v="Steven Horowitz"/>
    <s v="Steve Guttenberg"/>
    <s v="United States"/>
    <n v="0"/>
    <n v="2685453"/>
    <n v="7604623.8763940521"/>
    <n v="0"/>
    <n v="2495774.1635687738"/>
    <s v="Lantana Productions"/>
    <n v="98"/>
  </r>
  <r>
    <s v="Wetherby"/>
    <s v="R"/>
    <s v="Drama"/>
    <x v="5"/>
    <n v="107.6"/>
    <s v="July 19, 1985 (United States)"/>
    <x v="8"/>
    <n v="1400"/>
    <s v="David Hare"/>
    <s v="David Hare"/>
    <s v="Vanessa Redgrave"/>
    <s v="United Kingdom"/>
    <n v="0"/>
    <n v="1299985"/>
    <n v="3681277.2258364311"/>
    <n v="0"/>
    <n v="1208164.4981412641"/>
    <s v="Film Four International"/>
    <n v="102"/>
  </r>
  <r>
    <s v="Compromising Positions"/>
    <s v="R"/>
    <s v="Comedy"/>
    <x v="5"/>
    <n v="107.6"/>
    <s v="August 30, 1985 (United States)"/>
    <x v="23"/>
    <n v="953"/>
    <s v="Frank Perry"/>
    <s v="Susan Isaacs"/>
    <s v="Susan Sarandon"/>
    <s v="United States"/>
    <n v="0"/>
    <n v="12531831"/>
    <n v="35487443.361524165"/>
    <n v="0"/>
    <n v="11646683.085501861"/>
    <s v="Blackhawk Productions"/>
    <n v="99"/>
  </r>
  <r>
    <s v="Rainbow Brite and the Star Stealer"/>
    <s v="G"/>
    <s v="Animation"/>
    <x v="5"/>
    <n v="107.6"/>
    <s v="November 15, 1985 (United States)"/>
    <x v="15"/>
    <n v="1100"/>
    <s v="Bernard DeyriÃ¨s"/>
    <s v="Jean Chalopin"/>
    <s v="Bettina Bush"/>
    <s v="United States"/>
    <n v="0"/>
    <n v="4889971"/>
    <n v="13847343.52881041"/>
    <n v="0"/>
    <n v="4544582.7137546474"/>
    <s v="DIC Entertainment"/>
    <n v="85"/>
  </r>
  <r>
    <s v="Alamo Bay"/>
    <s v="R"/>
    <s v="Action"/>
    <x v="5"/>
    <n v="107.6"/>
    <s v="April 3, 1985 (United States)"/>
    <x v="22"/>
    <n v="1100"/>
    <s v="Louis Malle"/>
    <s v="Alice Arlen"/>
    <s v="Amy Madigan"/>
    <s v="United States"/>
    <n v="5000000"/>
    <n v="0"/>
    <n v="0"/>
    <n v="0"/>
    <n v="0"/>
    <s v="Delphi IV Productions"/>
    <n v="98"/>
  </r>
  <r>
    <s v="Three Men and a Cradle"/>
    <s v="PG-13"/>
    <s v="Comedy"/>
    <x v="5"/>
    <n v="107.6"/>
    <s v="April 25, 1986 (United States)"/>
    <x v="14"/>
    <n v="3400"/>
    <s v="Coline Serreau"/>
    <s v="Coline Serreau"/>
    <s v="Roland Giraud"/>
    <s v="France"/>
    <n v="0"/>
    <n v="2052466"/>
    <n v="5812141.1728624534"/>
    <n v="0"/>
    <n v="1907496.2825278812"/>
    <s v="Flach Film"/>
    <n v="106"/>
  </r>
  <r>
    <s v="In the Shadow of Kilimanjaro"/>
    <s v="R"/>
    <s v="Action"/>
    <x v="5"/>
    <n v="107.6"/>
    <s v="May 9, 1986 (United States)"/>
    <x v="27"/>
    <n v="386"/>
    <s v="Raju Patel"/>
    <s v="T. Michael Harry"/>
    <s v="John Rhys-Davies"/>
    <s v="United Kingdom"/>
    <n v="0"/>
    <n v="0"/>
    <n v="0"/>
    <n v="0"/>
    <n v="0"/>
    <s v="Film Corporation of Kenya"/>
    <n v="97"/>
  </r>
  <r>
    <s v="Rappin'"/>
    <s v="PG"/>
    <s v="Drama"/>
    <x v="5"/>
    <n v="107.6"/>
    <s v="May 10, 1985 (United States)"/>
    <x v="52"/>
    <n v="434"/>
    <s v="Joel Silberg"/>
    <s v="Adam Friedman"/>
    <s v="Mario Van Peebles"/>
    <s v="United States"/>
    <n v="2000000"/>
    <n v="2864844"/>
    <n v="8112620.5092936801"/>
    <n v="143.2422"/>
    <n v="2662494.423791822"/>
    <s v="Cannon Pictures"/>
    <n v="92"/>
  </r>
  <r>
    <s v="Bal na vodi"/>
    <s v="R"/>
    <s v="Drama"/>
    <x v="5"/>
    <n v="107.6"/>
    <s v="October 24, 1985 (Yugoslavia)"/>
    <x v="37"/>
    <n v="804"/>
    <s v="Jovan Acin"/>
    <s v="Jovan Acin"/>
    <s v="Gala Videnovic"/>
    <s v="Yugoslavia"/>
    <n v="0"/>
    <n v="0"/>
    <n v="0"/>
    <n v="0"/>
    <n v="0"/>
    <s v="CFS Avala Film"/>
    <n v="112"/>
  </r>
  <r>
    <s v="Certain Fury"/>
    <s v="R"/>
    <s v="Action"/>
    <x v="5"/>
    <n v="107.6"/>
    <s v="March 1, 1985 (United States)"/>
    <x v="33"/>
    <n v="487"/>
    <s v="Stephen Gyllenhaal"/>
    <s v="Michael Jacobs"/>
    <s v="Tatum O'Neal"/>
    <s v="United States"/>
    <n v="0"/>
    <n v="1381091"/>
    <n v="3910951.930297398"/>
    <n v="0"/>
    <n v="1283541.8215613384"/>
    <s v="Entertainment Events"/>
    <n v="87"/>
  </r>
  <r>
    <s v="Bliss"/>
    <s v="R"/>
    <s v="Comedy"/>
    <x v="5"/>
    <n v="107.6"/>
    <s v="February 21, 1986 (United States)"/>
    <x v="15"/>
    <n v="1300"/>
    <s v="Ray Lawrence"/>
    <s v="Ray Lawrence"/>
    <s v="Barry Otto"/>
    <s v="Australia"/>
    <n v="0"/>
    <n v="0"/>
    <n v="0"/>
    <n v="0"/>
    <n v="0"/>
    <s v="Window III Productions"/>
    <n v="112"/>
  </r>
  <r>
    <s v="Code Name: Emerald"/>
    <s v="PG"/>
    <s v="Action"/>
    <x v="5"/>
    <n v="107.6"/>
    <s v="September 27, 1985 (United States)"/>
    <x v="23"/>
    <n v="934"/>
    <s v="Jonathan Sanger"/>
    <s v="Ronald Bass"/>
    <s v="Ed Harris"/>
    <s v="United States"/>
    <n v="0"/>
    <n v="561548"/>
    <n v="1590182.8587360594"/>
    <n v="0"/>
    <n v="521884.75836431235"/>
    <s v="Metro-Goldwyn-Mayer (MGM)"/>
    <n v="95"/>
  </r>
  <r>
    <s v="Colonel Redl"/>
    <s v="R"/>
    <s v="Biography"/>
    <x v="5"/>
    <n v="107.6"/>
    <s v="October 4, 1985 (United States)"/>
    <x v="24"/>
    <n v="2800"/>
    <s v="IstvÃ¡n SzabÃ³"/>
    <s v="IstvÃ¡n SzabÃ³"/>
    <s v="Klaus Maria Brandauer"/>
    <s v="Yugoslavia"/>
    <n v="0"/>
    <n v="2357"/>
    <n v="6674.5157992565055"/>
    <n v="0"/>
    <n v="2190.5204460966547"/>
    <s v="Manfred Durniok Filmproduktion"/>
    <n v="144"/>
  </r>
  <r>
    <s v="Thunder Run"/>
    <s v="PG-13"/>
    <s v="Action"/>
    <x v="5"/>
    <n v="107.6"/>
    <s v="May 30, 1986 (United States)"/>
    <x v="18"/>
    <n v="301"/>
    <s v="Gary Hudson"/>
    <s v="Charles Davis"/>
    <s v="Forrest Tucker"/>
    <s v="United States"/>
    <n v="0"/>
    <n v="0"/>
    <n v="0"/>
    <n v="0"/>
    <n v="0"/>
    <s v="Lynn-Davis Productions"/>
    <n v="90"/>
  </r>
  <r>
    <s v="Marie"/>
    <s v="PG-13"/>
    <s v="Biography"/>
    <x v="5"/>
    <n v="107.6"/>
    <s v="September 27, 1985 (United States)"/>
    <x v="17"/>
    <n v="861"/>
    <s v="Roger Donaldson"/>
    <s v="Peter Maas"/>
    <s v="Sissy Spacek"/>
    <s v="United States"/>
    <n v="0"/>
    <n v="2507995"/>
    <n v="7102101.0827137548"/>
    <n v="0"/>
    <n v="2330850.371747212"/>
    <s v="Dino De Laurentiis Company"/>
    <n v="112"/>
  </r>
  <r>
    <s v="Movers &amp; Shakers"/>
    <s v="PG"/>
    <s v="Comedy"/>
    <x v="5"/>
    <n v="107.6"/>
    <s v="March 31, 1988 (Italy)"/>
    <x v="29"/>
    <n v="468"/>
    <s v="William Asher"/>
    <s v="Charles Grodin"/>
    <s v="Walter Matthau"/>
    <s v="United States"/>
    <n v="0"/>
    <n v="372438"/>
    <n v="1054664.1133828997"/>
    <n v="0"/>
    <n v="346131.97026022308"/>
    <s v="Asher-Grodin Productions"/>
    <n v="80"/>
  </r>
  <r>
    <s v="La Cage aux Folles 3: The Wedding"/>
    <s v="PG-13"/>
    <s v="Comedy"/>
    <x v="5"/>
    <n v="107.6"/>
    <s v="February 14, 1986 (United States)"/>
    <x v="32"/>
    <n v="760"/>
    <s v="Georges Lautner"/>
    <s v="Philippe Nicaud"/>
    <s v="Michel Serrault"/>
    <s v="France"/>
    <n v="0"/>
    <n v="345280"/>
    <n v="977758.51301115239"/>
    <n v="0"/>
    <n v="320892.19330855022"/>
    <s v="Columbia Films"/>
    <n v="87"/>
  </r>
  <r>
    <s v="James Joyce's Women"/>
    <s v="R"/>
    <s v="Drama"/>
    <x v="5"/>
    <n v="107.6"/>
    <s v="September 13, 1985 (United States)"/>
    <x v="10"/>
    <n v="122"/>
    <s v="Michael Pearce"/>
    <s v="Fionnula Flanagan"/>
    <s v="Fionnula Flanagan"/>
    <s v="Ireland"/>
    <n v="0"/>
    <n v="0"/>
    <n v="0"/>
    <n v="0"/>
    <n v="0"/>
    <s v="The Rejoycing Company"/>
    <n v="88"/>
  </r>
  <r>
    <s v="Turtle Diary"/>
    <s v="PG"/>
    <s v="Comedy"/>
    <x v="5"/>
    <n v="107.6"/>
    <s v="February 14, 1986 (United States)"/>
    <x v="15"/>
    <n v="726"/>
    <s v="John Irvin"/>
    <s v="Russell Hoban"/>
    <s v="Glenda Jackson"/>
    <s v="United Kingdom"/>
    <n v="0"/>
    <n v="2156772"/>
    <n v="6107513.2750929371"/>
    <n v="0"/>
    <n v="2004434.9442379186"/>
    <s v="Britannic"/>
    <n v="97"/>
  </r>
  <r>
    <s v="Maccheroni"/>
    <s v="PG"/>
    <s v="Comedy"/>
    <x v="5"/>
    <n v="107.6"/>
    <s v="October 24, 1985 (Italy)"/>
    <x v="5"/>
    <n v="701"/>
    <s v="Ettore Scola"/>
    <s v="Ruggero Maccari"/>
    <s v="Jack Lemmon"/>
    <s v="Italy"/>
    <n v="0"/>
    <n v="0"/>
    <n v="0"/>
    <n v="0"/>
    <n v="0"/>
    <s v="Filmauro"/>
    <n v="104"/>
  </r>
  <r>
    <s v="My Man Adam"/>
    <s v="R"/>
    <s v="Comedy"/>
    <x v="5"/>
    <n v="107.6"/>
    <s v="October 25, 1985 (United States)"/>
    <x v="11"/>
    <n v="128"/>
    <s v="Roger L. Simon"/>
    <s v="RenÃ©e Missel"/>
    <s v="Raphael Sbarge"/>
    <s v="United States"/>
    <n v="0"/>
    <n v="0"/>
    <n v="0"/>
    <n v="0"/>
    <n v="0"/>
    <s v="The Mount Company (II)"/>
    <n v="83"/>
  </r>
  <r>
    <s v="Sudden Death"/>
    <s v="R"/>
    <s v="Action"/>
    <x v="5"/>
    <n v="107.6"/>
    <s v="September 13, 1985 (United States)"/>
    <x v="25"/>
    <n v="134"/>
    <s v="Sig Shore"/>
    <s v="Sig Shore"/>
    <s v="Denise Coward"/>
    <s v="United States"/>
    <n v="0"/>
    <n v="0"/>
    <n v="0"/>
    <n v="0"/>
    <n v="0"/>
    <s v="Lodestar Productions"/>
    <n v="90"/>
  </r>
  <r>
    <s v="One Woman or Two"/>
    <s v="PG-13"/>
    <s v="Comedy"/>
    <x v="5"/>
    <n v="107.6"/>
    <s v="February 20, 1987 (United States)"/>
    <x v="27"/>
    <n v="351"/>
    <s v="Daniel Vigne"/>
    <s v="Ã‰lisabeth Rappeneau"/>
    <s v="GÃ©rard Depardieu"/>
    <s v="France"/>
    <n v="0"/>
    <n v="0"/>
    <n v="0"/>
    <n v="0"/>
    <n v="0"/>
    <s v="Hachette PremiÃ¨re"/>
    <n v="97"/>
  </r>
  <r>
    <s v="Joshua Then and Now"/>
    <s v="R"/>
    <s v="Comedy"/>
    <x v="5"/>
    <n v="107.6"/>
    <s v="September 20, 1985 (United States)"/>
    <x v="14"/>
    <n v="545"/>
    <s v="Ted Kotcheff"/>
    <s v="Mordecai Richler"/>
    <s v="James Woods"/>
    <s v="Canada"/>
    <n v="0"/>
    <n v="542420"/>
    <n v="1536016.4869888476"/>
    <n v="0"/>
    <n v="504107.80669144989"/>
    <s v="Films RSL"/>
    <n v="119"/>
  </r>
  <r>
    <s v="On the Edge"/>
    <s v="PG-13"/>
    <s v="Drama"/>
    <x v="5"/>
    <n v="107.6"/>
    <s v="May 2, 1986 (United States)"/>
    <x v="8"/>
    <n v="214"/>
    <s v="Rob Nilsson"/>
    <s v="Roy Kissin"/>
    <s v="Bruce Dern"/>
    <s v="United States"/>
    <n v="0"/>
    <n v="0"/>
    <n v="0"/>
    <n v="0"/>
    <n v="0"/>
    <s v="Alliance Communications Corporation"/>
    <n v="95"/>
  </r>
  <r>
    <s v="The Girl in the Picture"/>
    <s v="PG-13"/>
    <s v="Comedy"/>
    <x v="5"/>
    <n v="107.6"/>
    <s v="July 5, 1985 (United Kingdom)"/>
    <x v="21"/>
    <n v="155"/>
    <s v="Cary Parker"/>
    <s v="Cary Parker"/>
    <s v="John Gordon Sinclair"/>
    <s v="United Kingdom"/>
    <n v="0"/>
    <n v="202428"/>
    <n v="573232.44981412636"/>
    <n v="0"/>
    <n v="188130.1115241636"/>
    <s v="Antonine Films"/>
    <n v="84"/>
  </r>
  <r>
    <s v="Here Come the Littles"/>
    <s v="G"/>
    <s v="Animation"/>
    <x v="5"/>
    <n v="107.6"/>
    <s v="May 24, 1985 (United States)"/>
    <x v="15"/>
    <n v="207"/>
    <s v="Bernard DeyriÃ¨s"/>
    <s v="Heywood Kling"/>
    <s v="Jimmy Keegan"/>
    <s v="United States"/>
    <n v="0"/>
    <n v="6565359"/>
    <n v="18591681.108736061"/>
    <n v="0"/>
    <n v="6101634.7583643133"/>
    <s v="ABC Entertainment"/>
    <n v="72"/>
  </r>
  <r>
    <s v="Came a Hot Friday"/>
    <s v="PG"/>
    <s v="Adventure"/>
    <x v="5"/>
    <n v="107.6"/>
    <s v="October 4, 1985 (United States)"/>
    <x v="14"/>
    <n v="192"/>
    <s v="Ian Mune"/>
    <s v="Ronald Hugh Morrieson"/>
    <s v="Peter Bland"/>
    <s v="New Zealand"/>
    <n v="0"/>
    <n v="0"/>
    <n v="0"/>
    <n v="0"/>
    <n v="0"/>
    <s v="Mirage Films"/>
    <n v="101"/>
  </r>
  <r>
    <s v="Wuthering Heights"/>
    <s v="Not Rated"/>
    <s v="Drama"/>
    <x v="5"/>
    <n v="107.6"/>
    <s v="October 9, 1985 (France)"/>
    <x v="16"/>
    <n v="339"/>
    <s v="Jacques Rivette"/>
    <s v="Pascal Bonitzer"/>
    <s v="Fabienne Babe"/>
    <s v="France"/>
    <n v="0"/>
    <n v="0"/>
    <n v="0"/>
    <n v="0"/>
    <n v="0"/>
    <s v="La Cecilia"/>
    <n v="130"/>
  </r>
  <r>
    <s v="The Frog Prince"/>
    <s v="PG"/>
    <s v="Comedy"/>
    <x v="5"/>
    <n v="107.6"/>
    <s v="February 21, 1986 (United States)"/>
    <x v="14"/>
    <n v="91"/>
    <s v="Brian Gilbert"/>
    <s v="Brian Gilbert"/>
    <s v="Jane Snowden"/>
    <s v="United Kingdom"/>
    <n v="0"/>
    <n v="0"/>
    <n v="0"/>
    <n v="0"/>
    <n v="0"/>
    <s v="Enigma Productions"/>
    <n v="90"/>
  </r>
  <r>
    <s v="Lune de miel"/>
    <s v="R"/>
    <s v="Thriller"/>
    <x v="5"/>
    <n v="107.6"/>
    <s v="November 20, 1985 (France)"/>
    <x v="26"/>
    <n v="100"/>
    <s v="Patrick Jamain"/>
    <s v="Robert Geoffrion"/>
    <s v="Nathalie Baye"/>
    <s v="France"/>
    <n v="0"/>
    <n v="0"/>
    <n v="0"/>
    <n v="0"/>
    <n v="0"/>
    <s v="Malofilm"/>
    <n v="98"/>
  </r>
  <r>
    <s v="Tea in the Harem"/>
    <s v="N/A"/>
    <s v="Drama"/>
    <x v="5"/>
    <n v="107.6"/>
    <s v="June 6, 1986 (United States)"/>
    <x v="15"/>
    <n v="397"/>
    <s v="Mehdi Charef"/>
    <s v="Mehdi Charef"/>
    <s v="Kader Boukhanef"/>
    <s v="France"/>
    <n v="0"/>
    <n v="0"/>
    <n v="0"/>
    <n v="0"/>
    <n v="0"/>
    <s v="Centre national du cinÃ©ma et de l'image animÃ©e (CNC)"/>
    <n v="110"/>
  </r>
  <r>
    <s v="Mr. Love"/>
    <s v="PG-13"/>
    <s v="Comedy"/>
    <x v="5"/>
    <n v="107.6"/>
    <s v="April 25, 1986 (United States)"/>
    <x v="5"/>
    <n v="166"/>
    <s v="Roy Battersby"/>
    <s v="Kenneth Eastaugh"/>
    <s v="Barry Jackson"/>
    <s v="United Kingdom"/>
    <n v="0"/>
    <n v="0"/>
    <n v="0"/>
    <n v="0"/>
    <n v="0"/>
    <s v="Enigma Productions"/>
    <n v="91"/>
  </r>
  <r>
    <s v="Death of an Angel"/>
    <s v="PG"/>
    <s v="Drama"/>
    <x v="5"/>
    <n v="107.6"/>
    <s v="March 7, 1986 (United States)"/>
    <x v="20"/>
    <n v="51"/>
    <s v="Petru Popescu"/>
    <s v="Petru Popescu"/>
    <s v="Bonnie Bedelia"/>
    <s v="United States"/>
    <n v="0"/>
    <n v="0"/>
    <n v="0"/>
    <n v="0"/>
    <n v="0"/>
    <s v="Angeles"/>
    <n v="91"/>
  </r>
  <r>
    <s v="Sincerely Charlotte"/>
    <s v="N/A"/>
    <s v="Drama"/>
    <x v="5"/>
    <n v="107.6"/>
    <s v="July 18, 1986 (United States)"/>
    <x v="41"/>
    <n v="139"/>
    <s v="Caroline Huppert"/>
    <s v="Caroline Huppert"/>
    <s v="Isabelle Huppert"/>
    <s v="France"/>
    <n v="0"/>
    <n v="0"/>
    <n v="0"/>
    <n v="0"/>
    <n v="0"/>
    <s v="Les Films de la Tour"/>
    <n v="88"/>
  </r>
  <r>
    <s v="Top Gun"/>
    <s v="PG"/>
    <s v="Action"/>
    <x v="6"/>
    <n v="109.6"/>
    <s v="May 16, 1986 (United States)"/>
    <x v="15"/>
    <n v="306000"/>
    <s v="Tony Scott"/>
    <s v="Jim Cash"/>
    <s v="Tom Cruise"/>
    <s v="United States"/>
    <n v="15000000"/>
    <n v="357288178"/>
    <n v="993300253.98357677"/>
    <n v="2381.9211866666665"/>
    <n v="325992863.13868618"/>
    <s v="Paramount Pictures"/>
    <n v="110"/>
  </r>
  <r>
    <s v="Aliens"/>
    <s v="R"/>
    <s v="Action"/>
    <x v="6"/>
    <n v="109.6"/>
    <s v="July 18, 1986 (United States)"/>
    <x v="28"/>
    <n v="668000"/>
    <s v="James Cameron"/>
    <s v="James Cameron"/>
    <s v="Sigourney Weaver"/>
    <s v="United Kingdom"/>
    <n v="18500000"/>
    <n v="131060248"/>
    <n v="364361839.10218984"/>
    <n v="708.43377297297297"/>
    <n v="119580518.2481752"/>
    <s v="Twentieth Century Fox"/>
    <n v="137"/>
  </r>
  <r>
    <s v="Stand by Me"/>
    <s v="R"/>
    <s v="Adventure"/>
    <x v="6"/>
    <n v="109.6"/>
    <s v="August 22, 1986 (United States)"/>
    <x v="31"/>
    <n v="374000"/>
    <s v="Rob Reiner"/>
    <s v="Stephen King"/>
    <s v="Wil Wheaton"/>
    <s v="United States"/>
    <n v="8000000"/>
    <n v="52287414"/>
    <n v="145364735.81934309"/>
    <n v="653.59267499999999"/>
    <n v="47707494.525547452"/>
    <s v="Columbia Pictures"/>
    <n v="89"/>
  </r>
  <r>
    <s v="Ferris Bueller's Day Off"/>
    <s v="PG-13"/>
    <s v="Comedy"/>
    <x v="6"/>
    <n v="109.6"/>
    <s v="June 11, 1986 (United States)"/>
    <x v="40"/>
    <n v="330000"/>
    <s v="John Hughes"/>
    <s v="John Hughes"/>
    <s v="Matthew Broderick"/>
    <s v="United States"/>
    <n v="6000000"/>
    <n v="70720215"/>
    <n v="196609940.7892336"/>
    <n v="1178.6702500000001"/>
    <n v="64525743.613138691"/>
    <s v="Paramount Pictures"/>
    <n v="103"/>
  </r>
  <r>
    <s v="Crocodile Dundee"/>
    <s v="PG-13"/>
    <s v="Action"/>
    <x v="6"/>
    <n v="109.6"/>
    <s v="September 26, 1986 (United States)"/>
    <x v="14"/>
    <n v="96000"/>
    <s v="Peter Faiman"/>
    <s v="Paul Hogan"/>
    <s v="Paul Hogan"/>
    <s v="Australia"/>
    <n v="8800000"/>
    <n v="328203506"/>
    <n v="912441681.37043798"/>
    <n v="3729.5852954545453"/>
    <n v="299455753.64963508"/>
    <s v="Rimfire Films"/>
    <n v="97"/>
  </r>
  <r>
    <s v="Labyrinth"/>
    <s v="PG"/>
    <s v="Adventure"/>
    <x v="6"/>
    <n v="109.6"/>
    <s v="June 27, 1986 (United States)"/>
    <x v="34"/>
    <n v="127000"/>
    <s v="Jim Henson"/>
    <s v="Dennis Lee"/>
    <s v="David Bowie"/>
    <s v="United Kingdom"/>
    <n v="25000000"/>
    <n v="13915874"/>
    <n v="38687653.355839416"/>
    <n v="55.663496000000002"/>
    <n v="12696965.328467155"/>
    <s v="Henson Associates (HA)"/>
    <n v="101"/>
  </r>
  <r>
    <s v="Highlander"/>
    <s v="R"/>
    <s v="Action"/>
    <x v="6"/>
    <n v="109.6"/>
    <s v="March 7, 1986 (United States)"/>
    <x v="12"/>
    <n v="127000"/>
    <s v="Russell Mulcahy"/>
    <s v="Gregory Widen"/>
    <s v="Christopher Lambert"/>
    <s v="United Kingdom"/>
    <n v="16000000"/>
    <n v="5900712"/>
    <n v="16404625.423357666"/>
    <n v="36.879450000000006"/>
    <n v="5383861.3138686139"/>
    <s v="Thorn EMI Screen Entertainment"/>
    <n v="116"/>
  </r>
  <r>
    <s v="Big Trouble in Little China"/>
    <s v="PG-13"/>
    <s v="Action"/>
    <x v="6"/>
    <n v="109.6"/>
    <s v="July 2, 1986 (United States)"/>
    <x v="4"/>
    <n v="128000"/>
    <s v="John Carpenter"/>
    <s v="Gary Goldman"/>
    <s v="Kurt Russell"/>
    <s v="United States"/>
    <n v="25000000"/>
    <n v="11100577"/>
    <n v="30860819.451642338"/>
    <n v="44.402308000000005"/>
    <n v="10128263.686131388"/>
    <s v="Twentieth Century Fox"/>
    <n v="99"/>
  </r>
  <r>
    <s v="Pretty in Pink"/>
    <s v="PG-13"/>
    <s v="Comedy"/>
    <x v="6"/>
    <n v="109.6"/>
    <s v="February 28, 1986 (United States)"/>
    <x v="8"/>
    <n v="76000"/>
    <s v="Howard Deutch"/>
    <s v="John Hughes"/>
    <s v="Molly Ringwald"/>
    <s v="United States"/>
    <n v="9000000"/>
    <n v="40479480"/>
    <n v="112537386.45985402"/>
    <n v="449.77199999999999"/>
    <n v="36933832.116788328"/>
    <s v="Paramount Pictures"/>
    <n v="97"/>
  </r>
  <r>
    <s v="Platoon"/>
    <s v="R"/>
    <s v="Drama"/>
    <x v="6"/>
    <n v="109.6"/>
    <s v="February 6, 1987 (United States)"/>
    <x v="31"/>
    <n v="389000"/>
    <s v="Oliver Stone"/>
    <s v="Oliver Stone"/>
    <s v="Charlie Sheen"/>
    <s v="United States"/>
    <n v="6000000"/>
    <n v="138545632"/>
    <n v="385172026.18978107"/>
    <n v="2309.0938666666666"/>
    <n v="126410248.17518249"/>
    <s v="Hemdale"/>
    <n v="120"/>
  </r>
  <r>
    <s v="Blue Velvet"/>
    <s v="R"/>
    <s v="Drama"/>
    <x v="6"/>
    <n v="109.6"/>
    <s v="October 23, 1986 (Italy)"/>
    <x v="3"/>
    <n v="186000"/>
    <s v="David Lynch"/>
    <s v="David Lynch"/>
    <s v="Isabella Rossellini"/>
    <s v="United States"/>
    <n v="6000000"/>
    <n v="8618766"/>
    <n v="23961113.14051095"/>
    <n v="143.64609999999999"/>
    <n v="7863837.5912408773"/>
    <s v="De Laurentiis Entertainment Group (DEG)"/>
    <n v="120"/>
  </r>
  <r>
    <s v="Manhunter"/>
    <s v="R"/>
    <s v="Crime"/>
    <x v="6"/>
    <n v="109.6"/>
    <s v="August 15, 1986 (United States)"/>
    <x v="13"/>
    <n v="68000"/>
    <s v="Michael Mann"/>
    <s v="Thomas Harris"/>
    <s v="William Petersen"/>
    <s v="United States"/>
    <n v="15000000"/>
    <n v="8621783"/>
    <n v="23969500.730839416"/>
    <n v="57.478553333333338"/>
    <n v="7866590.3284671539"/>
    <s v="De Laurentiis Entertainment Group (DEG)"/>
    <n v="120"/>
  </r>
  <r>
    <s v="Howard the Duck"/>
    <s v="PG"/>
    <s v="Action"/>
    <x v="6"/>
    <n v="109.6"/>
    <s v="August 1, 1986 (United States)"/>
    <x v="32"/>
    <n v="44000"/>
    <s v="Willard Huyck"/>
    <s v="Steve Gerber"/>
    <s v="Lea Thompson"/>
    <s v="United States"/>
    <n v="37000000"/>
    <n v="37962774"/>
    <n v="105540668.22810219"/>
    <n v="102.60209189189189"/>
    <n v="34637567.518248178"/>
    <s v="Universal Pictures"/>
    <n v="110"/>
  </r>
  <r>
    <s v="The Fly"/>
    <s v="R"/>
    <s v="Drama"/>
    <x v="6"/>
    <n v="109.6"/>
    <s v="August 15, 1986 (United States)"/>
    <x v="37"/>
    <n v="165000"/>
    <s v="David Cronenberg"/>
    <s v="George Langelaan"/>
    <s v="Jeff Goldblum"/>
    <s v="United States"/>
    <n v="15000000"/>
    <n v="60629159"/>
    <n v="168555700.2490876"/>
    <n v="404.19439333333332"/>
    <n v="55318575.729927011"/>
    <s v="SLM Production Group"/>
    <n v="96"/>
  </r>
  <r>
    <s v="Little Shop of Horrors"/>
    <s v="PG-13"/>
    <s v="Comedy"/>
    <x v="6"/>
    <n v="109.6"/>
    <s v="December 19, 1986 (United States)"/>
    <x v="9"/>
    <n v="68000"/>
    <s v="Frank Oz"/>
    <s v="Howard Ashman"/>
    <s v="Rick Moranis"/>
    <s v="United States"/>
    <n v="25000000"/>
    <n v="38983045"/>
    <n v="108377133.31660585"/>
    <n v="155.93217999999999"/>
    <n v="35568471.71532847"/>
    <s v="The Geffen Company"/>
    <n v="94"/>
  </r>
  <r>
    <s v="The Mosquito Coast"/>
    <s v="PG"/>
    <s v="Adventure"/>
    <x v="6"/>
    <n v="109.6"/>
    <s v="November 26, 1986 (United States)"/>
    <x v="14"/>
    <n v="28000"/>
    <s v="Peter Weir"/>
    <s v="Paul Theroux"/>
    <s v="Harrison Ford"/>
    <s v="United States"/>
    <n v="25000000"/>
    <n v="14302779"/>
    <n v="39763291.617700733"/>
    <n v="57.211115999999997"/>
    <n v="13049980.839416061"/>
    <s v="The Saul Zaentz Company"/>
    <n v="117"/>
  </r>
  <r>
    <s v="The Karate Kid Part II"/>
    <s v="PG"/>
    <s v="Action"/>
    <x v="6"/>
    <n v="109.6"/>
    <s v="June 20, 1986 (United States)"/>
    <x v="10"/>
    <n v="82000"/>
    <s v="John G. Avildsen"/>
    <s v="Robert Mark Kamen"/>
    <s v="Pat Morita"/>
    <s v="United States"/>
    <n v="0"/>
    <n v="115103979"/>
    <n v="320001664.24543798"/>
    <n v="0"/>
    <n v="105021878.64963505"/>
    <s v="Columbia Pictures"/>
    <n v="113"/>
  </r>
  <r>
    <s v="River's Edge"/>
    <s v="R"/>
    <s v="Crime"/>
    <x v="6"/>
    <n v="109.6"/>
    <s v="May 8, 1987 (United States)"/>
    <x v="9"/>
    <n v="17000"/>
    <s v="Tim Hunter"/>
    <s v="Neal Jimenez"/>
    <s v="Crispin Glover"/>
    <s v="United States"/>
    <n v="1900000"/>
    <n v="4600000"/>
    <n v="12788503.649635037"/>
    <n v="242.10526315789474"/>
    <n v="4197080.2919708034"/>
    <s v="Hemdale"/>
    <n v="99"/>
  </r>
  <r>
    <s v="9Â½ Weeks"/>
    <s v="R"/>
    <s v="Drama"/>
    <x v="6"/>
    <n v="109.6"/>
    <s v="February 21, 1986 (United States)"/>
    <x v="22"/>
    <n v="39000"/>
    <s v="Adrian Lyne"/>
    <s v="Elizabeth McNeill"/>
    <s v="Mickey Rourke"/>
    <s v="United States"/>
    <n v="17000000"/>
    <n v="6735922"/>
    <n v="18726600.669708032"/>
    <n v="39.623070588235294"/>
    <n v="6145914.2335766433"/>
    <s v="Producers Sales Organization (PSO)"/>
    <n v="117"/>
  </r>
  <r>
    <s v="The Golden Child"/>
    <s v="PG-13"/>
    <s v="Action"/>
    <x v="6"/>
    <n v="109.6"/>
    <s v="December 12, 1986 (United States)"/>
    <x v="22"/>
    <n v="53000"/>
    <s v="Michael Ritchie"/>
    <s v="Dennis Feldman"/>
    <s v="Eddie Murphy"/>
    <s v="United States"/>
    <n v="25000000"/>
    <n v="79817937"/>
    <n v="221902604.05018249"/>
    <n v="319.271748"/>
    <n v="72826584.854014605"/>
    <s v="Paramount Pictures"/>
    <n v="94"/>
  </r>
  <r>
    <s v="Star Trek IV: The Voyage Home"/>
    <s v="PG"/>
    <s v="Action"/>
    <x v="6"/>
    <n v="109.6"/>
    <s v="November 26, 1986 (United States)"/>
    <x v="4"/>
    <n v="81000"/>
    <s v="Leonard Nimoy"/>
    <s v="Gene Roddenberry"/>
    <s v="William Shatner"/>
    <s v="United States"/>
    <n v="25000000"/>
    <n v="109713132"/>
    <n v="305014519.34671533"/>
    <n v="438.85252799999995"/>
    <n v="100103222.62773724"/>
    <s v="Paramount Pictures"/>
    <n v="119"/>
  </r>
  <r>
    <s v="Short Circuit"/>
    <s v="PG"/>
    <s v="Comedy"/>
    <x v="6"/>
    <n v="109.6"/>
    <s v="May 9, 1986 (United States)"/>
    <x v="17"/>
    <n v="58000"/>
    <s v="John Badham"/>
    <s v="S.S. Wilson"/>
    <s v="Ally Sheedy"/>
    <s v="United States"/>
    <n v="15000000"/>
    <n v="40697761"/>
    <n v="113144231.53923358"/>
    <n v="271.31840666666665"/>
    <n v="37132993.613138691"/>
    <s v="TriStar Pictures"/>
    <n v="98"/>
  </r>
  <r>
    <s v="The Delta Force"/>
    <s v="R"/>
    <s v="Action"/>
    <x v="6"/>
    <n v="109.6"/>
    <s v="February 14, 1986 (United States)"/>
    <x v="41"/>
    <n v="19000"/>
    <s v="Menahem Golan"/>
    <s v="James Bruner"/>
    <s v="Chuck Norris"/>
    <s v="United States"/>
    <n v="12000000"/>
    <n v="17768900"/>
    <n v="49399487.500000007"/>
    <n v="148.07416666666666"/>
    <n v="16212500.000000002"/>
    <s v="Golan-Globus Productions"/>
    <n v="125"/>
  </r>
  <r>
    <s v="The Name of the Rose"/>
    <s v="R"/>
    <s v="Crime"/>
    <x v="6"/>
    <n v="109.6"/>
    <s v="September 24, 1986 (United States)"/>
    <x v="3"/>
    <n v="104000"/>
    <s v="Jean-Jacques Annaud"/>
    <s v="Umberto Eco"/>
    <s v="Sean Connery"/>
    <s v="West Germany"/>
    <n v="0"/>
    <n v="7153487"/>
    <n v="19887477.088503651"/>
    <n v="0"/>
    <n v="6526904.1970802927"/>
    <s v="Constantin Film"/>
    <n v="130"/>
  </r>
  <r>
    <s v="The Wraith"/>
    <s v="PG-13"/>
    <s v="Action"/>
    <x v="6"/>
    <n v="109.6"/>
    <s v="November 21, 1986 (United States)"/>
    <x v="22"/>
    <n v="15000"/>
    <s v="Mike Marvin"/>
    <s v="Mike Marvin"/>
    <s v="Charlie Sheen"/>
    <s v="United States"/>
    <n v="2700000"/>
    <n v="3500000"/>
    <n v="9730383.2116788328"/>
    <n v="129.62962962962962"/>
    <n v="3193430.656934307"/>
    <s v="New Century Entertainment Corporation"/>
    <n v="93"/>
  </r>
  <r>
    <s v="The Color of Money"/>
    <s v="R"/>
    <s v="Drama"/>
    <x v="6"/>
    <n v="109.6"/>
    <s v="October 17, 1986 (United States)"/>
    <x v="9"/>
    <n v="77000"/>
    <s v="Martin Scorsese"/>
    <s v="Walter Tevis"/>
    <s v="Paul Newman"/>
    <s v="United States"/>
    <n v="13800000"/>
    <n v="52293982"/>
    <n v="145382995.57846716"/>
    <n v="378.94189855072466"/>
    <n v="47713487.226277381"/>
    <s v="Touchstone Pictures"/>
    <n v="119"/>
  </r>
  <r>
    <s v="Hoosiers"/>
    <s v="PG"/>
    <s v="Drama"/>
    <x v="6"/>
    <n v="109.6"/>
    <s v="February 27, 1987 (United States)"/>
    <x v="24"/>
    <n v="44000"/>
    <s v="David Anspaugh"/>
    <s v="Angelo Pizzo"/>
    <s v="Gene Hackman"/>
    <s v="United Kingdom"/>
    <n v="6000000"/>
    <n v="28607524"/>
    <n v="79532048.93065694"/>
    <n v="476.7920666666667"/>
    <n v="26101755.474452559"/>
    <s v="Cinema '84"/>
    <n v="114"/>
  </r>
  <r>
    <s v="Heartbreak Ridge"/>
    <s v="R"/>
    <s v="Drama"/>
    <x v="6"/>
    <n v="109.6"/>
    <s v="December 5, 1986 (United States)"/>
    <x v="15"/>
    <n v="41000"/>
    <s v="Clint Eastwood"/>
    <s v="James Carabatsos"/>
    <s v="Clint Eastwood"/>
    <s v="United States"/>
    <n v="15000000"/>
    <n v="42724017"/>
    <n v="118777445.0720803"/>
    <n v="284.82677999999999"/>
    <n v="38981767.335766427"/>
    <s v="Jay Weston Productions"/>
    <n v="130"/>
  </r>
  <r>
    <s v="Flight of the Navigator"/>
    <s v="PG"/>
    <s v="Adventure"/>
    <x v="6"/>
    <n v="109.6"/>
    <s v="August 1, 1986 (United States)"/>
    <x v="15"/>
    <n v="45000"/>
    <s v="Randal Kleiser"/>
    <s v="Mark H. Baker"/>
    <s v="Joey Cramer"/>
    <s v="United States"/>
    <n v="9000000"/>
    <n v="18564613"/>
    <n v="51611656.761861317"/>
    <n v="206.27347777777777"/>
    <n v="16938515.510948908"/>
    <s v="Walt Disney Pictures"/>
    <n v="90"/>
  </r>
  <r>
    <s v="Cobra"/>
    <s v="R"/>
    <s v="Action"/>
    <x v="6"/>
    <n v="109.6"/>
    <s v="May 23, 1986 (United States)"/>
    <x v="1"/>
    <n v="69000"/>
    <s v="George P. Cosmatos"/>
    <s v="Paula Gosling"/>
    <s v="Sylvester Stallone"/>
    <s v="United States"/>
    <n v="25000000"/>
    <n v="49042224"/>
    <n v="136342752.30656937"/>
    <n v="196.16889600000002"/>
    <n v="44746554.744525552"/>
    <s v="Warner Bros."/>
    <n v="87"/>
  </r>
  <r>
    <s v="Peggy Sue Got Married"/>
    <s v="PG-13"/>
    <s v="Comedy"/>
    <x v="6"/>
    <n v="109.6"/>
    <s v="October 10, 1986 (United States)"/>
    <x v="5"/>
    <n v="34000"/>
    <s v="Francis Ford Coppola"/>
    <s v="Jerry Leichtling"/>
    <s v="Kathleen Turner"/>
    <s v="United States"/>
    <n v="18000000"/>
    <n v="41488348"/>
    <n v="115342149.95985402"/>
    <n v="230.49082222222222"/>
    <n v="37854332.116788328"/>
    <s v="TriStar Pictures"/>
    <n v="103"/>
  </r>
  <r>
    <s v="The Mission"/>
    <s v="PG"/>
    <s v="Adventure"/>
    <x v="6"/>
    <n v="109.6"/>
    <s v="October 31, 1986 (United States)"/>
    <x v="34"/>
    <n v="57000"/>
    <s v="Roland JoffÃ©"/>
    <s v="Robert Bolt"/>
    <s v="Robert De Niro"/>
    <s v="United Kingdom"/>
    <n v="24500000"/>
    <n v="17502499"/>
    <n v="48658863.552007303"/>
    <n v="71.438771428571428"/>
    <n v="15969433.394160585"/>
    <s v="Warner Bros."/>
    <n v="125"/>
  </r>
  <r>
    <s v="Working Girls"/>
    <s v="Unrated"/>
    <s v="Drama"/>
    <x v="6"/>
    <n v="109.6"/>
    <s v="March 20, 1987 (United States)"/>
    <x v="14"/>
    <n v="780"/>
    <s v="Lizzie Borden"/>
    <s v="Lizzie Borden"/>
    <s v="Louise Smith"/>
    <s v="United States"/>
    <n v="0"/>
    <n v="1777378"/>
    <n v="4941305.4434306575"/>
    <n v="0"/>
    <n v="1621695.2554744529"/>
    <s v="Alternate Current"/>
    <n v="93"/>
  </r>
  <r>
    <s v="Youngblood"/>
    <s v="R"/>
    <s v="Drama"/>
    <x v="6"/>
    <n v="109.6"/>
    <s v="January 31, 1986 (United States)"/>
    <x v="19"/>
    <n v="13000"/>
    <s v="Peter Markle"/>
    <s v="Peter Markle"/>
    <s v="Rob Lowe"/>
    <s v="United States"/>
    <n v="0"/>
    <n v="15448384"/>
    <n v="42948198.94890511"/>
    <n v="0"/>
    <n v="14095240.875912411"/>
    <s v="Blueline Productions"/>
    <n v="110"/>
  </r>
  <r>
    <s v="Three Amigos!"/>
    <s v="PG"/>
    <s v="Comedy"/>
    <x v="6"/>
    <n v="109.6"/>
    <s v="December 12, 1986 (United States)"/>
    <x v="16"/>
    <n v="70000"/>
    <s v="John Landis"/>
    <s v="Steve Martin"/>
    <s v="Steve Martin"/>
    <s v="United States"/>
    <n v="25000000"/>
    <n v="39246734"/>
    <n v="109110217.60766424"/>
    <n v="156.98693599999999"/>
    <n v="35809063.868613146"/>
    <s v="L.A. Films"/>
    <n v="104"/>
  </r>
  <r>
    <s v="Maximum Overdrive"/>
    <s v="R"/>
    <s v="Action"/>
    <x v="6"/>
    <n v="109.6"/>
    <s v="July 25, 1986 (United States)"/>
    <x v="30"/>
    <n v="31000"/>
    <s v="Stephen King"/>
    <s v="Stephen King"/>
    <s v="Emilio Estevez"/>
    <s v="United States"/>
    <n v="10000000"/>
    <n v="7433663"/>
    <n v="20666397.044708032"/>
    <n v="74.33663"/>
    <n v="6782539.2335766433"/>
    <s v="De Laurentiis Entertainment Group (DEG)"/>
    <n v="98"/>
  </r>
  <r>
    <s v="Lucas"/>
    <s v="PG-13"/>
    <s v="Comedy"/>
    <x v="6"/>
    <n v="109.6"/>
    <s v="March 28, 1986 (United States)"/>
    <x v="15"/>
    <n v="15000"/>
    <s v="David Seltzer"/>
    <s v="David Seltzer"/>
    <s v="Corey Haim"/>
    <s v="United States"/>
    <n v="6000000"/>
    <n v="8200000"/>
    <n v="22796897.810218979"/>
    <n v="136.66666666666666"/>
    <n v="7481751.8248175196"/>
    <s v="Lawrence Gordon Productions"/>
    <n v="100"/>
  </r>
  <r>
    <s v="Friday the 13th Part VI: Jason Lives"/>
    <s v="R"/>
    <s v="Horror"/>
    <x v="6"/>
    <n v="109.6"/>
    <s v="August 1, 1986 (United States)"/>
    <x v="22"/>
    <n v="40000"/>
    <s v="Tom McLoughlin"/>
    <s v="Tom McLoughlin"/>
    <s v="Thom Mathews"/>
    <s v="United States"/>
    <n v="3000000"/>
    <n v="19472057"/>
    <n v="54134450.437043801"/>
    <n v="649.0685666666667"/>
    <n v="17766475.364963505"/>
    <s v="Paramount Pictures"/>
    <n v="86"/>
  </r>
  <r>
    <s v="The Money Pit"/>
    <s v="PG"/>
    <s v="Comedy"/>
    <x v="6"/>
    <n v="109.6"/>
    <s v="March 26, 1986 (United States)"/>
    <x v="5"/>
    <n v="54000"/>
    <s v="Richard Benjamin"/>
    <s v="David Giler"/>
    <s v="Tom Hanks"/>
    <s v="United States"/>
    <n v="10000000"/>
    <n v="54999651"/>
    <n v="152905051.63959855"/>
    <n v="549.99650999999994"/>
    <n v="50182163.321167886"/>
    <s v="Amblin Entertainment"/>
    <n v="91"/>
  </r>
  <r>
    <s v="Back to School"/>
    <s v="PG-13"/>
    <s v="Comedy"/>
    <x v="6"/>
    <n v="109.6"/>
    <s v="June 13, 1986 (United States)"/>
    <x v="14"/>
    <n v="29000"/>
    <s v="Alan Metter"/>
    <s v="Rodney Dangerfield"/>
    <s v="Rodney Dangerfield"/>
    <s v="United States"/>
    <n v="11000000"/>
    <n v="91258000"/>
    <n v="253707231.75182483"/>
    <n v="829.61818181818182"/>
    <n v="83264598.540145993"/>
    <s v="Orion Pictures"/>
    <n v="96"/>
  </r>
  <r>
    <s v="Betty Blue"/>
    <s v="Unrated"/>
    <s v="Drama"/>
    <x v="6"/>
    <n v="109.6"/>
    <s v="November 7, 1986 (United States)"/>
    <x v="34"/>
    <n v="19000"/>
    <s v="Jean-Jacques Beineix"/>
    <s v="Philippe Djian"/>
    <s v="Jean-Hugues Anglade"/>
    <s v="France"/>
    <n v="0"/>
    <n v="2016851"/>
    <n v="5607066.6031021904"/>
    <n v="0"/>
    <n v="1840192.5182481755"/>
    <s v="Gaumont"/>
    <n v="185"/>
  </r>
  <r>
    <s v="About Last Night"/>
    <s v="R"/>
    <s v="Comedy"/>
    <x v="6"/>
    <n v="109.6"/>
    <s v="July 2, 1986 (United States)"/>
    <x v="19"/>
    <n v="15000"/>
    <s v="Edward Zwick"/>
    <s v="David Mamet"/>
    <s v="Rob Lowe"/>
    <s v="United States"/>
    <n v="8500000"/>
    <n v="38702310"/>
    <n v="107596659.27919708"/>
    <n v="455.32129411764703"/>
    <n v="35312326.642335773"/>
    <s v="TriStar Pictures"/>
    <n v="113"/>
  </r>
  <r>
    <s v="Critters"/>
    <s v="PG-13"/>
    <s v="Comedy"/>
    <x v="6"/>
    <n v="109.6"/>
    <s v="April 11, 1986 (United States)"/>
    <x v="10"/>
    <n v="32000"/>
    <s v="Stephen Herek"/>
    <s v="Domonic Muir"/>
    <s v="Dee Wallace"/>
    <s v="United States"/>
    <n v="2000000"/>
    <n v="13167232"/>
    <n v="36606346.627737232"/>
    <n v="658.36160000000007"/>
    <n v="12013897.810218979"/>
    <s v="New Line Cinema"/>
    <n v="86"/>
  </r>
  <r>
    <s v="The Texas Chainsaw Massacre 2"/>
    <s v="Unrated"/>
    <s v="Comedy"/>
    <x v="6"/>
    <n v="109.6"/>
    <s v="August 22, 1986 (United States)"/>
    <x v="41"/>
    <n v="29000"/>
    <s v="Tobe Hooper"/>
    <s v="L.M. Kit Carson"/>
    <s v="Dennis Hopper"/>
    <s v="United States"/>
    <n v="4700000"/>
    <n v="8025872"/>
    <n v="22312802.905109491"/>
    <n v="170.76323404255319"/>
    <n v="7322875.9124087598"/>
    <s v="Cannon Films"/>
    <n v="101"/>
  </r>
  <r>
    <s v="Iron Eagle"/>
    <s v="PG-13"/>
    <s v="Action"/>
    <x v="6"/>
    <n v="109.6"/>
    <s v="January 17, 1986 (United States)"/>
    <x v="30"/>
    <n v="14000"/>
    <s v="Sidney J. Furie"/>
    <s v="Kevin Alyn Elders"/>
    <s v="Louis Gossett Jr."/>
    <s v="United States"/>
    <n v="0"/>
    <n v="24159872"/>
    <n v="67167089.401459858"/>
    <n v="0"/>
    <n v="22043678.83211679"/>
    <s v="TriStar Pictures"/>
    <n v="117"/>
  </r>
  <r>
    <s v="One Crazy Summer"/>
    <s v="PG"/>
    <s v="Comedy"/>
    <x v="6"/>
    <n v="109.6"/>
    <s v="August 8, 1986 (United States)"/>
    <x v="5"/>
    <n v="14000"/>
    <s v="Savage Steve Holland"/>
    <s v="Savage Steve Holland"/>
    <s v="John Cusack"/>
    <s v="United States"/>
    <n v="0"/>
    <n v="13431806"/>
    <n v="37341891.315693431"/>
    <n v="0"/>
    <n v="12255297.445255475"/>
    <s v="A&amp;M Films"/>
    <n v="93"/>
  </r>
  <r>
    <s v="From Beyond"/>
    <s v="R"/>
    <s v="Horror"/>
    <x v="6"/>
    <n v="109.6"/>
    <s v="October 24, 1986 (United States)"/>
    <x v="17"/>
    <n v="24000"/>
    <s v="Stuart Gordon"/>
    <s v="H.P. Lovecraft"/>
    <s v="Jeffrey Combs"/>
    <s v="United States"/>
    <n v="4500000"/>
    <n v="1261000"/>
    <n v="3505718.0656934311"/>
    <n v="28.022222222222222"/>
    <n v="1150547.4452554747"/>
    <s v="Empire Pictures"/>
    <n v="85"/>
  </r>
  <r>
    <s v="Sid and Nancy"/>
    <s v="R"/>
    <s v="Biography"/>
    <x v="6"/>
    <n v="109.6"/>
    <s v="November 7, 1986 (United States)"/>
    <x v="9"/>
    <n v="30000"/>
    <s v="Alex Cox"/>
    <s v="Alex Cox"/>
    <s v="Gary Oldman"/>
    <s v="United Kingdom"/>
    <n v="4000000"/>
    <n v="2850707"/>
    <n v="7925277.5812043799"/>
    <n v="71.267674999999997"/>
    <n v="2601010.0364963505"/>
    <s v="Initial Pictures"/>
    <n v="112"/>
  </r>
  <r>
    <s v="Henry: Portrait of a Serial Killer"/>
    <s v="Unrated"/>
    <s v="Biography"/>
    <x v="6"/>
    <n v="109.6"/>
    <s v="September 7, 1990 (United States)"/>
    <x v="9"/>
    <n v="33000"/>
    <s v="John McNaughton"/>
    <s v="Richard Fire"/>
    <s v="Michael Rooker"/>
    <s v="United States"/>
    <n v="111000"/>
    <n v="609939"/>
    <n v="1695697.2016423359"/>
    <n v="549.49459459459456"/>
    <n v="556513.6861313869"/>
    <s v="Maljack Productions"/>
    <n v="83"/>
  </r>
  <r>
    <s v="Mona Lisa"/>
    <s v="R"/>
    <s v="Crime"/>
    <x v="6"/>
    <n v="109.6"/>
    <s v="June 13, 1986 (United States)"/>
    <x v="4"/>
    <n v="14000"/>
    <s v="Neil Jordan"/>
    <s v="Neil Jordan"/>
    <s v="Bob Hoskins"/>
    <s v="United Kingdom"/>
    <n v="0"/>
    <n v="5794184"/>
    <n v="16108465.91970803"/>
    <n v="0"/>
    <n v="5286664.2335766433"/>
    <s v="HandMade Films"/>
    <n v="104"/>
  </r>
  <r>
    <s v="Police Academy 3: Back in Training"/>
    <s v="PG"/>
    <s v="Comedy"/>
    <x v="6"/>
    <n v="109.6"/>
    <s v="March 21, 1986 (United States)"/>
    <x v="20"/>
    <n v="43000"/>
    <s v="Jerry Paris"/>
    <s v="Neal Israel"/>
    <s v="Steve Guttenberg"/>
    <s v="Canada"/>
    <n v="0"/>
    <n v="43579163"/>
    <n v="121154844.58120438"/>
    <n v="0"/>
    <n v="39762010.036496356"/>
    <s v="Police Academy Productions"/>
    <n v="83"/>
  </r>
  <r>
    <s v="Night of the Creeps"/>
    <s v="R"/>
    <s v="Comedy"/>
    <x v="6"/>
    <n v="109.6"/>
    <s v="August 22, 1986 (United States)"/>
    <x v="8"/>
    <n v="22000"/>
    <s v="Fred Dekker"/>
    <s v="Fred Dekker"/>
    <s v="Jason Lively"/>
    <s v="United States"/>
    <n v="5000000"/>
    <n v="591366"/>
    <n v="1644062.22810219"/>
    <n v="11.82732"/>
    <n v="539567.51824817527"/>
    <s v="TriStar Pictures"/>
    <n v="88"/>
  </r>
  <r>
    <s v="The Sacrifice"/>
    <s v="PG"/>
    <s v="Drama"/>
    <x v="6"/>
    <n v="109.6"/>
    <s v="May 9, 1986 (Sweden)"/>
    <x v="31"/>
    <n v="26000"/>
    <s v="Andrei Tarkovsky"/>
    <s v="Andrei Tarkovsky"/>
    <s v="Erland Josephson"/>
    <s v="Sweden"/>
    <n v="0"/>
    <n v="167292"/>
    <n v="465090.0766423358"/>
    <n v="0"/>
    <n v="152638.68613138687"/>
    <s v="Svenska Filminstitutet (SFI)"/>
    <n v="149"/>
  </r>
  <r>
    <s v="The Hitcher"/>
    <s v="R"/>
    <s v="Action"/>
    <x v="6"/>
    <n v="109.6"/>
    <s v="February 21, 1986 (United States)"/>
    <x v="13"/>
    <n v="45000"/>
    <s v="Robert Harmon"/>
    <s v="Eric Red"/>
    <s v="Rutger Hauer"/>
    <s v="United States"/>
    <n v="6000000"/>
    <n v="5844868"/>
    <n v="16249372.989051096"/>
    <n v="97.414466666666669"/>
    <n v="5332908.7591240881"/>
    <s v="HBO Pictures"/>
    <n v="97"/>
  </r>
  <r>
    <s v="Rad"/>
    <s v="PG"/>
    <s v="Drama"/>
    <x v="6"/>
    <n v="109.6"/>
    <s v="March 28, 1986 (United States)"/>
    <x v="15"/>
    <n v="5600"/>
    <s v="Hal Needham"/>
    <s v="Sam Bernard"/>
    <s v="Bart Conner"/>
    <s v="United States"/>
    <n v="0"/>
    <n v="2015882"/>
    <n v="5604372.6770072998"/>
    <n v="0"/>
    <n v="1839308.3941605841"/>
    <s v="TaliaFilm II Productions"/>
    <n v="91"/>
  </r>
  <r>
    <s v="An American Tail"/>
    <s v="G"/>
    <s v="Animation"/>
    <x v="6"/>
    <n v="109.6"/>
    <s v="November 21, 1986 (United States)"/>
    <x v="15"/>
    <n v="50000"/>
    <s v="Don Bluth"/>
    <s v="Judy Freudberg"/>
    <s v="Dom DeLuise"/>
    <s v="United States"/>
    <n v="0"/>
    <n v="84542002"/>
    <n v="235036021.98357666"/>
    <n v="0"/>
    <n v="77136863.138686135"/>
    <s v="Universal Pictures"/>
    <n v="80"/>
  </r>
  <r>
    <s v="SpaceCamp"/>
    <s v="PG"/>
    <s v="Adventure"/>
    <x v="6"/>
    <n v="109.6"/>
    <s v="June 6, 1986 (United States)"/>
    <x v="46"/>
    <n v="13000"/>
    <s v="Harry Winer"/>
    <s v="Clifford Green"/>
    <s v="Kate Capshaw"/>
    <s v="United States"/>
    <n v="18000000"/>
    <n v="9697739"/>
    <n v="26960776.216240879"/>
    <n v="53.876327777777774"/>
    <n v="8848302.0072992705"/>
    <s v="ABC Motion Pictures"/>
    <n v="107"/>
  </r>
  <r>
    <s v="Raw Deal"/>
    <s v="R"/>
    <s v="Action"/>
    <x v="6"/>
    <n v="109.6"/>
    <s v="June 6, 1986 (United States)"/>
    <x v="41"/>
    <n v="32000"/>
    <s v="John Irvin"/>
    <s v="Luciano Vincenzoni"/>
    <s v="Arnold Schwarzenegger"/>
    <s v="United States"/>
    <n v="8500000"/>
    <n v="16209459"/>
    <n v="45064070.778284676"/>
    <n v="190.69951764705883"/>
    <n v="14789652.372262776"/>
    <s v="De Laurentiis Entertainment Group (DEG)"/>
    <n v="106"/>
  </r>
  <r>
    <s v="Hannah and Her Sisters"/>
    <s v="PG-13"/>
    <s v="Comedy"/>
    <x v="6"/>
    <n v="109.6"/>
    <s v="March 14, 1986 (United States)"/>
    <x v="6"/>
    <n v="68000"/>
    <s v="Woody Allen"/>
    <s v="Woody Allen"/>
    <s v="Mia Farrow"/>
    <s v="United States"/>
    <n v="6400000"/>
    <n v="40084041"/>
    <n v="111438022.74361315"/>
    <n v="626.31314062500007"/>
    <n v="36573030.109489053"/>
    <s v="Orion Pictures"/>
    <n v="107"/>
  </r>
  <r>
    <s v="The Great Mouse Detective"/>
    <s v="G"/>
    <s v="Animation"/>
    <x v="6"/>
    <n v="109.6"/>
    <s v="July 2, 1986 (United States)"/>
    <x v="13"/>
    <n v="46000"/>
    <s v="Directors"/>
    <s v="Peter Young"/>
    <s v="Vincent Price"/>
    <s v="United States"/>
    <n v="14000000"/>
    <n v="38625550"/>
    <n v="107383258.07481752"/>
    <n v="275.89678571428573"/>
    <n v="35242290.145985402"/>
    <s v="Walt Disney Pictures"/>
    <n v="74"/>
  </r>
  <r>
    <s v="Ruthless People"/>
    <s v="R"/>
    <s v="Comedy"/>
    <x v="6"/>
    <n v="109.6"/>
    <s v="June 27, 1986 (United States)"/>
    <x v="15"/>
    <n v="27000"/>
    <s v="Jim Abrahams"/>
    <s v="Dale Launer"/>
    <s v="Bette Midler"/>
    <s v="United States"/>
    <n v="13000000"/>
    <n v="71624879"/>
    <n v="199125005.7600365"/>
    <n v="550.96060769230769"/>
    <n v="65351166.970802926"/>
    <s v="Touchstone Pictures"/>
    <n v="93"/>
  </r>
  <r>
    <s v="The Transformers: the Movie"/>
    <s v="PG"/>
    <s v="Animation"/>
    <x v="6"/>
    <n v="109.6"/>
    <s v="August 8, 1986 (United States)"/>
    <x v="4"/>
    <n v="38000"/>
    <s v="Nelson Shin"/>
    <s v="Ron Friedman"/>
    <s v="Orson Welles"/>
    <s v="United States"/>
    <n v="6000000"/>
    <n v="5860601"/>
    <n v="16293112.451642336"/>
    <n v="97.67668333333333"/>
    <n v="5347263.6861313879"/>
    <s v="Sunbow Productions"/>
    <n v="84"/>
  </r>
  <r>
    <s v="Wildcats"/>
    <s v="R"/>
    <s v="Comedy"/>
    <x v="6"/>
    <n v="109.6"/>
    <s v="February 14, 1986 (United States)"/>
    <x v="10"/>
    <n v="12000"/>
    <s v="Michael Ritchie"/>
    <s v="Ezra Sacks"/>
    <s v="Goldie Hawn"/>
    <s v="United States"/>
    <n v="0"/>
    <n v="26285544"/>
    <n v="73076690.299270079"/>
    <n v="0"/>
    <n v="23983160.583941609"/>
    <s v="Hawn / Sylbert Movie Company"/>
    <n v="106"/>
  </r>
  <r>
    <s v="Troll"/>
    <s v="PG-13"/>
    <s v="Comedy"/>
    <x v="6"/>
    <n v="109.6"/>
    <s v="January 17, 1986 (United States)"/>
    <x v="54"/>
    <n v="9500"/>
    <s v="John Carl Buechler"/>
    <s v="John Carl Buechler"/>
    <s v="Michael Moriarty"/>
    <s v="Italy"/>
    <n v="1100000"/>
    <n v="5450815"/>
    <n v="15153862.504562045"/>
    <n v="495.52863636363639"/>
    <n v="4973371.3503649645"/>
    <s v="Empire Pictures"/>
    <n v="82"/>
  </r>
  <r>
    <s v="At Close Range"/>
    <s v="R"/>
    <s v="Crime"/>
    <x v="6"/>
    <n v="109.6"/>
    <s v="April 18, 1986 (United States)"/>
    <x v="9"/>
    <n v="15000"/>
    <s v="James Foley"/>
    <s v="Elliott Lewitt"/>
    <s v="Sean Penn"/>
    <s v="United States"/>
    <n v="6500000"/>
    <n v="2347000"/>
    <n v="6524916.9708029199"/>
    <n v="36.107692307692304"/>
    <n v="2141423.357664234"/>
    <s v="Hemdale"/>
    <n v="111"/>
  </r>
  <r>
    <s v="The Boy Who Could Fly"/>
    <s v="PG"/>
    <s v="Drama"/>
    <x v="6"/>
    <n v="109.6"/>
    <s v="August 15, 1986 (United States)"/>
    <x v="16"/>
    <n v="5600"/>
    <s v="Nick Castle"/>
    <s v="Nick Castle"/>
    <s v="Lucy Deakins"/>
    <s v="United States"/>
    <n v="0"/>
    <n v="7177431"/>
    <n v="19954044.030109491"/>
    <n v="0"/>
    <n v="6548750.9124087598"/>
    <s v="Lorimar Film Partners"/>
    <n v="114"/>
  </r>
  <r>
    <s v="Something Wild"/>
    <s v="R"/>
    <s v="Comedy"/>
    <x v="6"/>
    <n v="109.6"/>
    <s v="November 7, 1986 (United States)"/>
    <x v="15"/>
    <n v="17000"/>
    <s v="Jonathan Demme"/>
    <s v="E. Max Frye"/>
    <s v="Jeff Daniels"/>
    <s v="United States"/>
    <n v="7000000"/>
    <n v="8362969"/>
    <n v="23249969.47354015"/>
    <n v="119.47098571428572"/>
    <n v="7630446.1678832127"/>
    <s v="Religioso Primitiva"/>
    <n v="114"/>
  </r>
  <r>
    <s v="Heartburn"/>
    <s v="R"/>
    <s v="Comedy"/>
    <x v="6"/>
    <n v="109.6"/>
    <s v="July 25, 1986 (United States)"/>
    <x v="10"/>
    <n v="10000"/>
    <s v="Mike Nichols"/>
    <s v="Nora Ephron"/>
    <s v="Meryl Streep"/>
    <s v="United States"/>
    <n v="20000000"/>
    <n v="25314189"/>
    <n v="70376217.046532854"/>
    <n v="126.57094499999999"/>
    <n v="23096887.77372263"/>
    <s v="Paramount Pictures"/>
    <n v="108"/>
  </r>
  <r>
    <s v="Crossroads"/>
    <s v="R"/>
    <s v="Drama"/>
    <x v="6"/>
    <n v="109.6"/>
    <s v="March 14, 1986 (United States)"/>
    <x v="12"/>
    <n v="15000"/>
    <s v="Walter Hill"/>
    <s v="John Fusco"/>
    <s v="Ralph Macchio"/>
    <s v="United States"/>
    <n v="0"/>
    <n v="5839031"/>
    <n v="16233145.489963505"/>
    <n v="0"/>
    <n v="5327583.029197081"/>
    <s v="Columbia Pictures"/>
    <n v="99"/>
  </r>
  <r>
    <s v="The Clan of the Cave Bear"/>
    <s v="R"/>
    <s v="Adventure"/>
    <x v="6"/>
    <n v="109.6"/>
    <s v="January 17, 1986 (United States)"/>
    <x v="20"/>
    <n v="6200"/>
    <s v="Michael Chapman"/>
    <s v="Jean M. Auel"/>
    <s v="Daryl Hannah"/>
    <s v="United States"/>
    <n v="15000000"/>
    <n v="1953732"/>
    <n v="5431588.872262774"/>
    <n v="13.02488"/>
    <n v="1782602.189781022"/>
    <s v="Warner Bros."/>
    <n v="98"/>
  </r>
  <r>
    <s v="She's Gotta Have It"/>
    <s v="R"/>
    <s v="Comedy"/>
    <x v="6"/>
    <n v="109.6"/>
    <s v="August 8, 1986 (United States)"/>
    <x v="8"/>
    <n v="13000"/>
    <s v="Spike Lee"/>
    <s v="Spike Lee"/>
    <s v="Tracy Camilla Johns"/>
    <s v="United States"/>
    <n v="175000"/>
    <n v="7137502"/>
    <n v="19843037.038321171"/>
    <n v="4078.5725714285709"/>
    <n v="6512319.343065694"/>
    <s v="40 Acres &amp; A Mule Filmworks"/>
    <n v="84"/>
  </r>
  <r>
    <s v="Running Scared"/>
    <s v="R"/>
    <s v="Action"/>
    <x v="6"/>
    <n v="109.6"/>
    <s v="June 27, 1986 (United States)"/>
    <x v="16"/>
    <n v="12000"/>
    <s v="Peter Hyams"/>
    <s v="Gary DeVore"/>
    <s v="Gregory Hines"/>
    <s v="United States"/>
    <n v="0"/>
    <n v="38500726"/>
    <n v="107036233.68795621"/>
    <n v="0"/>
    <n v="35128399.635036498"/>
    <s v="Metro-Goldwyn-Mayer (MGM)"/>
    <n v="107"/>
  </r>
  <r>
    <s v="8 Million Ways to Die"/>
    <s v="R"/>
    <s v="Action"/>
    <x v="6"/>
    <n v="109.6"/>
    <s v="April 25, 1986 (United States)"/>
    <x v="1"/>
    <n v="4700"/>
    <s v="Hal Ashby"/>
    <s v="Lawrence Block"/>
    <s v="Jeff Bridges"/>
    <s v="United States"/>
    <n v="18000000"/>
    <n v="1305114"/>
    <n v="3628359.8156934311"/>
    <n v="7.2506333333333339"/>
    <n v="1190797.4452554747"/>
    <s v="Producers Sales Organization (PSO)"/>
    <n v="115"/>
  </r>
  <r>
    <s v="Soul Man"/>
    <s v="PG-13"/>
    <s v="Comedy"/>
    <x v="6"/>
    <n v="109.6"/>
    <s v="October 24, 1986 (United States)"/>
    <x v="11"/>
    <n v="7800"/>
    <s v="Steve Miner"/>
    <s v="Carol Black"/>
    <s v="C. Thomas Howell"/>
    <s v="United States"/>
    <n v="0"/>
    <n v="27820000"/>
    <n v="77342645.985401466"/>
    <n v="0"/>
    <n v="25383211.678832121"/>
    <s v="Balcor Film Investors"/>
    <n v="104"/>
  </r>
  <r>
    <s v="Down by Law"/>
    <s v="R"/>
    <s v="Comedy"/>
    <x v="6"/>
    <n v="109.6"/>
    <s v="September 25, 1986 (Canada)"/>
    <x v="3"/>
    <n v="49000"/>
    <s v="Jim Jarmusch"/>
    <s v="Jim Jarmusch"/>
    <s v="Tom Waits"/>
    <s v="United States"/>
    <n v="1100000"/>
    <n v="1504286"/>
    <n v="4182079.7828467158"/>
    <n v="136.75327272727273"/>
    <n v="1372523.7226277373"/>
    <s v="Island Pictures"/>
    <n v="107"/>
  </r>
  <r>
    <s v="Poltergeist II: the Other Side"/>
    <s v="PG-13"/>
    <s v="Horror"/>
    <x v="6"/>
    <n v="109.6"/>
    <s v="May 23, 1986 (United States)"/>
    <x v="46"/>
    <n v="26000"/>
    <s v="Brian Gibson"/>
    <s v="Mark Victor"/>
    <s v="JoBeth Williams"/>
    <s v="United States"/>
    <n v="19000000"/>
    <n v="40996665"/>
    <n v="113975217.38594891"/>
    <n v="215.77192105263157"/>
    <n v="37405716.240875915"/>
    <s v="Freddie Fields Productions"/>
    <n v="91"/>
  </r>
  <r>
    <s v="Bad Blood"/>
    <s v="Unrated"/>
    <s v="Crime"/>
    <x v="6"/>
    <n v="109.6"/>
    <s v="November 26, 1986 (France)"/>
    <x v="4"/>
    <n v="7500"/>
    <s v="Leos Carax"/>
    <s v="Leos Carax"/>
    <s v="Michel Piccoli"/>
    <s v="Switzerland"/>
    <n v="0"/>
    <n v="58731"/>
    <n v="163278.61040145985"/>
    <n v="0"/>
    <n v="53586.678832116791"/>
    <s v="Les Films Plain Chant"/>
    <n v="105"/>
  </r>
  <r>
    <s v="Psycho III"/>
    <s v="R"/>
    <s v="Horror"/>
    <x v="6"/>
    <n v="109.6"/>
    <s v="July 2, 1986 (United States)"/>
    <x v="20"/>
    <n v="14000"/>
    <s v="Anthony Perkins"/>
    <s v="Charles Edward Pogue"/>
    <s v="Anthony Perkins"/>
    <s v="United States"/>
    <n v="0"/>
    <n v="14481606"/>
    <n v="40260450.257299274"/>
    <n v="0"/>
    <n v="13213144.160583943"/>
    <s v="Universal Pictures"/>
    <n v="93"/>
  </r>
  <r>
    <s v="Allan Quatermain and the Lost City of Gold"/>
    <s v="PG"/>
    <s v="Action"/>
    <x v="6"/>
    <n v="109.6"/>
    <s v="January 30, 1987 (United States)"/>
    <x v="26"/>
    <n v="9000"/>
    <s v="Gary Nelson"/>
    <s v="H. Rider Haggard"/>
    <s v="Richard Chamberlain"/>
    <s v="United States"/>
    <n v="13000000"/>
    <n v="3751699"/>
    <n v="10430133.989963505"/>
    <n v="28.85922307692308"/>
    <n v="3423083.0291970805"/>
    <s v="Golan-Globus Productions"/>
    <n v="99"/>
  </r>
  <r>
    <s v="The Adventures of Milo and Otis"/>
    <s v="G"/>
    <s v="Adventure"/>
    <x v="6"/>
    <n v="109.6"/>
    <s v="August 25, 1989 (United States)"/>
    <x v="9"/>
    <n v="11000"/>
    <s v="Masanori Hata"/>
    <s v="Masanori Hata"/>
    <s v="KyÃ´ko Koizumi"/>
    <s v="Japan"/>
    <n v="0"/>
    <n v="13299749"/>
    <n v="36974758.396897815"/>
    <n v="0"/>
    <n v="12134807.481751826"/>
    <s v="Fuji Television Network"/>
    <n v="76"/>
  </r>
  <r>
    <s v="Caravaggio"/>
    <s v="N/A"/>
    <s v="Biography"/>
    <x v="6"/>
    <n v="109.6"/>
    <s v="August 29, 1986 (United States)"/>
    <x v="14"/>
    <n v="5500"/>
    <s v="Derek Jarman"/>
    <s v="Derek Jarman"/>
    <s v="Noam Almaz"/>
    <s v="United Kingdom"/>
    <n v="0"/>
    <n v="5478"/>
    <n v="15229.4397810219"/>
    <n v="0"/>
    <n v="4998.175182481752"/>
    <s v="British Film Institute (BFI)"/>
    <n v="93"/>
  </r>
  <r>
    <s v="Children of a Lesser God"/>
    <s v="R"/>
    <s v="Drama"/>
    <x v="6"/>
    <n v="109.6"/>
    <s v="October 31, 1986 (United States)"/>
    <x v="13"/>
    <n v="15000"/>
    <s v="Randa Haines"/>
    <s v="Mark Medoff"/>
    <s v="William Hurt"/>
    <s v="United States"/>
    <n v="10500000"/>
    <n v="31853080"/>
    <n v="88555049.963503659"/>
    <n v="303.36266666666666"/>
    <n v="29063029.197080296"/>
    <s v="Paramount Pictures"/>
    <n v="119"/>
  </r>
  <r>
    <s v="Invaders from Mars"/>
    <s v="PG"/>
    <s v="Horror"/>
    <x v="6"/>
    <n v="109.6"/>
    <s v="June 6, 1986 (United States)"/>
    <x v="41"/>
    <n v="8200"/>
    <s v="Tobe Hooper"/>
    <s v="Richard Blake"/>
    <s v="Karen Black"/>
    <s v="United States"/>
    <n v="12000000"/>
    <n v="4884663"/>
    <n v="13579897.95711679"/>
    <n v="40.705524999999994"/>
    <n v="4456809.3065693434"/>
    <s v="Cannon Pictures"/>
    <n v="100"/>
  </r>
  <r>
    <s v="Matador"/>
    <s v="NC-17"/>
    <s v="Drama"/>
    <x v="6"/>
    <n v="109.6"/>
    <s v="March 7, 1986 (Spain)"/>
    <x v="9"/>
    <n v="11000"/>
    <s v="Pedro AlmodÃ³var"/>
    <s v="Pedro AlmodÃ³var"/>
    <s v="Assumpta Serna"/>
    <s v="Spain"/>
    <n v="0"/>
    <n v="286126"/>
    <n v="795461.60766423366"/>
    <n v="0"/>
    <n v="261063.86861313871"/>
    <s v="CompaÃ±Ã­a Iberoamericana de TV"/>
    <n v="110"/>
  </r>
  <r>
    <s v="Down and Out in Beverly Hills"/>
    <s v="R"/>
    <s v="Comedy"/>
    <x v="6"/>
    <n v="109.6"/>
    <s v="January 31, 1986 (United States)"/>
    <x v="19"/>
    <n v="16000"/>
    <s v="Paul Mazursky"/>
    <s v="RenÃ© Fauchois"/>
    <s v="Nick Nolte"/>
    <s v="United States"/>
    <n v="14000000"/>
    <n v="62134225"/>
    <n v="172739948.51733577"/>
    <n v="443.81589285714284"/>
    <n v="56691811.131386869"/>
    <s v="Touchstone Pictures"/>
    <n v="103"/>
  </r>
  <r>
    <s v="April Fool's Day"/>
    <s v="R"/>
    <s v="Horror"/>
    <x v="6"/>
    <n v="109.6"/>
    <s v="March 28, 1986 (United States)"/>
    <x v="19"/>
    <n v="15000"/>
    <s v="Fred Walton"/>
    <s v="Danilo Bach"/>
    <s v="Deborah Foreman"/>
    <s v="United States"/>
    <n v="5000000"/>
    <n v="12947763"/>
    <n v="35996198.778284676"/>
    <n v="258.95526000000001"/>
    <n v="11813652.372262776"/>
    <s v="Paramount Pictures"/>
    <n v="89"/>
  </r>
  <r>
    <s v="The Big Easy"/>
    <s v="R"/>
    <s v="Comedy"/>
    <x v="6"/>
    <n v="109.6"/>
    <s v="August 21, 1987 (United States)"/>
    <x v="16"/>
    <n v="12000"/>
    <s v="Jim McBride"/>
    <s v="Daniel Petrie Jr."/>
    <s v="Dennis Quaid"/>
    <s v="United States"/>
    <n v="8500000"/>
    <n v="17685307"/>
    <n v="49167089.807481758"/>
    <n v="208.06243529411765"/>
    <n v="16136229.014598543"/>
    <s v="Kings Road Entertainment"/>
    <n v="102"/>
  </r>
  <r>
    <s v="Pirates"/>
    <s v="PG-13"/>
    <s v="Action"/>
    <x v="6"/>
    <n v="109.6"/>
    <s v="July 18, 1986 (United States)"/>
    <x v="10"/>
    <n v="8100"/>
    <s v="Roman Polanski"/>
    <s v="John Brownjohn"/>
    <s v="Walter Matthau"/>
    <s v="France"/>
    <n v="40000000"/>
    <n v="1641825"/>
    <n v="4564453.2618613141"/>
    <n v="4.1045625000000001"/>
    <n v="1498015.5109489053"/>
    <s v="Carthago Films S.a.r.l."/>
    <n v="121"/>
  </r>
  <r>
    <s v="No Mercy"/>
    <s v="R"/>
    <s v="Crime"/>
    <x v="6"/>
    <n v="109.6"/>
    <s v="December 19, 1986 (United States)"/>
    <x v="46"/>
    <n v="7000"/>
    <s v="Richard Pearce"/>
    <s v="James Carabatsos"/>
    <s v="Richard Gere"/>
    <s v="United States"/>
    <n v="14000000"/>
    <n v="12303904"/>
    <n v="34206200.262773722"/>
    <n v="87.885028571428563"/>
    <n v="11226189.781021899"/>
    <s v="TriStar Pictures"/>
    <n v="106"/>
  </r>
  <r>
    <s v="Lady Jane"/>
    <s v="PG-13"/>
    <s v="Biography"/>
    <x v="6"/>
    <n v="109.6"/>
    <s v="February 7, 1986 (United States)"/>
    <x v="12"/>
    <n v="6300"/>
    <s v="Trevor Nunn"/>
    <s v="Chris Bryant"/>
    <s v="Helena Bonham Carter"/>
    <s v="United Kingdom"/>
    <n v="8500000"/>
    <n v="277646"/>
    <n v="771886.27919708041"/>
    <n v="3.2664235294117647"/>
    <n v="253326.64233576646"/>
    <s v="Capital Equipment Leasing"/>
    <n v="136"/>
  </r>
  <r>
    <s v="Club Paradise"/>
    <s v="PG-13"/>
    <s v="Comedy"/>
    <x v="6"/>
    <n v="109.6"/>
    <s v="July 11, 1986 (United States)"/>
    <x v="27"/>
    <n v="5900"/>
    <s v="Harold Ramis"/>
    <s v="Harry Shearer"/>
    <s v="Robin Williams"/>
    <s v="United States"/>
    <n v="15000000"/>
    <n v="12308521"/>
    <n v="34219036.028284676"/>
    <n v="82.056806666666674"/>
    <n v="11230402.372262776"/>
    <s v="Warner Bros."/>
    <n v="96"/>
  </r>
  <r>
    <s v="Manon of the Spring"/>
    <s v="PG"/>
    <s v="Drama"/>
    <x v="6"/>
    <n v="109.6"/>
    <s v="December 4, 1987 (United States)"/>
    <x v="45"/>
    <n v="21000"/>
    <s v="Claude Berri"/>
    <s v="Claude Berri"/>
    <s v="Yves Montand"/>
    <s v="Switzerland"/>
    <n v="0"/>
    <n v="3940542"/>
    <n v="10955138.206204381"/>
    <n v="0"/>
    <n v="3595385.036496351"/>
    <s v="DD Productions"/>
    <n v="113"/>
  </r>
  <r>
    <s v="Gothic"/>
    <s v="R"/>
    <s v="Drama"/>
    <x v="6"/>
    <n v="109.6"/>
    <s v="April 10, 1987 (United States)"/>
    <x v="46"/>
    <n v="7400"/>
    <s v="Ken Russell"/>
    <s v="Stephen Volk"/>
    <s v="Gabriel Byrne"/>
    <s v="United Kingdom"/>
    <n v="0"/>
    <n v="916172"/>
    <n v="2547058.4708029199"/>
    <n v="0"/>
    <n v="835923.35766423366"/>
    <s v="Virgin Vision"/>
    <n v="87"/>
  </r>
  <r>
    <s v="Armed and Dangerous"/>
    <s v="PG-13"/>
    <s v="Action"/>
    <x v="6"/>
    <n v="109.6"/>
    <s v="August 15, 1986 (United States)"/>
    <x v="46"/>
    <n v="11000"/>
    <s v="Mark L. Lester"/>
    <s v="Brian Grazer"/>
    <s v="John Candy"/>
    <s v="United States"/>
    <n v="12000000"/>
    <n v="15945534"/>
    <n v="44330330.381386861"/>
    <n v="132.87945000000002"/>
    <n v="14548844.89051095"/>
    <s v="Columbia Pictures"/>
    <n v="88"/>
  </r>
  <r>
    <s v="F/X"/>
    <s v="R"/>
    <s v="Action"/>
    <x v="6"/>
    <n v="109.6"/>
    <s v="February 7, 1986 (United States)"/>
    <x v="17"/>
    <n v="18000"/>
    <s v="Robert Mandel"/>
    <s v="Robert T. Megginson"/>
    <s v="Bryan Brown"/>
    <s v="United States"/>
    <n v="10000000"/>
    <n v="20603715"/>
    <n v="57280583.581204385"/>
    <n v="206.03715"/>
    <n v="18799010.036496352"/>
    <s v="Orion Pictures"/>
    <n v="109"/>
  </r>
  <r>
    <s v="King Kong Lives"/>
    <s v="PG-13"/>
    <s v="Action"/>
    <x v="6"/>
    <n v="109.6"/>
    <s v="December 19, 1986 (United States)"/>
    <x v="49"/>
    <n v="5600"/>
    <s v="John Guillermin"/>
    <s v="Ronald Shusett"/>
    <s v="Brian Kerwin"/>
    <s v="United States"/>
    <n v="10000000"/>
    <n v="4711220"/>
    <n v="13097707.427007301"/>
    <n v="47.112200000000001"/>
    <n v="4298558.3941605845"/>
    <s v="Toho Company"/>
    <n v="105"/>
  </r>
  <r>
    <s v="Castaway"/>
    <s v="R"/>
    <s v="Adventure"/>
    <x v="6"/>
    <n v="109.6"/>
    <s v="September 11, 1987 (United States)"/>
    <x v="1"/>
    <n v="3100"/>
    <s v="Nicolas Roeg"/>
    <s v="Lucy Irvine"/>
    <s v="Oliver Reed"/>
    <s v="United Kingdom"/>
    <n v="0"/>
    <n v="0"/>
    <n v="0"/>
    <n v="0"/>
    <n v="0"/>
    <s v="Cannon Screen Entertainment"/>
    <n v="117"/>
  </r>
  <r>
    <s v="Wise Guys"/>
    <s v="R"/>
    <s v="Comedy"/>
    <x v="6"/>
    <n v="109.6"/>
    <s v="April 18, 1986 (United States)"/>
    <x v="46"/>
    <n v="5500"/>
    <s v="Brian De Palma"/>
    <s v="George Gallo"/>
    <s v="Danny DeVito"/>
    <s v="United States"/>
    <n v="13000000"/>
    <n v="8475466"/>
    <n v="23562723.450729929"/>
    <n v="65.195892307692304"/>
    <n v="7733089.4160583951"/>
    <s v="Metro-Goldwyn-Mayer (MGM)"/>
    <n v="100"/>
  </r>
  <r>
    <s v="Solarbabies"/>
    <s v="PG-13"/>
    <s v="Action"/>
    <x v="6"/>
    <n v="109.6"/>
    <s v="November 26, 1986 (United States)"/>
    <x v="25"/>
    <n v="4100"/>
    <s v="Alan Johnson"/>
    <s v="Walon Green"/>
    <s v="Richard Jordan"/>
    <s v="United States"/>
    <n v="25000000"/>
    <n v="1579260"/>
    <n v="4390515.7116788328"/>
    <n v="6.3170400000000004"/>
    <n v="1440930.6569343067"/>
    <s v="Brooksfilms"/>
    <n v="94"/>
  </r>
  <r>
    <s v="The Manhattan Project"/>
    <s v="PG-13"/>
    <s v="Sci-Fi"/>
    <x v="6"/>
    <n v="109.6"/>
    <s v="June 13, 1986 (United States)"/>
    <x v="19"/>
    <n v="5600"/>
    <s v="Marshall Brickman"/>
    <s v="Marshall Brickman"/>
    <s v="John Lithgow"/>
    <s v="United States"/>
    <n v="18000000"/>
    <n v="3900000"/>
    <n v="10842427.00729927"/>
    <n v="21.666666666666668"/>
    <n v="3558394.1605839422"/>
    <s v="Gladden Entertainment"/>
    <n v="117"/>
  </r>
  <r>
    <s v="Trick or Treat"/>
    <s v="R"/>
    <s v="Comedy"/>
    <x v="6"/>
    <n v="109.6"/>
    <s v="October 24, 1986 (United States)"/>
    <x v="1"/>
    <n v="6200"/>
    <s v="Charles Martin Smith"/>
    <s v="Rhet Topham"/>
    <s v="Marc Price"/>
    <s v="United States"/>
    <n v="0"/>
    <n v="6797218"/>
    <n v="18897010.260948908"/>
    <n v="0"/>
    <n v="6201841.2408759128"/>
    <s v="De Laurentiis Entertainment Group (DEG)"/>
    <n v="98"/>
  </r>
  <r>
    <s v="Body Slam"/>
    <s v="PG"/>
    <s v="Comedy"/>
    <x v="6"/>
    <n v="109.6"/>
    <s v="May 21, 1987 (United States)"/>
    <x v="33"/>
    <n v="976"/>
    <s v="Hal Needham"/>
    <s v="Shel Lytton"/>
    <s v="Dirk Benedict"/>
    <s v="United States"/>
    <n v="0"/>
    <n v="0"/>
    <n v="0"/>
    <n v="0"/>
    <n v="0"/>
    <s v="Hemdale"/>
    <n v="92"/>
  </r>
  <r>
    <s v="Jumpin' Jack Flash"/>
    <s v="R"/>
    <s v="Comedy"/>
    <x v="6"/>
    <n v="109.6"/>
    <s v="October 10, 1986 (United States)"/>
    <x v="23"/>
    <n v="19000"/>
    <s v="Penny Marshall"/>
    <s v="David Franzoni"/>
    <s v="Whoopi Goldberg"/>
    <s v="United States"/>
    <n v="0"/>
    <n v="29844101"/>
    <n v="82969868.382299274"/>
    <n v="0"/>
    <n v="27230019.160583947"/>
    <s v="Lawrence Gordon Productions"/>
    <n v="105"/>
  </r>
  <r>
    <s v="Fire with Fire"/>
    <s v="PG-13"/>
    <s v="Drama"/>
    <x v="6"/>
    <n v="109.6"/>
    <s v="May 9, 1986 (United States)"/>
    <x v="16"/>
    <n v="1500"/>
    <s v="Duncan Gibbins"/>
    <s v="Bill Phillips"/>
    <s v="Craig Sheffer"/>
    <s v="United States"/>
    <n v="0"/>
    <n v="4636169"/>
    <n v="12889057.429744527"/>
    <n v="0"/>
    <n v="4230081.2043795623"/>
    <s v="Paramount Pictures"/>
    <n v="103"/>
  </r>
  <r>
    <s v="Gung Ho"/>
    <s v="PG-13"/>
    <s v="Comedy"/>
    <x v="6"/>
    <n v="109.6"/>
    <s v="March 14, 1986 (United States)"/>
    <x v="21"/>
    <n v="12000"/>
    <s v="Ron Howard"/>
    <s v="Edwin Blum"/>
    <s v="Michael Keaton"/>
    <s v="United States"/>
    <n v="18000000"/>
    <n v="36611610"/>
    <n v="101784284.37043796"/>
    <n v="203.39783333333332"/>
    <n v="33404753.649635039"/>
    <s v="Paramount Pictures"/>
    <n v="111"/>
  </r>
  <r>
    <s v="True Stories"/>
    <s v="PG"/>
    <s v="Comedy"/>
    <x v="6"/>
    <n v="109.6"/>
    <s v="October 10, 1986 (United States)"/>
    <x v="13"/>
    <n v="6100"/>
    <s v="David Byrne"/>
    <s v="Stephen Tobolowsky"/>
    <s v="David Byrne"/>
    <s v="United States"/>
    <n v="0"/>
    <n v="2545459"/>
    <n v="7076654.7198905116"/>
    <n v="0"/>
    <n v="2322499.0875912411"/>
    <s v="Gary Kurfirst Pictures"/>
    <n v="89"/>
  </r>
  <r>
    <s v="When the Wind Blows"/>
    <s v="Not Rated"/>
    <s v="Animation"/>
    <x v="6"/>
    <n v="109.6"/>
    <s v="March 11, 1988 (United States)"/>
    <x v="3"/>
    <n v="10000"/>
    <s v="Jimmy T. Murakami"/>
    <s v="Raymond Briggs"/>
    <s v="Peggy Ashcroft"/>
    <s v="United Kingdom"/>
    <n v="0"/>
    <n v="5274"/>
    <n v="14662.297445255475"/>
    <n v="0"/>
    <n v="4812.0437956204387"/>
    <s v="Meltdown Productions"/>
    <n v="84"/>
  </r>
  <r>
    <s v="Murphy's Law"/>
    <s v="R"/>
    <s v="Action"/>
    <x v="6"/>
    <n v="109.6"/>
    <s v="April 18, 1986 (United States)"/>
    <x v="22"/>
    <n v="5100"/>
    <s v="J. Lee Thompson"/>
    <s v="Gail Morgan Hickman"/>
    <s v="Charles Bronson"/>
    <s v="United States"/>
    <n v="6000000"/>
    <n v="9947631"/>
    <n v="27655503.336678833"/>
    <n v="165.79384999999999"/>
    <n v="9076305.6569343079"/>
    <s v="Cannon Group"/>
    <n v="100"/>
  </r>
  <r>
    <s v="Deadly Friend"/>
    <s v="R"/>
    <s v="Drama"/>
    <x v="6"/>
    <n v="109.6"/>
    <s v="October 10, 1986 (United States)"/>
    <x v="41"/>
    <n v="6900"/>
    <s v="Wes Craven"/>
    <s v="Diana Henstell"/>
    <s v="Matthew Labyorteaux"/>
    <s v="United States"/>
    <n v="0"/>
    <n v="8988731"/>
    <n v="24989656.34762774"/>
    <n v="0"/>
    <n v="8201396.8978102198"/>
    <s v="Warner Bros."/>
    <n v="91"/>
  </r>
  <r>
    <s v="Jean de Florette"/>
    <s v="PG"/>
    <s v="Comedy"/>
    <x v="6"/>
    <n v="109.6"/>
    <s v="August 28, 1987 (United States)"/>
    <x v="45"/>
    <n v="24000"/>
    <s v="Claude Berri"/>
    <s v="Claude Berri"/>
    <s v="Yves Montand"/>
    <s v="Switzerland"/>
    <n v="0"/>
    <n v="4940939"/>
    <n v="13736351.398722628"/>
    <n v="0"/>
    <n v="4508156.0218978105"/>
    <s v="DD Productions"/>
    <n v="120"/>
  </r>
  <r>
    <s v="Reform School Girls"/>
    <s v="R"/>
    <s v="Crime"/>
    <x v="6"/>
    <n v="109.6"/>
    <s v="August 22, 1986 (United States)"/>
    <x v="20"/>
    <n v="2200"/>
    <s v="Tom DeSimone"/>
    <s v="Tom DeSimone"/>
    <s v="Linda Carol"/>
    <s v="United States"/>
    <n v="0"/>
    <n v="2510433"/>
    <n v="6979278.604927008"/>
    <n v="0"/>
    <n v="2290541.0583941611"/>
    <s v="Balcor Film Investors"/>
    <n v="94"/>
  </r>
  <r>
    <s v="Band of the Hand"/>
    <s v="R"/>
    <s v="Action"/>
    <x v="6"/>
    <n v="109.6"/>
    <s v="April 11, 1986 (United States)"/>
    <x v="19"/>
    <n v="2800"/>
    <s v="Paul Michael Glaser"/>
    <s v="Leo Garen"/>
    <s v="Stephen Lang"/>
    <s v="United States"/>
    <n v="8700000"/>
    <n v="4865912"/>
    <n v="13527768.124087593"/>
    <n v="55.930022988505748"/>
    <n v="4439700.729927008"/>
    <s v="Delphi V Productions"/>
    <n v="109"/>
  </r>
  <r>
    <s v="Vamp"/>
    <s v="R"/>
    <s v="Comedy"/>
    <x v="6"/>
    <n v="109.6"/>
    <s v="July 18, 1986 (United States)"/>
    <x v="23"/>
    <n v="5100"/>
    <s v="Richard Wenk"/>
    <s v="Donald P. Borchers"/>
    <s v="Chris Makepeace"/>
    <s v="United States"/>
    <n v="3300000"/>
    <n v="4941117"/>
    <n v="13736846.25821168"/>
    <n v="149.73081818181819"/>
    <n v="4508318.4306569351"/>
    <s v="New World Pictures"/>
    <n v="93"/>
  </r>
  <r>
    <s v="Nothing in Common"/>
    <s v="PG"/>
    <s v="Comedy"/>
    <x v="6"/>
    <n v="109.6"/>
    <s v="July 30, 1986 (United States)"/>
    <x v="23"/>
    <n v="6600"/>
    <s v="Garry Marshall"/>
    <s v="Garry Marshall"/>
    <s v="Tom Hanks"/>
    <s v="United States"/>
    <n v="0"/>
    <n v="32324557"/>
    <n v="89865807.645072997"/>
    <n v="0"/>
    <n v="29493208.941605844"/>
    <s v="Delphi Films"/>
    <n v="118"/>
  </r>
  <r>
    <s v="TerrorVision"/>
    <s v="R"/>
    <s v="Comedy"/>
    <x v="6"/>
    <n v="109.6"/>
    <s v="February 14, 1986 (United States)"/>
    <x v="46"/>
    <n v="6600"/>
    <s v="Ted Nicolaou"/>
    <s v="Ted Nicolaou"/>
    <s v="Diane Franklin"/>
    <s v="United States"/>
    <n v="0"/>
    <n v="320256"/>
    <n v="890346.74452554749"/>
    <n v="0"/>
    <n v="292204.37956204382"/>
    <s v="Empire Pictures"/>
    <n v="85"/>
  </r>
  <r>
    <s v="Quicksilver"/>
    <s v="PG"/>
    <s v="Crime"/>
    <x v="6"/>
    <n v="109.6"/>
    <s v="February 14, 1986 (United States)"/>
    <x v="46"/>
    <n v="4500"/>
    <s v="Thomas Michael Donnelly"/>
    <s v="Thomas Michael Donnelly"/>
    <s v="Kevin Bacon"/>
    <s v="United States"/>
    <n v="0"/>
    <n v="7634909"/>
    <n v="21225882.958941609"/>
    <n v="0"/>
    <n v="6966157.8467153292"/>
    <s v="Columbia Pictures"/>
    <n v="105"/>
  </r>
  <r>
    <s v="52 Pick-Up"/>
    <s v="R"/>
    <s v="Crime"/>
    <x v="6"/>
    <n v="109.6"/>
    <s v="November 7, 1986 (United States)"/>
    <x v="5"/>
    <n v="5400"/>
    <s v="John Frankenheimer"/>
    <s v="Elmore Leonard"/>
    <s v="Roy Scheider"/>
    <s v="United States"/>
    <n v="0"/>
    <n v="5186646"/>
    <n v="14419443.760948906"/>
    <n v="0"/>
    <n v="4732341.2408759128"/>
    <s v="Cannon Group"/>
    <n v="110"/>
  </r>
  <r>
    <s v="Black Moon Rising"/>
    <s v="R"/>
    <s v="Action"/>
    <x v="6"/>
    <n v="109.6"/>
    <s v="January 10, 1986 (United States)"/>
    <x v="30"/>
    <n v="5400"/>
    <s v="Harley Cokeliss"/>
    <s v="John Carpenter"/>
    <s v="Tommy Lee Jones"/>
    <s v="United States"/>
    <n v="0"/>
    <n v="6637565"/>
    <n v="18453157.440693431"/>
    <n v="0"/>
    <n v="6056172.4452554751"/>
    <s v="New World Pictures"/>
    <n v="100"/>
  </r>
  <r>
    <s v="Extremities"/>
    <s v="R"/>
    <s v="Drama"/>
    <x v="6"/>
    <n v="109.6"/>
    <s v="August 22, 1986 (United States)"/>
    <x v="21"/>
    <n v="3500"/>
    <s v="Robert M. Young"/>
    <s v="William Mastrosimone"/>
    <s v="Farrah Fawcett"/>
    <s v="United States"/>
    <n v="0"/>
    <n v="13418091"/>
    <n v="37303762.114051096"/>
    <n v="0"/>
    <n v="12242783.759124089"/>
    <s v="Atlantic Entertainment Group"/>
    <n v="89"/>
  </r>
  <r>
    <s v="The Men's Club"/>
    <s v="R"/>
    <s v="Drama"/>
    <x v="6"/>
    <n v="109.6"/>
    <s v="September 19, 1986 (United States)"/>
    <x v="32"/>
    <n v="790"/>
    <s v="Peter Medak"/>
    <s v="Leonard Michaels"/>
    <s v="David Dukes"/>
    <s v="United States"/>
    <n v="0"/>
    <n v="2556361"/>
    <n v="7106963.4735401468"/>
    <n v="0"/>
    <n v="2332446.1678832117"/>
    <s v="Atlantic Entertainment Group"/>
    <n v="101"/>
  </r>
  <r>
    <s v="Haunted Honeymoon"/>
    <s v="PG"/>
    <s v="Comedy"/>
    <x v="6"/>
    <n v="109.6"/>
    <s v="July 25, 1986 (United States)"/>
    <x v="46"/>
    <n v="6900"/>
    <s v="Gene Wilder"/>
    <s v="Gene Wilder"/>
    <s v="Gene Wilder"/>
    <s v="United Kingdom"/>
    <n v="13000000"/>
    <n v="8033397"/>
    <n v="22333723.229014602"/>
    <n v="61.795361538461535"/>
    <n v="7329741.7883211691"/>
    <s v="Orion Pictures"/>
    <n v="82"/>
  </r>
  <r>
    <s v="Summer"/>
    <s v="R"/>
    <s v="Drama"/>
    <x v="6"/>
    <n v="109.6"/>
    <s v="August 29, 1986 (United States)"/>
    <x v="3"/>
    <n v="7700"/>
    <s v="Ã‰ric Rohmer"/>
    <s v="Marie RiviÃ¨re"/>
    <s v="Marie RiviÃ¨re"/>
    <s v="France"/>
    <n v="0"/>
    <n v="63137"/>
    <n v="175527.772810219"/>
    <n v="0"/>
    <n v="57606.751824817526"/>
    <s v="MinistÃ¨re de la Culture et de la Communication"/>
    <n v="99"/>
  </r>
  <r>
    <s v="Tough Guys"/>
    <s v="PG"/>
    <s v="Comedy"/>
    <x v="6"/>
    <n v="109.6"/>
    <s v="October 3, 1986 (United States)"/>
    <x v="19"/>
    <n v="6800"/>
    <s v="Jeff Kanew"/>
    <s v="James Orr"/>
    <s v="Burt Lancaster"/>
    <s v="United States"/>
    <n v="10000000"/>
    <n v="21458229"/>
    <n v="59656226.061131395"/>
    <n v="214.58229000000003"/>
    <n v="19578676.094890513"/>
    <s v="Touchstone Pictures"/>
    <n v="104"/>
  </r>
  <r>
    <s v="Eliminators"/>
    <s v="PG"/>
    <s v="Action"/>
    <x v="6"/>
    <n v="109.6"/>
    <s v="January 31, 1986 (United States)"/>
    <x v="38"/>
    <n v="1900"/>
    <s v="Peter Manoogian"/>
    <s v="Paul De Meo"/>
    <s v="Andrew Prine"/>
    <s v="United States"/>
    <n v="0"/>
    <n v="4601256"/>
    <n v="12791995.467153287"/>
    <n v="0"/>
    <n v="4198226.2773722634"/>
    <s v="Empire Pictures"/>
    <n v="96"/>
  </r>
  <r>
    <s v="The Best of Times"/>
    <s v="PG-13"/>
    <s v="Comedy"/>
    <x v="6"/>
    <n v="109.6"/>
    <s v="January 31, 1986 (United States)"/>
    <x v="22"/>
    <n v="6800"/>
    <s v="Roger Spottiswoode"/>
    <s v="Ron Shelton"/>
    <s v="Robin Williams"/>
    <s v="United States"/>
    <n v="12000000"/>
    <n v="7817314"/>
    <n v="21732988.830291972"/>
    <n v="65.144283333333334"/>
    <n v="7132585.7664233586"/>
    <s v="Cinema Group Ventures"/>
    <n v="104"/>
  </r>
  <r>
    <s v="Firewalker"/>
    <s v="PG"/>
    <s v="Action"/>
    <x v="6"/>
    <n v="109.6"/>
    <s v="November 21, 1986 (United States)"/>
    <x v="27"/>
    <n v="6300"/>
    <s v="J. Lee Thompson"/>
    <s v="Robert Gosnell"/>
    <s v="Chuck Norris"/>
    <s v="United States"/>
    <n v="8000000"/>
    <n v="11949484"/>
    <n v="33220873.857664235"/>
    <n v="149.36855"/>
    <n v="10902813.868613141"/>
    <s v="Cannon Group"/>
    <n v="105"/>
  </r>
  <r>
    <s v="Modern Girls"/>
    <s v="PG-13"/>
    <s v="Comedy"/>
    <x v="6"/>
    <n v="109.6"/>
    <s v="November 7, 1986 (United States)"/>
    <x v="1"/>
    <n v="1300"/>
    <s v="Jerry Kramer"/>
    <s v="Laurie Craig"/>
    <s v="Daphne Zuniga"/>
    <s v="United States"/>
    <n v="0"/>
    <n v="604849"/>
    <n v="1681546.4443430658"/>
    <n v="0"/>
    <n v="551869.52554744529"/>
    <m/>
    <n v="84"/>
  </r>
  <r>
    <s v="Witchboard"/>
    <s v="R"/>
    <s v="Horror"/>
    <x v="6"/>
    <n v="109.6"/>
    <s v="March 13, 1987 (United States)"/>
    <x v="46"/>
    <n v="6600"/>
    <s v="Kevin Tenney"/>
    <s v="Kevin Tenney"/>
    <s v="Todd Allen"/>
    <s v="United Kingdom"/>
    <n v="2000000"/>
    <n v="7369373"/>
    <n v="20487663.805656936"/>
    <n v="368.46865000000003"/>
    <n v="6723880.4744525552"/>
    <s v="Paragon Arts International"/>
    <n v="98"/>
  </r>
  <r>
    <s v="Clockwise"/>
    <s v="PG"/>
    <s v="Comedy"/>
    <x v="6"/>
    <n v="109.6"/>
    <s v="October 10, 1986 (United States)"/>
    <x v="14"/>
    <n v="12000"/>
    <s v="Christopher Morahan"/>
    <s v="Michael Frayn"/>
    <s v="John Cleese"/>
    <s v="United Kingdom"/>
    <n v="0"/>
    <n v="1476356"/>
    <n v="4104431.3248175187"/>
    <n v="0"/>
    <n v="1347040.1459854017"/>
    <s v="Thorn EMI Screen Entertainment"/>
    <n v="96"/>
  </r>
  <r>
    <s v="Legal Eagles"/>
    <s v="PG"/>
    <s v="Comedy"/>
    <x v="6"/>
    <n v="109.6"/>
    <s v="June 20, 1986 (United States)"/>
    <x v="22"/>
    <n v="10000"/>
    <s v="Ivan Reitman"/>
    <s v="Ivan Reitman"/>
    <s v="Robert Redford"/>
    <s v="United States"/>
    <n v="40000000"/>
    <n v="93151591"/>
    <n v="258971622.05930659"/>
    <n v="232.87897750000002"/>
    <n v="84992327.554744542"/>
    <s v="Universal Pictures"/>
    <n v="116"/>
  </r>
  <r>
    <s v="Link"/>
    <s v="R"/>
    <s v="Horror"/>
    <x v="6"/>
    <n v="109.6"/>
    <s v="September 19, 1986 (United States)"/>
    <x v="23"/>
    <n v="2800"/>
    <s v="Richard Franklin"/>
    <s v="Lee David Zlotoff"/>
    <s v="Terence Stamp"/>
    <s v="United Kingdom"/>
    <n v="0"/>
    <n v="1720450"/>
    <n v="4783039.3704379564"/>
    <n v="0"/>
    <n v="1569753.6496350367"/>
    <s v="Cannon Screen Entertainment"/>
    <n v="103"/>
  </r>
  <r>
    <s v="Jo Jo Dancer, Your Life Is Calling"/>
    <s v="R"/>
    <s v="Biography"/>
    <x v="6"/>
    <n v="109.6"/>
    <s v="May 2, 1986 (United States)"/>
    <x v="5"/>
    <n v="1600"/>
    <s v="Richard Pryor"/>
    <s v="Rocco Urbisci"/>
    <s v="Richard Pryor"/>
    <s v="United States"/>
    <n v="14000000"/>
    <n v="18034150"/>
    <n v="50136911.541970804"/>
    <n v="128.81535714285715"/>
    <n v="16454516.423357666"/>
    <s v="Columbia Pictures"/>
    <n v="97"/>
  </r>
  <r>
    <s v="Wanted: Dead or Alive"/>
    <s v="R"/>
    <s v="Action"/>
    <x v="6"/>
    <n v="109.6"/>
    <s v="January 16, 1987 (United States)"/>
    <x v="22"/>
    <n v="4700"/>
    <s v="Gary Sherman"/>
    <s v="Michael Patrick Goodman"/>
    <s v="Rutger Hauer"/>
    <s v="United States"/>
    <n v="0"/>
    <n v="7555000"/>
    <n v="21003727.189781025"/>
    <n v="0"/>
    <n v="6893248.1751824822"/>
    <s v="New World Pictures"/>
    <n v="106"/>
  </r>
  <r>
    <s v="American Anthem"/>
    <s v="PG-13"/>
    <s v="Drama"/>
    <x v="6"/>
    <n v="109.6"/>
    <s v="June 27, 1986 (United States)"/>
    <x v="25"/>
    <n v="1400"/>
    <s v="Albert Magnoli"/>
    <s v="Evan Archerd"/>
    <s v="Mitchell Gaylord"/>
    <s v="United States"/>
    <n v="0"/>
    <n v="4845724"/>
    <n v="13471643.273722628"/>
    <n v="0"/>
    <n v="4421281.0218978105"/>
    <s v="Lorimar Productions"/>
    <n v="102"/>
  </r>
  <r>
    <s v="The Morning After"/>
    <s v="R"/>
    <s v="Crime"/>
    <x v="6"/>
    <n v="109.6"/>
    <s v="December 25, 1986 (United States)"/>
    <x v="22"/>
    <n v="6200"/>
    <s v="Sidney Lumet"/>
    <s v="James Cresson"/>
    <s v="Jane Fonda"/>
    <s v="United States"/>
    <n v="15000000"/>
    <n v="25147055"/>
    <n v="69911566.227189779"/>
    <n v="167.64703333333333"/>
    <n v="22944393.248175185"/>
    <s v="American Filmworks"/>
    <n v="103"/>
  </r>
  <r>
    <s v="Crimes of the Heart"/>
    <s v="PG-13"/>
    <s v="Comedy"/>
    <x v="6"/>
    <n v="109.6"/>
    <s v="January 23, 1987 (United States)"/>
    <x v="5"/>
    <n v="3800"/>
    <s v="Bruce Beresford"/>
    <s v="Beth Henley"/>
    <s v="Diane Keaton"/>
    <s v="United States"/>
    <n v="20000000"/>
    <n v="22905522"/>
    <n v="63679859.06386862"/>
    <n v="114.52761"/>
    <n v="20899198.905109491"/>
    <s v="De Laurentiis Entertainment Group (DEG)"/>
    <n v="105"/>
  </r>
  <r>
    <s v="Under the Cherry Moon"/>
    <s v="PG-13"/>
    <s v="Comedy"/>
    <x v="6"/>
    <n v="109.6"/>
    <s v="July 2, 1986 (United States)"/>
    <x v="18"/>
    <n v="3200"/>
    <s v="Prince"/>
    <s v="Becky Johnston"/>
    <s v="Prince"/>
    <s v="United States"/>
    <n v="0"/>
    <n v="10090429"/>
    <n v="28052497.411496352"/>
    <n v="0"/>
    <n v="9206595.8029197101"/>
    <s v="Warner Bros."/>
    <n v="100"/>
  </r>
  <r>
    <s v="Malcolm"/>
    <s v="PG-13"/>
    <s v="Comedy"/>
    <x v="6"/>
    <n v="109.6"/>
    <s v="November 5, 1986 (United States)"/>
    <x v="12"/>
    <n v="2100"/>
    <s v="Nadia Tass"/>
    <s v="David Parker"/>
    <s v="Colin Friels"/>
    <s v="Australia"/>
    <n v="0"/>
    <n v="0"/>
    <n v="0"/>
    <n v="0"/>
    <n v="0"/>
    <s v="Cascade Films"/>
    <n v="85"/>
  </r>
  <r>
    <s v="Meatballs III: Summer Job"/>
    <s v="R"/>
    <s v="Comedy"/>
    <x v="6"/>
    <n v="109.6"/>
    <s v="January 9, 1987 (United States)"/>
    <x v="50"/>
    <n v="2200"/>
    <s v="George Mendeluk"/>
    <s v="Janis Allen"/>
    <s v="Sally Kellerman"/>
    <s v="Canada"/>
    <n v="0"/>
    <n v="2147228"/>
    <n v="5969528.9379562046"/>
    <n v="0"/>
    <n v="1959149.6350364967"/>
    <s v="TMS Pictures"/>
    <n v="96"/>
  </r>
  <r>
    <s v="Devil in the Flesh"/>
    <s v="X"/>
    <s v="Drama"/>
    <x v="6"/>
    <n v="109.6"/>
    <s v="May 22, 1987 (United States)"/>
    <x v="1"/>
    <n v="1400"/>
    <s v="Marco Bellocchio"/>
    <s v="Marco Bellocchio"/>
    <s v="Maruschka Detmers"/>
    <s v="Italy"/>
    <n v="0"/>
    <n v="546904"/>
    <n v="1520453.0000000002"/>
    <n v="0"/>
    <n v="499000.00000000006"/>
    <s v="L.P. Film"/>
    <n v="114"/>
  </r>
  <r>
    <s v="Absolute Beginners"/>
    <s v="PG-13"/>
    <s v="Drama"/>
    <x v="6"/>
    <n v="109.6"/>
    <s v="April 18, 1986 (United States)"/>
    <x v="41"/>
    <n v="3200"/>
    <s v="Julien Temple"/>
    <s v="Colin MacInnes"/>
    <s v="Patsy Kensit"/>
    <s v="United Kingdom"/>
    <n v="0"/>
    <n v="930211"/>
    <n v="2586088.4279197082"/>
    <n v="0"/>
    <n v="848732.66423357674"/>
    <s v="Goldcrest Films International"/>
    <n v="108"/>
  </r>
  <r>
    <s v="Deadtime Stories"/>
    <s v="R"/>
    <s v="Comedy"/>
    <x v="6"/>
    <n v="109.6"/>
    <s v="November 28, 1986 (United States)"/>
    <x v="32"/>
    <n v="1800"/>
    <s v="Jeffrey Delman"/>
    <s v="Jeffrey Delman"/>
    <s v="Scott Valentine"/>
    <s v="United States"/>
    <n v="0"/>
    <n v="2750741"/>
    <n v="7647361.1560218986"/>
    <n v="0"/>
    <n v="2509800.1824817522"/>
    <s v="Scary Stuff"/>
    <n v="93"/>
  </r>
  <r>
    <s v="Avenging Force"/>
    <s v="R"/>
    <s v="Action"/>
    <x v="6"/>
    <n v="109.6"/>
    <s v="September 12, 1986 (United States)"/>
    <x v="1"/>
    <n v="2600"/>
    <s v="Sam Firstenberg"/>
    <s v="James Booth"/>
    <s v="Michael Dudikoff"/>
    <s v="United States"/>
    <n v="4000000"/>
    <n v="4679650"/>
    <n v="13009939.370437957"/>
    <n v="116.99124999999999"/>
    <n v="4269753.6496350374"/>
    <s v="The Cannon Group"/>
    <n v="104"/>
  </r>
  <r>
    <s v="Heat"/>
    <s v="R"/>
    <s v="Action"/>
    <x v="6"/>
    <n v="109.6"/>
    <s v="March 13, 1987 (United States)"/>
    <x v="41"/>
    <n v="1900"/>
    <s v="Dick Richards"/>
    <s v="William Goldman"/>
    <s v="Burt Reynolds"/>
    <s v="United States"/>
    <n v="17000000"/>
    <n v="2793214"/>
    <n v="7765440.7463503657"/>
    <n v="16.430670588235294"/>
    <n v="2548552.9197080294"/>
    <s v="Escalante Productions"/>
    <n v="101"/>
  </r>
  <r>
    <s v="Sweet Liberty"/>
    <s v="PG"/>
    <s v="Comedy"/>
    <x v="6"/>
    <n v="109.6"/>
    <s v="May 16, 1986 (United States)"/>
    <x v="1"/>
    <n v="2600"/>
    <s v="Alan Alda"/>
    <s v="Alan Alda"/>
    <s v="Alan Alda"/>
    <s v="United States"/>
    <n v="0"/>
    <n v="14205021"/>
    <n v="39491513.674270079"/>
    <n v="0"/>
    <n v="12960785.583941607"/>
    <s v="Universal Pictures"/>
    <n v="106"/>
  </r>
  <r>
    <s v="Killer Party"/>
    <s v="R"/>
    <s v="Comedy"/>
    <x v="6"/>
    <n v="109.6"/>
    <s v="May 9, 1986 (United States)"/>
    <x v="27"/>
    <n v="1800"/>
    <s v="William Fruet"/>
    <s v="Barney Cohen"/>
    <s v="Martin Hewitt"/>
    <s v="Canada"/>
    <n v="0"/>
    <n v="0"/>
    <n v="0"/>
    <n v="0"/>
    <n v="0"/>
    <s v="Marquis"/>
    <n v="91"/>
  </r>
  <r>
    <s v="Out of Bounds"/>
    <s v="R"/>
    <s v="Action"/>
    <x v="6"/>
    <n v="109.6"/>
    <s v="July 25, 1986 (United States)"/>
    <x v="20"/>
    <n v="1400"/>
    <s v="Richard Tuggle"/>
    <s v="Tony Kayden"/>
    <s v="Anthony Michael Hall"/>
    <s v="United States"/>
    <n v="0"/>
    <n v="5099316"/>
    <n v="14176656.799270075"/>
    <n v="0"/>
    <n v="4652660.5839416068"/>
    <s v="Columbia Pictures"/>
    <n v="93"/>
  </r>
  <r>
    <s v="Wisdom"/>
    <s v="R"/>
    <s v="Crime"/>
    <x v="6"/>
    <n v="109.6"/>
    <s v="January 2, 1987 (United States)"/>
    <x v="46"/>
    <n v="3100"/>
    <s v="Emilio Estevez"/>
    <s v="Emilio Estevez"/>
    <s v="Emilio Estevez"/>
    <s v="United States"/>
    <n v="0"/>
    <n v="5715174"/>
    <n v="15888809.468978103"/>
    <n v="0"/>
    <n v="5214574.8175182492"/>
    <s v="Gladden Entertainment"/>
    <n v="109"/>
  </r>
  <r>
    <s v="Shanghai Surprise"/>
    <s v="PG-13"/>
    <s v="Adventure"/>
    <x v="6"/>
    <n v="109.6"/>
    <s v="August 29, 1986 (United States)"/>
    <x v="56"/>
    <n v="5000"/>
    <s v="Jim Goddard"/>
    <s v="John Kohn"/>
    <s v="Sean Penn"/>
    <s v="United Kingdom"/>
    <n v="17000000"/>
    <n v="2315683"/>
    <n v="6437852.281934307"/>
    <n v="13.621664705882353"/>
    <n v="2112849.4525547447"/>
    <s v="HandMade Films"/>
    <n v="97"/>
  </r>
  <r>
    <s v="Power"/>
    <s v="R"/>
    <s v="Drama"/>
    <x v="6"/>
    <n v="109.6"/>
    <s v="January 31, 1986 (United States)"/>
    <x v="46"/>
    <n v="2700"/>
    <s v="Sidney Lumet"/>
    <s v="David Himmelstein"/>
    <s v="Richard Gere"/>
    <s v="United States"/>
    <n v="16000000"/>
    <n v="3800000"/>
    <n v="10564416.058394162"/>
    <n v="23.75"/>
    <n v="3467153.2846715334"/>
    <s v="Lorimar Productions"/>
    <n v="111"/>
  </r>
  <r>
    <s v="A Fine Mess"/>
    <s v="PG"/>
    <s v="Action"/>
    <x v="6"/>
    <n v="109.6"/>
    <s v="August 8, 1986 (United States)"/>
    <x v="32"/>
    <n v="1400"/>
    <s v="Blake Edwards"/>
    <s v="Blake Edwards"/>
    <s v="Ted Danson"/>
    <s v="United States"/>
    <n v="0"/>
    <n v="6029824"/>
    <n v="16763570.91970803"/>
    <n v="0"/>
    <n v="5501664.2335766433"/>
    <s v="Blake Edwards"/>
    <n v="90"/>
  </r>
  <r>
    <s v="Let's Get Harry"/>
    <s v="R"/>
    <s v="Action"/>
    <x v="6"/>
    <n v="109.6"/>
    <s v="October 31, 1986 (United States)"/>
    <x v="33"/>
    <n v="1200"/>
    <s v="Director"/>
    <s v="Mark Feldberg"/>
    <s v="Michael Schoeffling"/>
    <s v="United States"/>
    <n v="0"/>
    <n v="140980"/>
    <n v="391939.83576642338"/>
    <n v="0"/>
    <n v="128631.38686131389"/>
    <s v="Delphi V Productions"/>
    <n v="102"/>
  </r>
  <r>
    <s v="My Chauffeur"/>
    <s v="R"/>
    <s v="Comedy"/>
    <x v="6"/>
    <n v="109.6"/>
    <s v="January 24, 1986 (United States)"/>
    <x v="41"/>
    <n v="1900"/>
    <s v="David Beaird"/>
    <s v="David Beaird"/>
    <s v="Deborah Foreman"/>
    <s v="United States"/>
    <n v="0"/>
    <n v="4781448"/>
    <n v="13292948.956204381"/>
    <n v="0"/>
    <n v="4362635.0364963505"/>
    <s v="Marimark Productions"/>
    <n v="97"/>
  </r>
  <r>
    <s v="Biggles: Adventures in Time"/>
    <s v="PG"/>
    <s v="Adventure"/>
    <x v="6"/>
    <n v="109.6"/>
    <s v="January 29, 1988 (United States)"/>
    <x v="46"/>
    <n v="2800"/>
    <s v="John Hough"/>
    <s v="W.E. Johns"/>
    <s v="Neil Dickson"/>
    <s v="United Kingdom"/>
    <n v="0"/>
    <n v="0"/>
    <n v="0"/>
    <n v="0"/>
    <n v="0"/>
    <s v="Compact Yellowbill"/>
    <n v="108"/>
  </r>
  <r>
    <s v="Half Moon Street"/>
    <s v="R"/>
    <s v="Drama"/>
    <x v="6"/>
    <n v="109.6"/>
    <s v="September 26, 1986 (United States)"/>
    <x v="20"/>
    <n v="2500"/>
    <s v="Bob Swaim"/>
    <s v="Edward Behr"/>
    <s v="Sigourney Weaver"/>
    <s v="United Kingdom"/>
    <n v="0"/>
    <n v="1131399"/>
    <n v="3145413.0958029199"/>
    <n v="0"/>
    <n v="1032298.3576642337"/>
    <s v="Centurion"/>
    <n v="90"/>
  </r>
  <r>
    <s v="Every Time We Say Goodbye"/>
    <s v="PG-13"/>
    <s v="Drama"/>
    <x v="6"/>
    <n v="109.6"/>
    <s v="November 14, 1986 (United States)"/>
    <x v="23"/>
    <n v="2300"/>
    <s v="MoshÃ© Mizrahi"/>
    <s v="MoshÃ© Mizrahi"/>
    <s v="Tom Hanks"/>
    <s v="Israel"/>
    <n v="0"/>
    <n v="278623"/>
    <n v="774602.44616788323"/>
    <n v="0"/>
    <n v="254218.06569343069"/>
    <s v="Delphi V Productions"/>
    <n v="98"/>
  </r>
  <r>
    <s v="The Decline of the American Empire"/>
    <s v="R"/>
    <s v="Comedy"/>
    <x v="6"/>
    <n v="109.6"/>
    <s v="November 14, 1986 (United States)"/>
    <x v="13"/>
    <n v="8000"/>
    <s v="Denys Arcand"/>
    <s v="Denys Arcand"/>
    <s v="Dominique Michel"/>
    <s v="Canada"/>
    <n v="0"/>
    <n v="1915792"/>
    <n v="5326111.5182481753"/>
    <n v="0"/>
    <n v="1747985.4014598543"/>
    <s v="Corporation Image M &amp; M"/>
    <n v="101"/>
  </r>
  <r>
    <s v="Hardbodies 2"/>
    <s v="R"/>
    <s v="Comedy"/>
    <x v="6"/>
    <n v="109.6"/>
    <s v="September 12, 1986 (United States)"/>
    <x v="56"/>
    <n v="1100"/>
    <s v="Mark Griffiths"/>
    <s v="Mark Griffiths"/>
    <s v="James Karen"/>
    <s v="United States"/>
    <n v="0"/>
    <n v="78068"/>
    <n v="217037.58759124088"/>
    <n v="0"/>
    <n v="71229.92700729928"/>
    <s v="Chroma III Productions"/>
    <n v="88"/>
  </r>
  <r>
    <s v="The Boy in Blue"/>
    <s v="R"/>
    <s v="Biography"/>
    <x v="6"/>
    <n v="109.6"/>
    <s v="January 17, 1986 (United States)"/>
    <x v="11"/>
    <n v="1100"/>
    <s v="Charles Jarrott"/>
    <s v="Douglas Bowie"/>
    <s v="Nicolas Cage"/>
    <s v="Canada"/>
    <n v="0"/>
    <n v="275000"/>
    <n v="764530.10948905116"/>
    <n v="0"/>
    <n v="250912.40875912411"/>
    <s v="Canadian Broadcasting Corporation (CBC)"/>
    <n v="100"/>
  </r>
  <r>
    <s v="Brighton Beach Memoirs"/>
    <s v="PG-13"/>
    <s v="Comedy"/>
    <x v="6"/>
    <n v="109.6"/>
    <s v="December 25, 1986 (United States)"/>
    <x v="8"/>
    <n v="3400"/>
    <s v="Gene Saks"/>
    <s v="Neil Simon"/>
    <s v="Blythe Danner"/>
    <s v="United States"/>
    <n v="18000000"/>
    <n v="11957943"/>
    <n v="33244390.803832121"/>
    <n v="66.43301666666666"/>
    <n v="10910531.934306571"/>
    <s v="Rastar Pictures"/>
    <n v="108"/>
  </r>
  <r>
    <s v="The Longshot"/>
    <s v="PG-13"/>
    <s v="Comedy"/>
    <x v="6"/>
    <n v="109.6"/>
    <s v="January 17, 1986 (United States)"/>
    <x v="20"/>
    <n v="565"/>
    <s v="Paul Bartel"/>
    <s v="Tim Conway"/>
    <s v="Tim Conway"/>
    <s v="United States"/>
    <n v="0"/>
    <n v="0"/>
    <n v="0"/>
    <n v="0"/>
    <n v="0"/>
    <s v="Orion Pictures"/>
    <n v="89"/>
  </r>
  <r>
    <s v="Willy/Milly"/>
    <s v="PG-13"/>
    <s v="Comedy"/>
    <x v="6"/>
    <n v="109.6"/>
    <s v="November 14, 1986 (United States)"/>
    <x v="41"/>
    <n v="454"/>
    <s v="Paul Schneider"/>
    <s v="Alan Friedman"/>
    <s v="Pamela Adlon"/>
    <s v="United States"/>
    <n v="0"/>
    <n v="277405"/>
    <n v="771216.27281021909"/>
    <n v="0"/>
    <n v="253106.75182481756"/>
    <s v="Griffon Productions"/>
    <n v="86"/>
  </r>
  <r>
    <s v="Ginger and Fred"/>
    <s v="PG-13"/>
    <s v="Comedy"/>
    <x v="6"/>
    <n v="109.6"/>
    <s v="March 28, 1986 (United States)"/>
    <x v="4"/>
    <n v="4900"/>
    <s v="Federico Fellini"/>
    <s v="Federico Fellini"/>
    <s v="Marcello Mastroianni"/>
    <s v="Italy"/>
    <n v="0"/>
    <n v="837623"/>
    <n v="2328683.6505474453"/>
    <n v="0"/>
    <n v="764254.56204379571"/>
    <s v="Produzioni Europee Associate (PEA)"/>
    <n v="125"/>
  </r>
  <r>
    <s v="'Round Midnight"/>
    <s v="R"/>
    <s v="Drama"/>
    <x v="6"/>
    <n v="109.6"/>
    <s v="October 3, 1986 (United States)"/>
    <x v="34"/>
    <n v="4700"/>
    <s v="Bertrand Tavernier"/>
    <s v="David Rayfiel"/>
    <s v="Dexter Gordon"/>
    <s v="United States"/>
    <n v="0"/>
    <n v="3272593"/>
    <n v="9098166.8531021904"/>
    <n v="0"/>
    <n v="2985942.5182481757"/>
    <s v="Little Bear"/>
    <n v="133"/>
  </r>
  <r>
    <s v="Violets Are Blue..."/>
    <s v="PG-13"/>
    <s v="Drama"/>
    <x v="6"/>
    <n v="109.6"/>
    <s v="April 25, 1986 (United States)"/>
    <x v="23"/>
    <n v="906"/>
    <s v="Jack Fisk"/>
    <s v="Naomi Foner"/>
    <s v="Sissy Spacek"/>
    <s v="United States"/>
    <n v="10000000"/>
    <n v="4743287"/>
    <n v="13186857.197992701"/>
    <n v="47.432870000000001"/>
    <n v="4327816.6058394164"/>
    <s v="Rastar Films"/>
    <n v="88"/>
  </r>
  <r>
    <s v="Parting Glances"/>
    <s v="Not Rated"/>
    <s v="Drama"/>
    <x v="6"/>
    <n v="109.6"/>
    <s v="February 19, 1986 (United States)"/>
    <x v="13"/>
    <n v="2800"/>
    <s v="Bill Sherwood"/>
    <s v="Bill Sherwood"/>
    <s v="John Bolger"/>
    <s v="United States"/>
    <n v="0"/>
    <n v="0"/>
    <n v="0"/>
    <n v="0"/>
    <n v="0"/>
    <s v="Rondo Productions"/>
    <n v="90"/>
  </r>
  <r>
    <s v="The Whoopee Boys"/>
    <s v="R"/>
    <s v="Comedy"/>
    <x v="6"/>
    <n v="109.6"/>
    <s v="August 22, 1986 (United States)"/>
    <x v="23"/>
    <n v="783"/>
    <s v="John Byrum"/>
    <s v="Steve Zacharias"/>
    <s v="Michael O'Keefe"/>
    <s v="United States"/>
    <n v="0"/>
    <n v="0"/>
    <n v="0"/>
    <n v="0"/>
    <n v="0"/>
    <s v="Paramount Pictures"/>
    <n v="88"/>
  </r>
  <r>
    <s v="Tai-Pan"/>
    <s v="R"/>
    <s v="Adventure"/>
    <x v="6"/>
    <n v="109.6"/>
    <s v="November 7, 1986 (United States)"/>
    <x v="41"/>
    <n v="1600"/>
    <s v="Daryl Duke"/>
    <s v="John Briley"/>
    <s v="Bryan Brown"/>
    <s v="United States"/>
    <n v="25000000"/>
    <n v="4007250"/>
    <n v="11140593.75"/>
    <n v="16.029"/>
    <n v="3656250.0000000005"/>
    <s v="De Laurentiis Entertainment Group (DEG)"/>
    <n v="127"/>
  </r>
  <r>
    <s v="My Little Pony: The Movie"/>
    <s v="G"/>
    <s v="Animation"/>
    <x v="6"/>
    <n v="109.6"/>
    <s v="June 6, 1986 (United States)"/>
    <x v="22"/>
    <n v="2500"/>
    <s v="Directors"/>
    <s v="George Arthur Bloom"/>
    <s v="Danny DeVito"/>
    <s v="United States"/>
    <n v="0"/>
    <n v="5958456"/>
    <n v="16565160.065693432"/>
    <n v="0"/>
    <n v="5436547.4452554751"/>
    <s v="Sunbow Productions"/>
    <n v="86"/>
  </r>
  <r>
    <s v="Playing for Keeps"/>
    <s v="PG-13"/>
    <s v="Comedy"/>
    <x v="6"/>
    <n v="109.6"/>
    <s v="October 3, 1986 (United States)"/>
    <x v="29"/>
    <n v="616"/>
    <s v="Bob Weinstein"/>
    <s v="Bob Weinstein"/>
    <s v="Daniel Jordano"/>
    <s v="United States"/>
    <n v="0"/>
    <n v="2669366"/>
    <n v="7421129.7463503657"/>
    <n v="0"/>
    <n v="2435552.9197080294"/>
    <s v="Miramax"/>
    <n v="102"/>
  </r>
  <r>
    <s v="'night, Mother"/>
    <s v="PG-13"/>
    <s v="Drama"/>
    <x v="6"/>
    <n v="109.6"/>
    <s v="January 29, 1987 (Australia)"/>
    <x v="37"/>
    <n v="2100"/>
    <s v="Tom Moore"/>
    <s v="Marsha Norman"/>
    <s v="Sissy Spacek"/>
    <s v="United States"/>
    <n v="0"/>
    <n v="441863"/>
    <n v="1228427.5191605841"/>
    <n v="0"/>
    <n v="403159.67153284675"/>
    <s v="Aaron Spelling Productions"/>
    <n v="96"/>
  </r>
  <r>
    <s v="Jake Speed"/>
    <s v="PG"/>
    <s v="Action"/>
    <x v="6"/>
    <n v="109.6"/>
    <s v="May 30, 1986 (United States)"/>
    <x v="33"/>
    <n v="879"/>
    <s v="Andrew Lane"/>
    <s v="Wayne Crawford"/>
    <s v="Wayne Crawford"/>
    <s v="United States"/>
    <n v="0"/>
    <n v="1943751"/>
    <n v="5403840.5994525552"/>
    <n v="0"/>
    <n v="1773495.4379562046"/>
    <s v="Balcor Film Investors"/>
    <n v="105"/>
  </r>
  <r>
    <s v="The Naked Cage"/>
    <s v="R"/>
    <s v="Action"/>
    <x v="6"/>
    <n v="109.6"/>
    <s v="March 7, 1986 (United States)"/>
    <x v="33"/>
    <n v="543"/>
    <s v="Paul Nicholas"/>
    <s v="Paul Nicholas"/>
    <s v="Shari Shattuck"/>
    <s v="United States"/>
    <n v="0"/>
    <n v="3136701"/>
    <n v="8720372.2144160587"/>
    <n v="0"/>
    <n v="2861953.4671532852"/>
    <s v="The Cannon Group"/>
    <n v="97"/>
  </r>
  <r>
    <s v="Blue City"/>
    <s v="R"/>
    <s v="Action"/>
    <x v="6"/>
    <n v="109.6"/>
    <s v="May 2, 1986 (United States)"/>
    <x v="44"/>
    <n v="1100"/>
    <s v="Michelle Manning"/>
    <s v="Ross Macdonald"/>
    <s v="Judd Nelson"/>
    <s v="United States"/>
    <n v="10000000"/>
    <n v="6947787"/>
    <n v="19315608.56660584"/>
    <n v="69.477869999999996"/>
    <n v="6339221.715328468"/>
    <s v="Paramount Pictures"/>
    <n v="83"/>
  </r>
  <r>
    <s v="That's Life!"/>
    <s v="PG-13"/>
    <s v="Comedy"/>
    <x v="6"/>
    <n v="109.6"/>
    <s v="October 10, 1986 (United States)"/>
    <x v="22"/>
    <n v="1400"/>
    <s v="Blake Edwards"/>
    <s v="Milton Wexler"/>
    <s v="Jack Lemmon"/>
    <s v="United States"/>
    <n v="0"/>
    <n v="4079895"/>
    <n v="11342554.803832117"/>
    <n v="0"/>
    <n v="3722531.9343065699"/>
    <s v="Blake Edwards"/>
    <n v="102"/>
  </r>
  <r>
    <s v="Sky Bandits"/>
    <s v="PG"/>
    <s v="Action"/>
    <x v="6"/>
    <n v="109.6"/>
    <s v="October 31, 1986 (United States)"/>
    <x v="26"/>
    <n v="258"/>
    <s v="Zoran Perisic"/>
    <s v="Thom Keyes"/>
    <s v="Scott McGinnis"/>
    <s v="United Kingdom"/>
    <n v="18000000"/>
    <n v="2295500"/>
    <n v="6381741.3321167892"/>
    <n v="12.752777777777776"/>
    <n v="2094434.3065693434"/>
    <s v="J&amp;M Entertainment"/>
    <n v="105"/>
  </r>
  <r>
    <s v="MÃ©nage"/>
    <s v="N/A"/>
    <s v="Comedy"/>
    <x v="6"/>
    <n v="109.6"/>
    <s v="October 1, 1986 (United States)"/>
    <x v="9"/>
    <n v="2700"/>
    <s v="Bertrand Blier"/>
    <s v="Bertrand Blier"/>
    <s v="GÃ©rard Depardieu"/>
    <s v="France"/>
    <n v="0"/>
    <n v="925952"/>
    <n v="2574247.9416058394"/>
    <n v="0"/>
    <n v="844846.71532846731"/>
    <s v="CinÃ© Valse"/>
    <n v="84"/>
  </r>
  <r>
    <s v="Dream Lover"/>
    <s v="R"/>
    <s v="Crime"/>
    <x v="6"/>
    <n v="109.6"/>
    <s v="April 2, 1986 (France)"/>
    <x v="38"/>
    <n v="503"/>
    <s v="Alan J. Pakula"/>
    <s v="Jon Boorstin"/>
    <s v="Kristy McNichol"/>
    <s v="United States"/>
    <n v="0"/>
    <n v="502237"/>
    <n v="1396273.8494525549"/>
    <n v="0"/>
    <n v="458245.43795620446"/>
    <s v="Metro-Goldwyn-Mayer (MGM)"/>
    <n v="104"/>
  </r>
  <r>
    <s v="Dangerously Close"/>
    <s v="R"/>
    <s v="Action"/>
    <x v="6"/>
    <n v="109.6"/>
    <s v="May 9, 1986 (United States)"/>
    <x v="41"/>
    <n v="1200"/>
    <s v="Albert Pyun"/>
    <s v="Scott Fields"/>
    <s v="John Stockwell"/>
    <s v="United States"/>
    <n v="0"/>
    <n v="2390525"/>
    <n v="6645921.2363138692"/>
    <n v="0"/>
    <n v="2181135.9489051099"/>
    <s v="Golan-Globus Productions"/>
    <n v="95"/>
  </r>
  <r>
    <s v="The Whistle Blower"/>
    <s v="PG"/>
    <s v="Thriller"/>
    <x v="6"/>
    <n v="109.6"/>
    <s v="July 10, 1987 (United States)"/>
    <x v="19"/>
    <n v="2000"/>
    <s v="Simon Langton"/>
    <s v="Julian Bond"/>
    <s v="Michael Caine"/>
    <s v="United Kingdom"/>
    <n v="0"/>
    <n v="1500000"/>
    <n v="4170164.2335766428"/>
    <n v="0"/>
    <n v="1368613.1386861315"/>
    <s v="Portreeve"/>
    <n v="100"/>
  </r>
  <r>
    <s v="Care Bears Movie II: A New Generation"/>
    <s v="G"/>
    <s v="Animation"/>
    <x v="6"/>
    <n v="109.6"/>
    <s v="March 21, 1986 (United States)"/>
    <x v="30"/>
    <n v="2200"/>
    <s v="Dale Schott"/>
    <s v="Peter Sauder"/>
    <s v="Maxine Miller"/>
    <s v="Canada"/>
    <n v="0"/>
    <n v="8540346"/>
    <n v="23743096.954379562"/>
    <n v="0"/>
    <n v="7792286.4963503657"/>
    <s v="Nelvana"/>
    <n v="76"/>
  </r>
  <r>
    <s v="Knights of the City"/>
    <s v="R"/>
    <s v="Action"/>
    <x v="6"/>
    <n v="109.6"/>
    <s v="February 14, 1986 (United States)"/>
    <x v="25"/>
    <n v="153"/>
    <s v="Dominic Orlando"/>
    <s v="Leon Isaac Kennedy"/>
    <s v="Leon Isaac Kennedy"/>
    <s v="United States"/>
    <n v="0"/>
    <n v="601451"/>
    <n v="1672099.6322992702"/>
    <n v="0"/>
    <n v="548769.16058394173"/>
    <s v="Grace"/>
    <n v="87"/>
  </r>
  <r>
    <s v="Born American"/>
    <s v="R"/>
    <s v="Action"/>
    <x v="6"/>
    <n v="109.6"/>
    <s v="December 19, 1986 (Finland)"/>
    <x v="52"/>
    <n v="1900"/>
    <s v="Renny Harlin"/>
    <s v="Renny Harlin"/>
    <s v="Mike Norris"/>
    <s v="United States"/>
    <n v="3401376"/>
    <n v="3388020"/>
    <n v="9419066.5510948915"/>
    <n v="99.607335384268012"/>
    <n v="3091259.1240875917"/>
    <s v="Cinema Group Ventures"/>
    <n v="95"/>
  </r>
  <r>
    <s v="Desert Bloom"/>
    <s v="PG"/>
    <s v="Drama"/>
    <x v="6"/>
    <n v="109.6"/>
    <s v="April 18, 1986 (United States)"/>
    <x v="14"/>
    <n v="937"/>
    <s v="Eugene Corr"/>
    <s v="Linda Remy"/>
    <s v="Jon Voight"/>
    <s v="United States"/>
    <n v="0"/>
    <n v="416393"/>
    <n v="1157618.1304744526"/>
    <n v="0"/>
    <n v="379920.62043795624"/>
    <s v="Carson Productions"/>
    <n v="105"/>
  </r>
  <r>
    <s v="Touch and Go"/>
    <s v="R"/>
    <s v="Comedy"/>
    <x v="6"/>
    <n v="109.6"/>
    <s v="August 22, 1986 (United States)"/>
    <x v="46"/>
    <n v="818"/>
    <s v="Robert Mandel"/>
    <s v="Alan Ormsby"/>
    <s v="Michael Keaton"/>
    <s v="United States"/>
    <n v="0"/>
    <n v="1254040"/>
    <n v="3486368.5036496352"/>
    <n v="0"/>
    <n v="1144197.0802919709"/>
    <s v="Kings Road Entertainment"/>
    <n v="101"/>
  </r>
  <r>
    <s v="Man Facing Southeast"/>
    <s v="R"/>
    <s v="Drama"/>
    <x v="6"/>
    <n v="109.6"/>
    <s v="March 13, 1987 (United States)"/>
    <x v="3"/>
    <n v="3800"/>
    <s v="Eliseo Subiela"/>
    <s v="Eliseo Subiela"/>
    <s v="Lorenzo Quinteros"/>
    <s v="Argentina"/>
    <n v="600000"/>
    <n v="0"/>
    <n v="0"/>
    <n v="0"/>
    <n v="0"/>
    <s v="Cinequanon"/>
    <n v="105"/>
  </r>
  <r>
    <s v="Nutcracker"/>
    <s v="G"/>
    <s v="Family"/>
    <x v="6"/>
    <n v="109.6"/>
    <s v="November 26, 1986 (United States)"/>
    <x v="13"/>
    <n v="1000"/>
    <s v="Carroll Ballard"/>
    <s v="Kent Stowell"/>
    <s v="Hugh Duncan Bigney Mitchell"/>
    <s v="United States"/>
    <n v="0"/>
    <n v="781727"/>
    <n v="2173286.6505474453"/>
    <n v="0"/>
    <n v="713254.56204379571"/>
    <s v="Hyperion Pictures"/>
    <n v="89"/>
  </r>
  <r>
    <s v="The Fringe Dwellers"/>
    <s v="PG"/>
    <s v="Drama"/>
    <x v="6"/>
    <n v="109.6"/>
    <s v="October 1986 (United States)"/>
    <x v="17"/>
    <n v="377"/>
    <s v="Bruce Beresford"/>
    <s v="Bruce Beresford"/>
    <s v="Kristina Nehm"/>
    <s v="Australia"/>
    <n v="0"/>
    <n v="0"/>
    <n v="0"/>
    <n v="0"/>
    <n v="0"/>
    <s v="Fringe Dwellers Productions"/>
    <n v="98"/>
  </r>
  <r>
    <s v="Just Between Friends"/>
    <s v="PG-13"/>
    <s v="Drama"/>
    <x v="6"/>
    <n v="109.6"/>
    <s v="March 21, 1986 (United States)"/>
    <x v="23"/>
    <n v="735"/>
    <s v="Allan Burns"/>
    <s v="Allan Burns"/>
    <s v="Mary Tyler Moore"/>
    <s v="United States"/>
    <n v="0"/>
    <n v="6408791"/>
    <n v="17817140.672445256"/>
    <n v="0"/>
    <n v="5847437.043795621"/>
    <s v="MTM Enterprises"/>
    <n v="110"/>
  </r>
  <r>
    <s v="Oviri"/>
    <s v="R"/>
    <s v="Biography"/>
    <x v="6"/>
    <n v="109.6"/>
    <s v="September 5, 1986 (Denmark)"/>
    <x v="22"/>
    <n v="367"/>
    <s v="Henning Carlsen"/>
    <s v="Henning Carlsen"/>
    <s v="Donald Sutherland"/>
    <s v="Denmark"/>
    <n v="0"/>
    <n v="583800"/>
    <n v="1623027.9197080294"/>
    <n v="0"/>
    <n v="532664.23357664235"/>
    <s v="CamÃ©ras Continentales"/>
    <n v="90"/>
  </r>
  <r>
    <s v="P.O.W. the Escape"/>
    <s v="R"/>
    <s v="Action"/>
    <x v="6"/>
    <n v="109.6"/>
    <s v="April 4, 1986 (United States)"/>
    <x v="18"/>
    <n v="533"/>
    <s v="Gideon Amir"/>
    <s v="Malcolm Barbour"/>
    <s v="David Carradine"/>
    <s v="United States"/>
    <n v="0"/>
    <n v="2497233"/>
    <n v="6942581.1596715339"/>
    <n v="0"/>
    <n v="2278497.2627737229"/>
    <m/>
    <n v="90"/>
  </r>
  <r>
    <s v="Armed Response"/>
    <s v="R"/>
    <s v="Action"/>
    <x v="6"/>
    <n v="109.6"/>
    <s v="October 3, 1986 (United States)"/>
    <x v="18"/>
    <n v="592"/>
    <s v="Fred Olen Ray"/>
    <s v="T.L. Lankford"/>
    <s v="David Carradine"/>
    <s v="United States"/>
    <n v="1500000"/>
    <n v="0"/>
    <n v="0"/>
    <n v="0"/>
    <n v="0"/>
    <s v="Cinetel Films"/>
    <n v="86"/>
  </r>
  <r>
    <s v="Duet for One"/>
    <s v="R"/>
    <s v="Drama"/>
    <x v="6"/>
    <n v="109.6"/>
    <s v="February 1987 (United States)"/>
    <x v="8"/>
    <n v="840"/>
    <s v="Andrey Konchalovskiy"/>
    <s v="Tom Kempinski"/>
    <s v="Julie Andrews"/>
    <s v="United States"/>
    <n v="0"/>
    <n v="8736"/>
    <n v="24287.036496350367"/>
    <n v="0"/>
    <n v="7970.8029197080305"/>
    <s v="Golan-Globus Productions"/>
    <n v="107"/>
  </r>
  <r>
    <s v="Bullies"/>
    <s v="R"/>
    <s v="Action"/>
    <x v="6"/>
    <n v="109.6"/>
    <s v="August 29, 1986 (United States)"/>
    <x v="11"/>
    <n v="453"/>
    <s v="Paul Lynch"/>
    <s v="John Sheppard"/>
    <s v="Jonathan Crombie"/>
    <s v="Canada"/>
    <n v="0"/>
    <n v="2995527"/>
    <n v="8327893.0374087598"/>
    <n v="0"/>
    <n v="2733145.0729927011"/>
    <s v="Simcom Limited"/>
    <n v="90"/>
  </r>
  <r>
    <s v="Native Son"/>
    <s v="PG"/>
    <s v="Drama"/>
    <x v="6"/>
    <n v="109.6"/>
    <s v="December 12, 1986 (United States)"/>
    <x v="1"/>
    <n v="525"/>
    <s v="Jerrold Freedman"/>
    <s v="Richard Wesley"/>
    <s v="Victor Love"/>
    <s v="United States"/>
    <n v="2000000"/>
    <n v="1301121"/>
    <n v="3617258.8385036499"/>
    <n v="65.056049999999999"/>
    <n v="1187154.197080292"/>
    <s v="American Playhouse"/>
    <n v="111"/>
  </r>
  <r>
    <s v="The Assault"/>
    <s v="PG"/>
    <s v="Drama"/>
    <x v="6"/>
    <n v="109.6"/>
    <s v="February 6, 1986 (Netherlands)"/>
    <x v="13"/>
    <n v="3100"/>
    <s v="Fons Rademakers"/>
    <s v="Gerard Soeteman"/>
    <s v="Derek de Lint"/>
    <s v="Netherlands"/>
    <n v="0"/>
    <n v="512403"/>
    <n v="1424536.4425182482"/>
    <n v="0"/>
    <n v="467520.98540145991"/>
    <s v="Fons Rademakers Produktie"/>
    <n v="144"/>
  </r>
  <r>
    <s v="Nobody's Fool"/>
    <s v="PG-13"/>
    <s v="Comedy"/>
    <x v="6"/>
    <n v="109.6"/>
    <s v="November 7, 1986 (United States)"/>
    <x v="30"/>
    <n v="754"/>
    <s v="Evelyn Purcell"/>
    <s v="Beth Henley"/>
    <s v="Rosanna Arquette"/>
    <s v="United States"/>
    <n v="0"/>
    <n v="563358"/>
    <n v="1566196.9215328468"/>
    <n v="0"/>
    <n v="514012.77372262778"/>
    <s v="Island Pictures"/>
    <n v="107"/>
  </r>
  <r>
    <s v="Alien Predator"/>
    <s v="R"/>
    <s v="Drama"/>
    <x v="6"/>
    <n v="109.6"/>
    <s v="February 6, 1987 (United States)"/>
    <x v="47"/>
    <n v="922"/>
    <s v="Deran Sarafian"/>
    <s v="Deran Sarafian"/>
    <s v="Dennis Christopher"/>
    <s v="United States"/>
    <n v="0"/>
    <n v="0"/>
    <n v="0"/>
    <n v="0"/>
    <n v="0"/>
    <s v="Continental Motion Pictures"/>
    <n v="90"/>
  </r>
  <r>
    <s v="Low Blow"/>
    <s v="R"/>
    <s v="Action"/>
    <x v="6"/>
    <n v="109.6"/>
    <s v="April 1986 (United States)"/>
    <x v="35"/>
    <n v="437"/>
    <s v="Frank Harris"/>
    <s v="Leo Fong"/>
    <s v="Leo Fong"/>
    <s v="United States"/>
    <n v="0"/>
    <n v="0"/>
    <n v="0"/>
    <n v="0"/>
    <n v="0"/>
    <s v="Action Communications"/>
    <n v="90"/>
  </r>
  <r>
    <s v="A Man and a Woman: 20 Years Later"/>
    <s v="PG"/>
    <s v="Drama"/>
    <x v="6"/>
    <n v="109.6"/>
    <s v="August 15, 1986 (United States)"/>
    <x v="23"/>
    <n v="675"/>
    <s v="Claude Lelouch"/>
    <s v="Claude Lelouch"/>
    <s v="Anouk AimÃ©e"/>
    <s v="France"/>
    <n v="0"/>
    <n v="0"/>
    <n v="0"/>
    <n v="0"/>
    <n v="0"/>
    <s v="Les Films 13"/>
    <n v="102"/>
  </r>
  <r>
    <s v="The Princess Bride"/>
    <s v="PG"/>
    <s v="Adventure"/>
    <x v="7"/>
    <n v="113.6"/>
    <s v="October 9, 1987 (United States)"/>
    <x v="31"/>
    <n v="402000"/>
    <s v="Rob Reiner"/>
    <s v="William Goldman"/>
    <s v="Cary Elwes"/>
    <s v="United Kingdom"/>
    <n v="16000000"/>
    <n v="30902642"/>
    <n v="82887632.19542253"/>
    <n v="193.1415125"/>
    <n v="27203029.929577466"/>
    <s v="Act III Communications"/>
    <n v="98"/>
  </r>
  <r>
    <s v="The Lost Boys"/>
    <s v="R"/>
    <s v="Comedy"/>
    <x v="7"/>
    <n v="113.6"/>
    <s v="July 31, 1987 (United States)"/>
    <x v="4"/>
    <n v="128000"/>
    <s v="Joel Schumacher"/>
    <s v="Jan Fischer"/>
    <s v="Jason Patric"/>
    <s v="United States"/>
    <n v="0"/>
    <n v="32388898"/>
    <n v="86874095.251760572"/>
    <n v="0"/>
    <n v="28511353.873239439"/>
    <s v="Warner Bros."/>
    <n v="97"/>
  </r>
  <r>
    <s v="Full Metal Jacket"/>
    <s v="R"/>
    <s v="Drama"/>
    <x v="7"/>
    <n v="113.6"/>
    <s v="July 10, 1987 (United States)"/>
    <x v="28"/>
    <n v="691000"/>
    <s v="Stanley Kubrick"/>
    <s v="Stanley Kubrick"/>
    <s v="Matthew Modine"/>
    <s v="United Kingdom"/>
    <n v="30000000"/>
    <n v="46357676"/>
    <n v="124341407.36971831"/>
    <n v="154.52558666666667"/>
    <n v="40807813.380281694"/>
    <s v="Natant"/>
    <n v="116"/>
  </r>
  <r>
    <s v="Predator"/>
    <s v="R"/>
    <s v="Action"/>
    <x v="7"/>
    <n v="113.6"/>
    <s v="June 12, 1987 (United States)"/>
    <x v="40"/>
    <n v="381000"/>
    <s v="John McTiernan"/>
    <s v="Jim Thomas"/>
    <s v="Arnold Schwarzenegger"/>
    <s v="United States"/>
    <n v="15000000"/>
    <n v="98268458"/>
    <n v="263577457.32922536"/>
    <n v="655.12305333333336"/>
    <n v="86503924.295774654"/>
    <s v="Twentieth Century Fox"/>
    <n v="107"/>
  </r>
  <r>
    <s v="RoboCop"/>
    <s v="R"/>
    <s v="Action"/>
    <x v="7"/>
    <n v="113.6"/>
    <s v="July 17, 1987 (United States)"/>
    <x v="24"/>
    <n v="240000"/>
    <s v="Paul Verhoeven"/>
    <s v="Edward Neumeier"/>
    <s v="Peter Weller"/>
    <s v="United States"/>
    <n v="13000000"/>
    <n v="53424681"/>
    <n v="143296657.57658452"/>
    <n v="410.95908461538465"/>
    <n v="47028768.485915497"/>
    <s v="Orion Pictures"/>
    <n v="102"/>
  </r>
  <r>
    <s v="Dirty Dancing"/>
    <s v="PG-13"/>
    <s v="Drama"/>
    <x v="7"/>
    <n v="113.6"/>
    <s v="August 21, 1987 (United States)"/>
    <x v="9"/>
    <n v="211000"/>
    <s v="Emile Ardolino"/>
    <s v="Eleanor Bergstein"/>
    <s v="Patrick Swayze"/>
    <s v="United States"/>
    <n v="6000000"/>
    <n v="214577242"/>
    <n v="575543007.37147892"/>
    <n v="3576.2873666666665"/>
    <n v="188888417.25352114"/>
    <s v="Great American Films Limited Partnership"/>
    <n v="100"/>
  </r>
  <r>
    <s v="Adventures in Babysitting"/>
    <s v="PG-13"/>
    <s v="Adventure"/>
    <x v="7"/>
    <n v="113.6"/>
    <s v="July 3, 1987 (United States)"/>
    <x v="15"/>
    <n v="40000"/>
    <s v="Chris Columbus"/>
    <s v="David Simkins"/>
    <s v="Elisabeth Shue"/>
    <s v="United States"/>
    <n v="7000000"/>
    <n v="34368475"/>
    <n v="92183752.926936626"/>
    <n v="490.97821428571427"/>
    <n v="30253939.260563385"/>
    <s v="Touchstone Pictures"/>
    <n v="102"/>
  </r>
  <r>
    <s v="The Untouchables"/>
    <s v="R"/>
    <s v="Crime"/>
    <x v="7"/>
    <n v="113.6"/>
    <s v="June 3, 1987 (United States)"/>
    <x v="6"/>
    <n v="289000"/>
    <s v="Brian De Palma"/>
    <s v="David Mamet"/>
    <s v="Kevin Costner"/>
    <s v="United States"/>
    <n v="25000000"/>
    <n v="76270454"/>
    <n v="204574008.22007042"/>
    <n v="305.081816"/>
    <n v="67139484.154929578"/>
    <s v="Paramount Pictures"/>
    <n v="119"/>
  </r>
  <r>
    <s v="Spaceballs"/>
    <s v="PG"/>
    <s v="Adventure"/>
    <x v="7"/>
    <n v="113.6"/>
    <s v="June 24, 1987 (United States)"/>
    <x v="12"/>
    <n v="176000"/>
    <s v="Mel Brooks"/>
    <s v="Mel Brooks"/>
    <s v="Mel Brooks"/>
    <s v="United States"/>
    <n v="22700000"/>
    <n v="38119483"/>
    <n v="102244775.26496479"/>
    <n v="167.92723788546255"/>
    <n v="33555882.922535211"/>
    <s v="Brooksfilms"/>
    <n v="96"/>
  </r>
  <r>
    <s v="Raising Arizona"/>
    <s v="PG-13"/>
    <s v="Comedy"/>
    <x v="7"/>
    <n v="113.6"/>
    <s v="April 17, 1987 (United States)"/>
    <x v="4"/>
    <n v="130000"/>
    <s v="Joel Coen"/>
    <s v="Ethan Coen"/>
    <s v="Nicolas Cage"/>
    <s v="United States"/>
    <n v="6000000"/>
    <n v="29180280"/>
    <n v="78267881.302816898"/>
    <n v="486.33800000000002"/>
    <n v="25686866.197183102"/>
    <s v="Circle Films"/>
    <n v="94"/>
  </r>
  <r>
    <s v="Lethal Weapon"/>
    <s v="R"/>
    <s v="Action"/>
    <x v="7"/>
    <n v="113.6"/>
    <s v="March 6, 1987 (United States)"/>
    <x v="37"/>
    <n v="243000"/>
    <s v="Richard Donner"/>
    <s v="Shane Black"/>
    <s v="Mel Gibson"/>
    <s v="United States"/>
    <n v="15000000"/>
    <n v="120207127"/>
    <n v="322421757.01496482"/>
    <n v="801.38084666666668"/>
    <n v="105816132.92253523"/>
    <s v="Warner Bros."/>
    <n v="109"/>
  </r>
  <r>
    <s v="Near Dark"/>
    <s v="R"/>
    <s v="Action"/>
    <x v="7"/>
    <n v="113.6"/>
    <s v="January 8, 1988 (United Kingdom)"/>
    <x v="9"/>
    <n v="35000"/>
    <s v="Kathryn Bigelow"/>
    <s v="Kathryn Bigelow"/>
    <s v="Adrian Pasdar"/>
    <s v="United States"/>
    <n v="5000000"/>
    <n v="3369307"/>
    <n v="9037216.9269366208"/>
    <n v="67.386140000000012"/>
    <n v="2965939.2605633806"/>
    <s v="F/M"/>
    <n v="94"/>
  </r>
  <r>
    <s v="Mannequin"/>
    <s v="PG"/>
    <s v="Comedy"/>
    <x v="7"/>
    <n v="113.6"/>
    <s v="February 13, 1987 (United States)"/>
    <x v="23"/>
    <n v="30000"/>
    <s v="Michael Gottlieb"/>
    <s v="Edward Rugoff"/>
    <s v="Andrew McCarthy"/>
    <s v="United States"/>
    <n v="6000000"/>
    <n v="42721196"/>
    <n v="114587574.13028169"/>
    <n v="712.01993333333337"/>
    <n v="37606686.619718313"/>
    <s v="Gladden Entertainment"/>
    <n v="90"/>
  </r>
  <r>
    <s v="Masters of the Universe"/>
    <s v="PG"/>
    <s v="Action"/>
    <x v="7"/>
    <n v="113.6"/>
    <s v="August 7, 1987 (United States)"/>
    <x v="20"/>
    <n v="38000"/>
    <s v="Gary Goddard"/>
    <s v="David Odell"/>
    <s v="Dolph Lundgren"/>
    <s v="United States"/>
    <n v="22000000"/>
    <n v="17336370"/>
    <n v="46499929.040492959"/>
    <n v="78.801681818181819"/>
    <n v="15260889.084507044"/>
    <s v="Golan-Globus Productions"/>
    <n v="106"/>
  </r>
  <r>
    <s v="Fatal Attraction"/>
    <s v="R"/>
    <s v="Drama"/>
    <x v="7"/>
    <n v="113.6"/>
    <s v="September 18, 1987 (United States)"/>
    <x v="15"/>
    <n v="79000"/>
    <s v="Adrian Lyne"/>
    <s v="James Dearden"/>
    <s v="Michael Douglas"/>
    <s v="United States"/>
    <n v="14000000"/>
    <n v="320145693"/>
    <n v="858700639.58714795"/>
    <n v="2286.75495"/>
    <n v="281818391.72535211"/>
    <s v="Paramount Pictures"/>
    <n v="119"/>
  </r>
  <r>
    <s v="Hellraiser"/>
    <s v="R"/>
    <s v="Horror"/>
    <x v="7"/>
    <n v="113.6"/>
    <s v="September 18, 1987 (United States)"/>
    <x v="9"/>
    <n v="108000"/>
    <s v="Clive Barker"/>
    <s v="Clive Barker"/>
    <s v="Andrew Robinson"/>
    <s v="United Kingdom"/>
    <n v="0"/>
    <n v="14575193"/>
    <n v="39093849.534330986"/>
    <n v="0"/>
    <n v="12830275.528169015"/>
    <s v="New World Pictures"/>
    <n v="94"/>
  </r>
  <r>
    <s v="Empire of the Sun"/>
    <s v="PG"/>
    <s v="Action"/>
    <x v="7"/>
    <n v="113.6"/>
    <s v="December 25, 1987 (United States)"/>
    <x v="3"/>
    <n v="119000"/>
    <s v="Steven Spielberg"/>
    <s v="Tom Stoppard"/>
    <s v="Christian Bale"/>
    <s v="United States"/>
    <n v="35000000"/>
    <n v="22238696"/>
    <n v="59649037.598591551"/>
    <n v="63.53913142857143"/>
    <n v="19576316.901408453"/>
    <s v="Amblin Entertainment"/>
    <n v="153"/>
  </r>
  <r>
    <s v="No Way Out"/>
    <s v="R"/>
    <s v="Action"/>
    <x v="7"/>
    <n v="113.6"/>
    <s v="August 14, 1987 (United States)"/>
    <x v="12"/>
    <n v="37000"/>
    <s v="Roger Donaldson"/>
    <s v="Kenneth Fearing"/>
    <s v="Kevin Costner"/>
    <s v="United States"/>
    <n v="15000000"/>
    <n v="35509515"/>
    <n v="95244271.307218313"/>
    <n v="236.73009999999999"/>
    <n v="31258375.880281694"/>
    <s v="Orion Pictures"/>
    <n v="114"/>
  </r>
  <r>
    <s v="The Witches of Eastwick"/>
    <s v="R"/>
    <s v="Comedy"/>
    <x v="7"/>
    <n v="113.6"/>
    <s v="June 12, 1987 (United States)"/>
    <x v="14"/>
    <n v="65000"/>
    <s v="George Miller"/>
    <s v="John Updike"/>
    <s v="Jack Nicholson"/>
    <s v="United States"/>
    <n v="22000000"/>
    <n v="63766510"/>
    <n v="171035700.6778169"/>
    <n v="289.84777272727274"/>
    <n v="56132491.197183102"/>
    <s v="Warner Bros."/>
    <n v="118"/>
  </r>
  <r>
    <s v="Some Kind of Wonderful"/>
    <s v="PG-13"/>
    <s v="Drama"/>
    <x v="7"/>
    <n v="113.6"/>
    <s v="February 27, 1987 (United States)"/>
    <x v="12"/>
    <n v="29000"/>
    <s v="Howard Deutch"/>
    <s v="John Hughes"/>
    <s v="Eric Stoltz"/>
    <s v="United States"/>
    <n v="0"/>
    <n v="18553948"/>
    <n v="49765739.045774646"/>
    <n v="0"/>
    <n v="16332700.704225354"/>
    <s v="Hughes Entertainment"/>
    <n v="95"/>
  </r>
  <r>
    <s v="The Running Man"/>
    <s v="R"/>
    <s v="Action"/>
    <x v="7"/>
    <n v="113.6"/>
    <s v="November 13, 1987 (United States)"/>
    <x v="17"/>
    <n v="144000"/>
    <s v="Paul Michael Glaser"/>
    <s v="Stephen King"/>
    <s v="Arnold Schwarzenegger"/>
    <s v="United States"/>
    <n v="27000000"/>
    <n v="38122105"/>
    <n v="102251808.04137324"/>
    <n v="141.19298148148147"/>
    <n v="33558191.021126762"/>
    <s v="TAFT Entertainment Pictures"/>
    <n v="101"/>
  </r>
  <r>
    <s v="Black Widow"/>
    <s v="R"/>
    <s v="Crime"/>
    <x v="7"/>
    <n v="113.6"/>
    <s v="February 6, 1987 (United States)"/>
    <x v="5"/>
    <n v="9000"/>
    <s v="Bob Rafelson"/>
    <s v="Ronald Bass"/>
    <s v="Debra Winger"/>
    <s v="United States"/>
    <n v="10500000"/>
    <n v="25205460"/>
    <n v="67606546.32042253"/>
    <n v="240.05200000000002"/>
    <n v="22187904.929577466"/>
    <s v="Amercent Films"/>
    <n v="102"/>
  </r>
  <r>
    <s v="Angel Heart"/>
    <s v="X"/>
    <s v="Horror"/>
    <x v="7"/>
    <n v="113.6"/>
    <s v="March 6, 1987 (United States)"/>
    <x v="4"/>
    <n v="83000"/>
    <s v="Alan Parker"/>
    <s v="William Hjortsberg"/>
    <s v="Mickey Rourke"/>
    <s v="United Kingdom"/>
    <n v="17000000"/>
    <n v="17186348"/>
    <n v="46097537.285211265"/>
    <n v="101.09616470588236"/>
    <n v="15128827.464788733"/>
    <s v="Carolco International N.V."/>
    <n v="113"/>
  </r>
  <r>
    <s v="Moonstruck"/>
    <s v="PG"/>
    <s v="Comedy"/>
    <x v="7"/>
    <n v="113.6"/>
    <s v="January 15, 1988 (United States)"/>
    <x v="12"/>
    <n v="53000"/>
    <s v="Norman Jewison"/>
    <s v="John Patrick Shanley"/>
    <s v="Cher"/>
    <s v="United States"/>
    <n v="15000000"/>
    <n v="80642217"/>
    <n v="216300030.98503521"/>
    <n v="537.61478"/>
    <n v="70987867.077464789"/>
    <s v="Metro-Goldwyn-Mayer (MGM)"/>
    <n v="102"/>
  </r>
  <r>
    <s v="Jaws: the Revenge"/>
    <s v="PG-13"/>
    <s v="Adventure"/>
    <x v="7"/>
    <n v="113.6"/>
    <s v="July 17, 1987 (United States)"/>
    <x v="53"/>
    <n v="42000"/>
    <s v="Joseph Sargent"/>
    <s v="Peter Benchley"/>
    <s v="Lorraine Gary"/>
    <s v="United States"/>
    <n v="23000000"/>
    <n v="51881013"/>
    <n v="139156203.00264084"/>
    <n v="225.56962173913044"/>
    <n v="45669905.809859157"/>
    <s v="Universal Pictures"/>
    <n v="89"/>
  </r>
  <r>
    <s v="Wall Street"/>
    <s v="R"/>
    <s v="Crime"/>
    <x v="7"/>
    <n v="113.6"/>
    <s v="December 11, 1987 (United States)"/>
    <x v="34"/>
    <n v="147000"/>
    <s v="Oliver Stone"/>
    <s v="Stanley Weiser"/>
    <s v="Charlie Sheen"/>
    <s v="United States"/>
    <n v="15000000"/>
    <n v="43848069"/>
    <n v="117610093.52376761"/>
    <n v="292.32046000000003"/>
    <n v="38598652.288732395"/>
    <s v="Twentieth Century Fox"/>
    <n v="126"/>
  </r>
  <r>
    <s v="Good Morning, Vietnam"/>
    <s v="R"/>
    <s v="Biography"/>
    <x v="7"/>
    <n v="113.6"/>
    <s v="January 15, 1988 (United States)"/>
    <x v="4"/>
    <n v="131000"/>
    <s v="Barry Levinson"/>
    <s v="Mitch Markowitz"/>
    <s v="Robin Williams"/>
    <s v="United States"/>
    <n v="13000000"/>
    <n v="123922370"/>
    <n v="332386849.81514084"/>
    <n v="953.24899999999991"/>
    <n v="109086593.30985917"/>
    <s v="Touchstone Pictures"/>
    <n v="121"/>
  </r>
  <r>
    <s v="A Nightmare on Elm Street 3: Dream Warriors"/>
    <s v="R"/>
    <s v="Fantasy"/>
    <x v="7"/>
    <n v="113.6"/>
    <s v="February 27, 1987 (United States)"/>
    <x v="14"/>
    <n v="73000"/>
    <s v="Chuck Russell"/>
    <s v="Wes Craven"/>
    <s v="Heather Langenkamp"/>
    <s v="United States"/>
    <n v="4500000"/>
    <n v="44793222"/>
    <n v="120145200.20598592"/>
    <n v="995.40493333333336"/>
    <n v="39430653.169014089"/>
    <s v="New Line Cinema"/>
    <n v="96"/>
  </r>
  <r>
    <s v="Planes, Trains &amp; Automobiles"/>
    <s v="R"/>
    <s v="Comedy"/>
    <x v="7"/>
    <n v="113.6"/>
    <s v="November 25, 1987 (United States)"/>
    <x v="37"/>
    <n v="128000"/>
    <s v="John Hughes"/>
    <s v="John Hughes"/>
    <s v="Steve Martin"/>
    <s v="United States"/>
    <n v="30000000"/>
    <n v="49530280"/>
    <n v="132851023.90845071"/>
    <n v="165.10093333333333"/>
    <n v="43600598.5915493"/>
    <s v="Paramount Pictures"/>
    <n v="93"/>
  </r>
  <r>
    <s v="Can't Buy Me Love"/>
    <s v="PG-13"/>
    <s v="Comedy"/>
    <x v="7"/>
    <n v="113.6"/>
    <s v="August 14, 1987 (United States)"/>
    <x v="8"/>
    <n v="34000"/>
    <s v="Steve Rash"/>
    <s v="Michael Swerdlick"/>
    <s v="Patrick Dempsey"/>
    <s v="United States"/>
    <n v="0"/>
    <n v="31623833"/>
    <n v="84822023.900528178"/>
    <n v="0"/>
    <n v="27837881.161971834"/>
    <s v="Touchstone Pictures"/>
    <n v="94"/>
  </r>
  <r>
    <s v="Overboard"/>
    <s v="PG"/>
    <s v="Comedy"/>
    <x v="7"/>
    <n v="113.6"/>
    <s v="December 16, 1987 (United States)"/>
    <x v="15"/>
    <n v="55000"/>
    <s v="Garry Marshall"/>
    <s v="Leslie Dixon"/>
    <s v="Goldie Hawn"/>
    <s v="United States"/>
    <n v="22000000"/>
    <n v="26713187"/>
    <n v="71650599.286091551"/>
    <n v="121.42357727272727"/>
    <n v="23515129.401408453"/>
    <s v="Metro-Goldwyn-Mayer (MGM)"/>
    <n v="112"/>
  </r>
  <r>
    <s v="Beverly Hills Cop II"/>
    <s v="R"/>
    <s v="Action"/>
    <x v="7"/>
    <n v="113.6"/>
    <s v="May 20, 1987 (United States)"/>
    <x v="16"/>
    <n v="111000"/>
    <s v="Tony Scott"/>
    <s v="Danilo Bach"/>
    <s v="Eddie Murphy"/>
    <s v="United States"/>
    <n v="28000000"/>
    <n v="299965036"/>
    <n v="804571711.8767606"/>
    <n v="1071.3036999999999"/>
    <n v="264053728.87323946"/>
    <s v="Paramount Pictures"/>
    <n v="100"/>
  </r>
  <r>
    <s v="Superman IV: The Quest for Peace"/>
    <s v="PG"/>
    <s v="Action"/>
    <x v="7"/>
    <n v="113.6"/>
    <s v="July 24, 1987 (United States)"/>
    <x v="47"/>
    <n v="44000"/>
    <s v="Sidney J. Furie"/>
    <s v="Jerry Siegel"/>
    <s v="Christopher Reeve"/>
    <s v="United Kingdom"/>
    <n v="17000000"/>
    <n v="15681020"/>
    <n v="42059918.961267605"/>
    <n v="92.241294117647058"/>
    <n v="13803714.788732396"/>
    <s v="Cannon Films"/>
    <n v="90"/>
  </r>
  <r>
    <s v="The Secret of My Success"/>
    <s v="PG-13"/>
    <s v="Comedy"/>
    <x v="7"/>
    <n v="113.6"/>
    <s v="April 10, 1987 (United States)"/>
    <x v="16"/>
    <n v="31000"/>
    <s v="Herbert Ross"/>
    <s v="Jim Cash"/>
    <s v="Michael J. Fox"/>
    <s v="United States"/>
    <n v="12000000"/>
    <n v="110996879"/>
    <n v="297717861.19102114"/>
    <n v="924.97399166666662"/>
    <n v="97708520.246478885"/>
    <s v="Rastar Pictures"/>
    <n v="111"/>
  </r>
  <r>
    <s v="Withnail &amp; I"/>
    <s v="R"/>
    <s v="Comedy"/>
    <x v="7"/>
    <n v="113.6"/>
    <s v="June 19, 1987 (United States)"/>
    <x v="37"/>
    <n v="41000"/>
    <s v="Bruce Robinson"/>
    <s v="Bruce Robinson"/>
    <s v="Richard E. Grant"/>
    <s v="United Kingdom"/>
    <n v="0"/>
    <n v="1628359"/>
    <n v="4367614.3248239439"/>
    <n v="0"/>
    <n v="1433414.6126760566"/>
    <s v="Cineplex Odeon Films"/>
    <n v="107"/>
  </r>
  <r>
    <s v="Evil Dead II"/>
    <s v="R"/>
    <s v="Comedy"/>
    <x v="7"/>
    <n v="113.6"/>
    <s v="March 13, 1987 (United States)"/>
    <x v="3"/>
    <n v="152000"/>
    <s v="Sam Raimi"/>
    <s v="Sam Raimi"/>
    <s v="Bruce Campbell"/>
    <s v="United States"/>
    <n v="3600000"/>
    <n v="5923798"/>
    <n v="15888919.459507043"/>
    <n v="164.54994444444444"/>
    <n v="5214610.9154929584"/>
    <s v="Renaissance Pictures"/>
    <n v="84"/>
  </r>
  <r>
    <s v="Summer School"/>
    <s v="PG-13"/>
    <s v="Comedy"/>
    <x v="7"/>
    <n v="113.6"/>
    <s v="July 22, 1987 (United States)"/>
    <x v="14"/>
    <n v="18000"/>
    <s v="Carl Reiner"/>
    <s v="Stuart Birnbaum"/>
    <s v="Mark Harmon"/>
    <s v="United States"/>
    <n v="0"/>
    <n v="35659098"/>
    <n v="95645485.568661973"/>
    <n v="0"/>
    <n v="31390051.056338031"/>
    <s v="Paramount Pictures"/>
    <n v="97"/>
  </r>
  <r>
    <s v="Innerspace"/>
    <s v="PG"/>
    <s v="Action"/>
    <x v="7"/>
    <n v="113.6"/>
    <s v="July 1, 1987 (United States)"/>
    <x v="8"/>
    <n v="56000"/>
    <s v="Joe Dante"/>
    <s v="Chip Proser"/>
    <s v="Dennis Quaid"/>
    <s v="United States"/>
    <n v="27000000"/>
    <n v="25893810"/>
    <n v="69452851.294014081"/>
    <n v="95.903000000000006"/>
    <n v="22793846.830985919"/>
    <s v="Warner Bros."/>
    <n v="120"/>
  </r>
  <r>
    <s v="The Living Daylights"/>
    <s v="PG"/>
    <s v="Action"/>
    <x v="7"/>
    <n v="113.6"/>
    <s v="July 31, 1987 (United States)"/>
    <x v="17"/>
    <n v="91000"/>
    <s v="John Glen"/>
    <s v="Richard Maibaum"/>
    <s v="Timothy Dalton"/>
    <s v="United Kingdom"/>
    <n v="40000000"/>
    <n v="51186259"/>
    <n v="137292721.10299295"/>
    <n v="127.96564749999999"/>
    <n v="45058326.584507048"/>
    <s v="Eon Productions"/>
    <n v="130"/>
  </r>
  <r>
    <s v="Over the Top"/>
    <s v="PG"/>
    <s v="Action"/>
    <x v="7"/>
    <n v="113.6"/>
    <s v="February 13, 1987 (United States)"/>
    <x v="1"/>
    <n v="51000"/>
    <s v="Menahem Golan"/>
    <s v="Gary Conway"/>
    <s v="Sylvester Stallone"/>
    <s v="United States"/>
    <n v="25000000"/>
    <n v="16057580"/>
    <n v="43069935.08802817"/>
    <n v="64.230319999999992"/>
    <n v="14135193.661971832"/>
    <s v="The Cannon Group"/>
    <n v="93"/>
  </r>
  <r>
    <s v="The Last Emperor"/>
    <s v="PG-13"/>
    <s v="Biography"/>
    <x v="7"/>
    <n v="113.6"/>
    <s v="April 15, 1988 (United States)"/>
    <x v="3"/>
    <n v="97000"/>
    <s v="Bernardo Bertolucci"/>
    <s v="Mark Peploe"/>
    <s v="John Lone"/>
    <s v="United Kingdom"/>
    <n v="0"/>
    <n v="43993869"/>
    <n v="118001160.95334508"/>
    <n v="0"/>
    <n v="38726997.359154932"/>
    <s v="Recorded Picture Company (RPC)"/>
    <n v="163"/>
  </r>
  <r>
    <s v="Less Than Zero"/>
    <s v="R"/>
    <s v="Crime"/>
    <x v="7"/>
    <n v="113.6"/>
    <s v="November 6, 1987 (United States)"/>
    <x v="5"/>
    <n v="19000"/>
    <s v="Marek Kanievska"/>
    <s v="Bret Easton Ellis"/>
    <s v="Andrew McCarthy"/>
    <s v="United States"/>
    <n v="0"/>
    <n v="12396383"/>
    <n v="33249805.458626762"/>
    <n v="0"/>
    <n v="10912308.97887324"/>
    <s v="Twentieth Century Fox"/>
    <n v="98"/>
  </r>
  <r>
    <s v="Three Men and a Baby"/>
    <s v="PG"/>
    <s v="Comedy"/>
    <x v="7"/>
    <n v="113.6"/>
    <s v="November 25, 1987 (United States)"/>
    <x v="10"/>
    <n v="50000"/>
    <s v="Leonard Nimoy"/>
    <s v="Coline Serreau"/>
    <s v="Tom Selleck"/>
    <s v="United States"/>
    <n v="11000000"/>
    <n v="167780960"/>
    <n v="450025162.95774651"/>
    <n v="1525.2814545454546"/>
    <n v="147694507.04225352"/>
    <s v="Touchstone Pictures"/>
    <n v="102"/>
  </r>
  <r>
    <s v="La Bamba"/>
    <s v="PG-13"/>
    <s v="Biography"/>
    <x v="7"/>
    <n v="113.6"/>
    <s v="July 24, 1987 (United States)"/>
    <x v="15"/>
    <n v="30000"/>
    <s v="Luis Valdez"/>
    <s v="Luis Valdez"/>
    <s v="Lou Diamond Phillips"/>
    <s v="United States"/>
    <n v="6500000"/>
    <n v="54215416"/>
    <n v="145417581.47183099"/>
    <n v="834.08332307692308"/>
    <n v="47724838.028169021"/>
    <s v="Columbia Pictures"/>
    <n v="108"/>
  </r>
  <r>
    <s v="Revenge of the Nerds II: Nerds in Paradise"/>
    <s v="PG-13"/>
    <s v="Comedy"/>
    <x v="7"/>
    <n v="113.6"/>
    <s v="July 10, 1987 (United States)"/>
    <x v="27"/>
    <n v="14000"/>
    <s v="Joe Roth"/>
    <s v="Tim Metcalfe"/>
    <s v="Robert Carradine"/>
    <s v="United States"/>
    <n v="0"/>
    <n v="30063289"/>
    <n v="80636304.210387319"/>
    <n v="0"/>
    <n v="26464162.852112677"/>
    <s v="Twentieth Century Fox"/>
    <n v="88"/>
  </r>
  <r>
    <s v="The Monster Squad"/>
    <s v="PG-13"/>
    <s v="Action"/>
    <x v="7"/>
    <n v="113.6"/>
    <s v="August 14, 1987 (United States)"/>
    <x v="9"/>
    <n v="30000"/>
    <s v="Fred Dekker"/>
    <s v="Shane Black"/>
    <s v="Andre Gower"/>
    <s v="United States"/>
    <n v="12000000"/>
    <n v="3769990"/>
    <n v="10111936.205985915"/>
    <n v="31.416583333333332"/>
    <n v="3318653.1690140846"/>
    <s v="TAFT Entertainment Pictures"/>
    <n v="79"/>
  </r>
  <r>
    <s v="Prince of Darkness"/>
    <s v="R"/>
    <s v="Horror"/>
    <x v="7"/>
    <n v="113.6"/>
    <s v="October 23, 1987 (United States)"/>
    <x v="17"/>
    <n v="39000"/>
    <s v="John Carpenter"/>
    <s v="John Carpenter"/>
    <s v="Donald Pleasence"/>
    <s v="United States"/>
    <n v="3000000"/>
    <n v="14182492"/>
    <n v="38040539.721830986"/>
    <n v="472.74973333333332"/>
    <n v="12484588.028169015"/>
    <s v="Alive Films"/>
    <n v="102"/>
  </r>
  <r>
    <s v="Wings of Desire"/>
    <s v="PG-13"/>
    <s v="Drama"/>
    <x v="7"/>
    <n v="113.6"/>
    <s v="May 6, 1988 (United States)"/>
    <x v="45"/>
    <n v="67000"/>
    <s v="Wim Wenders"/>
    <s v="Wim Wenders"/>
    <s v="Bruno Ganz"/>
    <s v="West Germany"/>
    <n v="0"/>
    <n v="3404057"/>
    <n v="9130424.0132042263"/>
    <n v="0"/>
    <n v="2996529.0492957751"/>
    <s v="Road Movies Filmproduktion"/>
    <n v="128"/>
  </r>
  <r>
    <s v="Maurice"/>
    <s v="R"/>
    <s v="Drama"/>
    <x v="7"/>
    <n v="113.6"/>
    <s v="September 18, 1987 (United States)"/>
    <x v="3"/>
    <n v="17000"/>
    <s v="James Ivory"/>
    <s v="E.M. Forster"/>
    <s v="James Wilby"/>
    <s v="United Kingdom"/>
    <n v="0"/>
    <n v="2642567"/>
    <n v="7087941.5924295774"/>
    <n v="0"/>
    <n v="2326203.3450704226"/>
    <s v="Merchant Ivory Productions"/>
    <n v="140"/>
  </r>
  <r>
    <s v="Broadcast News"/>
    <s v="R"/>
    <s v="Comedy"/>
    <x v="7"/>
    <n v="113.6"/>
    <s v="December 25, 1987 (United States)"/>
    <x v="13"/>
    <n v="28000"/>
    <s v="James L. Brooks"/>
    <s v="James L. Brooks"/>
    <s v="William Hurt"/>
    <s v="United States"/>
    <n v="20000000"/>
    <n v="67331309"/>
    <n v="180597269.82658452"/>
    <n v="336.65654499999999"/>
    <n v="59270518.485915497"/>
    <s v="Amercent Films"/>
    <n v="133"/>
  </r>
  <r>
    <s v="Harry and the Hendersons"/>
    <s v="PG"/>
    <s v="Comedy"/>
    <x v="7"/>
    <n v="113.6"/>
    <s v="June 5, 1987 (United States)"/>
    <x v="22"/>
    <n v="32000"/>
    <s v="William Dear"/>
    <s v="William Dear"/>
    <s v="John Lithgow"/>
    <s v="United States"/>
    <n v="10000000"/>
    <n v="49998613"/>
    <n v="134107195.25616197"/>
    <n v="499.98613"/>
    <n v="44012863.556338035"/>
    <s v="Amblin Entertainment"/>
    <n v="110"/>
  </r>
  <r>
    <s v="Creepshow 2"/>
    <s v="R"/>
    <s v="Fantasy"/>
    <x v="7"/>
    <n v="113.6"/>
    <s v="May 1, 1987 (United States)"/>
    <x v="10"/>
    <n v="23000"/>
    <s v="Michael Gornick"/>
    <s v="Stephen King"/>
    <s v="George Kennedy"/>
    <s v="United States"/>
    <n v="3500000"/>
    <n v="14000000"/>
    <n v="37551056.33802817"/>
    <n v="400"/>
    <n v="12323943.661971832"/>
    <s v="New World Pictures"/>
    <n v="92"/>
  </r>
  <r>
    <s v="Police Academy 4: Citizens on Patrol"/>
    <s v="PG"/>
    <s v="Comedy"/>
    <x v="7"/>
    <n v="113.6"/>
    <s v="April 3, 1987 (United States)"/>
    <x v="18"/>
    <n v="41000"/>
    <s v="Jim Drake"/>
    <s v="Neal Israel"/>
    <s v="Steve Guttenberg"/>
    <s v="United States"/>
    <n v="0"/>
    <n v="28061343"/>
    <n v="75266647.993838027"/>
    <n v="0"/>
    <n v="24701886.443661973"/>
    <s v="Warner Bros."/>
    <n v="88"/>
  </r>
  <r>
    <s v="The Stepfather"/>
    <s v="R"/>
    <s v="Horror"/>
    <x v="7"/>
    <n v="113.6"/>
    <s v="June 5, 1987 (United States)"/>
    <x v="8"/>
    <n v="14000"/>
    <s v="Joseph Ruben"/>
    <s v="Carolyn Lefcourt"/>
    <s v="Terry O'Quinn"/>
    <s v="United Kingdom"/>
    <n v="0"/>
    <n v="2488740"/>
    <n v="6675343.9964788733"/>
    <n v="0"/>
    <n v="2190792.2535211272"/>
    <s v="Incorporated Television Company (ITC)"/>
    <n v="89"/>
  </r>
  <r>
    <s v="My Best Friend Is a Vampire"/>
    <s v="PG"/>
    <s v="Comedy"/>
    <x v="7"/>
    <n v="113.6"/>
    <s v="May 6, 1988 (United States)"/>
    <x v="10"/>
    <n v="3300"/>
    <s v="Jimmy Huston"/>
    <s v="Tab Murphy"/>
    <s v="Robert Sean Leonard"/>
    <s v="United States"/>
    <n v="0"/>
    <n v="174380"/>
    <n v="467725.22887323942"/>
    <n v="0"/>
    <n v="153503.52112676058"/>
    <s v="Kings Road Entertainment"/>
    <n v="89"/>
  </r>
  <r>
    <s v="Flowers in the Attic"/>
    <s v="PG-13"/>
    <s v="Drama"/>
    <x v="7"/>
    <n v="113.6"/>
    <s v="November 20, 1987 (United States)"/>
    <x v="46"/>
    <n v="9500"/>
    <s v="Jeffrey Bloom"/>
    <s v="Virginia C. Andrews"/>
    <s v="Louise Fletcher"/>
    <s v="United States"/>
    <n v="0"/>
    <n v="15151736"/>
    <n v="40640263.725352116"/>
    <n v="0"/>
    <n v="13337795.774647888"/>
    <s v="New World Pictures"/>
    <n v="93"/>
  </r>
  <r>
    <s v="*batteries not included"/>
    <s v="PG"/>
    <s v="Comedy"/>
    <x v="7"/>
    <n v="113.6"/>
    <s v="December 18, 1987 (United States)"/>
    <x v="17"/>
    <n v="32000"/>
    <s v="Matthew Robbins"/>
    <s v="Mick Garris"/>
    <s v="Hume Cronyn"/>
    <s v="United States"/>
    <n v="25000000"/>
    <n v="65088797"/>
    <n v="174582363.08010563"/>
    <n v="260.355188"/>
    <n v="57296476.232394375"/>
    <s v="Universal Pictures"/>
    <n v="106"/>
  </r>
  <r>
    <s v="Roxanne"/>
    <s v="PG"/>
    <s v="Comedy"/>
    <x v="7"/>
    <n v="113.6"/>
    <s v="June 19, 1987 (United States)"/>
    <x v="14"/>
    <n v="42000"/>
    <s v="Fred Schepisi"/>
    <s v="Edmond Rostand"/>
    <s v="Steve Martin"/>
    <s v="United States"/>
    <n v="12000000"/>
    <n v="40050884"/>
    <n v="107425214.39084508"/>
    <n v="333.75736666666666"/>
    <n v="35256059.859154932"/>
    <s v="Columbia Pictures Industries"/>
    <n v="107"/>
  </r>
  <r>
    <s v="Dragnet"/>
    <s v="PG-13"/>
    <s v="Comedy"/>
    <x v="7"/>
    <n v="113.6"/>
    <s v="June 26, 1987 (United States)"/>
    <x v="22"/>
    <n v="33000"/>
    <s v="Tom Mankiewicz"/>
    <s v="Dan Aykroyd"/>
    <s v="Dan Aykroyd"/>
    <s v="United States"/>
    <n v="20000000"/>
    <n v="66673516"/>
    <n v="178832925.39788732"/>
    <n v="333.36757999999998"/>
    <n v="58691475.352112681"/>
    <s v="Applied Action"/>
    <n v="106"/>
  </r>
  <r>
    <s v="Throw Momma from the Train"/>
    <s v="PG-13"/>
    <s v="Comedy"/>
    <x v="7"/>
    <n v="113.6"/>
    <s v="December 11, 1987 (United States)"/>
    <x v="21"/>
    <n v="35000"/>
    <s v="Danny DeVito"/>
    <s v="Stu Silver"/>
    <s v="Danny DeVito"/>
    <s v="United States"/>
    <n v="14000000"/>
    <n v="57915972"/>
    <n v="155343280.53169015"/>
    <n v="413.68551428571425"/>
    <n v="50982369.718309864"/>
    <s v="Orion Pictures"/>
    <n v="88"/>
  </r>
  <r>
    <s v="Amazon Women on the Moon"/>
    <s v="R"/>
    <s v="Comedy"/>
    <x v="7"/>
    <n v="113.6"/>
    <s v="September 18, 1987 (United States)"/>
    <x v="19"/>
    <n v="10000"/>
    <s v="Directors"/>
    <s v="Michael Barrie"/>
    <s v="Rosanna Arquette"/>
    <s v="United States"/>
    <n v="0"/>
    <n v="548696"/>
    <n v="1471722.457746479"/>
    <n v="0"/>
    <n v="483007.04225352115"/>
    <s v="Universal Pictures"/>
    <n v="85"/>
  </r>
  <r>
    <s v="Teen Wolf Too"/>
    <s v="PG"/>
    <s v="Comedy"/>
    <x v="7"/>
    <n v="113.6"/>
    <s v="November 20, 1987 (United States)"/>
    <x v="39"/>
    <n v="11000"/>
    <s v="Christopher Leitch"/>
    <s v="Jeph Loeb"/>
    <s v="Jason Bateman"/>
    <s v="United States"/>
    <n v="3000000"/>
    <n v="7888703"/>
    <n v="21159223.627640847"/>
    <n v="262.95676666666668"/>
    <n v="6944280.8098591557"/>
    <s v="Atlantic Entertainment Group"/>
    <n v="95"/>
  </r>
  <r>
    <s v="Baby Boom"/>
    <s v="PG"/>
    <s v="Comedy"/>
    <x v="7"/>
    <n v="113.6"/>
    <s v="October 30, 1987 (United States)"/>
    <x v="21"/>
    <n v="14000"/>
    <s v="Charles Shyer"/>
    <s v="Nancy Meyers"/>
    <s v="Diane Keaton"/>
    <s v="United States"/>
    <n v="0"/>
    <n v="26712476"/>
    <n v="71648692.228873238"/>
    <n v="0"/>
    <n v="23514503.521126762"/>
    <s v="United Artists"/>
    <n v="110"/>
  </r>
  <r>
    <s v="84 Charing Cross Road"/>
    <s v="PG"/>
    <s v="Biography"/>
    <x v="7"/>
    <n v="113.6"/>
    <s v="February 13, 1987 (United States)"/>
    <x v="24"/>
    <n v="9500"/>
    <s v="David Hugh Jones"/>
    <s v="Helene Hanff"/>
    <s v="Anne Bancroft"/>
    <s v="United Kingdom"/>
    <n v="0"/>
    <n v="1083486"/>
    <n v="2906145.9876760566"/>
    <n v="0"/>
    <n v="953772.88732394378"/>
    <s v="Brooksfilms"/>
    <n v="100"/>
  </r>
  <r>
    <s v="The Gate"/>
    <s v="PG-13"/>
    <s v="Fantasy"/>
    <x v="7"/>
    <n v="113.6"/>
    <s v="May 15, 1987 (United States)"/>
    <x v="10"/>
    <n v="16000"/>
    <s v="Tibor TakÃ¡cs"/>
    <s v="Michael Nankin"/>
    <s v="Stephen Dorff"/>
    <s v="Canada"/>
    <n v="0"/>
    <n v="13539458"/>
    <n v="36315782.153169014"/>
    <n v="0"/>
    <n v="11918536.971830986"/>
    <s v="New Century Entertainment"/>
    <n v="85"/>
  </r>
  <r>
    <s v="Ernest Goes to Camp"/>
    <s v="PG"/>
    <s v="Comedy"/>
    <x v="7"/>
    <n v="113.6"/>
    <s v="May 22, 1987 (United States)"/>
    <x v="30"/>
    <n v="11000"/>
    <s v="John R. Cherry III"/>
    <s v="John R. Cherry III"/>
    <s v="Jim Varney"/>
    <s v="United States"/>
    <n v="3500000"/>
    <n v="23509382"/>
    <n v="63057294.853873238"/>
    <n v="671.6966285714285"/>
    <n v="20694878.521126762"/>
    <s v="Emshell Producers"/>
    <n v="92"/>
  </r>
  <r>
    <s v="Aria"/>
    <s v="R"/>
    <s v="Comedy"/>
    <x v="7"/>
    <n v="113.6"/>
    <s v="September 15, 1987 (United States)"/>
    <x v="1"/>
    <n v="2600"/>
    <s v="Directors"/>
    <s v="Robert Altman"/>
    <s v="John Hurt"/>
    <s v="United Kingdom"/>
    <n v="0"/>
    <n v="1028679"/>
    <n v="2759141.6487676059"/>
    <n v="0"/>
    <n v="905527.28873239446"/>
    <s v="Lightyear Entertainment"/>
    <n v="90"/>
  </r>
  <r>
    <s v="Hamburger Hill"/>
    <s v="R"/>
    <s v="Action"/>
    <x v="7"/>
    <n v="113.6"/>
    <s v="August 28, 1987 (United States)"/>
    <x v="17"/>
    <n v="24000"/>
    <s v="John Irvin"/>
    <s v="James Carabatsos"/>
    <s v="Anthony Barrile"/>
    <s v="United States"/>
    <n v="0"/>
    <n v="13839404"/>
    <n v="37120302.806338027"/>
    <n v="0"/>
    <n v="12182573.943661973"/>
    <s v="RKO Pictures"/>
    <n v="110"/>
  </r>
  <r>
    <s v="Cherry 2000"/>
    <s v="PG-13"/>
    <s v="Action"/>
    <x v="7"/>
    <n v="113.6"/>
    <s v="February 5, 1988 (United States)"/>
    <x v="41"/>
    <n v="9100"/>
    <s v="Steve De Jarnatt"/>
    <s v="Lloyd Fonvielle"/>
    <s v="Melanie Griffith"/>
    <s v="United States"/>
    <n v="10000000"/>
    <n v="0"/>
    <n v="0"/>
    <n v="0"/>
    <n v="0"/>
    <s v="Orion Pictures"/>
    <n v="99"/>
  </r>
  <r>
    <s v="The Hidden"/>
    <s v="R"/>
    <s v="Horror"/>
    <x v="7"/>
    <n v="113.6"/>
    <s v="October 30, 1987 (United States)"/>
    <x v="9"/>
    <n v="18000"/>
    <s v="Jack Sholder"/>
    <s v="Jim Kouf"/>
    <s v="Kyle MacLachlan"/>
    <s v="United States"/>
    <n v="5000000"/>
    <n v="9747988"/>
    <n v="26146231.897887323"/>
    <n v="194.95975999999999"/>
    <n v="8580975.3521126769"/>
    <s v="Heron Communications"/>
    <n v="97"/>
  </r>
  <r>
    <s v="The Bedroom Window"/>
    <s v="R"/>
    <s v="Crime"/>
    <x v="7"/>
    <n v="113.6"/>
    <s v="January 16, 1987 (United States)"/>
    <x v="5"/>
    <n v="5100"/>
    <s v="Curtis Hanson"/>
    <s v="Anne Holden"/>
    <s v="Steve Guttenberg"/>
    <s v="United States"/>
    <n v="8300000"/>
    <n v="12640385"/>
    <n v="33904272.090669014"/>
    <n v="152.2937951807229"/>
    <n v="11127099.471830986"/>
    <s v="De Laurentiis Entertainment Group (DEG)"/>
    <n v="112"/>
  </r>
  <r>
    <s v="Barfly"/>
    <s v="R"/>
    <s v="Comedy"/>
    <x v="7"/>
    <n v="113.6"/>
    <s v="October 16, 1987 (United States)"/>
    <x v="13"/>
    <n v="19000"/>
    <s v="Barbet Schroeder"/>
    <s v="Charles Bukowski"/>
    <s v="Mickey Rourke"/>
    <s v="United States"/>
    <n v="3000000"/>
    <n v="3221568"/>
    <n v="8640948.6760563385"/>
    <n v="107.3856"/>
    <n v="2835887.3239436625"/>
    <s v="Golan-Globus Productions"/>
    <n v="100"/>
  </r>
  <r>
    <s v="Maid to Order"/>
    <s v="PG"/>
    <s v="Fantasy"/>
    <x v="7"/>
    <n v="113.6"/>
    <s v="July 31, 1987 (United States)"/>
    <x v="30"/>
    <n v="3300"/>
    <s v="Amy Holden Jones"/>
    <s v="Amy Holden Jones"/>
    <s v="Ally Sheedy"/>
    <s v="United States"/>
    <n v="3000000"/>
    <n v="9868521"/>
    <n v="26469527.717429578"/>
    <n v="328.95069999999998"/>
    <n v="8687078.3450704236"/>
    <s v="Vista Organization"/>
    <n v="93"/>
  </r>
  <r>
    <s v="Blind Date"/>
    <s v="PG-13"/>
    <s v="Comedy"/>
    <x v="7"/>
    <n v="113.6"/>
    <s v="March 27, 1987 (United States)"/>
    <x v="22"/>
    <n v="21000"/>
    <s v="Blake Edwards"/>
    <s v="Dale Launer"/>
    <s v="Kim Basinger"/>
    <s v="United States"/>
    <n v="18000000"/>
    <n v="39337581"/>
    <n v="105511980.02376761"/>
    <n v="218.54211666666666"/>
    <n v="34628152.288732395"/>
    <s v="TriStar Pictures"/>
    <n v="95"/>
  </r>
  <r>
    <s v="Au Revoir les Enfants"/>
    <s v="PG"/>
    <s v="Drama"/>
    <x v="7"/>
    <n v="113.6"/>
    <s v="February 12, 1988 (United States)"/>
    <x v="45"/>
    <n v="32000"/>
    <s v="Louis Malle"/>
    <s v="Louis Malle"/>
    <s v="Gaspard Manesse"/>
    <s v="France"/>
    <n v="0"/>
    <n v="4575613"/>
    <n v="12272792.967429578"/>
    <n v="0"/>
    <n v="4027828.3450704231"/>
    <s v="Nouvelles Ã‰ditions de Films (NEF)"/>
    <n v="104"/>
  </r>
  <r>
    <s v="Rita, Sue and Bob Too"/>
    <s v="R"/>
    <s v="Comedy"/>
    <x v="7"/>
    <n v="113.6"/>
    <s v="May 29, 1987 (United Kingdom)"/>
    <x v="16"/>
    <n v="3600"/>
    <s v="Alan Clarke"/>
    <s v="Andrea Dunbar"/>
    <s v="Siobhan Finneran"/>
    <s v="United Kingdom"/>
    <n v="0"/>
    <n v="124167"/>
    <n v="333043.00088028167"/>
    <n v="0"/>
    <n v="109301.93661971833"/>
    <s v="British Screen Productions"/>
    <n v="93"/>
  </r>
  <r>
    <s v="Hope and Glory"/>
    <s v="PG-13"/>
    <s v="Comedy"/>
    <x v="7"/>
    <n v="113.6"/>
    <s v="February 19, 1988 (United States)"/>
    <x v="4"/>
    <n v="13000"/>
    <s v="John Boorman"/>
    <s v="John Boorman"/>
    <s v="Sarah Miles"/>
    <s v="United Kingdom"/>
    <n v="0"/>
    <n v="10021120"/>
    <n v="26878831.549295776"/>
    <n v="0"/>
    <n v="8821408.4507042263"/>
    <s v="Columbia Pictures"/>
    <n v="113"/>
  </r>
  <r>
    <s v="No Man's Land"/>
    <s v="R"/>
    <s v="Crime"/>
    <x v="7"/>
    <n v="113.6"/>
    <s v="October 23, 1987 (United States)"/>
    <x v="10"/>
    <n v="4400"/>
    <s v="Peter Werner"/>
    <s v="Dick Wolf"/>
    <s v="Charlie Sheen"/>
    <s v="United States"/>
    <n v="8000000"/>
    <n v="2877571"/>
    <n v="7718273.6241197186"/>
    <n v="35.969637500000005"/>
    <n v="2533073.0633802819"/>
    <s v="Orion Pictures"/>
    <n v="106"/>
  </r>
  <r>
    <s v="Ishtar"/>
    <s v="PG-13"/>
    <s v="Action"/>
    <x v="7"/>
    <n v="113.6"/>
    <s v="May 15, 1987 (United States)"/>
    <x v="54"/>
    <n v="11000"/>
    <s v="Elaine May"/>
    <s v="Elaine May"/>
    <s v="Warren Beatty"/>
    <s v="United States"/>
    <n v="55000000"/>
    <n v="14375181"/>
    <n v="38557373.685739435"/>
    <n v="26.136692727272724"/>
    <n v="12654208.626760565"/>
    <s v="Columbia Pictures"/>
    <n v="107"/>
  </r>
  <r>
    <s v="Tough Guys Don't Dance"/>
    <s v="R"/>
    <s v="Comedy"/>
    <x v="7"/>
    <n v="113.6"/>
    <s v="September 18, 1987 (United States)"/>
    <x v="25"/>
    <n v="1300"/>
    <s v="Norman Mailer"/>
    <s v="Norman Mailer"/>
    <s v="Ryan O'Neal"/>
    <s v="United States"/>
    <n v="5000000"/>
    <n v="858250"/>
    <n v="2302013.8644366199"/>
    <n v="17.164999999999999"/>
    <n v="755501.76056338032"/>
    <s v="Golan-Globus Productions"/>
    <n v="110"/>
  </r>
  <r>
    <s v="Stakeout"/>
    <s v="R"/>
    <s v="Action"/>
    <x v="7"/>
    <n v="113.6"/>
    <s v="August 5, 1987 (United States)"/>
    <x v="14"/>
    <n v="24000"/>
    <s v="John Badham"/>
    <s v="Jim Kouf"/>
    <s v="Richard Dreyfuss"/>
    <s v="United States"/>
    <n v="0"/>
    <n v="65673233"/>
    <n v="176149948.02024648"/>
    <n v="0"/>
    <n v="57810944.542253524"/>
    <s v="Touchstone Pictures"/>
    <n v="117"/>
  </r>
  <r>
    <s v="Babette's Feast"/>
    <s v="G"/>
    <s v="Drama"/>
    <x v="7"/>
    <n v="113.6"/>
    <s v="March 4, 1988 (United States)"/>
    <x v="40"/>
    <n v="19000"/>
    <s v="Gabriel Axel"/>
    <s v="Karen Blixen"/>
    <s v="StÃ©phane Audran"/>
    <s v="Denmark"/>
    <n v="0"/>
    <n v="4637920"/>
    <n v="12439913.943661973"/>
    <n v="0"/>
    <n v="4082676.0563380285"/>
    <s v="Panorama Film A/S"/>
    <n v="103"/>
  </r>
  <r>
    <s v="The Garbage Pail Kids Movie"/>
    <s v="PG"/>
    <s v="Adventure"/>
    <x v="7"/>
    <n v="113.6"/>
    <s v="August 22, 1987 (United States)"/>
    <x v="57"/>
    <n v="7600"/>
    <s v="Rod Amateau"/>
    <s v="Linda Palmer"/>
    <s v="Anthony Newley"/>
    <s v="United States"/>
    <n v="1000000"/>
    <n v="1576615"/>
    <n v="4228825.6205985919"/>
    <n v="157.66150000000002"/>
    <n v="1387865.3169014086"/>
    <s v="Atlantic Entertainment Group"/>
    <n v="100"/>
  </r>
  <r>
    <s v="Radio Days"/>
    <s v="PG"/>
    <s v="Comedy"/>
    <x v="7"/>
    <n v="113.6"/>
    <s v="January 30, 1987 (United States)"/>
    <x v="24"/>
    <n v="32000"/>
    <s v="Woody Allen"/>
    <s v="Woody Allen"/>
    <s v="Mia Farrow"/>
    <s v="United States"/>
    <n v="16000000"/>
    <n v="14792779"/>
    <n v="39677462.6875"/>
    <n v="92.454868750000003"/>
    <n v="13021812.500000002"/>
    <s v="Jack Rollins &amp; Charles H. Joffe Productions"/>
    <n v="88"/>
  </r>
  <r>
    <s v="Bagdad Cafe"/>
    <s v="PG"/>
    <s v="Comedy"/>
    <x v="7"/>
    <n v="113.6"/>
    <s v="April 22, 1988 (United States)"/>
    <x v="34"/>
    <n v="13000"/>
    <s v="Percy Adlon"/>
    <s v="Eleonore Adlon"/>
    <s v="Marianne SÃ¤gebrecht"/>
    <s v="West Germany"/>
    <n v="0"/>
    <n v="3731829"/>
    <n v="10009580.073063381"/>
    <n v="0"/>
    <n v="3285060.7394366199"/>
    <s v="Pelemele Film"/>
    <n v="95"/>
  </r>
  <r>
    <s v="Project X"/>
    <s v="PG"/>
    <s v="Comedy"/>
    <x v="7"/>
    <n v="113.6"/>
    <s v="April 17, 1987 (United States)"/>
    <x v="10"/>
    <n v="10000"/>
    <s v="Jonathan Kaplan"/>
    <s v="Lawrence Lasker"/>
    <s v="Matthew Broderick"/>
    <s v="United States"/>
    <n v="18000000"/>
    <n v="21589395"/>
    <n v="57907470.567781694"/>
    <n v="119.94108333333332"/>
    <n v="19004749.119718313"/>
    <s v="Amercent Films"/>
    <n v="108"/>
  </r>
  <r>
    <s v="Three O'Clock High"/>
    <s v="PG-13"/>
    <s v="Comedy"/>
    <x v="7"/>
    <n v="113.6"/>
    <s v="October 9, 1987 (United States)"/>
    <x v="12"/>
    <n v="11000"/>
    <s v="Phil Joanou"/>
    <s v="Richard Christian Matheson"/>
    <s v="Casey Siemaszko"/>
    <s v="United States"/>
    <n v="6000000"/>
    <n v="3685862"/>
    <n v="9886286.5440140851"/>
    <n v="61.431033333333332"/>
    <n v="3244596.8309859158"/>
    <s v="Aaron Spelling Productions"/>
    <n v="101"/>
  </r>
  <r>
    <s v="The Barbarians"/>
    <s v="R"/>
    <s v="Action"/>
    <x v="7"/>
    <n v="113.6"/>
    <s v="March 20, 1987 (United States)"/>
    <x v="18"/>
    <n v="3600"/>
    <s v="Ruggero Deodato"/>
    <s v="Alberto Piferi"/>
    <s v="David Paul"/>
    <s v="Italy"/>
    <n v="4000000"/>
    <n v="800000"/>
    <n v="2145774.647887324"/>
    <n v="20"/>
    <n v="704225.35211267613"/>
    <s v="Canon Italia S.r.l."/>
    <n v="87"/>
  </r>
  <r>
    <s v="North Shore"/>
    <s v="PG"/>
    <s v="Action"/>
    <x v="7"/>
    <n v="113.6"/>
    <s v="August 14, 1987 (United States)"/>
    <x v="16"/>
    <n v="2500"/>
    <s v="William Phelps"/>
    <s v="William Phelps"/>
    <s v="Matt Adler"/>
    <s v="United States"/>
    <n v="0"/>
    <n v="3832228"/>
    <n v="10278872.10915493"/>
    <n v="0"/>
    <n v="3373440.1408450706"/>
    <s v="Finnegan/Pinchuk Productions"/>
    <n v="96"/>
  </r>
  <r>
    <s v="The Believers"/>
    <s v="R"/>
    <s v="Crime"/>
    <x v="7"/>
    <n v="113.6"/>
    <s v="June 10, 1987 (United States)"/>
    <x v="10"/>
    <n v="6500"/>
    <s v="John Schlesinger"/>
    <s v="Nicholas Conde"/>
    <s v="Martin Sheen"/>
    <s v="United States"/>
    <n v="13000000"/>
    <n v="18753438"/>
    <n v="50300814.776408449"/>
    <n v="144.25721538461539"/>
    <n v="16508308.098591551"/>
    <s v="Orion Pictures"/>
    <n v="114"/>
  </r>
  <r>
    <s v="House II: the Second Story"/>
    <s v="PG-13"/>
    <s v="Comedy"/>
    <x v="7"/>
    <n v="113.6"/>
    <s v="August 28, 1987 (United States)"/>
    <x v="20"/>
    <n v="10000"/>
    <s v="Ethan Wiley"/>
    <s v="Fred Dekker"/>
    <s v="Arye Gross"/>
    <s v="United States"/>
    <n v="0"/>
    <n v="7800000"/>
    <n v="20921302.816901408"/>
    <n v="0"/>
    <n v="6866197.1830985919"/>
    <s v="New World Pictures"/>
    <n v="88"/>
  </r>
  <r>
    <s v="Death Wish 4: The Crackdown"/>
    <s v="R"/>
    <s v="Action"/>
    <x v="7"/>
    <n v="113.6"/>
    <s v="November 6, 1987 (United States)"/>
    <x v="20"/>
    <n v="9100"/>
    <s v="J. Lee Thompson"/>
    <s v="Brian Garfield"/>
    <s v="Charles Bronson"/>
    <s v="United States"/>
    <n v="5000000"/>
    <n v="6880310"/>
    <n v="18454493.459507044"/>
    <n v="137.6062"/>
    <n v="6056610.9154929584"/>
    <s v="Golan-Globus Productions"/>
    <n v="99"/>
  </r>
  <r>
    <s v="House of Games"/>
    <s v="R"/>
    <s v="Crime"/>
    <x v="7"/>
    <n v="113.6"/>
    <s v="October 14, 1987 (United States)"/>
    <x v="4"/>
    <n v="21000"/>
    <s v="David Mamet"/>
    <s v="David Mamet"/>
    <s v="Lindsay Crouse"/>
    <s v="United States"/>
    <n v="0"/>
    <n v="2585639"/>
    <n v="6935248.2684859158"/>
    <n v="0"/>
    <n v="2276090.6690140846"/>
    <s v="Filmhaus"/>
    <n v="102"/>
  </r>
  <r>
    <s v="Cry Freedom"/>
    <s v="PG"/>
    <s v="Biography"/>
    <x v="7"/>
    <n v="113.6"/>
    <s v="November 6, 1987 (United States)"/>
    <x v="34"/>
    <n v="13000"/>
    <s v="Richard Attenborough"/>
    <s v="John Briley"/>
    <s v="Denzel Washington"/>
    <s v="United Kingdom"/>
    <n v="29000000"/>
    <n v="5899797"/>
    <n v="15824543.537852112"/>
    <n v="20.344127586206898"/>
    <n v="5193483.2746478878"/>
    <s v="Universal Pictures"/>
    <n v="157"/>
  </r>
  <r>
    <s v="Man on Fire"/>
    <s v="R"/>
    <s v="Action"/>
    <x v="7"/>
    <n v="113.6"/>
    <s v="September 4, 1987 (France)"/>
    <x v="23"/>
    <n v="1900"/>
    <s v="Ã‰lie Chouraqui"/>
    <s v="A.J. Quinnell"/>
    <s v="Scott Glenn"/>
    <s v="France"/>
    <n v="0"/>
    <n v="519596"/>
    <n v="1393669.9049295776"/>
    <n v="0"/>
    <n v="457390.84507042257"/>
    <s v="7 Films CinÃ©ma"/>
    <n v="92"/>
  </r>
  <r>
    <s v="Assassination"/>
    <s v="PG-13"/>
    <s v="Action"/>
    <x v="7"/>
    <n v="113.6"/>
    <s v="January 9, 1987 (United States)"/>
    <x v="33"/>
    <n v="3000"/>
    <s v="Peter R. Hunt"/>
    <s v="Richard Sale"/>
    <s v="Charles Bronson"/>
    <s v="United States"/>
    <n v="5000000"/>
    <n v="6075793"/>
    <n v="16296603.231514085"/>
    <n v="121.51586"/>
    <n v="5348409.3309859158"/>
    <s v="The Cannon Group"/>
    <n v="88"/>
  </r>
  <r>
    <s v="The Pick-up Artist"/>
    <s v="PG-13"/>
    <s v="Comedy"/>
    <x v="7"/>
    <n v="113.6"/>
    <s v="September 18, 1987 (United States)"/>
    <x v="11"/>
    <n v="6600"/>
    <s v="James Toback"/>
    <s v="James Toback"/>
    <s v="Molly Ringwald"/>
    <s v="United States"/>
    <n v="15000000"/>
    <n v="13290368"/>
    <n v="35647668.394366197"/>
    <n v="88.60245333333333"/>
    <n v="11699267.605633805"/>
    <s v="Amercent Films"/>
    <n v="81"/>
  </r>
  <r>
    <s v="Back to the Beach"/>
    <s v="PG"/>
    <s v="Comedy"/>
    <x v="7"/>
    <n v="113.6"/>
    <s v="August 7, 1987 (United States)"/>
    <x v="23"/>
    <n v="2800"/>
    <s v="Lyndall Hobbs"/>
    <s v="James Komack"/>
    <s v="Frankie Avalon"/>
    <s v="United States"/>
    <n v="0"/>
    <n v="13110903"/>
    <n v="35166304.085387327"/>
    <n v="0"/>
    <n v="11541287.852112677"/>
    <s v="Paramount Pictures"/>
    <n v="92"/>
  </r>
  <r>
    <s v="Someone to Watch Over Me"/>
    <s v="R"/>
    <s v="Crime"/>
    <x v="7"/>
    <n v="113.6"/>
    <s v="October 9, 1987 (United States)"/>
    <x v="10"/>
    <n v="9700"/>
    <s v="Ridley Scott"/>
    <s v="Howard Franklin"/>
    <s v="Tom Berenger"/>
    <s v="United States"/>
    <n v="12800000"/>
    <n v="10278549"/>
    <n v="27569312.326584507"/>
    <n v="80.301164062499993"/>
    <n v="9048018.4859154932"/>
    <s v="Columbia Pictures"/>
    <n v="106"/>
  </r>
  <r>
    <s v="Born in East L.A."/>
    <s v="R"/>
    <s v="Comedy"/>
    <x v="7"/>
    <n v="113.6"/>
    <s v="August 21, 1987 (United States)"/>
    <x v="22"/>
    <n v="5600"/>
    <s v="Cheech Marin"/>
    <s v="Cheech Marin"/>
    <s v="Cheech Marin"/>
    <s v="United States"/>
    <n v="0"/>
    <n v="17355263"/>
    <n v="46550604.191021129"/>
    <n v="0"/>
    <n v="15277520.246478874"/>
    <s v="Clear Type"/>
    <n v="85"/>
  </r>
  <r>
    <s v="Ironweed"/>
    <s v="R"/>
    <s v="Drama"/>
    <x v="7"/>
    <n v="113.6"/>
    <s v="February 12, 1988 (United States)"/>
    <x v="17"/>
    <n v="8600"/>
    <s v="Hector Babenco"/>
    <s v="William Kennedy"/>
    <s v="Jack Nicholson"/>
    <s v="United States"/>
    <n v="27000000"/>
    <n v="7393346"/>
    <n v="19830568.012323946"/>
    <n v="27.382762962962964"/>
    <n v="6508227.112676057"/>
    <s v="Home Box Office (HBO)"/>
    <n v="143"/>
  </r>
  <r>
    <s v="Who's That Girl"/>
    <s v="PG"/>
    <s v="Comedy"/>
    <x v="7"/>
    <n v="113.6"/>
    <s v="August 7, 1987 (United States)"/>
    <x v="25"/>
    <n v="9600"/>
    <s v="James Foley"/>
    <s v="Andrew Smith"/>
    <s v="Madonna"/>
    <s v="United States"/>
    <n v="17000000"/>
    <n v="7305209"/>
    <n v="19594165.337147888"/>
    <n v="42.971817647058828"/>
    <n v="6430641.7253521131"/>
    <s v="The Guber-Peters Company"/>
    <n v="92"/>
  </r>
  <r>
    <s v="Extreme Prejudice"/>
    <s v="R"/>
    <s v="Action"/>
    <x v="7"/>
    <n v="113.6"/>
    <s v="April 24, 1987 (United States)"/>
    <x v="14"/>
    <n v="6400"/>
    <s v="Walter Hill"/>
    <s v="John Milius"/>
    <s v="Nick Nolte"/>
    <s v="United States"/>
    <n v="22000000"/>
    <n v="11307844"/>
    <n v="30330106.221830986"/>
    <n v="51.399290909090908"/>
    <n v="9954088.0281690154"/>
    <s v="Carolco Pictures"/>
    <n v="104"/>
  </r>
  <r>
    <s v="Matewan"/>
    <s v="PG-13"/>
    <s v="Drama"/>
    <x v="7"/>
    <n v="113.6"/>
    <s v="August 28, 1987 (United States)"/>
    <x v="6"/>
    <n v="7500"/>
    <s v="John Sayles"/>
    <s v="John Sayles"/>
    <s v="Chris Cooper"/>
    <s v="United States"/>
    <n v="4000000"/>
    <n v="1680358"/>
    <n v="4507086.9947183104"/>
    <n v="42.008949999999999"/>
    <n v="1479188.3802816903"/>
    <s v="Cinecom Entertainment Group"/>
    <n v="135"/>
  </r>
  <r>
    <s v="Pelle the Conqueror"/>
    <s v="PG-13"/>
    <s v="Drama"/>
    <x v="7"/>
    <n v="113.6"/>
    <s v="December 21, 1988 (United States)"/>
    <x v="40"/>
    <n v="10000"/>
    <s v="Bille August"/>
    <s v="Martin Andersen NexÃ¸"/>
    <s v="Pelle Hvenegaard"/>
    <s v="Denmark"/>
    <n v="0"/>
    <n v="2063688"/>
    <n v="5535261.7394366199"/>
    <n v="0"/>
    <n v="1816626.7605633806"/>
    <s v="Per Holst Filmproduktion"/>
    <n v="157"/>
  </r>
  <r>
    <s v="Suspect"/>
    <s v="R"/>
    <s v="Crime"/>
    <x v="7"/>
    <n v="113.6"/>
    <s v="October 23, 1987 (United States)"/>
    <x v="14"/>
    <n v="9600"/>
    <s v="Peter Yates"/>
    <s v="Eric Roth"/>
    <s v="Cher"/>
    <s v="United States"/>
    <n v="14500000"/>
    <n v="18782400"/>
    <n v="50378497.183098592"/>
    <n v="129.53379310344829"/>
    <n v="16533802.81690141"/>
    <s v="TriStar Pictures"/>
    <n v="121"/>
  </r>
  <r>
    <s v="The Fourth Protocol"/>
    <s v="R"/>
    <s v="Thriller"/>
    <x v="7"/>
    <n v="113.6"/>
    <s v="August 28, 1987 (United States)"/>
    <x v="14"/>
    <n v="9200"/>
    <s v="John Mackenzie"/>
    <s v="George Axelrod"/>
    <s v="Michael Caine"/>
    <s v="United Kingdom"/>
    <n v="6000000"/>
    <n v="12423831"/>
    <n v="33323426.986795776"/>
    <n v="207.06384999999997"/>
    <n v="10936470.950704226"/>
    <s v="Fourth Protocol"/>
    <n v="119"/>
  </r>
  <r>
    <s v="The Chipmunk Adventure"/>
    <s v="G"/>
    <s v="Animation"/>
    <x v="7"/>
    <n v="113.6"/>
    <s v="May 22, 1987 (United States)"/>
    <x v="13"/>
    <n v="5200"/>
    <s v="Janice Karman"/>
    <s v="Janice Karman"/>
    <s v="Ross Bagdasarian Jr."/>
    <s v="United States"/>
    <n v="0"/>
    <n v="6804312"/>
    <n v="18250650.232394367"/>
    <n v="0"/>
    <n v="5989711.2676056344"/>
    <s v="Bagdasarian Productions"/>
    <n v="77"/>
  </r>
  <r>
    <s v="The Allnighter"/>
    <s v="PG-13"/>
    <s v="Comedy"/>
    <x v="7"/>
    <n v="113.6"/>
    <s v="May 1, 1987 (United States)"/>
    <x v="29"/>
    <n v="1200"/>
    <s v="Tamar Simon Hoffs"/>
    <s v="Tamar Simon Hoffs"/>
    <s v="Susanna Hoffs"/>
    <s v="United States"/>
    <n v="0"/>
    <n v="2700000"/>
    <n v="7241989.4366197186"/>
    <n v="0"/>
    <n v="2376760.5633802819"/>
    <s v="Aurora Productions LLC"/>
    <n v="108"/>
  </r>
  <r>
    <s v="Prom Night II"/>
    <s v="R"/>
    <s v="Horror"/>
    <x v="7"/>
    <n v="113.6"/>
    <s v="October 16, 1987 (United States)"/>
    <x v="46"/>
    <n v="5600"/>
    <s v="Bruce Pittman"/>
    <s v="Ron Oliver"/>
    <s v="Lisa Schrage"/>
    <s v="Canada"/>
    <n v="0"/>
    <n v="2683519"/>
    <n v="7197783.7966549294"/>
    <n v="0"/>
    <n v="2362252.6408450706"/>
    <s v="British Columbia Television"/>
    <n v="97"/>
  </r>
  <r>
    <s v="Hiding Out"/>
    <s v="PG-13"/>
    <s v="Comedy"/>
    <x v="7"/>
    <n v="113.6"/>
    <s v="November 6, 1987 (United States)"/>
    <x v="5"/>
    <n v="3500"/>
    <s v="Bob Giraldi"/>
    <s v="Joe Menosky"/>
    <s v="Jon Cryer"/>
    <s v="United States"/>
    <n v="7000000"/>
    <n v="7019441"/>
    <n v="18827673.175176058"/>
    <n v="100.27772857142858"/>
    <n v="6179085.3873239439"/>
    <s v="De Laurentiis Entertainment Group (DEG)"/>
    <n v="98"/>
  </r>
  <r>
    <s v="White Water Summer"/>
    <s v="PG"/>
    <s v="Adventure"/>
    <x v="7"/>
    <n v="113.6"/>
    <s v="July 10, 1987 (United States)"/>
    <x v="19"/>
    <n v="5200"/>
    <s v="Jeff Bleckner"/>
    <s v="Manya Starr"/>
    <s v="Kevin Bacon"/>
    <s v="United States"/>
    <n v="0"/>
    <n v="300859"/>
    <n v="806969.5184859155"/>
    <n v="0"/>
    <n v="264840.6690140845"/>
    <s v="Columbia Pictures"/>
    <n v="90"/>
  </r>
  <r>
    <s v="Made in Heaven"/>
    <s v="PG"/>
    <s v="Comedy"/>
    <x v="7"/>
    <n v="113.6"/>
    <s v="November 6, 1987 (United States)"/>
    <x v="5"/>
    <n v="3200"/>
    <s v="Alan Rudolph"/>
    <s v="Bruce A. Evans"/>
    <s v="Timothy Hutton"/>
    <s v="United States"/>
    <n v="13000000"/>
    <n v="4572845"/>
    <n v="12265368.587147888"/>
    <n v="35.175730769230768"/>
    <n v="4025391.7253521131"/>
    <s v="Lorimar Motion Pictures"/>
    <n v="103"/>
  </r>
  <r>
    <s v="Best Seller"/>
    <s v="R"/>
    <s v="Action"/>
    <x v="7"/>
    <n v="113.6"/>
    <s v="September 25, 1987 (United States)"/>
    <x v="16"/>
    <n v="5000"/>
    <s v="John Flynn"/>
    <s v="Larry Cohen"/>
    <s v="James Woods"/>
    <s v="United States"/>
    <n v="0"/>
    <n v="4278150"/>
    <n v="11474932.262323944"/>
    <n v="0"/>
    <n v="3765977.1126760566"/>
    <s v="Hemdale"/>
    <n v="95"/>
  </r>
  <r>
    <s v="Date with an Angel"/>
    <s v="PG"/>
    <s v="Comedy"/>
    <x v="7"/>
    <n v="113.6"/>
    <s v="November 20, 1987 (United States)"/>
    <x v="46"/>
    <n v="2600"/>
    <s v="Tom McLoughlin"/>
    <s v="Tom McLoughlin"/>
    <s v="Michael E. Knight"/>
    <s v="United States"/>
    <n v="8000000"/>
    <n v="1988962"/>
    <n v="5334830.2940140851"/>
    <n v="24.862024999999999"/>
    <n v="1750846.8309859156"/>
    <s v="De Laurentiis Entertainment Group (DEG)"/>
    <n v="105"/>
  </r>
  <r>
    <s v="Hunk"/>
    <s v="PG"/>
    <s v="Comedy"/>
    <x v="7"/>
    <n v="113.6"/>
    <s v="March 6, 1987 (United States)"/>
    <x v="32"/>
    <n v="1300"/>
    <s v="Lawrence Bassoff"/>
    <s v="Lawrence Bassoff"/>
    <s v="John Allen Nelson"/>
    <s v="United States"/>
    <n v="0"/>
    <n v="1749956"/>
    <n v="4693764.0246478878"/>
    <n v="0"/>
    <n v="1540454.2253521129"/>
    <s v="Marimark Productions"/>
    <n v="102"/>
  </r>
  <r>
    <s v="Real Men"/>
    <s v="PG-13"/>
    <s v="Action"/>
    <x v="7"/>
    <n v="113.6"/>
    <s v="September 25, 1987 (United States)"/>
    <x v="10"/>
    <n v="3900"/>
    <s v="Dennis Feldman"/>
    <s v="Dennis Feldman"/>
    <s v="Jim Belushi"/>
    <s v="United States"/>
    <n v="0"/>
    <n v="873903"/>
    <n v="2343998.6276408453"/>
    <n v="0"/>
    <n v="769280.80985915498"/>
    <s v="United Artists"/>
    <n v="85"/>
  </r>
  <r>
    <s v="Critical Condition"/>
    <s v="R"/>
    <s v="Comedy"/>
    <x v="7"/>
    <n v="113.6"/>
    <s v="January 16, 1987 (United States)"/>
    <x v="20"/>
    <n v="3200"/>
    <s v="Michael Apted"/>
    <s v="Denis Hamill"/>
    <s v="Richard Pryor"/>
    <s v="United States"/>
    <n v="14000000"/>
    <n v="20240502"/>
    <n v="54289445.065140843"/>
    <n v="144.57501428571427"/>
    <n v="17817343.309859157"/>
    <s v="Paramount Pictures"/>
    <n v="97"/>
  </r>
  <r>
    <s v="A Month in the Country"/>
    <s v="PG"/>
    <s v="Drama"/>
    <x v="7"/>
    <n v="113.6"/>
    <s v="December 4, 1987 (United Kingdom)"/>
    <x v="15"/>
    <n v="1500"/>
    <s v="Pat O'Connor"/>
    <s v="Simon Gray"/>
    <s v="Colin Firth"/>
    <s v="United Kingdom"/>
    <n v="0"/>
    <n v="0"/>
    <n v="0"/>
    <n v="0"/>
    <n v="0"/>
    <s v="Channel Four Films"/>
    <n v="96"/>
  </r>
  <r>
    <s v="Outrageous Fortune"/>
    <s v="R"/>
    <s v="Comedy"/>
    <x v="7"/>
    <n v="113.6"/>
    <s v="January 30, 1987 (United States)"/>
    <x v="19"/>
    <n v="7600"/>
    <s v="Arthur Hiller"/>
    <s v="Leslie Dixon"/>
    <s v="Shelley Long"/>
    <s v="United States"/>
    <n v="0"/>
    <n v="52864741"/>
    <n v="141794776.25616199"/>
    <n v="0"/>
    <n v="46535863.556338035"/>
    <s v="Touchstone Pictures"/>
    <n v="99"/>
  </r>
  <r>
    <s v="Like Father Like Son"/>
    <s v="PG-13"/>
    <s v="Comedy"/>
    <x v="7"/>
    <n v="113.6"/>
    <s v="October 2, 1987 (United States)"/>
    <x v="33"/>
    <n v="5700"/>
    <s v="Rod Daniel"/>
    <s v="Lorne Cameron"/>
    <s v="Dudley Moore"/>
    <s v="United States"/>
    <n v="10500000"/>
    <n v="34377585"/>
    <n v="92208187.935739443"/>
    <n v="327.40557142857142"/>
    <n v="30261958.626760565"/>
    <s v="Imagine Films Entertainment"/>
    <n v="100"/>
  </r>
  <r>
    <s v="Steel Dawn"/>
    <s v="R"/>
    <s v="Action"/>
    <x v="7"/>
    <n v="113.6"/>
    <s v="March 31, 1988 (South Africa)"/>
    <x v="27"/>
    <n v="4700"/>
    <s v="Lance Hool"/>
    <s v="Doug Lefler"/>
    <s v="Patrick Swayze"/>
    <s v="United States"/>
    <n v="3520000"/>
    <n v="562187"/>
    <n v="1507908.2649647887"/>
    <n v="15.97122159090909"/>
    <n v="494882.92253521131"/>
    <s v="Independent Film Centre"/>
    <n v="100"/>
  </r>
  <r>
    <s v="Tin Men"/>
    <s v="R"/>
    <s v="Comedy"/>
    <x v="7"/>
    <n v="113.6"/>
    <s v="March 13, 1987 (United States)"/>
    <x v="14"/>
    <n v="8000"/>
    <s v="Barry Levinson"/>
    <s v="Barry Levinson"/>
    <s v="Richard Dreyfuss"/>
    <s v="United States"/>
    <n v="11000000"/>
    <n v="25411386"/>
    <n v="68158884.808098599"/>
    <n v="231.01259999999999"/>
    <n v="22369177.816901412"/>
    <s v="Touchstone Pictures"/>
    <n v="112"/>
  </r>
  <r>
    <s v="The Big Town"/>
    <s v="R"/>
    <s v="Drama"/>
    <x v="7"/>
    <n v="113.6"/>
    <s v="September 25, 1987 (United States)"/>
    <x v="23"/>
    <n v="1800"/>
    <s v="Ben Bolt"/>
    <s v="Clark Howard"/>
    <s v="Matt Dillon"/>
    <s v="United States"/>
    <n v="0"/>
    <n v="1733017"/>
    <n v="4648329.9286971828"/>
    <n v="0"/>
    <n v="1525543.133802817"/>
    <s v="Albacore Productions Inc."/>
    <n v="109"/>
  </r>
  <r>
    <s v="Light of Day"/>
    <s v="PG-13"/>
    <s v="Drama"/>
    <x v="7"/>
    <n v="113.6"/>
    <s v="February 6, 1987 (United States)"/>
    <x v="41"/>
    <n v="2600"/>
    <s v="Paul Schrader"/>
    <s v="Paul Schrader"/>
    <s v="Michael J. Fox"/>
    <s v="United States"/>
    <n v="0"/>
    <n v="10489617"/>
    <n v="28135442.780809861"/>
    <n v="0"/>
    <n v="9233817.7816901412"/>
    <s v="TAFT Entertainment Pictures"/>
    <n v="107"/>
  </r>
  <r>
    <s v="Prison"/>
    <s v="R"/>
    <s v="Crime"/>
    <x v="7"/>
    <n v="113.6"/>
    <s v="December 8, 1987 (United Kingdom)"/>
    <x v="1"/>
    <n v="4000"/>
    <s v="Renny Harlin"/>
    <s v="Irwin Yablans"/>
    <s v="Lane Smith"/>
    <s v="United States"/>
    <n v="4000000"/>
    <n v="345704"/>
    <n v="927253.59859154932"/>
    <n v="8.6425999999999998"/>
    <n v="304316.90140845074"/>
    <s v="Empire Pictures"/>
    <n v="102"/>
  </r>
  <r>
    <s v="Wish You Were Here"/>
    <s v="R"/>
    <s v="Comedy"/>
    <x v="7"/>
    <n v="113.6"/>
    <s v="July 24, 1987 (United States)"/>
    <x v="8"/>
    <n v="2700"/>
    <s v="David Leland"/>
    <s v="David Leland"/>
    <s v="Emily Lloyd"/>
    <s v="United Kingdom"/>
    <n v="0"/>
    <n v="3283832"/>
    <n v="8807954.3169014081"/>
    <n v="0"/>
    <n v="2890697.1830985919"/>
    <s v="Channel Four Films"/>
    <n v="88"/>
  </r>
  <r>
    <s v="Gandahar"/>
    <s v="PG"/>
    <s v="Animation"/>
    <x v="7"/>
    <n v="113.6"/>
    <s v="September 20, 1989 (United States)"/>
    <x v="12"/>
    <n v="4500"/>
    <s v="RenÃ© Laloux"/>
    <s v="RenÃ© Laloux"/>
    <s v="Glenn Close"/>
    <s v="France"/>
    <n v="0"/>
    <n v="370698"/>
    <n v="994292.963028169"/>
    <n v="0"/>
    <n v="326318.661971831"/>
    <s v="Col.Ima.Son"/>
    <n v="78"/>
  </r>
  <r>
    <s v="Street Smart"/>
    <s v="R"/>
    <s v="Crime"/>
    <x v="7"/>
    <n v="113.6"/>
    <s v="March 20, 1987 (United States)"/>
    <x v="5"/>
    <n v="2900"/>
    <s v="Jerry Schatzberg"/>
    <s v="David Freeman"/>
    <s v="Christopher Reeve"/>
    <s v="United States"/>
    <n v="5000000"/>
    <n v="1119112"/>
    <n v="3001702.6971830986"/>
    <n v="22.382239999999999"/>
    <n v="985133.80281690147"/>
    <s v="Golan-Globus Productions"/>
    <n v="97"/>
  </r>
  <r>
    <s v="The Curse"/>
    <s v="R"/>
    <s v="Horror"/>
    <x v="7"/>
    <n v="113.6"/>
    <s v="September 14, 1988 (Spain)"/>
    <x v="27"/>
    <n v="2900"/>
    <s v="David Keith"/>
    <s v="David Chaskin"/>
    <s v="Wil Wheaton"/>
    <s v="Italy"/>
    <n v="0"/>
    <n v="1930001"/>
    <n v="5176684.0202464787"/>
    <n v="0"/>
    <n v="1698944.5422535213"/>
    <s v="Trans World Entertainment (TWE)"/>
    <n v="92"/>
  </r>
  <r>
    <s v="The House on Carroll Street"/>
    <s v="PG"/>
    <s v="Thriller"/>
    <x v="7"/>
    <n v="113.6"/>
    <s v="1987 (United States)"/>
    <x v="10"/>
    <n v="2300"/>
    <s v="Peter Yates"/>
    <s v="Walter Bernstein"/>
    <s v="Kelly McGillis"/>
    <s v="United States"/>
    <n v="14000000"/>
    <n v="459824"/>
    <n v="1233348.352112676"/>
    <n v="3.2844571428571432"/>
    <n v="404774.64788732398"/>
    <s v="Orion Pictures"/>
    <n v="101"/>
  </r>
  <r>
    <s v="The Whales of August"/>
    <s v="Not Rated"/>
    <s v="Drama"/>
    <x v="7"/>
    <n v="113.6"/>
    <s v="August 19, 1987 (France)"/>
    <x v="4"/>
    <n v="4400"/>
    <s v="Lindsay Anderson"/>
    <s v="David Berry"/>
    <s v="Bette Davis"/>
    <s v="United States"/>
    <n v="0"/>
    <n v="1338198"/>
    <n v="3589339.1778169014"/>
    <n v="0"/>
    <n v="1177991.1971830986"/>
    <s v="Alive Films"/>
    <n v="90"/>
  </r>
  <r>
    <s v="Prick Up Your Ears"/>
    <s v="R"/>
    <s v="Biography"/>
    <x v="7"/>
    <n v="113.6"/>
    <s v="May 8, 1987 (United States)"/>
    <x v="4"/>
    <n v="5700"/>
    <s v="Stephen Frears"/>
    <s v="John Lahr"/>
    <s v="Gary Oldman"/>
    <s v="United Kingdom"/>
    <n v="0"/>
    <n v="1672927"/>
    <n v="4487155.4304577466"/>
    <n v="0"/>
    <n v="1472647.0070422536"/>
    <s v="Zenith Entertainment"/>
    <n v="105"/>
  </r>
  <r>
    <s v="The Principal"/>
    <s v="R"/>
    <s v="Action"/>
    <x v="7"/>
    <n v="113.6"/>
    <s v="September 18, 1987 (United States)"/>
    <x v="21"/>
    <n v="9300"/>
    <s v="Christopher Cain"/>
    <s v="Frank Deese"/>
    <s v="Jim Belushi"/>
    <s v="United States"/>
    <n v="11000000"/>
    <n v="19734940"/>
    <n v="52933417.41197183"/>
    <n v="179.40854545454545"/>
    <n v="17372306.33802817"/>
    <s v="TriStar Pictures"/>
    <n v="109"/>
  </r>
  <r>
    <s v="American Ninja 2: The Confrontation"/>
    <s v="R"/>
    <s v="Action"/>
    <x v="7"/>
    <n v="113.6"/>
    <s v="May 1, 1987 (United States)"/>
    <x v="38"/>
    <n v="8200"/>
    <s v="Sam Firstenberg"/>
    <s v="Avi Kleinberger"/>
    <s v="Michael Dudikoff"/>
    <s v="United States"/>
    <n v="350000"/>
    <n v="4000000"/>
    <n v="10728873.239436621"/>
    <n v="1142.8571428571429"/>
    <n v="3521126.7605633806"/>
    <s v="Golan-Globus Productions"/>
    <n v="90"/>
  </r>
  <r>
    <s v="Housekeeping"/>
    <s v="PG"/>
    <s v="Comedy"/>
    <x v="7"/>
    <n v="113.6"/>
    <s v="February 5, 1988 (Sweden)"/>
    <x v="13"/>
    <n v="2300"/>
    <s v="Bill Forsyth"/>
    <s v="Marilynne Robinson"/>
    <s v="Christine Lahti"/>
    <s v="United States"/>
    <n v="0"/>
    <n v="1083282"/>
    <n v="2905598.8151408453"/>
    <n v="0"/>
    <n v="953593.30985915498"/>
    <s v="Columbia Pictures"/>
    <n v="116"/>
  </r>
  <r>
    <s v="A Prayer for the Dying"/>
    <s v="R"/>
    <s v="Action"/>
    <x v="7"/>
    <n v="113.6"/>
    <s v="September 11, 1987 (United States)"/>
    <x v="21"/>
    <n v="4800"/>
    <s v="Mike Hodges"/>
    <s v="Jack Higgins"/>
    <s v="Mickey Rourke"/>
    <s v="United Kingdom"/>
    <n v="6000000"/>
    <n v="1432687"/>
    <n v="3842779.3036971833"/>
    <n v="23.878116666666667"/>
    <n v="1261168.133802817"/>
    <s v="The Samuel Goldwyn Company"/>
    <n v="107"/>
  </r>
  <r>
    <s v="Slam Dance"/>
    <s v="R"/>
    <s v="Crime"/>
    <x v="7"/>
    <n v="113.6"/>
    <s v="October 2, 1987 (United States)"/>
    <x v="11"/>
    <n v="1400"/>
    <s v="Wayne Wang"/>
    <s v="Don Keith Opper"/>
    <s v="Tom Hulce"/>
    <s v="United Kingdom"/>
    <n v="4500000"/>
    <n v="406881"/>
    <n v="1091343.6681338029"/>
    <n v="9.0418000000000003"/>
    <n v="358169.89436619723"/>
    <s v="Zenith Entertainment"/>
    <n v="92"/>
  </r>
  <r>
    <s v="Rampage"/>
    <s v="R"/>
    <s v="Drama"/>
    <x v="7"/>
    <n v="113.6"/>
    <s v="October 30, 1992 (United States)"/>
    <x v="19"/>
    <n v="2000"/>
    <s v="William Friedkin"/>
    <s v="William P. Wood"/>
    <s v="Michael Biehn"/>
    <s v="United States"/>
    <n v="7500000"/>
    <n v="796368"/>
    <n v="2136032.8309859154"/>
    <n v="10.61824"/>
    <n v="701028.16901408462"/>
    <s v="De Laurentiis Entertainment Group (DEG)"/>
    <n v="97"/>
  </r>
  <r>
    <s v="The Sicilian"/>
    <s v="R"/>
    <s v="Action"/>
    <x v="7"/>
    <n v="113.6"/>
    <s v="October 23, 1987 (United States)"/>
    <x v="20"/>
    <n v="4800"/>
    <s v="Michael Cimino"/>
    <s v="Mario Puzo"/>
    <s v="Christopher Lambert"/>
    <s v="United States"/>
    <n v="9000000"/>
    <n v="5406879"/>
    <n v="14502429.852992957"/>
    <n v="60.076433333333334"/>
    <n v="4759576.5845070425"/>
    <s v="Gladden Entertainment"/>
    <n v="115"/>
  </r>
  <r>
    <s v="Silent Night, Deadly Night Part 2"/>
    <s v="R"/>
    <s v="Horror"/>
    <x v="7"/>
    <n v="113.6"/>
    <s v="April 10, 1987 (United States)"/>
    <x v="51"/>
    <n v="6400"/>
    <s v="Lee Harry"/>
    <s v="Michael Hickey"/>
    <s v="Eric Freeman"/>
    <s v="United States"/>
    <n v="100000"/>
    <n v="0"/>
    <n v="0"/>
    <n v="0"/>
    <n v="0"/>
    <s v="Silent Night Releasing Corporation"/>
    <n v="88"/>
  </r>
  <r>
    <s v="Creepozoids"/>
    <s v="R"/>
    <s v="Horror"/>
    <x v="7"/>
    <n v="113.6"/>
    <s v="October 2, 1987 (United States)"/>
    <x v="35"/>
    <n v="2100"/>
    <s v="David DeCoteau"/>
    <s v="Dave Eisenstark"/>
    <s v="Linnea Quigley"/>
    <s v="United States"/>
    <n v="75000"/>
    <n v="0"/>
    <n v="0"/>
    <n v="0"/>
    <n v="0"/>
    <s v="Titan Productions"/>
    <n v="72"/>
  </r>
  <r>
    <s v="The Outing"/>
    <s v="R"/>
    <s v="Horror"/>
    <x v="7"/>
    <n v="113.6"/>
    <s v="November 21, 1987 (Japan)"/>
    <x v="27"/>
    <n v="1600"/>
    <s v="Tom Daley"/>
    <s v="Warren Chaney"/>
    <s v="Deborah Winters"/>
    <s v="United States"/>
    <n v="2000000"/>
    <n v="1083395"/>
    <n v="2905901.9058098593"/>
    <n v="54.169750000000008"/>
    <n v="953692.78169014095"/>
    <s v="H.I.T. Films"/>
    <n v="87"/>
  </r>
  <r>
    <s v="Nightflyers"/>
    <s v="R"/>
    <s v="Horror"/>
    <x v="7"/>
    <n v="113.6"/>
    <s v="April 7, 1988 (Australia)"/>
    <x v="36"/>
    <n v="1100"/>
    <s v="Robert Collector"/>
    <s v="George R.R. Martin"/>
    <s v="Catherine Mary Stewart"/>
    <s v="United States"/>
    <n v="0"/>
    <n v="1149470"/>
    <n v="3083129.4806338027"/>
    <n v="0"/>
    <n v="1011857.3943661973"/>
    <s v="Vista Organization"/>
    <n v="89"/>
  </r>
  <r>
    <s v="Fatal Beauty"/>
    <s v="R"/>
    <s v="Action"/>
    <x v="7"/>
    <n v="113.6"/>
    <s v="October 30, 1987 (United States)"/>
    <x v="20"/>
    <n v="3400"/>
    <s v="Tom Holland"/>
    <s v="Bill Svanoe"/>
    <s v="Whoopi Goldberg"/>
    <s v="United States"/>
    <n v="0"/>
    <n v="12046526"/>
    <n v="32311412.607394367"/>
    <n v="0"/>
    <n v="10604336.267605634"/>
    <s v="Metro-Goldwyn-Mayer (MGM)"/>
    <n v="104"/>
  </r>
  <r>
    <s v="Siesta"/>
    <s v="R"/>
    <s v="Drama"/>
    <x v="7"/>
    <n v="113.6"/>
    <s v="November 11, 1987 (United States)"/>
    <x v="41"/>
    <n v="2100"/>
    <s v="Mary Lambert"/>
    <s v="Patrice Chaplin"/>
    <s v="Ellen Barkin"/>
    <s v="United States"/>
    <n v="0"/>
    <n v="700000"/>
    <n v="1877552.8169014086"/>
    <n v="0"/>
    <n v="616197.18309859163"/>
    <s v="Lorimar Motion Pictures"/>
    <n v="97"/>
  </r>
  <r>
    <s v="Leonard Part 6"/>
    <s v="PG"/>
    <s v="Action"/>
    <x v="7"/>
    <n v="113.6"/>
    <s v="December 18, 1987 (United States)"/>
    <x v="58"/>
    <n v="7900"/>
    <s v="Paul Weiland"/>
    <s v="Jonathan Reynolds"/>
    <s v="Bill Cosby"/>
    <s v="United States"/>
    <n v="24000000"/>
    <n v="4615255"/>
    <n v="12379121.465669014"/>
    <n v="19.230229166666668"/>
    <n v="4062724.4718309864"/>
    <s v="Columbia Pictures"/>
    <n v="85"/>
  </r>
  <r>
    <s v="Boyfriends and Girlfriends"/>
    <s v="PG"/>
    <s v="Comedy"/>
    <x v="7"/>
    <n v="113.6"/>
    <s v="July 15, 1988 (United States)"/>
    <x v="37"/>
    <n v="4300"/>
    <s v="Ã‰ric Rohmer"/>
    <s v="Ã‰ric Rohmer"/>
    <s v="Emmanuelle Chaulet"/>
    <s v="France"/>
    <n v="0"/>
    <n v="824024"/>
    <n v="2210212.2605633806"/>
    <n v="0"/>
    <n v="725373.2394366198"/>
    <s v="Les Films du Losange"/>
    <n v="103"/>
  </r>
  <r>
    <s v="White Mischief"/>
    <s v="R"/>
    <s v="Crime"/>
    <x v="7"/>
    <n v="113.6"/>
    <s v="May 6, 1988 (United States)"/>
    <x v="21"/>
    <n v="2600"/>
    <s v="Michael Radford"/>
    <s v="James Fox"/>
    <s v="Sarah Miles"/>
    <s v="United Kingdom"/>
    <n v="5300000"/>
    <n v="3107551"/>
    <n v="8335130.1910211267"/>
    <n v="58.633037735849058"/>
    <n v="2735520.2464788733"/>
    <s v="Columbia Pictures"/>
    <n v="107"/>
  </r>
  <r>
    <s v="White of the Eye"/>
    <s v="R"/>
    <s v="Horror"/>
    <x v="7"/>
    <n v="113.6"/>
    <s v="June 19, 1987 (United Kingdom)"/>
    <x v="19"/>
    <n v="2200"/>
    <s v="Donald Cammell"/>
    <s v="China Kong"/>
    <s v="David Keith"/>
    <s v="United Kingdom"/>
    <n v="0"/>
    <n v="0"/>
    <n v="0"/>
    <n v="0"/>
    <n v="0"/>
    <s v="Mrs. White's Productions"/>
    <n v="110"/>
  </r>
  <r>
    <s v="Hot Pursuit"/>
    <s v="PG-13"/>
    <s v="Comedy"/>
    <x v="7"/>
    <n v="113.6"/>
    <s v="May 8, 1987 (United States)"/>
    <x v="1"/>
    <n v="3500"/>
    <s v="Steven Lisberger"/>
    <s v="Steven Lisberger"/>
    <s v="John Cusack"/>
    <s v="United States"/>
    <n v="0"/>
    <n v="4215849"/>
    <n v="11307827.379401408"/>
    <n v="0"/>
    <n v="3711134.6830985919"/>
    <s v="RKO Pictures"/>
    <n v="93"/>
  </r>
  <r>
    <s v="Hollywood Shuffle"/>
    <s v="R"/>
    <s v="Comedy"/>
    <x v="7"/>
    <n v="113.6"/>
    <s v="March 20, 1987 (United States)"/>
    <x v="9"/>
    <n v="5200"/>
    <s v="Robert Townsend"/>
    <s v="Dom Irrera"/>
    <s v="Robert Townsend"/>
    <s v="United States"/>
    <n v="100000"/>
    <n v="5228617"/>
    <n v="14024292.252640845"/>
    <n v="5228.6170000000002"/>
    <n v="4602655.8098591557"/>
    <s v="Conquering Unicorn"/>
    <n v="78"/>
  </r>
  <r>
    <s v="The Dead"/>
    <s v="PG"/>
    <s v="Drama"/>
    <x v="7"/>
    <n v="113.6"/>
    <s v="December 18, 1987 (United States)"/>
    <x v="4"/>
    <n v="7300"/>
    <s v="John Huston"/>
    <s v="James Joyce"/>
    <s v="Anjelica Huston"/>
    <s v="United Kingdom"/>
    <n v="0"/>
    <n v="4370078"/>
    <n v="11721503.227112677"/>
    <n v="0"/>
    <n v="3846899.6478873244"/>
    <s v="Vestron Pictures"/>
    <n v="83"/>
  </r>
  <r>
    <s v="Gardens of Stone"/>
    <s v="R"/>
    <s v="Drama"/>
    <x v="7"/>
    <n v="113.6"/>
    <s v="May 8, 1987 (United States)"/>
    <x v="5"/>
    <n v="5200"/>
    <s v="Francis Ford Coppola"/>
    <s v="Nicholas Proffitt"/>
    <s v="James Caan"/>
    <s v="United States"/>
    <n v="0"/>
    <n v="5262047"/>
    <n v="14113958.810739437"/>
    <n v="0"/>
    <n v="4632083.6267605638"/>
    <s v="TriStar Pictures"/>
    <n v="111"/>
  </r>
  <r>
    <s v="Nuts"/>
    <s v="R"/>
    <s v="Drama"/>
    <x v="7"/>
    <n v="113.6"/>
    <s v="December 11, 1987 (United States)"/>
    <x v="14"/>
    <n v="6000"/>
    <s v="Martin Ritt"/>
    <s v="Tom Topor"/>
    <s v="Barbra Streisand"/>
    <s v="United States"/>
    <n v="25000000"/>
    <n v="30950002"/>
    <n v="83014662.05457747"/>
    <n v="123.80000799999999"/>
    <n v="27244720.070422538"/>
    <s v="Warner Bros."/>
    <n v="116"/>
  </r>
  <r>
    <s v="Four Adventures of Reinette and Mirabelle"/>
    <s v="Not Rated"/>
    <s v="Comedy"/>
    <x v="7"/>
    <n v="113.6"/>
    <s v="July 19, 1989 (United States)"/>
    <x v="37"/>
    <n v="2200"/>
    <s v="Ã‰ric Rohmer"/>
    <s v="Ã‰ric Rohmer"/>
    <s v="JoÃ«lle Miquel"/>
    <s v="France"/>
    <n v="0"/>
    <n v="22039"/>
    <n v="59113.409330985916"/>
    <n v="0"/>
    <n v="19400.528169014087"/>
    <s v="Compagnie Eric Rohmer (CER)"/>
    <n v="99"/>
  </r>
  <r>
    <s v="Walk Like a Man"/>
    <s v="PG"/>
    <s v="Comedy"/>
    <x v="7"/>
    <n v="113.6"/>
    <s v="April 17, 1987 (United States)"/>
    <x v="25"/>
    <n v="1400"/>
    <s v="Melvin Frank"/>
    <s v="Robert Klane"/>
    <s v="Christopher Lloyd"/>
    <s v="United States"/>
    <n v="0"/>
    <n v="0"/>
    <n v="0"/>
    <n v="0"/>
    <n v="0"/>
    <s v="Metro-Goldwyn-Mayer (MGM)"/>
    <n v="86"/>
  </r>
  <r>
    <s v="Cross My Heart"/>
    <s v="R"/>
    <s v="Comedy"/>
    <x v="7"/>
    <n v="113.6"/>
    <s v="November 13, 1987 (United States)"/>
    <x v="46"/>
    <n v="999"/>
    <s v="Armyan Bernstein"/>
    <s v="Armyan Bernstein"/>
    <s v="Martin Short"/>
    <s v="United States"/>
    <n v="0"/>
    <n v="1025762"/>
    <n v="2751317.6179577466"/>
    <n v="0"/>
    <n v="902959.50704225362"/>
    <s v="Northern"/>
    <n v="90"/>
  </r>
  <r>
    <s v="Walker"/>
    <s v="R"/>
    <s v="Biography"/>
    <x v="7"/>
    <n v="113.6"/>
    <s v="December 4, 1987 (United States)"/>
    <x v="14"/>
    <n v="3300"/>
    <s v="Alex Cox"/>
    <s v="Rudy Wurlitzer"/>
    <s v="Ed Harris"/>
    <s v="United States"/>
    <n v="5800000"/>
    <n v="0"/>
    <n v="0"/>
    <n v="0"/>
    <n v="0"/>
    <s v="In-Cine CompaÃ±Ã­a Industrial CinematogrÃ¡fica"/>
    <n v="94"/>
  </r>
  <r>
    <s v="Malone"/>
    <s v="R"/>
    <s v="Action"/>
    <x v="7"/>
    <n v="113.6"/>
    <s v="May 1, 1987 (United States)"/>
    <x v="46"/>
    <n v="2800"/>
    <s v="Harley Cokeliss"/>
    <s v="Christopher Frank"/>
    <s v="Burt Reynolds"/>
    <s v="United States"/>
    <n v="10000000"/>
    <n v="3060858"/>
    <n v="8209889.3714788733"/>
    <n v="30.608580000000003"/>
    <n v="2694417.2535211272"/>
    <s v="Orion Pictures"/>
    <n v="92"/>
  </r>
  <r>
    <s v="Making Mr. Right"/>
    <s v="PG-13"/>
    <s v="Comedy"/>
    <x v="7"/>
    <n v="113.6"/>
    <s v="April 3, 1987 (United States)"/>
    <x v="20"/>
    <n v="2500"/>
    <s v="Susan Seidelman"/>
    <s v="Floyd Byars"/>
    <s v="John Malkovich"/>
    <s v="United States"/>
    <n v="0"/>
    <n v="1584970"/>
    <n v="4251235.5545774652"/>
    <n v="0"/>
    <n v="1395220.0704225353"/>
    <s v="Barry &amp; Enright Productions"/>
    <n v="98"/>
  </r>
  <r>
    <s v="Return to Horror High"/>
    <s v="R"/>
    <s v="Comedy"/>
    <x v="7"/>
    <n v="113.6"/>
    <s v="February 20, 1987 (United States)"/>
    <x v="36"/>
    <n v="3100"/>
    <s v="Bill Froehlich"/>
    <s v="Bill Froehlich"/>
    <s v="Lori Lethin"/>
    <s v="United States"/>
    <n v="0"/>
    <n v="1189709"/>
    <n v="3191059.2632042253"/>
    <n v="0"/>
    <n v="1047279.0492957748"/>
    <s v="Balcor Film Investors"/>
    <n v="95"/>
  </r>
  <r>
    <s v="Straight to Hell"/>
    <s v="R"/>
    <s v="Action"/>
    <x v="7"/>
    <n v="113.6"/>
    <s v="June 26, 1987 (United States)"/>
    <x v="46"/>
    <n v="2300"/>
    <s v="Alex Cox"/>
    <s v="Alex Cox"/>
    <s v="Sy Richardson"/>
    <s v="United Kingdom"/>
    <n v="1000000"/>
    <n v="210200"/>
    <n v="563802.28873239434"/>
    <n v="21.02"/>
    <n v="185035.21126760566"/>
    <s v="Commies From Mars Corporation"/>
    <n v="86"/>
  </r>
  <r>
    <s v="Hello Again"/>
    <s v="PG"/>
    <s v="Comedy"/>
    <x v="7"/>
    <n v="113.6"/>
    <s v="November 6, 1987 (United States)"/>
    <x v="11"/>
    <n v="3200"/>
    <s v="Frank Perry"/>
    <s v="Susan Isaacs"/>
    <s v="Shelley Long"/>
    <s v="United States"/>
    <n v="0"/>
    <n v="20419446"/>
    <n v="54769411.938380286"/>
    <n v="0"/>
    <n v="17974864.436619721"/>
    <s v="Touchstone Pictures"/>
    <n v="96"/>
  </r>
  <r>
    <s v="Promised Land"/>
    <s v="R"/>
    <s v="Drama"/>
    <x v="7"/>
    <n v="113.6"/>
    <s v="January 22, 1988 (United States)"/>
    <x v="46"/>
    <n v="1200"/>
    <s v="Michael Hoffman"/>
    <s v="Michael Hoffman"/>
    <s v="Jason Gedrick"/>
    <s v="United States"/>
    <n v="0"/>
    <n v="316199"/>
    <n v="848114.74735915498"/>
    <n v="0"/>
    <n v="278344.19014084508"/>
    <s v="Great American Films Limited Partnership"/>
    <n v="102"/>
  </r>
  <r>
    <s v="Dead of Winter"/>
    <s v="R"/>
    <s v="Drama"/>
    <x v="7"/>
    <n v="113.6"/>
    <s v="February 6, 1987 (United States)"/>
    <x v="19"/>
    <n v="3700"/>
    <s v="Arthur Penn"/>
    <s v="Marc Shmuger"/>
    <s v="Mary Steenburgen"/>
    <s v="United States"/>
    <n v="0"/>
    <n v="2413427"/>
    <n v="6473338.0889084507"/>
    <n v="0"/>
    <n v="2124495.5985915493"/>
    <s v="Metro-Goldwyn-Mayer (MGM)"/>
    <n v="100"/>
  </r>
  <r>
    <s v="No Retreat, No Surrender 2"/>
    <s v="R"/>
    <s v="Adventure"/>
    <x v="7"/>
    <n v="113.6"/>
    <s v="January 27, 1989 (United States)"/>
    <x v="27"/>
    <n v="1600"/>
    <s v="Corey Yuen"/>
    <s v="Maria Elena Cellino"/>
    <s v="Loren Avedon"/>
    <s v="Hong Kong"/>
    <n v="0"/>
    <n v="0"/>
    <n v="0"/>
    <n v="0"/>
    <n v="0"/>
    <s v="Seasonal Film Corporation"/>
    <n v="92"/>
  </r>
  <r>
    <s v="My Demon Lover"/>
    <s v="PG-13"/>
    <s v="Comedy"/>
    <x v="7"/>
    <n v="113.6"/>
    <s v="April 24, 1987 (United States)"/>
    <x v="26"/>
    <n v="1200"/>
    <s v="Charlie Loventhal"/>
    <s v="Leslie Ray"/>
    <s v="Scott Valentine"/>
    <s v="United States"/>
    <n v="0"/>
    <n v="3922273"/>
    <n v="10520392.456866197"/>
    <n v="0"/>
    <n v="3452705.1056338032"/>
    <s v="New Line Cinema"/>
    <n v="90"/>
  </r>
  <r>
    <s v="China Girl"/>
    <s v="R"/>
    <s v="Crime"/>
    <x v="7"/>
    <n v="113.6"/>
    <s v="September 25, 1987 (United States)"/>
    <x v="19"/>
    <n v="1700"/>
    <s v="Abel Ferrara"/>
    <s v="Nicholas St. John"/>
    <s v="James Russo"/>
    <s v="United States"/>
    <n v="0"/>
    <n v="1262091"/>
    <n v="3385203.5889084507"/>
    <n v="0"/>
    <n v="1110995.5985915493"/>
    <s v="Great American Films Limited Partnership"/>
    <n v="90"/>
  </r>
  <r>
    <s v="Five Corners"/>
    <s v="R"/>
    <s v="Crime"/>
    <x v="7"/>
    <n v="113.6"/>
    <s v="May 1988 (United Kingdom)"/>
    <x v="19"/>
    <n v="3100"/>
    <s v="Tony Bill"/>
    <s v="John Patrick Shanley"/>
    <s v="Jodie Foster"/>
    <s v="United Kingdom"/>
    <n v="5500000"/>
    <n v="969205"/>
    <n v="2599619.3970070425"/>
    <n v="17.621909090909092"/>
    <n v="853173.41549295781"/>
    <s v="Cineplex Odeon Films"/>
    <n v="90"/>
  </r>
  <r>
    <s v="The Squeeze"/>
    <s v="PG-13"/>
    <s v="Action"/>
    <x v="7"/>
    <n v="113.6"/>
    <s v="July 10, 1987 (United States)"/>
    <x v="32"/>
    <n v="1100"/>
    <s v="Roger Young"/>
    <s v="Daniel Taplitz"/>
    <s v="Michael Keaton"/>
    <s v="United States"/>
    <n v="19000000"/>
    <n v="2228951"/>
    <n v="5978533.1839788733"/>
    <n v="11.731321052631579"/>
    <n v="1962104.7535211269"/>
    <s v="TriStar Pictures"/>
    <n v="101"/>
  </r>
  <r>
    <s v="Nadine"/>
    <s v="PG"/>
    <s v="Comedy"/>
    <x v="7"/>
    <n v="113.6"/>
    <s v="August 7, 1987 (United States)"/>
    <x v="30"/>
    <n v="3800"/>
    <s v="Robert Benton"/>
    <s v="Robert Benton"/>
    <s v="Jeff Bridges"/>
    <s v="United States"/>
    <n v="12000000"/>
    <n v="5669831"/>
    <n v="15207724.522007043"/>
    <n v="47.24859166666667"/>
    <n v="4991048.4154929584"/>
    <s v="TriStar Pictures"/>
    <n v="83"/>
  </r>
  <r>
    <s v="Personal Services"/>
    <s v="R"/>
    <s v="Comedy"/>
    <x v="7"/>
    <n v="113.6"/>
    <s v="May 15, 1987 (United States)"/>
    <x v="5"/>
    <n v="1400"/>
    <s v="Terry Jones"/>
    <s v="David Leland"/>
    <s v="Julie Walters"/>
    <s v="United Kingdom"/>
    <n v="19897678"/>
    <n v="1744164"/>
    <n v="4678228.6161971828"/>
    <n v="8.765666023945105"/>
    <n v="1535355.633802817"/>
    <s v="British Screen Productions"/>
    <n v="105"/>
  </r>
  <r>
    <s v="Cyclone"/>
    <s v="R"/>
    <s v="Action"/>
    <x v="7"/>
    <n v="113.6"/>
    <s v="June 5, 1987 (United States)"/>
    <x v="54"/>
    <n v="882"/>
    <s v="Fred Olen Ray"/>
    <s v="Paul Garson"/>
    <s v="Heather Thomas"/>
    <s v="United States"/>
    <n v="0"/>
    <n v="0"/>
    <n v="0"/>
    <n v="0"/>
    <n v="0"/>
    <s v="Cinetel Films"/>
    <n v="89"/>
  </r>
  <r>
    <s v="Three for the Road"/>
    <s v="PG"/>
    <s v="Drama"/>
    <x v="7"/>
    <n v="113.6"/>
    <s v="July 24, 1987 (Philippines)"/>
    <x v="11"/>
    <n v="997"/>
    <s v="Bill Norton"/>
    <s v="Richard Martini"/>
    <s v="Charlie Sheen"/>
    <s v="United States"/>
    <n v="0"/>
    <n v="1539000"/>
    <n v="4127933.9788732394"/>
    <n v="0"/>
    <n v="1354753.5211267606"/>
    <s v="Vista Organization"/>
    <n v="88"/>
  </r>
  <r>
    <s v="Little Dorrit"/>
    <s v="G"/>
    <s v="Drama"/>
    <x v="7"/>
    <n v="113.6"/>
    <s v="October 21, 1988 (United States)"/>
    <x v="4"/>
    <n v="1000"/>
    <s v="Christine Edzard"/>
    <s v="Charles Dickens"/>
    <s v="Derek Jacobi"/>
    <s v="United Kingdom"/>
    <n v="0"/>
    <n v="1025228"/>
    <n v="2749885.3133802819"/>
    <n v="0"/>
    <n v="902489.43661971844"/>
    <s v="Sands"/>
    <n v="357"/>
  </r>
  <r>
    <s v="The Year My Voice Broke"/>
    <s v="PG-13"/>
    <s v="Drama"/>
    <x v="7"/>
    <n v="113.6"/>
    <s v="October 17, 1987 (United States)"/>
    <x v="34"/>
    <n v="2000"/>
    <s v="John Duigan"/>
    <s v="John Duigan"/>
    <s v="Noah Taylor"/>
    <s v="Australia"/>
    <n v="0"/>
    <n v="213901"/>
    <n v="573729.17869718315"/>
    <n v="0"/>
    <n v="188293.13380281691"/>
    <s v="Kennedy Miller Productions"/>
    <n v="103"/>
  </r>
  <r>
    <s v="The Belly of an Architect"/>
    <s v="R"/>
    <s v="Drama"/>
    <x v="7"/>
    <n v="113.6"/>
    <s v="October 16, 1987 (United Kingdom)"/>
    <x v="9"/>
    <n v="5500"/>
    <s v="Peter Greenaway"/>
    <s v="Peter Greenaway"/>
    <s v="Brian Dennehy"/>
    <s v="United Kingdom"/>
    <n v="0"/>
    <n v="0"/>
    <n v="0"/>
    <n v="0"/>
    <n v="0"/>
    <s v="Callender Company"/>
    <n v="119"/>
  </r>
  <r>
    <s v="Pass the Ammo"/>
    <s v="R"/>
    <s v="Comedy"/>
    <x v="7"/>
    <n v="113.6"/>
    <s v="March 4, 1988 (United States)"/>
    <x v="10"/>
    <n v="512"/>
    <s v="David Beaird"/>
    <s v="Joel Cohen"/>
    <s v="Bill Paxton"/>
    <s v="United States"/>
    <n v="0"/>
    <n v="169785"/>
    <n v="455400.43573943665"/>
    <n v="0"/>
    <n v="149458.62676056341"/>
    <s v="The Vista Organisation"/>
    <n v="93"/>
  </r>
  <r>
    <s v="In the Mood"/>
    <s v="PG-13"/>
    <s v="Comedy"/>
    <x v="7"/>
    <n v="113.6"/>
    <s v="September 16, 1987 (United States)"/>
    <x v="19"/>
    <n v="905"/>
    <s v="Phil Alden Robinson"/>
    <s v="Robert Kosberg"/>
    <s v="Patrick Dempsey"/>
    <s v="United States"/>
    <n v="7000000"/>
    <n v="999382"/>
    <n v="2680560.698943662"/>
    <n v="14.276885714285715"/>
    <n v="879737.67605633812"/>
    <s v="Kings Road Entertainment"/>
    <n v="98"/>
  </r>
  <r>
    <s v="Surrender"/>
    <s v="PG"/>
    <s v="Comedy"/>
    <x v="7"/>
    <n v="113.6"/>
    <s v="October 9, 1987 (United States)"/>
    <x v="20"/>
    <n v="872"/>
    <s v="Jerry Belson"/>
    <s v="Jerry Belson"/>
    <s v="Sally Field"/>
    <s v="United States"/>
    <n v="15000000"/>
    <n v="5711976"/>
    <n v="15320766.612676056"/>
    <n v="38.079839999999997"/>
    <n v="5028147.8873239439"/>
    <s v="The Cannon Group"/>
    <n v="105"/>
  </r>
  <r>
    <s v="Intervista"/>
    <s v="N/A"/>
    <s v="Comedy"/>
    <x v="7"/>
    <n v="113.6"/>
    <s v="November 6, 1992 (United States)"/>
    <x v="9"/>
    <n v="2500"/>
    <s v="Federico Fellini"/>
    <s v="Federico Fellini"/>
    <s v="Sergio Rubini"/>
    <s v="Italy"/>
    <n v="0"/>
    <n v="138608"/>
    <n v="371776.91549295775"/>
    <n v="0"/>
    <n v="122014.08450704227"/>
    <s v="Aljosha"/>
    <n v="105"/>
  </r>
  <r>
    <s v="Square Dance"/>
    <s v="PG-13"/>
    <s v="Drama"/>
    <x v="7"/>
    <n v="113.6"/>
    <s v="January 9, 1988 (Japan)"/>
    <x v="23"/>
    <n v="878"/>
    <s v="Daniel Petrie"/>
    <s v="Alan Hines"/>
    <s v="Jason Robards"/>
    <s v="United States"/>
    <n v="0"/>
    <n v="225358"/>
    <n v="604459.35387323948"/>
    <n v="0"/>
    <n v="198378.52112676058"/>
    <s v="Island Pictures"/>
    <n v="112"/>
  </r>
  <r>
    <s v="Shy People"/>
    <s v="R"/>
    <s v="Drama"/>
    <x v="7"/>
    <n v="113.6"/>
    <s v="March 11, 1988 (United States)"/>
    <x v="17"/>
    <n v="1200"/>
    <s v="Andrey Konchalovskiy"/>
    <s v="Andrey Konchalovskiy"/>
    <s v="Jill Clayburgh"/>
    <s v="United States"/>
    <n v="0"/>
    <n v="0"/>
    <n v="0"/>
    <n v="0"/>
    <n v="0"/>
    <s v="The Cannon Group"/>
    <n v="118"/>
  </r>
  <r>
    <s v="A Man in Love"/>
    <s v="R"/>
    <s v="Drama"/>
    <x v="7"/>
    <n v="113.6"/>
    <s v="September 1987 (United States)"/>
    <x v="23"/>
    <n v="541"/>
    <s v="Diane Kurys"/>
    <s v="Diane Kurys"/>
    <s v="Peter Coyote"/>
    <s v="France"/>
    <n v="0"/>
    <n v="949451"/>
    <n v="2546634.8565140846"/>
    <n v="0"/>
    <n v="835784.33098591561"/>
    <s v="Alexandre Films"/>
    <n v="125"/>
  </r>
  <r>
    <s v="Disorderlies"/>
    <s v="PG"/>
    <s v="Comedy"/>
    <x v="7"/>
    <n v="113.6"/>
    <s v="August 14, 1987 (United States)"/>
    <x v="18"/>
    <n v="2100"/>
    <s v="Michael Schultz"/>
    <s v="Mark Feldberg"/>
    <s v="Darren Robinson"/>
    <s v="United States"/>
    <n v="0"/>
    <n v="10348437"/>
    <n v="27756767.199823946"/>
    <n v="0"/>
    <n v="9109539.612676058"/>
    <s v="Warner Bros."/>
    <n v="86"/>
  </r>
  <r>
    <s v="Anguish"/>
    <s v="R"/>
    <s v="Horror"/>
    <x v="7"/>
    <n v="113.6"/>
    <s v="January 8, 1988 (United States)"/>
    <x v="17"/>
    <n v="3500"/>
    <s v="Bigas Luna"/>
    <s v="Bigas Luna"/>
    <s v="Zelda Rubinstein"/>
    <s v="Spain"/>
    <n v="0"/>
    <n v="0"/>
    <n v="0"/>
    <n v="0"/>
    <n v="0"/>
    <s v="Luna Films"/>
    <n v="89"/>
  </r>
  <r>
    <s v="September"/>
    <s v="PG"/>
    <s v="Drama"/>
    <x v="7"/>
    <n v="113.6"/>
    <s v="December 18, 1987 (United States)"/>
    <x v="16"/>
    <n v="9300"/>
    <s v="Woody Allen"/>
    <s v="Woody Allen"/>
    <s v="Elaine Stritch"/>
    <s v="United States"/>
    <n v="10000000"/>
    <n v="486434"/>
    <n v="1304722.1813380283"/>
    <n v="4.8643400000000003"/>
    <n v="428198.94366197189"/>
    <s v="Jack Rollins &amp; Charles H. Joffe Productions"/>
    <n v="83"/>
  </r>
  <r>
    <s v="Oci ciornie"/>
    <s v="N/A"/>
    <s v="Comedy"/>
    <x v="7"/>
    <n v="113.6"/>
    <s v="November 6, 1987 (United States)"/>
    <x v="34"/>
    <n v="3000"/>
    <s v="Nikita Mikhalkov"/>
    <s v="Aleksandr Adabashyan"/>
    <s v="Marcello Mastroianni"/>
    <s v="Italy"/>
    <n v="0"/>
    <n v="2201428"/>
    <n v="5904710.4894366199"/>
    <n v="0"/>
    <n v="1937876.7605633806"/>
    <s v="Excelsior Film-TV"/>
    <n v="118"/>
  </r>
  <r>
    <s v="Burglar"/>
    <s v="R"/>
    <s v="Comedy"/>
    <x v="7"/>
    <n v="113.6"/>
    <s v="March 20, 1987 (United States)"/>
    <x v="33"/>
    <n v="4200"/>
    <s v="Hugh Wilson"/>
    <s v="Lawrence Block"/>
    <s v="Whoopi Goldberg"/>
    <s v="Canada"/>
    <n v="0"/>
    <n v="16337355"/>
    <n v="43820352.715669014"/>
    <n v="0"/>
    <n v="14381474.471830986"/>
    <s v="Nelvana"/>
    <n v="103"/>
  </r>
  <r>
    <s v="The Kindred"/>
    <s v="R"/>
    <s v="Horror"/>
    <x v="7"/>
    <n v="113.6"/>
    <s v="January 30, 1987 (Canada)"/>
    <x v="41"/>
    <n v="1700"/>
    <s v="Stephen Carpenter"/>
    <s v="Stephen Carpenter"/>
    <s v="Rod Steiger"/>
    <s v="United States"/>
    <n v="0"/>
    <n v="2407024"/>
    <n v="6456163.8450704226"/>
    <n v="0"/>
    <n v="2118859.1549295778"/>
    <s v="Kindred Limited Partnership"/>
    <n v="91"/>
  </r>
  <r>
    <s v="Julia and Julia"/>
    <s v="R"/>
    <s v="Drama"/>
    <x v="7"/>
    <n v="113.6"/>
    <s v="February 5, 1988 (United States)"/>
    <x v="41"/>
    <n v="771"/>
    <s v="Peter Del Monte"/>
    <s v="Peter Del Monte"/>
    <s v="Kathleen Turner"/>
    <s v="Italy"/>
    <n v="0"/>
    <n v="901364"/>
    <n v="2417655.0246478873"/>
    <n v="0"/>
    <n v="793454.22535211279"/>
    <s v="RAI Radiotelevisione Italiana"/>
    <n v="98"/>
  </r>
  <r>
    <s v="Russkies"/>
    <s v="PG"/>
    <s v="Drama"/>
    <x v="7"/>
    <n v="113.6"/>
    <s v="November 6, 1987 (United States)"/>
    <x v="41"/>
    <n v="1400"/>
    <s v="Rick Rosenthal"/>
    <s v="Sheldon Lettich"/>
    <s v="Whip Hubley"/>
    <s v="United States"/>
    <n v="0"/>
    <n v="2189047"/>
    <n v="5871501.9445422534"/>
    <n v="0"/>
    <n v="1926977.9929577466"/>
    <s v="New Century Entertainment Corporation"/>
    <n v="99"/>
  </r>
  <r>
    <s v="Sister, Sister"/>
    <s v="R"/>
    <s v="Drama"/>
    <x v="7"/>
    <n v="113.6"/>
    <s v="February 9, 1988 (United States)"/>
    <x v="20"/>
    <n v="834"/>
    <s v="Bill Condon"/>
    <s v="Bill Condon"/>
    <s v="Eric Stoltz"/>
    <s v="United States"/>
    <n v="4000000"/>
    <n v="743445"/>
    <n v="1994081.7913732396"/>
    <n v="18.586124999999999"/>
    <n v="654441.02112676064"/>
    <s v="New World Entertainment Films"/>
    <n v="91"/>
  </r>
  <r>
    <s v="From the Hip"/>
    <s v="PG"/>
    <s v="Comedy"/>
    <x v="7"/>
    <n v="113.6"/>
    <s v="February 6, 1987 (United States)"/>
    <x v="19"/>
    <n v="2200"/>
    <s v="Bob Clark"/>
    <s v="Bob Clark"/>
    <s v="Judd Nelson"/>
    <s v="United States"/>
    <n v="0"/>
    <n v="9518342"/>
    <n v="25530271.191901408"/>
    <n v="0"/>
    <n v="8378822.1830985919"/>
    <s v="De Laurentiis Entertainment Group (DEG)"/>
    <n v="111"/>
  </r>
  <r>
    <s v="Death Before Dishonor"/>
    <s v="R"/>
    <s v="Action"/>
    <x v="7"/>
    <n v="113.6"/>
    <s v="February 20, 1987 (United States)"/>
    <x v="38"/>
    <n v="862"/>
    <s v="Terry Leonard"/>
    <s v="John Gatliff"/>
    <s v="Fred Dryer"/>
    <s v="United States"/>
    <n v="0"/>
    <n v="4546244"/>
    <n v="12194018.897887325"/>
    <n v="0"/>
    <n v="4001975.3521126765"/>
    <s v="Balcor Film Investors"/>
    <n v="91"/>
  </r>
  <r>
    <s v="Cold Steel"/>
    <s v="R"/>
    <s v="Action"/>
    <x v="7"/>
    <n v="113.6"/>
    <s v="April 9, 1988 (Japan)"/>
    <x v="54"/>
    <n v="697"/>
    <s v="Dorothy Ann Puzo"/>
    <s v="Lisa M. Hansen"/>
    <s v="Brad Davis"/>
    <s v="United States"/>
    <n v="0"/>
    <n v="285885"/>
    <n v="766805.9815140845"/>
    <n v="0"/>
    <n v="251659.33098591553"/>
    <s v="Cinetel Films"/>
    <n v="91"/>
  </r>
  <r>
    <s v="Million Dollar Mystery"/>
    <s v="PG"/>
    <s v="Comedy"/>
    <x v="7"/>
    <n v="113.6"/>
    <s v="June 12, 1987 (United States)"/>
    <x v="27"/>
    <n v="390"/>
    <s v="Richard Fleischer"/>
    <s v="Tim Metcalfe"/>
    <s v="Eddie Deezen"/>
    <s v="United States"/>
    <n v="10000000"/>
    <n v="989033"/>
    <n v="2652802.4216549294"/>
    <n v="9.8903300000000005"/>
    <n v="870627.64084507048"/>
    <s v="De Laurentiis Entertainment Group (DEG)"/>
    <n v="95"/>
  </r>
  <r>
    <s v="The Glass Menagerie"/>
    <s v="PG"/>
    <s v="Drama"/>
    <x v="7"/>
    <n v="113.6"/>
    <s v="May 27, 1987 (France)"/>
    <x v="12"/>
    <n v="1900"/>
    <s v="Paul Newman"/>
    <s v="Tennessee Williams"/>
    <s v="Joanne Woodward"/>
    <s v="United States"/>
    <n v="0"/>
    <n v="895904"/>
    <n v="2403010.1126760566"/>
    <n v="0"/>
    <n v="788647.88732394378"/>
    <s v="Cineplex Odeon Films"/>
    <n v="134"/>
  </r>
  <r>
    <s v="Anna"/>
    <s v="PG-13"/>
    <s v="Drama"/>
    <x v="7"/>
    <n v="113.6"/>
    <s v="November 28, 1987 (United States)"/>
    <x v="16"/>
    <n v="639"/>
    <s v="Yurek Bogayevicz"/>
    <s v="Yurek Bogayevicz"/>
    <s v="Sally Kirkland"/>
    <s v="United States"/>
    <n v="0"/>
    <n v="1236848"/>
    <n v="3317496.352112676"/>
    <n v="0"/>
    <n v="1088774.647887324"/>
    <s v="Magnus Films"/>
    <n v="100"/>
  </r>
  <r>
    <s v="Die Hard"/>
    <s v="R"/>
    <s v="Action"/>
    <x v="8"/>
    <n v="118.3"/>
    <s v="July 20, 1988 (United States)"/>
    <x v="7"/>
    <n v="810000"/>
    <s v="John McTiernan"/>
    <s v="Roderick Thorp"/>
    <s v="Bruce Willis"/>
    <s v="United States"/>
    <n v="28000000"/>
    <n v="141603197"/>
    <n v="364720998.52831781"/>
    <n v="505.72570357142854"/>
    <n v="119698391.37785292"/>
    <s v="Twentieth Century Fox"/>
    <n v="132"/>
  </r>
  <r>
    <s v="Midnight Run"/>
    <s v="R"/>
    <s v="Action"/>
    <x v="8"/>
    <n v="118.3"/>
    <s v="July 20, 1988 (United States)"/>
    <x v="24"/>
    <n v="79000"/>
    <s v="Martin Brest"/>
    <s v="George Gallo"/>
    <s v="Robert De Niro"/>
    <s v="United States"/>
    <n v="30000000"/>
    <n v="81613606"/>
    <n v="210208501.67540151"/>
    <n v="272.04535333333337"/>
    <n v="68988677.93744716"/>
    <s v="Universal Pictures"/>
    <n v="126"/>
  </r>
  <r>
    <s v="Beetlejuice"/>
    <s v="PG"/>
    <s v="Comedy"/>
    <x v="8"/>
    <n v="118.3"/>
    <s v="March 30, 1988 (United States)"/>
    <x v="24"/>
    <n v="270000"/>
    <s v="Tim Burton"/>
    <s v="Michael McDowell"/>
    <s v="Alec Baldwin"/>
    <s v="United States"/>
    <n v="15000000"/>
    <n v="74270074"/>
    <n v="191294095.92392221"/>
    <n v="495.13382666666661"/>
    <n v="62781127.64158918"/>
    <s v="The Geffen Company"/>
    <n v="92"/>
  </r>
  <r>
    <s v="Big"/>
    <s v="PG"/>
    <s v="Comedy"/>
    <x v="8"/>
    <n v="118.3"/>
    <s v="June 3, 1988 (United States)"/>
    <x v="4"/>
    <n v="205000"/>
    <s v="Penny Marshall"/>
    <s v="Gary Ross"/>
    <s v="Tom Hanks"/>
    <s v="United States"/>
    <n v="18000000"/>
    <n v="151927281"/>
    <n v="391312278.2814877"/>
    <n v="844.04044999999996"/>
    <n v="128425427.72612002"/>
    <s v="American Entertainment Partners II L.P."/>
    <n v="104"/>
  </r>
  <r>
    <s v="Rain Man"/>
    <s v="R"/>
    <s v="Drama"/>
    <x v="8"/>
    <n v="118.3"/>
    <s v="December 16, 1988 (United States)"/>
    <x v="45"/>
    <n v="483000"/>
    <s v="Barry Levinson"/>
    <s v="Barry Morrow"/>
    <s v="Dustin Hoffman"/>
    <s v="United States"/>
    <n v="25000000"/>
    <n v="354825435"/>
    <n v="913907946.27641582"/>
    <n v="1419.3017400000001"/>
    <n v="299936969.56889266"/>
    <s v="United Artists"/>
    <n v="133"/>
  </r>
  <r>
    <s v="Running on Empty"/>
    <s v="PG-13"/>
    <s v="Crime"/>
    <x v="8"/>
    <n v="118.3"/>
    <s v="September 9, 1988 (United States)"/>
    <x v="3"/>
    <n v="15000"/>
    <s v="Sidney Lumet"/>
    <s v="Naomi Foner"/>
    <s v="River Phoenix"/>
    <s v="United States"/>
    <n v="7000000"/>
    <n v="2847941"/>
    <n v="7335313.8013524935"/>
    <n v="40.684871428571427"/>
    <n v="2407388.8419273035"/>
    <s v="Double Play"/>
    <n v="116"/>
  </r>
  <r>
    <s v="They Live"/>
    <s v="R"/>
    <s v="Action"/>
    <x v="8"/>
    <n v="118.3"/>
    <s v="November 4, 1988 (United States)"/>
    <x v="4"/>
    <n v="117000"/>
    <s v="John Carpenter"/>
    <s v="Ray Nelson"/>
    <s v="Roddy Piper"/>
    <s v="United States"/>
    <n v="4000000"/>
    <n v="13008928"/>
    <n v="33506511.932375316"/>
    <n v="325.22319999999996"/>
    <n v="10996557.903634826"/>
    <s v="Alive Films"/>
    <n v="94"/>
  </r>
  <r>
    <s v="Willow"/>
    <s v="PG"/>
    <s v="Action"/>
    <x v="8"/>
    <n v="118.3"/>
    <s v="May 20, 1988 (United States)"/>
    <x v="4"/>
    <n v="103000"/>
    <s v="Ron Howard"/>
    <s v="George Lucas"/>
    <s v="Val Kilmer"/>
    <s v="United Kingdom"/>
    <n v="35000000"/>
    <n v="57269863"/>
    <n v="147507415.52071005"/>
    <n v="163.62817999999999"/>
    <n v="48410704.142011829"/>
    <s v="Metro-Goldwyn-Mayer (MGM)"/>
    <n v="126"/>
  </r>
  <r>
    <s v="Crocodile Dundee II"/>
    <s v="PG"/>
    <s v="Action"/>
    <x v="8"/>
    <n v="118.3"/>
    <s v="May 25, 1988 (United States)"/>
    <x v="41"/>
    <n v="55000"/>
    <s v="John Cornell"/>
    <s v="Paul Hogan"/>
    <s v="Paul Hogan"/>
    <s v="Australia"/>
    <n v="14000000"/>
    <n v="239606210"/>
    <n v="617142960.16060853"/>
    <n v="1711.4729285714286"/>
    <n v="202541174.97886729"/>
    <s v="Paramount Pictures"/>
    <n v="108"/>
  </r>
  <r>
    <s v="Heathers"/>
    <s v="R"/>
    <s v="Comedy"/>
    <x v="8"/>
    <n v="118.3"/>
    <s v="March 31, 1989 (United States)"/>
    <x v="13"/>
    <n v="92000"/>
    <s v="Michael Lehmann"/>
    <s v="Daniel Waters"/>
    <s v="Winona Ryder"/>
    <s v="United States"/>
    <n v="3000000"/>
    <n v="1163969"/>
    <n v="2997982.7075232458"/>
    <n v="38.798966666666665"/>
    <n v="983912.93322062551"/>
    <s v="New World Pictures"/>
    <n v="103"/>
  </r>
  <r>
    <s v="Coming to America"/>
    <s v="R"/>
    <s v="Comedy"/>
    <x v="8"/>
    <n v="118.3"/>
    <s v="June 29, 1988 (United States)"/>
    <x v="12"/>
    <n v="196000"/>
    <s v="John Landis"/>
    <s v="Eddie Murphy"/>
    <s v="Eddie Murphy"/>
    <s v="United States"/>
    <n v="39000000"/>
    <n v="288752301"/>
    <n v="743726340.78360093"/>
    <n v="740.39051538461536"/>
    <n v="244084785.29163143"/>
    <s v="Paramount Pictures"/>
    <n v="117"/>
  </r>
  <r>
    <s v="Who Framed Roger Rabbit"/>
    <s v="PG"/>
    <s v="Animation"/>
    <x v="8"/>
    <n v="118.3"/>
    <s v="June 22, 1988 (United States)"/>
    <x v="3"/>
    <n v="187000"/>
    <s v="Robert Zemeckis"/>
    <s v="Gary K. Wolf"/>
    <s v="Bob Hoskins"/>
    <s v="United States"/>
    <n v="70000000"/>
    <n v="329803958"/>
    <n v="849461251.07861364"/>
    <n v="471.1485114285714"/>
    <n v="278786101.43702447"/>
    <s v="Touchstone Pictures"/>
    <n v="104"/>
  </r>
  <r>
    <s v="Mystic Pizza"/>
    <s v="R"/>
    <s v="Comedy"/>
    <x v="8"/>
    <n v="118.3"/>
    <s v="October 21, 1988 (United States)"/>
    <x v="21"/>
    <n v="27000"/>
    <s v="Donald Petrie"/>
    <s v="Amy Holden Jones"/>
    <s v="Annabeth Gish"/>
    <s v="United States"/>
    <n v="6000000"/>
    <n v="12793213"/>
    <n v="32950904.489433642"/>
    <n v="213.22021666666666"/>
    <n v="10814212.172442941"/>
    <s v="Night Life Inc."/>
    <n v="104"/>
  </r>
  <r>
    <s v="Akira"/>
    <s v="R"/>
    <s v="Animation"/>
    <x v="8"/>
    <n v="118.3"/>
    <s v="July 16, 1988 (Japan)"/>
    <x v="45"/>
    <n v="171000"/>
    <s v="Katsuhiro Ã”tomo"/>
    <s v="Katsuhiro Ã”tomo"/>
    <s v="Mitsuo Iwata"/>
    <s v="Japan"/>
    <n v="0"/>
    <n v="2562351"/>
    <n v="6599732.457311918"/>
    <n v="0"/>
    <n v="2165977.1766694845"/>
    <s v="Akira Committee Company Ltd."/>
    <n v="124"/>
  </r>
  <r>
    <s v="Cinema Paradiso"/>
    <s v="PG"/>
    <s v="Drama"/>
    <x v="8"/>
    <n v="118.3"/>
    <s v="February 23, 1990 (United States)"/>
    <x v="55"/>
    <n v="239000"/>
    <s v="Giuseppe Tornatore"/>
    <s v="Giuseppe Tornatore"/>
    <s v="Philippe Noiret"/>
    <s v="Italy"/>
    <n v="5000000"/>
    <n v="13019063"/>
    <n v="33532616.196956888"/>
    <n v="260.38126"/>
    <n v="11005125.105663566"/>
    <s v="Cristaldifilm"/>
    <n v="155"/>
  </r>
  <r>
    <s v="Mississippi Burning"/>
    <s v="R"/>
    <s v="Crime"/>
    <x v="8"/>
    <n v="118.3"/>
    <s v="January 27, 1989 (United States)"/>
    <x v="40"/>
    <n v="91000"/>
    <s v="Alan Parker"/>
    <s v="Chris Gerolmo"/>
    <s v="Gene Hackman"/>
    <s v="United States"/>
    <n v="15000000"/>
    <n v="34603943"/>
    <n v="89127822.756551132"/>
    <n v="230.69295333333332"/>
    <n v="29251008.453085374"/>
    <s v="Orion Pictures"/>
    <n v="128"/>
  </r>
  <r>
    <s v="Child's Play"/>
    <s v="R"/>
    <s v="Fantasy"/>
    <x v="8"/>
    <n v="118.3"/>
    <s v="November 9, 1988 (United States)"/>
    <x v="14"/>
    <n v="91000"/>
    <s v="Tom Holland"/>
    <s v="Don Mancini"/>
    <s v="Catherine Hicks"/>
    <s v="United States"/>
    <n v="9000000"/>
    <n v="44196684"/>
    <n v="113835415.17159763"/>
    <n v="491.07426666666669"/>
    <n v="37359834.319526628"/>
    <s v="United Artists"/>
    <n v="87"/>
  </r>
  <r>
    <s v="Twins"/>
    <s v="PG"/>
    <s v="Comedy"/>
    <x v="8"/>
    <n v="118.3"/>
    <s v="December 9, 1988 (United States)"/>
    <x v="10"/>
    <n v="117000"/>
    <s v="Ivan Reitman"/>
    <s v="William Davies"/>
    <s v="Arnold Schwarzenegger"/>
    <s v="United States"/>
    <n v="15000000"/>
    <n v="216614388"/>
    <n v="557923956.24344885"/>
    <n v="1444.09592"/>
    <n v="183105991.54691461"/>
    <s v="Universal Pictures"/>
    <n v="107"/>
  </r>
  <r>
    <s v="The Naked Gun: from the Files of Police Squad!"/>
    <s v="PG-13"/>
    <s v="Comedy"/>
    <x v="8"/>
    <n v="118.3"/>
    <s v="December 2, 1988 (United States)"/>
    <x v="37"/>
    <n v="158000"/>
    <s v="David Zucker"/>
    <s v="Jerry Zucker"/>
    <s v="Leslie Nielsen"/>
    <s v="United States"/>
    <n v="12000000"/>
    <n v="78756177"/>
    <n v="202848750.05832627"/>
    <n v="656.30147499999998"/>
    <n v="66573268.808114961"/>
    <s v="Paramount Pictures"/>
    <n v="85"/>
  </r>
  <r>
    <s v="The Great Outdoors"/>
    <s v="PG"/>
    <s v="Comedy"/>
    <x v="8"/>
    <n v="118.3"/>
    <s v="June 17, 1988 (United States)"/>
    <x v="14"/>
    <n v="41000"/>
    <s v="Howard Deutch"/>
    <s v="John Hughes"/>
    <s v="Dan Aykroyd"/>
    <s v="United States"/>
    <n v="24000000"/>
    <n v="43455230"/>
    <n v="111925685.38461538"/>
    <n v="181.06345833333333"/>
    <n v="36733076.92307692"/>
    <s v="Universal Pictures"/>
    <n v="91"/>
  </r>
  <r>
    <s v="Cocktail"/>
    <s v="R"/>
    <s v="Comedy"/>
    <x v="8"/>
    <n v="118.3"/>
    <s v="July 29, 1988 (United States)"/>
    <x v="23"/>
    <n v="81000"/>
    <s v="Roger Donaldson"/>
    <s v="Heywood Gould"/>
    <s v="Tom Cruise"/>
    <s v="United States"/>
    <n v="20000000"/>
    <n v="171504781"/>
    <n v="441737166.27810645"/>
    <n v="857.52390500000001"/>
    <n v="144974455.62130177"/>
    <s v="Touchstone Pictures"/>
    <n v="104"/>
  </r>
  <r>
    <s v="My Neighbor Totoro"/>
    <s v="G"/>
    <s v="Animation"/>
    <x v="8"/>
    <n v="118.3"/>
    <s v="July 13, 1990 (United States)"/>
    <x v="7"/>
    <n v="304000"/>
    <s v="Hayao Miyazaki"/>
    <s v="Hayao Miyazaki"/>
    <s v="Hitoshi Takagi"/>
    <s v="Japan"/>
    <n v="3700000"/>
    <n v="30550920"/>
    <n v="78688633.338968724"/>
    <n v="825.70054054054049"/>
    <n v="25824953.508030429"/>
    <s v="Tokuma Japan Communications"/>
    <n v="86"/>
  </r>
  <r>
    <s v="Young Guns"/>
    <s v="R"/>
    <s v="Action"/>
    <x v="8"/>
    <n v="118.3"/>
    <s v="August 12, 1988 (United States)"/>
    <x v="15"/>
    <n v="57000"/>
    <s v="Christopher Cain"/>
    <s v="John Fusco"/>
    <s v="Emilio Estevez"/>
    <s v="United States"/>
    <n v="13000000"/>
    <n v="45661556"/>
    <n v="117608420.22992392"/>
    <n v="351.24273846153847"/>
    <n v="38598103.127641588"/>
    <s v="Morgan Creek Entertainment"/>
    <n v="107"/>
  </r>
  <r>
    <s v="A Fish Called Wanda"/>
    <s v="R"/>
    <s v="Comedy"/>
    <x v="8"/>
    <n v="118.3"/>
    <s v="July 29, 1988 (United States)"/>
    <x v="24"/>
    <n v="135000"/>
    <s v="Charles Crichton"/>
    <s v="John Cleese"/>
    <s v="John Cleese"/>
    <s v="United Kingdom"/>
    <n v="7500000"/>
    <n v="62493712"/>
    <n v="160962248.9129332"/>
    <n v="833.24949333333325"/>
    <n v="52826468.300929837"/>
    <s v="Metro-Goldwyn-Mayer (MGM)"/>
    <n v="108"/>
  </r>
  <r>
    <s v="Working Girl"/>
    <s v="R"/>
    <s v="Comedy"/>
    <x v="8"/>
    <n v="118.3"/>
    <s v="December 21, 1988 (United States)"/>
    <x v="8"/>
    <n v="54000"/>
    <s v="Mike Nichols"/>
    <s v="Kevin Wade"/>
    <s v="Melanie Griffith"/>
    <s v="United States"/>
    <n v="28000000"/>
    <n v="102953112"/>
    <n v="265171709.4370245"/>
    <n v="367.6896857142857"/>
    <n v="87027144.547759935"/>
    <s v="Twentieth Century Fox"/>
    <n v="113"/>
  </r>
  <r>
    <s v="Bloodsport"/>
    <s v="R"/>
    <s v="Action"/>
    <x v="8"/>
    <n v="118.3"/>
    <s v="April 29, 1988 (United States)"/>
    <x v="8"/>
    <n v="79000"/>
    <s v="Newt Arnold"/>
    <s v="Sheldon Lettich"/>
    <s v="Jean-Claude Van Damme"/>
    <s v="United States"/>
    <n v="1100000"/>
    <n v="11806119"/>
    <n v="30408490.780219778"/>
    <n v="1073.2835454545454"/>
    <n v="9979813.1868131869"/>
    <s v="Cannon International"/>
    <n v="92"/>
  </r>
  <r>
    <s v="The Last Temptation of Christ"/>
    <s v="R"/>
    <s v="Drama"/>
    <x v="8"/>
    <n v="118.3"/>
    <s v="August 12, 1988 (Canada)"/>
    <x v="24"/>
    <n v="54000"/>
    <s v="Martin Scorsese"/>
    <s v="Nikos Kazantzakis"/>
    <s v="Willem Dafoe"/>
    <s v="Canada"/>
    <n v="7000000"/>
    <n v="8865702"/>
    <n v="22834990.696534235"/>
    <n v="126.65288571428573"/>
    <n v="7494253.5925612841"/>
    <s v="Universal Pictures"/>
    <n v="164"/>
  </r>
  <r>
    <s v="Married to the Mob"/>
    <s v="R"/>
    <s v="Comedy"/>
    <x v="8"/>
    <n v="118.3"/>
    <s v="August 19, 1988 (United States)"/>
    <x v="19"/>
    <n v="16000"/>
    <s v="Jonathan Demme"/>
    <s v="Barry Strugatz"/>
    <s v="Michelle Pfeiffer"/>
    <s v="United States"/>
    <n v="10000000"/>
    <n v="21486757"/>
    <n v="55342475.552831776"/>
    <n v="214.86757"/>
    <n v="18162939.137785289"/>
    <s v="Orion Pictures"/>
    <n v="104"/>
  </r>
  <r>
    <s v="The Land Before Time"/>
    <s v="G"/>
    <s v="Animation"/>
    <x v="8"/>
    <n v="118.3"/>
    <s v="November 18, 1988 (United States)"/>
    <x v="34"/>
    <n v="82000"/>
    <s v="Don Bluth"/>
    <s v="Stu Krieger"/>
    <s v="Pat Hingle"/>
    <s v="United States"/>
    <n v="12500000"/>
    <n v="84460846"/>
    <n v="217542009.94251901"/>
    <n v="675.68676800000003"/>
    <n v="71395474.218089595"/>
    <s v="Lucasfilm"/>
    <n v="69"/>
  </r>
  <r>
    <s v="Rambo III"/>
    <s v="R"/>
    <s v="Action"/>
    <x v="8"/>
    <n v="118.3"/>
    <s v="May 25, 1988 (United States)"/>
    <x v="1"/>
    <n v="125000"/>
    <s v="Peter MacDonald"/>
    <s v="David Morrell"/>
    <s v="Sylvester Stallone"/>
    <s v="United States"/>
    <n v="63000000"/>
    <n v="189015611"/>
    <n v="486839025.1200338"/>
    <n v="300.02477936507938"/>
    <n v="159776509.72104818"/>
    <s v="Carolco Pictures"/>
    <n v="102"/>
  </r>
  <r>
    <s v="The Accused"/>
    <s v="R"/>
    <s v="Crime"/>
    <x v="8"/>
    <n v="118.3"/>
    <s v="October 14, 1988 (United States)"/>
    <x v="13"/>
    <n v="33000"/>
    <s v="Jonathan Kaplan"/>
    <s v="Tom Topor"/>
    <s v="Kelly McGillis"/>
    <s v="Canada"/>
    <n v="13000000"/>
    <n v="32078318"/>
    <n v="82622683.808960259"/>
    <n v="246.75629230769229"/>
    <n v="27116076.077768385"/>
    <s v="Paramount Pictures"/>
    <n v="111"/>
  </r>
  <r>
    <s v="Dangerous Liaisons"/>
    <s v="R"/>
    <s v="Drama"/>
    <x v="8"/>
    <n v="118.3"/>
    <s v="February 24, 1989 (United States)"/>
    <x v="37"/>
    <n v="66000"/>
    <s v="Stephen Frears"/>
    <s v="Christopher Hampton"/>
    <s v="Glenn Close"/>
    <s v="United States"/>
    <n v="14000000"/>
    <n v="34670720"/>
    <n v="89299817.278106496"/>
    <n v="247.648"/>
    <n v="29307455.621301774"/>
    <s v="Lorimar Film Entertainment"/>
    <n v="119"/>
  </r>
  <r>
    <s v="Earth Girls Are Easy"/>
    <s v="PG"/>
    <s v="Comedy"/>
    <x v="8"/>
    <n v="118.3"/>
    <s v="May 12, 1989 (United States)"/>
    <x v="20"/>
    <n v="21000"/>
    <s v="Julien Temple"/>
    <s v="Julie Brown"/>
    <s v="Geena Davis"/>
    <s v="United Kingdom"/>
    <n v="10000000"/>
    <n v="3916303"/>
    <n v="10087045.850380387"/>
    <n v="39.163029999999999"/>
    <n v="3310484.361792054"/>
    <s v="De Laurentiis Entertainment Group (DEG)"/>
    <n v="100"/>
  </r>
  <r>
    <s v="Hairspray"/>
    <s v="PG"/>
    <s v="Comedy"/>
    <x v="8"/>
    <n v="118.3"/>
    <s v="February 26, 1988 (United States)"/>
    <x v="9"/>
    <n v="20000"/>
    <s v="John Waters"/>
    <s v="John Waters"/>
    <s v="Sonny Bono"/>
    <s v="United States"/>
    <n v="2000000"/>
    <n v="6673032"/>
    <n v="17187428.997464072"/>
    <n v="333.65160000000003"/>
    <n v="5640770.9213863062"/>
    <s v="New Line Cinema"/>
    <n v="92"/>
  </r>
  <r>
    <s v="Dead Ringers"/>
    <s v="R"/>
    <s v="Drama"/>
    <x v="8"/>
    <n v="118.3"/>
    <s v="September 23, 1988 (United States)"/>
    <x v="4"/>
    <n v="43000"/>
    <s v="David Cronenberg"/>
    <s v="David Cronenberg"/>
    <s v="Jeremy Irons"/>
    <s v="Canada"/>
    <n v="13000000"/>
    <n v="8038508"/>
    <n v="20704424.240067624"/>
    <n v="61.834676923076927"/>
    <n v="6795019.4420963647"/>
    <s v="Morgan Creek Entertainment"/>
    <n v="116"/>
  </r>
  <r>
    <s v="Bull Durham"/>
    <s v="R"/>
    <s v="Comedy"/>
    <x v="8"/>
    <n v="118.3"/>
    <s v="June 15, 1988 (United States)"/>
    <x v="12"/>
    <n v="49000"/>
    <s v="Ron Shelton"/>
    <s v="Ron Shelton"/>
    <s v="Kevin Costner"/>
    <s v="United States"/>
    <n v="7000000"/>
    <n v="50888729"/>
    <n v="131071815.09974639"/>
    <n v="726.98184285714285"/>
    <n v="43016677.092138626"/>
    <s v="The Mount Company"/>
    <n v="108"/>
  </r>
  <r>
    <s v="The Big Blue"/>
    <s v="PG"/>
    <s v="Adventure"/>
    <x v="8"/>
    <n v="118.3"/>
    <s v="August 19, 1988 (United States)"/>
    <x v="37"/>
    <n v="49000"/>
    <s v="Luc Besson"/>
    <s v="Luc Besson"/>
    <s v="Jean-Marc Barr"/>
    <s v="France"/>
    <n v="0"/>
    <n v="3975244"/>
    <n v="10238857.538461538"/>
    <n v="0"/>
    <n v="3360307.692307692"/>
    <s v="Gaumont"/>
    <n v="168"/>
  </r>
  <r>
    <s v="The Unbearable Lightness of Being"/>
    <s v="R"/>
    <s v="Drama"/>
    <x v="8"/>
    <n v="118.3"/>
    <s v="February 5, 1988 (United States)"/>
    <x v="4"/>
    <n v="35000"/>
    <s v="Philip Kaufman"/>
    <s v="Milan Kundera"/>
    <s v="Daniel Day-Lewis"/>
    <s v="Sweden"/>
    <n v="17000000"/>
    <n v="10006806"/>
    <n v="25774081.049873203"/>
    <n v="58.863564705882354"/>
    <n v="8458838.5460693147"/>
    <s v="The Saul Zaentz Company"/>
    <n v="171"/>
  </r>
  <r>
    <s v="The Blob"/>
    <s v="R"/>
    <s v="Horror"/>
    <x v="8"/>
    <n v="118.3"/>
    <s v="August 5, 1988 (United States)"/>
    <x v="16"/>
    <n v="34000"/>
    <s v="Chuck Russell"/>
    <s v="Theodore Simonson"/>
    <s v="Shawnee Smith"/>
    <s v="United States"/>
    <n v="19000000"/>
    <n v="8247943"/>
    <n v="21243856.568892643"/>
    <n v="43.410226315789473"/>
    <n v="6972056.6356720198"/>
    <s v="TriStar Pictures"/>
    <n v="95"/>
  </r>
  <r>
    <s v="Oliver &amp; Company"/>
    <s v="G"/>
    <s v="Animation"/>
    <x v="8"/>
    <n v="118.3"/>
    <s v="November 18, 1988 (United States)"/>
    <x v="17"/>
    <n v="45000"/>
    <s v="George Scribner"/>
    <s v="Jim Cox"/>
    <s v="Joey Lawrence"/>
    <s v="United States"/>
    <n v="31000000"/>
    <n v="74151346"/>
    <n v="190988293.54353338"/>
    <n v="239.19789032258066"/>
    <n v="62680765.849535078"/>
    <s v="Walt Disney Animation Studios"/>
    <n v="74"/>
  </r>
  <r>
    <s v="Two Moon Junction"/>
    <s v="R"/>
    <s v="Drama"/>
    <x v="8"/>
    <n v="118.3"/>
    <s v="April 29, 1988 (United States)"/>
    <x v="27"/>
    <n v="5200"/>
    <s v="Zalman King"/>
    <s v="Zalman King"/>
    <s v="Sherilyn Fenn"/>
    <s v="United States"/>
    <n v="0"/>
    <n v="1547397"/>
    <n v="3985560.9966187654"/>
    <n v="0"/>
    <n v="1308027.8951817413"/>
    <s v="DDM Film Corporation"/>
    <n v="104"/>
  </r>
  <r>
    <s v="Beaches"/>
    <s v="PG-13"/>
    <s v="Comedy"/>
    <x v="8"/>
    <n v="118.3"/>
    <s v="January 13, 1989 (United States)"/>
    <x v="15"/>
    <n v="24000"/>
    <s v="Garry Marshall"/>
    <s v="Iris Rainer"/>
    <s v="Bette Midler"/>
    <s v="United States"/>
    <n v="20000000"/>
    <n v="57041866"/>
    <n v="146920173.8816568"/>
    <n v="285.20933000000002"/>
    <n v="48217976.331360944"/>
    <s v="All Girl Productions"/>
    <n v="123"/>
  </r>
  <r>
    <s v="Red Heat"/>
    <s v="R"/>
    <s v="Action"/>
    <x v="8"/>
    <n v="118.3"/>
    <s v="June 17, 1988 (United States)"/>
    <x v="10"/>
    <n v="67000"/>
    <s v="Walter Hill"/>
    <s v="Walter Hill"/>
    <s v="Arnold Schwarzenegger"/>
    <s v="United States"/>
    <n v="29000000"/>
    <n v="34994648"/>
    <n v="90134144.087912083"/>
    <n v="120.6712"/>
    <n v="29581274.725274723"/>
    <s v="Carolco Pictures"/>
    <n v="104"/>
  </r>
  <r>
    <s v="A Nightmare on Elm Street 4: The Dream Master"/>
    <s v="R"/>
    <s v="Horror"/>
    <x v="8"/>
    <n v="118.3"/>
    <s v="August 19, 1988 (United States)"/>
    <x v="46"/>
    <n v="51000"/>
    <s v="Renny Harlin"/>
    <s v="Wes Craven"/>
    <s v="Robert Englund"/>
    <s v="United States"/>
    <n v="13000000"/>
    <n v="49369899"/>
    <n v="127159832.8427726"/>
    <n v="379.76845384615382"/>
    <n v="41732797.12595097"/>
    <s v="New Line Cinema"/>
    <n v="93"/>
  </r>
  <r>
    <s v="The Accidental Tourist"/>
    <s v="PG"/>
    <s v="Drama"/>
    <x v="8"/>
    <n v="118.3"/>
    <s v="January 6, 1989 (United States)"/>
    <x v="8"/>
    <n v="15000"/>
    <s v="Lawrence Kasdan"/>
    <s v="Anne Tyler"/>
    <s v="William Hurt"/>
    <s v="United States"/>
    <n v="0"/>
    <n v="32632093"/>
    <n v="84049017.219780207"/>
    <n v="0"/>
    <n v="27584186.813186813"/>
    <s v="Warner Bros."/>
    <n v="121"/>
  </r>
  <r>
    <s v="The Adventures of Baron Munchausen"/>
    <s v="PG"/>
    <s v="Adventure"/>
    <x v="8"/>
    <n v="118.3"/>
    <s v="March 10, 1989 (United States)"/>
    <x v="13"/>
    <n v="52000"/>
    <s v="Terry Gilliam"/>
    <s v="Charles McKeown"/>
    <s v="John Neville"/>
    <s v="United Kingdom"/>
    <n v="46630000"/>
    <n v="8083123"/>
    <n v="20819337.092983939"/>
    <n v="17.334597898348704"/>
    <n v="6832732.8825021125"/>
    <s v="Prominent Features"/>
    <n v="126"/>
  </r>
  <r>
    <s v="Killer Klowns from Outer Space"/>
    <s v="PG-13"/>
    <s v="Comedy"/>
    <x v="8"/>
    <n v="118.3"/>
    <s v="May 27, 1988 (United States)"/>
    <x v="19"/>
    <n v="34000"/>
    <s v="Stephen Chiodo"/>
    <s v="Charles Chiodo"/>
    <s v="Grant Cramer"/>
    <s v="United States"/>
    <n v="2000000"/>
    <n v="0"/>
    <n v="0"/>
    <n v="0"/>
    <n v="0"/>
    <s v="Sarlui / Diamant"/>
    <n v="88"/>
  </r>
  <r>
    <s v="Halloween 4: The Return of Michael Myers"/>
    <s v="R"/>
    <s v="Horror"/>
    <x v="8"/>
    <n v="118.3"/>
    <s v="October 21, 1988 (United States)"/>
    <x v="23"/>
    <n v="45000"/>
    <s v="Dwight H. Little"/>
    <s v="Dhani Lipsius"/>
    <s v="Donald Pleasence"/>
    <s v="United States"/>
    <n v="5000000"/>
    <n v="17768757"/>
    <n v="45766189.838546067"/>
    <n v="355.37513999999999"/>
    <n v="15020081.994928148"/>
    <s v="Trancas International Films"/>
    <n v="88"/>
  </r>
  <r>
    <s v="Elvira: Mistress of the Dark"/>
    <s v="PG-13"/>
    <s v="Comedy"/>
    <x v="8"/>
    <n v="118.3"/>
    <s v="September 30, 1988 (United States)"/>
    <x v="14"/>
    <n v="14000"/>
    <s v="James Signorelli"/>
    <s v="Sam Egan"/>
    <s v="Cassandra Peterson"/>
    <s v="United States"/>
    <n v="7500000"/>
    <n v="5596267"/>
    <n v="14414053.718512256"/>
    <n v="74.616893333333337"/>
    <n v="4730572.2738799658"/>
    <s v="NBC Productions"/>
    <n v="96"/>
  </r>
  <r>
    <s v="Mac and Me"/>
    <s v="PG"/>
    <s v="Adventure"/>
    <x v="8"/>
    <n v="118.3"/>
    <s v="August 12, 1988 (United States)"/>
    <x v="39"/>
    <n v="12000"/>
    <s v="Stewart Raffill"/>
    <s v="Stewart Raffill"/>
    <s v="Christine Ebersole"/>
    <s v="United States"/>
    <n v="13000000"/>
    <n v="6424112"/>
    <n v="16546296.926458156"/>
    <n v="49.416246153846153"/>
    <n v="5430356.7202028735"/>
    <s v="Mac and Me Joint Venture"/>
    <n v="99"/>
  </r>
  <r>
    <s v="Above the Law"/>
    <s v="R"/>
    <s v="Action"/>
    <x v="8"/>
    <n v="118.3"/>
    <s v="April 22, 1988 (United States)"/>
    <x v="22"/>
    <n v="30000"/>
    <s v="Andrew Davis"/>
    <s v="Andrew Davis"/>
    <s v="Steven Seagal"/>
    <s v="United States"/>
    <n v="7500000"/>
    <n v="18869631"/>
    <n v="48601661.586644121"/>
    <n v="251.59508000000002"/>
    <n v="15950660.185967878"/>
    <s v="Warner Bros."/>
    <n v="99"/>
  </r>
  <r>
    <s v="Scrooged"/>
    <s v="PG-13"/>
    <s v="Comedy"/>
    <x v="8"/>
    <n v="118.3"/>
    <s v="November 23, 1988 (United States)"/>
    <x v="9"/>
    <n v="90000"/>
    <s v="Richard Donner"/>
    <s v="Mitch Glazer"/>
    <s v="Bill Murray"/>
    <s v="United States"/>
    <n v="32000000"/>
    <n v="60329001"/>
    <n v="155386699.95519865"/>
    <n v="188.52812812499999"/>
    <n v="50996619.611158073"/>
    <s v="Paramount Pictures"/>
    <n v="101"/>
  </r>
  <r>
    <s v="The Dead Pool"/>
    <s v="R"/>
    <s v="Action"/>
    <x v="8"/>
    <n v="118.3"/>
    <s v="July 13, 1988 (United States)"/>
    <x v="21"/>
    <n v="42000"/>
    <s v="Buddy Van Horn"/>
    <s v="Harry Julian Fink"/>
    <s v="Clint Eastwood"/>
    <s v="United States"/>
    <n v="31000000"/>
    <n v="37903295"/>
    <n v="97625815.608622134"/>
    <n v="122.26869354838709"/>
    <n v="32039978.867286559"/>
    <s v="Warner Bros."/>
    <n v="91"/>
  </r>
  <r>
    <s v="I'm Gonna Git You Sucka"/>
    <s v="R"/>
    <s v="Action"/>
    <x v="8"/>
    <n v="118.3"/>
    <s v="January 11, 1989 (United States)"/>
    <x v="14"/>
    <n v="13000"/>
    <s v="Keenen Ivory Wayans"/>
    <s v="Keenen Ivory Wayans"/>
    <s v="Keenen Ivory Wayans"/>
    <s v="United States"/>
    <n v="3000000"/>
    <n v="13030057"/>
    <n v="33560932.949281484"/>
    <n v="434.33523333333335"/>
    <n v="11014418.42772612"/>
    <s v="Front Films"/>
    <n v="88"/>
  </r>
  <r>
    <s v="Pumpkinhead"/>
    <s v="R"/>
    <s v="Fantasy"/>
    <x v="8"/>
    <n v="118.3"/>
    <s v="January 13, 1989 (United States)"/>
    <x v="19"/>
    <n v="21000"/>
    <s v="Stan Winston"/>
    <s v="Ed Justin"/>
    <s v="Lance Henriksen"/>
    <s v="United States"/>
    <n v="3500000"/>
    <n v="4385516"/>
    <n v="11295576.713440405"/>
    <n v="125.30045714285714"/>
    <n v="3707114.1166525781"/>
    <s v="De Laurentiis Entertainment Group (DEG)"/>
    <n v="86"/>
  </r>
  <r>
    <s v="Dirty Rotten Scoundrels"/>
    <s v="PG"/>
    <s v="Comedy"/>
    <x v="8"/>
    <n v="118.3"/>
    <s v="December 14, 1988 (United States)"/>
    <x v="34"/>
    <n v="67000"/>
    <s v="Frank Oz"/>
    <s v="Dale Launer"/>
    <s v="Steve Martin"/>
    <s v="United States"/>
    <n v="0"/>
    <n v="42039085"/>
    <n v="108278184.27303465"/>
    <n v="0"/>
    <n v="35535997.464074388"/>
    <s v="Orion Pictures"/>
    <n v="110"/>
  </r>
  <r>
    <s v="Friday the 13th Part VII: the New Blood"/>
    <s v="R"/>
    <s v="Horror"/>
    <x v="8"/>
    <n v="118.3"/>
    <s v="May 13, 1988 (United States)"/>
    <x v="11"/>
    <n v="34000"/>
    <s v="John Carl Buechler"/>
    <s v="Daryl Haney"/>
    <s v="Terry Kiser"/>
    <s v="United States"/>
    <n v="2800000"/>
    <n v="19170001"/>
    <n v="49375311.113271341"/>
    <n v="684.64289285714278"/>
    <n v="16204565.511411665"/>
    <s v="Paramount Pictures"/>
    <n v="88"/>
  </r>
  <r>
    <s v="License to Drive"/>
    <s v="PG-13"/>
    <s v="Comedy"/>
    <x v="8"/>
    <n v="118.3"/>
    <s v="July 6, 1988 (United States)"/>
    <x v="21"/>
    <n v="19000"/>
    <s v="Greg Beeman"/>
    <s v="Neil Tolkin"/>
    <s v="Corey Haim"/>
    <s v="United States"/>
    <n v="8000000"/>
    <n v="22433275"/>
    <n v="57780379.480135247"/>
    <n v="280.41593749999998"/>
    <n v="18963038.884192731"/>
    <s v="Twentieth Century Fox"/>
    <n v="88"/>
  </r>
  <r>
    <s v="Hellbound: Hellraiser II"/>
    <s v="R"/>
    <s v="Horror"/>
    <x v="8"/>
    <n v="118.3"/>
    <s v="December 23, 1988 (United States)"/>
    <x v="16"/>
    <n v="44000"/>
    <s v="Tony Randel"/>
    <s v="Peter Atkins"/>
    <s v="Doug Bradley"/>
    <s v="United Kingdom"/>
    <n v="3000000"/>
    <n v="12090735"/>
    <n v="31141563.436179202"/>
    <n v="403.02449999999999"/>
    <n v="10220401.521555368"/>
    <s v="New World Pictures"/>
    <n v="97"/>
  </r>
  <r>
    <s v="Frantic"/>
    <s v="R"/>
    <s v="Crime"/>
    <x v="8"/>
    <n v="118.3"/>
    <s v="February 26, 1988 (United States)"/>
    <x v="15"/>
    <n v="51000"/>
    <s v="Roman Polanski"/>
    <s v="Roman Polanski"/>
    <s v="Harrison Ford"/>
    <s v="France"/>
    <n v="20000000"/>
    <n v="17637950"/>
    <n v="45429276.120033808"/>
    <n v="88.189750000000004"/>
    <n v="14909509.721048182"/>
    <s v="Warner Bros."/>
    <n v="120"/>
  </r>
  <r>
    <s v="Colors"/>
    <s v="R"/>
    <s v="Action"/>
    <x v="8"/>
    <n v="118.3"/>
    <s v="April 29, 1988 (United States)"/>
    <x v="17"/>
    <n v="25000"/>
    <s v="Dennis Hopper"/>
    <s v="Michael Schiffer"/>
    <s v="Sean Penn"/>
    <s v="United States"/>
    <n v="6000000"/>
    <n v="46616067"/>
    <n v="120066911.36855452"/>
    <n v="776.93444999999997"/>
    <n v="39404959.425190195"/>
    <s v="Orion Pictures"/>
    <n v="120"/>
  </r>
  <r>
    <s v="My Stepmother Is an Alien"/>
    <s v="PG-13"/>
    <s v="Comedy"/>
    <x v="8"/>
    <n v="118.3"/>
    <s v="December 9, 1988 (United States)"/>
    <x v="20"/>
    <n v="25000"/>
    <s v="Richard Benjamin"/>
    <s v="Jerico Stone"/>
    <s v="Dan Aykroyd"/>
    <s v="United States"/>
    <n v="20000000"/>
    <n v="13854000"/>
    <n v="35683125.950972103"/>
    <n v="69.27"/>
    <n v="11710904.480135249"/>
    <s v="Weintraub Entertainment Group"/>
    <n v="105"/>
  </r>
  <r>
    <s v="A Cry in the Dark"/>
    <s v="PG-13"/>
    <s v="Biography"/>
    <x v="8"/>
    <n v="118.3"/>
    <s v="November 11, 1988 (United States)"/>
    <x v="15"/>
    <n v="9600"/>
    <s v="Fred Schepisi"/>
    <s v="John Bryson"/>
    <s v="Meryl Streep"/>
    <s v="Australia"/>
    <n v="15000000"/>
    <n v="6908797"/>
    <n v="17794678.325443786"/>
    <n v="46.058646666666668"/>
    <n v="5840065.0887573957"/>
    <s v="Cannon Entertainment"/>
    <n v="120"/>
  </r>
  <r>
    <s v="The Lair of the White Worm"/>
    <s v="R"/>
    <s v="Comedy"/>
    <x v="8"/>
    <n v="118.3"/>
    <s v="October 21, 1988 (United States)"/>
    <x v="23"/>
    <n v="10000"/>
    <s v="Ken Russell"/>
    <s v="Ken Russell"/>
    <s v="Amanda Donohoe"/>
    <s v="United Kingdom"/>
    <n v="2500000"/>
    <n v="1189315"/>
    <n v="3063265.2620456466"/>
    <n v="47.572600000000001"/>
    <n v="1005338.1234150465"/>
    <s v="White Lair"/>
    <n v="93"/>
  </r>
  <r>
    <s v="High Spirits"/>
    <s v="PG-13"/>
    <s v="Comedy"/>
    <x v="8"/>
    <n v="118.3"/>
    <s v="November 18, 1988 (United States)"/>
    <x v="1"/>
    <n v="8900"/>
    <s v="Neil Jordan"/>
    <s v="Neil Jordan"/>
    <s v="Peter O'Toole"/>
    <s v="Ireland"/>
    <n v="17000000"/>
    <n v="8578231"/>
    <n v="22094564.545224003"/>
    <n v="50.460182352941175"/>
    <n v="7251251.9019442089"/>
    <s v="Vision PDG"/>
    <n v="99"/>
  </r>
  <r>
    <s v="Vampire's Kiss"/>
    <s v="R"/>
    <s v="Comedy"/>
    <x v="8"/>
    <n v="118.3"/>
    <s v="June 16, 1989 (Italy)"/>
    <x v="22"/>
    <n v="15000"/>
    <s v="Robert Bierman"/>
    <s v="Joseph Minion"/>
    <s v="Nicolas Cage"/>
    <s v="United States"/>
    <n v="2000000"/>
    <n v="725131"/>
    <n v="1867687.3685545223"/>
    <n v="36.256549999999997"/>
    <n v="612959.42519019439"/>
    <s v="Hemdale"/>
    <n v="103"/>
  </r>
  <r>
    <s v="Return of the Living Dead II"/>
    <s v="R"/>
    <s v="Comedy"/>
    <x v="8"/>
    <n v="118.3"/>
    <s v="January 15, 1988 (United States)"/>
    <x v="1"/>
    <n v="19000"/>
    <s v="Ken Wiederhorn"/>
    <s v="Ken Wiederhorn"/>
    <s v="James Karen"/>
    <s v="United States"/>
    <n v="6200000"/>
    <n v="9205924"/>
    <n v="23711285.230769228"/>
    <n v="148.48264516129032"/>
    <n v="7781846.1538461531"/>
    <s v="Lorimar Motion Pictures"/>
    <n v="89"/>
  </r>
  <r>
    <s v="The New Adventures of Pippi Longstocking"/>
    <s v="G"/>
    <s v="Adventure"/>
    <x v="8"/>
    <n v="118.3"/>
    <s v="July 29, 1988 (United States)"/>
    <x v="23"/>
    <n v="4000"/>
    <s v="Ken Annakin"/>
    <s v="Astrid Lindgren"/>
    <s v="Tami Erin"/>
    <s v="Sweden"/>
    <n v="5000000"/>
    <n v="3569939"/>
    <n v="9194931.6424344871"/>
    <n v="71.398779999999988"/>
    <n v="3017699.9154691463"/>
    <s v="Columbia Pictures"/>
    <n v="100"/>
  </r>
  <r>
    <s v="Eight Men Out"/>
    <s v="PG"/>
    <s v="Drama"/>
    <x v="8"/>
    <n v="118.3"/>
    <s v="June 29, 1989 (Australia)"/>
    <x v="13"/>
    <n v="19000"/>
    <s v="John Sayles"/>
    <s v="Eliot Asinof"/>
    <s v="John Cusack"/>
    <s v="United States"/>
    <n v="6000000"/>
    <n v="5680515"/>
    <n v="14631047.510566356"/>
    <n v="94.675250000000005"/>
    <n v="4801787.8275570581"/>
    <s v="Orion Pictures"/>
    <n v="119"/>
  </r>
  <r>
    <s v="Stand and Deliver"/>
    <s v="PG"/>
    <s v="Biography"/>
    <x v="8"/>
    <n v="118.3"/>
    <s v="March 11, 1988 (United States)"/>
    <x v="4"/>
    <n v="17000"/>
    <s v="RamÃ³n MenÃ©ndez"/>
    <s v="RamÃ³n MenÃ©ndez"/>
    <s v="Edward James Olmos"/>
    <s v="United States"/>
    <n v="0"/>
    <n v="13994920"/>
    <n v="36046087.269653417"/>
    <n v="0"/>
    <n v="11830025.359256128"/>
    <s v="American Playhouse"/>
    <n v="103"/>
  </r>
  <r>
    <s v="Maniac Cop"/>
    <s v="R"/>
    <s v="Action"/>
    <x v="8"/>
    <n v="118.3"/>
    <s v="May 13, 1988 (United States)"/>
    <x v="22"/>
    <n v="15000"/>
    <s v="William Lustig"/>
    <s v="Larry Cohen"/>
    <s v="Tom Atkins"/>
    <s v="United States"/>
    <n v="1100000"/>
    <n v="671382"/>
    <n v="1729248.4818258663"/>
    <n v="61.034727272727274"/>
    <n v="567524.93660185963"/>
    <s v="Shapiro-Glickenhaus Entertainment"/>
    <n v="85"/>
  </r>
  <r>
    <s v="Women on the Verge of a Nervous Breakdown"/>
    <s v="R"/>
    <s v="Comedy"/>
    <x v="8"/>
    <n v="118.3"/>
    <s v="November 11, 1988 (United States)"/>
    <x v="37"/>
    <n v="37000"/>
    <s v="Pedro AlmodÃ³var"/>
    <s v="Pedro AlmodÃ³var"/>
    <s v="Carmen Maura"/>
    <s v="Spain"/>
    <n v="700000"/>
    <n v="7263129"/>
    <n v="18707315.353338968"/>
    <n v="1037.5898571428572"/>
    <n v="6139584.9535080306"/>
    <s v="Laurenfilm"/>
    <n v="88"/>
  </r>
  <r>
    <s v="She's Having a Baby"/>
    <s v="PG-13"/>
    <s v="Comedy"/>
    <x v="8"/>
    <n v="118.3"/>
    <s v="February 5, 1988 (United States)"/>
    <x v="23"/>
    <n v="12000"/>
    <s v="John Hughes"/>
    <s v="John Hughes"/>
    <s v="Kevin Bacon"/>
    <s v="United States"/>
    <n v="20000000"/>
    <n v="16031707"/>
    <n v="41292148.122569732"/>
    <n v="80.158535000000001"/>
    <n v="13551738.799661877"/>
    <s v="Paramount Pictures"/>
    <n v="106"/>
  </r>
  <r>
    <s v="Police Academy 5: Assignment: Miami Beach"/>
    <s v="PG"/>
    <s v="Comedy"/>
    <x v="8"/>
    <n v="118.3"/>
    <s v="March 18, 1988 (United States)"/>
    <x v="26"/>
    <n v="33000"/>
    <s v="Alan Myerson"/>
    <s v="Neal Israel"/>
    <s v="Bubba Smith"/>
    <s v="United States"/>
    <n v="0"/>
    <n v="19510371"/>
    <n v="50251986.844463222"/>
    <n v="0"/>
    <n v="16492283.178360101"/>
    <s v="Warner Bros."/>
    <n v="90"/>
  </r>
  <r>
    <s v="Tequila Sunrise"/>
    <s v="R"/>
    <s v="Crime"/>
    <x v="8"/>
    <n v="118.3"/>
    <s v="December 2, 1988 (United States)"/>
    <x v="10"/>
    <n v="30000"/>
    <s v="Robert Towne"/>
    <s v="Robert Towne"/>
    <s v="Mel Gibson"/>
    <s v="United States"/>
    <n v="23000000"/>
    <n v="41292551"/>
    <n v="106355370.1580727"/>
    <n v="179.5328304347826"/>
    <n v="34904945.900253594"/>
    <s v="Cinema City Films"/>
    <n v="115"/>
  </r>
  <r>
    <s v="Night of the Demons"/>
    <s v="R"/>
    <s v="Comedy"/>
    <x v="8"/>
    <n v="118.3"/>
    <s v="October 14, 1988 (United States)"/>
    <x v="19"/>
    <n v="14000"/>
    <s v="Kevin Tenney"/>
    <s v="Joe Augustyn"/>
    <s v="Cathy Podewell"/>
    <s v="United States"/>
    <n v="1200000"/>
    <n v="3109904"/>
    <n v="8010040.1420118334"/>
    <n v="259.15866666666665"/>
    <n v="2628828.4023668636"/>
    <s v="Blue Rider Pictures"/>
    <n v="90"/>
  </r>
  <r>
    <s v="Biloxi Blues"/>
    <s v="PG-13"/>
    <s v="Comedy"/>
    <x v="8"/>
    <n v="118.3"/>
    <s v="March 25, 1988 (United States)"/>
    <x v="14"/>
    <n v="15000"/>
    <s v="Mike Nichols"/>
    <s v="Neil Simon"/>
    <s v="Matthew Broderick"/>
    <s v="United States"/>
    <n v="20000000"/>
    <n v="51684798"/>
    <n v="133122214.29078613"/>
    <n v="258.42399"/>
    <n v="43689601.01437024"/>
    <s v="Rastar Pictures"/>
    <n v="106"/>
  </r>
  <r>
    <s v="Shag"/>
    <s v="PG"/>
    <s v="Comedy"/>
    <x v="8"/>
    <n v="118.3"/>
    <s v="July 21, 1989 (United States)"/>
    <x v="5"/>
    <n v="4000"/>
    <s v="Zelda Barron"/>
    <s v="Lanier Laney"/>
    <s v="Phoebe Cates"/>
    <s v="United Kingdom"/>
    <n v="5000000"/>
    <n v="6957975"/>
    <n v="17921343.892645814"/>
    <n v="139.15949999999998"/>
    <n v="5881635.6720202873"/>
    <s v="Palace Pictures"/>
    <n v="98"/>
  </r>
  <r>
    <s v="Cocoon: the Return"/>
    <s v="PG"/>
    <s v="Adventure"/>
    <x v="8"/>
    <n v="118.3"/>
    <s v="November 23, 1988 (United States)"/>
    <x v="20"/>
    <n v="16000"/>
    <s v="Daniel Petrie"/>
    <s v="David Saperstein"/>
    <s v="Don Ameche"/>
    <s v="United States"/>
    <n v="17500000"/>
    <n v="25024919"/>
    <n v="64455560.602704979"/>
    <n v="142.99953714285715"/>
    <n v="21153777.683854606"/>
    <s v="Zanuck/Brown Productions"/>
    <n v="116"/>
  </r>
  <r>
    <s v="Poltergeist III"/>
    <s v="PG"/>
    <s v="Horror"/>
    <x v="8"/>
    <n v="118.3"/>
    <s v="June 10, 1988 (United States)"/>
    <x v="32"/>
    <n v="17000"/>
    <s v="Gary Sherman"/>
    <s v="Gary Sherman"/>
    <s v="Heather O'Rourke"/>
    <s v="United States"/>
    <n v="10500000"/>
    <n v="14114488"/>
    <n v="36354053.200338118"/>
    <n v="134.42369523809523"/>
    <n v="11931097.210481826"/>
    <s v="Metro-Goldwyn-Mayer (MGM)"/>
    <n v="98"/>
  </r>
  <r>
    <s v="Waxwork"/>
    <s v="R"/>
    <s v="Comedy"/>
    <x v="8"/>
    <n v="118.3"/>
    <s v="June 17, 1988 (United States)"/>
    <x v="19"/>
    <n v="12000"/>
    <s v="Anthony Hickox"/>
    <s v="Anthony Hickox"/>
    <s v="Zach Galligan"/>
    <s v="United States"/>
    <n v="3000000"/>
    <n v="808114"/>
    <n v="2081422.9568892645"/>
    <n v="26.937133333333335"/>
    <n v="683105.66356720205"/>
    <s v="Palla"/>
    <n v="95"/>
  </r>
  <r>
    <s v="Funny Farm"/>
    <s v="PG"/>
    <s v="Comedy"/>
    <x v="8"/>
    <n v="118.3"/>
    <s v="June 3, 1988 (United States)"/>
    <x v="19"/>
    <n v="20000"/>
    <s v="George Roy Hill"/>
    <s v="Jay Cronley"/>
    <s v="Chevy Chase"/>
    <s v="United States"/>
    <n v="19000000"/>
    <n v="25537221"/>
    <n v="65775073.868977174"/>
    <n v="134.40642631578947"/>
    <n v="21586830.938292477"/>
    <s v="Cornelius Productions"/>
    <n v="101"/>
  </r>
  <r>
    <s v="As Tears Go By"/>
    <s v="Not Rated"/>
    <s v="Crime"/>
    <x v="8"/>
    <n v="118.3"/>
    <s v="May 2, 2008 (United States)"/>
    <x v="9"/>
    <n v="9000"/>
    <s v="Kar-Wai Wong"/>
    <s v="Jeffrey Lau"/>
    <s v="Andy Lau"/>
    <s v="Hong Kong"/>
    <n v="0"/>
    <n v="13133"/>
    <n v="33826.078613693993"/>
    <n v="0"/>
    <n v="11101.437024513947"/>
    <s v="In-Gear Film Production"/>
    <n v="102"/>
  </r>
  <r>
    <s v="Fright Night Part 2"/>
    <s v="R"/>
    <s v="Comedy"/>
    <x v="8"/>
    <n v="118.3"/>
    <s v="May 19, 1989 (United States)"/>
    <x v="23"/>
    <n v="12000"/>
    <s v="Tommy Lee Wallace"/>
    <s v="Tom Holland"/>
    <s v="William Ragsdale"/>
    <s v="United States"/>
    <n v="7500000"/>
    <n v="2983784"/>
    <n v="7685198.5190194417"/>
    <n v="39.783786666666664"/>
    <n v="2522218.0896027051"/>
    <s v="Vista Organization"/>
    <n v="104"/>
  </r>
  <r>
    <s v="Caddyshack II"/>
    <s v="PG"/>
    <s v="Comedy"/>
    <x v="8"/>
    <n v="118.3"/>
    <s v="July 22, 1988 (United States)"/>
    <x v="51"/>
    <n v="15000"/>
    <s v="Allan Arkush"/>
    <s v="Brian Doyle-Murray"/>
    <s v="Jackie Mason"/>
    <s v="United States"/>
    <n v="20000000"/>
    <n v="11798302"/>
    <n v="30388356.884192728"/>
    <n v="58.991510000000005"/>
    <n v="9973205.4099746402"/>
    <s v="The Guber-Peters Company"/>
    <n v="98"/>
  </r>
  <r>
    <s v="School Daze"/>
    <s v="R"/>
    <s v="Comedy"/>
    <x v="8"/>
    <n v="118.3"/>
    <s v="February 12, 1988 (United States)"/>
    <x v="22"/>
    <n v="6700"/>
    <s v="Spike Lee"/>
    <s v="Spike Lee"/>
    <s v="Laurence Fishburne"/>
    <s v="United States"/>
    <n v="6500000"/>
    <n v="14545844"/>
    <n v="37465077.48774302"/>
    <n v="223.7822153846154"/>
    <n v="12295726.120033812"/>
    <s v="Columbia Pictures"/>
    <n v="121"/>
  </r>
  <r>
    <s v="Johnny Be Good"/>
    <s v="R"/>
    <s v="Comedy"/>
    <x v="8"/>
    <n v="118.3"/>
    <s v="March 25, 1988 (United States)"/>
    <x v="26"/>
    <n v="6300"/>
    <s v="Bud S. Smith"/>
    <s v="Steve Zacharias"/>
    <s v="Anthony Michael Hall"/>
    <s v="United States"/>
    <n v="22000000"/>
    <n v="17550399"/>
    <n v="45203774.939137779"/>
    <n v="79.774540909090902"/>
    <n v="14835502.113271343"/>
    <s v="Zacharias-Buhai Productions"/>
    <n v="91"/>
  </r>
  <r>
    <s v="Taffin"/>
    <s v="R"/>
    <s v="Action"/>
    <x v="8"/>
    <n v="118.3"/>
    <s v="February 26, 1988 (United States)"/>
    <x v="30"/>
    <n v="1600"/>
    <s v="Francis Megahy"/>
    <s v="David Ambrose"/>
    <s v="Pierce Brosnan"/>
    <s v="United Kingdom"/>
    <n v="0"/>
    <n v="159969"/>
    <n v="412024.97295012674"/>
    <n v="0"/>
    <n v="135223.16145393069"/>
    <s v="United British Artists (UBA)"/>
    <n v="96"/>
  </r>
  <r>
    <s v="Short Circuit 2"/>
    <s v="PG"/>
    <s v="Comedy"/>
    <x v="8"/>
    <n v="118.3"/>
    <s v="July 6, 1988 (United States)"/>
    <x v="46"/>
    <n v="24000"/>
    <s v="Kenneth Johnson"/>
    <s v="S.S. Wilson"/>
    <s v="Fisher Stevens"/>
    <s v="United States"/>
    <n v="15000000"/>
    <n v="21630088"/>
    <n v="55711646.775993235"/>
    <n v="144.20058666666665"/>
    <n v="18284098.055790361"/>
    <s v="TriStar Pictures"/>
    <n v="110"/>
  </r>
  <r>
    <s v="The Serpent and the Rainbow"/>
    <s v="R"/>
    <s v="Fantasy"/>
    <x v="8"/>
    <n v="118.3"/>
    <s v="February 5, 1988 (United States)"/>
    <x v="16"/>
    <n v="23000"/>
    <s v="Wes Craven"/>
    <s v="Wade Davis"/>
    <s v="Bill Pullman"/>
    <s v="United States"/>
    <n v="7000000"/>
    <n v="19595031"/>
    <n v="50470041.806424342"/>
    <n v="279.92901428571429"/>
    <n v="16563846.999154691"/>
    <s v="Universal Pictures"/>
    <n v="98"/>
  </r>
  <r>
    <s v="A Night in the Life of Jimmy Reardon"/>
    <s v="R"/>
    <s v="Comedy"/>
    <x v="8"/>
    <n v="118.3"/>
    <s v="February 26, 1988 (United States)"/>
    <x v="30"/>
    <n v="2600"/>
    <s v="William Richert"/>
    <s v="William Richert"/>
    <s v="River Phoenix"/>
    <s v="United States"/>
    <n v="0"/>
    <n v="6264058"/>
    <n v="16134053.02282333"/>
    <n v="0"/>
    <n v="5295061.7075232454"/>
    <s v="Island Pictures"/>
    <n v="90"/>
  </r>
  <r>
    <s v="The Presidio"/>
    <s v="R"/>
    <s v="Action"/>
    <x v="8"/>
    <n v="118.3"/>
    <s v="June 10, 1988 (United States)"/>
    <x v="22"/>
    <n v="17000"/>
    <s v="Peter Hyams"/>
    <s v="Larry Ferguson"/>
    <s v="Sean Connery"/>
    <s v="United States"/>
    <n v="0"/>
    <n v="20324096"/>
    <n v="52347861.802197799"/>
    <n v="0"/>
    <n v="17180131.868131869"/>
    <s v="Paramount Pictures"/>
    <n v="97"/>
  </r>
  <r>
    <s v="Big Business"/>
    <s v="PG"/>
    <s v="Comedy"/>
    <x v="8"/>
    <n v="118.3"/>
    <s v="June 10, 1988 (United States)"/>
    <x v="5"/>
    <n v="13000"/>
    <s v="Jim Abrahams"/>
    <s v="Dori Pierson"/>
    <s v="Bette Midler"/>
    <s v="United States"/>
    <n v="0"/>
    <n v="40150487"/>
    <n v="103413807.17582417"/>
    <n v="0"/>
    <n v="33939549.450549446"/>
    <s v="Touchstone Pictures"/>
    <n v="97"/>
  </r>
  <r>
    <s v="Monkey Shines"/>
    <s v="R"/>
    <s v="Drama"/>
    <x v="8"/>
    <n v="118.3"/>
    <s v="July 29, 1988 (United States)"/>
    <x v="19"/>
    <n v="11000"/>
    <s v="George A. Romero"/>
    <s v="Michael Stewart"/>
    <s v="Jason Beghe"/>
    <s v="United States"/>
    <n v="7000000"/>
    <n v="5344577"/>
    <n v="13765787.082840236"/>
    <n v="76.351100000000002"/>
    <n v="4517816.5680473372"/>
    <s v="Orion Pictures"/>
    <n v="113"/>
  </r>
  <r>
    <s v="The Seventh Sign"/>
    <s v="R"/>
    <s v="Drama"/>
    <x v="8"/>
    <n v="118.3"/>
    <s v="April 1, 1988 (United States)"/>
    <x v="23"/>
    <n v="14000"/>
    <s v="Carl Schultz"/>
    <s v="Ellen Green"/>
    <s v="Demi Moore"/>
    <s v="United States"/>
    <n v="0"/>
    <n v="18875011"/>
    <n v="48615518.611158065"/>
    <n v="0"/>
    <n v="15955207.945900252"/>
    <s v="TriStar Pictures"/>
    <n v="97"/>
  </r>
  <r>
    <s v="Time of the Gypsies"/>
    <s v="R"/>
    <s v="Comedy"/>
    <x v="8"/>
    <n v="118.3"/>
    <s v="February 9, 1990 (United States)"/>
    <x v="7"/>
    <n v="29000"/>
    <s v="Emir Kusturica"/>
    <s v="Emir Kusturica"/>
    <s v="Davor Dujmovic"/>
    <s v="Yugoslavia"/>
    <n v="0"/>
    <n v="0"/>
    <n v="0"/>
    <n v="0"/>
    <n v="0"/>
    <s v="Forum Sarajevo"/>
    <n v="142"/>
  </r>
  <r>
    <s v="Masquerade"/>
    <s v="R"/>
    <s v="Drama"/>
    <x v="8"/>
    <n v="118.3"/>
    <s v="March 11, 1988 (United States)"/>
    <x v="10"/>
    <n v="3500"/>
    <s v="Bob Swaim"/>
    <s v="Dick Wolf"/>
    <s v="Rob Lowe"/>
    <s v="United States"/>
    <n v="12000000"/>
    <n v="15855828"/>
    <n v="40839144.47675401"/>
    <n v="132.1319"/>
    <n v="13403066.779374471"/>
    <s v="Metro-Goldwyn-Mayer (MGM)"/>
    <n v="91"/>
  </r>
  <r>
    <s v="Phantasm II"/>
    <s v="R"/>
    <s v="Action"/>
    <x v="8"/>
    <n v="118.3"/>
    <s v="July 8, 1988 (United States)"/>
    <x v="16"/>
    <n v="14000"/>
    <s v="Don Coscarelli"/>
    <s v="Don Coscarelli"/>
    <s v="James Le Gros"/>
    <s v="United States"/>
    <n v="3000000"/>
    <n v="7282851"/>
    <n v="18758112.423499577"/>
    <n v="242.76170000000002"/>
    <n v="6156256.1284868978"/>
    <s v="Spacegate Productions"/>
    <n v="97"/>
  </r>
  <r>
    <s v="Tucker: The Man and His Dream"/>
    <s v="PG"/>
    <s v="Biography"/>
    <x v="8"/>
    <n v="118.3"/>
    <s v="August 12, 1988 (United States)"/>
    <x v="15"/>
    <n v="17000"/>
    <s v="Francis Ford Coppola"/>
    <s v="Arnold Schulman"/>
    <s v="Jeff Bridges"/>
    <s v="United States"/>
    <n v="23000000"/>
    <n v="19652638"/>
    <n v="50618417.570583262"/>
    <n v="85.446252173913038"/>
    <n v="16612542.688081149"/>
    <s v="Lucasfilm"/>
    <n v="110"/>
  </r>
  <r>
    <s v="Action Jackson"/>
    <s v="R"/>
    <s v="Action"/>
    <x v="8"/>
    <n v="118.3"/>
    <s v="February 12, 1988 (United States)"/>
    <x v="20"/>
    <n v="10000"/>
    <s v="Craig R. Baxley"/>
    <s v="Robert Reneau"/>
    <s v="Carl Weathers"/>
    <s v="United States"/>
    <n v="7000000"/>
    <n v="20256975"/>
    <n v="52174981.255283177"/>
    <n v="289.38535714285717"/>
    <n v="17123393.913778529"/>
    <s v="Lorimar Film Entertainment"/>
    <n v="96"/>
  </r>
  <r>
    <s v="Bright Lights, Big City"/>
    <s v="R"/>
    <s v="Drama"/>
    <x v="8"/>
    <n v="118.3"/>
    <s v="April 1, 1988 (United States)"/>
    <x v="46"/>
    <n v="7600"/>
    <s v="James Bridges"/>
    <s v="Jay McInerney"/>
    <s v="Michael J. Fox"/>
    <s v="United States"/>
    <n v="25000000"/>
    <n v="16118077"/>
    <n v="41514607.454775989"/>
    <n v="64.472307999999998"/>
    <n v="13624748.098055789"/>
    <s v="United Artists"/>
    <n v="107"/>
  </r>
  <r>
    <s v="Shoot to Kill"/>
    <s v="R"/>
    <s v="Action"/>
    <x v="8"/>
    <n v="118.3"/>
    <s v="February 12, 1988 (United States)"/>
    <x v="8"/>
    <n v="12000"/>
    <s v="Roger Spottiswoode"/>
    <s v="Harv Zimmel"/>
    <s v="Sidney Poitier"/>
    <s v="United States"/>
    <n v="15000000"/>
    <n v="29300090"/>
    <n v="75466926.65257819"/>
    <n v="195.33393333333333"/>
    <n v="24767616.229923923"/>
    <s v="Touchstone Pictures"/>
    <n v="110"/>
  </r>
  <r>
    <s v="The Beast of War"/>
    <s v="R"/>
    <s v="Adventure"/>
    <x v="8"/>
    <n v="118.3"/>
    <s v="September 7, 1988 (France)"/>
    <x v="4"/>
    <n v="9100"/>
    <s v="Kevin Reynolds"/>
    <s v="William Mastrosimone"/>
    <s v="George Dzundza"/>
    <s v="United States"/>
    <n v="8000000"/>
    <n v="161004"/>
    <n v="414690.7759932375"/>
    <n v="2.0125500000000001"/>
    <n v="136098.05579036349"/>
    <s v="A&amp;M Films"/>
    <n v="111"/>
  </r>
  <r>
    <s v="Lady in White"/>
    <s v="PG-13"/>
    <s v="Fantasy"/>
    <x v="8"/>
    <n v="118.3"/>
    <s v="April 22, 1988 (United States)"/>
    <x v="17"/>
    <n v="6400"/>
    <s v="Frank LaLoggia"/>
    <s v="Frank LaLoggia"/>
    <s v="Lukas Haas"/>
    <s v="United States"/>
    <n v="4700000"/>
    <n v="1705139"/>
    <n v="4391849.9856297541"/>
    <n v="36.279553191489363"/>
    <n v="1441368.5545224007"/>
    <s v="New Sky Communications Inc."/>
    <n v="113"/>
  </r>
  <r>
    <s v="Gorillas in the Mist"/>
    <s v="PG-13"/>
    <s v="Biography"/>
    <x v="8"/>
    <n v="118.3"/>
    <s v="October 7, 1988 (United States)"/>
    <x v="9"/>
    <n v="25000"/>
    <s v="Michael Apted"/>
    <s v="Harold T.P. Hayes"/>
    <s v="Sigourney Weaver"/>
    <s v="United States"/>
    <n v="22000000"/>
    <n v="61149479"/>
    <n v="157499968.31191882"/>
    <n v="277.95217727272728"/>
    <n v="51690176.669484362"/>
    <s v="Universal Pictures"/>
    <n v="129"/>
  </r>
  <r>
    <s v="Alien Nation"/>
    <s v="R"/>
    <s v="Action"/>
    <x v="8"/>
    <n v="118.3"/>
    <s v="October 7, 1988 (United States)"/>
    <x v="21"/>
    <n v="15000"/>
    <s v="Graham Baker"/>
    <s v="Rockne S. O'Bannon"/>
    <s v="James Caan"/>
    <s v="United States"/>
    <n v="16000000"/>
    <n v="32155047"/>
    <n v="82820311.250211313"/>
    <n v="200.96904375000003"/>
    <n v="27180935.756551139"/>
    <s v="American Entertainment Partners II L.P."/>
    <n v="91"/>
  </r>
  <r>
    <s v="Betrayed"/>
    <s v="R"/>
    <s v="Crime"/>
    <x v="8"/>
    <n v="118.3"/>
    <s v="August 26, 1988 (United States)"/>
    <x v="21"/>
    <n v="5800"/>
    <s v="Costa-Gavras"/>
    <s v="Joe Eszterhas"/>
    <s v="Debra Winger"/>
    <s v="Japan"/>
    <n v="19000000"/>
    <n v="25816139"/>
    <n v="66493470.44209636"/>
    <n v="135.87441578947369"/>
    <n v="21822602.704987321"/>
    <s v="United Artists"/>
    <n v="127"/>
  </r>
  <r>
    <s v="Miracle Mile"/>
    <s v="R"/>
    <s v="Action"/>
    <x v="8"/>
    <n v="118.3"/>
    <s v="May 19, 1989 (United States)"/>
    <x v="9"/>
    <n v="9800"/>
    <s v="Steve De Jarnatt"/>
    <s v="Steve De Jarnatt"/>
    <s v="Anthony Edwards"/>
    <s v="United States"/>
    <n v="3700000"/>
    <n v="1145404"/>
    <n v="2950165.67032967"/>
    <n v="30.956864864864862"/>
    <n v="968219.78021978016"/>
    <s v="Hemdale"/>
    <n v="87"/>
  </r>
  <r>
    <s v="Buster"/>
    <s v="R"/>
    <s v="Comedy"/>
    <x v="8"/>
    <n v="118.3"/>
    <s v="November 23, 1988 (United States)"/>
    <x v="23"/>
    <n v="3600"/>
    <s v="David Green"/>
    <s v="Colin Shindler"/>
    <s v="Phil Collins"/>
    <s v="United Kingdom"/>
    <n v="0"/>
    <n v="540000"/>
    <n v="1390853.7616229923"/>
    <n v="0"/>
    <n v="456466.61031276413"/>
    <s v="The Movie Group"/>
    <n v="102"/>
  </r>
  <r>
    <s v="Big Top Pee-wee"/>
    <s v="PG"/>
    <s v="Adventure"/>
    <x v="8"/>
    <n v="118.3"/>
    <s v="July 22, 1988 (United States)"/>
    <x v="27"/>
    <n v="8800"/>
    <s v="Randal Kleiser"/>
    <s v="Paul Reubens"/>
    <s v="Paul Reubens"/>
    <s v="United States"/>
    <n v="0"/>
    <n v="15122324"/>
    <n v="38949891.14792899"/>
    <n v="0"/>
    <n v="12783029.585798817"/>
    <s v="Paramount Pictures"/>
    <n v="86"/>
  </r>
  <r>
    <s v="For Keeps?"/>
    <s v="PG-13"/>
    <s v="Comedy"/>
    <x v="8"/>
    <n v="118.3"/>
    <s v="January 15, 1988 (United States)"/>
    <x v="23"/>
    <n v="4500"/>
    <s v="John G. Avildsen"/>
    <s v="Tim Kazurinsky"/>
    <s v="Molly Ringwald"/>
    <s v="United States"/>
    <n v="0"/>
    <n v="17514553"/>
    <n v="45111448.005917154"/>
    <n v="0"/>
    <n v="14805201.183431951"/>
    <s v="TriStar Pictures"/>
    <n v="90"/>
  </r>
  <r>
    <s v="Appointment with Death"/>
    <s v="PG"/>
    <s v="Crime"/>
    <x v="8"/>
    <n v="118.3"/>
    <s v="April 27, 1988 (France)"/>
    <x v="19"/>
    <n v="4200"/>
    <s v="Michael Winner"/>
    <s v="Agatha Christie"/>
    <s v="Peter Ustinov"/>
    <s v="United States"/>
    <n v="6000000"/>
    <n v="960040"/>
    <n v="2472731.9357565511"/>
    <n v="16.000666666666667"/>
    <n v="811530.00845308532"/>
    <s v="Golan-Globus Productions"/>
    <n v="102"/>
  </r>
  <r>
    <s v="Some Girls"/>
    <s v="R"/>
    <s v="Comedy"/>
    <x v="8"/>
    <n v="118.3"/>
    <s v="September 9, 1988 (United States)"/>
    <x v="1"/>
    <n v="3100"/>
    <s v="Michael Hoffman"/>
    <s v="Rupert Walters"/>
    <s v="Patrick Dempsey"/>
    <s v="United Kingdom"/>
    <n v="0"/>
    <n v="401421"/>
    <n v="1033922.0515638207"/>
    <n v="0"/>
    <n v="339324.59847844462"/>
    <s v="Metro-Goldwyn-Mayer (MGM)"/>
    <n v="94"/>
  </r>
  <r>
    <s v="Critters 2"/>
    <s v="PG-13"/>
    <s v="Comedy"/>
    <x v="8"/>
    <n v="118.3"/>
    <s v="April 29, 1988 (United States)"/>
    <x v="30"/>
    <n v="14000"/>
    <s v="Mick Garris"/>
    <s v="David Twohy"/>
    <s v="Scott Grimes"/>
    <s v="United States"/>
    <n v="4500000"/>
    <n v="3813293"/>
    <n v="9821727.6170752309"/>
    <n v="84.739844444444444"/>
    <n v="3223409.1293322062"/>
    <s v="New Line Cinema"/>
    <n v="86"/>
  </r>
  <r>
    <s v="Dead Heat"/>
    <s v="R"/>
    <s v="Action"/>
    <x v="8"/>
    <n v="118.3"/>
    <s v="May 6, 1988 (United States)"/>
    <x v="22"/>
    <n v="7200"/>
    <s v="Mark Goldblatt"/>
    <s v="Terry Black"/>
    <s v="Treat Williams"/>
    <s v="United States"/>
    <n v="5000000"/>
    <n v="3588626"/>
    <n v="9243062.9095519856"/>
    <n v="71.77252"/>
    <n v="3033496.1961115808"/>
    <s v="New World Pictures"/>
    <n v="86"/>
  </r>
  <r>
    <s v="Talk Radio"/>
    <s v="R"/>
    <s v="Drama"/>
    <x v="8"/>
    <n v="118.3"/>
    <s v="January 13, 1989 (United States)"/>
    <x v="4"/>
    <n v="13000"/>
    <s v="Oliver Stone"/>
    <s v="Stephen Singular"/>
    <s v="Eric Bogosian"/>
    <s v="United States"/>
    <n v="4000000"/>
    <n v="3468572"/>
    <n v="8933845.2104818244"/>
    <n v="86.714299999999994"/>
    <n v="2932013.5249366015"/>
    <s v="Cineplex Odeon Films"/>
    <n v="110"/>
  </r>
  <r>
    <s v="Satisfaction"/>
    <s v="PG-13"/>
    <s v="Comedy"/>
    <x v="8"/>
    <n v="118.3"/>
    <s v="February 12, 1988 (United States)"/>
    <x v="38"/>
    <n v="3400"/>
    <s v="Joan Freeman"/>
    <s v="Charles Purpura"/>
    <s v="Justine Bateman"/>
    <s v="United States"/>
    <n v="0"/>
    <n v="8253123"/>
    <n v="21257198.462383769"/>
    <n v="0"/>
    <n v="6976435.3338968717"/>
    <s v="National Broadcasting Company (NBC)"/>
    <n v="92"/>
  </r>
  <r>
    <s v="The Bear"/>
    <s v="PG"/>
    <s v="Adventure"/>
    <x v="8"/>
    <n v="118.3"/>
    <s v="October 27, 1989 (United States)"/>
    <x v="3"/>
    <n v="17000"/>
    <s v="Jean-Jacques Annaud"/>
    <s v="James Oliver Curwood"/>
    <s v="TchÃ©ky Karyo"/>
    <s v="France"/>
    <n v="0"/>
    <n v="31753898"/>
    <n v="81787089.776838541"/>
    <n v="0"/>
    <n v="26841841.081994928"/>
    <s v="Price"/>
    <n v="96"/>
  </r>
  <r>
    <s v="The Milagro Beanfield War"/>
    <s v="R"/>
    <s v="Comedy"/>
    <x v="8"/>
    <n v="118.3"/>
    <s v="March 18, 1988 (United States)"/>
    <x v="15"/>
    <n v="6000"/>
    <s v="Robert Redford"/>
    <s v="John Nichols"/>
    <s v="RubÃ©n Blades"/>
    <s v="United States"/>
    <n v="22000000"/>
    <n v="13825794"/>
    <n v="35610477.022823326"/>
    <n v="62.844518181818174"/>
    <n v="11687061.707523245"/>
    <s v="Esparza"/>
    <n v="117"/>
  </r>
  <r>
    <s v="18 Again!"/>
    <s v="PG"/>
    <s v="Comedy"/>
    <x v="8"/>
    <n v="118.3"/>
    <s v="April 8, 1988 (United States)"/>
    <x v="46"/>
    <n v="4400"/>
    <s v="Paul Flaherty"/>
    <s v="Josh Goldstein"/>
    <s v="Charlie Schlatter"/>
    <s v="United States"/>
    <n v="0"/>
    <n v="2567099"/>
    <n v="6611961.6677937442"/>
    <n v="0"/>
    <n v="2169990.701606086"/>
    <s v="New World Entertainment Films"/>
    <n v="93"/>
  </r>
  <r>
    <s v="Vice Versa"/>
    <s v="PG"/>
    <s v="Comedy"/>
    <x v="8"/>
    <n v="118.3"/>
    <s v="March 11, 1988 (United States)"/>
    <x v="23"/>
    <n v="9300"/>
    <s v="Brian Gilbert"/>
    <s v="Dick Clement"/>
    <s v="Judge Reinhold"/>
    <s v="United States"/>
    <n v="0"/>
    <n v="13664060"/>
    <n v="35193906.018596783"/>
    <n v="0"/>
    <n v="11550346.576500421"/>
    <s v="Columbia Pictures"/>
    <n v="98"/>
  </r>
  <r>
    <s v="Fresh Horses"/>
    <s v="PG-13"/>
    <s v="Drama"/>
    <x v="8"/>
    <n v="118.3"/>
    <s v="November 18, 1988 (United States)"/>
    <x v="27"/>
    <n v="1700"/>
    <s v="David Anspaugh"/>
    <s v="Larry Ketron"/>
    <s v="Molly Ringwald"/>
    <s v="United States"/>
    <n v="14000000"/>
    <n v="6640346"/>
    <n v="17103241.134404056"/>
    <n v="47.431042857142856"/>
    <n v="5613141.1665257821"/>
    <s v="Weintraub Entertainment Group"/>
    <n v="105"/>
  </r>
  <r>
    <s v="Bat*21"/>
    <s v="R"/>
    <s v="Drama"/>
    <x v="8"/>
    <n v="118.3"/>
    <s v="October 21, 1988 (United States)"/>
    <x v="16"/>
    <n v="8300"/>
    <s v="Peter Markle"/>
    <s v="William C. Anderson"/>
    <s v="Gene Hackman"/>
    <s v="United States"/>
    <n v="0"/>
    <n v="3966256"/>
    <n v="10215707.550295858"/>
    <n v="0"/>
    <n v="3352710.0591715975"/>
    <s v="TriStar Pictures"/>
    <n v="105"/>
  </r>
  <r>
    <s v="Casual Sex?"/>
    <s v="R"/>
    <s v="Comedy"/>
    <x v="8"/>
    <n v="118.3"/>
    <s v="April 22, 1988 (United States)"/>
    <x v="18"/>
    <n v="3800"/>
    <s v="GeneviÃ¨ve Robert"/>
    <s v="Wendy Goldman"/>
    <s v="Lea Thompson"/>
    <s v="United States"/>
    <n v="0"/>
    <n v="12277096"/>
    <n v="31621565.098901097"/>
    <n v="0"/>
    <n v="10377934.065934066"/>
    <s v="Jascat"/>
    <n v="97"/>
  </r>
  <r>
    <s v="Jack's Back"/>
    <s v="R"/>
    <s v="Crime"/>
    <x v="8"/>
    <n v="118.3"/>
    <s v="May 6, 1988 (United States)"/>
    <x v="23"/>
    <n v="3000"/>
    <s v="Rowdy Herrington"/>
    <s v="Rowdy Herrington"/>
    <s v="James Spader"/>
    <s v="United States"/>
    <n v="1000000"/>
    <n v="0"/>
    <n v="0"/>
    <n v="0"/>
    <n v="0"/>
    <s v="Cinema Group"/>
    <n v="97"/>
  </r>
  <r>
    <s v="Bird"/>
    <s v="R"/>
    <s v="Biography"/>
    <x v="8"/>
    <n v="118.3"/>
    <s v="September 30, 1988 (United States)"/>
    <x v="13"/>
    <n v="12000"/>
    <s v="Clint Eastwood"/>
    <s v="Joel Oliansky"/>
    <s v="Forest Whitaker"/>
    <s v="United States"/>
    <n v="9000000"/>
    <n v="2181286"/>
    <n v="5618240.4412510563"/>
    <n v="24.23651111111111"/>
    <n v="1843859.6787827557"/>
    <s v="The Malpaso Company"/>
    <n v="161"/>
  </r>
  <r>
    <s v="Stealing Home"/>
    <s v="PG-13"/>
    <s v="Drama"/>
    <x v="8"/>
    <n v="118.3"/>
    <s v="August 26, 1988 (United States)"/>
    <x v="17"/>
    <n v="4200"/>
    <s v="Steven Kampmann"/>
    <s v="Steven Kampmann"/>
    <s v="Mark Harmon"/>
    <s v="United States"/>
    <n v="0"/>
    <n v="7467504"/>
    <n v="19233714.867286559"/>
    <n v="0"/>
    <n v="6312344.8858833471"/>
    <s v="The Mount Company"/>
    <n v="98"/>
  </r>
  <r>
    <s v="Salaam Bombay!"/>
    <s v="Not Rated"/>
    <s v="Crime"/>
    <x v="8"/>
    <n v="118.3"/>
    <s v="October 7, 1988 (United States)"/>
    <x v="45"/>
    <n v="8800"/>
    <s v="Mira Nair"/>
    <s v="Mira Nair"/>
    <s v="Shafiq Syed"/>
    <s v="United States"/>
    <n v="0"/>
    <n v="2080758"/>
    <n v="5359314.9839391373"/>
    <n v="0"/>
    <n v="1758882.5021132713"/>
    <s v="Mirabai Films"/>
    <n v="113"/>
  </r>
  <r>
    <s v="Young Einstein"/>
    <s v="PG"/>
    <s v="Comedy"/>
    <x v="8"/>
    <n v="118.3"/>
    <s v="August 4, 1989 (United States)"/>
    <x v="33"/>
    <n v="8500"/>
    <s v="Yahoo Serious"/>
    <s v="Yahoo Serious"/>
    <s v="Yahoo Serious"/>
    <s v="Australia"/>
    <n v="0"/>
    <n v="11536599"/>
    <n v="29714300.213863056"/>
    <n v="0"/>
    <n v="9751985.62975486"/>
    <s v="Warner Bros."/>
    <n v="91"/>
  </r>
  <r>
    <s v="Punchline"/>
    <s v="R"/>
    <s v="Comedy"/>
    <x v="8"/>
    <n v="118.3"/>
    <s v="October 7, 1988 (United States)"/>
    <x v="23"/>
    <n v="8200"/>
    <s v="David Seltzer"/>
    <s v="David Seltzer"/>
    <s v="Sally Field"/>
    <s v="United States"/>
    <n v="15000000"/>
    <n v="21042667"/>
    <n v="54198652.873203717"/>
    <n v="140.28444666666667"/>
    <n v="17787546.069315299"/>
    <s v="Columbia Pictures"/>
    <n v="128"/>
  </r>
  <r>
    <s v="Return to Snowy River"/>
    <s v="PG"/>
    <s v="Adventure"/>
    <x v="8"/>
    <n v="118.3"/>
    <s v="April 15, 1988 (United States)"/>
    <x v="14"/>
    <n v="2400"/>
    <s v="Geoff Burrowes"/>
    <s v="John Dixon"/>
    <s v="Tom Burlinson"/>
    <s v="Australia"/>
    <n v="0"/>
    <n v="13687027"/>
    <n v="35253061.089602701"/>
    <n v="0"/>
    <n v="11569760.777683854"/>
    <s v="Burrowes Film Group"/>
    <n v="99"/>
  </r>
  <r>
    <s v="Moving"/>
    <s v="R"/>
    <s v="Comedy"/>
    <x v="8"/>
    <n v="118.3"/>
    <s v="March 4, 1988 (United States)"/>
    <x v="19"/>
    <n v="5300"/>
    <s v="Alan Metter"/>
    <s v="Andy Breckman"/>
    <s v="Richard Pryor"/>
    <s v="United States"/>
    <n v="0"/>
    <n v="10815378"/>
    <n v="27856683.656804733"/>
    <n v="0"/>
    <n v="9142331.3609467447"/>
    <s v="Warner Bros."/>
    <n v="89"/>
  </r>
  <r>
    <s v="And God Created Woman"/>
    <s v="R"/>
    <s v="Comedy"/>
    <x v="8"/>
    <n v="118.3"/>
    <s v="March 4, 1988 (United States)"/>
    <x v="36"/>
    <n v="1800"/>
    <s v="Roger Vadim"/>
    <s v="R.J. Stewart"/>
    <s v="Rebecca De Mornay"/>
    <s v="United States"/>
    <n v="0"/>
    <n v="717376"/>
    <n v="1847713.1631445477"/>
    <n v="0"/>
    <n v="606404.05748098053"/>
    <s v="Vestron Pictures"/>
    <n v="100"/>
  </r>
  <r>
    <s v="High Hopes"/>
    <s v="PG"/>
    <s v="Comedy"/>
    <x v="8"/>
    <n v="118.3"/>
    <s v="May 25, 1989 (Italy)"/>
    <x v="34"/>
    <n v="4800"/>
    <s v="Mike Leigh"/>
    <s v="Mike Leigh"/>
    <s v="Phil Davis"/>
    <s v="United Kingdom"/>
    <n v="0"/>
    <n v="1192322"/>
    <n v="3071010.2569737951"/>
    <n v="0"/>
    <n v="1007879.9661876585"/>
    <s v="Portman Productions"/>
    <n v="108"/>
  </r>
  <r>
    <s v="Little Nikita"/>
    <s v="PG"/>
    <s v="Drama"/>
    <x v="8"/>
    <n v="118.3"/>
    <s v="March 18, 1988 (United States)"/>
    <x v="22"/>
    <n v="5100"/>
    <s v="Richard Benjamin"/>
    <s v="John Hill"/>
    <s v="Sidney Poitier"/>
    <s v="United States"/>
    <n v="15000000"/>
    <n v="1733070"/>
    <n v="4463790.6086221468"/>
    <n v="11.553800000000001"/>
    <n v="1464978.8672865594"/>
    <s v="Columbia Pictures"/>
    <n v="98"/>
  </r>
  <r>
    <s v="Camille Claudel"/>
    <s v="R"/>
    <s v="Biography"/>
    <x v="8"/>
    <n v="118.3"/>
    <s v="December 21, 1989 (United States)"/>
    <x v="4"/>
    <n v="6400"/>
    <s v="Bruno Nuytten"/>
    <s v="Reine-Marie Paris"/>
    <s v="Isabelle Adjani"/>
    <s v="France"/>
    <n v="0"/>
    <n v="3331297"/>
    <n v="8580272.1546914615"/>
    <n v="0"/>
    <n v="2815973.7954353336"/>
    <s v="Les Films Christian Fechner"/>
    <n v="175"/>
  </r>
  <r>
    <s v="Torch Song Trilogy"/>
    <s v="R"/>
    <s v="Comedy"/>
    <x v="8"/>
    <n v="118.3"/>
    <s v="December 14, 1988 (United States)"/>
    <x v="3"/>
    <n v="6800"/>
    <s v="Paul Bogart"/>
    <s v="Harvey Fierstein"/>
    <s v="Anne Bancroft"/>
    <s v="United States"/>
    <n v="0"/>
    <n v="4870903"/>
    <n v="12545766.222316144"/>
    <n v="0"/>
    <n v="4117415.891800507"/>
    <s v="New Line Cinema"/>
    <n v="120"/>
  </r>
  <r>
    <s v="Vibes"/>
    <s v="PG"/>
    <s v="Adventure"/>
    <x v="8"/>
    <n v="118.3"/>
    <s v="August 5, 1988 (United States)"/>
    <x v="46"/>
    <n v="3900"/>
    <s v="Ken Kwapis"/>
    <s v="Deborah Blum"/>
    <s v="Cyndi Lauper"/>
    <s v="United States"/>
    <n v="18000000"/>
    <n v="1883811"/>
    <n v="4852047.4361792048"/>
    <n v="10.465616666666666"/>
    <n v="1592401.5215553676"/>
    <s v="Imagine Entertainment"/>
    <n v="99"/>
  </r>
  <r>
    <s v="36 fillette"/>
    <s v="N/A"/>
    <s v="Romance"/>
    <x v="8"/>
    <n v="118.3"/>
    <s v="January 6, 1989 (United States)"/>
    <x v="22"/>
    <n v="1200"/>
    <s v="Catherine Breillat"/>
    <s v="Catherine Breillat"/>
    <s v="Delphine Zentout"/>
    <s v="France"/>
    <n v="0"/>
    <n v="0"/>
    <n v="0"/>
    <n v="0"/>
    <n v="0"/>
    <s v="CB Films"/>
    <n v="88"/>
  </r>
  <r>
    <s v="D.O.A."/>
    <s v="R"/>
    <s v="Mystery"/>
    <x v="8"/>
    <n v="118.3"/>
    <s v="March 18, 1988 (United States)"/>
    <x v="19"/>
    <n v="9700"/>
    <s v="Annabel Jankel"/>
    <s v="Charles Edward Pogue"/>
    <s v="Dennis Quaid"/>
    <s v="United States"/>
    <n v="0"/>
    <n v="12706478"/>
    <n v="32727505.043110732"/>
    <n v="0"/>
    <n v="10740894.336432798"/>
    <s v="Bigelow Productions"/>
    <n v="96"/>
  </r>
  <r>
    <s v="Braddock: Missing in Action III"/>
    <s v="R"/>
    <s v="Action"/>
    <x v="8"/>
    <n v="118.3"/>
    <s v="January 22, 1988 (United States)"/>
    <x v="38"/>
    <n v="6000"/>
    <s v="Aaron Norris"/>
    <s v="Arthur Silver"/>
    <s v="Chuck Norris"/>
    <s v="United States"/>
    <n v="0"/>
    <n v="6193901"/>
    <n v="15953352.786982248"/>
    <n v="0"/>
    <n v="5235757.3964497037"/>
    <s v="The Cannon Group"/>
    <n v="103"/>
  </r>
  <r>
    <s v="Red Scorpion"/>
    <s v="R"/>
    <s v="Action"/>
    <x v="8"/>
    <n v="118.3"/>
    <s v="April 21, 1989 (United States)"/>
    <x v="33"/>
    <n v="8400"/>
    <s v="Joseph Zito"/>
    <s v="Robert Abramoff"/>
    <s v="Dolph Lundgren"/>
    <s v="United States"/>
    <n v="16000000"/>
    <n v="4192440"/>
    <n v="10798279.526627218"/>
    <n v="26.202750000000002"/>
    <n v="3543905.325443787"/>
    <s v="Abramoff Production"/>
    <n v="105"/>
  </r>
  <r>
    <s v="Drowning by Numbers"/>
    <s v="R"/>
    <s v="Comedy"/>
    <x v="8"/>
    <n v="118.3"/>
    <s v="June 1991 (United States)"/>
    <x v="13"/>
    <n v="8300"/>
    <s v="Peter Greenaway"/>
    <s v="Peter Greenaway"/>
    <s v="Bernard Hill"/>
    <s v="United Kingdom"/>
    <n v="0"/>
    <n v="424773"/>
    <n v="1094068.7497886729"/>
    <n v="0"/>
    <n v="359064.24344885879"/>
    <s v="Film Four International"/>
    <n v="118"/>
  </r>
  <r>
    <s v="Watchers"/>
    <s v="R"/>
    <s v="Action"/>
    <x v="8"/>
    <n v="118.3"/>
    <s v="December 2, 1988 (United States)"/>
    <x v="20"/>
    <n v="4000"/>
    <s v="Jon Hess"/>
    <s v="Dean R. Koontz"/>
    <s v="Corey Haim"/>
    <s v="Canada"/>
    <n v="0"/>
    <n v="940173"/>
    <n v="2421561.3956043953"/>
    <n v="0"/>
    <n v="794736.26373626373"/>
    <s v="Concorde Pictures"/>
    <n v="91"/>
  </r>
  <r>
    <s v="Rocket Gibraltar"/>
    <s v="PG"/>
    <s v="Drama"/>
    <x v="8"/>
    <n v="118.3"/>
    <s v="September 2, 1988 (United States)"/>
    <x v="14"/>
    <n v="1800"/>
    <s v="Daniel Petrie"/>
    <s v="Amos Poe"/>
    <s v="Burt Lancaster"/>
    <s v="United States"/>
    <n v="3000000"/>
    <n v="187349"/>
    <n v="482546.4099746407"/>
    <n v="6.2449666666666666"/>
    <n v="158367.70921386304"/>
    <s v="Columbia Pictures"/>
    <n v="99"/>
  </r>
  <r>
    <s v="The Unholy"/>
    <s v="R"/>
    <s v="Horror"/>
    <x v="8"/>
    <n v="118.3"/>
    <s v="April 22, 1988 (United States)"/>
    <x v="18"/>
    <n v="1700"/>
    <s v="Camilo Vila"/>
    <s v="Philip Yordan"/>
    <s v="Ben Cross"/>
    <s v="United States"/>
    <n v="0"/>
    <n v="6337299"/>
    <n v="16322696.579036348"/>
    <n v="0"/>
    <n v="5356972.950126796"/>
    <s v="Vestron Pictures"/>
    <n v="102"/>
  </r>
  <r>
    <s v="Not of This Earth"/>
    <s v="R"/>
    <s v="Comedy"/>
    <x v="8"/>
    <n v="118.3"/>
    <s v="May 20, 1988 (United States)"/>
    <x v="38"/>
    <n v="2200"/>
    <s v="Jim Wynorski"/>
    <s v="R.J. Robertson"/>
    <s v="Traci Lords"/>
    <s v="United States"/>
    <n v="210000"/>
    <n v="0"/>
    <n v="0"/>
    <n v="0"/>
    <n v="0"/>
    <s v="Miracle Pictures"/>
    <n v="81"/>
  </r>
  <r>
    <s v="A New Life"/>
    <s v="PG-13"/>
    <s v="Comedy"/>
    <x v="8"/>
    <n v="118.3"/>
    <s v="March 25, 1988 (United States)"/>
    <x v="1"/>
    <n v="497"/>
    <s v="Alan Alda"/>
    <s v="Alan Alda"/>
    <s v="Alan Alda"/>
    <s v="United States"/>
    <n v="0"/>
    <n v="7721852"/>
    <n v="19888827.594251901"/>
    <n v="0"/>
    <n v="6527347.4218089599"/>
    <s v="Paramount Pictures"/>
    <n v="104"/>
  </r>
  <r>
    <n v="1969"/>
    <s v="R"/>
    <s v="Drama"/>
    <x v="8"/>
    <n v="118.3"/>
    <s v="November 18, 1988 (United States)"/>
    <x v="1"/>
    <n v="3600"/>
    <s v="Ernest Thompson"/>
    <s v="Ernest Thompson"/>
    <s v="Robert Downey Jr."/>
    <s v="United States"/>
    <n v="7000000"/>
    <n v="5979011"/>
    <n v="15399870.25950972"/>
    <n v="85.414442857142859"/>
    <n v="5054109.0448013525"/>
    <s v="Atlantic Entertainment Group"/>
    <n v="95"/>
  </r>
  <r>
    <s v="Arthur 2: on the Rocks"/>
    <s v="PG"/>
    <s v="Comedy"/>
    <x v="8"/>
    <n v="118.3"/>
    <s v="July 8, 1988 (United States)"/>
    <x v="26"/>
    <n v="6100"/>
    <s v="Bud Yorkin"/>
    <s v="Steve Gordon"/>
    <s v="Dudley Moore"/>
    <s v="United States"/>
    <n v="0"/>
    <n v="14681192"/>
    <n v="37813687.256128483"/>
    <n v="0"/>
    <n v="12410136.939983094"/>
    <s v="Warner Bros."/>
    <n v="113"/>
  </r>
  <r>
    <s v="Messenger of Death"/>
    <s v="R"/>
    <s v="Action"/>
    <x v="8"/>
    <n v="118.3"/>
    <s v="September 17, 1988 (United States)"/>
    <x v="30"/>
    <n v="2600"/>
    <s v="J. Lee Thompson"/>
    <s v="Rex Burns"/>
    <s v="Charles Bronson"/>
    <s v="United States"/>
    <n v="0"/>
    <n v="3074681"/>
    <n v="7919317.841927303"/>
    <n v="0"/>
    <n v="2599054.0997464075"/>
    <s v="The Cannon Group"/>
    <n v="91"/>
  </r>
  <r>
    <s v="Memories of Me"/>
    <s v="PG-13"/>
    <s v="Comedy"/>
    <x v="8"/>
    <n v="118.3"/>
    <s v="October 7, 1988 (United States)"/>
    <x v="46"/>
    <n v="994"/>
    <s v="Henry Winkler"/>
    <s v="Eric Roth"/>
    <s v="Billy Crystal"/>
    <s v="United States"/>
    <n v="12000000"/>
    <n v="3965604"/>
    <n v="10214028.223161453"/>
    <n v="33.046700000000001"/>
    <n v="3352158.9180050716"/>
    <s v="Metro-Goldwyn-Mayer (MGM)"/>
    <n v="105"/>
  </r>
  <r>
    <s v="Chocolat"/>
    <s v="PG-13"/>
    <s v="Drama"/>
    <x v="8"/>
    <n v="118.3"/>
    <s v="May 1989 (United States)"/>
    <x v="4"/>
    <n v="3100"/>
    <s v="Claire Denis"/>
    <s v="Claire Denis"/>
    <s v="Isaach De BankolÃ©"/>
    <s v="France"/>
    <n v="0"/>
    <n v="2319801"/>
    <n v="5975007.3093829239"/>
    <n v="0"/>
    <n v="1960947.5908706677"/>
    <s v="Caroline Productions"/>
    <n v="105"/>
  </r>
  <r>
    <s v="The Couch Trip"/>
    <s v="R"/>
    <s v="Comedy"/>
    <x v="8"/>
    <n v="118.3"/>
    <s v="January 15, 1988 (United States)"/>
    <x v="1"/>
    <n v="4800"/>
    <s v="Michael Ritchie"/>
    <s v="Ken Kolb"/>
    <s v="Dan Aykroyd"/>
    <s v="United States"/>
    <n v="19000000"/>
    <n v="11005304"/>
    <n v="28345867.53000845"/>
    <n v="57.922652631578956"/>
    <n v="9302877.4302620459"/>
    <s v="Orion Pictures"/>
    <n v="97"/>
  </r>
  <r>
    <s v="Without a Clue"/>
    <s v="PG"/>
    <s v="Comedy"/>
    <x v="8"/>
    <n v="118.3"/>
    <s v="October 21, 1988 (United States)"/>
    <x v="9"/>
    <n v="9800"/>
    <s v="Thom Eberhardt"/>
    <s v="Gary Murphy"/>
    <s v="Michael Caine"/>
    <s v="United Kingdom"/>
    <n v="0"/>
    <n v="8539181"/>
    <n v="21993985.213017751"/>
    <n v="0"/>
    <n v="7218242.6035502953"/>
    <s v="Incorporated Television Company (ITC)"/>
    <n v="107"/>
  </r>
  <r>
    <s v="Bad Dreams"/>
    <s v="R"/>
    <s v="Horror"/>
    <x v="8"/>
    <n v="118.3"/>
    <s v="April 8, 1988 (United States)"/>
    <x v="41"/>
    <n v="3600"/>
    <s v="Andrew Fleming"/>
    <s v="Andrew Fleming"/>
    <s v="Jennifer Rubin"/>
    <s v="United States"/>
    <n v="4000000"/>
    <n v="9797098"/>
    <n v="25233945.567202028"/>
    <n v="244.92744999999999"/>
    <n v="8281570.5832628906"/>
    <s v="No Frills Film Production"/>
    <n v="80"/>
  </r>
  <r>
    <s v="Another Woman"/>
    <s v="PG"/>
    <s v="Drama"/>
    <x v="8"/>
    <n v="118.3"/>
    <s v="November 18, 1988 (United States)"/>
    <x v="4"/>
    <n v="13000"/>
    <s v="Woody Allen"/>
    <s v="Woody Allen"/>
    <s v="Gena Rowlands"/>
    <s v="United States"/>
    <n v="10000000"/>
    <n v="1562749"/>
    <n v="4025102.4539306844"/>
    <n v="15.62749"/>
    <n v="1321005.0718512256"/>
    <s v="Jack Rollins &amp; Charles H. Joffe Productions"/>
    <n v="81"/>
  </r>
  <r>
    <s v="Paperhouse"/>
    <s v="PG-13"/>
    <s v="Drama"/>
    <x v="8"/>
    <n v="118.3"/>
    <s v="February 17, 1989 (United States)"/>
    <x v="17"/>
    <n v="5500"/>
    <s v="Bernard Rose"/>
    <s v="Catherine Storr"/>
    <s v="Charlotte Burke"/>
    <s v="United Kingdom"/>
    <n v="0"/>
    <n v="241278"/>
    <n v="621448.91462383769"/>
    <n v="0"/>
    <n v="203954.35333896871"/>
    <s v="Working Title Films"/>
    <n v="92"/>
  </r>
  <r>
    <s v="Sunset"/>
    <s v="R"/>
    <s v="Crime"/>
    <x v="8"/>
    <n v="118.3"/>
    <s v="April 29, 1988 (United States)"/>
    <x v="46"/>
    <n v="3900"/>
    <s v="Blake Edwards"/>
    <s v="Rod Amateau"/>
    <s v="Bruce Willis"/>
    <s v="United States"/>
    <n v="16000000"/>
    <n v="4594452"/>
    <n v="11833723.790363481"/>
    <n v="28.715325000000004"/>
    <n v="3883729.5012679626"/>
    <s v="Cecchi Gori Group Tiger Cinematografica"/>
    <n v="102"/>
  </r>
  <r>
    <s v="Cop"/>
    <s v="R"/>
    <s v="Crime"/>
    <x v="8"/>
    <n v="118.3"/>
    <s v="March 11, 1988 (United States)"/>
    <x v="5"/>
    <n v="4800"/>
    <s v="James B. Harris"/>
    <s v="James Ellroy"/>
    <s v="James Woods"/>
    <s v="United States"/>
    <n v="3000000"/>
    <n v="1984315"/>
    <n v="5110911.0777683854"/>
    <n v="66.143833333333333"/>
    <n v="1677358.4108199491"/>
    <s v="Atlantic Entertainment Group"/>
    <n v="110"/>
  </r>
  <r>
    <s v="Pulse"/>
    <s v="PG-13"/>
    <s v="Horror"/>
    <x v="8"/>
    <n v="118.3"/>
    <s v="March 4, 1988 (United States)"/>
    <x v="20"/>
    <n v="2300"/>
    <s v="Paul Golding"/>
    <s v="Paul Golding"/>
    <s v="Cliff De Young"/>
    <s v="United States"/>
    <n v="6000000"/>
    <n v="40397"/>
    <n v="104048.73964497041"/>
    <n v="0.67328333333333334"/>
    <n v="34147.928994082838"/>
    <s v="Aspen Film Society"/>
    <n v="91"/>
  </r>
  <r>
    <s v="Stormy Monday"/>
    <s v="R"/>
    <s v="Crime"/>
    <x v="8"/>
    <n v="118.3"/>
    <s v="May 1988 (United States)"/>
    <x v="19"/>
    <n v="3800"/>
    <s v="Mike Figgis"/>
    <s v="Mike Figgis"/>
    <s v="Melanie Griffith"/>
    <s v="United Kingdom"/>
    <n v="4000000"/>
    <n v="1791328"/>
    <n v="4613843.1242603548"/>
    <n v="44.783200000000001"/>
    <n v="1514224.8520710059"/>
    <s v="Atlantic Entertainment Group"/>
    <n v="93"/>
  </r>
  <r>
    <s v="Heart of Midnight"/>
    <s v="R"/>
    <s v="Drama"/>
    <x v="8"/>
    <n v="118.3"/>
    <s v="March 3, 1989 (United States)"/>
    <x v="20"/>
    <n v="1200"/>
    <s v="Matthew Chapman"/>
    <s v="Matthew Chapman"/>
    <s v="Jennifer Jason Leigh"/>
    <s v="United States"/>
    <n v="0"/>
    <n v="0"/>
    <n v="0"/>
    <n v="0"/>
    <n v="0"/>
    <s v="Virgin Vision"/>
    <n v="93"/>
  </r>
  <r>
    <s v="Switching Channels"/>
    <s v="PG"/>
    <s v="Comedy"/>
    <x v="8"/>
    <n v="118.3"/>
    <s v="March 4, 1988 (United States)"/>
    <x v="23"/>
    <n v="3500"/>
    <s v="Ted Kotcheff"/>
    <s v="Ben Hecht"/>
    <s v="Kathleen Turner"/>
    <s v="United States"/>
    <n v="18000000"/>
    <n v="9129999"/>
    <n v="23515728.616229922"/>
    <n v="50.722216666666661"/>
    <n v="7717666.1031276416"/>
    <s v="TriStar Pictures"/>
    <n v="105"/>
  </r>
  <r>
    <s v="Miles from Home"/>
    <s v="R"/>
    <s v="Action"/>
    <x v="8"/>
    <n v="118.3"/>
    <s v="September 16, 1988 (United States)"/>
    <x v="46"/>
    <n v="1300"/>
    <s v="Gary Sinise"/>
    <s v="Chris Gerolmo"/>
    <s v="Richard Gere"/>
    <s v="United States"/>
    <n v="0"/>
    <n v="188964"/>
    <n v="486706.0929839391"/>
    <n v="0"/>
    <n v="159732.88250211327"/>
    <s v="Cinecom Pictures"/>
    <n v="108"/>
  </r>
  <r>
    <s v="Clean and Sober"/>
    <s v="R"/>
    <s v="Drama"/>
    <x v="8"/>
    <n v="118.3"/>
    <s v="August 10, 1988 (United States)"/>
    <x v="17"/>
    <n v="5700"/>
    <s v="Glenn Gordon Caron"/>
    <s v="Tod Carroll"/>
    <s v="Michael Keaton"/>
    <s v="United States"/>
    <n v="0"/>
    <n v="8674093"/>
    <n v="22341471.995773457"/>
    <n v="0"/>
    <n v="7332284.868977176"/>
    <s v="Imagine Films Entertainment"/>
    <n v="124"/>
  </r>
  <r>
    <s v="Crossing Delancey"/>
    <s v="PG"/>
    <s v="Comedy"/>
    <x v="8"/>
    <n v="118.3"/>
    <s v="September 16, 1988 (United States)"/>
    <x v="15"/>
    <n v="3900"/>
    <s v="Joan Micklin Silver"/>
    <s v="Susan Sandler"/>
    <s v="Amy Irving"/>
    <s v="United States"/>
    <n v="4000000"/>
    <n v="16262415"/>
    <n v="41886372.362637356"/>
    <n v="406.56037500000002"/>
    <n v="13746758.24175824"/>
    <s v="Warner Bros."/>
    <n v="97"/>
  </r>
  <r>
    <s v="Things Change"/>
    <s v="PG"/>
    <s v="Comedy"/>
    <x v="8"/>
    <n v="118.3"/>
    <s v="October 21, 1988 (United States)"/>
    <x v="9"/>
    <n v="3400"/>
    <s v="David Mamet"/>
    <s v="David Mamet"/>
    <s v="Don Ameche"/>
    <s v="United States"/>
    <n v="0"/>
    <n v="3527886"/>
    <n v="9086617.6179205403"/>
    <n v="0"/>
    <n v="2982152.1555367708"/>
    <s v="Columbia Pictures"/>
    <n v="100"/>
  </r>
  <r>
    <s v="Kansas"/>
    <s v="R"/>
    <s v="Crime"/>
    <x v="8"/>
    <n v="118.3"/>
    <s v="September 23, 1988 (United States)"/>
    <x v="30"/>
    <n v="997"/>
    <s v="David Stevens"/>
    <s v="Spencer Eastman"/>
    <s v="Matt Dillon"/>
    <s v="United States"/>
    <n v="0"/>
    <n v="2432536"/>
    <n v="6265373.7886728654"/>
    <n v="0"/>
    <n v="2056243.4488588334"/>
    <s v="Trans World Entertainment (TWE)"/>
    <n v="108"/>
  </r>
  <r>
    <s v="Hot to Trot"/>
    <s v="PG"/>
    <s v="Comedy"/>
    <x v="8"/>
    <n v="118.3"/>
    <s v="August 26, 1988 (United States)"/>
    <x v="44"/>
    <n v="3100"/>
    <s v="Michael Dinner"/>
    <s v="Stephen Neigher"/>
    <s v="Bobcat Goldthwait"/>
    <s v="United States"/>
    <n v="0"/>
    <n v="6436211"/>
    <n v="16577459.777683854"/>
    <n v="0"/>
    <n v="5440584.108199493"/>
    <s v="Warner Bros."/>
    <n v="83"/>
  </r>
  <r>
    <s v="Shakedown"/>
    <s v="R"/>
    <s v="Action"/>
    <x v="8"/>
    <n v="118.3"/>
    <s v="May 6, 1988 (United States)"/>
    <x v="22"/>
    <n v="3000"/>
    <s v="James Glickenhaus"/>
    <s v="James Glickenhaus"/>
    <s v="Peter Weller"/>
    <s v="United States"/>
    <n v="6000000"/>
    <n v="10068039"/>
    <n v="25931796.139475908"/>
    <n v="167.80064999999999"/>
    <n v="8510599.3237531688"/>
    <s v="Shapiro-Glickenhaus Entertainment"/>
    <n v="97"/>
  </r>
  <r>
    <s v="976-EVIL"/>
    <s v="R"/>
    <s v="Comedy"/>
    <x v="8"/>
    <n v="118.3"/>
    <s v="March 24, 1989 (United States)"/>
    <x v="27"/>
    <n v="4900"/>
    <s v="Robert Englund"/>
    <s v="Rhet Topham"/>
    <s v="Stephen Geoffreys"/>
    <s v="United States"/>
    <n v="0"/>
    <n v="2955917"/>
    <n v="7613422.737954353"/>
    <n v="0"/>
    <n v="2498661.8765849536"/>
    <s v="Cinetel Films"/>
    <n v="92"/>
  </r>
  <r>
    <s v="Pascali's Island"/>
    <s v="PG-13"/>
    <s v="Drama"/>
    <x v="8"/>
    <n v="118.3"/>
    <s v="August 1988 (United States)"/>
    <x v="8"/>
    <n v="1200"/>
    <s v="James Dearden"/>
    <s v="James Dearden"/>
    <s v="Ben Kingsley"/>
    <s v="United Kingdom"/>
    <n v="0"/>
    <n v="1451857"/>
    <n v="3739482.9070160608"/>
    <n v="0"/>
    <n v="1227267.1174978868"/>
    <s v="Avenue Pictures"/>
    <n v="104"/>
  </r>
  <r>
    <s v="Everybody's All-American"/>
    <s v="R"/>
    <s v="Drama"/>
    <x v="8"/>
    <n v="118.3"/>
    <s v="November 4, 1988 (United States)"/>
    <x v="19"/>
    <n v="3000"/>
    <s v="Taylor Hackford"/>
    <s v="Frank Deford"/>
    <s v="Jessica Lange"/>
    <s v="United States"/>
    <n v="22000000"/>
    <n v="12638294"/>
    <n v="32551886.574809805"/>
    <n v="57.446790909090907"/>
    <n v="10683257.819103973"/>
    <s v="New Visions"/>
    <n v="127"/>
  </r>
  <r>
    <s v="Heartbreak Hotel"/>
    <s v="PG-13"/>
    <s v="Comedy"/>
    <x v="8"/>
    <n v="118.3"/>
    <s v="September 30, 1988 (United States)"/>
    <x v="46"/>
    <n v="1200"/>
    <s v="Chris Columbus"/>
    <s v="Chris Columbus"/>
    <s v="David Keith"/>
    <s v="United States"/>
    <n v="13000000"/>
    <n v="5509417"/>
    <n v="14190358.071851224"/>
    <n v="42.380130769230767"/>
    <n v="4657157.2273879964"/>
    <s v="Silver Screen Partners III"/>
    <n v="97"/>
  </r>
  <r>
    <s v="The Chocolate War"/>
    <s v="R"/>
    <s v="Drama"/>
    <x v="8"/>
    <n v="118.3"/>
    <s v="November 18, 1988 (United States)"/>
    <x v="17"/>
    <n v="2100"/>
    <s v="Keith Gordon"/>
    <s v="Robert Cormier"/>
    <s v="John Glover"/>
    <s v="United States"/>
    <n v="0"/>
    <n v="303624"/>
    <n v="782030.70836855448"/>
    <n v="0"/>
    <n v="256655.95942519017"/>
    <s v="Management Company Entertainment Group (MCEG)"/>
    <n v="100"/>
  </r>
  <r>
    <s v="It Takes Two"/>
    <s v="PG-13"/>
    <s v="Comedy"/>
    <x v="8"/>
    <n v="118.3"/>
    <s v="July 13, 1988 (United States)"/>
    <x v="20"/>
    <n v="688"/>
    <s v="David Beaird"/>
    <s v="Richard Christian Matheson"/>
    <s v="George Newbern"/>
    <s v="United States"/>
    <n v="0"/>
    <n v="344375"/>
    <n v="886991.22992392222"/>
    <n v="0"/>
    <n v="291103.12764158915"/>
    <s v="United Artists"/>
    <n v="81"/>
  </r>
  <r>
    <s v="Iron Eagle II"/>
    <s v="PG"/>
    <s v="Action"/>
    <x v="8"/>
    <n v="118.3"/>
    <s v="November 11, 1988 (United States)"/>
    <x v="51"/>
    <n v="4700"/>
    <s v="Sidney J. Furie"/>
    <s v="Kevin Alyn Elders"/>
    <s v="Louis Gossett Jr."/>
    <s v="Canada"/>
    <n v="0"/>
    <n v="10497324"/>
    <n v="27037486.245139472"/>
    <n v="0"/>
    <n v="8873477.5993237533"/>
    <s v="Carolco Pictures"/>
    <n v="105"/>
  </r>
  <r>
    <s v="Party Line"/>
    <s v="R"/>
    <s v="Thriller"/>
    <x v="8"/>
    <n v="118.3"/>
    <s v="October 1988 (United States)"/>
    <x v="38"/>
    <n v="309"/>
    <s v="William Webb"/>
    <s v="Richard Brandes"/>
    <s v="Richard Hatch"/>
    <s v="United States"/>
    <n v="0"/>
    <n v="0"/>
    <n v="0"/>
    <n v="0"/>
    <n v="0"/>
    <s v="Westwind"/>
    <n v="91"/>
  </r>
  <r>
    <s v="The Kiss"/>
    <s v="R"/>
    <s v="Drama"/>
    <x v="8"/>
    <n v="118.3"/>
    <s v="October 14, 1988 (United States)"/>
    <x v="20"/>
    <n v="1500"/>
    <s v="Pen Densham"/>
    <s v="Tom Ropelewski"/>
    <s v="Joanna Pacula"/>
    <s v="Canada"/>
    <n v="6000000"/>
    <n v="1869148"/>
    <n v="4814280.6052409122"/>
    <n v="31.152466666666669"/>
    <n v="1580006.7624683008"/>
    <s v="TriStar Pictures"/>
    <n v="101"/>
  </r>
  <r>
    <s v="Spellbinder"/>
    <s v="R"/>
    <s v="Drama"/>
    <x v="8"/>
    <n v="118.3"/>
    <s v="September 23, 1988 (United States)"/>
    <x v="1"/>
    <n v="2200"/>
    <s v="Janet Greek"/>
    <s v="Tracy TormÃ©"/>
    <s v="Tim Daly"/>
    <s v="United States"/>
    <n v="6000000"/>
    <n v="657446"/>
    <n v="1693354.1521555367"/>
    <n v="10.957433333333332"/>
    <n v="555744.71682163991"/>
    <s v="Metro-Goldwyn-Mayer (MGM)"/>
    <n v="99"/>
  </r>
  <r>
    <s v="Patty Hearst"/>
    <s v="R"/>
    <s v="Biography"/>
    <x v="8"/>
    <n v="118.3"/>
    <s v="September 23, 1988 (United States)"/>
    <x v="21"/>
    <n v="1700"/>
    <s v="Paul Schrader"/>
    <s v="Patricia Hearst"/>
    <s v="Natasha Richardson"/>
    <s v="United Kingdom"/>
    <n v="0"/>
    <n v="1223326"/>
    <n v="3150865.8681318681"/>
    <n v="0"/>
    <n v="1034087.9120879121"/>
    <s v="Atlantic Entertainment Group"/>
    <n v="108"/>
  </r>
  <r>
    <s v="A Handful of Dust"/>
    <s v="PG"/>
    <s v="Drama"/>
    <x v="8"/>
    <n v="118.3"/>
    <s v="June 24, 1988 (United States)"/>
    <x v="14"/>
    <n v="1900"/>
    <s v="Charles Sturridge"/>
    <s v="Evelyn Waugh"/>
    <s v="James Wilby"/>
    <s v="United Kingdom"/>
    <n v="0"/>
    <n v="1560700"/>
    <n v="4019824.9366018595"/>
    <n v="0"/>
    <n v="1319273.0346576499"/>
    <s v="Handful of Dust"/>
    <n v="118"/>
  </r>
  <r>
    <s v="Criminal Law"/>
    <s v="R"/>
    <s v="Crime"/>
    <x v="8"/>
    <n v="118.3"/>
    <s v="April 28, 1989 (United States)"/>
    <x v="46"/>
    <n v="3800"/>
    <s v="Martin Campbell"/>
    <s v="Mark Kasdan"/>
    <s v="Gary Oldman"/>
    <s v="United States"/>
    <n v="0"/>
    <n v="9974446"/>
    <n v="25690732.850380387"/>
    <n v="0"/>
    <n v="8431484.361792054"/>
    <s v="Hemdale"/>
    <n v="117"/>
  </r>
  <r>
    <s v="A Summer Story"/>
    <s v="PG-13"/>
    <s v="Drama"/>
    <x v="8"/>
    <n v="118.3"/>
    <s v="July 23, 1988 (South Korea)"/>
    <x v="4"/>
    <n v="998"/>
    <s v="Piers Haggard"/>
    <s v="John Galsworthy"/>
    <s v="Imogen Stubbs"/>
    <s v="United Kingdom"/>
    <n v="0"/>
    <n v="0"/>
    <n v="0"/>
    <n v="0"/>
    <n v="0"/>
    <s v="Incorporated Television Company (ITC)"/>
    <n v="95"/>
  </r>
  <r>
    <s v="Platoon Leader"/>
    <s v="R"/>
    <s v="Drama"/>
    <x v="8"/>
    <n v="118.3"/>
    <s v="October 1988 (United States)"/>
    <x v="20"/>
    <n v="1600"/>
    <s v="Aaron Norris"/>
    <s v="Andrew Deutsch"/>
    <s v="Tony Pierce"/>
    <s v="United States"/>
    <n v="0"/>
    <n v="1348771"/>
    <n v="3473968.9239222314"/>
    <n v="0"/>
    <n v="1140127.6415891801"/>
    <s v="Cannon International"/>
    <n v="97"/>
  </r>
  <r>
    <s v="The Girl in a Swing"/>
    <s v="R"/>
    <s v="Drama"/>
    <x v="8"/>
    <n v="118.3"/>
    <s v="September 29, 1989 (United States)"/>
    <x v="20"/>
    <n v="613"/>
    <s v="Gordon Hessler"/>
    <s v="Richard Adams"/>
    <s v="Meg Tilly"/>
    <s v="United Kingdom"/>
    <n v="0"/>
    <n v="747013"/>
    <n v="1924047.8537616229"/>
    <n v="0"/>
    <n v="631456.46661031269"/>
    <s v="Panorama"/>
    <n v="119"/>
  </r>
  <r>
    <s v="Permanent Record"/>
    <s v="PG-13"/>
    <s v="Drama"/>
    <x v="8"/>
    <n v="118.3"/>
    <s v="April 22, 1988 (United States)"/>
    <x v="5"/>
    <n v="1900"/>
    <s v="Marisa Silver"/>
    <s v="Jarre Fees"/>
    <s v="Alan Boyce"/>
    <s v="United States"/>
    <n v="8000000"/>
    <n v="1893139"/>
    <n v="4876073.1470836848"/>
    <n v="23.664237499999999"/>
    <n v="1600286.5595942519"/>
    <s v="Paramount Pictures"/>
    <n v="91"/>
  </r>
  <r>
    <s v="Hero and the Terror"/>
    <s v="R"/>
    <s v="Action"/>
    <x v="8"/>
    <n v="118.3"/>
    <s v="August 26, 1988 (United States)"/>
    <x v="11"/>
    <n v="3500"/>
    <s v="William Tannen"/>
    <s v="Michael Blodgett"/>
    <s v="Chuck Norris"/>
    <s v="United States"/>
    <n v="0"/>
    <n v="5301200"/>
    <n v="13654062.890955197"/>
    <n v="0"/>
    <n v="4481149.619611158"/>
    <s v="Golan-Globus Productions"/>
    <n v="96"/>
  </r>
  <r>
    <s v="Illegally Yours"/>
    <s v="PG"/>
    <s v="Comedy"/>
    <x v="8"/>
    <n v="118.3"/>
    <s v="May 13, 1988 (United States)"/>
    <x v="29"/>
    <n v="949"/>
    <s v="Peter Bogdanovich"/>
    <s v="Michael Kaplan"/>
    <s v="Rob Lowe"/>
    <s v="United States"/>
    <n v="13000000"/>
    <n v="259019"/>
    <n v="667143.61200338113"/>
    <n v="1.9924538461538461"/>
    <n v="218950.97210481824"/>
    <s v="Crescent Moon"/>
    <n v="102"/>
  </r>
  <r>
    <s v="Track 29"/>
    <s v="R"/>
    <s v="Drama"/>
    <x v="8"/>
    <n v="118.3"/>
    <s v="July 12, 1988 (United States)"/>
    <x v="23"/>
    <n v="2000"/>
    <s v="Nicolas Roeg"/>
    <s v="Dennis Potter"/>
    <s v="Theresa Russell"/>
    <s v="United Kingdom"/>
    <n v="5000000"/>
    <n v="429028"/>
    <n v="1105028.1622992391"/>
    <n v="8.5805600000000002"/>
    <n v="362661.03127641586"/>
    <s v="HandMade Films"/>
    <n v="90"/>
  </r>
  <r>
    <s v="Distant Voices, Still Lives"/>
    <s v="PG-13"/>
    <s v="Drama"/>
    <x v="8"/>
    <n v="118.3"/>
    <s v="November 16, 1988 (France)"/>
    <x v="34"/>
    <n v="3900"/>
    <s v="Terence Davies"/>
    <s v="Terence Davies"/>
    <s v="Pete Postlethwaite"/>
    <s v="United Kingdom"/>
    <n v="0"/>
    <n v="771745"/>
    <n v="1987748.9560439559"/>
    <n v="0"/>
    <n v="652362.63736263732"/>
    <s v="British Film Institute (BFI)"/>
    <n v="84"/>
  </r>
  <r>
    <s v="Ernest Saves Christmas"/>
    <s v="PG"/>
    <s v="Comedy"/>
    <x v="8"/>
    <n v="118.3"/>
    <s v="November 11, 1988 (United States)"/>
    <x v="41"/>
    <n v="10000"/>
    <s v="John R. Cherry III"/>
    <s v="Ed Turner"/>
    <s v="Jim Varney"/>
    <s v="United States"/>
    <n v="6000000"/>
    <n v="28202109"/>
    <n v="72638906.274725273"/>
    <n v="470.03514999999999"/>
    <n v="23839483.516483516"/>
    <s v="Touchstone Pictures"/>
    <n v="95"/>
  </r>
  <r>
    <s v="Feds"/>
    <s v="PG-13"/>
    <s v="Comedy"/>
    <x v="8"/>
    <n v="118.3"/>
    <s v="October 28, 1988 (United States)"/>
    <x v="20"/>
    <n v="3000"/>
    <s v="Daniel Goldberg"/>
    <s v="Len Blum"/>
    <s v="Rebecca De Mornay"/>
    <s v="United States"/>
    <n v="0"/>
    <n v="3838793"/>
    <n v="9887406.8224852066"/>
    <n v="0"/>
    <n v="3244964.4970414201"/>
    <s v="Warner Bros."/>
    <n v="82"/>
  </r>
  <r>
    <s v="Moon Over Parador"/>
    <s v="PG-13"/>
    <s v="Comedy"/>
    <x v="8"/>
    <n v="118.3"/>
    <s v="September 9, 1988 (United States)"/>
    <x v="22"/>
    <n v="5500"/>
    <s v="Paul Mazursky"/>
    <s v="Charles G. Booth"/>
    <s v="Richard Dreyfuss"/>
    <s v="United States"/>
    <n v="20000000"/>
    <n v="11444204"/>
    <n v="29476322.559594251"/>
    <n v="57.221020000000003"/>
    <n v="9673883.3474218082"/>
    <s v="Universal Pictures"/>
    <n v="103"/>
  </r>
  <r>
    <s v="Salome's Last Dance"/>
    <s v="R"/>
    <s v="Biography"/>
    <x v="8"/>
    <n v="118.3"/>
    <s v="June 1988 (United States)"/>
    <x v="16"/>
    <n v="1500"/>
    <s v="Ken Russell"/>
    <s v="Oscar Wilde"/>
    <s v="Glenda Jackson"/>
    <s v="United Kingdom"/>
    <n v="0"/>
    <n v="0"/>
    <n v="0"/>
    <n v="0"/>
    <n v="0"/>
    <s v="Jolly Russell Productions"/>
    <n v="89"/>
  </r>
  <r>
    <s v="Off Limits"/>
    <s v="R"/>
    <s v="Action"/>
    <x v="8"/>
    <n v="118.3"/>
    <s v="March 11, 1988 (United States)"/>
    <x v="19"/>
    <n v="2700"/>
    <s v="Christopher Crowe"/>
    <s v="Christopher Crowe"/>
    <s v="Willem Dafoe"/>
    <s v="United States"/>
    <n v="12000000"/>
    <n v="7242035"/>
    <n v="18652984.48436179"/>
    <n v="60.350291666666664"/>
    <n v="6121754.0152155533"/>
    <s v="Twentieth Century Fox"/>
    <n v="102"/>
  </r>
  <r>
    <s v="Tapeheads"/>
    <s v="R"/>
    <s v="Comedy"/>
    <x v="8"/>
    <n v="118.3"/>
    <s v="October 21, 1988 (United States)"/>
    <x v="46"/>
    <n v="3900"/>
    <s v="Bill Fishman"/>
    <s v="Bill Fishman"/>
    <s v="John Cusack"/>
    <s v="United States"/>
    <n v="3000000"/>
    <n v="343786"/>
    <n v="885474.16906170745"/>
    <n v="11.459533333333333"/>
    <n v="290605.24091293319"/>
    <s v="Front Films"/>
    <n v="93"/>
  </r>
  <r>
    <s v="Apartment Zero"/>
    <s v="R"/>
    <s v="Drama"/>
    <x v="8"/>
    <n v="118.3"/>
    <s v="September 15, 1989 (United Kingdom)"/>
    <x v="9"/>
    <n v="3700"/>
    <s v="Martin Donovan"/>
    <s v="Martin Donovan"/>
    <s v="Hart Bochner"/>
    <s v="United Kingdom"/>
    <n v="4000000"/>
    <n v="1267578"/>
    <n v="3264843.7582417582"/>
    <n v="31.689450000000001"/>
    <n v="1071494.5054945054"/>
    <s v="Producers Representative Organization"/>
    <n v="124"/>
  </r>
  <r>
    <s v="The Good Mother"/>
    <s v="R"/>
    <s v="Drama"/>
    <x v="8"/>
    <n v="118.3"/>
    <s v="November 4, 1988 (United States)"/>
    <x v="46"/>
    <n v="1500"/>
    <s v="Leonard Nimoy"/>
    <s v="Michael Bortman"/>
    <s v="Diane Keaton"/>
    <s v="United States"/>
    <n v="14000000"/>
    <n v="4764606"/>
    <n v="12271981.810650887"/>
    <n v="34.032899999999998"/>
    <n v="4027562.1301775146"/>
    <s v="Touchstone Pictures"/>
    <n v="103"/>
  </r>
  <r>
    <s v="Indiana Jones and the Last Crusade"/>
    <s v="PG-13"/>
    <s v="Action"/>
    <x v="9"/>
    <n v="124"/>
    <s v="May 24, 1989 (United States)"/>
    <x v="7"/>
    <n v="707000"/>
    <s v="Steven Spielberg"/>
    <s v="Jeffrey Boam"/>
    <s v="Harrison Ford"/>
    <s v="United States"/>
    <n v="48000000"/>
    <n v="474171806"/>
    <n v="1165162494.2596774"/>
    <n v="987.85792916666662"/>
    <n v="382396617.74193549"/>
    <s v="Paramount Pictures"/>
    <n v="127"/>
  </r>
  <r>
    <s v="Road House"/>
    <s v="R"/>
    <s v="Action"/>
    <x v="9"/>
    <n v="124"/>
    <s v="May 19, 1989 (United States)"/>
    <x v="14"/>
    <n v="66000"/>
    <s v="Rowdy Herrington"/>
    <s v="R. Lance Hill"/>
    <s v="Patrick Swayze"/>
    <s v="United States"/>
    <n v="17000000"/>
    <n v="30050028"/>
    <n v="73840673.641935483"/>
    <n v="176.76487058823528"/>
    <n v="24233893.548387095"/>
    <s v="Silver Pictures"/>
    <n v="114"/>
  </r>
  <r>
    <s v="Batman"/>
    <s v="PG-13"/>
    <s v="Action"/>
    <x v="9"/>
    <n v="124"/>
    <s v="June 23, 1989 (United States)"/>
    <x v="24"/>
    <n v="346000"/>
    <s v="Tim Burton"/>
    <s v="Bob Kane"/>
    <s v="Michael Keaton"/>
    <s v="United States"/>
    <n v="35000000"/>
    <n v="411508343"/>
    <n v="1011182194.4524193"/>
    <n v="1175.7381228571428"/>
    <n v="331861566.93548387"/>
    <s v="Warner Bros."/>
    <n v="126"/>
  </r>
  <r>
    <s v="Bill &amp; Ted's Excellent Adventure"/>
    <s v="PG"/>
    <s v="Adventure"/>
    <x v="9"/>
    <n v="124"/>
    <s v="February 17, 1989 (United States)"/>
    <x v="9"/>
    <n v="123000"/>
    <s v="Stephen Herek"/>
    <s v="Chris Matheson"/>
    <s v="Keanu Reeves"/>
    <s v="United States"/>
    <n v="10000000"/>
    <n v="40508994"/>
    <n v="99541052.19193548"/>
    <n v="405.08993999999996"/>
    <n v="32668543.548387095"/>
    <s v="De Laurentiis Entertainment Group (DEG)"/>
    <n v="90"/>
  </r>
  <r>
    <s v="Field of Dreams"/>
    <s v="PG"/>
    <s v="Drama"/>
    <x v="9"/>
    <n v="124"/>
    <s v="May 5, 1989 (United States)"/>
    <x v="24"/>
    <n v="111000"/>
    <s v="Phil Alden Robinson"/>
    <s v="W.P. Kinsella"/>
    <s v="Kevin Costner"/>
    <s v="United States"/>
    <n v="0"/>
    <n v="84431625"/>
    <n v="207470291.43145159"/>
    <n v="0"/>
    <n v="68090020.161290318"/>
    <s v="Gordon Company"/>
    <n v="107"/>
  </r>
  <r>
    <s v="Dead Poets Society"/>
    <s v="PG"/>
    <s v="Comedy"/>
    <x v="9"/>
    <n v="124"/>
    <s v="June 9, 1989 (United States)"/>
    <x v="31"/>
    <n v="442000"/>
    <s v="Peter Weir"/>
    <s v="Tom Schulman"/>
    <s v="Robin Williams"/>
    <s v="United States"/>
    <n v="16400000"/>
    <n v="235860116"/>
    <n v="579569172.13870966"/>
    <n v="1438.1714390243901"/>
    <n v="190209770.96774194"/>
    <s v="Touchstone Pictures"/>
    <n v="128"/>
  </r>
  <r>
    <s v="The Little Mermaid"/>
    <s v="G"/>
    <s v="Animation"/>
    <x v="9"/>
    <n v="124"/>
    <s v="November 17, 1989 (United States)"/>
    <x v="37"/>
    <n v="244000"/>
    <s v="Ron Clements"/>
    <s v="John Musker"/>
    <s v="Jodi Benson"/>
    <s v="United States"/>
    <n v="40000000"/>
    <n v="211343479"/>
    <n v="519325468.15564513"/>
    <n v="528.35869750000006"/>
    <n v="170438289.51612905"/>
    <s v="Walt Disney Pictures"/>
    <n v="83"/>
  </r>
  <r>
    <s v="The Abyss"/>
    <s v="PG-13"/>
    <s v="Adventure"/>
    <x v="9"/>
    <n v="124"/>
    <s v="August 9, 1989 (United States)"/>
    <x v="24"/>
    <n v="167000"/>
    <s v="James Cameron"/>
    <s v="James Cameron"/>
    <s v="Ed Harris"/>
    <s v="United States"/>
    <n v="70000000"/>
    <n v="90000098"/>
    <n v="221153466.61774191"/>
    <n v="128.57156857142857"/>
    <n v="72580724.193548381"/>
    <s v="Twentieth Century Fox"/>
    <n v="140"/>
  </r>
  <r>
    <s v="Back to the Future Part II"/>
    <s v="PG"/>
    <s v="Adventure"/>
    <x v="9"/>
    <n v="124"/>
    <s v="November 22, 1989 (United States)"/>
    <x v="40"/>
    <n v="494000"/>
    <s v="Robert Zemeckis"/>
    <s v="Robert Zemeckis"/>
    <s v="Michael J. Fox"/>
    <s v="United States"/>
    <n v="40000000"/>
    <n v="332500002"/>
    <n v="817038311.36612892"/>
    <n v="831.2500050000001"/>
    <n v="268145162.90322581"/>
    <s v="Universal Pictures"/>
    <n v="108"/>
  </r>
  <r>
    <s v="Do the Right Thing"/>
    <s v="R"/>
    <s v="Comedy"/>
    <x v="9"/>
    <n v="124"/>
    <s v="July 21, 1989 (United States)"/>
    <x v="45"/>
    <n v="94000"/>
    <s v="Spike Lee"/>
    <s v="Spike Lee"/>
    <s v="Danny Aiello"/>
    <s v="United States"/>
    <n v="6500000"/>
    <n v="37295445"/>
    <n v="91644532.995967731"/>
    <n v="573.77607692307697"/>
    <n v="30076971.774193548"/>
    <s v="40 Acres &amp; A Mule Filmworks"/>
    <n v="120"/>
  </r>
  <r>
    <s v="Honey, I Shrunk the Kids"/>
    <s v="PG"/>
    <s v="Adventure"/>
    <x v="9"/>
    <n v="124"/>
    <s v="June 23, 1989 (United States)"/>
    <x v="5"/>
    <n v="146000"/>
    <s v="Joe Johnston"/>
    <s v="Stuart Gordon"/>
    <s v="Rick Moranis"/>
    <s v="United States"/>
    <n v="18000000"/>
    <n v="222724172"/>
    <n v="547290767.80967736"/>
    <n v="1237.3565111111111"/>
    <n v="179616267.74193549"/>
    <s v="Walt Disney Pictures"/>
    <n v="93"/>
  </r>
  <r>
    <s v="Turner &amp; Hooch"/>
    <s v="PG"/>
    <s v="Comedy"/>
    <x v="9"/>
    <n v="124"/>
    <s v="July 28, 1989 (United States)"/>
    <x v="19"/>
    <n v="66000"/>
    <s v="Roger Spottiswoode"/>
    <s v="Dennis Shryack"/>
    <s v="Tom Hanks"/>
    <s v="United States"/>
    <n v="13000000"/>
    <n v="71079915"/>
    <n v="174661694.35887095"/>
    <n v="546.76857692307692"/>
    <n v="57322512.096774191"/>
    <s v="Touchstone Pictures"/>
    <n v="97"/>
  </r>
  <r>
    <s v="Weekend at Bernie's"/>
    <s v="PG-13"/>
    <s v="Adventure"/>
    <x v="9"/>
    <n v="124"/>
    <s v="July 5, 1989 (United States)"/>
    <x v="5"/>
    <n v="51000"/>
    <s v="Ted Kotcheff"/>
    <s v="Robert Klane"/>
    <s v="Andrew McCarthy"/>
    <s v="United States"/>
    <n v="0"/>
    <n v="30218387"/>
    <n v="74254375.152419344"/>
    <n v="0"/>
    <n v="24369666.935483873"/>
    <s v="Gladden Entertainment"/>
    <n v="97"/>
  </r>
  <r>
    <s v="The Karate Kid Part III"/>
    <s v="PG"/>
    <s v="Action"/>
    <x v="9"/>
    <n v="124"/>
    <s v="June 30, 1989 (United States)"/>
    <x v="11"/>
    <n v="56000"/>
    <s v="John G. Avildsen"/>
    <s v="Robert Mark Kamen"/>
    <s v="Ralph Macchio"/>
    <s v="United States"/>
    <n v="0"/>
    <n v="38956288"/>
    <n v="95725652.851612896"/>
    <n v="0"/>
    <n v="31416361.290322579"/>
    <s v="Columbia Pictures"/>
    <n v="112"/>
  </r>
  <r>
    <s v="Sex, Lies, and Videotape"/>
    <s v="R"/>
    <s v="Drama"/>
    <x v="9"/>
    <n v="124"/>
    <s v="September 22, 1989 (United States)"/>
    <x v="13"/>
    <n v="52000"/>
    <s v="Steven Soderbergh"/>
    <s v="Steven Soderbergh"/>
    <s v="James Spader"/>
    <s v="United States"/>
    <n v="1200000"/>
    <n v="24741667"/>
    <n v="60796660.765322573"/>
    <n v="2061.8055833333333"/>
    <n v="19952957.258064516"/>
    <s v="Outlaw Productions (I)"/>
    <n v="100"/>
  </r>
  <r>
    <s v="When Harry Met Sally..."/>
    <s v="R"/>
    <s v="Comedy"/>
    <x v="9"/>
    <n v="124"/>
    <s v="July 21, 1989 (United States)"/>
    <x v="37"/>
    <n v="201000"/>
    <s v="Rob Reiner"/>
    <s v="Nora Ephron"/>
    <s v="Billy Crystal"/>
    <s v="United States"/>
    <n v="16000000"/>
    <n v="93232006"/>
    <n v="229095098.61451611"/>
    <n v="582.70003750000001"/>
    <n v="75187101.612903222"/>
    <s v="Castle Rock Entertainment"/>
    <n v="95"/>
  </r>
  <r>
    <s v="Major League"/>
    <s v="R"/>
    <s v="Comedy"/>
    <x v="9"/>
    <n v="124"/>
    <s v="April 7, 1989 (United States)"/>
    <x v="13"/>
    <n v="64000"/>
    <s v="David S. Ward"/>
    <s v="David S. Ward"/>
    <s v="Tom Berenger"/>
    <s v="United States"/>
    <n v="11000000"/>
    <n v="49797148"/>
    <n v="122364443.51290321"/>
    <n v="452.7013454545455"/>
    <n v="40158990.322580643"/>
    <s v="Mirage Enterprises"/>
    <n v="107"/>
  </r>
  <r>
    <s v="Steel Magnolias"/>
    <s v="PG"/>
    <s v="Comedy"/>
    <x v="9"/>
    <n v="124"/>
    <s v="November 22, 1989 (United States)"/>
    <x v="4"/>
    <n v="50000"/>
    <s v="Herbert Ross"/>
    <s v="Robert Harling"/>
    <s v="Shirley MacLaine"/>
    <s v="United States"/>
    <n v="15000000"/>
    <n v="96759512"/>
    <n v="237763091.18064514"/>
    <n v="645.06341333333341"/>
    <n v="78031864.516129032"/>
    <s v="TriStar Pictures"/>
    <n v="117"/>
  </r>
  <r>
    <s v="Pet Sematary"/>
    <s v="R"/>
    <s v="Fantasy"/>
    <x v="9"/>
    <n v="124"/>
    <s v="April 21, 1989 (United States)"/>
    <x v="14"/>
    <n v="97000"/>
    <s v="Mary Lambert"/>
    <s v="Stephen King"/>
    <s v="Dale Midkiff"/>
    <s v="United States"/>
    <n v="11500000"/>
    <n v="57470138"/>
    <n v="141218960.06935483"/>
    <n v="499.74033043478261"/>
    <n v="46346885.483870968"/>
    <s v="Paramount Pictures"/>
    <n v="103"/>
  </r>
  <r>
    <s v="Uncle Buck"/>
    <s v="PG"/>
    <s v="Comedy"/>
    <x v="9"/>
    <n v="124"/>
    <s v="August 16, 1989 (United States)"/>
    <x v="9"/>
    <n v="88000"/>
    <s v="John Hughes"/>
    <s v="John Hughes"/>
    <s v="John Candy"/>
    <s v="United States"/>
    <n v="15000000"/>
    <n v="79258538"/>
    <n v="194758681.68225804"/>
    <n v="528.39025333333336"/>
    <n v="63918175.806451611"/>
    <s v="Universal Pictures"/>
    <n v="100"/>
  </r>
  <r>
    <s v="Ghostbusters II"/>
    <s v="PG"/>
    <s v="Action"/>
    <x v="9"/>
    <n v="124"/>
    <s v="June 16, 1989 (United States)"/>
    <x v="14"/>
    <n v="187000"/>
    <s v="Ivan Reitman"/>
    <s v="Dan Aykroyd"/>
    <s v="Bill Murray"/>
    <s v="United States"/>
    <n v="37000000"/>
    <n v="215394738"/>
    <n v="529280457.00483865"/>
    <n v="582.1479405405405"/>
    <n v="173705433.87096775"/>
    <s v="Columbia Pictures"/>
    <n v="108"/>
  </r>
  <r>
    <s v="Tango &amp; Cash"/>
    <s v="R"/>
    <s v="Action"/>
    <x v="9"/>
    <n v="124"/>
    <s v="December 22, 1989 (United States)"/>
    <x v="5"/>
    <n v="98000"/>
    <s v="Andrey Konchalovskiy"/>
    <s v="Randy Feldman"/>
    <s v="Sylvester Stallone"/>
    <s v="United States"/>
    <n v="55000000"/>
    <n v="63408614"/>
    <n v="155811328.11129031"/>
    <n v="115.28838909090908"/>
    <n v="51135979.032258064"/>
    <s v="Warner Bros."/>
    <n v="104"/>
  </r>
  <r>
    <s v="Born on the Fourth of July"/>
    <s v="R"/>
    <s v="Biography"/>
    <x v="9"/>
    <n v="124"/>
    <s v="January 5, 1990 (United States)"/>
    <x v="13"/>
    <n v="101000"/>
    <s v="Oliver Stone"/>
    <s v="Ron Kovic"/>
    <s v="Tom Cruise"/>
    <s v="United States"/>
    <n v="14000000"/>
    <n v="161001698"/>
    <n v="395622720.81129026"/>
    <n v="1150.0121285714285"/>
    <n v="129840079.03225806"/>
    <s v="Ixtlan"/>
    <n v="145"/>
  </r>
  <r>
    <s v="Glory"/>
    <s v="R"/>
    <s v="Biography"/>
    <x v="9"/>
    <n v="124"/>
    <s v="February 16, 1990 (United States)"/>
    <x v="40"/>
    <n v="126000"/>
    <s v="Edward Zwick"/>
    <s v="Kevin Jarre"/>
    <s v="Matthew Broderick"/>
    <s v="United States"/>
    <n v="18000000"/>
    <n v="26979166"/>
    <n v="66294773.227419347"/>
    <n v="149.88425555555557"/>
    <n v="21757391.935483873"/>
    <s v="TriStar Pictures"/>
    <n v="122"/>
  </r>
  <r>
    <s v="Parenthood"/>
    <s v="PG-13"/>
    <s v="Comedy"/>
    <x v="9"/>
    <n v="124"/>
    <s v="August 2, 1989 (United States)"/>
    <x v="9"/>
    <n v="46000"/>
    <s v="Ron Howard"/>
    <s v="Lowell Ganz"/>
    <s v="Steve Martin"/>
    <s v="United States"/>
    <n v="20000000"/>
    <n v="126297830"/>
    <n v="310346361.29838705"/>
    <n v="631.48915"/>
    <n v="101853088.70967741"/>
    <s v="Imagine Entertainment"/>
    <n v="124"/>
  </r>
  <r>
    <s v="Lethal Weapon 2"/>
    <s v="R"/>
    <s v="Action"/>
    <x v="9"/>
    <n v="124"/>
    <s v="July 7, 1989 (United States)"/>
    <x v="13"/>
    <n v="166000"/>
    <s v="Richard Donner"/>
    <s v="Jeffrey Boam"/>
    <s v="Mel Gibson"/>
    <s v="United States"/>
    <n v="28000000"/>
    <n v="227853986"/>
    <n v="559896044.63064516"/>
    <n v="813.76423571428575"/>
    <n v="183753214.51612905"/>
    <s v="Warner Bros."/>
    <n v="114"/>
  </r>
  <r>
    <s v="National Lampoon's Christmas Vacation"/>
    <s v="PG-13"/>
    <s v="Comedy"/>
    <x v="9"/>
    <n v="124"/>
    <s v="December 1, 1989 (United States)"/>
    <x v="37"/>
    <n v="164000"/>
    <s v="Jeremiah S. Chechik"/>
    <s v="John Hughes"/>
    <s v="Chevy Chase"/>
    <s v="United States"/>
    <n v="27000000"/>
    <n v="73594646"/>
    <n v="180841037.38870966"/>
    <n v="272.572762962963"/>
    <n v="59350520.967741936"/>
    <s v="Warner Bros."/>
    <n v="97"/>
  </r>
  <r>
    <s v="The 'Burbs"/>
    <s v="PG"/>
    <s v="Comedy"/>
    <x v="9"/>
    <n v="124"/>
    <s v="February 17, 1989 (United States)"/>
    <x v="15"/>
    <n v="71000"/>
    <s v="Joe Dante"/>
    <s v="Dana Olsen"/>
    <s v="Tom Hanks"/>
    <s v="United States"/>
    <n v="18000000"/>
    <n v="49101993"/>
    <n v="120656268.2830645"/>
    <n v="272.78885000000002"/>
    <n v="39598381.451612905"/>
    <s v="Imagine Entertainment"/>
    <n v="102"/>
  </r>
  <r>
    <s v="Say Anything"/>
    <s v="PG-13"/>
    <s v="Comedy"/>
    <x v="9"/>
    <n v="124"/>
    <s v="April 14, 1989 (United States)"/>
    <x v="4"/>
    <n v="85000"/>
    <s v="Cameron Crowe"/>
    <s v="Cameron Crowe"/>
    <s v="John Cusack"/>
    <s v="United States"/>
    <n v="0"/>
    <n v="21515196"/>
    <n v="52868388.880645156"/>
    <n v="0"/>
    <n v="17350964.516129032"/>
    <s v="Gracie Films"/>
    <n v="100"/>
  </r>
  <r>
    <s v="License to Kill"/>
    <s v="PG-13"/>
    <s v="Action"/>
    <x v="9"/>
    <n v="124"/>
    <s v="July 14, 1989 (United States)"/>
    <x v="14"/>
    <n v="97000"/>
    <s v="John Glen"/>
    <s v="Michael G. Wilson"/>
    <s v="Timothy Dalton"/>
    <s v="United Kingdom"/>
    <n v="32000000"/>
    <n v="156167015"/>
    <n v="383742657.02016127"/>
    <n v="488.02192187499998"/>
    <n v="125941141.12903225"/>
    <s v="Danjaq"/>
    <n v="133"/>
  </r>
  <r>
    <s v="Shirley Valentine"/>
    <s v="R"/>
    <s v="Comedy"/>
    <x v="9"/>
    <n v="124"/>
    <s v="August 30, 1989 (United States)"/>
    <x v="13"/>
    <n v="7400"/>
    <s v="Lewis Gilbert"/>
    <s v="Willy Russell"/>
    <s v="Pauline Collins"/>
    <s v="United Kingdom"/>
    <n v="0"/>
    <n v="6056912"/>
    <n v="14883395.858064516"/>
    <n v="0"/>
    <n v="4884606.4516129028"/>
    <s v="Paramount Pictures"/>
    <n v="108"/>
  </r>
  <r>
    <s v="Harlem Nights"/>
    <s v="R"/>
    <s v="Comedy"/>
    <x v="9"/>
    <n v="124"/>
    <s v="November 17, 1989 (United States)"/>
    <x v="10"/>
    <n v="21000"/>
    <s v="Eddie Murphy"/>
    <s v="Eddie Murphy"/>
    <s v="Eddie Murphy"/>
    <s v="United States"/>
    <n v="30000000"/>
    <n v="60864870"/>
    <n v="149560692.65322578"/>
    <n v="202.88290000000001"/>
    <n v="49084572.580645159"/>
    <s v="Eddie Murphy Productions"/>
    <n v="116"/>
  </r>
  <r>
    <s v="Lock Up"/>
    <s v="R"/>
    <s v="Action"/>
    <x v="9"/>
    <n v="124"/>
    <s v="August 4, 1989 (United States)"/>
    <x v="5"/>
    <n v="39000"/>
    <s v="John Flynn"/>
    <s v="Richard Smith"/>
    <s v="Sylvester Stallone"/>
    <s v="United States"/>
    <n v="24000000"/>
    <n v="22099847"/>
    <n v="54305027.265322573"/>
    <n v="92.082695833333332"/>
    <n v="17822457.258064516"/>
    <s v="White Eagle"/>
    <n v="109"/>
  </r>
  <r>
    <s v="The Cook, the Thief, His Wife &amp; Her Lover"/>
    <s v="X"/>
    <s v="Crime"/>
    <x v="9"/>
    <n v="124"/>
    <s v="April 6, 1990 (United States)"/>
    <x v="37"/>
    <n v="36000"/>
    <s v="Peter Greenaway"/>
    <s v="Peter Greenaway"/>
    <s v="Richard Bohringer"/>
    <s v="Netherlands"/>
    <n v="0"/>
    <n v="7724701"/>
    <n v="18981583.828225806"/>
    <n v="0"/>
    <n v="6229597.5806451617"/>
    <s v="Allarts"/>
    <n v="124"/>
  </r>
  <r>
    <s v="Warlock"/>
    <s v="R"/>
    <s v="Action"/>
    <x v="9"/>
    <n v="124"/>
    <s v="January 11, 1991 (United States)"/>
    <x v="19"/>
    <n v="16000"/>
    <s v="Steve Miner"/>
    <s v="David Twohy"/>
    <s v="Julian Sands"/>
    <s v="United States"/>
    <n v="7000000"/>
    <n v="9094451"/>
    <n v="22347413.062096771"/>
    <n v="129.92072857142858"/>
    <n v="7334234.6774193551"/>
    <s v="New World Pictures"/>
    <n v="103"/>
  </r>
  <r>
    <s v="See No Evil, Hear No Evil"/>
    <s v="R"/>
    <s v="Comedy"/>
    <x v="9"/>
    <n v="124"/>
    <s v="May 12, 1989 (United States)"/>
    <x v="15"/>
    <n v="50000"/>
    <s v="Arthur Hiller"/>
    <s v="Earl Barret"/>
    <s v="Richard Pryor"/>
    <s v="United States"/>
    <n v="18000000"/>
    <n v="46908987"/>
    <n v="115267486.60403225"/>
    <n v="260.60548333333332"/>
    <n v="37829828.225806452"/>
    <s v="TriStar Pictures"/>
    <n v="103"/>
  </r>
  <r>
    <s v="Casualties of War"/>
    <s v="R"/>
    <s v="Action"/>
    <x v="9"/>
    <n v="124"/>
    <s v="August 18, 1989 (United States)"/>
    <x v="12"/>
    <n v="42000"/>
    <s v="Brian De Palma"/>
    <s v="Daniel Lang"/>
    <s v="Michael J. Fox"/>
    <s v="United States"/>
    <n v="22500000"/>
    <n v="18671317"/>
    <n v="45880244.273387089"/>
    <n v="82.983631111111109"/>
    <n v="15057513.709677419"/>
    <s v="Art Linson Productions"/>
    <n v="113"/>
  </r>
  <r>
    <s v="The Package"/>
    <s v="R"/>
    <s v="Action"/>
    <x v="9"/>
    <n v="124"/>
    <s v="August 25, 1989 (United States)"/>
    <x v="5"/>
    <n v="9100"/>
    <s v="Andrew Davis"/>
    <s v="John Bishop"/>
    <s v="Gene Hackman"/>
    <s v="United States"/>
    <n v="18000000"/>
    <n v="10647219"/>
    <n v="26162964.752419353"/>
    <n v="59.151216666666663"/>
    <n v="8586466.935483871"/>
    <s v="Orion Pictures"/>
    <n v="108"/>
  </r>
  <r>
    <s v="My Left Foot"/>
    <s v="R"/>
    <s v="Biography"/>
    <x v="9"/>
    <n v="124"/>
    <s v="March 30, 1990 (United States)"/>
    <x v="6"/>
    <n v="70000"/>
    <s v="Jim Sheridan"/>
    <s v="Shane Connaughton"/>
    <s v="Daniel Day-Lewis"/>
    <s v="Ireland"/>
    <n v="0"/>
    <n v="14743391"/>
    <n v="36228316.433064513"/>
    <n v="0"/>
    <n v="11889831.451612903"/>
    <s v="Ferndale Films"/>
    <n v="103"/>
  </r>
  <r>
    <s v="The War of the Roses"/>
    <s v="R"/>
    <s v="Comedy"/>
    <x v="9"/>
    <n v="124"/>
    <s v="December 8, 1989 (United States)"/>
    <x v="8"/>
    <n v="50000"/>
    <s v="Danny DeVito"/>
    <s v="Warren Adler"/>
    <s v="Michael Douglas"/>
    <s v="United States"/>
    <n v="26000000"/>
    <n v="160188546"/>
    <n v="393624596.50161284"/>
    <n v="616.10979230769226"/>
    <n v="129184311.29032259"/>
    <s v="Twentieth Century Fox"/>
    <n v="116"/>
  </r>
  <r>
    <s v="Wild Orchid"/>
    <s v="R"/>
    <s v="Drama"/>
    <x v="9"/>
    <n v="124"/>
    <s v="April 27, 1990 (United States)"/>
    <x v="26"/>
    <n v="12000"/>
    <s v="Zalman King"/>
    <s v="Patricia Louisianna Knop"/>
    <s v="Mickey Rourke"/>
    <s v="United States"/>
    <n v="0"/>
    <n v="11060485"/>
    <n v="27178465.963709675"/>
    <n v="0"/>
    <n v="8919745.9677419364"/>
    <s v="Vision PDG"/>
    <n v="105"/>
  </r>
  <r>
    <s v="Little Monsters"/>
    <s v="PG"/>
    <s v="Adventure"/>
    <x v="9"/>
    <n v="124"/>
    <s v="August 25, 1989 (United States)"/>
    <x v="10"/>
    <n v="12000"/>
    <s v="Richard Greenberg"/>
    <s v="Terry Rossio"/>
    <s v="Fred Savage"/>
    <s v="United States"/>
    <n v="0"/>
    <n v="793775"/>
    <n v="1950510.0201612902"/>
    <n v="0"/>
    <n v="640141.12903225806"/>
    <s v="Davis Entertainment"/>
    <n v="100"/>
  </r>
  <r>
    <s v="The Wizard"/>
    <s v="PG"/>
    <s v="Adventure"/>
    <x v="9"/>
    <n v="124"/>
    <s v="December 15, 1989 (United States)"/>
    <x v="10"/>
    <n v="14000"/>
    <s v="Todd Holland"/>
    <s v="David Chisholm"/>
    <s v="Fred Savage"/>
    <s v="United States"/>
    <n v="6000000"/>
    <n v="14278900"/>
    <n v="35086942.17741935"/>
    <n v="237.98166666666668"/>
    <n v="11515241.935483871"/>
    <s v="Carolco Pictures"/>
    <n v="100"/>
  </r>
  <r>
    <s v="UHF"/>
    <s v="PG-13"/>
    <s v="Comedy"/>
    <x v="9"/>
    <n v="124"/>
    <s v="July 21, 1989 (United States)"/>
    <x v="9"/>
    <n v="27000"/>
    <s v="Jay Levey"/>
    <s v="'Weird Al' Yankovic"/>
    <s v="'Weird Al' Yankovic"/>
    <s v="United States"/>
    <n v="5000000"/>
    <n v="6157157"/>
    <n v="15129723.692741934"/>
    <n v="123.14313999999999"/>
    <n v="4965449.1935483869"/>
    <s v="Cinecorp SAC"/>
    <n v="97"/>
  </r>
  <r>
    <s v="Look Who's Talking"/>
    <s v="PG-13"/>
    <s v="Comedy"/>
    <x v="9"/>
    <n v="124"/>
    <s v="October 13, 1989 (United States)"/>
    <x v="23"/>
    <n v="78000"/>
    <s v="Amy Heckerling"/>
    <s v="Amy Heckerling"/>
    <s v="John Travolta"/>
    <s v="United States"/>
    <n v="7500000"/>
    <n v="296999813"/>
    <n v="729805185.65403223"/>
    <n v="3959.9975066666666"/>
    <n v="239515978.22580644"/>
    <s v="TriStar Pictures"/>
    <n v="93"/>
  </r>
  <r>
    <s v="Star Trek V: The Final Frontier"/>
    <s v="PG"/>
    <s v="Action"/>
    <x v="9"/>
    <n v="124"/>
    <s v="June 9, 1989 (United States)"/>
    <x v="30"/>
    <n v="57000"/>
    <s v="William Shatner"/>
    <s v="Gene Roddenberry"/>
    <s v="William Shatner"/>
    <s v="United States"/>
    <n v="27800000"/>
    <n v="52210049"/>
    <n v="128293563.95403224"/>
    <n v="187.80593165467624"/>
    <n v="42104878.225806452"/>
    <s v="Paramount Pictures"/>
    <n v="107"/>
  </r>
  <r>
    <s v="Tie Me Up! Tie Me Down!"/>
    <s v="NC-17"/>
    <s v="Comedy"/>
    <x v="9"/>
    <n v="124"/>
    <s v="January 22, 1990 (Spain)"/>
    <x v="9"/>
    <n v="26000"/>
    <s v="Pedro AlmodÃ³var"/>
    <s v="Pedro AlmodÃ³var"/>
    <s v="Victoria Abril"/>
    <s v="Spain"/>
    <n v="0"/>
    <n v="4088140"/>
    <n v="10045614.983870966"/>
    <n v="0"/>
    <n v="3296887.0967741935"/>
    <s v="El Deseo"/>
    <n v="101"/>
  </r>
  <r>
    <s v="All Dogs Go to Heaven"/>
    <s v="G"/>
    <s v="Animation"/>
    <x v="9"/>
    <n v="124"/>
    <s v="November 17, 1989 (United States)"/>
    <x v="8"/>
    <n v="38000"/>
    <s v="Don Bluth"/>
    <s v="Don Bluth"/>
    <s v="Dom DeLuise"/>
    <s v="Ireland"/>
    <n v="13800000"/>
    <n v="27100027"/>
    <n v="66591759.894354835"/>
    <n v="196.37700724637682"/>
    <n v="21854860.483870968"/>
    <s v="Goldcrest Films International"/>
    <n v="84"/>
  </r>
  <r>
    <s v="Cyborg"/>
    <s v="R"/>
    <s v="Action"/>
    <x v="9"/>
    <n v="124"/>
    <s v="April 7, 1989 (United States)"/>
    <x v="27"/>
    <n v="30000"/>
    <s v="Albert Pyun"/>
    <s v="Albert Pyun"/>
    <s v="Jean-Claude Van Damme"/>
    <s v="United States"/>
    <n v="500000"/>
    <n v="10166459"/>
    <n v="24981613.365322579"/>
    <n v="2033.2918"/>
    <n v="8198757.2580645159"/>
    <s v="Cannon Entertainment"/>
    <n v="86"/>
  </r>
  <r>
    <s v="Always"/>
    <s v="PG"/>
    <s v="Drama"/>
    <x v="9"/>
    <n v="124"/>
    <s v="December 22, 1989 (United States)"/>
    <x v="5"/>
    <n v="29000"/>
    <s v="Steven Spielberg"/>
    <s v="Jerry Belson"/>
    <s v="Richard Dreyfuss"/>
    <s v="United States"/>
    <n v="31000000"/>
    <n v="74134790"/>
    <n v="182168310.58870965"/>
    <n v="239.14448387096775"/>
    <n v="59786120.967741936"/>
    <s v="Universal Pictures"/>
    <n v="122"/>
  </r>
  <r>
    <s v="Leviathan"/>
    <s v="R"/>
    <s v="Adventure"/>
    <x v="9"/>
    <n v="124"/>
    <s v="March 17, 1989 (United States)"/>
    <x v="1"/>
    <n v="19000"/>
    <s v="George P. Cosmatos"/>
    <s v="David Webb Peoples"/>
    <s v="Peter Weller"/>
    <s v="United States"/>
    <n v="25000000"/>
    <n v="15704614"/>
    <n v="38590289.4016129"/>
    <n v="62.818455999999998"/>
    <n v="12665011.290322581"/>
    <s v="Filmauro"/>
    <n v="98"/>
  </r>
  <r>
    <s v="Best of the Best"/>
    <s v="PG-13"/>
    <s v="Action"/>
    <x v="9"/>
    <n v="124"/>
    <s v="November 10, 1989 (United States)"/>
    <x v="5"/>
    <n v="13000"/>
    <s v="Robert Radler"/>
    <s v="Phillip Rhee"/>
    <s v="Eric Roberts"/>
    <s v="United States"/>
    <n v="5000000"/>
    <n v="1700000"/>
    <n v="4177338.7096774192"/>
    <n v="34"/>
    <n v="1370967.7419354839"/>
    <s v="The Movie Group"/>
    <n v="97"/>
  </r>
  <r>
    <s v="Dead Calm"/>
    <s v="R"/>
    <s v="Horror"/>
    <x v="9"/>
    <n v="124"/>
    <s v="April 7, 1989 (United States)"/>
    <x v="8"/>
    <n v="38000"/>
    <s v="Phillip Noyce"/>
    <s v="Terry Hayes"/>
    <s v="Nicole Kidman"/>
    <s v="Australia"/>
    <n v="10400000"/>
    <n v="7825009"/>
    <n v="19228066.470161289"/>
    <n v="75.240471153846158"/>
    <n v="6310491.1290322579"/>
    <s v="Kennedy Miller Productions"/>
    <n v="96"/>
  </r>
  <r>
    <s v="Kickboxer"/>
    <s v="R"/>
    <s v="Action"/>
    <x v="9"/>
    <n v="124"/>
    <s v="September 8, 1989 (United States)"/>
    <x v="16"/>
    <n v="52000"/>
    <s v="Mark DiSalle"/>
    <s v="Mark DiSalle"/>
    <s v="Jean-Claude Van Damme"/>
    <s v="United States"/>
    <n v="1500000"/>
    <n v="14697005"/>
    <n v="36114334.060483865"/>
    <n v="979.80033333333336"/>
    <n v="11852423.387096774"/>
    <s v="Kings Road Entertainment"/>
    <n v="97"/>
  </r>
  <r>
    <s v="Black Rain"/>
    <s v="R"/>
    <s v="Action"/>
    <x v="9"/>
    <n v="124"/>
    <s v="September 22, 1989 (United States)"/>
    <x v="14"/>
    <n v="51000"/>
    <s v="Ridley Scott"/>
    <s v="Craig Bolotin"/>
    <s v="Michael Douglas"/>
    <s v="United States"/>
    <n v="30000000"/>
    <n v="134212055"/>
    <n v="329793654.50403225"/>
    <n v="447.37351666666666"/>
    <n v="108235528.22580646"/>
    <s v="Paramount Pictures"/>
    <n v="125"/>
  </r>
  <r>
    <s v="Troop Beverly Hills"/>
    <s v="PG"/>
    <s v="Adventure"/>
    <x v="9"/>
    <n v="124"/>
    <s v="March 24, 1989 (United States)"/>
    <x v="1"/>
    <n v="9600"/>
    <s v="Jeff Kanew"/>
    <s v="Ava Ostern Fries"/>
    <s v="Shelley Long"/>
    <s v="United States"/>
    <n v="18000000"/>
    <n v="8508843"/>
    <n v="20908423.08145161"/>
    <n v="47.271349999999998"/>
    <n v="6861970.1612903224"/>
    <s v="Weintraub Entertainment Group"/>
    <n v="105"/>
  </r>
  <r>
    <s v="Driving Miss Daisy"/>
    <s v="PG"/>
    <s v="Drama"/>
    <x v="9"/>
    <n v="124"/>
    <s v="January 26, 1990 (United States)"/>
    <x v="34"/>
    <n v="102000"/>
    <s v="Bruce Beresford"/>
    <s v="Alfred Uhry"/>
    <s v="Morgan Freeman"/>
    <s v="United States"/>
    <n v="7500000"/>
    <n v="145793296"/>
    <n v="358251752.34838706"/>
    <n v="1943.9106133333332"/>
    <n v="117575238.70967741"/>
    <s v="The Zanuck Company"/>
    <n v="99"/>
  </r>
  <r>
    <s v="Drugstore Cowboy"/>
    <s v="R"/>
    <s v="Crime"/>
    <x v="9"/>
    <n v="124"/>
    <s v="October 20, 1989 (United States)"/>
    <x v="4"/>
    <n v="34000"/>
    <s v="Gus Van Sant"/>
    <s v="James Fogle"/>
    <s v="Matt Dillon"/>
    <s v="United States"/>
    <n v="2500000"/>
    <n v="4729352"/>
    <n v="11621238.341935484"/>
    <n v="189.17408"/>
    <n v="3813993.5483870967"/>
    <s v="Avenue Pictures"/>
    <n v="101"/>
  </r>
  <r>
    <s v="A Nightmare on Elm Street 5: The Dream Child"/>
    <s v="R"/>
    <s v="Fantasy"/>
    <x v="9"/>
    <n v="124"/>
    <s v="August 11, 1989 (United States)"/>
    <x v="27"/>
    <n v="42000"/>
    <s v="Stephen Hopkins"/>
    <s v="Wes Craven"/>
    <s v="Robert Englund"/>
    <s v="United States"/>
    <n v="6000000"/>
    <n v="22168359"/>
    <n v="54473378.929838702"/>
    <n v="369.47264999999999"/>
    <n v="17877708.870967742"/>
    <s v="New Line Cinema"/>
    <n v="89"/>
  </r>
  <r>
    <s v="Dream a Little Dream"/>
    <s v="PG-13"/>
    <s v="Comedy"/>
    <x v="9"/>
    <n v="124"/>
    <s v="March 3, 1989 (United States)"/>
    <x v="1"/>
    <n v="6500"/>
    <s v="Marc Rocco"/>
    <s v="Daniel Jay Franklin"/>
    <s v="Corey Feldman"/>
    <s v="United States"/>
    <n v="0"/>
    <n v="5552441"/>
    <n v="13643780.424999999"/>
    <n v="0"/>
    <n v="4477775"/>
    <s v="Lightning Pictures"/>
    <n v="114"/>
  </r>
  <r>
    <s v="Halloween 5: The Revenge of Michael Myers"/>
    <s v="R"/>
    <s v="Horror"/>
    <x v="9"/>
    <n v="124"/>
    <s v="October 13, 1989 (United States)"/>
    <x v="27"/>
    <n v="36000"/>
    <s v="Dominique Othenin-Girard"/>
    <s v="John Carpenter"/>
    <s v="Donald Pleasence"/>
    <s v="United States"/>
    <n v="5000000"/>
    <n v="11642254"/>
    <n v="28608022.530645158"/>
    <n v="232.84508000000002"/>
    <n v="9388914.5161290318"/>
    <s v="Magnum Pictures Inc."/>
    <n v="96"/>
  </r>
  <r>
    <s v="DeepStar Six"/>
    <s v="R"/>
    <s v="Action"/>
    <x v="9"/>
    <n v="124"/>
    <s v="January 13, 1989 (United States)"/>
    <x v="20"/>
    <n v="11000"/>
    <s v="Sean S. Cunningham"/>
    <s v="Lewis Abernathy"/>
    <s v="Greg Evigan"/>
    <s v="United States"/>
    <n v="8000000"/>
    <n v="8143225"/>
    <n v="20010005.302419353"/>
    <n v="101.79031249999998"/>
    <n v="6567116.935483871"/>
    <s v="Carolco Entertainment"/>
    <n v="99"/>
  </r>
  <r>
    <s v="Sea of Love"/>
    <s v="R"/>
    <s v="Crime"/>
    <x v="9"/>
    <n v="124"/>
    <s v="September 15, 1989 (United States)"/>
    <x v="8"/>
    <n v="39000"/>
    <s v="Harold Becker"/>
    <s v="Richard Price"/>
    <s v="Al Pacino"/>
    <s v="United States"/>
    <n v="19000000"/>
    <n v="110879513"/>
    <n v="272459577.50887096"/>
    <n v="583.57638421052627"/>
    <n v="89418962.096774191"/>
    <s v="Universal Pictures"/>
    <n v="113"/>
  </r>
  <r>
    <s v="Skin Deep"/>
    <s v="R"/>
    <s v="Comedy"/>
    <x v="9"/>
    <n v="124"/>
    <s v="March 3, 1989 (United States)"/>
    <x v="10"/>
    <n v="4200"/>
    <s v="Blake Edwards"/>
    <s v="Blake Edwards"/>
    <s v="John Ritter"/>
    <s v="United States"/>
    <n v="9000000"/>
    <n v="19674852"/>
    <n v="48346188.745161287"/>
    <n v="218.60946666666666"/>
    <n v="15866816.129032258"/>
    <s v="Beco Films"/>
    <n v="101"/>
  </r>
  <r>
    <s v="K-9"/>
    <s v="PG-13"/>
    <s v="Action"/>
    <x v="9"/>
    <n v="124"/>
    <s v="April 28, 1989 (United States)"/>
    <x v="22"/>
    <n v="32000"/>
    <s v="Rod Daniel"/>
    <s v="Steven Siegel"/>
    <s v="Jim Belushi"/>
    <s v="United States"/>
    <n v="17000000"/>
    <n v="78247647"/>
    <n v="192274661.62016127"/>
    <n v="460.28027647058821"/>
    <n v="63102941.129032262"/>
    <s v="Gordon Company"/>
    <n v="101"/>
  </r>
  <r>
    <s v="Lean on Me"/>
    <s v="PG-13"/>
    <s v="Drama"/>
    <x v="9"/>
    <n v="124"/>
    <s v="March 3, 1989 (United States)"/>
    <x v="34"/>
    <n v="19000"/>
    <s v="John G. Avildsen"/>
    <s v="Michael Schiffer"/>
    <s v="Morgan Freeman"/>
    <s v="United States"/>
    <n v="10000000"/>
    <n v="31906454"/>
    <n v="78402391.401612893"/>
    <n v="319.06454000000002"/>
    <n v="25731011.290322579"/>
    <s v="Norman Twain Productions"/>
    <n v="108"/>
  </r>
  <r>
    <s v="Henry V"/>
    <s v="PG-13"/>
    <s v="Action"/>
    <x v="9"/>
    <n v="124"/>
    <s v="November 8, 1989 (United States)"/>
    <x v="24"/>
    <n v="29000"/>
    <s v="Kenneth Branagh"/>
    <s v="William Shakespeare"/>
    <s v="Kenneth Branagh"/>
    <s v="United Kingdom"/>
    <n v="9000000"/>
    <n v="10161099"/>
    <n v="24968442.462096773"/>
    <n v="112.9011"/>
    <n v="8194434.6774193551"/>
    <s v="Renaissance Films"/>
    <n v="137"/>
  </r>
  <r>
    <s v="She's Out of Control"/>
    <s v="PG"/>
    <s v="Comedy"/>
    <x v="9"/>
    <n v="124"/>
    <s v="April 14, 1989 (United States)"/>
    <x v="20"/>
    <n v="4100"/>
    <s v="Stan Dragoti"/>
    <s v="Seth Winston"/>
    <s v="Tony Danza"/>
    <s v="United States"/>
    <n v="0"/>
    <n v="12065892"/>
    <n v="29649010.422580644"/>
    <n v="0"/>
    <n v="9730558.064516129"/>
    <s v="Weintraub Entertainment Group"/>
    <n v="90"/>
  </r>
  <r>
    <s v="Friday the 13th Part VIII: Jason Takes Manhattan"/>
    <s v="R"/>
    <s v="Adventure"/>
    <x v="9"/>
    <n v="124"/>
    <s v="July 28, 1989 (United States)"/>
    <x v="26"/>
    <n v="35000"/>
    <s v="Rob Hedden"/>
    <s v="Rob Hedden"/>
    <s v="Jensen Daggett"/>
    <s v="Canada"/>
    <n v="5000000"/>
    <n v="14343976"/>
    <n v="35246850.703225806"/>
    <n v="286.87952000000001"/>
    <n v="11567722.580645161"/>
    <s v="Paramount Pictures"/>
    <n v="100"/>
  </r>
  <r>
    <s v="Teen Witch"/>
    <s v="PG-13"/>
    <s v="Comedy"/>
    <x v="9"/>
    <n v="124"/>
    <s v="April 28, 1989 (United States)"/>
    <x v="10"/>
    <n v="8600"/>
    <s v="Dorian Walker"/>
    <s v="Robin Menken"/>
    <s v="Robyn Lively"/>
    <s v="United States"/>
    <n v="0"/>
    <n v="27843"/>
    <n v="68417.43629032257"/>
    <n v="0"/>
    <n v="22454.032258064515"/>
    <s v="Trans World Entertainment (TWE)"/>
    <n v="90"/>
  </r>
  <r>
    <s v="Valmont"/>
    <s v="R"/>
    <s v="Drama"/>
    <x v="9"/>
    <n v="124"/>
    <s v="November 17, 1989 (United States)"/>
    <x v="9"/>
    <n v="13000"/>
    <s v="Milos Forman"/>
    <s v="Choderlos de Laclos"/>
    <s v="Colin Firth"/>
    <s v="France"/>
    <n v="33000000"/>
    <n v="1132112"/>
    <n v="2781891.3419354837"/>
    <n v="3.430642424242424"/>
    <n v="912993.54838709673"/>
    <s v="Renn Productions"/>
    <n v="137"/>
  </r>
  <r>
    <s v="Scandal"/>
    <s v="R"/>
    <s v="Drama"/>
    <x v="9"/>
    <n v="124"/>
    <s v="April 28, 1989 (United States)"/>
    <x v="16"/>
    <n v="4800"/>
    <s v="Michael Caton-Jones"/>
    <s v="Michael Thomas"/>
    <s v="John Hurt"/>
    <s v="United Kingdom"/>
    <n v="7000000"/>
    <n v="8800000"/>
    <n v="21623870.967741933"/>
    <n v="125.71428571428571"/>
    <n v="7096774.1935483869"/>
    <s v="British Screen Productions"/>
    <n v="106"/>
  </r>
  <r>
    <s v="The Fabulous Baker Boys"/>
    <s v="R"/>
    <s v="Comedy"/>
    <x v="9"/>
    <n v="124"/>
    <s v="October 13, 1989 (United States)"/>
    <x v="15"/>
    <n v="22000"/>
    <s v="Steve Kloves"/>
    <s v="Steve Kloves"/>
    <s v="Jeff Bridges"/>
    <s v="United States"/>
    <n v="13000000"/>
    <n v="18428904"/>
    <n v="45284572.974193543"/>
    <n v="141.76079999999999"/>
    <n v="14862019.35483871"/>
    <s v="Gladden Entertainment"/>
    <n v="114"/>
  </r>
  <r>
    <s v="Shocker"/>
    <s v="R"/>
    <s v="Comedy"/>
    <x v="9"/>
    <n v="124"/>
    <s v="October 27, 1989 (United States)"/>
    <x v="30"/>
    <n v="15000"/>
    <s v="Wes Craven"/>
    <s v="Wes Craven"/>
    <s v="Michael Murphy"/>
    <s v="United States"/>
    <n v="5000000"/>
    <n v="16554699"/>
    <n v="40679167.623387091"/>
    <n v="331.09397999999999"/>
    <n v="13350563.709677419"/>
    <s v="Alive Films"/>
    <n v="109"/>
  </r>
  <r>
    <s v="Next of Kin"/>
    <s v="R"/>
    <s v="Action"/>
    <x v="9"/>
    <n v="124"/>
    <s v="October 20, 1989 (United States)"/>
    <x v="1"/>
    <n v="9700"/>
    <s v="John Irvin"/>
    <s v="Michael Jenning"/>
    <s v="Patrick Swayze"/>
    <s v="United States"/>
    <n v="12000000"/>
    <n v="15942628"/>
    <n v="39175151.222580642"/>
    <n v="132.85523333333333"/>
    <n v="12856958.064516129"/>
    <s v="Lorimar Film Entertainment"/>
    <n v="108"/>
  </r>
  <r>
    <s v="The Fly II"/>
    <s v="R"/>
    <s v="Drama"/>
    <x v="9"/>
    <n v="124"/>
    <s v="February 10, 1989 (United States)"/>
    <x v="27"/>
    <n v="22000"/>
    <s v="Chris Walas"/>
    <s v="Mick Garris"/>
    <s v="Eric Stoltz"/>
    <s v="United States"/>
    <n v="0"/>
    <n v="38903179"/>
    <n v="95595150.333064511"/>
    <n v="0"/>
    <n v="31373531.451612905"/>
    <s v="Brooksfilms"/>
    <n v="105"/>
  </r>
  <r>
    <s v="She-Devil"/>
    <s v="PG-13"/>
    <s v="Comedy"/>
    <x v="9"/>
    <n v="124"/>
    <s v="December 8, 1989 (United States)"/>
    <x v="41"/>
    <n v="17000"/>
    <s v="Susan Seidelman"/>
    <s v="Fay Weldon"/>
    <s v="Meryl Streep"/>
    <s v="United States"/>
    <n v="0"/>
    <n v="15351421"/>
    <n v="37722403.054032251"/>
    <n v="0"/>
    <n v="12380178.225806452"/>
    <s v="Orion Pictures"/>
    <n v="99"/>
  </r>
  <r>
    <s v="Mystery Train"/>
    <s v="R"/>
    <s v="Comedy"/>
    <x v="9"/>
    <n v="124"/>
    <s v="November 17, 1989 (United States)"/>
    <x v="37"/>
    <n v="26000"/>
    <s v="Jim Jarmusch"/>
    <s v="Jim Jarmusch"/>
    <s v="Masatoshi Nagase"/>
    <s v="Japan"/>
    <n v="2800000"/>
    <n v="1544973"/>
    <n v="3796397.363709677"/>
    <n v="55.177607142857141"/>
    <n v="1245945.9677419355"/>
    <s v="JVC Entertainment Networks"/>
    <n v="110"/>
  </r>
  <r>
    <s v="Blaze"/>
    <s v="R"/>
    <s v="Biography"/>
    <x v="9"/>
    <n v="124"/>
    <s v="December 13, 1989 (United States)"/>
    <x v="22"/>
    <n v="3600"/>
    <s v="Ron Shelton"/>
    <s v="Blaze Starr"/>
    <s v="Paul Newman"/>
    <s v="United States"/>
    <n v="22000000"/>
    <n v="19131246"/>
    <n v="47010408.517741933"/>
    <n v="86.960209090909089"/>
    <n v="15428424.193548387"/>
    <s v="Touchstone Pictures"/>
    <n v="120"/>
  </r>
  <r>
    <s v="The Rainbow"/>
    <s v="R"/>
    <s v="Action"/>
    <x v="9"/>
    <n v="124"/>
    <s v="May 26, 1989 (United States)"/>
    <x v="19"/>
    <n v="1400"/>
    <s v="Ken Russell"/>
    <s v="Ken Russell"/>
    <s v="Sammi Davis"/>
    <s v="United Kingdom"/>
    <n v="11987578"/>
    <n v="444055"/>
    <n v="1091157.7298387096"/>
    <n v="3.7042928938606279"/>
    <n v="358108.87096774194"/>
    <s v="Vestron Pictures"/>
    <n v="113"/>
  </r>
  <r>
    <s v="Gleaming the Cube"/>
    <s v="PG-13"/>
    <s v="Action"/>
    <x v="9"/>
    <n v="124"/>
    <s v="January 13, 1989 (United States)"/>
    <x v="21"/>
    <n v="7400"/>
    <s v="Graeme Clifford"/>
    <s v="Michael Tolkin"/>
    <s v="Christian Slater"/>
    <s v="United States"/>
    <n v="10000000"/>
    <n v="2777280"/>
    <n v="6824493.6774193542"/>
    <n v="27.772799999999997"/>
    <n v="2239741.935483871"/>
    <s v="David Foster Productions"/>
    <n v="105"/>
  </r>
  <r>
    <s v="Fletch Lives"/>
    <s v="PG"/>
    <s v="Comedy"/>
    <x v="9"/>
    <n v="124"/>
    <s v="March 17, 1989 (United States)"/>
    <x v="10"/>
    <n v="20000"/>
    <s v="Michael Ritchie"/>
    <s v="Gregory McDonald"/>
    <s v="Chevy Chase"/>
    <s v="United States"/>
    <n v="8000000"/>
    <n v="39450960"/>
    <n v="96941189.612903222"/>
    <n v="493.137"/>
    <n v="31815290.322580647"/>
    <s v="Universal Pictures"/>
    <n v="95"/>
  </r>
  <r>
    <s v="Communion"/>
    <s v="R"/>
    <s v="Biography"/>
    <x v="9"/>
    <n v="124"/>
    <s v="November 10, 1989 (United States)"/>
    <x v="41"/>
    <n v="5900"/>
    <s v="Philippe Mora"/>
    <s v="Whitley Strieber"/>
    <s v="Christopher Walken"/>
    <s v="United States"/>
    <n v="5000000"/>
    <n v="1919653"/>
    <n v="4717082.8153225798"/>
    <n v="38.393059999999998"/>
    <n v="1548107.2580645161"/>
    <s v="Allied Vision"/>
    <n v="107"/>
  </r>
  <r>
    <s v="Erik the Viking"/>
    <s v="PG-13"/>
    <s v="Comedy"/>
    <x v="9"/>
    <n v="124"/>
    <s v="September 22, 1989 (United States)"/>
    <x v="19"/>
    <n v="13000"/>
    <s v="Terry Jones"/>
    <s v="Terry Jones"/>
    <s v="Tim Robbins"/>
    <s v="United Kingdom"/>
    <n v="0"/>
    <n v="1932642"/>
    <n v="4749000.14032258"/>
    <n v="0"/>
    <n v="1558582.2580645161"/>
    <s v="KB Erik the Viking"/>
    <n v="107"/>
  </r>
  <r>
    <s v="Crimes and Misdemeanors"/>
    <s v="PG-13"/>
    <s v="Comedy"/>
    <x v="9"/>
    <n v="124"/>
    <s v="November 3, 1989 (United States)"/>
    <x v="6"/>
    <n v="56000"/>
    <s v="Woody Allen"/>
    <s v="Woody Allen"/>
    <s v="Martin Landau"/>
    <s v="United States"/>
    <n v="19000000"/>
    <n v="18254702"/>
    <n v="44856513.704838708"/>
    <n v="96.077378947368416"/>
    <n v="14721533.870967742"/>
    <s v="Jack Rollins &amp; Charles H. Joffe Productions"/>
    <n v="104"/>
  </r>
  <r>
    <s v="An Innocent Man"/>
    <s v="R"/>
    <s v="Action"/>
    <x v="9"/>
    <n v="124"/>
    <s v="October 6, 1989 (United States)"/>
    <x v="16"/>
    <n v="6300"/>
    <s v="Peter Yates"/>
    <s v="Larry Brothers"/>
    <s v="Tom Selleck"/>
    <s v="United States"/>
    <n v="0"/>
    <n v="20047604"/>
    <n v="49262136.603225805"/>
    <n v="0"/>
    <n v="16167422.580645161"/>
    <s v="Interscope Communications"/>
    <n v="113"/>
  </r>
  <r>
    <s v="Let It Ride"/>
    <s v="PG-13"/>
    <s v="Comedy"/>
    <x v="9"/>
    <n v="124"/>
    <s v="August 18, 1989 (United States)"/>
    <x v="8"/>
    <n v="5300"/>
    <s v="Joe Pytka"/>
    <s v="Jay Cronley"/>
    <s v="Richard Dreyfuss"/>
    <s v="United States"/>
    <n v="18000000"/>
    <n v="4973285"/>
    <n v="12220644.673387095"/>
    <n v="27.629361111111113"/>
    <n v="4010713.7096774192"/>
    <s v="Alleged Productions"/>
    <n v="90"/>
  </r>
  <r>
    <s v="Loverboy"/>
    <s v="PG-13"/>
    <s v="Comedy"/>
    <x v="9"/>
    <n v="124"/>
    <s v="April 28, 1989 (United States)"/>
    <x v="10"/>
    <n v="7500"/>
    <s v="Joan Micklin Silver"/>
    <s v="Robin Schiff"/>
    <s v="Patrick Dempsey"/>
    <s v="United States"/>
    <n v="0"/>
    <n v="3960327"/>
    <n v="9731545.4588709679"/>
    <n v="0"/>
    <n v="3193812.0967741935"/>
    <s v="Crescent Film Enterprises"/>
    <n v="98"/>
  </r>
  <r>
    <s v="Kill Me Again"/>
    <s v="R"/>
    <s v="Action"/>
    <x v="9"/>
    <n v="124"/>
    <s v="October 27, 1989 (United States)"/>
    <x v="21"/>
    <n v="4600"/>
    <s v="John Dahl"/>
    <s v="John Dahl"/>
    <s v="Val Kilmer"/>
    <s v="United States"/>
    <n v="4000000"/>
    <n v="283694"/>
    <n v="697109.36935483862"/>
    <n v="7.0923499999999997"/>
    <n v="228785.48387096776"/>
    <s v="Incorporated Television Company (ITC)"/>
    <n v="94"/>
  </r>
  <r>
    <s v="The Gods Must Be Crazy II"/>
    <s v="PG"/>
    <s v="Comedy"/>
    <x v="9"/>
    <n v="124"/>
    <s v="April 13, 1990 (United States)"/>
    <x v="15"/>
    <n v="16000"/>
    <s v="Jamie Uys"/>
    <s v="Jamie Uys"/>
    <s v="N!xau"/>
    <s v="South Africa"/>
    <n v="0"/>
    <n v="6291444"/>
    <n v="15459701.506451612"/>
    <n v="0"/>
    <n v="5073745.1612903224"/>
    <s v="Elrina Investment"/>
    <n v="98"/>
  </r>
  <r>
    <s v="Millennium"/>
    <s v="PG-13"/>
    <s v="Drama"/>
    <x v="9"/>
    <n v="124"/>
    <s v="August 25, 1989 (United States)"/>
    <x v="1"/>
    <n v="6100"/>
    <s v="Michael Anderson"/>
    <s v="John Varley"/>
    <s v="Kris Kristofferson"/>
    <s v="United States"/>
    <n v="0"/>
    <n v="5777099"/>
    <n v="14195823.107258063"/>
    <n v="0"/>
    <n v="4658950.8064516131"/>
    <s v="First Millenium Partnership"/>
    <n v="108"/>
  </r>
  <r>
    <s v="Chances Are"/>
    <s v="PG"/>
    <s v="Comedy"/>
    <x v="9"/>
    <n v="124"/>
    <s v="March 10, 1989 (United States)"/>
    <x v="16"/>
    <n v="11000"/>
    <s v="Emile Ardolino"/>
    <s v="Perry Howze"/>
    <s v="Cybill Shepherd"/>
    <s v="United States"/>
    <n v="16000000"/>
    <n v="16278590"/>
    <n v="40000696.556451611"/>
    <n v="101.74118750000001"/>
    <n v="13127895.161290323"/>
    <s v="TriStar Pictures"/>
    <n v="108"/>
  </r>
  <r>
    <s v="The Dream Team"/>
    <s v="PG-13"/>
    <s v="Comedy"/>
    <x v="9"/>
    <n v="124"/>
    <s v="April 7, 1989 (United States)"/>
    <x v="16"/>
    <n v="13000"/>
    <s v="Howard Zieff"/>
    <s v="Jon Connolly"/>
    <s v="Michael Keaton"/>
    <s v="United States"/>
    <n v="15000000"/>
    <n v="28890240"/>
    <n v="70990775.225806445"/>
    <n v="192.60159999999999"/>
    <n v="23298580.64516129"/>
    <s v="Universal Pictures"/>
    <n v="113"/>
  </r>
  <r>
    <s v="Last Exit to Brooklyn"/>
    <s v="R"/>
    <s v="Drama"/>
    <x v="9"/>
    <n v="124"/>
    <s v="May 4, 1990 (United States)"/>
    <x v="8"/>
    <n v="5900"/>
    <s v="Uli Edel"/>
    <s v="Hubert Selby Jr."/>
    <s v="Jennifer Jason Leigh"/>
    <s v="United Kingdom"/>
    <n v="0"/>
    <n v="1730005"/>
    <n v="4251068.7379032252"/>
    <n v="0"/>
    <n v="1395165.3225806451"/>
    <s v="Allied Filmmakers"/>
    <n v="102"/>
  </r>
  <r>
    <s v="Little Nemo: Adventures in Slumberland"/>
    <s v="G"/>
    <s v="Animation"/>
    <x v="9"/>
    <n v="124"/>
    <s v="August 21, 1992 (United States)"/>
    <x v="12"/>
    <n v="7000"/>
    <s v="Masami Hata"/>
    <s v="Chris Columbus"/>
    <s v="Gabriel Damon"/>
    <s v="Japan"/>
    <n v="35000000"/>
    <n v="1368000"/>
    <n v="3361529.032258064"/>
    <n v="3.9085714285714288"/>
    <n v="1103225.8064516129"/>
    <s v="TMS Entertainment"/>
    <n v="85"/>
  </r>
  <r>
    <s v="Kinjite: Forbidden Subjects"/>
    <s v="R"/>
    <s v="Action"/>
    <x v="9"/>
    <n v="124"/>
    <s v="February 3, 1989 (United States)"/>
    <x v="30"/>
    <n v="2900"/>
    <s v="J. Lee Thompson"/>
    <s v="Harold Nebenzal"/>
    <s v="Charles Bronson"/>
    <s v="United States"/>
    <n v="5000000"/>
    <n v="3416846"/>
    <n v="8396072.3887096774"/>
    <n v="68.336920000000006"/>
    <n v="2755520.9677419355"/>
    <s v="Golan-Globus Productions"/>
    <n v="97"/>
  </r>
  <r>
    <s v="Great Balls of Fire!"/>
    <s v="PG-13"/>
    <s v="Biography"/>
    <x v="9"/>
    <n v="124"/>
    <s v="June 30, 1989 (United States)"/>
    <x v="19"/>
    <n v="16000"/>
    <s v="Jim McBride"/>
    <s v="Myra Lewis"/>
    <s v="Dennis Quaid"/>
    <s v="United States"/>
    <n v="0"/>
    <n v="13741060"/>
    <n v="33765330.5"/>
    <n v="0"/>
    <n v="11081500"/>
    <s v="Orion Pictures"/>
    <n v="108"/>
  </r>
  <r>
    <s v="New York Stories"/>
    <s v="PG"/>
    <s v="Comedy"/>
    <x v="9"/>
    <n v="124"/>
    <s v="March 10, 1989 (United States)"/>
    <x v="5"/>
    <n v="17000"/>
    <s v="Woody Allen"/>
    <s v="Richard Price"/>
    <s v="Woody Allen"/>
    <s v="United States"/>
    <n v="15000000"/>
    <n v="10763469"/>
    <n v="26448621.002419353"/>
    <n v="71.756460000000004"/>
    <n v="8680216.935483871"/>
    <s v="Touchstone Pictures"/>
    <n v="124"/>
  </r>
  <r>
    <s v="Cousins"/>
    <s v="PG-13"/>
    <s v="Comedy"/>
    <x v="9"/>
    <n v="124"/>
    <s v="February 10, 1989 (United States)"/>
    <x v="21"/>
    <n v="4300"/>
    <s v="Joel Schumacher"/>
    <s v="Jean-Charles Tacchella"/>
    <s v="Ted Danson"/>
    <s v="United States"/>
    <n v="13000000"/>
    <n v="22026369"/>
    <n v="54124472.857258059"/>
    <n v="169.43360769230767"/>
    <n v="17763200.806451611"/>
    <s v="Paramount Pictures"/>
    <n v="113"/>
  </r>
  <r>
    <s v="Blind Fury"/>
    <s v="R"/>
    <s v="Action"/>
    <x v="9"/>
    <n v="124"/>
    <s v="March 16, 1990 (United States)"/>
    <x v="5"/>
    <n v="16000"/>
    <s v="Phillip Noyce"/>
    <s v="RyÃ´zÃ´ Kasahara"/>
    <s v="Rutger Hauer"/>
    <s v="United States"/>
    <n v="10000000"/>
    <n v="2692037"/>
    <n v="6615029.6282258062"/>
    <n v="26.920369999999998"/>
    <n v="2170997.5806451612"/>
    <s v="TriStar Pictures"/>
    <n v="86"/>
  </r>
  <r>
    <s v="The Return of Swamp Thing"/>
    <s v="PG-13"/>
    <s v="Action"/>
    <x v="9"/>
    <n v="124"/>
    <s v="May 12, 1989 (United States)"/>
    <x v="32"/>
    <n v="4400"/>
    <s v="Jim Wynorski"/>
    <s v="Neil Cuthbert"/>
    <s v="Dick Durock"/>
    <s v="United States"/>
    <n v="4000000"/>
    <n v="192816"/>
    <n v="473798.67096774187"/>
    <n v="4.8203999999999994"/>
    <n v="155496.77419354839"/>
    <s v="Lightyear Entertainment"/>
    <n v="88"/>
  </r>
  <r>
    <s v="The January Man"/>
    <s v="R"/>
    <s v="Action"/>
    <x v="9"/>
    <n v="124"/>
    <s v="January 13, 1989 (United States)"/>
    <x v="41"/>
    <n v="6700"/>
    <s v="Pat O'Connor"/>
    <s v="John Patrick Shanley"/>
    <s v="Kevin Kline"/>
    <s v="United States"/>
    <n v="0"/>
    <n v="4611062"/>
    <n v="11330569.285483871"/>
    <n v="0"/>
    <n v="3718598.3870967743"/>
    <s v="Metro-Goldwyn-Mayer (MGM)"/>
    <n v="97"/>
  </r>
  <r>
    <s v="We're No Angels"/>
    <s v="PG-13"/>
    <s v="Comedy"/>
    <x v="9"/>
    <n v="124"/>
    <s v="December 15, 1989 (United States)"/>
    <x v="10"/>
    <n v="22000"/>
    <s v="Neil Jordan"/>
    <s v="David Mamet"/>
    <s v="Robert De Niro"/>
    <s v="United States"/>
    <n v="20000000"/>
    <n v="10555348"/>
    <n v="25937213.996774193"/>
    <n v="52.776739999999997"/>
    <n v="8512377.4193548393"/>
    <s v="Paramount Pictures"/>
    <n v="106"/>
  </r>
  <r>
    <s v="Johnny Handsome"/>
    <s v="R"/>
    <s v="Crime"/>
    <x v="9"/>
    <n v="124"/>
    <s v="September 29, 1989 (United States)"/>
    <x v="10"/>
    <n v="9200"/>
    <s v="Walter Hill"/>
    <s v="John Godey"/>
    <s v="Mickey Rourke"/>
    <s v="United States"/>
    <n v="20000000"/>
    <n v="7237794"/>
    <n v="17785127.675806452"/>
    <n v="36.188969999999998"/>
    <n v="5836930.6451612907"/>
    <s v="Carolco Pictures"/>
    <n v="94"/>
  </r>
  <r>
    <s v="Who's Harry Crumb?"/>
    <s v="PG-13"/>
    <s v="Comedy"/>
    <x v="9"/>
    <n v="124"/>
    <s v="February 3, 1989 (United States)"/>
    <x v="23"/>
    <n v="15000"/>
    <s v="Paul Flaherty"/>
    <s v="Robert Conte"/>
    <s v="John Candy"/>
    <s v="United States"/>
    <n v="0"/>
    <n v="10982364"/>
    <n v="26986502.50645161"/>
    <n v="0"/>
    <n v="8856745.1612903234"/>
    <s v="TriStar Pictures"/>
    <n v="94"/>
  </r>
  <r>
    <s v="The Mighty Quinn"/>
    <s v="R"/>
    <s v="Action"/>
    <x v="9"/>
    <n v="124"/>
    <s v="February 17, 1989 (United States)"/>
    <x v="22"/>
    <n v="5200"/>
    <s v="Carl Schenkel"/>
    <s v="Albert Z. Carr"/>
    <s v="Denzel Washington"/>
    <s v="United States"/>
    <n v="0"/>
    <n v="4557214"/>
    <n v="11198250.853225805"/>
    <n v="0"/>
    <n v="3675172.5806451612"/>
    <s v="A&amp;M Films"/>
    <n v="98"/>
  </r>
  <r>
    <s v="Fat Man and Little Boy"/>
    <s v="PG-13"/>
    <s v="Biography"/>
    <x v="9"/>
    <n v="124"/>
    <s v="October 20, 1989 (United States)"/>
    <x v="16"/>
    <n v="7200"/>
    <s v="Roland JoffÃ©"/>
    <s v="Bruce Robinson"/>
    <s v="Paul Newman"/>
    <s v="United States"/>
    <n v="30000000"/>
    <n v="3563162"/>
    <n v="8755608.5596774183"/>
    <n v="11.877206666666666"/>
    <n v="2873517.7419354841"/>
    <s v="Paramount Pictures"/>
    <n v="127"/>
  </r>
  <r>
    <s v="Police Academy 6: City Under Siege"/>
    <s v="PG"/>
    <s v="Comedy"/>
    <x v="9"/>
    <n v="124"/>
    <s v="March 10, 1989 (United States)"/>
    <x v="44"/>
    <n v="29000"/>
    <s v="Peter Bonerz"/>
    <s v="Neal Israel"/>
    <s v="Bubba Smith"/>
    <s v="United States"/>
    <n v="12000000"/>
    <n v="11567217"/>
    <n v="28423637.257258061"/>
    <n v="96.393474999999995"/>
    <n v="9328400.8064516131"/>
    <s v="Warner Bros."/>
    <n v="84"/>
  </r>
  <r>
    <s v="Her Alibi"/>
    <s v="PG"/>
    <s v="Comedy"/>
    <x v="9"/>
    <n v="124"/>
    <s v="February 3, 1989 (United States)"/>
    <x v="1"/>
    <n v="6900"/>
    <s v="Bruce Beresford"/>
    <s v="Charlie Peters"/>
    <s v="Tom Selleck"/>
    <s v="United States"/>
    <n v="0"/>
    <n v="18699037"/>
    <n v="45948359.466935478"/>
    <n v="0"/>
    <n v="15079868.548387097"/>
    <s v="Warner Bros."/>
    <n v="94"/>
  </r>
  <r>
    <s v="The Blood of Heroes"/>
    <s v="R"/>
    <s v="Action"/>
    <x v="9"/>
    <n v="124"/>
    <s v="February 23, 1990 (United States)"/>
    <x v="16"/>
    <n v="6500"/>
    <s v="David Webb Peoples"/>
    <s v="David Webb Peoples"/>
    <s v="Rutger Hauer"/>
    <s v="Australia"/>
    <n v="0"/>
    <n v="882290"/>
    <n v="2168014.2177419355"/>
    <n v="0"/>
    <n v="711524.19354838715"/>
    <s v="Kings Road Entertainment"/>
    <n v="90"/>
  </r>
  <r>
    <s v="Pink Cadillac"/>
    <s v="PG-13"/>
    <s v="Action"/>
    <x v="9"/>
    <n v="124"/>
    <s v="May 26, 1989 (United States)"/>
    <x v="20"/>
    <n v="11000"/>
    <s v="Buddy Van Horn"/>
    <s v="John Eskow"/>
    <s v="Clint Eastwood"/>
    <s v="United States"/>
    <n v="19000000"/>
    <n v="12143484"/>
    <n v="29839673.990322579"/>
    <n v="63.913073684210531"/>
    <n v="9793132.2580645159"/>
    <s v="Malpaso Productions"/>
    <n v="122"/>
  </r>
  <r>
    <s v="Three Fugitives"/>
    <s v="PG-13"/>
    <s v="Action"/>
    <x v="9"/>
    <n v="124"/>
    <s v="January 27, 1989 (United States)"/>
    <x v="19"/>
    <n v="11000"/>
    <s v="Francis Veber"/>
    <s v="Francis Veber"/>
    <s v="Nick Nolte"/>
    <s v="United States"/>
    <n v="15000000"/>
    <n v="40586886"/>
    <n v="99732452.93709676"/>
    <n v="270.57924000000003"/>
    <n v="32731359.677419353"/>
    <s v="Touchstone Pictures"/>
    <n v="96"/>
  </r>
  <r>
    <s v="Robot Jox"/>
    <s v="PG"/>
    <s v="Action"/>
    <x v="9"/>
    <n v="124"/>
    <s v="November 21, 1990 (United States)"/>
    <x v="20"/>
    <n v="6000"/>
    <s v="Stuart Gordon"/>
    <s v="Stuart Gordon"/>
    <s v="Gary Graham"/>
    <s v="United States"/>
    <n v="10000000"/>
    <n v="1272977"/>
    <n v="3128032.9991935482"/>
    <n v="12.729770000000002"/>
    <n v="1026594.3548387097"/>
    <s v="Empire Pictures"/>
    <n v="85"/>
  </r>
  <r>
    <s v="No Holds Barred"/>
    <s v="PG-13"/>
    <s v="Action"/>
    <x v="9"/>
    <n v="124"/>
    <s v="June 2, 1989 (United States)"/>
    <x v="44"/>
    <n v="6000"/>
    <s v="Thomas J. Wright"/>
    <s v="Dennis Hackin"/>
    <s v="Hulk Hogan"/>
    <s v="United States"/>
    <n v="8000000"/>
    <n v="16093651"/>
    <n v="39546253.707258061"/>
    <n v="201.17063750000003"/>
    <n v="12978750.806451613"/>
    <s v="New Line Cinema"/>
    <n v="93"/>
  </r>
  <r>
    <s v="Family Business"/>
    <s v="R"/>
    <s v="Crime"/>
    <x v="9"/>
    <n v="124"/>
    <s v="December 15, 1989 (United States)"/>
    <x v="46"/>
    <n v="12000"/>
    <s v="Sidney Lumet"/>
    <s v="Vincent Patrick"/>
    <s v="Sean Connery"/>
    <s v="United States"/>
    <n v="0"/>
    <n v="12195695"/>
    <n v="29967969.891129028"/>
    <n v="0"/>
    <n v="9835237.9032258056"/>
    <s v="TriStar Pictures"/>
    <n v="110"/>
  </r>
  <r>
    <s v="Wicked Stepmother"/>
    <s v="PG-13"/>
    <s v="Comedy"/>
    <x v="9"/>
    <n v="124"/>
    <s v="February 3, 1989 (United States)"/>
    <x v="36"/>
    <n v="1800"/>
    <s v="Larry Cohen"/>
    <s v="Larry Cohen"/>
    <s v="Bette Davis"/>
    <s v="United States"/>
    <n v="2500000"/>
    <n v="0"/>
    <n v="0"/>
    <n v="0"/>
    <n v="0"/>
    <s v="Larco Productions"/>
    <n v="90"/>
  </r>
  <r>
    <s v="Chattahoochee"/>
    <s v="R"/>
    <s v="Biography"/>
    <x v="9"/>
    <n v="124"/>
    <s v="April 20, 1990 (United States)"/>
    <x v="21"/>
    <n v="1900"/>
    <s v="Mick Jackson"/>
    <s v="James Cresson"/>
    <s v="Gary Oldman"/>
    <s v="United States"/>
    <n v="0"/>
    <n v="259486"/>
    <n v="637624.06612903217"/>
    <n v="0"/>
    <n v="209262.90322580645"/>
    <s v="Hemdale"/>
    <n v="98"/>
  </r>
  <r>
    <s v="Stepfather II: Make Room for Daddy"/>
    <s v="R"/>
    <s v="Horror"/>
    <x v="9"/>
    <n v="124"/>
    <s v="November 3, 1989 (United States)"/>
    <x v="46"/>
    <n v="3700"/>
    <s v="Jeff Burr"/>
    <s v="Carolyn Lefcourt"/>
    <s v="Terry O'Quinn"/>
    <s v="United Kingdom"/>
    <n v="1500000"/>
    <n v="1519796"/>
    <n v="3734530.9774193545"/>
    <n v="101.31973333333333"/>
    <n v="1225641.935483871"/>
    <s v="Incorporated Television Company (ITC)"/>
    <n v="93"/>
  </r>
  <r>
    <s v="Eddie and the Cruisers II: Eddie Lives!"/>
    <s v="PG-13"/>
    <s v="Drama"/>
    <x v="9"/>
    <n v="124"/>
    <s v="August 18, 1989 (United States)"/>
    <x v="19"/>
    <n v="2800"/>
    <s v="Jean-Claude Lord"/>
    <s v="P.F. Kluge"/>
    <s v="Michael ParÃ©"/>
    <s v="Canada"/>
    <n v="0"/>
    <n v="536508"/>
    <n v="1318338.6096774193"/>
    <n v="0"/>
    <n v="432667.74193548388"/>
    <s v="Scotti Brothers Pictures (I)"/>
    <n v="104"/>
  </r>
  <r>
    <s v="The Big Picture"/>
    <s v="PG-13"/>
    <s v="Comedy"/>
    <x v="9"/>
    <n v="124"/>
    <s v="December 15, 1989 (Brazil)"/>
    <x v="19"/>
    <n v="4800"/>
    <s v="Christopher Guest"/>
    <s v="Michael Varhol"/>
    <s v="Kevin Bacon"/>
    <s v="United States"/>
    <n v="5000000"/>
    <n v="117463"/>
    <n v="288636.90403225803"/>
    <n v="2.3492599999999997"/>
    <n v="94728.225806451606"/>
    <s v="Aspen Film Society"/>
    <n v="100"/>
  </r>
  <r>
    <s v="Parents"/>
    <s v="R"/>
    <s v="Comedy"/>
    <x v="9"/>
    <n v="124"/>
    <s v="January 27, 1989 (United States)"/>
    <x v="10"/>
    <n v="6800"/>
    <s v="Bob Balaban"/>
    <s v="Christopher Hawthorne"/>
    <s v="Randy Quaid"/>
    <s v="Canada"/>
    <n v="3000000"/>
    <n v="870532"/>
    <n v="2139121.7774193548"/>
    <n v="29.017733333333336"/>
    <n v="702041.93548387103"/>
    <s v="Great American Films Limited Partnership"/>
    <n v="81"/>
  </r>
  <r>
    <s v="Jacknife"/>
    <s v="R"/>
    <s v="Drama"/>
    <x v="9"/>
    <n v="124"/>
    <s v="March 10, 1989 (United States)"/>
    <x v="21"/>
    <n v="5600"/>
    <s v="David Hugh Jones"/>
    <s v="Stephen Metcalfe"/>
    <s v="Robert De Niro"/>
    <s v="United States"/>
    <n v="0"/>
    <n v="2049769"/>
    <n v="5036811.4056451609"/>
    <n v="0"/>
    <n v="1653039.5161290322"/>
    <s v="Kings Road Entertainment"/>
    <n v="102"/>
  </r>
  <r>
    <s v="Dad"/>
    <s v="PG"/>
    <s v="Comedy"/>
    <x v="9"/>
    <n v="124"/>
    <s v="November 10, 1989 (United States)"/>
    <x v="21"/>
    <n v="4700"/>
    <s v="Gary David Goldberg"/>
    <s v="William Wharton"/>
    <s v="Jack Lemmon"/>
    <s v="United States"/>
    <n v="19000000"/>
    <n v="27503037"/>
    <n v="67582059.466935486"/>
    <n v="144.75282631578946"/>
    <n v="22179868.548387095"/>
    <s v="Amblin Entertainment"/>
    <n v="117"/>
  </r>
  <r>
    <s v="Speed Zone"/>
    <s v="PG"/>
    <s v="Action"/>
    <x v="9"/>
    <n v="124"/>
    <s v="April 21, 1989 (United States)"/>
    <x v="54"/>
    <n v="3200"/>
    <s v="Jim Drake"/>
    <s v="Michael Short"/>
    <s v="Peter Boyle"/>
    <s v="Canada"/>
    <n v="18000000"/>
    <n v="3077361"/>
    <n v="7561870.1346774185"/>
    <n v="17.096450000000001"/>
    <n v="2481742.7419354841"/>
    <s v="Canadian International Studios VIII"/>
    <n v="94"/>
  </r>
  <r>
    <s v="How to Get Ahead in Advertising"/>
    <s v="R"/>
    <s v="Comedy"/>
    <x v="9"/>
    <n v="124"/>
    <s v="March 29, 1990 (West Germany)"/>
    <x v="15"/>
    <n v="5700"/>
    <s v="Bruce Robinson"/>
    <s v="Bruce Robinson"/>
    <s v="Richard E. Grant"/>
    <s v="United Kingdom"/>
    <n v="0"/>
    <n v="418053"/>
    <n v="1027264.1056451612"/>
    <n v="0"/>
    <n v="337139.51612903224"/>
    <s v="HandMade Films"/>
    <n v="90"/>
  </r>
  <r>
    <s v="Lisa"/>
    <s v="PG-13"/>
    <s v="Drama"/>
    <x v="9"/>
    <n v="124"/>
    <s v="October 20, 1989 (Argentina)"/>
    <x v="22"/>
    <n v="1700"/>
    <s v="Gary Sherman"/>
    <s v="Gary Sherman"/>
    <s v="Staci Keanan"/>
    <s v="United States"/>
    <n v="0"/>
    <n v="4347648"/>
    <n v="10683293.109677419"/>
    <n v="0"/>
    <n v="3506167.7419354841"/>
    <s v="Gary Sherman Productions"/>
    <n v="95"/>
  </r>
  <r>
    <s v="Out Cold"/>
    <s v="R"/>
    <s v="Comedy"/>
    <x v="9"/>
    <n v="124"/>
    <s v="March 3, 1989 (United States)"/>
    <x v="30"/>
    <n v="703"/>
    <s v="Malcolm Mowbray"/>
    <s v="Leonard Glasser"/>
    <s v="John Lithgow"/>
    <s v="United States"/>
    <n v="0"/>
    <n v="294266"/>
    <n v="723087.5016129032"/>
    <n v="0"/>
    <n v="237311.29032258064"/>
    <s v="Braunstein and Hamady Productions"/>
    <n v="92"/>
  </r>
  <r>
    <s v="Longtime Companion"/>
    <s v="R"/>
    <s v="Drama"/>
    <x v="9"/>
    <n v="124"/>
    <s v="May 1, 1990 (Portugal)"/>
    <x v="37"/>
    <n v="5400"/>
    <s v="Norman RenÃ©"/>
    <s v="Craig Lucas"/>
    <s v="Stephen Caffrey"/>
    <s v="United States"/>
    <n v="3000000"/>
    <n v="4609953"/>
    <n v="11327844.186290322"/>
    <n v="153.6651"/>
    <n v="3717704.0322580645"/>
    <s v="American Playhouse"/>
    <n v="96"/>
  </r>
  <r>
    <s v="Happily Ever After"/>
    <s v="G"/>
    <s v="Animation"/>
    <x v="9"/>
    <n v="124"/>
    <s v="May 28, 1993 (United States)"/>
    <x v="41"/>
    <n v="2200"/>
    <s v="John Howley"/>
    <s v="Martha Moran"/>
    <s v="Edward Asner"/>
    <s v="United States"/>
    <n v="0"/>
    <n v="3299382"/>
    <n v="8107433.0274193538"/>
    <n v="0"/>
    <n v="2660791.935483871"/>
    <s v="Filmation Associates"/>
    <n v="75"/>
  </r>
  <r>
    <s v="Heart of Dixie"/>
    <s v="PG"/>
    <s v="Drama"/>
    <x v="9"/>
    <n v="124"/>
    <s v="August 25, 1989 (United States)"/>
    <x v="33"/>
    <n v="677"/>
    <s v="Martin Davidson"/>
    <s v="Anne Rivers Siddons"/>
    <s v="Ally Sheedy"/>
    <s v="United States"/>
    <n v="8000000"/>
    <n v="1097333"/>
    <n v="2696430.363709677"/>
    <n v="13.716662499999998"/>
    <n v="884945.96774193551"/>
    <m/>
    <n v="95"/>
  </r>
  <r>
    <s v="Tap"/>
    <s v="PG-13"/>
    <s v="Comedy"/>
    <x v="9"/>
    <n v="124"/>
    <s v="February 10, 1989 (United States)"/>
    <x v="16"/>
    <n v="1500"/>
    <s v="Nick Castle"/>
    <s v="Nick Castle"/>
    <s v="Gregory Hines"/>
    <s v="United States"/>
    <n v="0"/>
    <n v="9114702"/>
    <n v="22397174.995161287"/>
    <n v="0"/>
    <n v="7350566.1290322579"/>
    <s v="Beco Films"/>
    <n v="111"/>
  </r>
  <r>
    <s v="A Dry White Season"/>
    <s v="R"/>
    <s v="Drama"/>
    <x v="9"/>
    <n v="124"/>
    <s v="September 20, 1989 (United States)"/>
    <x v="9"/>
    <n v="5300"/>
    <s v="Euzhan Palcy"/>
    <s v="AndrÃ© P. Brink"/>
    <s v="Donald Sutherland"/>
    <s v="United States"/>
    <n v="9000000"/>
    <n v="3766879"/>
    <n v="9256193.8008064516"/>
    <n v="41.854211111111113"/>
    <n v="3037805.6451612902"/>
    <s v="Davros Films"/>
    <n v="106"/>
  </r>
  <r>
    <s v="The Phantom of the Opera"/>
    <s v="R"/>
    <s v="Drama"/>
    <x v="9"/>
    <n v="124"/>
    <s v="November 3, 1989 (United States)"/>
    <x v="30"/>
    <n v="3800"/>
    <s v="Dwight H. Little"/>
    <s v="Gaston Leroux"/>
    <s v="Robert Englund"/>
    <s v="United States"/>
    <n v="0"/>
    <n v="3953745"/>
    <n v="9715371.7862903215"/>
    <n v="0"/>
    <n v="3188504.0322580645"/>
    <s v="21st Century Film Corporation"/>
    <n v="93"/>
  </r>
  <r>
    <s v="The Experts"/>
    <s v="PG-13"/>
    <s v="Comedy"/>
    <x v="9"/>
    <n v="124"/>
    <s v="January 13, 1989 (United States)"/>
    <x v="25"/>
    <n v="2300"/>
    <s v="Dave Thomas"/>
    <s v="Steven Greene"/>
    <s v="John Travolta"/>
    <s v="Canada"/>
    <n v="0"/>
    <n v="169203"/>
    <n v="415775.43629032257"/>
    <n v="0"/>
    <n v="136454.03225806452"/>
    <s v="Paramount Pictures"/>
    <n v="94"/>
  </r>
  <r>
    <s v="Triumph of the Spirit"/>
    <s v="R"/>
    <s v="Biography"/>
    <x v="9"/>
    <n v="124"/>
    <s v="December 23, 1989 (South Korea)"/>
    <x v="8"/>
    <n v="2300"/>
    <s v="Robert M. Young"/>
    <s v="Shimon Arama"/>
    <s v="Willem Dafoe"/>
    <s v="United States"/>
    <n v="0"/>
    <n v="408839"/>
    <n v="1004622.9298387096"/>
    <n v="0"/>
    <n v="329708.87096774194"/>
    <s v="Nova International Films"/>
    <n v="120"/>
  </r>
  <r>
    <s v="The Unbelievable Truth"/>
    <s v="R"/>
    <s v="Comedy"/>
    <x v="9"/>
    <n v="124"/>
    <s v="November 8, 1990 (Australia)"/>
    <x v="4"/>
    <n v="5000"/>
    <s v="Hal Hartley"/>
    <s v="Hal Hartley"/>
    <s v="Adrienne Shelly"/>
    <s v="United States"/>
    <n v="75000"/>
    <n v="0"/>
    <n v="0"/>
    <n v="0"/>
    <n v="0"/>
    <s v="Action Features"/>
    <n v="90"/>
  </r>
  <r>
    <s v="True Believer"/>
    <s v="R"/>
    <s v="Crime"/>
    <x v="9"/>
    <n v="124"/>
    <s v="February 17, 1989 (United States)"/>
    <x v="17"/>
    <n v="4500"/>
    <s v="Joseph Ruben"/>
    <s v="Wesley Strick"/>
    <s v="James Woods"/>
    <s v="United States"/>
    <n v="0"/>
    <n v="8742750"/>
    <n v="21483192.943548385"/>
    <n v="0"/>
    <n v="7050604.8387096776"/>
    <s v="Columbia Pictures"/>
    <n v="108"/>
  </r>
  <r>
    <s v="The Horror Show"/>
    <s v="R"/>
    <s v="Horror"/>
    <x v="9"/>
    <n v="124"/>
    <s v="April 28, 1989 (United States)"/>
    <x v="18"/>
    <n v="3600"/>
    <s v="James Isaac"/>
    <s v="Allyn Warner"/>
    <s v="Lance Henriksen"/>
    <s v="United States"/>
    <n v="3000000"/>
    <n v="1738897"/>
    <n v="4272918.6766129024"/>
    <n v="57.963233333333328"/>
    <n v="1402336.2903225806"/>
    <s v="Sean S. Cunningham Films"/>
    <n v="95"/>
  </r>
  <r>
    <s v="The Tall Guy"/>
    <s v="R"/>
    <s v="Comedy"/>
    <x v="9"/>
    <n v="124"/>
    <s v="September 21, 1990 (United States)"/>
    <x v="19"/>
    <n v="4500"/>
    <s v="Mel Smith"/>
    <s v="Richard Curtis"/>
    <s v="Jeff Goldblum"/>
    <s v="United Kingdom"/>
    <n v="0"/>
    <n v="510712"/>
    <n v="1254951.1806451611"/>
    <n v="0"/>
    <n v="411864.51612903224"/>
    <s v="London Weekend Television (LWT)"/>
    <n v="92"/>
  </r>
  <r>
    <s v="The Toxic Avenger Part II"/>
    <s v="R"/>
    <s v="Action"/>
    <x v="9"/>
    <n v="124"/>
    <s v="February 24, 1989 (United States)"/>
    <x v="27"/>
    <n v="6200"/>
    <s v="Michael Herz"/>
    <s v="Lloyd Kaufman"/>
    <s v="Ron Fazio"/>
    <s v="United States"/>
    <n v="2300000"/>
    <n v="792966"/>
    <n v="1948522.0983870965"/>
    <n v="34.47678260869565"/>
    <n v="639488.70967741939"/>
    <s v="Lorimar Film Entertainment"/>
    <n v="102"/>
  </r>
  <r>
    <s v="Dead Bang"/>
    <s v="R"/>
    <s v="Action"/>
    <x v="9"/>
    <n v="124"/>
    <s v="March 24, 1989 (United States)"/>
    <x v="10"/>
    <n v="3500"/>
    <s v="John Frankenheimer"/>
    <s v="Robert Foster"/>
    <s v="Don Johnson"/>
    <s v="United States"/>
    <n v="14500000"/>
    <n v="8125592"/>
    <n v="19966676.47096774"/>
    <n v="56.038565517241381"/>
    <n v="6552896.7741935486"/>
    <s v="Lorimar Film Entertainment"/>
    <n v="102"/>
  </r>
  <r>
    <s v="Music Box"/>
    <s v="PG-13"/>
    <s v="Crime"/>
    <x v="9"/>
    <n v="124"/>
    <s v="January 19, 1990 (United States)"/>
    <x v="34"/>
    <n v="7200"/>
    <s v="Costa-Gavras"/>
    <s v="Joe Eszterhas"/>
    <s v="Jessica Lange"/>
    <s v="United States"/>
    <n v="0"/>
    <n v="6263883"/>
    <n v="15391977.016935483"/>
    <n v="0"/>
    <n v="5051518.5483870972"/>
    <s v="Carolco Pictures"/>
    <n v="124"/>
  </r>
  <r>
    <s v="Gross Anatomy"/>
    <s v="PG-13"/>
    <s v="Drama"/>
    <x v="9"/>
    <n v="124"/>
    <s v="October 20, 1989 (United States)"/>
    <x v="10"/>
    <n v="3600"/>
    <s v="Thom Eberhardt"/>
    <s v="Mark Spragg"/>
    <s v="Matthew Modine"/>
    <s v="United States"/>
    <n v="8500000"/>
    <n v="11604598"/>
    <n v="28515492.020967741"/>
    <n v="136.52468235294117"/>
    <n v="9358546.7741935477"/>
    <s v="Hill/Rosenman"/>
    <n v="109"/>
  </r>
  <r>
    <s v="Violent Cop"/>
    <s v="Not Rated"/>
    <s v="Action"/>
    <x v="9"/>
    <n v="124"/>
    <s v="July 16, 1999 (United States)"/>
    <x v="13"/>
    <n v="11000"/>
    <s v="Takeshi Kitano"/>
    <s v="Hisashi Nozawa"/>
    <s v="Takeshi Kitano"/>
    <s v="Japan"/>
    <n v="0"/>
    <n v="0"/>
    <n v="0"/>
    <n v="0"/>
    <n v="0"/>
    <s v="Bandai Media Department"/>
    <n v="103"/>
  </r>
  <r>
    <s v="Renegades"/>
    <s v="R"/>
    <s v="Action"/>
    <x v="9"/>
    <n v="124"/>
    <s v="June 2, 1989 (United States)"/>
    <x v="20"/>
    <n v="3300"/>
    <s v="Jack Sholder"/>
    <s v="David Rich"/>
    <s v="Kiefer Sutherland"/>
    <s v="United States"/>
    <n v="16000000"/>
    <n v="9015164"/>
    <n v="22152584.441935483"/>
    <n v="56.344775000000006"/>
    <n v="7270293.5483870972"/>
    <s v="Morgan Creek Entertainment"/>
    <n v="106"/>
  </r>
  <r>
    <s v="Sing"/>
    <s v="PG-13"/>
    <s v="Drama"/>
    <x v="9"/>
    <n v="124"/>
    <s v="March 31, 1989 (United States)"/>
    <x v="15"/>
    <n v="716"/>
    <s v="Richard Baskin"/>
    <s v="Dean Pitchford"/>
    <s v="Lorraine Bracco"/>
    <s v="United States"/>
    <n v="11500000"/>
    <n v="2260616"/>
    <n v="5554916.8967741933"/>
    <n v="19.657530434782608"/>
    <n v="1823077.4193548388"/>
    <s v="TriStar Pictures"/>
    <n v="98"/>
  </r>
  <r>
    <s v="Sweetie"/>
    <s v="R"/>
    <s v="Comedy"/>
    <x v="9"/>
    <n v="124"/>
    <s v="September 28, 1989 (Australia)"/>
    <x v="8"/>
    <n v="3500"/>
    <s v="Jane Campion"/>
    <s v="Gerard Lee"/>
    <s v="GeneviÃ¨ve Lemon"/>
    <s v="Australia"/>
    <n v="0"/>
    <n v="938562"/>
    <n v="2306289.043548387"/>
    <n v="0"/>
    <n v="756904.83870967745"/>
    <s v="Arenafilm"/>
    <n v="97"/>
  </r>
  <r>
    <s v="Listen to Me"/>
    <s v="PG-13"/>
    <s v="Drama"/>
    <x v="9"/>
    <n v="124"/>
    <s v="May 5, 1989 (United States)"/>
    <x v="11"/>
    <n v="1000"/>
    <s v="Douglas Day Stewart"/>
    <s v="Douglas Day Stewart"/>
    <s v="Kirk Cameron"/>
    <s v="United States"/>
    <n v="0"/>
    <n v="4299023"/>
    <n v="10563808.936290322"/>
    <n v="0"/>
    <n v="3466954.0322580645"/>
    <s v="Weintraub Entertainment Group"/>
    <n v="107"/>
  </r>
  <r>
    <s v="Miss Firecracker"/>
    <s v="PG"/>
    <s v="Comedy"/>
    <x v="9"/>
    <n v="124"/>
    <s v="January 19, 1990 (Sweden)"/>
    <x v="22"/>
    <n v="2000"/>
    <s v="Thomas Schlamme"/>
    <s v="Beth Henley"/>
    <s v="Holly Hunter"/>
    <s v="United States"/>
    <n v="0"/>
    <n v="1852655"/>
    <n v="4552451.439516129"/>
    <n v="0"/>
    <n v="1494076.6129032257"/>
    <s v="Corsair Pictures"/>
    <n v="102"/>
  </r>
  <r>
    <s v="The Rachel Papers"/>
    <s v="R"/>
    <s v="Drama"/>
    <x v="9"/>
    <n v="124"/>
    <s v="May 12, 1989 (United States)"/>
    <x v="10"/>
    <n v="1900"/>
    <s v="Damian Harris"/>
    <s v="Damian Harris"/>
    <s v="Dexter Fletcher"/>
    <s v="United Kingdom"/>
    <n v="0"/>
    <n v="201468"/>
    <n v="495058.86774193542"/>
    <n v="0"/>
    <n v="162474.19354838709"/>
    <s v="Initial Film and Television"/>
    <n v="95"/>
  </r>
  <r>
    <s v="Wired"/>
    <s v="R"/>
    <s v="Biography"/>
    <x v="9"/>
    <n v="124"/>
    <s v="August 25, 1989 (United States)"/>
    <x v="47"/>
    <n v="790"/>
    <s v="Larry Peerce"/>
    <s v="Bob Woodward"/>
    <s v="Michael Chiklis"/>
    <s v="United States"/>
    <n v="0"/>
    <n v="1089000"/>
    <n v="2675954.0322580645"/>
    <n v="0"/>
    <n v="878225.80645161297"/>
    <s v="FM Entertainment"/>
    <n v="112"/>
  </r>
  <r>
    <s v="Lost Angels"/>
    <s v="R"/>
    <s v="Drama"/>
    <x v="9"/>
    <n v="124"/>
    <s v="May 5, 1989 (United States)"/>
    <x v="22"/>
    <n v="881"/>
    <s v="Hugh Hudson"/>
    <s v="Michael Weller"/>
    <s v="Donald Sutherland"/>
    <s v="United States"/>
    <n v="0"/>
    <n v="1247946"/>
    <n v="3066525.3725806447"/>
    <n v="0"/>
    <n v="1006408.0645161291"/>
    <m/>
    <n v="116"/>
  </r>
  <r>
    <s v="Jesus of Montreal"/>
    <s v="R"/>
    <s v="Drama"/>
    <x v="9"/>
    <n v="124"/>
    <s v="May 25, 1990 (United States)"/>
    <x v="24"/>
    <n v="6800"/>
    <s v="Denys Arcand"/>
    <s v="Denys Arcand"/>
    <s v="Lothaire Bluteau"/>
    <s v="Canada"/>
    <n v="0"/>
    <n v="1601612"/>
    <n v="3935574.0032258062"/>
    <n v="0"/>
    <n v="1291622.5806451612"/>
    <s v="Max Films Productions"/>
    <n v="120"/>
  </r>
  <r>
    <s v="Rooftops"/>
    <s v="R"/>
    <s v="Action"/>
    <x v="9"/>
    <n v="124"/>
    <s v="March 17, 1989 (United States)"/>
    <x v="25"/>
    <n v="490"/>
    <s v="Robert Wise"/>
    <s v="Allan A. Goldstein"/>
    <s v="Jason Gedrick"/>
    <s v="United States"/>
    <n v="0"/>
    <n v="2043889"/>
    <n v="5022362.7282258058"/>
    <n v="0"/>
    <n v="1648297.5806451612"/>
    <s v="Koch Company"/>
    <n v="98"/>
  </r>
  <r>
    <s v="After Midnight"/>
    <s v="R"/>
    <s v="Horror"/>
    <x v="9"/>
    <n v="124"/>
    <s v="November 3, 1989 (United States)"/>
    <x v="30"/>
    <n v="1700"/>
    <s v="Jim Wheat"/>
    <s v="Ken Wheat"/>
    <s v="Jillian McWhirter"/>
    <s v="United States"/>
    <n v="3000000"/>
    <n v="76325"/>
    <n v="187550.22177419355"/>
    <n v="2.5441666666666669"/>
    <n v="61552.419354838712"/>
    <s v="High Bar Productions"/>
    <n v="90"/>
  </r>
  <r>
    <s v="Disorganized Crime"/>
    <s v="R"/>
    <s v="Action"/>
    <x v="9"/>
    <n v="124"/>
    <s v="April 14, 1989 (United States)"/>
    <x v="21"/>
    <n v="2200"/>
    <s v="Jim Kouf"/>
    <s v="Jim Kouf"/>
    <s v="Hoyt Axton"/>
    <s v="United States"/>
    <n v="0"/>
    <n v="7723506"/>
    <n v="18978647.404838707"/>
    <n v="0"/>
    <n v="6228633.8709677421"/>
    <s v="Kouf/Bigelow Productions"/>
    <n v="98"/>
  </r>
  <r>
    <s v="Slaves of New York"/>
    <s v="R"/>
    <s v="Comedy"/>
    <x v="9"/>
    <n v="124"/>
    <s v="March 1989 (United States)"/>
    <x v="46"/>
    <n v="917"/>
    <s v="James Ivory"/>
    <s v="Tama Janowitz"/>
    <s v="Bernadette Peters"/>
    <s v="United States"/>
    <n v="0"/>
    <n v="463972"/>
    <n v="1140098.9387096774"/>
    <n v="0"/>
    <n v="374170.96774193551"/>
    <s v="TriStar Pictures"/>
    <n v="124"/>
  </r>
  <r>
    <s v="Damned River"/>
    <s v="R"/>
    <s v="Action"/>
    <x v="9"/>
    <n v="124"/>
    <s v="October 13, 1989 (United States)"/>
    <x v="18"/>
    <n v="201"/>
    <s v="Michael Schroeder"/>
    <s v="John Crowther"/>
    <s v="Stephen Shellen"/>
    <s v="United States"/>
    <n v="5000000"/>
    <n v="0"/>
    <n v="0"/>
    <n v="0"/>
    <n v="0"/>
    <s v="Metro-Goldwyn-Mayer (MGM)"/>
    <n v="95"/>
  </r>
  <r>
    <s v="My Twentieth Century"/>
    <s v="N/A"/>
    <s v="Comedy"/>
    <x v="9"/>
    <n v="124"/>
    <s v="January 13, 1990 (Japan)"/>
    <x v="12"/>
    <n v="1500"/>
    <s v="IldikÃ³ Enyedi"/>
    <s v="IldikÃ³ Enyedi"/>
    <s v="Dorota Segda"/>
    <s v="Hungary"/>
    <n v="0"/>
    <n v="0"/>
    <n v="0"/>
    <n v="0"/>
    <n v="0"/>
    <s v="Budapest StÃºdiÃ³ VÃ¡llalat"/>
    <n v="104"/>
  </r>
  <r>
    <s v="Scenes from the Class Struggle in Beverly Hills"/>
    <s v="R"/>
    <s v="Comedy"/>
    <x v="9"/>
    <n v="124"/>
    <s v="July 1989 (United States)"/>
    <x v="22"/>
    <n v="1200"/>
    <s v="Paul Bartel"/>
    <s v="Paul Bartel"/>
    <s v="Jacqueline Bisset"/>
    <s v="United States"/>
    <n v="0"/>
    <n v="2156471"/>
    <n v="5299005.7556451606"/>
    <n v="0"/>
    <n v="1739089.5161290322"/>
    <s v="North Street Films"/>
    <n v="103"/>
  </r>
  <r>
    <s v="The Terror Within"/>
    <s v="R"/>
    <s v="Horror"/>
    <x v="9"/>
    <n v="124"/>
    <s v="January 20, 1989 (United States)"/>
    <x v="25"/>
    <n v="1600"/>
    <s v="Thierry Notz"/>
    <s v="Thomas McKelvey Cleaver"/>
    <s v="Andrew Stevens"/>
    <s v="United States"/>
    <n v="0"/>
    <n v="858591"/>
    <n v="2109779.6588709676"/>
    <n v="0"/>
    <n v="692412.09677419357"/>
    <s v="Concorde Pictures"/>
    <n v="88"/>
  </r>
  <r>
    <s v="Farewell to the King"/>
    <s v="PG-13"/>
    <s v="Action"/>
    <x v="9"/>
    <n v="124"/>
    <s v="March 3, 1989 (United States)"/>
    <x v="21"/>
    <n v="2700"/>
    <s v="John Milius"/>
    <s v="Pierre Schoendoerffer"/>
    <s v="Nick Nolte"/>
    <s v="United States"/>
    <n v="20000000"/>
    <n v="2420917"/>
    <n v="5948817.8217741931"/>
    <n v="12.104585"/>
    <n v="1952352.4193548388"/>
    <s v="Cine Location Services"/>
    <n v="117"/>
  </r>
  <r>
    <s v="See You in the Morning"/>
    <s v="PG-13"/>
    <s v="Drama"/>
    <x v="9"/>
    <n v="124"/>
    <s v="April 21, 1989 (United States)"/>
    <x v="1"/>
    <n v="849"/>
    <s v="Alan J. Pakula"/>
    <s v="Alan J. Pakula"/>
    <s v="Jeff Bridges"/>
    <s v="United States"/>
    <n v="0"/>
    <n v="4795009"/>
    <n v="11782574.534677418"/>
    <n v="0"/>
    <n v="3866942.7419354841"/>
    <s v="Lorimar Film Entertainment"/>
    <n v="119"/>
  </r>
  <r>
    <s v="I, Madman"/>
    <s v="R"/>
    <s v="Fantasy"/>
    <x v="9"/>
    <n v="124"/>
    <s v="April 7, 1989 (United States)"/>
    <x v="22"/>
    <n v="2900"/>
    <s v="Tibor TakÃ¡cs"/>
    <s v="David Chaskin"/>
    <s v="Jenny Wright"/>
    <s v="Canada"/>
    <n v="0"/>
    <n v="0"/>
    <n v="0"/>
    <n v="0"/>
    <n v="0"/>
    <s v="Trans World Entertainment (TWE)"/>
    <n v="89"/>
  </r>
  <r>
    <s v="Immediate Family"/>
    <s v="PG-13"/>
    <s v="Drama"/>
    <x v="9"/>
    <n v="124"/>
    <s v="October 27, 1989 (United States)"/>
    <x v="22"/>
    <n v="1500"/>
    <s v="Jonathan Kaplan"/>
    <s v="Barbara Benedek"/>
    <s v="Glenn Close"/>
    <s v="United States"/>
    <n v="14000000"/>
    <n v="5932613"/>
    <n v="14577961.137903225"/>
    <n v="42.375807142857141"/>
    <n v="4784365.3225806449"/>
    <s v="Columbia Pictures"/>
    <n v="95"/>
  </r>
  <r>
    <s v="In Country"/>
    <s v="R"/>
    <s v="Drama"/>
    <x v="9"/>
    <n v="124"/>
    <s v="September 29, 1989 (United States)"/>
    <x v="23"/>
    <n v="2700"/>
    <s v="Norman Jewison"/>
    <s v="Bobbie Ann Mason"/>
    <s v="Emily Lloyd"/>
    <s v="United States"/>
    <n v="18000000"/>
    <n v="3531971"/>
    <n v="8678964.2233870961"/>
    <n v="19.622061111111112"/>
    <n v="2848363.7096774192"/>
    <s v="Warner Bros."/>
    <n v="120"/>
  </r>
  <r>
    <s v="Winter People"/>
    <s v="PG-13"/>
    <s v="Drama"/>
    <x v="9"/>
    <n v="124"/>
    <s v="April 14, 1989 (United States)"/>
    <x v="19"/>
    <n v="1300"/>
    <s v="Ted Kotcheff"/>
    <s v="John Ehle"/>
    <s v="Kurt Russell"/>
    <s v="United States"/>
    <n v="0"/>
    <n v="2023282"/>
    <n v="4971726.0112903221"/>
    <n v="0"/>
    <n v="1631679.0322580645"/>
    <s v="Castle Rock Entertainment"/>
    <n v="110"/>
  </r>
  <r>
    <s v="Enemies, A Love Story"/>
    <s v="R"/>
    <s v="Comedy"/>
    <x v="9"/>
    <n v="124"/>
    <s v="December 13, 1989 (United States)"/>
    <x v="14"/>
    <n v="2100"/>
    <s v="Paul Mazursky"/>
    <s v="Isaac Bashevis Singer"/>
    <s v="Ron Silver"/>
    <s v="United States"/>
    <n v="9500000"/>
    <n v="7754571"/>
    <n v="19054982.126612902"/>
    <n v="81.627063157894739"/>
    <n v="6253686.2903225804"/>
    <s v="Morgan Creek Entertainment"/>
    <n v="119"/>
  </r>
  <r>
    <s v="American Ninja 3: Blood Hunt"/>
    <s v="R"/>
    <s v="Action"/>
    <x v="9"/>
    <n v="124"/>
    <s v="February 24, 1989 (United States)"/>
    <x v="48"/>
    <n v="5000"/>
    <s v="Cedric Sundstrom"/>
    <s v="Avi Kleinberger"/>
    <s v="David Bradley"/>
    <s v="United States"/>
    <n v="0"/>
    <n v="902152"/>
    <n v="2216820.2774193548"/>
    <n v="0"/>
    <n v="727541.93548387103"/>
    <s v="Breton Film Productions"/>
    <n v="89"/>
  </r>
  <r>
    <s v="Physical Evidence"/>
    <s v="R"/>
    <s v="Crime"/>
    <x v="9"/>
    <n v="124"/>
    <s v="January 27, 1989 (United States)"/>
    <x v="27"/>
    <n v="1600"/>
    <s v="Michael Crichton"/>
    <s v="Steve Ransohoff"/>
    <s v="Burt Reynolds"/>
    <s v="United States"/>
    <n v="17000000"/>
    <n v="3560932"/>
    <n v="8750128.8741935473"/>
    <n v="20.946658823529411"/>
    <n v="2871719.3548387098"/>
    <s v="Columbia Pictures"/>
    <n v="99"/>
  </r>
  <r>
    <s v="Worth Winning"/>
    <s v="PG-13"/>
    <s v="Comedy"/>
    <x v="9"/>
    <n v="124"/>
    <s v="October 27, 1989 (United States)"/>
    <x v="1"/>
    <n v="1600"/>
    <s v="Will Mackenzie"/>
    <s v="Dan Lewandowski"/>
    <s v="Mark Harmon"/>
    <s v="United States"/>
    <n v="0"/>
    <n v="3690328"/>
    <n v="9068088.238709677"/>
    <n v="0"/>
    <n v="2976070.9677419355"/>
    <s v="A&amp;M Films"/>
    <n v="103"/>
  </r>
  <r>
    <s v="Edge of Sanity"/>
    <s v="R"/>
    <s v="Horror"/>
    <x v="9"/>
    <n v="124"/>
    <s v="April 14, 1989 (United States)"/>
    <x v="33"/>
    <n v="1300"/>
    <s v="GÃ©rard KikoÃ¯ne"/>
    <s v="J.P. FÃ©lix"/>
    <s v="Anthony Perkins"/>
    <s v="United Kingdom"/>
    <n v="0"/>
    <n v="0"/>
    <n v="0"/>
    <n v="0"/>
    <n v="0"/>
    <s v="Allied Vision"/>
    <n v="85"/>
  </r>
  <r>
    <s v="Brenda Starr"/>
    <s v="PG"/>
    <s v="Adventure"/>
    <x v="9"/>
    <n v="124"/>
    <s v="April 15, 1992 (United States)"/>
    <x v="25"/>
    <n v="1000"/>
    <s v="Robert Ellis Miller"/>
    <s v="Noreen Stone"/>
    <s v="Brooke Shields"/>
    <s v="United States"/>
    <n v="16000000"/>
    <n v="67878"/>
    <n v="166793.76290322578"/>
    <n v="0.42423749999999993"/>
    <n v="54740.322580645159"/>
    <s v="AM/PM Entertainment"/>
    <n v="93"/>
  </r>
  <r>
    <s v="How I Got Into College"/>
    <s v="PG-13"/>
    <s v="Comedy"/>
    <x v="9"/>
    <n v="124"/>
    <s v="May 19, 1989 (United States)"/>
    <x v="1"/>
    <n v="2100"/>
    <s v="Savage Steve Holland"/>
    <s v="Terrel Seltzer"/>
    <s v="Anthony Edwards"/>
    <s v="United States"/>
    <n v="10000000"/>
    <n v="1642239"/>
    <n v="4035405.026612903"/>
    <n v="16.42239"/>
    <n v="1324386.2903225806"/>
    <s v="Twentieth Century Fox"/>
    <n v="86"/>
  </r>
  <r>
    <s v="Mortal Passions"/>
    <s v="R"/>
    <s v="Crime"/>
    <x v="9"/>
    <n v="124"/>
    <s v="January 26, 1990 (United States)"/>
    <x v="54"/>
    <n v="274"/>
    <s v="Andrew Lane"/>
    <s v="Alan Moskowitz"/>
    <s v="Zach Galligan"/>
    <s v="United States"/>
    <n v="0"/>
    <n v="0"/>
    <n v="0"/>
    <n v="0"/>
    <n v="0"/>
    <s v="Gibraltar Entertainment"/>
    <n v="92"/>
  </r>
  <r>
    <s v="Old Gringo"/>
    <s v="R"/>
    <s v="Adventure"/>
    <x v="9"/>
    <n v="124"/>
    <s v="October 6, 1989 (United States)"/>
    <x v="1"/>
    <n v="1800"/>
    <s v="Luis Puenzo"/>
    <s v="Carlos Fuentes"/>
    <s v="Jane Fonda"/>
    <s v="United States"/>
    <n v="34000000"/>
    <n v="3574256"/>
    <n v="8782869.3806451596"/>
    <n v="10.512517647058823"/>
    <n v="2882464.5161290322"/>
    <s v="Columbia Pictures"/>
    <n v="119"/>
  </r>
  <r>
    <s v="Relentless"/>
    <s v="R"/>
    <s v="Crime"/>
    <x v="9"/>
    <n v="124"/>
    <s v="August 30, 1989 (United States)"/>
    <x v="23"/>
    <n v="1400"/>
    <s v="William Lustig"/>
    <s v="Phil Alden Robinson"/>
    <s v="Judd Nelson"/>
    <s v="United States"/>
    <n v="4000000"/>
    <n v="6985999"/>
    <n v="17166402.38145161"/>
    <n v="174.64997499999998"/>
    <n v="5633870.1612903224"/>
    <s v="Cinetel Films"/>
    <n v="92"/>
  </r>
  <r>
    <s v="Cheetah"/>
    <s v="G"/>
    <s v="Adventure"/>
    <x v="9"/>
    <n v="124"/>
    <s v="August 18, 1989 (United States)"/>
    <x v="22"/>
    <n v="943"/>
    <s v="Jeff Blyth"/>
    <s v="Alan Caillou"/>
    <s v="Keith Coogan"/>
    <s v="United States"/>
    <n v="5000000"/>
    <n v="8153677"/>
    <n v="20035688.563709676"/>
    <n v="163.07354000000001"/>
    <n v="6575545.9677419355"/>
    <s v="Silver Screen Partners III"/>
    <n v="83"/>
  </r>
  <r>
    <s v="Monsieur Hire"/>
    <s v="PG-13"/>
    <s v="Crime"/>
    <x v="9"/>
    <n v="124"/>
    <s v="June 1990 (United States)"/>
    <x v="37"/>
    <n v="6100"/>
    <s v="Patrice Leconte"/>
    <s v="Georges Simenon"/>
    <s v="Michel Blanc"/>
    <s v="France"/>
    <n v="0"/>
    <n v="1417030"/>
    <n v="3482008.3951612902"/>
    <n v="0"/>
    <n v="1142766.1290322582"/>
    <s v="CinÃ©a"/>
    <n v="81"/>
  </r>
  <r>
    <s v="Prancer"/>
    <s v="G"/>
    <s v="Drama"/>
    <x v="9"/>
    <n v="124"/>
    <s v="November 17, 1989 (United States)"/>
    <x v="5"/>
    <n v="4800"/>
    <s v="John D. Hancock"/>
    <s v="Greg Taylor"/>
    <s v="Sam Elliott"/>
    <s v="United States"/>
    <n v="0"/>
    <n v="18587135"/>
    <n v="45673387.374999993"/>
    <n v="0"/>
    <n v="14989625"/>
    <s v="Cineplex Odeon Films"/>
    <n v="103"/>
  </r>
  <r>
    <s v="Too Beautiful for You"/>
    <s v="R"/>
    <s v="Comedy"/>
    <x v="9"/>
    <n v="124"/>
    <s v="April 1990 (United States)"/>
    <x v="8"/>
    <n v="2600"/>
    <s v="Bertrand Blier"/>
    <s v="Bertrand Blier"/>
    <s v="GÃ©rard Depardieu"/>
    <s v="France"/>
    <n v="0"/>
    <n v="1776440"/>
    <n v="4365171.5161290318"/>
    <n v="0"/>
    <n v="1432612.9032258065"/>
    <s v="CinÃ© Valse"/>
    <n v="91"/>
  </r>
  <r>
    <s v="Getting It Right"/>
    <s v="R"/>
    <s v="Comedy"/>
    <x v="9"/>
    <n v="124"/>
    <s v="May 5, 1989 (United States)"/>
    <x v="5"/>
    <n v="659"/>
    <s v="Randal Kleiser"/>
    <s v="Elizabeth Jane Howard"/>
    <s v="Jesse Birdsall"/>
    <s v="United Kingdom"/>
    <n v="0"/>
    <n v="960385"/>
    <n v="2359913.7862903224"/>
    <n v="0"/>
    <n v="774504.03225806449"/>
    <s v="Management Company Entertainment Group (MCEG)"/>
    <n v="102"/>
  </r>
  <r>
    <s v="Rude Awakening"/>
    <s v="R"/>
    <s v="Comedy"/>
    <x v="9"/>
    <n v="124"/>
    <s v="August 16, 1989 (United States)"/>
    <x v="25"/>
    <n v="1200"/>
    <s v="David Greenwalt"/>
    <s v="Neil Levy"/>
    <s v="Cheech Marin"/>
    <s v="United States"/>
    <n v="10000000"/>
    <n v="3169719"/>
    <n v="7788817.5749999993"/>
    <n v="31.697189999999999"/>
    <n v="2556225"/>
    <s v="Aaron Russo Entertainment"/>
    <n v="100"/>
  </r>
  <r>
    <s v="Cookie"/>
    <s v="R"/>
    <s v="Comedy"/>
    <x v="9"/>
    <n v="124"/>
    <s v="August 23, 1989 (United States)"/>
    <x v="20"/>
    <n v="1200"/>
    <s v="Susan Seidelman"/>
    <s v="Nora Ephron"/>
    <s v="Peter Falk"/>
    <s v="United States"/>
    <n v="0"/>
    <n v="1869417"/>
    <n v="4593639.9991935482"/>
    <n v="0"/>
    <n v="1507594.3548387096"/>
    <s v="Lorimar Film Entertainment"/>
    <n v="94"/>
  </r>
  <r>
    <s v="Bloodhounds of Broadway"/>
    <s v="PG"/>
    <s v="Comedy"/>
    <x v="9"/>
    <n v="124"/>
    <s v="November 3, 1989 (United States)"/>
    <x v="30"/>
    <n v="1200"/>
    <s v="Howard Brookner"/>
    <s v="Howard Brookner"/>
    <s v="Josef Sommer"/>
    <s v="United States"/>
    <n v="4000000"/>
    <n v="43671"/>
    <n v="107310.91693548387"/>
    <n v="1.0917749999999999"/>
    <n v="35218.548387096773"/>
    <s v="American Playhouse Theatrical Films"/>
    <n v="93"/>
  </r>
  <r>
    <s v="The Toxic Avenger Part III: The Last Temptation of Toxie"/>
    <s v="R"/>
    <s v="Action"/>
    <x v="9"/>
    <n v="124"/>
    <s v="November 24, 1989 (United States)"/>
    <x v="44"/>
    <n v="4300"/>
    <s v="Michael Herz"/>
    <s v="Lloyd Kaufman"/>
    <s v="Ron Fazio"/>
    <s v="United States"/>
    <n v="0"/>
    <n v="363561"/>
    <n v="893363.19919354829"/>
    <n v="0"/>
    <n v="293194.3548387097"/>
    <s v="Troma Entertainment"/>
    <n v="102"/>
  </r>
  <r>
    <s v="River of Death"/>
    <s v="R"/>
    <s v="Action"/>
    <x v="9"/>
    <n v="124"/>
    <s v="September 29, 1989 (United States)"/>
    <x v="36"/>
    <n v="1100"/>
    <s v="Steve Carver"/>
    <s v="Alistair MacLean"/>
    <s v="Michael Dudikoff"/>
    <s v="United States"/>
    <n v="0"/>
    <n v="0"/>
    <n v="0"/>
    <n v="0"/>
    <n v="0"/>
    <s v="Breton Film Productions"/>
    <n v="107"/>
  </r>
  <r>
    <s v="Staying Together"/>
    <s v="R"/>
    <s v="Comedy"/>
    <x v="9"/>
    <n v="124"/>
    <s v="November 10, 1989 (United States)"/>
    <x v="19"/>
    <n v="761"/>
    <s v="Lee Grant"/>
    <s v="Monte Merrick"/>
    <s v="Sean Astin"/>
    <s v="United States"/>
    <n v="0"/>
    <n v="4348025"/>
    <n v="10684219.49596774"/>
    <n v="0"/>
    <n v="3506471.7741935486"/>
    <m/>
    <n v="91"/>
  </r>
  <r>
    <s v="Fast Food"/>
    <s v="PG-13"/>
    <s v="Comedy"/>
    <x v="9"/>
    <n v="124"/>
    <s v="April 28, 1989 (United States)"/>
    <x v="54"/>
    <n v="653"/>
    <s v="Michael A. Simpson"/>
    <s v="Scott B. Sowers"/>
    <s v="Clark Brandon"/>
    <s v="United States"/>
    <n v="0"/>
    <n v="0"/>
    <n v="0"/>
    <n v="0"/>
    <n v="0"/>
    <s v="Double Helix Films"/>
    <n v="92"/>
  </r>
  <r>
    <s v="Martians Go Home"/>
    <s v="PG-13"/>
    <s v="Comedy"/>
    <x v="9"/>
    <n v="124"/>
    <s v="April 20, 1990 (United States)"/>
    <x v="59"/>
    <n v="666"/>
    <s v="David Odell"/>
    <s v="Fredric Brown"/>
    <s v="Randy Quaid"/>
    <s v="United States"/>
    <n v="0"/>
    <n v="129778"/>
    <n v="318898.03709677415"/>
    <n v="0"/>
    <n v="104659.67741935483"/>
    <s v="Edward R. Pressman Productions"/>
    <n v="89"/>
  </r>
  <r>
    <s v="Night Game"/>
    <s v="R"/>
    <s v="Crime"/>
    <x v="9"/>
    <n v="124"/>
    <s v="September 15, 1989 (United States)"/>
    <x v="38"/>
    <n v="710"/>
    <s v="Peter Masterson"/>
    <s v="Spencer Eastman"/>
    <s v="Roy Scheider"/>
    <s v="United States"/>
    <n v="0"/>
    <n v="337812"/>
    <n v="830091.26129032252"/>
    <n v="0"/>
    <n v="272429.03225806454"/>
    <s v="Epic Productions"/>
    <n v="95"/>
  </r>
  <r>
    <s v="Romero"/>
    <s v="PG-13"/>
    <s v="Biography"/>
    <x v="9"/>
    <n v="124"/>
    <s v="August 25, 1989 (United States)"/>
    <x v="13"/>
    <n v="2100"/>
    <s v="John Duigan"/>
    <s v="John Sacret Young"/>
    <s v="Raul Julia"/>
    <s v="United States"/>
    <n v="0"/>
    <n v="1316495"/>
    <n v="3234967.9556451612"/>
    <n v="0"/>
    <n v="1061689.5161290322"/>
    <s v="Paulist Pictures"/>
    <n v="102"/>
  </r>
  <r>
    <s v="84C MoPic"/>
    <s v="R"/>
    <s v="Drama"/>
    <x v="9"/>
    <n v="124"/>
    <s v="April 7, 1989 (United States)"/>
    <x v="15"/>
    <n v="1700"/>
    <s v="Patrick Sheane Duncan"/>
    <s v="Patrick Sheane Duncan"/>
    <s v="Jonathan Emerson"/>
    <s v="United States"/>
    <n v="0"/>
    <n v="0"/>
    <n v="0"/>
    <n v="0"/>
    <n v="0"/>
    <s v="Charlie Mopic"/>
    <n v="95"/>
  </r>
  <r>
    <s v="Rosalie Goes Shopping"/>
    <s v="PG"/>
    <s v="Comedy"/>
    <x v="9"/>
    <n v="124"/>
    <s v="May 1990 (United States)"/>
    <x v="1"/>
    <n v="877"/>
    <s v="Percy Adlon"/>
    <s v="Christopher Doherty"/>
    <s v="Marianne SÃ¤gebrecht"/>
    <s v="United States"/>
    <n v="0"/>
    <n v="574080"/>
    <n v="1410662.7096774192"/>
    <n v="0"/>
    <n v="462967.74193548388"/>
    <s v="Bayerischer Rundfunk (BR)"/>
    <n v="94"/>
  </r>
  <r>
    <s v="True Love"/>
    <s v="R"/>
    <s v="Comedy"/>
    <x v="9"/>
    <n v="124"/>
    <s v="September 15, 1989 (United States)"/>
    <x v="22"/>
    <n v="696"/>
    <s v="Nancy Savoca"/>
    <s v="Nancy Savoca"/>
    <s v="Annabella Sciorra"/>
    <s v="United States"/>
    <n v="0"/>
    <n v="1354268"/>
    <n v="3327785.9645161289"/>
    <n v="0"/>
    <n v="1092151.6129032257"/>
    <s v="United Artists"/>
    <n v="104"/>
  </r>
  <r>
    <s v="Second Sight"/>
    <s v="PG"/>
    <s v="Comedy"/>
    <x v="9"/>
    <n v="124"/>
    <s v="November 3, 1989 (United States)"/>
    <x v="44"/>
    <n v="1300"/>
    <s v="Joel Zwick"/>
    <s v="Tom Schulman"/>
    <s v="John Larroquette"/>
    <s v="United States"/>
    <n v="0"/>
    <n v="5368865"/>
    <n v="13192686.818548387"/>
    <n v="0"/>
    <n v="4329729.8387096776"/>
    <s v="Lorimar Film Entertainment"/>
    <n v="83"/>
  </r>
  <r>
    <s v="A Chorus of Disapproval"/>
    <s v="PG"/>
    <s v="Comedy"/>
    <x v="9"/>
    <n v="124"/>
    <s v="November 3, 1989 (United Kingdom)"/>
    <x v="41"/>
    <n v="776"/>
    <s v="Michael Winner"/>
    <s v="Alan Ayckbourn"/>
    <s v="Jeremy Irons"/>
    <s v="United Kingdom"/>
    <n v="0"/>
    <n v="216373"/>
    <n v="531684.29919354839"/>
    <n v="0"/>
    <n v="174494.35483870967"/>
    <s v="Curzon Films"/>
    <n v="92"/>
  </r>
  <r>
    <s v="The Lemon Sisters"/>
    <s v="PG-13"/>
    <s v="Comedy"/>
    <x v="9"/>
    <n v="124"/>
    <s v="August 31, 1990 (United States)"/>
    <x v="18"/>
    <n v="694"/>
    <s v="Joyce Chopra"/>
    <s v="Jeremy Pikser"/>
    <s v="Diane Keaton"/>
    <s v="United States"/>
    <n v="9000000"/>
    <n v="3473905"/>
    <n v="8536281.0766129028"/>
    <n v="38.598944444444442"/>
    <n v="2801536.2903225808"/>
    <s v="Lightyear Entertainment"/>
    <n v="93"/>
  </r>
  <r>
    <s v="Breaking In"/>
    <s v="R"/>
    <s v="Adventure"/>
    <x v="9"/>
    <n v="124"/>
    <s v="October 13, 1989 (United States)"/>
    <x v="10"/>
    <n v="1400"/>
    <s v="Bill Forsyth"/>
    <s v="John Sayles"/>
    <s v="Burt Reynolds"/>
    <s v="United States"/>
    <n v="6000000"/>
    <n v="1877618"/>
    <n v="4613791.9725806452"/>
    <n v="31.293633333333332"/>
    <n v="1514208.064516129"/>
    <s v="Act III Communications"/>
    <n v="94"/>
  </r>
  <r>
    <s v="Crack House"/>
    <s v="R"/>
    <s v="Action"/>
    <x v="9"/>
    <n v="124"/>
    <s v="November 10, 1989 (United States)"/>
    <x v="30"/>
    <n v="353"/>
    <s v="Michael Fischa"/>
    <s v="Blake Schaffer"/>
    <s v="Jim Brown"/>
    <s v="United States"/>
    <n v="0"/>
    <n v="862551"/>
    <n v="2119510.4008064512"/>
    <n v="0"/>
    <n v="695605.6451612903"/>
    <s v="Silverman Entertainment"/>
    <n v="90"/>
  </r>
  <r>
    <s v="Goodfellas"/>
    <s v="R"/>
    <s v="Biography"/>
    <x v="10"/>
    <n v="130.69999999999999"/>
    <s v="September 21, 1990 (United States)"/>
    <x v="2"/>
    <n v="1100000"/>
    <s v="Martin Scorsese"/>
    <s v="Nicholas Pileggi"/>
    <s v="Robert De Niro"/>
    <s v="United States"/>
    <n v="25000000"/>
    <n v="46963277"/>
    <n v="109485160.68783474"/>
    <n v="187.85310799999999"/>
    <n v="35932117.061973989"/>
    <s v="Warner Bros."/>
    <n v="146"/>
  </r>
  <r>
    <s v="The Godfather: Part III"/>
    <s v="R"/>
    <s v="Crime"/>
    <x v="10"/>
    <n v="130.69999999999999"/>
    <s v="December 25, 1990 (United States)"/>
    <x v="37"/>
    <n v="370000"/>
    <s v="Francis Ford Coppola"/>
    <s v="Mario Puzo"/>
    <s v="Al Pacino"/>
    <s v="United States"/>
    <n v="54000000"/>
    <n v="136861392"/>
    <n v="319064010.27084929"/>
    <n v="253.44702222222222"/>
    <n v="104714148.43152258"/>
    <s v="Paramount Pictures"/>
    <n v="162"/>
  </r>
  <r>
    <s v="Total Recall"/>
    <s v="R"/>
    <s v="Action"/>
    <x v="10"/>
    <n v="130.69999999999999"/>
    <s v="June 1, 1990 (United States)"/>
    <x v="24"/>
    <n v="310000"/>
    <s v="Paul Verhoeven"/>
    <s v="Philip K. Dick"/>
    <s v="Arnold Schwarzenegger"/>
    <s v="United States"/>
    <n v="65000000"/>
    <n v="261317921"/>
    <n v="609208649.79877579"/>
    <n v="402.02757076923081"/>
    <n v="199937200.45906657"/>
    <s v="Carolco Pictures"/>
    <n v="113"/>
  </r>
  <r>
    <s v="Pretty Woman"/>
    <s v="R"/>
    <s v="Comedy"/>
    <x v="10"/>
    <n v="130.69999999999999"/>
    <s v="March 23, 1990 (United States)"/>
    <x v="9"/>
    <n v="299000"/>
    <s v="Garry Marshall"/>
    <s v="J.F. Lawton"/>
    <s v="Richard Gere"/>
    <s v="United States"/>
    <n v="14000000"/>
    <n v="463406268"/>
    <n v="1080335806.1178272"/>
    <n v="3310.0447714285715"/>
    <n v="354557205.81484318"/>
    <s v="Touchstone Pictures"/>
    <n v="119"/>
  </r>
  <r>
    <s v="Home Alone"/>
    <s v="PG"/>
    <s v="Comedy"/>
    <x v="10"/>
    <n v="130.69999999999999"/>
    <s v="November 16, 1990 (United States)"/>
    <x v="37"/>
    <n v="501000"/>
    <s v="Chris Columbus"/>
    <s v="John Hughes"/>
    <s v="Macaulay Culkin"/>
    <s v="United States"/>
    <n v="18000000"/>
    <n v="476684675"/>
    <n v="1111291663.9058914"/>
    <n v="2648.2481944444444"/>
    <n v="364716660.29074216"/>
    <s v="Hughes Entertainment"/>
    <n v="103"/>
  </r>
  <r>
    <s v="Ghost"/>
    <s v="PG-13"/>
    <s v="Drama"/>
    <x v="10"/>
    <n v="130.69999999999999"/>
    <s v="July 13, 1990 (United States)"/>
    <x v="12"/>
    <n v="203000"/>
    <s v="Jerry Zucker"/>
    <s v="Bruce Joel Rubin"/>
    <s v="Patrick Swayze"/>
    <s v="United States"/>
    <n v="22000000"/>
    <n v="505703557"/>
    <n v="1178943181.4682479"/>
    <n v="2298.6525318181821"/>
    <n v="386919324.40703905"/>
    <s v="Paramount Pictures"/>
    <n v="127"/>
  </r>
  <r>
    <s v="Dances with Wolves"/>
    <s v="PG-13"/>
    <s v="Adventure"/>
    <x v="10"/>
    <n v="130.69999999999999"/>
    <s v="November 21, 1990 (United States)"/>
    <x v="45"/>
    <n v="247000"/>
    <s v="Kevin Costner"/>
    <s v="Michael Blake"/>
    <s v="Kevin Costner"/>
    <s v="United States"/>
    <n v="22000000"/>
    <n v="424208848"/>
    <n v="988955133.7842387"/>
    <n v="1928.2220363636363"/>
    <n v="324566830.91048205"/>
    <s v="Tig Productions"/>
    <n v="181"/>
  </r>
  <r>
    <s v="Tremors"/>
    <s v="PG-13"/>
    <s v="Comedy"/>
    <x v="10"/>
    <n v="130.69999999999999"/>
    <s v="January 19, 1990 (United States)"/>
    <x v="12"/>
    <n v="126000"/>
    <s v="Ron Underwood"/>
    <s v="S.S. Wilson"/>
    <s v="Kevin Bacon"/>
    <s v="United States"/>
    <n v="11000000"/>
    <n v="16667084"/>
    <n v="38855856.88446825"/>
    <n v="151.51894545454545"/>
    <n v="12752168.324407039"/>
    <s v="Universal Pictures"/>
    <n v="96"/>
  </r>
  <r>
    <s v="Die Hard 2"/>
    <s v="R"/>
    <s v="Action"/>
    <x v="10"/>
    <n v="130.69999999999999"/>
    <s v="July 3, 1990 (United States)"/>
    <x v="12"/>
    <n v="344000"/>
    <s v="Renny Harlin"/>
    <s v="Steven E. de Souza"/>
    <s v="Bruce Willis"/>
    <s v="United States"/>
    <n v="70000000"/>
    <n v="240031274"/>
    <n v="559583237.85615921"/>
    <n v="342.90181999999999"/>
    <n v="183650553.94032136"/>
    <s v="Twentieth Century Fox"/>
    <n v="124"/>
  </r>
  <r>
    <s v="Misery"/>
    <s v="R"/>
    <s v="Drama"/>
    <x v="10"/>
    <n v="130.69999999999999"/>
    <s v="November 30, 1990 (United States)"/>
    <x v="40"/>
    <n v="191000"/>
    <s v="Rob Reiner"/>
    <s v="Stephen King"/>
    <s v="James Caan"/>
    <s v="United States"/>
    <n v="20000000"/>
    <n v="61276872"/>
    <n v="142854345.05279267"/>
    <n v="306.38435999999996"/>
    <n v="46883605.202754401"/>
    <s v="Castle Rock Entertainment"/>
    <n v="107"/>
  </r>
  <r>
    <s v="Kindergarten Cop"/>
    <s v="PG-13"/>
    <s v="Action"/>
    <x v="10"/>
    <n v="130.69999999999999"/>
    <s v="December 21, 1990 (United States)"/>
    <x v="19"/>
    <n v="140000"/>
    <s v="Ivan Reitman"/>
    <s v="Murray Salem"/>
    <s v="Arnold Schwarzenegger"/>
    <s v="United States"/>
    <n v="15000000"/>
    <n v="201957688"/>
    <n v="470822551.90206581"/>
    <n v="1346.3845866666666"/>
    <n v="154520036.72532517"/>
    <s v="Universal Pictures"/>
    <n v="111"/>
  </r>
  <r>
    <s v="The Bonfire of the Vanities"/>
    <s v="R"/>
    <s v="Comedy"/>
    <x v="10"/>
    <n v="130.69999999999999"/>
    <s v="December 21, 1990 (United States)"/>
    <x v="41"/>
    <n v="22000"/>
    <s v="Brian De Palma"/>
    <s v="Michael Cristofer"/>
    <s v="Tom Hanks"/>
    <s v="United States"/>
    <n v="47000000"/>
    <n v="15691192"/>
    <n v="36580766.659525633"/>
    <n v="33.385514893617021"/>
    <n v="12005502.677888295"/>
    <s v="Warner Bros."/>
    <n v="125"/>
  </r>
  <r>
    <s v="Teenage Mutant Ninja Turtles"/>
    <s v="PG"/>
    <s v="Action"/>
    <x v="10"/>
    <n v="130.69999999999999"/>
    <s v="March 30, 1990 (United States)"/>
    <x v="8"/>
    <n v="88000"/>
    <s v="Steve Barron"/>
    <s v="Kevin Eastman"/>
    <s v="Judith Hoag"/>
    <s v="United States"/>
    <n v="13500000"/>
    <n v="201965915"/>
    <n v="470841731.44988525"/>
    <n v="1496.0438148148148"/>
    <n v="154526331.2930375"/>
    <s v="888 Productions"/>
    <n v="93"/>
  </r>
  <r>
    <s v="Edward Scissorhands"/>
    <s v="PG-13"/>
    <s v="Drama"/>
    <x v="10"/>
    <n v="130.69999999999999"/>
    <s v="December 14, 1990 (United States)"/>
    <x v="6"/>
    <n v="456000"/>
    <s v="Tim Burton"/>
    <s v="Tim Burton"/>
    <s v="Johnny Depp"/>
    <s v="United States"/>
    <n v="20000000"/>
    <n v="86024005"/>
    <n v="200547163.91354248"/>
    <n v="430.120025"/>
    <n v="65817907.421576135"/>
    <s v="Twentieth Century Fox"/>
    <n v="105"/>
  </r>
  <r>
    <s v="The Hunt for Red October"/>
    <s v="PG"/>
    <s v="Action"/>
    <x v="10"/>
    <n v="130.69999999999999"/>
    <s v="March 2, 1990 (United States)"/>
    <x v="37"/>
    <n v="186000"/>
    <s v="John McTiernan"/>
    <s v="Tom Clancy"/>
    <s v="Sean Connery"/>
    <s v="United States"/>
    <n v="30000000"/>
    <n v="200512643"/>
    <n v="467453728.55470544"/>
    <n v="668.3754766666666"/>
    <n v="153414416.9854629"/>
    <s v="Paramount Pictures"/>
    <n v="135"/>
  </r>
  <r>
    <s v="Dick Tracy"/>
    <s v="PG"/>
    <s v="Action"/>
    <x v="10"/>
    <n v="130.69999999999999"/>
    <s v="June 15, 1990 (United States)"/>
    <x v="10"/>
    <n v="59000"/>
    <s v="Warren Beatty"/>
    <s v="Chester Gould"/>
    <s v="Warren Beatty"/>
    <s v="United States"/>
    <n v="47000000"/>
    <n v="162738726"/>
    <n v="379391658.85386384"/>
    <n v="346.25260851063831"/>
    <n v="124513179.80107117"/>
    <s v="Touchstone Pictures"/>
    <n v="105"/>
  </r>
  <r>
    <s v="Awakenings"/>
    <s v="PG-13"/>
    <s v="Biography"/>
    <x v="10"/>
    <n v="130.69999999999999"/>
    <s v="January 11, 1991 (United States)"/>
    <x v="40"/>
    <n v="130000"/>
    <s v="Penny Marshall"/>
    <s v="Oliver Sacks"/>
    <s v="Robert De Niro"/>
    <s v="United States"/>
    <n v="31000000"/>
    <n v="52096475"/>
    <n v="121452149.44529457"/>
    <n v="168.05314516129033"/>
    <n v="39859583.014537111"/>
    <s v="Columbia Pictures"/>
    <n v="121"/>
  </r>
  <r>
    <s v="The Handmaid's Tale"/>
    <s v="R"/>
    <s v="Drama"/>
    <x v="10"/>
    <n v="130.69999999999999"/>
    <s v="March 9, 1990 (United States)"/>
    <x v="22"/>
    <n v="9100"/>
    <s v="Volker SchlÃ¶ndorff"/>
    <s v="Margaret Atwood"/>
    <s v="Natasha Richardson"/>
    <s v="United States"/>
    <n v="0"/>
    <n v="4960385"/>
    <n v="11564111.013771998"/>
    <n v="0"/>
    <n v="3795244.8355011479"/>
    <s v="Bioskop Film"/>
    <n v="108"/>
  </r>
  <r>
    <s v="Wild at Heart"/>
    <s v="R"/>
    <s v="Comedy"/>
    <x v="10"/>
    <n v="130.69999999999999"/>
    <s v="August 17, 1990 (United States)"/>
    <x v="13"/>
    <n v="86000"/>
    <s v="David Lynch"/>
    <s v="Barry Gifford"/>
    <s v="Nicolas Cage"/>
    <s v="United States"/>
    <n v="9500000"/>
    <n v="14561425"/>
    <n v="33946948.718439177"/>
    <n v="153.27815789473684"/>
    <n v="11141105.585309871"/>
    <s v="PolyGram Filmed Entertainment"/>
    <n v="125"/>
  </r>
  <r>
    <s v="Predator 2"/>
    <s v="R"/>
    <s v="Action"/>
    <x v="10"/>
    <n v="130.69999999999999"/>
    <s v="November 21, 1990 (United States)"/>
    <x v="21"/>
    <n v="151000"/>
    <s v="Stephen Hopkins"/>
    <s v="Jim Thomas"/>
    <s v="Danny Glover"/>
    <s v="United States"/>
    <n v="35000000"/>
    <n v="57120318"/>
    <n v="133164199.65263963"/>
    <n v="163.20090857142858"/>
    <n v="43703380.260137722"/>
    <s v="Davis Entertainment"/>
    <n v="108"/>
  </r>
  <r>
    <s v="RoboCop 2"/>
    <s v="R"/>
    <s v="Action"/>
    <x v="10"/>
    <n v="130.69999999999999"/>
    <s v="June 22, 1990 (United States)"/>
    <x v="1"/>
    <n v="83000"/>
    <s v="Irvin Kershner"/>
    <s v="Edward Neumeier"/>
    <s v="Peter Weller"/>
    <s v="United States"/>
    <n v="25000000"/>
    <n v="45681173"/>
    <n v="106496200.5592961"/>
    <n v="182.724692"/>
    <n v="34951165.263963275"/>
    <s v="Orion Pictures"/>
    <n v="117"/>
  </r>
  <r>
    <s v="The Witches"/>
    <s v="PG"/>
    <s v="Adventure"/>
    <x v="10"/>
    <n v="130.69999999999999"/>
    <s v="August 24, 1990 (United States)"/>
    <x v="15"/>
    <n v="46000"/>
    <s v="Nicolas Roeg"/>
    <s v="Roald Dahl"/>
    <s v="Anjelica Huston"/>
    <s v="United Kingdom"/>
    <n v="0"/>
    <n v="10360553"/>
    <n v="24153485.073450651"/>
    <n v="0"/>
    <n v="7926972.4560061209"/>
    <s v="Lorimar Film Entertainment"/>
    <n v="91"/>
  </r>
  <r>
    <s v="Jacob's Ladder"/>
    <s v="R"/>
    <s v="Drama"/>
    <x v="10"/>
    <n v="130.69999999999999"/>
    <s v="November 2, 1990 (United States)"/>
    <x v="24"/>
    <n v="101000"/>
    <s v="Adrian Lyne"/>
    <s v="Bruce Joel Rubin"/>
    <s v="Tim Robbins"/>
    <s v="United States"/>
    <n v="25000000"/>
    <n v="26118851"/>
    <n v="60890695.483550116"/>
    <n v="104.475404"/>
    <n v="19983818.668706965"/>
    <s v="Carolco Pictures"/>
    <n v="113"/>
  </r>
  <r>
    <s v="Back to the Future Part III"/>
    <s v="PG"/>
    <s v="Adventure"/>
    <x v="10"/>
    <n v="130.69999999999999"/>
    <s v="May 25, 1990 (United States)"/>
    <x v="34"/>
    <n v="416000"/>
    <s v="Robert Zemeckis"/>
    <s v="Robert Zemeckis"/>
    <s v="Michael J. Fox"/>
    <s v="United States"/>
    <n v="40000000"/>
    <n v="245077583"/>
    <n v="571347662.89288449"/>
    <n v="612.69395750000001"/>
    <n v="187511540.16832441"/>
    <s v="Universal Pictures"/>
    <n v="118"/>
  </r>
  <r>
    <s v="Darkman"/>
    <s v="R"/>
    <s v="Action"/>
    <x v="10"/>
    <n v="130.69999999999999"/>
    <s v="August 24, 1990 (United States)"/>
    <x v="5"/>
    <n v="60000"/>
    <s v="Sam Raimi"/>
    <s v="Sam Raimi"/>
    <s v="Liam Neeson"/>
    <s v="United States"/>
    <n v="14000000"/>
    <n v="48878502"/>
    <n v="113950111.39556237"/>
    <n v="349.13215714285712"/>
    <n v="37397476.664116301"/>
    <s v="Renaissance Pictures"/>
    <n v="96"/>
  </r>
  <r>
    <s v="The Hot Spot"/>
    <s v="R"/>
    <s v="Crime"/>
    <x v="10"/>
    <n v="130.69999999999999"/>
    <s v="October 26, 1990 (United States)"/>
    <x v="5"/>
    <n v="11000"/>
    <s v="Dennis Hopper"/>
    <s v="Charles Williams"/>
    <s v="Don Johnson"/>
    <s v="United States"/>
    <n v="13000000"/>
    <n v="1293976"/>
    <n v="3016637.2394797248"/>
    <n v="9.9536615384615388"/>
    <n v="990035.19510329003"/>
    <s v="Orion Pictures"/>
    <n v="130"/>
  </r>
  <r>
    <s v="Cry-Baby"/>
    <s v="PG-13"/>
    <s v="Comedy"/>
    <x v="10"/>
    <n v="130.69999999999999"/>
    <s v="April 6, 1990 (United States)"/>
    <x v="16"/>
    <n v="57000"/>
    <s v="John Waters"/>
    <s v="John Waters"/>
    <s v="Johnny Depp"/>
    <s v="United States"/>
    <n v="11000000"/>
    <n v="8266343"/>
    <n v="19271267.881407805"/>
    <n v="75.148572727272722"/>
    <n v="6324669.4720734507"/>
    <s v="Universal Pictures"/>
    <n v="85"/>
  </r>
  <r>
    <s v="Presumed Innocent"/>
    <s v="R"/>
    <s v="Mystery"/>
    <x v="10"/>
    <n v="130.69999999999999"/>
    <s v="July 27, 1990 (United States)"/>
    <x v="15"/>
    <n v="39000"/>
    <s v="Alan J. Pakula"/>
    <s v="Scott Turow"/>
    <s v="Harrison Ford"/>
    <s v="United States"/>
    <n v="22000000"/>
    <n v="221303188"/>
    <n v="515922581.35883707"/>
    <n v="1005.9235818181819"/>
    <n v="169321490.43611324"/>
    <s v="Warner Bros."/>
    <n v="127"/>
  </r>
  <r>
    <s v="Arachnophobia"/>
    <s v="PG-13"/>
    <s v="Comedy"/>
    <x v="10"/>
    <n v="130.69999999999999"/>
    <s v="July 18, 1990 (United States)"/>
    <x v="5"/>
    <n v="65000"/>
    <s v="Frank Marshall"/>
    <s v="Don Jakoby"/>
    <s v="Jeff Daniels"/>
    <s v="United States"/>
    <n v="22000000"/>
    <n v="53208180"/>
    <n v="124043859.57153788"/>
    <n v="241.85536363636362"/>
    <n v="40710160.673297629"/>
    <s v="Hollywood Pictures"/>
    <n v="109"/>
  </r>
  <r>
    <s v="Days of Thunder"/>
    <s v="PG-13"/>
    <s v="Action"/>
    <x v="10"/>
    <n v="130.69999999999999"/>
    <s v="June 27, 1990 (United States)"/>
    <x v="10"/>
    <n v="81000"/>
    <s v="Tony Scott"/>
    <s v="Robert Towne"/>
    <s v="Tom Cruise"/>
    <s v="United States"/>
    <n v="60000000"/>
    <n v="157920733"/>
    <n v="368159505.31828618"/>
    <n v="263.2012216666667"/>
    <n v="120826880.64269319"/>
    <s v="Don Simpson/Jerry Bruckheimer Films"/>
    <n v="107"/>
  </r>
  <r>
    <s v="King of New York"/>
    <s v="R"/>
    <s v="Crime"/>
    <x v="10"/>
    <n v="130.69999999999999"/>
    <s v="January 5, 1991 (United States)"/>
    <x v="9"/>
    <n v="34000"/>
    <s v="Abel Ferrara"/>
    <s v="Nicholas St. John"/>
    <s v="Christopher Walken"/>
    <s v="Italy"/>
    <n v="5300000"/>
    <n v="2554476"/>
    <n v="5955232.1132364189"/>
    <n v="48.197660377358496"/>
    <n v="1954457.5363427699"/>
    <s v="Reteitalia"/>
    <n v="103"/>
  </r>
  <r>
    <s v="Gremlins 2: The New Batch"/>
    <s v="PG-13"/>
    <s v="Comedy"/>
    <x v="10"/>
    <n v="130.69999999999999"/>
    <s v="June 15, 1990 (United States)"/>
    <x v="5"/>
    <n v="95000"/>
    <s v="Joe Dante"/>
    <s v="Chris Columbus"/>
    <s v="Zach Galligan"/>
    <s v="United States"/>
    <n v="50000000"/>
    <n v="41482207"/>
    <n v="96707180.358837038"/>
    <n v="82.964413999999991"/>
    <n v="31738490.436113238"/>
    <s v="Warner Bros."/>
    <n v="106"/>
  </r>
  <r>
    <s v="Rocky V"/>
    <s v="PG-13"/>
    <s v="Drama"/>
    <x v="10"/>
    <n v="130.69999999999999"/>
    <s v="November 16, 1990 (United States)"/>
    <x v="11"/>
    <n v="130000"/>
    <s v="John G. Avildsen"/>
    <s v="Sylvester Stallone"/>
    <s v="Sylvester Stallone"/>
    <s v="United States"/>
    <n v="42000000"/>
    <n v="119946358"/>
    <n v="279630109.27773529"/>
    <n v="285.58656666666667"/>
    <n v="91772270.849273145"/>
    <s v="United Artists"/>
    <n v="104"/>
  </r>
  <r>
    <s v="Young Guns II"/>
    <s v="PG-13"/>
    <s v="Action"/>
    <x v="10"/>
    <n v="130.69999999999999"/>
    <s v="August 1, 1990 (United States)"/>
    <x v="16"/>
    <n v="32000"/>
    <s v="Geoff Murphy"/>
    <s v="John Fusco"/>
    <s v="Emilio Estevez"/>
    <s v="United States"/>
    <n v="20000000"/>
    <n v="44143410"/>
    <n v="102911224.3840857"/>
    <n v="220.71705000000003"/>
    <n v="33774605.96786534"/>
    <s v="Morgan Creek Entertainment"/>
    <n v="104"/>
  </r>
  <r>
    <s v="Miller's Crossing"/>
    <s v="R"/>
    <s v="Crime"/>
    <x v="10"/>
    <n v="130.69999999999999"/>
    <s v="October 5, 1990 (United States)"/>
    <x v="3"/>
    <n v="128000"/>
    <s v="Joel Coen"/>
    <s v="Joel Coen"/>
    <s v="Gabriel Byrne"/>
    <s v="United States"/>
    <n v="14000000"/>
    <n v="5080409"/>
    <n v="11843922.12930375"/>
    <n v="36.288635714285718"/>
    <n v="3887076.5110941087"/>
    <s v="Circle Films"/>
    <n v="115"/>
  </r>
  <r>
    <s v="Revenge"/>
    <s v="R"/>
    <s v="Action"/>
    <x v="10"/>
    <n v="130.69999999999999"/>
    <s v="February 16, 1990 (United States)"/>
    <x v="19"/>
    <n v="17000"/>
    <s v="Tony Scott"/>
    <s v="Jim Harrison"/>
    <s v="Kevin Costner"/>
    <s v="United States"/>
    <n v="22000000"/>
    <n v="15645616"/>
    <n v="36474515.648048967"/>
    <n v="71.116436363636353"/>
    <n v="11970631.981637338"/>
    <s v="New World Pictures"/>
    <n v="124"/>
  </r>
  <r>
    <s v="Lord of the Flies"/>
    <s v="R"/>
    <s v="Adventure"/>
    <x v="10"/>
    <n v="130.69999999999999"/>
    <s v="March 16, 1990 (United States)"/>
    <x v="5"/>
    <n v="28000"/>
    <s v="Harry Hook"/>
    <s v="William Golding"/>
    <s v="Balthazar Getty"/>
    <s v="United States"/>
    <n v="0"/>
    <n v="13985225"/>
    <n v="32603657.670237184"/>
    <n v="0"/>
    <n v="10700248.661055854"/>
    <s v="Castle Rock Entertainment"/>
    <n v="90"/>
  </r>
  <r>
    <s v="Nikita"/>
    <s v="R"/>
    <s v="Action"/>
    <x v="10"/>
    <n v="130.69999999999999"/>
    <s v="April 1991 (United States)"/>
    <x v="4"/>
    <n v="69000"/>
    <s v="Luc Besson"/>
    <s v="Luc Besson"/>
    <s v="Anne Parillaud"/>
    <s v="France"/>
    <n v="0"/>
    <n v="5017971"/>
    <n v="11698360.854628921"/>
    <n v="0"/>
    <n v="3839304.5141545525"/>
    <s v="Gaumont"/>
    <n v="117"/>
  </r>
  <r>
    <s v="Mermaids"/>
    <s v="PG-13"/>
    <s v="Comedy"/>
    <x v="10"/>
    <n v="130.69999999999999"/>
    <s v="December 14, 1990 (United States)"/>
    <x v="17"/>
    <n v="30000"/>
    <s v="Richard Benjamin"/>
    <s v="Patty Dann"/>
    <s v="Cher"/>
    <s v="United States"/>
    <n v="20000000"/>
    <n v="35419397"/>
    <n v="82572993.618209645"/>
    <n v="177.09698499999999"/>
    <n v="27099768.171384852"/>
    <s v="Orion Pictures"/>
    <n v="110"/>
  </r>
  <r>
    <s v="Child's Play 2"/>
    <s v="R"/>
    <s v="Horror"/>
    <x v="10"/>
    <n v="130.69999999999999"/>
    <s v="November 9, 1990 (United States)"/>
    <x v="23"/>
    <n v="47000"/>
    <s v="John Lafia"/>
    <s v="Don Mancini"/>
    <s v="Alex Vincent"/>
    <s v="United States"/>
    <n v="13000000"/>
    <n v="35763605"/>
    <n v="83375443.332058147"/>
    <n v="275.10465384615384"/>
    <n v="27363125.478194341"/>
    <s v="Universal Pictures"/>
    <n v="84"/>
  </r>
  <r>
    <s v="Joe Versus the Volcano"/>
    <s v="PG"/>
    <s v="Comedy"/>
    <x v="10"/>
    <n v="130.69999999999999"/>
    <s v="March 9, 1990 (United States)"/>
    <x v="1"/>
    <n v="35000"/>
    <s v="John Patrick Shanley"/>
    <s v="John Patrick Shanley"/>
    <s v="Tom Hanks"/>
    <s v="United States"/>
    <n v="25000000"/>
    <n v="39404261"/>
    <n v="91862879.316755936"/>
    <n v="157.61704399999999"/>
    <n v="30148631.216526397"/>
    <s v="Warner Bros."/>
    <n v="102"/>
  </r>
  <r>
    <s v="Slacker"/>
    <s v="R"/>
    <s v="Comedy"/>
    <x v="10"/>
    <n v="130.69999999999999"/>
    <s v="July 5, 1991 (United States)"/>
    <x v="12"/>
    <n v="20000"/>
    <s v="Richard Linklater"/>
    <s v="Richard Linklater"/>
    <s v="Richard Linklater"/>
    <s v="United States"/>
    <n v="23000"/>
    <n v="1228108"/>
    <n v="2863079.6296863044"/>
    <n v="5339.6"/>
    <n v="939638.86763580726"/>
    <s v="Detour Filmproduction"/>
    <n v="97"/>
  </r>
  <r>
    <s v="Flatliners"/>
    <s v="R"/>
    <s v="Drama"/>
    <x v="10"/>
    <n v="130.69999999999999"/>
    <s v="August 10, 1990 (United States)"/>
    <x v="14"/>
    <n v="82000"/>
    <s v="Joel Schumacher"/>
    <s v="Peter Filardi"/>
    <s v="Kiefer Sutherland"/>
    <s v="United States"/>
    <n v="26000000"/>
    <n v="61489265"/>
    <n v="143349495.37490436"/>
    <n v="236.49717307692305"/>
    <n v="47046109.410864577"/>
    <s v="Columbia Pictures"/>
    <n v="115"/>
  </r>
  <r>
    <s v="Days of Being Wild"/>
    <s v="Not Rated"/>
    <s v="Crime"/>
    <x v="10"/>
    <n v="130.69999999999999"/>
    <s v="December 15, 1990 (Hong Kong)"/>
    <x v="24"/>
    <n v="19000"/>
    <s v="Kar-Wai Wong"/>
    <s v="Jeffrey Lau"/>
    <s v="Leslie Cheung"/>
    <s v="Hong Kong"/>
    <n v="0"/>
    <n v="3106052"/>
    <n v="7241117.4016832439"/>
    <n v="0"/>
    <n v="2376474.3687834735"/>
    <s v="In-Gear Film"/>
    <n v="94"/>
  </r>
  <r>
    <s v="The Exorcist III"/>
    <s v="R"/>
    <s v="Drama"/>
    <x v="10"/>
    <n v="130.69999999999999"/>
    <s v="August 17, 1990 (United States)"/>
    <x v="5"/>
    <n v="27000"/>
    <s v="William Peter Blatty"/>
    <s v="William Peter Blatty"/>
    <s v="George C. Scott"/>
    <s v="United States"/>
    <n v="0"/>
    <n v="39024251"/>
    <n v="90976964.649579197"/>
    <n v="0"/>
    <n v="29857881.407804132"/>
    <s v="Morgan Creek Entertainment"/>
    <n v="110"/>
  </r>
  <r>
    <s v="Quigley Down Under"/>
    <s v="PG-13"/>
    <s v="Action"/>
    <x v="10"/>
    <n v="130.69999999999999"/>
    <s v="October 19, 1990 (United States)"/>
    <x v="15"/>
    <n v="21000"/>
    <s v="Simon Wincer"/>
    <s v="John Hill"/>
    <s v="Tom Selleck"/>
    <s v="Australia"/>
    <n v="20000000"/>
    <n v="21413105"/>
    <n v="49920222.597551644"/>
    <n v="107.06552499999999"/>
    <n v="16383400.91813313"/>
    <s v="PathÃ© Entertainment"/>
    <n v="119"/>
  </r>
  <r>
    <s v="Nightbreed"/>
    <s v="R"/>
    <s v="Action"/>
    <x v="10"/>
    <n v="130.69999999999999"/>
    <s v="February 16, 1990 (United States)"/>
    <x v="16"/>
    <n v="21000"/>
    <s v="Clive Barker"/>
    <s v="Clive Barker"/>
    <s v="Craig Sheffer"/>
    <s v="United States"/>
    <n v="11000000"/>
    <n v="8862354"/>
    <n v="20660744.175975516"/>
    <n v="80.566854545454547"/>
    <n v="6780684.0091813318"/>
    <s v="Morgan Creek Entertainment"/>
    <n v="102"/>
  </r>
  <r>
    <s v="The Two Jakes"/>
    <s v="R"/>
    <s v="Crime"/>
    <x v="10"/>
    <n v="130.69999999999999"/>
    <s v="August 10, 1990 (United States)"/>
    <x v="19"/>
    <n v="12000"/>
    <s v="Jack Nicholson"/>
    <s v="Robert Towne"/>
    <s v="Jack Nicholson"/>
    <s v="United States"/>
    <n v="19000000"/>
    <n v="10005969"/>
    <n v="23326845.863045141"/>
    <n v="52.662994736842109"/>
    <n v="7655676.3580719205"/>
    <s v="88 Productions"/>
    <n v="137"/>
  </r>
  <r>
    <s v="Lionheart"/>
    <s v="R"/>
    <s v="Action"/>
    <x v="10"/>
    <n v="130.69999999999999"/>
    <s v="January 11, 1991 (United States)"/>
    <x v="19"/>
    <n v="34000"/>
    <s v="Sheldon Lettich"/>
    <s v="Stefani Warren"/>
    <s v="Jean-Claude Van Damme"/>
    <s v="United States"/>
    <n v="6000000"/>
    <n v="24271196"/>
    <n v="56583270.246365726"/>
    <n v="404.51993333333337"/>
    <n v="18570157.612853866"/>
    <s v="Imperial Entertainment Corporation"/>
    <n v="108"/>
  </r>
  <r>
    <s v="Internal Affairs"/>
    <s v="R"/>
    <s v="Crime"/>
    <x v="10"/>
    <n v="130.69999999999999"/>
    <s v="January 12, 1990 (United States)"/>
    <x v="16"/>
    <n v="18000"/>
    <s v="Mike Figgis"/>
    <s v="Henry Bean"/>
    <s v="Richard Gere"/>
    <s v="United States"/>
    <n v="15000000"/>
    <n v="27734391"/>
    <n v="64656992.637337416"/>
    <n v="184.89594"/>
    <n v="21219885.998469777"/>
    <s v="Paramount Pictures"/>
    <n v="115"/>
  </r>
  <r>
    <s v="Three Men and a Little Lady"/>
    <s v="PG"/>
    <s v="Comedy"/>
    <x v="10"/>
    <n v="130.69999999999999"/>
    <s v="November 21, 1990 (United States)"/>
    <x v="30"/>
    <n v="23000"/>
    <s v="Emile Ardolino"/>
    <s v="Coline Serreau"/>
    <s v="Tom Selleck"/>
    <s v="United States"/>
    <n v="0"/>
    <n v="71609321"/>
    <n v="166942311.46671769"/>
    <n v="0"/>
    <n v="54789074.980872229"/>
    <s v="Touchstone Pictures"/>
    <n v="104"/>
  </r>
  <r>
    <s v="Problem Child"/>
    <s v="PG"/>
    <s v="Comedy"/>
    <x v="10"/>
    <n v="130.69999999999999"/>
    <s v="July 27, 1990 (United States)"/>
    <x v="20"/>
    <n v="29000"/>
    <s v="Dennis Dugan"/>
    <s v="Scott Alexander"/>
    <s v="Michael Oliver"/>
    <s v="United States"/>
    <n v="10000000"/>
    <n v="72270891"/>
    <n v="168484625.00153023"/>
    <n v="722.70890999999995"/>
    <n v="55295249.426166795"/>
    <s v="Universal Pictures"/>
    <n v="81"/>
  </r>
  <r>
    <s v="The Grifters"/>
    <s v="R"/>
    <s v="Crime"/>
    <x v="10"/>
    <n v="130.69999999999999"/>
    <s v="January 25, 1991 (United States)"/>
    <x v="15"/>
    <n v="26000"/>
    <s v="Stephen Frears"/>
    <s v="Jim Thompson"/>
    <s v="Anjelica Huston"/>
    <s v="United States"/>
    <n v="0"/>
    <n v="13446769"/>
    <n v="31348358.946442235"/>
    <n v="0"/>
    <n v="10288270.084162204"/>
    <s v="Cineplex Odeon Films"/>
    <n v="110"/>
  </r>
  <r>
    <s v="My Blue Heaven"/>
    <s v="PG-13"/>
    <s v="Comedy"/>
    <x v="10"/>
    <n v="130.69999999999999"/>
    <s v="August 17, 1990 (United States)"/>
    <x v="21"/>
    <n v="19000"/>
    <s v="Herbert Ross"/>
    <s v="Nora Ephron"/>
    <s v="Steve Martin"/>
    <s v="United States"/>
    <n v="0"/>
    <n v="23591472"/>
    <n v="54998634.417750575"/>
    <n v="0"/>
    <n v="18050093.343534812"/>
    <s v="Hawn / Sylbert Movie Company"/>
    <n v="97"/>
  </r>
  <r>
    <s v="The Rescuers Down Under"/>
    <s v="G"/>
    <s v="Animation"/>
    <x v="10"/>
    <n v="130.69999999999999"/>
    <s v="November 16, 1990 (United States)"/>
    <x v="15"/>
    <n v="40000"/>
    <s v="Hendel Butoy"/>
    <s v="Jim Cox"/>
    <s v="Bob Newhart"/>
    <s v="United States"/>
    <n v="30000000"/>
    <n v="27931461"/>
    <n v="65116420.556235656"/>
    <n v="93.104869999999991"/>
    <n v="21370666.411629688"/>
    <s v="Silver Screen Partners IV"/>
    <n v="77"/>
  </r>
  <r>
    <s v="House Party"/>
    <s v="R"/>
    <s v="Comedy"/>
    <x v="10"/>
    <n v="130.69999999999999"/>
    <s v="March 9, 1990 (United States)"/>
    <x v="16"/>
    <n v="14000"/>
    <s v="Reginald Hudlin"/>
    <s v="Reginald Hudlin"/>
    <s v="Christopher Reid"/>
    <s v="United States"/>
    <n v="2500000"/>
    <n v="26385627"/>
    <n v="61512628.514919661"/>
    <n v="1055.42508"/>
    <n v="20187931.905126244"/>
    <s v="Jackson/McHenry Company,The"/>
    <n v="100"/>
  </r>
  <r>
    <s v="Another 48 Hrs."/>
    <s v="R"/>
    <s v="Action"/>
    <x v="10"/>
    <n v="130.69999999999999"/>
    <s v="June 8, 1990 (United States)"/>
    <x v="23"/>
    <n v="40000"/>
    <s v="Walter Hill"/>
    <s v="John Fasano"/>
    <s v="Eddie Murphy"/>
    <s v="United States"/>
    <n v="38000000"/>
    <n v="153518974"/>
    <n v="357897715.2088753"/>
    <n v="403.9973"/>
    <n v="117459046.67176741"/>
    <s v="Paramount Pictures"/>
    <n v="93"/>
  </r>
  <r>
    <s v="Night of the Living Dead"/>
    <s v="R"/>
    <s v="Horror"/>
    <x v="10"/>
    <n v="130.69999999999999"/>
    <s v="October 19, 1990 (United States)"/>
    <x v="15"/>
    <n v="40000"/>
    <s v="Tom Savini"/>
    <s v="John A. Russo"/>
    <s v="Tony Todd"/>
    <s v="United States"/>
    <n v="4200000"/>
    <n v="5835247"/>
    <n v="13603670.703136954"/>
    <n v="138.93445238095239"/>
    <n v="4464611.3236419279"/>
    <s v="21st Century Film Corporation"/>
    <n v="92"/>
  </r>
  <r>
    <s v="Pacific Heights"/>
    <s v="R"/>
    <s v="Thriller"/>
    <x v="10"/>
    <n v="130.69999999999999"/>
    <s v="September 28, 1990 (United States)"/>
    <x v="5"/>
    <n v="19000"/>
    <s v="John Schlesinger"/>
    <s v="Daniel Pyne"/>
    <s v="Melanie Griffith"/>
    <s v="United States"/>
    <n v="18000000"/>
    <n v="44926706"/>
    <n v="104737316.89517981"/>
    <n v="249.5928111111111"/>
    <n v="34373914.3075746"/>
    <s v="Morgan Creek Entertainment"/>
    <n v="102"/>
  </r>
  <r>
    <s v="Postcards from the Edge"/>
    <s v="R"/>
    <s v="Comedy"/>
    <x v="10"/>
    <n v="130.69999999999999"/>
    <s v="September 14, 1990 (United States)"/>
    <x v="17"/>
    <n v="16000"/>
    <s v="Mike Nichols"/>
    <s v="Carrie Fisher"/>
    <s v="Meryl Streep"/>
    <s v="United States"/>
    <n v="22000000"/>
    <n v="39071603"/>
    <n v="91087356.037490442"/>
    <n v="177.59819545454545"/>
    <n v="29894110.94108646"/>
    <s v="Columbia Pictures"/>
    <n v="101"/>
  </r>
  <r>
    <s v="Henry &amp; June"/>
    <s v="NC-17"/>
    <s v="Biography"/>
    <x v="10"/>
    <n v="130.69999999999999"/>
    <s v="October 5, 1990 (United States)"/>
    <x v="21"/>
    <n v="13000"/>
    <s v="Philip Kaufman"/>
    <s v="AnaÃ¯s Nin"/>
    <s v="Fred Ward"/>
    <s v="United States"/>
    <n v="0"/>
    <n v="23472449"/>
    <n v="54721156.926549353"/>
    <n v="0"/>
    <n v="17959027.543993879"/>
    <s v="Universal Pictures"/>
    <n v="136"/>
  </r>
  <r>
    <s v="Hard to Kill"/>
    <s v="R"/>
    <s v="Action"/>
    <x v="10"/>
    <n v="130.69999999999999"/>
    <s v="February 9, 1990 (United States)"/>
    <x v="1"/>
    <n v="28000"/>
    <s v="Bruce Malmuth"/>
    <s v="Steven McKay"/>
    <s v="Steven Seagal"/>
    <s v="United States"/>
    <n v="10000000"/>
    <n v="47410827"/>
    <n v="110528530.88676359"/>
    <n v="474.10826999999995"/>
    <n v="36274542.46365723"/>
    <s v="Warner Bros."/>
    <n v="96"/>
  </r>
  <r>
    <s v="Pump Up the Volume"/>
    <s v="R"/>
    <s v="Comedy"/>
    <x v="10"/>
    <n v="130.69999999999999"/>
    <s v="August 22, 1990 (United States)"/>
    <x v="13"/>
    <n v="27000"/>
    <s v="Allan Moyle"/>
    <s v="Allan Moyle"/>
    <s v="Christian Slater"/>
    <s v="Canada"/>
    <n v="0"/>
    <n v="11541758"/>
    <n v="26907220.065799542"/>
    <n v="0"/>
    <n v="8830725.3251721505"/>
    <s v="New Line Cinema"/>
    <n v="102"/>
  </r>
  <r>
    <s v="Hamlet"/>
    <s v="PG"/>
    <s v="Drama"/>
    <x v="10"/>
    <n v="130.69999999999999"/>
    <s v="January 18, 1991 (United States)"/>
    <x v="17"/>
    <n v="22000"/>
    <s v="Franco Zeffirelli"/>
    <s v="William Shakespeare"/>
    <s v="Mel Gibson"/>
    <s v="United States"/>
    <n v="0"/>
    <n v="20710451"/>
    <n v="48282130.219586842"/>
    <n v="0"/>
    <n v="15845792.654934967"/>
    <s v="Icon Productions"/>
    <n v="135"/>
  </r>
  <r>
    <s v="The NeverEnding Story II: The Next Chapter"/>
    <s v="PG"/>
    <s v="Adventure"/>
    <x v="10"/>
    <n v="130.69999999999999"/>
    <s v="February 8, 1991 (United States)"/>
    <x v="33"/>
    <n v="25000"/>
    <s v="George Miller"/>
    <s v="Karin Howard"/>
    <s v="Jonathan Brandis"/>
    <s v="Germany"/>
    <n v="36000000"/>
    <n v="17373527"/>
    <n v="40502782.531752102"/>
    <n v="48.259797222222225"/>
    <n v="13292675.59296098"/>
    <s v="Warner Bros."/>
    <n v="89"/>
  </r>
  <r>
    <s v="Men at Work"/>
    <s v="PG-13"/>
    <s v="Action"/>
    <x v="10"/>
    <n v="130.69999999999999"/>
    <s v="August 24, 1990 (United States)"/>
    <x v="22"/>
    <n v="23000"/>
    <s v="Emilio Estevez"/>
    <s v="Emilio Estevez"/>
    <s v="Charlie Sheen"/>
    <s v="United States"/>
    <n v="0"/>
    <n v="16247964"/>
    <n v="37878765.346595258"/>
    <n v="0"/>
    <n v="12431495.026778884"/>
    <s v="Epic Productions"/>
    <n v="98"/>
  </r>
  <r>
    <s v="Leatherface: Texas Chainsaw Massacre III"/>
    <s v="R"/>
    <s v="Horror"/>
    <x v="10"/>
    <n v="130.69999999999999"/>
    <s v="January 12, 1990 (United States)"/>
    <x v="27"/>
    <n v="15000"/>
    <s v="Jeff Burr"/>
    <s v="Kim Henkel"/>
    <s v="Kate Hodge"/>
    <s v="United States"/>
    <n v="2000000"/>
    <n v="5765562"/>
    <n v="13441214.547819434"/>
    <n v="288.27809999999999"/>
    <n v="4411294.5677123182"/>
    <s v="Nicolas Entertainment"/>
    <n v="85"/>
  </r>
  <r>
    <s v="Reversal of Fortune"/>
    <s v="R"/>
    <s v="Biography"/>
    <x v="10"/>
    <n v="130.69999999999999"/>
    <s v="November 9, 1990 (United States)"/>
    <x v="13"/>
    <n v="15000"/>
    <s v="Barbet Schroeder"/>
    <s v="Alan Dershowitz"/>
    <s v="Jeremy Irons"/>
    <s v="United States"/>
    <n v="0"/>
    <n v="15445131"/>
    <n v="36007126.363427699"/>
    <n v="0"/>
    <n v="11817238.71461362"/>
    <s v="Sovereign Pictures"/>
    <n v="111"/>
  </r>
  <r>
    <s v="Frankenhooker"/>
    <s v="R"/>
    <s v="Comedy"/>
    <x v="10"/>
    <n v="130.69999999999999"/>
    <s v="June 1, 1990 (United States)"/>
    <x v="19"/>
    <n v="9400"/>
    <s v="Frank Henenlotter"/>
    <s v="Robert Martin"/>
    <s v="James Lorinz"/>
    <s v="United States"/>
    <n v="2500000"/>
    <n v="205068"/>
    <n v="478073.60061208875"/>
    <n v="8.2027199999999993"/>
    <n v="156899.77046671769"/>
    <s v="Levins-Henenlotter"/>
    <n v="85"/>
  </r>
  <r>
    <s v="State of Grace"/>
    <s v="R"/>
    <s v="Action"/>
    <x v="10"/>
    <n v="130.69999999999999"/>
    <s v="September 14, 1990 (United States)"/>
    <x v="13"/>
    <n v="21000"/>
    <s v="Phil Joanou"/>
    <s v="Dennis McIntyre"/>
    <s v="Sean Penn"/>
    <s v="United Kingdom"/>
    <n v="18000000"/>
    <n v="1911542"/>
    <n v="4456364.555470543"/>
    <n v="10.619677777777778"/>
    <n v="1462541.6985462892"/>
    <s v="Cinehaus"/>
    <n v="134"/>
  </r>
  <r>
    <s v="Bird on a Wire"/>
    <s v="PG-13"/>
    <s v="Action"/>
    <x v="10"/>
    <n v="130.69999999999999"/>
    <s v="May 18, 1990 (United States)"/>
    <x v="22"/>
    <n v="42000"/>
    <s v="John Badham"/>
    <s v="Louis Venosta"/>
    <s v="Mel Gibson"/>
    <s v="United States"/>
    <n v="20000000"/>
    <n v="138697012"/>
    <n v="323343378.3963275"/>
    <n v="693.48505999999998"/>
    <n v="106118601.37719969"/>
    <s v="Universal Pictures"/>
    <n v="110"/>
  </r>
  <r>
    <s v="Memphis Belle"/>
    <s v="PG-13"/>
    <s v="Action"/>
    <x v="10"/>
    <n v="130.69999999999999"/>
    <s v="October 12, 1990 (United States)"/>
    <x v="15"/>
    <n v="27000"/>
    <s v="Michael Caton-Jones"/>
    <s v="Monte Merrick"/>
    <s v="Matthew Modine"/>
    <s v="United Kingdom"/>
    <n v="23000000"/>
    <n v="27441977"/>
    <n v="63975289.915072687"/>
    <n v="119.31294347826086"/>
    <n v="20996156.847742923"/>
    <s v="Enigma Productions"/>
    <n v="107"/>
  </r>
  <r>
    <s v="The Adventures of Ford Fairlane"/>
    <s v="R"/>
    <s v="Action"/>
    <x v="10"/>
    <n v="130.69999999999999"/>
    <s v="July 11, 1990 (United States)"/>
    <x v="5"/>
    <n v="17000"/>
    <s v="Renny Harlin"/>
    <s v="Daniel Waters"/>
    <s v="Andrew Dice Clay"/>
    <s v="United States"/>
    <n v="20000000"/>
    <n v="21413502"/>
    <n v="49921148.120887533"/>
    <n v="107.06751000000001"/>
    <n v="16383704.667176742"/>
    <s v="Twentieth Century Fox"/>
    <n v="104"/>
  </r>
  <r>
    <s v="Marked for Death"/>
    <s v="R"/>
    <s v="Action"/>
    <x v="10"/>
    <n v="130.69999999999999"/>
    <s v="October 5, 1990 (United States)"/>
    <x v="22"/>
    <n v="21000"/>
    <s v="Dwight H. Little"/>
    <s v="Michael Grais"/>
    <s v="Steven Seagal"/>
    <s v="United States"/>
    <n v="12000000"/>
    <n v="57968936"/>
    <n v="135142576.88752869"/>
    <n v="483.07446666666669"/>
    <n v="44352667.176740631"/>
    <s v="Victor &amp; Grais"/>
    <n v="93"/>
  </r>
  <r>
    <s v="Slumber Party Massacre III"/>
    <s v="R"/>
    <s v="Comedy"/>
    <x v="10"/>
    <n v="130.69999999999999"/>
    <s v="September 7, 1990 (United States)"/>
    <x v="26"/>
    <n v="2500"/>
    <s v="Sally Mattison"/>
    <s v="Catherine Cyran"/>
    <s v="Keely Christian"/>
    <s v="United States"/>
    <n v="350000"/>
    <n v="1242995"/>
    <n v="2897785.5891354247"/>
    <n v="355.14142857142861"/>
    <n v="951029.07421576139"/>
    <s v="Concorde Pictures"/>
    <n v="87"/>
  </r>
  <r>
    <s v="Dreams"/>
    <s v="PG"/>
    <s v="Drama"/>
    <x v="10"/>
    <n v="130.69999999999999"/>
    <s v="August 24, 1990 (United States)"/>
    <x v="40"/>
    <n v="25000"/>
    <s v="Akira Kurosawa"/>
    <s v="Akira Kurosawa"/>
    <s v="Akira Terao"/>
    <s v="Japan"/>
    <n v="12000000"/>
    <n v="2970161"/>
    <n v="6924315.659525631"/>
    <n v="24.751341666666669"/>
    <n v="2272502.6778882938"/>
    <s v="Warner Bros."/>
    <n v="119"/>
  </r>
  <r>
    <s v="Air America"/>
    <s v="R"/>
    <s v="Action"/>
    <x v="10"/>
    <n v="130.69999999999999"/>
    <s v="August 10, 1990 (United States)"/>
    <x v="1"/>
    <n v="27000"/>
    <s v="Roger Spottiswoode"/>
    <s v="Christopher Robbins"/>
    <s v="Mel Gibson"/>
    <s v="United States"/>
    <n v="35000000"/>
    <n v="33461269"/>
    <n v="78008023.445294574"/>
    <n v="95.603625714285712"/>
    <n v="25601583.014537111"/>
    <s v="Carolco Pictures"/>
    <n v="113"/>
  </r>
  <r>
    <s v="I Love You to Death"/>
    <s v="R"/>
    <s v="Comedy"/>
    <x v="10"/>
    <n v="130.69999999999999"/>
    <s v="April 6, 1990 (United States)"/>
    <x v="5"/>
    <n v="14000"/>
    <s v="Lawrence Kasdan"/>
    <s v="John Kostmayer"/>
    <s v="Kevin Kline"/>
    <s v="United States"/>
    <n v="0"/>
    <n v="16186793"/>
    <n v="37736157.820198931"/>
    <n v="0"/>
    <n v="12384692.425401684"/>
    <s v="Chestnut Hill Productions"/>
    <n v="97"/>
  </r>
  <r>
    <s v="Class of 1999"/>
    <s v="R"/>
    <s v="Action"/>
    <x v="10"/>
    <n v="130.69999999999999"/>
    <s v="May 11, 1990 (United States)"/>
    <x v="23"/>
    <n v="7000"/>
    <s v="Mark L. Lester"/>
    <s v="Mark L. Lester"/>
    <s v="Bradley Gregg"/>
    <s v="United States"/>
    <n v="5200000"/>
    <n v="2459895"/>
    <n v="5734736.0864575366"/>
    <n v="47.305673076923078"/>
    <n v="1882092.5784238717"/>
    <s v="Lightning Pictures"/>
    <n v="99"/>
  </r>
  <r>
    <s v="Death Warrant"/>
    <s v="R"/>
    <s v="Action"/>
    <x v="10"/>
    <n v="130.69999999999999"/>
    <s v="September 14, 1990 (United States)"/>
    <x v="46"/>
    <n v="18000"/>
    <s v="Deran Sarafian"/>
    <s v="David S. Goyer"/>
    <s v="Jean-Claude Van Damme"/>
    <s v="United States"/>
    <n v="4000000"/>
    <n v="16853487"/>
    <n v="39290416.900535576"/>
    <n v="421.337175"/>
    <n v="12894787.299158379"/>
    <s v="Cannon Films"/>
    <n v="89"/>
  </r>
  <r>
    <s v="White Palace"/>
    <s v="R"/>
    <s v="Drama"/>
    <x v="10"/>
    <n v="130.69999999999999"/>
    <s v="October 26, 1990 (United States)"/>
    <x v="16"/>
    <n v="7700"/>
    <s v="Luis Mandoki"/>
    <s v="Glenn Savan"/>
    <s v="Susan Sarandon"/>
    <s v="United States"/>
    <n v="0"/>
    <n v="17487531"/>
    <n v="40768559.263198167"/>
    <n v="0"/>
    <n v="13379901.3006886"/>
    <s v="Universal Pictures"/>
    <n v="103"/>
  </r>
  <r>
    <s v="Close-Up"/>
    <s v="Not Rated"/>
    <s v="Biography"/>
    <x v="10"/>
    <n v="130.69999999999999"/>
    <s v="October 30, 1991 (France)"/>
    <x v="28"/>
    <n v="17000"/>
    <s v="Abbas Kiarostami"/>
    <s v="Abbas Kiarostami"/>
    <s v="Hossain Sabzian"/>
    <s v="Iran"/>
    <n v="0"/>
    <n v="0"/>
    <n v="0"/>
    <n v="0"/>
    <n v="0"/>
    <s v="Kanun parvaresh fekri"/>
    <n v="98"/>
  </r>
  <r>
    <s v="Quick Change"/>
    <s v="R"/>
    <s v="Comedy"/>
    <x v="10"/>
    <n v="130.69999999999999"/>
    <s v="July 13, 1990 (United States)"/>
    <x v="8"/>
    <n v="20000"/>
    <s v="Howard Franklin"/>
    <s v="Jay Cronley"/>
    <s v="Bill Murray"/>
    <s v="United States"/>
    <n v="15000000"/>
    <n v="15260154"/>
    <n v="35575890.77123183"/>
    <n v="101.73436"/>
    <n v="11675710.788064269"/>
    <s v="Devoted Productions"/>
    <n v="89"/>
  </r>
  <r>
    <s v="Hardware"/>
    <s v="R"/>
    <s v="Sci-Fi"/>
    <x v="10"/>
    <n v="130.69999999999999"/>
    <s v="September 14, 1990 (United States)"/>
    <x v="22"/>
    <n v="13000"/>
    <s v="Richard Stanley"/>
    <s v="Steve MacManus"/>
    <s v="Dylan McDermott"/>
    <s v="United Kingdom"/>
    <n v="1500000"/>
    <n v="5728953"/>
    <n v="13355868.241009947"/>
    <n v="381.93020000000001"/>
    <n v="4383284.6212700848"/>
    <s v="Palace Pictures"/>
    <n v="94"/>
  </r>
  <r>
    <s v="Mr. Destiny"/>
    <s v="PG-13"/>
    <s v="Comedy"/>
    <x v="10"/>
    <n v="130.69999999999999"/>
    <s v="October 12, 1990 (United States)"/>
    <x v="5"/>
    <n v="12000"/>
    <s v="James Orr"/>
    <s v="James Orr"/>
    <s v="Jim Belushi"/>
    <s v="United States"/>
    <n v="20000000"/>
    <n v="15379253"/>
    <n v="35853545.440703906"/>
    <n v="76.896265"/>
    <n v="11766834.736036725"/>
    <s v="Laurence Mark Productions"/>
    <n v="110"/>
  </r>
  <r>
    <s v="The Freshman"/>
    <s v="PG"/>
    <s v="Comedy"/>
    <x v="10"/>
    <n v="130.69999999999999"/>
    <s v="July 27, 1990 (United States)"/>
    <x v="16"/>
    <n v="19000"/>
    <s v="Andrew Bergman"/>
    <s v="Andrew Bergman"/>
    <s v="Marlon Brando"/>
    <s v="United States"/>
    <n v="12000000"/>
    <n v="21460601"/>
    <n v="50030949.691660292"/>
    <n v="178.83834166666665"/>
    <n v="16419740.627390973"/>
    <s v="TriStar Pictures"/>
    <n v="102"/>
  </r>
  <r>
    <s v="Blue Steel"/>
    <s v="R"/>
    <s v="Action"/>
    <x v="10"/>
    <n v="130.69999999999999"/>
    <s v="March 16, 1990 (United States)"/>
    <x v="46"/>
    <n v="13000"/>
    <s v="Kathryn Bigelow"/>
    <s v="Kathryn Bigelow"/>
    <s v="Jamie Lee Curtis"/>
    <s v="United States"/>
    <n v="0"/>
    <n v="8217997"/>
    <n v="19158559.188217293"/>
    <n v="0"/>
    <n v="6287679.418515685"/>
    <s v="Lightning Pictures"/>
    <n v="102"/>
  </r>
  <r>
    <s v="The Krays"/>
    <s v="R"/>
    <s v="Biography"/>
    <x v="10"/>
    <n v="130.69999999999999"/>
    <s v="November 9, 1990 (United States)"/>
    <x v="14"/>
    <n v="7900"/>
    <s v="Peter Medak"/>
    <s v="Philip Ridley"/>
    <s v="Gary Kemp"/>
    <s v="United Kingdom"/>
    <n v="0"/>
    <n v="2060847"/>
    <n v="4804438.262433053"/>
    <n v="0"/>
    <n v="1576776.5876052028"/>
    <s v="Fugitive TV Productions"/>
    <n v="115"/>
  </r>
  <r>
    <s v="Navy Seals"/>
    <s v="R"/>
    <s v="Action"/>
    <x v="10"/>
    <n v="130.69999999999999"/>
    <s v="July 20, 1990 (United States)"/>
    <x v="41"/>
    <n v="16000"/>
    <s v="Lewis Teague"/>
    <s v="Chuck Pfarrer"/>
    <s v="Charlie Sheen"/>
    <s v="United States"/>
    <n v="20000000"/>
    <n v="25069101"/>
    <n v="58443420.61744453"/>
    <n v="125.34550499999999"/>
    <n v="19180643.458301455"/>
    <s v="Orion Pictures"/>
    <n v="113"/>
  </r>
  <r>
    <s v="Graveyard Shift"/>
    <s v="R"/>
    <s v="Horror"/>
    <x v="10"/>
    <n v="130.69999999999999"/>
    <s v="October 26, 1990 (United States)"/>
    <x v="38"/>
    <n v="10000"/>
    <s v="Ralph S. Singleton"/>
    <s v="Stephen King"/>
    <s v="David Andrews"/>
    <s v="United States"/>
    <n v="10500000"/>
    <n v="11582891"/>
    <n v="27003113.142310634"/>
    <n v="110.31324761904762"/>
    <n v="8862196.6335118599"/>
    <s v="Paramount Pictures"/>
    <n v="89"/>
  </r>
  <r>
    <s v="The Sheltering Sky"/>
    <s v="R"/>
    <s v="Adventure"/>
    <x v="10"/>
    <n v="130.69999999999999"/>
    <s v="December 12, 1990 (United States)"/>
    <x v="8"/>
    <n v="12000"/>
    <s v="Bernardo Bertolucci"/>
    <s v="Paul Bowles"/>
    <s v="Debra Winger"/>
    <s v="United Kingdom"/>
    <n v="25000000"/>
    <n v="2075084"/>
    <n v="4837628.8814078039"/>
    <n v="8.3003359999999997"/>
    <n v="1587669.4720734507"/>
    <s v="Recorded Picture Company (RPC)"/>
    <n v="138"/>
  </r>
  <r>
    <s v="Dark Angel"/>
    <s v="R"/>
    <s v="Action"/>
    <x v="10"/>
    <n v="130.69999999999999"/>
    <s v="September 28, 1990 (United States)"/>
    <x v="10"/>
    <n v="11000"/>
    <s v="Craig R. Baxley"/>
    <s v="Jonathan Tydor"/>
    <s v="Dolph Lundgren"/>
    <s v="United States"/>
    <n v="7000000"/>
    <n v="4348368"/>
    <n v="10137320.042846212"/>
    <n v="62.119542857142861"/>
    <n v="3326983.9326702375"/>
    <s v="Vision PDG"/>
    <n v="91"/>
  </r>
  <r>
    <s v="The Comfort of Strangers"/>
    <s v="R"/>
    <s v="Drama"/>
    <x v="10"/>
    <n v="130.69999999999999"/>
    <s v="April 1991 (United States)"/>
    <x v="21"/>
    <n v="5000"/>
    <s v="Paul Schrader"/>
    <s v="Ian McEwan"/>
    <s v="Christopher Walken"/>
    <s v="United States"/>
    <n v="0"/>
    <n v="1244381"/>
    <n v="2901016.7612853865"/>
    <n v="0"/>
    <n v="952089.51798010711"/>
    <s v="Erre Produzioni"/>
    <n v="107"/>
  </r>
  <r>
    <s v="Mo' Better Blues"/>
    <s v="R"/>
    <s v="Drama"/>
    <x v="10"/>
    <n v="130.69999999999999"/>
    <s v="August 3, 1990 (United States)"/>
    <x v="14"/>
    <n v="12000"/>
    <s v="Spike Lee"/>
    <s v="Spike Lee"/>
    <s v="Denzel Washington"/>
    <s v="United States"/>
    <n v="10000000"/>
    <n v="16153593"/>
    <n v="37658758.891354248"/>
    <n v="161.53593000000001"/>
    <n v="12359290.742157614"/>
    <s v="Universal Pictures"/>
    <n v="130"/>
  </r>
  <r>
    <s v="Welcome Home, Roxy Carmichael"/>
    <s v="PG-13"/>
    <s v="Comedy"/>
    <x v="10"/>
    <n v="130.69999999999999"/>
    <s v="October 12, 1990 (United States)"/>
    <x v="23"/>
    <n v="5000"/>
    <s v="Jim Abrahams"/>
    <s v="Karen Leigh Hopkins"/>
    <s v="Winona Ryder"/>
    <s v="United Kingdom"/>
    <n v="0"/>
    <n v="3989297"/>
    <n v="9300220.3205814846"/>
    <n v="0"/>
    <n v="3052254.7819433818"/>
    <s v="Incorporated Television Company (ITC)"/>
    <n v="95"/>
  </r>
  <r>
    <s v="Bad Influence"/>
    <s v="R"/>
    <s v="Drama"/>
    <x v="10"/>
    <n v="130.69999999999999"/>
    <s v="March 9, 1990 (United States)"/>
    <x v="21"/>
    <n v="7700"/>
    <s v="Curtis Hanson"/>
    <s v="David Koepp"/>
    <s v="Rob Lowe"/>
    <s v="United States"/>
    <n v="7000000"/>
    <n v="12626043"/>
    <n v="29435006.136954859"/>
    <n v="180.37204285714284"/>
    <n v="9660323.6419280805"/>
    <s v="Epic Productions"/>
    <n v="99"/>
  </r>
  <r>
    <s v="Look Who's Talking Too"/>
    <s v="PG-13"/>
    <s v="Comedy"/>
    <x v="10"/>
    <n v="130.69999999999999"/>
    <s v="December 14, 1990 (United States)"/>
    <x v="32"/>
    <n v="45000"/>
    <s v="Amy Heckerling"/>
    <s v="Amy Heckerling"/>
    <s v="John Travolta"/>
    <s v="United States"/>
    <n v="0"/>
    <n v="47789074"/>
    <n v="111410335.48431523"/>
    <n v="0"/>
    <n v="36563943.381790362"/>
    <s v="TriStar Pictures"/>
    <n v="81"/>
  </r>
  <r>
    <s v="Rosencrantz &amp; Guildenstern Are Dead"/>
    <s v="PG"/>
    <s v="Comedy"/>
    <x v="10"/>
    <n v="130.69999999999999"/>
    <s v="February 8, 1991 (United States)"/>
    <x v="34"/>
    <n v="21000"/>
    <s v="Tom Stoppard"/>
    <s v="Tom Stoppard"/>
    <s v="Gary Oldman"/>
    <s v="United Kingdom"/>
    <n v="0"/>
    <n v="739104"/>
    <n v="1723068.0091813314"/>
    <n v="0"/>
    <n v="565496.55700076511"/>
    <s v="Brandenberg"/>
    <n v="117"/>
  </r>
  <r>
    <s v="Tales from the Darkside: The Movie"/>
    <s v="R"/>
    <s v="Comedy"/>
    <x v="10"/>
    <n v="130.69999999999999"/>
    <s v="May 4, 1990 (United States)"/>
    <x v="21"/>
    <n v="16000"/>
    <s v="John Harrison"/>
    <s v="Michael McDowell"/>
    <s v="Debbie Harry"/>
    <s v="United States"/>
    <n v="3500000"/>
    <n v="16324573"/>
    <n v="38057363.374904364"/>
    <n v="466.41637142857144"/>
    <n v="12490109.410864577"/>
    <s v="Paramount Pictures"/>
    <n v="93"/>
  </r>
  <r>
    <s v="The Rookie"/>
    <s v="R"/>
    <s v="Action"/>
    <x v="10"/>
    <n v="130.69999999999999"/>
    <s v="December 7, 1990 (United States)"/>
    <x v="23"/>
    <n v="26000"/>
    <s v="Clint Eastwood"/>
    <s v="Boaz Yakin"/>
    <s v="Clint Eastwood"/>
    <s v="United States"/>
    <n v="10000000"/>
    <n v="21633874"/>
    <n v="50434899.830145374"/>
    <n v="216.33874"/>
    <n v="16552313.695485847"/>
    <s v="Warner Bros."/>
    <n v="120"/>
  </r>
  <r>
    <s v="Green Card"/>
    <s v="PG-13"/>
    <s v="Comedy"/>
    <x v="10"/>
    <n v="130.69999999999999"/>
    <s v="February 1, 1991 (United States)"/>
    <x v="19"/>
    <n v="23000"/>
    <s v="Peter Weir"/>
    <s v="Peter Weir"/>
    <s v="GÃ©rard Depardieu"/>
    <s v="France"/>
    <n v="12500000"/>
    <n v="29888235"/>
    <n v="69678234.15837796"/>
    <n v="239.10588000000001"/>
    <n v="22867815.608263198"/>
    <s v="Touchstone Pictures"/>
    <n v="107"/>
  </r>
  <r>
    <s v="Metropolitan"/>
    <s v="PG-13"/>
    <s v="Comedy"/>
    <x v="10"/>
    <n v="130.69999999999999"/>
    <s v="August 3, 1990 (United States)"/>
    <x v="34"/>
    <n v="10000"/>
    <s v="Whit Stillman"/>
    <s v="Whit Stillman"/>
    <s v="Carolyn Farina"/>
    <s v="United States"/>
    <n v="230000"/>
    <n v="2960492"/>
    <n v="6901774.3871461367"/>
    <n v="1287.1704347826087"/>
    <n v="2265104.8201989289"/>
    <s v="Westerly Films"/>
    <n v="98"/>
  </r>
  <r>
    <s v="Europa Europa"/>
    <s v="R"/>
    <s v="Drama"/>
    <x v="10"/>
    <n v="130.69999999999999"/>
    <s v="November 14, 1990 (France)"/>
    <x v="37"/>
    <n v="15000"/>
    <s v="Agnieszka Holland"/>
    <s v="Agnieszka Holland"/>
    <s v="Solomon Perel"/>
    <s v="Germany"/>
    <n v="0"/>
    <n v="5575738"/>
    <n v="12998679.17827085"/>
    <n v="0"/>
    <n v="4266058.1484315228"/>
    <s v="Bayerischer Rundfunk (BR)"/>
    <n v="112"/>
  </r>
  <r>
    <s v="Cyrano de Bergerac"/>
    <s v="PG"/>
    <s v="Comedy"/>
    <x v="10"/>
    <n v="130.69999999999999"/>
    <s v="December 1, 1990 (United States)"/>
    <x v="24"/>
    <n v="23000"/>
    <s v="Jean-Paul Rappeneau"/>
    <s v="Edmond Rostand"/>
    <s v="GÃ©rard Depardieu"/>
    <s v="France"/>
    <n v="0"/>
    <n v="5822041"/>
    <n v="13572883.647283856"/>
    <n v="0"/>
    <n v="4454507.2685539406"/>
    <s v="CamÃ©ra One"/>
    <n v="137"/>
  </r>
  <r>
    <s v="Almost an Angel"/>
    <s v="PG"/>
    <s v="Comedy"/>
    <x v="10"/>
    <n v="130.69999999999999"/>
    <s v="December 19, 1990 (United States)"/>
    <x v="41"/>
    <n v="4200"/>
    <s v="John Cornell"/>
    <s v="Paul Hogan"/>
    <s v="Paul Hogan"/>
    <s v="United States"/>
    <n v="25000000"/>
    <n v="6939946"/>
    <n v="16179047.790359603"/>
    <n v="27.759784"/>
    <n v="5309828.6151491972"/>
    <s v="Ironbark Films"/>
    <n v="95"/>
  </r>
  <r>
    <s v="Everybody Wins"/>
    <s v="R"/>
    <s v="Drama"/>
    <x v="10"/>
    <n v="130.69999999999999"/>
    <s v="January 19, 1990 (United States)"/>
    <x v="27"/>
    <n v="1100"/>
    <s v="Karel Reisz"/>
    <s v="Arthur Miller"/>
    <s v="Debra Winger"/>
    <s v="United Kingdom"/>
    <n v="19000000"/>
    <n v="1372350"/>
    <n v="3199350"/>
    <n v="7.2228947368421057"/>
    <n v="1050000"/>
    <s v="Recorded Picture Company (RPC)"/>
    <n v="97"/>
  </r>
  <r>
    <s v="Truly Madly Deeply"/>
    <s v="PG"/>
    <s v="Comedy"/>
    <x v="10"/>
    <n v="130.69999999999999"/>
    <s v="May 24, 1991 (United States)"/>
    <x v="13"/>
    <n v="7600"/>
    <s v="Anthony Minghella"/>
    <s v="Anthony Minghella"/>
    <s v="Juliet Stevenson"/>
    <s v="United Kingdom"/>
    <n v="0"/>
    <n v="1554742"/>
    <n v="3624559.1996939555"/>
    <n v="0"/>
    <n v="1189550.1147666413"/>
    <s v="British Broadcasting Corporation (BBC)"/>
    <n v="106"/>
  </r>
  <r>
    <s v="Havana"/>
    <s v="R"/>
    <s v="Drama"/>
    <x v="10"/>
    <n v="130.69999999999999"/>
    <s v="December 14, 1990 (United States)"/>
    <x v="10"/>
    <n v="7400"/>
    <s v="Sydney Pollack"/>
    <s v="Judith Rascoe"/>
    <s v="Robert Redford"/>
    <s v="United States"/>
    <n v="40000000"/>
    <n v="9645440"/>
    <n v="22486347.115531754"/>
    <n v="24.113599999999998"/>
    <n v="7379831.6755929617"/>
    <s v="Mirage Enterprises"/>
    <n v="144"/>
  </r>
  <r>
    <s v="DuckTales the Movie: Treasure of the Lost Lamp"/>
    <s v="G"/>
    <s v="Animation"/>
    <x v="10"/>
    <n v="130.69999999999999"/>
    <s v="August 3, 1990 (United States)"/>
    <x v="15"/>
    <n v="26000"/>
    <s v="Bob Hathcock"/>
    <s v="Alan Burnett"/>
    <s v="Alan Young"/>
    <s v="France"/>
    <n v="0"/>
    <n v="18115724"/>
    <n v="42233061.230298392"/>
    <n v="0"/>
    <n v="13860538.638102526"/>
    <s v="Disney Television Animation"/>
    <n v="74"/>
  </r>
  <r>
    <s v="The Russia House"/>
    <s v="R"/>
    <s v="Drama"/>
    <x v="10"/>
    <n v="130.69999999999999"/>
    <s v="December 21, 1990 (United States)"/>
    <x v="10"/>
    <n v="15000"/>
    <s v="Fred Schepisi"/>
    <s v="John le CarrÃ©"/>
    <s v="Sean Connery"/>
    <s v="United States"/>
    <n v="21800000"/>
    <n v="22997992"/>
    <n v="53615058.625860751"/>
    <n v="105.49537614678898"/>
    <n v="17596015.302218821"/>
    <s v="PathÃ© Entertainment"/>
    <n v="123"/>
  </r>
  <r>
    <s v="Life Is Sweet"/>
    <s v="R"/>
    <s v="Comedy"/>
    <x v="10"/>
    <n v="130.69999999999999"/>
    <s v="December 1991 (United States)"/>
    <x v="24"/>
    <n v="9500"/>
    <s v="Mike Leigh"/>
    <s v="Mike Leigh"/>
    <s v="Alison Steadman"/>
    <s v="United Kingdom"/>
    <n v="0"/>
    <n v="1516414"/>
    <n v="3535205.4001530223"/>
    <n v="0"/>
    <n v="1160224.9426166795"/>
    <s v="British Screen Productions"/>
    <n v="103"/>
  </r>
  <r>
    <s v="Jetsons: The Movie"/>
    <s v="G"/>
    <s v="Animation"/>
    <x v="10"/>
    <n v="130.69999999999999"/>
    <s v="July 6, 1990 (United States)"/>
    <x v="41"/>
    <n v="4900"/>
    <s v="Joseph Barbera"/>
    <s v="Dennis Marks"/>
    <s v="George O'Hanlon"/>
    <s v="United States"/>
    <n v="0"/>
    <n v="20305841"/>
    <n v="47338865.743687838"/>
    <n v="0"/>
    <n v="15536221.117061974"/>
    <s v="Hanna-Barbera Productions"/>
    <n v="82"/>
  </r>
  <r>
    <s v="White Hunter Black Heart"/>
    <s v="PG"/>
    <s v="Adventure"/>
    <x v="10"/>
    <n v="130.69999999999999"/>
    <s v="September 14, 1990 (United States)"/>
    <x v="14"/>
    <n v="11000"/>
    <s v="Clint Eastwood"/>
    <s v="Peter Viertel"/>
    <s v="Clint Eastwood"/>
    <s v="United States"/>
    <n v="24000000"/>
    <n v="2319124"/>
    <n v="5406557.6342769703"/>
    <n v="9.6630166666666675"/>
    <n v="1774387.1461361898"/>
    <s v="Malpaso Productions"/>
    <n v="112"/>
  </r>
  <r>
    <s v="Avalon"/>
    <s v="PG"/>
    <s v="Drama"/>
    <x v="10"/>
    <n v="130.69999999999999"/>
    <s v="October 19, 1990 (United States)"/>
    <x v="13"/>
    <n v="5900"/>
    <s v="Barry Levinson"/>
    <s v="Barry Levinson"/>
    <s v="Aidan Quinn"/>
    <s v="United States"/>
    <n v="20000000"/>
    <n v="15779578"/>
    <n v="36786820.325937264"/>
    <n v="78.897890000000004"/>
    <n v="12073127.773527162"/>
    <s v="TriStar Pictures"/>
    <n v="128"/>
  </r>
  <r>
    <s v="Narrow Margin"/>
    <s v="R"/>
    <s v="Action"/>
    <x v="10"/>
    <n v="130.69999999999999"/>
    <s v="September 21, 1990 (United States)"/>
    <x v="14"/>
    <n v="8400"/>
    <s v="Peter Hyams"/>
    <s v="Peter Hyams"/>
    <s v="Gene Hackman"/>
    <s v="United States"/>
    <n v="0"/>
    <n v="10873237"/>
    <n v="25348701.713083398"/>
    <n v="0"/>
    <n v="8319232.5937260911"/>
    <s v="Carolco Pictures"/>
    <n v="97"/>
  </r>
  <r>
    <s v="Cadillac Man"/>
    <s v="R"/>
    <s v="Comedy"/>
    <x v="10"/>
    <n v="130.69999999999999"/>
    <s v="May 18, 1990 (United States)"/>
    <x v="46"/>
    <n v="14000"/>
    <s v="Roger Donaldson"/>
    <s v="Ken Friedman"/>
    <s v="Robin Williams"/>
    <s v="United States"/>
    <n v="0"/>
    <n v="27627310"/>
    <n v="64407355.447589904"/>
    <n v="0"/>
    <n v="21137957.1537873"/>
    <s v="Orion Pictures"/>
    <n v="97"/>
  </r>
  <r>
    <s v="Taking Care of Business"/>
    <s v="R"/>
    <s v="Comedy"/>
    <x v="10"/>
    <n v="130.69999999999999"/>
    <s v="August 17, 1990 (United States)"/>
    <x v="16"/>
    <n v="8100"/>
    <s v="Arthur Hiller"/>
    <s v="Jill Mazursky"/>
    <s v="Jim Belushi"/>
    <s v="United States"/>
    <n v="0"/>
    <n v="20005435"/>
    <n v="46638531.327467486"/>
    <n v="0"/>
    <n v="15306377.199693955"/>
    <s v="Hollywood Pictures"/>
    <n v="108"/>
  </r>
  <r>
    <s v="Texasville"/>
    <s v="R"/>
    <s v="Drama"/>
    <x v="10"/>
    <n v="130.69999999999999"/>
    <s v="September 28, 1990 (United States)"/>
    <x v="22"/>
    <n v="2500"/>
    <s v="Peter Bogdanovich"/>
    <s v="Larry McMurtry"/>
    <s v="Jeff Bridges"/>
    <s v="United States"/>
    <n v="0"/>
    <n v="2268181"/>
    <n v="5287794.5730680954"/>
    <n v="0"/>
    <n v="1735410.0994644223"/>
    <s v="Cine-Source"/>
    <n v="123"/>
  </r>
  <r>
    <s v="The Guardian"/>
    <s v="R"/>
    <s v="Drama"/>
    <x v="10"/>
    <n v="130.69999999999999"/>
    <s v="April 27, 1990 (United States)"/>
    <x v="20"/>
    <n v="5300"/>
    <s v="William Friedkin"/>
    <s v="Dan Greenburg"/>
    <s v="Jenny Seagrove"/>
    <s v="United States"/>
    <n v="0"/>
    <n v="17037887"/>
    <n v="39720307.336648814"/>
    <n v="0"/>
    <n v="13035873.756694721"/>
    <s v="Universal Pictures"/>
    <n v="92"/>
  </r>
  <r>
    <s v="Repossessed"/>
    <s v="PG-13"/>
    <s v="Comedy"/>
    <x v="10"/>
    <n v="130.69999999999999"/>
    <s v="September 14, 1990 (United States)"/>
    <x v="25"/>
    <n v="8300"/>
    <s v="Bob Logan"/>
    <s v="Bob Logan"/>
    <s v="Leslie Nielsen"/>
    <s v="United States"/>
    <n v="0"/>
    <n v="1382462"/>
    <n v="3222924.0351951034"/>
    <n v="0"/>
    <n v="1057736.8018362664"/>
    <s v="Carolco Pictures"/>
    <n v="80"/>
  </r>
  <r>
    <s v="Fire Birds"/>
    <s v="PG-13"/>
    <s v="Action"/>
    <x v="10"/>
    <n v="130.69999999999999"/>
    <s v="May 25, 1990 (United States)"/>
    <x v="25"/>
    <n v="6000"/>
    <s v="David Green"/>
    <s v="Step Tyner"/>
    <s v="Nicolas Cage"/>
    <s v="United States"/>
    <n v="22000000"/>
    <n v="14760451"/>
    <n v="34410936.646518745"/>
    <n v="67.09295909090909"/>
    <n v="11293382.555470543"/>
    <s v="Nova International Films"/>
    <n v="85"/>
  </r>
  <r>
    <s v="Miami Blues"/>
    <s v="R"/>
    <s v="Comedy"/>
    <x v="10"/>
    <n v="130.69999999999999"/>
    <s v="April 20, 1990 (United States)"/>
    <x v="5"/>
    <n v="8000"/>
    <s v="George Armitage"/>
    <s v="Charles Willeford"/>
    <s v="Fred Ward"/>
    <s v="United States"/>
    <n v="0"/>
    <n v="9888167"/>
    <n v="23052214.880642693"/>
    <n v="0"/>
    <n v="7565544.758990054"/>
    <s v="Tristes Tropiques"/>
    <n v="97"/>
  </r>
  <r>
    <s v="The Field"/>
    <s v="PG-13"/>
    <s v="Drama"/>
    <x v="10"/>
    <n v="130.69999999999999"/>
    <s v="March 1991 (United States)"/>
    <x v="34"/>
    <n v="5800"/>
    <s v="Jim Sheridan"/>
    <s v="Jim Sheridan"/>
    <s v="Richard Harris"/>
    <s v="Ireland"/>
    <n v="0"/>
    <n v="1494399"/>
    <n v="3483881.9839326702"/>
    <n v="0"/>
    <n v="1143381.0252486612"/>
    <s v="Granada Television"/>
    <n v="107"/>
  </r>
  <r>
    <s v="After Dark, My Sweet"/>
    <s v="R"/>
    <s v="Crime"/>
    <x v="10"/>
    <n v="130.69999999999999"/>
    <s v="August 24, 1990 (United States)"/>
    <x v="14"/>
    <n v="3300"/>
    <s v="James Foley"/>
    <s v="Jim Thompson"/>
    <s v="Jason Patric"/>
    <s v="United States"/>
    <n v="0"/>
    <n v="2678414"/>
    <n v="6244167.9097169088"/>
    <n v="0"/>
    <n v="2049283.8561591431"/>
    <s v="Avenue Pictures"/>
    <n v="114"/>
  </r>
  <r>
    <s v="Alice"/>
    <s v="PG-13"/>
    <s v="Comedy"/>
    <x v="10"/>
    <n v="130.69999999999999"/>
    <s v="January 10, 1991 (Argentina)"/>
    <x v="14"/>
    <n v="14000"/>
    <s v="Woody Allen"/>
    <s v="Woody Allen"/>
    <s v="Mia Farrow"/>
    <s v="United States"/>
    <n v="12000000"/>
    <n v="7331647"/>
    <n v="17092217.604437646"/>
    <n v="61.097058333333329"/>
    <n v="5609523.3358837031"/>
    <s v="Jack Rollins &amp; Charles H. Joffe Productions"/>
    <n v="106"/>
  </r>
  <r>
    <s v="Side Out"/>
    <s v="PG-13"/>
    <s v="Comedy"/>
    <x v="10"/>
    <n v="130.69999999999999"/>
    <s v="March 30, 1990 (United States)"/>
    <x v="30"/>
    <n v="1900"/>
    <s v="Peter Israelson"/>
    <s v="David Thoreau"/>
    <s v="C. Thomas Howell"/>
    <s v="United States"/>
    <n v="6000000"/>
    <n v="0"/>
    <n v="0"/>
    <n v="0"/>
    <n v="0"/>
    <s v="Aurora"/>
    <n v="100"/>
  </r>
  <r>
    <s v="The First Power"/>
    <s v="R"/>
    <s v="Crime"/>
    <x v="10"/>
    <n v="130.69999999999999"/>
    <s v="April 6, 1990 (United States)"/>
    <x v="46"/>
    <n v="3800"/>
    <s v="Robert Resnikoff"/>
    <s v="Robert Resnikoff"/>
    <s v="Lou Diamond Phillips"/>
    <s v="United States"/>
    <n v="10000000"/>
    <n v="22424195"/>
    <n v="52277369.674827851"/>
    <n v="224.24195"/>
    <n v="17156996.939556237"/>
    <s v="Interscope Communications"/>
    <n v="98"/>
  </r>
  <r>
    <s v="Delta Force 2: the Colombian Connection"/>
    <s v="R"/>
    <s v="Action"/>
    <x v="10"/>
    <n v="130.69999999999999"/>
    <s v="August 24, 1990 (United States)"/>
    <x v="38"/>
    <n v="6900"/>
    <s v="Aaron Norris"/>
    <s v="James Bruner"/>
    <s v="Chuck Norris"/>
    <s v="United States"/>
    <n v="0"/>
    <n v="6698361"/>
    <n v="15615842.361897476"/>
    <n v="0"/>
    <n v="5124989.288446825"/>
    <s v="Cannon Films"/>
    <n v="111"/>
  </r>
  <r>
    <s v="Desperate Hours"/>
    <s v="R"/>
    <s v="Action"/>
    <x v="10"/>
    <n v="130.69999999999999"/>
    <s v="October 5, 1990 (United States)"/>
    <x v="20"/>
    <n v="7200"/>
    <s v="Michael Cimino"/>
    <s v="Joseph Hayes"/>
    <s v="Mickey Rourke"/>
    <s v="United States"/>
    <n v="18000000"/>
    <n v="2742912"/>
    <n v="6394531.6480489671"/>
    <n v="15.238399999999999"/>
    <n v="2098631.9816373377"/>
    <s v="Dino De Laurentiis Company"/>
    <n v="105"/>
  </r>
  <r>
    <s v="Ju Dou"/>
    <s v="PG-13"/>
    <s v="Drama"/>
    <x v="10"/>
    <n v="130.69999999999999"/>
    <s v="April 1991 (United States)"/>
    <x v="3"/>
    <n v="7800"/>
    <s v="Yimou Zhang"/>
    <s v="Heng Liu"/>
    <s v="Gong Li"/>
    <s v="China"/>
    <n v="0"/>
    <n v="1986433"/>
    <n v="4630957.4223412396"/>
    <n v="0"/>
    <n v="1519841.6220351951"/>
    <s v="China Film Co-Production Corporation"/>
    <n v="95"/>
  </r>
  <r>
    <s v="Cadence"/>
    <s v="PG-13"/>
    <s v="Drama"/>
    <x v="10"/>
    <n v="130.69999999999999"/>
    <s v="February 15, 1991 (United States)"/>
    <x v="16"/>
    <n v="5300"/>
    <s v="Martin Sheen"/>
    <s v="Dennis Shryack"/>
    <s v="Charlie Sheen"/>
    <s v="United States"/>
    <n v="4000000"/>
    <n v="2070871"/>
    <n v="4827807.1438408569"/>
    <n v="51.771774999999998"/>
    <n v="1584446.0596786535"/>
    <s v="The Movie Group"/>
    <n v="97"/>
  </r>
  <r>
    <s v="Brain Dead"/>
    <s v="R"/>
    <s v="Horror"/>
    <x v="10"/>
    <n v="130.69999999999999"/>
    <s v="January 19, 1990 (United States)"/>
    <x v="22"/>
    <n v="4100"/>
    <s v="Adam Simon"/>
    <s v="Charles Beaumont"/>
    <s v="Bill Pullman"/>
    <s v="United States"/>
    <n v="2000000"/>
    <n v="1627955"/>
    <n v="3795240.1568477429"/>
    <n v="81.397750000000002"/>
    <n v="1245566.182096404"/>
    <s v="Concorde Pictures"/>
    <n v="85"/>
  </r>
  <r>
    <s v="The Hairdresser's Husband"/>
    <s v="R"/>
    <s v="Comedy"/>
    <x v="10"/>
    <n v="130.69999999999999"/>
    <s v="October 3, 1990 (France)"/>
    <x v="4"/>
    <n v="9200"/>
    <s v="Patrice Leconte"/>
    <s v="Claude Klotz"/>
    <s v="Jean Rochefort"/>
    <s v="France"/>
    <n v="0"/>
    <n v="1217084"/>
    <n v="2837379.4552410101"/>
    <n v="0"/>
    <n v="931204.28462127014"/>
    <s v="Lambart Productions"/>
    <n v="82"/>
  </r>
  <r>
    <s v="Ernest Goes to Jail"/>
    <s v="PG"/>
    <s v="Comedy"/>
    <x v="10"/>
    <n v="130.69999999999999"/>
    <s v="April 6, 1990 (United States)"/>
    <x v="20"/>
    <n v="9000"/>
    <s v="John R. Cherry III"/>
    <s v="Charlie Cohen"/>
    <s v="Jim Varney"/>
    <s v="United States"/>
    <n v="9000000"/>
    <n v="25029569"/>
    <n v="58351259.941086456"/>
    <n v="278.10632222222222"/>
    <n v="19150397.092578426"/>
    <s v="Silver Screen Partners IV"/>
    <n v="81"/>
  </r>
  <r>
    <s v="Madhouse"/>
    <s v="PG-13"/>
    <s v="Comedy"/>
    <x v="10"/>
    <n v="130.69999999999999"/>
    <s v="February 16, 1990 (United States)"/>
    <x v="30"/>
    <n v="3000"/>
    <s v="Tom Ropelewski"/>
    <s v="Tom Ropelewski"/>
    <s v="Richard Alexander"/>
    <s v="United States"/>
    <n v="0"/>
    <n v="0"/>
    <n v="0"/>
    <n v="0"/>
    <n v="0"/>
    <s v="Orion Pictures"/>
    <n v="90"/>
  </r>
  <r>
    <s v="A Cry in the Wild"/>
    <s v="PG"/>
    <s v="Action"/>
    <x v="10"/>
    <n v="130.69999999999999"/>
    <s v="June 1, 1990 (United States)"/>
    <x v="41"/>
    <n v="945"/>
    <s v="Mark Griffiths"/>
    <s v="Gary Paulsen"/>
    <s v="Jared Rushton"/>
    <s v="United States"/>
    <n v="0"/>
    <n v="1494969"/>
    <n v="3485210.8209640398"/>
    <n v="0"/>
    <n v="1143817.1384850803"/>
    <s v="Concorde Pictures"/>
    <n v="82"/>
  </r>
  <r>
    <s v="The Long Walk Home"/>
    <s v="PG"/>
    <s v="Drama"/>
    <x v="10"/>
    <n v="130.69999999999999"/>
    <s v="April 12, 1991 (Brazil)"/>
    <x v="4"/>
    <n v="3500"/>
    <s v="Richard Pearce"/>
    <s v="John Cork"/>
    <s v="Sissy Spacek"/>
    <s v="United States"/>
    <n v="0"/>
    <n v="4873620"/>
    <n v="11361836.37337414"/>
    <n v="0"/>
    <n v="3728859.9846977815"/>
    <s v="Dave Bell Associates"/>
    <n v="97"/>
  </r>
  <r>
    <s v="Mountains of the Moon"/>
    <s v="R"/>
    <s v="Adventure"/>
    <x v="10"/>
    <n v="130.69999999999999"/>
    <s v="February 23, 1990 (United States)"/>
    <x v="13"/>
    <n v="3500"/>
    <s v="Bob Rafelson"/>
    <s v="William Harrison"/>
    <s v="Patrick Bergin"/>
    <s v="United States"/>
    <n v="19000000"/>
    <n v="4011793"/>
    <n v="9352665.0887528695"/>
    <n v="21.114699999999999"/>
    <n v="3069466.7176740631"/>
    <s v="Carolco Pictures"/>
    <n v="136"/>
  </r>
  <r>
    <s v="Two Evil Eyes"/>
    <s v="R"/>
    <s v="Horror"/>
    <x v="10"/>
    <n v="130.69999999999999"/>
    <s v="October 25, 1991 (United States)"/>
    <x v="10"/>
    <n v="6400"/>
    <s v="Dario Argento"/>
    <s v="Edgar Allan Poe"/>
    <s v="Adrienne Barbeau"/>
    <s v="Italy"/>
    <n v="9000000"/>
    <n v="349618"/>
    <n v="815062.00918133126"/>
    <n v="3.8846444444444446"/>
    <n v="267496.55700076511"/>
    <s v="ADC Films"/>
    <n v="120"/>
  </r>
  <r>
    <s v="Mr. &amp; Mrs. Bridge"/>
    <s v="PG-13"/>
    <s v="Drama"/>
    <x v="10"/>
    <n v="130.69999999999999"/>
    <s v="January 18, 1991 (United Kingdom)"/>
    <x v="14"/>
    <n v="2800"/>
    <s v="James Ivory"/>
    <s v="Evan S. Connell"/>
    <s v="Paul Newman"/>
    <s v="United Kingdom"/>
    <n v="0"/>
    <n v="7698010"/>
    <n v="17946317.115531754"/>
    <n v="0"/>
    <n v="5889831.6755929608"/>
    <s v="Cineplex Odeon Films"/>
    <n v="126"/>
  </r>
  <r>
    <s v="Trust"/>
    <s v="R"/>
    <s v="Comedy"/>
    <x v="10"/>
    <n v="130.69999999999999"/>
    <s v="September 20, 1991 (United Kingdom)"/>
    <x v="34"/>
    <n v="9400"/>
    <s v="Hal Hartley"/>
    <s v="Hal Hartley"/>
    <s v="Adrienne Shelly"/>
    <s v="United Kingdom"/>
    <n v="700000"/>
    <n v="357400"/>
    <n v="833204.13159908191"/>
    <n v="51.057142857142857"/>
    <n v="273450.65034429991"/>
    <s v="Channel Four Films"/>
    <n v="107"/>
  </r>
  <r>
    <s v="Crazy People"/>
    <s v="R"/>
    <s v="Comedy"/>
    <x v="10"/>
    <n v="130.69999999999999"/>
    <s v="April 13, 1990 (United States)"/>
    <x v="22"/>
    <n v="4200"/>
    <s v="Tony Bill"/>
    <s v="Mitch Markowitz"/>
    <s v="Dudley Moore"/>
    <s v="United States"/>
    <n v="0"/>
    <n v="13236513"/>
    <n v="30858190.597551644"/>
    <n v="0"/>
    <n v="10127400.91813313"/>
    <s v="Paramount Pictures"/>
    <n v="90"/>
  </r>
  <r>
    <s v="A Shock to the System"/>
    <s v="R"/>
    <s v="Comedy"/>
    <x v="10"/>
    <n v="130.69999999999999"/>
    <s v="March 23, 1990 (United States)"/>
    <x v="17"/>
    <n v="4500"/>
    <s v="Jan Egleson"/>
    <s v="Simon Brett"/>
    <s v="Michael Caine"/>
    <s v="United States"/>
    <n v="12000000"/>
    <n v="3417056"/>
    <n v="7966158.8615149194"/>
    <n v="28.475466666666666"/>
    <n v="2614426.9319051262"/>
    <s v="Brigand Films"/>
    <n v="88"/>
  </r>
  <r>
    <s v="The Boyfriend School"/>
    <s v="PG-13"/>
    <s v="Comedy"/>
    <x v="10"/>
    <n v="130.69999999999999"/>
    <s v="September 21, 1990 (United States)"/>
    <x v="1"/>
    <n v="2600"/>
    <s v="Malcolm Mowbray"/>
    <s v="Sarah Bird"/>
    <s v="Steve Guttenberg"/>
    <s v="United Kingdom"/>
    <n v="6700000"/>
    <n v="1171762"/>
    <n v="2731720.5921958685"/>
    <n v="17.488985074626864"/>
    <n v="896527.92654934968"/>
    <s v="Hemdale"/>
    <n v="101"/>
  </r>
  <r>
    <s v="Roger Corman's Frankenstein Unbound"/>
    <s v="R"/>
    <s v="Drama"/>
    <x v="10"/>
    <n v="130.69999999999999"/>
    <s v="November 2, 1990 (United States)"/>
    <x v="30"/>
    <n v="3600"/>
    <s v="Roger Corman"/>
    <s v="Brian Aldiss"/>
    <s v="John Hurt"/>
    <s v="United States"/>
    <n v="11500000"/>
    <n v="334748"/>
    <n v="780395.68171384849"/>
    <n v="2.9108521739130437"/>
    <n v="256119.35730680948"/>
    <s v="The Mount Company"/>
    <n v="85"/>
  </r>
  <r>
    <s v="Nuns on the Run"/>
    <s v="PG-13"/>
    <s v="Comedy"/>
    <x v="10"/>
    <n v="130.69999999999999"/>
    <s v="March 30, 1990 (United States)"/>
    <x v="22"/>
    <n v="7700"/>
    <s v="Jonathan Lynn"/>
    <s v="Jonathan Lynn"/>
    <s v="Eric Idle"/>
    <s v="United Kingdom"/>
    <n v="0"/>
    <n v="10959015"/>
    <n v="25548675.367253251"/>
    <n v="0"/>
    <n v="8384862.2800306045"/>
    <s v="HandMade Films"/>
    <n v="89"/>
  </r>
  <r>
    <s v="Q&amp;A"/>
    <s v="R"/>
    <s v="Crime"/>
    <x v="10"/>
    <n v="130.69999999999999"/>
    <s v="April 27, 1990 (United States)"/>
    <x v="14"/>
    <n v="5600"/>
    <s v="Sidney Lumet"/>
    <s v="Edwin Torres"/>
    <s v="Nick Nolte"/>
    <s v="United States"/>
    <n v="0"/>
    <n v="11207891"/>
    <n v="26128878.25325172"/>
    <n v="0"/>
    <n v="8575280.0306044389"/>
    <s v="Regency International Pictures"/>
    <n v="132"/>
  </r>
  <r>
    <s v="An Angel at My Table"/>
    <s v="R"/>
    <s v="Biography"/>
    <x v="10"/>
    <n v="130.69999999999999"/>
    <s v="September 20, 1990 (Australia)"/>
    <x v="24"/>
    <n v="6900"/>
    <s v="Jane Campion"/>
    <s v="Janet Frame"/>
    <s v="Kerry Fox"/>
    <s v="New Zealand"/>
    <n v="0"/>
    <n v="1055995"/>
    <n v="2461833.7911247131"/>
    <n v="0"/>
    <n v="807953.32823259372"/>
    <s v="Hibiscus Films"/>
    <n v="158"/>
  </r>
  <r>
    <s v="Stanley &amp; Iris"/>
    <s v="PG-13"/>
    <s v="Drama"/>
    <x v="10"/>
    <n v="130.69999999999999"/>
    <s v="February 9, 1990 (United States)"/>
    <x v="5"/>
    <n v="7300"/>
    <s v="Martin Ritt"/>
    <s v="Pat Barker"/>
    <s v="Jane Fonda"/>
    <s v="United States"/>
    <n v="23000000"/>
    <n v="5820015"/>
    <n v="13568160.4475899"/>
    <n v="25.304413043478263"/>
    <n v="4452957.1537872991"/>
    <s v="Metro-Goldwyn-Mayer (MGM)"/>
    <n v="104"/>
  </r>
  <r>
    <s v="Flashback"/>
    <s v="R"/>
    <s v="Action"/>
    <x v="10"/>
    <n v="130.69999999999999"/>
    <s v="February 2, 1990 (United States)"/>
    <x v="19"/>
    <n v="5100"/>
    <s v="Franco Amurri"/>
    <s v="David Loughery"/>
    <s v="Dennis Hopper"/>
    <s v="United States"/>
    <n v="0"/>
    <n v="6488114"/>
    <n v="15125694.994644223"/>
    <n v="0"/>
    <n v="4964127.0084162205"/>
    <s v="Paramount Pictures"/>
    <n v="108"/>
  </r>
  <r>
    <s v="Men Don't Leave"/>
    <s v="PG-13"/>
    <s v="Comedy"/>
    <x v="10"/>
    <n v="130.69999999999999"/>
    <s v="February 23, 1990 (United States)"/>
    <x v="17"/>
    <n v="2400"/>
    <s v="Paul Brickman"/>
    <s v="Barbara Benedek"/>
    <s v="Jessica Lange"/>
    <s v="United States"/>
    <n v="0"/>
    <n v="6070725"/>
    <n v="14152638.925019128"/>
    <n v="0"/>
    <n v="4644778.1178270848"/>
    <s v="The Geffen Company"/>
    <n v="115"/>
  </r>
  <r>
    <s v="Ski Patrol"/>
    <s v="PG"/>
    <s v="Action"/>
    <x v="10"/>
    <n v="130.69999999999999"/>
    <s v="January 12, 1990 (United States)"/>
    <x v="33"/>
    <n v="3400"/>
    <s v="Richard Correll"/>
    <s v="Steven Long Mitchell"/>
    <s v="Roger Rose"/>
    <s v="United States"/>
    <n v="0"/>
    <n v="8533973"/>
    <n v="19895191.837031368"/>
    <n v="0"/>
    <n v="6529436.1132364199"/>
    <s v="Epic Productions"/>
    <n v="91"/>
  </r>
  <r>
    <s v="Ghost Dad"/>
    <s v="PG"/>
    <s v="Comedy"/>
    <x v="10"/>
    <n v="130.69999999999999"/>
    <s v="June 29, 1990 (United States)"/>
    <x v="44"/>
    <n v="7500"/>
    <s v="Sidney Poitier"/>
    <s v="Brent Maddock"/>
    <s v="Bill Cosby"/>
    <s v="United States"/>
    <n v="0"/>
    <n v="25421633"/>
    <n v="59265276.014537111"/>
    <n v="0"/>
    <n v="19450369.548584547"/>
    <s v="Universal Pictures"/>
    <n v="83"/>
  </r>
  <r>
    <s v="Book of Love"/>
    <s v="PG-13"/>
    <s v="Comedy"/>
    <x v="10"/>
    <n v="130.69999999999999"/>
    <s v="February 1, 1991 (United States)"/>
    <x v="19"/>
    <n v="1100"/>
    <s v="Robert Shaye"/>
    <s v="William Kotzwinkle"/>
    <s v="Chris Young"/>
    <s v="United States"/>
    <n v="0"/>
    <n v="1382259"/>
    <n v="3222450.7827084926"/>
    <n v="0"/>
    <n v="1057581.4843152259"/>
    <s v="New Line Cinema"/>
    <n v="82"/>
  </r>
  <r>
    <s v="Hidden Agenda"/>
    <s v="R"/>
    <s v="Drama"/>
    <x v="10"/>
    <n v="130.69999999999999"/>
    <s v="January 1991 (United States)"/>
    <x v="15"/>
    <n v="3700"/>
    <s v="Ken Loach"/>
    <s v="Jim Allen"/>
    <s v="Frances McDormand"/>
    <s v="United Kingdom"/>
    <n v="0"/>
    <n v="1232210"/>
    <n v="2872642.5937260902"/>
    <n v="0"/>
    <n v="942777.35271614394"/>
    <s v="Hemdale"/>
    <n v="108"/>
  </r>
  <r>
    <s v="Everybody's Fine"/>
    <s v="PG-13"/>
    <s v="Drama"/>
    <x v="10"/>
    <n v="130.69999999999999"/>
    <s v="May 31, 1991 (United States)"/>
    <x v="3"/>
    <n v="3700"/>
    <s v="Giuseppe Tornatore"/>
    <s v="Massimo De Rita"/>
    <s v="Marcello Mastroianni"/>
    <s v="Italy"/>
    <n v="0"/>
    <n v="1745470"/>
    <n v="4069202.0581484316"/>
    <n v="0"/>
    <n v="1335478.1943381792"/>
    <s v="Erre Produzioni"/>
    <n v="118"/>
  </r>
  <r>
    <s v="Spaced Invaders"/>
    <s v="PG"/>
    <s v="Adventure"/>
    <x v="10"/>
    <n v="130.69999999999999"/>
    <s v="April 27, 1990 (United States)"/>
    <x v="11"/>
    <n v="3300"/>
    <s v="Patrick Read Johnson"/>
    <s v="Patrick Read Johnson"/>
    <s v="Douglas Barr"/>
    <s v="United States"/>
    <n v="3000000"/>
    <n v="15369573"/>
    <n v="35830978.524100997"/>
    <n v="512.31910000000005"/>
    <n v="11759428.462127009"/>
    <s v="Silver Screen Partners IV"/>
    <n v="100"/>
  </r>
  <r>
    <s v="Meet the Applegates"/>
    <s v="R"/>
    <s v="Comedy"/>
    <x v="10"/>
    <n v="130.69999999999999"/>
    <s v="February 1, 1991 (United States)"/>
    <x v="30"/>
    <n v="2200"/>
    <s v="Michael Lehmann"/>
    <s v="Michael Lehmann"/>
    <s v="Ed Begley Jr."/>
    <s v="United States"/>
    <n v="5000000"/>
    <n v="485772"/>
    <n v="1132476.8814078041"/>
    <n v="9.715440000000001"/>
    <n v="371669.47207345068"/>
    <s v="Cinemarque Entertainment"/>
    <n v="90"/>
  </r>
  <r>
    <s v="Betsy's Wedding"/>
    <s v="R"/>
    <s v="Comedy"/>
    <x v="10"/>
    <n v="130.69999999999999"/>
    <s v="June 22, 1990 (United States)"/>
    <x v="41"/>
    <n v="3500"/>
    <s v="Alan Alda"/>
    <s v="Alan Alda"/>
    <s v="Alan Alda"/>
    <s v="United States"/>
    <n v="0"/>
    <n v="19740070"/>
    <n v="46019887.750573836"/>
    <n v="0"/>
    <n v="15103343.534812549"/>
    <s v="Touchstone Pictures"/>
    <n v="94"/>
  </r>
  <r>
    <s v="Def by Temptation"/>
    <s v="R"/>
    <s v="Horror"/>
    <x v="10"/>
    <n v="130.69999999999999"/>
    <s v="May 11, 1990 (United States)"/>
    <x v="32"/>
    <n v="1400"/>
    <s v="James Bond III"/>
    <s v="James Bond III"/>
    <s v="James Bond III"/>
    <s v="United States"/>
    <n v="0"/>
    <n v="2218579"/>
    <n v="5172157.7758224942"/>
    <n v="0"/>
    <n v="1697459.0665646519"/>
    <s v="Bonded Filmworks"/>
    <n v="95"/>
  </r>
  <r>
    <s v="Heart Condition"/>
    <s v="R"/>
    <s v="Comedy"/>
    <x v="10"/>
    <n v="130.69999999999999"/>
    <s v="February 2, 1990 (United States)"/>
    <x v="41"/>
    <n v="3300"/>
    <s v="James D. Parriott"/>
    <s v="James D. Parriott"/>
    <s v="Bob Hoskins"/>
    <s v="United States"/>
    <n v="0"/>
    <n v="4134992"/>
    <n v="9639878.0596786533"/>
    <n v="0"/>
    <n v="3163727.6205049735"/>
    <s v="New Line Cinema"/>
    <n v="100"/>
  </r>
  <r>
    <s v="My Father's Glory"/>
    <s v="G"/>
    <s v="Adventure"/>
    <x v="10"/>
    <n v="130.69999999999999"/>
    <s v="August 1991 (United States)"/>
    <x v="37"/>
    <n v="6200"/>
    <s v="Yves Robert"/>
    <s v="Louis NucÃ©ra"/>
    <s v="Philippe CaubÃ¨re"/>
    <s v="France"/>
    <n v="0"/>
    <n v="1730856"/>
    <n v="4035132.5416985461"/>
    <n v="0"/>
    <n v="1324296.8630451416"/>
    <s v="Gaumont"/>
    <n v="105"/>
  </r>
  <r>
    <s v="Vincent &amp; Theo"/>
    <s v="PG-13"/>
    <s v="Biography"/>
    <x v="10"/>
    <n v="130.69999999999999"/>
    <s v="November 16, 1990 (United States)"/>
    <x v="15"/>
    <n v="3700"/>
    <s v="Robert Altman"/>
    <s v="Julian Mitchell"/>
    <s v="Tim Roth"/>
    <s v="France"/>
    <n v="0"/>
    <n v="2231274"/>
    <n v="5201753.5409334358"/>
    <n v="0"/>
    <n v="1707172.1499617444"/>
    <s v="Belbo Films"/>
    <n v="138"/>
  </r>
  <r>
    <s v="Streets"/>
    <s v="R"/>
    <s v="Action"/>
    <x v="10"/>
    <n v="130.69999999999999"/>
    <s v="January 19, 1990 (United States)"/>
    <x v="46"/>
    <n v="712"/>
    <s v="Katt Shea"/>
    <s v="Andy Ruben"/>
    <s v="Christina Applegate"/>
    <s v="United States"/>
    <n v="0"/>
    <n v="1510053"/>
    <n v="3520376.0451415456"/>
    <n v="0"/>
    <n v="1155358.0719204284"/>
    <m/>
    <n v="85"/>
  </r>
  <r>
    <s v="Stella"/>
    <s v="PG-13"/>
    <s v="Drama"/>
    <x v="10"/>
    <n v="130.69999999999999"/>
    <s v="February 2, 1990 (United States)"/>
    <x v="19"/>
    <n v="2400"/>
    <s v="John Erman"/>
    <s v="Olive Higgins Prouty"/>
    <s v="Bette Midler"/>
    <s v="United States"/>
    <n v="0"/>
    <n v="20240128"/>
    <n v="47185669.484315224"/>
    <n v="0"/>
    <n v="15485943.38179036"/>
    <s v="The Samuel Goldwyn Company"/>
    <n v="109"/>
  </r>
  <r>
    <s v="The Forbidden Dance"/>
    <s v="PG-13"/>
    <s v="Drama"/>
    <x v="10"/>
    <n v="130.69999999999999"/>
    <s v="March 16, 1990 (United States)"/>
    <x v="49"/>
    <n v="1500"/>
    <s v="Greydon Clark"/>
    <s v="Menahem Golan"/>
    <s v="Laura Harring"/>
    <s v="United States"/>
    <n v="0"/>
    <n v="1823154"/>
    <n v="4250306.2264728388"/>
    <n v="0"/>
    <n v="1394915.0726855395"/>
    <s v="21st Century Film Corporation"/>
    <n v="97"/>
  </r>
  <r>
    <s v="Loose Cannons"/>
    <s v="R"/>
    <s v="Action"/>
    <x v="10"/>
    <n v="130.69999999999999"/>
    <s v="February 9, 1990 (United States)"/>
    <x v="38"/>
    <n v="4500"/>
    <s v="Bob Clark"/>
    <s v="Richard Christian Matheson"/>
    <s v="Gene Hackman"/>
    <s v="United States"/>
    <n v="15000000"/>
    <n v="5585154"/>
    <n v="13020630.63351186"/>
    <n v="37.234360000000002"/>
    <n v="4273262.4330527931"/>
    <s v="TriStar Pictures"/>
    <n v="94"/>
  </r>
  <r>
    <s v="A Tale of Springtime"/>
    <s v="PG"/>
    <s v="Comedy"/>
    <x v="10"/>
    <n v="130.69999999999999"/>
    <s v="April 4, 1990 (France)"/>
    <x v="13"/>
    <n v="4000"/>
    <s v="Ã‰ric Rohmer"/>
    <s v="Ã‰ric Rohmer"/>
    <s v="Anne TeyssÃ¨dre"/>
    <s v="France"/>
    <n v="0"/>
    <n v="20554"/>
    <n v="47917.397092578423"/>
    <n v="0"/>
    <n v="15726.090283091049"/>
    <s v="Compagnie Eric Rohmer (CER)"/>
    <n v="108"/>
  </r>
  <r>
    <s v="To Sleep with Anger"/>
    <s v="PG"/>
    <s v="Drama"/>
    <x v="10"/>
    <n v="130.69999999999999"/>
    <s v="October 12, 1990 (United States)"/>
    <x v="13"/>
    <n v="2200"/>
    <s v="Charles Burnett"/>
    <s v="Charles Burnett"/>
    <s v="Danny Glover"/>
    <s v="United States"/>
    <n v="0"/>
    <n v="1161135"/>
    <n v="2706945.9410864576"/>
    <n v="0"/>
    <n v="888397.09257842391"/>
    <s v="SVS Films"/>
    <n v="102"/>
  </r>
  <r>
    <s v="Where the Heart Is"/>
    <s v="R"/>
    <s v="Comedy"/>
    <x v="10"/>
    <n v="130.69999999999999"/>
    <s v="February 23, 1990 (United States)"/>
    <x v="22"/>
    <n v="1500"/>
    <s v="John Boorman"/>
    <s v="Telsche Boorman"/>
    <s v="Dabney Coleman"/>
    <s v="United States"/>
    <n v="15000000"/>
    <n v="1106475"/>
    <n v="2579517.4636572301"/>
    <n v="7.3765000000000001"/>
    <n v="846576.12853863812"/>
    <s v="Touchstone Pictures"/>
    <n v="107"/>
  </r>
  <r>
    <s v="Love at Large"/>
    <s v="R"/>
    <s v="Comedy"/>
    <x v="10"/>
    <n v="130.69999999999999"/>
    <s v="March 9, 1990 (United States)"/>
    <x v="46"/>
    <n v="1200"/>
    <s v="Alan Rudolph"/>
    <s v="Alan Rudolph"/>
    <s v="Tom Berenger"/>
    <s v="United States"/>
    <n v="0"/>
    <n v="1436308"/>
    <n v="3348454.8400918134"/>
    <n v="0"/>
    <n v="1098934.9655700077"/>
    <s v="David Blocker Productions"/>
    <n v="97"/>
  </r>
  <r>
    <s v="Boiling Point"/>
    <s v="Not Rated"/>
    <s v="Action"/>
    <x v="10"/>
    <n v="130.69999999999999"/>
    <s v="November 19, 1999 (United States)"/>
    <x v="8"/>
    <n v="6300"/>
    <s v="Takeshi Kitano"/>
    <s v="Takeshi Kitano"/>
    <s v="Takeshi Kitano"/>
    <s v="Japan"/>
    <n v="0"/>
    <n v="0"/>
    <n v="0"/>
    <n v="0"/>
    <n v="0"/>
    <s v="Bandai Visual Company"/>
    <n v="96"/>
  </r>
  <r>
    <s v="Downtown"/>
    <s v="R"/>
    <s v="Action"/>
    <x v="10"/>
    <n v="130.69999999999999"/>
    <s v="January 12, 1990 (United States)"/>
    <x v="46"/>
    <n v="1800"/>
    <s v="Richard Benjamin"/>
    <s v="Nat Mauldin"/>
    <s v="Anthony Edwards"/>
    <s v="United States"/>
    <n v="10000000"/>
    <n v="2346150"/>
    <n v="5469563.1599081866"/>
    <n v="23.461499999999997"/>
    <n v="1795065.0344299923"/>
    <s v="Pacific Western"/>
    <n v="96"/>
  </r>
  <r>
    <s v="Short Time"/>
    <s v="PG-13"/>
    <s v="Comedy"/>
    <x v="10"/>
    <n v="130.69999999999999"/>
    <s v="May 4, 1990 (United States)"/>
    <x v="5"/>
    <n v="2200"/>
    <s v="Gregg Champion"/>
    <s v="John Blumenthal"/>
    <s v="Dabney Coleman"/>
    <s v="United States"/>
    <n v="0"/>
    <n v="4010647"/>
    <n v="9349993.4269319046"/>
    <n v="0"/>
    <n v="3068589.9005355779"/>
    <s v="Gladden Entertainment"/>
    <n v="97"/>
  </r>
  <r>
    <s v="American Ninja 4: The Annihilation"/>
    <s v="R"/>
    <s v="Action"/>
    <x v="10"/>
    <n v="130.69999999999999"/>
    <s v="March 8, 1991 (United States)"/>
    <x v="35"/>
    <n v="4600"/>
    <s v="Cedric Sundstrom"/>
    <s v="Gideon Amir"/>
    <s v="Michael Dudikoff"/>
    <s v="United States"/>
    <n v="0"/>
    <n v="358047"/>
    <n v="834712.47819433815"/>
    <n v="0"/>
    <n v="273945.67712318286"/>
    <s v="The Cannon Group"/>
    <n v="99"/>
  </r>
  <r>
    <s v="Gate 2: The Trespassers"/>
    <s v="R"/>
    <s v="Fantasy"/>
    <x v="10"/>
    <n v="130.69999999999999"/>
    <s v="February 28, 1992 (United States)"/>
    <x v="25"/>
    <n v="2000"/>
    <s v="Tibor TakÃ¡cs"/>
    <s v="Michael Nankin"/>
    <s v="Louis Tripp"/>
    <s v="Canada"/>
    <n v="6500000"/>
    <n v="2032973"/>
    <n v="4739455.8003060445"/>
    <n v="31.276507692307693"/>
    <n v="1555449.8852333589"/>
    <s v="Vision PDG"/>
    <n v="93"/>
  </r>
  <r>
    <s v="Come See the Paradise"/>
    <s v="R"/>
    <s v="Drama"/>
    <x v="10"/>
    <n v="130.69999999999999"/>
    <s v="January 1991 (United States)"/>
    <x v="17"/>
    <n v="2600"/>
    <s v="Alan Parker"/>
    <s v="Alan Parker"/>
    <s v="Dennis Quaid"/>
    <s v="United States"/>
    <n v="17500000"/>
    <n v="947306"/>
    <n v="2208447.8821729152"/>
    <n v="5.4131771428571431"/>
    <n v="724794.18515684782"/>
    <s v="Twentieth Century Fox"/>
    <n v="138"/>
  </r>
  <r>
    <s v="The Garden"/>
    <s v="Unrated"/>
    <s v="Drama"/>
    <x v="10"/>
    <n v="130.69999999999999"/>
    <s v="1990 (United States)"/>
    <x v="5"/>
    <n v="840"/>
    <s v="Derek Jarman"/>
    <s v="N/A"/>
    <s v="Tilda Swinton"/>
    <s v="United Kingdom"/>
    <n v="0"/>
    <n v="5006"/>
    <n v="11670.452945677123"/>
    <n v="0"/>
    <n v="3830.1453710788064"/>
    <s v="Basilisk Communications"/>
    <n v="92"/>
  </r>
  <r>
    <s v="Lambada"/>
    <s v="PG"/>
    <s v="Drama"/>
    <x v="10"/>
    <n v="130.69999999999999"/>
    <s v="March 16, 1990 (United States)"/>
    <x v="50"/>
    <n v="979"/>
    <s v="Joel Silberg"/>
    <s v="Joel Silberg"/>
    <s v="J. Eddie Peck"/>
    <s v="United States"/>
    <n v="0"/>
    <n v="4263112"/>
    <n v="9938563.3236419279"/>
    <n v="0"/>
    <n v="3261753.6342769703"/>
    <s v="Cannon Films"/>
    <n v="104"/>
  </r>
  <r>
    <s v="The Shrimp on the Barbie"/>
    <s v="PG-13"/>
    <s v="Comedy"/>
    <x v="10"/>
    <n v="130.69999999999999"/>
    <s v="August 31, 1990 (United States)"/>
    <x v="46"/>
    <n v="1200"/>
    <s v="Director"/>
    <s v="Grant Morris"/>
    <s v="Cheech Marin"/>
    <s v="Australia"/>
    <n v="0"/>
    <n v="0"/>
    <n v="0"/>
    <n v="0"/>
    <n v="0"/>
    <s v="Unity Pictures"/>
    <n v="90"/>
  </r>
  <r>
    <s v="May Fools"/>
    <s v="R"/>
    <s v="Comedy"/>
    <x v="10"/>
    <n v="130.69999999999999"/>
    <s v="July 1990 (United States)"/>
    <x v="4"/>
    <n v="2900"/>
    <s v="Louis Malle"/>
    <s v="Louis Malle"/>
    <s v="Miou-Miou"/>
    <s v="France"/>
    <n v="0"/>
    <n v="1576702"/>
    <n v="3675754.3947972455"/>
    <n v="0"/>
    <n v="1206351.9510328998"/>
    <s v="Nouvelles Ã‰ditions de Films (NEF)"/>
    <n v="107"/>
  </r>
  <r>
    <s v="The Last of the Finest"/>
    <s v="R"/>
    <s v="Action"/>
    <x v="10"/>
    <n v="130.69999999999999"/>
    <s v="March 9, 1990 (United States)"/>
    <x v="1"/>
    <n v="1200"/>
    <s v="John Mackenzie"/>
    <s v="Jere Cunningham"/>
    <s v="Brian Dennehy"/>
    <s v="United States"/>
    <n v="12000000"/>
    <n v="1531489"/>
    <n v="3570349.6426931904"/>
    <n v="12.762408333333333"/>
    <n v="1171758.9900535578"/>
    <s v="Orion Pictures"/>
    <n v="106"/>
  </r>
  <r>
    <s v="Strangers in Good Company"/>
    <s v="PG"/>
    <s v="Drama"/>
    <x v="10"/>
    <n v="130.69999999999999"/>
    <s v="1990 (Canada)"/>
    <x v="3"/>
    <n v="995"/>
    <s v="Cynthia Scott"/>
    <s v="Gloria Demers"/>
    <s v="Alice Diabo"/>
    <s v="Canada"/>
    <n v="0"/>
    <n v="0"/>
    <n v="0"/>
    <n v="0"/>
    <n v="0"/>
    <s v="National Film Board of Canada (NFB)"/>
    <n v="101"/>
  </r>
  <r>
    <s v="Opportunity Knocks"/>
    <s v="PG-13"/>
    <s v="Comedy"/>
    <x v="10"/>
    <n v="130.69999999999999"/>
    <s v="March 30, 1990 (United States)"/>
    <x v="22"/>
    <n v="2900"/>
    <s v="Donald Petrie"/>
    <s v="Mitchel Katlin"/>
    <s v="Dana Carvey"/>
    <s v="United States"/>
    <n v="0"/>
    <n v="11359129"/>
    <n v="26481458.349655699"/>
    <n v="0"/>
    <n v="8690993.8791124709"/>
    <s v="Imagine Films Entertainment"/>
    <n v="103"/>
  </r>
  <r>
    <s v="Funny About Love"/>
    <s v="PG-13"/>
    <s v="Comedy"/>
    <x v="10"/>
    <n v="130.69999999999999"/>
    <s v="September 21, 1990 (United States)"/>
    <x v="38"/>
    <n v="1300"/>
    <s v="Leonard Nimoy"/>
    <s v="Bob Greene"/>
    <s v="Gene Wilder"/>
    <s v="United States"/>
    <n v="0"/>
    <n v="8141292"/>
    <n v="18979737.355776589"/>
    <n v="0"/>
    <n v="6228991.5837796479"/>
    <s v="Duffy Films"/>
    <n v="101"/>
  </r>
  <r>
    <s v="Graffiti Bridge"/>
    <s v="PG-13"/>
    <s v="Drama"/>
    <x v="10"/>
    <n v="130.69999999999999"/>
    <s v="November 2, 1990 (United States)"/>
    <x v="54"/>
    <n v="1800"/>
    <s v="Prince"/>
    <s v="Prince"/>
    <s v="Prince"/>
    <s v="United States"/>
    <n v="7500000"/>
    <n v="4562778"/>
    <n v="10637172.583014537"/>
    <n v="60.837039999999995"/>
    <n v="3491031.3695485848"/>
    <s v="Paisley Park Films"/>
    <n v="90"/>
  </r>
  <r>
    <s v="Coupe de Ville"/>
    <s v="PG-13"/>
    <s v="Comedy"/>
    <x v="10"/>
    <n v="130.69999999999999"/>
    <s v="March 9, 1990 (United States)"/>
    <x v="17"/>
    <n v="2300"/>
    <s v="Joe Roth"/>
    <s v="Mike Binder"/>
    <s v="Patrick Dempsey"/>
    <s v="United States"/>
    <n v="0"/>
    <n v="715983"/>
    <n v="1669166.1828615149"/>
    <n v="0"/>
    <n v="547806.42693190509"/>
    <s v="Morgan Creek Entertainment"/>
    <n v="99"/>
  </r>
  <r>
    <s v="Sibling Rivalry"/>
    <s v="PG-13"/>
    <s v="Comedy"/>
    <x v="10"/>
    <n v="130.69999999999999"/>
    <s v="October 26, 1990 (United States)"/>
    <x v="20"/>
    <n v="2500"/>
    <s v="Carl Reiner"/>
    <s v="Martha Goldhirsh"/>
    <s v="Kirstie Alley"/>
    <s v="United States"/>
    <n v="16000000"/>
    <n v="17854933"/>
    <n v="41625080.987758227"/>
    <n v="111.59333124999999"/>
    <n v="13661004.590665648"/>
    <s v="Castle Rock Entertainment"/>
    <n v="87"/>
  </r>
  <r>
    <s v="Vital Signs"/>
    <s v="R"/>
    <s v="Drama"/>
    <x v="10"/>
    <n v="130.69999999999999"/>
    <s v="April 13, 1990 (United States)"/>
    <x v="20"/>
    <n v="703"/>
    <s v="Marisa Silver"/>
    <s v="Larry Ketron"/>
    <s v="Adrian Pasdar"/>
    <s v="United States"/>
    <n v="0"/>
    <n v="1224605"/>
    <n v="2854913.1101759756"/>
    <n v="0"/>
    <n v="936958.68400918134"/>
    <s v="Twentieth Century Fox"/>
    <n v="103"/>
  </r>
  <r>
    <s v="Body Chemistry"/>
    <s v="R"/>
    <s v="Drama"/>
    <x v="10"/>
    <n v="130.69999999999999"/>
    <s v="March 9, 1990 (United States)"/>
    <x v="36"/>
    <n v="406"/>
    <s v="Kristine Peterson"/>
    <s v="Jackson Barr"/>
    <s v="Marc Singer"/>
    <s v="United States"/>
    <n v="0"/>
    <n v="2415312"/>
    <n v="5630800.0489671007"/>
    <n v="0"/>
    <n v="1847981.6373374141"/>
    <s v="Concorde-New Horizons"/>
    <n v="84"/>
  </r>
  <r>
    <s v="The Haunting of Morella"/>
    <s v="R"/>
    <s v="Horror"/>
    <x v="10"/>
    <n v="130.69999999999999"/>
    <s v="February 9, 1990 (United States)"/>
    <x v="44"/>
    <n v="694"/>
    <s v="Jim Wynorski"/>
    <s v="Edgar Allan Poe"/>
    <s v="Nicole Eggert"/>
    <s v="United States"/>
    <n v="0"/>
    <n v="1547867"/>
    <n v="3608531.5600612089"/>
    <n v="0"/>
    <n v="1184289.9770466718"/>
    <s v="Concorde-New Horizons"/>
    <n v="82"/>
  </r>
  <r>
    <s v="The Fourth War"/>
    <s v="R"/>
    <s v="Drama"/>
    <x v="10"/>
    <n v="130.69999999999999"/>
    <s v="March 23, 1990 (United States)"/>
    <x v="41"/>
    <n v="1400"/>
    <s v="John Frankenheimer"/>
    <s v="Stephen Peters"/>
    <s v="Roy Scheider"/>
    <s v="United States"/>
    <n v="0"/>
    <n v="1305887"/>
    <n v="3044405.2708492731"/>
    <n v="0"/>
    <n v="999148.43152257078"/>
    <s v="Kodiak Films"/>
    <n v="91"/>
  </r>
  <r>
    <s v="Tune in Tomorrow..."/>
    <s v="PG-13"/>
    <s v="Comedy"/>
    <x v="10"/>
    <n v="130.69999999999999"/>
    <s v="November 2, 1990 (United States)"/>
    <x v="19"/>
    <n v="1700"/>
    <s v="Jon Amiel"/>
    <s v="Mario Vargas Llosa"/>
    <s v="Barbara Hershey"/>
    <s v="United States"/>
    <n v="11000000"/>
    <n v="1794001"/>
    <n v="4182342.0405508801"/>
    <n v="16.309100000000001"/>
    <n v="1372609.7934200459"/>
    <s v="Odyssey"/>
    <n v="107"/>
  </r>
  <r>
    <s v="Impulse"/>
    <s v="R"/>
    <s v="Crime"/>
    <x v="10"/>
    <n v="130.69999999999999"/>
    <s v="April 6, 1990 (United States)"/>
    <x v="46"/>
    <n v="1200"/>
    <s v="Sondra Locke"/>
    <s v="John DeMarco"/>
    <s v="Theresa Russell"/>
    <s v="United States"/>
    <n v="9000000"/>
    <n v="2544504"/>
    <n v="5931984.4590665651"/>
    <n v="28.272266666666667"/>
    <n v="1946827.8500382556"/>
    <s v="Warner Bros."/>
    <n v="109"/>
  </r>
  <r>
    <s v="La discrÃ¨te"/>
    <s v="N/A"/>
    <s v="Drama"/>
    <x v="10"/>
    <n v="130.69999999999999"/>
    <s v="November 21, 1990 (France)"/>
    <x v="9"/>
    <n v="930"/>
    <s v="Christian Vincent"/>
    <s v="Christian Vincent"/>
    <s v="Fabrice Luchini"/>
    <s v="France"/>
    <n v="0"/>
    <n v="0"/>
    <n v="0"/>
    <n v="0"/>
    <n v="0"/>
    <s v="France 3 CinÃ©ma"/>
    <n v="94"/>
  </r>
  <r>
    <s v="Heaven and Earth"/>
    <s v="PG-13"/>
    <s v="Action"/>
    <x v="10"/>
    <n v="130.69999999999999"/>
    <s v="February 8, 1991 (United States)"/>
    <x v="9"/>
    <n v="958"/>
    <s v="Haruki Kadokawa"/>
    <s v="Haruki Kadokawa"/>
    <s v="Takaaki Enoki"/>
    <s v="Japan"/>
    <n v="42000000"/>
    <n v="0"/>
    <n v="0"/>
    <n v="0"/>
    <n v="0"/>
    <s v="Haruki Kadokawa Films"/>
    <n v="125"/>
  </r>
  <r>
    <s v="Crossing the Line"/>
    <s v="R"/>
    <s v="Crime"/>
    <x v="10"/>
    <n v="130.69999999999999"/>
    <s v="August 31, 1990 (United Kingdom)"/>
    <x v="1"/>
    <n v="1000"/>
    <s v="David Leland"/>
    <s v="William McIlvanney"/>
    <s v="Kenny Ireland"/>
    <s v="United Kingdom"/>
    <n v="0"/>
    <n v="59227"/>
    <n v="138075.49273144605"/>
    <n v="0"/>
    <n v="45315.225707727623"/>
    <s v="Palace Pictures"/>
    <n v="93"/>
  </r>
  <r>
    <s v="Mindwalk"/>
    <s v="PG"/>
    <s v="Drama"/>
    <x v="10"/>
    <n v="130.69999999999999"/>
    <s v="December 20, 1991 (United States)"/>
    <x v="37"/>
    <n v="3000"/>
    <s v="Bernt Amadeus Capra"/>
    <s v="Bernt Amadeus Capra"/>
    <s v="Liv Ullmann"/>
    <s v="United States"/>
    <n v="0"/>
    <n v="774048"/>
    <n v="1804532.7130833971"/>
    <n v="0"/>
    <n v="592232.59372609027"/>
    <s v="Atlas"/>
    <n v="112"/>
  </r>
  <r>
    <s v="The Nasty Girl"/>
    <s v="PG-13"/>
    <s v="Comedy"/>
    <x v="10"/>
    <n v="130.69999999999999"/>
    <s v="March 1991 (United States)"/>
    <x v="4"/>
    <n v="2500"/>
    <s v="Michael Verhoeven"/>
    <s v="Michael Verhoeven"/>
    <s v="Lena Stolze"/>
    <s v="West Germany"/>
    <n v="0"/>
    <n v="2293625"/>
    <n v="5347111.993114002"/>
    <n v="0"/>
    <n v="1754877.5822494263"/>
    <s v="Filmverlag der Autoren"/>
    <n v="92"/>
  </r>
  <r>
    <s v="Archangel"/>
    <s v="Not Rated"/>
    <s v="Comedy"/>
    <x v="10"/>
    <n v="130.69999999999999"/>
    <s v="September 1, 1990 (Canada)"/>
    <x v="16"/>
    <n v="1300"/>
    <s v="Guy Maddin"/>
    <s v="John B. Harvie"/>
    <s v="Michael Gottli"/>
    <s v="Canada"/>
    <n v="0"/>
    <n v="0"/>
    <n v="0"/>
    <n v="0"/>
    <n v="0"/>
    <s v="Cinephile"/>
    <n v="90"/>
  </r>
  <r>
    <s v="Terminator 2: Judgment Day"/>
    <s v="R"/>
    <s v="Action"/>
    <x v="11"/>
    <n v="136.19999999999999"/>
    <s v="July 3, 1991 (United States)"/>
    <x v="55"/>
    <n v="1000000"/>
    <s v="James Cameron"/>
    <s v="James Cameron"/>
    <s v="Arnold Schwarzenegger"/>
    <s v="United States"/>
    <n v="102000000"/>
    <n v="520881154"/>
    <n v="1165289923.8164463"/>
    <n v="510.66779803921571"/>
    <n v="382438439.06020564"/>
    <s v="Carolco Pictures"/>
    <n v="137"/>
  </r>
  <r>
    <s v="Point Break"/>
    <s v="R"/>
    <s v="Action"/>
    <x v="11"/>
    <n v="136.19999999999999"/>
    <s v="July 12, 1991 (United States)"/>
    <x v="4"/>
    <n v="166000"/>
    <s v="Kathryn Bigelow"/>
    <s v="Rick King"/>
    <s v="Patrick Swayze"/>
    <s v="United States"/>
    <n v="24000000"/>
    <n v="83531958"/>
    <n v="186873624.10132158"/>
    <n v="348.049825"/>
    <n v="61330365.638766527"/>
    <s v="Largo Entertainment"/>
    <n v="122"/>
  </r>
  <r>
    <s v="The Silence of the Lambs"/>
    <s v="R"/>
    <s v="Crime"/>
    <x v="11"/>
    <n v="136.19999999999999"/>
    <s v="February 14, 1991 (United States)"/>
    <x v="60"/>
    <n v="1300000"/>
    <s v="Jonathan Demme"/>
    <s v="Thomas Harris"/>
    <s v="Jodie Foster"/>
    <s v="United States"/>
    <n v="19000000"/>
    <n v="272742922"/>
    <n v="610167168.38032305"/>
    <n v="1435.4890631578946"/>
    <n v="200251778.26725405"/>
    <s v="Strong Heart/Demme Production"/>
    <n v="118"/>
  </r>
  <r>
    <s v="Hook"/>
    <s v="PG"/>
    <s v="Adventure"/>
    <x v="11"/>
    <n v="136.19999999999999"/>
    <s v="December 11, 1991 (United States)"/>
    <x v="8"/>
    <n v="240000"/>
    <s v="Steven Spielberg"/>
    <s v="J.M. Barrie"/>
    <s v="Dustin Hoffman"/>
    <s v="United States"/>
    <n v="70000000"/>
    <n v="300854823"/>
    <n v="673057742.79074883"/>
    <n v="429.79260428571433"/>
    <n v="220891940.52863437"/>
    <s v="Amblin Entertainment"/>
    <n v="142"/>
  </r>
  <r>
    <s v="Boyz n the Hood"/>
    <s v="R"/>
    <s v="Crime"/>
    <x v="11"/>
    <n v="136.19999999999999"/>
    <s v="July 12, 1991 (United States)"/>
    <x v="40"/>
    <n v="130000"/>
    <s v="John Singleton"/>
    <s v="John Singleton"/>
    <s v="Cuba Gooding Jr."/>
    <s v="United States"/>
    <n v="6500000"/>
    <n v="57529070"/>
    <n v="128701230.75624081"/>
    <n v="885.06261538461536"/>
    <n v="42238671.071953014"/>
    <s v="Columbia Pictures"/>
    <n v="112"/>
  </r>
  <r>
    <s v="Cape Fear"/>
    <s v="R"/>
    <s v="Crime"/>
    <x v="11"/>
    <n v="136.19999999999999"/>
    <s v="November 15, 1991 (United States)"/>
    <x v="4"/>
    <n v="180000"/>
    <s v="Martin Scorsese"/>
    <s v="John D. MacDonald"/>
    <s v="Robert De Niro"/>
    <s v="United States"/>
    <n v="35000000"/>
    <n v="182291969"/>
    <n v="407814705.97870779"/>
    <n v="520.83419714285708"/>
    <n v="133841386.93098386"/>
    <s v="Amblin Entertainment"/>
    <n v="128"/>
  </r>
  <r>
    <s v="Career Opportunities"/>
    <s v="PG-13"/>
    <s v="Comedy"/>
    <x v="11"/>
    <n v="136.19999999999999"/>
    <s v="March 29, 1991 (United States)"/>
    <x v="23"/>
    <n v="12000"/>
    <s v="Bryan Gordon"/>
    <s v="John Hughes"/>
    <s v="Frank Whaley"/>
    <s v="United States"/>
    <n v="0"/>
    <n v="11336986"/>
    <n v="25362552.380323052"/>
    <n v="0"/>
    <n v="8323778.2672540387"/>
    <s v="Hughes Entertainment"/>
    <n v="83"/>
  </r>
  <r>
    <s v="The Addams Family"/>
    <s v="PG-13"/>
    <s v="Comedy"/>
    <x v="11"/>
    <n v="136.19999999999999"/>
    <s v="November 22, 1991 (United States)"/>
    <x v="15"/>
    <n v="140000"/>
    <s v="Barry Sonnenfeld"/>
    <s v="Charles Addams"/>
    <s v="Anjelica Huston"/>
    <s v="United States"/>
    <n v="30000000"/>
    <n v="191502426"/>
    <n v="428419891.35242289"/>
    <n v="638.34141999999997"/>
    <n v="140603837.00440529"/>
    <s v="Orion Pictures"/>
    <n v="99"/>
  </r>
  <r>
    <s v="Thelma &amp; Louise"/>
    <s v="R"/>
    <s v="Adventure"/>
    <x v="11"/>
    <n v="136.19999999999999"/>
    <s v="May 24, 1991 (United States)"/>
    <x v="24"/>
    <n v="142000"/>
    <s v="Ridley Scott"/>
    <s v="Callie Khouri"/>
    <s v="Susan Sarandon"/>
    <s v="United States"/>
    <n v="16500000"/>
    <n v="45456285"/>
    <n v="101692584.72466961"/>
    <n v="275.49263636363634"/>
    <n v="33374658.590308372"/>
    <s v="PathÃ© Entertainment"/>
    <n v="130"/>
  </r>
  <r>
    <s v="Y Tu MamÃ¡ TambiÃ©n"/>
    <s v="N/A"/>
    <s v="Drama"/>
    <x v="11"/>
    <n v="136.19999999999999"/>
    <s v="June 8, 2001 (Mexico)"/>
    <x v="37"/>
    <n v="118000"/>
    <s v="Alfonso CuarÃ³n"/>
    <s v="Carlos CuarÃ³n"/>
    <s v="Maribel VerdÃº"/>
    <s v="Mexico"/>
    <n v="2000000"/>
    <n v="33616692"/>
    <n v="75205624.466960356"/>
    <n v="1680.8346000000001"/>
    <n v="24681859.030837007"/>
    <s v="Anhelo Producciones"/>
    <n v="106"/>
  </r>
  <r>
    <s v="Robin Hood: Prince of Thieves"/>
    <s v="PG-13"/>
    <s v="Action"/>
    <x v="11"/>
    <n v="136.19999999999999"/>
    <s v="June 14, 1991 (United States)"/>
    <x v="15"/>
    <n v="182000"/>
    <s v="Kevin Reynolds"/>
    <s v="Pen Densham"/>
    <s v="Kevin Costner"/>
    <s v="United States"/>
    <n v="48000000"/>
    <n v="390493908"/>
    <n v="873593933.68281937"/>
    <n v="813.52897500000006"/>
    <n v="286706246.69603527"/>
    <s v="Warner Bros."/>
    <n v="143"/>
  </r>
  <r>
    <s v="The Doors"/>
    <s v="R"/>
    <s v="Biography"/>
    <x v="11"/>
    <n v="136.19999999999999"/>
    <s v="March 1, 1991 (United States)"/>
    <x v="13"/>
    <n v="86000"/>
    <s v="Oliver Stone"/>
    <s v="Randall Jahnson"/>
    <s v="Val Kilmer"/>
    <s v="United States"/>
    <n v="38000000"/>
    <n v="34416893"/>
    <n v="76995795.132892802"/>
    <n v="90.570771052631585"/>
    <n v="25269378.120411161"/>
    <s v="Bill Graham Films"/>
    <n v="140"/>
  </r>
  <r>
    <s v="Beauty and the Beast"/>
    <s v="G"/>
    <s v="Animation"/>
    <x v="11"/>
    <n v="136.19999999999999"/>
    <s v="November 22, 1991 (United States)"/>
    <x v="45"/>
    <n v="424000"/>
    <s v="Gary Trousdale"/>
    <s v="Linda Woolverton"/>
    <s v="Paige O'Hara"/>
    <s v="United States"/>
    <n v="25000000"/>
    <n v="424967620"/>
    <n v="950716841.51248157"/>
    <n v="1699.8704799999998"/>
    <n v="312017342.14390606"/>
    <s v="Walt Disney Pictures"/>
    <n v="84"/>
  </r>
  <r>
    <s v="Fried Green Tomatoes"/>
    <s v="PG-13"/>
    <s v="Drama"/>
    <x v="11"/>
    <n v="136.19999999999999"/>
    <s v="January 24, 1992 (United States)"/>
    <x v="3"/>
    <n v="69000"/>
    <s v="Jon Avnet"/>
    <s v="Fannie Flagg"/>
    <s v="Kathy Bates"/>
    <s v="United States"/>
    <n v="11000000"/>
    <n v="119418501"/>
    <n v="267157248.56607929"/>
    <n v="1085.6227363636365"/>
    <n v="87678781.938326001"/>
    <s v="Universal Pictures"/>
    <n v="130"/>
  </r>
  <r>
    <s v="JFK"/>
    <s v="R"/>
    <s v="Drama"/>
    <x v="11"/>
    <n v="136.19999999999999"/>
    <s v="December 20, 1991 (United States)"/>
    <x v="45"/>
    <n v="146000"/>
    <s v="Oliver Stone"/>
    <s v="Jim Garrison"/>
    <s v="Kevin Costner"/>
    <s v="United States"/>
    <n v="40000000"/>
    <n v="205405498"/>
    <n v="459523166.23054332"/>
    <n v="513.51374499999997"/>
    <n v="150811672.54038182"/>
    <s v="Warner Bros."/>
    <n v="189"/>
  </r>
  <r>
    <s v="The Rocketeer"/>
    <s v="PG"/>
    <s v="Action"/>
    <x v="11"/>
    <n v="136.19999999999999"/>
    <s v="June 21, 1991 (United States)"/>
    <x v="16"/>
    <n v="55000"/>
    <s v="Joe Johnston"/>
    <s v="Dave Stevens"/>
    <s v="Billy Campbell"/>
    <s v="United States"/>
    <n v="35000000"/>
    <n v="46704056"/>
    <n v="104484037.17474303"/>
    <n v="133.44016000000002"/>
    <n v="34290790.01468429"/>
    <s v="Walt Disney Pictures"/>
    <n v="108"/>
  </r>
  <r>
    <s v="My Girl"/>
    <s v="PG"/>
    <s v="Comedy"/>
    <x v="11"/>
    <n v="136.19999999999999"/>
    <s v="November 27, 1991 (United States)"/>
    <x v="15"/>
    <n v="75000"/>
    <s v="Howard Zieff"/>
    <s v="Laurice Elehwany"/>
    <s v="Anna Chlumsky"/>
    <s v="United States"/>
    <n v="17000000"/>
    <n v="59489799"/>
    <n v="133087678.08590308"/>
    <n v="349.93999411764707"/>
    <n v="43678266.51982379"/>
    <s v="Columbia Pictures"/>
    <n v="102"/>
  </r>
  <r>
    <s v="Backdraft"/>
    <s v="R"/>
    <s v="Action"/>
    <x v="11"/>
    <n v="136.19999999999999"/>
    <s v="May 24, 1991 (United States)"/>
    <x v="17"/>
    <n v="74000"/>
    <s v="Ron Howard"/>
    <s v="Gregory Widen"/>
    <s v="Kurt Russell"/>
    <s v="United States"/>
    <n v="40000000"/>
    <n v="152368585"/>
    <n v="340871570.11380321"/>
    <n v="380.92146250000002"/>
    <n v="111871207.78267255"/>
    <s v="Imagine Films Entertainment"/>
    <n v="137"/>
  </r>
  <r>
    <s v="Bill &amp; Ted's Bogus Journey"/>
    <s v="PG"/>
    <s v="Adventure"/>
    <x v="11"/>
    <n v="136.19999999999999"/>
    <s v="July 19, 1991 (United States)"/>
    <x v="21"/>
    <n v="72000"/>
    <s v="Peter Hewitt"/>
    <s v="Chris Matheson"/>
    <s v="Keanu Reeves"/>
    <s v="United States"/>
    <n v="20000000"/>
    <n v="38039850"/>
    <n v="85100897.907488987"/>
    <n v="190.19925000000001"/>
    <n v="27929405.286343616"/>
    <s v="Nelson Entertainment"/>
    <n v="93"/>
  </r>
  <r>
    <s v="Father of the Bride"/>
    <s v="PG"/>
    <s v="Comedy"/>
    <x v="11"/>
    <n v="136.19999999999999"/>
    <s v="December 20, 1991 (United States)"/>
    <x v="16"/>
    <n v="71000"/>
    <s v="Charles Shyer"/>
    <s v="Frances Goodrich"/>
    <s v="Steve Martin"/>
    <s v="United States"/>
    <n v="0"/>
    <n v="89325780"/>
    <n v="199835280.22026432"/>
    <n v="0"/>
    <n v="65584273.12775331"/>
    <s v="Touchstone Pictures"/>
    <n v="105"/>
  </r>
  <r>
    <s v="City Slickers"/>
    <s v="PG-13"/>
    <s v="Comedy"/>
    <x v="11"/>
    <n v="136.19999999999999"/>
    <s v="June 7, 1991 (United States)"/>
    <x v="8"/>
    <n v="51000"/>
    <s v="Ron Underwood"/>
    <s v="Lowell Ganz"/>
    <s v="Billy Crystal"/>
    <s v="United States"/>
    <n v="27000000"/>
    <n v="179033791"/>
    <n v="400525668.99926579"/>
    <n v="663.08811481481484"/>
    <n v="131449185.75624083"/>
    <s v="Castle Rock Entertainment"/>
    <n v="113"/>
  </r>
  <r>
    <s v="Don't Tell Mom the Babysitter's Dead"/>
    <s v="PG-13"/>
    <s v="Comedy"/>
    <x v="11"/>
    <n v="136.19999999999999"/>
    <s v="June 7, 1991 (United States)"/>
    <x v="21"/>
    <n v="29000"/>
    <s v="Stephen Herek"/>
    <s v="Neil Landau"/>
    <s v="Christina Applegate"/>
    <s v="United States"/>
    <n v="0"/>
    <n v="25196249"/>
    <n v="56367819.899412625"/>
    <n v="0"/>
    <n v="18499448.604992658"/>
    <s v="Home Box Office (HBO)"/>
    <n v="102"/>
  </r>
  <r>
    <s v="The Fisher King"/>
    <s v="R"/>
    <s v="Comedy"/>
    <x v="11"/>
    <n v="136.19999999999999"/>
    <s v="September 27, 1991 (United States)"/>
    <x v="24"/>
    <n v="81000"/>
    <s v="Terry Gilliam"/>
    <s v="Richard LaGravenese"/>
    <s v="Jeff Bridges"/>
    <s v="United States"/>
    <n v="24000000"/>
    <n v="41895491"/>
    <n v="93726549.983113065"/>
    <n v="174.56454583333334"/>
    <n v="30760272.393538915"/>
    <s v="TriStar Pictures"/>
    <n v="137"/>
  </r>
  <r>
    <s v="Sex and Zen"/>
    <s v="R"/>
    <s v="Comedy"/>
    <x v="11"/>
    <n v="136.19999999999999"/>
    <s v="November 30, 1991 (Hong Kong)"/>
    <x v="41"/>
    <n v="2200"/>
    <s v="Michael Mak"/>
    <s v="Alexander Lee"/>
    <s v="Lawrence Ng"/>
    <s v="Hong Kong"/>
    <n v="0"/>
    <n v="0"/>
    <n v="0"/>
    <n v="0"/>
    <n v="0"/>
    <s v="Golden Harvest Company"/>
    <n v="99"/>
  </r>
  <r>
    <s v="Sleeping with the Enemy"/>
    <s v="R"/>
    <s v="Drama"/>
    <x v="11"/>
    <n v="136.19999999999999"/>
    <s v="February 8, 1991 (United States)"/>
    <x v="21"/>
    <n v="52000"/>
    <s v="Joseph Ruben"/>
    <s v="Nancy Price"/>
    <s v="Julia Roberts"/>
    <s v="United States"/>
    <n v="19000000"/>
    <n v="174999005"/>
    <n v="391499242.46328926"/>
    <n v="921.04739473684208"/>
    <n v="128486787.81204113"/>
    <s v="Twentieth Century Fox"/>
    <n v="99"/>
  </r>
  <r>
    <s v="The Beautiful Troublemaker"/>
    <s v="Unrated"/>
    <s v="Drama"/>
    <x v="11"/>
    <n v="136.19999999999999"/>
    <s v="September 4, 1991 (France)"/>
    <x v="37"/>
    <n v="7500"/>
    <s v="Jacques Rivette"/>
    <s v="Pascal Bonitzer"/>
    <s v="Michel Piccoli"/>
    <s v="France"/>
    <n v="0"/>
    <n v="403056"/>
    <n v="901697.23348017619"/>
    <n v="0"/>
    <n v="295929.51541850221"/>
    <s v="Pierre Grise Productions"/>
    <n v="238"/>
  </r>
  <r>
    <s v="Return to the Blue Lagoon"/>
    <s v="PG-13"/>
    <s v="Adventure"/>
    <x v="11"/>
    <n v="136.19999999999999"/>
    <s v="August 2, 1991 (United States)"/>
    <x v="33"/>
    <n v="19000"/>
    <s v="William A. Graham"/>
    <s v="Henry De Vere Stacpoole"/>
    <s v="Brian Krause"/>
    <s v="United States"/>
    <n v="11000000"/>
    <n v="2807854"/>
    <n v="6281594.0807635831"/>
    <n v="25.525945454545457"/>
    <n v="2061566.8135095451"/>
    <s v="Columbia Pictures"/>
    <n v="102"/>
  </r>
  <r>
    <s v="The Last Boy Scout"/>
    <s v="R"/>
    <s v="Action"/>
    <x v="11"/>
    <n v="136.19999999999999"/>
    <s v="December 13, 1991 (United States)"/>
    <x v="9"/>
    <n v="95000"/>
    <s v="Tony Scott"/>
    <s v="Shane Black"/>
    <s v="Bruce Willis"/>
    <s v="United States"/>
    <n v="43000000"/>
    <n v="59509925"/>
    <n v="133132702.99192365"/>
    <n v="138.39517441860465"/>
    <n v="43693043.318649046"/>
    <s v="Geffen Pictures"/>
    <n v="105"/>
  </r>
  <r>
    <s v="Star Trek VI: The Undiscovered Country"/>
    <s v="PG"/>
    <s v="Action"/>
    <x v="11"/>
    <n v="136.19999999999999"/>
    <s v="December 6, 1991 (United States)"/>
    <x v="13"/>
    <n v="72000"/>
    <s v="Nicholas Meyer"/>
    <s v="Gene Roddenberry"/>
    <s v="William Shatner"/>
    <s v="United States"/>
    <n v="30000000"/>
    <n v="96888996"/>
    <n v="216755338.33480176"/>
    <n v="322.96332000000001"/>
    <n v="71137295.154185027"/>
    <s v="Paramount Pictures"/>
    <n v="110"/>
  </r>
  <r>
    <s v="My Own Private Idaho"/>
    <s v="R"/>
    <s v="Drama"/>
    <x v="11"/>
    <n v="136.19999999999999"/>
    <s v="July 20, 1991 (Japan)"/>
    <x v="9"/>
    <n v="53000"/>
    <s v="Gus Van Sant"/>
    <s v="Gus Van Sant"/>
    <s v="River Phoenix"/>
    <s v="United States"/>
    <n v="2500000"/>
    <n v="6401336"/>
    <n v="14320756.822320117"/>
    <n v="256.05343999999997"/>
    <n v="4699953.0102790017"/>
    <s v="New Line Cinema"/>
    <n v="104"/>
  </r>
  <r>
    <s v="Drop Dead Fred"/>
    <s v="PG-13"/>
    <s v="Comedy"/>
    <x v="11"/>
    <n v="136.19999999999999"/>
    <s v="May 24, 1991 (United States)"/>
    <x v="23"/>
    <n v="27000"/>
    <s v="Ate de Jong"/>
    <s v="Elizabeth Livingston"/>
    <s v="Phoebe Cates"/>
    <s v="United States"/>
    <n v="6788000"/>
    <n v="13878411"/>
    <n v="31048104.491189428"/>
    <n v="204.45508249852682"/>
    <n v="10189729.074889868"/>
    <s v="PolyGram Filmed Entertainment"/>
    <n v="103"/>
  </r>
  <r>
    <s v="Hot Shots!"/>
    <s v="PG-13"/>
    <s v="Action"/>
    <x v="11"/>
    <n v="136.19999999999999"/>
    <s v="July 31, 1991 (United States)"/>
    <x v="8"/>
    <n v="102000"/>
    <s v="Jim Abrahams"/>
    <s v="Jim Abrahams"/>
    <s v="Charlie Sheen"/>
    <s v="United States"/>
    <n v="26000000"/>
    <n v="181096164"/>
    <n v="405139509.33039647"/>
    <n v="696.52370769230765"/>
    <n v="132963409.69162996"/>
    <s v="Twentieth Century Fox"/>
    <n v="84"/>
  </r>
  <r>
    <s v="Hudson Hawk"/>
    <s v="R"/>
    <s v="Action"/>
    <x v="11"/>
    <n v="136.19999999999999"/>
    <s v="May 24, 1991 (United States)"/>
    <x v="1"/>
    <n v="54000"/>
    <s v="Michael Lehmann"/>
    <s v="Bruce Willis"/>
    <s v="Bruce Willis"/>
    <s v="United States"/>
    <n v="65000000"/>
    <n v="17218080"/>
    <n v="38519449.162995592"/>
    <n v="26.489353846153847"/>
    <n v="12641762.114537446"/>
    <s v="TriStar Pictures"/>
    <n v="100"/>
  </r>
  <r>
    <s v="The Prince of Tides"/>
    <s v="R"/>
    <s v="Drama"/>
    <x v="11"/>
    <n v="136.19999999999999"/>
    <s v="December 25, 1991 (United States)"/>
    <x v="17"/>
    <n v="17000"/>
    <s v="Barbra Streisand"/>
    <s v="Pat Conroy"/>
    <s v="Barbra Streisand"/>
    <s v="United States"/>
    <n v="30000000"/>
    <n v="74787599"/>
    <n v="167311170.45007342"/>
    <n v="249.29199666666668"/>
    <n v="54910131.424375921"/>
    <s v="Columbia Pictures"/>
    <n v="132"/>
  </r>
  <r>
    <s v="Barton Fink"/>
    <s v="R"/>
    <s v="Comedy"/>
    <x v="11"/>
    <n v="136.19999999999999"/>
    <s v="August 21, 1991 (United States)"/>
    <x v="3"/>
    <n v="116000"/>
    <s v="Joel Coen"/>
    <s v="Joel Coen"/>
    <s v="John Turturro"/>
    <s v="United Kingdom"/>
    <n v="9000000"/>
    <n v="6153939"/>
    <n v="13767292.314977974"/>
    <n v="68.377099999999999"/>
    <n v="4518310.5726872254"/>
    <s v="Circle Films"/>
    <n v="116"/>
  </r>
  <r>
    <s v="Nothing But Trouble"/>
    <s v="PG-13"/>
    <s v="Comedy"/>
    <x v="11"/>
    <n v="136.19999999999999"/>
    <s v="February 15, 1991 (United States)"/>
    <x v="27"/>
    <n v="23000"/>
    <s v="Dan Aykroyd"/>
    <s v="Peter Aykroyd"/>
    <s v="Chevy Chase"/>
    <s v="United States"/>
    <n v="40000000"/>
    <n v="8479793"/>
    <n v="18970579.494126286"/>
    <n v="21.199482499999998"/>
    <n v="6225986.049926579"/>
    <s v="Applied Action"/>
    <n v="94"/>
  </r>
  <r>
    <s v="What About Bob?"/>
    <s v="PG"/>
    <s v="Comedy"/>
    <x v="11"/>
    <n v="136.19999999999999"/>
    <s v="May 17, 1991 (United States)"/>
    <x v="9"/>
    <n v="65000"/>
    <s v="Frank Oz"/>
    <s v="Alvin Sargent"/>
    <s v="Bill Murray"/>
    <s v="United States"/>
    <n v="35000000"/>
    <n v="63707829"/>
    <n v="142524049.16519824"/>
    <n v="182.02236857142856"/>
    <n v="46775204.845814981"/>
    <s v="Touchstone Pictures"/>
    <n v="99"/>
  </r>
  <r>
    <s v="Naked Lunch"/>
    <s v="R"/>
    <s v="Drama"/>
    <x v="11"/>
    <n v="136.19999999999999"/>
    <s v="April 24, 1992 (United Kingdom)"/>
    <x v="9"/>
    <n v="48000"/>
    <s v="David Cronenberg"/>
    <s v="William S. Burroughs"/>
    <s v="Peter Weller"/>
    <s v="Canada"/>
    <n v="16000000"/>
    <n v="2641357"/>
    <n v="5909115.1093979441"/>
    <n v="16.508481250000003"/>
    <n v="1939322.3201174745"/>
    <s v="Recorded Picture Company (RPC)"/>
    <n v="115"/>
  </r>
  <r>
    <s v="Teenage Mutant Ninja Turtles II: The Secret of the Ooze"/>
    <s v="PG"/>
    <s v="Action"/>
    <x v="11"/>
    <n v="136.19999999999999"/>
    <s v="March 22, 1991 (United States)"/>
    <x v="22"/>
    <n v="53000"/>
    <s v="Michael Pressman"/>
    <s v="Kevin Eastman"/>
    <s v="Paige Turco"/>
    <s v="United States"/>
    <n v="25000000"/>
    <n v="78656813"/>
    <n v="175967187.37958884"/>
    <n v="314.627252"/>
    <n v="57750964.023494862"/>
    <s v="Golden Harvest Company"/>
    <n v="88"/>
  </r>
  <r>
    <s v="The Naked Gun 2Â½: The Smell of Fear"/>
    <s v="PG-13"/>
    <s v="Comedy"/>
    <x v="11"/>
    <n v="136.19999999999999"/>
    <s v="June 28, 1991 (United States)"/>
    <x v="15"/>
    <n v="108000"/>
    <s v="David Zucker"/>
    <s v="Jim Abrahams"/>
    <s v="Leslie Nielsen"/>
    <s v="United States"/>
    <n v="23000000"/>
    <n v="86930411"/>
    <n v="194476477.47209984"/>
    <n v="377.95830869565219"/>
    <n v="63825558.73715125"/>
    <s v="Paramount Pictures"/>
    <n v="85"/>
  </r>
  <r>
    <s v="Double Impact"/>
    <s v="R"/>
    <s v="Action"/>
    <x v="11"/>
    <n v="136.19999999999999"/>
    <s v="August 9, 1991 (United States)"/>
    <x v="41"/>
    <n v="39000"/>
    <s v="Sheldon Lettich"/>
    <s v="Sheldon Lettich"/>
    <s v="Jean-Claude Van Damme"/>
    <s v="United States"/>
    <n v="15000000"/>
    <n v="30102717"/>
    <n v="67344330.909691632"/>
    <n v="200.68478000000002"/>
    <n v="22101848.017621148"/>
    <s v="Stone Group Pictures"/>
    <n v="110"/>
  </r>
  <r>
    <s v="The Commitments"/>
    <s v="R"/>
    <s v="Comedy"/>
    <x v="11"/>
    <n v="136.19999999999999"/>
    <s v="September 13, 1991 (United States)"/>
    <x v="37"/>
    <n v="34000"/>
    <s v="Alan Parker"/>
    <s v="Roddy Doyle"/>
    <s v="Robert Arkins"/>
    <s v="Ireland"/>
    <n v="12000000"/>
    <n v="14919570"/>
    <n v="33377334.647577092"/>
    <n v="124.32974999999999"/>
    <n v="10954162.995594714"/>
    <s v="Beacon Communications"/>
    <n v="118"/>
  </r>
  <r>
    <s v="The Man in the Moon"/>
    <s v="PG-13"/>
    <s v="Drama"/>
    <x v="11"/>
    <n v="136.19999999999999"/>
    <s v="October 4, 1991 (United States)"/>
    <x v="4"/>
    <n v="16000"/>
    <s v="Robert Mulligan"/>
    <s v="Jenny Wingfield"/>
    <s v="Sam Waterston"/>
    <s v="United States"/>
    <n v="0"/>
    <n v="2853801"/>
    <n v="6384384.4691629959"/>
    <n v="0"/>
    <n v="2095301.7621145376"/>
    <s v="Metro-Goldwyn-Mayer (MGM)"/>
    <n v="99"/>
  </r>
  <r>
    <s v="The Double Life of VÃ©ronique"/>
    <s v="R"/>
    <s v="Drama"/>
    <x v="11"/>
    <n v="136.19999999999999"/>
    <s v="November 22, 1991 (United States)"/>
    <x v="40"/>
    <n v="44000"/>
    <s v="Krzysztof Kieslowski"/>
    <s v="Krzysztof Kieslowski"/>
    <s v="IrÃ¨ne Jacob"/>
    <s v="France"/>
    <n v="0"/>
    <n v="2175939"/>
    <n v="4867904.6497797351"/>
    <n v="0"/>
    <n v="1597605.7268722469"/>
    <s v="SidÃ©ral Productions"/>
    <n v="98"/>
  </r>
  <r>
    <s v="New Jack City"/>
    <s v="R"/>
    <s v="Action"/>
    <x v="11"/>
    <n v="136.19999999999999"/>
    <s v="March 8, 1991 (United States)"/>
    <x v="17"/>
    <n v="33000"/>
    <s v="Mario Van Peebles"/>
    <s v="Thomas Lee Wright"/>
    <s v="Wesley Snipes"/>
    <s v="United States"/>
    <n v="8000000"/>
    <n v="47624353"/>
    <n v="106542880.75697504"/>
    <n v="595.30441250000001"/>
    <n v="34966485.315712191"/>
    <s v="Warner Bros."/>
    <n v="97"/>
  </r>
  <r>
    <s v="Toy Soldiers"/>
    <s v="R"/>
    <s v="Action"/>
    <x v="11"/>
    <n v="136.19999999999999"/>
    <s v="April 26, 1991 (United States)"/>
    <x v="14"/>
    <n v="20000"/>
    <s v="Daniel Petrie Jr."/>
    <s v="William P. Kennedy"/>
    <s v="Sean Astin"/>
    <s v="United States"/>
    <n v="10000000"/>
    <n v="15073942"/>
    <n v="33722688.160058737"/>
    <n v="150.73942"/>
    <n v="11067505.139500735"/>
    <s v="TriStar Pictures"/>
    <n v="111"/>
  </r>
  <r>
    <s v="The People Under the Stairs"/>
    <s v="R"/>
    <s v="Comedy"/>
    <x v="11"/>
    <n v="136.19999999999999"/>
    <s v="November 1, 1991 (United States)"/>
    <x v="5"/>
    <n v="32000"/>
    <s v="Wes Craven"/>
    <s v="Wes Craven"/>
    <s v="Brandon Quintin Adams"/>
    <s v="United States"/>
    <n v="6000000"/>
    <n v="31347154"/>
    <n v="70128324.697503671"/>
    <n v="522.45256666666671"/>
    <n v="23015531.5712188"/>
    <s v="Universal Pictures"/>
    <n v="102"/>
  </r>
  <r>
    <s v="Regarding Henry"/>
    <s v="PG-13"/>
    <s v="Drama"/>
    <x v="11"/>
    <n v="136.19999999999999"/>
    <s v="July 10, 1991 (United States)"/>
    <x v="17"/>
    <n v="30000"/>
    <s v="Mike Nichols"/>
    <s v="J.J. Abrams"/>
    <s v="Harrison Ford"/>
    <s v="United States"/>
    <n v="25000000"/>
    <n v="43001500"/>
    <n v="96200859.397944197"/>
    <n v="172.006"/>
    <n v="31572320.117474306"/>
    <s v="Paramount Pictures"/>
    <n v="108"/>
  </r>
  <r>
    <s v="Bugsy"/>
    <s v="R"/>
    <s v="Biography"/>
    <x v="11"/>
    <n v="136.19999999999999"/>
    <s v="December 20, 1991 (United States)"/>
    <x v="8"/>
    <n v="27000"/>
    <s v="Barry Levinson"/>
    <s v="James Toback"/>
    <s v="Warren Beatty"/>
    <s v="United States"/>
    <n v="30000000"/>
    <n v="49114016"/>
    <n v="109875482.19676946"/>
    <n v="163.71338666666665"/>
    <n v="36060217.327459618"/>
    <s v="TriStar Pictures"/>
    <n v="136"/>
  </r>
  <r>
    <s v="Doc Hollywood"/>
    <s v="PG-13"/>
    <s v="Comedy"/>
    <x v="11"/>
    <n v="136.19999999999999"/>
    <s v="August 2, 1991 (United States)"/>
    <x v="19"/>
    <n v="34000"/>
    <s v="Michael Caton-Jones"/>
    <s v="Neil B. Shulman"/>
    <s v="Michael J. Fox"/>
    <s v="United States"/>
    <n v="20000000"/>
    <n v="54830779"/>
    <n v="122664745.67767988"/>
    <n v="274.15389499999998"/>
    <n v="40257546.989721"/>
    <s v="Warner Bros."/>
    <n v="104"/>
  </r>
  <r>
    <s v="Delicatessen"/>
    <s v="R"/>
    <s v="Comedy"/>
    <x v="11"/>
    <n v="136.19999999999999"/>
    <s v="April 3, 1992 (United States)"/>
    <x v="37"/>
    <n v="82000"/>
    <s v="Marc Caro"/>
    <s v="Jean-Pierre Jeunet"/>
    <s v="Marie-Laure Dougnac"/>
    <s v="France"/>
    <n v="0"/>
    <n v="1794187"/>
    <n v="4013867.6864904552"/>
    <n v="0"/>
    <n v="1317317.9148311308"/>
    <s v="Constellation"/>
    <n v="99"/>
  </r>
  <r>
    <s v="Night on Earth"/>
    <s v="R"/>
    <s v="Comedy"/>
    <x v="11"/>
    <n v="136.19999999999999"/>
    <s v="December 12, 1991 (Germany)"/>
    <x v="3"/>
    <n v="57000"/>
    <s v="Jim Jarmusch"/>
    <s v="Jim Jarmusch"/>
    <s v="Winona Ryder"/>
    <s v="France"/>
    <n v="3500000"/>
    <n v="2023808"/>
    <n v="4527564.5932452278"/>
    <n v="57.823085714285718"/>
    <n v="1485908.9574155654"/>
    <s v="Victor Company of Japan (JVC)"/>
    <n v="129"/>
  </r>
  <r>
    <s v="Child's Play 3"/>
    <s v="R"/>
    <s v="Horror"/>
    <x v="11"/>
    <n v="136.19999999999999"/>
    <s v="August 30, 1991 (United States)"/>
    <x v="27"/>
    <n v="37000"/>
    <s v="Jack Bender"/>
    <s v="Don Mancini"/>
    <s v="Justin Whalin"/>
    <s v="United Kingdom"/>
    <n v="13000000"/>
    <n v="20560255"/>
    <n v="45996400.135829665"/>
    <n v="158.15580769230769"/>
    <n v="15095635.095447872"/>
    <s v="Universal Pictures"/>
    <n v="90"/>
  </r>
  <r>
    <s v="Freddy's Dead: The Final Nightmare"/>
    <s v="R"/>
    <s v="Fantasy"/>
    <x v="11"/>
    <n v="136.19999999999999"/>
    <s v="September 13, 1991 (United States)"/>
    <x v="38"/>
    <n v="43000"/>
    <s v="Rachel Talalay"/>
    <s v="Wes Craven"/>
    <s v="Robert Englund"/>
    <s v="United States"/>
    <n v="11000000"/>
    <n v="34872033"/>
    <n v="78014012.151982382"/>
    <n v="317.01848181818184"/>
    <n v="25603548.458149783"/>
    <s v="New Line Cinema"/>
    <n v="89"/>
  </r>
  <r>
    <s v="Oscar"/>
    <s v="PG"/>
    <s v="Comedy"/>
    <x v="11"/>
    <n v="136.19999999999999"/>
    <s v="April 26, 1991 (United States)"/>
    <x v="16"/>
    <n v="30000"/>
    <s v="John Landis"/>
    <s v="Claude Magnier"/>
    <s v="Sylvester Stallone"/>
    <s v="United States"/>
    <n v="35000000"/>
    <n v="23562716"/>
    <n v="52713359.509544782"/>
    <n v="67.322045714285721"/>
    <n v="17300085.168869313"/>
    <s v="Joseph S. Vecchio Entertainment"/>
    <n v="109"/>
  </r>
  <r>
    <s v="The Lovers on the Bridge"/>
    <s v="R"/>
    <s v="Drama"/>
    <x v="11"/>
    <n v="136.19999999999999"/>
    <s v="July 2, 1999 (United States)"/>
    <x v="37"/>
    <n v="13000"/>
    <s v="Leos Carax"/>
    <s v="Leos Carax"/>
    <s v="Juliette Binoche"/>
    <s v="France"/>
    <n v="28000000"/>
    <n v="29679"/>
    <n v="66396.411894273129"/>
    <n v="0.10599642857142856"/>
    <n v="21790.748898678416"/>
    <s v="Films A2"/>
    <n v="125"/>
  </r>
  <r>
    <s v="Highlander II: The Quickening"/>
    <s v="R"/>
    <s v="Action"/>
    <x v="11"/>
    <n v="136.19999999999999"/>
    <s v="November 1, 1991 (United States)"/>
    <x v="29"/>
    <n v="44000"/>
    <s v="Russell Mulcahy"/>
    <s v="Gregory Widen"/>
    <s v="Christopher Lambert"/>
    <s v="United Kingdom"/>
    <n v="30000000"/>
    <n v="15556340"/>
    <n v="34801885.447870776"/>
    <n v="51.854466666666667"/>
    <n v="11421688.693098385"/>
    <s v="Davis-Panzer Productions"/>
    <n v="91"/>
  </r>
  <r>
    <s v="Stone Cold"/>
    <s v="R"/>
    <s v="Action"/>
    <x v="11"/>
    <n v="136.19999999999999"/>
    <s v="May 17, 1991 (United States)"/>
    <x v="22"/>
    <n v="7300"/>
    <s v="Craig R. Baxley"/>
    <s v="Walter Doniger"/>
    <s v="Brian Bosworth"/>
    <s v="United States"/>
    <n v="17000000"/>
    <n v="9151887"/>
    <n v="20474155.425110132"/>
    <n v="53.834629411764702"/>
    <n v="6719447.1365638776"/>
    <s v="Stone Group Pictures"/>
    <n v="92"/>
  </r>
  <r>
    <s v="Wild Hearts Can't Be Broken"/>
    <s v="G"/>
    <s v="Drama"/>
    <x v="11"/>
    <n v="136.19999999999999"/>
    <s v="May 24, 1991 (United States)"/>
    <x v="13"/>
    <n v="5000"/>
    <s v="Steve Miner"/>
    <s v="Matt Williams"/>
    <s v="Gabrielle Anwar"/>
    <s v="United States"/>
    <n v="0"/>
    <n v="7294835"/>
    <n v="16319649.225403817"/>
    <n v="0"/>
    <n v="5355972.8340675486"/>
    <s v="Walt Disney Pictures"/>
    <n v="88"/>
  </r>
  <r>
    <s v="Showdown in Little Tokyo"/>
    <s v="R"/>
    <s v="Action"/>
    <x v="11"/>
    <n v="136.19999999999999"/>
    <s v="August 23, 1991 (United States)"/>
    <x v="10"/>
    <n v="17000"/>
    <s v="Mark L. Lester"/>
    <s v="Stephen Glantz"/>
    <s v="Dolph Lundgren"/>
    <s v="United States"/>
    <n v="8000000"/>
    <n v="2275557"/>
    <n v="5090765.1828193832"/>
    <n v="28.4444625"/>
    <n v="1670746.6960352424"/>
    <s v="Little Tokyo Productions"/>
    <n v="79"/>
  </r>
  <r>
    <s v="Jungle Fever"/>
    <s v="R"/>
    <s v="Drama"/>
    <x v="11"/>
    <n v="136.19999999999999"/>
    <s v="June 7, 1991 (United States)"/>
    <x v="14"/>
    <n v="17000"/>
    <s v="Spike Lee"/>
    <s v="Spike Lee"/>
    <s v="Wesley Snipes"/>
    <s v="United States"/>
    <n v="14000000"/>
    <n v="43882682"/>
    <n v="98172196.809104264"/>
    <n v="313.44772857142857"/>
    <n v="32219296.622613806"/>
    <s v="Universal Pictures"/>
    <n v="132"/>
  </r>
  <r>
    <s v="Harley Davidson and the Marlboro Man"/>
    <s v="R"/>
    <s v="Action"/>
    <x v="11"/>
    <n v="136.19999999999999"/>
    <s v="August 23, 1991 (United States)"/>
    <x v="10"/>
    <n v="19000"/>
    <s v="Simon Wincer"/>
    <s v="Don Michael Paul"/>
    <s v="Mickey Rourke"/>
    <s v="United States"/>
    <n v="23000000"/>
    <n v="7434726"/>
    <n v="16632606.550660793"/>
    <n v="32.324895652173915"/>
    <n v="5458682.8193832608"/>
    <s v="Krisjair"/>
    <n v="98"/>
  </r>
  <r>
    <s v="Not Without My Daughter"/>
    <s v="PG-13"/>
    <s v="Drama"/>
    <x v="11"/>
    <n v="136.19999999999999"/>
    <s v="January 11, 1991 (United States)"/>
    <x v="5"/>
    <n v="13000"/>
    <s v="Brian Gilbert"/>
    <s v="Betty Mahmoody"/>
    <s v="Sally Field"/>
    <s v="United States"/>
    <n v="0"/>
    <n v="14789113"/>
    <n v="33085482.607195299"/>
    <n v="0"/>
    <n v="10858379.588839943"/>
    <s v="PathÃ© Entertainment"/>
    <n v="116"/>
  </r>
  <r>
    <s v="Defending Your Life"/>
    <s v="PG"/>
    <s v="Comedy"/>
    <x v="11"/>
    <n v="136.19999999999999"/>
    <s v="April 5, 1991 (United States)"/>
    <x v="13"/>
    <n v="18000"/>
    <s v="Albert Brooks"/>
    <s v="Albert Brooks"/>
    <s v="Albert Brooks"/>
    <s v="United States"/>
    <n v="0"/>
    <n v="16371128"/>
    <n v="36624689.439060204"/>
    <n v="0"/>
    <n v="12019917.767988253"/>
    <s v="Geffen Pictures"/>
    <n v="112"/>
  </r>
  <r>
    <s v="Flight of the Intruder"/>
    <s v="PG-13"/>
    <s v="Action"/>
    <x v="11"/>
    <n v="136.19999999999999"/>
    <s v="January 18, 1991 (United States)"/>
    <x v="1"/>
    <n v="6600"/>
    <s v="John Milius"/>
    <s v="Stephen Coonts"/>
    <s v="Danny Glover"/>
    <s v="United States"/>
    <n v="35000000"/>
    <n v="14587732"/>
    <n v="32634962.851688694"/>
    <n v="41.679234285714287"/>
    <n v="10710522.76064611"/>
    <s v="Paramount Pictures"/>
    <n v="115"/>
  </r>
  <r>
    <s v="Problem Child 2"/>
    <s v="PG-13"/>
    <s v="Comedy"/>
    <x v="11"/>
    <n v="136.19999999999999"/>
    <s v="July 3, 1991 (United States)"/>
    <x v="38"/>
    <n v="21000"/>
    <s v="Brian Levant"/>
    <s v="Scott Alexander"/>
    <s v="John Ritter"/>
    <s v="United States"/>
    <n v="15000000"/>
    <n v="32704700"/>
    <n v="73165360.425844342"/>
    <n v="218.03133333333332"/>
    <n v="24012261.380323056"/>
    <s v="Universal Pictures"/>
    <n v="90"/>
  </r>
  <r>
    <s v="The Hard Way"/>
    <s v="R"/>
    <s v="Action"/>
    <x v="11"/>
    <n v="136.19999999999999"/>
    <s v="March 8, 1991 (United States)"/>
    <x v="5"/>
    <n v="19000"/>
    <s v="John Badham"/>
    <s v="Lem Dobbs"/>
    <s v="Michael J. Fox"/>
    <s v="United States"/>
    <n v="24000000"/>
    <n v="65595485"/>
    <n v="146747021.14170337"/>
    <n v="273.31452083333329"/>
    <n v="48161149.045521297"/>
    <s v="Universal Pictures"/>
    <n v="111"/>
  </r>
  <r>
    <s v="Ricochet"/>
    <s v="R"/>
    <s v="Action"/>
    <x v="11"/>
    <n v="136.19999999999999"/>
    <s v="October 4, 1991 (United States)"/>
    <x v="19"/>
    <n v="17000"/>
    <s v="Russell Mulcahy"/>
    <s v="Fred Dekker"/>
    <s v="Denzel Washington"/>
    <s v="United States"/>
    <n v="0"/>
    <n v="21756163"/>
    <n v="48671827.210719526"/>
    <n v="0"/>
    <n v="15973687.958883995"/>
    <s v="Home Box Office (HBO)"/>
    <n v="102"/>
  </r>
  <r>
    <s v="L.A. Story"/>
    <s v="PG-13"/>
    <s v="Comedy"/>
    <x v="11"/>
    <n v="136.19999999999999"/>
    <s v="February 8, 1991 (United States)"/>
    <x v="17"/>
    <n v="30000"/>
    <s v="Mick Jackson"/>
    <s v="Steve Martin"/>
    <s v="Steve Martin"/>
    <s v="United States"/>
    <n v="0"/>
    <n v="28862081"/>
    <n v="64568840.533773862"/>
    <n v="0"/>
    <n v="21190955.212922174"/>
    <s v="Carolco Pictures"/>
    <n v="95"/>
  </r>
  <r>
    <s v="Rush"/>
    <s v="R"/>
    <s v="Action"/>
    <x v="11"/>
    <n v="136.19999999999999"/>
    <s v="January 17, 1992 (United States)"/>
    <x v="8"/>
    <n v="8200"/>
    <s v="Lili Fini Zanuck"/>
    <s v="Kim Wozencraft"/>
    <s v="Jason Patric"/>
    <s v="United States"/>
    <n v="17000000"/>
    <n v="7241350"/>
    <n v="16199995.190895742"/>
    <n v="42.59617647058824"/>
    <n v="5316703.3773861974"/>
    <s v="Metro-Goldwyn-Mayer (MGM)"/>
    <n v="120"/>
  </r>
  <r>
    <s v="Dead Again"/>
    <s v="R"/>
    <s v="Crime"/>
    <x v="11"/>
    <n v="136.19999999999999"/>
    <s v="August 30, 1991 (United States)"/>
    <x v="15"/>
    <n v="27000"/>
    <s v="Kenneth Branagh"/>
    <s v="Scott Frank"/>
    <s v="Kenneth Branagh"/>
    <s v="United States"/>
    <n v="15000000"/>
    <n v="38016380"/>
    <n v="85048391.967694566"/>
    <n v="253.44253333333336"/>
    <n v="27912173.274596184"/>
    <s v="Paramount Pictures"/>
    <n v="107"/>
  </r>
  <r>
    <s v="Out for Justice"/>
    <s v="R"/>
    <s v="Action"/>
    <x v="11"/>
    <n v="136.19999999999999"/>
    <s v="April 12, 1991 (United States)"/>
    <x v="10"/>
    <n v="22000"/>
    <s v="John Flynn"/>
    <s v="R. Lance Hill"/>
    <s v="Steven Seagal"/>
    <s v="United States"/>
    <n v="14000000"/>
    <n v="39673161"/>
    <n v="88754861.649779737"/>
    <n v="283.37972142857143"/>
    <n v="29128605.72687225"/>
    <s v="Arnold Kopelson Productions"/>
    <n v="91"/>
  </r>
  <r>
    <s v="Only Yesterday"/>
    <s v="PG"/>
    <s v="Animation"/>
    <x v="11"/>
    <n v="136.19999999999999"/>
    <s v="February 26, 2016 (United States)"/>
    <x v="37"/>
    <n v="29000"/>
    <s v="Isao Takahata"/>
    <s v="Hotaru Okamoto"/>
    <s v="Miki Imai"/>
    <s v="Japan"/>
    <n v="0"/>
    <n v="545825"/>
    <n v="1221093.0800293686"/>
    <n v="0"/>
    <n v="400752.56975036714"/>
    <s v="Nippon Television Network (NTV)"/>
    <n v="118"/>
  </r>
  <r>
    <s v="The Indian Runner"/>
    <s v="R"/>
    <s v="Drama"/>
    <x v="11"/>
    <n v="136.19999999999999"/>
    <s v="September 20, 1991 (United States)"/>
    <x v="9"/>
    <n v="8600"/>
    <s v="Sean Penn"/>
    <s v="Sean Penn"/>
    <s v="David Morse"/>
    <s v="United States"/>
    <n v="7000000"/>
    <n v="191125"/>
    <n v="427575.53230543318"/>
    <n v="2.7303571428571427"/>
    <n v="140326.72540381792"/>
    <s v="Columbia Pictures"/>
    <n v="127"/>
  </r>
  <r>
    <s v="An American Tail: Fievel Goes West"/>
    <s v="G"/>
    <s v="Animation"/>
    <x v="11"/>
    <n v="136.19999999999999"/>
    <s v="November 22, 1991 (United States)"/>
    <x v="16"/>
    <n v="24000"/>
    <s v="Phil Nibbelink"/>
    <s v="Flint Dille"/>
    <s v="James Stewart"/>
    <s v="United States"/>
    <n v="0"/>
    <n v="40766041"/>
    <n v="91199799.50587371"/>
    <n v="0"/>
    <n v="29931013.950073425"/>
    <s v="Universal Pictures"/>
    <n v="75"/>
  </r>
  <r>
    <s v="Life Stinks"/>
    <s v="PG-13"/>
    <s v="Comedy"/>
    <x v="11"/>
    <n v="136.19999999999999"/>
    <s v="July 26, 1991 (United States)"/>
    <x v="23"/>
    <n v="9800"/>
    <s v="Mel Brooks"/>
    <s v="Mel Brooks"/>
    <s v="Mel Brooks"/>
    <s v="United States"/>
    <n v="13000000"/>
    <n v="4102526"/>
    <n v="9177971.1615271661"/>
    <n v="31.55789230769231"/>
    <n v="3012133.6270190896"/>
    <s v="Brooksfilms"/>
    <n v="92"/>
  </r>
  <r>
    <s v="Frankie and Johnny"/>
    <s v="R"/>
    <s v="Comedy"/>
    <x v="11"/>
    <n v="136.19999999999999"/>
    <s v="October 11, 1991 (United States)"/>
    <x v="17"/>
    <n v="30000"/>
    <s v="Garry Marshall"/>
    <s v="Terrence McNally"/>
    <s v="Al Pacino"/>
    <s v="United States"/>
    <n v="29000000"/>
    <n v="22773535"/>
    <n v="50947842.250367105"/>
    <n v="78.529431034482755"/>
    <n v="16720657.121879591"/>
    <s v="Paramount Pictures"/>
    <n v="118"/>
  </r>
  <r>
    <s v="Grand Canyon"/>
    <s v="R"/>
    <s v="Crime"/>
    <x v="11"/>
    <n v="136.19999999999999"/>
    <s v="January 17, 1992 (United States)"/>
    <x v="15"/>
    <n v="15000"/>
    <s v="Lawrence Kasdan"/>
    <s v="Lawrence Kasdan"/>
    <s v="Danny Glover"/>
    <s v="United States"/>
    <n v="0"/>
    <n v="40991329"/>
    <n v="91703802.836270183"/>
    <n v="0"/>
    <n v="30096423.641703378"/>
    <s v="Twentieth Century Fox"/>
    <n v="134"/>
  </r>
  <r>
    <s v="Close My Eyes"/>
    <s v="R"/>
    <s v="Drama"/>
    <x v="11"/>
    <n v="136.19999999999999"/>
    <s v="November 22, 1991 (United States)"/>
    <x v="21"/>
    <n v="3100"/>
    <s v="Stephen Poliakoff"/>
    <s v="Stephen Poliakoff"/>
    <s v="Alan Rickman"/>
    <s v="United Kingdom"/>
    <n v="0"/>
    <n v="135893"/>
    <n v="304013.19456681353"/>
    <n v="0"/>
    <n v="99774.596182085181"/>
    <s v="Film Four International"/>
    <n v="108"/>
  </r>
  <r>
    <s v="Homicide"/>
    <s v="R"/>
    <s v="Crime"/>
    <x v="11"/>
    <n v="136.19999999999999"/>
    <s v="August 28, 1991 (France)"/>
    <x v="9"/>
    <n v="6500"/>
    <s v="David Mamet"/>
    <s v="David Mamet"/>
    <s v="Joe Mantegna"/>
    <s v="United States"/>
    <n v="0"/>
    <n v="2971661"/>
    <n v="6648055.1152716596"/>
    <n v="0"/>
    <n v="2181836.270190896"/>
    <s v="Pressman Film"/>
    <n v="102"/>
  </r>
  <r>
    <s v="Soapdish"/>
    <s v="PG-13"/>
    <s v="Comedy"/>
    <x v="11"/>
    <n v="136.19999999999999"/>
    <s v="May 31, 1991 (United States)"/>
    <x v="14"/>
    <n v="15000"/>
    <s v="Michael Hoffman"/>
    <s v="Robert Harling"/>
    <s v="Sally Field"/>
    <s v="United States"/>
    <n v="25000000"/>
    <n v="36489888"/>
    <n v="81633398.4845815"/>
    <n v="145.959552"/>
    <n v="26791400.88105727"/>
    <s v="Paramount Pictures"/>
    <n v="97"/>
  </r>
  <r>
    <s v="Curly Sue"/>
    <s v="PG"/>
    <s v="Comedy"/>
    <x v="11"/>
    <n v="136.19999999999999"/>
    <s v="October 25, 1991 (United States)"/>
    <x v="23"/>
    <n v="21000"/>
    <s v="John Hughes"/>
    <s v="John Hughes"/>
    <s v="Jim Belushi"/>
    <s v="United States"/>
    <n v="25000000"/>
    <n v="33691313"/>
    <n v="75372562.930249631"/>
    <n v="134.765252"/>
    <n v="24736646.842878122"/>
    <s v="Warner Bros."/>
    <n v="101"/>
  </r>
  <r>
    <s v="The Rapture"/>
    <s v="R"/>
    <s v="Drama"/>
    <x v="11"/>
    <n v="136.19999999999999"/>
    <s v="October 4, 1991 (United States)"/>
    <x v="21"/>
    <n v="5000"/>
    <s v="Michael Tolkin"/>
    <s v="Michael Tolkin"/>
    <s v="Mimi Rogers"/>
    <s v="United States"/>
    <n v="0"/>
    <n v="1277404"/>
    <n v="2857745.9530102788"/>
    <n v="0"/>
    <n v="937888.39941262861"/>
    <s v="New Line Cinema"/>
    <n v="100"/>
  </r>
  <r>
    <s v="Mannequin: on the Move"/>
    <s v="PG"/>
    <s v="Comedy"/>
    <x v="11"/>
    <n v="136.19999999999999"/>
    <s v="May 17, 1991 (United States)"/>
    <x v="44"/>
    <n v="5800"/>
    <s v="Stewart Raffill"/>
    <s v="Edward Rugoff"/>
    <s v="Kristy Swanson"/>
    <s v="United States"/>
    <n v="13000000"/>
    <n v="3752428"/>
    <n v="8394748.9838472828"/>
    <n v="28.864830769230771"/>
    <n v="2755086.6372980913"/>
    <s v="Gladden Entertainment"/>
    <n v="95"/>
  </r>
  <r>
    <s v="Rock-A-Doodle"/>
    <s v="G"/>
    <s v="Animation"/>
    <x v="11"/>
    <n v="136.19999999999999"/>
    <s v="April 3, 1992 (United States)"/>
    <x v="10"/>
    <n v="8800"/>
    <s v="Don Bluth"/>
    <s v="Don Bluth"/>
    <s v="Glen Campbell"/>
    <s v="Ireland"/>
    <n v="18000000"/>
    <n v="11657385"/>
    <n v="26079333.403083701"/>
    <n v="64.763249999999999"/>
    <n v="8559019.8237885479"/>
    <s v="Goldcrest Films International"/>
    <n v="77"/>
  </r>
  <r>
    <s v="Necessary Roughness"/>
    <s v="PG-13"/>
    <s v="Comedy"/>
    <x v="11"/>
    <n v="136.19999999999999"/>
    <s v="September 27, 1991 (United States)"/>
    <x v="19"/>
    <n v="11000"/>
    <s v="Stan Dragoti"/>
    <s v="Rick Natkin"/>
    <s v="Scott Bakula"/>
    <s v="United States"/>
    <n v="13500000"/>
    <n v="26255594"/>
    <n v="58737734.888399415"/>
    <n v="194.48588148148147"/>
    <n v="19277234.948604994"/>
    <s v="Paramount Pictures"/>
    <n v="108"/>
  </r>
  <r>
    <s v="Cool as Ice"/>
    <s v="PG"/>
    <s v="Comedy"/>
    <x v="11"/>
    <n v="136.19999999999999"/>
    <s v="October 18, 1991 (United States)"/>
    <x v="43"/>
    <n v="9100"/>
    <s v="David Kellogg"/>
    <s v="David Stenn"/>
    <s v="Vanilla Ice"/>
    <s v="United States"/>
    <n v="6000000"/>
    <n v="1193062"/>
    <n v="2669060.1424375917"/>
    <n v="19.884366666666669"/>
    <n v="875963.28928046999"/>
    <s v="Alive Films"/>
    <n v="91"/>
  </r>
  <r>
    <s v="Wild Orchid II: Two Shades of Blue"/>
    <s v="R"/>
    <s v="Drama"/>
    <x v="11"/>
    <n v="136.19999999999999"/>
    <s v="May 8, 1992 (United States)"/>
    <x v="35"/>
    <n v="1500"/>
    <s v="Zalman King"/>
    <s v="Zalman King"/>
    <s v="Nina Siemaszko"/>
    <s v="United States"/>
    <n v="0"/>
    <n v="573904"/>
    <n v="1283910.0499265785"/>
    <n v="0"/>
    <n v="421368.5756240823"/>
    <s v="Vision PDG"/>
    <n v="111"/>
  </r>
  <r>
    <s v="Switch"/>
    <s v="R"/>
    <s v="Comedy"/>
    <x v="11"/>
    <n v="136.19999999999999"/>
    <s v="May 10, 1991 (United States)"/>
    <x v="1"/>
    <n v="9100"/>
    <s v="Blake Edwards"/>
    <s v="Blake Edwards"/>
    <s v="Ellen Barkin"/>
    <s v="United States"/>
    <n v="14000000"/>
    <n v="15545943"/>
    <n v="34778625.786343612"/>
    <n v="111.04244999999999"/>
    <n v="11414055.066079296"/>
    <s v="Beco Films"/>
    <n v="103"/>
  </r>
  <r>
    <s v="White Fang"/>
    <s v="PG"/>
    <s v="Adventure"/>
    <x v="11"/>
    <n v="136.19999999999999"/>
    <s v="January 18, 1991 (United States)"/>
    <x v="17"/>
    <n v="20000"/>
    <s v="Randal Kleiser"/>
    <s v="Jack London"/>
    <s v="Ethan Hawke"/>
    <s v="United States"/>
    <n v="14000000"/>
    <n v="34793160"/>
    <n v="77837561.321585909"/>
    <n v="248.52257142857144"/>
    <n v="25545638.766519826"/>
    <s v="Walt Disney Pictures"/>
    <n v="107"/>
  </r>
  <r>
    <s v="Until the End of the World"/>
    <s v="R"/>
    <s v="Action"/>
    <x v="11"/>
    <n v="136.19999999999999"/>
    <s v="December 25, 1991 (United States)"/>
    <x v="8"/>
    <n v="9500"/>
    <s v="Wim Wenders"/>
    <s v="Peter Carey"/>
    <s v="William Hurt"/>
    <s v="Germany"/>
    <n v="23000000"/>
    <n v="829625"/>
    <n v="1855996.6042584435"/>
    <n v="3.6070652173913045"/>
    <n v="609122.61380323058"/>
    <s v="Argos Films"/>
    <n v="158"/>
  </r>
  <r>
    <s v="Only the Lonely"/>
    <s v="PG-13"/>
    <s v="Comedy"/>
    <x v="11"/>
    <n v="136.19999999999999"/>
    <s v="May 24, 1991 (United States)"/>
    <x v="5"/>
    <n v="10000"/>
    <s v="Chris Columbus"/>
    <s v="Chris Columbus"/>
    <s v="John Candy"/>
    <s v="United States"/>
    <n v="0"/>
    <n v="25092802"/>
    <n v="56136393.314243756"/>
    <n v="0"/>
    <n v="18423496.32892805"/>
    <s v="Twentieth Century Fox"/>
    <n v="104"/>
  </r>
  <r>
    <s v="Dutch"/>
    <s v="PG-13"/>
    <s v="Comedy"/>
    <x v="11"/>
    <n v="136.19999999999999"/>
    <s v="July 19, 1991 (United States)"/>
    <x v="16"/>
    <n v="12000"/>
    <s v="Peter Faiman"/>
    <s v="John Hughes"/>
    <s v="Ed O'Neill"/>
    <s v="United States"/>
    <n v="17000000"/>
    <n v="4603929"/>
    <n v="10299685.508810572"/>
    <n v="27.081935294117649"/>
    <n v="3380270.9251101324"/>
    <s v="Twentieth Century Fox"/>
    <n v="107"/>
  </r>
  <r>
    <s v="Shattered"/>
    <s v="R"/>
    <s v="Crime"/>
    <x v="11"/>
    <n v="136.19999999999999"/>
    <s v="October 11, 1991 (United States)"/>
    <x v="16"/>
    <n v="8900"/>
    <s v="Wolfgang Petersen"/>
    <s v="Richard Neely"/>
    <s v="Tom Berenger"/>
    <s v="United States"/>
    <n v="22000000"/>
    <n v="11511031"/>
    <n v="25751917.369309839"/>
    <n v="52.32286818181818"/>
    <n v="8451564.6108663734"/>
    <s v="Capella International"/>
    <n v="98"/>
  </r>
  <r>
    <s v="Raise the Red Lantern"/>
    <s v="PG"/>
    <s v="Drama"/>
    <x v="11"/>
    <n v="136.19999999999999"/>
    <s v="December 18, 1991 (Italy)"/>
    <x v="31"/>
    <n v="30000"/>
    <s v="Yimou Zhang"/>
    <s v="Tong Su"/>
    <s v="Gong Li"/>
    <s v="China"/>
    <n v="0"/>
    <n v="2603061"/>
    <n v="5823441.1651982376"/>
    <n v="0"/>
    <n v="1911204.8458149782"/>
    <s v="ERA International"/>
    <n v="125"/>
  </r>
  <r>
    <s v="Suburban Commando"/>
    <s v="PG"/>
    <s v="Action"/>
    <x v="11"/>
    <n v="136.19999999999999"/>
    <s v="October 4, 1991 (United States)"/>
    <x v="54"/>
    <n v="9600"/>
    <s v="Burt Kennedy"/>
    <s v="Frank A. Cappello"/>
    <s v="Hulk Hogan"/>
    <s v="United States"/>
    <n v="0"/>
    <n v="6948859"/>
    <n v="15545648.585168868"/>
    <n v="0"/>
    <n v="5101952.276064611"/>
    <s v="New Line Cinema"/>
    <n v="90"/>
  </r>
  <r>
    <s v="Popcorn"/>
    <s v="R"/>
    <s v="Comedy"/>
    <x v="11"/>
    <n v="136.19999999999999"/>
    <s v="February 1, 1991 (United States)"/>
    <x v="1"/>
    <n v="4200"/>
    <s v="Mark Herrier"/>
    <s v="Mitchell Smith"/>
    <s v="Jill Schoelen"/>
    <s v="United States"/>
    <n v="0"/>
    <n v="4205000"/>
    <n v="9407220.9985315707"/>
    <n v="0"/>
    <n v="3087371.5124816447"/>
    <s v="Movie Partners"/>
    <n v="91"/>
  </r>
  <r>
    <s v="Mobsters"/>
    <s v="R"/>
    <s v="Crime"/>
    <x v="11"/>
    <n v="136.19999999999999"/>
    <s v="July 26, 1991 (United States)"/>
    <x v="22"/>
    <n v="8600"/>
    <s v="Michael Karbelnikoff"/>
    <s v="Michael Mahern"/>
    <s v="Christian Slater"/>
    <s v="United States"/>
    <n v="23000000"/>
    <n v="20246790"/>
    <n v="45295131.51982379"/>
    <n v="88.029521739130431"/>
    <n v="14865484.5814978"/>
    <s v="Universal Pictures"/>
    <n v="104"/>
  </r>
  <r>
    <s v="Operation Condor"/>
    <s v="PG-13"/>
    <s v="Action"/>
    <x v="11"/>
    <n v="136.19999999999999"/>
    <s v="July 18, 1997 (United States)"/>
    <x v="4"/>
    <n v="19000"/>
    <s v="Jackie Chan"/>
    <s v="Jackie Chan"/>
    <s v="Jackie Chan"/>
    <s v="Hong Kong"/>
    <n v="0"/>
    <n v="10405394"/>
    <n v="23278440.174743023"/>
    <n v="0"/>
    <n v="7639790.0146842888"/>
    <s v="Golden Harvest Company"/>
    <n v="80"/>
  </r>
  <r>
    <s v="If Looks Could Kill"/>
    <s v="PG-13"/>
    <s v="Action"/>
    <x v="11"/>
    <n v="136.19999999999999"/>
    <s v="March 15, 1991 (United States)"/>
    <x v="1"/>
    <n v="6600"/>
    <s v="William Dear"/>
    <s v="Fred Dekker"/>
    <s v="Richard Grieco"/>
    <s v="United States"/>
    <n v="0"/>
    <n v="7788597"/>
    <n v="17424269.5"/>
    <n v="0"/>
    <n v="5718500.0000000009"/>
    <s v="Warner Bros."/>
    <n v="88"/>
  </r>
  <r>
    <s v="The Butcher's Wife"/>
    <s v="PG-13"/>
    <s v="Comedy"/>
    <x v="11"/>
    <n v="136.19999999999999"/>
    <s v="October 25, 1991 (United States)"/>
    <x v="20"/>
    <n v="6800"/>
    <s v="Terry Hughes"/>
    <s v="Ezra Litwak"/>
    <s v="Demi Moore"/>
    <s v="United States"/>
    <n v="0"/>
    <n v="9689816"/>
    <n v="21677583.958883993"/>
    <n v="0"/>
    <n v="7114402.3494860502"/>
    <s v="Paramount Pictures"/>
    <n v="107"/>
  </r>
  <r>
    <s v="Dying Young"/>
    <s v="R"/>
    <s v="Drama"/>
    <x v="11"/>
    <n v="136.19999999999999"/>
    <s v="June 21, 1991 (United States)"/>
    <x v="10"/>
    <n v="15000"/>
    <s v="Joel Schumacher"/>
    <s v="Marti Leimbach"/>
    <s v="Julia Roberts"/>
    <s v="United States"/>
    <n v="18000000"/>
    <n v="82264675"/>
    <n v="184038520.35609397"/>
    <n v="457.02597222222226"/>
    <n v="60399908.223201178"/>
    <s v="Fogwood Films"/>
    <n v="111"/>
  </r>
  <r>
    <s v="Dogfight"/>
    <s v="R"/>
    <s v="Comedy"/>
    <x v="11"/>
    <n v="136.19999999999999"/>
    <s v="October 4, 1991 (United States)"/>
    <x v="34"/>
    <n v="8700"/>
    <s v="Nancy Savoca"/>
    <s v="Bob Comfort"/>
    <s v="River Phoenix"/>
    <s v="United States"/>
    <n v="0"/>
    <n v="394631"/>
    <n v="882849.23421439063"/>
    <n v="0"/>
    <n v="289743.75917767989"/>
    <s v="Warner Bros."/>
    <n v="94"/>
  </r>
  <r>
    <s v="Whore"/>
    <s v="NC-17"/>
    <s v="Drama"/>
    <x v="11"/>
    <n v="136.19999999999999"/>
    <s v="October 18, 1991 (United States)"/>
    <x v="41"/>
    <n v="3500"/>
    <s v="Ken Russell"/>
    <s v="David Hines"/>
    <s v="Theresa Russell"/>
    <s v="United States"/>
    <n v="0"/>
    <n v="1008404"/>
    <n v="2255952.2672540382"/>
    <n v="0"/>
    <n v="740384.72834067559"/>
    <s v="Cheap Date"/>
    <n v="85"/>
  </r>
  <r>
    <s v="Hear My Song"/>
    <s v="R"/>
    <s v="Comedy"/>
    <x v="11"/>
    <n v="136.19999999999999"/>
    <s v="February 1992 (United States)"/>
    <x v="9"/>
    <n v="1600"/>
    <s v="Peter Chelsom"/>
    <s v="Peter Chelsom"/>
    <s v="Ned Beatty"/>
    <s v="Ireland"/>
    <n v="0"/>
    <n v="4313473"/>
    <n v="9649891.5058737155"/>
    <n v="0"/>
    <n v="3167013.9500734219"/>
    <s v="British Screen Productions"/>
    <n v="104"/>
  </r>
  <r>
    <s v="Other People's Money"/>
    <s v="R"/>
    <s v="Comedy"/>
    <x v="11"/>
    <n v="136.19999999999999"/>
    <s v="October 18, 1991 (United States)"/>
    <x v="19"/>
    <n v="8200"/>
    <s v="Norman Jewison"/>
    <s v="Jerry Sterner"/>
    <s v="Danny DeVito"/>
    <s v="United States"/>
    <n v="0"/>
    <n v="25682090"/>
    <n v="57454719.698972099"/>
    <n v="0"/>
    <n v="18856160.058737151"/>
    <s v="Warner Bros."/>
    <n v="103"/>
  </r>
  <r>
    <s v="Delirious"/>
    <s v="PG"/>
    <s v="Comedy"/>
    <x v="11"/>
    <n v="136.19999999999999"/>
    <s v="August 9, 1991 (United States)"/>
    <x v="23"/>
    <n v="8000"/>
    <s v="Tom Mankiewicz"/>
    <s v="Lawrence J. Cohen"/>
    <s v="John Candy"/>
    <s v="United States"/>
    <n v="18000000"/>
    <n v="5546827"/>
    <n v="12409090.946402349"/>
    <n v="30.815705555555557"/>
    <n v="4072560.2055800296"/>
    <s v="Metro-Goldwyn-Mayer (MGM)"/>
    <n v="96"/>
  </r>
  <r>
    <s v="Flirting"/>
    <s v="R"/>
    <s v="Drama"/>
    <x v="11"/>
    <n v="136.19999999999999"/>
    <s v="November 14, 1992 (United States)"/>
    <x v="13"/>
    <n v="5800"/>
    <s v="John Duigan"/>
    <s v="John Duigan"/>
    <s v="Noah Taylor"/>
    <s v="Australia"/>
    <n v="0"/>
    <n v="2415396"/>
    <n v="5403606.176211454"/>
    <n v="0"/>
    <n v="1773418.5022026433"/>
    <s v="Kennedy Miller Productions"/>
    <n v="99"/>
  </r>
  <r>
    <s v="The Pit and the Pendulum"/>
    <s v="R"/>
    <s v="Horror"/>
    <x v="11"/>
    <n v="136.19999999999999"/>
    <s v="April 1991 (United States)"/>
    <x v="22"/>
    <n v="4400"/>
    <s v="Stuart Gordon"/>
    <s v="Edgar Allan Poe"/>
    <s v="Lance Henriksen"/>
    <s v="United States"/>
    <n v="2000000"/>
    <n v="0"/>
    <n v="0"/>
    <n v="0"/>
    <n v="0"/>
    <s v="Empire Pictures"/>
    <n v="97"/>
  </r>
  <r>
    <s v="High Heels"/>
    <s v="R"/>
    <s v="Comedy"/>
    <x v="11"/>
    <n v="136.19999999999999"/>
    <s v="December 20, 1991 (United States)"/>
    <x v="12"/>
    <n v="14000"/>
    <s v="Pedro AlmodÃ³var"/>
    <s v="Pedro AlmodÃ³var"/>
    <s v="Victoria Abril"/>
    <s v="Spain"/>
    <n v="0"/>
    <n v="1710057"/>
    <n v="3825656.1519823787"/>
    <n v="0"/>
    <n v="1255548.4581497798"/>
    <s v="Canal+"/>
    <n v="112"/>
  </r>
  <r>
    <s v="Little Man Tate"/>
    <s v="PG"/>
    <s v="Drama"/>
    <x v="11"/>
    <n v="136.19999999999999"/>
    <s v="November 1, 1991 (United States)"/>
    <x v="14"/>
    <n v="14000"/>
    <s v="Jodie Foster"/>
    <s v="Scott Frank"/>
    <s v="Jodie Foster"/>
    <s v="United States"/>
    <n v="10000000"/>
    <n v="25010896"/>
    <n v="55953157.204111598"/>
    <n v="250.10895999999997"/>
    <n v="18363359.765051398"/>
    <s v="Orion Pictures"/>
    <n v="99"/>
  </r>
  <r>
    <s v="Shadows and Fog"/>
    <s v="PG-13"/>
    <s v="Comedy"/>
    <x v="11"/>
    <n v="136.19999999999999"/>
    <s v="March 20, 1992 (United States)"/>
    <x v="17"/>
    <n v="16000"/>
    <s v="Woody Allen"/>
    <s v="Woody Allen"/>
    <s v="Woody Allen"/>
    <s v="United States"/>
    <n v="14000000"/>
    <n v="2735731"/>
    <n v="6120244.0212922171"/>
    <n v="19.540935714285716"/>
    <n v="2008613.069016153"/>
    <s v="Jack Rollins &amp; Charles H. Joffe Productions"/>
    <n v="85"/>
  </r>
  <r>
    <s v="Shakes the Clown"/>
    <s v="R"/>
    <s v="Comedy"/>
    <x v="11"/>
    <n v="136.19999999999999"/>
    <s v="March 13, 1992 (United States)"/>
    <x v="41"/>
    <n v="4700"/>
    <s v="Bobcat Goldthwait"/>
    <s v="Bobcat Goldthwait"/>
    <s v="Bobcat Goldthwait"/>
    <s v="United States"/>
    <n v="1400000"/>
    <n v="115103"/>
    <n v="257502.8201174743"/>
    <n v="8.2216428571428573"/>
    <n v="84510.279001468443"/>
    <s v="IRS Media"/>
    <n v="87"/>
  </r>
  <r>
    <s v="Black Robe"/>
    <s v="R"/>
    <s v="Adventure"/>
    <x v="11"/>
    <n v="136.19999999999999"/>
    <s v="October 4, 1991 (United States)"/>
    <x v="12"/>
    <n v="6600"/>
    <s v="Bruce Beresford"/>
    <s v="Brian Moore"/>
    <s v="Lothaire Bluteau"/>
    <s v="Canada"/>
    <n v="0"/>
    <n v="8211952"/>
    <n v="18371378.666666668"/>
    <n v="0"/>
    <n v="6029333.333333334"/>
    <s v="Alliance Communications Corporation"/>
    <n v="101"/>
  </r>
  <r>
    <s v="Billy Bathgate"/>
    <s v="R"/>
    <s v="Crime"/>
    <x v="11"/>
    <n v="136.19999999999999"/>
    <s v="November 1, 1991 (United States)"/>
    <x v="23"/>
    <n v="11000"/>
    <s v="Robert Benton"/>
    <s v="E.L. Doctorow"/>
    <s v="Dustin Hoffman"/>
    <s v="United States"/>
    <n v="48000000"/>
    <n v="15565363"/>
    <n v="34822071.263582967"/>
    <n v="32.427839583333338"/>
    <n v="11428313.509544788"/>
    <s v="Touchstone Pictures"/>
    <n v="106"/>
  </r>
  <r>
    <s v="Europa"/>
    <s v="R"/>
    <s v="Drama"/>
    <x v="11"/>
    <n v="136.19999999999999"/>
    <s v="June 27, 1991 (Germany)"/>
    <x v="37"/>
    <n v="20000"/>
    <s v="Lars von Trier"/>
    <s v="Lars von Trier"/>
    <s v="Barbara Sukowa"/>
    <s v="Denmark"/>
    <n v="0"/>
    <n v="1015007"/>
    <n v="2270724.1769456682"/>
    <n v="0"/>
    <n v="745232.74596182094"/>
    <s v="AlicÃ©lÃ©o"/>
    <n v="112"/>
  </r>
  <r>
    <s v="The Doctor"/>
    <s v="PG-13"/>
    <s v="Drama"/>
    <x v="11"/>
    <n v="136.19999999999999"/>
    <s v="August 16, 1991 (United States)"/>
    <x v="9"/>
    <n v="5200"/>
    <s v="Randa Haines"/>
    <s v="Ed Rosenbaum"/>
    <s v="William Hurt"/>
    <s v="United States"/>
    <n v="0"/>
    <n v="38120905"/>
    <n v="85282230.201908961"/>
    <n v="0"/>
    <n v="27988917.033773866"/>
    <s v="Touchstone Pictures"/>
    <n v="122"/>
  </r>
  <r>
    <s v="Kafka"/>
    <s v="PG-13"/>
    <s v="Drama"/>
    <x v="11"/>
    <n v="136.19999999999999"/>
    <s v="November 15, 1991 (United States)"/>
    <x v="15"/>
    <n v="9600"/>
    <s v="Steven Soderbergh"/>
    <s v="Lem Dobbs"/>
    <s v="Jeremy Irons"/>
    <s v="France"/>
    <n v="11000000"/>
    <n v="1059071"/>
    <n v="2369302.009544787"/>
    <n v="9.6279181818181812"/>
    <n v="777585.16886930994"/>
    <s v="Baltimore Pictures"/>
    <n v="98"/>
  </r>
  <r>
    <s v="Johnny Suede"/>
    <s v="R"/>
    <s v="Comedy"/>
    <x v="11"/>
    <n v="136.19999999999999"/>
    <s v="April 22, 1992 (France)"/>
    <x v="1"/>
    <n v="3800"/>
    <s v="Tom DiCillo"/>
    <s v="Tom DiCillo"/>
    <s v="Brad Pitt"/>
    <s v="Switzerland"/>
    <n v="500000"/>
    <n v="90091"/>
    <n v="201547.19309838471"/>
    <n v="18.0182"/>
    <n v="66146.108663729814"/>
    <s v="Arena"/>
    <n v="97"/>
  </r>
  <r>
    <s v="Mystery Date"/>
    <s v="PG-13"/>
    <s v="Comedy"/>
    <x v="11"/>
    <n v="136.19999999999999"/>
    <s v="August 16, 1991 (United States)"/>
    <x v="22"/>
    <n v="2700"/>
    <s v="Jonathan Wacks"/>
    <s v="Parker Bennett"/>
    <s v="Ethan Hawke"/>
    <s v="United States"/>
    <n v="10000000"/>
    <n v="6166819"/>
    <n v="13796106.823054332"/>
    <n v="61.668190000000003"/>
    <n v="4527767.2540381793"/>
    <s v="Orion Pictures"/>
    <n v="97"/>
  </r>
  <r>
    <s v="Ernest Scared Stupid"/>
    <s v="PG"/>
    <s v="Comedy"/>
    <x v="11"/>
    <n v="136.19999999999999"/>
    <s v="October 11, 1991 (United States)"/>
    <x v="1"/>
    <n v="11000"/>
    <s v="John R. Cherry III"/>
    <s v="John R. Cherry III"/>
    <s v="Jim Varney"/>
    <s v="United States"/>
    <n v="0"/>
    <n v="14143280"/>
    <n v="31640656.5051395"/>
    <n v="0"/>
    <n v="10384199.706314245"/>
    <s v="Touchstone Pictures"/>
    <n v="91"/>
  </r>
  <r>
    <s v="The Five Heartbeats"/>
    <s v="R"/>
    <s v="Drama"/>
    <x v="11"/>
    <n v="136.19999999999999"/>
    <s v="March 29, 1991 (United States)"/>
    <x v="37"/>
    <n v="3900"/>
    <s v="Robert Townsend"/>
    <s v="Robert Townsend"/>
    <s v="Robert Townsend"/>
    <s v="United States"/>
    <n v="0"/>
    <n v="8750400"/>
    <n v="19575968.281938326"/>
    <n v="0"/>
    <n v="6424669.6035242295"/>
    <s v="Twentieth Century Fox"/>
    <n v="121"/>
  </r>
  <r>
    <s v="Mississippi Masala"/>
    <s v="R"/>
    <s v="Drama"/>
    <x v="11"/>
    <n v="136.19999999999999"/>
    <s v="February 5, 1992 (United States)"/>
    <x v="17"/>
    <n v="4800"/>
    <s v="Mira Nair"/>
    <s v="Sooni Taraporevala"/>
    <s v="Denzel Washington"/>
    <s v="United States"/>
    <n v="0"/>
    <n v="7308786"/>
    <n v="16350859.722466961"/>
    <n v="0"/>
    <n v="5366215.8590308372"/>
    <s v="Black River Productions"/>
    <n v="118"/>
  </r>
  <r>
    <s v="The Marrying Man"/>
    <s v="R"/>
    <s v="Comedy"/>
    <x v="11"/>
    <n v="136.19999999999999"/>
    <s v="April 5, 1991 (United States)"/>
    <x v="1"/>
    <n v="5300"/>
    <s v="Jerry Rees"/>
    <s v="Neil Simon"/>
    <s v="Kim Basinger"/>
    <s v="United States"/>
    <n v="26000000"/>
    <n v="12454768"/>
    <n v="27863199.776798826"/>
    <n v="47.902953846153842"/>
    <n v="9144469.897209987"/>
    <s v="Hollywood Pictures"/>
    <n v="115"/>
  </r>
  <r>
    <s v="He Said, She Said"/>
    <s v="PG-13"/>
    <s v="Comedy"/>
    <x v="11"/>
    <n v="136.19999999999999"/>
    <s v="February 22, 1991 (United States)"/>
    <x v="41"/>
    <n v="6100"/>
    <s v="Ken Kwapis"/>
    <s v="Brian Hohlfeld"/>
    <s v="Kevin Bacon"/>
    <s v="United States"/>
    <n v="0"/>
    <n v="9804775"/>
    <n v="21934764.629221734"/>
    <n v="0"/>
    <n v="7198806.9016152723"/>
    <s v="Paramount Pictures"/>
    <n v="115"/>
  </r>
  <r>
    <s v="Poison"/>
    <s v="Unrated"/>
    <s v="Drama"/>
    <x v="11"/>
    <n v="136.19999999999999"/>
    <s v="August 16, 1991 (Sweden)"/>
    <x v="5"/>
    <n v="4100"/>
    <s v="Todd Haynes"/>
    <s v="Jean Genet"/>
    <s v="Edith Meeks"/>
    <s v="United States"/>
    <n v="250000"/>
    <n v="787280"/>
    <n v="1761264.4346549192"/>
    <n v="314.91199999999998"/>
    <n v="578032.30543318659"/>
    <s v="Bronze Eye Productions"/>
    <n v="85"/>
  </r>
  <r>
    <s v="King Ralph"/>
    <s v="PG"/>
    <s v="Comedy"/>
    <x v="11"/>
    <n v="136.19999999999999"/>
    <s v="February 15, 1991 (United States)"/>
    <x v="11"/>
    <n v="15000"/>
    <s v="David S. Ward"/>
    <s v="Emlyn Williams"/>
    <s v="John Goodman"/>
    <s v="United States"/>
    <n v="23000000"/>
    <n v="52487045"/>
    <n v="117421458.2342144"/>
    <n v="228.20454347826086"/>
    <n v="38536743.759177685"/>
    <s v="Universal Pictures"/>
    <n v="97"/>
  </r>
  <r>
    <s v="Enchanted April"/>
    <s v="PG"/>
    <s v="Drama"/>
    <x v="11"/>
    <n v="136.19999999999999"/>
    <s v="December 25, 1992 (Sweden)"/>
    <x v="34"/>
    <n v="6200"/>
    <s v="Mike Newell"/>
    <s v="Elizabeth von Arnim"/>
    <s v="Alfred Molina"/>
    <s v="United Kingdom"/>
    <n v="0"/>
    <n v="13200170"/>
    <n v="29530776.791483112"/>
    <n v="0"/>
    <n v="9691754.7723935395"/>
    <s v="BBC Films"/>
    <n v="95"/>
  </r>
  <r>
    <s v="Mediterraneo"/>
    <s v="R"/>
    <s v="Comedy"/>
    <x v="11"/>
    <n v="136.19999999999999"/>
    <s v="January 31, 1991 (Italy)"/>
    <x v="24"/>
    <n v="14000"/>
    <s v="Gabriele Salvatores"/>
    <s v="Enzo Monteleone"/>
    <s v="Diego Abatantuono"/>
    <s v="Italy"/>
    <n v="0"/>
    <n v="4532791"/>
    <n v="10140539.04331865"/>
    <n v="0"/>
    <n v="3328040.3817914836"/>
    <s v="A.M.A. Film"/>
    <n v="96"/>
  </r>
  <r>
    <s v="House Party 2"/>
    <s v="R"/>
    <s v="Comedy"/>
    <x v="11"/>
    <n v="136.19999999999999"/>
    <s v="October 23, 1991 (United States)"/>
    <x v="11"/>
    <n v="6100"/>
    <s v="George Jackson"/>
    <s v="Reginald Hudlin"/>
    <s v="Christopher Reid"/>
    <s v="United States"/>
    <n v="5000000"/>
    <n v="19438638"/>
    <n v="43487173.264317177"/>
    <n v="388.77276000000001"/>
    <n v="14272127.753303966"/>
    <s v="Jackson/McHenry Company,The"/>
    <n v="94"/>
  </r>
  <r>
    <s v="Deceived"/>
    <s v="PG-13"/>
    <s v="Crime"/>
    <x v="11"/>
    <n v="136.19999999999999"/>
    <s v="September 27, 1991 (United States)"/>
    <x v="19"/>
    <n v="6700"/>
    <s v="Damian Harris"/>
    <s v="Mary Agnes Donoghue"/>
    <s v="Goldie Hawn"/>
    <s v="United States"/>
    <n v="0"/>
    <n v="28738096"/>
    <n v="64291467.336270191"/>
    <n v="0"/>
    <n v="21099923.641703378"/>
    <s v="Touchstone Pictures"/>
    <n v="104"/>
  </r>
  <r>
    <s v="The Perfect Weapon"/>
    <s v="R"/>
    <s v="Action"/>
    <x v="11"/>
    <n v="136.19999999999999"/>
    <s v="March 15, 1991 (United States)"/>
    <x v="22"/>
    <n v="3800"/>
    <s v="Mark DiSalle"/>
    <s v="David C. Wilson"/>
    <s v="Jeff Speakman"/>
    <s v="United States"/>
    <n v="10000000"/>
    <n v="14061361"/>
    <n v="31457391.312041115"/>
    <n v="140.61361000000002"/>
    <n v="10324053.597650515"/>
    <s v="Paramount Pictures"/>
    <n v="83"/>
  </r>
  <r>
    <s v="Class Action"/>
    <s v="R"/>
    <s v="Drama"/>
    <x v="11"/>
    <n v="136.19999999999999"/>
    <s v="March 15, 1991 (United States)"/>
    <x v="5"/>
    <n v="7000"/>
    <s v="Michael Apted"/>
    <s v="Carolyn Shelby"/>
    <s v="Gene Hackman"/>
    <s v="United States"/>
    <n v="0"/>
    <n v="28277918"/>
    <n v="63261979.549192362"/>
    <n v="0"/>
    <n v="20762054.331864905"/>
    <s v="Interscope Communications"/>
    <n v="110"/>
  </r>
  <r>
    <s v="Under Suspicion"/>
    <s v="R"/>
    <s v="Crime"/>
    <x v="11"/>
    <n v="136.19999999999999"/>
    <s v="February 28, 1992 (United States)"/>
    <x v="16"/>
    <n v="3800"/>
    <s v="Simon Moore"/>
    <s v="Simon Moore"/>
    <s v="Liam Neeson"/>
    <s v="United Kingdom"/>
    <n v="6000000"/>
    <n v="221295"/>
    <n v="495070.38546255504"/>
    <n v="3.68825"/>
    <n v="162477.97356828194"/>
    <s v="Carnival Film &amp; Television"/>
    <n v="99"/>
  </r>
  <r>
    <s v="Edward II"/>
    <s v="R"/>
    <s v="Drama"/>
    <x v="11"/>
    <n v="136.19999999999999"/>
    <s v="October 18, 1991 (United Kingdom)"/>
    <x v="8"/>
    <n v="2500"/>
    <s v="Derek Jarman"/>
    <s v="Christopher Marlowe"/>
    <s v="Steven Waddington"/>
    <s v="United Kingdom"/>
    <n v="0"/>
    <n v="706131"/>
    <n v="1579721.8480176211"/>
    <n v="0"/>
    <n v="518451.5418502203"/>
    <s v="British Screen Productions"/>
    <n v="87"/>
  </r>
  <r>
    <s v="The Princess and the Goblin"/>
    <s v="G"/>
    <s v="Animation"/>
    <x v="11"/>
    <n v="136.19999999999999"/>
    <s v="June 3, 1994 (United States)"/>
    <x v="8"/>
    <n v="2600"/>
    <s v="JÃ³zsef GÃ©mes"/>
    <s v="Robin Lyons"/>
    <s v="Claire Bloom"/>
    <s v="United Kingdom"/>
    <n v="10000000"/>
    <n v="2105078"/>
    <n v="4709377.8751835534"/>
    <n v="21.05078"/>
    <n v="1545578.5609397946"/>
    <s v="Siriol Productions"/>
    <n v="82"/>
  </r>
  <r>
    <s v="Rambling Rose"/>
    <s v="R"/>
    <s v="Drama"/>
    <x v="11"/>
    <n v="136.19999999999999"/>
    <s v="September 20, 1991 (United States)"/>
    <x v="14"/>
    <n v="4700"/>
    <s v="Martha Coolidge"/>
    <s v="Calder Willingham"/>
    <s v="Laura Dern"/>
    <s v="United States"/>
    <n v="7500000"/>
    <n v="6266621"/>
    <n v="14019378.991923641"/>
    <n v="83.554946666666666"/>
    <n v="4601043.3186490461"/>
    <s v="Carolco Pictures"/>
    <n v="112"/>
  </r>
  <r>
    <s v="Big Girls Don't Cry... They Get Even"/>
    <s v="PG"/>
    <s v="Comedy"/>
    <x v="11"/>
    <n v="136.19999999999999"/>
    <s v="May 8, 1992 (United States)"/>
    <x v="16"/>
    <n v="1800"/>
    <s v="Joan Micklin Silver"/>
    <s v="Frank Mugavero"/>
    <s v="Griffin Dunne"/>
    <s v="United States"/>
    <n v="0"/>
    <n v="271327"/>
    <n v="606999.53671071946"/>
    <n v="0"/>
    <n v="199212.18795888402"/>
    <s v="New Line Cinema"/>
    <n v="96"/>
  </r>
  <r>
    <s v="K2"/>
    <s v="R"/>
    <s v="Adventure"/>
    <x v="11"/>
    <n v="136.19999999999999"/>
    <s v="May 1, 1992 (United States)"/>
    <x v="19"/>
    <n v="6500"/>
    <s v="Franc Roddam"/>
    <s v="Patrick Meyers"/>
    <s v="Michael Biehn"/>
    <s v="United Kingdom"/>
    <n v="0"/>
    <n v="3106559"/>
    <n v="6949842.3443465494"/>
    <n v="0"/>
    <n v="2280880.3230543323"/>
    <s v="Paramount Pictures"/>
    <n v="104"/>
  </r>
  <r>
    <s v="Prospero's Books"/>
    <s v="R"/>
    <s v="Drama"/>
    <x v="11"/>
    <n v="136.19999999999999"/>
    <s v="August 30, 1991 (United Kingdom)"/>
    <x v="15"/>
    <n v="6100"/>
    <s v="Peter Greenaway"/>
    <s v="William Shakespeare"/>
    <s v="John Gielgud"/>
    <s v="United Kingdom"/>
    <n v="0"/>
    <n v="1750301"/>
    <n v="3915688.0668135094"/>
    <n v="0"/>
    <n v="1285096.182085169"/>
    <s v="Allarts"/>
    <n v="124"/>
  </r>
  <r>
    <s v="Pure Luck"/>
    <s v="PG"/>
    <s v="Comedy"/>
    <x v="11"/>
    <n v="136.19999999999999"/>
    <s v="August 9, 1991 (United States)"/>
    <x v="1"/>
    <n v="6700"/>
    <s v="Nadia Tass"/>
    <s v="Francis Veber"/>
    <s v="Martin Short"/>
    <s v="United States"/>
    <n v="17010000"/>
    <n v="24941969"/>
    <n v="55798957.080029368"/>
    <n v="146.63121105232216"/>
    <n v="18312752.569750369"/>
    <s v="Hivemind"/>
    <n v="96"/>
  </r>
  <r>
    <s v="F/X2"/>
    <s v="PG-13"/>
    <s v="Action"/>
    <x v="11"/>
    <n v="136.19999999999999"/>
    <s v="May 10, 1991 (United States)"/>
    <x v="23"/>
    <n v="9000"/>
    <s v="Richard Franklin"/>
    <s v="Robert T. Megginson"/>
    <s v="Bryan Brown"/>
    <s v="United States"/>
    <n v="16400000"/>
    <n v="21082165"/>
    <n v="47163991.743759178"/>
    <n v="128.54978658536584"/>
    <n v="15478828.92804699"/>
    <s v="Orion Pictures"/>
    <n v="108"/>
  </r>
  <r>
    <s v="The Adjuster"/>
    <s v="R"/>
    <s v="Comedy"/>
    <x v="11"/>
    <n v="136.19999999999999"/>
    <s v="July 1992 (United States)"/>
    <x v="17"/>
    <n v="3300"/>
    <s v="Atom Egoyan"/>
    <s v="Atom Egoyan"/>
    <s v="Elias Koteas"/>
    <s v="Canada"/>
    <n v="0"/>
    <n v="396573"/>
    <n v="887193.78193832596"/>
    <n v="0"/>
    <n v="291169.60352422908"/>
    <s v="Alliance Entertainment"/>
    <n v="102"/>
  </r>
  <r>
    <s v="Mortal Thoughts"/>
    <s v="R"/>
    <s v="Mystery"/>
    <x v="11"/>
    <n v="136.19999999999999"/>
    <s v="April 19, 1991 (United States)"/>
    <x v="46"/>
    <n v="8400"/>
    <s v="Alan Rudolph"/>
    <s v="William Reilly"/>
    <s v="Demi Moore"/>
    <s v="United States"/>
    <n v="8000000"/>
    <n v="18784957"/>
    <n v="42024789.999265783"/>
    <n v="234.81196249999999"/>
    <n v="13792185.756240824"/>
    <s v="Columbia Pictures"/>
    <n v="103"/>
  </r>
  <r>
    <s v="Another You"/>
    <s v="R"/>
    <s v="Comedy"/>
    <x v="11"/>
    <n v="136.19999999999999"/>
    <s v="July 26, 1991 (United States)"/>
    <x v="20"/>
    <n v="3700"/>
    <s v="Maurice Phillips"/>
    <s v="Ziggy Steinberg"/>
    <s v="Richard Pryor"/>
    <s v="United States"/>
    <n v="17000000"/>
    <n v="2865916"/>
    <n v="6411487.5565345082"/>
    <n v="16.858329411764707"/>
    <n v="2104196.7694566813"/>
    <s v="TriStar Pictures"/>
    <n v="98"/>
  </r>
  <r>
    <s v="For the Boys"/>
    <s v="R"/>
    <s v="Comedy"/>
    <x v="11"/>
    <n v="136.19999999999999"/>
    <s v="November 27, 1991 (United States)"/>
    <x v="5"/>
    <n v="5300"/>
    <s v="Mark Rydell"/>
    <s v="Neal Jimenez"/>
    <s v="Bette Midler"/>
    <s v="United States"/>
    <n v="40000000"/>
    <n v="23202444"/>
    <n v="51907376.555066079"/>
    <n v="58.00611"/>
    <n v="17035568.281938329"/>
    <s v="All Girl Productions"/>
    <n v="138"/>
  </r>
  <r>
    <s v="Beastmaster 2: Through the Portal of Time"/>
    <s v="PG-13"/>
    <s v="Action"/>
    <x v="11"/>
    <n v="136.19999999999999"/>
    <s v="August 30, 1991 (United States)"/>
    <x v="52"/>
    <n v="3000"/>
    <s v="Sylvio Tabet"/>
    <s v="Andre Norton"/>
    <s v="Marc Singer"/>
    <s v="United States"/>
    <n v="6000000"/>
    <n v="869325"/>
    <n v="1944811.5088105726"/>
    <n v="14.48875"/>
    <n v="638270.9251101322"/>
    <s v="Les Films 21"/>
    <n v="107"/>
  </r>
  <r>
    <s v="McBain"/>
    <s v="R"/>
    <s v="Action"/>
    <x v="11"/>
    <n v="136.19999999999999"/>
    <s v="September 20, 1991 (United States)"/>
    <x v="25"/>
    <n v="1700"/>
    <s v="James Glickenhaus"/>
    <s v="James Glickenhaus"/>
    <s v="Christopher Walken"/>
    <s v="United States"/>
    <n v="0"/>
    <n v="456127"/>
    <n v="1020425.0873715124"/>
    <n v="0"/>
    <n v="334895.00734214392"/>
    <s v="Marble Hall"/>
    <n v="102"/>
  </r>
  <r>
    <s v="Eve of Destruction"/>
    <s v="R"/>
    <s v="Action"/>
    <x v="11"/>
    <n v="136.19999999999999"/>
    <s v="January 18, 1991 (United States)"/>
    <x v="38"/>
    <n v="2100"/>
    <s v="Duncan Gibbins"/>
    <s v="Duncan Gibbins"/>
    <s v="Gregory Hines"/>
    <s v="United States"/>
    <n v="13000000"/>
    <n v="5451119"/>
    <n v="12194977.674743025"/>
    <n v="41.931684615384619"/>
    <n v="4002290.0146842883"/>
    <s v="Nelson Entertainment"/>
    <n v="99"/>
  </r>
  <r>
    <s v="A Rage in Harlem"/>
    <s v="R"/>
    <s v="Comedy"/>
    <x v="11"/>
    <n v="136.19999999999999"/>
    <s v="May 3, 1991 (United States)"/>
    <x v="23"/>
    <n v="2000"/>
    <s v="Bill Duke"/>
    <s v="Chester Himes"/>
    <s v="Forest Whitaker"/>
    <s v="United Kingdom"/>
    <n v="8000000"/>
    <n v="10438504"/>
    <n v="23352512.25256975"/>
    <n v="130.4813"/>
    <n v="7664099.8531571226"/>
    <s v="Palace Pictures"/>
    <n v="115"/>
  </r>
  <r>
    <s v="Rhapsody in August"/>
    <s v="PG"/>
    <s v="Drama"/>
    <x v="11"/>
    <n v="136.19999999999999"/>
    <s v="December 20, 1991 (United States)"/>
    <x v="13"/>
    <n v="6400"/>
    <s v="Akira Kurosawa"/>
    <s v="Kiyoko Murata"/>
    <s v="Sachiko Murase"/>
    <s v="Japan"/>
    <n v="0"/>
    <n v="516431"/>
    <n v="1155334.2562408224"/>
    <n v="0"/>
    <n v="379171.07195301034"/>
    <s v="Feature Film Enterprise II"/>
    <n v="98"/>
  </r>
  <r>
    <s v="Kickboxer 2: the Road Back"/>
    <s v="R"/>
    <s v="Action"/>
    <x v="11"/>
    <n v="136.19999999999999"/>
    <s v="June 14, 1991 (United States)"/>
    <x v="54"/>
    <n v="5400"/>
    <s v="Albert Pyun"/>
    <s v="Mark DiSalle"/>
    <s v="Sasha Mitchell"/>
    <s v="United States"/>
    <n v="0"/>
    <n v="1250712"/>
    <n v="2798031.911894273"/>
    <n v="0"/>
    <n v="918290.74889867846"/>
    <s v="Kings Road Entertainment"/>
    <n v="90"/>
  </r>
  <r>
    <s v="V.I. Warshawski"/>
    <s v="R"/>
    <s v="Action"/>
    <x v="11"/>
    <n v="136.19999999999999"/>
    <s v="July 26, 1991 (United States)"/>
    <x v="18"/>
    <n v="4800"/>
    <s v="Jeff Kanew"/>
    <s v="Sara Paretsky"/>
    <s v="Kathleen Turner"/>
    <s v="United States"/>
    <n v="0"/>
    <n v="11128309"/>
    <n v="24895710.369309839"/>
    <n v="0"/>
    <n v="8170564.6108663734"/>
    <s v="Hollywood Pictures"/>
    <n v="89"/>
  </r>
  <r>
    <s v="The Super"/>
    <s v="R"/>
    <s v="Comedy"/>
    <x v="11"/>
    <n v="136.19999999999999"/>
    <s v="October 4, 1991 (United States)"/>
    <x v="41"/>
    <n v="5400"/>
    <s v="Rod Daniel"/>
    <s v="Sam Simon"/>
    <s v="Joe Pesci"/>
    <s v="United States"/>
    <n v="22000000"/>
    <n v="11000863"/>
    <n v="24610594.39133627"/>
    <n v="50.00392272727273"/>
    <n v="8076991.923641704"/>
    <s v="Largo Entertainment"/>
    <n v="95"/>
  </r>
  <r>
    <s v="Proof"/>
    <s v="R"/>
    <s v="Drama"/>
    <x v="11"/>
    <n v="136.19999999999999"/>
    <s v="March 20, 1992 (United States)"/>
    <x v="13"/>
    <n v="6300"/>
    <s v="Jocelyn Moorhouse"/>
    <s v="Jocelyn Moorhouse"/>
    <s v="Hugo Weaving"/>
    <s v="Australia"/>
    <n v="0"/>
    <n v="524668"/>
    <n v="1173761.6710719529"/>
    <n v="0"/>
    <n v="385218.79588839947"/>
    <s v="House &amp; Moorhouse Films"/>
    <n v="86"/>
  </r>
  <r>
    <s v="At Play in the Fields of the Lord"/>
    <s v="R"/>
    <s v="Drama"/>
    <x v="11"/>
    <n v="136.19999999999999"/>
    <s v="December 6, 1991 (United States)"/>
    <x v="8"/>
    <n v="3100"/>
    <s v="Hector Babenco"/>
    <s v="Peter Matthiessen"/>
    <s v="Tom Berenger"/>
    <s v="United States"/>
    <n v="36000000"/>
    <n v="1345903"/>
    <n v="3010988.5763582964"/>
    <n v="3.7386194444444443"/>
    <n v="988181.35095447884"/>
    <s v="The Saul Zaentz Company"/>
    <n v="189"/>
  </r>
  <r>
    <s v="True Colors"/>
    <s v="R"/>
    <s v="Drama"/>
    <x v="11"/>
    <n v="136.19999999999999"/>
    <s v="March 15, 1991 (United States)"/>
    <x v="21"/>
    <n v="5000"/>
    <s v="Herbert Ross"/>
    <s v="Kevin Wade"/>
    <s v="John Cusack"/>
    <s v="United States"/>
    <n v="20000000"/>
    <n v="418807"/>
    <n v="936934.6027900147"/>
    <n v="2.0940349999999999"/>
    <n v="307494.12628487521"/>
    <s v="Paramount Pictures"/>
    <n v="111"/>
  </r>
  <r>
    <s v="Impromptu"/>
    <s v="PG-13"/>
    <s v="Biography"/>
    <x v="11"/>
    <n v="136.19999999999999"/>
    <s v="May 1991 (United States)"/>
    <x v="15"/>
    <n v="4800"/>
    <s v="James Lapine"/>
    <s v="Sarah Kernochan"/>
    <s v="Judy Davis"/>
    <s v="United States"/>
    <n v="0"/>
    <n v="4076211"/>
    <n v="9119100.526431717"/>
    <n v="0"/>
    <n v="2992812.7753303968"/>
    <s v="C.L.G. Films"/>
    <n v="107"/>
  </r>
  <r>
    <s v="A Kiss Before Dying"/>
    <s v="R"/>
    <s v="Crime"/>
    <x v="11"/>
    <n v="136.19999999999999"/>
    <s v="April 26, 1991 (United States)"/>
    <x v="46"/>
    <n v="5100"/>
    <s v="James Dearden"/>
    <s v="Ira Levin"/>
    <s v="Matt Dillon"/>
    <s v="United Kingdom"/>
    <n v="15000000"/>
    <n v="15429177"/>
    <n v="34517402.583700441"/>
    <n v="102.86117999999999"/>
    <n v="11328323.788546257"/>
    <s v="Universal Pictures"/>
    <n v="94"/>
  </r>
  <r>
    <s v="Guilty by Suspicion"/>
    <s v="PG-13"/>
    <s v="Drama"/>
    <x v="11"/>
    <n v="136.19999999999999"/>
    <s v="March 15, 1991 (United States)"/>
    <x v="16"/>
    <n v="8000"/>
    <s v="Irwin Winkler"/>
    <s v="Irwin Winkler"/>
    <s v="Robert De Niro"/>
    <s v="United States"/>
    <n v="0"/>
    <n v="9480198"/>
    <n v="21208636.788546257"/>
    <n v="0"/>
    <n v="6960497.797356829"/>
    <s v="Warner Bros."/>
    <n v="105"/>
  </r>
  <r>
    <s v="Scissors"/>
    <s v="R"/>
    <s v="Horror"/>
    <x v="11"/>
    <n v="136.19999999999999"/>
    <s v="March 22, 1991 (United States)"/>
    <x v="33"/>
    <n v="2700"/>
    <s v="Frank De Felitta"/>
    <s v="Joyce Selznick"/>
    <s v="Sharon Stone"/>
    <s v="United States"/>
    <n v="0"/>
    <n v="2368"/>
    <n v="5297.5741556534504"/>
    <n v="0"/>
    <n v="1738.6196769456683"/>
    <s v="DDM Film Corporation"/>
    <n v="105"/>
  </r>
  <r>
    <s v="Where Angels Fear to Tread"/>
    <s v="PG"/>
    <s v="Drama"/>
    <x v="11"/>
    <n v="136.19999999999999"/>
    <s v="February 28, 1992 (United States)"/>
    <x v="5"/>
    <n v="2100"/>
    <s v="Charles Sturridge"/>
    <s v="E.M. Forster"/>
    <s v="Helena Bonham Carter"/>
    <s v="United Kingdom"/>
    <n v="0"/>
    <n v="1403033"/>
    <n v="3138797.0271659326"/>
    <n v="0"/>
    <n v="1030127.0190895742"/>
    <s v="Sovereign Pictures"/>
    <n v="116"/>
  </r>
  <r>
    <s v="Tous les matins du monde"/>
    <s v="Not Rated"/>
    <s v="Biography"/>
    <x v="11"/>
    <n v="136.19999999999999"/>
    <s v="December 18, 1991 (France)"/>
    <x v="24"/>
    <n v="6800"/>
    <s v="Alain Corneau"/>
    <s v="Pascal Quignard"/>
    <s v="GÃ©rard Depardieu"/>
    <s v="France"/>
    <n v="0"/>
    <n v="3089497"/>
    <n v="6911672.0697503667"/>
    <n v="0"/>
    <n v="2268353.15712188"/>
    <s v="Film Par Film"/>
    <n v="115"/>
  </r>
  <r>
    <s v="The Hitman"/>
    <s v="R"/>
    <s v="Action"/>
    <x v="11"/>
    <n v="136.19999999999999"/>
    <s v="October 25, 1991 (United States)"/>
    <x v="20"/>
    <n v="3700"/>
    <s v="Aaron Norris"/>
    <s v="Robert Geoffrion"/>
    <s v="Chuck Norris"/>
    <s v="United States"/>
    <n v="0"/>
    <n v="4654288"/>
    <n v="10412346.208516886"/>
    <n v="0"/>
    <n v="3417245.2276064614"/>
    <s v="Cannon Pictures"/>
    <n v="95"/>
  </r>
  <r>
    <s v="Bingo"/>
    <s v="PG"/>
    <s v="Adventure"/>
    <x v="11"/>
    <n v="136.19999999999999"/>
    <s v="August 9, 1991 (United States)"/>
    <x v="38"/>
    <n v="2700"/>
    <s v="Matthew Robbins"/>
    <s v="Jim Strain"/>
    <s v="Cindy Williams"/>
    <s v="United States"/>
    <n v="10000000"/>
    <n v="8667684"/>
    <n v="19390920.079295155"/>
    <n v="86.676839999999999"/>
    <n v="6363938.32599119"/>
    <s v="TriStar Pictures"/>
    <n v="89"/>
  </r>
  <r>
    <s v="Queens Logic"/>
    <s v="R"/>
    <s v="Comedy"/>
    <x v="11"/>
    <n v="136.19999999999999"/>
    <s v="February 1, 1991 (United States)"/>
    <x v="23"/>
    <n v="1500"/>
    <s v="Steve Rash"/>
    <s v="Tony Spiridakis"/>
    <s v="Kevin Bacon"/>
    <s v="United States"/>
    <n v="0"/>
    <n v="612781"/>
    <n v="1370883.7790014683"/>
    <n v="0"/>
    <n v="449912.62848751841"/>
    <s v="Carolco Pictures"/>
    <n v="100"/>
  </r>
  <r>
    <s v="Body Parts"/>
    <s v="R"/>
    <s v="Horror"/>
    <x v="11"/>
    <n v="136.19999999999999"/>
    <s v="August 2, 1991 (United States)"/>
    <x v="41"/>
    <n v="4100"/>
    <s v="Eric Red"/>
    <s v="Pierre Boileau"/>
    <s v="Jeff Fahey"/>
    <s v="United States"/>
    <n v="10000000"/>
    <n v="9188150"/>
    <n v="20555281.240822319"/>
    <n v="91.881500000000003"/>
    <n v="6746071.9530102797"/>
    <s v="Paramount Pictures"/>
    <n v="88"/>
  </r>
  <r>
    <s v="One Good Cop"/>
    <s v="R"/>
    <s v="Action"/>
    <x v="11"/>
    <n v="136.19999999999999"/>
    <s v="May 3, 1991 (United States)"/>
    <x v="23"/>
    <n v="3900"/>
    <s v="Heywood Gould"/>
    <s v="Heywood Gould"/>
    <s v="Michael Keaton"/>
    <s v="United States"/>
    <n v="4000000"/>
    <n v="11276846"/>
    <n v="25228010.104258444"/>
    <n v="281.92115000000001"/>
    <n v="8279622.6138032312"/>
    <s v="Hollywood Pictures"/>
    <n v="114"/>
  </r>
  <r>
    <s v="Year of the Gun"/>
    <s v="R"/>
    <s v="Action"/>
    <x v="11"/>
    <n v="136.19999999999999"/>
    <s v="November 1, 1991 (United States)"/>
    <x v="41"/>
    <n v="2500"/>
    <s v="John Frankenheimer"/>
    <s v="Michael Mewshaw"/>
    <s v="Andrew McCarthy"/>
    <s v="United States"/>
    <n v="0"/>
    <n v="1182273"/>
    <n v="2644923.5176211451"/>
    <n v="0"/>
    <n v="868041.8502202644"/>
    <s v="Initial Films"/>
    <n v="111"/>
  </r>
  <r>
    <s v="Strictly Business"/>
    <s v="PG-13"/>
    <s v="Comedy"/>
    <x v="11"/>
    <n v="136.19999999999999"/>
    <s v="November 8, 1991 (United States)"/>
    <x v="30"/>
    <n v="1900"/>
    <s v="Kevin Hooks"/>
    <s v="Pam Gibson"/>
    <s v="Tommy Davidson"/>
    <s v="United States"/>
    <n v="0"/>
    <n v="7683267"/>
    <n v="17188630.359030835"/>
    <n v="0"/>
    <n v="5641165.1982378857"/>
    <s v="Island World"/>
    <n v="83"/>
  </r>
  <r>
    <s v="The Efficiency Expert"/>
    <s v="PG"/>
    <s v="Comedy"/>
    <x v="11"/>
    <n v="136.19999999999999"/>
    <s v="November 6, 1992 (United States)"/>
    <x v="19"/>
    <n v="1700"/>
    <s v="Mark Joffe"/>
    <s v="Max Dann"/>
    <s v="Anthony Hopkins"/>
    <s v="Australia"/>
    <n v="0"/>
    <n v="179469"/>
    <n v="401499.29735682817"/>
    <n v="0"/>
    <n v="131768.72246696037"/>
    <s v="Australian Film Finance Corporation (AFFC)"/>
    <n v="85"/>
  </r>
  <r>
    <s v="All I Want for Christmas"/>
    <s v="G"/>
    <s v="Comedy"/>
    <x v="11"/>
    <n v="136.19999999999999"/>
    <s v="November 8, 1991 (United States)"/>
    <x v="22"/>
    <n v="4600"/>
    <s v="Robert Lieberman"/>
    <s v="Thom Eberhardt"/>
    <s v="Harley Jane Kozak"/>
    <s v="United States"/>
    <n v="0"/>
    <n v="14812144"/>
    <n v="33137006.437591776"/>
    <n v="0"/>
    <n v="10875289.280469898"/>
    <s v="Paramount Pictures"/>
    <n v="92"/>
  </r>
  <r>
    <s v="29th Street"/>
    <s v="R"/>
    <s v="Comedy"/>
    <x v="11"/>
    <n v="136.19999999999999"/>
    <s v="November 1, 1991 (United States)"/>
    <x v="4"/>
    <n v="2700"/>
    <s v="George Gallo"/>
    <s v="Frank Pesce"/>
    <s v="Anthony LaPaglia"/>
    <s v="Japan"/>
    <n v="0"/>
    <n v="2120564"/>
    <n v="4744022.3994126283"/>
    <n v="0"/>
    <n v="1556948.6049926579"/>
    <s v="JVC Entertainment Networks"/>
    <n v="101"/>
  </r>
  <r>
    <s v="Shout"/>
    <s v="PG-13"/>
    <s v="Drama"/>
    <x v="11"/>
    <n v="136.19999999999999"/>
    <s v="October 4, 1991 (United States)"/>
    <x v="11"/>
    <n v="1800"/>
    <s v="Jeffrey Hornaday"/>
    <s v="Joe Gayton"/>
    <s v="John Travolta"/>
    <s v="United States"/>
    <n v="0"/>
    <n v="3547684"/>
    <n v="7936705.6886930978"/>
    <n v="0"/>
    <n v="2604760.6461086641"/>
    <s v="Robert Simonds Productions"/>
    <n v="89"/>
  </r>
  <r>
    <s v="Daughters of the Dust"/>
    <s v="TV-PG"/>
    <s v="Drama"/>
    <x v="11"/>
    <n v="136.19999999999999"/>
    <s v="December 27, 1991 (United States)"/>
    <x v="14"/>
    <n v="2300"/>
    <s v="Julie Dash"/>
    <s v="Julie Dash"/>
    <s v="Cora Lee Day"/>
    <s v="United States"/>
    <n v="0"/>
    <n v="1689723"/>
    <n v="3780165.9185022027"/>
    <n v="0"/>
    <n v="1240618.9427312776"/>
    <s v="Geechee Girls"/>
    <n v="113"/>
  </r>
  <r>
    <s v="Once Around"/>
    <s v="R"/>
    <s v="Comedy"/>
    <x v="11"/>
    <n v="136.19999999999999"/>
    <s v="February 1, 1991 (United States)"/>
    <x v="16"/>
    <n v="4100"/>
    <s v="Lasse HallstrÃ¶m"/>
    <s v="Malia Scotch Marmo"/>
    <s v="Richard Dreyfuss"/>
    <s v="United States"/>
    <n v="16000000"/>
    <n v="14851083"/>
    <n v="33224118.870044053"/>
    <n v="92.819268749999992"/>
    <n v="10903878.854625551"/>
    <s v="Cinecom Entertainment Group"/>
    <n v="115"/>
  </r>
  <r>
    <s v="SÃ³lo con tu pareja"/>
    <s v="Not Rated"/>
    <s v="Comedy"/>
    <x v="11"/>
    <n v="136.19999999999999"/>
    <s v="December 25, 1992 (Mexico)"/>
    <x v="15"/>
    <n v="3500"/>
    <s v="Alfonso CuarÃ³n"/>
    <s v="Alfonso CuarÃ³n"/>
    <s v="Daniel GimÃ©nez Cacho"/>
    <s v="Mexico"/>
    <n v="0"/>
    <n v="9915"/>
    <n v="22181.354625550659"/>
    <n v="0"/>
    <n v="7279.7356828193842"/>
    <s v="Esperanto Filmoj"/>
    <n v="94"/>
  </r>
  <r>
    <s v="The Taking of Beverly Hills"/>
    <s v="R"/>
    <s v="Action"/>
    <x v="11"/>
    <n v="136.19999999999999"/>
    <s v="October 11, 1991 (United States)"/>
    <x v="27"/>
    <n v="1100"/>
    <s v="Sidney J. Furie"/>
    <s v="Sidney J. Furie"/>
    <s v="Ken Wahl"/>
    <s v="United States"/>
    <n v="19000000"/>
    <n v="939277"/>
    <n v="2101304.7129221731"/>
    <n v="4.9435631578947365"/>
    <n v="689630.69016152725"/>
    <s v="Nelson Entertainment"/>
    <n v="96"/>
  </r>
  <r>
    <s v="Run"/>
    <s v="R"/>
    <s v="Action"/>
    <x v="11"/>
    <n v="136.19999999999999"/>
    <s v="February 1, 1991 (United States)"/>
    <x v="19"/>
    <n v="2600"/>
    <s v="Geoff Burrowes"/>
    <s v="Dennis Shryack"/>
    <s v="Patrick Dempsey"/>
    <s v="United States"/>
    <n v="16000000"/>
    <n v="4409328"/>
    <n v="9864333.6387665197"/>
    <n v="27.558300000000003"/>
    <n v="3237392.0704845819"/>
    <s v="Hollywood Pictures"/>
    <n v="91"/>
  </r>
  <r>
    <s v="Paradise"/>
    <s v="PG-13"/>
    <s v="Drama"/>
    <x v="11"/>
    <n v="136.19999999999999"/>
    <s v="October 4, 1991 (United States)"/>
    <x v="17"/>
    <n v="2700"/>
    <s v="Mary Agnes Donoghue"/>
    <s v="Mary Agnes Donoghue"/>
    <s v="Melanie Griffith"/>
    <s v="United States"/>
    <n v="0"/>
    <n v="18634643"/>
    <n v="41688514.846549191"/>
    <n v="0"/>
    <n v="13681823.054331867"/>
    <s v="Grand Highway Productions"/>
    <n v="111"/>
  </r>
  <r>
    <s v="Madame Bovary"/>
    <s v="PG-13"/>
    <s v="Drama"/>
    <x v="11"/>
    <n v="136.19999999999999"/>
    <s v="December 25, 1991 (United States)"/>
    <x v="14"/>
    <n v="3600"/>
    <s v="Claude Chabrol"/>
    <s v="Gustave Flaubert"/>
    <s v="Isabelle Huppert"/>
    <s v="France"/>
    <n v="0"/>
    <n v="1942423"/>
    <n v="4345494.0389133627"/>
    <n v="0"/>
    <n v="1426154.9192364172"/>
    <s v="MK2 Productions"/>
    <n v="143"/>
  </r>
  <r>
    <s v="Company Business"/>
    <s v="PG-13"/>
    <s v="Action"/>
    <x v="11"/>
    <n v="136.19999999999999"/>
    <s v="September 6, 1991 (United States)"/>
    <x v="41"/>
    <n v="2600"/>
    <s v="Nicholas Meyer"/>
    <s v="Nicholas Meyer"/>
    <s v="Gene Hackman"/>
    <s v="United States"/>
    <n v="18000000"/>
    <n v="1501785"/>
    <n v="3359720.1872246694"/>
    <n v="8.3432500000000012"/>
    <n v="1102632.1585903084"/>
    <s v="PathÃ© Entertainment"/>
    <n v="98"/>
  </r>
  <r>
    <s v="Talent for the Game"/>
    <s v="PG"/>
    <s v="Drama"/>
    <x v="11"/>
    <n v="136.19999999999999"/>
    <s v="June 28, 1991 (United Kingdom)"/>
    <x v="22"/>
    <n v="796"/>
    <s v="Robert M. Young"/>
    <s v="David Himmelstein"/>
    <s v="Edward James Olmos"/>
    <s v="United States"/>
    <n v="0"/>
    <n v="336396"/>
    <n v="752568.73127753299"/>
    <n v="0"/>
    <n v="246986.78414096919"/>
    <s v="Paramount Pictures"/>
    <n v="91"/>
  </r>
  <r>
    <s v="City of Hope"/>
    <s v="R"/>
    <s v="Crime"/>
    <x v="11"/>
    <n v="136.19999999999999"/>
    <s v="November 15, 1991 (United Kingdom)"/>
    <x v="4"/>
    <n v="2300"/>
    <s v="John Sayles"/>
    <s v="John Sayles"/>
    <s v="Vincent Spano"/>
    <s v="United States"/>
    <n v="3000000"/>
    <n v="1345015"/>
    <n v="3009001.9860499264"/>
    <n v="44.833833333333331"/>
    <n v="987529.36857562419"/>
    <s v="Esperanza Films Inc."/>
    <n v="129"/>
  </r>
  <r>
    <s v="Riff-Raff"/>
    <s v="R"/>
    <s v="Comedy"/>
    <x v="11"/>
    <n v="136.19999999999999"/>
    <s v="February 12, 1993 (United States)"/>
    <x v="12"/>
    <n v="4300"/>
    <s v="Ken Loach"/>
    <s v="Bill Jesse"/>
    <s v="Robert Carlyle"/>
    <s v="United Kingdom"/>
    <n v="0"/>
    <n v="295444"/>
    <n v="660952.91336270189"/>
    <n v="0"/>
    <n v="216919.2364170338"/>
    <s v="Parallax Pictures"/>
    <n v="95"/>
  </r>
  <r>
    <s v="The Object of Beauty"/>
    <s v="R"/>
    <s v="Comedy"/>
    <x v="11"/>
    <n v="136.19999999999999"/>
    <s v="April 12, 1991 (United States)"/>
    <x v="46"/>
    <n v="2000"/>
    <s v="Michael Lindsay-Hogg"/>
    <s v="Michael Lindsay-Hogg"/>
    <s v="John Malkovich"/>
    <s v="United Kingdom"/>
    <n v="0"/>
    <n v="5136759"/>
    <n v="11491706.808370044"/>
    <n v="0"/>
    <n v="3771482.3788546259"/>
    <s v="Avenue Pictures"/>
    <n v="103"/>
  </r>
  <r>
    <s v="Liebestraum"/>
    <s v="R"/>
    <s v="Mystery"/>
    <x v="11"/>
    <n v="136.19999999999999"/>
    <s v="November 1991 (United States)"/>
    <x v="23"/>
    <n v="1500"/>
    <s v="Mike Figgis"/>
    <s v="Mike Figgis"/>
    <s v="Kevin Anderson"/>
    <s v="United States"/>
    <n v="6900000"/>
    <n v="133645"/>
    <n v="298984.07856093982"/>
    <n v="1.9368840579710147"/>
    <n v="98124.082232011759"/>
    <s v="Initial Entertainment Group (IEG)"/>
    <n v="112"/>
  </r>
  <r>
    <s v="Voyager"/>
    <s v="PG-13"/>
    <s v="Drama"/>
    <x v="11"/>
    <n v="136.19999999999999"/>
    <s v="January 31, 1992 (United States)"/>
    <x v="17"/>
    <n v="3100"/>
    <s v="Volker SchlÃ¶ndorff"/>
    <s v="Max Frisch"/>
    <s v="Sam Shepard"/>
    <s v="Germany"/>
    <n v="0"/>
    <n v="516517"/>
    <n v="1155526.6512481645"/>
    <n v="0"/>
    <n v="379234.21439060208"/>
    <s v="Bioskop Film"/>
    <n v="117"/>
  </r>
  <r>
    <s v="Closet Land"/>
    <s v="R"/>
    <s v="Drama"/>
    <x v="11"/>
    <n v="136.19999999999999"/>
    <s v="March 6, 1991 (United States)"/>
    <x v="12"/>
    <n v="2700"/>
    <s v="Radha Bharadwaj"/>
    <s v="Radha Bharadwaj"/>
    <s v="Madeleine Stowe"/>
    <s v="United States"/>
    <n v="4000000"/>
    <n v="259012"/>
    <n v="579449.01908957411"/>
    <n v="6.4753000000000007"/>
    <n v="190170.33773861968"/>
    <s v="Imagine Entertainment"/>
    <n v="89"/>
  </r>
  <r>
    <s v="Timebomb"/>
    <s v="R"/>
    <s v="Action"/>
    <x v="11"/>
    <n v="136.19999999999999"/>
    <s v="May 25, 1991 (South Korea)"/>
    <x v="20"/>
    <n v="1600"/>
    <s v="Avi Nesher"/>
    <s v="Avi Nesher"/>
    <s v="Michael Biehn"/>
    <s v="United States"/>
    <n v="6000000"/>
    <n v="0"/>
    <n v="0"/>
    <n v="0"/>
    <n v="0"/>
    <s v="Raffaella Productions"/>
    <n v="96"/>
  </r>
  <r>
    <s v="Crooked Hearts"/>
    <s v="R"/>
    <s v="Drama"/>
    <x v="11"/>
    <n v="136.19999999999999"/>
    <s v="September 6, 1991 (United States)"/>
    <x v="22"/>
    <n v="945"/>
    <s v="Michael Bortman"/>
    <s v="Robert Boswell"/>
    <s v="Peter Berg"/>
    <s v="United States"/>
    <n v="0"/>
    <n v="30964"/>
    <n v="69271.15124816446"/>
    <n v="0"/>
    <n v="22734.214390602057"/>
    <s v="A&amp;M Films"/>
    <n v="113"/>
  </r>
  <r>
    <s v="The Unborn"/>
    <s v="R"/>
    <s v="Drama"/>
    <x v="11"/>
    <n v="136.19999999999999"/>
    <s v="March 29, 1991 (United States)"/>
    <x v="26"/>
    <n v="1100"/>
    <s v="Rodman Flender"/>
    <s v="John Brancato"/>
    <s v="Brooke Adams"/>
    <s v="United States"/>
    <n v="0"/>
    <n v="1159578"/>
    <n v="2594151.3700440526"/>
    <n v="0"/>
    <n v="851378.85462555068"/>
    <s v="Califilm"/>
    <n v="83"/>
  </r>
  <r>
    <s v="Van Gogh"/>
    <s v="R"/>
    <s v="Biography"/>
    <x v="11"/>
    <n v="136.19999999999999"/>
    <s v="October 30, 1992 (United States)"/>
    <x v="13"/>
    <n v="2800"/>
    <s v="Maurice Pialat"/>
    <s v="Maurice Pialat"/>
    <s v="Jacques Dutronc"/>
    <s v="France"/>
    <n v="0"/>
    <n v="193205"/>
    <n v="432228.80690161529"/>
    <n v="0"/>
    <n v="141853.8913362702"/>
    <s v="Erato Films"/>
    <n v="158"/>
  </r>
  <r>
    <s v="Late for Dinner"/>
    <s v="PG"/>
    <s v="Drama"/>
    <x v="11"/>
    <n v="136.19999999999999"/>
    <s v="September 20, 1991 (United States)"/>
    <x v="5"/>
    <n v="1700"/>
    <s v="W.D. Richter"/>
    <s v="Mark Andrus"/>
    <s v="Peter Berg"/>
    <s v="United States"/>
    <n v="14000000"/>
    <n v="8906823"/>
    <n v="19925910.191629957"/>
    <n v="63.620164285714289"/>
    <n v="6539517.6211453751"/>
    <s v="Castle Rock Entertainment"/>
    <n v="99"/>
  </r>
  <r>
    <s v="Lovers: A True Story"/>
    <s v="R"/>
    <s v="Action"/>
    <x v="11"/>
    <n v="136.19999999999999"/>
    <s v="April 12, 1991 (Spain)"/>
    <x v="9"/>
    <n v="2800"/>
    <s v="Vicente Aranda"/>
    <s v="Ãlvaro del Amo"/>
    <s v="Victoria Abril"/>
    <s v="Spain"/>
    <n v="0"/>
    <n v="1407309"/>
    <n v="3148363.0859030834"/>
    <n v="0"/>
    <n v="1033266.5198237887"/>
    <s v="Pedro Costa Producciones CinematogrÃ¡ficas"/>
    <n v="103"/>
  </r>
  <r>
    <s v="Johnny Stecchino"/>
    <s v="R"/>
    <s v="Comedy"/>
    <x v="11"/>
    <n v="136.19999999999999"/>
    <s v="October 24, 1991 (Italy)"/>
    <x v="13"/>
    <n v="10000"/>
    <s v="Roberto Benigni"/>
    <s v="Roberto Benigni"/>
    <s v="Roberto Benigni"/>
    <s v="Italy"/>
    <n v="0"/>
    <n v="626057"/>
    <n v="1400584.1989720999"/>
    <n v="0"/>
    <n v="459660.05873715127"/>
    <s v="Cecchi Gori Group Tiger Cinematografica"/>
    <n v="102"/>
  </r>
  <r>
    <s v="Stepping Out"/>
    <s v="PG"/>
    <s v="Comedy"/>
    <x v="11"/>
    <n v="136.19999999999999"/>
    <s v="October 11, 1991 (United States)"/>
    <x v="5"/>
    <n v="1100"/>
    <s v="Lewis Gilbert"/>
    <s v="Richard Harris"/>
    <s v="Liza Minnelli"/>
    <s v="United States"/>
    <n v="0"/>
    <n v="246000"/>
    <n v="550339.20704845816"/>
    <n v="0"/>
    <n v="180616.74008810575"/>
    <s v="Paramount Pictures"/>
    <n v="106"/>
  </r>
  <r>
    <s v="The Inner Circle"/>
    <s v="PG-13"/>
    <s v="Biography"/>
    <x v="11"/>
    <n v="136.19999999999999"/>
    <s v="December 25, 1991 (United States)"/>
    <x v="12"/>
    <n v="2000"/>
    <s v="Andrey Konchalovskiy"/>
    <s v="Andrey Konchalovskiy"/>
    <s v="Tom Hulce"/>
    <s v="Italy"/>
    <n v="0"/>
    <n v="93292"/>
    <n v="208708.31424375917"/>
    <n v="0"/>
    <n v="68496.328928046991"/>
    <s v="Numero Uno International"/>
    <n v="137"/>
  </r>
  <r>
    <s v="Mon pÃ¨re, ce hÃ©ros."/>
    <s v="N/A"/>
    <s v="Comedy"/>
    <x v="11"/>
    <n v="136.19999999999999"/>
    <s v="October 23, 1991 (France)"/>
    <x v="10"/>
    <n v="2600"/>
    <s v="GÃ©rard Lauzier"/>
    <s v="GÃ©rard Lauzier"/>
    <s v="GÃ©rard Depardieu"/>
    <s v="France"/>
    <n v="0"/>
    <n v="0"/>
    <n v="0"/>
    <n v="0"/>
    <n v="0"/>
    <s v="Film Par Film"/>
    <n v="105"/>
  </r>
  <r>
    <s v="Defenseless"/>
    <s v="R"/>
    <s v="Mystery"/>
    <x v="11"/>
    <n v="136.19999999999999"/>
    <s v="August 23, 1991 (United States)"/>
    <x v="41"/>
    <n v="815"/>
    <s v="Martin Campbell"/>
    <s v="James Cresson"/>
    <s v="Barbara Hershey"/>
    <s v="United States"/>
    <n v="0"/>
    <n v="6413375"/>
    <n v="14347689.88619677"/>
    <n v="0"/>
    <n v="4708792.2173274597"/>
    <s v="New Visions Pictures"/>
    <n v="104"/>
  </r>
  <r>
    <s v="Reservoir Dogs"/>
    <s v="R"/>
    <s v="Crime"/>
    <x v="12"/>
    <n v="140.30000000000001"/>
    <s v="September 2, 1992 (France)"/>
    <x v="28"/>
    <n v="943000"/>
    <s v="Quentin Tarantino"/>
    <s v="Quentin Tarantino"/>
    <s v="Harvey Keitel"/>
    <s v="United States"/>
    <n v="1200000"/>
    <n v="2913644"/>
    <n v="6327778.5231646467"/>
    <n v="242.80366666666669"/>
    <n v="2076724.1625089094"/>
    <s v="Live Entertainment"/>
    <n v="99"/>
  </r>
  <r>
    <s v="Basic Instinct"/>
    <s v="R"/>
    <s v="Drama"/>
    <x v="12"/>
    <n v="140.30000000000001"/>
    <s v="March 20, 1992 (United States)"/>
    <x v="9"/>
    <n v="186000"/>
    <s v="Paul Verhoeven"/>
    <s v="Joe Eszterhas"/>
    <s v="Michael Douglas"/>
    <s v="United States"/>
    <n v="49000000"/>
    <n v="352927224"/>
    <n v="766478440.14825368"/>
    <n v="720.25964081632651"/>
    <n v="251551834.64005703"/>
    <s v="Carolco Pictures"/>
    <n v="127"/>
  </r>
  <r>
    <s v="Candyman"/>
    <s v="R"/>
    <s v="Horror"/>
    <x v="12"/>
    <n v="140.30000000000001"/>
    <s v="October 16, 1992 (United States)"/>
    <x v="14"/>
    <n v="74000"/>
    <s v="Bernard Rose"/>
    <s v="Clive Barker"/>
    <s v="Virginia Madsen"/>
    <s v="United States"/>
    <n v="6000000"/>
    <n v="25795897"/>
    <n v="56022878.231646471"/>
    <n v="429.93161666666663"/>
    <n v="18386241.625089094"/>
    <s v="Candyman Films"/>
    <n v="99"/>
  </r>
  <r>
    <s v="My Cousin Vinny"/>
    <s v="R"/>
    <s v="Comedy"/>
    <x v="12"/>
    <n v="140.30000000000001"/>
    <s v="March 13, 1992 (United States)"/>
    <x v="37"/>
    <n v="112000"/>
    <s v="Jonathan Lynn"/>
    <s v="Dale Launer"/>
    <s v="Joe Pesci"/>
    <s v="United States"/>
    <n v="11000000"/>
    <n v="64088552"/>
    <n v="139185900.17391303"/>
    <n v="582.6232"/>
    <n v="45679652.173913039"/>
    <s v="Twentieth Century Fox"/>
    <n v="120"/>
  </r>
  <r>
    <s v="The Last of the Mohicans"/>
    <s v="R"/>
    <s v="Action"/>
    <x v="12"/>
    <n v="140.30000000000001"/>
    <s v="September 25, 1992 (United States)"/>
    <x v="3"/>
    <n v="156000"/>
    <s v="Michael Mann"/>
    <s v="James Fenimore Cooper"/>
    <s v="Daniel Day-Lewis"/>
    <s v="United States"/>
    <n v="40000000"/>
    <n v="75505856"/>
    <n v="163981712.92373484"/>
    <n v="188.76463999999999"/>
    <n v="53817431.218816817"/>
    <s v="Morgan Creek Entertainment"/>
    <n v="112"/>
  </r>
  <r>
    <s v="Dracula"/>
    <s v="R"/>
    <s v="Horror"/>
    <x v="12"/>
    <n v="140.30000000000001"/>
    <s v="November 13, 1992 (United States)"/>
    <x v="34"/>
    <n v="199000"/>
    <s v="Francis Ford Coppola"/>
    <s v="Bram Stoker"/>
    <s v="Gary Oldman"/>
    <s v="United Kingdom"/>
    <n v="40000000"/>
    <n v="215862692"/>
    <n v="468805147.91446894"/>
    <n v="539.65673000000004"/>
    <n v="153857941.55381325"/>
    <s v="American Zoetrope"/>
    <n v="128"/>
  </r>
  <r>
    <s v="Unforgiven"/>
    <s v="R"/>
    <s v="Drama"/>
    <x v="12"/>
    <n v="140.30000000000001"/>
    <s v="August 7, 1992 (United States)"/>
    <x v="7"/>
    <n v="385000"/>
    <s v="Clint Eastwood"/>
    <s v="David Webb Peoples"/>
    <s v="Clint Eastwood"/>
    <s v="United States"/>
    <n v="14400000"/>
    <n v="159157447"/>
    <n v="345654127.59016389"/>
    <n v="1105.260048611111"/>
    <n v="113440803.27868852"/>
    <s v="Warner Bros."/>
    <n v="130"/>
  </r>
  <r>
    <s v="A Few Good Men"/>
    <s v="R"/>
    <s v="Drama"/>
    <x v="12"/>
    <n v="140.30000000000001"/>
    <s v="December 11, 1992 (United States)"/>
    <x v="3"/>
    <n v="242000"/>
    <s v="Rob Reiner"/>
    <s v="Aaron Sorkin"/>
    <s v="Tom Cruise"/>
    <s v="United States"/>
    <n v="41000000"/>
    <n v="243240178"/>
    <n v="528262881.23022091"/>
    <n v="593.2687268292683"/>
    <n v="173371473.9843193"/>
    <s v="Columbia Pictures"/>
    <n v="138"/>
  </r>
  <r>
    <s v="A League of Their Own"/>
    <s v="PG"/>
    <s v="Comedy"/>
    <x v="12"/>
    <n v="140.30000000000001"/>
    <s v="July 1, 1992 (United States)"/>
    <x v="4"/>
    <n v="97000"/>
    <s v="Penny Marshall"/>
    <s v="Kim Wilson"/>
    <s v="Tom Hanks"/>
    <s v="United States"/>
    <n v="40000000"/>
    <n v="132440069"/>
    <n v="287630000.17320025"/>
    <n v="331.10017249999999"/>
    <n v="94397768.353528157"/>
    <s v="Columbia Pictures"/>
    <n v="128"/>
  </r>
  <r>
    <s v="The Bodyguard"/>
    <s v="R"/>
    <s v="Action"/>
    <x v="12"/>
    <n v="140.30000000000001"/>
    <s v="November 25, 1992 (United States)"/>
    <x v="21"/>
    <n v="124000"/>
    <s v="Mick Jackson"/>
    <s v="Lawrence Kasdan"/>
    <s v="Kevin Costner"/>
    <s v="United States"/>
    <n v="25000000"/>
    <n v="411006740"/>
    <n v="892614067.55523872"/>
    <n v="1644.0269600000001"/>
    <n v="292948496.07982892"/>
    <s v="Kasdan Pictures"/>
    <n v="129"/>
  </r>
  <r>
    <s v="Scent of a Woman"/>
    <s v="R"/>
    <s v="Drama"/>
    <x v="12"/>
    <n v="140.30000000000001"/>
    <s v="January 8, 1993 (United States)"/>
    <x v="45"/>
    <n v="274000"/>
    <s v="Martin Brest"/>
    <s v="Giovanni Arpino"/>
    <s v="Al Pacino"/>
    <s v="United States"/>
    <n v="31000000"/>
    <n v="134095253"/>
    <n v="291224687.02138275"/>
    <n v="432.56533225806447"/>
    <n v="95577514.61154668"/>
    <s v="Universal Pictures"/>
    <n v="156"/>
  </r>
  <r>
    <s v="Batman Returns"/>
    <s v="PG-13"/>
    <s v="Action"/>
    <x v="12"/>
    <n v="140.30000000000001"/>
    <s v="June 19, 1992 (United States)"/>
    <x v="9"/>
    <n v="280000"/>
    <s v="Tim Burton"/>
    <s v="Bob Kane"/>
    <s v="Michael Keaton"/>
    <s v="United States"/>
    <n v="80000000"/>
    <n v="266892996"/>
    <n v="579631474.56307912"/>
    <n v="333.61624499999999"/>
    <n v="190230218.10406271"/>
    <s v="Warner Bros."/>
    <n v="126"/>
  </r>
  <r>
    <s v="The Mighty Ducks"/>
    <s v="PG"/>
    <s v="Comedy"/>
    <x v="12"/>
    <n v="140.30000000000001"/>
    <s v="October 2, 1992 (United States)"/>
    <x v="14"/>
    <n v="62000"/>
    <s v="Stephen Herek"/>
    <s v="Steven Brill"/>
    <s v="Emilio Estevez"/>
    <s v="United States"/>
    <n v="10000000"/>
    <n v="50752337"/>
    <n v="110222644.93157519"/>
    <n v="507.52337"/>
    <n v="36174153.243050605"/>
    <s v="Avnet/Kerner Productions"/>
    <n v="104"/>
  </r>
  <r>
    <s v="Aladdin"/>
    <s v="G"/>
    <s v="Animation"/>
    <x v="12"/>
    <n v="140.30000000000001"/>
    <s v="November 25, 1992 (United States)"/>
    <x v="45"/>
    <n v="382000"/>
    <s v="Ron Clements"/>
    <s v="Ron Clements"/>
    <s v="Scott Weinger"/>
    <s v="United States"/>
    <n v="28000000"/>
    <n v="504050219"/>
    <n v="1094683547.60727"/>
    <n v="1800.1793535714285"/>
    <n v="359266014.96792585"/>
    <s v="Walt Disney Pictures"/>
    <n v="90"/>
  </r>
  <r>
    <s v="Sister Act"/>
    <s v="PG"/>
    <s v="Comedy"/>
    <x v="12"/>
    <n v="140.30000000000001"/>
    <s v="May 29, 1992 (United States)"/>
    <x v="5"/>
    <n v="91000"/>
    <s v="Emile Ardolino"/>
    <s v="Paul Rudnick"/>
    <s v="Whoopi Goldberg"/>
    <s v="United States"/>
    <n v="31000000"/>
    <n v="231605150"/>
    <n v="502994220.9907341"/>
    <n v="747.1133870967742"/>
    <n v="165078510.33499643"/>
    <s v="Touchstone Pictures"/>
    <n v="100"/>
  </r>
  <r>
    <s v="Alien 3"/>
    <s v="R"/>
    <s v="Action"/>
    <x v="12"/>
    <n v="140.30000000000001"/>
    <s v="May 22, 1992 (United States)"/>
    <x v="16"/>
    <n v="284000"/>
    <s v="David Fincher"/>
    <s v="Dan O'Bannon"/>
    <s v="Sigourney Weaver"/>
    <s v="United States"/>
    <n v="50000000"/>
    <n v="159814498"/>
    <n v="347081094.37348539"/>
    <n v="319.62899600000003"/>
    <n v="113909121.88168211"/>
    <s v="Twentieth Century Fox"/>
    <n v="114"/>
  </r>
  <r>
    <s v="Death Becomes Her"/>
    <s v="PG-13"/>
    <s v="Comedy"/>
    <x v="12"/>
    <n v="140.30000000000001"/>
    <s v="July 31, 1992 (United States)"/>
    <x v="14"/>
    <n v="108000"/>
    <s v="Robert Zemeckis"/>
    <s v="Martin Donovan"/>
    <s v="Meryl Streep"/>
    <s v="United States"/>
    <n v="55000000"/>
    <n v="149022650"/>
    <n v="323643631.1831789"/>
    <n v="270.95027272727276"/>
    <n v="106217141.8389166"/>
    <s v="Universal Pictures"/>
    <n v="104"/>
  </r>
  <r>
    <s v="Far and Away"/>
    <s v="PG-13"/>
    <s v="Adventure"/>
    <x v="12"/>
    <n v="140.30000000000001"/>
    <s v="May 22, 1992 (United States)"/>
    <x v="14"/>
    <n v="60000"/>
    <s v="Ron Howard"/>
    <s v="Bob Dolman"/>
    <s v="Tom Cruise"/>
    <s v="United States"/>
    <n v="60000000"/>
    <n v="137783840"/>
    <n v="299235467.19885957"/>
    <n v="229.63973333333331"/>
    <n v="98206585.887384176"/>
    <s v="Imagine Films Entertainment"/>
    <n v="140"/>
  </r>
  <r>
    <s v="The Crying Game"/>
    <s v="R"/>
    <s v="Crime"/>
    <x v="12"/>
    <n v="140.30000000000001"/>
    <s v="February 19, 1993 (United States)"/>
    <x v="4"/>
    <n v="52000"/>
    <s v="Neil Jordan"/>
    <s v="Neil Jordan"/>
    <s v="Stephen Rea"/>
    <s v="United Kingdom"/>
    <n v="0"/>
    <n v="62548947"/>
    <n v="135842224.8816821"/>
    <n v="0"/>
    <n v="44582285.816108339"/>
    <s v="Palace Pictures"/>
    <n v="112"/>
  </r>
  <r>
    <s v="Howards End"/>
    <s v="PG"/>
    <s v="Drama"/>
    <x v="12"/>
    <n v="140.30000000000001"/>
    <s v="February 26, 1993 (United States)"/>
    <x v="34"/>
    <n v="30000"/>
    <s v="James Ivory"/>
    <s v="E.M. Forster"/>
    <s v="Anthony Hopkins"/>
    <s v="United Kingdom"/>
    <n v="0"/>
    <n v="26341736"/>
    <n v="57208317.599429786"/>
    <n v="0"/>
    <n v="18775292.943692088"/>
    <s v="Merchant Ivory Productions"/>
    <n v="142"/>
  </r>
  <r>
    <s v="Under Siege"/>
    <s v="R"/>
    <s v="Action"/>
    <x v="12"/>
    <n v="140.30000000000001"/>
    <s v="October 9, 1992 (United States)"/>
    <x v="16"/>
    <n v="80000"/>
    <s v="Andrew Davis"/>
    <s v="J.F. Lawton"/>
    <s v="Steven Seagal"/>
    <s v="France"/>
    <n v="35000000"/>
    <n v="156563139"/>
    <n v="340019874.93442619"/>
    <n v="447.32325428571426"/>
    <n v="111591688.52459016"/>
    <s v="Warner Bros."/>
    <n v="103"/>
  </r>
  <r>
    <s v="Deep Cover"/>
    <s v="R"/>
    <s v="Action"/>
    <x v="12"/>
    <n v="140.30000000000001"/>
    <s v="April 15, 1992 (United States)"/>
    <x v="15"/>
    <n v="9500"/>
    <s v="Bill Duke"/>
    <s v="Michael Tolkin"/>
    <s v="Laurence Fishburne"/>
    <s v="United States"/>
    <n v="8000000"/>
    <n v="16639799"/>
    <n v="36137895.618674263"/>
    <n v="207.99748750000001"/>
    <n v="11860156.094084105"/>
    <s v="Image Organization"/>
    <n v="107"/>
  </r>
  <r>
    <s v="Single White Female"/>
    <s v="R"/>
    <s v="Drama"/>
    <x v="12"/>
    <n v="140.30000000000001"/>
    <s v="August 14, 1992 (United States)"/>
    <x v="5"/>
    <n v="34000"/>
    <s v="Barbet Schroeder"/>
    <s v="John Lutz"/>
    <s v="Bridget Fonda"/>
    <s v="United States"/>
    <n v="16000000"/>
    <n v="48017402"/>
    <n v="104282982.10548823"/>
    <n v="300.10876249999995"/>
    <n v="34224805.416963652"/>
    <s v="Columbia Pictures"/>
    <n v="107"/>
  </r>
  <r>
    <s v="Cool World"/>
    <s v="PG-13"/>
    <s v="Animation"/>
    <x v="12"/>
    <n v="140.30000000000001"/>
    <s v="July 10, 1992 (United States)"/>
    <x v="38"/>
    <n v="22000"/>
    <s v="Ralph Bakshi"/>
    <s v="Michael Grais"/>
    <s v="Gabriel Byrne"/>
    <s v="United States"/>
    <n v="30000000"/>
    <n v="14110589"/>
    <n v="30645021.156806841"/>
    <n v="47.035296666666667"/>
    <n v="10057440.484675694"/>
    <s v="Bakshi Animation"/>
    <n v="102"/>
  </r>
  <r>
    <s v="Glengarry Glen Ross"/>
    <s v="R"/>
    <s v="Crime"/>
    <x v="12"/>
    <n v="140.30000000000001"/>
    <s v="October 2, 1992 (United States)"/>
    <x v="3"/>
    <n v="98000"/>
    <s v="James Foley"/>
    <s v="David Mamet"/>
    <s v="Al Pacino"/>
    <s v="United States"/>
    <n v="12500000"/>
    <n v="10725228"/>
    <n v="23292779.555238772"/>
    <n v="85.801824000000011"/>
    <n v="7644496.0798289375"/>
    <s v="New Line Cinema"/>
    <n v="100"/>
  </r>
  <r>
    <s v="Wayne's World"/>
    <s v="PG-13"/>
    <s v="Comedy"/>
    <x v="12"/>
    <n v="140.30000000000001"/>
    <s v="February 14, 1992 (United States)"/>
    <x v="9"/>
    <n v="148000"/>
    <s v="Penelope Spheeris"/>
    <s v="Mike Myers"/>
    <s v="Mike Myers"/>
    <s v="United States"/>
    <n v="20000000"/>
    <n v="183097323"/>
    <n v="397646146.24447608"/>
    <n v="915.48661500000003"/>
    <n v="130504150.39201711"/>
    <s v="Paramount Pictures"/>
    <n v="94"/>
  </r>
  <r>
    <s v="Army of Darkness"/>
    <s v="R"/>
    <s v="Comedy"/>
    <x v="12"/>
    <n v="140.30000000000001"/>
    <s v="February 19, 1993 (United States)"/>
    <x v="24"/>
    <n v="166000"/>
    <s v="Sam Raimi"/>
    <s v="Sam Raimi"/>
    <s v="Bruce Campbell"/>
    <s v="United States"/>
    <n v="11000000"/>
    <n v="11502976"/>
    <n v="24981873.037776191"/>
    <n v="104.57250909090909"/>
    <n v="8198842.4803991448"/>
    <s v="Dino De Laurentiis Company"/>
    <n v="81"/>
  </r>
  <r>
    <s v="A River Runs Through It"/>
    <s v="PG"/>
    <s v="Drama"/>
    <x v="12"/>
    <n v="140.30000000000001"/>
    <s v="October 30, 1992 (United States)"/>
    <x v="13"/>
    <n v="55000"/>
    <s v="Robert Redford"/>
    <s v="Norman Maclean"/>
    <s v="Craig Sheffer"/>
    <s v="United States"/>
    <n v="12000000"/>
    <n v="43440294"/>
    <n v="94342534.439059153"/>
    <n v="362.00245000000001"/>
    <n v="30962433.357091945"/>
    <s v="Allied Filmmakers"/>
    <n v="123"/>
  </r>
  <r>
    <s v="Twin Peaks: Fire Walk with Me"/>
    <s v="R"/>
    <s v="Drama"/>
    <x v="12"/>
    <n v="140.30000000000001"/>
    <s v="August 28, 1992 (United States)"/>
    <x v="4"/>
    <n v="89000"/>
    <s v="David Lynch"/>
    <s v="David Lynch"/>
    <s v="Sheryl Lee"/>
    <s v="France"/>
    <n v="10000000"/>
    <n v="4184990"/>
    <n v="9088855.687811831"/>
    <n v="41.849899999999998"/>
    <n v="2982886.6714183893"/>
    <s v="New Line Cinema"/>
    <n v="134"/>
  </r>
  <r>
    <s v="Of Mice and Men"/>
    <s v="PG-13"/>
    <s v="Drama"/>
    <x v="12"/>
    <n v="140.30000000000001"/>
    <s v="October 2, 1992 (United States)"/>
    <x v="24"/>
    <n v="41000"/>
    <s v="Gary Sinise"/>
    <s v="John Steinbeck"/>
    <s v="John Malkovich"/>
    <s v="United States"/>
    <n v="0"/>
    <n v="5471088"/>
    <n v="11881970.873841766"/>
    <n v="0"/>
    <n v="3899563.7918745545"/>
    <s v="Metro-Goldwyn-Mayer (MGM)"/>
    <n v="115"/>
  </r>
  <r>
    <s v="Beethoven"/>
    <s v="PG"/>
    <s v="Comedy"/>
    <x v="12"/>
    <n v="140.30000000000001"/>
    <s v="April 3, 1992 (United States)"/>
    <x v="46"/>
    <n v="68000"/>
    <s v="Brian Levant"/>
    <s v="John Hughes"/>
    <s v="Charles Grodin"/>
    <s v="United States"/>
    <n v="0"/>
    <n v="147214049"/>
    <n v="319715757.16535991"/>
    <n v="0"/>
    <n v="104928046.32929437"/>
    <s v="Universal Pictures"/>
    <n v="87"/>
  </r>
  <r>
    <s v="Universal Soldier"/>
    <s v="R"/>
    <s v="Action"/>
    <x v="12"/>
    <n v="140.30000000000001"/>
    <s v="July 10, 1992 (United States)"/>
    <x v="22"/>
    <n v="85000"/>
    <s v="Roland Emmerich"/>
    <s v="Richard Rothstein"/>
    <s v="Jean-Claude Van Damme"/>
    <s v="United States"/>
    <n v="23000000"/>
    <n v="36299898"/>
    <n v="78835202.570206702"/>
    <n v="157.82564347826087"/>
    <n v="25873056.307911616"/>
    <s v="StudioCanal"/>
    <n v="102"/>
  </r>
  <r>
    <s v="Buffy the Vampire Slayer"/>
    <s v="PG-13"/>
    <s v="Action"/>
    <x v="12"/>
    <n v="140.30000000000001"/>
    <s v="July 31, 1992 (United States)"/>
    <x v="46"/>
    <n v="41000"/>
    <s v="Fran Rubel Kuzui"/>
    <s v="Joss Whedon"/>
    <s v="Kristy Swanson"/>
    <s v="United States"/>
    <n v="7000000"/>
    <n v="16624456"/>
    <n v="36104574.078403421"/>
    <n v="237.49222857142857"/>
    <n v="11849220.242337847"/>
    <s v="Twentieth Century Fox"/>
    <n v="86"/>
  </r>
  <r>
    <s v="Sleepwalkers"/>
    <s v="R"/>
    <s v="Fantasy"/>
    <x v="12"/>
    <n v="140.30000000000001"/>
    <s v="April 10, 1992 (United States)"/>
    <x v="11"/>
    <n v="21000"/>
    <s v="Mick Garris"/>
    <s v="Stephen King"/>
    <s v="Brian Krause"/>
    <s v="United States"/>
    <n v="15000000"/>
    <n v="30524763"/>
    <n v="66292910.093371339"/>
    <n v="203.49841999999998"/>
    <n v="21756780.470420528"/>
    <s v="Columbia Pictures"/>
    <n v="91"/>
  </r>
  <r>
    <s v="Chaplin"/>
    <s v="PG-13"/>
    <s v="Biography"/>
    <x v="12"/>
    <n v="140.30000000000001"/>
    <s v="January 8, 1993 (United States)"/>
    <x v="24"/>
    <n v="55000"/>
    <s v="Richard Attenborough"/>
    <s v="David Robinson"/>
    <s v="Robert Downey Jr."/>
    <s v="United Kingdom"/>
    <n v="31000000"/>
    <n v="9493259"/>
    <n v="20617220.365645044"/>
    <n v="30.623416129032261"/>
    <n v="6766399.8574483246"/>
    <s v="Carolco Pictures"/>
    <n v="143"/>
  </r>
  <r>
    <s v="The Lover"/>
    <s v="R"/>
    <s v="Biography"/>
    <x v="12"/>
    <n v="140.30000000000001"/>
    <s v="October 30, 1992 (United States)"/>
    <x v="15"/>
    <n v="20000"/>
    <s v="Jean-Jacques Annaud"/>
    <s v="Marguerite Duras"/>
    <s v="Jane March"/>
    <s v="France"/>
    <n v="0"/>
    <n v="5013090"/>
    <n v="10887302.373485388"/>
    <n v="0"/>
    <n v="3573121.8816821096"/>
    <s v="Films A2"/>
    <n v="115"/>
  </r>
  <r>
    <s v="Home Alone 2: Lost in New York"/>
    <s v="PG"/>
    <s v="Adventure"/>
    <x v="12"/>
    <n v="140.30000000000001"/>
    <s v="November 20, 1992 (United States)"/>
    <x v="8"/>
    <n v="318000"/>
    <s v="Chris Columbus"/>
    <s v="John Hughes"/>
    <s v="Macaulay Culkin"/>
    <s v="United States"/>
    <n v="28000000"/>
    <n v="358994850"/>
    <n v="779655957.19885957"/>
    <n v="1282.1244642857143"/>
    <n v="255876585.88738418"/>
    <s v="Twentieth Century Fox"/>
    <n v="120"/>
  </r>
  <r>
    <s v="The Hand That Rocks the Cradle"/>
    <s v="R"/>
    <s v="Drama"/>
    <x v="12"/>
    <n v="140.30000000000001"/>
    <s v="January 10, 1992 (United States)"/>
    <x v="14"/>
    <n v="40000"/>
    <s v="Curtis Hanson"/>
    <s v="Amanda Silver"/>
    <s v="Annabella Sciorra"/>
    <s v="United States"/>
    <n v="11700000"/>
    <n v="88036683"/>
    <n v="191195846.82893798"/>
    <n v="752.45028205128199"/>
    <n v="62748883.107626513"/>
    <s v="Hollywood Pictures"/>
    <n v="110"/>
  </r>
  <r>
    <s v="Newsies"/>
    <s v="PG"/>
    <s v="Drama"/>
    <x v="12"/>
    <n v="140.30000000000001"/>
    <s v="April 10, 1992 (United States)"/>
    <x v="15"/>
    <n v="19000"/>
    <s v="Kenny Ortega"/>
    <s v="Bob Tzudiker"/>
    <s v="Christian Bale"/>
    <s v="United States"/>
    <n v="15000000"/>
    <n v="2819485"/>
    <n v="6123286.3827512469"/>
    <n v="18.796566666666667"/>
    <n v="2009611.5466856735"/>
    <s v="Touchwood Pacific Partners 1"/>
    <n v="121"/>
  </r>
  <r>
    <s v="Malcolm X"/>
    <s v="PG-13"/>
    <s v="Biography"/>
    <x v="12"/>
    <n v="140.30000000000001"/>
    <s v="November 18, 1992 (United States)"/>
    <x v="3"/>
    <n v="89000"/>
    <s v="Spike Lee"/>
    <s v="Alex Haley"/>
    <s v="Denzel Washington"/>
    <s v="Japan"/>
    <n v="33000000"/>
    <n v="48169910"/>
    <n v="104614195.13186029"/>
    <n v="145.96942424242425"/>
    <n v="34333506.771204561"/>
    <s v="Largo International N.V."/>
    <n v="202"/>
  </r>
  <r>
    <s v="Patriot Games"/>
    <s v="R"/>
    <s v="Action"/>
    <x v="12"/>
    <n v="140.30000000000001"/>
    <s v="June 5, 1992 (United States)"/>
    <x v="15"/>
    <n v="106000"/>
    <s v="Phillip Noyce"/>
    <s v="Tom Clancy"/>
    <s v="Harrison Ford"/>
    <s v="United States"/>
    <n v="45000000"/>
    <n v="178051587"/>
    <n v="386687944.11190301"/>
    <n v="395.67019333333337"/>
    <n v="126907759.80042765"/>
    <s v="Mace Neufeld Productions"/>
    <n v="117"/>
  </r>
  <r>
    <s v="Dead Alive"/>
    <s v="R"/>
    <s v="Comedy"/>
    <x v="12"/>
    <n v="140.30000000000001"/>
    <s v="February 12, 1993 (United States)"/>
    <x v="24"/>
    <n v="93000"/>
    <s v="Peter Jackson"/>
    <s v="Stephen Sinclair"/>
    <s v="Timothy Balme"/>
    <s v="New Zealand"/>
    <n v="3000000"/>
    <n v="242623"/>
    <n v="526922.50962223799"/>
    <n v="8.0874333333333333"/>
    <n v="172931.57519600855"/>
    <s v="WingNut Films"/>
    <n v="104"/>
  </r>
  <r>
    <s v="Poison Ivy"/>
    <s v="R"/>
    <s v="Drama"/>
    <x v="12"/>
    <n v="140.30000000000001"/>
    <s v="May 8, 1992 (United States)"/>
    <x v="20"/>
    <n v="18000"/>
    <s v="Katt Shea"/>
    <s v="Melissa Goddard"/>
    <s v="Drew Barrymore"/>
    <s v="United States"/>
    <n v="3000000"/>
    <n v="1829804"/>
    <n v="3973922.1582323587"/>
    <n v="60.993466666666663"/>
    <n v="1304208.1254454739"/>
    <s v="New Line Cinema"/>
    <n v="93"/>
  </r>
  <r>
    <s v="Sneakers"/>
    <s v="PG-13"/>
    <s v="Comedy"/>
    <x v="12"/>
    <n v="140.30000000000001"/>
    <s v="September 11, 1992 (United States)"/>
    <x v="12"/>
    <n v="54000"/>
    <s v="Phil Alden Robinson"/>
    <s v="Phil Alden Robinson"/>
    <s v="Robert Redford"/>
    <s v="United States"/>
    <n v="23000000"/>
    <n v="105232691"/>
    <n v="228541703.11974338"/>
    <n v="457.53343913043477"/>
    <n v="75005481.824661434"/>
    <s v="Parkes/Lasker productions"/>
    <n v="126"/>
  </r>
  <r>
    <s v="The Lawnmower Man"/>
    <s v="R"/>
    <s v="Horror"/>
    <x v="12"/>
    <n v="140.30000000000001"/>
    <s v="March 6, 1992 (United States)"/>
    <x v="20"/>
    <n v="34000"/>
    <s v="Brett Leonard"/>
    <s v="Stephen King"/>
    <s v="Jeff Fahey"/>
    <s v="United Kingdom"/>
    <n v="10000000"/>
    <n v="32100816"/>
    <n v="69715742.232359231"/>
    <n v="321.00816000000003"/>
    <n v="22880125.445473984"/>
    <s v="Allied Vision"/>
    <n v="108"/>
  </r>
  <r>
    <s v="The Player"/>
    <s v="R"/>
    <s v="Comedy"/>
    <x v="12"/>
    <n v="140.30000000000001"/>
    <s v="May 8, 1992 (United States)"/>
    <x v="24"/>
    <n v="56000"/>
    <s v="Robert Altman"/>
    <s v="Michael Tolkin"/>
    <s v="Tim Robbins"/>
    <s v="United States"/>
    <n v="8000000"/>
    <n v="21706101"/>
    <n v="47140762.471133284"/>
    <n v="271.32626249999998"/>
    <n v="15471205.274411974"/>
    <s v="Avenue Pictures"/>
    <n v="124"/>
  </r>
  <r>
    <s v="Encino Man"/>
    <s v="PG"/>
    <s v="Comedy"/>
    <x v="12"/>
    <n v="140.30000000000001"/>
    <s v="May 22, 1992 (United States)"/>
    <x v="1"/>
    <n v="38000"/>
    <s v="Les Mayfield"/>
    <s v="George Zaloom"/>
    <s v="Sean Astin"/>
    <s v="United States"/>
    <n v="7000000"/>
    <n v="40693477"/>
    <n v="88377066.58517462"/>
    <n v="581.33538571428574"/>
    <n v="29004616.535994299"/>
    <s v="Encino Man Productions"/>
    <n v="88"/>
  </r>
  <r>
    <s v="White Men Can't Jump"/>
    <s v="R"/>
    <s v="Comedy"/>
    <x v="12"/>
    <n v="140.30000000000001"/>
    <s v="March 27, 1992 (United States)"/>
    <x v="8"/>
    <n v="78000"/>
    <s v="Ron Shelton"/>
    <s v="Ron Shelton"/>
    <s v="Wesley Snipes"/>
    <s v="United States"/>
    <n v="0"/>
    <n v="90753806"/>
    <n v="197096826.00285101"/>
    <n v="0"/>
    <n v="64685535.281539559"/>
    <s v="Twentieth Century Fox"/>
    <n v="115"/>
  </r>
  <r>
    <s v="Lethal Weapon 3"/>
    <s v="R"/>
    <s v="Action"/>
    <x v="12"/>
    <n v="140.30000000000001"/>
    <s v="May 15, 1992 (United States)"/>
    <x v="17"/>
    <n v="160000"/>
    <s v="Richard Donner"/>
    <s v="Jeffrey Boam"/>
    <s v="Mel Gibson"/>
    <s v="United States"/>
    <n v="35000000"/>
    <n v="321731527"/>
    <n v="698728412.52245188"/>
    <n v="919.23293428571424"/>
    <n v="229316840.34212402"/>
    <s v="Warner Bros."/>
    <n v="118"/>
  </r>
  <r>
    <s v="American Me"/>
    <s v="R"/>
    <s v="Biography"/>
    <x v="12"/>
    <n v="140.30000000000001"/>
    <s v="March 13, 1992 (United States)"/>
    <x v="13"/>
    <n v="8600"/>
    <s v="Edward James Olmos"/>
    <s v="Floyd Mutrux"/>
    <s v="Edward James Olmos"/>
    <s v="United States"/>
    <n v="16000000"/>
    <n v="13086430"/>
    <n v="28420778.481824659"/>
    <n v="81.790187500000002"/>
    <n v="9327462.5801853165"/>
    <s v="Hivemind"/>
    <n v="125"/>
  </r>
  <r>
    <s v="El Mariachi"/>
    <s v="R"/>
    <s v="Action"/>
    <x v="12"/>
    <n v="140.30000000000001"/>
    <s v="February 26, 1993 (United States)"/>
    <x v="15"/>
    <n v="64000"/>
    <s v="Robert Rodriguez"/>
    <s v="Robert Rodriguez"/>
    <s v="Carlos Gallardo"/>
    <s v="Mexico"/>
    <n v="7000"/>
    <n v="2040920"/>
    <n v="4432418.5602280824"/>
    <n v="29156"/>
    <n v="1454682.8225231646"/>
    <s v="Columbia Pictures"/>
    <n v="81"/>
  </r>
  <r>
    <s v="Bitter Moon"/>
    <s v="R"/>
    <s v="Drama"/>
    <x v="12"/>
    <n v="140.30000000000001"/>
    <s v="March 18, 1994 (United States)"/>
    <x v="13"/>
    <n v="37000"/>
    <s v="Roman Polanski"/>
    <s v="Pascal Bruckner"/>
    <s v="Hugh Grant"/>
    <s v="France"/>
    <n v="5000000"/>
    <n v="1862805"/>
    <n v="4045592.8973627938"/>
    <n v="37.256099999999996"/>
    <n v="1327729.8645759088"/>
    <s v="Canal+"/>
    <n v="139"/>
  </r>
  <r>
    <s v="Pet Sematary II"/>
    <s v="R"/>
    <s v="Fantasy"/>
    <x v="12"/>
    <n v="140.30000000000001"/>
    <s v="August 28, 1992 (United States)"/>
    <x v="38"/>
    <n v="20000"/>
    <s v="Mary Lambert"/>
    <s v="Richard Outten"/>
    <s v="Edward Furlong"/>
    <s v="United States"/>
    <n v="8000000"/>
    <n v="17092453"/>
    <n v="37120958.154668562"/>
    <n v="213.65566249999998"/>
    <n v="12182789.023521027"/>
    <s v="Paramount Pictures"/>
    <n v="100"/>
  </r>
  <r>
    <s v="Bad Lieutenant"/>
    <s v="NC-17"/>
    <s v="Crime"/>
    <x v="12"/>
    <n v="140.30000000000001"/>
    <s v="December 17, 1992 (Argentina)"/>
    <x v="12"/>
    <n v="40000"/>
    <s v="Abel Ferrara"/>
    <s v="ZoÃ« Lund"/>
    <s v="Harvey Keitel"/>
    <s v="United States"/>
    <n v="1000000"/>
    <n v="2038916"/>
    <n v="4428066.3235923015"/>
    <n v="203.89159999999998"/>
    <n v="1453254.4547398433"/>
    <s v="Bad Lt. Productions"/>
    <n v="96"/>
  </r>
  <r>
    <s v="Singles"/>
    <s v="PG-13"/>
    <s v="Comedy"/>
    <x v="12"/>
    <n v="140.30000000000001"/>
    <s v="September 18, 1992 (United States)"/>
    <x v="17"/>
    <n v="28000"/>
    <s v="Cameron Crowe"/>
    <s v="Cameron Crowe"/>
    <s v="Bridget Fonda"/>
    <s v="United States"/>
    <n v="0"/>
    <n v="18471850"/>
    <n v="40116697.754811116"/>
    <n v="0"/>
    <n v="13165965.787598005"/>
    <s v="Warner Bros."/>
    <n v="99"/>
  </r>
  <r>
    <s v="FernGully: The Last Rainforest"/>
    <s v="G"/>
    <s v="Animation"/>
    <x v="12"/>
    <n v="140.30000000000001"/>
    <s v="April 10, 1992 (United States)"/>
    <x v="16"/>
    <n v="28000"/>
    <s v="Bill Kroyer"/>
    <s v="Jim Cox"/>
    <s v="Samantha Mathis"/>
    <s v="Australia"/>
    <n v="24000000"/>
    <n v="32710894"/>
    <n v="71040694.239486814"/>
    <n v="136.29539166666666"/>
    <n v="23314963.649322879"/>
    <s v="FAI Films"/>
    <n v="76"/>
  </r>
  <r>
    <s v="HouseSitter"/>
    <s v="PG"/>
    <s v="Comedy"/>
    <x v="12"/>
    <n v="140.30000000000001"/>
    <s v="June 12, 1992 (United States)"/>
    <x v="10"/>
    <n v="23000"/>
    <s v="Frank Oz"/>
    <s v="Mark Stein"/>
    <s v="Steve Martin"/>
    <s v="United States"/>
    <n v="26000000"/>
    <n v="94900635"/>
    <n v="206102804.59372771"/>
    <n v="365.00244230769232"/>
    <n v="67641222.380612969"/>
    <s v="Imagine Entertainment"/>
    <n v="102"/>
  </r>
  <r>
    <s v="School Ties"/>
    <s v="PG-13"/>
    <s v="Drama"/>
    <x v="12"/>
    <n v="140.30000000000001"/>
    <s v="September 18, 1992 (United States)"/>
    <x v="15"/>
    <n v="23000"/>
    <s v="Robert Mandel"/>
    <s v="Dick Wolf"/>
    <s v="Brendan Fraser"/>
    <s v="United States"/>
    <n v="18000000"/>
    <n v="14715067"/>
    <n v="31957811.225231644"/>
    <n v="81.750372222222225"/>
    <n v="10488287.241625089"/>
    <s v="Paramount Pictures"/>
    <n v="106"/>
  </r>
  <r>
    <s v="Hoffa"/>
    <s v="R"/>
    <s v="Biography"/>
    <x v="12"/>
    <n v="140.30000000000001"/>
    <s v="December 25, 1992 (United States)"/>
    <x v="14"/>
    <n v="22000"/>
    <s v="Danny DeVito"/>
    <s v="David Mamet"/>
    <s v="Jack Nicholson"/>
    <s v="United States"/>
    <n v="35000000"/>
    <n v="29302121"/>
    <n v="63637607.047042049"/>
    <n v="83.720345714285713"/>
    <n v="20885332.145402707"/>
    <s v="Twentieth Century Fox"/>
    <n v="140"/>
  </r>
  <r>
    <s v="Juice"/>
    <s v="R"/>
    <s v="Action"/>
    <x v="12"/>
    <n v="140.30000000000001"/>
    <s v="January 17, 1992 (United States)"/>
    <x v="12"/>
    <n v="25000"/>
    <s v="Ernest R. Dickerson"/>
    <s v="Ernest R. Dickerson"/>
    <s v="Omar Epps"/>
    <s v="United States"/>
    <n v="5000000"/>
    <n v="20146880"/>
    <n v="43754485.645046324"/>
    <n v="402.93760000000003"/>
    <n v="14359857.448325017"/>
    <s v="Island World"/>
    <n v="95"/>
  </r>
  <r>
    <s v="Damage"/>
    <s v="R"/>
    <s v="Drama"/>
    <x v="12"/>
    <n v="140.30000000000001"/>
    <s v="January 22, 1993 (United States)"/>
    <x v="8"/>
    <n v="17000"/>
    <s v="Louis Malle"/>
    <s v="David Hare"/>
    <s v="Jeremy Irons"/>
    <s v="United Kingdom"/>
    <n v="0"/>
    <n v="7532911"/>
    <n v="16359786.042052742"/>
    <n v="0"/>
    <n v="5369145.402708482"/>
    <s v="Nouvelles Ã‰ditions de Films (NEF)"/>
    <n v="111"/>
  </r>
  <r>
    <s v="Forever Young"/>
    <s v="PG"/>
    <s v="Drama"/>
    <x v="12"/>
    <n v="140.30000000000001"/>
    <s v="December 16, 1992 (United States)"/>
    <x v="21"/>
    <n v="45000"/>
    <s v="Steve Miner"/>
    <s v="J.J. Abrams"/>
    <s v="Mel Gibson"/>
    <s v="United States"/>
    <n v="0"/>
    <n v="127956187"/>
    <n v="277892018.38132572"/>
    <n v="0"/>
    <n v="91201843.905915886"/>
    <s v="Warner Bros."/>
    <n v="102"/>
  </r>
  <r>
    <s v="Man Bites Dog"/>
    <s v="NC-17"/>
    <s v="Comedy"/>
    <x v="12"/>
    <n v="140.30000000000001"/>
    <s v="January 15, 1993 (United States)"/>
    <x v="24"/>
    <n v="37000"/>
    <s v="RÃ©my Belvaux"/>
    <s v="RÃ©my Belvaux"/>
    <s v="BenoÃ®t Poelvoorde"/>
    <s v="Belgium"/>
    <n v="0"/>
    <n v="205569"/>
    <n v="446449.56735566643"/>
    <n v="0"/>
    <n v="146521.02637205986"/>
    <s v="Les Artistes Anonymes"/>
    <n v="95"/>
  </r>
  <r>
    <s v="3 Ninjas"/>
    <s v="PG"/>
    <s v="Action"/>
    <x v="12"/>
    <n v="140.30000000000001"/>
    <s v="August 7, 1992 (United States)"/>
    <x v="11"/>
    <n v="21000"/>
    <s v="Jon Turteltaub"/>
    <s v="Kenny Kim"/>
    <s v="Victor Wong"/>
    <s v="United States"/>
    <n v="6500000"/>
    <n v="29000301"/>
    <n v="62982121.986457586"/>
    <n v="446.15847692307693"/>
    <n v="20670207.4126871"/>
    <s v="Touchstone Pictures"/>
    <n v="84"/>
  </r>
  <r>
    <s v="Hellraiser III: Hell on Earth"/>
    <s v="R"/>
    <s v="Horror"/>
    <x v="12"/>
    <n v="140.30000000000001"/>
    <s v="September 11, 1992 (United States)"/>
    <x v="30"/>
    <n v="28000"/>
    <s v="Anthony Hickox"/>
    <s v="Peter Atkins"/>
    <s v="Terry Farrell"/>
    <s v="United States"/>
    <n v="5000000"/>
    <n v="12534961"/>
    <n v="27223112.022095509"/>
    <n v="250.69922"/>
    <n v="8934398.4319315758"/>
    <s v="Fifth Avenue Entertainment"/>
    <n v="97"/>
  </r>
  <r>
    <s v="Body of Evidence"/>
    <s v="R"/>
    <s v="Drama"/>
    <x v="12"/>
    <n v="140.30000000000001"/>
    <s v="January 15, 1993 (United States)"/>
    <x v="54"/>
    <n v="14000"/>
    <s v="Uli Edel"/>
    <s v="Brad Mirman"/>
    <s v="Madonna"/>
    <s v="Germany"/>
    <n v="30000000"/>
    <n v="13273595"/>
    <n v="28827258.706343547"/>
    <n v="44.245316666666668"/>
    <n v="9460866.0014255159"/>
    <s v="Constantin Film"/>
    <n v="99"/>
  </r>
  <r>
    <s v="Honey, I Blew Up the Kid"/>
    <s v="PG"/>
    <s v="Adventure"/>
    <x v="12"/>
    <n v="140.30000000000001"/>
    <s v="July 17, 1992 (United States)"/>
    <x v="38"/>
    <n v="42000"/>
    <s v="Randal Kleiser"/>
    <s v="Stuart Gordon"/>
    <s v="Rick Moranis"/>
    <s v="United States"/>
    <n v="40000000"/>
    <n v="58662452"/>
    <n v="127401633.10334995"/>
    <n v="146.65612999999999"/>
    <n v="41812153.955808982"/>
    <s v="Touchwood Pacific Partners 1"/>
    <n v="89"/>
  </r>
  <r>
    <s v="Captain Ron"/>
    <s v="PG-13"/>
    <s v="Adventure"/>
    <x v="12"/>
    <n v="140.30000000000001"/>
    <s v="September 18, 1992 (United States)"/>
    <x v="1"/>
    <n v="21000"/>
    <s v="Thom Eberhardt"/>
    <s v="John Dwyer"/>
    <s v="Kurt Russell"/>
    <s v="United States"/>
    <n v="24000000"/>
    <n v="22518097"/>
    <n v="48904234.895937271"/>
    <n v="93.825404166666672"/>
    <n v="16049962.22380613"/>
    <s v="Touchstone Pictures"/>
    <n v="100"/>
  </r>
  <r>
    <s v="The Cutting Edge"/>
    <s v="PG"/>
    <s v="Comedy"/>
    <x v="12"/>
    <n v="140.30000000000001"/>
    <s v="March 27, 1992 (United States)"/>
    <x v="15"/>
    <n v="19000"/>
    <s v="Paul Michael Glaser"/>
    <s v="Tony Gilroy"/>
    <s v="D.B. Sweeney"/>
    <s v="United States"/>
    <n v="0"/>
    <n v="25105517"/>
    <n v="54523528.367070556"/>
    <n v="0"/>
    <n v="17894167.498218104"/>
    <s v="Metro-Goldwyn-Mayer (MGM)"/>
    <n v="101"/>
  </r>
  <r>
    <s v="Passenger 57"/>
    <s v="R"/>
    <s v="Action"/>
    <x v="12"/>
    <n v="140.30000000000001"/>
    <s v="November 6, 1992 (United States)"/>
    <x v="23"/>
    <n v="46000"/>
    <s v="Kevin Hooks"/>
    <s v="Stewart Raffill"/>
    <s v="Wesley Snipes"/>
    <s v="United States"/>
    <n v="15000000"/>
    <n v="44065653"/>
    <n v="95700673.336421952"/>
    <n v="293.77102000000002"/>
    <n v="31408163.221667852"/>
    <s v="Warner Bros."/>
    <n v="84"/>
  </r>
  <r>
    <s v="JamÃ³n, JamÃ³n"/>
    <s v="R"/>
    <s v="Comedy"/>
    <x v="12"/>
    <n v="140.30000000000001"/>
    <s v="February 4, 1994 (United States)"/>
    <x v="5"/>
    <n v="13000"/>
    <s v="Bigas Luna"/>
    <s v="Cuca Canals"/>
    <s v="PenÃ©lope Cruz"/>
    <s v="Spain"/>
    <n v="0"/>
    <n v="0"/>
    <n v="0"/>
    <n v="0"/>
    <n v="0"/>
    <s v="Lolafilms"/>
    <n v="95"/>
  </r>
  <r>
    <s v="Children of the Corn II: the Final Sacrifice"/>
    <s v="R"/>
    <s v="Horror"/>
    <x v="12"/>
    <n v="140.30000000000001"/>
    <s v="January 29, 1993 (United States)"/>
    <x v="36"/>
    <n v="7900"/>
    <s v="David Price"/>
    <s v="A L Katz"/>
    <s v="Terence Knox"/>
    <s v="United States"/>
    <n v="900000"/>
    <n v="6980986"/>
    <n v="15161129.253029222"/>
    <n v="775.66511111111117"/>
    <n v="4975756.23663578"/>
    <s v="Fifth Avenue Entertainment"/>
    <n v="92"/>
  </r>
  <r>
    <s v="Ladybugs"/>
    <s v="PG-13"/>
    <s v="Comedy"/>
    <x v="12"/>
    <n v="140.30000000000001"/>
    <s v="March 27, 1992 (United States)"/>
    <x v="30"/>
    <n v="9100"/>
    <s v="Sidney J. Furie"/>
    <s v="Curtis Burch"/>
    <s v="Rodney Dangerfield"/>
    <s v="United States"/>
    <n v="0"/>
    <n v="14796494"/>
    <n v="32134652.329294369"/>
    <n v="0"/>
    <n v="10546325.017818959"/>
    <s v="Ladybugs"/>
    <n v="90"/>
  </r>
  <r>
    <s v="Radio Flyer"/>
    <s v="PG-13"/>
    <s v="Drama"/>
    <x v="12"/>
    <n v="140.30000000000001"/>
    <s v="February 21, 1992 (United States)"/>
    <x v="9"/>
    <n v="13000"/>
    <s v="Richard Donner"/>
    <s v="David Mickey Evans"/>
    <s v="Lorraine Bracco"/>
    <s v="United States"/>
    <n v="35000000"/>
    <n v="4651977"/>
    <n v="10103046.271560941"/>
    <n v="13.291362857142857"/>
    <n v="3315735.5666429079"/>
    <s v="Columbia Pictures"/>
    <n v="114"/>
  </r>
  <r>
    <s v="Strictly Ballroom"/>
    <s v="PG"/>
    <s v="Comedy"/>
    <x v="12"/>
    <n v="140.30000000000001"/>
    <s v="February 12, 1993 (United States)"/>
    <x v="13"/>
    <n v="26000"/>
    <s v="Baz Luhrmann"/>
    <s v="Baz Luhrmann"/>
    <s v="Paul Mercurio"/>
    <s v="Australia"/>
    <n v="0"/>
    <n v="11749595"/>
    <n v="25517473.95937277"/>
    <n v="0"/>
    <n v="8374622.2380612968"/>
    <s v="Beyond Films"/>
    <n v="94"/>
  </r>
  <r>
    <s v="Raising Cain"/>
    <s v="R"/>
    <s v="Crime"/>
    <x v="12"/>
    <n v="140.30000000000001"/>
    <s v="August 7, 1992 (United States)"/>
    <x v="10"/>
    <n v="15000"/>
    <s v="Brian De Palma"/>
    <s v="Brian De Palma"/>
    <s v="John Lithgow"/>
    <s v="United States"/>
    <n v="12000000"/>
    <n v="37170057"/>
    <n v="80724991.930862427"/>
    <n v="309.75047499999999"/>
    <n v="26493269.422665715"/>
    <s v="Pacific Western"/>
    <n v="92"/>
  </r>
  <r>
    <s v="Orlando"/>
    <s v="PG-13"/>
    <s v="Biography"/>
    <x v="12"/>
    <n v="140.30000000000001"/>
    <s v="June 9, 1993 (United States)"/>
    <x v="13"/>
    <n v="15000"/>
    <s v="Sally Potter"/>
    <s v="Virginia Woolf"/>
    <s v="Tilda Swinton"/>
    <s v="United Kingdom"/>
    <n v="4000000"/>
    <n v="5378172"/>
    <n v="11680178.24946543"/>
    <n v="134.45430000000002"/>
    <n v="3833337.1347113326"/>
    <s v="Adventure Pictures"/>
    <n v="94"/>
  </r>
  <r>
    <s v="Gladiator"/>
    <s v="R"/>
    <s v="Action"/>
    <x v="12"/>
    <n v="140.30000000000001"/>
    <s v="March 6, 1992 (United States)"/>
    <x v="16"/>
    <n v="8500"/>
    <s v="Rowdy Herrington"/>
    <s v="Djordje Milicevic"/>
    <s v="James Marshall"/>
    <s v="United States"/>
    <n v="20000000"/>
    <n v="9223441"/>
    <n v="20031236.441197433"/>
    <n v="46.117204999999998"/>
    <n v="6574084.8182466142"/>
    <s v="Columbia Pictures"/>
    <n v="101"/>
  </r>
  <r>
    <s v="Split Second"/>
    <s v="R"/>
    <s v="Action"/>
    <x v="12"/>
    <n v="140.30000000000001"/>
    <s v="May 1, 1992 (United States)"/>
    <x v="19"/>
    <n v="13000"/>
    <s v="Tony Maylam"/>
    <s v="Gary Scott Thompson"/>
    <s v="Rutger Hauer"/>
    <s v="United Kingdom"/>
    <n v="7000000"/>
    <n v="5430822"/>
    <n v="11794522.191019244"/>
    <n v="77.583171428571433"/>
    <n v="3870863.8631503917"/>
    <s v="Challenge Film Corporation"/>
    <n v="90"/>
  </r>
  <r>
    <s v="Tom and Jerry: The Movie"/>
    <s v="G"/>
    <s v="Animation"/>
    <x v="12"/>
    <n v="140.30000000000001"/>
    <s v="July 30, 1993 (United States)"/>
    <x v="20"/>
    <n v="10000"/>
    <s v="Phil Roman"/>
    <s v="Dennis Marks"/>
    <s v="Richard Kind"/>
    <s v="United States"/>
    <n v="8000000"/>
    <n v="3560469"/>
    <n v="7732536.7377049178"/>
    <n v="44.505862499999999"/>
    <n v="2537754.0983606558"/>
    <s v="Turner Pictures (I)"/>
    <n v="84"/>
  </r>
  <r>
    <s v="Toys"/>
    <s v="PG-13"/>
    <s v="Adventure"/>
    <x v="12"/>
    <n v="140.30000000000001"/>
    <s v="December 18, 1992 (United States)"/>
    <x v="27"/>
    <n v="31000"/>
    <s v="Barry Levinson"/>
    <s v="Valerie Curtin"/>
    <s v="Robin Williams"/>
    <s v="United States"/>
    <n v="43000000"/>
    <n v="23278931"/>
    <n v="50556594.980042763"/>
    <n v="54.137048837209299"/>
    <n v="16592253.029223094"/>
    <s v="Baltimore Pictures"/>
    <n v="118"/>
  </r>
  <r>
    <s v="Romper Stomper"/>
    <s v="R"/>
    <s v="Crime"/>
    <x v="12"/>
    <n v="140.30000000000001"/>
    <s v="November 12, 1992 (Australia)"/>
    <x v="8"/>
    <n v="38000"/>
    <s v="Geoffrey Wright"/>
    <s v="Geoffrey Wright"/>
    <s v="Russell Crowe"/>
    <s v="Australia"/>
    <n v="0"/>
    <n v="175340"/>
    <n v="380798.98788310762"/>
    <n v="0"/>
    <n v="124975.05345687811"/>
    <s v="Film Victoria"/>
    <n v="94"/>
  </r>
  <r>
    <s v="1492: Conquest of Paradise"/>
    <s v="PG-13"/>
    <s v="Adventure"/>
    <x v="12"/>
    <n v="140.30000000000001"/>
    <s v="October 9, 1992 (United States)"/>
    <x v="16"/>
    <n v="29000"/>
    <s v="Ridley Scott"/>
    <s v="Rose Bosch"/>
    <s v="GÃ©rard Depardieu"/>
    <s v="United Kingdom"/>
    <n v="47000000"/>
    <n v="7191399"/>
    <n v="15618098.897362793"/>
    <n v="15.300848936170214"/>
    <n v="5125729.8645759085"/>
    <s v="Gaumont"/>
    <n v="154"/>
  </r>
  <r>
    <s v="Pure Country"/>
    <s v="PG"/>
    <s v="Drama"/>
    <x v="12"/>
    <n v="140.30000000000001"/>
    <s v="October 23, 1992 (United States)"/>
    <x v="9"/>
    <n v="4100"/>
    <s v="Christopher Cain"/>
    <s v="Rex McGee"/>
    <s v="George Strait"/>
    <s v="United States"/>
    <n v="10000000"/>
    <n v="15164458"/>
    <n v="32933787.260156803"/>
    <n v="151.64458000000002"/>
    <n v="10808594.440484675"/>
    <s v="Warner Bros."/>
    <n v="112"/>
  </r>
  <r>
    <s v="Boomerang"/>
    <s v="R"/>
    <s v="Comedy"/>
    <x v="12"/>
    <n v="140.30000000000001"/>
    <s v="July 1, 1992 (United States)"/>
    <x v="30"/>
    <n v="27000"/>
    <s v="Reginald Hudlin"/>
    <s v="Barry W. Blaustein"/>
    <s v="Eddie Murphy"/>
    <s v="United States"/>
    <n v="42000000"/>
    <n v="131052444"/>
    <n v="284616391.21026373"/>
    <n v="312.02962857142859"/>
    <n v="93408727.013542414"/>
    <s v="Paramount Pictures"/>
    <n v="117"/>
  </r>
  <r>
    <s v="The Power of One"/>
    <s v="PG-13"/>
    <s v="Drama"/>
    <x v="12"/>
    <n v="140.30000000000001"/>
    <s v="March 27, 1992 (United States)"/>
    <x v="13"/>
    <n v="9500"/>
    <s v="John G. Avildsen"/>
    <s v="Bryce Courtenay"/>
    <s v="Stephen Dorff"/>
    <s v="Australia"/>
    <n v="18000000"/>
    <n v="2827107"/>
    <n v="6139839.6500356374"/>
    <n v="15.706149999999999"/>
    <n v="2015044.1910192445"/>
    <s v="Alcor Films"/>
    <n v="127"/>
  </r>
  <r>
    <s v="Dr. Giggles"/>
    <s v="R"/>
    <s v="Comedy"/>
    <x v="12"/>
    <n v="140.30000000000001"/>
    <s v="October 23, 1992 (United States)"/>
    <x v="33"/>
    <n v="5900"/>
    <s v="Manny Coto"/>
    <s v="Manny Coto"/>
    <s v="Larry Drake"/>
    <s v="United States"/>
    <n v="0"/>
    <n v="8403433"/>
    <n v="18250363.756949391"/>
    <n v="0"/>
    <n v="5989617.2487526732"/>
    <s v="Dark Horse Entertainment"/>
    <n v="95"/>
  </r>
  <r>
    <s v="Sidekicks"/>
    <s v="PG"/>
    <s v="Action"/>
    <x v="12"/>
    <n v="140.30000000000001"/>
    <s v="April 30, 1993 (United States)"/>
    <x v="27"/>
    <n v="8000"/>
    <s v="Aaron Norris"/>
    <s v="Lou Illar"/>
    <s v="Chuck Norris"/>
    <s v="United States"/>
    <n v="0"/>
    <n v="17180393"/>
    <n v="37311944.027797572"/>
    <n v="0"/>
    <n v="12245468.995010691"/>
    <s v="Gallery Films"/>
    <n v="101"/>
  </r>
  <r>
    <s v="Medicine Man"/>
    <s v="PG-13"/>
    <s v="Adventure"/>
    <x v="12"/>
    <n v="140.30000000000001"/>
    <s v="February 7, 1992 (United States)"/>
    <x v="22"/>
    <n v="22000"/>
    <s v="John McTiernan"/>
    <s v="Tom Schulman"/>
    <s v="Sean Connery"/>
    <s v="United States"/>
    <n v="40000000"/>
    <n v="45500797"/>
    <n v="98817482.864575908"/>
    <n v="113.75199250000001"/>
    <n v="32431074.12687099"/>
    <s v="Hollywood Pictures"/>
    <n v="106"/>
  </r>
  <r>
    <s v="Honeymoon in Vegas"/>
    <s v="PG-13"/>
    <s v="Comedy"/>
    <x v="12"/>
    <n v="140.30000000000001"/>
    <s v="August 28, 1992 (United States)"/>
    <x v="1"/>
    <n v="17000"/>
    <s v="Andrew Bergman"/>
    <s v="Andrew Bergman"/>
    <s v="James Caan"/>
    <s v="United States"/>
    <n v="25000000"/>
    <n v="35208854"/>
    <n v="76465700.73984319"/>
    <n v="140.83541600000001"/>
    <n v="25095405.559515323"/>
    <s v="Castle Rock Entertainment"/>
    <n v="96"/>
  </r>
  <r>
    <s v="Thunderheart"/>
    <s v="R"/>
    <s v="Crime"/>
    <x v="12"/>
    <n v="140.30000000000001"/>
    <s v="April 3, 1992 (United States)"/>
    <x v="8"/>
    <n v="15000"/>
    <s v="Michael Apted"/>
    <s v="John Fusco"/>
    <s v="Val Kilmer"/>
    <s v="United States"/>
    <n v="15000000"/>
    <n v="22660758"/>
    <n v="49214062.456165358"/>
    <n v="151.07172"/>
    <n v="16151645.046329293"/>
    <s v="TriStar Pictures"/>
    <n v="119"/>
  </r>
  <r>
    <s v="Stop! Or My Mom Will Shoot"/>
    <s v="PG-13"/>
    <s v="Action"/>
    <x v="12"/>
    <n v="140.30000000000001"/>
    <s v="February 21, 1992 (United States)"/>
    <x v="36"/>
    <n v="39000"/>
    <s v="Roger Spottiswoode"/>
    <s v="Blake Snyder"/>
    <s v="Sylvester Stallone"/>
    <s v="United States"/>
    <n v="45000000"/>
    <n v="70611210"/>
    <n v="153351644.24091232"/>
    <n v="156.91379999999998"/>
    <n v="50328731.290092655"/>
    <s v="Northern Lights Entertainment"/>
    <n v="87"/>
  </r>
  <r>
    <s v="Innocent Blood"/>
    <s v="R"/>
    <s v="Action"/>
    <x v="12"/>
    <n v="140.30000000000001"/>
    <s v="September 25, 1992 (United States)"/>
    <x v="19"/>
    <n v="9500"/>
    <s v="John Landis"/>
    <s v="Michael Wolk"/>
    <s v="Anne Parillaud"/>
    <s v="United States"/>
    <n v="20000000"/>
    <n v="4943279"/>
    <n v="10735688.605131859"/>
    <n v="24.716394999999999"/>
    <n v="3523363.5067712045"/>
    <s v="Warner Bros."/>
    <n v="112"/>
  </r>
  <r>
    <s v="Unlawful Entry"/>
    <s v="R"/>
    <s v="Crime"/>
    <x v="12"/>
    <n v="140.30000000000001"/>
    <s v="June 26, 1992 (United States)"/>
    <x v="21"/>
    <n v="15000"/>
    <s v="Jonathan Kaplan"/>
    <s v="George Putnam"/>
    <s v="Kurt Russell"/>
    <s v="Japan"/>
    <n v="0"/>
    <n v="57138719"/>
    <n v="124092428.22024234"/>
    <n v="0"/>
    <n v="40726100.498930864"/>
    <s v="Largo Entertainment"/>
    <n v="111"/>
  </r>
  <r>
    <s v="Lorenzo's Oil"/>
    <s v="PG-13"/>
    <s v="Biography"/>
    <x v="12"/>
    <n v="140.30000000000001"/>
    <s v="January 29, 1993 (United States)"/>
    <x v="4"/>
    <n v="21000"/>
    <s v="George Miller"/>
    <s v="George Miller"/>
    <s v="Nick Nolte"/>
    <s v="United States"/>
    <n v="30000000"/>
    <n v="7286388"/>
    <n v="15824393.610833926"/>
    <n v="24.287960000000002"/>
    <n v="5193434.0698503209"/>
    <s v="Universal Pictures"/>
    <n v="129"/>
  </r>
  <r>
    <s v="Final Analysis"/>
    <s v="R"/>
    <s v="Drama"/>
    <x v="12"/>
    <n v="140.30000000000001"/>
    <s v="February 7, 1992 (United States)"/>
    <x v="23"/>
    <n v="14000"/>
    <s v="Phil Joanou"/>
    <s v="Robert Berger"/>
    <s v="Richard Gere"/>
    <s v="United States"/>
    <n v="32000000"/>
    <n v="28590665"/>
    <n v="62092484.857448317"/>
    <n v="89.345828124999997"/>
    <n v="20378235.923022095"/>
    <s v="Warner Bros."/>
    <n v="124"/>
  </r>
  <r>
    <s v="One False Move"/>
    <s v="R"/>
    <s v="Crime"/>
    <x v="12"/>
    <n v="140.30000000000001"/>
    <s v="May 8, 1992 (United States)"/>
    <x v="12"/>
    <n v="11000"/>
    <s v="Carl Franklin"/>
    <s v="Billy Bob Thornton"/>
    <s v="Bill Paxton"/>
    <s v="United States"/>
    <n v="0"/>
    <n v="1543112"/>
    <n v="3351291.7063435493"/>
    <n v="0"/>
    <n v="1099866.0014255168"/>
    <s v="IRS Media"/>
    <n v="105"/>
  </r>
  <r>
    <s v="Stay Tuned"/>
    <s v="PG"/>
    <s v="Adventure"/>
    <x v="12"/>
    <n v="140.30000000000001"/>
    <s v="August 14, 1992 (United States)"/>
    <x v="19"/>
    <n v="11000"/>
    <s v="Peter Hyams"/>
    <s v="Tom S. Parker"/>
    <s v="John Ritter"/>
    <s v="United States"/>
    <n v="25000000"/>
    <n v="10736401"/>
    <n v="23317044.794725586"/>
    <n v="42.945603999999996"/>
    <n v="7652459.729151817"/>
    <s v="Morgan Creek Entertainment"/>
    <n v="88"/>
  </r>
  <r>
    <s v="Consenting Adults"/>
    <s v="R"/>
    <s v="Crime"/>
    <x v="12"/>
    <n v="140.30000000000001"/>
    <s v="October 16, 1992 (United States)"/>
    <x v="46"/>
    <n v="7000"/>
    <s v="Alan J. Pakula"/>
    <s v="Matthew Chapman"/>
    <s v="Kevin Kline"/>
    <s v="United States"/>
    <n v="18000000"/>
    <n v="21591728"/>
    <n v="46892370.075552382"/>
    <n v="119.95404444444443"/>
    <n v="15389684.96079829"/>
    <s v="Hollywood Pictures"/>
    <n v="99"/>
  </r>
  <r>
    <s v="Fortress"/>
    <s v="R"/>
    <s v="Action"/>
    <x v="12"/>
    <n v="140.30000000000001"/>
    <s v="September 3, 1993 (United States)"/>
    <x v="23"/>
    <n v="28000"/>
    <s v="Stuart Gordon"/>
    <s v="Troy Neighbors"/>
    <s v="Christopher Lambert"/>
    <s v="Australia"/>
    <n v="8000000"/>
    <n v="6739141"/>
    <n v="14635896.384176763"/>
    <n v="84.239262499999995"/>
    <n v="4803379.187455453"/>
    <s v="Davis Entertainment"/>
    <n v="95"/>
  </r>
  <r>
    <s v="Once Upon a Crime..."/>
    <s v="PG"/>
    <s v="Comedy"/>
    <x v="12"/>
    <n v="140.30000000000001"/>
    <s v="March 6, 1992 (United States)"/>
    <x v="23"/>
    <n v="4100"/>
    <s v="Eugene Levy"/>
    <s v="Rodolfo Sonego"/>
    <s v="John Candy"/>
    <s v="United States"/>
    <n v="18000000"/>
    <n v="8669847"/>
    <n v="18828954.96008553"/>
    <n v="48.165816666666665"/>
    <n v="6179506.0584461866"/>
    <s v="Ascot Film"/>
    <n v="94"/>
  </r>
  <r>
    <s v="Mom and Dad Save the World"/>
    <s v="PG"/>
    <s v="Adventure"/>
    <x v="12"/>
    <n v="140.30000000000001"/>
    <s v="July 24, 1992 (United States)"/>
    <x v="20"/>
    <n v="4400"/>
    <s v="Greg Beeman"/>
    <s v="Chris Matheson"/>
    <s v="Teri Garr"/>
    <s v="United States"/>
    <n v="14000000"/>
    <n v="2034470"/>
    <n v="4418410.6129722018"/>
    <n v="14.531928571428571"/>
    <n v="1450085.5310049893"/>
    <s v="Home Box Office (HBO)"/>
    <n v="88"/>
  </r>
  <r>
    <s v="Supercop"/>
    <s v="R"/>
    <s v="Action"/>
    <x v="12"/>
    <n v="140.30000000000001"/>
    <s v="July 4, 1992 (Hong Kong)"/>
    <x v="15"/>
    <n v="20000"/>
    <s v="Stanley Tong"/>
    <s v="Edward Tang"/>
    <s v="Jackie Chan"/>
    <s v="Hong Kong"/>
    <n v="900000"/>
    <n v="16270600"/>
    <n v="35336078.545972914"/>
    <n v="1807.8444444444444"/>
    <n v="11597006.414825374"/>
    <s v="Golden Harvest Company"/>
    <n v="91"/>
  </r>
  <r>
    <s v="Jennifer 8"/>
    <s v="R"/>
    <s v="Crime"/>
    <x v="12"/>
    <n v="140.30000000000001"/>
    <s v="November 6, 1992 (United States)"/>
    <x v="21"/>
    <n v="16000"/>
    <s v="Bruce Robinson"/>
    <s v="Bruce Robinson"/>
    <s v="Andy Garcia"/>
    <s v="Canada"/>
    <n v="20000000"/>
    <n v="11390479"/>
    <n v="24737554.891660724"/>
    <n v="56.952395000000003"/>
    <n v="8118659.3014967926"/>
    <s v="Paramount Pictures"/>
    <n v="124"/>
  </r>
  <r>
    <s v="BÃ©bÃ©'s Kids"/>
    <s v="PG-13"/>
    <s v="Animation"/>
    <x v="12"/>
    <n v="140.30000000000001"/>
    <s v="July 31, 1992 (United States)"/>
    <x v="1"/>
    <n v="4900"/>
    <s v="Bruce W. Smith"/>
    <s v="Robin Harris"/>
    <s v="Faizon Love"/>
    <s v="United States"/>
    <n v="0"/>
    <n v="8442162"/>
    <n v="18334474.421952955"/>
    <n v="0"/>
    <n v="6017221.6678545969"/>
    <s v="Hyperion Pictures"/>
    <n v="72"/>
  </r>
  <r>
    <s v="Memoirs of an Invisible Man"/>
    <s v="PG-13"/>
    <s v="Comedy"/>
    <x v="12"/>
    <n v="140.30000000000001"/>
    <s v="February 28, 1992 (United States)"/>
    <x v="22"/>
    <n v="23000"/>
    <s v="John Carpenter"/>
    <s v="H.F. Saint"/>
    <s v="Chevy Chase"/>
    <s v="United States"/>
    <n v="40000000"/>
    <n v="14358033"/>
    <n v="31182413.79258731"/>
    <n v="35.895082500000001"/>
    <n v="10233808.267997149"/>
    <s v="Warner Bros."/>
    <n v="99"/>
  </r>
  <r>
    <s v="Peter's Friends"/>
    <s v="R"/>
    <s v="Comedy"/>
    <x v="12"/>
    <n v="140.30000000000001"/>
    <s v="December 25, 1992 (United States)"/>
    <x v="9"/>
    <n v="11000"/>
    <s v="Kenneth Branagh"/>
    <s v="Rita Rudner"/>
    <s v="Hugh Laurie"/>
    <s v="United Kingdom"/>
    <n v="5000000"/>
    <n v="4058564"/>
    <n v="8814286.8909479678"/>
    <n v="81.171279999999996"/>
    <n v="2892775.4811119032"/>
    <s v="British Broadcasting Corporation (BBC)"/>
    <n v="101"/>
  </r>
  <r>
    <s v="Freejack"/>
    <s v="R"/>
    <s v="Action"/>
    <x v="12"/>
    <n v="140.30000000000001"/>
    <s v="January 17, 1992 (United States)"/>
    <x v="20"/>
    <n v="15000"/>
    <s v="Geoff Murphy"/>
    <s v="Robert Sheckley"/>
    <s v="Emilio Estevez"/>
    <s v="United States"/>
    <n v="30000000"/>
    <n v="17129026"/>
    <n v="37200386.473271556"/>
    <n v="57.096753333333339"/>
    <n v="12208856.735566642"/>
    <s v="Morgan Creek Entertainment"/>
    <n v="110"/>
  </r>
  <r>
    <s v="Como agua para chocolate"/>
    <s v="R"/>
    <s v="Drama"/>
    <x v="12"/>
    <n v="140.30000000000001"/>
    <s v="May 28, 1993 (United States)"/>
    <x v="12"/>
    <n v="17000"/>
    <s v="Alfonso Arau"/>
    <s v="Laura Esquivel"/>
    <s v="Marco Leonardi"/>
    <s v="Mexico"/>
    <n v="2000000"/>
    <n v="21744201"/>
    <n v="47223507.089807555"/>
    <n v="1087.2100499999999"/>
    <n v="15498361.368496079"/>
    <s v="Consejo Nacional para la Cultura y las Artes (CONACULTA)"/>
    <n v="105"/>
  </r>
  <r>
    <s v="Leap of Faith"/>
    <s v="PG-13"/>
    <s v="Comedy"/>
    <x v="12"/>
    <n v="140.30000000000001"/>
    <s v="December 18, 1992 (United States)"/>
    <x v="10"/>
    <n v="13000"/>
    <s v="Richard Pearce"/>
    <s v="Janus Cercone"/>
    <s v="Steve Martin"/>
    <s v="United States"/>
    <n v="0"/>
    <n v="23369283"/>
    <n v="50752819.173913039"/>
    <n v="0"/>
    <n v="16656652.173913043"/>
    <s v="Paramount Pictures"/>
    <n v="108"/>
  </r>
  <r>
    <s v="Noises Off..."/>
    <s v="PG-13"/>
    <s v="Comedy"/>
    <x v="12"/>
    <n v="140.30000000000001"/>
    <s v="March 20, 1992 (United States)"/>
    <x v="24"/>
    <n v="11000"/>
    <s v="Peter Bogdanovich"/>
    <s v="Michael Frayn"/>
    <s v="Michael Caine"/>
    <s v="United States"/>
    <n v="12000000"/>
    <n v="2280148"/>
    <n v="4951967.8945117602"/>
    <n v="19.001233333333335"/>
    <n v="1625194.5830363506"/>
    <s v="Touchstone Pictures"/>
    <n v="101"/>
  </r>
  <r>
    <s v="Class Act"/>
    <s v="PG-13"/>
    <s v="Comedy"/>
    <x v="12"/>
    <n v="140.30000000000001"/>
    <s v="June 5, 1992 (United States)"/>
    <x v="10"/>
    <n v="7100"/>
    <s v="Randall Miller"/>
    <s v="Michael Swerdlick"/>
    <s v="Christopher Reid"/>
    <s v="United States"/>
    <n v="7500000"/>
    <n v="13272113"/>
    <n v="28824040.136136848"/>
    <n v="176.96150666666665"/>
    <n v="9459809.6935138982"/>
    <s v="Warner Bros."/>
    <n v="98"/>
  </r>
  <r>
    <s v="Diggstown"/>
    <s v="R"/>
    <s v="Drama"/>
    <x v="12"/>
    <n v="140.30000000000001"/>
    <s v="August 14, 1992 (United States)"/>
    <x v="9"/>
    <n v="7000"/>
    <s v="Michael Ritchie"/>
    <s v="Leonard Wise"/>
    <s v="James Woods"/>
    <s v="United States"/>
    <n v="17000000"/>
    <n v="4836637"/>
    <n v="10504086.200285103"/>
    <n v="28.450805882352942"/>
    <n v="3447353.5281539559"/>
    <s v="Metro-Goldwyn-Mayer (MGM)"/>
    <n v="98"/>
  </r>
  <r>
    <s v="Indochine"/>
    <s v="PG-13"/>
    <s v="Drama"/>
    <x v="12"/>
    <n v="140.30000000000001"/>
    <s v="December 23, 1992 (United States)"/>
    <x v="12"/>
    <n v="9500"/>
    <s v="RÃ©gis Wargnier"/>
    <s v="Erik Orsenna"/>
    <s v="Catherine Deneuve"/>
    <s v="France"/>
    <n v="0"/>
    <n v="5603158"/>
    <n v="12168797.167498218"/>
    <n v="0"/>
    <n v="3993697.7904490377"/>
    <s v="Paradis Films"/>
    <n v="160"/>
  </r>
  <r>
    <s v="Nemesis"/>
    <s v="R"/>
    <s v="Action"/>
    <x v="12"/>
    <n v="140.30000000000001"/>
    <s v="December 26, 1992 (Japan)"/>
    <x v="20"/>
    <n v="5300"/>
    <s v="Albert Pyun"/>
    <s v="Rebecca Charles"/>
    <s v="Olivier Gruner"/>
    <s v="Denmark"/>
    <n v="0"/>
    <n v="2001124"/>
    <n v="4345990.611546685"/>
    <n v="0"/>
    <n v="1426317.8902352103"/>
    <s v="Imperial Entertainment"/>
    <n v="95"/>
  </r>
  <r>
    <s v="Kuffs"/>
    <s v="PG-13"/>
    <s v="Action"/>
    <x v="12"/>
    <n v="140.30000000000001"/>
    <s v="January 10, 1992 (United States)"/>
    <x v="23"/>
    <n v="10000"/>
    <s v="Bruce A. Evans"/>
    <s v="Bruce A. Evans"/>
    <s v="Christian Slater"/>
    <s v="United States"/>
    <n v="10000000"/>
    <n v="21142815"/>
    <n v="45917432.148966499"/>
    <n v="211.42815000000002"/>
    <n v="15069718.46044191"/>
    <s v="Dino de Laurentiis Communications"/>
    <n v="102"/>
  </r>
  <r>
    <s v="Shining Through"/>
    <s v="R"/>
    <s v="Drama"/>
    <x v="12"/>
    <n v="140.30000000000001"/>
    <s v="January 31, 1992 (United States)"/>
    <x v="5"/>
    <n v="9400"/>
    <s v="David Seltzer"/>
    <s v="Susan Isaacs"/>
    <s v="Michael Douglas"/>
    <s v="United States"/>
    <n v="0"/>
    <n v="43838238"/>
    <n v="95206779.177476823"/>
    <n v="0"/>
    <n v="31246071.275837492"/>
    <s v="Twentieth Century Fox"/>
    <n v="132"/>
  </r>
  <r>
    <s v="Mo' Money"/>
    <s v="R"/>
    <s v="Action"/>
    <x v="12"/>
    <n v="140.30000000000001"/>
    <s v="July 24, 1992 (United States)"/>
    <x v="30"/>
    <n v="7200"/>
    <s v="Peter MacDonald"/>
    <s v="Damon Wayans"/>
    <s v="Damon Wayans"/>
    <s v="United States"/>
    <n v="10000000"/>
    <n v="40227006"/>
    <n v="87363996.637205988"/>
    <n v="402.27006000000006"/>
    <n v="28672135.424091231"/>
    <s v="Columbia Pictures"/>
    <n v="89"/>
  </r>
  <r>
    <s v="Husbands and Wives"/>
    <s v="R"/>
    <s v="Comedy"/>
    <x v="12"/>
    <n v="140.30000000000001"/>
    <s v="September 18, 1992 (United States)"/>
    <x v="24"/>
    <n v="28000"/>
    <s v="Woody Allen"/>
    <s v="Woody Allen"/>
    <s v="Woody Allen"/>
    <s v="United States"/>
    <n v="20000000"/>
    <n v="10555619"/>
    <n v="22924427.008553099"/>
    <n v="52.778095"/>
    <n v="7523605.8446186744"/>
    <s v="Jack Rollins &amp; Charles H. Joffe Productions"/>
    <n v="108"/>
  </r>
  <r>
    <s v="Trespass"/>
    <s v="R"/>
    <s v="Action"/>
    <x v="12"/>
    <n v="140.30000000000001"/>
    <s v="December 25, 1992 (United States)"/>
    <x v="21"/>
    <n v="10000"/>
    <s v="Walter Hill"/>
    <s v="Bob Gale"/>
    <s v="Bill Paxton"/>
    <s v="United States"/>
    <n v="14000000"/>
    <n v="13249535"/>
    <n v="28775005.80541696"/>
    <n v="94.639535714285714"/>
    <n v="9443717.0349251609"/>
    <s v="Universal Pictures"/>
    <n v="101"/>
  </r>
  <r>
    <s v="Love Potion No. 9"/>
    <s v="PG-13"/>
    <s v="Comedy"/>
    <x v="12"/>
    <n v="140.30000000000001"/>
    <s v="November 13, 1992 (United States)"/>
    <x v="46"/>
    <n v="13000"/>
    <s v="Dale Launer"/>
    <s v="Dale Launer"/>
    <s v="Tate Donovan"/>
    <s v="United States"/>
    <n v="0"/>
    <n v="754935"/>
    <n v="1639548.7847469707"/>
    <n v="0"/>
    <n v="538086.24376336415"/>
    <s v="Penta Pictures"/>
    <n v="92"/>
  </r>
  <r>
    <s v="Rapid Fire"/>
    <s v="R"/>
    <s v="Action"/>
    <x v="12"/>
    <n v="140.30000000000001"/>
    <s v="August 21, 1992 (United States)"/>
    <x v="21"/>
    <n v="8600"/>
    <s v="Dwight H. Little"/>
    <s v="Cindy Cirile"/>
    <s v="Brandon Lee"/>
    <s v="United States"/>
    <n v="10000000"/>
    <n v="14356479"/>
    <n v="31179038.854597289"/>
    <n v="143.56478999999999"/>
    <n v="10232700.641482538"/>
    <s v="Twentieth Century Fox"/>
    <n v="95"/>
  </r>
  <r>
    <s v="Wind"/>
    <s v="PG-13"/>
    <s v="Action"/>
    <x v="12"/>
    <n v="140.30000000000001"/>
    <s v="September 11, 1992 (United States)"/>
    <x v="5"/>
    <n v="2600"/>
    <s v="Carroll Ballard"/>
    <s v="Jeff Benjamin"/>
    <s v="Matthew Modine"/>
    <s v="United States"/>
    <n v="29000000"/>
    <n v="5519569"/>
    <n v="11987260.686386315"/>
    <n v="19.032996551724139"/>
    <n v="3934119.0306486101"/>
    <s v="American Zoetrope"/>
    <n v="126"/>
  </r>
  <r>
    <s v="Hero"/>
    <s v="PG-13"/>
    <s v="Comedy"/>
    <x v="12"/>
    <n v="140.30000000000001"/>
    <s v="October 2, 1992 (United States)"/>
    <x v="16"/>
    <n v="22000"/>
    <s v="Stephen Frears"/>
    <s v="Laura Ziskin"/>
    <s v="Dustin Hoffman"/>
    <s v="United States"/>
    <n v="42000000"/>
    <n v="19507345"/>
    <n v="42365559.668567352"/>
    <n v="46.446059523809524"/>
    <n v="13904023.521026371"/>
    <s v="Columbia Pictures"/>
    <n v="119"/>
  </r>
  <r>
    <s v="South Central"/>
    <s v="R"/>
    <s v="Crime"/>
    <x v="12"/>
    <n v="140.30000000000001"/>
    <s v="September 18, 1992 (United States)"/>
    <x v="8"/>
    <n v="5400"/>
    <s v="Stephen Milburn Anderson"/>
    <s v="Stephen Milburn Anderson"/>
    <s v="Glenn Plummer"/>
    <s v="United States"/>
    <n v="4000000"/>
    <n v="1373196"/>
    <n v="2982272.4248039913"/>
    <n v="34.329900000000002"/>
    <n v="978756.94939415541"/>
    <s v="Enchantment Films Inc."/>
    <n v="98"/>
  </r>
  <r>
    <s v="The Muppet Christmas Carol"/>
    <s v="G"/>
    <s v="Comedy"/>
    <x v="12"/>
    <n v="140.30000000000001"/>
    <s v="December 11, 1992 (United States)"/>
    <x v="3"/>
    <n v="51000"/>
    <s v="Brian Henson"/>
    <s v="Charles Dickens"/>
    <s v="Michael Caine"/>
    <s v="United States"/>
    <n v="12000000"/>
    <n v="32574382"/>
    <n v="70744220.922309339"/>
    <n v="271.45318333333336"/>
    <n v="23217663.578047041"/>
    <s v="Walt Disney Pictures"/>
    <n v="85"/>
  </r>
  <r>
    <s v="Un Coeur en Hiver"/>
    <s v="N/A"/>
    <s v="Drama"/>
    <x v="12"/>
    <n v="140.30000000000001"/>
    <s v="June 4, 1993 (United States)"/>
    <x v="37"/>
    <n v="9300"/>
    <s v="Claude Sautet"/>
    <s v="Claude Sautet"/>
    <s v="Daniel Auteuil"/>
    <s v="France"/>
    <n v="0"/>
    <n v="1605437"/>
    <n v="3486647.5687811831"/>
    <n v="0"/>
    <n v="1144288.6671418389"/>
    <s v="Film Par Film"/>
    <n v="105"/>
  </r>
  <r>
    <s v="Tokyo Decadence"/>
    <s v="NC-17"/>
    <s v="Drama"/>
    <x v="12"/>
    <n v="140.30000000000001"/>
    <s v="April 30, 1993 (United States)"/>
    <x v="22"/>
    <n v="3000"/>
    <s v="RyÃ» Murakami"/>
    <s v="RyÃ» Murakami"/>
    <s v="Miho Nikaido"/>
    <s v="Japan"/>
    <n v="0"/>
    <n v="277845"/>
    <n v="603416.76051318599"/>
    <n v="0"/>
    <n v="198036.35067712044"/>
    <s v="Cinemabrain"/>
    <n v="112"/>
  </r>
  <r>
    <s v="Mr. Baseball"/>
    <s v="PG-13"/>
    <s v="Comedy"/>
    <x v="12"/>
    <n v="140.30000000000001"/>
    <s v="October 2, 1992 (United States)"/>
    <x v="22"/>
    <n v="10000"/>
    <s v="Fred Schepisi"/>
    <s v="Theo Pelletier"/>
    <s v="Tom Selleck"/>
    <s v="United States"/>
    <n v="40000000"/>
    <n v="20883046"/>
    <n v="45353272.389166072"/>
    <n v="52.207614999999997"/>
    <n v="14884565.930149678"/>
    <s v="DENTSU Music And Entertainment"/>
    <n v="108"/>
  </r>
  <r>
    <s v="Love Crimes"/>
    <s v="R"/>
    <s v="Romance"/>
    <x v="12"/>
    <n v="140.30000000000001"/>
    <s v="January 24, 1992 (United States)"/>
    <x v="29"/>
    <n v="874"/>
    <s v="Lizzie Borden"/>
    <s v="Allan Moyle"/>
    <s v="Sean Young"/>
    <s v="United Kingdom"/>
    <n v="0"/>
    <n v="2287928"/>
    <n v="4968864.3022095505"/>
    <n v="0"/>
    <n v="1630739.8431931576"/>
    <s v="Sovereign Pictures"/>
    <n v="90"/>
  </r>
  <r>
    <s v="Naked Killer"/>
    <s v="R"/>
    <s v="Action"/>
    <x v="12"/>
    <n v="140.30000000000001"/>
    <s v="August 4, 1995 (United States)"/>
    <x v="22"/>
    <n v="2200"/>
    <s v="Clarence Fok"/>
    <s v="Jing Wong"/>
    <s v="Chingmy Yau"/>
    <s v="Hong Kong"/>
    <n v="0"/>
    <n v="0"/>
    <n v="0"/>
    <n v="0"/>
    <n v="0"/>
    <s v="Wong Jing's Workshop Ltd."/>
    <n v="89"/>
  </r>
  <r>
    <s v="CrissCross"/>
    <s v="R"/>
    <s v="Crime"/>
    <x v="12"/>
    <n v="140.30000000000001"/>
    <s v="May 8, 1992 (United States)"/>
    <x v="1"/>
    <n v="1800"/>
    <s v="Chris Menges"/>
    <s v="Scott Sommer"/>
    <s v="Goldie Hawn"/>
    <s v="United States"/>
    <n v="14000000"/>
    <n v="3052738"/>
    <n v="6629859.3627940128"/>
    <n v="21.80527142857143"/>
    <n v="2175864.5759087671"/>
    <s v="Hawn / Sylbert Movie Company"/>
    <n v="100"/>
  </r>
  <r>
    <s v="Waterland"/>
    <s v="R"/>
    <s v="Drama"/>
    <x v="12"/>
    <n v="140.30000000000001"/>
    <s v="October 30, 1992 (United States)"/>
    <x v="14"/>
    <n v="2100"/>
    <s v="Stephen Gyllenhaal"/>
    <s v="Graham Swift"/>
    <s v="Jeremy Irons"/>
    <s v="United Kingdom"/>
    <n v="10000000"/>
    <n v="1100218"/>
    <n v="2389425.6920883819"/>
    <n v="11.002180000000001"/>
    <n v="784189.59372772626"/>
    <s v="British Screen Productions"/>
    <n v="95"/>
  </r>
  <r>
    <s v="The Distinguished Gentleman"/>
    <s v="R"/>
    <s v="Comedy"/>
    <x v="12"/>
    <n v="140.30000000000001"/>
    <s v="December 4, 1992 (United States)"/>
    <x v="23"/>
    <n v="15000"/>
    <s v="Jonathan Lynn"/>
    <s v="Marty Kaplan"/>
    <s v="Eddie Murphy"/>
    <s v="United States"/>
    <n v="50000000"/>
    <n v="46666502"/>
    <n v="101349131.57091945"/>
    <n v="93.333004000000003"/>
    <n v="33261940.128296506"/>
    <s v="Hollywood Pictures"/>
    <n v="112"/>
  </r>
  <r>
    <s v="White Sands"/>
    <s v="R"/>
    <s v="Action"/>
    <x v="12"/>
    <n v="140.30000000000001"/>
    <s v="April 24, 1992 (United States)"/>
    <x v="22"/>
    <n v="7300"/>
    <s v="Roger Donaldson"/>
    <s v="Daniel Pyne"/>
    <s v="Willem Dafoe"/>
    <s v="United States"/>
    <n v="22000000"/>
    <n v="9011574"/>
    <n v="19571109.036350675"/>
    <n v="40.9617"/>
    <n v="6423074.8396293651"/>
    <s v="Morgan Creek Entertainment"/>
    <n v="101"/>
  </r>
  <r>
    <s v="Belle Epoque"/>
    <s v="R"/>
    <s v="Comedy"/>
    <x v="12"/>
    <n v="140.30000000000001"/>
    <s v="February 25, 1994 (United States)"/>
    <x v="12"/>
    <n v="9700"/>
    <s v="Fernando Trueba"/>
    <s v="Rafael Azcona"/>
    <s v="Fernando FernÃ¡n GÃ³mez"/>
    <s v="Spain"/>
    <n v="0"/>
    <n v="5418216"/>
    <n v="11767144.798289379"/>
    <n v="0"/>
    <n v="3861878.8310762648"/>
    <s v="AnimatÃ³grafo"/>
    <n v="109"/>
  </r>
  <r>
    <s v="Swoon"/>
    <s v="R"/>
    <s v="Crime"/>
    <x v="12"/>
    <n v="140.30000000000001"/>
    <s v="September 25, 1992 (United Kingdom)"/>
    <x v="17"/>
    <n v="1600"/>
    <s v="Tom Kalin"/>
    <s v="Tom Kalin"/>
    <s v="Daniel Schlachet"/>
    <s v="United States"/>
    <n v="250000"/>
    <n v="0"/>
    <n v="0"/>
    <n v="0"/>
    <n v="0"/>
    <s v="American Playhouse"/>
    <n v="93"/>
  </r>
  <r>
    <s v="Knight Moves"/>
    <s v="R"/>
    <s v="Crime"/>
    <x v="12"/>
    <n v="140.30000000000001"/>
    <s v="January 22, 1993 (United States)"/>
    <x v="10"/>
    <n v="8100"/>
    <s v="Carl Schenkel"/>
    <s v="Brad Mirman"/>
    <s v="Christopher Lambert"/>
    <s v="United States"/>
    <n v="9000000"/>
    <n v="923418"/>
    <n v="2005455.913043478"/>
    <n v="10.260199999999999"/>
    <n v="658173.91304347827"/>
    <s v="Cineplex Odeon Films"/>
    <n v="116"/>
  </r>
  <r>
    <s v="Light Sleeper"/>
    <s v="R"/>
    <s v="Crime"/>
    <x v="12"/>
    <n v="140.30000000000001"/>
    <s v="March 13, 1992 (United Kingdom)"/>
    <x v="8"/>
    <n v="6300"/>
    <s v="Paul Schrader"/>
    <s v="Paul Schrader"/>
    <s v="Willem Dafoe"/>
    <s v="United States"/>
    <n v="5000000"/>
    <n v="1055987"/>
    <n v="2293365.9223093372"/>
    <n v="21.11974"/>
    <n v="752663.57804704201"/>
    <s v="Carolco Pictures"/>
    <n v="103"/>
  </r>
  <r>
    <s v="A Midnight Clear"/>
    <s v="R"/>
    <s v="Drama"/>
    <x v="12"/>
    <n v="140.30000000000001"/>
    <s v="April 24, 1992 (United States)"/>
    <x v="13"/>
    <n v="8500"/>
    <s v="Keith Gordon"/>
    <s v="William Wharton"/>
    <s v="Peter Berg"/>
    <s v="United States"/>
    <n v="5000000"/>
    <n v="1526697"/>
    <n v="3315642.0235210261"/>
    <n v="30.533939999999998"/>
    <n v="1088166.0727013543"/>
    <s v="A&amp;M Films"/>
    <n v="108"/>
  </r>
  <r>
    <s v="Bob Roberts"/>
    <s v="R"/>
    <s v="Comedy"/>
    <x v="12"/>
    <n v="140.30000000000001"/>
    <s v="September 4, 1992 (United States)"/>
    <x v="9"/>
    <n v="13000"/>
    <s v="Tim Robbins"/>
    <s v="Tim Robbins"/>
    <s v="Tim Robbins"/>
    <s v="United States"/>
    <n v="0"/>
    <n v="4479470"/>
    <n v="9728399.9215965774"/>
    <n v="0"/>
    <n v="3192779.7576621524"/>
    <s v="Miramax"/>
    <n v="102"/>
  </r>
  <r>
    <s v="Sarafina!"/>
    <s v="PG-13"/>
    <s v="Drama"/>
    <x v="12"/>
    <n v="140.30000000000001"/>
    <s v="September 25, 1992 (United States)"/>
    <x v="21"/>
    <n v="1900"/>
    <s v="Darrell Roodt"/>
    <s v="Mbongeni Ngema"/>
    <s v="Whoopi Goldberg"/>
    <s v="South Africa"/>
    <n v="0"/>
    <n v="7306242"/>
    <n v="15867512.027084816"/>
    <n v="0"/>
    <n v="5207585.1746258019"/>
    <s v="British Broadcasting Corporation (BBC)"/>
    <n v="117"/>
  </r>
  <r>
    <s v="For a Lost Soldier"/>
    <s v="Unrated"/>
    <s v="Drama"/>
    <x v="12"/>
    <n v="140.30000000000001"/>
    <s v="May 7, 1993 (United States)"/>
    <x v="24"/>
    <n v="4300"/>
    <s v="Roeland Kerbosch"/>
    <s v="Don Bloch"/>
    <s v="Maarten Smit"/>
    <s v="Netherlands"/>
    <n v="0"/>
    <n v="0"/>
    <n v="0"/>
    <n v="0"/>
    <n v="0"/>
    <s v="Sigma Film Productions"/>
    <n v="92"/>
  </r>
  <r>
    <s v="In the Soup"/>
    <s v="R"/>
    <s v="Comedy"/>
    <x v="12"/>
    <n v="140.30000000000001"/>
    <s v="August 13, 1992 (Germany)"/>
    <x v="12"/>
    <n v="3400"/>
    <s v="Alexandre Rockwell"/>
    <s v="Sollace Mitchell"/>
    <s v="Steve Buscemi"/>
    <s v="United States"/>
    <n v="0"/>
    <n v="256249"/>
    <n v="556515.11261582316"/>
    <n v="0"/>
    <n v="182643.62081254454"/>
    <s v="Alliance Communications Corporation"/>
    <n v="93"/>
  </r>
  <r>
    <s v="A Stranger Among Us"/>
    <s v="PG-13"/>
    <s v="Crime"/>
    <x v="12"/>
    <n v="140.30000000000001"/>
    <s v="July 17, 1992 (United States)"/>
    <x v="41"/>
    <n v="3600"/>
    <s v="Sidney Lumet"/>
    <s v="Robert J. Avrech"/>
    <s v="Melanie Griffith"/>
    <s v="United States"/>
    <n v="18000000"/>
    <n v="12282994"/>
    <n v="26675896.449037775"/>
    <n v="68.23885555555556"/>
    <n v="8754806.8424803987"/>
    <s v="Hollywood Pictures"/>
    <n v="110"/>
  </r>
  <r>
    <s v="Where the Day Takes You"/>
    <s v="R"/>
    <s v="Crime"/>
    <x v="12"/>
    <n v="140.30000000000001"/>
    <s v="September 11, 1992 (United States)"/>
    <x v="14"/>
    <n v="3200"/>
    <s v="Marc Rocco"/>
    <s v="Michael Hitchcock"/>
    <s v="Dermot Mulroney"/>
    <s v="United States"/>
    <n v="3000000"/>
    <n v="390152"/>
    <n v="847322.2694226657"/>
    <n v="13.005066666666668"/>
    <n v="278084.1054882395"/>
    <s v="Cinetel Films"/>
    <n v="105"/>
  </r>
  <r>
    <s v="Passion Fish"/>
    <s v="R"/>
    <s v="Drama"/>
    <x v="12"/>
    <n v="140.30000000000001"/>
    <s v="December 11, 1992 (United States)"/>
    <x v="34"/>
    <n v="5200"/>
    <s v="John Sayles"/>
    <s v="John Sayles"/>
    <s v="Mary McDonnell"/>
    <s v="United States"/>
    <n v="3330000"/>
    <n v="4814619"/>
    <n v="10456268.063435495"/>
    <n v="144.58315315315315"/>
    <n v="3431660.0142551675"/>
    <s v="Atchafalaya"/>
    <n v="135"/>
  </r>
  <r>
    <s v="That Night"/>
    <s v="PG-13"/>
    <s v="Drama"/>
    <x v="12"/>
    <n v="140.30000000000001"/>
    <s v="August 6, 1993 (United States)"/>
    <x v="14"/>
    <n v="2600"/>
    <s v="Craig Bolotin"/>
    <s v="Alice McDermott"/>
    <s v="C. Thomas Howell"/>
    <s v="France"/>
    <n v="0"/>
    <n v="20194"/>
    <n v="43856.819672131147"/>
    <n v="0"/>
    <n v="14393.442622950819"/>
    <s v="Alcor Films"/>
    <n v="89"/>
  </r>
  <r>
    <s v="Gas Food Lodging"/>
    <s v="R"/>
    <s v="Drama"/>
    <x v="12"/>
    <n v="140.30000000000001"/>
    <s v="July 10, 1992 (United States)"/>
    <x v="14"/>
    <n v="3700"/>
    <s v="Allison Anders"/>
    <s v="Allison Anders"/>
    <s v="Brooke Adams"/>
    <s v="United States"/>
    <n v="0"/>
    <n v="1342613"/>
    <n v="2915853.0370634352"/>
    <n v="0"/>
    <n v="956958.66001425521"/>
    <s v="Cineville"/>
    <n v="101"/>
  </r>
  <r>
    <s v="American Heart"/>
    <s v="R"/>
    <s v="Crime"/>
    <x v="12"/>
    <n v="140.30000000000001"/>
    <s v="May 7, 1993 (United States)"/>
    <x v="17"/>
    <n v="3200"/>
    <s v="Martin Bell"/>
    <s v="Peter Silverman"/>
    <s v="Jeff Bridges"/>
    <s v="United States"/>
    <n v="10000000"/>
    <n v="384048"/>
    <n v="834065.75623663573"/>
    <n v="3.8404800000000003"/>
    <n v="273733.42836778332"/>
    <s v="Avenue Pictures"/>
    <n v="113"/>
  </r>
  <r>
    <s v="The Babe"/>
    <s v="PG"/>
    <s v="Biography"/>
    <x v="12"/>
    <n v="140.30000000000001"/>
    <s v="April 17, 1992 (United States)"/>
    <x v="23"/>
    <n v="9300"/>
    <s v="Arthur Hiller"/>
    <s v="John Fusco"/>
    <s v="John Goodman"/>
    <s v="United States"/>
    <n v="0"/>
    <n v="19930973"/>
    <n v="43285584.270135418"/>
    <n v="0"/>
    <n v="14205967.925873129"/>
    <s v="Universal Pictures"/>
    <n v="115"/>
  </r>
  <r>
    <s v="La sentinelle"/>
    <s v="N/A"/>
    <s v="Drama"/>
    <x v="12"/>
    <n v="140.30000000000001"/>
    <s v="October 16, 1998 (United States)"/>
    <x v="14"/>
    <n v="745"/>
    <s v="Arnaud Desplechin"/>
    <s v="Arnaud Desplechin"/>
    <s v="Emmanuel Salinger"/>
    <s v="France"/>
    <n v="0"/>
    <n v="0"/>
    <n v="0"/>
    <n v="0"/>
    <n v="0"/>
    <s v="Why Not Productions"/>
    <n v="139"/>
  </r>
  <r>
    <s v="Christopher Columbus: The Discovery"/>
    <s v="PG-13"/>
    <s v="Adventure"/>
    <x v="12"/>
    <n v="140.30000000000001"/>
    <s v="August 21, 1992 (United States)"/>
    <x v="54"/>
    <n v="2800"/>
    <s v="John Glen"/>
    <s v="Mario Puzo"/>
    <s v="Marlon Brando"/>
    <s v="United Kingdom"/>
    <n v="40000000"/>
    <n v="8251071"/>
    <n v="17919467.809693512"/>
    <n v="20.627677500000001"/>
    <n v="5881019.9572344972"/>
    <s v="Christopher Columbus Productions"/>
    <n v="120"/>
  </r>
  <r>
    <s v="Claire of the Moon"/>
    <s v="Unrated"/>
    <s v="Drama"/>
    <x v="12"/>
    <n v="140.30000000000001"/>
    <s v="October 21, 1993 (Australia)"/>
    <x v="27"/>
    <n v="950"/>
    <s v="Nicole Conn"/>
    <s v="Nicole Conn"/>
    <s v="Trisha Todd"/>
    <s v="United States"/>
    <n v="130000"/>
    <n v="0"/>
    <n v="0"/>
    <n v="0"/>
    <n v="0"/>
    <s v="Demi-Monde Productions"/>
    <n v="107"/>
  </r>
  <r>
    <s v="Prelude to a Kiss"/>
    <s v="PG-13"/>
    <s v="Comedy"/>
    <x v="12"/>
    <n v="140.30000000000001"/>
    <s v="July 10, 1992 (United States)"/>
    <x v="41"/>
    <n v="7700"/>
    <s v="Norman RenÃ©"/>
    <s v="Craig Lucas"/>
    <s v="Meg Ryan"/>
    <s v="United States"/>
    <n v="0"/>
    <n v="22697691"/>
    <n v="49294272.61368496"/>
    <n v="0"/>
    <n v="16177969.351389879"/>
    <s v="Gruskoff/Levy Company"/>
    <n v="105"/>
  </r>
  <r>
    <s v="The Best Intentions"/>
    <s v="Not Rated"/>
    <s v="Biography"/>
    <x v="12"/>
    <n v="140.30000000000001"/>
    <s v="July 10, 1992 (United States)"/>
    <x v="40"/>
    <n v="3000"/>
    <s v="Bille August"/>
    <s v="Ingmar Bergman"/>
    <s v="Samuel FrÃ¶ler"/>
    <s v="Sweden"/>
    <n v="0"/>
    <n v="1253106"/>
    <n v="2721463.992872416"/>
    <n v="0"/>
    <n v="893161.79615110473"/>
    <s v="SVT Drama"/>
    <n v="182"/>
  </r>
  <r>
    <s v="The Public Eye"/>
    <s v="R"/>
    <s v="Crime"/>
    <x v="12"/>
    <n v="140.30000000000001"/>
    <s v="October 16, 1992 (United States)"/>
    <x v="16"/>
    <n v="3500"/>
    <s v="Howard Franklin"/>
    <s v="Howard Franklin"/>
    <s v="Joe Pesci"/>
    <s v="United States"/>
    <n v="15000000"/>
    <n v="3067917"/>
    <n v="6662824.7320028506"/>
    <n v="20.452780000000001"/>
    <n v="2186683.5352815394"/>
    <s v="Universal Pictures"/>
    <n v="99"/>
  </r>
  <r>
    <s v="Article 99"/>
    <s v="R"/>
    <s v="Comedy"/>
    <x v="12"/>
    <n v="140.30000000000001"/>
    <s v="March 13, 1992 (United States)"/>
    <x v="10"/>
    <n v="3100"/>
    <s v="Howard Deutch"/>
    <s v="Ron Cutler"/>
    <s v="Ray Liotta"/>
    <s v="United States"/>
    <n v="18000000"/>
    <n v="6375979"/>
    <n v="13847190.315751959"/>
    <n v="35.422105555555554"/>
    <n v="4544532.430506058"/>
    <s v="Orion Pictures"/>
    <n v="100"/>
  </r>
  <r>
    <s v="The Mambo Kings"/>
    <s v="R"/>
    <s v="Drama"/>
    <x v="12"/>
    <n v="140.30000000000001"/>
    <s v="February 28, 1992 (United States)"/>
    <x v="5"/>
    <n v="5200"/>
    <s v="Arne Glimcher"/>
    <s v="Oscar Hijuelos"/>
    <s v="Armand Assante"/>
    <s v="France"/>
    <n v="15500000"/>
    <n v="6742168"/>
    <n v="14642470.34640057"/>
    <n v="43.49785806451613"/>
    <n v="4805536.7070563082"/>
    <s v="Alcor Films"/>
    <n v="104"/>
  </r>
  <r>
    <s v="Into the West"/>
    <s v="PG"/>
    <s v="Adventure"/>
    <x v="12"/>
    <n v="140.30000000000001"/>
    <s v="September 17, 1993 (United States)"/>
    <x v="9"/>
    <n v="2800"/>
    <s v="Mike Newell"/>
    <s v="Jim Sheridan"/>
    <s v="Gabriel Byrne"/>
    <s v="Ireland"/>
    <n v="0"/>
    <n v="4790801"/>
    <n v="10404540.732002851"/>
    <n v="0"/>
    <n v="3414683.5352815394"/>
    <s v="Channel Four Films"/>
    <n v="97"/>
  </r>
  <r>
    <s v="The Playboys"/>
    <s v="PG-13"/>
    <s v="Drama"/>
    <x v="12"/>
    <n v="140.30000000000001"/>
    <s v="April 22, 1992 (United States)"/>
    <x v="21"/>
    <n v="1100"/>
    <s v="Gillies MacKinnon"/>
    <s v="Shane Connaughton"/>
    <s v="Albert Finney"/>
    <s v="United States"/>
    <n v="0"/>
    <n v="4906900"/>
    <n v="10656681.610833926"/>
    <n v="0"/>
    <n v="3497434.0698503205"/>
    <s v="Green Umbrella Ltd."/>
    <n v="117"/>
  </r>
  <r>
    <s v="City of Joy"/>
    <s v="PG-13"/>
    <s v="Drama"/>
    <x v="12"/>
    <n v="140.30000000000001"/>
    <s v="April 17, 1992 (United States)"/>
    <x v="16"/>
    <n v="4900"/>
    <s v="Roland JoffÃ©"/>
    <s v="Dominique Lapierre"/>
    <s v="Patrick Swayze"/>
    <s v="France"/>
    <n v="27000000"/>
    <n v="14683921"/>
    <n v="31890169.128296506"/>
    <n v="54.384892592592593"/>
    <n v="10466087.669280114"/>
    <s v="Allied Filmmakers"/>
    <n v="132"/>
  </r>
  <r>
    <s v="Straight Talk"/>
    <s v="PG"/>
    <s v="Comedy"/>
    <x v="12"/>
    <n v="140.30000000000001"/>
    <s v="April 3, 1992 (United States)"/>
    <x v="1"/>
    <n v="3500"/>
    <s v="Barnet Kellman"/>
    <s v="Craig Bolotin"/>
    <s v="Dolly Parton"/>
    <s v="United States"/>
    <n v="0"/>
    <n v="21202099"/>
    <n v="46046183.644333571"/>
    <n v="0"/>
    <n v="15111973.627940128"/>
    <s v="Hollywood Pictures"/>
    <n v="91"/>
  </r>
  <r>
    <s v="Qing shao nian nuo zha"/>
    <s v="Not Rated"/>
    <s v="Crime"/>
    <x v="12"/>
    <n v="140.30000000000001"/>
    <s v="August 4, 1994 (Netherlands)"/>
    <x v="37"/>
    <n v="4000"/>
    <s v="Ming-liang Tsai"/>
    <s v="Ming-liang Tsai"/>
    <s v="Chao-jung Chen"/>
    <s v="Taiwan"/>
    <n v="0"/>
    <n v="28791"/>
    <n v="62527.567355666426"/>
    <n v="0"/>
    <n v="20521.02637205987"/>
    <s v="Central Motion Pictures"/>
    <n v="106"/>
  </r>
  <r>
    <s v="Love Field"/>
    <s v="PG-13"/>
    <s v="Drama"/>
    <x v="12"/>
    <n v="140.30000000000001"/>
    <s v="February 12, 1993 (United States)"/>
    <x v="14"/>
    <n v="3800"/>
    <s v="Jonathan Kaplan"/>
    <s v="Don Roos"/>
    <s v="Michelle Pfeiffer"/>
    <s v="United States"/>
    <n v="18000000"/>
    <n v="1014726"/>
    <n v="2203756.3235923019"/>
    <n v="5.6373666666666669"/>
    <n v="723254.45473984315"/>
    <s v="Orion Pictures"/>
    <n v="105"/>
  </r>
  <r>
    <s v="Mr. Saturday Night"/>
    <s v="R"/>
    <s v="Comedy"/>
    <x v="12"/>
    <n v="140.30000000000001"/>
    <s v="September 25, 1992 (United States)"/>
    <x v="23"/>
    <n v="4500"/>
    <s v="Billy Crystal"/>
    <s v="Billy Crystal"/>
    <s v="Billy Crystal"/>
    <s v="United States"/>
    <n v="43000000"/>
    <n v="13351357"/>
    <n v="28996140.255880255"/>
    <n v="31.049667441860464"/>
    <n v="9516291.5181753375"/>
    <s v="Castle Rock Entertainment"/>
    <n v="119"/>
  </r>
  <r>
    <s v="Twin Dragons"/>
    <s v="PG-13"/>
    <s v="Action"/>
    <x v="12"/>
    <n v="140.30000000000001"/>
    <s v="April 9, 1999 (United States)"/>
    <x v="16"/>
    <n v="11000"/>
    <s v="Ringo Lam"/>
    <s v="Barry Wong"/>
    <s v="Jackie Chan"/>
    <s v="Hong Kong"/>
    <n v="10000000"/>
    <n v="8359717"/>
    <n v="18155422.451176051"/>
    <n v="83.597170000000006"/>
    <n v="5958458.3036350673"/>
    <s v="Golden Way Films Ltd."/>
    <n v="104"/>
  </r>
  <r>
    <s v="Aces: Iron Eagle III"/>
    <s v="R"/>
    <s v="Action"/>
    <x v="12"/>
    <n v="140.30000000000001"/>
    <s v="June 12, 1992 (United States)"/>
    <x v="47"/>
    <n v="2700"/>
    <s v="John Glen"/>
    <s v="Kevin Alyn Elders"/>
    <s v="Louis Gossett Jr."/>
    <s v="United Kingdom"/>
    <n v="0"/>
    <n v="2517600"/>
    <n v="5467660.1568068424"/>
    <n v="0"/>
    <n v="1794440.484675695"/>
    <s v="Carolco Pictures"/>
    <n v="98"/>
  </r>
  <r>
    <s v="The Living End"/>
    <s v="Unrated"/>
    <s v="Comedy"/>
    <x v="12"/>
    <n v="140.30000000000001"/>
    <s v="August 21, 1992 (United States)"/>
    <x v="16"/>
    <n v="2900"/>
    <s v="Gregg Araki"/>
    <s v="Gregg Araki"/>
    <s v="Mike Dytri"/>
    <s v="United States"/>
    <n v="22769"/>
    <n v="692585"/>
    <n v="1504138.6279401281"/>
    <n v="3041.7892748912996"/>
    <n v="493645.75908766926"/>
    <s v="Desperate Pictures"/>
    <n v="81"/>
  </r>
  <r>
    <s v="Simple Men"/>
    <s v="R"/>
    <s v="Crime"/>
    <x v="12"/>
    <n v="140.30000000000001"/>
    <s v="November 6, 1992 (United Kingdom)"/>
    <x v="13"/>
    <n v="4100"/>
    <s v="Hal Hartley"/>
    <s v="Hal Hartley"/>
    <s v="Robert John Burke"/>
    <s v="Italy"/>
    <n v="3000000"/>
    <n v="143010"/>
    <n v="310585.50962223805"/>
    <n v="4.7669999999999995"/>
    <n v="101931.57519600855"/>
    <s v="American Playhouse"/>
    <n v="105"/>
  </r>
  <r>
    <s v="Guncrazy"/>
    <s v="R"/>
    <s v="Crime"/>
    <x v="12"/>
    <n v="140.30000000000001"/>
    <s v="September 9, 1993 (Australia)"/>
    <x v="30"/>
    <n v="2200"/>
    <s v="Tamra Davis"/>
    <s v="Matthew Bright"/>
    <s v="Drew Barrymore"/>
    <s v="United States"/>
    <n v="800000"/>
    <n v="114516"/>
    <n v="248702.9593727726"/>
    <n v="14.314499999999999"/>
    <n v="81622.238061297219"/>
    <s v="Zeta Entertainment"/>
    <n v="97"/>
  </r>
  <r>
    <s v="Folks!"/>
    <s v="PG-13"/>
    <s v="Comedy"/>
    <x v="12"/>
    <n v="140.30000000000001"/>
    <s v="May 1, 1992 (United States)"/>
    <x v="46"/>
    <n v="2500"/>
    <s v="Ted Kotcheff"/>
    <s v="Robert Klane"/>
    <s v="Tom Selleck"/>
    <s v="United States"/>
    <n v="15000000"/>
    <n v="6132924"/>
    <n v="13319329.599429792"/>
    <n v="40.886159999999997"/>
    <n v="4371292.9436920881"/>
    <s v="Penta Pictures"/>
    <n v="107"/>
  </r>
  <r>
    <s v="LÃ©olo"/>
    <s v="Not Rated"/>
    <s v="Comedy"/>
    <x v="12"/>
    <n v="140.30000000000001"/>
    <s v="April 2, 1993 (United States)"/>
    <x v="24"/>
    <n v="6700"/>
    <s v="Jean-Claude Lauzon"/>
    <s v="Jean-Claude Lauzon"/>
    <s v="Maxime Collin"/>
    <s v="Canada"/>
    <n v="0"/>
    <n v="611703"/>
    <n v="1328481.1411261582"/>
    <n v="0"/>
    <n v="435996.43620812544"/>
    <s v="Alliance Films Corporation"/>
    <n v="107"/>
  </r>
  <r>
    <s v="Night and the City"/>
    <s v="R"/>
    <s v="Comedy"/>
    <x v="12"/>
    <n v="140.30000000000001"/>
    <s v="October 23, 1992 (United States)"/>
    <x v="1"/>
    <n v="4600"/>
    <s v="Irwin Winkler"/>
    <s v="Gerald Kersh"/>
    <s v="Robert De Niro"/>
    <s v="United States"/>
    <n v="20000000"/>
    <n v="6202756"/>
    <n v="13470988.975053456"/>
    <n v="31.013780000000001"/>
    <n v="4421066.2865288667"/>
    <s v="Penta Films"/>
    <n v="105"/>
  </r>
  <r>
    <s v="Whispers in the Dark"/>
    <s v="R"/>
    <s v="Drama"/>
    <x v="12"/>
    <n v="140.30000000000001"/>
    <s v="August 7, 1992 (United States)"/>
    <x v="41"/>
    <n v="2000"/>
    <s v="Christopher Crowe"/>
    <s v="Christopher Crowe"/>
    <s v="Annabella Sciorra"/>
    <s v="United States"/>
    <n v="18000000"/>
    <n v="11124511"/>
    <n v="24159932.300071273"/>
    <n v="61.802838888888886"/>
    <n v="7929088.382038489"/>
    <s v="Paramount Pictures"/>
    <n v="103"/>
  </r>
  <r>
    <s v="Zebrahead"/>
    <s v="R"/>
    <s v="Drama"/>
    <x v="12"/>
    <n v="140.30000000000001"/>
    <s v="October 23, 1992 (United States)"/>
    <x v="21"/>
    <n v="1200"/>
    <s v="Anthony Drazan"/>
    <s v="Anthony Drazan"/>
    <s v="Michael Rapaport"/>
    <s v="United States"/>
    <n v="0"/>
    <n v="1557771"/>
    <n v="3383127.7526728436"/>
    <n v="0"/>
    <n v="1110314.3264433357"/>
    <s v="Ixtlan"/>
    <n v="100"/>
  </r>
  <r>
    <s v="Hyenas"/>
    <s v="Not Rated"/>
    <s v="Comedy"/>
    <x v="12"/>
    <n v="140.30000000000001"/>
    <s v="April 26, 2019 (United States)"/>
    <x v="34"/>
    <n v="1000"/>
    <s v="Djibril Diop MambÃ©ty"/>
    <s v="Friedrich DÃ¼rrenmatt"/>
    <s v="Mansour Diouf"/>
    <s v="Switzerland"/>
    <n v="0"/>
    <n v="24672"/>
    <n v="53582.027084818241"/>
    <n v="0"/>
    <n v="17585.174625801854"/>
    <s v="Thelma Film AG"/>
    <n v="110"/>
  </r>
  <r>
    <s v="A Tale of Winter"/>
    <s v="Not Rated"/>
    <s v="Drama"/>
    <x v="12"/>
    <n v="140.30000000000001"/>
    <s v="January 29, 1992 (France)"/>
    <x v="4"/>
    <n v="4400"/>
    <s v="Ã‰ric Rohmer"/>
    <s v="Ã‰ric Rohmer"/>
    <s v="Charlotte VÃ©ry"/>
    <s v="France"/>
    <n v="0"/>
    <n v="52431"/>
    <n v="113868.32287954383"/>
    <n v="0"/>
    <n v="37370.634354953669"/>
    <s v="Compagnie Eric Rohmer (CER)"/>
    <n v="114"/>
  </r>
  <r>
    <s v="Man Trouble"/>
    <s v="PG-13"/>
    <s v="Comedy"/>
    <x v="12"/>
    <n v="140.30000000000001"/>
    <s v="July 17, 1992 (United States)"/>
    <x v="32"/>
    <n v="3000"/>
    <s v="Bob Rafelson"/>
    <s v="Carole Eastman"/>
    <s v="Jack Nicholson"/>
    <s v="United States"/>
    <n v="30000000"/>
    <n v="4096030"/>
    <n v="8895654.604419101"/>
    <n v="13.653433333333334"/>
    <n v="2919479.6863863152"/>
    <s v="Penta Entertainment"/>
    <n v="100"/>
  </r>
  <r>
    <s v="Laws of Gravity"/>
    <s v="R"/>
    <s v="Crime"/>
    <x v="12"/>
    <n v="140.30000000000001"/>
    <s v="August 20, 1993 (United Kingdom)"/>
    <x v="8"/>
    <n v="950"/>
    <s v="Nick Gomez"/>
    <s v="Nick Gomez"/>
    <s v="Peter Greene"/>
    <s v="United States"/>
    <n v="38000"/>
    <n v="0"/>
    <n v="0"/>
    <n v="0"/>
    <n v="0"/>
    <s v="Island World"/>
    <n v="100"/>
  </r>
  <r>
    <s v="Brain Donors"/>
    <s v="PG"/>
    <s v="Comedy"/>
    <x v="12"/>
    <n v="140.30000000000001"/>
    <s v="April 17, 1992 (United States)"/>
    <x v="12"/>
    <n v="4100"/>
    <s v="Dennis Dugan"/>
    <s v="Pat Proft"/>
    <s v="John Turturro"/>
    <s v="United States"/>
    <n v="0"/>
    <n v="918239"/>
    <n v="1994208.2915181753"/>
    <n v="0"/>
    <n v="654482.53741981462"/>
    <s v="Paramount Pictures"/>
    <n v="80"/>
  </r>
  <r>
    <s v="Out on a Limb"/>
    <s v="PG"/>
    <s v="Comedy"/>
    <x v="12"/>
    <n v="140.30000000000001"/>
    <s v="September 4, 1992 (United States)"/>
    <x v="11"/>
    <n v="1600"/>
    <s v="Francis Veber"/>
    <s v="Daniel Goldin"/>
    <s v="Matthew Broderick"/>
    <s v="United States"/>
    <n v="0"/>
    <n v="1659542"/>
    <n v="3604151.4426229508"/>
    <n v="0"/>
    <n v="1182852.4590163934"/>
    <s v="Interscope Communications"/>
    <n v="93"/>
  </r>
  <r>
    <s v="Tetsuo II: Body Hammer"/>
    <s v="R"/>
    <s v="Action"/>
    <x v="12"/>
    <n v="140.30000000000001"/>
    <s v="August 15, 1997 (United States)"/>
    <x v="5"/>
    <n v="4200"/>
    <s v="Shin'ya Tsukamoto"/>
    <s v="Shin'ya Tsukamoto"/>
    <s v="TomorÃ´ Taguchi"/>
    <s v="Japan"/>
    <n v="0"/>
    <n v="0"/>
    <n v="0"/>
    <n v="0"/>
    <n v="0"/>
    <s v="F2"/>
    <n v="83"/>
  </r>
  <r>
    <s v="Traces of Red"/>
    <s v="R"/>
    <s v="Crime"/>
    <x v="12"/>
    <n v="140.30000000000001"/>
    <s v="November 11, 1992 (United States)"/>
    <x v="33"/>
    <n v="1500"/>
    <s v="Andy Wolk"/>
    <s v="Jim Piddock"/>
    <s v="Jim Belushi"/>
    <s v="United States"/>
    <n v="0"/>
    <n v="3206714"/>
    <n v="6964260.5545260152"/>
    <n v="0"/>
    <n v="2285612.2594440486"/>
    <s v="The Samuel Goldwyn Company"/>
    <n v="105"/>
  </r>
  <r>
    <s v="Storyville"/>
    <s v="R"/>
    <s v="Drama"/>
    <x v="12"/>
    <n v="140.30000000000001"/>
    <s v="September 30, 1992 (France)"/>
    <x v="1"/>
    <n v="1100"/>
    <s v="Mark Frost"/>
    <s v="Frank Galbally"/>
    <s v="James Spader"/>
    <s v="United States"/>
    <n v="0"/>
    <n v="422503"/>
    <n v="917581.35495367064"/>
    <n v="0"/>
    <n v="301142.55167498218"/>
    <s v="Davis Entertainment"/>
    <n v="113"/>
  </r>
  <r>
    <s v="Rescue Me"/>
    <s v="PG-13"/>
    <s v="Action"/>
    <x v="12"/>
    <n v="140.30000000000001"/>
    <s v="December 3, 1993 (United States)"/>
    <x v="33"/>
    <n v="683"/>
    <s v="Arthur Allan Seidelman"/>
    <s v="Mike Snyder"/>
    <s v="Michael Dudikoff"/>
    <s v="United States"/>
    <n v="0"/>
    <n v="0"/>
    <n v="0"/>
    <n v="0"/>
    <n v="0"/>
    <s v="Cannon Pictures"/>
    <n v="99"/>
  </r>
  <r>
    <s v="Map of the Human Heart"/>
    <s v="R"/>
    <s v="Adventure"/>
    <x v="12"/>
    <n v="140.30000000000001"/>
    <s v="May 14, 1993 (United States)"/>
    <x v="12"/>
    <n v="3100"/>
    <s v="Vincent Ward"/>
    <s v="Louis Nowra"/>
    <s v="Jason Scott Lee"/>
    <s v="Australia"/>
    <n v="0"/>
    <n v="2806881"/>
    <n v="6095913.333570919"/>
    <n v="0"/>
    <n v="2000627.9401282964"/>
    <s v="Australian Film Finance Corporation (AFFC)"/>
    <n v="109"/>
  </r>
  <r>
    <s v="Ruby Cairo"/>
    <s v="PG-13"/>
    <s v="Mystery"/>
    <x v="12"/>
    <n v="140.30000000000001"/>
    <s v="October 29, 1993 (United States)"/>
    <x v="18"/>
    <n v="2100"/>
    <s v="Graeme Clifford"/>
    <s v="Robert Dillon"/>
    <s v="Andie MacDowell"/>
    <s v="United States"/>
    <n v="24000000"/>
    <n v="608866"/>
    <n v="1322319.8161083392"/>
    <n v="2.5369416666666664"/>
    <n v="433974.34069850319"/>
    <s v="Majestic Films International"/>
    <n v="90"/>
  </r>
  <r>
    <s v="The Waterdance"/>
    <s v="R"/>
    <s v="Drama"/>
    <x v="12"/>
    <n v="140.30000000000001"/>
    <s v="May 13, 1992 (United States)"/>
    <x v="8"/>
    <n v="2600"/>
    <s v="Neal Jimenez"/>
    <s v="Neal Jimenez"/>
    <s v="Eric Stoltz"/>
    <s v="United States"/>
    <n v="2700000"/>
    <n v="1723319"/>
    <n v="3742660.7220242335"/>
    <n v="63.826629629629629"/>
    <n v="1228310.0498930863"/>
    <s v="No Frills Film Production"/>
    <n v="106"/>
  </r>
  <r>
    <s v="Year of the Comet"/>
    <s v="PG-13"/>
    <s v="Action"/>
    <x v="12"/>
    <n v="140.30000000000001"/>
    <s v="April 24, 1992 (United States)"/>
    <x v="1"/>
    <n v="1500"/>
    <s v="Peter Yates"/>
    <s v="William Goldman"/>
    <s v="Penelope Ann Miller"/>
    <s v="United States"/>
    <n v="0"/>
    <n v="2791515"/>
    <n v="6062541.8424803987"/>
    <n v="0"/>
    <n v="1989675.6949394154"/>
    <s v="Castle Rock Entertainment"/>
    <n v="91"/>
  </r>
  <r>
    <s v="This Is My Life"/>
    <s v="PG-13"/>
    <s v="Drama"/>
    <x v="12"/>
    <n v="140.30000000000001"/>
    <s v="February 21, 1992 (United States)"/>
    <x v="10"/>
    <n v="1100"/>
    <s v="Nora Ephron"/>
    <s v="Meg Wolitzer"/>
    <s v="Julie Kavner"/>
    <s v="United States"/>
    <n v="0"/>
    <n v="2922094"/>
    <n v="6346130.0199572342"/>
    <n v="0"/>
    <n v="2082746.9707769067"/>
    <s v="Twentieth Century Fox"/>
    <n v="105"/>
  </r>
  <r>
    <s v="Mistress"/>
    <s v="R"/>
    <s v="Comedy"/>
    <x v="12"/>
    <n v="140.30000000000001"/>
    <s v="July 24, 1992 (United States)"/>
    <x v="20"/>
    <n v="2100"/>
    <s v="Barry Primus"/>
    <s v="Barry Primus"/>
    <s v="Robert Wuhl"/>
    <s v="United States"/>
    <n v="0"/>
    <n v="1102469"/>
    <n v="2394314.3570919456"/>
    <n v="0"/>
    <n v="785794.01282965078"/>
    <s v="Meir Teper"/>
    <n v="110"/>
  </r>
  <r>
    <s v="Passed Away"/>
    <s v="PG-13"/>
    <s v="Comedy"/>
    <x v="12"/>
    <n v="140.30000000000001"/>
    <s v="April 24, 1992 (United States)"/>
    <x v="1"/>
    <n v="1200"/>
    <s v="Charlie Peters"/>
    <s v="Charlie Peters"/>
    <s v="Bob Hoskins"/>
    <s v="United States"/>
    <n v="0"/>
    <n v="4030793"/>
    <n v="8753974.5338560231"/>
    <n v="0"/>
    <n v="2872981.4682822521"/>
    <s v="Hollywood Pictures"/>
    <n v="96"/>
  </r>
  <r>
    <s v="Blame It on the Bellboy"/>
    <s v="PG-13"/>
    <s v="Comedy"/>
    <x v="12"/>
    <n v="140.30000000000001"/>
    <s v="March 6, 1992 (United States)"/>
    <x v="30"/>
    <n v="2500"/>
    <s v="Mark Herman"/>
    <s v="Mark Herman"/>
    <s v="Bronson Pinchot"/>
    <s v="United Kingdom"/>
    <n v="0"/>
    <n v="3104545"/>
    <n v="6742372.4982181033"/>
    <n v="0"/>
    <n v="2212790.4490377763"/>
    <s v="Bellboy Films Limited"/>
    <n v="78"/>
  </r>
  <r>
    <s v="Leaving Normal"/>
    <s v="R"/>
    <s v="Comedy"/>
    <x v="12"/>
    <n v="140.30000000000001"/>
    <s v="April 29, 1992 (United States)"/>
    <x v="14"/>
    <n v="1300"/>
    <s v="Edward Zwick"/>
    <s v="Ed Solomon"/>
    <s v="Christine Lahti"/>
    <s v="United States"/>
    <n v="0"/>
    <n v="1514114"/>
    <n v="3288314.5816108338"/>
    <n v="0"/>
    <n v="1079197.4340698502"/>
    <s v="Mirage Entertainment"/>
    <n v="110"/>
  </r>
  <r>
    <s v="House of Angels"/>
    <s v="R"/>
    <s v="Comedy"/>
    <x v="12"/>
    <n v="140.30000000000001"/>
    <s v="August 6, 1993 (United States)"/>
    <x v="5"/>
    <n v="4500"/>
    <s v="Colin Nutley"/>
    <s v="Colin Nutley"/>
    <s v="Helena BergstrÃ¶m"/>
    <s v="Sweden"/>
    <n v="0"/>
    <n v="9481984"/>
    <n v="20592733.605131857"/>
    <n v="0"/>
    <n v="6758363.5067712041"/>
    <s v="Memfis Film"/>
    <n v="127"/>
  </r>
  <r>
    <s v="The Long Day Closes"/>
    <s v="PG"/>
    <s v="Biography"/>
    <x v="12"/>
    <n v="140.30000000000001"/>
    <s v="May 28, 1993 (United States)"/>
    <x v="34"/>
    <n v="3000"/>
    <s v="Terence Davies"/>
    <s v="Terence Davies"/>
    <s v="Leigh McCormack"/>
    <s v="United Kingdom"/>
    <n v="0"/>
    <n v="22765"/>
    <n v="49440.452601568068"/>
    <n v="0"/>
    <n v="16225.944404846756"/>
    <s v="British Film Institute (BFI)"/>
    <n v="85"/>
  </r>
  <r>
    <s v="Once Upon a Time in China III"/>
    <s v="R"/>
    <s v="Action"/>
    <x v="12"/>
    <n v="140.30000000000001"/>
    <s v="February 11, 1993 (Hong Kong)"/>
    <x v="8"/>
    <n v="6600"/>
    <s v="Hark Tsui"/>
    <s v="Tin-suen Chan"/>
    <s v="Jet Li"/>
    <s v="Hong Kong"/>
    <n v="0"/>
    <n v="0"/>
    <n v="0"/>
    <n v="0"/>
    <n v="0"/>
    <s v="Golden Harvest Company"/>
    <n v="109"/>
  </r>
  <r>
    <s v="Shadow of the Wolf"/>
    <s v="PG-13"/>
    <s v="Adventure"/>
    <x v="12"/>
    <n v="140.30000000000001"/>
    <s v="March 5, 1993 (United States)"/>
    <x v="46"/>
    <n v="876"/>
    <s v="Jacques Dorfmann"/>
    <s v="Jacques Dorfmann"/>
    <s v="Lou Diamond Phillips"/>
    <s v="France"/>
    <n v="0"/>
    <n v="1434174"/>
    <n v="3114702.9066286525"/>
    <n v="0"/>
    <n v="1022219.5295794725"/>
    <s v="Vision International"/>
    <n v="112"/>
  </r>
  <r>
    <s v="The Gun in Betty Lou's Handbag"/>
    <s v="PG-13"/>
    <s v="Comedy"/>
    <x v="12"/>
    <n v="140.30000000000001"/>
    <s v="August 21, 1992 (United States)"/>
    <x v="27"/>
    <n v="1600"/>
    <s v="Allan Moyle"/>
    <s v="Grace Cary Bickley"/>
    <s v="Penelope Ann Miller"/>
    <s v="United States"/>
    <n v="13000000"/>
    <n v="3721911"/>
    <n v="8083152.3998574475"/>
    <n v="28.630084615384614"/>
    <n v="2652823.235923022"/>
    <s v="In The Bag Productions"/>
    <n v="89"/>
  </r>
  <r>
    <s v="Tombstone"/>
    <s v="R"/>
    <s v="Action"/>
    <x v="13"/>
    <n v="144.5"/>
    <s v="December 25, 1993 (United States)"/>
    <x v="40"/>
    <n v="132000"/>
    <s v="George P. Cosmatos"/>
    <s v="Kevin Jarre"/>
    <s v="Kurt Russell"/>
    <s v="United States"/>
    <n v="25000000"/>
    <n v="56505065"/>
    <n v="119149434.64013842"/>
    <n v="226.02026000000001"/>
    <n v="39103851.211072661"/>
    <s v="Hollywood Pictures"/>
    <n v="130"/>
  </r>
  <r>
    <s v="The Sandlot"/>
    <s v="PG"/>
    <s v="Comedy"/>
    <x v="13"/>
    <n v="144.5"/>
    <s v="April 7, 1993 (United States)"/>
    <x v="40"/>
    <n v="82000"/>
    <s v="David Mickey Evans"/>
    <s v="David Mickey Evans"/>
    <s v="Tom Guiry"/>
    <s v="United States"/>
    <n v="0"/>
    <n v="34348443"/>
    <n v="72428862.159861594"/>
    <n v="0"/>
    <n v="23770548.788927335"/>
    <s v="Twentieth Century Fox"/>
    <n v="101"/>
  </r>
  <r>
    <s v="Jurassic Park"/>
    <s v="PG-13"/>
    <s v="Action"/>
    <x v="13"/>
    <n v="144.5"/>
    <s v="June 11, 1993 (United States)"/>
    <x v="31"/>
    <n v="894000"/>
    <s v="Steven Spielberg"/>
    <s v="Michael Crichton"/>
    <s v="Sam Neill"/>
    <s v="United States"/>
    <n v="63000000"/>
    <n v="1033928303"/>
    <n v="2180193452.7619376"/>
    <n v="1641.1560365079363"/>
    <n v="715521316.95501733"/>
    <s v="Universal Pictures"/>
    <n v="127"/>
  </r>
  <r>
    <s v="Dazed and Confused"/>
    <s v="R"/>
    <s v="Comedy"/>
    <x v="13"/>
    <n v="144.5"/>
    <s v="September 24, 1993 (United States)"/>
    <x v="37"/>
    <n v="171000"/>
    <s v="Richard Linklater"/>
    <s v="Richard Linklater"/>
    <s v="Jason London"/>
    <s v="United States"/>
    <n v="6900000"/>
    <n v="7993039"/>
    <n v="16854525.83598616"/>
    <n v="115.84114492753623"/>
    <n v="5531514.8788927337"/>
    <s v="Gramercy Pictures (I)"/>
    <n v="102"/>
  </r>
  <r>
    <s v="Schindler's List"/>
    <s v="R"/>
    <s v="Biography"/>
    <x v="13"/>
    <n v="144.5"/>
    <s v="February 4, 1994 (United States)"/>
    <x v="61"/>
    <n v="1200000"/>
    <s v="Steven Spielberg"/>
    <s v="Thomas Keneally"/>
    <s v="Liam Neeson"/>
    <s v="United States"/>
    <n v="22000000"/>
    <n v="322161245"/>
    <n v="679325476.48096895"/>
    <n v="1464.3692954545454"/>
    <n v="222948958.47750863"/>
    <s v="Universal Pictures"/>
    <n v="195"/>
  </r>
  <r>
    <s v="True Romance"/>
    <s v="R"/>
    <s v="Crime"/>
    <x v="13"/>
    <n v="144.5"/>
    <s v="September 10, 1993 (United States)"/>
    <x v="6"/>
    <n v="212000"/>
    <s v="Tony Scott"/>
    <s v="Quentin Tarantino"/>
    <s v="Christian Slater"/>
    <s v="United States"/>
    <n v="13000000"/>
    <n v="13088850"/>
    <n v="27599810.346020762"/>
    <n v="100.68346153846154"/>
    <n v="9058027.6816608999"/>
    <s v="Morgan Creek Entertainment"/>
    <n v="119"/>
  </r>
  <r>
    <s v="Naked"/>
    <s v="Not Rated"/>
    <s v="Comedy"/>
    <x v="13"/>
    <n v="144.5"/>
    <s v="February 4, 1994 (United States)"/>
    <x v="40"/>
    <n v="36000"/>
    <s v="Mike Leigh"/>
    <s v="Mike Leigh"/>
    <s v="David Thewlis"/>
    <s v="United Kingdom"/>
    <n v="0"/>
    <n v="1769305"/>
    <n v="3730845.9065743946"/>
    <n v="0"/>
    <n v="1224432.5259515571"/>
    <s v="Thin Man Films"/>
    <n v="132"/>
  </r>
  <r>
    <s v="Robin Hood: Men in Tights"/>
    <s v="PG-13"/>
    <s v="Adventure"/>
    <x v="13"/>
    <n v="144.5"/>
    <s v="July 28, 1993 (United States)"/>
    <x v="17"/>
    <n v="119000"/>
    <s v="Mel Brooks"/>
    <s v="J.D. Shapiro"/>
    <s v="Cary Elwes"/>
    <s v="France"/>
    <n v="20000000"/>
    <n v="35739755"/>
    <n v="75362652.930795848"/>
    <n v="178.69877500000001"/>
    <n v="24733394.463667817"/>
    <s v="Brooksfilms"/>
    <n v="104"/>
  </r>
  <r>
    <s v="A Bronx Tale"/>
    <s v="R"/>
    <s v="Crime"/>
    <x v="13"/>
    <n v="144.5"/>
    <s v="October 1, 1993 (United States)"/>
    <x v="40"/>
    <n v="132000"/>
    <s v="Robert De Niro"/>
    <s v="Chazz Palminteri"/>
    <s v="Robert De Niro"/>
    <s v="United States"/>
    <n v="22000000"/>
    <n v="17287898"/>
    <n v="36454135.090657443"/>
    <n v="78.581354545454545"/>
    <n v="11963943.252595155"/>
    <s v="Price Entertainment"/>
    <n v="121"/>
  </r>
  <r>
    <s v="What's Eating Gilbert Grape"/>
    <s v="PG-13"/>
    <s v="Drama"/>
    <x v="13"/>
    <n v="144.5"/>
    <s v="March 4, 1994 (United States)"/>
    <x v="3"/>
    <n v="221000"/>
    <s v="Lasse HallstrÃ¶m"/>
    <s v="Peter Hedges"/>
    <s v="Johnny Depp"/>
    <s v="United States"/>
    <n v="11000000"/>
    <n v="10032765"/>
    <n v="21155595.124567475"/>
    <n v="91.20695454545455"/>
    <n v="6943089.9653979233"/>
    <s v="Paramount Pictures"/>
    <n v="118"/>
  </r>
  <r>
    <s v="Hocus Pocus"/>
    <s v="PG"/>
    <s v="Comedy"/>
    <x v="13"/>
    <n v="144.5"/>
    <s v="July 16, 1993 (United States)"/>
    <x v="15"/>
    <n v="106000"/>
    <s v="Kenny Ortega"/>
    <s v="David Kirschner"/>
    <s v="Bette Midler"/>
    <s v="United States"/>
    <n v="28000000"/>
    <n v="44947705"/>
    <n v="94779001.477508649"/>
    <n v="160.52751785714287"/>
    <n v="31105678.200692039"/>
    <s v="Walt Disney Pictures"/>
    <n v="96"/>
  </r>
  <r>
    <s v="Carlito's Way"/>
    <s v="R"/>
    <s v="Crime"/>
    <x v="13"/>
    <n v="144.5"/>
    <s v="November 12, 1993 (United States)"/>
    <x v="6"/>
    <n v="206000"/>
    <s v="Brian De Palma"/>
    <s v="Edwin Torres"/>
    <s v="Al Pacino"/>
    <s v="United States"/>
    <n v="30000000"/>
    <n v="63848322"/>
    <n v="134633797.32456747"/>
    <n v="212.82774000000001"/>
    <n v="44185689.965397924"/>
    <s v="Universal Pictures"/>
    <n v="144"/>
  </r>
  <r>
    <s v="Mrs. Doubtfire"/>
    <s v="PG-13"/>
    <s v="Comedy"/>
    <x v="13"/>
    <n v="144.5"/>
    <s v="November 24, 1993 (United States)"/>
    <x v="9"/>
    <n v="252000"/>
    <s v="Chris Columbus"/>
    <s v="Anne Fine"/>
    <s v="Robin Williams"/>
    <s v="United States"/>
    <n v="25000000"/>
    <n v="441286195"/>
    <n v="930518364.12802768"/>
    <n v="1765.1447800000001"/>
    <n v="305388370.2422145"/>
    <s v="Twentieth Century Fox"/>
    <n v="125"/>
  </r>
  <r>
    <s v="The Fugitive"/>
    <s v="PG-13"/>
    <s v="Action"/>
    <x v="13"/>
    <n v="144.5"/>
    <s v="August 6, 1993 (United States)"/>
    <x v="40"/>
    <n v="275000"/>
    <s v="Andrew Davis"/>
    <s v="Jeb Stuart"/>
    <s v="Harrison Ford"/>
    <s v="United States"/>
    <n v="44000000"/>
    <n v="368875760"/>
    <n v="777830062.78200698"/>
    <n v="838.35400000000004"/>
    <n v="255277342.56055361"/>
    <s v="Warner Bros."/>
    <n v="130"/>
  </r>
  <r>
    <s v="Demolition Man"/>
    <s v="R"/>
    <s v="Action"/>
    <x v="13"/>
    <n v="144.5"/>
    <s v="October 8, 1993 (United States)"/>
    <x v="17"/>
    <n v="163000"/>
    <s v="Marco Brambilla"/>
    <s v="Peter M. Lenkov"/>
    <s v="Sylvester Stallone"/>
    <s v="United States"/>
    <n v="57000000"/>
    <n v="58055768"/>
    <n v="122419325.32595156"/>
    <n v="101.8522245614035"/>
    <n v="40177002.076124564"/>
    <s v="Warner Bros."/>
    <n v="115"/>
  </r>
  <r>
    <s v="Dennis the Menace"/>
    <s v="PG"/>
    <s v="Comedy"/>
    <x v="13"/>
    <n v="144.5"/>
    <s v="June 25, 1993 (United States)"/>
    <x v="41"/>
    <n v="58000"/>
    <s v="Nick Castle"/>
    <s v="Hank Ketcham"/>
    <s v="Walter Matthau"/>
    <s v="United States"/>
    <n v="0"/>
    <n v="117270765"/>
    <n v="247283059.48442909"/>
    <n v="0"/>
    <n v="81156238.754325256"/>
    <s v="Warner Bros."/>
    <n v="94"/>
  </r>
  <r>
    <s v="Falling Down"/>
    <s v="R"/>
    <s v="Action"/>
    <x v="13"/>
    <n v="144.5"/>
    <s v="February 26, 1993 (United States)"/>
    <x v="37"/>
    <n v="177000"/>
    <s v="Joel Schumacher"/>
    <s v="Ebbe Roe Smith"/>
    <s v="Michael Douglas"/>
    <s v="United States"/>
    <n v="25000000"/>
    <n v="40903593"/>
    <n v="86251382.60968858"/>
    <n v="163.614372"/>
    <n v="28306984.775086503"/>
    <s v="Alcor Films"/>
    <n v="113"/>
  </r>
  <r>
    <s v="The Pelican Brief"/>
    <s v="PG-13"/>
    <s v="Crime"/>
    <x v="13"/>
    <n v="144.5"/>
    <s v="December 17, 1993 (United States)"/>
    <x v="14"/>
    <n v="81000"/>
    <s v="Alan J. Pakula"/>
    <s v="John Grisham"/>
    <s v="Julia Roberts"/>
    <s v="United States"/>
    <n v="45000000"/>
    <n v="195268056"/>
    <n v="411752087.63460207"/>
    <n v="433.92901333333327"/>
    <n v="135133602.7681661"/>
    <s v="Warner Bros."/>
    <n v="141"/>
  </r>
  <r>
    <s v="The Firm"/>
    <s v="R"/>
    <s v="Drama"/>
    <x v="13"/>
    <n v="144.5"/>
    <s v="June 30, 1993 (United States)"/>
    <x v="8"/>
    <n v="124000"/>
    <s v="Sydney Pollack"/>
    <s v="John Grisham"/>
    <s v="Tom Cruise"/>
    <s v="United States"/>
    <n v="42000000"/>
    <n v="270248367"/>
    <n v="569859359.34186852"/>
    <n v="643.44849285714292"/>
    <n v="187023091.34948096"/>
    <s v="Davis Entertainment"/>
    <n v="154"/>
  </r>
  <r>
    <s v="Last Action Hero"/>
    <s v="PG-13"/>
    <s v="Action"/>
    <x v="13"/>
    <n v="144.5"/>
    <s v="June 18, 1993 (United States)"/>
    <x v="5"/>
    <n v="141000"/>
    <s v="John McTiernan"/>
    <s v="Zak Penn"/>
    <s v="Arnold Schwarzenegger"/>
    <s v="United States"/>
    <n v="85000000"/>
    <n v="137298489"/>
    <n v="289514530.09204155"/>
    <n v="161.52763411764707"/>
    <n v="95016255.363321796"/>
    <s v="Columbia Pictures"/>
    <n v="130"/>
  </r>
  <r>
    <s v="Sister Act 2: Back in the Habit"/>
    <s v="PG"/>
    <s v="Comedy"/>
    <x v="13"/>
    <n v="144.5"/>
    <s v="December 10, 1993 (United States)"/>
    <x v="41"/>
    <n v="50000"/>
    <s v="Bill Duke"/>
    <s v="James Orr"/>
    <s v="Whoopi Goldberg"/>
    <s v="United States"/>
    <n v="38000000"/>
    <n v="57319029"/>
    <n v="120865800.25121108"/>
    <n v="150.83955"/>
    <n v="39667148.096885808"/>
    <s v="Touchstone Pictures"/>
    <n v="107"/>
  </r>
  <r>
    <s v="Groundhog Day"/>
    <s v="PG"/>
    <s v="Comedy"/>
    <x v="13"/>
    <n v="144.5"/>
    <s v="February 12, 1993 (United States)"/>
    <x v="45"/>
    <n v="589000"/>
    <s v="Harold Ramis"/>
    <s v="Danny Rubin"/>
    <s v="Bill Murray"/>
    <s v="United States"/>
    <n v="14600000"/>
    <n v="71074049"/>
    <n v="149870330.31349483"/>
    <n v="486.80855479452055"/>
    <n v="49186193.07958477"/>
    <s v="Columbia Pictures"/>
    <n v="101"/>
  </r>
  <r>
    <s v="Philadelphia"/>
    <s v="PG-13"/>
    <s v="Drama"/>
    <x v="13"/>
    <n v="144.5"/>
    <s v="January 14, 1994 (United States)"/>
    <x v="3"/>
    <n v="229000"/>
    <s v="Jonathan Demme"/>
    <s v="Ron Nyswaner"/>
    <s v="Tom Hanks"/>
    <s v="United States"/>
    <n v="26000000"/>
    <n v="206678440"/>
    <n v="435812599.77854675"/>
    <n v="794.91707692307693"/>
    <n v="143030062.283737"/>
    <s v="TriStar Pictures"/>
    <n v="125"/>
  </r>
  <r>
    <s v="Super Mario Bros."/>
    <s v="PG"/>
    <s v="Adventure"/>
    <x v="13"/>
    <n v="144.5"/>
    <s v="May 28, 1993 (United States)"/>
    <x v="52"/>
    <n v="50000"/>
    <s v="Annabel Jankel"/>
    <s v="Parker Bennett"/>
    <s v="Bob Hoskins"/>
    <s v="United Kingdom"/>
    <n v="48000000"/>
    <n v="20915465"/>
    <n v="44103406.128027685"/>
    <n v="43.57388541666667"/>
    <n v="14474370.242214533"/>
    <s v="Allied Filmmakers"/>
    <n v="104"/>
  </r>
  <r>
    <s v="Sleepless in Seattle"/>
    <s v="PG"/>
    <s v="Comedy"/>
    <x v="13"/>
    <n v="144.5"/>
    <s v="June 25, 1993 (United States)"/>
    <x v="8"/>
    <n v="165000"/>
    <s v="Nora Ephron"/>
    <s v="Jeff Arch"/>
    <s v="Tom Hanks"/>
    <s v="United States"/>
    <n v="21000000"/>
    <n v="227927165"/>
    <n v="480618734.77854675"/>
    <n v="1085.3674523809523"/>
    <n v="157735062.283737"/>
    <s v="TriStar Pictures"/>
    <n v="105"/>
  </r>
  <r>
    <s v="Cliffhanger"/>
    <s v="R"/>
    <s v="Action"/>
    <x v="13"/>
    <n v="144.5"/>
    <s v="May 28, 1993 (United States)"/>
    <x v="5"/>
    <n v="122000"/>
    <s v="Renny Harlin"/>
    <s v="John Long"/>
    <s v="Sylvester Stallone"/>
    <s v="United States"/>
    <n v="70000000"/>
    <n v="255000211"/>
    <n v="537706327.27820075"/>
    <n v="364.28601571428572"/>
    <n v="176470734.25605536"/>
    <s v="Carolco Pictures"/>
    <n v="113"/>
  </r>
  <r>
    <s v="The Piano"/>
    <s v="R"/>
    <s v="Drama"/>
    <x v="13"/>
    <n v="144.5"/>
    <s v="February 11, 1994 (United States)"/>
    <x v="37"/>
    <n v="81000"/>
    <s v="Jane Campion"/>
    <s v="Jane Campion"/>
    <s v="Holly Hunter"/>
    <s v="New Zealand"/>
    <n v="7000000"/>
    <n v="40185556"/>
    <n v="84737293.516955018"/>
    <n v="574.07937142857145"/>
    <n v="27810073.356401384"/>
    <s v="CiBy 2000"/>
    <n v="121"/>
  </r>
  <r>
    <s v="The Nightmare Before Christmas"/>
    <s v="PG"/>
    <s v="Animation"/>
    <x v="13"/>
    <n v="144.5"/>
    <s v="October 29, 1993 (United States)"/>
    <x v="45"/>
    <n v="306000"/>
    <s v="Henry Selick"/>
    <s v="Tim Burton"/>
    <s v="Danny Elfman"/>
    <s v="United States"/>
    <n v="18000000"/>
    <n v="91491247"/>
    <n v="192923065.47335643"/>
    <n v="508.2847055555556"/>
    <n v="63315741.868512109"/>
    <s v="Touchstone Pictures"/>
    <n v="76"/>
  </r>
  <r>
    <s v="Rookie of the Year"/>
    <s v="PG"/>
    <s v="Comedy"/>
    <x v="13"/>
    <n v="144.5"/>
    <s v="July 7, 1993 (United States)"/>
    <x v="10"/>
    <n v="26000"/>
    <s v="Daniel Stern"/>
    <s v="Sam Harper"/>
    <s v="Thomas Ian Nicholas"/>
    <s v="United States"/>
    <n v="10000000"/>
    <n v="56500758"/>
    <n v="119140352.68235295"/>
    <n v="565.00757999999996"/>
    <n v="39100870.588235289"/>
    <s v="Twentieth Century Fox"/>
    <n v="103"/>
  </r>
  <r>
    <s v="Blood In, Blood Out"/>
    <s v="R"/>
    <s v="Crime"/>
    <x v="13"/>
    <n v="144.5"/>
    <s v="April 30, 1993 (United States)"/>
    <x v="45"/>
    <n v="29000"/>
    <s v="Taylor Hackford"/>
    <s v="Ross Thomas"/>
    <s v="Damian Chapa"/>
    <s v="United States"/>
    <n v="35000000"/>
    <n v="4496583"/>
    <n v="9481722.0768166091"/>
    <n v="12.847379999999999"/>
    <n v="3111822.1453287196"/>
    <s v="Hollywood Pictures"/>
    <n v="180"/>
  </r>
  <r>
    <s v="In the Name of the Father"/>
    <s v="R"/>
    <s v="Biography"/>
    <x v="13"/>
    <n v="144.5"/>
    <s v="February 25, 1994 (United States)"/>
    <x v="31"/>
    <n v="163000"/>
    <s v="Jim Sheridan"/>
    <s v="Gerry Conlon"/>
    <s v="Daniel Day-Lewis"/>
    <s v="Ireland"/>
    <n v="13000000"/>
    <n v="65796862"/>
    <n v="138742587.20692042"/>
    <n v="506.12970769230765"/>
    <n v="45534160.553633213"/>
    <s v="Hell's Kitchen Films"/>
    <n v="133"/>
  </r>
  <r>
    <s v="Alive"/>
    <s v="R"/>
    <s v="Biography"/>
    <x v="13"/>
    <n v="144.5"/>
    <s v="January 15, 1993 (United States)"/>
    <x v="12"/>
    <n v="53000"/>
    <s v="Frank Marshall"/>
    <s v="Piers Paul Read"/>
    <s v="Ethan Hawke"/>
    <s v="United States"/>
    <n v="32000000"/>
    <n v="36733909"/>
    <n v="77458976.278892741"/>
    <n v="114.793465625"/>
    <n v="25421390.311418682"/>
    <s v="Film Andes S.A."/>
    <n v="120"/>
  </r>
  <r>
    <s v="Addams Family Values"/>
    <s v="PG-13"/>
    <s v="Comedy"/>
    <x v="13"/>
    <n v="144.5"/>
    <s v="November 19, 1993 (United States)"/>
    <x v="8"/>
    <n v="84000"/>
    <s v="Barry Sonnenfeld"/>
    <s v="Charles Addams"/>
    <s v="Anjelica Huston"/>
    <s v="United States"/>
    <n v="47000000"/>
    <n v="48919043"/>
    <n v="103153165.41245675"/>
    <n v="104.08307021276595"/>
    <n v="33854008.996539794"/>
    <s v="Paramount Pictures"/>
    <n v="94"/>
  </r>
  <r>
    <s v="Indecent Proposal"/>
    <s v="R"/>
    <s v="Drama"/>
    <x v="13"/>
    <n v="144.5"/>
    <s v="April 7, 1993 (United States)"/>
    <x v="22"/>
    <n v="66000"/>
    <s v="Adrian Lyne"/>
    <s v="Jack Engelhard"/>
    <s v="Robert Redford"/>
    <s v="United States"/>
    <n v="38000000"/>
    <n v="266614059"/>
    <n v="562195873.89134955"/>
    <n v="701.61594473684215"/>
    <n v="184507999.30795848"/>
    <s v="Paramount Pictures"/>
    <n v="117"/>
  </r>
  <r>
    <s v="In the Line of Fire"/>
    <s v="R"/>
    <s v="Action"/>
    <x v="13"/>
    <n v="144.5"/>
    <s v="July 9, 1993 (United States)"/>
    <x v="13"/>
    <n v="96000"/>
    <s v="Wolfgang Petersen"/>
    <s v="Jeff Maguire"/>
    <s v="Clint Eastwood"/>
    <s v="United States"/>
    <n v="40000000"/>
    <n v="176997168"/>
    <n v="373225170.17024225"/>
    <n v="442.49292000000003"/>
    <n v="122489389.61937715"/>
    <s v="Columbia Pictures"/>
    <n v="128"/>
  </r>
  <r>
    <s v="The Age of Innocence"/>
    <s v="PG"/>
    <s v="Drama"/>
    <x v="13"/>
    <n v="144.5"/>
    <s v="October 1, 1993 (United States)"/>
    <x v="13"/>
    <n v="56000"/>
    <s v="Martin Scorsese"/>
    <s v="Edith Wharton"/>
    <s v="Daniel Day-Lewis"/>
    <s v="United States"/>
    <n v="34000000"/>
    <n v="32255440"/>
    <n v="68015450.297577858"/>
    <n v="94.868941176470585"/>
    <n v="22322103.806228373"/>
    <s v="Columbia Pictures"/>
    <n v="139"/>
  </r>
  <r>
    <s v="Menace II Society"/>
    <s v="R"/>
    <s v="Crime"/>
    <x v="13"/>
    <n v="144.5"/>
    <s v="May 26, 1993 (United States)"/>
    <x v="24"/>
    <n v="54000"/>
    <s v="Albert Hughes"/>
    <s v="Allen Hughes"/>
    <s v="Tyrin Turner"/>
    <s v="United States"/>
    <n v="3500000"/>
    <n v="27912072"/>
    <n v="58856805.110034607"/>
    <n v="797.48777142857148"/>
    <n v="19316312.802768167"/>
    <s v="New Line Cinema"/>
    <n v="97"/>
  </r>
  <r>
    <s v="Gettysburg"/>
    <s v="PG"/>
    <s v="Drama"/>
    <x v="13"/>
    <n v="144.5"/>
    <s v="October 8, 1993 (United States)"/>
    <x v="37"/>
    <n v="27000"/>
    <s v="Ron Maxwell"/>
    <s v="Michael Shaara"/>
    <s v="Tom Berenger"/>
    <s v="United States"/>
    <n v="25000000"/>
    <n v="10769960"/>
    <n v="22710081.743944637"/>
    <n v="43.079840000000004"/>
    <n v="7453259.5155709339"/>
    <s v="TriStar Television"/>
    <n v="271"/>
  </r>
  <r>
    <s v="The Three Musketeers"/>
    <s v="PG"/>
    <s v="Action"/>
    <x v="13"/>
    <n v="144.5"/>
    <s v="November 12, 1993 (United States)"/>
    <x v="5"/>
    <n v="52000"/>
    <s v="Stephen Herek"/>
    <s v="Alexandre Dumas"/>
    <s v="Charlie Sheen"/>
    <s v="Austria"/>
    <n v="30000000"/>
    <n v="53898845"/>
    <n v="113653827.48442908"/>
    <n v="179.66281666666666"/>
    <n v="37300238.754325256"/>
    <s v="Walt Disney Pictures"/>
    <n v="105"/>
  </r>
  <r>
    <s v="Homeward Bound: The Incredible Journey"/>
    <s v="G"/>
    <s v="Adventure"/>
    <x v="13"/>
    <n v="144.5"/>
    <s v="February 12, 1993 (United States)"/>
    <x v="15"/>
    <n v="43000"/>
    <s v="Duwayne Dunham"/>
    <s v="Sheila Burnford"/>
    <s v="Michael J. Fox"/>
    <s v="United States"/>
    <n v="0"/>
    <n v="41833324"/>
    <n v="88211860.36539793"/>
    <n v="0"/>
    <n v="28950397.231833909"/>
    <s v="Touchwood Pacific Partners 1"/>
    <n v="84"/>
  </r>
  <r>
    <s v="The Secret Garden"/>
    <s v="G"/>
    <s v="Drama"/>
    <x v="13"/>
    <n v="144.5"/>
    <s v="August 13, 1993 (United States)"/>
    <x v="4"/>
    <n v="38000"/>
    <s v="Agnieszka Holland"/>
    <s v="Frances Hodgson Burnett"/>
    <s v="Kate Maberly"/>
    <s v="United Kingdom"/>
    <n v="18000000"/>
    <n v="31181347"/>
    <n v="65750563.535640143"/>
    <n v="173.22970555555554"/>
    <n v="21578786.851211071"/>
    <s v="Warner Bros."/>
    <n v="101"/>
  </r>
  <r>
    <s v="Free Willy"/>
    <s v="PG"/>
    <s v="Adventure"/>
    <x v="13"/>
    <n v="144.5"/>
    <s v="July 16, 1993 (United States)"/>
    <x v="22"/>
    <n v="71000"/>
    <s v="Simon Wincer"/>
    <s v="Keith Walker"/>
    <s v="Jason James Richter"/>
    <s v="United States"/>
    <n v="20000000"/>
    <n v="153698625"/>
    <n v="324096685.38062286"/>
    <n v="768.49312499999996"/>
    <n v="106365830.44982699"/>
    <s v="Warner Bros. Family Entertainment"/>
    <n v="112"/>
  </r>
  <r>
    <s v="RoboCop 3"/>
    <s v="PG-13"/>
    <s v="Action"/>
    <x v="13"/>
    <n v="144.5"/>
    <s v="November 5, 1993 (United States)"/>
    <x v="52"/>
    <n v="47000"/>
    <s v="Fred Dekker"/>
    <s v="Edward Neumeier"/>
    <s v="Robert John Burke"/>
    <s v="United States"/>
    <n v="22000000"/>
    <n v="10696210"/>
    <n v="22554568.768166091"/>
    <n v="48.619136363636365"/>
    <n v="7402221.4532871973"/>
    <s v="Orion Pictures"/>
    <n v="104"/>
  </r>
  <r>
    <s v="The Remains of the Day"/>
    <s v="PG"/>
    <s v="Drama"/>
    <x v="13"/>
    <n v="144.5"/>
    <s v="November 19, 1993 (United States)"/>
    <x v="40"/>
    <n v="69000"/>
    <s v="James Ivory"/>
    <s v="Kazuo Ishiguro"/>
    <s v="Anthony Hopkins"/>
    <s v="United States"/>
    <n v="15000000"/>
    <n v="23237911"/>
    <n v="49000633.091349483"/>
    <n v="154.91940666666665"/>
    <n v="16081599.307958476"/>
    <s v="Columbia Pictures"/>
    <n v="134"/>
  </r>
  <r>
    <s v="Hard Target"/>
    <s v="R"/>
    <s v="Action"/>
    <x v="13"/>
    <n v="144.5"/>
    <s v="August 20, 1993 (United States)"/>
    <x v="19"/>
    <n v="46000"/>
    <s v="John Woo"/>
    <s v="Chuck Pfarrer"/>
    <s v="Jean-Claude Van Damme"/>
    <s v="United States"/>
    <n v="18000000"/>
    <n v="74189677"/>
    <n v="156440100.91280279"/>
    <n v="412.16487222222219"/>
    <n v="51342337.02422145"/>
    <s v="Universal Pictures"/>
    <n v="97"/>
  </r>
  <r>
    <s v="Fire in the Sky"/>
    <s v="PG-13"/>
    <s v="Biography"/>
    <x v="13"/>
    <n v="144.5"/>
    <s v="March 12, 1993 (United States)"/>
    <x v="16"/>
    <n v="23000"/>
    <s v="Robert Lieberman"/>
    <s v="Travis Walton"/>
    <s v="D.B. Sweeney"/>
    <s v="United States"/>
    <n v="15000000"/>
    <n v="19885552"/>
    <n v="41931679.546020761"/>
    <n v="132.57034666666667"/>
    <n v="13761627.6816609"/>
    <s v="Paramount Pictures"/>
    <n v="109"/>
  </r>
  <r>
    <s v="Cool Runnings"/>
    <s v="PG"/>
    <s v="Adventure"/>
    <x v="13"/>
    <n v="144.5"/>
    <s v="October 1, 1993 (United States)"/>
    <x v="9"/>
    <n v="96000"/>
    <s v="Jon Turteltaub"/>
    <s v="Lynn Siefert"/>
    <s v="John Candy"/>
    <s v="United States"/>
    <n v="14000000"/>
    <n v="154856263"/>
    <n v="326537739.35017306"/>
    <n v="1106.1161642857141"/>
    <n v="107166964.01384082"/>
    <s v="Walt Disney Pictures"/>
    <n v="98"/>
  </r>
  <r>
    <s v="Dave"/>
    <s v="PG-13"/>
    <s v="Comedy"/>
    <x v="13"/>
    <n v="144.5"/>
    <s v="May 7, 1993 (United States)"/>
    <x v="8"/>
    <n v="50000"/>
    <s v="Ivan Reitman"/>
    <s v="Gary Ross"/>
    <s v="Kevin Kline"/>
    <s v="United States"/>
    <n v="28000000"/>
    <n v="63270710"/>
    <n v="133415815.48096886"/>
    <n v="225.96682142857139"/>
    <n v="43785958.477508649"/>
    <s v="Warner Bros."/>
    <n v="110"/>
  </r>
  <r>
    <s v="Kalifornia"/>
    <s v="R"/>
    <s v="Crime"/>
    <x v="13"/>
    <n v="144.5"/>
    <s v="September 3, 1993 (United States)"/>
    <x v="17"/>
    <n v="52000"/>
    <s v="Dominic Sena"/>
    <s v="Stephen Levy"/>
    <s v="Brad Pitt"/>
    <s v="United States"/>
    <n v="9000000"/>
    <n v="2395231"/>
    <n v="5050705.0913494816"/>
    <n v="26.613677777777777"/>
    <n v="1657599.3079584774"/>
    <s v="PolyGram Filmed Entertainment"/>
    <n v="117"/>
  </r>
  <r>
    <s v="Benny &amp; Joon"/>
    <s v="PG"/>
    <s v="Comedy"/>
    <x v="13"/>
    <n v="144.5"/>
    <s v="April 16, 1993 (United States)"/>
    <x v="13"/>
    <n v="56000"/>
    <s v="Jeremiah S. Chechik"/>
    <s v="Barry Berman"/>
    <s v="Johnny Depp"/>
    <s v="United States"/>
    <n v="0"/>
    <n v="23261580"/>
    <n v="49050542.740484431"/>
    <n v="0"/>
    <n v="16097979.238754325"/>
    <s v="Metro-Goldwyn-Mayer (MGM)"/>
    <n v="98"/>
  </r>
  <r>
    <s v="Sliver"/>
    <s v="R"/>
    <s v="Drama"/>
    <x v="13"/>
    <n v="144.5"/>
    <s v="May 21, 1993 (United States)"/>
    <x v="18"/>
    <n v="30000"/>
    <s v="Phillip Noyce"/>
    <s v="Ira Levin"/>
    <s v="Sharon Stone"/>
    <s v="United States"/>
    <n v="40000000"/>
    <n v="116300000"/>
    <n v="245236055.36332181"/>
    <n v="290.75"/>
    <n v="80484429.065743938"/>
    <s v="Paramount Pictures"/>
    <n v="107"/>
  </r>
  <r>
    <s v="Rudy"/>
    <s v="PG"/>
    <s v="Biography"/>
    <x v="13"/>
    <n v="144.5"/>
    <s v="October 22, 1993 (United States)"/>
    <x v="24"/>
    <n v="59000"/>
    <s v="David Anspaugh"/>
    <s v="Angelo Pizzo"/>
    <s v="Sean Astin"/>
    <s v="United States"/>
    <n v="0"/>
    <n v="22881563"/>
    <n v="48249219.696193777"/>
    <n v="0"/>
    <n v="15834991.69550173"/>
    <s v="TriStar Pictures"/>
    <n v="114"/>
  </r>
  <r>
    <s v="Coneheads"/>
    <s v="PG"/>
    <s v="Comedy"/>
    <x v="13"/>
    <n v="144.5"/>
    <s v="July 23, 1993 (United States)"/>
    <x v="11"/>
    <n v="52000"/>
    <s v="Steve Barron"/>
    <s v="Tom Davis"/>
    <s v="Dan Aykroyd"/>
    <s v="United States"/>
    <n v="33000000"/>
    <n v="21274717"/>
    <n v="44860943.044290662"/>
    <n v="64.46883939393939"/>
    <n v="14722987.543252595"/>
    <s v="Paramount Pictures"/>
    <n v="88"/>
  </r>
  <r>
    <s v="So I Married an Axe Murderer"/>
    <s v="PG-13"/>
    <s v="Comedy"/>
    <x v="13"/>
    <n v="144.5"/>
    <s v="July 30, 1993 (United States)"/>
    <x v="16"/>
    <n v="36000"/>
    <s v="Thomas Schlamme"/>
    <s v="Robbie Fox"/>
    <s v="Mike Myers"/>
    <s v="United States"/>
    <n v="20000000"/>
    <n v="11585483"/>
    <n v="24429734.741176471"/>
    <n v="57.927415000000003"/>
    <n v="8017635.2941176463"/>
    <s v="TriStar Pictures"/>
    <n v="93"/>
  </r>
  <r>
    <s v="Hot Shots! Part Deux"/>
    <s v="PG-13"/>
    <s v="Action"/>
    <x v="13"/>
    <n v="144.5"/>
    <s v="May 21, 1993 (United States)"/>
    <x v="14"/>
    <n v="86000"/>
    <s v="Jim Abrahams"/>
    <s v="Jim Abrahams"/>
    <s v="Charlie Sheen"/>
    <s v="United States"/>
    <n v="25000000"/>
    <n v="133752825"/>
    <n v="282037963.85813153"/>
    <n v="535.01130000000001"/>
    <n v="92562508.650519028"/>
    <s v="Twentieth Century Fox"/>
    <n v="86"/>
  </r>
  <r>
    <s v="Much Ado About Nothing"/>
    <s v="PG-13"/>
    <s v="Comedy"/>
    <x v="13"/>
    <n v="144.5"/>
    <s v="July 2, 1993 (United States)"/>
    <x v="4"/>
    <n v="46000"/>
    <s v="Kenneth Branagh"/>
    <s v="William Shakespeare"/>
    <s v="Kenneth Branagh"/>
    <s v="United Kingdom"/>
    <n v="11000000"/>
    <n v="22549338"/>
    <n v="47548673.277508654"/>
    <n v="204.99398181818179"/>
    <n v="15605078.200692041"/>
    <s v="Renaissance Films"/>
    <n v="111"/>
  </r>
  <r>
    <s v="The Crush"/>
    <s v="R"/>
    <s v="Drama"/>
    <x v="13"/>
    <n v="144.5"/>
    <s v="April 2, 1993 (United States)"/>
    <x v="1"/>
    <n v="17000"/>
    <s v="Alan Shapiro"/>
    <s v="Alan Shapiro"/>
    <s v="Cary Elwes"/>
    <s v="United States"/>
    <n v="6000000"/>
    <n v="13609396"/>
    <n v="28697459.939100347"/>
    <n v="226.82326666666665"/>
    <n v="9418267.1280276813"/>
    <s v="Morgan Creek Entertainment"/>
    <n v="89"/>
  </r>
  <r>
    <s v="Loaded Weapon 1"/>
    <s v="PG-13"/>
    <s v="Action"/>
    <x v="13"/>
    <n v="144.5"/>
    <s v="February 5, 1993 (United States)"/>
    <x v="19"/>
    <n v="45000"/>
    <s v="Gene Quintano"/>
    <s v="Don Holley"/>
    <s v="Emilio Estevez"/>
    <s v="United States"/>
    <n v="13000000"/>
    <n v="27979399"/>
    <n v="58998774.223529413"/>
    <n v="215.22614615384614"/>
    <n v="19362905.882352941"/>
    <s v="New Line Cinema"/>
    <n v="84"/>
  </r>
  <r>
    <s v="This Boy's Life"/>
    <s v="R"/>
    <s v="Biography"/>
    <x v="13"/>
    <n v="144.5"/>
    <s v="April 23, 1993 (United States)"/>
    <x v="4"/>
    <n v="49000"/>
    <s v="Michael Caton-Jones"/>
    <s v="Tobias Wolff"/>
    <s v="Robert De Niro"/>
    <s v="United States"/>
    <n v="0"/>
    <n v="4104962"/>
    <n v="8655930.2519031148"/>
    <n v="0"/>
    <n v="2840804.1522491346"/>
    <s v="Knickerbocker Films"/>
    <n v="115"/>
  </r>
  <r>
    <s v="Three Colors: Blue"/>
    <s v="R"/>
    <s v="Drama"/>
    <x v="13"/>
    <n v="144.5"/>
    <s v="September 8, 1993 (France)"/>
    <x v="6"/>
    <n v="93000"/>
    <s v="Krzysztof Kieslowski"/>
    <s v="Krzysztof Kieslowski"/>
    <s v="Juliette Binoche"/>
    <s v="France"/>
    <n v="0"/>
    <n v="1341154"/>
    <n v="2828025.0782006923"/>
    <n v="0"/>
    <n v="928134.25605536334"/>
    <s v="MK2 Productions"/>
    <n v="94"/>
  </r>
  <r>
    <s v="Grumpy Old Men"/>
    <s v="PG-13"/>
    <s v="Comedy"/>
    <x v="13"/>
    <n v="144.5"/>
    <s v="December 25, 1993 (United States)"/>
    <x v="9"/>
    <n v="45000"/>
    <s v="Donald Petrie"/>
    <s v="Mark Steven Johnson"/>
    <s v="Jack Lemmon"/>
    <s v="United States"/>
    <n v="0"/>
    <n v="70172621"/>
    <n v="147969533.69342563"/>
    <n v="0"/>
    <n v="48562367.474048443"/>
    <s v="John Davis"/>
    <n v="103"/>
  </r>
  <r>
    <s v="A Perfect World"/>
    <s v="PG-13"/>
    <s v="Crime"/>
    <x v="13"/>
    <n v="144.5"/>
    <s v="November 24, 1993 (United States)"/>
    <x v="24"/>
    <n v="76000"/>
    <s v="Clint Eastwood"/>
    <s v="John Lee Hancock"/>
    <s v="Kevin Costner"/>
    <s v="United States"/>
    <n v="30000000"/>
    <n v="135130999"/>
    <n v="284944051.17854673"/>
    <n v="450.43666333333334"/>
    <n v="93516262.283737019"/>
    <s v="Warner Bros."/>
    <n v="138"/>
  </r>
  <r>
    <s v="Leprechaun"/>
    <s v="R"/>
    <s v="Comedy"/>
    <x v="13"/>
    <n v="144.5"/>
    <s v="January 8, 1993 (United States)"/>
    <x v="25"/>
    <n v="25000"/>
    <s v="Mark Jones"/>
    <s v="Mark Jones"/>
    <s v="Warwick Davis"/>
    <s v="United States"/>
    <n v="900000"/>
    <n v="8556940"/>
    <n v="18043595.97231834"/>
    <n v="950.77111111111117"/>
    <n v="5921757.7854671273"/>
    <s v="Trimark Pictures"/>
    <n v="92"/>
  </r>
  <r>
    <s v="Malice"/>
    <s v="R"/>
    <s v="Crime"/>
    <x v="13"/>
    <n v="144.5"/>
    <s v="October 1, 1993 (United States)"/>
    <x v="5"/>
    <n v="24000"/>
    <s v="Harold Becker"/>
    <s v="Aaron Sorkin"/>
    <s v="Alec Baldwin"/>
    <s v="Canada"/>
    <n v="20000000"/>
    <n v="46405336"/>
    <n v="97852635.84221454"/>
    <n v="232.02668000000003"/>
    <n v="32114419.377162628"/>
    <s v="Castle Rock Entertainment"/>
    <n v="107"/>
  </r>
  <r>
    <s v="What's Love Got to Do with It"/>
    <s v="R"/>
    <s v="Biography"/>
    <x v="13"/>
    <n v="144.5"/>
    <s v="June 25, 1993 (United States)"/>
    <x v="4"/>
    <n v="18000"/>
    <s v="Brian Gibson"/>
    <s v="Tina Turner"/>
    <s v="Angela Bassett"/>
    <s v="United States"/>
    <n v="15000000"/>
    <n v="39100956"/>
    <n v="82450251.164013848"/>
    <n v="260.67304000000001"/>
    <n v="27059485.121107265"/>
    <s v="Touchstone Pictures"/>
    <n v="118"/>
  </r>
  <r>
    <s v="Short Cuts"/>
    <s v="R"/>
    <s v="Comedy"/>
    <x v="13"/>
    <n v="144.5"/>
    <s v="October 1, 1993 (Italy)"/>
    <x v="3"/>
    <n v="43000"/>
    <s v="Robert Altman"/>
    <s v="Raymond Carver"/>
    <s v="Andie MacDowell"/>
    <s v="United States"/>
    <n v="0"/>
    <n v="6110979"/>
    <n v="12885919.040138409"/>
    <n v="0"/>
    <n v="4229051.2110726638"/>
    <s v="Fine Line Features"/>
    <n v="188"/>
  </r>
  <r>
    <s v="Son in Law"/>
    <s v="PG-13"/>
    <s v="Comedy"/>
    <x v="13"/>
    <n v="144.5"/>
    <s v="July 2, 1993 (United States)"/>
    <x v="1"/>
    <n v="18000"/>
    <s v="Steve Rash"/>
    <s v="Patrick J. Clifton"/>
    <s v="Pauly Shore"/>
    <s v="United States"/>
    <n v="0"/>
    <n v="36448400"/>
    <n v="76856937.577854678"/>
    <n v="0"/>
    <n v="25223806.228373703"/>
    <s v="Hollywood Pictures"/>
    <n v="95"/>
  </r>
  <r>
    <s v="Striking Distance"/>
    <s v="R"/>
    <s v="Action"/>
    <x v="13"/>
    <n v="144.5"/>
    <s v="September 17, 1993 (United States)"/>
    <x v="23"/>
    <n v="41000"/>
    <s v="Rowdy Herrington"/>
    <s v="Rowdy Herrington"/>
    <s v="Bruce Willis"/>
    <s v="United States"/>
    <n v="30000000"/>
    <n v="24107867"/>
    <n v="50835066.262283742"/>
    <n v="80.359556666666663"/>
    <n v="16683644.982698962"/>
    <s v="Columbia Pictures"/>
    <n v="102"/>
  </r>
  <r>
    <s v="Return of the Living Dead III"/>
    <s v="N/A"/>
    <s v="Horror"/>
    <x v="13"/>
    <n v="144.5"/>
    <s v="February 25, 1994 (Brazil)"/>
    <x v="23"/>
    <n v="14000"/>
    <s v="Brian Yuzna"/>
    <s v="John Penney"/>
    <s v="Kent McCord"/>
    <s v="United States"/>
    <n v="2000000"/>
    <n v="54207"/>
    <n v="114303.61868512111"/>
    <n v="2.71035"/>
    <n v="37513.494809688578"/>
    <s v="Bandai Visual Company"/>
    <n v="97"/>
  </r>
  <r>
    <s v="Searching for Bobby Fischer"/>
    <s v="PG"/>
    <s v="Biography"/>
    <x v="13"/>
    <n v="144.5"/>
    <s v="August 11, 1993 (United States)"/>
    <x v="34"/>
    <n v="37000"/>
    <s v="Steven Zaillian"/>
    <s v="Fred Waitzkin"/>
    <s v="Joe Mantegna"/>
    <s v="United States"/>
    <n v="12000000"/>
    <n v="7266383"/>
    <n v="15322262.284429066"/>
    <n v="60.553191666666663"/>
    <n v="5028638.7543252595"/>
    <s v="Mirage Enterprises"/>
    <n v="109"/>
  </r>
  <r>
    <s v="Jason Goes to Hell: the Final Friday"/>
    <s v="N/A"/>
    <s v="Fantasy"/>
    <x v="13"/>
    <n v="144.5"/>
    <s v="August 13, 1993 (United States)"/>
    <x v="29"/>
    <n v="29000"/>
    <s v="Adam Marcus"/>
    <s v="Jay Huguely"/>
    <s v="John D. LeMay"/>
    <s v="United States"/>
    <n v="3000000"/>
    <n v="15935068"/>
    <n v="33601489.408996545"/>
    <n v="531.16893333333337"/>
    <n v="11027728.719723184"/>
    <s v="New Line Cinema"/>
    <n v="87"/>
  </r>
  <r>
    <s v="Matinee"/>
    <s v="PG"/>
    <s v="Comedy"/>
    <x v="13"/>
    <n v="144.5"/>
    <s v="January 29, 1993 (United States)"/>
    <x v="15"/>
    <n v="10000"/>
    <s v="Joe Dante"/>
    <s v="Jerico Stone"/>
    <s v="John Goodman"/>
    <s v="United States"/>
    <n v="13000000"/>
    <n v="9532895"/>
    <n v="20101543.989619378"/>
    <n v="73.329961538461546"/>
    <n v="6597159.169550173"/>
    <s v="Universal Pictures"/>
    <n v="99"/>
  </r>
  <r>
    <s v="The Good Son"/>
    <s v="R"/>
    <s v="Drama"/>
    <x v="13"/>
    <n v="144.5"/>
    <s v="September 24, 1993 (United States)"/>
    <x v="5"/>
    <n v="37000"/>
    <s v="Joseph Ruben"/>
    <s v="Ian McEwan"/>
    <s v="Macaulay Culkin"/>
    <s v="United States"/>
    <n v="17000000"/>
    <n v="60613008"/>
    <n v="127811650.77923876"/>
    <n v="356.54710588235292"/>
    <n v="41946718.339100346"/>
    <s v="Twentieth Century Fox"/>
    <n v="87"/>
  </r>
  <r>
    <s v="The Beverly Hillbillies"/>
    <s v="PG"/>
    <s v="Comedy"/>
    <x v="13"/>
    <n v="144.5"/>
    <s v="October 15, 1993 (United States)"/>
    <x v="18"/>
    <n v="18000"/>
    <s v="Penelope Spheeris"/>
    <s v="Paul Henning"/>
    <s v="Diedrich Bader"/>
    <s v="United States"/>
    <n v="25000000"/>
    <n v="57405220"/>
    <n v="121047546.94809689"/>
    <n v="229.62088"/>
    <n v="39726795.847750865"/>
    <s v="Twentieth Century Fox"/>
    <n v="92"/>
  </r>
  <r>
    <s v="Beethoven's 2nd"/>
    <s v="PG"/>
    <s v="Comedy"/>
    <x v="13"/>
    <n v="144.5"/>
    <s v="December 17, 1993 (United States)"/>
    <x v="38"/>
    <n v="26000"/>
    <s v="Rod Daniel"/>
    <s v="John Hughes"/>
    <s v="Charles Grodin"/>
    <s v="United States"/>
    <n v="15000000"/>
    <n v="118243066"/>
    <n v="249333302.49273357"/>
    <n v="788.28710666666666"/>
    <n v="81829111.418685123"/>
    <s v="Northern Lights Entertainment"/>
    <n v="89"/>
  </r>
  <r>
    <s v="Killing Zoe"/>
    <s v="R"/>
    <s v="Crime"/>
    <x v="13"/>
    <n v="144.5"/>
    <s v="September 1994 (United States)"/>
    <x v="16"/>
    <n v="20000"/>
    <s v="Roger Avary"/>
    <s v="Roger Avary"/>
    <s v="Eric Stoltz"/>
    <s v="France"/>
    <n v="1500000"/>
    <n v="418961"/>
    <n v="883442.33010380622"/>
    <n v="27.930733333333336"/>
    <n v="289938.40830449824"/>
    <s v="Davis-Films"/>
    <n v="96"/>
  </r>
  <r>
    <s v="Cronos"/>
    <s v="R"/>
    <s v="Fantasy"/>
    <x v="13"/>
    <n v="144.5"/>
    <s v="May 1994 (United States)"/>
    <x v="17"/>
    <n v="28000"/>
    <s v="Guillermo del Toro"/>
    <s v="Guillermo del Toro"/>
    <s v="Federico Luppi"/>
    <s v="Mexico"/>
    <n v="2000000"/>
    <n v="621392"/>
    <n v="1310298.5633217993"/>
    <n v="31.069600000000001"/>
    <n v="430029.06574394461"/>
    <s v="CNCAIMC"/>
    <n v="94"/>
  </r>
  <r>
    <s v="Geronimo: An American Legend"/>
    <s v="PG-13"/>
    <s v="Drama"/>
    <x v="13"/>
    <n v="144.5"/>
    <s v="December 10, 1993 (United States)"/>
    <x v="16"/>
    <n v="9900"/>
    <s v="Walter Hill"/>
    <s v="John Milius"/>
    <s v="Jason Patric"/>
    <s v="United States"/>
    <n v="35000000"/>
    <n v="18635620"/>
    <n v="39296009.785467133"/>
    <n v="53.244628571428578"/>
    <n v="12896622.837370241"/>
    <s v="Columbia Pictures"/>
    <n v="115"/>
  </r>
  <r>
    <s v="Wayne's World 2"/>
    <s v="PG-13"/>
    <s v="Comedy"/>
    <x v="13"/>
    <n v="144.5"/>
    <s v="December 10, 1993 (United States)"/>
    <x v="19"/>
    <n v="79000"/>
    <s v="Stephen Surjik"/>
    <s v="Mike Myers"/>
    <s v="Mike Myers"/>
    <s v="United States"/>
    <n v="40000000"/>
    <n v="48198019"/>
    <n v="101632777.78062284"/>
    <n v="120.4950475"/>
    <n v="33355030.449826989"/>
    <s v="Paramount Pictures"/>
    <n v="95"/>
  </r>
  <r>
    <s v="Point of No Return"/>
    <s v="R"/>
    <s v="Action"/>
    <x v="13"/>
    <n v="144.5"/>
    <s v="March 19, 1993 (United States)"/>
    <x v="10"/>
    <n v="26000"/>
    <s v="John Badham"/>
    <s v="Luc Besson"/>
    <s v="Bridget Fonda"/>
    <s v="United States"/>
    <n v="0"/>
    <n v="30038362"/>
    <n v="63340407.622145332"/>
    <n v="0"/>
    <n v="20787793.771626297"/>
    <s v="Warner Bros."/>
    <n v="109"/>
  </r>
  <r>
    <s v="Boxing Helena"/>
    <s v="R"/>
    <s v="Drama"/>
    <x v="13"/>
    <n v="144.5"/>
    <s v="September 3, 1993 (United States)"/>
    <x v="32"/>
    <n v="12000"/>
    <s v="Jennifer Lynch"/>
    <s v="Philippe Caland"/>
    <s v="Julian Sands"/>
    <s v="United States"/>
    <n v="0"/>
    <n v="1796389"/>
    <n v="3787956.5972318342"/>
    <n v="0"/>
    <n v="1243175.7785467128"/>
    <s v="Mainline Pictures"/>
    <n v="107"/>
  </r>
  <r>
    <s v="Romeo Is Bleeding"/>
    <s v="R"/>
    <s v="Crime"/>
    <x v="13"/>
    <n v="144.5"/>
    <s v="February 4, 1994 (United States)"/>
    <x v="14"/>
    <n v="13000"/>
    <s v="Peter Medak"/>
    <s v="Hilary Henkin"/>
    <s v="Gary Oldman"/>
    <s v="United Kingdom"/>
    <n v="11500000"/>
    <n v="3275585"/>
    <n v="6907064.0103806229"/>
    <n v="28.483347826086959"/>
    <n v="2266840.830449827"/>
    <s v="Polygram Filmed Entertainment"/>
    <n v="110"/>
  </r>
  <r>
    <s v="Rising Sun"/>
    <s v="R"/>
    <s v="Action"/>
    <x v="13"/>
    <n v="144.5"/>
    <s v="July 30, 1993 (United States)"/>
    <x v="21"/>
    <n v="43000"/>
    <s v="Philip Kaufman"/>
    <s v="Michael Crichton"/>
    <s v="Sean Connery"/>
    <s v="United States"/>
    <n v="35000000"/>
    <n v="107198790"/>
    <n v="226044784.17301038"/>
    <n v="306.28225714285713"/>
    <n v="74186013.840830445"/>
    <s v="Twentieth Century Fox"/>
    <n v="129"/>
  </r>
  <r>
    <s v="For Love or Money"/>
    <s v="PG"/>
    <s v="Comedy"/>
    <x v="13"/>
    <n v="144.5"/>
    <s v="October 1, 1993 (United States)"/>
    <x v="19"/>
    <n v="13000"/>
    <s v="Barry Sonnenfeld"/>
    <s v="Mark Rosenthal"/>
    <s v="Michael J. Fox"/>
    <s v="United States"/>
    <n v="30000000"/>
    <n v="11146270"/>
    <n v="23503588.020761248"/>
    <n v="37.15423333333333"/>
    <n v="7713681.660899654"/>
    <s v="Universal Pictures"/>
    <n v="96"/>
  </r>
  <r>
    <s v="Teenage Mutant Ninja Turtles III"/>
    <s v="PG"/>
    <s v="Action"/>
    <x v="13"/>
    <n v="144.5"/>
    <s v="March 19, 1993 (United States)"/>
    <x v="25"/>
    <n v="32000"/>
    <s v="Stuart Gillard"/>
    <s v="Kevin Eastman"/>
    <s v="Elias Koteas"/>
    <s v="United States"/>
    <n v="21000000"/>
    <n v="42273609"/>
    <n v="89140267.559169561"/>
    <n v="201.30289999999999"/>
    <n v="29255092.733564012"/>
    <s v="Golden Harvest Company"/>
    <n v="96"/>
  </r>
  <r>
    <s v="Body Snatchers"/>
    <s v="R"/>
    <s v="Horror"/>
    <x v="13"/>
    <n v="144.5"/>
    <s v="February 18, 1994 (United States)"/>
    <x v="22"/>
    <n v="17000"/>
    <s v="Abel Ferrara"/>
    <s v="Jack Finney"/>
    <s v="Gabrielle Anwar"/>
    <s v="United States"/>
    <n v="13000000"/>
    <n v="428868"/>
    <n v="904332.73079584783"/>
    <n v="3.2989846153846156"/>
    <n v="296794.46366782003"/>
    <s v="Dorset Productions"/>
    <n v="87"/>
  </r>
  <r>
    <s v="Stalingrad"/>
    <s v="Not Rated"/>
    <s v="Drama"/>
    <x v="13"/>
    <n v="144.5"/>
    <s v="January 21, 1993 (Germany)"/>
    <x v="24"/>
    <n v="32000"/>
    <s v="Joseph Vilsmaier"/>
    <s v="JÃ¼rgen BÃ¼scher"/>
    <s v="Dominique Horwitz"/>
    <s v="Germany"/>
    <n v="0"/>
    <n v="152972"/>
    <n v="322564.48719723185"/>
    <n v="0"/>
    <n v="105862.97577854671"/>
    <s v="B.A. Produktion"/>
    <n v="134"/>
  </r>
  <r>
    <s v="Airborne"/>
    <s v="PG"/>
    <s v="Adventure"/>
    <x v="13"/>
    <n v="144.5"/>
    <s v="September 17, 1993 (United States)"/>
    <x v="21"/>
    <n v="6500"/>
    <s v="Rob Bowman"/>
    <s v="Bill Apablasa"/>
    <s v="Shane McDermott"/>
    <s v="United States"/>
    <n v="2600000"/>
    <n v="2850263"/>
    <n v="6010208.5543252602"/>
    <n v="109.6255"/>
    <n v="1972500.3460207612"/>
    <s v="Icon Entertainment International"/>
    <n v="91"/>
  </r>
  <r>
    <s v="The Thing Called Love"/>
    <s v="PG-13"/>
    <s v="Comedy"/>
    <x v="13"/>
    <n v="144.5"/>
    <s v="August 27, 1993 (United States)"/>
    <x v="5"/>
    <n v="7400"/>
    <s v="Peter Bogdanovich"/>
    <s v="Carol Heikkinen"/>
    <s v="River Phoenix"/>
    <s v="United States"/>
    <n v="14000000"/>
    <n v="1029721"/>
    <n v="2171321.7211072664"/>
    <n v="7.355150000000001"/>
    <n v="712609.68858131487"/>
    <s v="Paramount Pictures"/>
    <n v="116"/>
  </r>
  <r>
    <s v="The Vanishing"/>
    <s v="R"/>
    <s v="Drama"/>
    <x v="13"/>
    <n v="144.5"/>
    <s v="February 5, 1993 (United States)"/>
    <x v="21"/>
    <n v="24000"/>
    <s v="George Sluizer"/>
    <s v="Tim KrabbÃ©"/>
    <s v="Jeff Bridges"/>
    <s v="United States"/>
    <n v="0"/>
    <n v="14543394"/>
    <n v="30666935.306574397"/>
    <n v="0"/>
    <n v="10064632.525951557"/>
    <s v="Twentieth Century Fox"/>
    <n v="109"/>
  </r>
  <r>
    <s v="The House of the Spirits"/>
    <s v="R"/>
    <s v="Drama"/>
    <x v="13"/>
    <n v="144.5"/>
    <s v="April 1, 1994 (United States)"/>
    <x v="15"/>
    <n v="22000"/>
    <s v="Bille August"/>
    <s v="Isabel Allende"/>
    <s v="Jeremy Irons"/>
    <s v="Portugal"/>
    <n v="40000000"/>
    <n v="6265311"/>
    <n v="13211351.292041523"/>
    <n v="15.6632775"/>
    <n v="4335855.3633217989"/>
    <s v="Constantin Film"/>
    <n v="140"/>
  </r>
  <r>
    <s v="Undercover Blues"/>
    <s v="PG-13"/>
    <s v="Comedy"/>
    <x v="13"/>
    <n v="144.5"/>
    <s v="September 10, 1993 (United States)"/>
    <x v="10"/>
    <n v="7700"/>
    <s v="Herbert Ross"/>
    <s v="Ian Abrams"/>
    <s v="Kathleen Turner"/>
    <s v="United States"/>
    <n v="0"/>
    <n v="12324660"/>
    <n v="25988400.705882356"/>
    <n v="0"/>
    <n v="8529176.4705882352"/>
    <s v="Metro-Goldwyn-Mayer (MGM)"/>
    <n v="90"/>
  </r>
  <r>
    <s v="Little Buddha"/>
    <s v="PG"/>
    <s v="Drama"/>
    <x v="13"/>
    <n v="144.5"/>
    <s v="May 25, 1994 (United States)"/>
    <x v="10"/>
    <n v="16000"/>
    <s v="Bernardo Bertolucci"/>
    <s v="Bernardo Bertolucci"/>
    <s v="Keanu Reeves"/>
    <s v="France"/>
    <n v="35000000"/>
    <n v="4858139"/>
    <n v="10244117.323875433"/>
    <n v="13.880397142857143"/>
    <n v="3362033.910034602"/>
    <s v="CiBy 2000"/>
    <n v="123"/>
  </r>
  <r>
    <s v="Dragon"/>
    <s v="PG-13"/>
    <s v="Action"/>
    <x v="13"/>
    <n v="144.5"/>
    <s v="May 7, 1993 (United States)"/>
    <x v="9"/>
    <n v="29000"/>
    <s v="Rob Cohen"/>
    <s v="Robert Clouse"/>
    <s v="Jason Scott Lee"/>
    <s v="United States"/>
    <n v="14000000"/>
    <n v="63513743"/>
    <n v="133928287.14256056"/>
    <n v="453.66959285714285"/>
    <n v="43954147.404844292"/>
    <s v="Raffaella De Laurentiis Productions"/>
    <n v="120"/>
  </r>
  <r>
    <s v="Poetic Justice"/>
    <s v="R"/>
    <s v="Drama"/>
    <x v="13"/>
    <n v="144.5"/>
    <s v="July 23, 1993 (United States)"/>
    <x v="10"/>
    <n v="13000"/>
    <s v="John Singleton"/>
    <s v="John Singleton"/>
    <s v="Janet Jackson"/>
    <s v="United States"/>
    <n v="14000000"/>
    <n v="27515786"/>
    <n v="58021176.430449829"/>
    <n v="196.54132857142855"/>
    <n v="19042066.435986158"/>
    <s v="Columbia Pictures"/>
    <n v="109"/>
  </r>
  <r>
    <s v="The Joy Luck Club"/>
    <s v="R"/>
    <s v="Drama"/>
    <x v="13"/>
    <n v="144.5"/>
    <s v="October 29, 1993 (United States)"/>
    <x v="3"/>
    <n v="16000"/>
    <s v="Wayne Wang"/>
    <s v="Amy Tan"/>
    <s v="Tamlyn Tomita"/>
    <s v="United States"/>
    <n v="11000000"/>
    <n v="32901136"/>
    <n v="69376997.503114194"/>
    <n v="299.10123636363636"/>
    <n v="22768952.249134947"/>
    <s v="Hollywood Pictures"/>
    <n v="139"/>
  </r>
  <r>
    <s v="The Cement Garden"/>
    <s v="Not Rated"/>
    <s v="Drama"/>
    <x v="13"/>
    <n v="144.5"/>
    <s v="February 11, 1994 (United States)"/>
    <x v="12"/>
    <n v="4500"/>
    <s v="Andrew Birkin"/>
    <s v="Andrew Birkin"/>
    <s v="Charlotte Gainsbourg"/>
    <s v="France"/>
    <n v="0"/>
    <n v="322975"/>
    <n v="681041.40138408309"/>
    <n v="0"/>
    <n v="223512.11072664359"/>
    <s v="British Broadcasting Corporation (BBC)"/>
    <n v="101"/>
  </r>
  <r>
    <s v="Untamed Heart"/>
    <s v="PG-13"/>
    <s v="Drama"/>
    <x v="13"/>
    <n v="144.5"/>
    <s v="February 12, 1993 (United States)"/>
    <x v="8"/>
    <n v="13000"/>
    <s v="Tony Bill"/>
    <s v="Tom Sierchio"/>
    <s v="Christian Slater"/>
    <s v="United States"/>
    <n v="7500000"/>
    <n v="18898806"/>
    <n v="39850977.080968857"/>
    <n v="251.98407999999998"/>
    <n v="13078758.477508649"/>
    <s v="Metro-Goldwyn-Mayer (MGM)"/>
    <n v="102"/>
  </r>
  <r>
    <s v="Batman: Mask of the Phantasm"/>
    <s v="PG"/>
    <s v="Animation"/>
    <x v="13"/>
    <n v="144.5"/>
    <s v="December 25, 1993 (United States)"/>
    <x v="40"/>
    <n v="45000"/>
    <s v="Directors"/>
    <s v="Alan Burnett"/>
    <s v="Kevin Conroy"/>
    <s v="United States"/>
    <n v="6000000"/>
    <n v="5635204"/>
    <n v="11882675.839446368"/>
    <n v="93.920066666666671"/>
    <n v="3899795.1557093426"/>
    <s v="Warner Bros. Animation"/>
    <n v="76"/>
  </r>
  <r>
    <s v="Freaked"/>
    <s v="PG-13"/>
    <s v="Comedy"/>
    <x v="13"/>
    <n v="144.5"/>
    <s v="March 31, 1994 (Australia)"/>
    <x v="5"/>
    <n v="6700"/>
    <s v="Tom Stern"/>
    <s v="Tim Burns"/>
    <s v="Brooke Shields"/>
    <s v="United States"/>
    <n v="11000000"/>
    <n v="29296"/>
    <n v="61775.025605536335"/>
    <n v="0.26632727272727275"/>
    <n v="20274.048442906573"/>
    <s v="Chiodo Brothers Productions"/>
    <n v="80"/>
  </r>
  <r>
    <s v="Swing Kids"/>
    <s v="PG-13"/>
    <s v="Drama"/>
    <x v="13"/>
    <n v="144.5"/>
    <s v="March 5, 1993 (United States)"/>
    <x v="8"/>
    <n v="16000"/>
    <s v="Thomas Carter"/>
    <s v="Jonathan Marc Feldman"/>
    <s v="Robert Sean Leonard"/>
    <s v="United States"/>
    <n v="0"/>
    <n v="5632086"/>
    <n v="11876101.067128029"/>
    <n v="0"/>
    <n v="3897637.3702422143"/>
    <s v="Hollywood Pictures"/>
    <n v="112"/>
  </r>
  <r>
    <s v="Heart and Souls"/>
    <s v="PG-13"/>
    <s v="Comedy"/>
    <x v="13"/>
    <n v="144.5"/>
    <s v="August 13, 1993 (United States)"/>
    <x v="9"/>
    <n v="17000"/>
    <s v="Ron Underwood"/>
    <s v="Gregory Hansen"/>
    <s v="Robert Downey Jr."/>
    <s v="United States"/>
    <n v="25000000"/>
    <n v="16589540"/>
    <n v="34981542.131487891"/>
    <n v="66.358159999999998"/>
    <n v="11480650.519031141"/>
    <s v="Universal Pictures"/>
    <n v="104"/>
  </r>
  <r>
    <s v="Needful Things"/>
    <s v="R"/>
    <s v="Crime"/>
    <x v="13"/>
    <n v="144.5"/>
    <s v="August 27, 1993 (United States)"/>
    <x v="21"/>
    <n v="24000"/>
    <s v="Fraser C. Heston"/>
    <s v="Stephen King"/>
    <s v="Max von Sydow"/>
    <s v="United States"/>
    <n v="0"/>
    <n v="15185672"/>
    <n v="32021275.144636679"/>
    <n v="0"/>
    <n v="10509115.570934255"/>
    <s v="Castle Rock Entertainment"/>
    <n v="120"/>
  </r>
  <r>
    <s v="Ruby in Paradise"/>
    <s v="R"/>
    <s v="Drama"/>
    <x v="13"/>
    <n v="144.5"/>
    <s v="November 5, 1993 (United States)"/>
    <x v="9"/>
    <n v="2500"/>
    <s v="Victor Nunez"/>
    <s v="Jane Austen"/>
    <s v="Ashley Judd"/>
    <s v="United States"/>
    <n v="800000"/>
    <n v="1001437"/>
    <n v="2111680.6498269895"/>
    <n v="125.17962499999999"/>
    <n v="693035.98615916946"/>
    <s v="Full Crew/Say Yea"/>
    <n v="114"/>
  </r>
  <r>
    <s v="Six Degrees of Separation"/>
    <s v="R"/>
    <s v="Comedy"/>
    <x v="13"/>
    <n v="144.5"/>
    <s v="December 8, 1993 (United States)"/>
    <x v="8"/>
    <n v="20000"/>
    <s v="Fred Schepisi"/>
    <s v="John Guare"/>
    <s v="Will Smith"/>
    <s v="United States"/>
    <n v="12000000"/>
    <n v="6405918"/>
    <n v="13507842.315570936"/>
    <n v="53.382649999999998"/>
    <n v="4433161.2456747405"/>
    <s v="Metro-Goldwyn-Mayer (MGM)"/>
    <n v="112"/>
  </r>
  <r>
    <s v="The Man Without a Face"/>
    <s v="PG-13"/>
    <s v="Drama"/>
    <x v="13"/>
    <n v="144.5"/>
    <s v="August 25, 1993 (United States)"/>
    <x v="17"/>
    <n v="28000"/>
    <s v="Mel Gibson"/>
    <s v="Isabelle Holland"/>
    <s v="Mel Gibson"/>
    <s v="United States"/>
    <n v="0"/>
    <n v="24760338"/>
    <n v="52210899.575086504"/>
    <n v="0"/>
    <n v="17135182.006920416"/>
    <s v="Icon Entertainment International"/>
    <n v="115"/>
  </r>
  <r>
    <s v="Farewell My Concubine"/>
    <s v="R"/>
    <s v="Drama"/>
    <x v="13"/>
    <n v="144.5"/>
    <s v="October 15, 1993 (United States)"/>
    <x v="31"/>
    <n v="26000"/>
    <s v="Kaige Chen"/>
    <s v="Pik-Wah Lee"/>
    <s v="Leslie Cheung"/>
    <s v="China"/>
    <n v="4000000"/>
    <n v="6122607"/>
    <n v="12910438.428373704"/>
    <n v="153.06517500000001"/>
    <n v="4237098.2698961934"/>
    <s v="Tomson Films"/>
    <n v="171"/>
  </r>
  <r>
    <s v="Sniper"/>
    <s v="R"/>
    <s v="Action"/>
    <x v="13"/>
    <n v="144.5"/>
    <s v="January 29, 1993 (United States)"/>
    <x v="10"/>
    <n v="23000"/>
    <s v="Luis Llosa"/>
    <s v="Michael Frost Beckner"/>
    <s v="Tom Berenger"/>
    <s v="United States"/>
    <n v="0"/>
    <n v="18994653"/>
    <n v="40053084.907266438"/>
    <n v="0"/>
    <n v="13145088.581314879"/>
    <s v="Baltimore Pictures"/>
    <n v="98"/>
  </r>
  <r>
    <s v="Judgment Night"/>
    <s v="R"/>
    <s v="Action"/>
    <x v="13"/>
    <n v="144.5"/>
    <s v="October 15, 1993 (United States)"/>
    <x v="14"/>
    <n v="16000"/>
    <s v="Stephen Hopkins"/>
    <s v="Lewis Colick"/>
    <s v="Emilio Estevez"/>
    <s v="Japan"/>
    <n v="21000000"/>
    <n v="12526677"/>
    <n v="26414383.957785469"/>
    <n v="59.650842857142862"/>
    <n v="8668980.6228373703"/>
    <s v="Largo Entertainment"/>
    <n v="110"/>
  </r>
  <r>
    <s v="Shadowlands"/>
    <s v="PG"/>
    <s v="Biography"/>
    <x v="13"/>
    <n v="144.5"/>
    <s v="January 14, 1994 (United States)"/>
    <x v="4"/>
    <n v="18000"/>
    <s v="Richard Attenborough"/>
    <s v="William Nicholson"/>
    <s v="Anthony Hopkins"/>
    <s v="United Kingdom"/>
    <n v="22000000"/>
    <n v="25842377"/>
    <n v="54492541.674048446"/>
    <n v="117.46535"/>
    <n v="17883997.923875432"/>
    <s v="Price Entertainment"/>
    <n v="131"/>
  </r>
  <r>
    <s v="Arizona Dream"/>
    <s v="R"/>
    <s v="Comedy"/>
    <x v="13"/>
    <n v="144.5"/>
    <s v="September 9, 1994 (United States)"/>
    <x v="4"/>
    <n v="42000"/>
    <s v="Emir Kusturica"/>
    <s v="David Atkins"/>
    <s v="Johnny Depp"/>
    <s v="France"/>
    <n v="19000000"/>
    <n v="112547"/>
    <n v="237322.28996539794"/>
    <n v="0.59235263157894735"/>
    <n v="77887.19723183391"/>
    <s v="Canal+"/>
    <n v="142"/>
  </r>
  <r>
    <s v="Nowhere to Run"/>
    <s v="R"/>
    <s v="Action"/>
    <x v="13"/>
    <n v="144.5"/>
    <s v="January 15, 1993 (United States)"/>
    <x v="46"/>
    <n v="22000"/>
    <s v="Robert Harmon"/>
    <s v="Joe Eszterhas"/>
    <s v="Jean-Claude Van Damme"/>
    <s v="United States"/>
    <n v="15000000"/>
    <n v="22189039"/>
    <n v="46788928.604152255"/>
    <n v="147.92692666666667"/>
    <n v="15355736.33217993"/>
    <s v="Columbia Pictures"/>
    <n v="94"/>
  </r>
  <r>
    <s v="King of the Hill"/>
    <s v="PG-13"/>
    <s v="Drama"/>
    <x v="13"/>
    <n v="144.5"/>
    <s v="August 20, 1993 (United States)"/>
    <x v="34"/>
    <n v="7800"/>
    <s v="Steven Soderbergh"/>
    <s v="A.E. Hotchner"/>
    <s v="Jesse Bradford"/>
    <s v="United States"/>
    <n v="8000000"/>
    <n v="1214231"/>
    <n v="2560388.8283737027"/>
    <n v="15.177887500000001"/>
    <n v="840298.26989619376"/>
    <s v="Wildwood Enterprises"/>
    <n v="103"/>
  </r>
  <r>
    <s v="Mad Dog and Glory"/>
    <s v="R"/>
    <s v="Comedy"/>
    <x v="13"/>
    <n v="144.5"/>
    <s v="March 5, 1993 (United States)"/>
    <x v="19"/>
    <n v="21000"/>
    <s v="John McNaughton"/>
    <s v="Richard Price"/>
    <s v="Robert De Niro"/>
    <s v="United States"/>
    <n v="19000000"/>
    <n v="11081586"/>
    <n v="23367192.070588235"/>
    <n v="58.324136842105268"/>
    <n v="7668917.6470588231"/>
    <s v="Universal Pictures"/>
    <n v="97"/>
  </r>
  <r>
    <s v="We're Back! A Dinosaur's Story"/>
    <s v="G"/>
    <s v="Animation"/>
    <x v="13"/>
    <n v="144.5"/>
    <s v="November 24, 1993 (United States)"/>
    <x v="10"/>
    <n v="14000"/>
    <s v="Directors"/>
    <s v="John Patrick Shanley"/>
    <s v="John Goodman"/>
    <s v="United States"/>
    <n v="0"/>
    <n v="9317021"/>
    <n v="19646341.16747405"/>
    <n v="0"/>
    <n v="6447765.3979238756"/>
    <s v="Universal Pictures"/>
    <n v="72"/>
  </r>
  <r>
    <s v="Red Rock West"/>
    <s v="R"/>
    <s v="Crime"/>
    <x v="13"/>
    <n v="144.5"/>
    <s v="May 14, 1993 (Italy)"/>
    <x v="9"/>
    <n v="21000"/>
    <s v="John Dahl"/>
    <s v="John Dahl"/>
    <s v="Nicolas Cage"/>
    <s v="United States"/>
    <n v="8000000"/>
    <n v="2502551"/>
    <n v="5277005.4650519034"/>
    <n v="31.2818875"/>
    <n v="1731869.204152249"/>
    <s v="Propaganda Films"/>
    <n v="98"/>
  </r>
  <r>
    <s v="The Program"/>
    <s v="R"/>
    <s v="Action"/>
    <x v="13"/>
    <n v="144.5"/>
    <s v="September 24, 1993 (United States)"/>
    <x v="16"/>
    <n v="9700"/>
    <s v="David S. Ward"/>
    <s v="David S. Ward"/>
    <s v="James Caan"/>
    <s v="United States"/>
    <n v="15000000"/>
    <n v="23032565"/>
    <n v="48567630.141868517"/>
    <n v="153.55043333333333"/>
    <n v="15939491.349480968"/>
    <s v="Touchstone Pictures"/>
    <n v="112"/>
  </r>
  <r>
    <s v="Ghost in the Machine"/>
    <s v="R"/>
    <s v="Horror"/>
    <x v="13"/>
    <n v="144.5"/>
    <s v="December 29, 1993 (United States)"/>
    <x v="26"/>
    <n v="3400"/>
    <s v="Rachel Talalay"/>
    <s v="William Davies"/>
    <s v="Karen Allen"/>
    <s v="United States"/>
    <n v="12000000"/>
    <n v="5086909"/>
    <n v="10726513.303114187"/>
    <n v="42.390908333333336"/>
    <n v="3520352.249134948"/>
    <s v="Twentieth Century Fox"/>
    <n v="95"/>
  </r>
  <r>
    <s v="Fearless"/>
    <s v="R"/>
    <s v="Drama"/>
    <x v="13"/>
    <n v="144.5"/>
    <s v="November 5, 1993 (United States)"/>
    <x v="12"/>
    <n v="22000"/>
    <s v="Peter Weir"/>
    <s v="Rafael Yglesias"/>
    <s v="Jeff Bridges"/>
    <s v="United States"/>
    <n v="0"/>
    <n v="6995302"/>
    <n v="14750647.193079585"/>
    <n v="0"/>
    <n v="4841039.4463667814"/>
    <s v="Spring Creek Productions"/>
    <n v="122"/>
  </r>
  <r>
    <s v="Manhattan Murder Mystery"/>
    <s v="PG"/>
    <s v="Comedy"/>
    <x v="13"/>
    <n v="144.5"/>
    <s v="August 18, 1993 (United States)"/>
    <x v="4"/>
    <n v="41000"/>
    <s v="Woody Allen"/>
    <s v="Woody Allen"/>
    <s v="Woody Allen"/>
    <s v="United States"/>
    <n v="13500000"/>
    <n v="11330911"/>
    <n v="23892931.361245677"/>
    <n v="83.932674074074072"/>
    <n v="7841460.8996539786"/>
    <s v="TriStar Pictures"/>
    <n v="104"/>
  </r>
  <r>
    <s v="Surf Ninjas"/>
    <s v="PG"/>
    <s v="Action"/>
    <x v="13"/>
    <n v="144.5"/>
    <s v="August 20, 1993 (United States)"/>
    <x v="27"/>
    <n v="7700"/>
    <s v="Neal Israel"/>
    <s v="Dan Gordon"/>
    <s v="Ernie Reyes Sr."/>
    <s v="United States"/>
    <n v="0"/>
    <n v="4916135"/>
    <n v="10366410.619377162"/>
    <n v="0"/>
    <n v="3402169.5501730102"/>
    <s v="New Line Cinema"/>
    <n v="87"/>
  </r>
  <r>
    <s v="Weekend at Bernie's II"/>
    <s v="PG"/>
    <s v="Adventure"/>
    <x v="13"/>
    <n v="144.5"/>
    <s v="July 9, 1993 (United States)"/>
    <x v="25"/>
    <n v="13000"/>
    <s v="Robert Klane"/>
    <s v="Robert Klane"/>
    <s v="Andrew McCarthy"/>
    <s v="United States"/>
    <n v="7000000"/>
    <n v="12741891"/>
    <n v="26868195.070588239"/>
    <n v="182.02701428571427"/>
    <n v="8817917.6470588241"/>
    <s v="Artimm"/>
    <n v="97"/>
  </r>
  <r>
    <s v="Les visiteurs"/>
    <s v="R"/>
    <s v="Comedy"/>
    <x v="13"/>
    <n v="144.5"/>
    <s v="July 12, 1996 (United States)"/>
    <x v="12"/>
    <n v="33000"/>
    <s v="Jean-Marie PoirÃ©"/>
    <s v="Christian Clavier"/>
    <s v="Christian Clavier"/>
    <s v="France"/>
    <n v="0"/>
    <n v="659810"/>
    <n v="1391308.6989619378"/>
    <n v="0"/>
    <n v="456615.91695501731"/>
    <s v="Alpilles Productions"/>
    <n v="107"/>
  </r>
  <r>
    <s v="The Adventures of Huck Finn"/>
    <s v="PG"/>
    <s v="Adventure"/>
    <x v="13"/>
    <n v="144.5"/>
    <s v="April 2, 1993 (United States)"/>
    <x v="19"/>
    <n v="8000"/>
    <s v="Stephen Sommers"/>
    <s v="Mark Twain"/>
    <s v="Elijah Wood"/>
    <s v="United States"/>
    <n v="6500000"/>
    <n v="24103594"/>
    <n v="50826055.998615921"/>
    <n v="370.82452307692307"/>
    <n v="16680687.889273355"/>
    <s v="Steve White Productions"/>
    <n v="108"/>
  </r>
  <r>
    <s v="Made in America"/>
    <s v="PG-13"/>
    <s v="Comedy"/>
    <x v="13"/>
    <n v="144.5"/>
    <s v="May 28, 1993 (United States)"/>
    <x v="27"/>
    <n v="16000"/>
    <s v="Richard Benjamin"/>
    <s v="Marcia Brandwynne"/>
    <s v="Whoopi Goldberg"/>
    <s v="United States"/>
    <n v="22000000"/>
    <n v="104942695"/>
    <n v="221287468.28027683"/>
    <n v="477.01225000000005"/>
    <n v="72624702.422145322"/>
    <s v="Canal+"/>
    <n v="111"/>
  </r>
  <r>
    <s v="Dream Lover"/>
    <s v="R"/>
    <s v="Drama"/>
    <x v="13"/>
    <n v="144.5"/>
    <s v="May 6, 1994 (United States)"/>
    <x v="19"/>
    <n v="4500"/>
    <s v="Nicholas Kazan"/>
    <s v="Nicholas Kazan"/>
    <s v="James Spader"/>
    <s v="United States"/>
    <n v="0"/>
    <n v="256264"/>
    <n v="540371.21660899662"/>
    <n v="0"/>
    <n v="177345.32871972318"/>
    <s v="PolyGram Filmed Entertainment"/>
    <n v="103"/>
  </r>
  <r>
    <s v="M. Butterfly"/>
    <s v="R"/>
    <s v="Drama"/>
    <x v="13"/>
    <n v="144.5"/>
    <s v="October 1, 1993 (United States)"/>
    <x v="8"/>
    <n v="9000"/>
    <s v="David Cronenberg"/>
    <s v="David Henry Hwang"/>
    <s v="Jeremy Irons"/>
    <s v="United States"/>
    <n v="0"/>
    <n v="1498795"/>
    <n v="3160434.8546712804"/>
    <n v="0"/>
    <n v="1037228.3737024221"/>
    <s v="Geffen Pictures"/>
    <n v="101"/>
  </r>
  <r>
    <s v="The Dark Half"/>
    <s v="R"/>
    <s v="Horror"/>
    <x v="13"/>
    <n v="144.5"/>
    <s v="April 23, 1993 (United States)"/>
    <x v="22"/>
    <n v="16000"/>
    <s v="George A. Romero"/>
    <s v="Stephen King"/>
    <s v="Timothy Hutton"/>
    <s v="United States"/>
    <n v="15000000"/>
    <n v="10611160"/>
    <n v="22375228.041522492"/>
    <n v="70.741066666666669"/>
    <n v="7343363.3217993081"/>
    <s v="Orion Pictures"/>
    <n v="122"/>
  </r>
  <r>
    <s v="Only the Strong"/>
    <s v="PG-13"/>
    <s v="Action"/>
    <x v="13"/>
    <n v="144.5"/>
    <s v="August 27, 1993 (United States)"/>
    <x v="14"/>
    <n v="5900"/>
    <s v="Sheldon Lettich"/>
    <s v="Sheldon Lettich"/>
    <s v="Mark Dacascos"/>
    <s v="France"/>
    <n v="6000000"/>
    <n v="3283371"/>
    <n v="6923481.9633217994"/>
    <n v="54.722850000000001"/>
    <n v="2272229.0657439446"/>
    <s v="August Entertainment"/>
    <n v="99"/>
  </r>
  <r>
    <s v="My Life"/>
    <s v="PG-13"/>
    <s v="Drama"/>
    <x v="13"/>
    <n v="144.5"/>
    <s v="November 12, 1993 (United States)"/>
    <x v="8"/>
    <n v="11000"/>
    <s v="Bruce Joel Rubin"/>
    <s v="Bruce Joel Rubin"/>
    <s v="Michael Keaton"/>
    <s v="United States"/>
    <n v="15000000"/>
    <n v="27804899"/>
    <n v="58630814.707958482"/>
    <n v="185.36599333333334"/>
    <n v="19242144.6366782"/>
    <s v="Capella Films"/>
    <n v="117"/>
  </r>
  <r>
    <s v="Mi vida loca"/>
    <s v="R"/>
    <s v="Crime"/>
    <x v="13"/>
    <n v="144.5"/>
    <s v="July 15, 1994 (United States)"/>
    <x v="16"/>
    <n v="2000"/>
    <s v="Allison Anders"/>
    <s v="Allison Anders"/>
    <s v="Angel Aviles"/>
    <s v="United States"/>
    <n v="0"/>
    <n v="3267313"/>
    <n v="6889621.253287198"/>
    <n v="0"/>
    <n v="2261116.2629757784"/>
    <s v="Channel Four Films"/>
    <n v="92"/>
  </r>
  <r>
    <s v="Look Who's Talking Now"/>
    <s v="PG-13"/>
    <s v="Comedy"/>
    <x v="13"/>
    <n v="144.5"/>
    <s v="November 5, 1993 (United States)"/>
    <x v="44"/>
    <n v="28000"/>
    <s v="Tom Ropelewski"/>
    <s v="Tom Ropelewski"/>
    <s v="John Travolta"/>
    <s v="United States"/>
    <n v="22000000"/>
    <n v="10340263"/>
    <n v="21804000.941868514"/>
    <n v="47.001195454545453"/>
    <n v="7155891.3494809689"/>
    <s v="TriStar Pictures"/>
    <n v="96"/>
  </r>
  <r>
    <s v="The Meteor Man"/>
    <s v="PG"/>
    <s v="Action"/>
    <x v="13"/>
    <n v="144.5"/>
    <s v="August 6, 1993 (United States)"/>
    <x v="33"/>
    <n v="7800"/>
    <s v="Robert Townsend"/>
    <s v="Robert Townsend"/>
    <s v="Robert Townsend"/>
    <s v="United States"/>
    <n v="20000000"/>
    <n v="8016708"/>
    <n v="16904435.485121109"/>
    <n v="40.083539999999999"/>
    <n v="5547894.8096885812"/>
    <s v="Metro-Goldwyn-Mayer (MGM)"/>
    <n v="100"/>
  </r>
  <r>
    <s v="Fatal Instinct"/>
    <s v="PG-13"/>
    <s v="Comedy"/>
    <x v="13"/>
    <n v="144.5"/>
    <s v="October 29, 1993 (United States)"/>
    <x v="1"/>
    <n v="7000"/>
    <s v="Carl Reiner"/>
    <s v="David O'Malley"/>
    <s v="Armand Assante"/>
    <s v="United States"/>
    <n v="0"/>
    <n v="7839327"/>
    <n v="16530400.947404845"/>
    <n v="0"/>
    <n v="5425139.7923875432"/>
    <s v="Metro-Goldwyn-Mayer (MGM)"/>
    <n v="91"/>
  </r>
  <r>
    <s v="CB4"/>
    <s v="R"/>
    <s v="Comedy"/>
    <x v="13"/>
    <n v="144.5"/>
    <s v="March 12, 1993 (United States)"/>
    <x v="21"/>
    <n v="9000"/>
    <s v="Tamra Davis"/>
    <s v="Chris Rock"/>
    <s v="Chris Rock"/>
    <s v="United States"/>
    <n v="6000000"/>
    <n v="17953778"/>
    <n v="37858243.298269898"/>
    <n v="299.22963333333337"/>
    <n v="12424759.861591695"/>
    <s v="Imagine Entertainment"/>
    <n v="89"/>
  </r>
  <r>
    <s v="Calendar Girl"/>
    <s v="PG-13"/>
    <s v="Comedy"/>
    <x v="13"/>
    <n v="144.5"/>
    <s v="September 3, 1993 (United States)"/>
    <x v="27"/>
    <n v="2100"/>
    <s v="John Whitesell"/>
    <s v="Paul W. Shapiro"/>
    <s v="Jason Priestley"/>
    <s v="United States"/>
    <n v="13000000"/>
    <n v="2570550"/>
    <n v="5420391.5916955024"/>
    <n v="19.77346153846154"/>
    <n v="1778927.3356401382"/>
    <s v="Parkway Productions"/>
    <n v="90"/>
  </r>
  <r>
    <s v="Heaven &amp; Earth"/>
    <s v="R"/>
    <s v="Action"/>
    <x v="13"/>
    <n v="144.5"/>
    <s v="January 7, 1994 (United States)"/>
    <x v="8"/>
    <n v="14000"/>
    <s v="Oliver Stone"/>
    <s v="Le Ly Hayslip"/>
    <s v="Hiep Thi Le"/>
    <s v="United States"/>
    <n v="33000000"/>
    <n v="5864949"/>
    <n v="12367127.752941176"/>
    <n v="17.772572727272728"/>
    <n v="4058788.2352941176"/>
    <s v="Alcor Films"/>
    <n v="140"/>
  </r>
  <r>
    <s v="Indian Summer"/>
    <s v="PG-13"/>
    <s v="Comedy"/>
    <x v="13"/>
    <n v="144.5"/>
    <s v="April 23, 1993 (United States)"/>
    <x v="14"/>
    <n v="5300"/>
    <s v="Mike Binder"/>
    <s v="Mike Binder"/>
    <s v="Alan Arkin"/>
    <s v="Canada"/>
    <n v="9000000"/>
    <n v="14904910"/>
    <n v="31429246.207612459"/>
    <n v="165.61011111111111"/>
    <n v="10314816.608996538"/>
    <s v="Outlaw Productions (I)"/>
    <n v="97"/>
  </r>
  <r>
    <s v="Once Upon a Forest"/>
    <s v="G"/>
    <s v="Animation"/>
    <x v="13"/>
    <n v="144.5"/>
    <s v="June 18, 1993 (United States)"/>
    <x v="16"/>
    <n v="5200"/>
    <s v="Charles Grosvenor"/>
    <s v="Rae Lambert"/>
    <s v="Michael Crawford"/>
    <s v="United Kingdom"/>
    <n v="13000000"/>
    <n v="6582052"/>
    <n v="13879247.366089966"/>
    <n v="50.631169230769238"/>
    <n v="4555053.2871972313"/>
    <s v="Hanna-Barbera Productions"/>
    <n v="71"/>
  </r>
  <r>
    <s v="Posse"/>
    <s v="R"/>
    <s v="Western"/>
    <x v="13"/>
    <n v="144.5"/>
    <s v="May 14, 1993 (United States)"/>
    <x v="30"/>
    <n v="4200"/>
    <s v="Mario Van Peebles"/>
    <s v="Sy Richardson"/>
    <s v="Mario Van Peebles"/>
    <s v="United Kingdom"/>
    <n v="10000000"/>
    <n v="18289763"/>
    <n v="38566718.242906578"/>
    <n v="182.89763000000002"/>
    <n v="12657275.432525951"/>
    <s v="PolyGram Filmed Entertainment"/>
    <n v="111"/>
  </r>
  <r>
    <s v="Flesh and Bone"/>
    <s v="R"/>
    <s v="Drama"/>
    <x v="13"/>
    <n v="144.5"/>
    <s v="November 5, 1993 (United States)"/>
    <x v="19"/>
    <n v="5000"/>
    <s v="Steve Kloves"/>
    <s v="Steve Kloves"/>
    <s v="Dennis Quaid"/>
    <s v="United States"/>
    <n v="0"/>
    <n v="9709451"/>
    <n v="20473838.89065744"/>
    <n v="0"/>
    <n v="6719343.2525951555"/>
    <s v="Mirage Enterprises"/>
    <n v="126"/>
  </r>
  <r>
    <s v="Sommersby"/>
    <s v="PG-13"/>
    <s v="Drama"/>
    <x v="13"/>
    <n v="144.5"/>
    <s v="February 5, 1993 (United States)"/>
    <x v="19"/>
    <n v="20000"/>
    <s v="Jon Amiel"/>
    <s v="Daniel Vigne"/>
    <s v="Richard Gere"/>
    <s v="France"/>
    <n v="0"/>
    <n v="140081992"/>
    <n v="295383965.13771629"/>
    <n v="0"/>
    <n v="96942555.017301038"/>
    <s v="Canal+"/>
    <n v="114"/>
  </r>
  <r>
    <s v="Even Cowgirls Get the Blues"/>
    <s v="R"/>
    <s v="Comedy"/>
    <x v="13"/>
    <n v="144.5"/>
    <s v="May 20, 1994 (United States)"/>
    <x v="44"/>
    <n v="7100"/>
    <s v="Gus Van Sant"/>
    <s v="Tom Robbins"/>
    <s v="Uma Thurman"/>
    <s v="United States"/>
    <n v="8000000"/>
    <n v="1708873"/>
    <n v="3603415.9384083045"/>
    <n v="21.360912500000001"/>
    <n v="1182611.0726643598"/>
    <s v="New Line Cinema"/>
    <n v="106"/>
  </r>
  <r>
    <s v="Life with Mikey"/>
    <s v="PG"/>
    <s v="Comedy"/>
    <x v="13"/>
    <n v="144.5"/>
    <s v="June 4, 1993 (United States)"/>
    <x v="41"/>
    <n v="5600"/>
    <s v="James Lapine"/>
    <s v="Marc Lawrence"/>
    <s v="Michael J. Fox"/>
    <s v="United States"/>
    <n v="0"/>
    <n v="12440858"/>
    <n v="26233421.678892735"/>
    <n v="0"/>
    <n v="8609590.3114186842"/>
    <s v="Touchstone Pictures"/>
    <n v="91"/>
  </r>
  <r>
    <s v="Best of the Best II"/>
    <s v="R"/>
    <s v="Action"/>
    <x v="13"/>
    <n v="144.5"/>
    <s v="March 5, 1993 (United States)"/>
    <x v="41"/>
    <n v="5400"/>
    <s v="Robert Radler"/>
    <s v="Max Strom"/>
    <s v="Eric Roberts"/>
    <s v="United States"/>
    <n v="7000000"/>
    <n v="6608687"/>
    <n v="13935411.272664361"/>
    <n v="94.40981428571429"/>
    <n v="4573485.8131487891"/>
    <s v="Picture Securities"/>
    <n v="101"/>
  </r>
  <r>
    <s v="The Thief and the Cobbler"/>
    <s v="G"/>
    <s v="Animation"/>
    <x v="13"/>
    <n v="144.5"/>
    <s v="August 25, 1995 (United States)"/>
    <x v="12"/>
    <n v="3700"/>
    <s v="Richard Williams"/>
    <s v="Richard Williams"/>
    <s v="Vincent Price"/>
    <s v="United Kingdom"/>
    <n v="25000000"/>
    <n v="669276"/>
    <n v="1411269.1847750866"/>
    <n v="2.6771039999999999"/>
    <n v="463166.78200692037"/>
    <s v="Richard Williams Productions"/>
    <n v="90"/>
  </r>
  <r>
    <s v="My Boyfriend's Back"/>
    <s v="PG-13"/>
    <s v="Comedy"/>
    <x v="13"/>
    <n v="144.5"/>
    <s v="August 6, 1993 (United States)"/>
    <x v="20"/>
    <n v="4300"/>
    <s v="Bob Balaban"/>
    <s v="Dean Lorey"/>
    <s v="Andrew Lowery"/>
    <s v="United States"/>
    <n v="12000000"/>
    <n v="3335984"/>
    <n v="7034424.3930795854"/>
    <n v="27.799866666666667"/>
    <n v="2308639.4463667818"/>
    <s v="Touchstone Pictures"/>
    <n v="85"/>
  </r>
  <r>
    <s v="Warlock: The Armageddon"/>
    <s v="R"/>
    <s v="Action"/>
    <x v="13"/>
    <n v="144.5"/>
    <s v="September 24, 1993 (United States)"/>
    <x v="20"/>
    <n v="5700"/>
    <s v="Anthony Hickox"/>
    <s v="Kevin Rock"/>
    <s v="Julian Sands"/>
    <s v="United States"/>
    <n v="3000000"/>
    <n v="3902679"/>
    <n v="8229386.0989619382"/>
    <n v="130.08930000000001"/>
    <n v="2700815.916955017"/>
    <s v="Trimark Pictures"/>
    <n v="98"/>
  </r>
  <r>
    <s v="The Scent of Green Papaya"/>
    <s v="Not Rated"/>
    <s v="Drama"/>
    <x v="13"/>
    <n v="144.5"/>
    <s v="January 28, 1994 (United States)"/>
    <x v="34"/>
    <n v="8300"/>
    <s v="Anh Hung Tran"/>
    <s v="Anh Hung Tran"/>
    <s v="Nu YÃªn-KhÃª Tran"/>
    <s v="Vietnam"/>
    <n v="0"/>
    <n v="1700992"/>
    <n v="3586797.6636678204"/>
    <n v="0"/>
    <n v="1177157.0934256054"/>
    <s v="Les Productions Lazennec"/>
    <n v="104"/>
  </r>
  <r>
    <s v="Kika"/>
    <s v="Unrated"/>
    <s v="Comedy"/>
    <x v="13"/>
    <n v="144.5"/>
    <s v="May 6, 1994 (United States)"/>
    <x v="16"/>
    <n v="13000"/>
    <s v="Pedro AlmodÃ³var"/>
    <s v="Pedro AlmodÃ³var"/>
    <s v="Peter Coyote"/>
    <s v="Spain"/>
    <n v="0"/>
    <n v="2019581"/>
    <n v="4258590.523875433"/>
    <n v="0"/>
    <n v="1397633.910034602"/>
    <s v="El Deseo"/>
    <n v="114"/>
  </r>
  <r>
    <s v="Wide Sargasso Sea"/>
    <s v="NC-17"/>
    <s v="Drama"/>
    <x v="13"/>
    <n v="144.5"/>
    <s v="April 16, 1993 (United States)"/>
    <x v="46"/>
    <n v="1900"/>
    <s v="John Duigan"/>
    <s v="Jan Sharp"/>
    <s v="Karina Lombard"/>
    <s v="Australia"/>
    <n v="0"/>
    <n v="1614784"/>
    <n v="3405015.1197231836"/>
    <n v="0"/>
    <n v="1117497.5778546713"/>
    <s v="Laughing Kookaburra Productions"/>
    <n v="98"/>
  </r>
  <r>
    <s v="Iron Monkey"/>
    <s v="PG-13"/>
    <s v="Action"/>
    <x v="13"/>
    <n v="144.5"/>
    <s v="October 12, 2001 (United States)"/>
    <x v="24"/>
    <n v="16000"/>
    <s v="Woo-Ping Yuen"/>
    <s v="Tan Cheung"/>
    <s v="Rongguang Yu"/>
    <s v="Hong Kong"/>
    <n v="11000000"/>
    <n v="14694904"/>
    <n v="30986416.946712803"/>
    <n v="133.59003636363636"/>
    <n v="10169483.737024222"/>
    <s v="Film Workshop"/>
    <n v="85"/>
  </r>
  <r>
    <s v="Mr. Nanny"/>
    <s v="PG"/>
    <s v="Action"/>
    <x v="13"/>
    <n v="144.5"/>
    <s v="October 8, 1993 (United States)"/>
    <x v="51"/>
    <n v="8900"/>
    <s v="Michael Gottlieb"/>
    <s v="Edward Rugoff"/>
    <s v="Hulk Hogan"/>
    <s v="United States"/>
    <n v="10000000"/>
    <n v="4348572"/>
    <n v="9169618.6048442908"/>
    <n v="43.485720000000001"/>
    <n v="3009392.3875432527"/>
    <s v="New Line Cinema"/>
    <n v="84"/>
  </r>
  <r>
    <s v="The Real McCoy"/>
    <s v="PG-13"/>
    <s v="Crime"/>
    <x v="13"/>
    <n v="144.5"/>
    <s v="September 10, 1993 (United States)"/>
    <x v="30"/>
    <n v="8500"/>
    <s v="Russell Mulcahy"/>
    <s v="Desmond Lowden"/>
    <s v="Kim Basinger"/>
    <s v="United States"/>
    <n v="0"/>
    <n v="6484246"/>
    <n v="13673008.693425607"/>
    <n v="0"/>
    <n v="4487367.4740484431"/>
    <s v="Bregman/Baer Productions"/>
    <n v="105"/>
  </r>
  <r>
    <s v="3 Ninjas: Knuckle Up"/>
    <s v="PG-13"/>
    <s v="Action"/>
    <x v="13"/>
    <n v="144.5"/>
    <s v="April 7, 1995 (United States)"/>
    <x v="36"/>
    <n v="5400"/>
    <s v="Sang-ok Shin"/>
    <s v="Alex S. Kim"/>
    <s v="Victor Wong"/>
    <s v="United States"/>
    <n v="0"/>
    <n v="413479"/>
    <n v="871882.70795847755"/>
    <n v="0"/>
    <n v="286144.63667820068"/>
    <s v="Sheen Productions"/>
    <n v="85"/>
  </r>
  <r>
    <s v="Father Hood"/>
    <s v="PG-13"/>
    <s v="Adventure"/>
    <x v="13"/>
    <n v="144.5"/>
    <s v="August 27, 1993 (United States)"/>
    <x v="38"/>
    <n v="2900"/>
    <s v="Darrell Roodt"/>
    <s v="Scott Spencer"/>
    <s v="Patrick Swayze"/>
    <s v="United States"/>
    <n v="0"/>
    <n v="3418141"/>
    <n v="7207664.7937716264"/>
    <n v="0"/>
    <n v="2365495.5017301035"/>
    <s v="Hollywood Pictures"/>
    <n v="95"/>
  </r>
  <r>
    <s v="Faraway, So Close!"/>
    <s v="PG-13"/>
    <s v="Drama"/>
    <x v="13"/>
    <n v="144.5"/>
    <s v="December 21, 1993 (United States)"/>
    <x v="4"/>
    <n v="7800"/>
    <s v="Wim Wenders"/>
    <s v="Wim Wenders"/>
    <s v="Otto Sander"/>
    <s v="Germany"/>
    <n v="10500000"/>
    <n v="810455"/>
    <n v="1708966.3564013841"/>
    <n v="7.7186190476190477"/>
    <n v="560868.51211072668"/>
    <s v="Road Movies Filmproduktion"/>
    <n v="140"/>
  </r>
  <r>
    <s v="Dangerous Game"/>
    <s v="R"/>
    <s v="Drama"/>
    <x v="13"/>
    <n v="144.5"/>
    <s v="November 19, 1993 (United States)"/>
    <x v="41"/>
    <n v="3600"/>
    <s v="Abel Ferrara"/>
    <s v="Nicholas St. John"/>
    <s v="Harvey Keitel"/>
    <s v="Italy"/>
    <n v="10000000"/>
    <n v="1261210"/>
    <n v="2659451.1211072668"/>
    <n v="12.612100000000002"/>
    <n v="872809.68858131487"/>
    <s v="Cecchi Gori Europa N.V."/>
    <n v="108"/>
  </r>
  <r>
    <s v="Deadfall"/>
    <s v="R"/>
    <s v="Crime"/>
    <x v="13"/>
    <n v="144.5"/>
    <s v="October 8, 1993 (United States)"/>
    <x v="35"/>
    <n v="3000"/>
    <s v="Christopher Coppola"/>
    <s v="Christopher Coppola"/>
    <s v="Michael Biehn"/>
    <s v="United States"/>
    <n v="10000000"/>
    <n v="18369"/>
    <n v="38733.801384083046"/>
    <n v="0.18368999999999999"/>
    <n v="12712.110726643597"/>
    <s v="Trimark Pictures"/>
    <n v="98"/>
  </r>
  <r>
    <s v="A Home of Our Own"/>
    <s v="PG"/>
    <s v="Biography"/>
    <x v="13"/>
    <n v="144.5"/>
    <s v="November 5, 1993 (United States)"/>
    <x v="12"/>
    <n v="3000"/>
    <s v="Tony Bill"/>
    <s v="Patrick Sheane Duncan"/>
    <s v="Kathy Bates"/>
    <s v="United States"/>
    <n v="12000000"/>
    <n v="1677807"/>
    <n v="3537908.6013840833"/>
    <n v="13.981725000000001"/>
    <n v="1161112.1107266436"/>
    <s v="A&amp;M Films"/>
    <n v="104"/>
  </r>
  <r>
    <s v="A Far Off Place"/>
    <s v="PG"/>
    <s v="Adventure"/>
    <x v="13"/>
    <n v="144.5"/>
    <s v="March 12, 1993 (United States)"/>
    <x v="14"/>
    <n v="3400"/>
    <s v="Mikael Salomon"/>
    <s v="Lourens van der Post"/>
    <s v="Reese Witherspoon"/>
    <s v="United States"/>
    <n v="0"/>
    <n v="12890752"/>
    <n v="27182090.895501733"/>
    <n v="0"/>
    <n v="8920935.6401384082"/>
    <s v="Walt Disney Pictures"/>
    <n v="108"/>
  </r>
  <r>
    <s v="Guilty as Sin"/>
    <s v="R"/>
    <s v="Crime"/>
    <x v="13"/>
    <n v="144.5"/>
    <s v="June 4, 1993 (United States)"/>
    <x v="41"/>
    <n v="4900"/>
    <s v="Sidney Lumet"/>
    <s v="Larry Cohen"/>
    <s v="Rebecca De Mornay"/>
    <s v="United States"/>
    <n v="12000000"/>
    <n v="22866222"/>
    <n v="48216870.888581321"/>
    <n v="190.55185"/>
    <n v="15824375.08650519"/>
    <s v="Hollywood Pictures"/>
    <n v="107"/>
  </r>
  <r>
    <s v="The Wedding Banquet"/>
    <s v="R"/>
    <s v="Comedy"/>
    <x v="13"/>
    <n v="144.5"/>
    <s v="August 4, 1993 (United States)"/>
    <x v="37"/>
    <n v="14000"/>
    <s v="Ang Lee"/>
    <s v="Ang Lee"/>
    <s v="Winston Chao"/>
    <s v="Taiwan"/>
    <n v="1000000"/>
    <n v="6933459"/>
    <n v="14620241.919031143"/>
    <n v="693.34590000000003"/>
    <n v="4798241.5224913489"/>
    <s v="Ang Lee Productions"/>
    <n v="106"/>
  </r>
  <r>
    <s v="Another Stakeout"/>
    <s v="PG-13"/>
    <s v="Comedy"/>
    <x v="13"/>
    <n v="144.5"/>
    <s v="July 23, 1993 (United States)"/>
    <x v="41"/>
    <n v="13000"/>
    <s v="John Badham"/>
    <s v="Jim Kouf"/>
    <s v="Richard Dreyfuss"/>
    <s v="United States"/>
    <n v="0"/>
    <n v="20208496"/>
    <n v="42612655.579238757"/>
    <n v="0"/>
    <n v="13985118.339100346"/>
    <s v="Touchstone Pictures"/>
    <n v="108"/>
  </r>
  <r>
    <s v="Aspen Extreme"/>
    <s v="PG-13"/>
    <s v="Drama"/>
    <x v="13"/>
    <n v="144.5"/>
    <s v="January 22, 1993 (United States)"/>
    <x v="22"/>
    <n v="2800"/>
    <s v="Patrick Hasburgh"/>
    <s v="Patrick Hasburgh"/>
    <s v="Paul Gross"/>
    <s v="United States"/>
    <n v="14000000"/>
    <n v="8041049"/>
    <n v="16955762.147404846"/>
    <n v="57.436064285714281"/>
    <n v="5564739.7923875432"/>
    <s v="Hollywood Pictures"/>
    <n v="113"/>
  </r>
  <r>
    <s v="Suture"/>
    <s v="Not Rated"/>
    <s v="Drama"/>
    <x v="13"/>
    <n v="144.5"/>
    <s v="August 24, 1994 (France)"/>
    <x v="14"/>
    <n v="1800"/>
    <s v="Scott McGehee"/>
    <s v="Scott McGehee"/>
    <s v="Dennis Haysbert"/>
    <s v="United States"/>
    <n v="0"/>
    <n v="102780"/>
    <n v="216727.10034602077"/>
    <n v="0"/>
    <n v="71128.027681660897"/>
    <s v="Kino Korsakoff"/>
    <n v="96"/>
  </r>
  <r>
    <s v="Blink"/>
    <s v="R"/>
    <s v="Crime"/>
    <x v="13"/>
    <n v="144.5"/>
    <s v="January 26, 1994 (United States)"/>
    <x v="19"/>
    <n v="8000"/>
    <s v="Michael Apted"/>
    <s v="Dana Stevens"/>
    <s v="Madeleine Stowe"/>
    <s v="United States"/>
    <n v="11000000"/>
    <n v="16696219"/>
    <n v="35206490.860207617"/>
    <n v="151.7838090909091"/>
    <n v="11554476.816608995"/>
    <s v="New Line Cinema"/>
    <n v="106"/>
  </r>
  <r>
    <s v="Where the Rivers Flow North"/>
    <s v="PG-13"/>
    <s v="Drama"/>
    <x v="13"/>
    <n v="144.5"/>
    <s v="March 4, 1994 (United States)"/>
    <x v="17"/>
    <n v="464"/>
    <s v="Jay Craven"/>
    <s v="Howard Frank Mosher"/>
    <s v="Rip Torn"/>
    <s v="United States"/>
    <n v="0"/>
    <n v="595505"/>
    <n v="1255711.9273356402"/>
    <n v="0"/>
    <n v="412114.18685121107"/>
    <s v="Caledonia Pictures"/>
    <n v="106"/>
  </r>
  <r>
    <s v="Sugar Hill"/>
    <s v="R"/>
    <s v="Crime"/>
    <x v="13"/>
    <n v="144.5"/>
    <s v="February 25, 1994 (United States)"/>
    <x v="23"/>
    <n v="4300"/>
    <s v="Leon Ichaso"/>
    <s v="Barry Michael Cooper"/>
    <s v="Wesley Snipes"/>
    <s v="United States"/>
    <n v="10000000"/>
    <n v="18225518"/>
    <n v="38431247.990311421"/>
    <n v="182.25518"/>
    <n v="12612815.224913495"/>
    <s v="Beacon Communications"/>
    <n v="123"/>
  </r>
  <r>
    <s v="Man's Best Friend"/>
    <s v="R"/>
    <s v="Comedy"/>
    <x v="13"/>
    <n v="144.5"/>
    <s v="November 19, 1993 (United States)"/>
    <x v="33"/>
    <n v="4100"/>
    <s v="John Lafia"/>
    <s v="John Lafia"/>
    <s v="Ally Sheedy"/>
    <s v="United States"/>
    <n v="6000000"/>
    <n v="12974636"/>
    <n v="27358972.935640141"/>
    <n v="216.24393333333333"/>
    <n v="8978986.8512110729"/>
    <s v="New Line Cinema"/>
    <n v="87"/>
  </r>
  <r>
    <s v="Mr. Jones"/>
    <s v="R"/>
    <s v="Drama"/>
    <x v="13"/>
    <n v="144.5"/>
    <s v="October 8, 1993 (United States)"/>
    <x v="1"/>
    <n v="6900"/>
    <s v="Mike Figgis"/>
    <s v="Eric Roth"/>
    <s v="Richard Gere"/>
    <s v="United States"/>
    <n v="25000000"/>
    <n v="8345845"/>
    <n v="17598470.39100346"/>
    <n v="33.383380000000002"/>
    <n v="5775671.2802768163"/>
    <s v="Rastar Productions"/>
    <n v="114"/>
  </r>
  <r>
    <s v="Carnosaur"/>
    <s v="R"/>
    <s v="Horror"/>
    <x v="13"/>
    <n v="144.5"/>
    <s v="May 21, 1993 (United States)"/>
    <x v="48"/>
    <n v="3700"/>
    <s v="Adam Simon"/>
    <s v="John Brosnan"/>
    <s v="Diane Ladd"/>
    <s v="United States"/>
    <n v="850000"/>
    <n v="1753979"/>
    <n v="3698528.7287197234"/>
    <n v="206.35047058823531"/>
    <n v="1213826.2975778547"/>
    <s v="New Horizons Picture"/>
    <n v="83"/>
  </r>
  <r>
    <s v="Mr. Wonderful"/>
    <s v="PG-13"/>
    <s v="Comedy"/>
    <x v="13"/>
    <n v="144.5"/>
    <s v="October 15, 1993 (United States)"/>
    <x v="23"/>
    <n v="3200"/>
    <s v="Anthony Minghella"/>
    <s v="Amy Schor Ferris"/>
    <s v="Matt Dillon"/>
    <s v="United States"/>
    <n v="13000000"/>
    <n v="3125424"/>
    <n v="6590426.9397923881"/>
    <n v="24.041723076923077"/>
    <n v="2162923.1833910034"/>
    <s v="Night Life Inc."/>
    <n v="98"/>
  </r>
  <r>
    <s v="Cop &amp; Â½"/>
    <s v="PG"/>
    <s v="Comedy"/>
    <x v="13"/>
    <n v="144.5"/>
    <s v="April 2, 1993 (United States)"/>
    <x v="52"/>
    <n v="8300"/>
    <s v="Henry Winkler"/>
    <s v="Arne Olsen"/>
    <s v="Burt Reynolds"/>
    <s v="United States"/>
    <n v="14000000"/>
    <n v="40689691"/>
    <n v="85800338.046366781"/>
    <n v="290.64064999999999"/>
    <n v="28158955.709342558"/>
    <s v="Imagine Films Entertainment"/>
    <n v="97"/>
  </r>
  <r>
    <s v="Madadayo"/>
    <s v="N/A"/>
    <s v="Drama"/>
    <x v="13"/>
    <n v="144.5"/>
    <s v="April 17, 1993 (Japan)"/>
    <x v="4"/>
    <n v="5100"/>
    <s v="Akira Kurosawa"/>
    <s v="IshirÃ´ Honda"/>
    <s v="Tatsuo Matsumura"/>
    <s v="Japan"/>
    <n v="11900000"/>
    <n v="596"/>
    <n v="1256.7557093425605"/>
    <n v="5.0084033613445374E-3"/>
    <n v="412.45674740484429"/>
    <s v="DENTSU Music And Entertainment"/>
    <n v="134"/>
  </r>
  <r>
    <s v="Caro diario"/>
    <s v="Unrated"/>
    <s v="Biography"/>
    <x v="13"/>
    <n v="144.5"/>
    <s v="September 30, 1994 (United States)"/>
    <x v="4"/>
    <n v="7400"/>
    <s v="Nanni Moretti"/>
    <s v="Nanni Moretti"/>
    <s v="Nanni Moretti"/>
    <s v="Italy"/>
    <n v="0"/>
    <n v="225278"/>
    <n v="475032.57162629761"/>
    <n v="0"/>
    <n v="155901.73010380621"/>
    <s v="Sacher Film"/>
    <n v="100"/>
  </r>
  <r>
    <s v="Jack the Bear"/>
    <s v="PG-13"/>
    <s v="Comedy"/>
    <x v="13"/>
    <n v="144.5"/>
    <s v="April 2, 1993 (United States)"/>
    <x v="16"/>
    <n v="3900"/>
    <s v="Marshall Herskovitz"/>
    <s v="Dan McCall"/>
    <s v="Danny DeVito"/>
    <s v="United States"/>
    <n v="0"/>
    <n v="5145823"/>
    <n v="10850742.339792388"/>
    <n v="0"/>
    <n v="3561123.1833910034"/>
    <s v="Twentieth Century Fox"/>
    <n v="99"/>
  </r>
  <r>
    <s v="Money for Nothing"/>
    <s v="R"/>
    <s v="Comedy"/>
    <x v="13"/>
    <n v="144.5"/>
    <s v="September 10, 1993 (United States)"/>
    <x v="46"/>
    <n v="3700"/>
    <s v="RamÃ³n MenÃ©ndez"/>
    <s v="Mark Bowden"/>
    <s v="John Cusack"/>
    <s v="United States"/>
    <n v="11000000"/>
    <n v="1039824"/>
    <n v="2192625.4173010383"/>
    <n v="9.4529454545454534"/>
    <n v="719601.38408304495"/>
    <s v="Permut Presentations"/>
    <n v="100"/>
  </r>
  <r>
    <s v="Naked in New York"/>
    <s v="R"/>
    <s v="Comedy"/>
    <x v="13"/>
    <n v="144.5"/>
    <s v="April 13, 1994 (United States)"/>
    <x v="41"/>
    <n v="1600"/>
    <s v="Daniel Algrant"/>
    <s v="Daniel Algrant"/>
    <s v="Eric Stoltz"/>
    <s v="United States"/>
    <n v="0"/>
    <n v="1038959"/>
    <n v="2190801.4346020762"/>
    <n v="0"/>
    <n v="719002.7681660899"/>
    <s v="Some Film"/>
    <n v="95"/>
  </r>
  <r>
    <s v="Son of the Pink Panther"/>
    <s v="PG"/>
    <s v="Comedy"/>
    <x v="13"/>
    <n v="144.5"/>
    <s v="August 27, 1993 (United States)"/>
    <x v="49"/>
    <n v="5000"/>
    <s v="Blake Edwards"/>
    <s v="Maurice Richlin"/>
    <s v="Roberto Benigni"/>
    <s v="Italy"/>
    <n v="25000000"/>
    <n v="2438031"/>
    <n v="5140955.3335640142"/>
    <n v="9.7521240000000002"/>
    <n v="1687218.6851211071"/>
    <s v="Filmauro"/>
    <n v="93"/>
  </r>
  <r>
    <s v="Jung on zo"/>
    <s v="R"/>
    <s v="Action"/>
    <x v="13"/>
    <n v="144.5"/>
    <s v="June 24, 1993 (Hong Kong)"/>
    <x v="8"/>
    <n v="6100"/>
    <s v="Kirk Wong"/>
    <s v="Tin Nam Chun"/>
    <s v="Jackie Chan"/>
    <s v="Hong Kong"/>
    <n v="0"/>
    <n v="3741869"/>
    <n v="7890294.0089965397"/>
    <n v="0"/>
    <n v="2589528.7197231832"/>
    <s v="Golden Harvest Company"/>
    <n v="103"/>
  </r>
  <r>
    <s v="Totally F***ed Up"/>
    <s v="Unrated"/>
    <s v="Comedy"/>
    <x v="13"/>
    <n v="144.5"/>
    <s v="January 13, 1995 (United Kingdom)"/>
    <x v="5"/>
    <n v="3000"/>
    <s v="Gregg Araki"/>
    <s v="Gregg Araki"/>
    <s v="James Duval"/>
    <s v="United States"/>
    <n v="0"/>
    <n v="101071"/>
    <n v="213123.41660899654"/>
    <n v="0"/>
    <n v="69945.328719723184"/>
    <s v="Blurco"/>
    <n v="78"/>
  </r>
  <r>
    <s v="Bodies, Rest &amp; Motion"/>
    <s v="R"/>
    <s v="Drama"/>
    <x v="13"/>
    <n v="144.5"/>
    <s v="April 9, 1993 (United States)"/>
    <x v="46"/>
    <n v="2200"/>
    <s v="Michael Steinberg"/>
    <s v="Roger Hedden"/>
    <s v="Phoebe Cates"/>
    <s v="United States"/>
    <n v="2500000"/>
    <n v="764724"/>
    <n v="1612535.6595155711"/>
    <n v="30.58896"/>
    <n v="529220.76124567469"/>
    <s v="Fine Line Features"/>
    <n v="95"/>
  </r>
  <r>
    <s v="House of Cards"/>
    <s v="PG-13"/>
    <s v="Drama"/>
    <x v="13"/>
    <n v="144.5"/>
    <s v="June 25, 1993 (United States)"/>
    <x v="19"/>
    <n v="2600"/>
    <s v="Michael Lessac"/>
    <s v="Michael Lessac"/>
    <s v="Kathleen Turner"/>
    <s v="Italy"/>
    <n v="0"/>
    <n v="322871"/>
    <n v="680822.10173010384"/>
    <n v="0"/>
    <n v="223440.13840830448"/>
    <s v="A&amp;M Films"/>
    <n v="109"/>
  </r>
  <r>
    <s v="Bhaji on the Beach"/>
    <s v="R"/>
    <s v="Comedy"/>
    <x v="13"/>
    <n v="144.5"/>
    <s v="May 1994 (United States)"/>
    <x v="5"/>
    <n v="1100"/>
    <s v="Gurinder Chadha"/>
    <s v="Gurinder Chadha"/>
    <s v="Kim Vithana"/>
    <s v="United Kingdom"/>
    <n v="0"/>
    <n v="735162"/>
    <n v="1550199.7328719725"/>
    <n v="0"/>
    <n v="508762.62975778547"/>
    <s v="Channel Four Films"/>
    <n v="101"/>
  </r>
  <r>
    <s v="Silent Tongue"/>
    <s v="PG-13"/>
    <s v="Drama"/>
    <x v="13"/>
    <n v="144.5"/>
    <s v="January 27, 1995 (United Kingdom)"/>
    <x v="11"/>
    <n v="1100"/>
    <s v="Sam Shepard"/>
    <s v="Sam Shepard"/>
    <s v="Alan Bates"/>
    <s v="France"/>
    <n v="0"/>
    <n v="61274"/>
    <n v="129205.4519031142"/>
    <n v="0"/>
    <n v="42404.152249134946"/>
    <s v="Belbo Films"/>
    <n v="102"/>
  </r>
  <r>
    <s v="Amos &amp; Andrew"/>
    <s v="PG-13"/>
    <s v="Comedy"/>
    <x v="13"/>
    <n v="144.5"/>
    <s v="March 5, 1993 (United States)"/>
    <x v="46"/>
    <n v="8600"/>
    <s v="E. Max Frye"/>
    <s v="E. Max Frye"/>
    <s v="Nicolas Cage"/>
    <s v="United States"/>
    <n v="0"/>
    <n v="9745803"/>
    <n v="20550492.55432526"/>
    <n v="0"/>
    <n v="6744500.3460207609"/>
    <s v="Castle Rock Entertainment"/>
    <n v="96"/>
  </r>
  <r>
    <s v="Splitting Heirs"/>
    <s v="PG-13"/>
    <s v="Comedy"/>
    <x v="13"/>
    <n v="144.5"/>
    <s v="April 30, 1993 (United States)"/>
    <x v="30"/>
    <n v="4100"/>
    <s v="Robert Young"/>
    <s v="Eric Idle"/>
    <s v="Eric Idle"/>
    <s v="United Kingdom"/>
    <n v="0"/>
    <n v="3246063"/>
    <n v="6844812.429757786"/>
    <n v="0"/>
    <n v="2246410.3806228372"/>
    <s v="Prominent Features"/>
    <n v="87"/>
  </r>
  <r>
    <s v="Born Yesterday"/>
    <s v="PG"/>
    <s v="Comedy"/>
    <x v="13"/>
    <n v="144.5"/>
    <s v="March 26, 1993 (United States)"/>
    <x v="33"/>
    <n v="3700"/>
    <s v="Luis Mandoki"/>
    <s v="Garson Kanin"/>
    <s v="Melanie Griffith"/>
    <s v="United States"/>
    <n v="0"/>
    <n v="17952857"/>
    <n v="37856301.231141873"/>
    <n v="0"/>
    <n v="12424122.491349481"/>
    <s v="Hollywood Pictures"/>
    <n v="100"/>
  </r>
  <r>
    <s v="Mother's Boys"/>
    <s v="R"/>
    <s v="Drama"/>
    <x v="13"/>
    <n v="144.5"/>
    <s v="March 18, 1994 (United States)"/>
    <x v="20"/>
    <n v="3000"/>
    <s v="Yves Simoneau"/>
    <s v="Bernard Taylor"/>
    <s v="Jamie Lee Curtis"/>
    <s v="United States"/>
    <n v="8000000"/>
    <n v="737548"/>
    <n v="1555230.9730103808"/>
    <n v="9.2193500000000004"/>
    <n v="510413.84083044983"/>
    <s v="Miramax"/>
    <n v="96"/>
  </r>
  <r>
    <s v="The Nutcracker"/>
    <s v="G"/>
    <s v="Family"/>
    <x v="13"/>
    <n v="144.5"/>
    <s v="November 24, 1993 (United States)"/>
    <x v="23"/>
    <n v="1900"/>
    <s v="Emile Ardolino"/>
    <s v="Susan Cooper"/>
    <s v="Darci Kistler"/>
    <s v="United States"/>
    <n v="19000000"/>
    <n v="2119994"/>
    <n v="4470326.4484429071"/>
    <n v="11.157863157894738"/>
    <n v="1467123.875432526"/>
    <s v="Krasnow Productions"/>
    <n v="92"/>
  </r>
  <r>
    <s v="Philadelphia Experiment II"/>
    <s v="PG-13"/>
    <s v="Action"/>
    <x v="13"/>
    <n v="144.5"/>
    <s v="June 4, 1994 (South Korea)"/>
    <x v="54"/>
    <n v="1900"/>
    <s v="Stephen Cornwell"/>
    <s v="Wallace C. Bennett"/>
    <s v="Brad Johnson"/>
    <s v="United States"/>
    <n v="5000000"/>
    <n v="2970"/>
    <n v="6262.6920415224913"/>
    <n v="5.9400000000000001E-2"/>
    <n v="2055.3633217993079"/>
    <s v="Trimark Pictures"/>
    <n v="97"/>
  </r>
  <r>
    <s v="Blue"/>
    <s v="Not Rated"/>
    <s v="Biography"/>
    <x v="13"/>
    <n v="144.5"/>
    <s v="December 3, 1993 (United States)"/>
    <x v="4"/>
    <n v="2100"/>
    <s v="Derek Jarman"/>
    <s v="Derek Jarman"/>
    <s v="Derek Jarman"/>
    <s v="United Kingdom"/>
    <n v="0"/>
    <n v="0"/>
    <n v="0"/>
    <n v="0"/>
    <n v="0"/>
    <s v="Channel 4 Television Corporation"/>
    <n v="79"/>
  </r>
  <r>
    <s v="Fear of a Black Hat"/>
    <s v="R"/>
    <s v="Comedy"/>
    <x v="13"/>
    <n v="144.5"/>
    <s v="June 3, 1994 (United States)"/>
    <x v="13"/>
    <n v="3900"/>
    <s v="Rusty Cundieff"/>
    <s v="Rusty Cundieff"/>
    <s v="Larry B. Scott"/>
    <s v="United States"/>
    <n v="999999"/>
    <n v="233824"/>
    <n v="493053.09896193777"/>
    <n v="23.382423382423383"/>
    <n v="161815.91695501728"/>
    <s v="Incorporated Television Company (ITC)"/>
    <n v="88"/>
  </r>
  <r>
    <s v="Ed and His Dead Mother"/>
    <s v="PG-13"/>
    <s v="Comedy"/>
    <x v="13"/>
    <n v="144.5"/>
    <s v="November 17, 1993 (United States)"/>
    <x v="22"/>
    <n v="1900"/>
    <s v="Jonathan Wacks"/>
    <s v="Chuck Hughes"/>
    <s v="Eric Christmas"/>
    <s v="United States"/>
    <n v="1800000"/>
    <n v="0"/>
    <n v="0"/>
    <n v="0"/>
    <n v="0"/>
    <s v="Incorporated Television Company (ITC)"/>
    <n v="93"/>
  </r>
  <r>
    <s v="Boiling Point"/>
    <s v="R"/>
    <s v="Action"/>
    <x v="13"/>
    <n v="144.5"/>
    <s v="April 16, 1993 (United States)"/>
    <x v="18"/>
    <n v="5700"/>
    <s v="James B. Harris"/>
    <s v="Gerald Petievich"/>
    <s v="Wesley Snipes"/>
    <s v="United States"/>
    <n v="9000000"/>
    <n v="10058318"/>
    <n v="21209477.471280277"/>
    <n v="111.75908888888888"/>
    <n v="6960773.7024221448"/>
    <s v="StudioCanal"/>
    <n v="92"/>
  </r>
  <r>
    <s v="A Dangerous Woman"/>
    <s v="R"/>
    <s v="Drama"/>
    <x v="13"/>
    <n v="144.5"/>
    <s v="December 3, 1993 (United States)"/>
    <x v="1"/>
    <n v="1600"/>
    <s v="Stephen Gyllenhaal"/>
    <s v="Mary McGarry Morris"/>
    <s v="Debra Winger"/>
    <s v="United States"/>
    <n v="0"/>
    <n v="1497222"/>
    <n v="3157117.9474048447"/>
    <n v="0"/>
    <n v="1036139.7923875432"/>
    <s v="Island World"/>
    <n v="102"/>
  </r>
  <r>
    <s v="Josh and S.A.M."/>
    <s v="PG-13"/>
    <s v="Adventure"/>
    <x v="13"/>
    <n v="144.5"/>
    <s v="November 24, 1993 (United States)"/>
    <x v="46"/>
    <n v="1400"/>
    <s v="Billy Weber"/>
    <s v="Frank Deese"/>
    <s v="Jacob Tierney"/>
    <s v="United States"/>
    <n v="18000000"/>
    <n v="1640220"/>
    <n v="3458650.7543252595"/>
    <n v="9.1123333333333338"/>
    <n v="1135100.3460207612"/>
    <s v="Castle Rock Entertainment"/>
    <n v="96"/>
  </r>
  <r>
    <s v="Ethan Frome"/>
    <s v="PG"/>
    <s v="Drama"/>
    <x v="13"/>
    <n v="144.5"/>
    <s v="March 12, 1993 (United States)"/>
    <x v="19"/>
    <n v="2000"/>
    <s v="John Madden"/>
    <s v="Richard Nelson"/>
    <s v="Liam Neeson"/>
    <s v="United Kingdom"/>
    <n v="0"/>
    <n v="296081"/>
    <n v="624331.35432525957"/>
    <n v="0"/>
    <n v="204900.34602076124"/>
    <s v="American Playhouse"/>
    <n v="99"/>
  </r>
  <r>
    <s v="The Night We Never Met"/>
    <s v="R"/>
    <s v="Comedy"/>
    <x v="13"/>
    <n v="144.5"/>
    <s v="April 30, 1993 (United States)"/>
    <x v="22"/>
    <n v="2400"/>
    <s v="Warren Leight"/>
    <s v="Warren Leight"/>
    <s v="Matthew Broderick"/>
    <s v="United States"/>
    <n v="8000000"/>
    <n v="1884814"/>
    <n v="3974414.0193771627"/>
    <n v="23.560175000000001"/>
    <n v="1304369.5501730102"/>
    <s v="Miramax"/>
    <n v="99"/>
  </r>
  <r>
    <s v="The Shawshank Redemption"/>
    <s v="R"/>
    <s v="Drama"/>
    <x v="14"/>
    <n v="148.19999999999999"/>
    <s v="October 14, 1994 (United States)"/>
    <x v="62"/>
    <n v="2400000"/>
    <s v="Frank Darabont"/>
    <s v="Stephen King"/>
    <s v="Tim Robbins"/>
    <s v="United States"/>
    <n v="25000000"/>
    <n v="28817291"/>
    <n v="59248505.854925774"/>
    <n v="115.269164"/>
    <n v="19444865.721997302"/>
    <s v="Castle Rock Entertainment"/>
    <n v="142"/>
  </r>
  <r>
    <s v="Pulp Fiction"/>
    <s v="R"/>
    <s v="Crime"/>
    <x v="14"/>
    <n v="148.19999999999999"/>
    <s v="October 14, 1994 (United States)"/>
    <x v="61"/>
    <n v="1900000"/>
    <s v="Quentin Tarantino"/>
    <s v="Quentin Tarantino"/>
    <s v="John Travolta"/>
    <s v="United States"/>
    <n v="8000000"/>
    <n v="213928762"/>
    <n v="439838689.48313087"/>
    <n v="2674.1095249999998"/>
    <n v="144351391.36302295"/>
    <s v="Miramax"/>
    <n v="154"/>
  </r>
  <r>
    <s v="Forrest Gump"/>
    <s v="PG-13"/>
    <s v="Drama"/>
    <x v="14"/>
    <n v="148.19999999999999"/>
    <s v="July 6, 1994 (United States)"/>
    <x v="63"/>
    <n v="1900000"/>
    <s v="Robert Zemeckis"/>
    <s v="Winston Groom"/>
    <s v="Tom Hanks"/>
    <s v="United States"/>
    <n v="55000000"/>
    <n v="678226133"/>
    <n v="1394436590.5877192"/>
    <n v="1233.1384236363635"/>
    <n v="457642464.91228068"/>
    <s v="Paramount Pictures"/>
    <n v="142"/>
  </r>
  <r>
    <s v="LÃ©on: The Professional"/>
    <s v="R"/>
    <s v="Action"/>
    <x v="14"/>
    <n v="148.19999999999999"/>
    <s v="November 18, 1994 (United States)"/>
    <x v="55"/>
    <n v="1100000"/>
    <s v="Luc Besson"/>
    <s v="Luc Besson"/>
    <s v="Jean Reno"/>
    <s v="France"/>
    <n v="0"/>
    <n v="19552639"/>
    <n v="40200331.331309043"/>
    <n v="0"/>
    <n v="13193413.630229419"/>
    <s v="Gaumont"/>
    <n v="110"/>
  </r>
  <r>
    <s v="True Lies"/>
    <s v="R"/>
    <s v="Action"/>
    <x v="14"/>
    <n v="148.19999999999999"/>
    <s v="July 15, 1994 (United States)"/>
    <x v="13"/>
    <n v="243000"/>
    <s v="James Cameron"/>
    <s v="Claude Zidi"/>
    <s v="Arnold Schwarzenegger"/>
    <s v="United States"/>
    <n v="115000000"/>
    <n v="378882411"/>
    <n v="778984282.26518214"/>
    <n v="329.46296608695656"/>
    <n v="255656147.77327937"/>
    <s v="Twentieth Century Fox"/>
    <n v="141"/>
  </r>
  <r>
    <s v="The Lion King"/>
    <s v="G"/>
    <s v="Animation"/>
    <x v="14"/>
    <n v="148.19999999999999"/>
    <s v="June 24, 1994 (United States)"/>
    <x v="55"/>
    <n v="970000"/>
    <s v="Roger Allers"/>
    <s v="Irene Mecchi"/>
    <s v="Matthew Broderick"/>
    <s v="United States"/>
    <n v="45000000"/>
    <n v="1083720877"/>
    <n v="2228135973.1572199"/>
    <n v="2408.2686155555557"/>
    <n v="731255652.49662614"/>
    <s v="Walt Disney Pictures"/>
    <n v="88"/>
  </r>
  <r>
    <s v="The Mask"/>
    <s v="PG-13"/>
    <s v="Action"/>
    <x v="14"/>
    <n v="148.19999999999999"/>
    <s v="July 29, 1994 (United States)"/>
    <x v="15"/>
    <n v="357000"/>
    <s v="Chuck Russell"/>
    <s v="Michael Fallon"/>
    <s v="Jim Carrey"/>
    <s v="United States"/>
    <n v="23000000"/>
    <n v="351583407"/>
    <n v="722857382.67813766"/>
    <n v="1528.6235086956522"/>
    <n v="237235767.20647773"/>
    <s v="New Line Cinema"/>
    <n v="101"/>
  </r>
  <r>
    <s v="Speed"/>
    <s v="R"/>
    <s v="Action"/>
    <x v="14"/>
    <n v="148.19999999999999"/>
    <s v="June 10, 1994 (United States)"/>
    <x v="13"/>
    <n v="339000"/>
    <s v="Jan de Bont"/>
    <s v="Graham Yost"/>
    <s v="Keanu Reeves"/>
    <s v="United States"/>
    <n v="30000000"/>
    <n v="350448145"/>
    <n v="720523277.8778677"/>
    <n v="1168.1604833333333"/>
    <n v="236469733.4682861"/>
    <s v="The Mark Gordon Company"/>
    <n v="116"/>
  </r>
  <r>
    <s v="Stargate"/>
    <s v="PG-13"/>
    <s v="Action"/>
    <x v="14"/>
    <n v="148.19999999999999"/>
    <s v="October 28, 1994 (United States)"/>
    <x v="12"/>
    <n v="180000"/>
    <s v="Roland Emmerich"/>
    <s v="Dean Devlin"/>
    <s v="Kurt Russell"/>
    <s v="United States"/>
    <n v="55000000"/>
    <n v="196567262"/>
    <n v="404143351.76383263"/>
    <n v="357.39502181818182"/>
    <n v="132636479.08232118"/>
    <s v="Canal+"/>
    <n v="116"/>
  </r>
  <r>
    <s v="The Little Rascals"/>
    <s v="PG"/>
    <s v="Comedy"/>
    <x v="14"/>
    <n v="148.19999999999999"/>
    <s v="August 5, 1994 (United States)"/>
    <x v="21"/>
    <n v="45000"/>
    <s v="Penelope Spheeris"/>
    <s v="Penelope Spheeris"/>
    <s v="Travis Tedford"/>
    <s v="United States"/>
    <n v="23000000"/>
    <n v="67308282"/>
    <n v="138386191.12955466"/>
    <n v="292.64470434782612"/>
    <n v="45417194.331983805"/>
    <s v="Universal Pictures"/>
    <n v="82"/>
  </r>
  <r>
    <s v="Dumb and Dumber"/>
    <s v="PG-13"/>
    <s v="Comedy"/>
    <x v="14"/>
    <n v="148.19999999999999"/>
    <s v="December 16, 1994 (United States)"/>
    <x v="4"/>
    <n v="361000"/>
    <s v="Peter Farrelly"/>
    <s v="Peter Farrelly"/>
    <s v="Jim Carrey"/>
    <s v="United States"/>
    <n v="17000000"/>
    <n v="247275374"/>
    <n v="508399503.76383263"/>
    <n v="1454.5610235294118"/>
    <n v="166852479.0823212"/>
    <s v="New Line Cinema"/>
    <n v="107"/>
  </r>
  <r>
    <s v="Legends of the Fall"/>
    <s v="R"/>
    <s v="Drama"/>
    <x v="14"/>
    <n v="148.19999999999999"/>
    <s v="January 13, 1995 (United States)"/>
    <x v="24"/>
    <n v="154000"/>
    <s v="Edward Zwick"/>
    <s v="Susan Shilliday"/>
    <s v="Brad Pitt"/>
    <s v="United States"/>
    <n v="30000000"/>
    <n v="160638883"/>
    <n v="330274410.59446692"/>
    <n v="535.46294333333333"/>
    <n v="108393308.36707152"/>
    <s v="TriStar Pictures"/>
    <n v="133"/>
  </r>
  <r>
    <s v="Natural Born Killers"/>
    <s v="R"/>
    <s v="Action"/>
    <x v="14"/>
    <n v="148.19999999999999"/>
    <s v="August 26, 1994 (United States)"/>
    <x v="4"/>
    <n v="222000"/>
    <s v="Oliver Stone"/>
    <s v="Quentin Tarantino"/>
    <s v="Woody Harrelson"/>
    <s v="United States"/>
    <n v="34000000"/>
    <n v="50283563"/>
    <n v="103383276.96423751"/>
    <n v="147.89283235294118"/>
    <n v="33929529.689608641"/>
    <s v="Warner Bros."/>
    <n v="118"/>
  </r>
  <r>
    <s v="The Crow"/>
    <s v="R"/>
    <s v="Action"/>
    <x v="14"/>
    <n v="148.19999999999999"/>
    <s v="May 13, 1994 (United States)"/>
    <x v="37"/>
    <n v="170000"/>
    <s v="Alex Proyas"/>
    <s v="James O'Barr"/>
    <s v="Brandon Lee"/>
    <s v="United States"/>
    <n v="23000000"/>
    <n v="50693129"/>
    <n v="104225346.87112011"/>
    <n v="220.40490869565218"/>
    <n v="34205890.013495274"/>
    <s v="Crowvision Inc."/>
    <n v="102"/>
  </r>
  <r>
    <s v="Interview with the Vampire: the Vampire Chronicles"/>
    <s v="R"/>
    <s v="Drama"/>
    <x v="14"/>
    <n v="148.19999999999999"/>
    <s v="November 11, 1994 (United States)"/>
    <x v="24"/>
    <n v="301000"/>
    <s v="Neil Jordan"/>
    <s v="Anne Rice"/>
    <s v="Brad Pitt"/>
    <s v="United States"/>
    <n v="60000000"/>
    <n v="223664608"/>
    <n v="459855641.41430497"/>
    <n v="372.77434666666664"/>
    <n v="150920788.12415653"/>
    <s v="Geffen Pictures"/>
    <n v="123"/>
  </r>
  <r>
    <s v="Four Weddings and a Funeral"/>
    <s v="R"/>
    <s v="Comedy"/>
    <x v="14"/>
    <n v="148.19999999999999"/>
    <s v="April 15, 1994 (United States)"/>
    <x v="12"/>
    <n v="144000"/>
    <s v="Mike Newell"/>
    <s v="Richard Curtis"/>
    <s v="Hugh Grant"/>
    <s v="United Kingdom"/>
    <n v="4400000"/>
    <n v="245700832"/>
    <n v="505162236.91228068"/>
    <n v="5584.1098181818179"/>
    <n v="165790035.08771929"/>
    <s v="PolyGram Filmed Entertainment"/>
    <n v="117"/>
  </r>
  <r>
    <s v="The Flintstones"/>
    <s v="PG"/>
    <s v="Comedy"/>
    <x v="14"/>
    <n v="148.19999999999999"/>
    <s v="May 27, 1994 (United States)"/>
    <x v="38"/>
    <n v="77000"/>
    <s v="Brian Levant"/>
    <s v="Tom S. Parker"/>
    <s v="John Goodman"/>
    <s v="United States"/>
    <n v="46000000"/>
    <n v="341631208"/>
    <n v="702395607.81106615"/>
    <n v="742.67653913043478"/>
    <n v="230520383.26585695"/>
    <s v="Universal Pictures"/>
    <n v="91"/>
  </r>
  <r>
    <s v="Ace Ventura: Pet Detective"/>
    <s v="PG-13"/>
    <s v="Comedy"/>
    <x v="14"/>
    <n v="148.19999999999999"/>
    <s v="February 4, 1994 (United States)"/>
    <x v="15"/>
    <n v="284000"/>
    <s v="Tom Shadyac"/>
    <s v="Jack Bernstein"/>
    <s v="Jim Carrey"/>
    <s v="United States"/>
    <n v="15000000"/>
    <n v="107217396"/>
    <n v="220439544.94736841"/>
    <n v="714.7826399999999"/>
    <n v="72346421.052631587"/>
    <s v="Morgan Creek Entertainment"/>
    <n v="86"/>
  </r>
  <r>
    <s v="Little Women"/>
    <s v="PG"/>
    <s v="Drama"/>
    <x v="14"/>
    <n v="148.19999999999999"/>
    <s v="December 25, 1994 (United States)"/>
    <x v="4"/>
    <n v="54000"/>
    <s v="Gillian Armstrong"/>
    <s v="Louisa May Alcott"/>
    <s v="Susan Sarandon"/>
    <s v="United States"/>
    <n v="18000000"/>
    <n v="50083616"/>
    <n v="102972184.85290147"/>
    <n v="278.24231111111112"/>
    <n v="33794612.685560055"/>
    <s v="Columbia Pictures"/>
    <n v="115"/>
  </r>
  <r>
    <s v="Street Fighter"/>
    <s v="PG-13"/>
    <s v="Action"/>
    <x v="14"/>
    <n v="148.19999999999999"/>
    <s v="December 23, 1994 (United States)"/>
    <x v="35"/>
    <n v="67000"/>
    <s v="Steven E. de Souza"/>
    <s v="Steven E. de Souza"/>
    <s v="Jean-Claude Van Damme"/>
    <s v="Japan"/>
    <n v="35000000"/>
    <n v="99431786"/>
    <n v="204432288.75978407"/>
    <n v="284.09081714285713"/>
    <n v="67092973.009446695"/>
    <s v="Capcom Entertainment"/>
    <n v="102"/>
  </r>
  <r>
    <s v="Chungking Express"/>
    <s v="PG-13"/>
    <s v="Comedy"/>
    <x v="14"/>
    <n v="148.19999999999999"/>
    <s v="March 8, 1996 (United States)"/>
    <x v="31"/>
    <n v="69000"/>
    <s v="Kar-Wai Wong"/>
    <s v="Kar-Wai Wong"/>
    <s v="Brigitte Lin"/>
    <s v="Hong Kong"/>
    <n v="0"/>
    <n v="1432358"/>
    <n v="2944935.7800269905"/>
    <n v="0"/>
    <n v="966503.3738191633"/>
    <s v="Jet Tone Production"/>
    <n v="102"/>
  </r>
  <r>
    <s v="Clear and Present Danger"/>
    <s v="PG-13"/>
    <s v="Action"/>
    <x v="14"/>
    <n v="148.19999999999999"/>
    <s v="August 3, 1994 (United States)"/>
    <x v="15"/>
    <n v="93000"/>
    <s v="Phillip Noyce"/>
    <s v="Tom Clancy"/>
    <s v="Harrison Ford"/>
    <s v="United States"/>
    <n v="62000000"/>
    <n v="215887717"/>
    <n v="443866311.53778678"/>
    <n v="348.20599516129033"/>
    <n v="145673223.34682861"/>
    <s v="Mace Neufeld Productions"/>
    <n v="141"/>
  </r>
  <r>
    <s v="D2: The Mighty Ducks"/>
    <s v="PG"/>
    <s v="Comedy"/>
    <x v="14"/>
    <n v="148.19999999999999"/>
    <s v="March 25, 1994 (United States)"/>
    <x v="10"/>
    <n v="38000"/>
    <s v="Sam Weisman"/>
    <s v="Steven Brill"/>
    <s v="Emilio Estevez"/>
    <s v="United States"/>
    <n v="0"/>
    <n v="45610410"/>
    <n v="93775249.170040488"/>
    <n v="0"/>
    <n v="30776255.060728744"/>
    <s v="Avnet/Kerner Productions"/>
    <n v="106"/>
  </r>
  <r>
    <s v="Heavenly Creatures"/>
    <s v="R"/>
    <s v="Biography"/>
    <x v="14"/>
    <n v="148.19999999999999"/>
    <s v="October 14, 1994 (New Zealand)"/>
    <x v="4"/>
    <n v="60000"/>
    <s v="Peter Jackson"/>
    <s v="Fran Walsh"/>
    <s v="Melanie Lynskey"/>
    <s v="New Zealand"/>
    <n v="5000000"/>
    <n v="3049135"/>
    <n v="6269038.0195681509"/>
    <n v="60.982700000000001"/>
    <n v="2057446.0188933874"/>
    <s v="WingNut Films"/>
    <n v="99"/>
  </r>
  <r>
    <s v="Clerks"/>
    <s v="R"/>
    <s v="Comedy"/>
    <x v="14"/>
    <n v="148.19999999999999"/>
    <s v="November 9, 1994 (France)"/>
    <x v="3"/>
    <n v="214000"/>
    <s v="Kevin Smith"/>
    <s v="Kevin Smith"/>
    <s v="Brian O'Halloran"/>
    <s v="United States"/>
    <n v="27000"/>
    <n v="3151130"/>
    <n v="6478740.2901484482"/>
    <n v="11670.851851851852"/>
    <n v="2126268.5560053983"/>
    <s v="View Askew Productions"/>
    <n v="92"/>
  </r>
  <r>
    <s v="Camp Nowhere"/>
    <s v="PG"/>
    <s v="Adventure"/>
    <x v="14"/>
    <n v="148.19999999999999"/>
    <s v="August 26, 1994 (United States)"/>
    <x v="10"/>
    <n v="9100"/>
    <s v="Jonathan Prince"/>
    <s v="Andrew Kurtzman"/>
    <s v="Jonathan Jackson"/>
    <s v="United States"/>
    <n v="0"/>
    <n v="10475705"/>
    <n v="21538106.029014844"/>
    <n v="0"/>
    <n v="7068626.8556005396"/>
    <s v="Hollywood Pictures"/>
    <n v="96"/>
  </r>
  <r>
    <s v="Maverick"/>
    <s v="PG"/>
    <s v="Action"/>
    <x v="14"/>
    <n v="148.19999999999999"/>
    <s v="May 20, 1994 (United States)"/>
    <x v="9"/>
    <n v="104000"/>
    <s v="Richard Donner"/>
    <s v="Roy Huggins"/>
    <s v="Mel Gibson"/>
    <s v="United States"/>
    <n v="75000000"/>
    <n v="183031272"/>
    <n v="376313283.25506073"/>
    <n v="244.04169599999997"/>
    <n v="123502882.59109312"/>
    <s v="Donner/Shuler-Donner Productions"/>
    <n v="127"/>
  </r>
  <r>
    <s v="Wyatt Earp"/>
    <s v="PG-13"/>
    <s v="Adventure"/>
    <x v="14"/>
    <n v="148.19999999999999"/>
    <s v="June 24, 1994 (United States)"/>
    <x v="17"/>
    <n v="47000"/>
    <s v="Lawrence Kasdan"/>
    <s v="Dan Gordon"/>
    <s v="Kevin Costner"/>
    <s v="United States"/>
    <n v="63000000"/>
    <n v="25052000"/>
    <n v="51507047.233468287"/>
    <n v="39.765079365079366"/>
    <n v="16904183.535762485"/>
    <s v="Warner Bros."/>
    <n v="191"/>
  </r>
  <r>
    <s v="The Last Seduction"/>
    <s v="R"/>
    <s v="Crime"/>
    <x v="14"/>
    <n v="148.19999999999999"/>
    <s v="October 26, 1994 (United States)"/>
    <x v="12"/>
    <n v="22000"/>
    <s v="John Dahl"/>
    <s v="Steve Barancik"/>
    <s v="Linda Fiorentino"/>
    <s v="United Kingdom"/>
    <n v="2500000"/>
    <n v="5842603"/>
    <n v="12012423.307017544"/>
    <n v="233.70411999999999"/>
    <n v="3942377.1929824562"/>
    <s v="Incorporated Television Company (ITC)"/>
    <n v="110"/>
  </r>
  <r>
    <s v="The Adventures of Priscilla, Queen of the Desert"/>
    <s v="R"/>
    <s v="Comedy"/>
    <x v="14"/>
    <n v="148.19999999999999"/>
    <s v="August 10, 1994 (United States)"/>
    <x v="24"/>
    <n v="48000"/>
    <s v="Stephan Elliott"/>
    <s v="Stephan Elliott"/>
    <s v="Hugo Weaving"/>
    <s v="Australia"/>
    <n v="0"/>
    <n v="11265402"/>
    <n v="23161727.32388664"/>
    <n v="0"/>
    <n v="7601485.8299595146"/>
    <s v="PolyGram Filmed Entertainment"/>
    <n v="104"/>
  </r>
  <r>
    <s v="Little Giants"/>
    <s v="PG"/>
    <s v="Comedy"/>
    <x v="14"/>
    <n v="148.19999999999999"/>
    <s v="October 14, 1994 (United States)"/>
    <x v="5"/>
    <n v="27000"/>
    <s v="Duwayne Dunham"/>
    <s v="James Ferguson"/>
    <s v="Rick Moranis"/>
    <s v="United States"/>
    <n v="20000000"/>
    <n v="19306362"/>
    <n v="39693984.489878543"/>
    <n v="96.531809999999993"/>
    <n v="13027234.817813765"/>
    <s v="Warner Bros."/>
    <n v="107"/>
  </r>
  <r>
    <s v="Ed Wood"/>
    <s v="R"/>
    <s v="Biography"/>
    <x v="14"/>
    <n v="148.19999999999999"/>
    <s v="October 7, 1994 (United States)"/>
    <x v="40"/>
    <n v="168000"/>
    <s v="Tim Burton"/>
    <s v="Rudolph Grey"/>
    <s v="Johnny Depp"/>
    <s v="United States"/>
    <n v="18000000"/>
    <n v="5887457"/>
    <n v="12104643.373144399"/>
    <n v="32.708094444444448"/>
    <n v="3972643.0499325236"/>
    <s v="Touchstone Pictures"/>
    <n v="127"/>
  </r>
  <r>
    <s v="Star Trek: Generations"/>
    <s v="PG"/>
    <s v="Action"/>
    <x v="14"/>
    <n v="148.19999999999999"/>
    <s v="November 18, 1994 (United States)"/>
    <x v="14"/>
    <n v="78000"/>
    <s v="David Carson"/>
    <s v="Gene Roddenberry"/>
    <s v="Patrick Stewart"/>
    <s v="United States"/>
    <n v="35000000"/>
    <n v="118071125"/>
    <n v="242754870.36099863"/>
    <n v="337.34607142857141"/>
    <n v="79670124.831309035"/>
    <s v="Paramount Pictures"/>
    <n v="118"/>
  </r>
  <r>
    <s v="Disclosure"/>
    <s v="R"/>
    <s v="Drama"/>
    <x v="14"/>
    <n v="148.19999999999999"/>
    <s v="December 9, 1994 (United States)"/>
    <x v="10"/>
    <n v="48000"/>
    <s v="Barry Levinson"/>
    <s v="Michael Crichton"/>
    <s v="Michael Douglas"/>
    <s v="United States"/>
    <n v="55000000"/>
    <n v="214015089"/>
    <n v="440016178.26113361"/>
    <n v="389.11834363636359"/>
    <n v="144409641.70040485"/>
    <s v="Warner Bros."/>
    <n v="128"/>
  </r>
  <r>
    <s v="Angels in the Outfield"/>
    <s v="PG"/>
    <s v="Comedy"/>
    <x v="14"/>
    <n v="148.19999999999999"/>
    <s v="July 15, 1994 (United States)"/>
    <x v="19"/>
    <n v="30000"/>
    <s v="William Dear"/>
    <s v="Dorothy Kingsley"/>
    <s v="Danny Glover"/>
    <s v="United States"/>
    <n v="24000000"/>
    <n v="50236831"/>
    <n v="103287195.719973"/>
    <n v="209.32012916666665"/>
    <n v="33897996.626180835"/>
    <s v="Caravan Pictures"/>
    <n v="102"/>
  </r>
  <r>
    <s v="In the Mouth of Madness"/>
    <s v="R"/>
    <s v="Drama"/>
    <x v="14"/>
    <n v="148.19999999999999"/>
    <s v="February 3, 1995 (United States)"/>
    <x v="13"/>
    <n v="64000"/>
    <s v="John Carpenter"/>
    <s v="Michael De Luca"/>
    <s v="Sam Neill"/>
    <s v="United States"/>
    <n v="8000000"/>
    <n v="8924549"/>
    <n v="18348920.919703104"/>
    <n v="111.55686250000001"/>
    <n v="6021962.8879892034"/>
    <s v="New Line Cinema"/>
    <n v="95"/>
  </r>
  <r>
    <s v="Richie Rich"/>
    <s v="PG"/>
    <s v="Comedy"/>
    <x v="14"/>
    <n v="148.19999999999999"/>
    <s v="December 21, 1994 (United States)"/>
    <x v="20"/>
    <n v="66000"/>
    <s v="Donald Petrie"/>
    <s v="Neil Tolkin"/>
    <s v="Macaulay Culkin"/>
    <s v="United States"/>
    <n v="40000000"/>
    <n v="38087756"/>
    <n v="78308631.937921718"/>
    <n v="95.219390000000004"/>
    <n v="25700240.215924427"/>
    <s v="Warner Bros."/>
    <n v="95"/>
  </r>
  <r>
    <s v="Beverly Hills Cop III"/>
    <s v="R"/>
    <s v="Action"/>
    <x v="14"/>
    <n v="148.19999999999999"/>
    <s v="May 25, 1994 (United States)"/>
    <x v="41"/>
    <n v="78000"/>
    <s v="John Landis"/>
    <s v="Danilo Bach"/>
    <s v="Eddie Murphy"/>
    <s v="United States"/>
    <n v="50000000"/>
    <n v="119208989"/>
    <n v="245094324.88731444"/>
    <n v="238.41797800000001"/>
    <n v="80437914.304993257"/>
    <s v="Paramount Pictures"/>
    <n v="104"/>
  </r>
  <r>
    <s v="Reality Bites"/>
    <s v="PG-13"/>
    <s v="Comedy"/>
    <x v="14"/>
    <n v="148.19999999999999"/>
    <s v="February 18, 1994 (United States)"/>
    <x v="14"/>
    <n v="47000"/>
    <s v="Ben Stiller"/>
    <s v="Helen Childress"/>
    <s v="Winona Ryder"/>
    <s v="United States"/>
    <n v="11500000"/>
    <n v="33351557"/>
    <n v="68570981.227395415"/>
    <n v="290.01353913043476"/>
    <n v="22504424.426450744"/>
    <s v="Jersey Films"/>
    <n v="99"/>
  </r>
  <r>
    <s v="Naked Gun 33 1/3: the Final Insult"/>
    <s v="PG-13"/>
    <s v="Comedy"/>
    <x v="14"/>
    <n v="148.19999999999999"/>
    <s v="March 18, 1994 (United States)"/>
    <x v="16"/>
    <n v="100000"/>
    <s v="Peter Segal"/>
    <s v="Pat Proft"/>
    <s v="Leslie Nielsen"/>
    <s v="United States"/>
    <n v="30000000"/>
    <n v="51132598"/>
    <n v="105128897.5074224"/>
    <n v="170.44199333333333"/>
    <n v="34502427.800269909"/>
    <s v="Paramount Pictures"/>
    <n v="83"/>
  </r>
  <r>
    <s v="Sirens"/>
    <s v="R"/>
    <s v="Comedy"/>
    <x v="14"/>
    <n v="148.19999999999999"/>
    <s v="March 25, 1994 (United States)"/>
    <x v="23"/>
    <n v="10000"/>
    <s v="John Duigan"/>
    <s v="John Duigan"/>
    <s v="Hugh Grant"/>
    <s v="Australia"/>
    <n v="0"/>
    <n v="7770731"/>
    <n v="15976664.883265857"/>
    <n v="0"/>
    <n v="5243408.2321187584"/>
    <s v="British Screen Finance Ltd."/>
    <n v="98"/>
  </r>
  <r>
    <s v="Three Colors: Red"/>
    <s v="R"/>
    <s v="Drama"/>
    <x v="14"/>
    <n v="148.19999999999999"/>
    <s v="November 23, 1994 (United States)"/>
    <x v="31"/>
    <n v="94000"/>
    <s v="Krzysztof Kieslowski"/>
    <s v="Krzysztof Kieslowski"/>
    <s v="IrÃ¨ne Jacob"/>
    <s v="Switzerland"/>
    <n v="0"/>
    <n v="3581969"/>
    <n v="7364547.5998650473"/>
    <n v="0"/>
    <n v="2416983.1309041837"/>
    <s v="MK2 Productions"/>
    <n v="99"/>
  </r>
  <r>
    <s v="Junior"/>
    <s v="PG-13"/>
    <s v="Comedy"/>
    <x v="14"/>
    <n v="148.19999999999999"/>
    <s v="November 23, 1994 (United States)"/>
    <x v="26"/>
    <n v="66000"/>
    <s v="Ivan Reitman"/>
    <s v="Kevin Wade"/>
    <s v="Arnold Schwarzenegger"/>
    <s v="United States"/>
    <n v="60000000"/>
    <n v="108431355"/>
    <n v="222935451.20445344"/>
    <n v="180.71892499999998"/>
    <n v="73165556.680161938"/>
    <s v="Universal Pictures"/>
    <n v="109"/>
  </r>
  <r>
    <s v="New Nightmare"/>
    <s v="R"/>
    <s v="Fantasy"/>
    <x v="14"/>
    <n v="148.19999999999999"/>
    <s v="October 14, 1994 (United States)"/>
    <x v="16"/>
    <n v="53000"/>
    <s v="Wes Craven"/>
    <s v="Wes Craven"/>
    <s v="Heather Langenkamp"/>
    <s v="United States"/>
    <n v="8000000"/>
    <n v="19721741"/>
    <n v="40548005.956140347"/>
    <n v="246.52176250000002"/>
    <n v="13307517.543859649"/>
    <s v="New Line Cinema"/>
    <n v="112"/>
  </r>
  <r>
    <s v="Baby's Day Out"/>
    <s v="PG"/>
    <s v="Adventure"/>
    <x v="14"/>
    <n v="148.19999999999999"/>
    <s v="July 1, 1994 (United States)"/>
    <x v="19"/>
    <n v="48000"/>
    <s v="Patrick Read Johnson"/>
    <s v="John Hughes"/>
    <s v="Lara Flynn Boyle"/>
    <s v="United States"/>
    <n v="48000000"/>
    <n v="16827402"/>
    <n v="34597229.348178133"/>
    <n v="35.057087500000002"/>
    <n v="11354522.267206477"/>
    <s v="Twentieth Century Fox"/>
    <n v="99"/>
  </r>
  <r>
    <s v="The River Wild"/>
    <s v="PG-13"/>
    <s v="Adventure"/>
    <x v="14"/>
    <n v="148.19999999999999"/>
    <s v="September 30, 1994 (United States)"/>
    <x v="5"/>
    <n v="43000"/>
    <s v="Curtis Hanson"/>
    <s v="Denis O'Neill"/>
    <s v="Meryl Streep"/>
    <s v="United States"/>
    <n v="45000000"/>
    <n v="94216343"/>
    <n v="193709309.79824561"/>
    <n v="209.36965111111112"/>
    <n v="63573780.701754384"/>
    <s v="Universal Pictures"/>
    <n v="111"/>
  </r>
  <r>
    <s v="Airheads"/>
    <s v="PG-13"/>
    <s v="Comedy"/>
    <x v="14"/>
    <n v="148.19999999999999"/>
    <s v="August 5, 1994 (United States)"/>
    <x v="10"/>
    <n v="47000"/>
    <s v="Michael Lehmann"/>
    <s v="Rich Wilkes"/>
    <s v="Brendan Fraser"/>
    <s v="United States"/>
    <n v="0"/>
    <n v="5751882"/>
    <n v="11825900.441295546"/>
    <n v="0"/>
    <n v="3881161.943319838"/>
    <s v="Twentieth Century Fox"/>
    <n v="92"/>
  </r>
  <r>
    <s v="Texas Chainsaw Massacre: The Next Generation"/>
    <s v="R"/>
    <s v="Comedy"/>
    <x v="14"/>
    <n v="148.19999999999999"/>
    <s v="January 1, 1994 (Germany)"/>
    <x v="64"/>
    <n v="21000"/>
    <s v="Kim Henkel"/>
    <s v="Kim Henkel"/>
    <s v="RenÃ©e Zellweger"/>
    <s v="United States"/>
    <n v="600000"/>
    <n v="185898"/>
    <n v="382207.2914979757"/>
    <n v="30.983000000000001"/>
    <n v="125437.24696356275"/>
    <s v="Ultra Muchos Productions"/>
    <n v="87"/>
  </r>
  <r>
    <s v="The Next Karate Kid"/>
    <s v="PG"/>
    <s v="Action"/>
    <x v="14"/>
    <n v="148.19999999999999"/>
    <s v="September 9, 1994 (United States)"/>
    <x v="54"/>
    <n v="28000"/>
    <s v="Christopher Cain"/>
    <s v="Robert Mark Kamen"/>
    <s v="Pat Morita"/>
    <s v="United States"/>
    <n v="12000000"/>
    <n v="15876353"/>
    <n v="32641867.47031039"/>
    <n v="132.30294166666667"/>
    <n v="10712788.798920378"/>
    <s v="Columbia Pictures"/>
    <n v="107"/>
  </r>
  <r>
    <s v="Blown Away"/>
    <s v="R"/>
    <s v="Action"/>
    <x v="14"/>
    <n v="148.19999999999999"/>
    <s v="July 1, 1994 (United States)"/>
    <x v="19"/>
    <n v="29000"/>
    <s v="Stephen Hopkins"/>
    <s v="John Rice"/>
    <s v="Jeff Bridges"/>
    <s v="United States"/>
    <n v="28000000"/>
    <n v="30156002"/>
    <n v="62000902.897435896"/>
    <n v="107.70000714285715"/>
    <n v="20348179.487179488"/>
    <s v="Metro-Goldwyn-Mayer (MGM)"/>
    <n v="121"/>
  </r>
  <r>
    <s v="Color of Night"/>
    <s v="R"/>
    <s v="Mystery"/>
    <x v="14"/>
    <n v="148.19999999999999"/>
    <s v="August 19, 1994 (United States)"/>
    <x v="33"/>
    <n v="23000"/>
    <s v="Richard Rush"/>
    <s v="Billy Ray"/>
    <s v="Bruce Willis"/>
    <s v="United States"/>
    <n v="40000000"/>
    <n v="19726050"/>
    <n v="40556865.283400811"/>
    <n v="49.315125000000002"/>
    <n v="13310425.101214575"/>
    <s v="Cinergi Pictures Entertainment"/>
    <n v="121"/>
  </r>
  <r>
    <s v="North"/>
    <s v="PG"/>
    <s v="Adventure"/>
    <x v="14"/>
    <n v="148.19999999999999"/>
    <s v="July 22, 1994 (United States)"/>
    <x v="54"/>
    <n v="13000"/>
    <s v="Rob Reiner"/>
    <s v="Alan Zweibel"/>
    <s v="Elijah Wood"/>
    <s v="United States"/>
    <n v="40000000"/>
    <n v="7182747"/>
    <n v="14767766.605263157"/>
    <n v="17.956867500000001"/>
    <n v="4846657.8947368423"/>
    <s v="Castle Rock Entertainment"/>
    <n v="87"/>
  </r>
  <r>
    <s v="Muriel's Wedding"/>
    <s v="R"/>
    <s v="Comedy"/>
    <x v="14"/>
    <n v="148.19999999999999"/>
    <s v="March 31, 1995 (United States)"/>
    <x v="13"/>
    <n v="37000"/>
    <s v="P.J. Hogan"/>
    <s v="P.J. Hogan"/>
    <s v="Toni Collette"/>
    <s v="Australia"/>
    <n v="9000000"/>
    <n v="15482277"/>
    <n v="31831645.087044533"/>
    <n v="172.02530000000002"/>
    <n v="10446880.566801619"/>
    <s v="CiBy 2000"/>
    <n v="106"/>
  </r>
  <r>
    <s v="The Client"/>
    <s v="PG-13"/>
    <s v="Crime"/>
    <x v="14"/>
    <n v="148.19999999999999"/>
    <s v="July 20, 1994 (United States)"/>
    <x v="17"/>
    <n v="62000"/>
    <s v="Joel Schumacher"/>
    <s v="John Grisham"/>
    <s v="Susan Sarandon"/>
    <s v="United States"/>
    <n v="45000000"/>
    <n v="117615211"/>
    <n v="241817508.71592441"/>
    <n v="261.36713555555559"/>
    <n v="79362490.553306341"/>
    <s v="Warner Bros."/>
    <n v="119"/>
  </r>
  <r>
    <s v="Blank Check"/>
    <s v="PG"/>
    <s v="Comedy"/>
    <x v="14"/>
    <n v="148.19999999999999"/>
    <s v="February 11, 1994 (United States)"/>
    <x v="11"/>
    <n v="19000"/>
    <s v="Rupert Wainwright"/>
    <s v="Blake Snyder"/>
    <s v="Brian Bonsall"/>
    <s v="United States"/>
    <n v="0"/>
    <n v="30577969"/>
    <n v="62868469.327260457"/>
    <n v="0"/>
    <n v="20632907.557354927"/>
    <s v="Walt Disney Pictures"/>
    <n v="93"/>
  </r>
  <r>
    <s v="It Could Happen to You"/>
    <s v="PG"/>
    <s v="Comedy"/>
    <x v="14"/>
    <n v="148.19999999999999"/>
    <s v="July 29, 1994 (United States)"/>
    <x v="5"/>
    <n v="37000"/>
    <s v="Andrew Bergman"/>
    <s v="Jane Anderson"/>
    <s v="Nicolas Cage"/>
    <s v="United States"/>
    <n v="20000000"/>
    <n v="37939757"/>
    <n v="78004345.195006743"/>
    <n v="189.69878499999999"/>
    <n v="25600375.843454789"/>
    <s v="TriStar Pictures"/>
    <n v="101"/>
  </r>
  <r>
    <s v="Only You"/>
    <s v="PG"/>
    <s v="Comedy"/>
    <x v="14"/>
    <n v="148.19999999999999"/>
    <s v="October 7, 1994 (United States)"/>
    <x v="16"/>
    <n v="21000"/>
    <s v="Norman Jewison"/>
    <s v="Diane Drake"/>
    <s v="Marisa Tomei"/>
    <s v="United States"/>
    <n v="0"/>
    <n v="20059210"/>
    <n v="41241844.041835353"/>
    <n v="0"/>
    <n v="13535229.419703104"/>
    <s v="TriStar Pictures"/>
    <n v="109"/>
  </r>
  <r>
    <s v="Once Were Warriors"/>
    <s v="R"/>
    <s v="Crime"/>
    <x v="14"/>
    <n v="148.19999999999999"/>
    <s v="March 3, 1995 (United States)"/>
    <x v="6"/>
    <n v="32000"/>
    <s v="Lee Tamahori"/>
    <s v="Riwia Brown"/>
    <s v="Rena Owen"/>
    <s v="New Zealand"/>
    <n v="0"/>
    <n v="1608570"/>
    <n v="3307228.6032388662"/>
    <n v="0"/>
    <n v="1085404.8582995951"/>
    <s v="Communicado Productions"/>
    <n v="102"/>
  </r>
  <r>
    <s v="Wolf"/>
    <s v="R"/>
    <s v="Drama"/>
    <x v="14"/>
    <n v="148.19999999999999"/>
    <s v="June 17, 1994 (United States)"/>
    <x v="19"/>
    <n v="54000"/>
    <s v="Mike Nichols"/>
    <s v="Jim Harrison"/>
    <s v="Jack Nicholson"/>
    <s v="United States"/>
    <n v="70000000"/>
    <n v="131002597"/>
    <n v="269342046.59851551"/>
    <n v="187.14656714285712"/>
    <n v="88395814.439946026"/>
    <s v="Columbia Pictures"/>
    <n v="125"/>
  </r>
  <r>
    <s v="Mary Shelley's Frankenstein"/>
    <s v="R"/>
    <s v="Drama"/>
    <x v="14"/>
    <n v="148.19999999999999"/>
    <s v="November 4, 1994 (United States)"/>
    <x v="5"/>
    <n v="53000"/>
    <s v="Kenneth Branagh"/>
    <s v="Mary Shelley"/>
    <s v="Robert De Niro"/>
    <s v="United States"/>
    <n v="45000000"/>
    <n v="112006296"/>
    <n v="230285549.19838056"/>
    <n v="248.90287999999998"/>
    <n v="75577797.570850208"/>
    <s v="TriStar Pictures"/>
    <n v="123"/>
  </r>
  <r>
    <s v="Exit to Eden"/>
    <s v="R"/>
    <s v="Comedy"/>
    <x v="14"/>
    <n v="148.19999999999999"/>
    <s v="October 14, 1994 (United States)"/>
    <x v="36"/>
    <n v="6600"/>
    <s v="Garry Marshall"/>
    <s v="Anne Rice"/>
    <s v="Dana Delany"/>
    <s v="United States"/>
    <n v="25000000"/>
    <n v="6841570"/>
    <n v="14066304.851551956"/>
    <n v="27.36628"/>
    <n v="4616443.9946018895"/>
    <s v="Savoy Pictures"/>
    <n v="113"/>
  </r>
  <r>
    <s v="The Jungle Book"/>
    <s v="PG"/>
    <s v="Adventure"/>
    <x v="14"/>
    <n v="148.19999999999999"/>
    <s v="December 25, 1994 (United States)"/>
    <x v="22"/>
    <n v="17000"/>
    <s v="Stephen Sommers"/>
    <s v="Rudyard Kipling"/>
    <s v="Jason Scott Lee"/>
    <s v="United States"/>
    <n v="27000000"/>
    <n v="43229904"/>
    <n v="88880915.983805671"/>
    <n v="160.11075555555556"/>
    <n v="29169975.708502024"/>
    <s v="Vegahom Europe"/>
    <n v="111"/>
  </r>
  <r>
    <s v="The Hudsucker Proxy"/>
    <s v="PG"/>
    <s v="Comedy"/>
    <x v="14"/>
    <n v="148.19999999999999"/>
    <s v="March 11, 1994 (United States)"/>
    <x v="13"/>
    <n v="78000"/>
    <s v="Joel Coen"/>
    <s v="Ethan Coen"/>
    <s v="Tim Robbins"/>
    <s v="United Kingdom"/>
    <n v="40000000"/>
    <n v="2816518"/>
    <n v="5790776.2118758429"/>
    <n v="7.0412949999999999"/>
    <n v="1900484.4804318489"/>
    <s v="PolyGram Filmed Entertainment"/>
    <n v="111"/>
  </r>
  <r>
    <s v="Timecop"/>
    <s v="R"/>
    <s v="Action"/>
    <x v="14"/>
    <n v="148.19999999999999"/>
    <s v="September 16, 1994 (United States)"/>
    <x v="23"/>
    <n v="57000"/>
    <s v="Peter Hyams"/>
    <s v="Mark Verheiden"/>
    <s v="Jean-Claude Van Damme"/>
    <s v="United States"/>
    <n v="27000000"/>
    <n v="101646581"/>
    <n v="208985919.23549256"/>
    <n v="376.4688185185185"/>
    <n v="68587436.572199732"/>
    <s v="Largo Entertainment"/>
    <n v="99"/>
  </r>
  <r>
    <s v="The Santa Clause"/>
    <s v="PG"/>
    <s v="Comedy"/>
    <x v="14"/>
    <n v="148.19999999999999"/>
    <s v="November 11, 1994 (United States)"/>
    <x v="16"/>
    <n v="102000"/>
    <s v="John Pasquin"/>
    <s v="Leo Benvenuti"/>
    <s v="Tim Allen"/>
    <s v="United States"/>
    <n v="22000000"/>
    <n v="190539357"/>
    <n v="391749946.54453439"/>
    <n v="866.08798636363633"/>
    <n v="128569066.80161944"/>
    <s v="Walt Disney Pictures"/>
    <n v="97"/>
  </r>
  <r>
    <s v="The Specialist"/>
    <s v="R"/>
    <s v="Action"/>
    <x v="14"/>
    <n v="148.19999999999999"/>
    <s v="October 7, 1994 (United States)"/>
    <x v="41"/>
    <n v="63000"/>
    <s v="Luis Llosa"/>
    <s v="John Shirley"/>
    <s v="Sylvester Stallone"/>
    <s v="United States"/>
    <n v="45000000"/>
    <n v="170362582"/>
    <n v="350266388.22807014"/>
    <n v="378.58351555555555"/>
    <n v="114954508.77192983"/>
    <s v="Warner Bros."/>
    <n v="110"/>
  </r>
  <r>
    <s v="The Pagemaster"/>
    <s v="G"/>
    <s v="Animation"/>
    <x v="14"/>
    <n v="148.19999999999999"/>
    <s v="November 23, 1994 (United States)"/>
    <x v="10"/>
    <n v="22000"/>
    <s v="Pixote Hunt"/>
    <s v="David Kirschner"/>
    <s v="Macaulay Culkin"/>
    <s v="United States"/>
    <n v="27000000"/>
    <n v="13670688"/>
    <n v="28107008.32388664"/>
    <n v="50.632177777777777"/>
    <n v="9224485.8299595136"/>
    <s v="Twentieth Century Fox"/>
    <n v="80"/>
  </r>
  <r>
    <s v="Shallow Grave"/>
    <s v="R"/>
    <s v="Crime"/>
    <x v="14"/>
    <n v="148.19999999999999"/>
    <s v="February 10, 1995 (United States)"/>
    <x v="4"/>
    <n v="58000"/>
    <s v="Danny Boyle"/>
    <s v="John Hodge"/>
    <s v="Kerry Fox"/>
    <s v="United Kingdom"/>
    <n v="2500000"/>
    <n v="2079569"/>
    <n v="4275605.08974359"/>
    <n v="83.182760000000002"/>
    <n v="1403217.9487179487"/>
    <s v="Channel Four Films"/>
    <n v="89"/>
  </r>
  <r>
    <s v="Serial Mom"/>
    <s v="R"/>
    <s v="Comedy"/>
    <x v="14"/>
    <n v="148.19999999999999"/>
    <s v="April 13, 1994 (United States)"/>
    <x v="8"/>
    <n v="28000"/>
    <s v="John Waters"/>
    <s v="John Waters"/>
    <s v="Kathleen Turner"/>
    <s v="United States"/>
    <n v="13000000"/>
    <n v="7820688"/>
    <n v="16079376.744939271"/>
    <n v="60.159138461538461"/>
    <n v="5277117.4089068826"/>
    <s v="Savoy Pictures"/>
    <n v="95"/>
  </r>
  <r>
    <s v="Bad Girls"/>
    <s v="R"/>
    <s v="Action"/>
    <x v="14"/>
    <n v="148.19999999999999"/>
    <s v="April 22, 1994 (United States)"/>
    <x v="33"/>
    <n v="12000"/>
    <s v="Jonathan Kaplan"/>
    <s v="Albert S. Ruddy"/>
    <s v="Madeleine Stowe"/>
    <s v="United States"/>
    <n v="25000000"/>
    <n v="15240435"/>
    <n v="31334416.629554655"/>
    <n v="60.961739999999999"/>
    <n v="10283694.331983807"/>
    <s v="Twentieth Century Fox"/>
    <n v="99"/>
  </r>
  <r>
    <s v="The Shadow"/>
    <s v="PG-13"/>
    <s v="Action"/>
    <x v="14"/>
    <n v="148.19999999999999"/>
    <s v="July 1, 1994 (United States)"/>
    <x v="10"/>
    <n v="24000"/>
    <s v="Russell Mulcahy"/>
    <s v="Walter B. Gibson"/>
    <s v="Alec Baldwin"/>
    <s v="United States"/>
    <n v="25000000"/>
    <n v="48063435"/>
    <n v="98818681.81174089"/>
    <n v="192.25373999999999"/>
    <n v="32431467.611336034"/>
    <s v="Universal Pictures"/>
    <n v="108"/>
  </r>
  <r>
    <s v="When a Man Loves a Woman"/>
    <s v="R"/>
    <s v="Drama"/>
    <x v="14"/>
    <n v="148.19999999999999"/>
    <s v="May 13, 1994 (United States)"/>
    <x v="14"/>
    <n v="21000"/>
    <s v="Luis Mandoki"/>
    <s v="Ronald Bass"/>
    <s v="Meg Ryan"/>
    <s v="United States"/>
    <n v="0"/>
    <n v="50021959"/>
    <n v="102845417.72807017"/>
    <n v="0"/>
    <n v="33753008.771929823"/>
    <s v="Touchstone Pictures"/>
    <n v="126"/>
  </r>
  <r>
    <s v="Blue Sky"/>
    <s v="PG-13"/>
    <s v="Drama"/>
    <x v="14"/>
    <n v="148.19999999999999"/>
    <s v="September 16, 1994 (United States)"/>
    <x v="5"/>
    <n v="7000"/>
    <s v="Tony Richardson"/>
    <s v="Rama Laurie Stagner"/>
    <s v="Jessica Lange"/>
    <s v="United States"/>
    <n v="16000000"/>
    <n v="3359465"/>
    <n v="6907078.1747638322"/>
    <n v="20.996656250000001"/>
    <n v="2266845.4790823213"/>
    <s v="Orion Pictures"/>
    <n v="101"/>
  </r>
  <r>
    <s v="Quiz Show"/>
    <s v="PG-13"/>
    <s v="Biography"/>
    <x v="14"/>
    <n v="148.19999999999999"/>
    <s v="October 7, 1994 (United States)"/>
    <x v="24"/>
    <n v="66000"/>
    <s v="Robert Redford"/>
    <s v="Paul Attanasio"/>
    <s v="Ralph Fiennes"/>
    <s v="United States"/>
    <n v="31000000"/>
    <n v="24822619"/>
    <n v="51035438.659244262"/>
    <n v="80.072964516129034"/>
    <n v="16749405.533063428"/>
    <s v="Baltimore Pictures"/>
    <n v="133"/>
  </r>
  <r>
    <s v="Surviving the Game"/>
    <s v="R"/>
    <s v="Action"/>
    <x v="14"/>
    <n v="148.19999999999999"/>
    <s v="April 15, 1994 (United States)"/>
    <x v="19"/>
    <n v="11000"/>
    <s v="Ernest R. Dickerson"/>
    <s v="Eric Bernt"/>
    <s v="Rutger Hauer"/>
    <s v="United States"/>
    <n v="7400000"/>
    <n v="7727256"/>
    <n v="15887280.048582995"/>
    <n v="104.42237837837838"/>
    <n v="5214072.8744939268"/>
    <s v="New Line Cinema"/>
    <n v="96"/>
  </r>
  <r>
    <s v="My Father the Hero"/>
    <s v="PG"/>
    <s v="Comedy"/>
    <x v="14"/>
    <n v="148.19999999999999"/>
    <s v="February 4, 1994 (United States)"/>
    <x v="30"/>
    <n v="11000"/>
    <s v="Steve Miner"/>
    <s v="GÃ©rard Lauzier"/>
    <s v="GÃ©rard Depardieu"/>
    <s v="France"/>
    <n v="0"/>
    <n v="25479558"/>
    <n v="52386108.789473683"/>
    <n v="0"/>
    <n v="17192684.210526317"/>
    <s v="Touchstone Pictures"/>
    <n v="90"/>
  </r>
  <r>
    <s v="Nell"/>
    <s v="PG-13"/>
    <s v="Drama"/>
    <x v="14"/>
    <n v="148.19999999999999"/>
    <s v="December 23, 1994 (United States)"/>
    <x v="16"/>
    <n v="28000"/>
    <s v="Michael Apted"/>
    <s v="Mark Handley"/>
    <s v="Jodie Foster"/>
    <s v="United States"/>
    <n v="24500000"/>
    <n v="106683817"/>
    <n v="219342503.64304993"/>
    <n v="435.44415102040813"/>
    <n v="71986381.241565451"/>
    <s v="Egg Pictures"/>
    <n v="112"/>
  </r>
  <r>
    <s v="Three Colors: White"/>
    <s v="R"/>
    <s v="Comedy"/>
    <x v="14"/>
    <n v="148.19999999999999"/>
    <s v="June 10, 1994 (United States)"/>
    <x v="37"/>
    <n v="67000"/>
    <s v="Krzysztof Kieslowski"/>
    <s v="Krzysztof Kieslowski"/>
    <s v="Zbigniew Zamachowski"/>
    <s v="Switzerland"/>
    <n v="0"/>
    <n v="1237219"/>
    <n v="2543728.9426450743"/>
    <n v="0"/>
    <n v="834830.63427800266"/>
    <s v="MK2 Productions"/>
    <n v="92"/>
  </r>
  <r>
    <s v="My Girl 2"/>
    <s v="PG"/>
    <s v="Comedy"/>
    <x v="14"/>
    <n v="148.19999999999999"/>
    <s v="February 11, 1994 (United States)"/>
    <x v="11"/>
    <n v="19000"/>
    <s v="Howard Zieff"/>
    <s v="Laurice Elehwany"/>
    <s v="Dan Aykroyd"/>
    <s v="United States"/>
    <n v="0"/>
    <n v="17359799"/>
    <n v="35691840.454116061"/>
    <n v="0"/>
    <n v="11713764.507422403"/>
    <s v="Imagine Films Entertainment"/>
    <n v="99"/>
  </r>
  <r>
    <s v="Chasers"/>
    <s v="R"/>
    <s v="Action"/>
    <x v="14"/>
    <n v="148.19999999999999"/>
    <s v="April 22, 1994 (United States)"/>
    <x v="27"/>
    <n v="5900"/>
    <s v="Dennis Hopper"/>
    <s v="Joe Batteer"/>
    <s v="Tom Berenger"/>
    <s v="United States"/>
    <n v="0"/>
    <n v="1596687"/>
    <n v="3282797.0910931174"/>
    <n v="0"/>
    <n v="1077386.6396761134"/>
    <s v="Morgan Creek Entertainment"/>
    <n v="102"/>
  </r>
  <r>
    <s v="The Getaway"/>
    <s v="R"/>
    <s v="Action"/>
    <x v="14"/>
    <n v="148.19999999999999"/>
    <s v="February 11, 1994 (United States)"/>
    <x v="1"/>
    <n v="17000"/>
    <s v="Roger Donaldson"/>
    <s v="Jim Thompson"/>
    <s v="Alec Baldwin"/>
    <s v="United States"/>
    <n v="0"/>
    <n v="30057974"/>
    <n v="61799356.800269902"/>
    <n v="0"/>
    <n v="20282033.738191634"/>
    <s v="Universal Pictures"/>
    <n v="115"/>
  </r>
  <r>
    <s v="Major League II"/>
    <s v="PG"/>
    <s v="Comedy"/>
    <x v="14"/>
    <n v="148.19999999999999"/>
    <s v="March 30, 1994 (United States)"/>
    <x v="41"/>
    <n v="25000"/>
    <s v="David S. Ward"/>
    <s v="David S. Ward"/>
    <s v="Charlie Sheen"/>
    <s v="United States"/>
    <n v="25000000"/>
    <n v="30626182"/>
    <n v="62967595.515519567"/>
    <n v="122.504728"/>
    <n v="20665439.946018893"/>
    <s v="Warner Bros."/>
    <n v="105"/>
  </r>
  <r>
    <s v="Torment"/>
    <s v="Not Rated"/>
    <s v="Crime"/>
    <x v="14"/>
    <n v="148.19999999999999"/>
    <s v="November 1994 (United States)"/>
    <x v="12"/>
    <n v="4500"/>
    <s v="Claude Chabrol"/>
    <s v="Claude Chabrol"/>
    <s v="Emmanuelle BÃ©art"/>
    <s v="France"/>
    <n v="0"/>
    <n v="39003"/>
    <n v="80190.378542510123"/>
    <n v="0"/>
    <n v="26317.813765182185"/>
    <s v="MK2 Productions"/>
    <n v="102"/>
  </r>
  <r>
    <s v="Don Juan DeMarco"/>
    <s v="PG-13"/>
    <s v="Comedy"/>
    <x v="14"/>
    <n v="148.19999999999999"/>
    <s v="April 7, 1995 (United States)"/>
    <x v="17"/>
    <n v="49000"/>
    <s v="Jeremy Leven"/>
    <s v="Lord Byron"/>
    <s v="Johnny Depp"/>
    <s v="United States"/>
    <n v="25000000"/>
    <n v="68792531"/>
    <n v="141437815.085695"/>
    <n v="275.17012399999999"/>
    <n v="46418711.875843458"/>
    <s v="New Line Cinema"/>
    <n v="97"/>
  </r>
  <r>
    <s v="Exotica"/>
    <s v="R"/>
    <s v="Drama"/>
    <x v="14"/>
    <n v="148.19999999999999"/>
    <s v="March 24, 1995 (United States)"/>
    <x v="12"/>
    <n v="19000"/>
    <s v="Atom Egoyan"/>
    <s v="Atom Egoyan"/>
    <s v="Bruce Greenwood"/>
    <s v="Canada"/>
    <n v="0"/>
    <n v="4221036"/>
    <n v="8678472.8016194329"/>
    <n v="0"/>
    <n v="2848202.4291497977"/>
    <s v="Alliance Entertainment"/>
    <n v="103"/>
  </r>
  <r>
    <s v="Clifford"/>
    <s v="PG"/>
    <s v="Comedy"/>
    <x v="14"/>
    <n v="148.19999999999999"/>
    <s v="April 1, 1994 (United States)"/>
    <x v="30"/>
    <n v="7100"/>
    <s v="Paul Flaherty"/>
    <s v="William Porter"/>
    <s v="Martin Short"/>
    <s v="United States"/>
    <n v="19000000"/>
    <n v="7408745"/>
    <n v="15232419.71322537"/>
    <n v="38.993394736842106"/>
    <n v="4999153.1713900138"/>
    <s v="Orion Pictures"/>
    <n v="90"/>
  </r>
  <r>
    <s v="Thumbelina"/>
    <s v="G"/>
    <s v="Animation"/>
    <x v="14"/>
    <n v="148.19999999999999"/>
    <s v="March 30, 1994 (United States)"/>
    <x v="5"/>
    <n v="16000"/>
    <s v="Don Bluth"/>
    <s v="Hans Christian Andersen"/>
    <s v="Jodi Benson"/>
    <s v="Ireland"/>
    <n v="28000000"/>
    <n v="11373501"/>
    <n v="23383979.451417003"/>
    <n v="40.619646428571428"/>
    <n v="7674427.1255060732"/>
    <s v="Don Bluth"/>
    <n v="86"/>
  </r>
  <r>
    <s v="Double Dragon"/>
    <s v="PG-13"/>
    <s v="Action"/>
    <x v="14"/>
    <n v="148.19999999999999"/>
    <s v="November 4, 1994 (United States)"/>
    <x v="51"/>
    <n v="12000"/>
    <s v="James Yukich"/>
    <s v="Paul Dini"/>
    <s v="Robert Patrick"/>
    <s v="United States"/>
    <n v="7850000"/>
    <n v="2341309"/>
    <n v="4813743.9426450739"/>
    <n v="29.825592356687896"/>
    <n v="1579830.6342780027"/>
    <s v="Greenleaf Productions"/>
    <n v="96"/>
  </r>
  <r>
    <s v="Death and the Maiden"/>
    <s v="R"/>
    <s v="Drama"/>
    <x v="14"/>
    <n v="148.19999999999999"/>
    <s v="January 27, 1995 (United States)"/>
    <x v="4"/>
    <n v="23000"/>
    <s v="Roman Polanski"/>
    <s v="Ariel Dorfman"/>
    <s v="Sigourney Weaver"/>
    <s v="United Kingdom"/>
    <n v="12000000"/>
    <n v="3103716"/>
    <n v="6381256.8502024291"/>
    <n v="25.8643"/>
    <n v="2094275.3036437246"/>
    <s v="Fine Line Features"/>
    <n v="103"/>
  </r>
  <r>
    <s v="PCU"/>
    <s v="PG-13"/>
    <s v="Comedy"/>
    <x v="14"/>
    <n v="148.19999999999999"/>
    <s v="April 29, 1994 (United States)"/>
    <x v="14"/>
    <n v="12000"/>
    <s v="Hart Bochner"/>
    <s v="Adam Leff"/>
    <s v="Jeremy Piven"/>
    <s v="United States"/>
    <n v="8000000"/>
    <n v="4330020"/>
    <n v="8902544.4939271249"/>
    <n v="54.125250000000001"/>
    <n v="2921740.8906882592"/>
    <s v="Twentieth Century Fox"/>
    <n v="79"/>
  </r>
  <r>
    <s v="The Postman"/>
    <s v="PG"/>
    <s v="Biography"/>
    <x v="14"/>
    <n v="148.19999999999999"/>
    <s v="March 22, 1996 (United States)"/>
    <x v="3"/>
    <n v="34000"/>
    <s v="Michael Radford"/>
    <s v="Antonio SkÃ¡rmeta"/>
    <s v="Massimo Troisi"/>
    <s v="Italy"/>
    <n v="3000000"/>
    <n v="21898920"/>
    <n v="45024297.732793517"/>
    <n v="729.96400000000006"/>
    <n v="14776599.190283401"/>
    <s v="Cecchi Gori Group Tiger Cinematografica"/>
    <n v="108"/>
  </r>
  <r>
    <s v="8 Seconds"/>
    <s v="PG-13"/>
    <s v="Biography"/>
    <x v="14"/>
    <n v="148.19999999999999"/>
    <s v="February 25, 1994 (United States)"/>
    <x v="14"/>
    <n v="4900"/>
    <s v="John G. Avildsen"/>
    <s v="Monte Merrick"/>
    <s v="Luke Perry"/>
    <s v="United States"/>
    <n v="7000000"/>
    <n v="19623396"/>
    <n v="40345808.105263159"/>
    <n v="280.33422857142858"/>
    <n v="13241157.894736841"/>
    <s v="Jersey Films"/>
    <n v="105"/>
  </r>
  <r>
    <s v="The Madness of King George"/>
    <s v="PG-13"/>
    <s v="Biography"/>
    <x v="14"/>
    <n v="148.19999999999999"/>
    <s v="December 28, 1994 (United States)"/>
    <x v="13"/>
    <n v="16000"/>
    <s v="Nicholas Hytner"/>
    <s v="Alan Bennett"/>
    <s v="Nigel Hawthorne"/>
    <s v="United Kingdom"/>
    <n v="65897768"/>
    <n v="15238689"/>
    <n v="31330826.844129555"/>
    <n v="23.124742252271734"/>
    <n v="10282516.194331983"/>
    <s v="The Samuel Goldwyn Company"/>
    <n v="110"/>
  </r>
  <r>
    <s v="Of Love and Shadows"/>
    <s v="R"/>
    <s v="Drama"/>
    <x v="14"/>
    <n v="148.19999999999999"/>
    <s v="May 10, 1996 (United States)"/>
    <x v="27"/>
    <n v="2000"/>
    <s v="Betty Kaplan"/>
    <s v="Isabel Allende"/>
    <s v="Antonio Banderas"/>
    <s v="United States"/>
    <n v="0"/>
    <n v="1181182"/>
    <n v="2428516.5681511471"/>
    <n v="0"/>
    <n v="797018.8933873144"/>
    <s v="Aleph Producciones S.A."/>
    <n v="103"/>
  </r>
  <r>
    <s v="Nobody's Fool"/>
    <s v="R"/>
    <s v="Comedy"/>
    <x v="14"/>
    <n v="148.19999999999999"/>
    <s v="January 13, 1995 (United States)"/>
    <x v="34"/>
    <n v="19000"/>
    <s v="Robert Benton"/>
    <s v="Richard Russo"/>
    <s v="Paul Newman"/>
    <s v="United States"/>
    <n v="20000000"/>
    <n v="39491975"/>
    <n v="81195713.78205128"/>
    <n v="197.45987499999998"/>
    <n v="26647756.410256412"/>
    <s v="Capella International"/>
    <n v="110"/>
  </r>
  <r>
    <s v="Wagons East"/>
    <s v="PG-13"/>
    <s v="Adventure"/>
    <x v="14"/>
    <n v="148.19999999999999"/>
    <s v="August 26, 1994 (United States)"/>
    <x v="25"/>
    <n v="5200"/>
    <s v="Peter Markle"/>
    <s v="Matthew Carlson"/>
    <s v="John Candy"/>
    <s v="United States"/>
    <n v="0"/>
    <n v="4412297"/>
    <n v="9071706.4500674754"/>
    <n v="0"/>
    <n v="2977258.4345479081"/>
    <s v="Carolco Pictures"/>
    <n v="107"/>
  </r>
  <r>
    <s v="The Secret of Roan Inish"/>
    <s v="PG"/>
    <s v="Drama"/>
    <x v="14"/>
    <n v="148.19999999999999"/>
    <s v="February 3, 1995 (United States)"/>
    <x v="24"/>
    <n v="7400"/>
    <s v="John Sayles"/>
    <s v="Rosalie K. Fry"/>
    <s v="Jeni Courtney"/>
    <s v="United States"/>
    <n v="3000000"/>
    <n v="6159269"/>
    <n v="12663490.312415654"/>
    <n v="205.30896666666666"/>
    <n v="4156051.9568151147"/>
    <s v="Jones Entertainment Group"/>
    <n v="103"/>
  </r>
  <r>
    <s v="Above the Rim"/>
    <s v="R"/>
    <s v="Crime"/>
    <x v="14"/>
    <n v="148.19999999999999"/>
    <s v="March 23, 1994 (United States)"/>
    <x v="14"/>
    <n v="15000"/>
    <s v="Jeff Pollack"/>
    <s v="Jeff Pollack"/>
    <s v="Duane Martin"/>
    <s v="United States"/>
    <n v="3500000"/>
    <n v="16192320"/>
    <n v="33291497.327935223"/>
    <n v="462.63771428571425"/>
    <n v="10925991.902834008"/>
    <s v="New Line Cinema"/>
    <n v="96"/>
  </r>
  <r>
    <s v="Greedy"/>
    <s v="PG-13"/>
    <s v="Comedy"/>
    <x v="14"/>
    <n v="148.19999999999999"/>
    <s v="March 4, 1994 (United States)"/>
    <x v="21"/>
    <n v="13000"/>
    <s v="Jonathan Lynn"/>
    <s v="Lowell Ganz"/>
    <s v="Michael J. Fox"/>
    <s v="United States"/>
    <n v="0"/>
    <n v="13137484"/>
    <n v="27010738.021592442"/>
    <n v="0"/>
    <n v="8864699.0553306341"/>
    <s v="Imagine Entertainment"/>
    <n v="113"/>
  </r>
  <r>
    <s v="With Honors"/>
    <s v="PG-13"/>
    <s v="Comedy"/>
    <x v="14"/>
    <n v="148.19999999999999"/>
    <s v="April 29, 1994 (United States)"/>
    <x v="17"/>
    <n v="14000"/>
    <s v="Alek Keshishian"/>
    <s v="William Mastrosimone"/>
    <s v="Joe Pesci"/>
    <s v="United States"/>
    <n v="0"/>
    <n v="20016254"/>
    <n v="41153526.273954116"/>
    <n v="0"/>
    <n v="13506244.264507422"/>
    <s v="Spring Creek Productions"/>
    <n v="101"/>
  </r>
  <r>
    <s v="Police Academy: Mission to Moscow"/>
    <s v="PG"/>
    <s v="Comedy"/>
    <x v="14"/>
    <n v="148.19999999999999"/>
    <s v="August 26, 1994 (United States)"/>
    <x v="50"/>
    <n v="32000"/>
    <s v="Alan Metter"/>
    <s v="Neal Israel"/>
    <s v="G.W. Bailey"/>
    <s v="United States"/>
    <n v="6200000"/>
    <n v="126247"/>
    <n v="259564.51349527665"/>
    <n v="2.0362419354838712"/>
    <n v="85186.909581646425"/>
    <s v="Warner Bros."/>
    <n v="83"/>
  </r>
  <r>
    <s v="Little Big League"/>
    <s v="PG"/>
    <s v="Comedy"/>
    <x v="14"/>
    <n v="148.19999999999999"/>
    <s v="June 29, 1994 (United States)"/>
    <x v="10"/>
    <n v="10000"/>
    <s v="Andrew Scheinman"/>
    <s v="Gregory K. Pincus"/>
    <s v="Luke Edwards"/>
    <s v="United States"/>
    <n v="0"/>
    <n v="12267790"/>
    <n v="25222642.462887987"/>
    <n v="0"/>
    <n v="8277860.9986504726"/>
    <s v="Castle Rock Entertainment"/>
    <n v="119"/>
  </r>
  <r>
    <s v="On Deadly Ground"/>
    <s v="R"/>
    <s v="Action"/>
    <x v="14"/>
    <n v="148.19999999999999"/>
    <s v="February 18, 1994 (United States)"/>
    <x v="26"/>
    <n v="23000"/>
    <s v="Steven Seagal"/>
    <s v="Ed Horowitz"/>
    <s v="Steven Seagal"/>
    <s v="United States"/>
    <n v="50000000"/>
    <n v="38590458"/>
    <n v="79342189.963562757"/>
    <n v="77.180915999999996"/>
    <n v="26039445.344129555"/>
    <s v="Seagal/Nasso Productions"/>
    <n v="101"/>
  </r>
  <r>
    <s v="Ready to Wear"/>
    <s v="R"/>
    <s v="Comedy"/>
    <x v="14"/>
    <n v="148.19999999999999"/>
    <s v="December 25, 1994 (United States)"/>
    <x v="33"/>
    <n v="15000"/>
    <s v="Robert Altman"/>
    <s v="Robert Altman"/>
    <s v="Sophia Loren"/>
    <s v="United States"/>
    <n v="18000000"/>
    <n v="11300653"/>
    <n v="23234203.570175439"/>
    <n v="62.781405555555558"/>
    <n v="7625271.9298245618"/>
    <s v="Etalon Film"/>
    <n v="133"/>
  </r>
  <r>
    <s v="Bullets Over Broadway"/>
    <s v="R"/>
    <s v="Comedy"/>
    <x v="14"/>
    <n v="148.19999999999999"/>
    <s v="February 24, 1995 (United States)"/>
    <x v="34"/>
    <n v="36000"/>
    <s v="Woody Allen"/>
    <s v="Woody Allen"/>
    <s v="John Cusack"/>
    <s v="United States"/>
    <n v="20000000"/>
    <n v="13383747"/>
    <n v="27517056.078947369"/>
    <n v="66.918734999999998"/>
    <n v="9030868.421052631"/>
    <s v="Miramax"/>
    <n v="98"/>
  </r>
  <r>
    <s v="Queen Margot"/>
    <s v="R"/>
    <s v="Biography"/>
    <x v="14"/>
    <n v="148.19999999999999"/>
    <s v="December 9, 1994 (United States)"/>
    <x v="34"/>
    <n v="17000"/>
    <s v="Patrice ChÃ©reau"/>
    <s v="Alexandre Dumas"/>
    <s v="Isabelle Adjani"/>
    <s v="France"/>
    <n v="0"/>
    <n v="1318578"/>
    <n v="2711003.4858299596"/>
    <n v="0"/>
    <n v="889728.74493927124"/>
    <s v="Renn Productions"/>
    <n v="159"/>
  </r>
  <r>
    <s v="Crooklyn"/>
    <s v="PG-13"/>
    <s v="Comedy"/>
    <x v="14"/>
    <n v="148.19999999999999"/>
    <s v="May 13, 1994 (United States)"/>
    <x v="9"/>
    <n v="9700"/>
    <s v="Spike Lee"/>
    <s v="Joie Lee"/>
    <s v="Alfre Woodard"/>
    <s v="United States"/>
    <n v="14000000"/>
    <n v="13642861"/>
    <n v="28049795.861673415"/>
    <n v="97.449007142857141"/>
    <n v="9205709.1767881252"/>
    <s v="Universal Pictures"/>
    <n v="115"/>
  </r>
  <r>
    <s v="Spanking the Monkey"/>
    <s v="Unrated"/>
    <s v="Comedy"/>
    <x v="14"/>
    <n v="148.19999999999999"/>
    <s v="July 15, 1994 (United States)"/>
    <x v="21"/>
    <n v="6000"/>
    <s v="David O. Russell"/>
    <s v="David O. Russell"/>
    <s v="Jeremy Davies"/>
    <s v="United States"/>
    <n v="200000"/>
    <n v="1359736"/>
    <n v="2795624.5560053978"/>
    <n v="679.86800000000005"/>
    <n v="917500.67476383271"/>
    <s v="Buckeye Films"/>
    <n v="100"/>
  </r>
  <r>
    <s v="The Legend of Drunken Master"/>
    <s v="R"/>
    <s v="Action"/>
    <x v="14"/>
    <n v="148.19999999999999"/>
    <s v="October 20, 2000 (United States)"/>
    <x v="37"/>
    <n v="44000"/>
    <s v="Chia-Liang Liu"/>
    <s v="Edward Tang"/>
    <s v="Jackie Chan"/>
    <s v="Hong Kong"/>
    <n v="10000000"/>
    <n v="11555430"/>
    <n v="23758026.457489878"/>
    <n v="115.5543"/>
    <n v="7797186.2348178141"/>
    <s v="Golden Harvest Company"/>
    <n v="102"/>
  </r>
  <r>
    <s v="Intersection"/>
    <s v="R"/>
    <s v="Drama"/>
    <x v="14"/>
    <n v="148.19999999999999"/>
    <s v="January 21, 1994 (United States)"/>
    <x v="20"/>
    <n v="7900"/>
    <s v="Mark Rydell"/>
    <s v="David Rayfiel"/>
    <s v="Richard Gere"/>
    <s v="United States"/>
    <n v="45000000"/>
    <n v="21355893"/>
    <n v="43907831.289473683"/>
    <n v="47.457539999999995"/>
    <n v="14410184.210526315"/>
    <s v="Paramount Pictures"/>
    <n v="98"/>
  </r>
  <r>
    <s v="Sister My Sister"/>
    <s v="R"/>
    <s v="Drama"/>
    <x v="14"/>
    <n v="148.19999999999999"/>
    <s v="July 14, 1995 (United States)"/>
    <x v="14"/>
    <n v="3200"/>
    <s v="Nancy Meckler"/>
    <s v="Wendy Kesselman"/>
    <s v="Julie Walters"/>
    <s v="United Kingdom"/>
    <n v="0"/>
    <n v="217881"/>
    <n v="447964.51214574894"/>
    <n v="0"/>
    <n v="147018.21862348178"/>
    <s v="British Screen Productions"/>
    <n v="86"/>
  </r>
  <r>
    <s v="Miracle on 34th Street"/>
    <s v="PG"/>
    <s v="Family"/>
    <x v="14"/>
    <n v="148.19999999999999"/>
    <s v="November 18, 1994 (United States)"/>
    <x v="16"/>
    <n v="33000"/>
    <s v="Les Mayfield"/>
    <s v="Valentine Davies"/>
    <s v="Richard Attenborough"/>
    <s v="United States"/>
    <n v="0"/>
    <n v="46264384"/>
    <n v="95119823.244264498"/>
    <n v="0"/>
    <n v="31217533.063427802"/>
    <s v="Twentieth Century Fox"/>
    <n v="114"/>
  </r>
  <r>
    <s v="The Swan Princess"/>
    <s v="G"/>
    <s v="Animation"/>
    <x v="14"/>
    <n v="148.19999999999999"/>
    <s v="November 18, 1994 (United States)"/>
    <x v="16"/>
    <n v="23000"/>
    <s v="Richard Rich"/>
    <s v="Richard Rich"/>
    <s v="Jack Palance"/>
    <s v="United States"/>
    <n v="45000000"/>
    <n v="9771658"/>
    <n v="20090581.596491229"/>
    <n v="21.714795555555554"/>
    <n v="6593561.4035087721"/>
    <s v="Nest Family Entertainment"/>
    <n v="90"/>
  </r>
  <r>
    <s v="Threesome"/>
    <s v="R"/>
    <s v="Comedy"/>
    <x v="14"/>
    <n v="148.19999999999999"/>
    <s v="April 8, 1994 (United States)"/>
    <x v="21"/>
    <n v="13000"/>
    <s v="Andrew Fleming"/>
    <s v="Andrew Fleming"/>
    <s v="Lara Flynn Boyle"/>
    <s v="United States"/>
    <n v="0"/>
    <n v="14815317"/>
    <n v="30460371.726720646"/>
    <n v="0"/>
    <n v="9996840.0809716601"/>
    <s v="Motion Picture Corporation of America (MPCA)"/>
    <n v="93"/>
  </r>
  <r>
    <s v="The War"/>
    <s v="PG-13"/>
    <s v="Drama"/>
    <x v="14"/>
    <n v="148.19999999999999"/>
    <s v="November 4, 1994 (United States)"/>
    <x v="8"/>
    <n v="12000"/>
    <s v="Jon Avnet"/>
    <s v="Kathy McWorter"/>
    <s v="Elijah Wood"/>
    <s v="United States"/>
    <n v="0"/>
    <n v="16928556"/>
    <n v="34805202.518218622"/>
    <n v="0"/>
    <n v="11422777.327935223"/>
    <s v="Island World"/>
    <n v="126"/>
  </r>
  <r>
    <s v="The Chase"/>
    <s v="PG-13"/>
    <s v="Action"/>
    <x v="14"/>
    <n v="148.19999999999999"/>
    <s v="March 4, 1994 (United States)"/>
    <x v="1"/>
    <n v="18000"/>
    <s v="Adam Rifkin"/>
    <s v="Adam Rifkin"/>
    <s v="Charlie Sheen"/>
    <s v="United States"/>
    <n v="0"/>
    <n v="7924955"/>
    <n v="16293750.259784075"/>
    <n v="0"/>
    <n v="5347473.0094466936"/>
    <s v="Capitol Films"/>
    <n v="94"/>
  </r>
  <r>
    <s v="Milk Money"/>
    <s v="PG-13"/>
    <s v="Comedy"/>
    <x v="14"/>
    <n v="148.19999999999999"/>
    <s v="August 31, 1994 (United States)"/>
    <x v="41"/>
    <n v="12000"/>
    <s v="Richard Benjamin"/>
    <s v="John Mattson"/>
    <s v="Melanie Griffith"/>
    <s v="United States"/>
    <n v="0"/>
    <n v="18137661"/>
    <n v="37291128.925101213"/>
    <n v="0"/>
    <n v="12238637.651821863"/>
    <s v="Paramount Pictures"/>
    <n v="110"/>
  </r>
  <r>
    <s v="Renaissance Man"/>
    <s v="PG-13"/>
    <s v="Comedy"/>
    <x v="14"/>
    <n v="148.19999999999999"/>
    <s v="June 3, 1994 (United States)"/>
    <x v="19"/>
    <n v="17000"/>
    <s v="Penny Marshall"/>
    <s v="Jim Burnstein"/>
    <s v="Danny DeVito"/>
    <s v="United States"/>
    <n v="40000000"/>
    <n v="24332324"/>
    <n v="50027389.492577597"/>
    <n v="60.83081"/>
    <n v="16418572.199730095"/>
    <s v="Cinergi Pictures Entertainment"/>
    <n v="128"/>
  </r>
  <r>
    <s v="S.F.W."/>
    <s v="R"/>
    <s v="Comedy"/>
    <x v="14"/>
    <n v="148.19999999999999"/>
    <s v="January 20, 1995 (United States)"/>
    <x v="1"/>
    <n v="4800"/>
    <s v="Jefery Levy"/>
    <s v="Andrew Wellman"/>
    <s v="Stephen Dorff"/>
    <s v="United States"/>
    <n v="0"/>
    <n v="63513"/>
    <n v="130583.07085020242"/>
    <n v="0"/>
    <n v="42856.275303643728"/>
    <s v="Polygram Filmed Entertainment"/>
    <n v="96"/>
  </r>
  <r>
    <s v="Jason's Lyric"/>
    <s v="R"/>
    <s v="Crime"/>
    <x v="14"/>
    <n v="148.19999999999999"/>
    <s v="September 28, 1994 (United States)"/>
    <x v="14"/>
    <n v="3800"/>
    <s v="Doug McHenry"/>
    <s v="Bobby Smith Jr."/>
    <s v="Allen Payne"/>
    <s v="United States"/>
    <n v="7000000"/>
    <n v="20851521"/>
    <n v="42870839.73481781"/>
    <n v="297.87887142857141"/>
    <n v="14069852.226720648"/>
    <s v="Jackson/McHenry Company,The"/>
    <n v="119"/>
  </r>
  <r>
    <s v="Immortal Beloved"/>
    <s v="R"/>
    <s v="Biography"/>
    <x v="14"/>
    <n v="148.19999999999999"/>
    <s v="January 27, 1995 (United States)"/>
    <x v="34"/>
    <n v="24000"/>
    <s v="Bernard Rose"/>
    <s v="Bernard Rose"/>
    <s v="Gary Oldman"/>
    <s v="United Kingdom"/>
    <n v="0"/>
    <n v="9914409"/>
    <n v="20384078.423076924"/>
    <n v="0"/>
    <n v="6689884.615384615"/>
    <s v="Icon Entertainment International"/>
    <n v="121"/>
  </r>
  <r>
    <s v="Eat Drink Man Woman"/>
    <s v="Not Rated"/>
    <s v="Comedy"/>
    <x v="14"/>
    <n v="148.19999999999999"/>
    <s v="August 3, 1994 (United States)"/>
    <x v="40"/>
    <n v="19000"/>
    <s v="Ang Lee"/>
    <s v="Ang Lee"/>
    <s v="Sihung Lung"/>
    <s v="Taiwan"/>
    <n v="0"/>
    <n v="7294403"/>
    <n v="14997331.943994602"/>
    <n v="0"/>
    <n v="4921999.3252361678"/>
    <s v="Ang Lee Productions"/>
    <n v="124"/>
  </r>
  <r>
    <s v="Blue Chips"/>
    <s v="PG-13"/>
    <s v="Drama"/>
    <x v="14"/>
    <n v="148.19999999999999"/>
    <s v="February 18, 1994 (United States)"/>
    <x v="19"/>
    <n v="13000"/>
    <s v="William Friedkin"/>
    <s v="Ron Shelton"/>
    <s v="Nick Nolte"/>
    <s v="United States"/>
    <n v="0"/>
    <n v="23070663"/>
    <n v="47433407.665991902"/>
    <n v="0"/>
    <n v="15567248.987854252"/>
    <s v="Paramount Pictures"/>
    <n v="108"/>
  </r>
  <r>
    <s v="The Cowboy Way"/>
    <s v="PG-13"/>
    <s v="Action"/>
    <x v="14"/>
    <n v="148.19999999999999"/>
    <s v="June 3, 1994 (United States)"/>
    <x v="23"/>
    <n v="7900"/>
    <s v="Gregg Champion"/>
    <s v="Robert C. Thompson"/>
    <s v="Woody Harrelson"/>
    <s v="United States"/>
    <n v="35000000"/>
    <n v="20280016"/>
    <n v="41695822.369770579"/>
    <n v="57.942902857142855"/>
    <n v="13684221.322537113"/>
    <s v="Imagine Entertainment"/>
    <n v="102"/>
  </r>
  <r>
    <s v="No Escape"/>
    <s v="R"/>
    <s v="Action"/>
    <x v="14"/>
    <n v="148.19999999999999"/>
    <s v="April 29, 1994 (United States)"/>
    <x v="10"/>
    <n v="19000"/>
    <s v="Martin Campbell"/>
    <s v="Richard Herley"/>
    <s v="Ray Liotta"/>
    <s v="United States"/>
    <n v="20000000"/>
    <n v="15339030"/>
    <n v="31537128.481781375"/>
    <n v="76.695149999999998"/>
    <n v="10350222.672064777"/>
    <s v="Columbia Pictures"/>
    <n v="118"/>
  </r>
  <r>
    <s v="The Road to Wellville"/>
    <s v="R"/>
    <s v="Comedy"/>
    <x v="14"/>
    <n v="148.19999999999999"/>
    <s v="October 28, 1994 (United States)"/>
    <x v="23"/>
    <n v="12000"/>
    <s v="Alan Parker"/>
    <s v="T. Coraghessan Boyle"/>
    <s v="Anthony Hopkins"/>
    <s v="United States"/>
    <n v="25000000"/>
    <n v="6562513"/>
    <n v="13492562.15317139"/>
    <n v="26.250052"/>
    <n v="4428146.4237516867"/>
    <s v="Beacon Communications"/>
    <n v="118"/>
  </r>
  <r>
    <s v="Andre"/>
    <s v="PG"/>
    <s v="Adventure"/>
    <x v="14"/>
    <n v="148.19999999999999"/>
    <s v="August 17, 1994 (United States)"/>
    <x v="46"/>
    <n v="6500"/>
    <s v="George Miller"/>
    <s v="Harry Goodridge"/>
    <s v="Tina Majorino"/>
    <s v="United States"/>
    <n v="0"/>
    <n v="16820893"/>
    <n v="34583846.809041835"/>
    <n v="0"/>
    <n v="11350130.229419703"/>
    <s v="Paramount Pictures"/>
    <n v="94"/>
  </r>
  <r>
    <s v="Highlander: The Final Dimension"/>
    <s v="PG-13"/>
    <s v="Action"/>
    <x v="14"/>
    <n v="148.19999999999999"/>
    <s v="January 27, 1995 (United States)"/>
    <x v="54"/>
    <n v="20000"/>
    <s v="Andrew Morahan"/>
    <s v="Gregory Widen"/>
    <s v="Christopher Lambert"/>
    <s v="United Kingdom"/>
    <n v="26000000"/>
    <n v="12303080"/>
    <n v="25295198.893387314"/>
    <n v="47.319538461538464"/>
    <n v="8301673.4143049931"/>
    <s v="Fallingcloud"/>
    <n v="99"/>
  </r>
  <r>
    <s v="Cemetery Man"/>
    <s v="R"/>
    <s v="Comedy"/>
    <x v="14"/>
    <n v="148.19999999999999"/>
    <s v="April 26, 1996 (United States)"/>
    <x v="12"/>
    <n v="20000"/>
    <s v="Michele Soavi"/>
    <s v="Tiziano Sclavi"/>
    <s v="Rupert Everett"/>
    <s v="Italy"/>
    <n v="4000000"/>
    <n v="253986"/>
    <n v="522196.58704453439"/>
    <n v="6.3496499999999996"/>
    <n v="171380.56680161942"/>
    <s v="Audifilm"/>
    <n v="105"/>
  </r>
  <r>
    <s v="Death Machine"/>
    <s v="R"/>
    <s v="Action"/>
    <x v="14"/>
    <n v="148.19999999999999"/>
    <s v="May 26, 1995 (United Kingdom)"/>
    <x v="41"/>
    <n v="4000"/>
    <s v="Stephen Norrington"/>
    <s v="Stephen Norrington"/>
    <s v="Brad Dourif"/>
    <s v="United Kingdom"/>
    <n v="0"/>
    <n v="3129045"/>
    <n v="6433333.4109311737"/>
    <n v="0"/>
    <n v="2111366.3967611338"/>
    <s v="Entertainment Film Distributors"/>
    <n v="120"/>
  </r>
  <r>
    <s v="Ashes of Time"/>
    <s v="R"/>
    <s v="Action"/>
    <x v="14"/>
    <n v="148.19999999999999"/>
    <s v="September 17, 1994 (Hong Kong)"/>
    <x v="12"/>
    <n v="14000"/>
    <s v="Kar-Wai Wong"/>
    <s v="Louis Cha"/>
    <s v="Brigitte Lin"/>
    <s v="Hong Kong"/>
    <n v="0"/>
    <n v="1977198"/>
    <n v="4065129.7611336033"/>
    <n v="0"/>
    <n v="1334141.7004048582"/>
    <s v="Jet Tone Production"/>
    <n v="100"/>
  </r>
  <r>
    <s v="Brainscan"/>
    <s v="R"/>
    <s v="Comedy"/>
    <x v="14"/>
    <n v="148.19999999999999"/>
    <s v="April 22, 1994 (United States)"/>
    <x v="10"/>
    <n v="11000"/>
    <s v="John Flynn"/>
    <s v="Brian Owens"/>
    <s v="Edward Furlong"/>
    <s v="United Kingdom"/>
    <n v="0"/>
    <n v="4352094"/>
    <n v="8947928.7570850197"/>
    <n v="0"/>
    <n v="2936635.6275303643"/>
    <s v="Admire Productions Ltd."/>
    <n v="96"/>
  </r>
  <r>
    <s v="Cabin Boy"/>
    <s v="PG-13"/>
    <s v="Adventure"/>
    <x v="14"/>
    <n v="148.19999999999999"/>
    <s v="January 7, 1994 (United States)"/>
    <x v="11"/>
    <n v="8200"/>
    <s v="Adam Resnick"/>
    <s v="Chris Elliott"/>
    <s v="Chris Elliott"/>
    <s v="United States"/>
    <n v="9000000"/>
    <n v="3662459"/>
    <n v="7530035.474358974"/>
    <n v="40.693988888888889"/>
    <n v="2471294.871794872"/>
    <s v="Touchstone Pictures"/>
    <n v="80"/>
  </r>
  <r>
    <s v="Guarding Tess"/>
    <s v="PG-13"/>
    <s v="Comedy"/>
    <x v="14"/>
    <n v="148.19999999999999"/>
    <s v="March 11, 1994 (United States)"/>
    <x v="19"/>
    <n v="16000"/>
    <s v="Hugh Wilson"/>
    <s v="Hugh Wilson"/>
    <s v="Shirley MacLaine"/>
    <s v="United States"/>
    <n v="20000000"/>
    <n v="27058304"/>
    <n v="55632019.087719299"/>
    <n v="135.29151999999999"/>
    <n v="18257964.912280701"/>
    <s v="Channel Films"/>
    <n v="96"/>
  </r>
  <r>
    <s v="Black Beauty"/>
    <s v="G"/>
    <s v="Adventure"/>
    <x v="14"/>
    <n v="148.19999999999999"/>
    <s v="July 29, 1994 (United States)"/>
    <x v="14"/>
    <n v="9500"/>
    <s v="Caroline Thompson"/>
    <s v="Anna Sewell"/>
    <s v="Sean Bean"/>
    <s v="United Kingdom"/>
    <n v="0"/>
    <n v="4630377"/>
    <n v="9520080.1072874498"/>
    <n v="0"/>
    <n v="3124410.9311740892"/>
    <s v="Warner Bros."/>
    <n v="88"/>
  </r>
  <r>
    <s v="Iron Will"/>
    <s v="PG"/>
    <s v="Adventure"/>
    <x v="14"/>
    <n v="148.19999999999999"/>
    <s v="January 14, 1994 (United States)"/>
    <x v="14"/>
    <n v="7900"/>
    <s v="Charles Haid"/>
    <s v="John Michael Hayes"/>
    <s v="Mackenzie Astin"/>
    <s v="United States"/>
    <n v="0"/>
    <n v="21006361"/>
    <n v="43189191.610661268"/>
    <n v="0"/>
    <n v="14174332.658569502"/>
    <s v="Walt Disney Pictures"/>
    <n v="108"/>
  </r>
  <r>
    <s v="Drop Zone"/>
    <s v="R"/>
    <s v="Action"/>
    <x v="14"/>
    <n v="148.19999999999999"/>
    <s v="December 9, 1994 (United States)"/>
    <x v="41"/>
    <n v="19000"/>
    <s v="John Badham"/>
    <s v="Tony Griffin"/>
    <s v="Wesley Snipes"/>
    <s v="United States"/>
    <n v="45000000"/>
    <n v="28735315"/>
    <n v="59079962.756410256"/>
    <n v="63.856255555555549"/>
    <n v="19389551.282051284"/>
    <s v="Paramount Pictures"/>
    <n v="101"/>
  </r>
  <r>
    <s v="Through the Olive Trees"/>
    <s v="G"/>
    <s v="Drama"/>
    <x v="14"/>
    <n v="148.19999999999999"/>
    <s v="January 25, 1995 (France)"/>
    <x v="40"/>
    <n v="7100"/>
    <s v="Abbas Kiarostami"/>
    <s v="Abbas Kiarostami"/>
    <s v="Mohamad Ali Keshavarz"/>
    <s v="Iran"/>
    <n v="0"/>
    <n v="0"/>
    <n v="0"/>
    <n v="0"/>
    <n v="0"/>
    <s v="Abbas Kiarostami Productions"/>
    <n v="103"/>
  </r>
  <r>
    <s v="To Live"/>
    <s v="Not Rated"/>
    <s v="Drama"/>
    <x v="14"/>
    <n v="148.19999999999999"/>
    <s v="December 16, 1994 (United States)"/>
    <x v="28"/>
    <n v="17000"/>
    <s v="Yimou Zhang"/>
    <s v="Wei Lu"/>
    <s v="You Ge"/>
    <s v="China"/>
    <n v="0"/>
    <n v="2332728"/>
    <n v="4796101.3603238864"/>
    <n v="0"/>
    <n v="1574040.4858299596"/>
    <s v="ERA International"/>
    <n v="133"/>
  </r>
  <r>
    <s v="In the Army Now"/>
    <s v="PG"/>
    <s v="Comedy"/>
    <x v="14"/>
    <n v="148.19999999999999"/>
    <s v="August 12, 1994 (United States)"/>
    <x v="18"/>
    <n v="13000"/>
    <s v="Daniel Petrie Jr."/>
    <s v="Steve Zacharias"/>
    <s v="Pauly Shore"/>
    <s v="United States"/>
    <n v="0"/>
    <n v="28881266"/>
    <n v="59380038.800269902"/>
    <n v="0"/>
    <n v="19488033.738191634"/>
    <s v="Hollywood Pictures"/>
    <n v="91"/>
  </r>
  <r>
    <s v="Trapped in Paradise"/>
    <s v="PG-13"/>
    <s v="Adventure"/>
    <x v="14"/>
    <n v="148.19999999999999"/>
    <s v="December 2, 1994 (United States)"/>
    <x v="23"/>
    <n v="13000"/>
    <s v="George Gallo"/>
    <s v="George Gallo"/>
    <s v="Nicolas Cage"/>
    <s v="United States"/>
    <n v="0"/>
    <n v="6017509"/>
    <n v="12372030.987179486"/>
    <n v="0"/>
    <n v="4060397.435897436"/>
    <s v="Permut Presentations"/>
    <n v="111"/>
  </r>
  <r>
    <s v="Death Wish: The Face of Death"/>
    <s v="R"/>
    <s v="Action"/>
    <x v="14"/>
    <n v="148.19999999999999"/>
    <s v="January 14, 1994 (United States)"/>
    <x v="38"/>
    <n v="7200"/>
    <s v="Allan A. Goldstein"/>
    <s v="Brian Garfield"/>
    <s v="Charles Bronson"/>
    <s v="Canada"/>
    <n v="5000000"/>
    <n v="1702394"/>
    <n v="3500131.2537112008"/>
    <n v="34.047879999999999"/>
    <n v="1148713.9001349527"/>
    <s v="21st Century Films"/>
    <n v="95"/>
  </r>
  <r>
    <s v="City Slickers II: the Legend of Curly's Gold"/>
    <s v="PG-13"/>
    <s v="Comedy"/>
    <x v="14"/>
    <n v="148.19999999999999"/>
    <s v="June 10, 1994 (United States)"/>
    <x v="30"/>
    <n v="19000"/>
    <s v="Paul Weiland"/>
    <s v="Lowell Ganz"/>
    <s v="Billy Crystal"/>
    <s v="United States"/>
    <n v="40000000"/>
    <n v="43622150"/>
    <n v="89687375.877192974"/>
    <n v="109.055375"/>
    <n v="29434649.122807018"/>
    <s v="Castle Rock Entertainment"/>
    <n v="116"/>
  </r>
  <r>
    <s v="Corrina, Corrina"/>
    <s v="PG"/>
    <s v="Comedy"/>
    <x v="14"/>
    <n v="148.19999999999999"/>
    <s v="August 26, 1994 (United States)"/>
    <x v="14"/>
    <n v="13000"/>
    <s v="Jessie Nelson"/>
    <s v="Jessie Nelson"/>
    <s v="Ray Liotta"/>
    <s v="United States"/>
    <n v="0"/>
    <n v="20164171"/>
    <n v="41457644.424426451"/>
    <n v="0"/>
    <n v="13606053.306342781"/>
    <s v="New Line Cinema"/>
    <n v="115"/>
  </r>
  <r>
    <s v="The Ref"/>
    <s v="R"/>
    <s v="Comedy"/>
    <x v="14"/>
    <n v="148.19999999999999"/>
    <s v="March 11, 1994 (United States)"/>
    <x v="15"/>
    <n v="24000"/>
    <s v="Ted Demme"/>
    <s v="Marie Weiss"/>
    <s v="Denis Leary"/>
    <s v="United States"/>
    <n v="11000000"/>
    <n v="11439193"/>
    <n v="23519042.558029689"/>
    <n v="103.99266363636363"/>
    <n v="7718753.7112010801"/>
    <s v="Touchstone Pictures"/>
    <n v="96"/>
  </r>
  <r>
    <s v="I.Q."/>
    <s v="PG"/>
    <s v="Comedy"/>
    <x v="14"/>
    <n v="148.19999999999999"/>
    <s v="December 25, 1994 (United States)"/>
    <x v="19"/>
    <n v="24000"/>
    <s v="Fred Schepisi"/>
    <s v="Andy Breckman"/>
    <s v="Tim Robbins"/>
    <s v="United States"/>
    <n v="25000000"/>
    <n v="26381221"/>
    <n v="54239932.784750335"/>
    <n v="105.524884"/>
    <n v="17801093.792172741"/>
    <s v="Paramount Pictures"/>
    <n v="100"/>
  </r>
  <r>
    <s v="3 Ninjas Kick Back"/>
    <s v="PG"/>
    <s v="Action"/>
    <x v="14"/>
    <n v="148.19999999999999"/>
    <s v="May 6, 1994 (United States)"/>
    <x v="26"/>
    <n v="8600"/>
    <s v="Charles T. Kanganis"/>
    <s v="Sang-ok Shin"/>
    <s v="Victor Wong"/>
    <s v="United States"/>
    <n v="20000000"/>
    <n v="11798854"/>
    <n v="24258507.515519567"/>
    <n v="58.994270000000007"/>
    <n v="7961439.9460188933"/>
    <s v="Ben-Ami/Leeds Productions"/>
    <n v="93"/>
  </r>
  <r>
    <s v="It's Pat: the Movie"/>
    <s v="PG-13"/>
    <s v="Comedy"/>
    <x v="14"/>
    <n v="148.19999999999999"/>
    <s v="November 25, 1994 (Brazil)"/>
    <x v="42"/>
    <n v="9500"/>
    <s v="Adam Bernstein"/>
    <s v="Julia Sweeney"/>
    <s v="Julia Sweeney"/>
    <s v="United States"/>
    <n v="0"/>
    <n v="60822"/>
    <n v="125050.36032388663"/>
    <n v="0"/>
    <n v="41040.485829959514"/>
    <s v="Touchstone Pictures"/>
    <n v="77"/>
  </r>
  <r>
    <s v="The Favor"/>
    <s v="R"/>
    <s v="Comedy"/>
    <x v="14"/>
    <n v="148.19999999999999"/>
    <s v="April 29, 1994 (United States)"/>
    <x v="33"/>
    <n v="2700"/>
    <s v="Donald Petrie"/>
    <s v="Sara Parriott"/>
    <s v="Harley Jane Kozak"/>
    <s v="United States"/>
    <n v="13000000"/>
    <n v="3134381"/>
    <n v="6444304.2557354923"/>
    <n v="24.110623076923076"/>
    <n v="2114966.9365721997"/>
    <s v="Nelson Entertainment"/>
    <n v="97"/>
  </r>
  <r>
    <s v="The Paper"/>
    <s v="R"/>
    <s v="Comedy"/>
    <x v="14"/>
    <n v="148.19999999999999"/>
    <s v="March 25, 1994 (United States)"/>
    <x v="14"/>
    <n v="13000"/>
    <s v="Ron Howard"/>
    <s v="David Koepp"/>
    <s v="Michael Keaton"/>
    <s v="United States"/>
    <n v="6000000"/>
    <n v="48424341"/>
    <n v="99560706.495951414"/>
    <n v="807.07234999999991"/>
    <n v="32674993.927125506"/>
    <s v="Universal Pictures"/>
    <n v="112"/>
  </r>
  <r>
    <s v="Terminal Velocity"/>
    <s v="PG-13"/>
    <s v="Action"/>
    <x v="14"/>
    <n v="148.19999999999999"/>
    <s v="September 23, 1994 (United States)"/>
    <x v="30"/>
    <n v="13000"/>
    <s v="Deran Sarafian"/>
    <s v="David Twohy"/>
    <s v="Charlie Sheen"/>
    <s v="United States"/>
    <n v="50000000"/>
    <n v="16487349"/>
    <n v="33898078.544534415"/>
    <n v="32.974698000000004"/>
    <n v="11125066.801619433"/>
    <s v="Hollywood Pictures"/>
    <n v="102"/>
  </r>
  <r>
    <s v="China Moon"/>
    <s v="R"/>
    <s v="Crime"/>
    <x v="14"/>
    <n v="148.19999999999999"/>
    <s v="March 4, 1994 (United States)"/>
    <x v="21"/>
    <n v="6200"/>
    <s v="John Bailey"/>
    <s v="Roy Carlson"/>
    <s v="Ed Harris"/>
    <s v="United States"/>
    <n v="15000000"/>
    <n v="3038499"/>
    <n v="6247170.346153846"/>
    <n v="20.25666"/>
    <n v="2050269.2307692308"/>
    <s v="Tig Productions"/>
    <n v="99"/>
  </r>
  <r>
    <s v="Cops and Robbersons"/>
    <s v="PG"/>
    <s v="Comedy"/>
    <x v="14"/>
    <n v="148.19999999999999"/>
    <s v="April 15, 1994 (United States)"/>
    <x v="33"/>
    <n v="6400"/>
    <s v="Michael Ritchie"/>
    <s v="Bernie Somers"/>
    <s v="Chevy Chase"/>
    <s v="United States"/>
    <n v="0"/>
    <n v="11391093"/>
    <n v="23420148.698380567"/>
    <n v="0"/>
    <n v="7686297.5708502028"/>
    <s v="TriStar Pictures"/>
    <n v="93"/>
  </r>
  <r>
    <s v="Little Odessa"/>
    <s v="R"/>
    <s v="Crime"/>
    <x v="14"/>
    <n v="148.19999999999999"/>
    <s v="May 19, 1995 (United States)"/>
    <x v="17"/>
    <n v="7600"/>
    <s v="James Gray"/>
    <s v="James Gray"/>
    <s v="Tim Roth"/>
    <s v="United States"/>
    <n v="2300000"/>
    <n v="1095885"/>
    <n v="2253145.4757085019"/>
    <n v="47.647173913043481"/>
    <n v="739463.5627530365"/>
    <s v="Fine Line Features"/>
    <n v="98"/>
  </r>
  <r>
    <s v="Lassie"/>
    <s v="PG"/>
    <s v="Family"/>
    <x v="14"/>
    <n v="148.19999999999999"/>
    <s v="July 22, 1994 (United States)"/>
    <x v="23"/>
    <n v="5400"/>
    <s v="Daniel Petrie"/>
    <s v="Eric Knight"/>
    <s v="Helen Slater"/>
    <s v="United States"/>
    <n v="0"/>
    <n v="9979683"/>
    <n v="20518282.119433198"/>
    <n v="0"/>
    <n v="6733929.1497975709"/>
    <s v="Broadway Pictures"/>
    <n v="94"/>
  </r>
  <r>
    <s v="Monkey Trouble"/>
    <s v="PG"/>
    <s v="Adventure"/>
    <x v="14"/>
    <n v="148.19999999999999"/>
    <s v="March 18, 1994 (United States)"/>
    <x v="11"/>
    <n v="6500"/>
    <s v="Franco Amurri"/>
    <s v="Franco Amurri"/>
    <s v="Thora Birch"/>
    <s v="Japan"/>
    <n v="0"/>
    <n v="16453258"/>
    <n v="33827987.26450742"/>
    <n v="0"/>
    <n v="11102063.42780027"/>
    <s v="New Line Cinema"/>
    <n v="96"/>
  </r>
  <r>
    <s v="Fresh"/>
    <s v="R"/>
    <s v="Crime"/>
    <x v="14"/>
    <n v="148.19999999999999"/>
    <s v="September 2, 1994 (United States)"/>
    <x v="37"/>
    <n v="12000"/>
    <s v="Boaz Yakin"/>
    <s v="Boaz Yakin"/>
    <s v="Sean Nelson"/>
    <s v="United States"/>
    <n v="3500000"/>
    <n v="8094616"/>
    <n v="16642574.191632928"/>
    <n v="231.27474285714285"/>
    <n v="5461954.1160593797"/>
    <s v="LumiÃ¨re Pictures"/>
    <n v="114"/>
  </r>
  <r>
    <s v="The Puppet Masters"/>
    <s v="R"/>
    <s v="Horror"/>
    <x v="14"/>
    <n v="148.19999999999999"/>
    <s v="October 21, 1994 (United States)"/>
    <x v="23"/>
    <n v="8500"/>
    <s v="Stuart Orme"/>
    <s v="Robert A. Heinlein"/>
    <s v="Donald Sutherland"/>
    <s v="United States"/>
    <n v="0"/>
    <n v="8647042"/>
    <n v="17778365.029689606"/>
    <n v="0"/>
    <n v="5834711.2010796219"/>
    <s v="Hollywood Pictures"/>
    <n v="109"/>
  </r>
  <r>
    <s v="The Scout"/>
    <s v="PG-13"/>
    <s v="Comedy"/>
    <x v="14"/>
    <n v="148.19999999999999"/>
    <s v="September 30, 1994 (United States)"/>
    <x v="20"/>
    <n v="6000"/>
    <s v="Michael Ritchie"/>
    <s v="Roger Angell"/>
    <s v="Albert Brooks"/>
    <s v="United States"/>
    <n v="0"/>
    <n v="2694234"/>
    <n v="5539359.6477732789"/>
    <n v="0"/>
    <n v="1817971.6599190284"/>
    <s v="Santo Domingo Film &amp; Music Video"/>
    <n v="101"/>
  </r>
  <r>
    <s v="Backbeat"/>
    <s v="R"/>
    <s v="Biography"/>
    <x v="14"/>
    <n v="148.19999999999999"/>
    <s v="April 15, 1994 (United States)"/>
    <x v="17"/>
    <n v="5900"/>
    <s v="Iain Softley"/>
    <s v="Iain Softley"/>
    <s v="Stephen Dorff"/>
    <s v="United Kingdom"/>
    <n v="0"/>
    <n v="2392589"/>
    <n v="4919175.899460189"/>
    <n v="0"/>
    <n v="1614432.5236167342"/>
    <s v="Channel Four Films"/>
    <n v="100"/>
  </r>
  <r>
    <s v="Leprechaun 2"/>
    <s v="R"/>
    <s v="Comedy"/>
    <x v="14"/>
    <n v="148.19999999999999"/>
    <s v="April 8, 1994 (United States)"/>
    <x v="26"/>
    <n v="9300"/>
    <s v="Rodman Flender"/>
    <s v="Mark Jones"/>
    <s v="Warwick Davis"/>
    <s v="United States"/>
    <n v="2000000"/>
    <n v="2260622"/>
    <n v="4647851.0350877196"/>
    <n v="113.03110000000001"/>
    <n v="1525385.9649122807"/>
    <s v="Planet Productions"/>
    <n v="85"/>
  </r>
  <r>
    <s v="Love Affair"/>
    <s v="PG-13"/>
    <s v="Comedy"/>
    <x v="14"/>
    <n v="148.19999999999999"/>
    <s v="October 21, 1994 (United States)"/>
    <x v="22"/>
    <n v="4500"/>
    <s v="Glenn Gordon Caron"/>
    <s v="Mildred Cram"/>
    <s v="Warren Beatty"/>
    <s v="United States"/>
    <n v="60000000"/>
    <n v="18272894"/>
    <n v="37569168.703103915"/>
    <n v="30.45482333333333"/>
    <n v="12329887.989203779"/>
    <s v="Mulholland Productions"/>
    <n v="108"/>
  </r>
  <r>
    <s v="Mixed Nuts"/>
    <s v="PG-13"/>
    <s v="Comedy"/>
    <x v="14"/>
    <n v="148.19999999999999"/>
    <s v="December 21, 1994 (United States)"/>
    <x v="20"/>
    <n v="11000"/>
    <s v="Nora Ephron"/>
    <s v="Nora Ephron"/>
    <s v="Steve Martin"/>
    <s v="United States"/>
    <n v="15000000"/>
    <n v="6821850"/>
    <n v="14025760.425101213"/>
    <n v="45.478999999999999"/>
    <n v="4603137.651821862"/>
    <s v="TriStar Pictures"/>
    <n v="97"/>
  </r>
  <r>
    <s v="Silent Fall"/>
    <s v="R"/>
    <s v="Drama"/>
    <x v="14"/>
    <n v="148.19999999999999"/>
    <s v="October 28, 1994 (United States)"/>
    <x v="23"/>
    <n v="3700"/>
    <s v="Bruce Beresford"/>
    <s v="Akiva Goldsman"/>
    <s v="Richard Dreyfuss"/>
    <s v="United States"/>
    <n v="30000000"/>
    <n v="3180674"/>
    <n v="6539482.9136302294"/>
    <n v="10.602246666666666"/>
    <n v="2146203.7786774631"/>
    <s v="Kouf/Bigelow Productions"/>
    <n v="101"/>
  </r>
  <r>
    <s v="House Party 3"/>
    <s v="R"/>
    <s v="Comedy"/>
    <x v="14"/>
    <n v="148.19999999999999"/>
    <s v="January 12, 1994 (United States)"/>
    <x v="32"/>
    <n v="4800"/>
    <s v="Eric Meza"/>
    <s v="Reginald Hudlin"/>
    <s v="Christopher Reid"/>
    <s v="United States"/>
    <n v="0"/>
    <n v="19281235"/>
    <n v="39642323.242240213"/>
    <n v="0"/>
    <n v="13010280.026990553"/>
    <s v="Jackson/McHenry Company,The"/>
    <n v="100"/>
  </r>
  <r>
    <s v="The Air Up There"/>
    <s v="PG"/>
    <s v="Comedy"/>
    <x v="14"/>
    <n v="148.19999999999999"/>
    <s v="January 7, 1994 (United States)"/>
    <x v="30"/>
    <n v="8500"/>
    <s v="Paul Michael Glaser"/>
    <s v="Max Apple"/>
    <s v="Kevin Bacon"/>
    <s v="United States"/>
    <n v="17080000"/>
    <n v="21011318"/>
    <n v="43199383.229419701"/>
    <n v="123.01708430913349"/>
    <n v="14177677.462887989"/>
    <s v="Hollywood Pictures"/>
    <n v="107"/>
  </r>
  <r>
    <s v="Sleep with Me"/>
    <s v="R"/>
    <s v="Comedy"/>
    <x v="14"/>
    <n v="148.19999999999999"/>
    <s v="November 2, 1994 (France)"/>
    <x v="46"/>
    <n v="2500"/>
    <s v="Rory Kelly"/>
    <s v="Duane Dell'Amico"/>
    <s v="Craig Sheffer"/>
    <s v="United States"/>
    <n v="0"/>
    <n v="200151"/>
    <n v="411511.53643724695"/>
    <n v="0"/>
    <n v="135054.65587044533"/>
    <s v="August Entertainment"/>
    <n v="86"/>
  </r>
  <r>
    <s v="Princess Caraboo"/>
    <s v="PG"/>
    <s v="Comedy"/>
    <x v="14"/>
    <n v="148.19999999999999"/>
    <s v="September 16, 1994 (United States)"/>
    <x v="22"/>
    <n v="2500"/>
    <s v="Michael Austin"/>
    <s v="Michael Austin"/>
    <s v="Phoebe Cates"/>
    <s v="United Kingdom"/>
    <n v="0"/>
    <n v="3062530"/>
    <n v="6296578.2118758429"/>
    <n v="0"/>
    <n v="2066484.4804318489"/>
    <s v="Ardican Films"/>
    <n v="97"/>
  </r>
  <r>
    <s v="A Low Down Dirty Shame"/>
    <s v="R"/>
    <s v="Action"/>
    <x v="14"/>
    <n v="148.19999999999999"/>
    <s v="November 23, 1994 (United States)"/>
    <x v="22"/>
    <n v="6700"/>
    <s v="Keenen Ivory Wayans"/>
    <s v="Keenen Ivory Wayans"/>
    <s v="Keenen Ivory Wayans"/>
    <s v="United States"/>
    <n v="10000000"/>
    <n v="29392418"/>
    <n v="60430970.071524963"/>
    <n v="293.92417999999998"/>
    <n v="19832940.620782726"/>
    <s v="Caravan Pictures"/>
    <n v="108"/>
  </r>
  <r>
    <s v="Lightning Jack"/>
    <s v="PG-13"/>
    <s v="Comedy"/>
    <x v="14"/>
    <n v="148.19999999999999"/>
    <s v="March 11, 1994 (United States)"/>
    <x v="30"/>
    <n v="6500"/>
    <s v="Simon Wincer"/>
    <s v="Paul Hogan"/>
    <s v="Paul Hogan"/>
    <s v="United States"/>
    <n v="0"/>
    <n v="16821273"/>
    <n v="34584628.091093116"/>
    <n v="0"/>
    <n v="11350386.639676113"/>
    <s v="Lightning Ridge"/>
    <n v="98"/>
  </r>
  <r>
    <s v="A Pure Formality"/>
    <s v="PG-13"/>
    <s v="Crime"/>
    <x v="14"/>
    <n v="148.19999999999999"/>
    <s v="May 26, 1995 (United States)"/>
    <x v="3"/>
    <n v="11000"/>
    <s v="Giuseppe Tornatore"/>
    <s v="Giuseppe Tornatore"/>
    <s v="GÃ©rard Depardieu"/>
    <s v="Italy"/>
    <n v="0"/>
    <n v="190749"/>
    <n v="392180.9736842105"/>
    <n v="0"/>
    <n v="128710.52631578948"/>
    <s v="Cecchi Gori Group Tiger Cinematografica"/>
    <n v="108"/>
  </r>
  <r>
    <s v="Swimming with Sharks"/>
    <s v="R"/>
    <s v="Comedy"/>
    <x v="14"/>
    <n v="148.19999999999999"/>
    <s v="April 21, 1995 (United States)"/>
    <x v="12"/>
    <n v="22000"/>
    <s v="George Huang"/>
    <s v="George Huang"/>
    <s v="Kevin Spacey"/>
    <s v="United States"/>
    <n v="700000"/>
    <n v="382928"/>
    <n v="787302.03508771921"/>
    <n v="54.703999999999994"/>
    <n v="258385.9649122807"/>
    <s v="Cineville"/>
    <n v="93"/>
  </r>
  <r>
    <s v="I Love Trouble"/>
    <s v="PG"/>
    <s v="Action"/>
    <x v="14"/>
    <n v="148.19999999999999"/>
    <s v="June 29, 1994 (United States)"/>
    <x v="11"/>
    <n v="12000"/>
    <s v="Charles Shyer"/>
    <s v="Nancy Meyers"/>
    <s v="Nick Nolte"/>
    <s v="United States"/>
    <n v="45000000"/>
    <n v="30806194"/>
    <n v="63337701.159244262"/>
    <n v="68.45820888888889"/>
    <n v="20786905.533063427"/>
    <s v="Annhall"/>
    <n v="123"/>
  </r>
  <r>
    <s v="A Troll in Central Park"/>
    <s v="G"/>
    <s v="Animation"/>
    <x v="14"/>
    <n v="148.19999999999999"/>
    <s v="October 7, 1994 (United States)"/>
    <x v="20"/>
    <n v="6300"/>
    <s v="Don Bluth"/>
    <s v="Stu Krieger"/>
    <s v="Dom DeLuise"/>
    <s v="Ireland"/>
    <n v="0"/>
    <n v="71368"/>
    <n v="146732.99325236166"/>
    <n v="0"/>
    <n v="48156.545209176787"/>
    <s v="Don Bluth"/>
    <n v="76"/>
  </r>
  <r>
    <s v="Mosquito"/>
    <s v="R"/>
    <s v="Horror"/>
    <x v="14"/>
    <n v="148.19999999999999"/>
    <s v="November 21, 1994 (Japan)"/>
    <x v="32"/>
    <n v="2200"/>
    <s v="Gary Jones"/>
    <s v="Tom Chaney"/>
    <s v="Gunnar Hansen"/>
    <s v="United States"/>
    <n v="200000"/>
    <n v="0"/>
    <n v="0"/>
    <n v="0"/>
    <n v="0"/>
    <s v="Antibes Inc."/>
    <n v="92"/>
  </r>
  <r>
    <s v="Blankman"/>
    <s v="PG-13"/>
    <s v="Action"/>
    <x v="14"/>
    <n v="148.19999999999999"/>
    <s v="August 19, 1994 (United States)"/>
    <x v="18"/>
    <n v="9200"/>
    <s v="Mike Binder"/>
    <s v="Damon Wayans"/>
    <s v="Damon Wayans"/>
    <s v="United States"/>
    <n v="30000000"/>
    <n v="7941977"/>
    <n v="16328747.583670715"/>
    <n v="26.473256666666668"/>
    <n v="5358958.8394062081"/>
    <s v="Columbia Pictures"/>
    <n v="92"/>
  </r>
  <r>
    <s v="Trading Mom"/>
    <s v="PG"/>
    <s v="Comedy"/>
    <x v="14"/>
    <n v="148.19999999999999"/>
    <s v="May 13, 1994 (United States)"/>
    <x v="41"/>
    <n v="1800"/>
    <s v="Tia Brelis"/>
    <s v="Nancy Brelis"/>
    <s v="Sissy Spacek"/>
    <s v="United States"/>
    <n v="0"/>
    <n v="319123"/>
    <n v="656118.61066126858"/>
    <n v="0"/>
    <n v="215332.65856950067"/>
    <s v="First Look International"/>
    <n v="82"/>
  </r>
  <r>
    <s v="A Simple Twist of Fate"/>
    <s v="PG-13"/>
    <s v="Comedy"/>
    <x v="14"/>
    <n v="148.19999999999999"/>
    <s v="September 2, 1994 (United States)"/>
    <x v="21"/>
    <n v="5200"/>
    <s v="Gillies MacKinnon"/>
    <s v="George Eliot"/>
    <s v="Steve Martin"/>
    <s v="United States"/>
    <n v="0"/>
    <n v="3430583"/>
    <n v="7053297.166666666"/>
    <n v="0"/>
    <n v="2314833.3333333335"/>
    <s v="Touchstone Pictures"/>
    <n v="106"/>
  </r>
  <r>
    <s v="Farinelli"/>
    <s v="R"/>
    <s v="Biography"/>
    <x v="14"/>
    <n v="148.19999999999999"/>
    <s v="March 17, 1995 (United States)"/>
    <x v="8"/>
    <n v="6500"/>
    <s v="GÃ©rard Corbiau"/>
    <s v="AndrÃ©e Corbiau"/>
    <s v="Stefano Dionisi"/>
    <s v="France"/>
    <n v="0"/>
    <n v="1600226"/>
    <n v="3290073.2941970308"/>
    <n v="0"/>
    <n v="1079774.6288798919"/>
    <s v="StÃ©phan Films"/>
    <n v="111"/>
  </r>
  <r>
    <s v="Priest"/>
    <s v="R"/>
    <s v="Drama"/>
    <x v="14"/>
    <n v="148.19999999999999"/>
    <s v="March 24, 1995 (United States)"/>
    <x v="12"/>
    <n v="9800"/>
    <s v="Antonia Bird"/>
    <s v="Jimmy McGovern"/>
    <s v="Linus Roache"/>
    <s v="United Kingdom"/>
    <n v="0"/>
    <n v="4165845"/>
    <n v="8564999.807692308"/>
    <n v="0"/>
    <n v="2810961.5384615385"/>
    <s v="BBC Films"/>
    <n v="98"/>
  </r>
  <r>
    <s v="Mrs. Parker and the Vicious Circle"/>
    <s v="R"/>
    <s v="Biography"/>
    <x v="14"/>
    <n v="148.19999999999999"/>
    <s v="November 23, 1994 (United States)"/>
    <x v="5"/>
    <n v="4300"/>
    <s v="Alan Rudolph"/>
    <s v="Alan Rudolph"/>
    <s v="Jennifer Jason Leigh"/>
    <s v="United States"/>
    <n v="7000000"/>
    <n v="2144667"/>
    <n v="4409446.9291497972"/>
    <n v="30.638100000000001"/>
    <n v="1447143.7246963563"/>
    <s v="Fine Line Features"/>
    <n v="125"/>
  </r>
  <r>
    <s v="Barcelona"/>
    <s v="PG-13"/>
    <s v="Comedy"/>
    <x v="14"/>
    <n v="148.19999999999999"/>
    <s v="July 29, 1994 (United States)"/>
    <x v="9"/>
    <n v="5800"/>
    <s v="Whit Stillman"/>
    <s v="Whit Stillman"/>
    <s v="Taylor Nichols"/>
    <s v="United States"/>
    <n v="3200000"/>
    <n v="7266973"/>
    <n v="14940935.715924425"/>
    <n v="227.09290625"/>
    <n v="4903490.553306343"/>
    <s v="Barcelona Films"/>
    <n v="101"/>
  </r>
  <r>
    <s v="Pred dozhdot"/>
    <s v="Not Rated"/>
    <s v="Drama"/>
    <x v="14"/>
    <n v="148.19999999999999"/>
    <s v="February 24, 1995 (United States)"/>
    <x v="45"/>
    <n v="14000"/>
    <s v="Milcho Manchevski"/>
    <s v="Milcho Manchevski"/>
    <s v="Katrin Cartlidge"/>
    <s v="Republic of Macedonia"/>
    <n v="1900000"/>
    <n v="763847"/>
    <n v="1570473.5553306341"/>
    <n v="40.202473684210524"/>
    <n v="515416.32928475033"/>
    <s v="Aim"/>
    <n v="113"/>
  </r>
  <r>
    <s v="Burnt by the Sun"/>
    <s v="R"/>
    <s v="Drama"/>
    <x v="14"/>
    <n v="148.19999999999999"/>
    <s v="April 21, 1995 (United States)"/>
    <x v="6"/>
    <n v="15000"/>
    <s v="Nikita Mikhalkov"/>
    <s v="Nikita Mikhalkov"/>
    <s v="Nikita Mikhalkov"/>
    <s v="Russia"/>
    <n v="2800000"/>
    <n v="2313461"/>
    <n v="4756488.3043184886"/>
    <n v="82.623607142857153"/>
    <n v="1561039.8110661269"/>
    <s v="Studio Trite"/>
    <n v="135"/>
  </r>
  <r>
    <s v="War of the Buttons"/>
    <s v="PG"/>
    <s v="Adventure"/>
    <x v="14"/>
    <n v="148.19999999999999"/>
    <s v="September 29, 1995 (United States)"/>
    <x v="34"/>
    <n v="4100"/>
    <s v="John Roberts"/>
    <s v="Louis Pergaud"/>
    <s v="Gregg Fitzgerald"/>
    <s v="United Kingdom"/>
    <n v="0"/>
    <n v="12712"/>
    <n v="26135.940620782723"/>
    <n v="0"/>
    <n v="8577.5978407557359"/>
    <s v="Enigma Productions"/>
    <n v="94"/>
  </r>
  <r>
    <s v="There Goes My Baby"/>
    <s v="R"/>
    <s v="Comedy"/>
    <x v="14"/>
    <n v="148.19999999999999"/>
    <s v="September 2, 1994 (United States)"/>
    <x v="5"/>
    <n v="1000"/>
    <s v="Floyd Mutrux"/>
    <s v="Floyd Mutrux"/>
    <s v="Dermot Mulroney"/>
    <s v="United States"/>
    <n v="10500000"/>
    <n v="123509"/>
    <n v="253935.17071524964"/>
    <n v="1.1762761904761905"/>
    <n v="83339.406207827255"/>
    <s v="Nelson Entertainment"/>
    <n v="99"/>
  </r>
  <r>
    <s v="The Sum of Us"/>
    <s v="R"/>
    <s v="Comedy"/>
    <x v="14"/>
    <n v="148.19999999999999"/>
    <s v="March 8, 1995 (United States)"/>
    <x v="4"/>
    <n v="5200"/>
    <s v="Geoff Burton"/>
    <s v="David Stevens"/>
    <s v="Jack Thompson"/>
    <s v="Australia"/>
    <n v="0"/>
    <n v="766464"/>
    <n v="1575854.1214574899"/>
    <n v="0"/>
    <n v="517182.18623481784"/>
    <s v="Australian Film Finance Corporation (AFFC)"/>
    <n v="100"/>
  </r>
  <r>
    <s v="Radioland Murders"/>
    <s v="PG"/>
    <s v="Comedy"/>
    <x v="14"/>
    <n v="148.19999999999999"/>
    <s v="October 21, 1994 (United States)"/>
    <x v="19"/>
    <n v="3400"/>
    <s v="Mel Smith"/>
    <s v="George Lucas"/>
    <s v="Brian Benben"/>
    <s v="United States"/>
    <n v="15000000"/>
    <n v="1316865"/>
    <n v="2707481.5485829958"/>
    <n v="8.7790999999999997"/>
    <n v="888572.87449392711"/>
    <s v="Universal Pictures"/>
    <n v="108"/>
  </r>
  <r>
    <s v="The Inkwell"/>
    <s v="R"/>
    <s v="Comedy"/>
    <x v="14"/>
    <n v="148.19999999999999"/>
    <s v="April 22, 1994 (United States)"/>
    <x v="5"/>
    <n v="1400"/>
    <s v="Matty Rich"/>
    <s v="Trey Ellis"/>
    <s v="Larenz Tate"/>
    <s v="United States"/>
    <n v="0"/>
    <n v="8880705"/>
    <n v="18258777.419028338"/>
    <n v="0"/>
    <n v="5992378.5425101211"/>
    <s v="Touchstone Pictures"/>
    <n v="110"/>
  </r>
  <r>
    <s v="Being Human"/>
    <s v="PG-13"/>
    <s v="Comedy"/>
    <x v="14"/>
    <n v="148.19999999999999"/>
    <s v="May 6, 1994 (United States)"/>
    <x v="20"/>
    <n v="3800"/>
    <s v="Bill Forsyth"/>
    <s v="Bill Forsyth"/>
    <s v="Robin Williams"/>
    <s v="United Kingdom"/>
    <n v="40000000"/>
    <n v="1519366"/>
    <n v="3123824.697705803"/>
    <n v="3.7984150000000003"/>
    <n v="1025213.2253711201"/>
    <s v="Warner Bros."/>
    <n v="122"/>
  </r>
  <r>
    <s v="Jimmy Hollywood"/>
    <s v="R"/>
    <s v="Crime"/>
    <x v="14"/>
    <n v="148.19999999999999"/>
    <s v="March 30, 1994 (United States)"/>
    <x v="11"/>
    <n v="3100"/>
    <s v="Barry Levinson"/>
    <s v="Barry Levinson"/>
    <s v="Joe Pesci"/>
    <s v="United States"/>
    <n v="30000000"/>
    <n v="3783003"/>
    <n v="7777874.5890688254"/>
    <n v="12.610009999999999"/>
    <n v="2552633.6032388662"/>
    <s v="Baltimore Pictures"/>
    <n v="112"/>
  </r>
  <r>
    <s v="Holy Matrimony"/>
    <s v="PG-13"/>
    <s v="Comedy"/>
    <x v="14"/>
    <n v="148.19999999999999"/>
    <s v="April 8, 1994 (United States)"/>
    <x v="27"/>
    <n v="1400"/>
    <s v="Leonard Nimoy"/>
    <s v="David Weisberg"/>
    <s v="Patricia Arquette"/>
    <s v="United States"/>
    <n v="0"/>
    <n v="713234"/>
    <n v="1466412.9541160592"/>
    <n v="0"/>
    <n v="481264.50742240215"/>
    <s v="Aurora Productions LLC"/>
    <n v="93"/>
  </r>
  <r>
    <s v="Tom &amp; Viv"/>
    <s v="PG-13"/>
    <s v="Biography"/>
    <x v="14"/>
    <n v="148.19999999999999"/>
    <s v="December 2, 1994 (United States)"/>
    <x v="21"/>
    <n v="1600"/>
    <s v="Brian Gilbert"/>
    <s v="Michael Hastings"/>
    <s v="Willem Dafoe"/>
    <s v="United Kingdom"/>
    <n v="0"/>
    <n v="538534"/>
    <n v="1107228.8110661269"/>
    <n v="0"/>
    <n v="363383.26585695008"/>
    <s v="British Screen Productions"/>
    <n v="115"/>
  </r>
  <r>
    <s v="Squanto: A Warrior's Tale"/>
    <s v="PG"/>
    <s v="Adventure"/>
    <x v="14"/>
    <n v="148.19999999999999"/>
    <s v="October 28, 1994 (United States)"/>
    <x v="22"/>
    <n v="1100"/>
    <s v="Xavier Koller"/>
    <s v="Darlene Craviotto"/>
    <s v="Adam Beach"/>
    <s v="United States"/>
    <n v="19200000"/>
    <n v="3342223"/>
    <n v="6871628.5296896081"/>
    <n v="17.407411458333332"/>
    <n v="2255211.2010796224"/>
    <s v="Walt Disney Pictures"/>
    <n v="102"/>
  </r>
  <r>
    <s v="My Summer Story"/>
    <s v="PG"/>
    <s v="Comedy"/>
    <x v="14"/>
    <n v="148.19999999999999"/>
    <s v="September 23, 1994 (United States)"/>
    <x v="41"/>
    <n v="1500"/>
    <s v="Bob Clark"/>
    <s v="Jean Shepherd"/>
    <s v="Charles Grodin"/>
    <s v="United States"/>
    <n v="15000000"/>
    <n v="70936"/>
    <n v="145844.79892037786"/>
    <n v="0.4729066666666667"/>
    <n v="47865.047233468285"/>
    <s v="Metro-Goldwyn-Mayer (MGM)"/>
    <n v="85"/>
  </r>
  <r>
    <s v="Getting Even with Dad"/>
    <s v="PG"/>
    <s v="Comedy"/>
    <x v="14"/>
    <n v="148.19999999999999"/>
    <s v="June 17, 1994 (United States)"/>
    <x v="25"/>
    <n v="7600"/>
    <s v="Howard Deutch"/>
    <s v="Tom S. Parker"/>
    <s v="Macaulay Culkin"/>
    <s v="United States"/>
    <n v="30000000"/>
    <n v="18869594"/>
    <n v="38795987.124156542"/>
    <n v="62.898646666666671"/>
    <n v="12732519.568151148"/>
    <s v="Metro-Goldwyn-Mayer (MGM)"/>
    <n v="109"/>
  </r>
  <r>
    <s v="River of Grass"/>
    <s v="Not Rated"/>
    <s v="Drama"/>
    <x v="14"/>
    <n v="148.19999999999999"/>
    <s v="October 13, 1995 (United States)"/>
    <x v="14"/>
    <n v="1800"/>
    <s v="Kelly Reichardt"/>
    <s v="Jesse Hartman"/>
    <s v="Lisa Donaldson"/>
    <s v="United States"/>
    <n v="0"/>
    <n v="11553"/>
    <n v="23753.030364372469"/>
    <n v="0"/>
    <n v="7795.5465587044537"/>
    <s v="Good Machine"/>
    <n v="76"/>
  </r>
  <r>
    <s v="Rapa Nui"/>
    <s v="R"/>
    <s v="Action"/>
    <x v="14"/>
    <n v="148.19999999999999"/>
    <s v="September 9, 1994 (United States)"/>
    <x v="5"/>
    <n v="4700"/>
    <s v="Kevin Reynolds"/>
    <s v="Kevin Reynolds"/>
    <s v="Jason Scott Lee"/>
    <s v="United States"/>
    <n v="20000000"/>
    <n v="305070"/>
    <n v="627225.56680161937"/>
    <n v="1.52535"/>
    <n v="205850.20242914979"/>
    <s v="Majestic Films International"/>
    <n v="107"/>
  </r>
  <r>
    <s v="The Browning Version"/>
    <s v="R"/>
    <s v="Drama"/>
    <x v="14"/>
    <n v="148.19999999999999"/>
    <s v="October 12, 1994 (United States)"/>
    <x v="13"/>
    <n v="3100"/>
    <s v="Mike Figgis"/>
    <s v="Terence Rattigan"/>
    <s v="Albert Finney"/>
    <s v="United Kingdom"/>
    <n v="0"/>
    <n v="487391"/>
    <n v="1002078.5269905532"/>
    <n v="0"/>
    <n v="328873.81916329288"/>
    <s v="Percy Main"/>
    <n v="97"/>
  </r>
  <r>
    <s v="Cobb"/>
    <s v="R"/>
    <s v="Biography"/>
    <x v="14"/>
    <n v="148.19999999999999"/>
    <s v="December 2, 1994 (United States)"/>
    <x v="5"/>
    <n v="7200"/>
    <s v="Ron Shelton"/>
    <s v="Al Stump"/>
    <s v="Tommy Lee Jones"/>
    <s v="United States"/>
    <n v="0"/>
    <n v="1007583"/>
    <n v="2071596.0870445343"/>
    <n v="0"/>
    <n v="679880.56680161948"/>
    <s v="Alcor Films"/>
    <n v="128"/>
  </r>
  <r>
    <s v="Heat"/>
    <s v="R"/>
    <s v="Crime"/>
    <x v="15"/>
    <n v="152.4"/>
    <s v="December 15, 1995 (United States)"/>
    <x v="7"/>
    <n v="596000"/>
    <s v="Michael Mann"/>
    <s v="Michael Mann"/>
    <s v="Al Pacino"/>
    <s v="United States"/>
    <n v="60000000"/>
    <n v="187436818"/>
    <n v="374750645.96194226"/>
    <n v="312.39469666666668"/>
    <n v="122990038.05774277"/>
    <s v="Warner Bros."/>
    <n v="170"/>
  </r>
  <r>
    <s v="Clueless"/>
    <s v="PG-13"/>
    <s v="Comedy"/>
    <x v="15"/>
    <n v="152.4"/>
    <s v="July 19, 1995 (United States)"/>
    <x v="8"/>
    <n v="193000"/>
    <s v="Amy Heckerling"/>
    <s v="Amy Heckerling"/>
    <s v="Alicia Silverstone"/>
    <s v="United States"/>
    <n v="12000000"/>
    <n v="56631572"/>
    <n v="113225984.17585301"/>
    <n v="471.92976666666669"/>
    <n v="37159824.146981627"/>
    <s v="Paramount Pictures"/>
    <n v="97"/>
  </r>
  <r>
    <s v="Se7en"/>
    <s v="R"/>
    <s v="Crime"/>
    <x v="15"/>
    <n v="152.4"/>
    <s v="September 22, 1995 (United States)"/>
    <x v="60"/>
    <n v="1500000"/>
    <s v="David Fincher"/>
    <s v="Andrew Kevin Walker"/>
    <s v="Morgan Freeman"/>
    <s v="United States"/>
    <n v="33000000"/>
    <n v="327333559"/>
    <n v="654452332.20013118"/>
    <n v="991.91987575757582"/>
    <n v="214785799.8687664"/>
    <s v="Cecchi Gori Pictures"/>
    <n v="127"/>
  </r>
  <r>
    <s v="Braveheart"/>
    <s v="R"/>
    <s v="Biography"/>
    <x v="15"/>
    <n v="152.4"/>
    <s v="May 24, 1995 (United States)"/>
    <x v="28"/>
    <n v="978000"/>
    <s v="Mel Gibson"/>
    <s v="Randall Wallace"/>
    <s v="Mel Gibson"/>
    <s v="United States"/>
    <n v="72000000"/>
    <n v="213216216"/>
    <n v="426292526.34645671"/>
    <n v="296.13363333333331"/>
    <n v="139905653.5433071"/>
    <s v="Icon Entertainment International"/>
    <n v="178"/>
  </r>
  <r>
    <s v="Apollo 13"/>
    <s v="PG"/>
    <s v="Adventure"/>
    <x v="15"/>
    <n v="152.4"/>
    <s v="June 30, 1995 (United States)"/>
    <x v="37"/>
    <n v="277000"/>
    <s v="Ron Howard"/>
    <s v="Jim Lovell"/>
    <s v="Tom Hanks"/>
    <s v="United States"/>
    <n v="52000000"/>
    <n v="355237933"/>
    <n v="710242770.24343824"/>
    <n v="683.14987115384622"/>
    <n v="233095756.56167978"/>
    <s v="Universal Pictures"/>
    <n v="140"/>
  </r>
  <r>
    <s v="The Usual Suspects"/>
    <s v="R"/>
    <s v="Crime"/>
    <x v="15"/>
    <n v="152.4"/>
    <s v="August 16, 1995 (United States)"/>
    <x v="55"/>
    <n v="1000000"/>
    <s v="Bryan Singer"/>
    <s v="Christopher McQuarrie"/>
    <s v="Kevin Spacey"/>
    <s v="United States"/>
    <n v="6000000"/>
    <n v="23341568"/>
    <n v="46667820.010498688"/>
    <n v="389.02613333333329"/>
    <n v="15315989.501312336"/>
    <s v="PolyGram Filmed Entertainment"/>
    <n v="106"/>
  </r>
  <r>
    <s v="Jumanji"/>
    <s v="PG"/>
    <s v="Adventure"/>
    <x v="15"/>
    <n v="152.4"/>
    <s v="December 15, 1995 (United States)"/>
    <x v="9"/>
    <n v="318000"/>
    <s v="Joe Johnston"/>
    <s v="Jonathan Hensleigh"/>
    <s v="Robin Williams"/>
    <s v="United States"/>
    <n v="65000000"/>
    <n v="262821940"/>
    <n v="525471424.65879261"/>
    <n v="404.34144615384622"/>
    <n v="172455341.20734909"/>
    <s v="TriStar Pictures"/>
    <n v="104"/>
  </r>
  <r>
    <s v="Casino"/>
    <s v="R"/>
    <s v="Crime"/>
    <x v="15"/>
    <n v="152.4"/>
    <s v="November 22, 1995 (United States)"/>
    <x v="7"/>
    <n v="480000"/>
    <s v="Martin Scorsese"/>
    <s v="Nicholas Pileggi"/>
    <s v="Robert De Niro"/>
    <s v="United States"/>
    <n v="52000000"/>
    <n v="116112375"/>
    <n v="232148560.77755904"/>
    <n v="223.29302884615382"/>
    <n v="76189222.44094488"/>
    <s v="Universal Pictures"/>
    <n v="178"/>
  </r>
  <r>
    <s v="Congo"/>
    <s v="PG-13"/>
    <s v="Action"/>
    <x v="15"/>
    <n v="152.4"/>
    <s v="June 9, 1995 (United States)"/>
    <x v="33"/>
    <n v="43000"/>
    <s v="Frank Marshall"/>
    <s v="Michael Crichton"/>
    <s v="Laura Linney"/>
    <s v="United States"/>
    <n v="50000000"/>
    <n v="152022101"/>
    <n v="303944449.96522307"/>
    <n v="304.04420199999998"/>
    <n v="99752034.776902884"/>
    <s v="Paramount Pictures"/>
    <n v="109"/>
  </r>
  <r>
    <s v="Batman Forever"/>
    <s v="PG-13"/>
    <s v="Action"/>
    <x v="15"/>
    <n v="152.4"/>
    <s v="June 16, 1995 (United States)"/>
    <x v="20"/>
    <n v="239000"/>
    <s v="Joel Schumacher"/>
    <s v="Bob Kane"/>
    <s v="Val Kilmer"/>
    <s v="United States"/>
    <n v="100000000"/>
    <n v="336567158"/>
    <n v="672913471.40813649"/>
    <n v="336.56715800000001"/>
    <n v="220844591.86351705"/>
    <s v="Warner Bros."/>
    <n v="121"/>
  </r>
  <r>
    <s v="Kids"/>
    <s v="NC-17"/>
    <s v="Drama"/>
    <x v="15"/>
    <n v="152.4"/>
    <s v="September 1, 1995 (United States)"/>
    <x v="12"/>
    <n v="75000"/>
    <s v="Larry Clark"/>
    <s v="Harmony Korine"/>
    <s v="Leo Fitzpatrick"/>
    <s v="United States"/>
    <n v="1500000"/>
    <n v="7412216"/>
    <n v="14819568.341207348"/>
    <n v="494.14773333333335"/>
    <n v="4863658.7926509185"/>
    <s v="Guys Upstairs"/>
    <n v="91"/>
  </r>
  <r>
    <s v="Toy Story"/>
    <s v="G"/>
    <s v="Animation"/>
    <x v="15"/>
    <n v="152.4"/>
    <s v="November 22, 1995 (United States)"/>
    <x v="28"/>
    <n v="913000"/>
    <s v="John Lasseter"/>
    <s v="John Lasseter"/>
    <s v="Tom Hanks"/>
    <s v="United States"/>
    <n v="30000000"/>
    <n v="394436586"/>
    <n v="788614355.34251964"/>
    <n v="1314.78862"/>
    <n v="258816657.48031497"/>
    <s v="Walt Disney Pictures"/>
    <n v="81"/>
  </r>
  <r>
    <s v="Desperado"/>
    <s v="R"/>
    <s v="Action"/>
    <x v="15"/>
    <n v="152.4"/>
    <s v="August 25, 1995 (United States)"/>
    <x v="13"/>
    <n v="175000"/>
    <s v="Robert Rodriguez"/>
    <s v="Robert Rodriguez"/>
    <s v="Antonio Banderas"/>
    <s v="United States"/>
    <n v="7000000"/>
    <n v="25405445"/>
    <n v="50794219.760498688"/>
    <n v="362.93492857142854"/>
    <n v="16670239.501312336"/>
    <s v="Columbia Pictures"/>
    <n v="104"/>
  </r>
  <r>
    <s v="Die Hard with a Vengeance"/>
    <s v="R"/>
    <s v="Action"/>
    <x v="15"/>
    <n v="152.4"/>
    <s v="May 19, 1995 (United States)"/>
    <x v="37"/>
    <n v="370000"/>
    <s v="John McTiernan"/>
    <s v="Jonathan Hensleigh"/>
    <s v="Bruce Willis"/>
    <s v="United States"/>
    <n v="90000000"/>
    <n v="366101666"/>
    <n v="731963107.80971122"/>
    <n v="406.77962888888891"/>
    <n v="240224190.2887139"/>
    <s v="Cinergi Pictures Entertainment"/>
    <n v="128"/>
  </r>
  <r>
    <s v="Mortal Kombat"/>
    <s v="PG-13"/>
    <s v="Action"/>
    <x v="15"/>
    <n v="152.4"/>
    <s v="August 18, 1995 (United States)"/>
    <x v="1"/>
    <n v="112000"/>
    <s v="Paul W.S. Anderson"/>
    <s v="Ed Boon"/>
    <s v="Christopher Lambert"/>
    <s v="United States"/>
    <n v="18000000"/>
    <n v="122195920"/>
    <n v="244311658.95013124"/>
    <n v="678.86622222222229"/>
    <n v="80181049.868766397"/>
    <s v="New Line Cinema"/>
    <n v="101"/>
  </r>
  <r>
    <s v="Mallrats"/>
    <s v="R"/>
    <s v="Comedy"/>
    <x v="15"/>
    <n v="152.4"/>
    <s v="October 20, 1995 (United States)"/>
    <x v="12"/>
    <n v="118000"/>
    <s v="Kevin Smith"/>
    <s v="Kevin Smith"/>
    <s v="Shannen Doherty"/>
    <s v="United States"/>
    <n v="8000000"/>
    <n v="2122561"/>
    <n v="4243729.2434383202"/>
    <n v="26.5320125"/>
    <n v="1392756.56167979"/>
    <s v="Gramercy Pictures (I)"/>
    <n v="94"/>
  </r>
  <r>
    <s v="12 Monkeys"/>
    <s v="R"/>
    <s v="Mystery"/>
    <x v="15"/>
    <n v="152.4"/>
    <s v="January 5, 1996 (United States)"/>
    <x v="45"/>
    <n v="589000"/>
    <s v="Terry Gilliam"/>
    <s v="Chris Marker"/>
    <s v="Bruce Willis"/>
    <s v="United States"/>
    <n v="29000001"/>
    <n v="168839459"/>
    <n v="337568130.95341206"/>
    <n v="582.20501095844793"/>
    <n v="110787046.58792651"/>
    <s v="Universal Pictures"/>
    <n v="129"/>
  </r>
  <r>
    <s v="Leaving Las Vegas"/>
    <s v="R"/>
    <s v="Drama"/>
    <x v="15"/>
    <n v="152.4"/>
    <s v="February 9, 1996 (United States)"/>
    <x v="24"/>
    <n v="117000"/>
    <s v="Mike Figgis"/>
    <s v="John O'Brien"/>
    <s v="Nicolas Cage"/>
    <s v="United States"/>
    <n v="3600000"/>
    <n v="32029928"/>
    <n v="64038838.986876637"/>
    <n v="889.72022222222233"/>
    <n v="21017013.12335958"/>
    <s v="Lumiere Pictures"/>
    <n v="111"/>
  </r>
  <r>
    <s v="Showgirls"/>
    <s v="NC-17"/>
    <s v="Drama"/>
    <x v="15"/>
    <n v="152.4"/>
    <s v="September 22, 1995 (United States)"/>
    <x v="38"/>
    <n v="64000"/>
    <s v="Paul Verhoeven"/>
    <s v="Joe Eszterhas"/>
    <s v="Elizabeth Berkley"/>
    <s v="France"/>
    <n v="45000000"/>
    <n v="20358624"/>
    <n v="40703889.322834641"/>
    <n v="45.241386666666664"/>
    <n v="13358677.16535433"/>
    <s v="Carolco Pictures"/>
    <n v="128"/>
  </r>
  <r>
    <s v="Before Sunrise"/>
    <s v="R"/>
    <s v="Drama"/>
    <x v="15"/>
    <n v="152.4"/>
    <s v="January 27, 1995 (United States)"/>
    <x v="31"/>
    <n v="282000"/>
    <s v="Richard Linklater"/>
    <s v="Richard Linklater"/>
    <s v="Ethan Hawke"/>
    <s v="United States"/>
    <n v="2500000"/>
    <n v="5987386"/>
    <n v="11970843.26902887"/>
    <n v="239.49544"/>
    <n v="3928730.971128609"/>
    <s v="Castle Rock Entertainment"/>
    <n v="101"/>
  </r>
  <r>
    <s v="Friday"/>
    <s v="R"/>
    <s v="Comedy"/>
    <x v="15"/>
    <n v="152.4"/>
    <s v="April 26, 1995 (United States)"/>
    <x v="4"/>
    <n v="103000"/>
    <s v="F. Gary Gray"/>
    <s v="Ice Cube"/>
    <s v="Ice Cube"/>
    <s v="United States"/>
    <n v="3500000"/>
    <n v="28215918"/>
    <n v="56413321.618110232"/>
    <n v="806.16908571428564"/>
    <n v="18514381.88976378"/>
    <s v="New Line Cinema"/>
    <n v="91"/>
  </r>
  <r>
    <s v="Sense and Sensibility"/>
    <s v="PG"/>
    <s v="Drama"/>
    <x v="15"/>
    <n v="152.4"/>
    <s v="January 26, 1996 (United States)"/>
    <x v="3"/>
    <n v="106000"/>
    <s v="Ang Lee"/>
    <s v="Jane Austen"/>
    <s v="Emma Thompson"/>
    <s v="United States"/>
    <n v="16000000"/>
    <n v="134582776"/>
    <n v="269077243.09186351"/>
    <n v="841.14234999999996"/>
    <n v="88308908.136482939"/>
    <s v="Columbia Pictures"/>
    <n v="136"/>
  </r>
  <r>
    <s v="Waterworld"/>
    <s v="PG-13"/>
    <s v="Action"/>
    <x v="15"/>
    <n v="152.4"/>
    <s v="July 28, 1995 (United States)"/>
    <x v="19"/>
    <n v="186000"/>
    <s v="Kevin Reynolds"/>
    <s v="Peter Rader"/>
    <s v="Kevin Costner"/>
    <s v="United States"/>
    <n v="175000000"/>
    <n v="264218220"/>
    <n v="528263068.46456689"/>
    <n v="150.98183999999998"/>
    <n v="173371535.43307087"/>
    <s v="Universal Pictures"/>
    <n v="135"/>
  </r>
  <r>
    <s v="The Basketball Diaries"/>
    <s v="R"/>
    <s v="Biography"/>
    <x v="15"/>
    <n v="152.4"/>
    <s v="April 21, 1995 (United States)"/>
    <x v="4"/>
    <n v="105000"/>
    <s v="Scott Kalvert"/>
    <s v="Jim Carroll"/>
    <s v="Leonardo DiCaprio"/>
    <s v="United States"/>
    <n v="2000000"/>
    <n v="2402438"/>
    <n v="4803299.5971128605"/>
    <n v="120.12190000000001"/>
    <n v="1576402.8871391076"/>
    <s v="New Line Cinema"/>
    <n v="102"/>
  </r>
  <r>
    <s v="Bad Boys"/>
    <s v="R"/>
    <s v="Action"/>
    <x v="15"/>
    <n v="152.4"/>
    <s v="April 7, 1995 (United States)"/>
    <x v="15"/>
    <n v="247000"/>
    <s v="Michael Bay"/>
    <s v="George Gallo"/>
    <s v="Will Smith"/>
    <s v="United States"/>
    <n v="19000000"/>
    <n v="141407024"/>
    <n v="282721261.23884511"/>
    <n v="744.2474947368421"/>
    <n v="92786761.154855639"/>
    <s v="Don Simpson/Jerry Bruckheimer Films"/>
    <n v="119"/>
  </r>
  <r>
    <s v="Billy Madison"/>
    <s v="PG-13"/>
    <s v="Comedy"/>
    <x v="15"/>
    <n v="152.4"/>
    <s v="February 10, 1995 (United States)"/>
    <x v="5"/>
    <n v="135000"/>
    <s v="Tamra Davis"/>
    <s v="Tim Herlihy"/>
    <s v="Adam Sandler"/>
    <s v="United States"/>
    <n v="10000000"/>
    <n v="26488734"/>
    <n v="52960086.94094488"/>
    <n v="264.88733999999999"/>
    <n v="17381059.05511811"/>
    <s v="Universal Pictures"/>
    <n v="89"/>
  </r>
  <r>
    <s v="Mighty Morphin Power Rangers: The Movie"/>
    <s v="PG"/>
    <s v="Action"/>
    <x v="15"/>
    <n v="152.4"/>
    <s v="June 30, 1995 (United States)"/>
    <x v="33"/>
    <n v="26000"/>
    <s v="Bryan Spicer"/>
    <s v="John Kamps"/>
    <s v="Karan Ashley"/>
    <s v="United States"/>
    <n v="20000000"/>
    <n v="66433194"/>
    <n v="132822796.66535433"/>
    <n v="332.16597000000002"/>
    <n v="43591334.645669289"/>
    <s v="Twentieth Century Fox"/>
    <n v="95"/>
  </r>
  <r>
    <s v="GoldenEye"/>
    <s v="PG-13"/>
    <s v="Action"/>
    <x v="15"/>
    <n v="152.4"/>
    <s v="November 17, 1995 (United States)"/>
    <x v="13"/>
    <n v="243000"/>
    <s v="Martin Campbell"/>
    <s v="Ian Fleming"/>
    <s v="Pierce Brosnan"/>
    <s v="United Kingdom"/>
    <n v="60000000"/>
    <n v="352194034"/>
    <n v="704156969.55249345"/>
    <n v="586.99005666666665"/>
    <n v="231098447.50656167"/>
    <s v="Eon Productions"/>
    <n v="130"/>
  </r>
  <r>
    <s v="Species"/>
    <s v="R"/>
    <s v="Action"/>
    <x v="15"/>
    <n v="152.4"/>
    <s v="July 7, 1995 (United States)"/>
    <x v="1"/>
    <n v="76000"/>
    <s v="Roger Donaldson"/>
    <s v="Dennis Feldman"/>
    <s v="Natasha Henstridge"/>
    <s v="United States"/>
    <n v="35000000"/>
    <n v="113374103"/>
    <n v="226673813.54396325"/>
    <n v="323.92600857142855"/>
    <n v="74392456.036745399"/>
    <s v="Metro-Goldwyn-Mayer (MGM)"/>
    <n v="108"/>
  </r>
  <r>
    <s v="Outbreak"/>
    <s v="R"/>
    <s v="Action"/>
    <x v="15"/>
    <n v="152.4"/>
    <s v="March 10, 1995 (United States)"/>
    <x v="14"/>
    <n v="123000"/>
    <s v="Wolfgang Petersen"/>
    <s v="Laurence Dworet"/>
    <s v="Dustin Hoffman"/>
    <s v="United States"/>
    <n v="50000000"/>
    <n v="189859560"/>
    <n v="379594540.23622048"/>
    <n v="379.71911999999998"/>
    <n v="124579763.77952756"/>
    <s v="Warner Bros."/>
    <n v="127"/>
  </r>
  <r>
    <s v="Four Rooms"/>
    <s v="R"/>
    <s v="Comedy"/>
    <x v="15"/>
    <n v="152.4"/>
    <s v="December 25, 1995 (United States)"/>
    <x v="8"/>
    <n v="100000"/>
    <s v="Directors"/>
    <s v="Allison Anders"/>
    <s v="Tim Roth"/>
    <s v="United States"/>
    <n v="4000000"/>
    <n v="4257354"/>
    <n v="8511914.4606299214"/>
    <n v="106.43385000000001"/>
    <n v="2793539.3700787402"/>
    <s v="Miramax"/>
    <n v="98"/>
  </r>
  <r>
    <s v="Empire Records"/>
    <s v="PG-13"/>
    <s v="Comedy"/>
    <x v="15"/>
    <n v="152.4"/>
    <s v="October 20, 1995 (United States)"/>
    <x v="17"/>
    <n v="52000"/>
    <s v="Allan Moyle"/>
    <s v="Carol Heikkinen"/>
    <s v="Anthony LaPaglia"/>
    <s v="United States"/>
    <n v="0"/>
    <n v="273188"/>
    <n v="546196.74278215226"/>
    <n v="0"/>
    <n v="179257.21784776903"/>
    <s v="Monarchy Enterprises B.V."/>
    <n v="90"/>
  </r>
  <r>
    <s v="The Quick and the Dead"/>
    <s v="R"/>
    <s v="Action"/>
    <x v="15"/>
    <n v="152.4"/>
    <s v="February 10, 1995 (United States)"/>
    <x v="5"/>
    <n v="88000"/>
    <s v="Sam Raimi"/>
    <s v="Simon Moore"/>
    <s v="Sharon Stone"/>
    <s v="United States"/>
    <n v="32000000"/>
    <n v="18636537"/>
    <n v="37260845.3011811"/>
    <n v="58.239178125000002"/>
    <n v="12228698.818897638"/>
    <s v="TriStar Pictures"/>
    <n v="107"/>
  </r>
  <r>
    <s v="Hackers"/>
    <s v="PG-13"/>
    <s v="Comedy"/>
    <x v="15"/>
    <n v="152.4"/>
    <s v="September 15, 1995 (United States)"/>
    <x v="19"/>
    <n v="66000"/>
    <s v="Iain Softley"/>
    <s v="Rafael Moreu"/>
    <s v="Jonny Lee Miller"/>
    <s v="United States"/>
    <n v="20000000"/>
    <n v="7563728"/>
    <n v="15122492.923884515"/>
    <n v="37.818639999999995"/>
    <n v="4963076.1154855639"/>
    <s v="United Artists"/>
    <n v="105"/>
  </r>
  <r>
    <s v="La Haine"/>
    <s v="Not Rated"/>
    <s v="Crime"/>
    <x v="15"/>
    <n v="152.4"/>
    <s v="February 23, 1996 (United States)"/>
    <x v="31"/>
    <n v="157000"/>
    <s v="Mathieu Kassovitz"/>
    <s v="Mathieu Kassovitz"/>
    <s v="Vincent Cassel"/>
    <s v="France"/>
    <n v="0"/>
    <n v="302606"/>
    <n v="605013.43963254592"/>
    <n v="0"/>
    <n v="198560.36745406824"/>
    <s v="Le Studio Canal+"/>
    <n v="98"/>
  </r>
  <r>
    <s v="Casper"/>
    <s v="PG"/>
    <s v="Comedy"/>
    <x v="15"/>
    <n v="152.4"/>
    <s v="May 26, 1995 (United States)"/>
    <x v="10"/>
    <n v="125000"/>
    <s v="Brad Silberling"/>
    <s v="Joseph Oriolo"/>
    <s v="Bill Pullman"/>
    <s v="United States"/>
    <n v="50000000"/>
    <n v="287928194"/>
    <n v="575667458.73884511"/>
    <n v="575.85638799999992"/>
    <n v="188929261.15485564"/>
    <s v="Universal Pictures"/>
    <n v="100"/>
  </r>
  <r>
    <s v="To Wong Foo Thanks for Everything, Julie Newmar"/>
    <s v="PG-13"/>
    <s v="Comedy"/>
    <x v="15"/>
    <n v="152.4"/>
    <s v="September 8, 1995 (United States)"/>
    <x v="14"/>
    <n v="30000"/>
    <s v="Beeban Kidron"/>
    <s v="Douglas Carter Beane"/>
    <s v="Wesley Snipes"/>
    <s v="United States"/>
    <n v="0"/>
    <n v="47774193"/>
    <n v="95517038.104330704"/>
    <n v="0"/>
    <n v="31347895.66929134"/>
    <s v="Universal Pictures"/>
    <n v="109"/>
  </r>
  <r>
    <s v="Heavyweights"/>
    <s v="PG"/>
    <s v="Comedy"/>
    <x v="15"/>
    <n v="152.4"/>
    <s v="February 17, 1995 (United States)"/>
    <x v="14"/>
    <n v="26000"/>
    <s v="Steven Brill"/>
    <s v="Judd Apatow"/>
    <s v="Tom McGowan"/>
    <s v="United States"/>
    <n v="0"/>
    <n v="17689177"/>
    <n v="35366746.92847769"/>
    <n v="0"/>
    <n v="11607071.522309711"/>
    <s v="Caravan Pictures"/>
    <n v="100"/>
  </r>
  <r>
    <s v="Tank Girl"/>
    <s v="R"/>
    <s v="Action"/>
    <x v="15"/>
    <n v="152.4"/>
    <s v="March 31, 1995 (United States)"/>
    <x v="20"/>
    <n v="31000"/>
    <s v="Rachel Talalay"/>
    <s v="Alan Martin"/>
    <s v="Lori Petty"/>
    <s v="United States"/>
    <n v="25000000"/>
    <n v="4064495"/>
    <n v="8126323.0085301837"/>
    <n v="16.25798"/>
    <n v="2666991.4698162731"/>
    <s v="Image Comics"/>
    <n v="104"/>
  </r>
  <r>
    <s v="Now and Then"/>
    <s v="PG-13"/>
    <s v="Comedy"/>
    <x v="15"/>
    <n v="152.4"/>
    <s v="October 20, 1995 (United States)"/>
    <x v="8"/>
    <n v="28000"/>
    <s v="Lesli Linka Glatter"/>
    <s v="I. Marlene King"/>
    <s v="Christina Ricci"/>
    <s v="United States"/>
    <n v="0"/>
    <n v="37591674"/>
    <n v="75158681.547244087"/>
    <n v="0"/>
    <n v="24666452.755905513"/>
    <s v="New Line Cinema"/>
    <n v="100"/>
  </r>
  <r>
    <s v="Pocahontas"/>
    <s v="G"/>
    <s v="Animation"/>
    <x v="15"/>
    <n v="152.4"/>
    <s v="June 23, 1995 (United States)"/>
    <x v="17"/>
    <n v="175000"/>
    <s v="Mike Gabriel"/>
    <s v="Carl Binder"/>
    <s v="Mel Gibson"/>
    <s v="United States"/>
    <n v="55000000"/>
    <n v="346079773"/>
    <n v="691932459.53477693"/>
    <n v="629.23595090909089"/>
    <n v="227086465.22309712"/>
    <s v="Walt Disney Pictures"/>
    <n v="81"/>
  </r>
  <r>
    <s v="A Goofy Movie"/>
    <s v="G"/>
    <s v="Animation"/>
    <x v="15"/>
    <n v="152.4"/>
    <s v="April 7, 1995 (United States)"/>
    <x v="15"/>
    <n v="48000"/>
    <s v="Kevin Lima"/>
    <s v="Jymn Magon"/>
    <s v="Bill Farmer"/>
    <s v="United States"/>
    <n v="18000000"/>
    <n v="35348597"/>
    <n v="70673999.382545933"/>
    <n v="196.38109444444444"/>
    <n v="23194617.45406824"/>
    <s v="Walt Disney Pictures"/>
    <n v="78"/>
  </r>
  <r>
    <s v="Dangerous Minds"/>
    <s v="R"/>
    <s v="Biography"/>
    <x v="15"/>
    <n v="152.4"/>
    <s v="August 11, 1995 (United States)"/>
    <x v="16"/>
    <n v="50000"/>
    <s v="John N. Smith"/>
    <s v="LouAnne Johnson"/>
    <s v="Michelle Pfeiffer"/>
    <s v="United States"/>
    <n v="23000000"/>
    <n v="179519401"/>
    <n v="358921007.11745405"/>
    <n v="780.51913478260872"/>
    <n v="117794882.54593176"/>
    <s v="Hollywood Pictures"/>
    <n v="99"/>
  </r>
  <r>
    <s v="Crimson Tide"/>
    <s v="R"/>
    <s v="Action"/>
    <x v="15"/>
    <n v="152.4"/>
    <s v="May 12, 1995 (United States)"/>
    <x v="4"/>
    <n v="105000"/>
    <s v="Tony Scott"/>
    <s v="Michael Schiffer"/>
    <s v="Gene Hackman"/>
    <s v="United States"/>
    <n v="53000000"/>
    <n v="157387195"/>
    <n v="314671117.56233597"/>
    <n v="296.95697169811319"/>
    <n v="103272437.664042"/>
    <s v="Hollywood Pictures"/>
    <n v="116"/>
  </r>
  <r>
    <s v="To Die For"/>
    <s v="R"/>
    <s v="Comedy"/>
    <x v="15"/>
    <n v="152.4"/>
    <s v="October 6, 1995 (United States)"/>
    <x v="8"/>
    <n v="45000"/>
    <s v="Gus Van Sant"/>
    <s v="Joyce Maynard"/>
    <s v="Nicole Kidman"/>
    <s v="United States"/>
    <n v="20000000"/>
    <n v="21284514"/>
    <n v="42555061.783464566"/>
    <n v="106.42256999999999"/>
    <n v="13966216.535433071"/>
    <s v="Columbia Pictures"/>
    <n v="106"/>
  </r>
  <r>
    <s v="Sabrina"/>
    <s v="PG"/>
    <s v="Comedy"/>
    <x v="15"/>
    <n v="152.4"/>
    <s v="December 15, 1995 (United States)"/>
    <x v="21"/>
    <n v="38000"/>
    <s v="Sydney Pollack"/>
    <s v="Samuel A. Taylor"/>
    <s v="Harrison Ford"/>
    <s v="Germany"/>
    <n v="58000000"/>
    <n v="53672080"/>
    <n v="107308942.09973752"/>
    <n v="92.53806896551724"/>
    <n v="35217900.262467191"/>
    <s v="Constellation Entertainment"/>
    <n v="127"/>
  </r>
  <r>
    <s v="Ghost in the Shell"/>
    <s v="TV-MA"/>
    <s v="Animation"/>
    <x v="15"/>
    <n v="152.4"/>
    <s v="March 29, 1996 (United States)"/>
    <x v="45"/>
    <n v="133000"/>
    <s v="Mamoru Oshii"/>
    <s v="Shirow Masamune"/>
    <s v="Atsuko Tanaka"/>
    <s v="Japan"/>
    <n v="0"/>
    <n v="516540"/>
    <n v="1032741.062992126"/>
    <n v="0"/>
    <n v="338937.00787401572"/>
    <s v="KÃ´dansha"/>
    <n v="83"/>
  </r>
  <r>
    <s v="While You Were Sleeping"/>
    <s v="PG"/>
    <s v="Comedy"/>
    <x v="15"/>
    <n v="152.4"/>
    <s v="April 21, 1995 (United States)"/>
    <x v="17"/>
    <n v="95000"/>
    <s v="Jon Turteltaub"/>
    <s v="Daniel G. Sullivan"/>
    <s v="Sandra Bullock"/>
    <s v="United States"/>
    <n v="17000000"/>
    <n v="182057016"/>
    <n v="363994572.01574802"/>
    <n v="1070.9236235294118"/>
    <n v="119459984.2519685"/>
    <s v="Hollywood Pictures"/>
    <n v="103"/>
  </r>
  <r>
    <s v="Get Shorty"/>
    <s v="R"/>
    <s v="Comedy"/>
    <x v="15"/>
    <n v="152.4"/>
    <s v="October 20, 1995 (United States)"/>
    <x v="15"/>
    <n v="78000"/>
    <s v="Barry Sonnenfeld"/>
    <s v="Elmore Leonard"/>
    <s v="Gene Hackman"/>
    <s v="United States"/>
    <n v="30250000"/>
    <n v="115101622"/>
    <n v="230127718.00131232"/>
    <n v="380.50122975206608"/>
    <n v="75525998.687664047"/>
    <s v="Metro-Goldwyn-Mayer (MGM)"/>
    <n v="105"/>
  </r>
  <r>
    <s v="Tommy Boy"/>
    <s v="PG-13"/>
    <s v="Adventure"/>
    <x v="15"/>
    <n v="152.4"/>
    <s v="March 31, 1995 (United States)"/>
    <x v="12"/>
    <n v="79000"/>
    <s v="Peter Segal"/>
    <s v="Bonnie Turner"/>
    <s v="Chris Farley"/>
    <s v="United States"/>
    <n v="0"/>
    <n v="32679899"/>
    <n v="65338354.496719159"/>
    <n v="0"/>
    <n v="21443503.280839894"/>
    <s v="Broadway Pictures"/>
    <n v="97"/>
  </r>
  <r>
    <s v="Babe"/>
    <s v="G"/>
    <s v="Comedy"/>
    <x v="15"/>
    <n v="152.4"/>
    <s v="August 4, 1995 (United States)"/>
    <x v="8"/>
    <n v="119000"/>
    <s v="Chris Noonan"/>
    <s v="Dick King-Smith"/>
    <s v="James Cromwell"/>
    <s v="Australia"/>
    <n v="30000000"/>
    <n v="254134910"/>
    <n v="508103064.80971128"/>
    <n v="847.11636666666675"/>
    <n v="166755190.2887139"/>
    <s v="Universal Pictures"/>
    <n v="91"/>
  </r>
  <r>
    <s v="Dead Man Walking"/>
    <s v="R"/>
    <s v="Crime"/>
    <x v="15"/>
    <n v="152.4"/>
    <s v="February 2, 1996 (United States)"/>
    <x v="24"/>
    <n v="90000"/>
    <s v="Tim Robbins"/>
    <s v="Helen Prejean"/>
    <s v="Susan Sarandon"/>
    <s v="United Kingdom"/>
    <n v="11000000"/>
    <n v="39363635"/>
    <n v="78701440.843175843"/>
    <n v="357.85122727272727"/>
    <n v="25829156.824146982"/>
    <s v="Havoc"/>
    <n v="122"/>
  </r>
  <r>
    <s v="The Brady Bunch Movie"/>
    <s v="PG-13"/>
    <s v="Comedy"/>
    <x v="15"/>
    <n v="152.4"/>
    <s v="February 17, 1995 (United States)"/>
    <x v="10"/>
    <n v="21000"/>
    <s v="Betty Thomas"/>
    <s v="Sherwood Schwartz"/>
    <s v="Shelley Long"/>
    <s v="United States"/>
    <n v="12000000"/>
    <n v="46576136"/>
    <n v="93121710.230971128"/>
    <n v="388.13446666666664"/>
    <n v="30561769.028871391"/>
    <s v="Paramount Pictures"/>
    <n v="90"/>
  </r>
  <r>
    <s v="Johnny Mnemonic"/>
    <s v="R"/>
    <s v="Action"/>
    <x v="15"/>
    <n v="152.4"/>
    <s v="May 26, 1995 (United States)"/>
    <x v="46"/>
    <n v="68000"/>
    <s v="Robert Longo"/>
    <s v="William Gibson"/>
    <s v="Keanu Reeves"/>
    <s v="Canada"/>
    <n v="26000000"/>
    <n v="19075720"/>
    <n v="38138923.123359576"/>
    <n v="73.368153846153845"/>
    <n v="12516876.640419947"/>
    <s v="TriStar Pictures"/>
    <n v="96"/>
  </r>
  <r>
    <s v="Just Cause"/>
    <s v="R"/>
    <s v="Action"/>
    <x v="15"/>
    <n v="152.4"/>
    <s v="February 17, 1995 (United States)"/>
    <x v="5"/>
    <n v="25000"/>
    <s v="Arne Glimcher"/>
    <s v="John Katzenbach"/>
    <s v="Sean Connery"/>
    <s v="United States"/>
    <n v="0"/>
    <n v="36853222"/>
    <n v="73682262.095800519"/>
    <n v="0"/>
    <n v="24181904.199475065"/>
    <s v="Warner Bros."/>
    <n v="102"/>
  </r>
  <r>
    <s v="The Bridges of Madison County"/>
    <s v="PG-13"/>
    <s v="Drama"/>
    <x v="15"/>
    <n v="152.4"/>
    <s v="June 2, 1995 (United States)"/>
    <x v="37"/>
    <n v="76000"/>
    <s v="Clint Eastwood"/>
    <s v="Richard LaGravenese"/>
    <s v="Clint Eastwood"/>
    <s v="United States"/>
    <n v="24000000"/>
    <n v="182016617"/>
    <n v="363913800.52427822"/>
    <n v="758.40257083333324"/>
    <n v="119433475.72178477"/>
    <s v="Warner Bros."/>
    <n v="135"/>
  </r>
  <r>
    <s v="Strange Days"/>
    <s v="R"/>
    <s v="Action"/>
    <x v="15"/>
    <n v="152.4"/>
    <s v="October 13, 1995 (United States)"/>
    <x v="13"/>
    <n v="68000"/>
    <s v="Kathryn Bigelow"/>
    <s v="James Cameron"/>
    <s v="Ralph Fiennes"/>
    <s v="United States"/>
    <n v="42000000"/>
    <n v="7959291"/>
    <n v="15913359.368110236"/>
    <n v="18.950692857142855"/>
    <n v="5222631.889763779"/>
    <s v="Lightstorm Entertainment"/>
    <n v="145"/>
  </r>
  <r>
    <s v="Cutthroat Island"/>
    <s v="PG-13"/>
    <s v="Action"/>
    <x v="15"/>
    <n v="152.4"/>
    <s v="December 22, 1995 (United States)"/>
    <x v="46"/>
    <n v="27000"/>
    <s v="Renny Harlin"/>
    <s v="Michael Frost Beckner"/>
    <s v="Geena Davis"/>
    <s v="France"/>
    <n v="98000000"/>
    <n v="10017322"/>
    <n v="20028070.95406824"/>
    <n v="10.221757142857143"/>
    <n v="6573045.9317585304"/>
    <s v="Beckner/Gorman Productions"/>
    <n v="124"/>
  </r>
  <r>
    <s v="Judge Dredd"/>
    <s v="R"/>
    <s v="Action"/>
    <x v="15"/>
    <n v="152.4"/>
    <s v="June 30, 1995 (United States)"/>
    <x v="41"/>
    <n v="112000"/>
    <s v="Danny Cannon"/>
    <s v="John Wagner"/>
    <s v="Sylvester Stallone"/>
    <s v="United States"/>
    <n v="90000000"/>
    <n v="113493481"/>
    <n v="226912491.21194226"/>
    <n v="126.10386777777778"/>
    <n v="74470788.057742774"/>
    <s v="Hollywood Pictures"/>
    <n v="96"/>
  </r>
  <r>
    <s v="The City of Lost Children"/>
    <s v="R"/>
    <s v="Fantasy"/>
    <x v="15"/>
    <n v="152.4"/>
    <s v="December 15, 1995 (United States)"/>
    <x v="24"/>
    <n v="66000"/>
    <s v="Marc Caro"/>
    <s v="Gilles Adrien"/>
    <s v="Ron Perlman"/>
    <s v="France"/>
    <n v="18000000"/>
    <n v="1781465"/>
    <n v="3561761.0597112859"/>
    <n v="9.8970277777777778"/>
    <n v="1168940.2887139108"/>
    <s v="Constellation"/>
    <n v="112"/>
  </r>
  <r>
    <s v="Copycat"/>
    <s v="R"/>
    <s v="Drama"/>
    <x v="15"/>
    <n v="152.4"/>
    <s v="October 27, 1995 (United States)"/>
    <x v="14"/>
    <n v="56000"/>
    <s v="Jon Amiel"/>
    <s v="Ann Biderman"/>
    <s v="Sigourney Weaver"/>
    <s v="United States"/>
    <n v="20000000"/>
    <n v="32051917"/>
    <n v="64082802.558398947"/>
    <n v="160.25958499999999"/>
    <n v="21031441.60104987"/>
    <s v="New Regency Productions"/>
    <n v="123"/>
  </r>
  <r>
    <s v="Major Payne"/>
    <s v="PG-13"/>
    <s v="Adventure"/>
    <x v="15"/>
    <n v="152.4"/>
    <s v="March 24, 1995 (United States)"/>
    <x v="21"/>
    <n v="32000"/>
    <s v="Nick Castle"/>
    <s v="Joe Connelly"/>
    <s v="Damon Wayans"/>
    <s v="United States"/>
    <n v="0"/>
    <n v="30112050"/>
    <n v="60204341.437007874"/>
    <n v="0"/>
    <n v="19758562.992125984"/>
    <s v="Universal Pictures"/>
    <n v="95"/>
  </r>
  <r>
    <s v="Powder"/>
    <s v="PG-13"/>
    <s v="Drama"/>
    <x v="15"/>
    <n v="152.4"/>
    <s v="October 27, 1995 (United States)"/>
    <x v="14"/>
    <n v="29000"/>
    <s v="Victor Salva"/>
    <s v="Victor Salva"/>
    <s v="Mary Steenburgen"/>
    <s v="United States"/>
    <n v="9500000"/>
    <n v="30862156"/>
    <n v="61704061.241469815"/>
    <n v="324.8648"/>
    <n v="20250758.530183725"/>
    <s v="Caravan Pictures"/>
    <n v="111"/>
  </r>
  <r>
    <s v="A Little Princess"/>
    <s v="G"/>
    <s v="Drama"/>
    <x v="15"/>
    <n v="152.4"/>
    <s v="May 19, 1995 (United States)"/>
    <x v="3"/>
    <n v="33000"/>
    <s v="Alfonso CuarÃ³n"/>
    <s v="Frances Hodgson Burnett"/>
    <s v="Liesel Matthews"/>
    <s v="United States"/>
    <n v="17000000"/>
    <n v="10015449"/>
    <n v="20024326.183070865"/>
    <n v="58.914405882352938"/>
    <n v="6571816.9291338585"/>
    <s v="Warner Bros."/>
    <n v="97"/>
  </r>
  <r>
    <s v="The American President"/>
    <s v="PG-13"/>
    <s v="Comedy"/>
    <x v="15"/>
    <n v="152.4"/>
    <s v="November 17, 1995 (United States)"/>
    <x v="8"/>
    <n v="54000"/>
    <s v="Rob Reiner"/>
    <s v="Aaron Sorkin"/>
    <s v="Michael Douglas"/>
    <s v="United States"/>
    <n v="62000000"/>
    <n v="107879496"/>
    <n v="215688204.92913386"/>
    <n v="173.99918709677419"/>
    <n v="70787070.866141737"/>
    <s v="Universal Pictures"/>
    <n v="114"/>
  </r>
  <r>
    <s v="Under Siege 2: Dark Territory"/>
    <s v="R"/>
    <s v="Action"/>
    <x v="15"/>
    <n v="152.4"/>
    <s v="July 14, 1995 (United States)"/>
    <x v="30"/>
    <n v="45000"/>
    <s v="Geoff Murphy"/>
    <s v="Richard Hatem"/>
    <s v="Steven Seagal"/>
    <s v="United States"/>
    <n v="60000000"/>
    <n v="104324083"/>
    <n v="208579711.87729657"/>
    <n v="173.87347166666666"/>
    <n v="68454122.703412071"/>
    <s v="Warner Bros."/>
    <n v="100"/>
  </r>
  <r>
    <s v="Higher Learning"/>
    <s v="R"/>
    <s v="Crime"/>
    <x v="15"/>
    <n v="152.4"/>
    <s v="January 11, 1995 (United States)"/>
    <x v="16"/>
    <n v="19000"/>
    <s v="John Singleton"/>
    <s v="John Singleton"/>
    <s v="Omar Epps"/>
    <s v="United States"/>
    <n v="0"/>
    <n v="38290723"/>
    <n v="76556320.853674531"/>
    <n v="0"/>
    <n v="25125146.325459316"/>
    <s v="Columbia Pictures"/>
    <n v="127"/>
  </r>
  <r>
    <s v="Mr. Holland's Opus"/>
    <s v="PG"/>
    <s v="Drama"/>
    <x v="15"/>
    <n v="152.4"/>
    <s v="January 19, 1996 (United States)"/>
    <x v="4"/>
    <n v="36000"/>
    <s v="Stephen Herek"/>
    <s v="Patrick Sheane Duncan"/>
    <s v="Richard Dreyfuss"/>
    <s v="United States"/>
    <n v="23000000"/>
    <n v="106269971"/>
    <n v="212470211.04790026"/>
    <n v="462.04335217391304"/>
    <n v="69730952.099737525"/>
    <s v="Hollywood Pictures"/>
    <n v="143"/>
  </r>
  <r>
    <s v="The Prophecy"/>
    <s v="R"/>
    <s v="Action"/>
    <x v="15"/>
    <n v="152.4"/>
    <s v="September 1, 1995 (United States)"/>
    <x v="16"/>
    <n v="30000"/>
    <s v="Gregory Widen"/>
    <s v="Gregory Widen"/>
    <s v="Christopher Walken"/>
    <s v="United States"/>
    <n v="8000000"/>
    <n v="16115878"/>
    <n v="32221181.276902884"/>
    <n v="201.44847499999997"/>
    <n v="10574723.097112861"/>
    <s v="First Look International"/>
    <n v="98"/>
  </r>
  <r>
    <s v="Dead Man"/>
    <s v="R"/>
    <s v="Adventure"/>
    <x v="15"/>
    <n v="152.4"/>
    <s v="May 10, 1996 (United States)"/>
    <x v="37"/>
    <n v="92000"/>
    <s v="Jim Jarmusch"/>
    <s v="Jim Jarmusch"/>
    <s v="Johnny Depp"/>
    <s v="United States"/>
    <n v="9000000"/>
    <n v="1037847"/>
    <n v="2075012.9980314961"/>
    <n v="11.531633333333334"/>
    <n v="681001.96850393701"/>
    <s v="Pandora Filmproduktion"/>
    <n v="121"/>
  </r>
  <r>
    <s v="Ace Ventura: When Nature Calls"/>
    <s v="PG-13"/>
    <s v="Adventure"/>
    <x v="15"/>
    <n v="152.4"/>
    <s v="November 10, 1995 (United States)"/>
    <x v="5"/>
    <n v="206000"/>
    <s v="Steve Oedekerk"/>
    <s v="Jack Bernstein"/>
    <s v="Jim Carrey"/>
    <s v="United States"/>
    <n v="30000000"/>
    <n v="212385533"/>
    <n v="424631705.414042"/>
    <n v="707.95177666666666"/>
    <n v="139360585.95800525"/>
    <s v="Morgan Creek Entertainment"/>
    <n v="90"/>
  </r>
  <r>
    <s v="Dolores Claiborne"/>
    <s v="R"/>
    <s v="Crime"/>
    <x v="15"/>
    <n v="152.4"/>
    <s v="March 24, 1995 (United States)"/>
    <x v="34"/>
    <n v="41000"/>
    <s v="Taylor Hackford"/>
    <s v="Stephen King"/>
    <s v="Kathy Bates"/>
    <s v="United States"/>
    <n v="0"/>
    <n v="24361867"/>
    <n v="48707748.522965878"/>
    <n v="0"/>
    <n v="15985477.034120735"/>
    <s v="Castle Rock Entertainment"/>
    <n v="132"/>
  </r>
  <r>
    <s v="First Knight"/>
    <s v="PG-13"/>
    <s v="Action"/>
    <x v="15"/>
    <n v="152.4"/>
    <s v="July 7, 1995 (United States)"/>
    <x v="22"/>
    <n v="70000"/>
    <s v="Jerry Zucker"/>
    <s v="Lorne Cameron"/>
    <s v="Sean Connery"/>
    <s v="United States"/>
    <n v="55000000"/>
    <n v="127600435"/>
    <n v="255117142.68044618"/>
    <n v="232.00079090909091"/>
    <n v="83727319.553805768"/>
    <s v="Columbia Pictures"/>
    <n v="134"/>
  </r>
  <r>
    <s v="Jade"/>
    <s v="R"/>
    <s v="Crime"/>
    <x v="15"/>
    <n v="152.4"/>
    <s v="October 13, 1995 (United States)"/>
    <x v="11"/>
    <n v="12000"/>
    <s v="William Friedkin"/>
    <s v="Joe Eszterhas"/>
    <s v="David Caruso"/>
    <s v="United States"/>
    <n v="50000000"/>
    <n v="9851610"/>
    <n v="19696755.688976377"/>
    <n v="19.703219999999998"/>
    <n v="6464311.0236220472"/>
    <s v="Paramount Pictures"/>
    <n v="95"/>
  </r>
  <r>
    <s v="The Big Green"/>
    <s v="PG"/>
    <s v="Comedy"/>
    <x v="15"/>
    <n v="152.4"/>
    <s v="September 29, 1995 (United States)"/>
    <x v="41"/>
    <n v="9500"/>
    <s v="Holly Goldberg Sloan"/>
    <s v="Holly Goldberg Sloan"/>
    <s v="Steve Guttenberg"/>
    <s v="United States"/>
    <n v="12000000"/>
    <n v="17736619"/>
    <n v="35461599.798556432"/>
    <n v="147.80515833333334"/>
    <n v="11638201.443569554"/>
    <s v="Caravan Pictures"/>
    <n v="100"/>
  </r>
  <r>
    <s v="Virtuosity"/>
    <s v="R"/>
    <s v="Action"/>
    <x v="15"/>
    <n v="152.4"/>
    <s v="August 4, 1995 (United States)"/>
    <x v="41"/>
    <n v="29000"/>
    <s v="Brett Leonard"/>
    <s v="Eric Bernt"/>
    <s v="Denzel Washington"/>
    <s v="United States"/>
    <n v="30000000"/>
    <n v="24047675"/>
    <n v="48079570.685695536"/>
    <n v="80.15891666666667"/>
    <n v="15779314.304461941"/>
    <s v="Paramount Pictures"/>
    <n v="106"/>
  </r>
  <r>
    <s v="Halloween: The Curse of Michael Myers"/>
    <s v="R"/>
    <s v="Horror"/>
    <x v="15"/>
    <n v="152.4"/>
    <s v="September 29, 1995 (United States)"/>
    <x v="25"/>
    <n v="32000"/>
    <s v="Joe Chappelle"/>
    <s v="Debra Hill"/>
    <s v="Donald Pleasence"/>
    <s v="United States"/>
    <n v="5000000"/>
    <n v="15116634"/>
    <n v="30223348.948818896"/>
    <n v="302.33267999999998"/>
    <n v="9919051.1811023615"/>
    <s v="Halloween VI Productions"/>
    <n v="87"/>
  </r>
  <r>
    <s v="Father of the Bride Part II"/>
    <s v="PG"/>
    <s v="Comedy"/>
    <x v="15"/>
    <n v="152.4"/>
    <s v="December 8, 1995 (United States)"/>
    <x v="10"/>
    <n v="36000"/>
    <s v="Charles Shyer"/>
    <s v="Albert Hackett"/>
    <s v="Steve Martin"/>
    <s v="United States"/>
    <n v="30000000"/>
    <n v="76594107"/>
    <n v="153137955.39960629"/>
    <n v="255.31369000000001"/>
    <n v="50258600.393700786"/>
    <s v="Sandollar Productions"/>
    <n v="106"/>
  </r>
  <r>
    <s v="Assassins"/>
    <s v="R"/>
    <s v="Action"/>
    <x v="15"/>
    <n v="152.4"/>
    <s v="October 6, 1995 (United States)"/>
    <x v="21"/>
    <n v="79000"/>
    <s v="Richard Donner"/>
    <s v="Lilly Wachowski"/>
    <s v="Sylvester Stallone"/>
    <s v="France"/>
    <n v="50000000"/>
    <n v="30303072"/>
    <n v="60586260.094488189"/>
    <n v="60.606143999999993"/>
    <n v="19883905.511811022"/>
    <s v="Warner Bros."/>
    <n v="132"/>
  </r>
  <r>
    <s v="French Kiss"/>
    <s v="PG-13"/>
    <s v="Comedy"/>
    <x v="15"/>
    <n v="152.4"/>
    <s v="May 5, 1995 (United States)"/>
    <x v="14"/>
    <n v="48000"/>
    <s v="Lawrence Kasdan"/>
    <s v="Adam Brooks"/>
    <s v="Meg Ryan"/>
    <s v="United Kingdom"/>
    <n v="0"/>
    <n v="101982854"/>
    <n v="203898790.11679789"/>
    <n v="0"/>
    <n v="66917883.202099733"/>
    <s v="Polygram Filmed Entertainment"/>
    <n v="111"/>
  </r>
  <r>
    <s v="A Walk in the Clouds"/>
    <s v="PG-13"/>
    <s v="Drama"/>
    <x v="15"/>
    <n v="152.4"/>
    <s v="August 11, 1995 (United States)"/>
    <x v="17"/>
    <n v="32000"/>
    <s v="Alfonso Arau"/>
    <s v="Robert Mark Kamen"/>
    <s v="Keanu Reeves"/>
    <s v="United States"/>
    <n v="20000000"/>
    <n v="50008143"/>
    <n v="99983472.257874012"/>
    <n v="250.04071500000001"/>
    <n v="32813742.125984251"/>
    <s v="Twentieth Century Fox"/>
    <n v="102"/>
  </r>
  <r>
    <s v="It Takes Two"/>
    <s v="PG"/>
    <s v="Comedy"/>
    <x v="15"/>
    <n v="152.4"/>
    <s v="November 17, 1995 (United States)"/>
    <x v="23"/>
    <n v="21000"/>
    <s v="Andy Tennant"/>
    <s v="Deborah Dean Davis"/>
    <s v="Kirstie Alley"/>
    <s v="United States"/>
    <n v="0"/>
    <n v="19474589"/>
    <n v="38936399.398293965"/>
    <n v="0"/>
    <n v="12778601.706036745"/>
    <s v="Dualstar Productions"/>
    <n v="101"/>
  </r>
  <r>
    <s v="Rob Roy"/>
    <s v="R"/>
    <s v="Adventure"/>
    <x v="15"/>
    <n v="152.4"/>
    <s v="April 14, 1995 (United States)"/>
    <x v="15"/>
    <n v="41000"/>
    <s v="Michael Caton-Jones"/>
    <s v="Alan Sharp"/>
    <s v="Liam Neeson"/>
    <s v="United Kingdom"/>
    <n v="28000000"/>
    <n v="31596911"/>
    <n v="63173089.118766405"/>
    <n v="112.84611071428571"/>
    <n v="20732881.2335958"/>
    <s v="United Artists"/>
    <n v="139"/>
  </r>
  <r>
    <s v="Dead Presidents"/>
    <s v="R"/>
    <s v="Action"/>
    <x v="15"/>
    <n v="152.4"/>
    <s v="October 6, 1995 (United States)"/>
    <x v="15"/>
    <n v="21000"/>
    <s v="Albert Hughes"/>
    <s v="Allen Hughes"/>
    <s v="Larenz Tate"/>
    <s v="United States"/>
    <n v="10000000"/>
    <n v="24147179"/>
    <n v="48278513.394356951"/>
    <n v="241.47179"/>
    <n v="15844605.643044619"/>
    <s v="Caravan Pictures"/>
    <n v="119"/>
  </r>
  <r>
    <s v="The Baby-Sitters Club"/>
    <s v="PG"/>
    <s v="Comedy"/>
    <x v="15"/>
    <n v="152.4"/>
    <s v="August 18, 1995 (United States)"/>
    <x v="1"/>
    <n v="5500"/>
    <s v="Melanie Mayron"/>
    <s v="Ann M. Martin"/>
    <s v="Schuyler Fisk"/>
    <s v="United States"/>
    <n v="6500000"/>
    <n v="9685976"/>
    <n v="19365596.372703411"/>
    <n v="149.0150153846154"/>
    <n v="6355627.2965879263"/>
    <s v="Beacon Communications"/>
    <n v="94"/>
  </r>
  <r>
    <s v="Waiting to Exhale"/>
    <s v="R"/>
    <s v="Comedy"/>
    <x v="15"/>
    <n v="152.4"/>
    <s v="December 22, 1995 (United States)"/>
    <x v="22"/>
    <n v="10000"/>
    <s v="Forest Whitaker"/>
    <s v="Terry McMillan"/>
    <s v="Whitney Houston"/>
    <s v="United States"/>
    <n v="16000000"/>
    <n v="81452156"/>
    <n v="162850865.70341206"/>
    <n v="509.07597500000003"/>
    <n v="53446296.587926507"/>
    <s v="Twentieth Century Fox"/>
    <n v="124"/>
  </r>
  <r>
    <s v="Welcome to the Dollhouse"/>
    <s v="R"/>
    <s v="Comedy"/>
    <x v="15"/>
    <n v="152.4"/>
    <s v="May 24, 1996 (United States)"/>
    <x v="34"/>
    <n v="33000"/>
    <s v="Todd Solondz"/>
    <s v="Todd Solondz"/>
    <s v="Heather Matarazzo"/>
    <s v="United States"/>
    <n v="800000"/>
    <n v="4569019"/>
    <n v="9135039.9560367446"/>
    <n v="571.12737500000003"/>
    <n v="2998043.9632545933"/>
    <s v="Suburban Pictures"/>
    <n v="88"/>
  </r>
  <r>
    <s v="The Indian in the Cupboard"/>
    <s v="PG"/>
    <s v="Drama"/>
    <x v="15"/>
    <n v="152.4"/>
    <s v="July 14, 1995 (United States)"/>
    <x v="22"/>
    <n v="27000"/>
    <s v="Frank Oz"/>
    <s v="Lynne Reid Banks"/>
    <s v="Hal Scardino"/>
    <s v="United States"/>
    <n v="45000000"/>
    <n v="35656131"/>
    <n v="71288865.58858268"/>
    <n v="79.23584666666666"/>
    <n v="23396411.417322833"/>
    <s v="Columbia Pictures"/>
    <n v="96"/>
  </r>
  <r>
    <s v="Rumble in the Bronx"/>
    <s v="R"/>
    <s v="Action"/>
    <x v="15"/>
    <n v="152.4"/>
    <s v="February 23, 1996 (United States)"/>
    <x v="8"/>
    <n v="40000"/>
    <s v="Stanley Tong"/>
    <s v="Edward Tang"/>
    <s v="Jackie Chan"/>
    <s v="Hong Kong"/>
    <n v="7500000"/>
    <n v="32392047"/>
    <n v="64762839.375984251"/>
    <n v="431.89395999999999"/>
    <n v="21254624.015748031"/>
    <s v="Golden Harvest Company"/>
    <n v="87"/>
  </r>
  <r>
    <s v="Devil in a Blue Dress"/>
    <s v="R"/>
    <s v="Crime"/>
    <x v="15"/>
    <n v="152.4"/>
    <s v="September 29, 1995 (United States)"/>
    <x v="17"/>
    <n v="18000"/>
    <s v="Carl Franklin"/>
    <s v="Walter Mosley"/>
    <s v="Denzel Washington"/>
    <s v="United States"/>
    <n v="27000000"/>
    <n v="16140822"/>
    <n v="32271052.909448817"/>
    <n v="59.78082222222222"/>
    <n v="10591090.551181102"/>
    <s v="TriStar Pictures"/>
    <n v="102"/>
  </r>
  <r>
    <s v="How to Make an American Quilt"/>
    <s v="PG-13"/>
    <s v="Comedy"/>
    <x v="15"/>
    <n v="152.4"/>
    <s v="October 6, 1995 (United States)"/>
    <x v="21"/>
    <n v="11000"/>
    <s v="Jocelyn Moorhouse"/>
    <s v="Whitney Otto"/>
    <s v="Winona Ryder"/>
    <s v="United States"/>
    <n v="10000000"/>
    <n v="41200020"/>
    <n v="82373005.866141737"/>
    <n v="412.00020000000006"/>
    <n v="27034133.858267717"/>
    <s v="Universal Pictures"/>
    <n v="117"/>
  </r>
  <r>
    <s v="Kicking and Screaming"/>
    <s v="R"/>
    <s v="Comedy"/>
    <x v="15"/>
    <n v="152.4"/>
    <s v="October 6, 1995 (United States)"/>
    <x v="8"/>
    <n v="13000"/>
    <s v="Noah Baumbach"/>
    <s v="Noah Baumbach"/>
    <s v="Josh Hamilton"/>
    <s v="United States"/>
    <n v="0"/>
    <n v="718490"/>
    <n v="1436508.5498687665"/>
    <n v="0"/>
    <n v="471450.13123359578"/>
    <s v="Trimark Pictures"/>
    <n v="96"/>
  </r>
  <r>
    <s v="Tales from the Crypt: Demon Knight"/>
    <s v="R"/>
    <s v="Action"/>
    <x v="15"/>
    <n v="152.4"/>
    <s v="January 13, 1995 (United States)"/>
    <x v="17"/>
    <n v="22000"/>
    <s v="Ernest R. Dickerson"/>
    <s v="Ethan Reiff"/>
    <s v="Billy Zane"/>
    <s v="United States"/>
    <n v="13000000"/>
    <n v="21089146"/>
    <n v="42164453.977690287"/>
    <n v="162.2242"/>
    <n v="13838022.309711287"/>
    <s v="Universal Pictures"/>
    <n v="92"/>
  </r>
  <r>
    <s v="The Net"/>
    <s v="PG-13"/>
    <s v="Action"/>
    <x v="15"/>
    <n v="152.4"/>
    <s v="July 28, 1995 (United States)"/>
    <x v="23"/>
    <n v="62000"/>
    <s v="Irwin Winkler"/>
    <s v="John Brancato"/>
    <s v="Sandra Bullock"/>
    <s v="United States"/>
    <n v="22000000"/>
    <n v="110627965"/>
    <n v="221183339.47178477"/>
    <n v="502.85438636363631"/>
    <n v="72590528.215223089"/>
    <s v="Columbia Pictures"/>
    <n v="114"/>
  </r>
  <r>
    <s v="Living in Oblivion"/>
    <s v="R"/>
    <s v="Comedy"/>
    <x v="15"/>
    <n v="152.4"/>
    <s v="July 21, 1995 (United States)"/>
    <x v="24"/>
    <n v="17000"/>
    <s v="Tom DiCillo"/>
    <s v="Tom DiCillo"/>
    <s v="Steve Buscemi"/>
    <s v="United States"/>
    <n v="500000"/>
    <n v="1111790"/>
    <n v="2222850.4790026248"/>
    <n v="222.358"/>
    <n v="729520.99737532809"/>
    <s v="JDI Productions"/>
    <n v="90"/>
  </r>
  <r>
    <s v="Dracula: Dead and Loving It"/>
    <s v="PG-13"/>
    <s v="Comedy"/>
    <x v="15"/>
    <n v="152.4"/>
    <s v="December 22, 1995 (United States)"/>
    <x v="23"/>
    <n v="40000"/>
    <s v="Mel Brooks"/>
    <s v="Mel Brooks"/>
    <s v="Leslie Nielsen"/>
    <s v="France"/>
    <n v="30000000"/>
    <n v="10772144"/>
    <n v="21537219.664041992"/>
    <n v="35.907146666666669"/>
    <n v="7068335.9580052495"/>
    <s v="Gaumont"/>
    <n v="88"/>
  </r>
  <r>
    <s v="Tom and Huck"/>
    <s v="PG"/>
    <s v="Adventure"/>
    <x v="15"/>
    <n v="152.4"/>
    <s v="December 22, 1995 (United States)"/>
    <x v="30"/>
    <n v="10000"/>
    <s v="Peter Hewitt"/>
    <s v="Mark Twain"/>
    <s v="Jonathan Taylor Thomas"/>
    <s v="United States"/>
    <n v="0"/>
    <n v="23920048"/>
    <n v="47824400.430446193"/>
    <n v="0"/>
    <n v="15695569.553805774"/>
    <s v="Walt Disney Pictures"/>
    <n v="97"/>
  </r>
  <r>
    <s v="Village of the Damned"/>
    <s v="R"/>
    <s v="Horror"/>
    <x v="15"/>
    <n v="152.4"/>
    <s v="April 28, 1995 (United States)"/>
    <x v="46"/>
    <n v="30000"/>
    <s v="John Carpenter"/>
    <s v="John Wyndham"/>
    <s v="Christopher Reeve"/>
    <s v="United States"/>
    <n v="22000000"/>
    <n v="9418365"/>
    <n v="18830549.97047244"/>
    <n v="42.810749999999999"/>
    <n v="6180029.527559055"/>
    <s v="Universal Pictures"/>
    <n v="98"/>
  </r>
  <r>
    <s v="Wild Bill"/>
    <s v="R"/>
    <s v="Action"/>
    <x v="15"/>
    <n v="152.4"/>
    <s v="December 1, 1995 (United States)"/>
    <x v="23"/>
    <n v="6600"/>
    <s v="Walter Hill"/>
    <s v="Peter Dexter"/>
    <s v="Jeff Bridges"/>
    <s v="United States"/>
    <n v="30000000"/>
    <n v="2193982"/>
    <n v="4386524.3792650914"/>
    <n v="7.313273333333334"/>
    <n v="1439620.7349081365"/>
    <s v="The Zanuck Company"/>
    <n v="98"/>
  </r>
  <r>
    <s v="Grumpier Old Men"/>
    <s v="PG-13"/>
    <s v="Comedy"/>
    <x v="15"/>
    <n v="152.4"/>
    <s v="December 22, 1995 (United States)"/>
    <x v="17"/>
    <n v="25000"/>
    <s v="Howard Deutch"/>
    <s v="Mark Steven Johnson"/>
    <s v="Walter Matthau"/>
    <s v="United States"/>
    <n v="25000000"/>
    <n v="71518503"/>
    <n v="142990077.84842518"/>
    <n v="286.07401199999998"/>
    <n v="46928151.574803151"/>
    <s v="Lancaster Gate"/>
    <n v="101"/>
  </r>
  <r>
    <s v="Boys on the Side"/>
    <s v="R"/>
    <s v="Comedy"/>
    <x v="15"/>
    <n v="152.4"/>
    <s v="February 3, 1995 (United States)"/>
    <x v="16"/>
    <n v="12000"/>
    <s v="Herbert Ross"/>
    <s v="Don Roos"/>
    <s v="Whoopi Goldberg"/>
    <s v="United States"/>
    <n v="21000000"/>
    <n v="23440188"/>
    <n v="46864995.299212597"/>
    <n v="111.61994285714285"/>
    <n v="15380700.787401574"/>
    <s v="Alcor Films"/>
    <n v="115"/>
  </r>
  <r>
    <s v="Tales from the Hood"/>
    <s v="R"/>
    <s v="Crime"/>
    <x v="15"/>
    <n v="152.4"/>
    <s v="May 24, 1995 (United States)"/>
    <x v="5"/>
    <n v="7400"/>
    <s v="Rusty Cundieff"/>
    <s v="Rusty Cundieff"/>
    <s v="Clarence Williams III"/>
    <s v="United States"/>
    <n v="6000000"/>
    <n v="11837928"/>
    <n v="23668088.33070866"/>
    <n v="197.2988"/>
    <n v="7767669.2913385825"/>
    <s v="40 Acres &amp; A Mule Filmworks"/>
    <n v="98"/>
  </r>
  <r>
    <s v="Money Train"/>
    <s v="R"/>
    <s v="Action"/>
    <x v="15"/>
    <n v="152.4"/>
    <s v="November 22, 1995 (United States)"/>
    <x v="46"/>
    <n v="39000"/>
    <s v="Joseph Ruben"/>
    <s v="Doug Richardson"/>
    <s v="Wesley Snipes"/>
    <s v="United States"/>
    <n v="68000000"/>
    <n v="35431113"/>
    <n v="70838977.238188967"/>
    <n v="52.104577941176466"/>
    <n v="23248761.811023623"/>
    <s v="Columbia Pictures"/>
    <n v="110"/>
  </r>
  <r>
    <s v="Candyman: Farewell to the Flesh"/>
    <s v="R"/>
    <s v="Horror"/>
    <x v="15"/>
    <n v="152.4"/>
    <s v="March 17, 1995 (United States)"/>
    <x v="11"/>
    <n v="11000"/>
    <s v="Bill Condon"/>
    <s v="Clive Barker"/>
    <s v="Tony Todd"/>
    <s v="United States"/>
    <n v="6000000"/>
    <n v="13940383"/>
    <n v="27871618.767060366"/>
    <n v="232.33971666666667"/>
    <n v="9147232.9396325462"/>
    <s v="PolyGram Filmed Entertainment"/>
    <n v="95"/>
  </r>
  <r>
    <s v="The Crossing Guard"/>
    <s v="R"/>
    <s v="Drama"/>
    <x v="15"/>
    <n v="152.4"/>
    <s v="November 16, 1995 (United States)"/>
    <x v="21"/>
    <n v="13000"/>
    <s v="Sean Penn"/>
    <s v="Sean Penn"/>
    <s v="Jack Nicholson"/>
    <s v="United States"/>
    <n v="9000000"/>
    <n v="868979"/>
    <n v="1737387.8038057743"/>
    <n v="9.6553222222222228"/>
    <n v="570196.19422572176"/>
    <s v="Miramax"/>
    <n v="111"/>
  </r>
  <r>
    <s v="Man of the House"/>
    <s v="PG"/>
    <s v="Comedy"/>
    <x v="15"/>
    <n v="152.4"/>
    <s v="March 3, 1995 (United States)"/>
    <x v="33"/>
    <n v="8900"/>
    <s v="James Orr"/>
    <s v="David E. Peckinpah"/>
    <s v="Chevy Chase"/>
    <s v="United States"/>
    <n v="0"/>
    <n v="40070995"/>
    <n v="80115696.696194217"/>
    <n v="0"/>
    <n v="26293303.805774279"/>
    <s v="All Girl Productions"/>
    <n v="96"/>
  </r>
  <r>
    <s v="Nixon"/>
    <s v="R"/>
    <s v="Biography"/>
    <x v="15"/>
    <n v="152.4"/>
    <s v="January 5, 1996 (United States)"/>
    <x v="12"/>
    <n v="29000"/>
    <s v="Oliver Stone"/>
    <s v="Stephen J. Rivele"/>
    <s v="Anthony Hopkins"/>
    <s v="United States"/>
    <n v="44000000"/>
    <n v="13681765"/>
    <n v="27354552.463910758"/>
    <n v="31.094920454545456"/>
    <n v="8977536.0892388448"/>
    <s v="Cinergi Pictures Entertainment"/>
    <n v="192"/>
  </r>
  <r>
    <s v="Hideaway"/>
    <s v="R"/>
    <s v="Fantasy"/>
    <x v="15"/>
    <n v="152.4"/>
    <s v="March 3, 1995 (United States)"/>
    <x v="11"/>
    <n v="6400"/>
    <s v="Brett Leonard"/>
    <s v="Dean R. Koontz"/>
    <s v="Jeff Goldblum"/>
    <s v="United States"/>
    <n v="15000000"/>
    <n v="12201255"/>
    <n v="24394503.927165352"/>
    <n v="81.341699999999989"/>
    <n v="8006072.834645669"/>
    <s v="TriStar Pictures"/>
    <n v="106"/>
  </r>
  <r>
    <s v="When Night Is Falling"/>
    <s v="Unrated"/>
    <s v="Drama"/>
    <x v="15"/>
    <n v="152.4"/>
    <s v="November 17, 1995 (United States)"/>
    <x v="16"/>
    <n v="6700"/>
    <s v="Patricia Rozema"/>
    <s v="Patricia Rozema"/>
    <s v="Pascale BussiÃ¨res"/>
    <s v="Canada"/>
    <n v="0"/>
    <n v="919671"/>
    <n v="1838738.5413385825"/>
    <n v="0"/>
    <n v="603458.66141732282"/>
    <s v="Alliance Communications Corporation"/>
    <n v="94"/>
  </r>
  <r>
    <s v="Underground"/>
    <s v="Not Rated"/>
    <s v="Comedy"/>
    <x v="15"/>
    <n v="152.4"/>
    <s v="June 20, 1997 (United States)"/>
    <x v="31"/>
    <n v="56000"/>
    <s v="Emir Kusturica"/>
    <s v="Dusan Kovacevic"/>
    <s v="Predrag 'Miki' Manojlovic"/>
    <s v="Federal Republic of Yugoslavia"/>
    <n v="14000000"/>
    <n v="171082"/>
    <n v="342051.74146981625"/>
    <n v="1.2220142857142857"/>
    <n v="112258.53018372704"/>
    <s v="CiBy 2000"/>
    <n v="167"/>
  </r>
  <r>
    <s v="Mighty Aphrodite"/>
    <s v="R"/>
    <s v="Comedy"/>
    <x v="15"/>
    <n v="152.4"/>
    <s v="November 10, 1995 (United States)"/>
    <x v="9"/>
    <n v="39000"/>
    <s v="Woody Allen"/>
    <s v="Woody Allen"/>
    <s v="Woody Allen"/>
    <s v="United States"/>
    <n v="15000000"/>
    <n v="6468498"/>
    <n v="12932751.578740157"/>
    <n v="43.12332"/>
    <n v="4244421.2598425196"/>
    <s v="Sweetland Films"/>
    <n v="95"/>
  </r>
  <r>
    <s v="Balto"/>
    <s v="G"/>
    <s v="Animation"/>
    <x v="15"/>
    <n v="152.4"/>
    <s v="December 22, 1995 (United States)"/>
    <x v="12"/>
    <n v="41000"/>
    <s v="Simon Wells"/>
    <s v="Cliff Ruby"/>
    <s v="Kevin Bacon"/>
    <s v="United States"/>
    <n v="0"/>
    <n v="11349090"/>
    <n v="22690733.090551179"/>
    <n v="0"/>
    <n v="7446909.4488188978"/>
    <s v="Amblimation"/>
    <n v="78"/>
  </r>
  <r>
    <s v="Total Eclipse"/>
    <s v="R"/>
    <s v="Biography"/>
    <x v="15"/>
    <n v="152.4"/>
    <s v="November 3, 1995 (United States)"/>
    <x v="16"/>
    <n v="14000"/>
    <s v="Agnieszka Holland"/>
    <s v="Christopher Hampton"/>
    <s v="Leonardo DiCaprio"/>
    <s v="United Kingdom"/>
    <n v="8000000"/>
    <n v="340139"/>
    <n v="680054.81167979003"/>
    <n v="4.2517374999999999"/>
    <n v="223188.32020997375"/>
    <s v="FIT Productions"/>
    <n v="111"/>
  </r>
  <r>
    <s v="Fair Game"/>
    <s v="R"/>
    <s v="Action"/>
    <x v="15"/>
    <n v="152.4"/>
    <s v="November 3, 1995 (United States)"/>
    <x v="36"/>
    <n v="12000"/>
    <s v="Andrew Sipes"/>
    <s v="Paula Gosling"/>
    <s v="William Baldwin"/>
    <s v="United States"/>
    <n v="50000000"/>
    <n v="11534477"/>
    <n v="23061385.445538055"/>
    <n v="23.068954000000002"/>
    <n v="7568554.4619422574"/>
    <s v="Warner Bros."/>
    <n v="91"/>
  </r>
  <r>
    <s v="Lord of Illusions"/>
    <s v="R"/>
    <s v="Horror"/>
    <x v="15"/>
    <n v="152.4"/>
    <s v="August 25, 1995 (United States)"/>
    <x v="10"/>
    <n v="15000"/>
    <s v="Clive Barker"/>
    <s v="Clive Barker"/>
    <s v="Scott Bakula"/>
    <s v="United States"/>
    <n v="12000000"/>
    <n v="13294422"/>
    <n v="26580120.625984251"/>
    <n v="110.78684999999999"/>
    <n v="8723374.0157480314"/>
    <s v="Seraphim Films"/>
    <n v="109"/>
  </r>
  <r>
    <s v="The Scarlet Letter"/>
    <s v="R"/>
    <s v="Drama"/>
    <x v="15"/>
    <n v="152.4"/>
    <s v="October 13, 1995 (United States)"/>
    <x v="11"/>
    <n v="15000"/>
    <s v="Roland JoffÃ©"/>
    <s v="Nathaniel Hawthorne"/>
    <s v="Demi Moore"/>
    <s v="United States"/>
    <n v="46000000"/>
    <n v="10382407"/>
    <n v="20758001.396981627"/>
    <n v="22.570450000000001"/>
    <n v="6812603.0183727033"/>
    <s v="Allied Stars Ltd."/>
    <n v="135"/>
  </r>
  <r>
    <s v="Nick of Time"/>
    <s v="R"/>
    <s v="Action"/>
    <x v="15"/>
    <n v="152.4"/>
    <s v="November 22, 1995 (United States)"/>
    <x v="21"/>
    <n v="40000"/>
    <s v="John Badham"/>
    <s v="Patrick Sheane Duncan"/>
    <s v="Johnny Depp"/>
    <s v="United States"/>
    <n v="33000000"/>
    <n v="8175346"/>
    <n v="16345327.599737532"/>
    <n v="24.773775757575759"/>
    <n v="5364400.2624671916"/>
    <s v="Paramount Pictures"/>
    <n v="90"/>
  </r>
  <r>
    <s v="Senior Trip"/>
    <s v="R"/>
    <s v="Adventure"/>
    <x v="15"/>
    <n v="152.4"/>
    <s v="September 8, 1995 (United States)"/>
    <x v="46"/>
    <n v="5500"/>
    <s v="Kelly Makin"/>
    <s v="Roger Kumble"/>
    <s v="Matt Frewer"/>
    <s v="Canada"/>
    <n v="0"/>
    <n v="4686937"/>
    <n v="9370798.5820209961"/>
    <n v="0"/>
    <n v="3075417.9790026248"/>
    <s v="1992 Number Four Limited Partnership"/>
    <n v="91"/>
  </r>
  <r>
    <s v="Free Willy 2: The Adventure Home"/>
    <s v="PG"/>
    <s v="Adventure"/>
    <x v="15"/>
    <n v="152.4"/>
    <s v="July 19, 1995 (United States)"/>
    <x v="27"/>
    <n v="17000"/>
    <s v="Dwight H. Little"/>
    <s v="Keith Walker"/>
    <s v="Jason James Richter"/>
    <s v="France"/>
    <n v="0"/>
    <n v="30077111"/>
    <n v="60134486.362860888"/>
    <n v="0"/>
    <n v="19735637.139107611"/>
    <s v="Warner Bros. Family Entertainment"/>
    <n v="95"/>
  </r>
  <r>
    <s v="Things to Do in Denver When You're Dead"/>
    <s v="R"/>
    <s v="Crime"/>
    <x v="15"/>
    <n v="152.4"/>
    <s v="December 1, 1995 (United States)"/>
    <x v="8"/>
    <n v="27000"/>
    <s v="Gary Fleder"/>
    <s v="Scott Rosenberg"/>
    <s v="Andy Garcia"/>
    <s v="United States"/>
    <n v="7000000"/>
    <n v="529766"/>
    <n v="1059184.3845144357"/>
    <n v="7.568085714285715"/>
    <n v="347615.48556430446"/>
    <s v="Miramax"/>
    <n v="115"/>
  </r>
  <r>
    <s v="The Doom Generation"/>
    <s v="R"/>
    <s v="Comedy"/>
    <x v="15"/>
    <n v="152.4"/>
    <s v="October 27, 1995 (United States)"/>
    <x v="10"/>
    <n v="14000"/>
    <s v="Gregg Araki"/>
    <s v="Gregg Araki"/>
    <s v="James Duval"/>
    <s v="United States"/>
    <n v="0"/>
    <n v="284785"/>
    <n v="569383.13320209971"/>
    <n v="0"/>
    <n v="186866.79790026246"/>
    <s v="Union GÃ©nÃ©rale CinÃ©matographique (UGC)"/>
    <n v="83"/>
  </r>
  <r>
    <s v="Nine Months"/>
    <s v="PG-13"/>
    <s v="Comedy"/>
    <x v="15"/>
    <n v="152.4"/>
    <s v="July 12, 1995 (United States)"/>
    <x v="30"/>
    <n v="36000"/>
    <s v="Chris Columbus"/>
    <s v="Patrick BraoudÃ©"/>
    <s v="Hugh Grant"/>
    <s v="United States"/>
    <n v="0"/>
    <n v="138510230"/>
    <n v="276929574.02230972"/>
    <n v="0"/>
    <n v="90885977.690288708"/>
    <s v="Twentieth Century Fox"/>
    <n v="103"/>
  </r>
  <r>
    <s v="Safe"/>
    <s v="R"/>
    <s v="Drama"/>
    <x v="15"/>
    <n v="152.4"/>
    <s v="June 30, 1995 (United States)"/>
    <x v="13"/>
    <n v="14000"/>
    <s v="Todd Haynes"/>
    <s v="Todd Haynes"/>
    <s v="Julianne Moore"/>
    <s v="United Kingdom"/>
    <n v="1000000"/>
    <n v="512245"/>
    <n v="1024153.8812335958"/>
    <n v="51.224499999999992"/>
    <n v="336118.76640419947"/>
    <s v="American Playhouse Theatrical Films"/>
    <n v="119"/>
  </r>
  <r>
    <s v="Sudden Death"/>
    <s v="R"/>
    <s v="Action"/>
    <x v="15"/>
    <n v="152.4"/>
    <s v="December 22, 1995 (United States)"/>
    <x v="1"/>
    <n v="33000"/>
    <s v="Peter Hyams"/>
    <s v="Karen Elise Baldwin"/>
    <s v="Jean-Claude Van Damme"/>
    <s v="United States"/>
    <n v="35000000"/>
    <n v="64350171"/>
    <n v="128658117.47834645"/>
    <n v="183.85763142857144"/>
    <n v="42224521.653543308"/>
    <s v="Universal Pictures"/>
    <n v="111"/>
  </r>
  <r>
    <s v="Circle of Friends"/>
    <s v="PG-13"/>
    <s v="Drama"/>
    <x v="15"/>
    <n v="152.4"/>
    <s v="April 7, 1995 (United States)"/>
    <x v="14"/>
    <n v="8100"/>
    <s v="Pat O'Connor"/>
    <s v="Andrew Davies"/>
    <s v="Chris O'Donnell"/>
    <s v="Ireland"/>
    <n v="0"/>
    <n v="23389975"/>
    <n v="46764602.247375324"/>
    <n v="0"/>
    <n v="15347752.624671916"/>
    <s v="Price Entertainment"/>
    <n v="103"/>
  </r>
  <r>
    <s v="Canadian Bacon"/>
    <s v="PG"/>
    <s v="Comedy"/>
    <x v="15"/>
    <n v="152.4"/>
    <s v="September 22, 1995 (United States)"/>
    <x v="23"/>
    <n v="16000"/>
    <s v="Michael Moore"/>
    <s v="Michael Moore"/>
    <s v="John Candy"/>
    <s v="United States"/>
    <n v="11000000"/>
    <n v="163971"/>
    <n v="327834.40748031496"/>
    <n v="1.4906454545454546"/>
    <n v="107592.51968503937"/>
    <s v="Dog Eat Dog Films"/>
    <n v="91"/>
  </r>
  <r>
    <s v="Screamers"/>
    <s v="R"/>
    <s v="Horror"/>
    <x v="15"/>
    <n v="152.4"/>
    <s v="January 26, 1996 (United States)"/>
    <x v="5"/>
    <n v="26000"/>
    <s v="Christian Duguay"/>
    <s v="Philip K. Dick"/>
    <s v="Peter Weller"/>
    <s v="Canada"/>
    <n v="20000000"/>
    <n v="5711695"/>
    <n v="11419642.168635171"/>
    <n v="28.558475000000001"/>
    <n v="3747831.3648293964"/>
    <s v="Triumph Films"/>
    <n v="108"/>
  </r>
  <r>
    <s v="Vampire in Brooklyn"/>
    <s v="R"/>
    <s v="Comedy"/>
    <x v="15"/>
    <n v="152.4"/>
    <s v="October 27, 1995 (United States)"/>
    <x v="26"/>
    <n v="22000"/>
    <s v="Wes Craven"/>
    <s v="Eddie Murphy"/>
    <s v="Eddie Murphy"/>
    <s v="United States"/>
    <n v="20000000"/>
    <n v="19751736"/>
    <n v="39490511.543307088"/>
    <n v="98.758679999999998"/>
    <n v="12960456.692913385"/>
    <s v="Eddie Murphy Productions"/>
    <n v="100"/>
  </r>
  <r>
    <s v="Murder in the First"/>
    <s v="R"/>
    <s v="Drama"/>
    <x v="15"/>
    <n v="152.4"/>
    <s v="January 20, 1995 (United States)"/>
    <x v="4"/>
    <n v="27000"/>
    <s v="Marc Rocco"/>
    <s v="Dan Gordon"/>
    <s v="Christian Slater"/>
    <s v="United States"/>
    <n v="0"/>
    <n v="17381942"/>
    <n v="34752478.526246719"/>
    <n v="0"/>
    <n v="11405473.753280839"/>
    <s v="Warner Bros."/>
    <n v="122"/>
  </r>
  <r>
    <s v="Richard III"/>
    <s v="R"/>
    <s v="Drama"/>
    <x v="15"/>
    <n v="152.4"/>
    <s v="December 29, 1995 (United States)"/>
    <x v="34"/>
    <n v="14000"/>
    <s v="Richard Loncraine"/>
    <s v="Ian McKellen"/>
    <s v="Ian McKellen"/>
    <s v="United Kingdom"/>
    <n v="0"/>
    <n v="2748518"/>
    <n v="5495232.5104986876"/>
    <n v="0"/>
    <n v="1803489.501312336"/>
    <s v="Mayfair Entertainment International"/>
    <n v="110"/>
  </r>
  <r>
    <s v="The Day of the Beast"/>
    <s v="R"/>
    <s v="Action"/>
    <x v="15"/>
    <n v="152.4"/>
    <s v="December 23, 1998 (United States)"/>
    <x v="34"/>
    <n v="19000"/>
    <s v="Ãlex de la Iglesia"/>
    <s v="Jorge GuerricaechevarrÃ­a"/>
    <s v="Ãlex Angulo"/>
    <s v="Spain"/>
    <n v="0"/>
    <n v="0"/>
    <n v="0"/>
    <n v="0"/>
    <n v="0"/>
    <s v="Canal+ EspaÃ±a"/>
    <n v="99"/>
  </r>
  <r>
    <s v="A Kid in King Arthur's Court"/>
    <s v="PG"/>
    <s v="Adventure"/>
    <x v="15"/>
    <n v="152.4"/>
    <s v="August 11, 1995 (United States)"/>
    <x v="32"/>
    <n v="5800"/>
    <s v="Michael Gottlieb"/>
    <s v="Michael Part"/>
    <s v="Thomas Ian Nicholas"/>
    <s v="United States"/>
    <n v="15000000"/>
    <n v="13406717"/>
    <n v="26804636.941601049"/>
    <n v="89.378113333333332"/>
    <n v="8797058.3989501316"/>
    <s v="Tapestry Films"/>
    <n v="89"/>
  </r>
  <r>
    <s v="Othello"/>
    <s v="R"/>
    <s v="Drama"/>
    <x v="15"/>
    <n v="152.4"/>
    <s v="January 19, 1996 (United States)"/>
    <x v="15"/>
    <n v="9200"/>
    <s v="Oliver Parker"/>
    <s v="Oliver Parker"/>
    <s v="Laurence Fishburne"/>
    <s v="United States"/>
    <n v="11000000"/>
    <n v="2844379"/>
    <n v="5686891.6095800521"/>
    <n v="25.857990909090912"/>
    <n v="1866390.4199475066"/>
    <s v="Castle Rock Entertainment"/>
    <n v="123"/>
  </r>
  <r>
    <s v="Gold Diggers: The Secret of Bear Mountain"/>
    <s v="PG"/>
    <s v="Adventure"/>
    <x v="15"/>
    <n v="152.4"/>
    <s v="November 3, 1995 (United States)"/>
    <x v="22"/>
    <n v="4200"/>
    <s v="Kevin James Dobson"/>
    <s v="Barry Glasser"/>
    <s v="Christina Ricci"/>
    <s v="Canada"/>
    <n v="0"/>
    <n v="6029091"/>
    <n v="12054225.903543307"/>
    <n v="0"/>
    <n v="3956096.4566929135"/>
    <s v="Universal Pictures"/>
    <n v="93"/>
  </r>
  <r>
    <s v="Clockers"/>
    <s v="R"/>
    <s v="Crime"/>
    <x v="15"/>
    <n v="152.4"/>
    <s v="September 13, 1995 (United States)"/>
    <x v="15"/>
    <n v="21000"/>
    <s v="Spike Lee"/>
    <s v="Richard Price"/>
    <s v="Harvey Keitel"/>
    <s v="United States"/>
    <n v="25000000"/>
    <n v="13071518"/>
    <n v="26134458.888451442"/>
    <n v="52.286071999999997"/>
    <n v="8577111.5485564303"/>
    <s v="Universal Pictures"/>
    <n v="128"/>
  </r>
  <r>
    <s v="Smoke"/>
    <s v="R"/>
    <s v="Comedy"/>
    <x v="15"/>
    <n v="152.4"/>
    <s v="June 9, 1995 (United States)"/>
    <x v="34"/>
    <n v="34000"/>
    <s v="Wayne Wang"/>
    <s v="Paul Auster"/>
    <s v="Harvey Keitel"/>
    <s v="Germany"/>
    <n v="7000000"/>
    <n v="8367636"/>
    <n v="16729781.425196851"/>
    <n v="119.53765714285713"/>
    <n v="5490574.8031496061"/>
    <s v="Miramax"/>
    <n v="112"/>
  </r>
  <r>
    <s v="Something to Talk About"/>
    <s v="R"/>
    <s v="Comedy"/>
    <x v="15"/>
    <n v="152.4"/>
    <s v="August 4, 1995 (United States)"/>
    <x v="46"/>
    <n v="13000"/>
    <s v="Lasse HallstrÃ¶m"/>
    <s v="Callie Khouri"/>
    <s v="Julia Roberts"/>
    <s v="United States"/>
    <n v="0"/>
    <n v="50865589"/>
    <n v="101697801.62926508"/>
    <n v="0"/>
    <n v="33376370.734908137"/>
    <s v="Hawn / Sylbert Movie Company"/>
    <n v="106"/>
  </r>
  <r>
    <s v="Tall Tale"/>
    <s v="PG"/>
    <s v="Adventure"/>
    <x v="15"/>
    <n v="152.4"/>
    <s v="March 24, 1995 (United States)"/>
    <x v="23"/>
    <n v="3500"/>
    <s v="Jeremiah S. Chechik"/>
    <s v="Steve Bloom"/>
    <s v="Patrick Swayze"/>
    <s v="United States"/>
    <n v="32000000"/>
    <n v="11047627"/>
    <n v="22088004.900918633"/>
    <n v="34.523834375"/>
    <n v="7249099.0813648291"/>
    <s v="Caravan Pictures"/>
    <n v="96"/>
  </r>
  <r>
    <s v="Kiss of Death"/>
    <s v="R"/>
    <s v="Crime"/>
    <x v="15"/>
    <n v="152.4"/>
    <s v="April 21, 1995 (United States)"/>
    <x v="23"/>
    <n v="17000"/>
    <s v="Barbet Schroeder"/>
    <s v="Eleazar Lipsky"/>
    <s v="David Caruso"/>
    <s v="United States"/>
    <n v="40000000"/>
    <n v="14942422"/>
    <n v="29875039.261154853"/>
    <n v="37.356054999999998"/>
    <n v="9804738.8451443575"/>
    <s v="Twentieth Century Fox"/>
    <n v="101"/>
  </r>
  <r>
    <s v="Delta of Venus"/>
    <s v="R"/>
    <s v="Drama"/>
    <x v="15"/>
    <n v="152.4"/>
    <s v="October 13, 1995 (United States)"/>
    <x v="25"/>
    <n v="1900"/>
    <s v="Zalman King"/>
    <s v="AnaÃ¯s Nin"/>
    <s v="Audie England"/>
    <s v="United States"/>
    <n v="0"/>
    <n v="63174"/>
    <n v="126306.54724409449"/>
    <n v="0"/>
    <n v="41452.755905511811"/>
    <s v="Alliance Communications Corporation"/>
    <n v="102"/>
  </r>
  <r>
    <s v="Heavy"/>
    <s v="R"/>
    <s v="Drama"/>
    <x v="15"/>
    <n v="152.4"/>
    <s v="June 5, 1996 (United States)"/>
    <x v="8"/>
    <n v="4500"/>
    <s v="James Mangold"/>
    <s v="James Mangold"/>
    <s v="Pruitt Taylor Vince"/>
    <s v="United States"/>
    <n v="0"/>
    <n v="941414"/>
    <n v="1882210.2742782151"/>
    <n v="0"/>
    <n v="617725.72178477689"/>
    <s v="Available Light Productions"/>
    <n v="105"/>
  </r>
  <r>
    <s v="Home for the Holidays"/>
    <s v="PG-13"/>
    <s v="Comedy"/>
    <x v="15"/>
    <n v="152.4"/>
    <s v="November 3, 1995 (United States)"/>
    <x v="14"/>
    <n v="12000"/>
    <s v="Jodie Foster"/>
    <s v="Chris Radant"/>
    <s v="Holly Hunter"/>
    <s v="United States"/>
    <n v="20000000"/>
    <n v="17519169"/>
    <n v="35026842.482283466"/>
    <n v="87.595845000000011"/>
    <n v="11495517.716535432"/>
    <s v="Paramount Pictures"/>
    <n v="103"/>
  </r>
  <r>
    <s v="Angels and Insects"/>
    <s v="R"/>
    <s v="Drama"/>
    <x v="15"/>
    <n v="152.4"/>
    <s v="January 26, 1996 (United States)"/>
    <x v="8"/>
    <n v="4400"/>
    <s v="Philip Haas"/>
    <s v="A.S. Byatt"/>
    <s v="Mark Rylance"/>
    <s v="United Kingdom"/>
    <n v="4997987"/>
    <n v="3414301"/>
    <n v="6826361.6450131228"/>
    <n v="68.313523024369616"/>
    <n v="2240354.9868766405"/>
    <s v="Playhouse International Pictures"/>
    <n v="116"/>
  </r>
  <r>
    <s v="The Cure"/>
    <s v="PG-13"/>
    <s v="Drama"/>
    <x v="15"/>
    <n v="152.4"/>
    <s v="April 21, 1995 (United States)"/>
    <x v="3"/>
    <n v="9400"/>
    <s v="Peter Horton"/>
    <s v="Robert Kuhn"/>
    <s v="Joseph Mazzello"/>
    <s v="United States"/>
    <n v="0"/>
    <n v="2568425"/>
    <n v="5135164.6817585304"/>
    <n v="0"/>
    <n v="1685318.2414698163"/>
    <s v="Universal Pictures"/>
    <n v="97"/>
  </r>
  <r>
    <s v="The Horseman on the Roof"/>
    <s v="R"/>
    <s v="Adventure"/>
    <x v="15"/>
    <n v="152.4"/>
    <s v="October 6, 1995 (United States)"/>
    <x v="12"/>
    <n v="5700"/>
    <s v="Jean-Paul Rappeneau"/>
    <s v="Jean Giono"/>
    <s v="Olivier Martinez"/>
    <s v="France"/>
    <n v="0"/>
    <n v="1320043"/>
    <n v="2639219.8300524931"/>
    <n v="0"/>
    <n v="866169.94750656164"/>
    <s v="Hachette PremiÃ¨re"/>
    <n v="118"/>
  </r>
  <r>
    <s v="Forget Paris"/>
    <s v="PG-13"/>
    <s v="Comedy"/>
    <x v="15"/>
    <n v="152.4"/>
    <s v="May 19, 1995 (United States)"/>
    <x v="16"/>
    <n v="12000"/>
    <s v="Billy Crystal"/>
    <s v="Billy Crystal"/>
    <s v="Billy Crystal"/>
    <s v="United States"/>
    <n v="0"/>
    <n v="33177694"/>
    <n v="66333617.859580047"/>
    <n v="0"/>
    <n v="21770140.419947505"/>
    <s v="Castle Rock Entertainment"/>
    <n v="101"/>
  </r>
  <r>
    <s v="Mad Love"/>
    <s v="PG-13"/>
    <s v="Comedy"/>
    <x v="15"/>
    <n v="152.4"/>
    <s v="May 26, 1995 (United States)"/>
    <x v="20"/>
    <n v="6200"/>
    <s v="Antonia Bird"/>
    <s v="Paula Milne"/>
    <s v="Chris O'Donnell"/>
    <s v="United States"/>
    <n v="0"/>
    <n v="15453274"/>
    <n v="30896408.056430444"/>
    <n v="0"/>
    <n v="10139943.569553806"/>
    <s v="Touchstone Pictures"/>
    <n v="93"/>
  </r>
  <r>
    <s v="The Hunted"/>
    <s v="R"/>
    <s v="Action"/>
    <x v="15"/>
    <n v="152.4"/>
    <s v="February 24, 1995 (United States)"/>
    <x v="22"/>
    <n v="4900"/>
    <s v="J.F. Lawton"/>
    <s v="J.F. Lawton"/>
    <s v="Christopher Lambert"/>
    <s v="United States"/>
    <n v="20000000"/>
    <n v="6609661"/>
    <n v="13214984.952099737"/>
    <n v="33.048304999999999"/>
    <n v="4337047.9002624676"/>
    <s v="Universal Pictures"/>
    <n v="110"/>
  </r>
  <r>
    <s v="Restoration"/>
    <s v="R"/>
    <s v="Biography"/>
    <x v="15"/>
    <n v="152.4"/>
    <s v="February 2, 1996 (United States)"/>
    <x v="14"/>
    <n v="9000"/>
    <s v="Michael Hoffman"/>
    <s v="Rose Tremain"/>
    <s v="Robert Downey Jr."/>
    <s v="United States"/>
    <n v="19000000"/>
    <n v="4005941"/>
    <n v="8009253.4297900256"/>
    <n v="21.0839"/>
    <n v="2628570.2099737534"/>
    <s v="Avenue Pictures"/>
    <n v="117"/>
  </r>
  <r>
    <s v="Al di lÃ  delle nuvole"/>
    <s v="Not Rated"/>
    <s v="Drama"/>
    <x v="15"/>
    <n v="152.4"/>
    <s v="October 27, 1995 (Italy)"/>
    <x v="16"/>
    <n v="5600"/>
    <s v="Michelangelo Antonioni"/>
    <s v="Tonino Guerra"/>
    <s v="Fanny Ardant"/>
    <s v="France"/>
    <n v="0"/>
    <n v="31738"/>
    <n v="63455.174540682412"/>
    <n v="0"/>
    <n v="20825.459317585301"/>
    <s v="Sunshine"/>
    <n v="110"/>
  </r>
  <r>
    <s v="My Family"/>
    <s v="R"/>
    <s v="Drama"/>
    <x v="15"/>
    <n v="152.4"/>
    <s v="May 3, 1995 (United States)"/>
    <x v="4"/>
    <n v="3800"/>
    <s v="Gregory Nava"/>
    <s v="Gregory Nava"/>
    <s v="Jimmy Smits"/>
    <s v="United States"/>
    <n v="5500000"/>
    <n v="11079373"/>
    <n v="22151476.070209973"/>
    <n v="201.44314545454546"/>
    <n v="7269929.7900262466"/>
    <s v="American Playhouse"/>
    <n v="128"/>
  </r>
  <r>
    <s v="The Brothers McMullen"/>
    <s v="R"/>
    <s v="Comedy"/>
    <x v="15"/>
    <n v="152.4"/>
    <s v="August 11, 1995 (United States)"/>
    <x v="14"/>
    <n v="7500"/>
    <s v="Edward Burns"/>
    <s v="Edward Burns"/>
    <s v="Jack Mulcahy"/>
    <s v="United States"/>
    <n v="238000"/>
    <n v="10426506"/>
    <n v="20846170.460629921"/>
    <n v="4380.8848739495797"/>
    <n v="6841539.3700787397"/>
    <s v="Brothers McMullen Productions"/>
    <n v="98"/>
  </r>
  <r>
    <s v="The Last Supper"/>
    <s v="R"/>
    <s v="Comedy"/>
    <x v="15"/>
    <n v="152.4"/>
    <s v="April 5, 1996 (United States)"/>
    <x v="8"/>
    <n v="14000"/>
    <s v="Stacy Title"/>
    <s v="Dan Rosen"/>
    <s v="Cameron Diaz"/>
    <s v="United States"/>
    <n v="0"/>
    <n v="459749"/>
    <n v="919196.32742782147"/>
    <n v="0"/>
    <n v="301672.57217847771"/>
    <s v="Columbia Pictures"/>
    <n v="92"/>
  </r>
  <r>
    <s v="Bushwhacked"/>
    <s v="PG-13"/>
    <s v="Adventure"/>
    <x v="15"/>
    <n v="152.4"/>
    <s v="August 4, 1995 (United States)"/>
    <x v="41"/>
    <n v="5700"/>
    <s v="Greg Beeman"/>
    <s v="John Jordan"/>
    <s v="Daniel Stern"/>
    <s v="United States"/>
    <n v="0"/>
    <n v="7919823"/>
    <n v="15834449.265748031"/>
    <n v="0"/>
    <n v="5196734.2519685039"/>
    <s v="Twentieth Century Fox"/>
    <n v="90"/>
  </r>
  <r>
    <s v="La CÃ©rÃ©monie"/>
    <s v="Not Rated"/>
    <s v="Crime"/>
    <x v="15"/>
    <n v="152.4"/>
    <s v="December 20, 1996 (United States)"/>
    <x v="24"/>
    <n v="11000"/>
    <s v="Claude Chabrol"/>
    <s v="Ruth Rendell"/>
    <s v="Isabelle Huppert"/>
    <s v="France"/>
    <n v="0"/>
    <n v="873196"/>
    <n v="1745819.0367454067"/>
    <n v="0"/>
    <n v="572963.25459317584"/>
    <s v="Canal+"/>
    <n v="112"/>
  </r>
  <r>
    <s v="The Addiction"/>
    <s v="Not Rated"/>
    <s v="Drama"/>
    <x v="15"/>
    <n v="152.4"/>
    <s v="October 6, 1995 (United States)"/>
    <x v="16"/>
    <n v="9200"/>
    <s v="Abel Ferrara"/>
    <s v="Nicholas St. John"/>
    <s v="Lili Taylor"/>
    <s v="United States"/>
    <n v="0"/>
    <n v="307308"/>
    <n v="614414.35433070862"/>
    <n v="0"/>
    <n v="201645.66929133859"/>
    <s v="Fast Films"/>
    <n v="82"/>
  </r>
  <r>
    <s v="Last of the Dogmen"/>
    <s v="PG"/>
    <s v="Adventure"/>
    <x v="15"/>
    <n v="152.4"/>
    <s v="September 8, 1995 (United States)"/>
    <x v="9"/>
    <n v="5000"/>
    <s v="Tab Murphy"/>
    <s v="Tab Murphy"/>
    <s v="Tom Berenger"/>
    <s v="United States"/>
    <n v="0"/>
    <n v="7024389"/>
    <n v="14044168.820866141"/>
    <n v="0"/>
    <n v="4609179.1338582672"/>
    <s v="Carolco Pictures"/>
    <n v="118"/>
  </r>
  <r>
    <s v="The Englishman Who Went Up a Hill But Came Down a Mountain"/>
    <s v="PG"/>
    <s v="Comedy"/>
    <x v="15"/>
    <n v="152.4"/>
    <s v="May 12, 1995 (United States)"/>
    <x v="14"/>
    <n v="17000"/>
    <s v="Christopher Monger"/>
    <s v="Ifor David Monger"/>
    <s v="Hugh Grant"/>
    <s v="United Kingdom"/>
    <n v="40997769"/>
    <n v="10904930"/>
    <n v="21802704.534120735"/>
    <n v="26.598837609919702"/>
    <n v="7155465.8792650914"/>
    <s v="Miramax"/>
    <n v="99"/>
  </r>
  <r>
    <s v="Jack &amp; Sarah"/>
    <s v="R"/>
    <s v="Comedy"/>
    <x v="15"/>
    <n v="152.4"/>
    <s v="March 22, 1996 (United States)"/>
    <x v="17"/>
    <n v="5100"/>
    <s v="Tim Sullivan"/>
    <s v="Tim Sullivan"/>
    <s v="Richard E. Grant"/>
    <s v="United Kingdom"/>
    <n v="0"/>
    <n v="218626"/>
    <n v="437108.54461942258"/>
    <n v="0"/>
    <n v="143455.38057742783"/>
    <s v="British Screen Productions"/>
    <n v="110"/>
  </r>
  <r>
    <s v="The Flower of My Secret"/>
    <s v="R"/>
    <s v="Comedy"/>
    <x v="15"/>
    <n v="152.4"/>
    <s v="March 8, 1996 (United States)"/>
    <x v="9"/>
    <n v="11000"/>
    <s v="Pedro AlmodÃ³var"/>
    <s v="Pedro AlmodÃ³var"/>
    <s v="Marisa Paredes"/>
    <s v="Spain"/>
    <n v="0"/>
    <n v="1104622"/>
    <n v="2208519.1824146979"/>
    <n v="0"/>
    <n v="724817.5853018373"/>
    <s v="CiBy 2000"/>
    <n v="103"/>
  </r>
  <r>
    <s v="Blue in the Face"/>
    <s v="R"/>
    <s v="Comedy"/>
    <x v="15"/>
    <n v="152.4"/>
    <s v="October 13, 1995 (United States)"/>
    <x v="17"/>
    <n v="9200"/>
    <s v="Paul Auster"/>
    <s v="Paul Auster"/>
    <s v="Harvey Keitel"/>
    <s v="United States"/>
    <n v="2000000"/>
    <n v="1268636"/>
    <n v="2536439.5616797898"/>
    <n v="63.431800000000003"/>
    <n v="832438.32020997372"/>
    <s v="Miramax"/>
    <n v="83"/>
  </r>
  <r>
    <s v="Bye Bye Love"/>
    <s v="PG-13"/>
    <s v="Comedy"/>
    <x v="15"/>
    <n v="152.4"/>
    <s v="March 17, 1995 (United States)"/>
    <x v="19"/>
    <n v="4700"/>
    <s v="Sam Weisman"/>
    <s v="Gary David Goldberg"/>
    <s v="Matthew Modine"/>
    <s v="United States"/>
    <n v="0"/>
    <n v="12096673"/>
    <n v="24185408.550524935"/>
    <n v="0"/>
    <n v="7937449.4750656169"/>
    <s v="Twentieth Century Fox"/>
    <n v="106"/>
  </r>
  <r>
    <s v="The Mangler"/>
    <s v="R"/>
    <s v="Horror"/>
    <x v="15"/>
    <n v="152.4"/>
    <s v="March 3, 1995 (United States)"/>
    <x v="36"/>
    <n v="8500"/>
    <s v="Tobe Hooper"/>
    <s v="Tobe Hooper"/>
    <s v="Robert Englund"/>
    <s v="South Africa"/>
    <n v="0"/>
    <n v="1781383"/>
    <n v="3561597.1135170604"/>
    <n v="0"/>
    <n v="1168886.4829396326"/>
    <s v="Distant Horizon"/>
    <n v="106"/>
  </r>
  <r>
    <s v="Jeffrey"/>
    <s v="R"/>
    <s v="Comedy"/>
    <x v="15"/>
    <n v="152.4"/>
    <s v="August 18, 1995 (United States)"/>
    <x v="8"/>
    <n v="5900"/>
    <s v="Christopher Ashley"/>
    <s v="Paul Rudnick"/>
    <s v="Steven Weber"/>
    <s v="United States"/>
    <n v="0"/>
    <n v="3487767"/>
    <n v="6973245.4389763772"/>
    <n v="0"/>
    <n v="2288561.0236220472"/>
    <s v="The Booking Office"/>
    <n v="92"/>
  </r>
  <r>
    <s v="Angus"/>
    <s v="PG-13"/>
    <s v="Comedy"/>
    <x v="15"/>
    <n v="152.4"/>
    <s v="September 15, 1995 (United States)"/>
    <x v="17"/>
    <n v="6400"/>
    <s v="Patrick Read Johnson"/>
    <s v="Chris Crutcher"/>
    <s v="Charlie Talbert"/>
    <s v="United Kingdom"/>
    <n v="0"/>
    <n v="4821759"/>
    <n v="9640354.1161417328"/>
    <n v="0"/>
    <n v="3163883.8582677166"/>
    <s v="Atlas Entertainment"/>
    <n v="90"/>
  </r>
  <r>
    <s v="Party Girl"/>
    <s v="R"/>
    <s v="Comedy"/>
    <x v="15"/>
    <n v="152.4"/>
    <s v="June 9, 1995 (United States)"/>
    <x v="16"/>
    <n v="4700"/>
    <s v="Daisy von Scherler Mayer"/>
    <s v="Harry Birckmayer"/>
    <s v="Parker Posey"/>
    <s v="United States"/>
    <n v="150000"/>
    <n v="472370"/>
    <n v="944430.04593175848"/>
    <n v="314.91333333333336"/>
    <n v="309954.06824146979"/>
    <s v="Party Productions"/>
    <n v="94"/>
  </r>
  <r>
    <s v="Operation Dumbo Drop"/>
    <s v="PG"/>
    <s v="Action"/>
    <x v="15"/>
    <n v="152.4"/>
    <s v="July 28, 1995 (United States)"/>
    <x v="27"/>
    <n v="8600"/>
    <s v="Simon Wincer"/>
    <s v="James Morris"/>
    <s v="Danny Glover"/>
    <s v="United States"/>
    <n v="0"/>
    <n v="24670346"/>
    <n v="49324504.108923882"/>
    <n v="0"/>
    <n v="16187891.076115485"/>
    <s v="Walt Disney Pictures"/>
    <n v="107"/>
  </r>
  <r>
    <s v="Losing Isaiah"/>
    <s v="R"/>
    <s v="Drama"/>
    <x v="15"/>
    <n v="152.4"/>
    <s v="March 17, 1995 (United States)"/>
    <x v="5"/>
    <n v="5600"/>
    <s v="Stephen Gyllenhaal"/>
    <s v="Seth Margolis"/>
    <s v="Jessica Lange"/>
    <s v="United States"/>
    <n v="17000000"/>
    <n v="7603766"/>
    <n v="15202542.652230971"/>
    <n v="44.728035294117646"/>
    <n v="4989347.7690288713"/>
    <s v="Paramount Pictures"/>
    <n v="111"/>
  </r>
  <r>
    <s v="The Underneath"/>
    <s v="R"/>
    <s v="Crime"/>
    <x v="15"/>
    <n v="152.4"/>
    <s v="April 28, 1995 (United States)"/>
    <x v="10"/>
    <n v="3400"/>
    <s v="Steven Soderbergh"/>
    <s v="Don Tracy"/>
    <s v="Peter Gallagher"/>
    <s v="United States"/>
    <n v="6500000"/>
    <n v="536023"/>
    <n v="1071694.278871391"/>
    <n v="8.2465076923076914"/>
    <n v="351721.12860892387"/>
    <s v="Populist Pictures"/>
    <n v="99"/>
  </r>
  <r>
    <s v="The Pebble and the Penguin"/>
    <s v="G"/>
    <s v="Animation"/>
    <x v="15"/>
    <n v="152.4"/>
    <s v="April 12, 1995 (United States)"/>
    <x v="41"/>
    <n v="4700"/>
    <s v="Don Bluth"/>
    <s v="Rachel Koretsky"/>
    <s v="Martin Short"/>
    <s v="Ireland"/>
    <n v="28000000"/>
    <n v="3983912"/>
    <n v="7965209.8845144352"/>
    <n v="14.228257142857142"/>
    <n v="2614115.4855643045"/>
    <s v="Metro-Goldwyn-Mayer (MGM)"/>
    <n v="74"/>
  </r>
  <r>
    <s v="Fluke"/>
    <s v="PG"/>
    <s v="Drama"/>
    <x v="15"/>
    <n v="152.4"/>
    <s v="June 2, 1995 (United States)"/>
    <x v="17"/>
    <n v="6600"/>
    <s v="Carlo Carlei"/>
    <s v="James Herbert"/>
    <s v="Matthew Modine"/>
    <s v="United States"/>
    <n v="15000000"/>
    <n v="3987768"/>
    <n v="7972919.3543307083"/>
    <n v="26.58512"/>
    <n v="2616645.6692913384"/>
    <s v="Metro-Goldwyn-Mayer (MGM)"/>
    <n v="96"/>
  </r>
  <r>
    <s v="Houseguest"/>
    <s v="PG"/>
    <s v="Comedy"/>
    <x v="15"/>
    <n v="152.4"/>
    <s v="January 6, 1995 (United States)"/>
    <x v="22"/>
    <n v="6600"/>
    <s v="Randall Miller"/>
    <s v="Michael J. Di Gaetano"/>
    <s v="Sinbad"/>
    <s v="United States"/>
    <n v="10500000"/>
    <n v="26325256"/>
    <n v="52633238.209973752"/>
    <n v="250.71672380952381"/>
    <n v="17273790.026246719"/>
    <s v="Hollywood Pictures"/>
    <n v="113"/>
  </r>
  <r>
    <s v="Bad Company"/>
    <s v="R"/>
    <s v="Crime"/>
    <x v="15"/>
    <n v="152.4"/>
    <s v="January 20, 1995 (United States)"/>
    <x v="20"/>
    <n v="2800"/>
    <s v="Damian Harris"/>
    <s v="Ross Thomas"/>
    <s v="Ellen Barkin"/>
    <s v="United States"/>
    <n v="15000000"/>
    <n v="3674841"/>
    <n v="7347270.6870078733"/>
    <n v="24.498940000000001"/>
    <n v="2411312.9921259843"/>
    <s v="Touchstone Pictures"/>
    <n v="108"/>
  </r>
  <r>
    <s v="The White Balloon"/>
    <s v="Unrated"/>
    <s v="Drama"/>
    <x v="15"/>
    <n v="152.4"/>
    <s v="1995 (Iran)"/>
    <x v="3"/>
    <n v="6900"/>
    <s v="Jafar Panahi"/>
    <s v="Abbas Kiarostami"/>
    <s v="Aida Mohammadkhani"/>
    <s v="Iran"/>
    <n v="150000"/>
    <n v="924940"/>
    <n v="1849273.0839895012"/>
    <n v="616.62666666666667"/>
    <n v="606916.01049868762"/>
    <s v="Farabi Cinema Foundation"/>
    <n v="85"/>
  </r>
  <r>
    <s v="Georgia"/>
    <s v="R"/>
    <s v="Drama"/>
    <x v="15"/>
    <n v="152.4"/>
    <s v="December 8, 1995 (United States)"/>
    <x v="14"/>
    <n v="2800"/>
    <s v="Ulu Grosbard"/>
    <s v="Barbara Turner"/>
    <s v="Jennifer Jason Leigh"/>
    <s v="France"/>
    <n v="0"/>
    <n v="1110104"/>
    <n v="2219479.5853018374"/>
    <n v="0"/>
    <n v="728414.69816272962"/>
    <s v="CiBy 2000"/>
    <n v="115"/>
  </r>
  <r>
    <s v="Land and Freedom"/>
    <s v="Not Rated"/>
    <s v="Drama"/>
    <x v="15"/>
    <n v="152.4"/>
    <s v="March 22, 1996 (United States)"/>
    <x v="37"/>
    <n v="11000"/>
    <s v="Ken Loach"/>
    <s v="Jim Allen"/>
    <s v="Ian Hart"/>
    <s v="United Kingdom"/>
    <n v="0"/>
    <n v="228800"/>
    <n v="457449.86876640416"/>
    <n v="0"/>
    <n v="150131.23359580053"/>
    <s v="ARD Degeto Film"/>
    <n v="109"/>
  </r>
  <r>
    <s v="White Man's Burden"/>
    <s v="R"/>
    <s v="Drama"/>
    <x v="15"/>
    <n v="152.4"/>
    <s v="December 1, 1995 (United States)"/>
    <x v="11"/>
    <n v="4700"/>
    <s v="Desmond Nakano"/>
    <s v="Desmond Nakano"/>
    <s v="John Travolta"/>
    <s v="France"/>
    <n v="7000000"/>
    <n v="3734870"/>
    <n v="7467289.2979002623"/>
    <n v="53.355285714285714"/>
    <n v="2450702.0997375329"/>
    <s v="A Band Apart"/>
    <n v="89"/>
  </r>
  <r>
    <s v="Never Talk to Strangers"/>
    <s v="R"/>
    <s v="Crime"/>
    <x v="15"/>
    <n v="152.4"/>
    <s v="October 20, 1995 (United States)"/>
    <x v="33"/>
    <n v="6400"/>
    <s v="Peter Hall"/>
    <s v="Lewis A. Green"/>
    <s v="Rebecca De Mornay"/>
    <s v="United States"/>
    <n v="6400000"/>
    <n v="6858261"/>
    <n v="13712021.828740157"/>
    <n v="107.16032812500001"/>
    <n v="4500171.2598425196"/>
    <s v="TriStar Pictures"/>
    <n v="86"/>
  </r>
  <r>
    <s v="Top Dog"/>
    <s v="PG-13"/>
    <s v="Action"/>
    <x v="15"/>
    <n v="152.4"/>
    <s v="April 28, 1995 (United States)"/>
    <x v="29"/>
    <n v="3200"/>
    <s v="Aaron Norris"/>
    <s v="Aaron Norris"/>
    <s v="Chuck Norris"/>
    <s v="United States"/>
    <n v="6000000"/>
    <n v="5093707"/>
    <n v="10184071.672572179"/>
    <n v="84.895116666666667"/>
    <n v="3342327.4278215221"/>
    <s v="Live Entertainment"/>
    <n v="86"/>
  </r>
  <r>
    <s v="The Incredibly True Adventure of Two Girls in Love"/>
    <s v="R"/>
    <s v="Comedy"/>
    <x v="15"/>
    <n v="152.4"/>
    <s v="June 16, 1995 (United States)"/>
    <x v="16"/>
    <n v="4400"/>
    <s v="Maria Maggenti"/>
    <s v="Maria Maggenti"/>
    <s v="Laurel Holloman"/>
    <s v="United States"/>
    <n v="250000"/>
    <n v="2210408"/>
    <n v="4419365.6010498684"/>
    <n v="884.16320000000007"/>
    <n v="1450398.9501312335"/>
    <s v="Fine Line Features"/>
    <n v="94"/>
  </r>
  <r>
    <s v="Jury Duty"/>
    <s v="PG-13"/>
    <s v="Comedy"/>
    <x v="15"/>
    <n v="152.4"/>
    <s v="April 12, 1995 (United States)"/>
    <x v="36"/>
    <n v="7600"/>
    <s v="John Fortenberry"/>
    <s v="Barbara Williams"/>
    <s v="Pauly Shore"/>
    <s v="United States"/>
    <n v="0"/>
    <n v="17014653"/>
    <n v="34018141.52952756"/>
    <n v="0"/>
    <n v="11164470.472440945"/>
    <s v="TriStar Pictures"/>
    <n v="88"/>
  </r>
  <r>
    <s v="Rumpelstiltskin"/>
    <s v="R"/>
    <s v="Comedy"/>
    <x v="15"/>
    <n v="152.4"/>
    <s v="November 24, 1995 (United States)"/>
    <x v="54"/>
    <n v="2200"/>
    <s v="Mark Jones"/>
    <s v="Mark Jones"/>
    <s v="Max GrodÃ©nchik"/>
    <s v="United States"/>
    <n v="3000000"/>
    <n v="0"/>
    <n v="0"/>
    <n v="0"/>
    <n v="0"/>
    <s v="Republic Pictures (II)"/>
    <n v="87"/>
  </r>
  <r>
    <s v="An Awfully Big Adventure"/>
    <s v="R"/>
    <s v="Comedy"/>
    <x v="15"/>
    <n v="152.4"/>
    <s v="July 21, 1995 (United States)"/>
    <x v="23"/>
    <n v="2700"/>
    <s v="Mike Newell"/>
    <s v="Beryl Bainbridge"/>
    <s v="Hugh Grant"/>
    <s v="United Kingdom"/>
    <n v="4000000"/>
    <n v="259724"/>
    <n v="519277.57742782152"/>
    <n v="6.4931000000000001"/>
    <n v="170422.57217847768"/>
    <s v="BBC Films"/>
    <n v="112"/>
  </r>
  <r>
    <s v="To vlemma tou Odyssea"/>
    <s v="Unrated"/>
    <s v="Drama"/>
    <x v="15"/>
    <n v="152.4"/>
    <s v="November 1, 1997 (United States)"/>
    <x v="37"/>
    <n v="6400"/>
    <s v="Theodoros Angelopoulos"/>
    <s v="Theodoros Angelopoulos"/>
    <s v="Harvey Keitel"/>
    <s v="Greece"/>
    <n v="0"/>
    <n v="0"/>
    <n v="0"/>
    <n v="0"/>
    <n v="0"/>
    <s v="Greek Film Center"/>
    <n v="176"/>
  </r>
  <r>
    <s v="Dr. Jekyll and Ms. Hyde"/>
    <s v="PG-13"/>
    <s v="Comedy"/>
    <x v="15"/>
    <n v="152.4"/>
    <s v="August 25, 1995 (United States)"/>
    <x v="54"/>
    <n v="2700"/>
    <s v="David Price"/>
    <s v="David Price"/>
    <s v="Sean Young"/>
    <s v="United Kingdom"/>
    <n v="8000000"/>
    <n v="2763020"/>
    <n v="5524226.9947506562"/>
    <n v="34.537750000000003"/>
    <n v="1813005.249343832"/>
    <s v="The Rank Organisation"/>
    <n v="90"/>
  </r>
  <r>
    <s v="Jefferson in Paris"/>
    <s v="PG-13"/>
    <s v="Biography"/>
    <x v="15"/>
    <n v="152.4"/>
    <s v="March 31, 1995 (United States)"/>
    <x v="46"/>
    <n v="2800"/>
    <s v="James Ivory"/>
    <s v="Ruth Prawer Jhabvala"/>
    <s v="Nick Nolte"/>
    <s v="United States"/>
    <n v="14000000"/>
    <n v="2473668"/>
    <n v="4945712.8582677161"/>
    <n v="17.669057142857142"/>
    <n v="1623141.7322834646"/>
    <s v="Touchstone Pictures"/>
    <n v="139"/>
  </r>
  <r>
    <s v="Three Wishes"/>
    <s v="PG"/>
    <s v="Drama"/>
    <x v="15"/>
    <n v="152.4"/>
    <s v="October 27, 1995 (United States)"/>
    <x v="10"/>
    <n v="2900"/>
    <s v="Martha Coolidge"/>
    <s v="Clifford Green"/>
    <s v="Patrick Swayze"/>
    <s v="United States"/>
    <n v="10000000"/>
    <n v="7027517"/>
    <n v="14050422.768372703"/>
    <n v="70.275170000000003"/>
    <n v="4611231.6272965875"/>
    <s v="Rysher Entertainment"/>
    <n v="115"/>
  </r>
  <r>
    <s v="Far from Home: the Adventures of Yellow Dog"/>
    <s v="PG"/>
    <s v="Adventure"/>
    <x v="15"/>
    <n v="152.4"/>
    <s v="January 13, 1995 (United States)"/>
    <x v="5"/>
    <n v="2700"/>
    <s v="Phillip Borsos"/>
    <s v="Phillip Borsos"/>
    <s v="Jesse Bradford"/>
    <s v="United States"/>
    <n v="0"/>
    <n v="11642946"/>
    <n v="23278252.271653544"/>
    <n v="0"/>
    <n v="7639728.3464566926"/>
    <s v="Twentieth Century Fox"/>
    <n v="81"/>
  </r>
  <r>
    <s v="New Jersey Drive"/>
    <s v="R"/>
    <s v="Crime"/>
    <x v="15"/>
    <n v="152.4"/>
    <s v="April 19, 1995 (United States)"/>
    <x v="17"/>
    <n v="2900"/>
    <s v="Nick Gomez"/>
    <s v="Nick Gomez"/>
    <s v="Shar-Ron Corley"/>
    <s v="United States"/>
    <n v="5000000"/>
    <n v="3565508"/>
    <n v="7128676.4278215216"/>
    <n v="71.310159999999996"/>
    <n v="2339572.1784776901"/>
    <s v="40 Acres &amp; A Mule Filmworks"/>
    <n v="98"/>
  </r>
  <r>
    <s v="The Star Maker"/>
    <s v="R"/>
    <s v="Drama"/>
    <x v="15"/>
    <n v="152.4"/>
    <s v="March 8, 1996 (United States)"/>
    <x v="34"/>
    <n v="4900"/>
    <s v="Giuseppe Tornatore"/>
    <s v="Giuseppe Tornatore"/>
    <s v="Sergio Castellitto"/>
    <s v="Italy"/>
    <n v="0"/>
    <n v="371674"/>
    <n v="743104.1194225722"/>
    <n v="0"/>
    <n v="243880.57742782152"/>
    <s v="Cecchi Gori Group Tiger Cinematografica"/>
    <n v="113"/>
  </r>
  <r>
    <s v="La fille seule"/>
    <s v="TV-MA"/>
    <s v="Drama"/>
    <x v="15"/>
    <n v="152.4"/>
    <s v="October 30, 1996 (United States)"/>
    <x v="15"/>
    <n v="1500"/>
    <s v="BenoÃ®t Jacquot"/>
    <s v="JÃ©rÃ´me Beaujour"/>
    <s v="Virginie Ledoyen"/>
    <s v="France"/>
    <n v="0"/>
    <n v="230049"/>
    <n v="459947.04921259842"/>
    <n v="0"/>
    <n v="150950.78740157481"/>
    <s v="CinÃ©a"/>
    <n v="90"/>
  </r>
  <r>
    <s v="Magic in the Water"/>
    <s v="PG"/>
    <s v="Adventure"/>
    <x v="15"/>
    <n v="152.4"/>
    <s v="August 30, 1995 (United States)"/>
    <x v="30"/>
    <n v="1900"/>
    <s v="Rick Stevenson"/>
    <s v="Rick Stevenson"/>
    <s v="Mark Harmon"/>
    <s v="Canada"/>
    <n v="0"/>
    <n v="2680717"/>
    <n v="5359674.999343832"/>
    <n v="0"/>
    <n v="1759000.6561679789"/>
    <s v="Oxford Film Company"/>
    <n v="101"/>
  </r>
  <r>
    <s v="Miami Rhapsody"/>
    <s v="PG-13"/>
    <s v="Comedy"/>
    <x v="15"/>
    <n v="152.4"/>
    <s v="January 27, 1995 (United States)"/>
    <x v="20"/>
    <n v="3100"/>
    <s v="David Frankel"/>
    <s v="David Frankel"/>
    <s v="Sarah Jessica Parker"/>
    <s v="United States"/>
    <n v="0"/>
    <n v="5221281"/>
    <n v="10439135.962598424"/>
    <n v="0"/>
    <n v="3426037.4015748031"/>
    <s v="Cantaloupe Production"/>
    <n v="95"/>
  </r>
  <r>
    <s v="Antonia's Line"/>
    <s v="R"/>
    <s v="Comedy"/>
    <x v="15"/>
    <n v="152.4"/>
    <s v="February 2, 1996 (United States)"/>
    <x v="24"/>
    <n v="8400"/>
    <s v="Marleen Gorris"/>
    <s v="Marleen Gorris"/>
    <s v="Willeke van Ammelrooy"/>
    <s v="Netherlands"/>
    <n v="0"/>
    <n v="4249321"/>
    <n v="8495853.7316272967"/>
    <n v="0"/>
    <n v="2788268.3727034121"/>
    <s v="Bergen"/>
    <n v="102"/>
  </r>
  <r>
    <s v="Rough Magic"/>
    <s v="PG-13"/>
    <s v="Comedy"/>
    <x v="15"/>
    <n v="152.4"/>
    <s v="May 30, 1997 (United States)"/>
    <x v="30"/>
    <n v="1800"/>
    <s v="Clare Peploe"/>
    <s v="James Hadley Chase"/>
    <s v="Bridget Fonda"/>
    <s v="United Kingdom"/>
    <n v="0"/>
    <n v="247202"/>
    <n v="494241.7939632546"/>
    <n v="0"/>
    <n v="162206.03674540683"/>
    <s v="Union GÃ©nÃ©rale CinÃ©matographique (UGC)"/>
    <n v="104"/>
  </r>
  <r>
    <s v="Beyond Rangoon"/>
    <s v="R"/>
    <s v="Action"/>
    <x v="15"/>
    <n v="152.4"/>
    <s v="August 25, 1995 (United States)"/>
    <x v="14"/>
    <n v="4900"/>
    <s v="John Boorman"/>
    <s v="Alex Lasker"/>
    <s v="Patricia Arquette"/>
    <s v="United Kingdom"/>
    <n v="23000000"/>
    <n v="5750110"/>
    <n v="11496446.961942257"/>
    <n v="25.000478260869563"/>
    <n v="3773038.0577427819"/>
    <s v="Castle Rock Entertainment"/>
    <n v="100"/>
  </r>
  <r>
    <s v="The Amazing Panda Adventure"/>
    <s v="PG"/>
    <s v="Adventure"/>
    <x v="15"/>
    <n v="152.4"/>
    <s v="August 25, 1995 (United States)"/>
    <x v="1"/>
    <n v="3900"/>
    <s v="Christopher Cain"/>
    <s v="John Wilcox"/>
    <s v="Stephen Lang"/>
    <s v="United States"/>
    <n v="0"/>
    <n v="7506759"/>
    <n v="15008592.30511811"/>
    <n v="0"/>
    <n v="4925694.8818897633"/>
    <s v="Lee Rich Productions"/>
    <n v="84"/>
  </r>
  <r>
    <s v="Nelly &amp; Monsieur Arnaud"/>
    <s v="N/A"/>
    <s v="Drama"/>
    <x v="15"/>
    <n v="152.4"/>
    <s v="June 21, 1996 (United States)"/>
    <x v="4"/>
    <n v="4300"/>
    <s v="Claude Sautet"/>
    <s v="Jacques Fieschi"/>
    <s v="Emmanuelle BÃ©art"/>
    <s v="France"/>
    <n v="0"/>
    <n v="955708"/>
    <n v="1910788.8950131233"/>
    <n v="0"/>
    <n v="627104.98687664047"/>
    <s v="Cecchi Gori Group Tiger Cinematografica"/>
    <n v="106"/>
  </r>
  <r>
    <s v="The Walking Dead"/>
    <s v="R"/>
    <s v="Action"/>
    <x v="15"/>
    <n v="152.4"/>
    <s v="February 24, 1995 (United States)"/>
    <x v="38"/>
    <n v="759"/>
    <s v="Preston A. Whitmore II"/>
    <s v="Preston A. Whitmore II"/>
    <s v="Allen Payne"/>
    <s v="United States"/>
    <n v="15000000"/>
    <n v="6014341"/>
    <n v="12024735.582020996"/>
    <n v="40.095606666666669"/>
    <n v="3946417.9790026248"/>
    <s v="Savoy Pictures"/>
    <n v="88"/>
  </r>
  <r>
    <s v="Panther"/>
    <s v="R"/>
    <s v="Drama"/>
    <x v="15"/>
    <n v="152.4"/>
    <s v="May 3, 1995 (United States)"/>
    <x v="5"/>
    <n v="2300"/>
    <s v="Mario Van Peebles"/>
    <s v="Melvin Van Peebles"/>
    <s v="Kadeem Hardison"/>
    <s v="United Kingdom"/>
    <n v="0"/>
    <n v="6834525"/>
    <n v="13664565.403543307"/>
    <n v="0"/>
    <n v="4484596.4566929135"/>
    <s v="Gramercy Pictures (I)"/>
    <n v="124"/>
  </r>
  <r>
    <s v="Space Jam"/>
    <s v="PG"/>
    <s v="Animation"/>
    <x v="16"/>
    <n v="156.9"/>
    <s v="November 15, 1996 (United States)"/>
    <x v="16"/>
    <n v="175000"/>
    <s v="Joe Pytka"/>
    <s v="Leo Benvenuti"/>
    <s v="Michael Jordan"/>
    <s v="United States"/>
    <n v="80000000"/>
    <n v="230418342"/>
    <n v="447472713.87762904"/>
    <n v="288.02292749999998"/>
    <n v="146856814.53154877"/>
    <s v="Warner Bros. Family Entertainment"/>
    <n v="88"/>
  </r>
  <r>
    <s v="Independence Day"/>
    <s v="PG-13"/>
    <s v="Action"/>
    <x v="16"/>
    <n v="156.9"/>
    <s v="July 3, 1996 (United States)"/>
    <x v="9"/>
    <n v="543000"/>
    <s v="Roland Emmerich"/>
    <s v="Dean Devlin"/>
    <s v="Will Smith"/>
    <s v="United States"/>
    <n v="75000000"/>
    <n v="817400891"/>
    <n v="1587393572.2606754"/>
    <n v="1089.8678546666665"/>
    <n v="520969337.79477376"/>
    <s v="Twentieth Century Fox"/>
    <n v="145"/>
  </r>
  <r>
    <s v="Romeo + Juliet"/>
    <s v="PG-13"/>
    <s v="Drama"/>
    <x v="16"/>
    <n v="156.9"/>
    <s v="November 1, 1996 (United States)"/>
    <x v="17"/>
    <n v="216000"/>
    <s v="Baz Luhrmann"/>
    <s v="William Shakespeare"/>
    <s v="Leonardo DiCaprio"/>
    <s v="United States"/>
    <n v="14500000"/>
    <n v="147554998"/>
    <n v="286551994.20395154"/>
    <n v="1017.620675862069"/>
    <n v="94043975.780752078"/>
    <s v="Bazmark Films"/>
    <n v="120"/>
  </r>
  <r>
    <s v="Scream"/>
    <s v="R"/>
    <s v="Horror"/>
    <x v="16"/>
    <n v="156.9"/>
    <s v="December 20, 1996 (United States)"/>
    <x v="4"/>
    <n v="295000"/>
    <s v="Wes Craven"/>
    <s v="Kevin Williamson"/>
    <s v="Neve Campbell"/>
    <s v="United States"/>
    <n v="14000000"/>
    <n v="173046663"/>
    <n v="336056840.12810707"/>
    <n v="1236.0475928571429"/>
    <n v="110291053.5372849"/>
    <s v="Dimension Films"/>
    <n v="111"/>
  </r>
  <r>
    <s v="Sleepers"/>
    <s v="R"/>
    <s v="Crime"/>
    <x v="16"/>
    <n v="156.9"/>
    <s v="October 18, 1996 (United States)"/>
    <x v="37"/>
    <n v="202000"/>
    <s v="Barry Levinson"/>
    <s v="Lorenzo Carcaterra"/>
    <s v="Robert De Niro"/>
    <s v="United States"/>
    <n v="44000000"/>
    <n v="165615285"/>
    <n v="321625094.57934988"/>
    <n v="376.39837499999999"/>
    <n v="105554674.95219886"/>
    <s v="Astoria Films"/>
    <n v="147"/>
  </r>
  <r>
    <s v="From Dusk Till Dawn"/>
    <s v="R"/>
    <s v="Action"/>
    <x v="16"/>
    <n v="156.9"/>
    <s v="January 19, 1996 (United States)"/>
    <x v="13"/>
    <n v="294000"/>
    <s v="Robert Rodriguez"/>
    <s v="Robert Kurtzman"/>
    <s v="Harvey Keitel"/>
    <s v="United States"/>
    <n v="19000000"/>
    <n v="25837111"/>
    <n v="50175702.496494576"/>
    <n v="135.9847947368421"/>
    <n v="16467247.291268324"/>
    <s v="Dimension Films"/>
    <n v="108"/>
  </r>
  <r>
    <s v="Fargo"/>
    <s v="R"/>
    <s v="Crime"/>
    <x v="16"/>
    <n v="156.9"/>
    <s v="April 5, 1996 (United States)"/>
    <x v="31"/>
    <n v="634000"/>
    <s v="Joel Coen"/>
    <s v="Ethan Coen"/>
    <s v="William H. Macy"/>
    <s v="United States"/>
    <n v="7000000"/>
    <n v="60611975"/>
    <n v="117708532.71191841"/>
    <n v="865.88535714285706"/>
    <n v="38630959.209687702"/>
    <s v="PolyGram Filmed Entertainment"/>
    <n v="98"/>
  </r>
  <r>
    <s v="Mission: Impossible"/>
    <s v="PG-13"/>
    <s v="Action"/>
    <x v="16"/>
    <n v="156.9"/>
    <s v="May 22, 1996 (United States)"/>
    <x v="12"/>
    <n v="398000"/>
    <s v="Brian De Palma"/>
    <s v="Bruce Geller"/>
    <s v="Tom Cruise"/>
    <s v="United States"/>
    <n v="80000000"/>
    <n v="457696391"/>
    <n v="888846974.74633515"/>
    <n v="572.12048874999994"/>
    <n v="291712167.6226896"/>
    <s v="Paramount Pictures"/>
    <n v="110"/>
  </r>
  <r>
    <s v="Matilda"/>
    <s v="PG"/>
    <s v="Comedy"/>
    <x v="16"/>
    <n v="156.9"/>
    <s v="August 2, 1996 (United States)"/>
    <x v="15"/>
    <n v="135000"/>
    <s v="Danny DeVito"/>
    <s v="Roald Dahl"/>
    <s v="Danny DeVito"/>
    <s v="United States"/>
    <n v="36000000"/>
    <n v="33459416"/>
    <n v="64978228.522625871"/>
    <n v="92.942822222222219"/>
    <n v="21325312.938177183"/>
    <s v="TriStar Pictures"/>
    <n v="102"/>
  </r>
  <r>
    <s v="Trainspotting"/>
    <s v="R"/>
    <s v="Drama"/>
    <x v="16"/>
    <n v="156.9"/>
    <s v="August 9, 1996 (United States)"/>
    <x v="31"/>
    <n v="647000"/>
    <s v="Danny Boyle"/>
    <s v="Irvine Welsh"/>
    <s v="Ewan McGregor"/>
    <s v="United Kingdom"/>
    <n v="0"/>
    <n v="16607872"/>
    <n v="32252508.594008919"/>
    <n v="0"/>
    <n v="10585004.461440409"/>
    <s v="Channel Four Films"/>
    <n v="93"/>
  </r>
  <r>
    <s v="Twister"/>
    <s v="PG-13"/>
    <s v="Action"/>
    <x v="16"/>
    <n v="156.9"/>
    <s v="May 10, 1996 (United States)"/>
    <x v="5"/>
    <n v="183000"/>
    <s v="Jan de Bont"/>
    <s v="Michael Crichton"/>
    <s v="Helen Hunt"/>
    <s v="United States"/>
    <n v="92000000"/>
    <n v="494471524"/>
    <n v="960264329.90949643"/>
    <n v="537.46904782608692"/>
    <n v="315150748.24729127"/>
    <s v="Warner Bros."/>
    <n v="113"/>
  </r>
  <r>
    <s v="Happy Gilmore"/>
    <s v="PG-13"/>
    <s v="Comedy"/>
    <x v="16"/>
    <n v="156.9"/>
    <s v="February 16, 1996 (United States)"/>
    <x v="9"/>
    <n v="205000"/>
    <s v="Dennis Dugan"/>
    <s v="Tim Herlihy"/>
    <s v="Adam Sandler"/>
    <s v="United States"/>
    <n v="12000000"/>
    <n v="41205099"/>
    <n v="80020354.782026768"/>
    <n v="343.37582499999996"/>
    <n v="26262013.384321224"/>
    <s v="Universal Pictures"/>
    <n v="92"/>
  </r>
  <r>
    <s v="101 Dalmatians"/>
    <s v="G"/>
    <s v="Adventure"/>
    <x v="16"/>
    <n v="156.9"/>
    <s v="November 27, 1996 (United States)"/>
    <x v="46"/>
    <n v="105000"/>
    <s v="Stephen Herek"/>
    <s v="Dodie Smith"/>
    <s v="Glenn Close"/>
    <s v="United States"/>
    <n v="75000000"/>
    <n v="320689294"/>
    <n v="622779017.7297641"/>
    <n v="427.5857253333333"/>
    <n v="204390882.09050351"/>
    <s v="Walt Disney Pictures"/>
    <n v="103"/>
  </r>
  <r>
    <s v="Crash"/>
    <s v="NC-17"/>
    <s v="Drama"/>
    <x v="16"/>
    <n v="156.9"/>
    <s v="March 21, 1997 (United States)"/>
    <x v="5"/>
    <n v="54000"/>
    <s v="David Cronenberg"/>
    <s v="J.G. Ballard"/>
    <s v="James Spader"/>
    <s v="Canada"/>
    <n v="9000000"/>
    <n v="2671291"/>
    <n v="5187650.5270873159"/>
    <n v="29.681011111111111"/>
    <n v="1702543.6583811345"/>
    <s v="Alliance Communications Corporation"/>
    <n v="100"/>
  </r>
  <r>
    <s v="Jerry Maguire"/>
    <s v="R"/>
    <s v="Comedy"/>
    <x v="16"/>
    <n v="156.9"/>
    <s v="December 13, 1996 (United States)"/>
    <x v="4"/>
    <n v="249000"/>
    <s v="Cameron Crowe"/>
    <s v="Cameron Crowe"/>
    <s v="Tom Cruise"/>
    <s v="United States"/>
    <n v="50000000"/>
    <n v="273552592"/>
    <n v="531239482.36073929"/>
    <n v="547.10518400000001"/>
    <n v="174348369.66220522"/>
    <s v="TriStar Pictures"/>
    <n v="139"/>
  </r>
  <r>
    <s v="The Rock"/>
    <s v="R"/>
    <s v="Action"/>
    <x v="16"/>
    <n v="156.9"/>
    <s v="June 7, 1996 (United States)"/>
    <x v="34"/>
    <n v="319000"/>
    <s v="Michael Bay"/>
    <s v="David Weisberg"/>
    <s v="Sean Connery"/>
    <s v="United States"/>
    <n v="75000000"/>
    <n v="335062621"/>
    <n v="650692037.08540463"/>
    <n v="446.75016133333327"/>
    <n v="213551702.35818994"/>
    <s v="Hollywood Pictures"/>
    <n v="136"/>
  </r>
  <r>
    <s v="A Time to Kill"/>
    <s v="R"/>
    <s v="Crime"/>
    <x v="16"/>
    <n v="156.9"/>
    <s v="July 24, 1996 (United States)"/>
    <x v="24"/>
    <n v="138000"/>
    <s v="Joel Schumacher"/>
    <s v="John Grisham"/>
    <s v="Matthew McConaughey"/>
    <s v="United States"/>
    <n v="40000000"/>
    <n v="152266007"/>
    <n v="295700779.68706179"/>
    <n v="380.66501750000003"/>
    <n v="97046530.911408544"/>
    <s v="New Regency Productions"/>
    <n v="149"/>
  </r>
  <r>
    <s v="The Craft"/>
    <s v="R"/>
    <s v="Drama"/>
    <x v="16"/>
    <n v="156.9"/>
    <s v="May 3, 1996 (United States)"/>
    <x v="5"/>
    <n v="82000"/>
    <s v="Andrew Fleming"/>
    <s v="Peter Filardi"/>
    <s v="Robin Tunney"/>
    <s v="United States"/>
    <n v="15000000"/>
    <n v="24819936"/>
    <n v="48200347.349904396"/>
    <n v="165.46624"/>
    <n v="15818952.198852774"/>
    <s v="Columbia Pictures"/>
    <n v="101"/>
  </r>
  <r>
    <s v="Primal Fear"/>
    <s v="R"/>
    <s v="Crime"/>
    <x v="16"/>
    <n v="156.9"/>
    <s v="April 3, 1996 (United States)"/>
    <x v="3"/>
    <n v="196000"/>
    <s v="Gregory Hoblit"/>
    <s v="William Diehl"/>
    <s v="Richard Gere"/>
    <s v="United States"/>
    <n v="30000000"/>
    <n v="102616183"/>
    <n v="199280758.19056723"/>
    <n v="342.05394333333334"/>
    <n v="65402283.620140217"/>
    <s v="Paramount Pictures"/>
    <n v="129"/>
  </r>
  <r>
    <s v="Mars Attacks!"/>
    <s v="PG-13"/>
    <s v="Comedy"/>
    <x v="16"/>
    <n v="156.9"/>
    <s v="December 13, 1996 (United States)"/>
    <x v="21"/>
    <n v="214000"/>
    <s v="Tim Burton"/>
    <s v="Len Brown"/>
    <s v="Jack Nicholson"/>
    <s v="United States"/>
    <n v="70000000"/>
    <n v="101371017"/>
    <n v="196862644.23135754"/>
    <n v="144.81573857142857"/>
    <n v="64608678.776290633"/>
    <s v="Tim Burton Productions"/>
    <n v="106"/>
  </r>
  <r>
    <s v="The English Patient"/>
    <s v="R"/>
    <s v="Drama"/>
    <x v="16"/>
    <n v="156.9"/>
    <s v="December 6, 1996 (United States)"/>
    <x v="34"/>
    <n v="182000"/>
    <s v="Anthony Minghella"/>
    <s v="Michael Ondaatje"/>
    <s v="Ralph Fiennes"/>
    <s v="United States"/>
    <n v="27000000"/>
    <n v="231976425"/>
    <n v="450498513.04971313"/>
    <n v="859.17194444444453"/>
    <n v="147849856.59655833"/>
    <s v="Miramax"/>
    <n v="162"/>
  </r>
  <r>
    <s v="The Long Kiss Goodnight"/>
    <s v="R"/>
    <s v="Action"/>
    <x v="16"/>
    <n v="156.9"/>
    <s v="October 11, 1996 (United States)"/>
    <x v="8"/>
    <n v="76000"/>
    <s v="Renny Harlin"/>
    <s v="Shane Black"/>
    <s v="Geena Davis"/>
    <s v="United States"/>
    <n v="65000000"/>
    <n v="89456761"/>
    <n v="173725143.89228806"/>
    <n v="137.62578615384615"/>
    <n v="57015144.040790312"/>
    <s v="New Line Cinema"/>
    <n v="121"/>
  </r>
  <r>
    <s v="Fear"/>
    <s v="R"/>
    <s v="Drama"/>
    <x v="16"/>
    <n v="156.9"/>
    <s v="April 12, 1996 (United States)"/>
    <x v="19"/>
    <n v="44000"/>
    <s v="James Foley"/>
    <s v="Christopher Crowe"/>
    <s v="Mark Wahlberg"/>
    <s v="United States"/>
    <n v="0"/>
    <n v="20831000"/>
    <n v="40453828.553218611"/>
    <n v="0"/>
    <n v="13276609.305289995"/>
    <s v="Imagine Entertainment"/>
    <n v="97"/>
  </r>
  <r>
    <s v="Bottle Rocket"/>
    <s v="R"/>
    <s v="Comedy"/>
    <x v="16"/>
    <n v="156.9"/>
    <s v="February 21, 1996 (United States)"/>
    <x v="9"/>
    <n v="72000"/>
    <s v="Wes Anderson"/>
    <s v="Owen Wilson"/>
    <s v="Luke Wilson"/>
    <s v="United States"/>
    <n v="7000000"/>
    <n v="560069"/>
    <n v="1087654.7119184192"/>
    <n v="8.000985714285715"/>
    <n v="356959.20968769916"/>
    <s v="Columbia Pictures"/>
    <n v="91"/>
  </r>
  <r>
    <s v="Stealing Beauty"/>
    <s v="R"/>
    <s v="Drama"/>
    <x v="16"/>
    <n v="156.9"/>
    <s v="June 14, 1996 (United States)"/>
    <x v="14"/>
    <n v="27000"/>
    <s v="Bernardo Bertolucci"/>
    <s v="Bernardo Bertolucci"/>
    <s v="Jeremy Irons"/>
    <s v="Italy"/>
    <n v="10000000"/>
    <n v="4762310"/>
    <n v="9248412.0905035045"/>
    <n v="47.623100000000001"/>
    <n v="3035251.7527087317"/>
    <s v="Fiction"/>
    <n v="118"/>
  </r>
  <r>
    <s v="Bound"/>
    <s v="R"/>
    <s v="Crime"/>
    <x v="16"/>
    <n v="156.9"/>
    <s v="October 4, 1996 (United States)"/>
    <x v="4"/>
    <n v="52000"/>
    <s v="Lana Wachowski"/>
    <s v="Lilly Wachowski"/>
    <s v="Jennifer Tilly"/>
    <s v="United States"/>
    <n v="4500000"/>
    <n v="3802260"/>
    <n v="7383993.7667304007"/>
    <n v="84.49466666666666"/>
    <n v="2423365.2007648186"/>
    <s v="Dino De Laurentiis Company"/>
    <n v="109"/>
  </r>
  <r>
    <s v="Sling Blade"/>
    <s v="R"/>
    <s v="Drama"/>
    <x v="16"/>
    <n v="156.9"/>
    <s v="March 14, 1997 (United States)"/>
    <x v="45"/>
    <n v="89000"/>
    <s v="Billy Bob Thornton"/>
    <s v="Billy Bob Thornton"/>
    <s v="Billy Bob Thornton"/>
    <s v="United States"/>
    <n v="1000000"/>
    <n v="24444121"/>
    <n v="47470514.140854046"/>
    <n v="2444.4121"/>
    <n v="15579427.0235819"/>
    <s v="Miramax"/>
    <n v="135"/>
  </r>
  <r>
    <s v="The Mirror Has Two Faces"/>
    <s v="PG-13"/>
    <s v="Comedy"/>
    <x v="16"/>
    <n v="156.9"/>
    <s v="November 15, 1996 (United States)"/>
    <x v="14"/>
    <n v="18000"/>
    <s v="Barbra Streisand"/>
    <s v="AndrÃ© Cayatte"/>
    <s v="Barbra Streisand"/>
    <s v="United States"/>
    <n v="42000000"/>
    <n v="41083864"/>
    <n v="79784916.257488847"/>
    <n v="97.818723809523817"/>
    <n v="26184744.42319949"/>
    <s v="TriStar Pictures"/>
    <n v="126"/>
  </r>
  <r>
    <s v="The Birdcage"/>
    <s v="R"/>
    <s v="Comedy"/>
    <x v="16"/>
    <n v="156.9"/>
    <s v="March 8, 1996 (United States)"/>
    <x v="12"/>
    <n v="83000"/>
    <s v="Mike Nichols"/>
    <s v="Jean Poiret"/>
    <s v="Robin Williams"/>
    <s v="United States"/>
    <n v="31000000"/>
    <n v="185260553"/>
    <n v="359776230.07711917"/>
    <n v="597.61468709677422"/>
    <n v="118075559.59209688"/>
    <s v="United Artists"/>
    <n v="117"/>
  </r>
  <r>
    <s v="That Thing You Do!"/>
    <s v="PG"/>
    <s v="Comedy"/>
    <x v="16"/>
    <n v="156.9"/>
    <s v="October 4, 1996 (United States)"/>
    <x v="15"/>
    <n v="64000"/>
    <s v="Tom Hanks"/>
    <s v="Tom Hanks"/>
    <s v="Tom Hanks"/>
    <s v="United States"/>
    <n v="26000000"/>
    <n v="34585416"/>
    <n v="67164921.957934991"/>
    <n v="133.02083076923077"/>
    <n v="22042967.495219886"/>
    <s v="Clavius Base"/>
    <n v="108"/>
  </r>
  <r>
    <s v="The Island of Dr. Moreau"/>
    <s v="PG-13"/>
    <s v="Horror"/>
    <x v="16"/>
    <n v="156.9"/>
    <s v="August 23, 1996 (United States)"/>
    <x v="54"/>
    <n v="32000"/>
    <s v="John Frankenheimer"/>
    <s v="H.G. Wells"/>
    <s v="David Thewlis"/>
    <s v="United States"/>
    <n v="40000000"/>
    <n v="49627779"/>
    <n v="96377210.078393877"/>
    <n v="124.0694475"/>
    <n v="31630196.940726578"/>
    <s v="New Line Cinema"/>
    <n v="96"/>
  </r>
  <r>
    <s v="Kingpin"/>
    <s v="PG-13"/>
    <s v="Comedy"/>
    <x v="16"/>
    <n v="156.9"/>
    <s v="July 26, 1996 (United States)"/>
    <x v="15"/>
    <n v="79000"/>
    <s v="Bobby Farrelly"/>
    <s v="Barry Fanaro"/>
    <s v="Woody Harrelson"/>
    <s v="United States"/>
    <n v="27000000"/>
    <n v="25023434"/>
    <n v="48595540.725302733"/>
    <n v="92.679385185185183"/>
    <n v="15948651.370299553"/>
    <s v="Rysher Entertainment"/>
    <n v="114"/>
  </r>
  <r>
    <s v="The Hunchback of Notre Dame"/>
    <s v="G"/>
    <s v="Animation"/>
    <x v="16"/>
    <n v="156.9"/>
    <s v="June 21, 1996 (United States)"/>
    <x v="9"/>
    <n v="146000"/>
    <s v="Gary Trousdale"/>
    <s v="Tab Murphy"/>
    <s v="Demi Moore"/>
    <s v="United States"/>
    <n v="100000000"/>
    <n v="325338851"/>
    <n v="631808463.35054171"/>
    <n v="325.33885100000003"/>
    <n v="207354270.87316763"/>
    <s v="Walt Disney Animation Studios"/>
    <n v="91"/>
  </r>
  <r>
    <s v="The Frighteners"/>
    <s v="R"/>
    <s v="Comedy"/>
    <x v="16"/>
    <n v="156.9"/>
    <s v="July 19, 1996 (United States)"/>
    <x v="12"/>
    <n v="84000"/>
    <s v="Peter Jackson"/>
    <s v="Fran Walsh"/>
    <s v="Michael J. Fox"/>
    <s v="New Zealand"/>
    <n v="30000000"/>
    <n v="29359216"/>
    <n v="57015634.896112166"/>
    <n v="97.864053333333331"/>
    <n v="18712056.086679414"/>
    <s v="Universal Pictures"/>
    <n v="110"/>
  </r>
  <r>
    <s v="Eraser"/>
    <s v="R"/>
    <s v="Action"/>
    <x v="16"/>
    <n v="156.9"/>
    <s v="June 21, 1996 (United States)"/>
    <x v="10"/>
    <n v="106000"/>
    <s v="Chuck Russell"/>
    <s v="Tony Puryear"/>
    <s v="Arnold Schwarzenegger"/>
    <s v="United States"/>
    <n v="100000000"/>
    <n v="242295562"/>
    <n v="470538290.25748879"/>
    <n v="242.29556200000002"/>
    <n v="154426744.4231995"/>
    <s v="Kopelson Entertainment"/>
    <n v="115"/>
  </r>
  <r>
    <s v="Striptease"/>
    <s v="R"/>
    <s v="Comedy"/>
    <x v="16"/>
    <n v="156.9"/>
    <s v="June 28, 1996 (United States)"/>
    <x v="54"/>
    <n v="44000"/>
    <s v="Andrew Bergman"/>
    <s v="Carl Hiaasen"/>
    <s v="Demi Moore"/>
    <s v="United States"/>
    <n v="40000000"/>
    <n v="113309743"/>
    <n v="220047665.34161884"/>
    <n v="283.27435750000001"/>
    <n v="72217809.432759717"/>
    <s v="Castle Rock Entertainment"/>
    <n v="115"/>
  </r>
  <r>
    <s v="Star Trek: First Contact"/>
    <s v="PG-13"/>
    <s v="Action"/>
    <x v="16"/>
    <n v="156.9"/>
    <s v="November 22, 1996 (United States)"/>
    <x v="37"/>
    <n v="120000"/>
    <s v="Jonathan Frakes"/>
    <s v="Gene Roddenberry"/>
    <s v="Patrick Stewart"/>
    <s v="United States"/>
    <n v="45000000"/>
    <n v="146027888"/>
    <n v="283586344.63734859"/>
    <n v="324.50641777777776"/>
    <n v="93070674.314850226"/>
    <s v="Digital Image Associates"/>
    <n v="111"/>
  </r>
  <r>
    <s v="Swingers"/>
    <s v="R"/>
    <s v="Comedy"/>
    <x v="16"/>
    <n v="156.9"/>
    <s v="April 11, 1997 (Brazil)"/>
    <x v="13"/>
    <n v="77000"/>
    <s v="Doug Liman"/>
    <s v="Jon Favreau"/>
    <s v="Vince Vaughn"/>
    <s v="United States"/>
    <n v="200000"/>
    <n v="4555020"/>
    <n v="8845854.64627151"/>
    <n v="2277.5099999999998"/>
    <n v="2903135.7552581262"/>
    <s v="Doug Liman Productions"/>
    <n v="96"/>
  </r>
  <r>
    <s v="Escape from L.A."/>
    <s v="R"/>
    <s v="Action"/>
    <x v="16"/>
    <n v="156.9"/>
    <s v="August 9, 1996 (United States)"/>
    <x v="46"/>
    <n v="71000"/>
    <s v="John Carpenter"/>
    <s v="John Carpenter"/>
    <s v="Kurt Russell"/>
    <s v="United States"/>
    <n v="50000000"/>
    <n v="25477365"/>
    <n v="49477075.305927336"/>
    <n v="50.954730000000005"/>
    <n v="16237963.671128107"/>
    <s v="Paramount Pictures"/>
    <n v="101"/>
  </r>
  <r>
    <s v="Beautiful Girls"/>
    <s v="R"/>
    <s v="Comedy"/>
    <x v="16"/>
    <n v="156.9"/>
    <s v="February 9, 1996 (United States)"/>
    <x v="12"/>
    <n v="32000"/>
    <s v="Ted Demme"/>
    <s v="Scott Rosenberg"/>
    <s v="Matt Dillon"/>
    <s v="United States"/>
    <n v="0"/>
    <n v="10597759"/>
    <n v="20580861.486934353"/>
    <n v="0"/>
    <n v="6754467.1765455706"/>
    <s v="Miramax"/>
    <n v="112"/>
  </r>
  <r>
    <s v="The Cable Guy"/>
    <s v="PG-13"/>
    <s v="Comedy"/>
    <x v="16"/>
    <n v="156.9"/>
    <s v="June 14, 1996 (United States)"/>
    <x v="10"/>
    <n v="157000"/>
    <s v="Ben Stiller"/>
    <s v="Lou Holtz Jr."/>
    <s v="Jim Carrey"/>
    <s v="United States"/>
    <n v="47000000"/>
    <n v="102825796"/>
    <n v="199687826.90376034"/>
    <n v="218.77828936170212"/>
    <n v="65535880.178457618"/>
    <s v="Columbia Pictures"/>
    <n v="96"/>
  </r>
  <r>
    <s v="Don't Be a Menace to South Central While Drinking Your Juice in the Hood"/>
    <s v="R"/>
    <s v="Comedy"/>
    <x v="16"/>
    <n v="156.9"/>
    <s v="January 12, 1996 (United States)"/>
    <x v="14"/>
    <n v="50000"/>
    <s v="Paris Barclay"/>
    <s v="Shawn Wayans"/>
    <s v="Shawn Wayans"/>
    <s v="United States"/>
    <n v="3800000"/>
    <n v="20949601"/>
    <n v="40684151.846398979"/>
    <n v="551.30528947368418"/>
    <n v="13352199.490121096"/>
    <s v="Island Pictures"/>
    <n v="89"/>
  </r>
  <r>
    <s v="Thinner"/>
    <s v="R"/>
    <s v="Fantasy"/>
    <x v="16"/>
    <n v="156.9"/>
    <s v="October 25, 1996 (United States)"/>
    <x v="1"/>
    <n v="29000"/>
    <s v="Tom Holland"/>
    <s v="Stephen King"/>
    <s v="Robert John Burke"/>
    <s v="United States"/>
    <n v="8500000"/>
    <n v="15315484"/>
    <n v="29742689.450605478"/>
    <n v="180.18216470588234"/>
    <n v="9761302.7405991089"/>
    <s v="Paramount Pictures"/>
    <n v="93"/>
  </r>
  <r>
    <s v="Hard Eight"/>
    <s v="R"/>
    <s v="Crime"/>
    <x v="16"/>
    <n v="156.9"/>
    <s v="February 28, 1997 (United States)"/>
    <x v="13"/>
    <n v="45000"/>
    <s v="Paul Thomas Anderson"/>
    <s v="Paul Thomas Anderson"/>
    <s v="Philip Baker Hall"/>
    <s v="United States"/>
    <n v="3000000"/>
    <n v="222559"/>
    <n v="432209.8616953473"/>
    <n v="7.4186333333333341"/>
    <n v="141847.67367750159"/>
    <s v="Green Parrot"/>
    <n v="101"/>
  </r>
  <r>
    <s v="The Nutty Professor"/>
    <s v="PG-13"/>
    <s v="Comedy"/>
    <x v="16"/>
    <n v="156.9"/>
    <s v="June 28, 1996 (United States)"/>
    <x v="41"/>
    <n v="112000"/>
    <s v="Tom Shadyac"/>
    <s v="Jerry Lewis"/>
    <s v="Eddie Murphy"/>
    <s v="United States"/>
    <n v="54000000"/>
    <n v="273961019"/>
    <n v="532032648.11536008"/>
    <n v="507.33522037037034"/>
    <n v="174608680.0509879"/>
    <s v="Imagine Entertainment"/>
    <n v="95"/>
  </r>
  <r>
    <s v="Hamlet"/>
    <s v="PG-13"/>
    <s v="Drama"/>
    <x v="16"/>
    <n v="156.9"/>
    <s v="December 25, 1996 (United States)"/>
    <x v="3"/>
    <n v="37000"/>
    <s v="Kenneth Branagh"/>
    <s v="William Shakespeare"/>
    <s v="Kenneth Branagh"/>
    <s v="United Kingdom"/>
    <n v="18000000"/>
    <n v="4770222"/>
    <n v="9263777.2045889087"/>
    <n v="26.501233333333335"/>
    <n v="3040294.4550669217"/>
    <s v="Castle Rock Entertainment"/>
    <n v="242"/>
  </r>
  <r>
    <s v="Big Night"/>
    <s v="R"/>
    <s v="Drama"/>
    <x v="16"/>
    <n v="156.9"/>
    <s v="September 20, 1996 (United States)"/>
    <x v="4"/>
    <n v="18000"/>
    <s v="Campbell Scott"/>
    <s v="Stanley Tucci"/>
    <s v="Tony Shalhoub"/>
    <s v="United States"/>
    <n v="4100000"/>
    <n v="12008376"/>
    <n v="23320281.499043975"/>
    <n v="292.88721951219514"/>
    <n v="7653521.9885277245"/>
    <s v="Rysher Entertainment"/>
    <n v="109"/>
  </r>
  <r>
    <s v="The Ghost and the Darkness"/>
    <s v="R"/>
    <s v="Adventure"/>
    <x v="16"/>
    <n v="156.9"/>
    <s v="October 11, 1996 (United States)"/>
    <x v="8"/>
    <n v="58000"/>
    <s v="Stephen Hopkins"/>
    <s v="William Goldman"/>
    <s v="Michael Douglas"/>
    <s v="Germany"/>
    <n v="55000000"/>
    <n v="38619405"/>
    <n v="74998933.738049701"/>
    <n v="70.217100000000002"/>
    <n v="24614024.856596559"/>
    <s v="Constellation Entertainment"/>
    <n v="110"/>
  </r>
  <r>
    <s v="Courage Under Fire"/>
    <s v="R"/>
    <s v="Action"/>
    <x v="16"/>
    <n v="156.9"/>
    <s v="July 12, 1996 (United States)"/>
    <x v="14"/>
    <n v="52000"/>
    <s v="Edward Zwick"/>
    <s v="Patrick Sheane Duncan"/>
    <s v="Denzel Washington"/>
    <s v="United States"/>
    <n v="46000000"/>
    <n v="100860818"/>
    <n v="195871837.12300828"/>
    <n v="219.26264782608698"/>
    <n v="64283504.142766096"/>
    <s v="Fox 2000 Pictures"/>
    <n v="116"/>
  </r>
  <r>
    <s v="The First Wives Club"/>
    <s v="PG"/>
    <s v="Comedy"/>
    <x v="16"/>
    <n v="156.9"/>
    <s v="September 20, 1996 (United States)"/>
    <x v="5"/>
    <n v="45000"/>
    <s v="Hugh Wilson"/>
    <s v="Olivia Goldsmith"/>
    <s v="Goldie Hawn"/>
    <s v="United States"/>
    <n v="26000000"/>
    <n v="181489203"/>
    <n v="352452263.56978965"/>
    <n v="698.03539615384614"/>
    <n v="115671894.8374761"/>
    <s v="Paramount Pictures"/>
    <n v="103"/>
  </r>
  <r>
    <s v="Set It Off"/>
    <s v="R"/>
    <s v="Action"/>
    <x v="16"/>
    <n v="156.9"/>
    <s v="November 6, 1996 (United States)"/>
    <x v="15"/>
    <n v="15000"/>
    <s v="F. Gary Gray"/>
    <s v="Takashi Bufford"/>
    <s v="Jada Pinkett Smith"/>
    <s v="United States"/>
    <n v="9000000"/>
    <n v="41590886"/>
    <n v="80769553.627788395"/>
    <n v="462.12095555555555"/>
    <n v="26507894.200127471"/>
    <s v="New Line Cinema"/>
    <n v="123"/>
  </r>
  <r>
    <s v="James and the Giant Peach"/>
    <s v="PG"/>
    <s v="Animation"/>
    <x v="16"/>
    <n v="156.9"/>
    <s v="April 12, 1996 (United States)"/>
    <x v="17"/>
    <n v="62000"/>
    <s v="Henry Selick"/>
    <s v="Roald Dahl"/>
    <s v="Paul Terry"/>
    <s v="United Kingdom"/>
    <n v="38000000"/>
    <n v="28946127"/>
    <n v="56213415.531548753"/>
    <n v="76.174018421052637"/>
    <n v="18448774.378585085"/>
    <s v="Walt Disney Pictures"/>
    <n v="79"/>
  </r>
  <r>
    <s v="DragonHeart"/>
    <s v="PG-13"/>
    <s v="Action"/>
    <x v="16"/>
    <n v="156.9"/>
    <s v="May 31, 1996 (United States)"/>
    <x v="16"/>
    <n v="93000"/>
    <s v="Rob Cohen"/>
    <s v="Patrick Read Johnson"/>
    <s v="Dennis Quaid"/>
    <s v="United States"/>
    <n v="57000000"/>
    <n v="115267375"/>
    <n v="223849389.181007"/>
    <n v="202.22346491228072"/>
    <n v="73465503.505417466"/>
    <s v="Universal Pictures"/>
    <n v="103"/>
  </r>
  <r>
    <s v="Executive Decision"/>
    <s v="R"/>
    <s v="Action"/>
    <x v="16"/>
    <n v="156.9"/>
    <s v="March 15, 1996 (United States)"/>
    <x v="5"/>
    <n v="52000"/>
    <s v="Stuart Baird"/>
    <s v="Jim Thomas"/>
    <s v="Kurt Russell"/>
    <s v="United States"/>
    <n v="55000000"/>
    <n v="121969216"/>
    <n v="236864372.94582534"/>
    <n v="221.76221090909092"/>
    <n v="77736912.683237731"/>
    <s v="Warner Bros."/>
    <n v="133"/>
  </r>
  <r>
    <s v="Bio-Dome"/>
    <s v="PG-13"/>
    <s v="Comedy"/>
    <x v="16"/>
    <n v="156.9"/>
    <s v="January 12, 1996 (United States)"/>
    <x v="44"/>
    <n v="26000"/>
    <s v="Jason Bloom"/>
    <s v="Adam Leff"/>
    <s v="Pauly Shore"/>
    <s v="United States"/>
    <n v="15000000"/>
    <n v="13427615"/>
    <n v="26076445.446144037"/>
    <n v="89.517433333333329"/>
    <n v="8558072.020395156"/>
    <s v="Metro-Goldwyn-Mayer (MGM)"/>
    <n v="88"/>
  </r>
  <r>
    <s v="Jack"/>
    <s v="PG-13"/>
    <s v="Comedy"/>
    <x v="16"/>
    <n v="156.9"/>
    <s v="August 9, 1996 (United States)"/>
    <x v="1"/>
    <n v="57000"/>
    <s v="Francis Ford Coppola"/>
    <s v="James DeMonaco"/>
    <s v="Robin Williams"/>
    <s v="United States"/>
    <n v="45000000"/>
    <n v="58620973"/>
    <n v="113842004.28999361"/>
    <n v="130.26882888888889"/>
    <n v="37361996.813256852"/>
    <s v="Hollywood Pictures"/>
    <n v="113"/>
  </r>
  <r>
    <s v="White Squall"/>
    <s v="PG-13"/>
    <s v="Adventure"/>
    <x v="16"/>
    <n v="156.9"/>
    <s v="February 2, 1996 (United States)"/>
    <x v="14"/>
    <n v="22000"/>
    <s v="Ridley Scott"/>
    <s v="Charles Gieg Jr."/>
    <s v="Jeff Bridges"/>
    <s v="United States"/>
    <n v="38000000"/>
    <n v="10292300"/>
    <n v="19987659.719566602"/>
    <n v="27.084999999999997"/>
    <n v="6559783.3014659025"/>
    <s v="Hollywood Pictures"/>
    <n v="129"/>
  </r>
  <r>
    <s v="D3: The Mighty Ducks"/>
    <s v="PG"/>
    <s v="Action"/>
    <x v="16"/>
    <n v="156.9"/>
    <s v="October 4, 1996 (United States)"/>
    <x v="30"/>
    <n v="26000"/>
    <s v="Robert Lieberman"/>
    <s v="Steven Brill"/>
    <s v="Emilio Estevez"/>
    <s v="United States"/>
    <n v="0"/>
    <n v="22955097"/>
    <n v="44578827.634799235"/>
    <n v="0"/>
    <n v="14630399.617590822"/>
    <s v="Walt Disney Pictures"/>
    <n v="104"/>
  </r>
  <r>
    <s v="Broken Arrow"/>
    <s v="R"/>
    <s v="Action"/>
    <x v="16"/>
    <n v="156.9"/>
    <s v="February 9, 1996 (United States)"/>
    <x v="22"/>
    <n v="93000"/>
    <s v="John Woo"/>
    <s v="Graham Yost"/>
    <s v="John Travolta"/>
    <s v="United States"/>
    <n v="50000000"/>
    <n v="150270147"/>
    <n v="291824817.02294451"/>
    <n v="300.54029400000002"/>
    <n v="95774472.275334612"/>
    <s v="Twentieth Century Fox"/>
    <n v="108"/>
  </r>
  <r>
    <s v="Emma"/>
    <s v="PG"/>
    <s v="Comedy"/>
    <x v="16"/>
    <n v="156.9"/>
    <s v="August 30, 1996 (United States)"/>
    <x v="17"/>
    <n v="37000"/>
    <s v="Douglas McGrath"/>
    <s v="Jane Austen"/>
    <s v="Gwyneth Paltrow"/>
    <s v="United Kingdom"/>
    <n v="6000000"/>
    <n v="22231658"/>
    <n v="43173908.174633518"/>
    <n v="370.52763333333331"/>
    <n v="14169316.762268962"/>
    <s v="Miramax"/>
    <n v="120"/>
  </r>
  <r>
    <s v="Chain Reaction"/>
    <s v="PG-13"/>
    <s v="Action"/>
    <x v="16"/>
    <n v="156.9"/>
    <s v="August 2, 1996 (United States)"/>
    <x v="46"/>
    <n v="49000"/>
    <s v="Andrew Davis"/>
    <s v="Arne Schmidt"/>
    <s v="Keanu Reeves"/>
    <s v="United States"/>
    <n v="50000000"/>
    <n v="60209334"/>
    <n v="116926603.37667303"/>
    <n v="120.41866800000001"/>
    <n v="38374336.520076483"/>
    <s v="3 Arts Entertainment"/>
    <n v="107"/>
  </r>
  <r>
    <s v="Kama Sutra: A Tale of Love"/>
    <s v="Unrated"/>
    <s v="Crime"/>
    <x v="16"/>
    <n v="156.9"/>
    <s v="February 28, 1997 (United States)"/>
    <x v="22"/>
    <n v="10000"/>
    <s v="Mira Nair"/>
    <s v="Helena Kriel"/>
    <s v="Naveen Andrews"/>
    <s v="United Kingdom"/>
    <n v="3000000"/>
    <n v="4109095"/>
    <n v="7979867.727852134"/>
    <n v="136.96983333333333"/>
    <n v="2618926.0675589549"/>
    <s v="NDF International"/>
    <n v="114"/>
  </r>
  <r>
    <s v="The Crucible"/>
    <s v="PG-13"/>
    <s v="Drama"/>
    <x v="16"/>
    <n v="156.9"/>
    <s v="November 27, 1996 (United States)"/>
    <x v="8"/>
    <n v="36000"/>
    <s v="Nicholas Hytner"/>
    <s v="Arthur Miller"/>
    <s v="Daniel Day-Lewis"/>
    <s v="United States"/>
    <n v="25000000"/>
    <n v="7343114"/>
    <n v="14260336.74824729"/>
    <n v="29.372456000000003"/>
    <n v="4680123.6456341622"/>
    <s v="Twentieth Century Fox"/>
    <n v="124"/>
  </r>
  <r>
    <s v="Pusher"/>
    <s v="Not Rated"/>
    <s v="Crime"/>
    <x v="16"/>
    <n v="156.9"/>
    <s v="August 30, 1996 (Denmark)"/>
    <x v="34"/>
    <n v="37000"/>
    <s v="Nicolas Winding Refn"/>
    <s v="Jens Dahl"/>
    <s v="Kim Bodnia"/>
    <s v="Denmark"/>
    <n v="0"/>
    <n v="1605"/>
    <n v="3116.9120458891011"/>
    <n v="0"/>
    <n v="1022.9445506692161"/>
    <s v="Balboa Entertainment"/>
    <n v="110"/>
  </r>
  <r>
    <s v="Waiting for Guffman"/>
    <s v="R"/>
    <s v="Comedy"/>
    <x v="16"/>
    <n v="156.9"/>
    <s v="January 31, 1997 (United States)"/>
    <x v="24"/>
    <n v="28000"/>
    <s v="Christopher Guest"/>
    <s v="Christopher Guest"/>
    <s v="Christopher Guest"/>
    <s v="United States"/>
    <n v="4000000"/>
    <n v="2923982"/>
    <n v="5678376.7711918419"/>
    <n v="73.099550000000008"/>
    <n v="1863595.92096877"/>
    <s v="Castle Rock Entertainment"/>
    <n v="84"/>
  </r>
  <r>
    <s v="Secrets &amp; Lies"/>
    <s v="R"/>
    <s v="Comedy"/>
    <x v="16"/>
    <n v="156.9"/>
    <s v="February 28, 1997 (United States)"/>
    <x v="45"/>
    <n v="39000"/>
    <s v="Mike Leigh"/>
    <s v="Mike Leigh"/>
    <s v="Timothy Spall"/>
    <s v="United Kingdom"/>
    <n v="4500000"/>
    <n v="13417292"/>
    <n v="26056398.16698534"/>
    <n v="298.1620444444444"/>
    <n v="8551492.6704907585"/>
    <s v="Channel Four Films"/>
    <n v="136"/>
  </r>
  <r>
    <s v="Daylight"/>
    <s v="PG-13"/>
    <s v="Action"/>
    <x v="16"/>
    <n v="156.9"/>
    <s v="December 6, 1996 (United States)"/>
    <x v="23"/>
    <n v="68000"/>
    <s v="Rob Cohen"/>
    <s v="Leslie Bohem"/>
    <s v="Sylvester Stallone"/>
    <s v="United States"/>
    <n v="80000000"/>
    <n v="159212469"/>
    <n v="309190817.74569786"/>
    <n v="199.01558625000001"/>
    <n v="101473848.94837476"/>
    <s v="Universal Pictures"/>
    <n v="114"/>
  </r>
  <r>
    <s v="Last Man Standing"/>
    <s v="R"/>
    <s v="Action"/>
    <x v="16"/>
    <n v="156.9"/>
    <s v="September 20, 1996 (United States)"/>
    <x v="5"/>
    <n v="54000"/>
    <s v="Walter Hill"/>
    <s v="RyÃ»zÃ´ Kikushima"/>
    <s v="Bruce Willis"/>
    <s v="United States"/>
    <n v="67000000"/>
    <n v="47267001"/>
    <n v="91792576.193116635"/>
    <n v="70.547762686567168"/>
    <n v="30125558.317399617"/>
    <s v="New Line Cinema"/>
    <n v="101"/>
  </r>
  <r>
    <s v="The Arrival"/>
    <s v="PG-13"/>
    <s v="Mystery"/>
    <x v="16"/>
    <n v="156.9"/>
    <s v="May 31, 1996 (United States)"/>
    <x v="19"/>
    <n v="34000"/>
    <s v="David Twohy"/>
    <s v="David Twohy"/>
    <s v="Charlie Sheen"/>
    <s v="United States"/>
    <n v="25000000"/>
    <n v="14063331"/>
    <n v="27311006.728489481"/>
    <n v="56.253324000000006"/>
    <n v="8963244.7418738045"/>
    <s v="Live Entertainment"/>
    <n v="115"/>
  </r>
  <r>
    <s v="Ransom"/>
    <s v="R"/>
    <s v="Action"/>
    <x v="16"/>
    <n v="156.9"/>
    <s v="November 8, 1996 (United States)"/>
    <x v="17"/>
    <n v="121000"/>
    <s v="Ron Howard"/>
    <s v="Cyril Hume"/>
    <s v="Mel Gibson"/>
    <s v="United States"/>
    <n v="80000000"/>
    <n v="309492681"/>
    <n v="601035181.01147223"/>
    <n v="386.86585124999999"/>
    <n v="197254736.1376673"/>
    <s v="Touchstone Pictures"/>
    <n v="121"/>
  </r>
  <r>
    <s v="Beavis and Butt-Head Do America"/>
    <s v="PG-13"/>
    <s v="Animation"/>
    <x v="16"/>
    <n v="156.9"/>
    <s v="December 20, 1996 (United States)"/>
    <x v="8"/>
    <n v="53000"/>
    <s v="Directors"/>
    <s v="Mike Judge"/>
    <s v="Mike Judge"/>
    <s v="United States"/>
    <n v="12000000"/>
    <n v="63118386"/>
    <n v="122575986.06883365"/>
    <n v="525.98654999999997"/>
    <n v="40228416.826003827"/>
    <s v="Paramount Pictures"/>
    <n v="81"/>
  </r>
  <r>
    <s v="Fly Away Home"/>
    <s v="PG"/>
    <s v="Adventure"/>
    <x v="16"/>
    <n v="156.9"/>
    <s v="September 13, 1996 (United States)"/>
    <x v="8"/>
    <n v="24000"/>
    <s v="Carroll Ballard"/>
    <s v="Bill Lishman"/>
    <s v="Jeff Daniels"/>
    <s v="United States"/>
    <n v="22000000"/>
    <n v="25143818"/>
    <n v="48829326.60675589"/>
    <n v="114.2900818181818"/>
    <n v="16025377.947737413"/>
    <s v="Columbia Pictures"/>
    <n v="107"/>
  </r>
  <r>
    <s v="Tin Cup"/>
    <s v="R"/>
    <s v="Comedy"/>
    <x v="16"/>
    <n v="156.9"/>
    <s v="August 16, 1996 (United States)"/>
    <x v="5"/>
    <n v="47000"/>
    <s v="Ron Shelton"/>
    <s v="John Norville"/>
    <s v="Kevin Costner"/>
    <s v="United States"/>
    <n v="45000000"/>
    <n v="53854588"/>
    <n v="104585678.54429573"/>
    <n v="119.67686222222223"/>
    <n v="34324147.864882089"/>
    <s v="New Regency Productions"/>
    <n v="135"/>
  </r>
  <r>
    <s v="Barb Wire"/>
    <s v="R"/>
    <s v="Action"/>
    <x v="16"/>
    <n v="156.9"/>
    <s v="May 3, 1996 (United States)"/>
    <x v="39"/>
    <n v="26000"/>
    <s v="David Hogan"/>
    <s v="Chris Warner"/>
    <s v="Pamela Anderson"/>
    <s v="United States"/>
    <n v="9000000"/>
    <n v="3793614"/>
    <n v="7367203.2237093681"/>
    <n v="42.151266666666665"/>
    <n v="2417854.6845124285"/>
    <s v="Polygram Filmed Entertainment"/>
    <n v="98"/>
  </r>
  <r>
    <s v="Breaking the Waves"/>
    <s v="R"/>
    <s v="Drama"/>
    <x v="16"/>
    <n v="156.9"/>
    <s v="November 13, 1996 (United States)"/>
    <x v="40"/>
    <n v="64000"/>
    <s v="Lars von Trier"/>
    <s v="Lars von Trier"/>
    <s v="Emily Watson"/>
    <s v="Denmark"/>
    <n v="0"/>
    <n v="3828405"/>
    <n v="7434767.3900573608"/>
    <n v="0"/>
    <n v="2440028.6806883365"/>
    <s v="ARTE"/>
    <n v="159"/>
  </r>
  <r>
    <s v="The Phantom"/>
    <s v="PG"/>
    <s v="Action"/>
    <x v="16"/>
    <n v="156.9"/>
    <s v="June 7, 1996 (United States)"/>
    <x v="18"/>
    <n v="33000"/>
    <s v="Simon Wincer"/>
    <s v="Lee Falk"/>
    <s v="Billy Zane"/>
    <s v="Australia"/>
    <n v="45000000"/>
    <n v="17323326"/>
    <n v="33641921.173996173"/>
    <n v="38.496279999999999"/>
    <n v="11040998.087954111"/>
    <s v="Paramount Pictures"/>
    <n v="100"/>
  </r>
  <r>
    <s v="The Fan"/>
    <s v="R"/>
    <s v="Action"/>
    <x v="16"/>
    <n v="156.9"/>
    <s v="August 16, 1996 (United States)"/>
    <x v="23"/>
    <n v="47000"/>
    <s v="Tony Scott"/>
    <s v="Peter Abrahams"/>
    <s v="Robert De Niro"/>
    <s v="United States"/>
    <n v="55000000"/>
    <n v="18626419"/>
    <n v="36172529.441045247"/>
    <n v="33.866216363636362"/>
    <n v="11871522.625876354"/>
    <s v="TriStar Pictures"/>
    <n v="116"/>
  </r>
  <r>
    <s v="Eye for an Eye"/>
    <s v="R"/>
    <s v="Crime"/>
    <x v="16"/>
    <n v="156.9"/>
    <s v="January 12, 1996 (United States)"/>
    <x v="19"/>
    <n v="14000"/>
    <s v="John Schlesinger"/>
    <s v="Erika Holzer"/>
    <s v="Sally Field"/>
    <s v="United States"/>
    <n v="20000000"/>
    <n v="26877589"/>
    <n v="52196312.098789036"/>
    <n v="134.387945"/>
    <n v="17130394.518801786"/>
    <s v="Paramount Pictures"/>
    <n v="101"/>
  </r>
  <r>
    <s v="2 Days in the Valley"/>
    <s v="R"/>
    <s v="Comedy"/>
    <x v="16"/>
    <n v="156.9"/>
    <s v="September 27, 1996 (United States)"/>
    <x v="16"/>
    <n v="19000"/>
    <s v="John Herzfeld"/>
    <s v="John Herzfeld"/>
    <s v="Teri Hatcher"/>
    <s v="United States"/>
    <n v="0"/>
    <n v="11132210"/>
    <n v="21618766.010197576"/>
    <n v="0"/>
    <n v="7095098.7890376039"/>
    <s v="Rysher Entertainment"/>
    <n v="104"/>
  </r>
  <r>
    <s v="Trees Lounge"/>
    <s v="R"/>
    <s v="Comedy"/>
    <x v="16"/>
    <n v="156.9"/>
    <s v="October 11, 1996 (United States)"/>
    <x v="12"/>
    <n v="14000"/>
    <s v="Steve Buscemi"/>
    <s v="Steve Buscemi"/>
    <s v="Steve Buscemi"/>
    <s v="United States"/>
    <n v="1300000"/>
    <n v="749741"/>
    <n v="1455997.9776927978"/>
    <n v="57.672384615384622"/>
    <n v="477846.3989802422"/>
    <s v="Addis Wechsler Pictures"/>
    <n v="95"/>
  </r>
  <r>
    <s v="The People vs. Larry Flynt"/>
    <s v="R"/>
    <s v="Biography"/>
    <x v="16"/>
    <n v="156.9"/>
    <s v="January 10, 1997 (United States)"/>
    <x v="4"/>
    <n v="90000"/>
    <s v="Milos Forman"/>
    <s v="Scott Alexander"/>
    <s v="Woody Harrelson"/>
    <s v="United States"/>
    <n v="36000000"/>
    <n v="20300385"/>
    <n v="39423373.546845123"/>
    <n v="56.389958333333333"/>
    <n v="12938422.562141491"/>
    <s v="Columbia Pictures"/>
    <n v="130"/>
  </r>
  <r>
    <s v="Freeway"/>
    <s v="R"/>
    <s v="Comedy"/>
    <x v="16"/>
    <n v="156.9"/>
    <s v="September 3, 1997 (France)"/>
    <x v="8"/>
    <n v="27000"/>
    <s v="Matthew Bright"/>
    <s v="Matthew Bright"/>
    <s v="Reese Witherspoon"/>
    <s v="United States"/>
    <n v="3000000"/>
    <n v="295493"/>
    <n v="573847.78266411717"/>
    <n v="9.8497666666666657"/>
    <n v="188332.05863607393"/>
    <s v="The Kushner-Locke Company"/>
    <n v="102"/>
  </r>
  <r>
    <s v="Kazaam"/>
    <s v="PG"/>
    <s v="Comedy"/>
    <x v="16"/>
    <n v="156.9"/>
    <s v="July 17, 1996 (United States)"/>
    <x v="53"/>
    <n v="23000"/>
    <s v="Paul Michael Glaser"/>
    <s v="Paul Michael Glaser"/>
    <s v="Shaquille O'Neal"/>
    <s v="United States"/>
    <n v="20000000"/>
    <n v="18937262"/>
    <n v="36776186.943275966"/>
    <n v="94.686309999999992"/>
    <n v="12069637.985978331"/>
    <s v="Interscope Communications"/>
    <n v="93"/>
  </r>
  <r>
    <s v="Down Periscope"/>
    <s v="PG-13"/>
    <s v="Comedy"/>
    <x v="16"/>
    <n v="156.9"/>
    <s v="March 1, 1996 (United States)"/>
    <x v="19"/>
    <n v="22000"/>
    <s v="David S. Ward"/>
    <s v="Hugh Wilson"/>
    <s v="Kelsey Grammer"/>
    <s v="United States"/>
    <n v="31000000"/>
    <n v="37553752"/>
    <n v="72929434.253664747"/>
    <n v="121.14113548387098"/>
    <n v="23934832.377310388"/>
    <s v="Twentieth Century Fox"/>
    <n v="92"/>
  </r>
  <r>
    <s v="Michael"/>
    <s v="PG"/>
    <s v="Comedy"/>
    <x v="16"/>
    <n v="156.9"/>
    <s v="December 25, 1996 (United States)"/>
    <x v="46"/>
    <n v="42000"/>
    <s v="Nora Ephron"/>
    <s v="Peter Dexter"/>
    <s v="John Travolta"/>
    <s v="United States"/>
    <n v="0"/>
    <n v="119718203"/>
    <n v="232492902.83046526"/>
    <n v="0"/>
    <n v="76302232.632249847"/>
    <s v="Turner Pictures (I)"/>
    <n v="105"/>
  </r>
  <r>
    <s v="Mulholland Falls"/>
    <s v="R"/>
    <s v="Crime"/>
    <x v="16"/>
    <n v="156.9"/>
    <s v="April 26, 1996 (United States)"/>
    <x v="21"/>
    <n v="16000"/>
    <s v="Lee Tamahori"/>
    <s v="Peter Dexter"/>
    <s v="Nick Nolte"/>
    <s v="United States"/>
    <n v="29000000"/>
    <n v="11526099"/>
    <n v="22383698.950286806"/>
    <n v="39.745168965517244"/>
    <n v="7346143.4034416825"/>
    <s v="Largo Entertainment"/>
    <n v="107"/>
  </r>
  <r>
    <s v="Jingle All the Way"/>
    <s v="PG"/>
    <s v="Adventure"/>
    <x v="16"/>
    <n v="156.9"/>
    <s v="November 22, 1996 (United States)"/>
    <x v="41"/>
    <n v="95000"/>
    <s v="Brian Levant"/>
    <s v="Randy Kornfield"/>
    <s v="Arnold Schwarzenegger"/>
    <s v="United States"/>
    <n v="60000000"/>
    <n v="129832389"/>
    <n v="252134664.93499041"/>
    <n v="216.387315"/>
    <n v="82748495.219885275"/>
    <s v="1492 Pictures"/>
    <n v="89"/>
  </r>
  <r>
    <s v="She's the One"/>
    <s v="R"/>
    <s v="Comedy"/>
    <x v="16"/>
    <n v="156.9"/>
    <s v="August 23, 1996 (United States)"/>
    <x v="22"/>
    <n v="17000"/>
    <s v="Edward Burns"/>
    <s v="Edward Burns"/>
    <s v="Edward Burns"/>
    <s v="United States"/>
    <n v="3500000"/>
    <n v="9538948"/>
    <n v="18524649.17527087"/>
    <n v="272.54137142857144"/>
    <n v="6079635.4365838114"/>
    <s v="Good Machine"/>
    <n v="96"/>
  </r>
  <r>
    <s v="Brassed Off"/>
    <s v="R"/>
    <s v="Comedy"/>
    <x v="16"/>
    <n v="156.9"/>
    <s v="May 23, 1997 (United States)"/>
    <x v="13"/>
    <n v="19000"/>
    <s v="Mark Herman"/>
    <s v="Mark Herman"/>
    <s v="Pete Postlethwaite"/>
    <s v="United Kingdom"/>
    <n v="0"/>
    <n v="2576738"/>
    <n v="5004028.4805608662"/>
    <n v="0"/>
    <n v="1642280.4333970682"/>
    <s v="Channel Four Films"/>
    <n v="108"/>
  </r>
  <r>
    <s v="Shine"/>
    <s v="PG-13"/>
    <s v="Biography"/>
    <x v="16"/>
    <n v="156.9"/>
    <s v="February 14, 1997 (United States)"/>
    <x v="3"/>
    <n v="52000"/>
    <s v="Scott Hicks"/>
    <s v="Jan Sardi"/>
    <s v="Geoffrey Rush"/>
    <s v="Australia"/>
    <n v="5500000"/>
    <n v="35999081"/>
    <n v="69910261.189929888"/>
    <n v="654.52874545454551"/>
    <n v="22943964.945825368"/>
    <s v="Australian Film Finance Corporation (AFFC)"/>
    <n v="105"/>
  </r>
  <r>
    <s v="Black Sheep"/>
    <s v="PG-13"/>
    <s v="Comedy"/>
    <x v="16"/>
    <n v="156.9"/>
    <s v="February 2, 1996 (United States)"/>
    <x v="21"/>
    <n v="38000"/>
    <s v="Penelope Spheeris"/>
    <s v="Fred Wolf"/>
    <s v="Chris Farley"/>
    <s v="United States"/>
    <n v="0"/>
    <n v="32417995"/>
    <n v="62955787.613129377"/>
    <n v="0"/>
    <n v="20661564.690885916"/>
    <s v="Broadway Pictures"/>
    <n v="87"/>
  </r>
  <r>
    <s v="Maximum Risk"/>
    <s v="R"/>
    <s v="Action"/>
    <x v="16"/>
    <n v="156.9"/>
    <s v="September 13, 1996 (United States)"/>
    <x v="30"/>
    <n v="21000"/>
    <s v="Ringo Lam"/>
    <s v="Larry Ferguson"/>
    <s v="Jean-Claude Van Damme"/>
    <s v="United States"/>
    <n v="25000000"/>
    <n v="14502483"/>
    <n v="28163840.472275332"/>
    <n v="58.009931999999999"/>
    <n v="9243137.6673040148"/>
    <s v="Columbia Pictures"/>
    <n v="101"/>
  </r>
  <r>
    <s v="One Fine Day"/>
    <s v="PG"/>
    <s v="Comedy"/>
    <x v="16"/>
    <n v="156.9"/>
    <s v="December 20, 1996 (United States)"/>
    <x v="16"/>
    <n v="44000"/>
    <s v="Michael Hoffman"/>
    <s v="Terrel Seltzer"/>
    <s v="Michelle Pfeiffer"/>
    <s v="United States"/>
    <n v="0"/>
    <n v="97529550"/>
    <n v="189402510.42065009"/>
    <n v="0"/>
    <n v="62160325.047801152"/>
    <s v="Fox 2000 Pictures"/>
    <n v="108"/>
  </r>
  <r>
    <s v="Lone Star"/>
    <s v="R"/>
    <s v="Drama"/>
    <x v="16"/>
    <n v="156.9"/>
    <s v="June 21, 1996 (United States)"/>
    <x v="34"/>
    <n v="28000"/>
    <s v="John Sayles"/>
    <s v="John Sayles"/>
    <s v="Chris Cooper"/>
    <s v="United States"/>
    <n v="5000000"/>
    <n v="12408986"/>
    <n v="24098266.629700445"/>
    <n v="248.17972"/>
    <n v="7908850.2230720203"/>
    <s v="Columbia Pictures"/>
    <n v="135"/>
  </r>
  <r>
    <s v="Michael Collins"/>
    <s v="R"/>
    <s v="Biography"/>
    <x v="16"/>
    <n v="156.9"/>
    <s v="October 25, 1996 (United States)"/>
    <x v="13"/>
    <n v="30000"/>
    <s v="Neil Jordan"/>
    <s v="Neil Jordan"/>
    <s v="Liam Neeson"/>
    <s v="United Kingdom"/>
    <n v="25000000"/>
    <n v="11135803"/>
    <n v="21625743.620777562"/>
    <n v="44.543211999999997"/>
    <n v="7097388.7826641174"/>
    <s v="Warner Bros."/>
    <n v="133"/>
  </r>
  <r>
    <s v="Phenomenon"/>
    <s v="PG"/>
    <s v="Drama"/>
    <x v="16"/>
    <n v="156.9"/>
    <s v="July 3, 1996 (United States)"/>
    <x v="5"/>
    <n v="76000"/>
    <s v="Jon Turteltaub"/>
    <s v="Gerald Di Pego"/>
    <s v="John Travolta"/>
    <s v="United States"/>
    <n v="32000000"/>
    <n v="152036382"/>
    <n v="295254847.64435947"/>
    <n v="475.11369375000004"/>
    <n v="96900179.732313573"/>
    <s v="Touchstone Pictures"/>
    <n v="123"/>
  </r>
  <r>
    <s v="Harriet the Spy"/>
    <s v="PG"/>
    <s v="Comedy"/>
    <x v="16"/>
    <n v="156.9"/>
    <s v="July 10, 1996 (United States)"/>
    <x v="23"/>
    <n v="9800"/>
    <s v="Bronwen Hughes"/>
    <s v="Louise Fitzhugh"/>
    <s v="Michelle Trachtenberg"/>
    <s v="United States"/>
    <n v="12000000"/>
    <n v="26570048"/>
    <n v="51599067.084767364"/>
    <n v="221.41706666666664"/>
    <n v="16934383.68387508"/>
    <s v="Paramount Pictures"/>
    <n v="100"/>
  </r>
  <r>
    <s v="Flipper"/>
    <s v="PG"/>
    <s v="Adventure"/>
    <x v="16"/>
    <n v="156.9"/>
    <s v="May 17, 1996 (United States)"/>
    <x v="11"/>
    <n v="10000"/>
    <s v="Alan Shapiro"/>
    <s v="Ricou Browning"/>
    <s v="Paul Hogan"/>
    <s v="United States"/>
    <n v="25530000"/>
    <n v="20080020"/>
    <n v="38995424.435946457"/>
    <n v="78.652643948296117"/>
    <n v="12797973.231357552"/>
    <s v="Universal Pictures"/>
    <n v="95"/>
  </r>
  <r>
    <s v="Evita"/>
    <s v="PG"/>
    <s v="Biography"/>
    <x v="16"/>
    <n v="156.9"/>
    <s v="January 10, 1997 (United States)"/>
    <x v="21"/>
    <n v="34000"/>
    <s v="Alan Parker"/>
    <s v="Tim Rice"/>
    <s v="Madonna"/>
    <s v="United States"/>
    <n v="55000000"/>
    <n v="141047179"/>
    <n v="273913801.41045249"/>
    <n v="256.44941636363637"/>
    <n v="89896226.258763552"/>
    <s v="Hollywood Pictures"/>
    <n v="135"/>
  </r>
  <r>
    <s v="Diabolique"/>
    <s v="R"/>
    <s v="Drama"/>
    <x v="16"/>
    <n v="156.9"/>
    <s v="March 22, 1996 (United States)"/>
    <x v="20"/>
    <n v="14000"/>
    <s v="Jeremiah S. Chechik"/>
    <s v="Pierre Boileau"/>
    <s v="Sharon Stone"/>
    <s v="United States"/>
    <n v="0"/>
    <n v="17100266"/>
    <n v="33208738.369662203"/>
    <n v="0"/>
    <n v="10898831.102613131"/>
    <s v="ABC Productions"/>
    <n v="107"/>
  </r>
  <r>
    <s v="Bordello of Blood"/>
    <s v="R"/>
    <s v="Comedy"/>
    <x v="16"/>
    <n v="156.9"/>
    <s v="August 16, 1996 (United States)"/>
    <x v="20"/>
    <n v="14000"/>
    <s v="Gilbert Adler"/>
    <s v="William M. Gaines"/>
    <s v="Dennis Miller"/>
    <s v="United States"/>
    <n v="13000000"/>
    <n v="5781045"/>
    <n v="11226796.759082217"/>
    <n v="44.469576923076929"/>
    <n v="3684541.1089866157"/>
    <s v="Universal City Studios"/>
    <n v="87"/>
  </r>
  <r>
    <s v="Spy Hard"/>
    <s v="PG-13"/>
    <s v="Action"/>
    <x v="16"/>
    <n v="156.9"/>
    <s v="May 24, 1996 (United States)"/>
    <x v="20"/>
    <n v="37000"/>
    <s v="Rick Friedberg"/>
    <s v="Jason Friedberg"/>
    <s v="Leslie Nielsen"/>
    <s v="United States"/>
    <n v="18000000"/>
    <n v="26960191"/>
    <n v="52356725.288081579"/>
    <n v="149.77883888888891"/>
    <n v="17183040.790312301"/>
    <s v="Hollywood Pictures"/>
    <n v="81"/>
  </r>
  <r>
    <s v="The Substitute"/>
    <s v="R"/>
    <s v="Action"/>
    <x v="16"/>
    <n v="156.9"/>
    <s v="April 19, 1996 (United States)"/>
    <x v="22"/>
    <n v="13000"/>
    <s v="Robert Mandel"/>
    <s v="Roy Frumkes"/>
    <s v="Tom Berenger"/>
    <s v="United States"/>
    <n v="0"/>
    <n v="14818176"/>
    <n v="28776916.680688333"/>
    <n v="0"/>
    <n v="9444344.1682600379"/>
    <s v="Dinamo Entertainment"/>
    <n v="114"/>
  </r>
  <r>
    <s v="Marvin's Room"/>
    <s v="PG-13"/>
    <s v="Drama"/>
    <x v="16"/>
    <n v="156.9"/>
    <s v="February 28, 1997 (United States)"/>
    <x v="17"/>
    <n v="26000"/>
    <s v="Jerry Zaks"/>
    <s v="Scott McPherson"/>
    <s v="Meryl Streep"/>
    <s v="United States"/>
    <n v="23000000"/>
    <n v="12803305"/>
    <n v="24864034.630337793"/>
    <n v="55.666543478260863"/>
    <n v="8160168.8973868713"/>
    <s v="Scott Rudin Productions"/>
    <n v="98"/>
  </r>
  <r>
    <s v="Multiplicity"/>
    <s v="PG-13"/>
    <s v="Comedy"/>
    <x v="16"/>
    <n v="156.9"/>
    <s v="July 17, 1996 (United States)"/>
    <x v="10"/>
    <n v="31000"/>
    <s v="Harold Ramis"/>
    <s v="Chris Miller"/>
    <s v="Michael Keaton"/>
    <s v="United States"/>
    <n v="45000000"/>
    <n v="21075014"/>
    <n v="40927704.052262582"/>
    <n v="46.833364444444442"/>
    <n v="13432131.293817719"/>
    <s v="Columbia Pictures"/>
    <n v="117"/>
  </r>
  <r>
    <s v="House Arrest"/>
    <s v="PG"/>
    <s v="Comedy"/>
    <x v="16"/>
    <n v="156.9"/>
    <s v="August 14, 1996 (United States)"/>
    <x v="1"/>
    <n v="8200"/>
    <s v="Harry Winer"/>
    <s v="Michael Hitchcock"/>
    <s v="Jamie Lee Curtis"/>
    <s v="United States"/>
    <n v="0"/>
    <n v="7032782"/>
    <n v="13657671.60866794"/>
    <n v="0"/>
    <n v="4482333.9706819635"/>
    <s v="Metro-Goldwyn-Mayer (MGM)"/>
    <n v="108"/>
  </r>
  <r>
    <s v="Everyone Says I Love You"/>
    <s v="R"/>
    <s v="Comedy"/>
    <x v="16"/>
    <n v="156.9"/>
    <s v="January 17, 1997 (United States)"/>
    <x v="17"/>
    <n v="36000"/>
    <s v="Woody Allen"/>
    <s v="Woody Allen"/>
    <s v="Woody Allen"/>
    <s v="United States"/>
    <n v="20000000"/>
    <n v="9759200"/>
    <n v="18952378.840025492"/>
    <n v="48.795999999999999"/>
    <n v="6220012.7469725944"/>
    <s v="Miramax"/>
    <n v="101"/>
  </r>
  <r>
    <s v="A Very Brady Sequel"/>
    <s v="PG-13"/>
    <s v="Comedy"/>
    <x v="16"/>
    <n v="156.9"/>
    <s v="August 23, 1996 (United States)"/>
    <x v="1"/>
    <n v="10000"/>
    <s v="Arlene Sanford"/>
    <s v="Sherwood Schwartz"/>
    <s v="Shelley Long"/>
    <s v="United States"/>
    <n v="12000000"/>
    <n v="21440752"/>
    <n v="41637967.714467809"/>
    <n v="178.67293333333333"/>
    <n v="13665233.906947101"/>
    <s v="Paramount Pictures"/>
    <n v="90"/>
  </r>
  <r>
    <s v="The Crow: City of Angels"/>
    <s v="R"/>
    <s v="Action"/>
    <x v="16"/>
    <n v="156.9"/>
    <s v="August 30, 1996 (United States)"/>
    <x v="32"/>
    <n v="19000"/>
    <s v="Tim Pope"/>
    <s v="James O'Barr"/>
    <s v="Vincent Perez"/>
    <s v="United States"/>
    <n v="13000000"/>
    <n v="17917287"/>
    <n v="34795394.193116635"/>
    <n v="137.82528461538462"/>
    <n v="11419558.317399617"/>
    <s v="Bad Bird Productions"/>
    <n v="84"/>
  </r>
  <r>
    <s v="Basquiat"/>
    <s v="R"/>
    <s v="Biography"/>
    <x v="16"/>
    <n v="156.9"/>
    <s v="August 9, 1996 (United States)"/>
    <x v="15"/>
    <n v="20000"/>
    <s v="Julian Schnabel"/>
    <s v="Lech Majewski"/>
    <s v="Jeffrey Wright"/>
    <s v="United States"/>
    <n v="3300000"/>
    <n v="3011195"/>
    <n v="5847744.5283620134"/>
    <n v="91.248333333333335"/>
    <n v="1919181.007010835"/>
    <s v="Eleventh Street Production"/>
    <n v="107"/>
  </r>
  <r>
    <s v="The Quest"/>
    <s v="PG-13"/>
    <s v="Action"/>
    <x v="16"/>
    <n v="156.9"/>
    <s v="April 26, 1996 (United States)"/>
    <x v="41"/>
    <n v="25000"/>
    <s v="Jean-Claude Van Damme"/>
    <s v="Frank Dux"/>
    <s v="Jean-Claude Van Damme"/>
    <s v="Canada"/>
    <n v="30000000"/>
    <n v="57400547"/>
    <n v="111471935.44231994"/>
    <n v="191.33515666666668"/>
    <n v="36584159.974506058"/>
    <s v="MDP Worldwide"/>
    <n v="95"/>
  </r>
  <r>
    <s v="Muppet Treasure Island"/>
    <s v="G"/>
    <s v="Action"/>
    <x v="16"/>
    <n v="156.9"/>
    <s v="February 16, 1996 (United States)"/>
    <x v="9"/>
    <n v="22000"/>
    <s v="Brian Henson"/>
    <s v="Robert Louis Stevenson"/>
    <s v="Tim Curry"/>
    <s v="United States"/>
    <n v="0"/>
    <n v="34327391"/>
    <n v="66663837.079031222"/>
    <n v="0"/>
    <n v="21878515.615041427"/>
    <s v="Walt Disney Pictures"/>
    <n v="99"/>
  </r>
  <r>
    <s v="Hellraiser: Bloodline"/>
    <s v="R"/>
    <s v="Horror"/>
    <x v="16"/>
    <n v="156.9"/>
    <s v="March 8, 1996 (United States)"/>
    <x v="27"/>
    <n v="20000"/>
    <s v="Director"/>
    <s v="Peter Atkins"/>
    <s v="Bruce Ramsay"/>
    <s v="United States"/>
    <n v="4000000"/>
    <n v="9336886"/>
    <n v="18132244.513702992"/>
    <n v="233.42214999999999"/>
    <n v="5950851.4977692803"/>
    <s v="Dimension Films"/>
    <n v="85"/>
  </r>
  <r>
    <s v="Manny &amp; Lo"/>
    <s v="R"/>
    <s v="Comedy"/>
    <x v="16"/>
    <n v="156.9"/>
    <s v="July 26, 1996 (United States)"/>
    <x v="14"/>
    <n v="1900"/>
    <s v="Lisa Krueger"/>
    <s v="Lisa Krueger"/>
    <s v="Scarlett Johansson"/>
    <s v="United States"/>
    <n v="500000"/>
    <n v="502313"/>
    <n v="975492.48629700439"/>
    <n v="100.46260000000001"/>
    <n v="320148.50223072019"/>
    <s v="Pope Productions"/>
    <n v="88"/>
  </r>
  <r>
    <s v="Beautiful Thing"/>
    <s v="R"/>
    <s v="Comedy"/>
    <x v="16"/>
    <n v="156.9"/>
    <s v="October 9, 1996 (United States)"/>
    <x v="37"/>
    <n v="23000"/>
    <s v="Hettie Macdonald"/>
    <s v="Jonathan Harvey"/>
    <s v="Glen Berry"/>
    <s v="United Kingdom"/>
    <n v="0"/>
    <n v="1548120"/>
    <n v="3006451.0133843208"/>
    <n v="0"/>
    <n v="986692.16061185475"/>
    <s v="Channel Four Films"/>
    <n v="90"/>
  </r>
  <r>
    <s v="The Chamber"/>
    <s v="R"/>
    <s v="Crime"/>
    <x v="16"/>
    <n v="156.9"/>
    <s v="October 11, 1996 (United States)"/>
    <x v="22"/>
    <n v="13000"/>
    <s v="James Foley"/>
    <s v="John Grisham"/>
    <s v="Chris O'Donnell"/>
    <s v="United States"/>
    <n v="50000000"/>
    <n v="22540359"/>
    <n v="43773405.910133839"/>
    <n v="45.080717999999997"/>
    <n v="14366066.92160612"/>
    <s v="Universal Pictures"/>
    <n v="113"/>
  </r>
  <r>
    <s v="Blood and Wine"/>
    <s v="R"/>
    <s v="Crime"/>
    <x v="16"/>
    <n v="156.9"/>
    <s v="February 21, 1997 (United States)"/>
    <x v="22"/>
    <n v="9400"/>
    <s v="Bob Rafelson"/>
    <s v="Nick Villiers"/>
    <s v="Jack Nicholson"/>
    <s v="United States"/>
    <n v="22000000"/>
    <n v="1094668"/>
    <n v="2125846.6513702995"/>
    <n v="4.9757636363636362"/>
    <n v="697685.14977692801"/>
    <s v="Recorded Picture Company (RPC)"/>
    <n v="101"/>
  </r>
  <r>
    <s v="Jude"/>
    <s v="R"/>
    <s v="Drama"/>
    <x v="16"/>
    <n v="156.9"/>
    <s v="October 18, 1996 (United States)"/>
    <x v="15"/>
    <n v="10000"/>
    <s v="Michael Winterbottom"/>
    <s v="Hossein Amini"/>
    <s v="Christopher Eccleston"/>
    <s v="United Kingdom"/>
    <n v="7000000"/>
    <n v="409144"/>
    <n v="794558.16953473538"/>
    <n v="5.8449142857142862"/>
    <n v="260767.36775015935"/>
    <s v="BBC Films"/>
    <n v="123"/>
  </r>
  <r>
    <s v="Bulletproof"/>
    <s v="R"/>
    <s v="Action"/>
    <x v="16"/>
    <n v="156.9"/>
    <s v="September 6, 1996 (United States)"/>
    <x v="1"/>
    <n v="36000"/>
    <s v="Ernest R. Dickerson"/>
    <s v="Joe Gayton"/>
    <s v="Damon Wayans"/>
    <s v="United States"/>
    <n v="25000000"/>
    <n v="22611954"/>
    <n v="43912443.491395786"/>
    <n v="90.447816000000003"/>
    <n v="14411697.896749523"/>
    <s v="Universal Pictures"/>
    <n v="84"/>
  </r>
  <r>
    <s v="Mad Dog Time"/>
    <s v="R"/>
    <s v="Comedy"/>
    <x v="16"/>
    <n v="156.9"/>
    <s v="November 8, 1996 (United States)"/>
    <x v="20"/>
    <n v="2700"/>
    <s v="Larry Bishop"/>
    <s v="Larry Bishop"/>
    <s v="Michael J. Pollard"/>
    <s v="United States"/>
    <n v="8000000"/>
    <n v="107874"/>
    <n v="209491.44550669214"/>
    <n v="1.348425"/>
    <n v="68753.346080305928"/>
    <s v="Bruin Grip Services"/>
    <n v="93"/>
  </r>
  <r>
    <s v="Irma Vep"/>
    <s v="Not Rated"/>
    <s v="Comedy"/>
    <x v="16"/>
    <n v="156.9"/>
    <s v="April 30, 1997 (United States)"/>
    <x v="12"/>
    <n v="5900"/>
    <s v="Olivier Assayas"/>
    <s v="Olivier Assayas"/>
    <s v="Maggie Cheung"/>
    <s v="France"/>
    <n v="0"/>
    <n v="292040"/>
    <n v="567142.05226258759"/>
    <n v="0"/>
    <n v="186131.29381771831"/>
    <s v="Dacia Films"/>
    <n v="99"/>
  </r>
  <r>
    <s v="Mrs. Winterbourne"/>
    <s v="PG-13"/>
    <s v="Comedy"/>
    <x v="16"/>
    <n v="156.9"/>
    <s v="April 19, 1996 (United States)"/>
    <x v="19"/>
    <n v="7100"/>
    <s v="Richard Benjamin"/>
    <s v="Cornell Woolrich"/>
    <s v="Shirley MacLaine"/>
    <s v="United States"/>
    <n v="25000000"/>
    <n v="10082005"/>
    <n v="19579266.56150414"/>
    <n v="40.328019999999995"/>
    <n v="6425752.0713830469"/>
    <s v="TriStar Pictures"/>
    <n v="105"/>
  </r>
  <r>
    <s v="The Portrait of a Lady"/>
    <s v="PG-13"/>
    <s v="Drama"/>
    <x v="16"/>
    <n v="156.9"/>
    <s v="January 17, 1997 (United States)"/>
    <x v="19"/>
    <n v="11000"/>
    <s v="Jane Campion"/>
    <s v="Henry James"/>
    <s v="Nicole Kidman"/>
    <s v="United Kingdom"/>
    <n v="0"/>
    <n v="3692836"/>
    <n v="7171492.2192479279"/>
    <n v="0"/>
    <n v="2353623.964308477"/>
    <s v="Polygram Filmed Entertainment"/>
    <n v="144"/>
  </r>
  <r>
    <s v="Foxfire"/>
    <s v="R"/>
    <s v="Drama"/>
    <x v="16"/>
    <n v="156.9"/>
    <s v="August 23, 1996 (United States)"/>
    <x v="19"/>
    <n v="8800"/>
    <s v="Annette Haywood-Carter"/>
    <s v="Joyce Carol Oates"/>
    <s v="Hedy Burress"/>
    <s v="United States"/>
    <n v="0"/>
    <n v="269300"/>
    <n v="522980.94327597192"/>
    <n v="0"/>
    <n v="171637.98597833017"/>
    <s v="Chestnut Hill Productions"/>
    <n v="102"/>
  </r>
  <r>
    <s v="The Glimmer Man"/>
    <s v="R"/>
    <s v="Action"/>
    <x v="16"/>
    <n v="156.9"/>
    <s v="October 4, 1996 (United States)"/>
    <x v="20"/>
    <n v="19000"/>
    <s v="John Gray"/>
    <s v="Kevin Brodbin"/>
    <s v="Steven Seagal"/>
    <s v="United States"/>
    <n v="45000000"/>
    <n v="20351264"/>
    <n v="39522180.629700445"/>
    <n v="45.225031111111115"/>
    <n v="12970850.22307202"/>
    <s v="Warner Bros."/>
    <n v="91"/>
  </r>
  <r>
    <s v="Up Close &amp; Personal"/>
    <s v="PG-13"/>
    <s v="Drama"/>
    <x v="16"/>
    <n v="156.9"/>
    <s v="March 1, 1996 (United States)"/>
    <x v="19"/>
    <n v="14000"/>
    <s v="Jon Avnet"/>
    <s v="Joan Didion"/>
    <s v="Robert Redford"/>
    <s v="United States"/>
    <n v="60000000"/>
    <n v="100688705"/>
    <n v="195537593.4576163"/>
    <n v="167.81450833333332"/>
    <n v="64173808.158062465"/>
    <s v="Touchstone Pictures"/>
    <n v="124"/>
  </r>
  <r>
    <s v="The Juror"/>
    <s v="R"/>
    <s v="Crime"/>
    <x v="16"/>
    <n v="156.9"/>
    <s v="February 2, 1996 (United States)"/>
    <x v="46"/>
    <n v="18000"/>
    <s v="Brian Gibson"/>
    <s v="George Dawes Green"/>
    <s v="Demi Moore"/>
    <s v="United States"/>
    <n v="44000000"/>
    <n v="22754725"/>
    <n v="44189704.955385596"/>
    <n v="51.715284090909087"/>
    <n v="14502692.797960484"/>
    <s v="Columbia Pictures"/>
    <n v="118"/>
  </r>
  <r>
    <s v="Flirting with Disaster"/>
    <s v="R"/>
    <s v="Comedy"/>
    <x v="16"/>
    <n v="156.9"/>
    <s v="April 12, 1996 (United States)"/>
    <x v="17"/>
    <n v="18000"/>
    <s v="David O. Russell"/>
    <s v="David O. Russell"/>
    <s v="Ben Stiller"/>
    <s v="United States"/>
    <n v="7000000"/>
    <n v="14702438"/>
    <n v="28552153.337157425"/>
    <n v="210.03482857142859"/>
    <n v="9370578.712555768"/>
    <s v="Miramax"/>
    <n v="92"/>
  </r>
  <r>
    <s v="Homeward Bound II: Lost in San Francisco"/>
    <s v="G"/>
    <s v="Adventure"/>
    <x v="16"/>
    <n v="156.9"/>
    <s v="March 8, 1996 (United States)"/>
    <x v="22"/>
    <n v="14000"/>
    <s v="David R. Ellis"/>
    <s v="Chris Hauty"/>
    <s v="Michael J. Fox"/>
    <s v="United States"/>
    <n v="0"/>
    <n v="32772492"/>
    <n v="63644221.23900573"/>
    <n v="0"/>
    <n v="20887502.868068833"/>
    <s v="Walt Disney Pictures"/>
    <n v="88"/>
  </r>
  <r>
    <s v="Joe's Apartment"/>
    <s v="PG-13"/>
    <s v="Comedy"/>
    <x v="16"/>
    <n v="156.9"/>
    <s v="July 26, 1996 (United States)"/>
    <x v="30"/>
    <n v="13000"/>
    <s v="John Payson"/>
    <s v="John Payson"/>
    <s v="Jerry O'Connell"/>
    <s v="United States"/>
    <n v="13000000"/>
    <n v="4619014"/>
    <n v="8970131.0758444853"/>
    <n v="35.530876923076917"/>
    <n v="2943922.2434671768"/>
    <s v="Geffen Pictures"/>
    <n v="80"/>
  </r>
  <r>
    <s v="Ghosts of Mississippi"/>
    <s v="PG-13"/>
    <s v="Drama"/>
    <x v="16"/>
    <n v="156.9"/>
    <s v="January 3, 1997 (United States)"/>
    <x v="17"/>
    <n v="10000"/>
    <s v="Rob Reiner"/>
    <s v="Lewis Colick"/>
    <s v="Alec Baldwin"/>
    <s v="United States"/>
    <n v="36000000"/>
    <n v="13323144"/>
    <n v="25873562.630975142"/>
    <n v="37.008733333333332"/>
    <n v="8491487.5717017204"/>
    <s v="Castle Rock Entertainment"/>
    <n v="130"/>
  </r>
  <r>
    <s v="A Summer's Tale"/>
    <s v="G"/>
    <s v="Comedy"/>
    <x v="16"/>
    <n v="156.9"/>
    <s v="June 20, 2014 (United States)"/>
    <x v="37"/>
    <n v="7000"/>
    <s v="Ã‰ric Rohmer"/>
    <s v="Ã‰ric Rohmer"/>
    <s v="Melvil Poupaud"/>
    <s v="France"/>
    <n v="0"/>
    <n v="198126"/>
    <n v="384760.94455066917"/>
    <n v="0"/>
    <n v="126275.33460803059"/>
    <s v="Canal+"/>
    <n v="113"/>
  </r>
  <r>
    <s v="The Preacher's Wife"/>
    <s v="PG"/>
    <s v="Comedy"/>
    <x v="16"/>
    <n v="156.9"/>
    <s v="December 13, 1996 (United States)"/>
    <x v="41"/>
    <n v="11000"/>
    <s v="Penny Marshall"/>
    <s v="Robert Nathan"/>
    <s v="Denzel Washington"/>
    <s v="United States"/>
    <n v="40000000"/>
    <n v="48102795"/>
    <n v="93415689.206500947"/>
    <n v="120.25698750000001"/>
    <n v="30658250.478011474"/>
    <s v="Mundy Lane Entertainment"/>
    <n v="123"/>
  </r>
  <r>
    <s v="Jane Eyre"/>
    <s v="PG"/>
    <s v="Drama"/>
    <x v="16"/>
    <n v="156.9"/>
    <s v="April 12, 1996 (United States)"/>
    <x v="8"/>
    <n v="9200"/>
    <s v="Franco Zeffirelli"/>
    <s v="Charlotte BrontÃ«"/>
    <s v="William Hurt"/>
    <s v="France"/>
    <n v="0"/>
    <n v="5200601"/>
    <n v="10099573.771191841"/>
    <n v="0"/>
    <n v="3314595.92096877"/>
    <s v="Cineritino S.r.L."/>
    <n v="112"/>
  </r>
  <r>
    <s v="If Lucy Fell"/>
    <s v="R"/>
    <s v="Comedy"/>
    <x v="16"/>
    <n v="156.9"/>
    <s v="March 8, 1996 (United States)"/>
    <x v="38"/>
    <n v="3800"/>
    <s v="Eric Schaeffer"/>
    <s v="Eric Schaeffer"/>
    <s v="Sarah Jessica Parker"/>
    <s v="United States"/>
    <n v="5000000"/>
    <n v="2420162"/>
    <n v="4699957.6889738683"/>
    <n v="48.403239999999997"/>
    <n v="1542486.9343530913"/>
    <s v="Motion Picture Corporation of America (MPCA)"/>
    <n v="92"/>
  </r>
  <r>
    <s v="SubUrbia"/>
    <s v="R"/>
    <s v="Comedy"/>
    <x v="16"/>
    <n v="156.9"/>
    <s v="July 3, 1997 (Germany)"/>
    <x v="8"/>
    <n v="9000"/>
    <s v="Richard Linklater"/>
    <s v="Eric Bogosian"/>
    <s v="Giovanni Ribisi"/>
    <s v="United States"/>
    <n v="0"/>
    <n v="656747"/>
    <n v="1275403.5111536009"/>
    <n v="0"/>
    <n v="418576.8005098789"/>
    <s v="Castle Rock Entertainment"/>
    <n v="121"/>
  </r>
  <r>
    <s v="First Strike"/>
    <s v="PG-13"/>
    <s v="Action"/>
    <x v="16"/>
    <n v="156.9"/>
    <s v="January 10, 1997 (United States)"/>
    <x v="14"/>
    <n v="20000"/>
    <s v="Stanley Tong"/>
    <s v="Greg Mellott"/>
    <s v="Jackie Chan"/>
    <s v="Hong Kong"/>
    <n v="0"/>
    <n v="21890845"/>
    <n v="42512048.894200124"/>
    <n v="0"/>
    <n v="13952100.063734863"/>
    <s v="Golden Harvest Company"/>
    <n v="107"/>
  </r>
  <r>
    <s v="Bad Moon"/>
    <s v="R"/>
    <s v="Horror"/>
    <x v="16"/>
    <n v="156.9"/>
    <s v="November 1, 1996 (United States)"/>
    <x v="1"/>
    <n v="6200"/>
    <s v="Eric Red"/>
    <s v="Wayne Smith"/>
    <s v="Mariel Hemingway"/>
    <s v="United States"/>
    <n v="7000000"/>
    <n v="1060264"/>
    <n v="2059034.039515615"/>
    <n v="15.146628571428572"/>
    <n v="675757.80752071389"/>
    <s v="Morgan Creek Entertainment"/>
    <n v="80"/>
  </r>
  <r>
    <s v="Dunston Checks In"/>
    <s v="PG"/>
    <s v="Adventure"/>
    <x v="16"/>
    <n v="156.9"/>
    <s v="January 12, 1996 (United States)"/>
    <x v="20"/>
    <n v="12000"/>
    <s v="Ken Kwapis"/>
    <s v="John Hopkins"/>
    <s v="Jason Alexander"/>
    <s v="United States"/>
    <n v="0"/>
    <n v="9871065"/>
    <n v="19169620.8126195"/>
    <n v="0"/>
    <n v="6291309.7514340347"/>
    <s v="Joe Wizan/Todd Black"/>
    <n v="88"/>
  </r>
  <r>
    <s v="Carpool"/>
    <s v="PG"/>
    <s v="Comedy"/>
    <x v="16"/>
    <n v="156.9"/>
    <s v="August 23, 1996 (United States)"/>
    <x v="18"/>
    <n v="4600"/>
    <s v="Arthur Hiller"/>
    <s v="Don Rhymer"/>
    <s v="Tom Arnold"/>
    <s v="United States"/>
    <n v="17000000"/>
    <n v="3325651"/>
    <n v="6458418.4811982149"/>
    <n v="19.56265294117647"/>
    <n v="2119599.1077119187"/>
    <s v="New Regency Productions"/>
    <n v="89"/>
  </r>
  <r>
    <s v="The Daytrippers"/>
    <s v="R"/>
    <s v="Comedy"/>
    <x v="16"/>
    <n v="156.9"/>
    <s v="March 5, 1997 (United States)"/>
    <x v="9"/>
    <n v="4900"/>
    <s v="Greg Mottola"/>
    <s v="Greg Mottola"/>
    <s v="Hope Davis"/>
    <s v="Canada"/>
    <n v="0"/>
    <n v="2099677"/>
    <n v="4077575.4104525172"/>
    <n v="0"/>
    <n v="1338226.2587635438"/>
    <s v="Alliance Communications Corporation"/>
    <n v="87"/>
  </r>
  <r>
    <s v="Before and After"/>
    <s v="PG-13"/>
    <s v="Crime"/>
    <x v="16"/>
    <n v="156.9"/>
    <s v="February 23, 1996 (United States)"/>
    <x v="10"/>
    <n v="8500"/>
    <s v="Barbet Schroeder"/>
    <s v="Rosellen Brown"/>
    <s v="Meryl Streep"/>
    <s v="United States"/>
    <n v="35000000"/>
    <n v="8797839"/>
    <n v="17085414.552581262"/>
    <n v="25.136682857142855"/>
    <n v="5607290.630975144"/>
    <s v="Caravan Pictures"/>
    <n v="108"/>
  </r>
  <r>
    <s v="Citizen Ruth"/>
    <s v="R"/>
    <s v="Comedy"/>
    <x v="16"/>
    <n v="156.9"/>
    <s v="December 13, 1996 (United States)"/>
    <x v="9"/>
    <n v="7500"/>
    <s v="Alexander Payne"/>
    <s v="Alexander Payne"/>
    <s v="Laura Dern"/>
    <s v="United States"/>
    <n v="3000000"/>
    <n v="285112"/>
    <n v="553687.86743148498"/>
    <n v="9.5037333333333329"/>
    <n v="181715.7425111536"/>
    <s v="Independent Pictures (II)"/>
    <n v="106"/>
  </r>
  <r>
    <s v="Extreme Measures"/>
    <s v="R"/>
    <s v="Crime"/>
    <x v="16"/>
    <n v="156.9"/>
    <s v="September 27, 1996 (United States)"/>
    <x v="19"/>
    <n v="17000"/>
    <s v="Michael Apted"/>
    <s v="Michael Palmer"/>
    <s v="Hugh Grant"/>
    <s v="United Kingdom"/>
    <n v="38000000"/>
    <n v="17380126"/>
    <n v="33752226.846398979"/>
    <n v="45.737173684210525"/>
    <n v="11077199.490121096"/>
    <s v="Castle Rock Entertainment"/>
    <n v="118"/>
  </r>
  <r>
    <s v="Female Perversions"/>
    <s v="R"/>
    <s v="Drama"/>
    <x v="16"/>
    <n v="156.9"/>
    <s v="April 25, 1997 (United States)"/>
    <x v="20"/>
    <n v="2300"/>
    <s v="Susan Streitfeld"/>
    <s v="Louise J. Kaplan"/>
    <s v="Tilda Swinton"/>
    <s v="Germany"/>
    <n v="0"/>
    <n v="926954"/>
    <n v="1800145.8495857234"/>
    <n v="0"/>
    <n v="590792.86169534735"/>
    <s v="Mindy Affrime"/>
    <n v="120"/>
  </r>
  <r>
    <s v="A Thin Line Between Love and Hate"/>
    <s v="R"/>
    <s v="Comedy"/>
    <x v="16"/>
    <n v="156.9"/>
    <s v="April 3, 1996 (United States)"/>
    <x v="46"/>
    <n v="4600"/>
    <s v="Martin Lawrence"/>
    <s v="Martin Lawrence"/>
    <s v="Martin Lawrence"/>
    <s v="United States"/>
    <n v="8000000"/>
    <n v="35599803"/>
    <n v="69134862.804971308"/>
    <n v="444.99753750000002"/>
    <n v="22689485.659655832"/>
    <s v="Jackson/McHenry Company,The"/>
    <n v="108"/>
  </r>
  <r>
    <s v="Kissed"/>
    <s v="N/A"/>
    <s v="Drama"/>
    <x v="16"/>
    <n v="156.9"/>
    <s v="April 11, 1997 (United States)"/>
    <x v="5"/>
    <n v="3600"/>
    <s v="Lynne Stopkewich"/>
    <s v="Angus Fraser"/>
    <s v="Molly Parker"/>
    <s v="Canada"/>
    <n v="0"/>
    <n v="329211"/>
    <n v="639328.18164435937"/>
    <n v="0"/>
    <n v="209822.17973231358"/>
    <s v="Boneyard Film Company Inc."/>
    <n v="78"/>
  </r>
  <r>
    <s v="The Truth About Cats &amp; Dogs"/>
    <s v="PG-13"/>
    <s v="Comedy"/>
    <x v="16"/>
    <n v="156.9"/>
    <s v="April 26, 1996 (United States)"/>
    <x v="21"/>
    <n v="25000"/>
    <s v="Michael Lehmann"/>
    <s v="Audrey Wells"/>
    <s v="Uma Thurman"/>
    <s v="United States"/>
    <n v="0"/>
    <n v="34861807"/>
    <n v="67701673.632249832"/>
    <n v="0"/>
    <n v="22219124.920331422"/>
    <s v="Twentieth Century Fox"/>
    <n v="97"/>
  </r>
  <r>
    <s v="The Whole Wide World"/>
    <s v="PG"/>
    <s v="Biography"/>
    <x v="16"/>
    <n v="156.9"/>
    <s v="December 20, 1996 (United States)"/>
    <x v="12"/>
    <n v="3500"/>
    <s v="Dan Ireland"/>
    <s v="Novalyne Price Ellis"/>
    <s v="Vincent D'Onofrio"/>
    <s v="United States"/>
    <n v="1300000"/>
    <n v="375757"/>
    <n v="729720.57297641807"/>
    <n v="28.904384615384615"/>
    <n v="239488.20905035056"/>
    <s v="Cineville"/>
    <n v="111"/>
  </r>
  <r>
    <s v="Dear God"/>
    <s v="PG"/>
    <s v="Comedy"/>
    <x v="16"/>
    <n v="156.9"/>
    <s v="November 1, 1996 (United States)"/>
    <x v="20"/>
    <n v="3700"/>
    <s v="Garry Marshall"/>
    <s v="Warren Leight"/>
    <s v="Greg Kinnear"/>
    <s v="United States"/>
    <n v="22000000"/>
    <n v="7138523"/>
    <n v="13863020.765455702"/>
    <n v="32.447831818181818"/>
    <n v="4549727.8521351181"/>
    <s v="Rysher Entertainment"/>
    <n v="112"/>
  </r>
  <r>
    <s v="Bed of Roses"/>
    <s v="PG"/>
    <s v="Drama"/>
    <x v="16"/>
    <n v="156.9"/>
    <s v="January 26, 1996 (United States)"/>
    <x v="10"/>
    <n v="8000"/>
    <s v="Michael Goldenberg"/>
    <s v="Michael Goldenberg"/>
    <s v="Christian Slater"/>
    <s v="United States"/>
    <n v="0"/>
    <n v="27315527"/>
    <n v="53046788.253027402"/>
    <n v="0"/>
    <n v="17409513.702995539"/>
    <s v="Juno Pix"/>
    <n v="87"/>
  </r>
  <r>
    <s v="The Pallbearer"/>
    <s v="PG-13"/>
    <s v="Comedy"/>
    <x v="16"/>
    <n v="156.9"/>
    <s v="May 3, 1996 (United States)"/>
    <x v="18"/>
    <n v="7700"/>
    <s v="Matt Reeves"/>
    <s v="Jason Katims"/>
    <s v="David Schwimmer"/>
    <s v="United States"/>
    <n v="8000000"/>
    <n v="5656388"/>
    <n v="10984712.706182281"/>
    <n v="70.704849999999993"/>
    <n v="3605091.1408540471"/>
    <s v="Miramax"/>
    <n v="98"/>
  </r>
  <r>
    <s v="Lawnmower Man 2: Beyond Cyberspace"/>
    <s v="PG-13"/>
    <s v="Action"/>
    <x v="16"/>
    <n v="156.9"/>
    <s v="January 12, 1996 (United States)"/>
    <x v="65"/>
    <n v="9000"/>
    <s v="Farhad Mann"/>
    <s v="Farhad Mann"/>
    <s v="Patrick Bergin"/>
    <s v="United States"/>
    <n v="15000000"/>
    <n v="2409225"/>
    <n v="4678718.0210325047"/>
    <n v="16.061500000000002"/>
    <n v="1535516.2523900573"/>
    <s v="New Line Cinema"/>
    <n v="93"/>
  </r>
  <r>
    <s v="A Family Thing"/>
    <s v="PG-13"/>
    <s v="Comedy"/>
    <x v="16"/>
    <n v="156.9"/>
    <s v="March 29, 1996 (United States)"/>
    <x v="9"/>
    <n v="3400"/>
    <s v="Richard Pearce"/>
    <s v="Billy Bob Thornton"/>
    <s v="Robert Duvall"/>
    <s v="United States"/>
    <n v="0"/>
    <n v="10125417"/>
    <n v="19663572.7208413"/>
    <n v="0"/>
    <n v="6453420.6500956025"/>
    <s v="United Artists"/>
    <n v="109"/>
  </r>
  <r>
    <s v="Curdled"/>
    <s v="R"/>
    <s v="Comedy"/>
    <x v="16"/>
    <n v="156.9"/>
    <s v="September 27, 1996 (United States)"/>
    <x v="23"/>
    <n v="4900"/>
    <s v="Reb Braddock"/>
    <s v="Reb Braddock"/>
    <s v="William Baldwin"/>
    <s v="United States"/>
    <n v="2300000"/>
    <n v="49620"/>
    <n v="96362.103250478001"/>
    <n v="2.1573913043478261"/>
    <n v="31625.239005736137"/>
    <s v="A Band Apart"/>
    <n v="88"/>
  </r>
  <r>
    <s v="First Kid"/>
    <s v="PG"/>
    <s v="Comedy"/>
    <x v="16"/>
    <n v="156.9"/>
    <s v="August 30, 1996 (United States)"/>
    <x v="11"/>
    <n v="10000"/>
    <s v="David Mickey Evans"/>
    <s v="Tim Kelleher"/>
    <s v="Sinbad"/>
    <s v="United States"/>
    <n v="0"/>
    <n v="26491793"/>
    <n v="51447095.775015928"/>
    <n v="0"/>
    <n v="16884507.966857873"/>
    <s v="Caravan Pictures"/>
    <n v="101"/>
  </r>
  <r>
    <s v="Eddie"/>
    <s v="PG-13"/>
    <s v="Comedy"/>
    <x v="16"/>
    <n v="156.9"/>
    <s v="May 31, 1996 (United States)"/>
    <x v="33"/>
    <n v="9300"/>
    <s v="Steve Rash"/>
    <s v="Steve Zacharias"/>
    <s v="Whoopi Goldberg"/>
    <s v="United States"/>
    <n v="30000000"/>
    <n v="31387164"/>
    <n v="60953912.497131929"/>
    <n v="104.62388"/>
    <n v="20004565.965583175"/>
    <s v="Permut Presentations"/>
    <n v="100"/>
  </r>
  <r>
    <s v="Feeling Minnesota"/>
    <s v="R"/>
    <s v="Comedy"/>
    <x v="16"/>
    <n v="156.9"/>
    <s v="September 13, 1996 (United States)"/>
    <x v="20"/>
    <n v="11000"/>
    <s v="Steven Baigelman"/>
    <s v="Steven Baigelman"/>
    <s v="Keanu Reeves"/>
    <s v="United States"/>
    <n v="0"/>
    <n v="3124440"/>
    <n v="6067666.4627151052"/>
    <n v="0"/>
    <n v="1991357.5525812621"/>
    <s v="Fine Line Features"/>
    <n v="99"/>
  </r>
  <r>
    <s v="The Pillow Book"/>
    <s v="Not Rated"/>
    <s v="Drama"/>
    <x v="16"/>
    <n v="156.9"/>
    <s v="June 6, 1997 (United States)"/>
    <x v="17"/>
    <n v="13000"/>
    <s v="Peter Greenaway"/>
    <s v="Sei Shonagon"/>
    <s v="Vivian Wu"/>
    <s v="Netherlands"/>
    <n v="0"/>
    <n v="2372744"/>
    <n v="4607871.8725302741"/>
    <n v="0"/>
    <n v="1512265.1370299554"/>
    <s v="Centurion"/>
    <n v="126"/>
  </r>
  <r>
    <s v="The Adventures of Pinocchio"/>
    <s v="G"/>
    <s v="Adventure"/>
    <x v="16"/>
    <n v="156.9"/>
    <s v="July 26, 1996 (United States)"/>
    <x v="33"/>
    <n v="5500"/>
    <s v="Steve Barron"/>
    <s v="Sherry Mills"/>
    <s v="Martin Landau"/>
    <s v="Czech Republic"/>
    <n v="25000000"/>
    <n v="15094530"/>
    <n v="29313596.500956021"/>
    <n v="60.378120000000003"/>
    <n v="9620478.0114722755"/>
    <s v="New Line Cinema"/>
    <n v="96"/>
  </r>
  <r>
    <s v="City Hall"/>
    <s v="R"/>
    <s v="Drama"/>
    <x v="16"/>
    <n v="156.9"/>
    <s v="February 16, 1996 (United States)"/>
    <x v="19"/>
    <n v="20000"/>
    <s v="Harold Becker"/>
    <s v="Ken Lipper"/>
    <s v="Al Pacino"/>
    <s v="United States"/>
    <n v="40000000"/>
    <n v="20340204"/>
    <n v="39500702.095602289"/>
    <n v="50.850510000000007"/>
    <n v="12963801.147227533"/>
    <s v="Castle Rock Entertainment"/>
    <n v="111"/>
  </r>
  <r>
    <s v="Night Falls on Manhattan"/>
    <s v="R"/>
    <s v="Crime"/>
    <x v="16"/>
    <n v="156.9"/>
    <s v="May 16, 1997 (United States)"/>
    <x v="14"/>
    <n v="6900"/>
    <s v="Sidney Lumet"/>
    <s v="Robert Daley"/>
    <s v="Andy Garcia"/>
    <s v="United States"/>
    <n v="0"/>
    <n v="9889670"/>
    <n v="19205751.746335246"/>
    <n v="0"/>
    <n v="6303167.6226896113"/>
    <s v="Paramount Pictures"/>
    <n v="113"/>
  </r>
  <r>
    <s v="The Great White Hype"/>
    <s v="R"/>
    <s v="Comedy"/>
    <x v="16"/>
    <n v="156.9"/>
    <s v="May 3, 1996 (United States)"/>
    <x v="30"/>
    <n v="8500"/>
    <s v="Reginald Hudlin"/>
    <s v="Tony Hendra"/>
    <s v="Samuel L. Jackson"/>
    <s v="United States"/>
    <n v="0"/>
    <n v="8008255"/>
    <n v="15552041.4181007"/>
    <n v="0"/>
    <n v="5104050.3505417462"/>
    <s v="Atman Entertainment"/>
    <n v="91"/>
  </r>
  <r>
    <s v="Twelfth Night"/>
    <s v="PG"/>
    <s v="Comedy"/>
    <x v="16"/>
    <n v="156.9"/>
    <s v="October 25, 1996 (United States)"/>
    <x v="13"/>
    <n v="5700"/>
    <s v="Trevor Nunn"/>
    <s v="William Shakespeare"/>
    <s v="Helena Bonham Carter"/>
    <s v="Ireland"/>
    <n v="5000000"/>
    <n v="588621"/>
    <n v="1143102.7323135755"/>
    <n v="11.77242"/>
    <n v="375156.78776290634"/>
    <s v="Renaissance Films"/>
    <n v="134"/>
  </r>
  <r>
    <s v="Mary Reilly"/>
    <s v="R"/>
    <s v="Drama"/>
    <x v="16"/>
    <n v="156.9"/>
    <s v="February 23, 1996 (United States)"/>
    <x v="1"/>
    <n v="14000"/>
    <s v="Stephen Frears"/>
    <s v="Valerie Martin"/>
    <s v="Julia Roberts"/>
    <s v="United States"/>
    <n v="47000000"/>
    <n v="12379402"/>
    <n v="24040814.463989802"/>
    <n v="26.339153191489363"/>
    <n v="7889994.9012109628"/>
    <s v="NFH Productions"/>
    <n v="108"/>
  </r>
  <r>
    <s v="My Fellow Americans"/>
    <s v="PG-13"/>
    <s v="Adventure"/>
    <x v="16"/>
    <n v="156.9"/>
    <s v="December 20, 1996 (United States)"/>
    <x v="16"/>
    <n v="14000"/>
    <s v="Peter Segal"/>
    <s v="E. Jack Kaplan"/>
    <s v="Jack Lemmon"/>
    <s v="United States"/>
    <n v="21500000"/>
    <n v="22313201"/>
    <n v="43332264.784576163"/>
    <n v="103.78233023255814"/>
    <n v="14221288.081580626"/>
    <s v="Peters Entertainment"/>
    <n v="101"/>
  </r>
  <r>
    <s v="Sgt. Bilko"/>
    <s v="PG"/>
    <s v="Comedy"/>
    <x v="16"/>
    <n v="156.9"/>
    <s v="March 29, 1996 (United States)"/>
    <x v="1"/>
    <n v="22000"/>
    <s v="Jonathan Lynn"/>
    <s v="Nat Hiken"/>
    <s v="Steve Martin"/>
    <s v="United States"/>
    <n v="39000000"/>
    <n v="37956793"/>
    <n v="73712140.389420003"/>
    <n v="97.325110256410255"/>
    <n v="24191710.006373487"/>
    <s v="Imagine Entertainment"/>
    <n v="93"/>
  </r>
  <r>
    <s v="Heaven's Prisoners"/>
    <s v="R"/>
    <s v="Drama"/>
    <x v="16"/>
    <n v="156.9"/>
    <s v="May 17, 1996 (United States)"/>
    <x v="1"/>
    <n v="5100"/>
    <s v="Phil Joanou"/>
    <s v="James Lee Burke"/>
    <s v="Alec Baldwin"/>
    <s v="United States"/>
    <n v="25000000"/>
    <n v="5009305"/>
    <n v="9728076.6953473538"/>
    <n v="20.037220000000001"/>
    <n v="3192673.6775015933"/>
    <s v="PVM Entertainment"/>
    <n v="132"/>
  </r>
  <r>
    <s v="Caught"/>
    <s v="R"/>
    <s v="Drama"/>
    <x v="16"/>
    <n v="156.9"/>
    <s v="January 24, 1996 (United States)"/>
    <x v="14"/>
    <n v="1200"/>
    <s v="Robert M. Young"/>
    <s v="Edward Pomerantz"/>
    <s v="Edward James Olmos"/>
    <s v="United States"/>
    <n v="0"/>
    <n v="0"/>
    <n v="0"/>
    <n v="0"/>
    <n v="0"/>
    <s v="Cinehaus"/>
    <n v="110"/>
  </r>
  <r>
    <s v="I Shot Andy Warhol"/>
    <s v="R"/>
    <s v="Biography"/>
    <x v="16"/>
    <n v="156.9"/>
    <s v="May 1, 1996 (United States)"/>
    <x v="14"/>
    <n v="6400"/>
    <s v="Mary Harron"/>
    <s v="Jeremiah Newton"/>
    <s v="Lili Taylor"/>
    <s v="United Kingdom"/>
    <n v="0"/>
    <n v="1875527"/>
    <n v="3642275.8247291264"/>
    <n v="0"/>
    <n v="1195364.5634161886"/>
    <s v="Playhouse International Pictures"/>
    <n v="103"/>
  </r>
  <r>
    <s v="The Sunchaser"/>
    <s v="R"/>
    <s v="Crime"/>
    <x v="16"/>
    <n v="156.9"/>
    <s v="October 25, 1996 (United States)"/>
    <x v="19"/>
    <n v="4200"/>
    <s v="Michael Cimino"/>
    <s v="Charles Leavitt"/>
    <s v="Woody Harrelson"/>
    <s v="United States"/>
    <n v="0"/>
    <n v="21508"/>
    <n v="41768.563416188656"/>
    <n v="0"/>
    <n v="13708.094327597197"/>
    <s v="Appledown Films Inc."/>
    <n v="122"/>
  </r>
  <r>
    <s v="All Dogs Go to Heaven 2"/>
    <s v="G"/>
    <s v="Animation"/>
    <x v="16"/>
    <n v="156.9"/>
    <s v="March 29, 1996 (United States)"/>
    <x v="30"/>
    <n v="5700"/>
    <s v="Larry Leker"/>
    <s v="Arne Olsen"/>
    <s v="Charlie Sheen"/>
    <s v="United States"/>
    <n v="0"/>
    <n v="8620678"/>
    <n v="16741367.66475462"/>
    <n v="0"/>
    <n v="5494377.310388783"/>
    <s v="MGM Family Entertainment"/>
    <n v="82"/>
  </r>
  <r>
    <s v="Girl 6"/>
    <s v="R"/>
    <s v="Comedy"/>
    <x v="16"/>
    <n v="156.9"/>
    <s v="March 22, 1996 (United States)"/>
    <x v="33"/>
    <n v="5900"/>
    <s v="Spike Lee"/>
    <s v="Suzan-Lori Parks"/>
    <s v="Theresa Randle"/>
    <s v="United States"/>
    <n v="12000000"/>
    <n v="4939939"/>
    <n v="9593367.8349267039"/>
    <n v="41.166158333333335"/>
    <n v="3148463.3524537925"/>
    <s v="Fox Searchlight Pictures"/>
    <n v="108"/>
  </r>
  <r>
    <s v="The Evening Star"/>
    <s v="PG-13"/>
    <s v="Comedy"/>
    <x v="16"/>
    <n v="156.9"/>
    <s v="December 25, 1996 (United States)"/>
    <x v="23"/>
    <n v="4300"/>
    <s v="Robert Harling"/>
    <s v="Larry McMurtry"/>
    <s v="Shirley MacLaine"/>
    <s v="United States"/>
    <n v="0"/>
    <n v="12767815"/>
    <n v="24795113.005098786"/>
    <n v="0"/>
    <n v="8137549.3945188019"/>
    <s v="Rysher Entertainment"/>
    <n v="129"/>
  </r>
  <r>
    <s v="Larger Than Life"/>
    <s v="PG"/>
    <s v="Comedy"/>
    <x v="16"/>
    <n v="156.9"/>
    <s v="November 1, 1996 (United States)"/>
    <x v="41"/>
    <n v="6900"/>
    <s v="Howard Franklin"/>
    <s v="Roy Blount Jr."/>
    <s v="Bill Murray"/>
    <s v="United States"/>
    <n v="30000000"/>
    <n v="8315693"/>
    <n v="16149086.405991076"/>
    <n v="27.718976666666666"/>
    <n v="5299995.5385595923"/>
    <s v="United Artists Pictures"/>
    <n v="93"/>
  </r>
  <r>
    <s v="Head Above Water"/>
    <s v="PG-13"/>
    <s v="Comedy"/>
    <x v="16"/>
    <n v="156.9"/>
    <s v="June 25, 1997 (United States)"/>
    <x v="22"/>
    <n v="7400"/>
    <s v="Jim Wilson"/>
    <s v="Eirik Ildahl"/>
    <s v="Harvey Keitel"/>
    <s v="United States"/>
    <n v="0"/>
    <n v="32212"/>
    <n v="62555.745060548114"/>
    <n v="0"/>
    <n v="20530.274059910771"/>
    <s v="Majestic Films International"/>
    <n v="92"/>
  </r>
  <r>
    <s v="Two If by Sea"/>
    <s v="R"/>
    <s v="Comedy"/>
    <x v="16"/>
    <n v="156.9"/>
    <s v="January 12, 1996 (United States)"/>
    <x v="33"/>
    <n v="5500"/>
    <s v="Bill Bennett"/>
    <s v="Denis Leary"/>
    <s v="Sandra Bullock"/>
    <s v="United States"/>
    <n v="0"/>
    <n v="10658278"/>
    <n v="20698389.462077755"/>
    <n v="0"/>
    <n v="6793038.8782664118"/>
    <s v="Morgan Creek Entertainment"/>
    <n v="96"/>
  </r>
  <r>
    <s v="The Stupids"/>
    <s v="PG"/>
    <s v="Adventure"/>
    <x v="16"/>
    <n v="156.9"/>
    <s v="August 30, 1996 (United States)"/>
    <x v="29"/>
    <n v="6500"/>
    <s v="John Landis"/>
    <s v="James Marshall"/>
    <s v="Tom Arnold"/>
    <s v="United Kingdom"/>
    <n v="25000000"/>
    <n v="2491989"/>
    <n v="4839445.8145315479"/>
    <n v="9.9679560000000009"/>
    <n v="1588265.7743785852"/>
    <s v="Imagine Entertainment"/>
    <n v="94"/>
  </r>
  <r>
    <s v="The Funeral"/>
    <s v="R"/>
    <s v="Crime"/>
    <x v="16"/>
    <n v="156.9"/>
    <s v="November 1, 1996 (United States)"/>
    <x v="14"/>
    <n v="8400"/>
    <s v="Abel Ferrara"/>
    <s v="Nicholas St. John"/>
    <s v="Christopher Walken"/>
    <s v="United States"/>
    <n v="12500000"/>
    <n v="1227324"/>
    <n v="2383464.7724665389"/>
    <n v="9.8185919999999989"/>
    <n v="782233.26959847042"/>
    <s v="October Films"/>
    <n v="99"/>
  </r>
  <r>
    <s v="Kids in the Hall: Brain Candy"/>
    <s v="R"/>
    <s v="Comedy"/>
    <x v="16"/>
    <n v="156.9"/>
    <s v="April 19, 1996 (United States)"/>
    <x v="15"/>
    <n v="8300"/>
    <s v="Kelly Makin"/>
    <s v="Norm Hiscock"/>
    <s v="Dave Foley"/>
    <s v="Canada"/>
    <n v="0"/>
    <n v="2654308"/>
    <n v="5154669.5194391329"/>
    <n v="0"/>
    <n v="1691719.5666029318"/>
    <s v="Paramount Pictures"/>
    <n v="89"/>
  </r>
  <r>
    <s v="High School High"/>
    <s v="PG-13"/>
    <s v="Comedy"/>
    <x v="16"/>
    <n v="156.9"/>
    <s v="October 25, 1996 (United States)"/>
    <x v="30"/>
    <n v="13000"/>
    <s v="Hart Bochner"/>
    <s v="David Zucker"/>
    <s v="Jon Lovitz"/>
    <s v="United States"/>
    <n v="0"/>
    <n v="21302121"/>
    <n v="41368746.135755256"/>
    <n v="0"/>
    <n v="13576877.629063098"/>
    <s v="TriStar Pictures"/>
    <n v="86"/>
  </r>
  <r>
    <s v="Schizopolis"/>
    <s v="Not Rated"/>
    <s v="Comedy"/>
    <x v="16"/>
    <n v="156.9"/>
    <s v="April 9, 1997 (United States)"/>
    <x v="8"/>
    <n v="5300"/>
    <s v="Steven Soderbergh"/>
    <s v="Steven Soderbergh"/>
    <s v="Steven Soderbergh"/>
    <s v="United States"/>
    <n v="250000"/>
    <n v="10580"/>
    <n v="20546.373486297001"/>
    <n v="4.2320000000000002"/>
    <n v="6743.1485022307206"/>
    <s v=".406 Production"/>
    <n v="96"/>
  </r>
  <r>
    <s v="The Van"/>
    <s v="R"/>
    <s v="Comedy"/>
    <x v="16"/>
    <n v="156.9"/>
    <s v="May 16, 1997 (United States)"/>
    <x v="17"/>
    <n v="4300"/>
    <s v="Stephen Frears"/>
    <s v="Roddy Doyle"/>
    <s v="Colm Meaney"/>
    <s v="United Kingdom"/>
    <n v="0"/>
    <n v="712095"/>
    <n v="1382889.3977055447"/>
    <n v="0"/>
    <n v="453852.77246653923"/>
    <s v="Beacon Communications"/>
    <n v="100"/>
  </r>
  <r>
    <s v="Alaska"/>
    <s v="PG"/>
    <s v="Adventure"/>
    <x v="16"/>
    <n v="156.9"/>
    <s v="August 14, 1996 (United States)"/>
    <x v="1"/>
    <n v="5200"/>
    <s v="Fraser C. Heston"/>
    <s v="Andy Burg"/>
    <s v="Thora Birch"/>
    <s v="United States"/>
    <n v="23000000"/>
    <n v="11829959"/>
    <n v="22973795.457616314"/>
    <n v="51.434604347826088"/>
    <n v="7539808.1580624608"/>
    <s v="Castle Rock Entertainment"/>
    <n v="109"/>
  </r>
  <r>
    <s v="Moll Flanders"/>
    <s v="PG-13"/>
    <s v="Drama"/>
    <x v="16"/>
    <n v="156.9"/>
    <s v="June 14, 1996 (United States)"/>
    <x v="16"/>
    <n v="4100"/>
    <s v="Pen Densham"/>
    <s v="Daniel Defoe"/>
    <s v="Robin Wright"/>
    <s v="United States"/>
    <n v="0"/>
    <n v="3486957"/>
    <n v="6771674.9388145311"/>
    <n v="0"/>
    <n v="2222407.2657743786"/>
    <s v="Metro-Goldwyn-Mayer (MGM)"/>
    <n v="123"/>
  </r>
  <r>
    <s v="The Associate"/>
    <s v="PG-13"/>
    <s v="Comedy"/>
    <x v="16"/>
    <n v="156.9"/>
    <s v="October 25, 1996 (United States)"/>
    <x v="10"/>
    <n v="7800"/>
    <s v="Donald Petrie"/>
    <s v="Jenaro Prieto"/>
    <s v="Whoopi Goldberg"/>
    <s v="United States"/>
    <n v="0"/>
    <n v="12844057"/>
    <n v="24943175.066284254"/>
    <n v="0"/>
    <n v="8186142.1287444234"/>
    <s v="Hollywood Pictures"/>
    <n v="114"/>
  </r>
  <r>
    <s v="Shiloh"/>
    <s v="PG"/>
    <s v="Drama"/>
    <x v="16"/>
    <n v="156.9"/>
    <s v="April 25, 1997 (United States)"/>
    <x v="5"/>
    <n v="3100"/>
    <s v="Dale Rosenbloom"/>
    <s v="Phyllis Reynolds Naylor"/>
    <s v="Blake Heron"/>
    <s v="United States"/>
    <n v="0"/>
    <n v="1007822"/>
    <n v="1957191.6086679413"/>
    <n v="0"/>
    <n v="642333.97068196302"/>
    <s v="Good Dog Productions LLC"/>
    <n v="93"/>
  </r>
  <r>
    <s v="In Love and War"/>
    <s v="PG-13"/>
    <s v="Biography"/>
    <x v="16"/>
    <n v="156.9"/>
    <s v="January 24, 1997 (United States)"/>
    <x v="22"/>
    <n v="8300"/>
    <s v="Richard Attenborough"/>
    <s v="Henry S. Villard"/>
    <s v="Sandra Bullock"/>
    <s v="United States"/>
    <n v="0"/>
    <n v="25372294"/>
    <n v="49273027.289993621"/>
    <n v="0"/>
    <n v="16170996.813256852"/>
    <s v="Dimitri Villard Productions"/>
    <n v="113"/>
  </r>
  <r>
    <s v="Surviving Picasso"/>
    <s v="R"/>
    <s v="Biography"/>
    <x v="16"/>
    <n v="156.9"/>
    <s v="September 20, 1996 (United States)"/>
    <x v="5"/>
    <n v="7000"/>
    <s v="James Ivory"/>
    <s v="Arianna Huffington"/>
    <s v="Anthony Hopkins"/>
    <s v="United States"/>
    <n v="16000000"/>
    <n v="2021348"/>
    <n v="3925460.3926067557"/>
    <n v="12.633425000000001"/>
    <n v="1288303.3779477375"/>
    <s v="Merchant Ivory Productions"/>
    <n v="125"/>
  </r>
  <r>
    <s v="Kansas City"/>
    <s v="R"/>
    <s v="Crime"/>
    <x v="16"/>
    <n v="156.9"/>
    <s v="August 16, 1996 (United States)"/>
    <x v="21"/>
    <n v="4500"/>
    <s v="Robert Altman"/>
    <s v="Robert Altman"/>
    <s v="Jennifer Jason Leigh"/>
    <s v="France"/>
    <n v="19000000"/>
    <n v="1356828"/>
    <n v="2634961.7055449327"/>
    <n v="7.1412000000000004"/>
    <n v="864772.46653919702"/>
    <s v="CiBy 2000"/>
    <n v="116"/>
  </r>
  <r>
    <s v="Mr. Wrong"/>
    <s v="PG-13"/>
    <s v="Comedy"/>
    <x v="16"/>
    <n v="156.9"/>
    <s v="February 16, 1996 (United States)"/>
    <x v="51"/>
    <n v="4800"/>
    <s v="Nick Castle"/>
    <s v="Chris Matheson"/>
    <s v="Ellen DeGeneres"/>
    <s v="United States"/>
    <n v="0"/>
    <n v="12825141"/>
    <n v="24906440.17017208"/>
    <n v="0"/>
    <n v="8174086.0420650095"/>
    <s v="Mandeville Films"/>
    <n v="96"/>
  </r>
  <r>
    <s v="Fled"/>
    <s v="R"/>
    <s v="Action"/>
    <x v="16"/>
    <n v="156.9"/>
    <s v="July 19, 1996 (United States)"/>
    <x v="20"/>
    <n v="8700"/>
    <s v="Kevin Hooks"/>
    <s v="Preston A. Whitmore II"/>
    <s v="Laurence Fishburne"/>
    <s v="United States"/>
    <n v="25000000"/>
    <n v="17193231"/>
    <n v="33389276.518164434"/>
    <n v="68.772924000000003"/>
    <n v="10958082.217973232"/>
    <s v="Metro-Goldwyn-Mayer (MGM)"/>
    <n v="98"/>
  </r>
  <r>
    <s v="Infinity"/>
    <s v="PG"/>
    <s v="Biography"/>
    <x v="16"/>
    <n v="156.9"/>
    <s v="October 4, 1996 (United States)"/>
    <x v="19"/>
    <n v="1700"/>
    <s v="Matthew Broderick"/>
    <s v="Richard Feynman"/>
    <s v="Matthew Broderick"/>
    <s v="United States"/>
    <n v="0"/>
    <n v="195170"/>
    <n v="379020.38878266409"/>
    <n v="0"/>
    <n v="124391.33205863608"/>
    <s v="First Look International"/>
    <n v="119"/>
  </r>
  <r>
    <s v="Unforgettable"/>
    <s v="R"/>
    <s v="Drama"/>
    <x v="16"/>
    <n v="156.9"/>
    <s v="February 23, 1996 (United States)"/>
    <x v="22"/>
    <n v="5000"/>
    <s v="John Dahl"/>
    <s v="Bill Geddie"/>
    <s v="Ray Liotta"/>
    <s v="United States"/>
    <n v="18000000"/>
    <n v="2821671"/>
    <n v="5479688.6787762903"/>
    <n v="15.67595"/>
    <n v="1798388.1453154876"/>
    <s v="Dino De Laurentiis Company"/>
    <n v="117"/>
  </r>
  <r>
    <s v="Bloodsport 2"/>
    <s v="R"/>
    <s v="Action"/>
    <x v="16"/>
    <n v="156.9"/>
    <s v="March 1, 1996 (United States)"/>
    <x v="25"/>
    <n v="2900"/>
    <s v="Alan Mehrez"/>
    <s v="Jeff Schechter"/>
    <s v="Daniel Bernhardt"/>
    <s v="United States"/>
    <n v="0"/>
    <n v="684351"/>
    <n v="1329010.5143403441"/>
    <n v="0"/>
    <n v="436170.17208413006"/>
    <s v="FM Entertainment International N.V."/>
    <n v="90"/>
  </r>
  <r>
    <s v="Phat Beach"/>
    <s v="R"/>
    <s v="Comedy"/>
    <x v="16"/>
    <n v="156.9"/>
    <s v="August 2, 1996 (United States)"/>
    <x v="49"/>
    <n v="833"/>
    <s v="Doug Ellin"/>
    <s v="Cleveland O'Neal III"/>
    <s v="Jermaine Hopkins"/>
    <s v="United States"/>
    <n v="0"/>
    <n v="1383553"/>
    <n v="2686861.689611217"/>
    <n v="0"/>
    <n v="881805.60866794141"/>
    <s v="Connection III Entertainment"/>
    <n v="89"/>
  </r>
  <r>
    <s v="Last Dance"/>
    <s v="R"/>
    <s v="Drama"/>
    <x v="16"/>
    <n v="156.9"/>
    <s v="May 3, 1996 (United States)"/>
    <x v="46"/>
    <n v="4000"/>
    <s v="Bruce Beresford"/>
    <s v="Steven Haft"/>
    <s v="Sharon Stone"/>
    <s v="United States"/>
    <n v="0"/>
    <n v="5939449"/>
    <n v="11534417.528999362"/>
    <n v="0"/>
    <n v="3785499.6813256852"/>
    <s v="Touchstone Pictures"/>
    <n v="103"/>
  </r>
  <r>
    <s v="Grace of My Heart"/>
    <s v="R"/>
    <s v="Comedy"/>
    <x v="16"/>
    <n v="156.9"/>
    <s v="September 13, 1996 (United States)"/>
    <x v="17"/>
    <n v="3600"/>
    <s v="Allison Anders"/>
    <s v="Allison Anders"/>
    <s v="Illeana Douglas"/>
    <s v="United States"/>
    <n v="5000000"/>
    <n v="660313"/>
    <n v="1282328.6876991712"/>
    <n v="13.20626"/>
    <n v="420849.58572339069"/>
    <s v="Cappa Production"/>
    <n v="116"/>
  </r>
  <r>
    <s v="Celtic Pride"/>
    <s v="PG-13"/>
    <s v="Comedy"/>
    <x v="16"/>
    <n v="156.9"/>
    <s v="April 19, 1996 (United States)"/>
    <x v="11"/>
    <n v="9600"/>
    <s v="Tom DeCerchio"/>
    <s v="Judd Apatow"/>
    <s v="Damon Wayans"/>
    <s v="United States"/>
    <n v="0"/>
    <n v="9255027"/>
    <n v="17973274.231357552"/>
    <n v="0"/>
    <n v="5898678.7762906309"/>
    <s v="Caravan Pictures"/>
    <n v="91"/>
  </r>
  <r>
    <s v="Ed"/>
    <s v="PG"/>
    <s v="Comedy"/>
    <x v="16"/>
    <n v="156.9"/>
    <s v="March 15, 1996 (United States)"/>
    <x v="42"/>
    <n v="8200"/>
    <s v="Bill CouturiÃ©"/>
    <s v="Ken Richards"/>
    <s v="Matt LeBlanc"/>
    <s v="United States"/>
    <n v="24000000"/>
    <n v="4422380"/>
    <n v="8588267.5971956663"/>
    <n v="18.426583333333333"/>
    <n v="2818597.8330146591"/>
    <s v="Longview Entertainment"/>
    <n v="94"/>
  </r>
  <r>
    <s v="The Game"/>
    <s v="R"/>
    <s v="Drama"/>
    <x v="17"/>
    <n v="160.5"/>
    <s v="September 12, 1997 (United States)"/>
    <x v="40"/>
    <n v="361000"/>
    <s v="David Fincher"/>
    <s v="John Brancato"/>
    <s v="Michael Douglas"/>
    <s v="United States"/>
    <n v="50000000"/>
    <n v="109423648"/>
    <n v="207734489.38068536"/>
    <n v="218.847296"/>
    <n v="68176727.725856692"/>
    <s v="Polygram Filmed Entertainment"/>
    <n v="129"/>
  </r>
  <r>
    <s v="Boogie Nights"/>
    <s v="R"/>
    <s v="Drama"/>
    <x v="17"/>
    <n v="160.5"/>
    <s v="October 31, 1997 (United States)"/>
    <x v="6"/>
    <n v="246000"/>
    <s v="Paul Thomas Anderson"/>
    <s v="Paul Thomas Anderson"/>
    <s v="Mark Wahlberg"/>
    <s v="United States"/>
    <n v="15000000"/>
    <n v="43101594"/>
    <n v="81825892.160747662"/>
    <n v="287.34396000000004"/>
    <n v="26854575.700934581"/>
    <s v="New Line Cinema"/>
    <n v="155"/>
  </r>
  <r>
    <s v="Titanic"/>
    <s v="PG-13"/>
    <s v="Drama"/>
    <x v="17"/>
    <n v="160.5"/>
    <s v="December 19, 1997 (United States)"/>
    <x v="40"/>
    <n v="1100000"/>
    <s v="James Cameron"/>
    <s v="James Cameron"/>
    <s v="Leonardo DiCaprio"/>
    <s v="United States"/>
    <n v="200000000"/>
    <n v="2201647264"/>
    <n v="4179700444.4909658"/>
    <n v="1100.8236320000001"/>
    <n v="1371742843.6137071"/>
    <s v="Twentieth Century Fox"/>
    <n v="194"/>
  </r>
  <r>
    <s v="The Fifth Element"/>
    <s v="PG-13"/>
    <s v="Action"/>
    <x v="17"/>
    <n v="160.5"/>
    <s v="May 9, 1997 (United States)"/>
    <x v="3"/>
    <n v="444000"/>
    <s v="Luc Besson"/>
    <s v="Luc Besson"/>
    <s v="Bruce Willis"/>
    <s v="France"/>
    <n v="93000000"/>
    <n v="263920180"/>
    <n v="501037251.37694705"/>
    <n v="283.78513978494624"/>
    <n v="164436249.22118381"/>
    <s v="Columbia Pictures"/>
    <n v="126"/>
  </r>
  <r>
    <s v="Austin Powers: International Man of Mystery"/>
    <s v="PG-13"/>
    <s v="Adventure"/>
    <x v="17"/>
    <n v="160.5"/>
    <s v="May 2, 1997 (United States)"/>
    <x v="9"/>
    <n v="227000"/>
    <s v="Jay Roach"/>
    <s v="Mike Myers"/>
    <s v="Mike Myers"/>
    <s v="United States"/>
    <n v="16500000"/>
    <n v="67683989"/>
    <n v="128494152.3258567"/>
    <n v="410.20599393939392"/>
    <n v="42170709.657320872"/>
    <s v="Capella International"/>
    <n v="89"/>
  </r>
  <r>
    <s v="Lolita"/>
    <s v="R"/>
    <s v="Drama"/>
    <x v="17"/>
    <n v="160.5"/>
    <s v="September 25, 1998 (United States)"/>
    <x v="15"/>
    <n v="54000"/>
    <s v="Adrian Lyne"/>
    <s v="Vladimir Nabokov"/>
    <s v="Jeremy Irons"/>
    <s v="France"/>
    <n v="62000000"/>
    <n v="1071255"/>
    <n v="2033715.8785046728"/>
    <n v="1.7278306451612904"/>
    <n v="667448.59813084116"/>
    <s v="Guild"/>
    <n v="137"/>
  </r>
  <r>
    <s v="Good Will Hunting"/>
    <s v="R"/>
    <s v="Drama"/>
    <x v="17"/>
    <n v="160.5"/>
    <s v="January 9, 1998 (United States)"/>
    <x v="28"/>
    <n v="887000"/>
    <s v="Gus Van Sant"/>
    <s v="Matt Damon"/>
    <s v="Robin Williams"/>
    <s v="United States"/>
    <n v="10000000"/>
    <n v="225933435"/>
    <n v="428921605.26168221"/>
    <n v="2259.3343500000001"/>
    <n v="140768495.32710281"/>
    <s v="Miramax"/>
    <n v="126"/>
  </r>
  <r>
    <s v="Starship Troopers"/>
    <s v="R"/>
    <s v="Action"/>
    <x v="17"/>
    <n v="160.5"/>
    <s v="November 7, 1997 (United States)"/>
    <x v="13"/>
    <n v="276000"/>
    <s v="Paul Verhoeven"/>
    <s v="Edward Neumeier"/>
    <s v="Casper Van Dien"/>
    <s v="United States"/>
    <n v="105000000"/>
    <n v="121214377"/>
    <n v="230118508.85919002"/>
    <n v="115.44226380952381"/>
    <n v="75522976.323987544"/>
    <s v="TriStar Pictures"/>
    <n v="129"/>
  </r>
  <r>
    <s v="The Devil's Advocate"/>
    <s v="R"/>
    <s v="Drama"/>
    <x v="17"/>
    <n v="160.5"/>
    <s v="October 17, 1997 (United States)"/>
    <x v="24"/>
    <n v="342000"/>
    <s v="Taylor Hackford"/>
    <s v="Andrew Neiderman"/>
    <s v="Keanu Reeves"/>
    <s v="Germany"/>
    <n v="57000000"/>
    <n v="152944660"/>
    <n v="290356622.44236761"/>
    <n v="268.3239649122807"/>
    <n v="95292623.052959502"/>
    <s v="Warner Bros."/>
    <n v="144"/>
  </r>
  <r>
    <s v="Con Air"/>
    <s v="R"/>
    <s v="Action"/>
    <x v="17"/>
    <n v="160.5"/>
    <s v="June 6, 1997 (United States)"/>
    <x v="15"/>
    <n v="282000"/>
    <s v="Simon West"/>
    <s v="Scott Rosenberg"/>
    <s v="Nicolas Cage"/>
    <s v="United States"/>
    <n v="75000000"/>
    <n v="224012234"/>
    <n v="425274315.88660437"/>
    <n v="298.68297866666666"/>
    <n v="139571485.35825545"/>
    <s v="Touchstone Pictures"/>
    <n v="115"/>
  </r>
  <r>
    <s v="Jackie Brown"/>
    <s v="R"/>
    <s v="Crime"/>
    <x v="17"/>
    <n v="160.5"/>
    <s v="December 25, 1997 (United States)"/>
    <x v="24"/>
    <n v="325000"/>
    <s v="Quentin Tarantino"/>
    <s v="Quentin Tarantino"/>
    <s v="Pam Grier"/>
    <s v="United States"/>
    <n v="12000000"/>
    <n v="39673807"/>
    <n v="75318436.09283489"/>
    <n v="330.61505833333331"/>
    <n v="24718882.866043612"/>
    <s v="Miramax"/>
    <n v="154"/>
  </r>
  <r>
    <s v="L.A. Confidential"/>
    <s v="R"/>
    <s v="Crime"/>
    <x v="17"/>
    <n v="160.5"/>
    <s v="September 19, 1997 (United States)"/>
    <x v="7"/>
    <n v="544000"/>
    <s v="Curtis Hanson"/>
    <s v="James Ellroy"/>
    <s v="Kevin Spacey"/>
    <s v="United States"/>
    <n v="35000000"/>
    <n v="126216940"/>
    <n v="239615586.40498441"/>
    <n v="360.61982857142857"/>
    <n v="78639838.006230533"/>
    <s v="New Regency Productions"/>
    <n v="138"/>
  </r>
  <r>
    <s v="Life Is Beautiful"/>
    <s v="PG-13"/>
    <s v="Comedy"/>
    <x v="17"/>
    <n v="160.5"/>
    <s v="December 20, 1997 (Italy)"/>
    <x v="60"/>
    <n v="642000"/>
    <s v="Roberto Benigni"/>
    <s v="Vincenzo Cerami"/>
    <s v="Roberto Benigni"/>
    <s v="Italy"/>
    <n v="20000000"/>
    <n v="230098753"/>
    <n v="436829221.4274143"/>
    <n v="1150.4937649999999"/>
    <n v="143363709.0342679"/>
    <s v="Melampo Cinematografica"/>
    <n v="116"/>
  </r>
  <r>
    <s v="Contact"/>
    <s v="PG"/>
    <s v="Drama"/>
    <x v="17"/>
    <n v="160.5"/>
    <s v="July 11, 1997 (United States)"/>
    <x v="24"/>
    <n v="260000"/>
    <s v="Robert Zemeckis"/>
    <s v="James V. Hart"/>
    <s v="Jodie Foster"/>
    <s v="United States"/>
    <n v="90000000"/>
    <n v="171120329"/>
    <n v="324862082.53146416"/>
    <n v="190.13369888888889"/>
    <n v="106617027.41433021"/>
    <s v="Warner Bros."/>
    <n v="150"/>
  </r>
  <r>
    <s v="Men in Black"/>
    <s v="PG-13"/>
    <s v="Action"/>
    <x v="17"/>
    <n v="160.5"/>
    <s v="July 2, 1997 (United States)"/>
    <x v="4"/>
    <n v="529000"/>
    <s v="Barry Sonnenfeld"/>
    <s v="Lowell Cunningham"/>
    <s v="Tommy Lee Jones"/>
    <s v="United States"/>
    <n v="90000000"/>
    <n v="589390539"/>
    <n v="1118923970.3009346"/>
    <n v="654.87837666666667"/>
    <n v="367221519.62616825"/>
    <s v="Columbia Pictures"/>
    <n v="98"/>
  </r>
  <r>
    <s v="Home Alone 3"/>
    <s v="PG"/>
    <s v="Action"/>
    <x v="17"/>
    <n v="160.5"/>
    <s v="December 12, 1997 (United States)"/>
    <x v="54"/>
    <n v="109000"/>
    <s v="Raja Gosnell"/>
    <s v="John Hughes"/>
    <s v="Alex D. Linz"/>
    <s v="United States"/>
    <n v="32000000"/>
    <n v="79082515"/>
    <n v="150133597.01246107"/>
    <n v="247.13285937500001"/>
    <n v="49272595.015576325"/>
    <s v="Twentieth Century Fox"/>
    <n v="102"/>
  </r>
  <r>
    <s v="Air Force One"/>
    <s v="R"/>
    <s v="Action"/>
    <x v="17"/>
    <n v="160.5"/>
    <s v="July 25, 1997 (United States)"/>
    <x v="16"/>
    <n v="185000"/>
    <s v="Wolfgang Petersen"/>
    <s v="Andrew W. Marlowe"/>
    <s v="Harrison Ford"/>
    <s v="United States"/>
    <n v="85000000"/>
    <n v="315156409"/>
    <n v="598306279.26666665"/>
    <n v="370.77224588235293"/>
    <n v="196359133.33333334"/>
    <s v="Columbia Pictures"/>
    <n v="124"/>
  </r>
  <r>
    <s v="Batman &amp; Robin"/>
    <s v="PG-13"/>
    <s v="Action"/>
    <x v="17"/>
    <n v="160.5"/>
    <s v="June 20, 1997 (United States)"/>
    <x v="51"/>
    <n v="238000"/>
    <s v="Joel Schumacher"/>
    <s v="Bob Kane"/>
    <s v="Arnold Schwarzenegger"/>
    <s v="United States"/>
    <n v="125000000"/>
    <n v="238235719"/>
    <n v="452276782.42554516"/>
    <n v="190.58857520000001"/>
    <n v="148433469.78193146"/>
    <s v="Warner Bros."/>
    <n v="125"/>
  </r>
  <r>
    <s v="Event Horizon"/>
    <s v="R"/>
    <s v="Horror"/>
    <x v="17"/>
    <n v="160.5"/>
    <s v="August 15, 1997 (United States)"/>
    <x v="17"/>
    <n v="164000"/>
    <s v="Paul W.S. Anderson"/>
    <s v="Philip Eisner"/>
    <s v="Laurence Fishburne"/>
    <s v="United Kingdom"/>
    <n v="60000000"/>
    <n v="26673829"/>
    <n v="50638727.079750776"/>
    <n v="44.456381666666665"/>
    <n v="16619208.099688474"/>
    <s v="Golar Productions"/>
    <n v="96"/>
  </r>
  <r>
    <s v="Hercules"/>
    <s v="G"/>
    <s v="Animation"/>
    <x v="17"/>
    <n v="160.5"/>
    <s v="June 27, 1997 (United States)"/>
    <x v="4"/>
    <n v="212000"/>
    <s v="Ron Clements"/>
    <s v="Ron Clements"/>
    <s v="Tate Donovan"/>
    <s v="United States"/>
    <n v="85000000"/>
    <n v="252712101"/>
    <n v="479759359.34392524"/>
    <n v="297.30835411764707"/>
    <n v="157453022.42990655"/>
    <s v="Walt Disney Pictures"/>
    <n v="93"/>
  </r>
  <r>
    <s v="Dante's Peak"/>
    <s v="PG-13"/>
    <s v="Action"/>
    <x v="17"/>
    <n v="160.5"/>
    <s v="February 7, 1997 (United States)"/>
    <x v="22"/>
    <n v="85000"/>
    <s v="Roger Donaldson"/>
    <s v="Leslie Bohem"/>
    <s v="Pierce Brosnan"/>
    <s v="United States"/>
    <n v="116000000"/>
    <n v="178127760"/>
    <n v="338165286.42990655"/>
    <n v="153.55841379310345"/>
    <n v="110983028.03738318"/>
    <s v="Universal Pictures"/>
    <n v="108"/>
  </r>
  <r>
    <s v="The Lost World: Jurassic Park"/>
    <s v="PG-13"/>
    <s v="Action"/>
    <x v="17"/>
    <n v="160.5"/>
    <s v="May 23, 1997 (United States)"/>
    <x v="14"/>
    <n v="388000"/>
    <s v="Steven Spielberg"/>
    <s v="Michael Crichton"/>
    <s v="Jeff Goldblum"/>
    <s v="United States"/>
    <n v="73000000"/>
    <n v="618638999"/>
    <n v="1174450485.9520249"/>
    <n v="847.45068356164381"/>
    <n v="385444859.19003117"/>
    <s v="Universal Pictures"/>
    <n v="129"/>
  </r>
  <r>
    <s v="Princess Mononoke"/>
    <s v="PG-13"/>
    <s v="Animation"/>
    <x v="17"/>
    <n v="160.5"/>
    <s v="December 19, 1997 (United States)"/>
    <x v="0"/>
    <n v="357000"/>
    <s v="Hayao Miyazaki"/>
    <s v="Hayao Miyazaki"/>
    <s v="YÃ´ji Matsuda"/>
    <s v="Japan"/>
    <n v="0"/>
    <n v="169785704"/>
    <n v="322328373.88660437"/>
    <n v="0"/>
    <n v="105785485.35825545"/>
    <s v="DENTSU Music And Entertainment"/>
    <n v="134"/>
  </r>
  <r>
    <s v="Scream 2"/>
    <s v="R"/>
    <s v="Horror"/>
    <x v="17"/>
    <n v="160.5"/>
    <s v="December 12, 1997 (United States)"/>
    <x v="19"/>
    <n v="161000"/>
    <s v="Wes Craven"/>
    <s v="Kevin Williamson"/>
    <s v="Neve Campbell"/>
    <s v="United States"/>
    <n v="24000000"/>
    <n v="172363301"/>
    <n v="327221793.23800623"/>
    <n v="718.1804208333333"/>
    <n v="107391464.79750779"/>
    <s v="Dimension Films"/>
    <n v="120"/>
  </r>
  <r>
    <s v="Face/Off"/>
    <s v="R"/>
    <s v="Action"/>
    <x v="17"/>
    <n v="160.5"/>
    <s v="June 27, 1997 (United States)"/>
    <x v="13"/>
    <n v="357000"/>
    <s v="John Woo"/>
    <s v="Mike Werb"/>
    <s v="John Travolta"/>
    <s v="United States"/>
    <n v="80000000"/>
    <n v="245676146"/>
    <n v="466402004.27538937"/>
    <n v="307.09518249999996"/>
    <n v="153069249.84423676"/>
    <s v="Permut Presentations"/>
    <n v="138"/>
  </r>
  <r>
    <s v="As Good as It Gets"/>
    <s v="PG-13"/>
    <s v="Comedy"/>
    <x v="17"/>
    <n v="160.5"/>
    <s v="December 25, 1997 (United States)"/>
    <x v="3"/>
    <n v="282000"/>
    <s v="James L. Brooks"/>
    <s v="Mark Andrus"/>
    <s v="Jack Nicholson"/>
    <s v="United States"/>
    <n v="50000000"/>
    <n v="314178011"/>
    <n v="596448847.05109036"/>
    <n v="628.35602200000005"/>
    <n v="195749539.56386292"/>
    <s v="TriStar Pictures"/>
    <n v="139"/>
  </r>
  <r>
    <s v="Gattaca"/>
    <s v="PG-13"/>
    <s v="Drama"/>
    <x v="17"/>
    <n v="160.5"/>
    <s v="October 24, 1997 (United States)"/>
    <x v="40"/>
    <n v="287000"/>
    <s v="Andrew Niccol"/>
    <s v="Andrew Niccol"/>
    <s v="Ethan Hawke"/>
    <s v="United States"/>
    <n v="36000000"/>
    <n v="12532777"/>
    <n v="23792754.840498444"/>
    <n v="34.813269444444444"/>
    <n v="7808583.8006230528"/>
    <s v="Columbia Pictures"/>
    <n v="106"/>
  </r>
  <r>
    <s v="The Rainmaker"/>
    <s v="PG-13"/>
    <s v="Crime"/>
    <x v="17"/>
    <n v="160.5"/>
    <s v="November 21, 1997 (United States)"/>
    <x v="13"/>
    <n v="68000"/>
    <s v="Francis Ford Coppola"/>
    <s v="John Grisham"/>
    <s v="Matt Damon"/>
    <s v="United States"/>
    <n v="40000000"/>
    <n v="45916769"/>
    <n v="87170339.652959496"/>
    <n v="114.79192250000001"/>
    <n v="28608578.816199377"/>
    <s v="Constellation Entertainment"/>
    <n v="135"/>
  </r>
  <r>
    <s v="I Know What You Did Last Summer"/>
    <s v="R"/>
    <s v="Horror"/>
    <x v="17"/>
    <n v="160.5"/>
    <s v="October 17, 1997 (United States)"/>
    <x v="46"/>
    <n v="136000"/>
    <s v="Jim Gillespie"/>
    <s v="Lois Duncan"/>
    <s v="Jennifer Love Hewitt"/>
    <s v="United States"/>
    <n v="17000000"/>
    <n v="125586134"/>
    <n v="238418037.56884736"/>
    <n v="738.74196470588242"/>
    <n v="78246812.461059198"/>
    <s v="Mandalay Entertainment"/>
    <n v="101"/>
  </r>
  <r>
    <s v="Alien: Resurrection"/>
    <s v="R"/>
    <s v="Action"/>
    <x v="17"/>
    <n v="160.5"/>
    <s v="November 26, 1997 (United States)"/>
    <x v="19"/>
    <n v="234000"/>
    <s v="Jean-Pierre Jeunet"/>
    <s v="Dan O'Bannon"/>
    <s v="Sigourney Weaver"/>
    <s v="United States"/>
    <n v="75000000"/>
    <n v="161376069"/>
    <n v="306363166.50654203"/>
    <n v="215.168092"/>
    <n v="100545837.38317758"/>
    <s v="Brandywine Productions"/>
    <n v="109"/>
  </r>
  <r>
    <s v="Cube"/>
    <s v="R"/>
    <s v="Drama"/>
    <x v="17"/>
    <n v="160.5"/>
    <s v="July 11, 1998 (Netherlands)"/>
    <x v="13"/>
    <n v="218000"/>
    <s v="Vincenzo Natali"/>
    <s v="AndrÃ© Bijelic"/>
    <s v="Nicole de Boer"/>
    <s v="Canada"/>
    <n v="0"/>
    <n v="565727"/>
    <n v="1074000.1052959501"/>
    <n v="0"/>
    <n v="352477.88161993772"/>
    <s v="Cube Libre"/>
    <n v="90"/>
  </r>
  <r>
    <s v="Liar Liar"/>
    <s v="PG-13"/>
    <s v="Comedy"/>
    <x v="17"/>
    <n v="160.5"/>
    <s v="March 21, 1997 (United States)"/>
    <x v="15"/>
    <n v="289000"/>
    <s v="Tom Shadyac"/>
    <s v="Paul Guay"/>
    <s v="Jim Carrey"/>
    <s v="United States"/>
    <n v="45000000"/>
    <n v="302710615"/>
    <n v="574678656.63862932"/>
    <n v="672.6902555555555"/>
    <n v="188604744.54828662"/>
    <s v="Universal Pictures"/>
    <n v="86"/>
  </r>
  <r>
    <s v="Donnie Brasco"/>
    <s v="R"/>
    <s v="Biography"/>
    <x v="17"/>
    <n v="160.5"/>
    <s v="February 28, 1997 (United States)"/>
    <x v="3"/>
    <n v="287000"/>
    <s v="Mike Newell"/>
    <s v="Joseph D. Pistone"/>
    <s v="Al Pacino"/>
    <s v="United States"/>
    <n v="35000000"/>
    <n v="124909762"/>
    <n v="237133984.30778816"/>
    <n v="356.88503428571431"/>
    <n v="77825396.884735197"/>
    <s v="Mandalay Entertainment"/>
    <n v="127"/>
  </r>
  <r>
    <s v="George of the Jungle"/>
    <s v="PG"/>
    <s v="Action"/>
    <x v="17"/>
    <n v="160.5"/>
    <s v="July 16, 1997 (United States)"/>
    <x v="30"/>
    <n v="73000"/>
    <s v="Sam Weisman"/>
    <s v="Jay Ward"/>
    <s v="Brendan Fraser"/>
    <s v="United States"/>
    <n v="55000000"/>
    <n v="174463257"/>
    <n v="331208438.67850465"/>
    <n v="317.20592181818182"/>
    <n v="108699848.59813084"/>
    <s v="Walt Disney Pictures"/>
    <n v="92"/>
  </r>
  <r>
    <s v="Anastasia"/>
    <s v="G"/>
    <s v="Animation"/>
    <x v="17"/>
    <n v="160.5"/>
    <s v="November 21, 1997 (United States)"/>
    <x v="13"/>
    <n v="115000"/>
    <s v="Don Bluth"/>
    <s v="Susan Gauthier"/>
    <s v="Meg Ryan"/>
    <s v="United States"/>
    <n v="50000000"/>
    <n v="139804348"/>
    <n v="265410497.41806853"/>
    <n v="279.60869599999995"/>
    <n v="87105512.772585675"/>
    <s v="Twentieth Century Fox"/>
    <n v="94"/>
  </r>
  <r>
    <s v="Fools Rush In"/>
    <s v="PG-13"/>
    <s v="Comedy"/>
    <x v="17"/>
    <n v="160.5"/>
    <s v="February 14, 1997 (United States)"/>
    <x v="10"/>
    <n v="34000"/>
    <s v="Andy Tennant"/>
    <s v="Joan Taylor"/>
    <s v="Matthew Perry"/>
    <s v="United States"/>
    <n v="20000000"/>
    <n v="29481428"/>
    <n v="55968791.972585671"/>
    <n v="147.40714"/>
    <n v="18368490.965732086"/>
    <s v="Columbia Pictures"/>
    <n v="109"/>
  </r>
  <r>
    <s v="Midnight in the Garden of Good and Evil"/>
    <s v="R"/>
    <s v="Crime"/>
    <x v="17"/>
    <n v="160.5"/>
    <s v="November 21, 1997 (United States)"/>
    <x v="14"/>
    <n v="37000"/>
    <s v="Clint Eastwood"/>
    <s v="John Berendt"/>
    <s v="John Cusack"/>
    <s v="United States"/>
    <n v="35000000"/>
    <n v="25105255"/>
    <n v="47660879.741433024"/>
    <n v="71.729299999999995"/>
    <n v="15641903.426791277"/>
    <s v="Warner Bros."/>
    <n v="155"/>
  </r>
  <r>
    <s v="Good Burger"/>
    <s v="PG"/>
    <s v="Comedy"/>
    <x v="17"/>
    <n v="160.5"/>
    <s v="July 25, 1997 (United States)"/>
    <x v="46"/>
    <n v="27000"/>
    <s v="Brian Robbins"/>
    <s v="Dan Schneider"/>
    <s v="Kel Mitchell"/>
    <s v="United States"/>
    <n v="9000000"/>
    <n v="23712993"/>
    <n v="45017750.573831774"/>
    <n v="263.47770000000003"/>
    <n v="14774450.46728972"/>
    <s v="Paramount Pictures"/>
    <n v="95"/>
  </r>
  <r>
    <s v="Perfect Blue"/>
    <s v="N/A"/>
    <s v="Animation"/>
    <x v="17"/>
    <n v="160.5"/>
    <s v="February 28, 1998 (Japan)"/>
    <x v="45"/>
    <n v="63000"/>
    <s v="Satoshi Kon"/>
    <s v="Sadayuki Murai"/>
    <s v="Junko Iwao"/>
    <s v="Japan"/>
    <n v="0"/>
    <n v="563130"/>
    <n v="1069069.8504672898"/>
    <n v="0"/>
    <n v="350859.81308411213"/>
    <s v="Rex Entertainment"/>
    <n v="81"/>
  </r>
  <r>
    <s v="The Edge"/>
    <s v="R"/>
    <s v="Action"/>
    <x v="17"/>
    <n v="160.5"/>
    <s v="September 26, 1997 (United States)"/>
    <x v="15"/>
    <n v="70000"/>
    <s v="Lee Tamahori"/>
    <s v="David Mamet"/>
    <s v="Anthony Hopkins"/>
    <s v="United States"/>
    <n v="30000000"/>
    <n v="43312294"/>
    <n v="82225893.96760124"/>
    <n v="144.37431333333333"/>
    <n v="26985852.959501557"/>
    <s v="Art Linson Productions"/>
    <n v="117"/>
  </r>
  <r>
    <s v="My Best Friend's Wedding"/>
    <s v="PG-13"/>
    <s v="Comedy"/>
    <x v="17"/>
    <n v="160.5"/>
    <s v="June 20, 1997 (United States)"/>
    <x v="21"/>
    <n v="134000"/>
    <s v="P.J. Hogan"/>
    <s v="Ronald Bass"/>
    <s v="Julia Roberts"/>
    <s v="United States"/>
    <n v="38000000"/>
    <n v="299288605"/>
    <n v="568182167.87227416"/>
    <n v="787.60159210526308"/>
    <n v="186472651.09034267"/>
    <s v="TriStar Pictures"/>
    <n v="105"/>
  </r>
  <r>
    <s v="Anaconda"/>
    <s v="PG-13"/>
    <s v="Action"/>
    <x v="17"/>
    <n v="160.5"/>
    <s v="April 11, 1997 (United States)"/>
    <x v="25"/>
    <n v="99000"/>
    <s v="Luis Llosa"/>
    <s v="Hans Bauer"/>
    <s v="Jon Voight"/>
    <s v="United States"/>
    <n v="45000000"/>
    <n v="136885767"/>
    <n v="259869739.59439251"/>
    <n v="304.19059333333331"/>
    <n v="85287082.242990658"/>
    <s v="Cinema Line Film Corporation"/>
    <n v="89"/>
  </r>
  <r>
    <s v="Tomorrow Never Dies"/>
    <s v="PG-13"/>
    <s v="Action"/>
    <x v="17"/>
    <n v="160.5"/>
    <s v="December 19, 1997 (United States)"/>
    <x v="16"/>
    <n v="185000"/>
    <s v="Roger Spottiswoode"/>
    <s v="Bruce Feirstein"/>
    <s v="Pierce Brosnan"/>
    <s v="United Kingdom"/>
    <n v="110000000"/>
    <n v="333011068"/>
    <n v="632202320.37133956"/>
    <n v="302.73733454545453"/>
    <n v="207483531.46417445"/>
    <s v="Eon Productions"/>
    <n v="119"/>
  </r>
  <r>
    <s v="Speed 2: Cruise Control"/>
    <s v="PG-13"/>
    <s v="Action"/>
    <x v="17"/>
    <n v="160.5"/>
    <s v="June 13, 1997 (United States)"/>
    <x v="49"/>
    <n v="76000"/>
    <s v="Jan de Bont"/>
    <s v="Graham Yost"/>
    <s v="Sandra Bullock"/>
    <s v="United States"/>
    <n v="160000000"/>
    <n v="164508066"/>
    <n v="312309082.30654204"/>
    <n v="102.81754125"/>
    <n v="102497237.38317758"/>
    <s v="Blue Tulip Productions"/>
    <n v="121"/>
  </r>
  <r>
    <s v="The Saint"/>
    <s v="PG-13"/>
    <s v="Action"/>
    <x v="17"/>
    <n v="160.5"/>
    <s v="April 4, 1997 (United States)"/>
    <x v="19"/>
    <n v="64000"/>
    <s v="Phillip Noyce"/>
    <s v="Leslie Charteris"/>
    <s v="Val Kilmer"/>
    <s v="United States"/>
    <n v="68000000"/>
    <n v="118063304"/>
    <n v="224136378.37258565"/>
    <n v="173.62250588235295"/>
    <n v="73559690.965732083"/>
    <s v="Paramount Pictures"/>
    <n v="116"/>
  </r>
  <r>
    <s v="Lost Highway"/>
    <s v="R"/>
    <s v="Mystery"/>
    <x v="17"/>
    <n v="160.5"/>
    <s v="January 15, 1997 (France)"/>
    <x v="37"/>
    <n v="134000"/>
    <s v="David Lynch"/>
    <s v="David Lynch"/>
    <s v="Bill Pullman"/>
    <s v="France"/>
    <n v="15000000"/>
    <n v="3703548"/>
    <n v="7030972.4336448601"/>
    <n v="24.69032"/>
    <n v="2307506.5420560748"/>
    <s v="CiBy 2000"/>
    <n v="134"/>
  </r>
  <r>
    <s v="The Full Monty"/>
    <s v="R"/>
    <s v="Comedy"/>
    <x v="17"/>
    <n v="160.5"/>
    <s v="September 19, 1997 (United States)"/>
    <x v="13"/>
    <n v="101000"/>
    <s v="Peter Cattaneo"/>
    <s v="Simon Beaufoy"/>
    <s v="Robert Carlyle"/>
    <s v="United Kingdom"/>
    <n v="3500000"/>
    <n v="257938649"/>
    <n v="489681659.50342679"/>
    <n v="7369.6756857142855"/>
    <n v="160709438.62928349"/>
    <s v="Redwave Films"/>
    <n v="91"/>
  </r>
  <r>
    <s v="Spawn"/>
    <s v="PG-13"/>
    <s v="Action"/>
    <x v="17"/>
    <n v="160.5"/>
    <s v="August 1, 1997 (United States)"/>
    <x v="33"/>
    <n v="65000"/>
    <s v="Mark A.Z. DippÃ©"/>
    <s v="Todd McFarlane"/>
    <s v="Michael Jai White"/>
    <s v="United States"/>
    <n v="40000000"/>
    <n v="87840042"/>
    <n v="166759257.3046729"/>
    <n v="219.60010500000001"/>
    <n v="54728998.130841121"/>
    <s v="McFarlane Films"/>
    <n v="96"/>
  </r>
  <r>
    <s v="Romy and Michele's High School Reunion"/>
    <s v="R"/>
    <s v="Comedy"/>
    <x v="17"/>
    <n v="160.5"/>
    <s v="April 25, 1997 (United States)"/>
    <x v="19"/>
    <n v="43000"/>
    <s v="David Mirkin"/>
    <s v="Robin Schiff"/>
    <s v="Mira Sorvino"/>
    <s v="United States"/>
    <n v="0"/>
    <n v="29235353"/>
    <n v="55501632.766978189"/>
    <n v="0"/>
    <n v="18215173.20872274"/>
    <s v="Touchstone Pictures"/>
    <n v="92"/>
  </r>
  <r>
    <s v="Seven Years in Tibet"/>
    <s v="PG-13"/>
    <s v="Adventure"/>
    <x v="17"/>
    <n v="160.5"/>
    <s v="October 10, 1997 (United States)"/>
    <x v="12"/>
    <n v="134000"/>
    <s v="Jean-Jacques Annaud"/>
    <s v="Heinrich Harrer"/>
    <s v="Brad Pitt"/>
    <s v="United States"/>
    <n v="70000000"/>
    <n v="131457682"/>
    <n v="249564833.05545172"/>
    <n v="187.79668857142858"/>
    <n v="81905097.819314644"/>
    <s v="Mandalay Entertainment"/>
    <n v="136"/>
  </r>
  <r>
    <s v="Cop Land"/>
    <s v="R"/>
    <s v="Crime"/>
    <x v="17"/>
    <n v="160.5"/>
    <s v="August 15, 1997 (United States)"/>
    <x v="15"/>
    <n v="89000"/>
    <s v="James Mangold"/>
    <s v="James Mangold"/>
    <s v="Sylvester Stallone"/>
    <s v="United States"/>
    <n v="15000000"/>
    <n v="44862187"/>
    <n v="85168276.504049838"/>
    <n v="299.08124666666669"/>
    <n v="27951518.380062304"/>
    <s v="Miramax"/>
    <n v="105"/>
  </r>
  <r>
    <s v="Gummo"/>
    <s v="R"/>
    <s v="Comedy"/>
    <x v="17"/>
    <n v="160.5"/>
    <s v="November 24, 1997 (Australia)"/>
    <x v="17"/>
    <n v="33000"/>
    <s v="Harmony Korine"/>
    <s v="Harmony Korine"/>
    <s v="Nick Sutton"/>
    <s v="United States"/>
    <n v="1300000"/>
    <n v="116799"/>
    <n v="221736.17009345794"/>
    <n v="8.9845384615384614"/>
    <n v="72771.962616822435"/>
    <s v="Fine Line Features"/>
    <n v="89"/>
  </r>
  <r>
    <s v="In &amp; Out"/>
    <s v="PG-13"/>
    <s v="Comedy"/>
    <x v="17"/>
    <n v="160.5"/>
    <s v="September 19, 1997 (United States)"/>
    <x v="5"/>
    <n v="40000"/>
    <s v="Frank Oz"/>
    <s v="Paul Rudnick"/>
    <s v="Kevin Kline"/>
    <s v="United States"/>
    <n v="35000000"/>
    <n v="63856929"/>
    <n v="121228699.47850467"/>
    <n v="182.44836857142857"/>
    <n v="39786248.598130845"/>
    <s v="Paramount Pictures"/>
    <n v="90"/>
  </r>
  <r>
    <s v="Wilde"/>
    <s v="R"/>
    <s v="Biography"/>
    <x v="17"/>
    <n v="160.5"/>
    <s v="May 1, 1998 (United States)"/>
    <x v="15"/>
    <n v="15000"/>
    <s v="Brian Gilbert"/>
    <s v="Julian Mitchell"/>
    <s v="Stephen Fry"/>
    <s v="United Kingdom"/>
    <n v="10000000"/>
    <n v="2158775"/>
    <n v="4098309.9221183802"/>
    <n v="21.58775"/>
    <n v="1345031.1526479751"/>
    <s v="Samuelson Productions"/>
    <n v="118"/>
  </r>
  <r>
    <s v="Chasing Amy"/>
    <s v="R"/>
    <s v="Comedy"/>
    <x v="17"/>
    <n v="160.5"/>
    <s v="April 18, 1997 (United States)"/>
    <x v="13"/>
    <n v="134000"/>
    <s v="Kevin Smith"/>
    <s v="Kevin Smith"/>
    <s v="Ben Affleck"/>
    <s v="United States"/>
    <n v="250000"/>
    <n v="12021272"/>
    <n v="22821692.077258568"/>
    <n v="4808.5087999999996"/>
    <n v="7489889.0965732085"/>
    <s v="Too Askew Prod. Inc."/>
    <n v="113"/>
  </r>
  <r>
    <s v="U Turn"/>
    <s v="R"/>
    <s v="Crime"/>
    <x v="17"/>
    <n v="160.5"/>
    <s v="October 3, 1997 (United States)"/>
    <x v="17"/>
    <n v="50000"/>
    <s v="Oliver Stone"/>
    <s v="John Ridley"/>
    <s v="Sean Penn"/>
    <s v="United States"/>
    <n v="19000000"/>
    <n v="6682098"/>
    <n v="12685577.947663551"/>
    <n v="35.168936842105261"/>
    <n v="4163300.9345794395"/>
    <s v="Phoenix Pictures"/>
    <n v="125"/>
  </r>
  <r>
    <s v="Conspiracy Theory"/>
    <s v="R"/>
    <s v="Action"/>
    <x v="17"/>
    <n v="160.5"/>
    <s v="August 8, 1997 (United States)"/>
    <x v="17"/>
    <n v="96000"/>
    <s v="Richard Donner"/>
    <s v="Brian Helgeland"/>
    <s v="Mel Gibson"/>
    <s v="United States"/>
    <n v="75000000"/>
    <n v="136982834"/>
    <n v="260054015.69968846"/>
    <n v="182.64377866666666"/>
    <n v="85347560.124610588"/>
    <s v="Warner Bros."/>
    <n v="135"/>
  </r>
  <r>
    <s v="Breakdown"/>
    <s v="R"/>
    <s v="Crime"/>
    <x v="17"/>
    <n v="160.5"/>
    <s v="May 2, 1997 (United States)"/>
    <x v="15"/>
    <n v="51000"/>
    <s v="Jonathan Mostow"/>
    <s v="Jonathan Mostow"/>
    <s v="Kurt Russell"/>
    <s v="United States"/>
    <n v="36000000"/>
    <n v="50159144"/>
    <n v="95224244.092211843"/>
    <n v="139.33095555555553"/>
    <n v="31251803.115264799"/>
    <s v="Dino De Laurentiis Company"/>
    <n v="93"/>
  </r>
  <r>
    <s v="G.I. Jane"/>
    <s v="R"/>
    <s v="Action"/>
    <x v="17"/>
    <n v="160.5"/>
    <s v="August 22, 1997 (United States)"/>
    <x v="22"/>
    <n v="75000"/>
    <s v="Ridley Scott"/>
    <s v="Danielle Alexandra"/>
    <s v="Demi Moore"/>
    <s v="United States"/>
    <n v="50000000"/>
    <n v="48169156"/>
    <n v="91446366.561993763"/>
    <n v="96.338312000000002"/>
    <n v="30011935.202492211"/>
    <s v="Caravan Pictures"/>
    <n v="125"/>
  </r>
  <r>
    <s v="The Jackal"/>
    <s v="R"/>
    <s v="Action"/>
    <x v="17"/>
    <n v="160.5"/>
    <s v="November 14, 1997 (United States)"/>
    <x v="5"/>
    <n v="109000"/>
    <s v="Michael Caton-Jones"/>
    <s v="Kenneth Ross"/>
    <s v="Bruce Willis"/>
    <s v="United States"/>
    <n v="60000000"/>
    <n v="159330280"/>
    <n v="302479353.99376947"/>
    <n v="265.55046666666669"/>
    <n v="99271202.492211834"/>
    <s v="Universal Pictures"/>
    <n v="124"/>
  </r>
  <r>
    <s v="Kiss the Girls"/>
    <s v="R"/>
    <s v="Crime"/>
    <x v="17"/>
    <n v="160.5"/>
    <s v="October 3, 1997 (United States)"/>
    <x v="14"/>
    <n v="68000"/>
    <s v="Gary Fleder"/>
    <s v="James Patterson"/>
    <s v="Morgan Freeman"/>
    <s v="United States"/>
    <n v="27000000"/>
    <n v="60527873"/>
    <n v="114908678.52398753"/>
    <n v="224.17730740740743"/>
    <n v="37712070.404984422"/>
    <s v="Paramount Pictures"/>
    <n v="115"/>
  </r>
  <r>
    <s v="Vegas Vacation"/>
    <s v="PG"/>
    <s v="Comedy"/>
    <x v="17"/>
    <n v="160.5"/>
    <s v="February 14, 1997 (United States)"/>
    <x v="22"/>
    <n v="46000"/>
    <s v="Stephen Kessler"/>
    <s v="Elisa Bell"/>
    <s v="Chevy Chase"/>
    <s v="United States"/>
    <n v="25000000"/>
    <n v="36400360"/>
    <n v="69103985.619937688"/>
    <n v="145.60144"/>
    <n v="22679352.024922118"/>
    <s v="Warner Bros."/>
    <n v="93"/>
  </r>
  <r>
    <s v="The Devil's Own"/>
    <s v="R"/>
    <s v="Action"/>
    <x v="17"/>
    <n v="160.5"/>
    <s v="March 26, 1997 (United States)"/>
    <x v="19"/>
    <n v="62000"/>
    <s v="Alan J. Pakula"/>
    <s v="Kevin Jarre"/>
    <s v="Harrison Ford"/>
    <s v="United States"/>
    <n v="90000000"/>
    <n v="140807547"/>
    <n v="267315012.90280372"/>
    <n v="156.45283000000001"/>
    <n v="87730558.878504679"/>
    <s v="Columbia Pictures"/>
    <n v="111"/>
  </r>
  <r>
    <s v="Amistad"/>
    <s v="R"/>
    <s v="Biography"/>
    <x v="17"/>
    <n v="160.5"/>
    <s v="December 25, 1997 (United States)"/>
    <x v="4"/>
    <n v="73000"/>
    <s v="Steven Spielberg"/>
    <s v="David Franzoni"/>
    <s v="Djimon Hounsou"/>
    <s v="United States"/>
    <n v="36000000"/>
    <n v="44229441"/>
    <n v="83967044.689719617"/>
    <n v="122.85955833333333"/>
    <n v="27557284.112149533"/>
    <s v="Dreamworks Pictures"/>
    <n v="155"/>
  </r>
  <r>
    <s v="The Postman"/>
    <s v="R"/>
    <s v="Action"/>
    <x v="17"/>
    <n v="160.5"/>
    <s v="December 25, 1997 (United States)"/>
    <x v="10"/>
    <n v="70000"/>
    <s v="Kevin Costner"/>
    <s v="David Brin"/>
    <s v="Kevin Costner"/>
    <s v="United States"/>
    <n v="80000000"/>
    <n v="17626234"/>
    <n v="33462389.406853583"/>
    <n v="22.032792499999999"/>
    <n v="10982077.258566977"/>
    <s v="Tig Productions"/>
    <n v="177"/>
  </r>
  <r>
    <s v="Mimic"/>
    <s v="R"/>
    <s v="Horror"/>
    <x v="17"/>
    <n v="160.5"/>
    <s v="August 22, 1997 (United States)"/>
    <x v="22"/>
    <n v="47000"/>
    <s v="Guillermo del Toro"/>
    <s v="Donald A. Wollheim"/>
    <s v="Mira Sorvino"/>
    <s v="United States"/>
    <n v="30000000"/>
    <n v="25480803"/>
    <n v="48373835.975700937"/>
    <n v="84.936009999999996"/>
    <n v="15875889.719626168"/>
    <s v="Dimension Films"/>
    <n v="105"/>
  </r>
  <r>
    <s v="Fierce Creatures"/>
    <s v="PG-13"/>
    <s v="Comedy"/>
    <x v="17"/>
    <n v="160.5"/>
    <s v="January 24, 1997 (United States)"/>
    <x v="5"/>
    <n v="24000"/>
    <s v="Fred Schepisi"/>
    <s v="John Cleese"/>
    <s v="John Cleese"/>
    <s v="United Kingdom"/>
    <n v="25000000"/>
    <n v="9381260"/>
    <n v="17809781.445482865"/>
    <n v="37.525039999999997"/>
    <n v="5845021.8068535831"/>
    <s v="Universal Pictures"/>
    <n v="93"/>
  </r>
  <r>
    <s v="Grosse Pointe Blank"/>
    <s v="R"/>
    <s v="Action"/>
    <x v="17"/>
    <n v="160.5"/>
    <s v="April 11, 1997 (United States)"/>
    <x v="4"/>
    <n v="90000"/>
    <s v="George Armitage"/>
    <s v="Tom Jankiewicz"/>
    <s v="John Cusack"/>
    <s v="United States"/>
    <n v="15000000"/>
    <n v="28084357"/>
    <n v="53316533.195638627"/>
    <n v="187.22904666666668"/>
    <n v="17498041.744548287"/>
    <s v="Hollywood Pictures"/>
    <n v="107"/>
  </r>
  <r>
    <s v="Mortal Kombat: Annihilation"/>
    <s v="PG-13"/>
    <s v="Action"/>
    <x v="17"/>
    <n v="160.5"/>
    <s v="November 21, 1997 (United States)"/>
    <x v="47"/>
    <n v="51000"/>
    <s v="John R. Leonetti"/>
    <s v="Ed Boon"/>
    <s v="Robin Shou"/>
    <s v="United States"/>
    <n v="30000000"/>
    <n v="51376861"/>
    <n v="97536009.636760116"/>
    <n v="171.25620333333333"/>
    <n v="32010505.295950156"/>
    <s v="New Line Cinema"/>
    <n v="95"/>
  </r>
  <r>
    <s v="Spice World"/>
    <s v="PG"/>
    <s v="Comedy"/>
    <x v="17"/>
    <n v="160.5"/>
    <s v="January 23, 1998 (United States)"/>
    <x v="50"/>
    <n v="34000"/>
    <s v="Bob Spiers"/>
    <s v="Spice Girls"/>
    <s v="Mel B"/>
    <s v="United Kingdom"/>
    <n v="25000000"/>
    <n v="29342592"/>
    <n v="55705219.828037381"/>
    <n v="117.370368"/>
    <n v="18281988.78504673"/>
    <s v="Columbia Pictures"/>
    <n v="93"/>
  </r>
  <r>
    <s v="Selena"/>
    <s v="PG"/>
    <s v="Biography"/>
    <x v="17"/>
    <n v="160.5"/>
    <s v="March 21, 1997 (United States)"/>
    <x v="8"/>
    <n v="26000"/>
    <s v="Gregory Nava"/>
    <s v="Gregory Nava"/>
    <s v="Jennifer Lopez"/>
    <s v="United States"/>
    <n v="20000000"/>
    <n v="35281794"/>
    <n v="66980452.534579441"/>
    <n v="176.40897000000001"/>
    <n v="21982426.168224297"/>
    <s v="Q Productions"/>
    <n v="127"/>
  </r>
  <r>
    <s v="Happy Together"/>
    <s v="N/A"/>
    <s v="Drama"/>
    <x v="17"/>
    <n v="160.5"/>
    <s v="May 30, 1997 (Hong Kong)"/>
    <x v="3"/>
    <n v="25000"/>
    <s v="Kar-Wai Wong"/>
    <s v="Manuel Puig"/>
    <s v="Leslie Cheung"/>
    <s v="Hong Kong"/>
    <n v="4200000"/>
    <n v="585773"/>
    <n v="1112056.2809968847"/>
    <n v="13.946976190476191"/>
    <n v="364967.60124610591"/>
    <s v="Block 2 Pictures"/>
    <n v="96"/>
  </r>
  <r>
    <s v="The Borrowers"/>
    <s v="PG"/>
    <s v="Adventure"/>
    <x v="17"/>
    <n v="160.5"/>
    <s v="February 13, 1998 (United States)"/>
    <x v="23"/>
    <n v="20000"/>
    <s v="Peter Hewitt"/>
    <s v="Mary Norton"/>
    <s v="John Goodman"/>
    <s v="United Kingdom"/>
    <n v="29000000"/>
    <n v="22619589"/>
    <n v="42941986.095327102"/>
    <n v="77.998582758620699"/>
    <n v="14093201.869158879"/>
    <s v="Polygram Filmed Entertainment"/>
    <n v="89"/>
  </r>
  <r>
    <s v="The Peacemaker"/>
    <s v="R"/>
    <s v="Action"/>
    <x v="17"/>
    <n v="160.5"/>
    <s v="September 26, 1997 (United States)"/>
    <x v="22"/>
    <n v="55000"/>
    <s v="Mimi Leder"/>
    <s v="Leslie Cockburn"/>
    <s v="George Clooney"/>
    <s v="United States"/>
    <n v="50000000"/>
    <n v="110463140"/>
    <n v="209707905.0342679"/>
    <n v="220.92627999999999"/>
    <n v="68824386.292834893"/>
    <s v="Dreamworks Pictures"/>
    <n v="124"/>
  </r>
  <r>
    <s v="Volcano"/>
    <s v="PG-13"/>
    <s v="Action"/>
    <x v="17"/>
    <n v="160.5"/>
    <s v="April 25, 1997 (United States)"/>
    <x v="30"/>
    <n v="73000"/>
    <s v="Mick Jackson"/>
    <s v="Jerome Armstrong"/>
    <s v="Tommy Lee Jones"/>
    <s v="United States"/>
    <n v="90000000"/>
    <n v="122823468"/>
    <n v="233173275.38691589"/>
    <n v="136.47051999999999"/>
    <n v="76525525.233644858"/>
    <s v="Twentieth Century Fox"/>
    <n v="104"/>
  </r>
  <r>
    <s v="Clockwatchers"/>
    <s v="PG-13"/>
    <s v="Comedy"/>
    <x v="17"/>
    <n v="160.5"/>
    <s v="May 15, 1998 (United States)"/>
    <x v="14"/>
    <n v="4800"/>
    <s v="Jill Sprecher"/>
    <s v="Jill Sprecher"/>
    <s v="Toni Collette"/>
    <s v="United Kingdom"/>
    <n v="0"/>
    <n v="537948"/>
    <n v="1021263.2747663552"/>
    <n v="0"/>
    <n v="335170.09345794393"/>
    <s v="Goldcrest Films International"/>
    <n v="96"/>
  </r>
  <r>
    <s v="Bliss"/>
    <s v="R"/>
    <s v="Drama"/>
    <x v="17"/>
    <n v="160.5"/>
    <s v="April 14, 1997 (United States)"/>
    <x v="22"/>
    <n v="2300"/>
    <s v="Lance Young"/>
    <s v="Lance Young"/>
    <s v="Craig Sheffer"/>
    <s v="Canada"/>
    <n v="0"/>
    <n v="294064"/>
    <n v="558263.5563862928"/>
    <n v="0"/>
    <n v="183217.44548286605"/>
    <s v="Triumph Films"/>
    <n v="103"/>
  </r>
  <r>
    <s v="Mousehunt"/>
    <s v="PG"/>
    <s v="Comedy"/>
    <x v="17"/>
    <n v="160.5"/>
    <s v="December 19, 1997 (United States)"/>
    <x v="16"/>
    <n v="53000"/>
    <s v="Gore Verbinski"/>
    <s v="Adam Rifkin"/>
    <s v="Nathan Lane"/>
    <s v="United States"/>
    <n v="38000000"/>
    <n v="122417389"/>
    <n v="232402357.80872273"/>
    <n v="322.15102368421054"/>
    <n v="76272516.510903433"/>
    <s v="Dreamworks Pictures"/>
    <n v="98"/>
  </r>
  <r>
    <s v="Inventing the Abbotts"/>
    <s v="R"/>
    <s v="Drama"/>
    <x v="17"/>
    <n v="160.5"/>
    <s v="April 4, 1997 (United States)"/>
    <x v="5"/>
    <n v="12000"/>
    <s v="Pat O'Connor"/>
    <s v="Sue Miller"/>
    <s v="Liv Tyler"/>
    <s v="United States"/>
    <n v="0"/>
    <n v="5936344"/>
    <n v="11269806.958255451"/>
    <n v="0"/>
    <n v="3698656.6978193149"/>
    <s v="Fox 2000 Pictures"/>
    <n v="110"/>
  </r>
  <r>
    <s v="Open Your Eyes"/>
    <s v="R"/>
    <s v="Drama"/>
    <x v="17"/>
    <n v="160.5"/>
    <s v="December 19, 1997 (Spain)"/>
    <x v="3"/>
    <n v="65000"/>
    <s v="Alejandro AmenÃ¡bar"/>
    <s v="Alejandro AmenÃ¡bar"/>
    <s v="Eduardo Noriega"/>
    <s v="Spain"/>
    <n v="0"/>
    <n v="377967"/>
    <n v="717548.56635514018"/>
    <n v="0"/>
    <n v="235493.45794392523"/>
    <s v="Canal+ EspaÃ±a"/>
    <n v="119"/>
  </r>
  <r>
    <s v="Beverly Hills Ninja"/>
    <s v="PG-13"/>
    <s v="Action"/>
    <x v="17"/>
    <n v="160.5"/>
    <s v="January 17, 1997 (United States)"/>
    <x v="41"/>
    <n v="40000"/>
    <s v="Dennis Dugan"/>
    <s v="Mark Feldberg"/>
    <s v="Chris Farley"/>
    <s v="United States"/>
    <n v="18000000"/>
    <n v="31480418"/>
    <n v="59763759.280996881"/>
    <n v="174.89121111111109"/>
    <n v="19613967.601246107"/>
    <s v="3 Arts Entertainment"/>
    <n v="88"/>
  </r>
  <r>
    <s v="Murder at 1600"/>
    <s v="R"/>
    <s v="Action"/>
    <x v="17"/>
    <n v="160.5"/>
    <s v="April 18, 1997 (United States)"/>
    <x v="10"/>
    <n v="29000"/>
    <s v="Dwight H. Little"/>
    <s v="Wayne Beach"/>
    <s v="Wesley Snipes"/>
    <s v="United States"/>
    <n v="40000000"/>
    <n v="25804707"/>
    <n v="48988749.052336447"/>
    <n v="64.511767499999991"/>
    <n v="16077699.065420561"/>
    <s v="Warner Bros."/>
    <n v="107"/>
  </r>
  <r>
    <s v="Flubber"/>
    <s v="PG"/>
    <s v="Comedy"/>
    <x v="17"/>
    <n v="160.5"/>
    <s v="November 26, 1997 (United States)"/>
    <x v="11"/>
    <n v="86000"/>
    <s v="Les Mayfield"/>
    <s v="Samuel W. Taylor"/>
    <s v="Robin Williams"/>
    <s v="United States"/>
    <n v="80000000"/>
    <n v="177977226"/>
    <n v="337879506.30654204"/>
    <n v="222.4715325"/>
    <n v="110889237.38317758"/>
    <s v="Walt Disney Pictures"/>
    <n v="93"/>
  </r>
  <r>
    <s v="Orgazmo"/>
    <s v="NC-17"/>
    <s v="Comedy"/>
    <x v="17"/>
    <n v="160.5"/>
    <s v="October 23, 1998 (United States)"/>
    <x v="10"/>
    <n v="35000"/>
    <s v="Trey Parker"/>
    <s v="Trey Parker"/>
    <s v="Trey Parker"/>
    <s v="United States"/>
    <n v="1000000"/>
    <n v="602302"/>
    <n v="1143435.6348909657"/>
    <n v="60.230200000000004"/>
    <n v="375266.04361370718"/>
    <s v="Kuzui Enterprises"/>
    <n v="94"/>
  </r>
  <r>
    <s v="The Ice Storm"/>
    <s v="R"/>
    <s v="Drama"/>
    <x v="17"/>
    <n v="160.5"/>
    <s v="November 26, 1997 (United States)"/>
    <x v="34"/>
    <n v="54000"/>
    <s v="Ang Lee"/>
    <s v="Rick Moody"/>
    <s v="Kevin Kline"/>
    <s v="United States"/>
    <n v="18000000"/>
    <n v="8038061"/>
    <n v="15259795.555763239"/>
    <n v="44.655894444444442"/>
    <n v="5008137.6947040502"/>
    <s v="Fox Searchlight Pictures"/>
    <n v="112"/>
  </r>
  <r>
    <s v="Soul Food"/>
    <s v="R"/>
    <s v="Comedy"/>
    <x v="17"/>
    <n v="160.5"/>
    <s v="September 26, 1997 (United States)"/>
    <x v="9"/>
    <n v="7400"/>
    <s v="George Tillman Jr."/>
    <s v="George Tillman Jr."/>
    <s v="Vanessa Williams"/>
    <s v="United States"/>
    <n v="7500000"/>
    <n v="43700855"/>
    <n v="82963554.632398754"/>
    <n v="582.67806666666672"/>
    <n v="27227947.040498443"/>
    <s v="Fox 2000 Pictures"/>
    <n v="115"/>
  </r>
  <r>
    <s v="Children of Heaven"/>
    <s v="PG"/>
    <s v="Drama"/>
    <x v="17"/>
    <n v="160.5"/>
    <s v="January 22, 1999 (United States)"/>
    <x v="28"/>
    <n v="68000"/>
    <s v="Majid Majidi"/>
    <s v="Majid Majidi"/>
    <s v="Mohammad Amir Naji"/>
    <s v="Iran"/>
    <n v="180000"/>
    <n v="933933"/>
    <n v="1773017.9757009347"/>
    <n v="518.85166666666669"/>
    <n v="581889.71962616825"/>
    <s v="Kanun parvaresh fekri"/>
    <n v="89"/>
  </r>
  <r>
    <s v="Double Team"/>
    <s v="R"/>
    <s v="Action"/>
    <x v="17"/>
    <n v="160.5"/>
    <s v="April 4, 1997 (United States)"/>
    <x v="25"/>
    <n v="32000"/>
    <s v="Hark Tsui"/>
    <s v="Don Jakoby"/>
    <s v="Jean-Claude Van Damme"/>
    <s v="United States"/>
    <n v="30000000"/>
    <n v="11438337"/>
    <n v="21715023.575700935"/>
    <n v="38.127789999999997"/>
    <n v="7126689.7196261687"/>
    <s v="Mandalay Entertainment"/>
    <n v="93"/>
  </r>
  <r>
    <s v="The Relic"/>
    <s v="R"/>
    <s v="Horror"/>
    <x v="17"/>
    <n v="160.5"/>
    <s v="January 10, 1997 (United States)"/>
    <x v="1"/>
    <n v="26000"/>
    <s v="Peter Hyams"/>
    <s v="Douglas Preston"/>
    <s v="Penelope Ann Miller"/>
    <s v="United Kingdom"/>
    <n v="40000000"/>
    <n v="33956608"/>
    <n v="64464663.287227415"/>
    <n v="84.89152"/>
    <n v="21156765.109034266"/>
    <s v="British Broadcasting Corporation (BBC)"/>
    <n v="110"/>
  </r>
  <r>
    <s v="An American Werewolf in Paris"/>
    <s v="R"/>
    <s v="Comedy"/>
    <x v="17"/>
    <n v="160.5"/>
    <s v="December 25, 1997 (United States)"/>
    <x v="27"/>
    <n v="24000"/>
    <s v="Anthony Waller"/>
    <s v="John Landis"/>
    <s v="Tom Everett Scott"/>
    <s v="United Kingdom"/>
    <n v="25000000"/>
    <n v="26570463"/>
    <n v="50442492.685981311"/>
    <n v="106.281852"/>
    <n v="16554805.607476635"/>
    <s v="Hollywood Pictures"/>
    <n v="105"/>
  </r>
  <r>
    <s v="Bean"/>
    <s v="PG-13"/>
    <s v="Adventure"/>
    <x v="17"/>
    <n v="160.5"/>
    <s v="November 7, 1997 (United States)"/>
    <x v="16"/>
    <n v="100000"/>
    <s v="Mel Smith"/>
    <s v="Rowan Atkinson"/>
    <s v="Rowan Atkinson"/>
    <s v="United Kingdom"/>
    <n v="18000000"/>
    <n v="251212670"/>
    <n v="476912776.00623053"/>
    <n v="1395.6259444444445"/>
    <n v="156518797.50778815"/>
    <s v="Polygram Filmed Entertainment"/>
    <n v="89"/>
  </r>
  <r>
    <s v="Wag the Dog"/>
    <s v="R"/>
    <s v="Comedy"/>
    <x v="17"/>
    <n v="160.5"/>
    <s v="January 9, 1998 (United States)"/>
    <x v="12"/>
    <n v="80000"/>
    <s v="Barry Levinson"/>
    <s v="Larry Beinhart"/>
    <s v="Dustin Hoffman"/>
    <s v="United States"/>
    <n v="15000000"/>
    <n v="64256513"/>
    <n v="121987286.67352025"/>
    <n v="428.37675333333334"/>
    <n v="40035210.591900311"/>
    <s v="Baltimore Pictures"/>
    <n v="97"/>
  </r>
  <r>
    <s v="Taste of Cherry"/>
    <s v="Not Rated"/>
    <s v="Drama"/>
    <x v="17"/>
    <n v="160.5"/>
    <s v="November 26, 1997 (France)"/>
    <x v="40"/>
    <n v="26000"/>
    <s v="Abbas Kiarostami"/>
    <s v="Abbas Kiarostami"/>
    <s v="Homayoun Ershadi"/>
    <s v="Iran"/>
    <n v="0"/>
    <n v="10923"/>
    <n v="20736.685981308412"/>
    <n v="0"/>
    <n v="6805.6074766355141"/>
    <s v="Abbas Kiarostami Productions"/>
    <n v="95"/>
  </r>
  <r>
    <s v="Absolute Power"/>
    <s v="R"/>
    <s v="Action"/>
    <x v="17"/>
    <n v="160.5"/>
    <s v="February 14, 1997 (United States)"/>
    <x v="17"/>
    <n v="52000"/>
    <s v="Clint Eastwood"/>
    <s v="David Baldacci"/>
    <s v="Clint Eastwood"/>
    <s v="United States"/>
    <n v="50000000"/>
    <n v="50068310"/>
    <n v="95051800.978193149"/>
    <n v="100.13662000000001"/>
    <n v="31195208.722741432"/>
    <s v="Castle Rock Entertainment"/>
    <n v="121"/>
  </r>
  <r>
    <s v="Wishmaster"/>
    <s v="R"/>
    <s v="Fantasy"/>
    <x v="17"/>
    <n v="160.5"/>
    <s v="September 19, 1997 (United States)"/>
    <x v="1"/>
    <n v="21000"/>
    <s v="Robert Kurtzman"/>
    <s v="Peter Atkins"/>
    <s v="Tammy Lauren"/>
    <s v="United States"/>
    <n v="5000000"/>
    <n v="15738769"/>
    <n v="29879145.883489095"/>
    <n v="314.77537999999998"/>
    <n v="9806086.6043613702"/>
    <s v="Image Organization"/>
    <n v="90"/>
  </r>
  <r>
    <s v="Jungle 2 Jungle"/>
    <s v="PG"/>
    <s v="Comedy"/>
    <x v="17"/>
    <n v="160.5"/>
    <s v="March 7, 1997 (United States)"/>
    <x v="33"/>
    <n v="23000"/>
    <s v="John Pasquin"/>
    <s v="HervÃ© Palud"/>
    <s v="Tim Allen"/>
    <s v="United States"/>
    <n v="32000000"/>
    <n v="59927618"/>
    <n v="113769129.00062305"/>
    <n v="187.27380625000001"/>
    <n v="37338079.750778817"/>
    <s v="Walt Disney Pictures"/>
    <n v="105"/>
  </r>
  <r>
    <s v="B*A*P*S"/>
    <s v="PG-13"/>
    <s v="Comedy"/>
    <x v="17"/>
    <n v="160.5"/>
    <s v="March 28, 1997 (United States)"/>
    <x v="32"/>
    <n v="5000"/>
    <s v="Robert Townsend"/>
    <s v="Troy Byer"/>
    <s v="Halle Berry"/>
    <s v="United States"/>
    <n v="0"/>
    <n v="7338279"/>
    <n v="13931299.758878505"/>
    <n v="0"/>
    <n v="4572136.4485981306"/>
    <s v="New Line Cinema"/>
    <n v="91"/>
  </r>
  <r>
    <s v="Private Parts"/>
    <s v="R"/>
    <s v="Biography"/>
    <x v="17"/>
    <n v="160.5"/>
    <s v="March 7, 1997 (United States)"/>
    <x v="15"/>
    <n v="35000"/>
    <s v="Betty Thomas"/>
    <s v="Howard Stern"/>
    <s v="Howard Stern"/>
    <s v="United States"/>
    <n v="28000000"/>
    <n v="41230799"/>
    <n v="78274295.671651095"/>
    <n v="147.25285357142857"/>
    <n v="25688971.339563861"/>
    <s v="Paramount Pictures"/>
    <n v="109"/>
  </r>
  <r>
    <s v="The Boxer"/>
    <s v="R"/>
    <s v="Drama"/>
    <x v="17"/>
    <n v="160.5"/>
    <s v="January 9, 1998 (United States)"/>
    <x v="9"/>
    <n v="20000"/>
    <s v="Jim Sheridan"/>
    <s v="Jim Sheridan"/>
    <s v="Daniel Day-Lewis"/>
    <s v="United States"/>
    <n v="0"/>
    <n v="16534578"/>
    <n v="31389943.405607477"/>
    <n v="0"/>
    <n v="10301917.757009346"/>
    <s v="Universal Pictures"/>
    <n v="113"/>
  </r>
  <r>
    <s v="Picture Perfect"/>
    <s v="PG-13"/>
    <s v="Comedy"/>
    <x v="17"/>
    <n v="160.5"/>
    <s v="August 1, 1997 (United States)"/>
    <x v="30"/>
    <n v="19000"/>
    <s v="Glenn Gordon Caron"/>
    <s v="Arleen Sorkin"/>
    <s v="Jennifer Aniston"/>
    <s v="United States"/>
    <n v="10000000"/>
    <n v="44332015"/>
    <n v="84161775.517133951"/>
    <n v="443.32015000000001"/>
    <n v="27621193.146417446"/>
    <s v="3 Arts Entertainment"/>
    <n v="101"/>
  </r>
  <r>
    <s v="Money Talks"/>
    <s v="R"/>
    <s v="Action"/>
    <x v="17"/>
    <n v="160.5"/>
    <s v="August 22, 1997 (United States)"/>
    <x v="19"/>
    <n v="28000"/>
    <s v="Brett Ratner"/>
    <s v="Joel Cohen"/>
    <s v="Charlie Sheen"/>
    <s v="United States"/>
    <n v="25000000"/>
    <n v="48407611"/>
    <n v="91899059.636760116"/>
    <n v="193.63044400000001"/>
    <n v="30160505.295950156"/>
    <s v="New Line Cinema"/>
    <n v="97"/>
  </r>
  <r>
    <s v="The Sweet Hereafter"/>
    <s v="R"/>
    <s v="Drama"/>
    <x v="17"/>
    <n v="160.5"/>
    <s v="November 21, 1997 (United States)"/>
    <x v="24"/>
    <n v="33000"/>
    <s v="Atom Egoyan"/>
    <s v="Russell Banks"/>
    <s v="Ian Holm"/>
    <s v="Canada"/>
    <n v="0"/>
    <n v="3263585"/>
    <n v="6195728.0342679126"/>
    <n v="0"/>
    <n v="2033386.292834891"/>
    <s v="Alliance Communications Corporation"/>
    <n v="112"/>
  </r>
  <r>
    <s v="RocketMan"/>
    <s v="PG"/>
    <s v="Comedy"/>
    <x v="17"/>
    <n v="160.5"/>
    <s v="October 10, 1997 (United States)"/>
    <x v="23"/>
    <n v="9200"/>
    <s v="Stuart Gillard"/>
    <s v="Oren Aviv"/>
    <s v="Harland Williams"/>
    <s v="United States"/>
    <n v="0"/>
    <n v="15448043"/>
    <n v="29327219.327725857"/>
    <n v="0"/>
    <n v="9624948.9096573219"/>
    <s v="Caravan Pictures"/>
    <n v="95"/>
  </r>
  <r>
    <s v="Switchback"/>
    <s v="R"/>
    <s v="Crime"/>
    <x v="17"/>
    <n v="160.5"/>
    <s v="October 31, 1997 (United States)"/>
    <x v="5"/>
    <n v="13000"/>
    <s v="Jeb Stuart"/>
    <s v="Jeb Stuart"/>
    <s v="Danny Glover"/>
    <s v="United States"/>
    <n v="37000000"/>
    <n v="6492660"/>
    <n v="12325940.822429907"/>
    <n v="17.547729729729731"/>
    <n v="4045271.0280373832"/>
    <s v="Pacific Western"/>
    <n v="118"/>
  </r>
  <r>
    <s v="Wild America"/>
    <s v="PG"/>
    <s v="Action"/>
    <x v="17"/>
    <n v="160.5"/>
    <s v="July 2, 1997 (United States)"/>
    <x v="5"/>
    <n v="7000"/>
    <s v="William Dear"/>
    <s v="David Michael Wieger"/>
    <s v="Jonathan Taylor Thomas"/>
    <s v="United States"/>
    <n v="0"/>
    <n v="7342923"/>
    <n v="13940116.125233645"/>
    <n v="0"/>
    <n v="4575029.9065420562"/>
    <s v="Morgan Creek Entertainment"/>
    <n v="106"/>
  </r>
  <r>
    <s v="Nothing to Lose"/>
    <s v="R"/>
    <s v="Action"/>
    <x v="17"/>
    <n v="160.5"/>
    <s v="July 18, 1997 (United States)"/>
    <x v="17"/>
    <n v="45000"/>
    <s v="Steve Oedekerk"/>
    <s v="Steve Oedekerk"/>
    <s v="Martin Lawrence"/>
    <s v="United States"/>
    <n v="25000000"/>
    <n v="44480039"/>
    <n v="84442790.550155759"/>
    <n v="177.92015599999999"/>
    <n v="27713419.937694706"/>
    <s v="O Entertainment"/>
    <n v="98"/>
  </r>
  <r>
    <s v="Steel"/>
    <s v="PG-13"/>
    <s v="Action"/>
    <x v="17"/>
    <n v="160.5"/>
    <s v="August 15, 1997 (United States)"/>
    <x v="43"/>
    <n v="12000"/>
    <s v="Kenneth Johnson"/>
    <s v="Louise Simonson"/>
    <s v="Shaquille O'Neal"/>
    <s v="United States"/>
    <n v="16000000"/>
    <n v="1710972"/>
    <n v="3248181.7345794393"/>
    <n v="10.693574999999999"/>
    <n v="1066026.1682242991"/>
    <s v="DC Entertainment"/>
    <n v="97"/>
  </r>
  <r>
    <s v="Eve's Bayou"/>
    <s v="R"/>
    <s v="Drama"/>
    <x v="17"/>
    <n v="160.5"/>
    <s v="November 7, 1997 (United States)"/>
    <x v="4"/>
    <n v="9100"/>
    <s v="Kasi Lemmons"/>
    <s v="Kasi Lemmons"/>
    <s v="Samuel L. Jackson"/>
    <s v="United States"/>
    <n v="6000000"/>
    <n v="14842388"/>
    <n v="28177418.215576325"/>
    <n v="247.37313333333333"/>
    <n v="9247593.7694704048"/>
    <s v="Trimark Pictures"/>
    <n v="109"/>
  </r>
  <r>
    <s v="Kundun"/>
    <s v="PG-13"/>
    <s v="Biography"/>
    <x v="17"/>
    <n v="160.5"/>
    <s v="January 16, 1998 (United States)"/>
    <x v="9"/>
    <n v="27000"/>
    <s v="Martin Scorsese"/>
    <s v="Melissa Mathison"/>
    <s v="Tenzin Thuthob Tsarong"/>
    <s v="United States"/>
    <n v="28000000"/>
    <n v="5684789"/>
    <n v="10792244.28847352"/>
    <n v="20.302817857142859"/>
    <n v="3541924.6105919005"/>
    <s v="De Fina-Cappa"/>
    <n v="134"/>
  </r>
  <r>
    <s v="Cure"/>
    <s v="Not Rated"/>
    <s v="Crime"/>
    <x v="17"/>
    <n v="160.5"/>
    <s v="July 8, 2001 (United States)"/>
    <x v="34"/>
    <n v="12000"/>
    <s v="Kiyoshi Kurosawa"/>
    <s v="Kiyoshi Kurosawa"/>
    <s v="Masato Hagiwara"/>
    <s v="Japan"/>
    <n v="0"/>
    <n v="0"/>
    <n v="0"/>
    <n v="0"/>
    <n v="0"/>
    <s v="Daiei Studios"/>
    <n v="111"/>
  </r>
  <r>
    <s v="Live Flesh"/>
    <s v="R"/>
    <s v="Drama"/>
    <x v="17"/>
    <n v="160.5"/>
    <s v="January 16, 1998 (United States)"/>
    <x v="34"/>
    <n v="29000"/>
    <s v="Pedro AlmodÃ³var"/>
    <s v="Pedro AlmodÃ³var"/>
    <s v="Liberto Rabal"/>
    <s v="Spain"/>
    <n v="0"/>
    <n v="1785901"/>
    <n v="3390430.1227414329"/>
    <n v="0"/>
    <n v="1112710.9034267913"/>
    <s v="El Deseo"/>
    <n v="103"/>
  </r>
  <r>
    <s v="Fire Down Below"/>
    <s v="R"/>
    <s v="Action"/>
    <x v="17"/>
    <n v="160.5"/>
    <s v="September 5, 1997 (United States)"/>
    <x v="27"/>
    <n v="17000"/>
    <s v="FÃ©lix EnrÃ­quez AlcalÃ¡"/>
    <s v="Jeb Stuart"/>
    <s v="Steven Seagal"/>
    <s v="United States"/>
    <n v="60000000"/>
    <n v="16228448"/>
    <n v="30808773.243613705"/>
    <n v="27.047413333333331"/>
    <n v="10111182.554517133"/>
    <s v="Warner Bros."/>
    <n v="105"/>
  </r>
  <r>
    <s v="Air Bud"/>
    <s v="PG"/>
    <s v="Comedy"/>
    <x v="17"/>
    <n v="160.5"/>
    <s v="August 1, 1997 (United States)"/>
    <x v="11"/>
    <n v="17000"/>
    <s v="Charles Martin Smith"/>
    <s v="Kevin DiCicco"/>
    <s v="Michael Jeter"/>
    <s v="United States"/>
    <n v="3000000"/>
    <n v="23144499"/>
    <n v="43938497.478504673"/>
    <n v="771.48329999999999"/>
    <n v="14420248.598130841"/>
    <s v="Walt Disney Pictures"/>
    <n v="98"/>
  </r>
  <r>
    <s v="The Opposite of Sex"/>
    <s v="R"/>
    <s v="Comedy"/>
    <x v="17"/>
    <n v="160.5"/>
    <s v="May 22, 1998 (United States)"/>
    <x v="5"/>
    <n v="20000"/>
    <s v="Don Roos"/>
    <s v="Don Roos"/>
    <s v="Christina Ricci"/>
    <s v="United States"/>
    <n v="5000000"/>
    <n v="5881367"/>
    <n v="11165436.292211838"/>
    <n v="117.62733999999999"/>
    <n v="3664403.1152647976"/>
    <s v="Rysher Entertainment"/>
    <n v="105"/>
  </r>
  <r>
    <s v="For Richer or Poorer"/>
    <s v="PG-13"/>
    <s v="Comedy"/>
    <x v="17"/>
    <n v="160.5"/>
    <s v="December 12, 1997 (United States)"/>
    <x v="1"/>
    <n v="10000"/>
    <s v="Bryan Spicer"/>
    <s v="Jana Howington"/>
    <s v="Tim Allen"/>
    <s v="United States"/>
    <n v="35000000"/>
    <n v="32748995"/>
    <n v="62172079.60436137"/>
    <n v="93.568557142857145"/>
    <n v="20404358.255451713"/>
    <s v="Universal Pictures"/>
    <n v="115"/>
  </r>
  <r>
    <s v="The Castle"/>
    <s v="R"/>
    <s v="Comedy"/>
    <x v="17"/>
    <n v="160.5"/>
    <s v="May 7, 1999 (United States)"/>
    <x v="3"/>
    <n v="15000"/>
    <s v="Rob Sitch"/>
    <s v="Santo Cilauro"/>
    <s v="Michael Caton"/>
    <s v="Australia"/>
    <n v="0"/>
    <n v="877862"/>
    <n v="1666570.413707165"/>
    <n v="0"/>
    <n v="546954.51713395643"/>
    <s v="Working Dog"/>
    <n v="85"/>
  </r>
  <r>
    <s v="Turbo: A Power Rangers Movie"/>
    <s v="PG"/>
    <s v="Action"/>
    <x v="17"/>
    <n v="160.5"/>
    <s v="March 28, 1997 (United States)"/>
    <x v="47"/>
    <n v="8300"/>
    <s v="Shuki Levy"/>
    <s v="Shuki Levy"/>
    <s v="Jason David Frank"/>
    <s v="United States"/>
    <n v="8000000"/>
    <n v="9615840"/>
    <n v="18255118.056074765"/>
    <n v="120.19800000000001"/>
    <n v="5991177.5700934576"/>
    <s v="Twentieth Century Fox"/>
    <n v="99"/>
  </r>
  <r>
    <s v="Rosewood"/>
    <s v="R"/>
    <s v="Action"/>
    <x v="17"/>
    <n v="160.5"/>
    <s v="February 21, 1997 (United States)"/>
    <x v="13"/>
    <n v="7700"/>
    <s v="John Singleton"/>
    <s v="Gregory Poirier"/>
    <s v="Jon Voight"/>
    <s v="United States"/>
    <n v="25000000"/>
    <n v="13130349"/>
    <n v="24927210.842990655"/>
    <n v="52.521395999999996"/>
    <n v="8180902.8037383175"/>
    <s v="Warner Bros."/>
    <n v="140"/>
  </r>
  <r>
    <s v="Addicted to Love"/>
    <s v="R"/>
    <s v="Comedy"/>
    <x v="17"/>
    <n v="160.5"/>
    <s v="May 23, 1997 (United States)"/>
    <x v="10"/>
    <n v="24000"/>
    <s v="Griffin Dunne"/>
    <s v="Robert Gordon"/>
    <s v="Meg Ryan"/>
    <s v="United States"/>
    <n v="0"/>
    <n v="34673095"/>
    <n v="65824872.563862927"/>
    <n v="0"/>
    <n v="21603174.454828661"/>
    <s v="Warner Bros."/>
    <n v="100"/>
  </r>
  <r>
    <s v="Metro"/>
    <s v="R"/>
    <s v="Action"/>
    <x v="17"/>
    <n v="160.5"/>
    <s v="January 17, 1997 (United States)"/>
    <x v="30"/>
    <n v="26000"/>
    <s v="Thomas Carter"/>
    <s v="Randy Feldman"/>
    <s v="Eddie Murphy"/>
    <s v="United States"/>
    <n v="55000000"/>
    <n v="32000301"/>
    <n v="60750727.194392525"/>
    <n v="58.182365454545462"/>
    <n v="19937882.242990654"/>
    <s v="Touchstone Pictures"/>
    <n v="117"/>
  </r>
  <r>
    <s v="Red Corner"/>
    <s v="R"/>
    <s v="Crime"/>
    <x v="17"/>
    <n v="160.5"/>
    <s v="October 31, 1997 (United States)"/>
    <x v="21"/>
    <n v="17000"/>
    <s v="Jon Avnet"/>
    <s v="Robert King"/>
    <s v="Richard Gere"/>
    <s v="United States"/>
    <n v="48000000"/>
    <n v="22459274"/>
    <n v="42637637.307165109"/>
    <n v="46.790154166666667"/>
    <n v="13993317.133956386"/>
    <s v="Metro-Goldwyn-Mayer (MGM)"/>
    <n v="122"/>
  </r>
  <r>
    <s v="Affliction"/>
    <s v="R"/>
    <s v="Drama"/>
    <x v="17"/>
    <n v="160.5"/>
    <s v="February 19, 1999 (United States)"/>
    <x v="9"/>
    <n v="16000"/>
    <s v="Paul Schrader"/>
    <s v="Russell Banks"/>
    <s v="Nick Nolte"/>
    <s v="United States"/>
    <n v="6000000"/>
    <n v="6330054"/>
    <n v="12017242.702803738"/>
    <n v="105.5009"/>
    <n v="3943958.878504673"/>
    <s v="JVC Entertainment Networks"/>
    <n v="114"/>
  </r>
  <r>
    <s v="Love Jones"/>
    <s v="R"/>
    <s v="Drama"/>
    <x v="17"/>
    <n v="160.5"/>
    <s v="March 14, 1997 (United States)"/>
    <x v="34"/>
    <n v="4300"/>
    <s v="Theodore Witcher"/>
    <s v="Theodore Witcher"/>
    <s v="Larenz Tate"/>
    <s v="United States"/>
    <n v="10000000"/>
    <n v="12782749"/>
    <n v="24267312.276012462"/>
    <n v="127.82749"/>
    <n v="7964329.5950155761"/>
    <s v="Addis Wechsler Pictures"/>
    <n v="104"/>
  </r>
  <r>
    <s v="A Thousand Acres"/>
    <s v="R"/>
    <s v="Drama"/>
    <x v="17"/>
    <n v="160.5"/>
    <s v="September 19, 1997 (United States)"/>
    <x v="10"/>
    <n v="5200"/>
    <s v="Jocelyn Moorhouse"/>
    <s v="Jane Smiley"/>
    <s v="Michelle Pfeiffer"/>
    <s v="United States"/>
    <n v="28000000"/>
    <n v="7936780"/>
    <n v="15067519.414330218"/>
    <n v="28.345642857142856"/>
    <n v="4945034.2679127725"/>
    <s v="Touchstone Pictures"/>
    <n v="105"/>
  </r>
  <r>
    <s v="Nowhere"/>
    <s v="R"/>
    <s v="Comedy"/>
    <x v="17"/>
    <n v="160.5"/>
    <s v="May 9, 1997 (United States)"/>
    <x v="16"/>
    <n v="8400"/>
    <s v="Gregg Araki"/>
    <s v="Gregg Araki"/>
    <s v="James Duval"/>
    <s v="United States"/>
    <n v="0"/>
    <n v="194201"/>
    <n v="368679.4062305296"/>
    <n v="0"/>
    <n v="120997.50778816199"/>
    <s v="Blurco"/>
    <n v="82"/>
  </r>
  <r>
    <s v="Hoodlum"/>
    <s v="R"/>
    <s v="Crime"/>
    <x v="17"/>
    <n v="160.5"/>
    <s v="August 27, 1997 (United States)"/>
    <x v="21"/>
    <n v="11000"/>
    <s v="Bill Duke"/>
    <s v="Chris Brancato"/>
    <s v="Laurence Fishburne"/>
    <s v="United States"/>
    <n v="30000000"/>
    <n v="23499102"/>
    <n v="44611690.837383173"/>
    <n v="78.330339999999993"/>
    <n v="14641185.046728972"/>
    <s v="United Artists"/>
    <n v="130"/>
  </r>
  <r>
    <s v="Excess Baggage"/>
    <s v="PG-13"/>
    <s v="Action"/>
    <x v="17"/>
    <n v="160.5"/>
    <s v="August 29, 1997 (United States)"/>
    <x v="20"/>
    <n v="13000"/>
    <s v="Marco Brambilla"/>
    <s v="Max D. Adams"/>
    <s v="Alicia Silverstone"/>
    <s v="United States"/>
    <n v="20000000"/>
    <n v="14515490"/>
    <n v="27556821.202492211"/>
    <n v="72.577449999999999"/>
    <n v="9043919.0031152647"/>
    <s v="Columbia Pictures"/>
    <n v="101"/>
  </r>
  <r>
    <s v="Fever Pitch"/>
    <s v="R"/>
    <s v="Comedy"/>
    <x v="17"/>
    <n v="160.5"/>
    <s v="April 4, 1997 (United Kingdom)"/>
    <x v="17"/>
    <n v="10000"/>
    <s v="David Evans"/>
    <s v="Nick Hornby"/>
    <s v="Colin Firth"/>
    <s v="United Kingdom"/>
    <n v="0"/>
    <n v="3736"/>
    <n v="7092.5806853582553"/>
    <n v="0"/>
    <n v="2327.7258566978194"/>
    <s v="Channel Four Films"/>
    <n v="102"/>
  </r>
  <r>
    <s v="The Man Who Knew Too Little"/>
    <s v="PG"/>
    <s v="Comedy"/>
    <x v="17"/>
    <n v="160.5"/>
    <s v="November 14, 1997 (United States)"/>
    <x v="14"/>
    <n v="31000"/>
    <s v="Jon Amiel"/>
    <s v="Robert Farrar"/>
    <s v="Bill Murray"/>
    <s v="United States"/>
    <n v="20000000"/>
    <n v="13717039"/>
    <n v="26041007.995638628"/>
    <n v="68.585194999999999"/>
    <n v="8546441.7445482872"/>
    <s v="Warner Bros."/>
    <n v="94"/>
  </r>
  <r>
    <s v="The Beautician and the Beast"/>
    <s v="PG"/>
    <s v="Comedy"/>
    <x v="17"/>
    <n v="160.5"/>
    <s v="February 7, 1997 (United States)"/>
    <x v="30"/>
    <n v="8800"/>
    <s v="Ken Kwapis"/>
    <s v="Todd Graff"/>
    <s v="Fran Drescher"/>
    <s v="United States"/>
    <n v="16000000"/>
    <n v="11486880"/>
    <n v="21807179.663551401"/>
    <n v="71.792999999999992"/>
    <n v="7156934.5794392526"/>
    <s v="High School Sweethearts"/>
    <n v="105"/>
  </r>
  <r>
    <s v="Suicide Kings"/>
    <s v="R"/>
    <s v="Comedy"/>
    <x v="17"/>
    <n v="160.5"/>
    <s v="September 25, 1998 (Greece)"/>
    <x v="15"/>
    <n v="27000"/>
    <s v="Peter O'Fallon"/>
    <s v="Josh McKinney"/>
    <s v="Christopher Walken"/>
    <s v="United States"/>
    <n v="5000000"/>
    <n v="1740156"/>
    <n v="3303585.8766355137"/>
    <n v="34.80312"/>
    <n v="1084209.3457943925"/>
    <s v="Live Entertainment"/>
    <n v="106"/>
  </r>
  <r>
    <s v="City of Industry"/>
    <s v="R"/>
    <s v="Crime"/>
    <x v="17"/>
    <n v="160.5"/>
    <s v="March 14, 1997 (United States)"/>
    <x v="10"/>
    <n v="5700"/>
    <s v="John Irvin"/>
    <s v="Ken Solarz"/>
    <s v="Harvey Keitel"/>
    <s v="United States"/>
    <n v="8000000"/>
    <n v="1568258"/>
    <n v="2977247.4305295949"/>
    <n v="19.603224999999998"/>
    <n v="977107.78816199373"/>
    <s v="Largo Entertainment"/>
    <n v="97"/>
  </r>
  <r>
    <s v="Bent"/>
    <s v="NC-17"/>
    <s v="Drama"/>
    <x v="17"/>
    <n v="160.5"/>
    <s v="November 26, 1997 (United States)"/>
    <x v="13"/>
    <n v="7900"/>
    <s v="Sean Mathias"/>
    <s v="Martin Sherman"/>
    <s v="Lothaire Bluteau"/>
    <s v="United Kingdom"/>
    <n v="0"/>
    <n v="496059"/>
    <n v="941739.42242990655"/>
    <n v="0"/>
    <n v="309071.02803738316"/>
    <s v="Channel Four Films"/>
    <n v="105"/>
  </r>
  <r>
    <s v="One Eight Seven"/>
    <s v="R"/>
    <s v="Drama"/>
    <x v="17"/>
    <n v="160.5"/>
    <s v="July 30, 1997 (United States)"/>
    <x v="17"/>
    <n v="23000"/>
    <s v="Kevin Reynolds"/>
    <s v="Scott Yagemann"/>
    <s v="Samuel L. Jackson"/>
    <s v="United States"/>
    <n v="20000000"/>
    <n v="5727130"/>
    <n v="10872626.236760125"/>
    <n v="28.635650000000002"/>
    <n v="3568305.2959501557"/>
    <s v="Icon Entertainment International"/>
    <n v="119"/>
  </r>
  <r>
    <s v="Mrs. Brown"/>
    <s v="PG"/>
    <s v="Biography"/>
    <x v="17"/>
    <n v="160.5"/>
    <s v="October 3, 1997 (United States)"/>
    <x v="13"/>
    <n v="14000"/>
    <s v="John Madden"/>
    <s v="Jeremy Brock"/>
    <s v="Judi Dench"/>
    <s v="United Kingdom"/>
    <n v="0"/>
    <n v="9229808"/>
    <n v="17522258.552024923"/>
    <n v="0"/>
    <n v="5750659.1900311531"/>
    <s v="BBC Scotland"/>
    <n v="101"/>
  </r>
  <r>
    <s v="Deconstructing Harry"/>
    <s v="R"/>
    <s v="Comedy"/>
    <x v="17"/>
    <n v="160.5"/>
    <s v="January 2, 1998 (United States)"/>
    <x v="34"/>
    <n v="43000"/>
    <s v="Woody Allen"/>
    <s v="Woody Allen"/>
    <s v="Woody Allen"/>
    <s v="United States"/>
    <n v="20000000"/>
    <n v="10686841"/>
    <n v="20288351.730218068"/>
    <n v="53.434204999999999"/>
    <n v="6658467.9127725856"/>
    <s v="Sweetland Films"/>
    <n v="96"/>
  </r>
  <r>
    <s v="A Life Less Ordinary"/>
    <s v="R"/>
    <s v="Comedy"/>
    <x v="17"/>
    <n v="160.5"/>
    <s v="October 24, 1997 (United States)"/>
    <x v="5"/>
    <n v="35000"/>
    <s v="Danny Boyle"/>
    <s v="John Hodge"/>
    <s v="Cameron Diaz"/>
    <s v="United Kingdom"/>
    <n v="12000000"/>
    <n v="4366722"/>
    <n v="8289970.0523364488"/>
    <n v="36.38935"/>
    <n v="2720699.065420561"/>
    <s v="Channel Four Films"/>
    <n v="103"/>
  </r>
  <r>
    <s v="Fireworks"/>
    <s v="N/A"/>
    <s v="Crime"/>
    <x v="17"/>
    <n v="160.5"/>
    <s v="March 20, 1998 (United States)"/>
    <x v="40"/>
    <n v="29000"/>
    <s v="Takeshi Kitano"/>
    <s v="Takeshi Kitano"/>
    <s v="Takeshi Kitano"/>
    <s v="Japan"/>
    <n v="0"/>
    <n v="500000"/>
    <n v="949221.18380062305"/>
    <n v="0"/>
    <n v="311526.47975077882"/>
    <s v="Bandai Visual Company"/>
    <n v="103"/>
  </r>
  <r>
    <s v="Insomnia"/>
    <s v="Not Rated"/>
    <s v="Crime"/>
    <x v="17"/>
    <n v="160.5"/>
    <s v="May 29, 1998 (United States)"/>
    <x v="4"/>
    <n v="14000"/>
    <s v="Erik SkjoldbjÃ¦rg"/>
    <s v="Nikolaj Frobenius"/>
    <s v="Stellan SkarsgÃ¥rd"/>
    <s v="Norway"/>
    <n v="0"/>
    <n v="227569"/>
    <n v="432026.63115264795"/>
    <n v="0"/>
    <n v="141787.53894080996"/>
    <s v="Norsk Film"/>
    <n v="96"/>
  </r>
  <r>
    <s v="Booty Call"/>
    <s v="R"/>
    <s v="Comedy"/>
    <x v="17"/>
    <n v="160.5"/>
    <s v="February 26, 1997 (United States)"/>
    <x v="20"/>
    <n v="8400"/>
    <s v="Jeff Pollack"/>
    <s v="Takashi Bufford"/>
    <s v="Jamie Foxx"/>
    <s v="United States"/>
    <n v="0"/>
    <n v="20050376"/>
    <n v="38064483.284735203"/>
    <n v="0"/>
    <n v="12492446.105919003"/>
    <s v="Columbia Pictures"/>
    <n v="79"/>
  </r>
  <r>
    <s v="Nightwatch"/>
    <s v="R"/>
    <s v="Drama"/>
    <x v="17"/>
    <n v="160.5"/>
    <s v="April 17, 1998 (United States)"/>
    <x v="19"/>
    <n v="19000"/>
    <s v="Ole Bornedal"/>
    <s v="Ole Bornedal"/>
    <s v="Ewan McGregor"/>
    <s v="United States"/>
    <n v="0"/>
    <n v="1179002"/>
    <n v="2238267.3482866045"/>
    <n v="0"/>
    <n v="734580.6853582554"/>
    <s v="Dimension Films"/>
    <n v="101"/>
  </r>
  <r>
    <s v="The Night Flier"/>
    <s v="R"/>
    <s v="Fantasy"/>
    <x v="17"/>
    <n v="160.5"/>
    <s v="February 6, 1998 (United States)"/>
    <x v="22"/>
    <n v="9900"/>
    <s v="Mark Pavia"/>
    <s v="Stephen King"/>
    <s v="Miguel Ferrer"/>
    <s v="United States"/>
    <n v="1000000"/>
    <n v="125397"/>
    <n v="238058.97757009344"/>
    <n v="12.539700000000002"/>
    <n v="78128.971962616823"/>
    <s v="New Amsterdam Entertainment"/>
    <n v="94"/>
  </r>
  <r>
    <s v="Kull the Conqueror"/>
    <s v="PG-13"/>
    <s v="Action"/>
    <x v="17"/>
    <n v="160.5"/>
    <s v="August 29, 1997 (United States)"/>
    <x v="38"/>
    <n v="7900"/>
    <s v="John Nicolella"/>
    <s v="Robert E. Howard"/>
    <s v="Kevin Sorbo"/>
    <s v="United States"/>
    <n v="30000000"/>
    <n v="6112613"/>
    <n v="11604443.495950155"/>
    <n v="20.375376666666668"/>
    <n v="3808481.6199376946"/>
    <s v="Universal Pictures"/>
    <n v="95"/>
  </r>
  <r>
    <s v="The Spanish Prisoner"/>
    <s v="PG"/>
    <s v="Drama"/>
    <x v="17"/>
    <n v="160.5"/>
    <s v="May 15, 1998 (United States)"/>
    <x v="13"/>
    <n v="22000"/>
    <s v="David Mamet"/>
    <s v="David Mamet"/>
    <s v="Steve Martin"/>
    <s v="United States"/>
    <n v="10000000"/>
    <n v="9593903"/>
    <n v="18213471.925856698"/>
    <n v="95.939030000000002"/>
    <n v="5977509.6573208719"/>
    <s v="Jasmine Productions Inc."/>
    <n v="110"/>
  </r>
  <r>
    <s v="The Pest"/>
    <s v="PG-13"/>
    <s v="Comedy"/>
    <x v="17"/>
    <n v="160.5"/>
    <s v="February 7, 1997 (United States)"/>
    <x v="18"/>
    <n v="8100"/>
    <s v="Paul Miller"/>
    <s v="David Bar Katz"/>
    <s v="John Leguizamo"/>
    <s v="United States"/>
    <n v="8000000"/>
    <n v="3600616"/>
    <n v="6835561.9638629286"/>
    <n v="45.0077"/>
    <n v="2243374.4548286605"/>
    <s v="Papazian-Hirsch Entertainment International"/>
    <n v="84"/>
  </r>
  <r>
    <s v="The Wings of the Dove"/>
    <s v="R"/>
    <s v="Drama"/>
    <x v="17"/>
    <n v="160.5"/>
    <s v="March 13, 1998 (United States)"/>
    <x v="12"/>
    <n v="11000"/>
    <s v="Iain Softley"/>
    <s v="Henry James"/>
    <s v="Helena Bonham Carter"/>
    <s v="United States"/>
    <n v="0"/>
    <n v="13692848"/>
    <n v="25995082.776323985"/>
    <n v="0"/>
    <n v="8531369.4704049844"/>
    <s v="Miramax"/>
    <n v="102"/>
  </r>
  <r>
    <s v="Warriors of Virtue"/>
    <s v="PG"/>
    <s v="Action"/>
    <x v="17"/>
    <n v="160.5"/>
    <s v="May 2, 1997 (United States)"/>
    <x v="32"/>
    <n v="3000"/>
    <s v="Ronny Yu"/>
    <s v="Michael Vickerman"/>
    <s v="Angus Macfadyen"/>
    <s v="United States"/>
    <n v="35000000"/>
    <n v="6537036"/>
    <n v="12410186.10093458"/>
    <n v="18.677245714285714"/>
    <n v="4072919.6261682245"/>
    <s v="China Film Co-Production Corporation"/>
    <n v="101"/>
  </r>
  <r>
    <s v="Gridlock'd"/>
    <s v="R"/>
    <s v="Comedy"/>
    <x v="17"/>
    <n v="160.5"/>
    <s v="January 29, 1997 (United States)"/>
    <x v="15"/>
    <n v="15000"/>
    <s v="Vondie Curtis-Hall"/>
    <s v="Vondie Curtis-Hall"/>
    <s v="Tupac Shakur"/>
    <s v="United States"/>
    <n v="0"/>
    <n v="5571205"/>
    <n v="10576611.6105919"/>
    <n v="0"/>
    <n v="3471155.7632398754"/>
    <s v="Def Pictures"/>
    <n v="91"/>
  </r>
  <r>
    <s v="FairyTale: A True Story"/>
    <s v="PG"/>
    <s v="Drama"/>
    <x v="17"/>
    <n v="160.5"/>
    <s v="October 24, 1997 (United States)"/>
    <x v="16"/>
    <n v="5600"/>
    <s v="Charles Sturridge"/>
    <s v="Albert Ash"/>
    <s v="Paul McGann"/>
    <s v="United Kingdom"/>
    <n v="0"/>
    <n v="14059077"/>
    <n v="26690347.426168222"/>
    <n v="0"/>
    <n v="8759549.5327102803"/>
    <s v="Icon Entertainment International"/>
    <n v="99"/>
  </r>
  <r>
    <s v="The Apostle"/>
    <s v="PG-13"/>
    <s v="Drama"/>
    <x v="17"/>
    <n v="160.5"/>
    <s v="February 20, 1998 (United States)"/>
    <x v="13"/>
    <n v="14000"/>
    <s v="Robert Duvall"/>
    <s v="Robert Duvall"/>
    <s v="Robert Duvall"/>
    <s v="United States"/>
    <n v="5000000"/>
    <n v="19868354"/>
    <n v="37718925.00809969"/>
    <n v="397.36707999999999"/>
    <n v="12379036.760124611"/>
    <s v="Butcher's Run Films"/>
    <n v="134"/>
  </r>
  <r>
    <s v="Still Breathing"/>
    <s v="PG-13"/>
    <s v="Comedy"/>
    <x v="17"/>
    <n v="160.5"/>
    <s v="November 12, 1998 (Singapore)"/>
    <x v="17"/>
    <n v="2500"/>
    <s v="James F. Robinson"/>
    <s v="James F. Robinson"/>
    <s v="Brendan Fraser"/>
    <s v="United States"/>
    <n v="0"/>
    <n v="228455"/>
    <n v="433708.65109034267"/>
    <n v="0"/>
    <n v="142339.56386292836"/>
    <s v="ZapPictures"/>
    <n v="109"/>
  </r>
  <r>
    <s v="Mr. Nice Guy"/>
    <s v="PG-13"/>
    <s v="Action"/>
    <x v="17"/>
    <n v="160.5"/>
    <s v="March 20, 1998 (United States)"/>
    <x v="19"/>
    <n v="26000"/>
    <s v="Sammo Kam-Bo Hung"/>
    <s v="Fibe Ma"/>
    <s v="Jackie Chan"/>
    <s v="Hong Kong"/>
    <n v="0"/>
    <n v="18814720"/>
    <n v="35718661.582554519"/>
    <n v="0"/>
    <n v="11722566.978193147"/>
    <s v="GH Pictures"/>
    <n v="88"/>
  </r>
  <r>
    <s v="That Darn Cat"/>
    <s v="PG"/>
    <s v="Action"/>
    <x v="17"/>
    <n v="160.5"/>
    <s v="February 14, 1997 (United States)"/>
    <x v="32"/>
    <n v="4200"/>
    <s v="Bob Spiers"/>
    <s v="Gordon Gordon"/>
    <s v="Christina Ricci"/>
    <s v="United States"/>
    <n v="0"/>
    <n v="18301610"/>
    <n v="34744551.819314644"/>
    <n v="0"/>
    <n v="11402872.274143303"/>
    <s v="Walt Disney Pictures"/>
    <n v="89"/>
  </r>
  <r>
    <s v="Anna Karenina"/>
    <s v="PG-13"/>
    <s v="Drama"/>
    <x v="17"/>
    <n v="160.5"/>
    <s v="April 4, 1997 (United States)"/>
    <x v="21"/>
    <n v="5600"/>
    <s v="Bernard Rose"/>
    <s v="Lev Tolstoy"/>
    <s v="Sophie Marceau"/>
    <s v="United States"/>
    <n v="35000000"/>
    <n v="858553"/>
    <n v="1629913.3900311526"/>
    <n v="2.4530085714285712"/>
    <n v="534923.98753894086"/>
    <s v="Icon Entertainment International"/>
    <n v="108"/>
  </r>
  <r>
    <s v="Ulee's Gold"/>
    <s v="R"/>
    <s v="Drama"/>
    <x v="17"/>
    <n v="160.5"/>
    <s v="July 18, 1997 (United States)"/>
    <x v="9"/>
    <n v="6800"/>
    <s v="Victor Nunez"/>
    <s v="Victor Nunez"/>
    <s v="Peter Fonda"/>
    <s v="United States"/>
    <n v="2700000"/>
    <n v="9161691"/>
    <n v="17392942.353271026"/>
    <n v="339.32188888888891"/>
    <n v="5708218.6915887855"/>
    <s v="Clinica Estetico"/>
    <n v="113"/>
  </r>
  <r>
    <s v="Prefontaine"/>
    <s v="PG-13"/>
    <s v="Biography"/>
    <x v="17"/>
    <n v="160.5"/>
    <s v="January 24, 1997 (United States)"/>
    <x v="8"/>
    <n v="7000"/>
    <s v="Steve James"/>
    <s v="Steve James"/>
    <s v="Jared Leto"/>
    <s v="United States"/>
    <n v="8000000"/>
    <n v="589304"/>
    <n v="1118759.6809968848"/>
    <n v="7.3663000000000007"/>
    <n v="367167.60124610591"/>
    <s v="Hollywood Pictures"/>
    <n v="106"/>
  </r>
  <r>
    <s v="Cats Don't Dance"/>
    <s v="G"/>
    <s v="Animation"/>
    <x v="17"/>
    <n v="160.5"/>
    <s v="March 26, 1997 (United States)"/>
    <x v="15"/>
    <n v="7200"/>
    <s v="Mark Dindal"/>
    <s v="Mark Dindal"/>
    <s v="Scott Bakula"/>
    <s v="United States"/>
    <n v="32000000"/>
    <n v="3566637"/>
    <n v="6771054.7906542057"/>
    <n v="11.145740625"/>
    <n v="2222203.7383177569"/>
    <s v="David Kirschner Productions"/>
    <n v="75"/>
  </r>
  <r>
    <s v="Turbulence"/>
    <s v="R"/>
    <s v="Action"/>
    <x v="17"/>
    <n v="160.5"/>
    <s v="January 10, 1997 (United States)"/>
    <x v="38"/>
    <n v="11000"/>
    <s v="Robert Butler"/>
    <s v="Jonathan Brett"/>
    <s v="Ray Liotta"/>
    <s v="United States"/>
    <n v="55000000"/>
    <n v="11538235"/>
    <n v="21904674.171339564"/>
    <n v="20.978609090909092"/>
    <n v="7188931.464174455"/>
    <s v="Rysher Entertainment"/>
    <n v="100"/>
  </r>
  <r>
    <s v="One Night Stand"/>
    <s v="R"/>
    <s v="Drama"/>
    <x v="17"/>
    <n v="160.5"/>
    <s v="September 17, 1997 (France)"/>
    <x v="1"/>
    <n v="6600"/>
    <s v="Mike Figgis"/>
    <s v="Mike Figgis"/>
    <s v="Wesley Snipes"/>
    <s v="United States"/>
    <n v="24000000"/>
    <n v="2642983"/>
    <n v="5017550.9040498445"/>
    <n v="11.012429166666667"/>
    <n v="1646718.3800623054"/>
    <s v="New Line Cinema"/>
    <n v="102"/>
  </r>
  <r>
    <s v="Paradise Road"/>
    <s v="R"/>
    <s v="Drama"/>
    <x v="17"/>
    <n v="160.5"/>
    <s v="April 11, 1997 (United States)"/>
    <x v="8"/>
    <n v="5200"/>
    <s v="Bruce Beresford"/>
    <s v="David Giles"/>
    <s v="Glenn Close"/>
    <s v="Australia"/>
    <n v="16000000"/>
    <n v="2007100"/>
    <n v="3810363.6760124611"/>
    <n v="12.544374999999999"/>
    <n v="1250529.5950155763"/>
    <s v="Samson Productions Pty. Ltd."/>
    <n v="122"/>
  </r>
  <r>
    <s v="Trojan War"/>
    <s v="PG-13"/>
    <s v="Comedy"/>
    <x v="17"/>
    <n v="160.5"/>
    <s v="October 1, 1997 (Brazil)"/>
    <x v="46"/>
    <n v="5800"/>
    <s v="George Huang"/>
    <s v="Andy Burg"/>
    <s v="Will Friedle"/>
    <s v="United States"/>
    <n v="15000000"/>
    <n v="309"/>
    <n v="586.61869158878505"/>
    <n v="2.0599999999999998E-3"/>
    <n v="192.52336448598132"/>
    <s v="Daybreak"/>
    <n v="85"/>
  </r>
  <r>
    <s v="Mr. Magoo"/>
    <s v="PG"/>
    <s v="Adventure"/>
    <x v="17"/>
    <n v="160.5"/>
    <s v="December 25, 1997 (United States)"/>
    <x v="35"/>
    <n v="15000"/>
    <s v="Stanley Tong"/>
    <s v="Pat Proft"/>
    <s v="Leslie Nielsen"/>
    <s v="United States"/>
    <n v="30000000"/>
    <n v="21437192"/>
    <n v="40697273.535202488"/>
    <n v="71.457306666666668"/>
    <n v="13356505.919003116"/>
    <s v="Walt Disney Pictures"/>
    <n v="87"/>
  </r>
  <r>
    <s v="Fathers' Day"/>
    <s v="PG-13"/>
    <s v="Comedy"/>
    <x v="17"/>
    <n v="160.5"/>
    <s v="May 9, 1997 (United States)"/>
    <x v="11"/>
    <n v="15000"/>
    <s v="Ivan Reitman"/>
    <s v="Francis Veber"/>
    <s v="Robin Williams"/>
    <s v="United States"/>
    <n v="85000000"/>
    <n v="28598376"/>
    <n v="54292368.642990656"/>
    <n v="33.645148235294123"/>
    <n v="17818302.803738318"/>
    <s v="Northern Lights Entertainment"/>
    <n v="98"/>
  </r>
  <r>
    <s v="Lawn Dogs"/>
    <s v="R"/>
    <s v="Drama"/>
    <x v="17"/>
    <n v="160.5"/>
    <s v="May 15, 1998 (United States)"/>
    <x v="24"/>
    <n v="7700"/>
    <s v="John Duigan"/>
    <s v="Naomi Wallace"/>
    <s v="Sam Rockwell"/>
    <s v="United Kingdom"/>
    <n v="8000000"/>
    <n v="106404"/>
    <n v="202001.86168224298"/>
    <n v="1.33005"/>
    <n v="66295.327102803742"/>
    <s v="The Rank Organisation"/>
    <n v="101"/>
  </r>
  <r>
    <s v="Two Girls and a Guy"/>
    <s v="R"/>
    <s v="Comedy"/>
    <x v="17"/>
    <n v="160.5"/>
    <s v="January 29, 1999 (United Kingdom)"/>
    <x v="30"/>
    <n v="6900"/>
    <s v="James Toback"/>
    <s v="James Toback"/>
    <s v="Robert Downey Jr."/>
    <s v="United States"/>
    <n v="1000000"/>
    <n v="2057193"/>
    <n v="3905462.3495327104"/>
    <n v="205.71929999999998"/>
    <n v="1281740.1869158878"/>
    <s v="Fox Searchlight Pictures"/>
    <n v="84"/>
  </r>
  <r>
    <s v="Free Willy 3: The Rescue"/>
    <s v="PG"/>
    <s v="Adventure"/>
    <x v="17"/>
    <n v="160.5"/>
    <s v="August 8, 1997 (United States)"/>
    <x v="25"/>
    <n v="9500"/>
    <s v="Sam Pillsbury"/>
    <s v="Keith Walker"/>
    <s v="Jason James Richter"/>
    <s v="United States"/>
    <n v="0"/>
    <n v="3446539"/>
    <n v="6543055.6591900308"/>
    <n v="0"/>
    <n v="2147376.3239875389"/>
    <s v="Warner Bros. Family Entertainment"/>
    <n v="86"/>
  </r>
  <r>
    <s v="Knockin' on Heaven's Door"/>
    <s v="Not Rated"/>
    <s v="Action"/>
    <x v="17"/>
    <n v="160.5"/>
    <s v="February 20, 1997 (Germany)"/>
    <x v="6"/>
    <n v="28000"/>
    <s v="Thomas Jahn"/>
    <s v="Thomas Jahn"/>
    <s v="Til Schweiger"/>
    <s v="Germany"/>
    <n v="0"/>
    <n v="5710"/>
    <n v="10840.105919003116"/>
    <n v="0"/>
    <n v="3557.632398753894"/>
    <s v="Buena Vista International Film Production (Germany)"/>
    <n v="87"/>
  </r>
  <r>
    <s v="The House of Yes"/>
    <s v="R"/>
    <s v="Comedy"/>
    <x v="17"/>
    <n v="160.5"/>
    <s v="October 10, 1997 (United States)"/>
    <x v="14"/>
    <n v="7700"/>
    <s v="Mark Waters"/>
    <s v="Wendy MacLeod"/>
    <s v="Parker Posey"/>
    <s v="United States"/>
    <n v="1500000"/>
    <n v="626057"/>
    <n v="1188533.1333333333"/>
    <n v="41.737133333333333"/>
    <n v="390066.66666666669"/>
    <s v="Bandeira Entertainment"/>
    <n v="85"/>
  </r>
  <r>
    <s v="She's So Lovely"/>
    <s v="R"/>
    <s v="Drama"/>
    <x v="17"/>
    <n v="160.5"/>
    <s v="August 29, 1997 (United States)"/>
    <x v="23"/>
    <n v="8000"/>
    <s v="Nick Cassavetes"/>
    <s v="John Cassavetes"/>
    <s v="Sean Penn"/>
    <s v="France"/>
    <n v="18000000"/>
    <n v="7281450"/>
    <n v="13823413.177570093"/>
    <n v="40.452500000000001"/>
    <n v="4536728.9719626168"/>
    <s v="Miramax"/>
    <n v="100"/>
  </r>
  <r>
    <s v="Twin Town"/>
    <s v="Unrated"/>
    <s v="Comedy"/>
    <x v="17"/>
    <n v="160.5"/>
    <s v="May 9, 1997 (United States)"/>
    <x v="8"/>
    <n v="5700"/>
    <s v="Kevin Allen"/>
    <s v="Kevin Allen"/>
    <s v="Llyr Ifans"/>
    <s v="United Kingdom"/>
    <n v="3300000"/>
    <n v="127923"/>
    <n v="242854.44299065421"/>
    <n v="3.8764545454545454"/>
    <n v="79702.803738317758"/>
    <s v="Agenda"/>
    <n v="99"/>
  </r>
  <r>
    <s v="Leave It to Beaver"/>
    <s v="PG"/>
    <s v="Comedy"/>
    <x v="17"/>
    <n v="160.5"/>
    <s v="August 22, 1997 (United States)"/>
    <x v="33"/>
    <n v="4000"/>
    <s v="Andy Cadiff"/>
    <s v="Bob Mosher"/>
    <s v="Christopher McDonald"/>
    <s v="United States"/>
    <n v="15000000"/>
    <n v="10925060"/>
    <n v="20740596.772585668"/>
    <n v="72.833733333333328"/>
    <n v="6806890.9657320874"/>
    <s v="Robert Simonds Productions"/>
    <n v="84"/>
  </r>
  <r>
    <s v="A Simple Wish"/>
    <s v="PG"/>
    <s v="Comedy"/>
    <x v="17"/>
    <n v="160.5"/>
    <s v="July 11, 1997 (United States)"/>
    <x v="20"/>
    <n v="5200"/>
    <s v="Michael Ritchie"/>
    <s v="Jeff Rothberg"/>
    <s v="Martin Short"/>
    <s v="United States"/>
    <n v="28000000"/>
    <n v="8345056"/>
    <n v="15842607.870404985"/>
    <n v="29.80377142857143"/>
    <n v="5199411.838006231"/>
    <s v="Universal Pictures"/>
    <n v="89"/>
  </r>
  <r>
    <s v="Going All the Way"/>
    <s v="R"/>
    <s v="Comedy"/>
    <x v="17"/>
    <n v="160.5"/>
    <s v="September 19, 1997 (United States)"/>
    <x v="46"/>
    <n v="1800"/>
    <s v="Mark Pellington"/>
    <s v="Dan Wakefield"/>
    <s v="Jeremy Davies"/>
    <s v="United States"/>
    <n v="0"/>
    <n v="113069"/>
    <n v="214654.98006230529"/>
    <n v="0"/>
    <n v="70447.975077881623"/>
    <s v="Lakeshore Entertainment"/>
    <n v="103"/>
  </r>
  <r>
    <s v="Star Kid"/>
    <s v="PG"/>
    <s v="Adventure"/>
    <x v="17"/>
    <n v="160.5"/>
    <s v="January 16, 1998 (United States)"/>
    <x v="11"/>
    <n v="2600"/>
    <s v="Manny Coto"/>
    <s v="Manny Coto"/>
    <s v="Joseph Mazzello"/>
    <s v="United States"/>
    <n v="12000000"/>
    <n v="7029025"/>
    <n v="13344198.86292835"/>
    <n v="58.575208333333329"/>
    <n v="4379454.828660436"/>
    <s v="JLT Productions"/>
    <n v="101"/>
  </r>
  <r>
    <s v="Plump Fiction"/>
    <s v="R"/>
    <s v="Comedy"/>
    <x v="17"/>
    <n v="160.5"/>
    <s v="May 23, 1997 (Poland)"/>
    <x v="42"/>
    <n v="3600"/>
    <s v="Bob Koherr"/>
    <s v="Bob Koherr"/>
    <s v="Tommy Davidson"/>
    <s v="United States"/>
    <n v="0"/>
    <n v="71145"/>
    <n v="135064.68224299065"/>
    <n v="0"/>
    <n v="44327.102803738315"/>
    <s v="Plump Fiction LLC"/>
    <n v="82"/>
  </r>
  <r>
    <s v="The Last Time I Committed Suicide"/>
    <s v="R"/>
    <s v="Biography"/>
    <x v="17"/>
    <n v="160.5"/>
    <s v="June 20, 1997 (United States)"/>
    <x v="41"/>
    <n v="2100"/>
    <s v="Stephen Kay"/>
    <s v="Neal Cassady"/>
    <s v="Thomas Jane"/>
    <s v="United States"/>
    <n v="4000000"/>
    <n v="46362"/>
    <n v="88015.585046728971"/>
    <n v="1.1590499999999999"/>
    <n v="28885.981308411214"/>
    <s v="Bates Entertainment"/>
    <n v="92"/>
  </r>
  <r>
    <s v="Out to Sea"/>
    <s v="PG-13"/>
    <s v="Comedy"/>
    <x v="17"/>
    <n v="160.5"/>
    <s v="July 2, 1997 (United States)"/>
    <x v="10"/>
    <n v="8200"/>
    <s v="Martha Coolidge"/>
    <s v="Robert Nelson Jacobs"/>
    <s v="Jack Lemmon"/>
    <s v="United States"/>
    <n v="33000000"/>
    <n v="30716901"/>
    <n v="58314266.259813085"/>
    <n v="93.081518181818183"/>
    <n v="19138256.074766356"/>
    <s v="Twentieth Century Fox"/>
    <n v="106"/>
  </r>
  <r>
    <s v="Gone Fishin'"/>
    <s v="PG"/>
    <s v="Comedy"/>
    <x v="17"/>
    <n v="160.5"/>
    <s v="May 30, 1997 (United States)"/>
    <x v="25"/>
    <n v="9600"/>
    <s v="Christopher Cain"/>
    <s v="Jill Mazursky"/>
    <s v="Joe Pesci"/>
    <s v="United States"/>
    <n v="53000000"/>
    <n v="19745922"/>
    <n v="37486494.912149534"/>
    <n v="37.256456603773586"/>
    <n v="12302755.140186915"/>
    <s v="Caravan Pictures"/>
    <n v="94"/>
  </r>
  <r>
    <s v="Gang Related"/>
    <s v="R"/>
    <s v="Action"/>
    <x v="17"/>
    <n v="160.5"/>
    <s v="October 8, 1997 (United States)"/>
    <x v="16"/>
    <n v="8200"/>
    <s v="Jim Kouf"/>
    <s v="Jim Kouf"/>
    <s v="Jim Belushi"/>
    <s v="United States"/>
    <n v="0"/>
    <n v="5906773"/>
    <n v="11213668.119003115"/>
    <n v="0"/>
    <n v="3680232.398753894"/>
    <s v="Orion Pictures"/>
    <n v="111"/>
  </r>
  <r>
    <s v="Most Wanted"/>
    <s v="R"/>
    <s v="Action"/>
    <x v="17"/>
    <n v="160.5"/>
    <s v="October 10, 1997 (United States)"/>
    <x v="41"/>
    <n v="5700"/>
    <s v="David Hogan"/>
    <s v="Keenen Ivory Wayans"/>
    <s v="Keenen Ivory Wayans"/>
    <s v="United States"/>
    <n v="25000000"/>
    <n v="11838218"/>
    <n v="22474174.608099688"/>
    <n v="47.352872000000005"/>
    <n v="7375836.7601246107"/>
    <s v="Ivory Way Productions"/>
    <n v="99"/>
  </r>
  <r>
    <s v="8 Heads in a Duffel Bag"/>
    <s v="R"/>
    <s v="Adventure"/>
    <x v="17"/>
    <n v="160.5"/>
    <s v="April 18, 1997 (United States)"/>
    <x v="20"/>
    <n v="9900"/>
    <s v="Tom Schulman"/>
    <s v="Tom Schulman"/>
    <s v="Joe Pesci"/>
    <s v="United States"/>
    <n v="3000000"/>
    <n v="3602884"/>
    <n v="6839867.6311526475"/>
    <n v="120.09613333333333"/>
    <n v="2244787.5389408101"/>
    <s v="Orion Pictures"/>
    <n v="95"/>
  </r>
  <r>
    <s v="The Sixth Man"/>
    <s v="PG-13"/>
    <s v="Comedy"/>
    <x v="17"/>
    <n v="160.5"/>
    <s v="March 28, 1997 (United States)"/>
    <x v="46"/>
    <n v="5600"/>
    <s v="Randall Miller"/>
    <s v="Christopher Reed"/>
    <s v="Marlon Wayans"/>
    <s v="United States"/>
    <n v="11000000"/>
    <n v="14772788"/>
    <n v="28045286.626791276"/>
    <n v="134.29807272727271"/>
    <n v="9204229.2834890969"/>
    <s v="All Net Productions"/>
    <n v="107"/>
  </r>
  <r>
    <s v="Firelight"/>
    <s v="R"/>
    <s v="Drama"/>
    <x v="17"/>
    <n v="160.5"/>
    <s v="September 4, 1998 (United States)"/>
    <x v="13"/>
    <n v="4200"/>
    <s v="William Nicholson"/>
    <s v="William Nicholson"/>
    <s v="Sophie Marceau"/>
    <s v="United Kingdom"/>
    <n v="0"/>
    <n v="785482"/>
    <n v="1491192.307788162"/>
    <n v="0"/>
    <n v="489396.88473520247"/>
    <s v="Carnival Film &amp; Television"/>
    <n v="103"/>
  </r>
  <r>
    <s v="Masterminds"/>
    <s v="PG-13"/>
    <s v="Action"/>
    <x v="17"/>
    <n v="160.5"/>
    <s v="August 22, 1997 (United States)"/>
    <x v="33"/>
    <n v="3400"/>
    <s v="Roger Christian"/>
    <s v="Floyd Byars"/>
    <s v="Patrick Stewart"/>
    <s v="United States"/>
    <n v="0"/>
    <n v="1935539"/>
    <n v="3674509.2417445481"/>
    <n v="0"/>
    <n v="1205943.3021806853"/>
    <s v="Columbia Pictures"/>
    <n v="106"/>
  </r>
  <r>
    <s v="The Real Blonde"/>
    <s v="R"/>
    <s v="Comedy"/>
    <x v="17"/>
    <n v="160.5"/>
    <s v="February 27, 1998 (United States)"/>
    <x v="22"/>
    <n v="3900"/>
    <s v="Tom DiCillo"/>
    <s v="Tom DiCillo"/>
    <s v="Matthew Modine"/>
    <s v="United States"/>
    <n v="0"/>
    <n v="83488"/>
    <n v="158497.15638629283"/>
    <n v="0"/>
    <n v="52017.445482866045"/>
    <s v="Lakeshore Entertainment"/>
    <n v="105"/>
  </r>
  <r>
    <s v="The Assignment"/>
    <s v="R"/>
    <s v="Action"/>
    <x v="17"/>
    <n v="160.5"/>
    <s v="September 26, 1997 (United States)"/>
    <x v="15"/>
    <n v="9000"/>
    <s v="Christian Duguay"/>
    <s v="Dan Gordon"/>
    <s v="Aidan Quinn"/>
    <s v="Canada"/>
    <n v="0"/>
    <n v="332597"/>
    <n v="631416.23613707162"/>
    <n v="0"/>
    <n v="207225.54517133956"/>
    <s v="Triumph Films"/>
    <n v="115"/>
  </r>
  <r>
    <s v="Eight Days a Week"/>
    <s v="R"/>
    <s v="Comedy"/>
    <x v="17"/>
    <n v="160.5"/>
    <s v="February 26, 1999 (United States)"/>
    <x v="19"/>
    <n v="2900"/>
    <s v="Michael Davis"/>
    <s v="Michael Davis"/>
    <s v="Joshua Schaefer"/>
    <s v="United States"/>
    <n v="0"/>
    <n v="9090"/>
    <n v="17256.841121495327"/>
    <n v="0"/>
    <n v="5663.5514018691592"/>
    <s v="Underdog Productions"/>
    <n v="92"/>
  </r>
  <r>
    <s v="Welcome to Sarajevo"/>
    <s v="R"/>
    <s v="Drama"/>
    <x v="17"/>
    <n v="160.5"/>
    <s v="November 26, 1997 (United States)"/>
    <x v="8"/>
    <n v="7100"/>
    <s v="Michael Winterbottom"/>
    <s v="Michael Nicholson"/>
    <s v="Stephen Dillane"/>
    <s v="United Kingdom"/>
    <n v="9000000"/>
    <n v="334319"/>
    <n v="634685.35389408097"/>
    <n v="3.7146555555555558"/>
    <n v="208298.44236760124"/>
    <s v="Miramax"/>
    <n v="103"/>
  </r>
  <r>
    <s v="Swept from the Sea"/>
    <s v="PG-13"/>
    <s v="Drama"/>
    <x v="17"/>
    <n v="160.5"/>
    <s v="January 23, 1998 (United States)"/>
    <x v="8"/>
    <n v="3300"/>
    <s v="Beeban Kidron"/>
    <s v="Joseph Conrad"/>
    <s v="Rachel Weisz"/>
    <s v="United Kingdom"/>
    <n v="0"/>
    <n v="397020"/>
    <n v="753719.58878504671"/>
    <n v="0"/>
    <n v="247364.48598130842"/>
    <s v="TriStar Pictures"/>
    <n v="115"/>
  </r>
  <r>
    <s v="Playing God"/>
    <s v="R"/>
    <s v="Crime"/>
    <x v="17"/>
    <n v="160.5"/>
    <s v="October 17, 1997 (United States)"/>
    <x v="41"/>
    <n v="7300"/>
    <s v="Andy Wilson"/>
    <s v="Mark Haskell Smith"/>
    <s v="David Duchovny"/>
    <s v="United States"/>
    <n v="12000000"/>
    <n v="4166918"/>
    <n v="7910653.6735202493"/>
    <n v="34.724316666666667"/>
    <n v="2596210.5919003114"/>
    <s v="Beacon Communications"/>
    <n v="94"/>
  </r>
  <r>
    <s v="In the Company of Men"/>
    <s v="R"/>
    <s v="Comedy"/>
    <x v="17"/>
    <n v="160.5"/>
    <s v="August 1, 1997 (United States)"/>
    <x v="13"/>
    <n v="13000"/>
    <s v="Neil LaBute"/>
    <s v="Neil LaBute"/>
    <s v="Aaron Eckhart"/>
    <s v="Canada"/>
    <n v="25000"/>
    <n v="2804473"/>
    <n v="5324130.3619937692"/>
    <n v="11217.892"/>
    <n v="1747335.2024922119"/>
    <s v="Alliance Atlantis Communications"/>
    <n v="97"/>
  </r>
  <r>
    <s v="Hugo Pool"/>
    <s v="R"/>
    <s v="Comedy"/>
    <x v="17"/>
    <n v="160.5"/>
    <s v="December 12, 1997 (United States)"/>
    <x v="27"/>
    <n v="1900"/>
    <s v="Robert Downey Sr."/>
    <s v="Robert Downey Sr."/>
    <s v="Alyssa Milano"/>
    <s v="United States"/>
    <n v="0"/>
    <n v="13330"/>
    <n v="25306.236760124611"/>
    <n v="0"/>
    <n v="8305.2959501557634"/>
    <s v="BMG Independents"/>
    <n v="92"/>
  </r>
  <r>
    <s v="How to Be a Player"/>
    <s v="R"/>
    <s v="Comedy"/>
    <x v="17"/>
    <n v="160.5"/>
    <s v="August 6, 1997 (United States)"/>
    <x v="20"/>
    <n v="8700"/>
    <s v="Lionel C. Martin"/>
    <s v="Mark Brown"/>
    <s v="Bill Bellamy"/>
    <s v="United States"/>
    <n v="0"/>
    <n v="14009368"/>
    <n v="26595977.754517134"/>
    <n v="0"/>
    <n v="8728578.1931464169"/>
    <s v="Def Pictures"/>
    <n v="93"/>
  </r>
  <r>
    <s v="The Locusts"/>
    <s v="R"/>
    <s v="Drama"/>
    <x v="17"/>
    <n v="160.5"/>
    <s v="October 3, 1997 (United States)"/>
    <x v="10"/>
    <n v="1700"/>
    <s v="John Patrick Kelley"/>
    <s v="John Patrick Kelley"/>
    <s v="Kate Capshaw"/>
    <s v="United States"/>
    <n v="0"/>
    <n v="40158"/>
    <n v="76237.648598130836"/>
    <n v="0"/>
    <n v="25020.560747663552"/>
    <s v="Motion Picture Corporation of America (MPCA)"/>
    <n v="124"/>
  </r>
  <r>
    <s v="Mr. Jealousy"/>
    <s v="R"/>
    <s v="Comedy"/>
    <x v="17"/>
    <n v="160.5"/>
    <s v="June 5, 1998 (United States)"/>
    <x v="5"/>
    <n v="2000"/>
    <s v="Noah Baumbach"/>
    <s v="Noah Baumbach"/>
    <s v="Eric Stoltz"/>
    <s v="United States"/>
    <n v="0"/>
    <n v="301796"/>
    <n v="572942.31277258566"/>
    <n v="0"/>
    <n v="188034.89096573208"/>
    <s v="Joel Castleberg Productions"/>
    <n v="103"/>
  </r>
  <r>
    <s v="McHale's Navy"/>
    <s v="PG"/>
    <s v="Action"/>
    <x v="17"/>
    <n v="160.5"/>
    <s v="April 18, 1997 (United States)"/>
    <x v="26"/>
    <n v="6500"/>
    <s v="Bryan Spicer"/>
    <s v="Peter Crabbe"/>
    <s v="Tom Arnold"/>
    <s v="United States"/>
    <n v="31190000"/>
    <n v="4529843"/>
    <n v="8599645.8697819319"/>
    <n v="14.523382494389228"/>
    <n v="2822332.0872274144"/>
    <s v="Sheinberg Productions"/>
    <n v="108"/>
  </r>
  <r>
    <s v="Oscar and Lucinda"/>
    <s v="R"/>
    <s v="Drama"/>
    <x v="17"/>
    <n v="160.5"/>
    <s v="December 31, 1997 (United States)"/>
    <x v="14"/>
    <n v="6500"/>
    <s v="Gillian Armstrong"/>
    <s v="Laura Jones"/>
    <s v="Ralph Fiennes"/>
    <s v="United States"/>
    <n v="0"/>
    <n v="1897404"/>
    <n v="3602112.1420560749"/>
    <n v="0"/>
    <n v="1182183.1775700934"/>
    <s v="Australian Film Finance Corporation (AFFC)"/>
    <n v="132"/>
  </r>
  <r>
    <s v="Smilla's Sense of Snow"/>
    <s v="R"/>
    <s v="Crime"/>
    <x v="17"/>
    <n v="160.5"/>
    <s v="February 28, 1997 (United States)"/>
    <x v="5"/>
    <n v="14000"/>
    <s v="Bille August"/>
    <s v="Peter HÃ¸eg"/>
    <s v="Julia Ormond"/>
    <s v="Denmark"/>
    <n v="35000000"/>
    <n v="2372903"/>
    <n v="4504819.5894080997"/>
    <n v="6.7797228571428576"/>
    <n v="1478444.2367601246"/>
    <s v="Constantin Film"/>
    <n v="121"/>
  </r>
  <r>
    <s v="Trial and Error"/>
    <s v="PG-13"/>
    <s v="Comedy"/>
    <x v="17"/>
    <n v="160.5"/>
    <s v="May 30, 1997 (United States)"/>
    <x v="1"/>
    <n v="6000"/>
    <s v="Jonathan Lynn"/>
    <s v="Sara Bernstein"/>
    <s v="Michael Richards"/>
    <s v="United States"/>
    <n v="0"/>
    <n v="14598571"/>
    <n v="27714545.692834891"/>
    <n v="0"/>
    <n v="9095682.8660436142"/>
    <s v="Larger Than Life Productions"/>
    <n v="98"/>
  </r>
  <r>
    <s v="The MatchMaker"/>
    <s v="R"/>
    <s v="Comedy"/>
    <x v="17"/>
    <n v="160.5"/>
    <s v="October 3, 1997 (United States)"/>
    <x v="16"/>
    <n v="5400"/>
    <s v="Mark Joffe"/>
    <s v="Greg Dinner"/>
    <s v="Janeane Garofalo"/>
    <s v="Ireland"/>
    <n v="0"/>
    <n v="3392080"/>
    <n v="6439668.3862928348"/>
    <n v="0"/>
    <n v="2113445.4828660437"/>
    <s v="Good Film Company"/>
    <n v="97"/>
  </r>
  <r>
    <s v="The Big Lebowski"/>
    <s v="R"/>
    <s v="Comedy"/>
    <x v="18"/>
    <n v="163"/>
    <s v="March 6, 1998 (United States)"/>
    <x v="31"/>
    <n v="754000"/>
    <s v="Joel Coen"/>
    <s v="Ethan Coen"/>
    <s v="Jeff Bridges"/>
    <s v="United States"/>
    <n v="15000000"/>
    <n v="46748721"/>
    <n v="87388560.053374231"/>
    <n v="311.65814"/>
    <n v="28680196.932515338"/>
    <s v="Polygram Filmed Entertainment"/>
    <n v="117"/>
  </r>
  <r>
    <s v="Saving Private Ryan"/>
    <s v="R"/>
    <s v="Drama"/>
    <x v="18"/>
    <n v="163"/>
    <s v="July 24, 1998 (United States)"/>
    <x v="60"/>
    <n v="1300000"/>
    <s v="Steven Spielberg"/>
    <s v="Robert Rodat"/>
    <s v="Tom Hanks"/>
    <s v="United States"/>
    <n v="70000000"/>
    <n v="482349603"/>
    <n v="901668245.60797536"/>
    <n v="689.07086142857133"/>
    <n v="295920001.84049082"/>
    <s v="Dreamworks Pictures"/>
    <n v="169"/>
  </r>
  <r>
    <s v="American History X"/>
    <s v="R"/>
    <s v="Drama"/>
    <x v="18"/>
    <n v="163"/>
    <s v="November 20, 1998 (United States)"/>
    <x v="55"/>
    <n v="1100000"/>
    <s v="Tony Kaye"/>
    <s v="David McKenna"/>
    <s v="Edward Norton"/>
    <s v="United States"/>
    <n v="20000000"/>
    <n v="23875127"/>
    <n v="44630375.441104293"/>
    <n v="119.37563499999999"/>
    <n v="14647317.177914111"/>
    <s v="New Line Cinema"/>
    <n v="119"/>
  </r>
  <r>
    <s v="Lock, Stock and Two Smoking Barrels"/>
    <s v="R"/>
    <s v="Action"/>
    <x v="18"/>
    <n v="163"/>
    <s v="August 28, 1998 (United Kingdom)"/>
    <x v="7"/>
    <n v="547000"/>
    <s v="Guy Ritchie"/>
    <s v="Guy Ritchie"/>
    <s v="Jason Flemyng"/>
    <s v="United Kingdom"/>
    <n v="0"/>
    <n v="3753929"/>
    <n v="7017313.9036809811"/>
    <n v="0"/>
    <n v="2303023.9263803684"/>
    <s v="Summit Entertainment"/>
    <n v="107"/>
  </r>
  <r>
    <s v="The Truman Show"/>
    <s v="PG"/>
    <s v="Comedy"/>
    <x v="18"/>
    <n v="163"/>
    <s v="June 5, 1998 (United States)"/>
    <x v="31"/>
    <n v="972000"/>
    <s v="Peter Weir"/>
    <s v="Andrew Niccol"/>
    <s v="Jim Carrey"/>
    <s v="United States"/>
    <n v="60000000"/>
    <n v="264118201"/>
    <n v="493722796.59325153"/>
    <n v="440.19700166666667"/>
    <n v="162035706.13496932"/>
    <s v="Paramount Pictures"/>
    <n v="103"/>
  </r>
  <r>
    <s v="Armageddon"/>
    <s v="PG-13"/>
    <s v="Action"/>
    <x v="18"/>
    <n v="163"/>
    <s v="July 1, 1998 (United States)"/>
    <x v="17"/>
    <n v="403000"/>
    <s v="Michael Bay"/>
    <s v="Jonathan Hensleigh"/>
    <s v="Bruce Willis"/>
    <s v="United States"/>
    <n v="140000000"/>
    <n v="553709788"/>
    <n v="1035063634.3779141"/>
    <n v="395.50699142857144"/>
    <n v="339699256.4417178"/>
    <s v="Touchstone Pictures"/>
    <n v="151"/>
  </r>
  <r>
    <s v="Rounders"/>
    <s v="R"/>
    <s v="Crime"/>
    <x v="18"/>
    <n v="163"/>
    <s v="September 11, 1998 (United States)"/>
    <x v="4"/>
    <n v="144000"/>
    <s v="John Dahl"/>
    <s v="David Levien"/>
    <s v="Matt Damon"/>
    <s v="United States"/>
    <n v="12000000"/>
    <n v="22912409"/>
    <n v="42830742.468098156"/>
    <n v="190.93674166666668"/>
    <n v="14056692.63803681"/>
    <s v="Miramax"/>
    <n v="121"/>
  </r>
  <r>
    <s v="The Parent Trap"/>
    <s v="PG"/>
    <s v="Adventure"/>
    <x v="18"/>
    <n v="163"/>
    <s v="July 29, 1998 (United States)"/>
    <x v="14"/>
    <n v="125000"/>
    <s v="Nancy Meyers"/>
    <s v="Erich KÃ¤stner"/>
    <s v="Lindsay Lohan"/>
    <s v="United States"/>
    <n v="0"/>
    <n v="92108659"/>
    <n v="172181033.11226994"/>
    <n v="0"/>
    <n v="56508379.754601233"/>
    <s v="Cinema Vehicle Services"/>
    <n v="128"/>
  </r>
  <r>
    <s v="Wild Things"/>
    <s v="R"/>
    <s v="Crime"/>
    <x v="18"/>
    <n v="163"/>
    <s v="March 20, 1998 (United States)"/>
    <x v="16"/>
    <n v="112000"/>
    <s v="John McNaughton"/>
    <s v="Stephen Peters"/>
    <s v="Kevin Bacon"/>
    <s v="United States"/>
    <n v="20000000"/>
    <n v="30166293"/>
    <n v="56390610.288957052"/>
    <n v="150.83146500000001"/>
    <n v="18506928.220858898"/>
    <s v="Mandalay Entertainment"/>
    <n v="108"/>
  </r>
  <r>
    <s v="Blade"/>
    <s v="R"/>
    <s v="Action"/>
    <x v="18"/>
    <n v="163"/>
    <s v="August 21, 1998 (United States)"/>
    <x v="12"/>
    <n v="252000"/>
    <s v="Stephen Norrington"/>
    <s v="David S. Goyer"/>
    <s v="Wesley Snipes"/>
    <s v="United States"/>
    <n v="45000000"/>
    <n v="131183530"/>
    <n v="245224672.33742329"/>
    <n v="291.51895555555558"/>
    <n v="80480693.251533747"/>
    <s v="Amen Ra Films"/>
    <n v="120"/>
  </r>
  <r>
    <s v="The Wedding Singer"/>
    <s v="PG-13"/>
    <s v="Comedy"/>
    <x v="18"/>
    <n v="163"/>
    <s v="February 13, 1998 (United States)"/>
    <x v="15"/>
    <n v="139000"/>
    <s v="Frank Coraci"/>
    <s v="Tim Herlihy"/>
    <s v="Adam Sandler"/>
    <s v="United States"/>
    <n v="18000000"/>
    <n v="123306987"/>
    <n v="230500852.38588956"/>
    <n v="685.03881666666666"/>
    <n v="75648458.282208592"/>
    <s v="Juno Pix"/>
    <n v="97"/>
  </r>
  <r>
    <s v="Meet Joe Black"/>
    <s v="PG-13"/>
    <s v="Drama"/>
    <x v="18"/>
    <n v="163"/>
    <s v="November 13, 1998 (United States)"/>
    <x v="13"/>
    <n v="223000"/>
    <s v="Martin Brest"/>
    <s v="Ron Osborn"/>
    <s v="Brad Pitt"/>
    <s v="United States"/>
    <n v="90000000"/>
    <n v="142940100"/>
    <n v="267201524.3558282"/>
    <n v="158.82233333333332"/>
    <n v="87693312.883435592"/>
    <s v="Universal Pictures"/>
    <n v="178"/>
  </r>
  <r>
    <s v="Rush Hour"/>
    <s v="PG-13"/>
    <s v="Action"/>
    <x v="18"/>
    <n v="163"/>
    <s v="September 18, 1998 (United States)"/>
    <x v="9"/>
    <n v="247000"/>
    <s v="Brett Ratner"/>
    <s v="Ross LaManna"/>
    <s v="Jackie Chan"/>
    <s v="United States"/>
    <n v="33000000"/>
    <n v="244721064"/>
    <n v="457463240.49570549"/>
    <n v="741.57898181818189"/>
    <n v="150135622.08588958"/>
    <s v="New Line Cinema"/>
    <n v="98"/>
  </r>
  <r>
    <s v="Fear and Loathing in Las Vegas"/>
    <s v="R"/>
    <s v="Adventure"/>
    <x v="18"/>
    <n v="163"/>
    <s v="May 22, 1998 (United States)"/>
    <x v="37"/>
    <n v="266000"/>
    <s v="Terry Gilliam"/>
    <s v="Hunter S. Thompson"/>
    <s v="Johnny Depp"/>
    <s v="United States"/>
    <n v="18500000"/>
    <n v="10680275"/>
    <n v="19964906.702453986"/>
    <n v="57.731216216216218"/>
    <n v="6552315.9509202456"/>
    <s v="Fear and Loathing LLC"/>
    <n v="118"/>
  </r>
  <r>
    <s v="Deep Impact"/>
    <s v="PG-13"/>
    <s v="Action"/>
    <x v="18"/>
    <n v="163"/>
    <s v="May 8, 1998 (United States)"/>
    <x v="19"/>
    <n v="168000"/>
    <s v="Mimi Leder"/>
    <s v="Bruce Joel Rubin"/>
    <s v="Robert Duvall"/>
    <s v="United States"/>
    <n v="75000000"/>
    <n v="349464664"/>
    <n v="653263086.63067484"/>
    <n v="465.95288533333337"/>
    <n v="214395499.38650307"/>
    <s v="Paramount Pictures"/>
    <n v="120"/>
  </r>
  <r>
    <s v="There's Something About Mary"/>
    <s v="R"/>
    <s v="Comedy"/>
    <x v="18"/>
    <n v="163"/>
    <s v="July 15, 1998 (United States)"/>
    <x v="12"/>
    <n v="297000"/>
    <s v="Bobby Farrelly"/>
    <s v="Ed Decter"/>
    <s v="Cameron Diaz"/>
    <s v="United States"/>
    <n v="23000000"/>
    <n v="369884651"/>
    <n v="691434681.96134961"/>
    <n v="1608.1941347826089"/>
    <n v="226923098.77300614"/>
    <s v="Twentieth Century Fox"/>
    <n v="119"/>
  </r>
  <r>
    <s v="The Faculty"/>
    <s v="R"/>
    <s v="Horror"/>
    <x v="18"/>
    <n v="163"/>
    <s v="December 25, 1998 (United States)"/>
    <x v="16"/>
    <n v="114000"/>
    <s v="Robert Rodriguez"/>
    <s v="David Wechter"/>
    <s v="Jordana Brewster"/>
    <s v="United States"/>
    <n v="15000000"/>
    <n v="40283321"/>
    <n v="75302625.206748456"/>
    <n v="268.55547333333334"/>
    <n v="24713693.865030676"/>
    <s v="Dimension Films"/>
    <n v="104"/>
  </r>
  <r>
    <s v="A Bug's Life"/>
    <s v="G"/>
    <s v="Animation"/>
    <x v="18"/>
    <n v="163"/>
    <s v="November 25, 1998 (United States)"/>
    <x v="13"/>
    <n v="273000"/>
    <s v="John Lasseter"/>
    <s v="John Lasseter"/>
    <s v="Kevin Spacey"/>
    <s v="United States"/>
    <n v="120000000"/>
    <n v="363258859"/>
    <n v="679048922.31472385"/>
    <n v="302.71571583333332"/>
    <n v="222858195.70552149"/>
    <s v="Pixar Animation Studios"/>
    <n v="95"/>
  </r>
  <r>
    <s v="Out of Sight"/>
    <s v="R"/>
    <s v="Comedy"/>
    <x v="18"/>
    <n v="163"/>
    <s v="June 26, 1998 (United States)"/>
    <x v="9"/>
    <n v="88000"/>
    <s v="Steven Soderbergh"/>
    <s v="Elmore Leonard"/>
    <s v="George Clooney"/>
    <s v="United States"/>
    <n v="48000000"/>
    <n v="77745966"/>
    <n v="145332489.81717789"/>
    <n v="161.97076250000001"/>
    <n v="47696911.656441718"/>
    <s v="Universal Pictures"/>
    <n v="123"/>
  </r>
  <r>
    <s v="Mulan"/>
    <s v="G"/>
    <s v="Animation"/>
    <x v="18"/>
    <n v="163"/>
    <s v="June 19, 1998 (United States)"/>
    <x v="37"/>
    <n v="265000"/>
    <s v="Tony Bancroft"/>
    <s v="Robert D. San Souci"/>
    <s v="Ming-Na Wen"/>
    <s v="United States"/>
    <n v="90000000"/>
    <n v="304320254"/>
    <n v="568873505.48343551"/>
    <n v="338.13361555555559"/>
    <n v="186699542.33128837"/>
    <s v="Walt Disney Animation Studios"/>
    <n v="88"/>
  </r>
  <r>
    <s v="Practical Magic"/>
    <s v="PG-13"/>
    <s v="Comedy"/>
    <x v="18"/>
    <n v="163"/>
    <s v="October 16, 1998 (United States)"/>
    <x v="21"/>
    <n v="75000"/>
    <s v="Griffin Dunne"/>
    <s v="Alice Hoffman"/>
    <s v="Sandra Bullock"/>
    <s v="United States"/>
    <n v="75000000"/>
    <n v="46733235"/>
    <n v="87359611.68404907"/>
    <n v="62.310980000000008"/>
    <n v="28670696.319018405"/>
    <s v="DiNovi Pictures"/>
    <n v="104"/>
  </r>
  <r>
    <s v="The Thin Red Line"/>
    <s v="R"/>
    <s v="Drama"/>
    <x v="18"/>
    <n v="163"/>
    <s v="January 15, 1999 (United States)"/>
    <x v="37"/>
    <n v="177000"/>
    <s v="Terrence Malick"/>
    <s v="James Jones"/>
    <s v="Jim Caviezel"/>
    <s v="United States"/>
    <n v="52000000"/>
    <n v="98126565"/>
    <n v="183430456.16871163"/>
    <n v="188.70493269230769"/>
    <n v="60200346.625766873"/>
    <s v="Fox 2000 Pictures"/>
    <n v="170"/>
  </r>
  <r>
    <s v="Pleasantville"/>
    <s v="PG-13"/>
    <s v="Comedy"/>
    <x v="18"/>
    <n v="163"/>
    <s v="October 23, 1998 (United States)"/>
    <x v="24"/>
    <n v="123000"/>
    <s v="Gary Ross"/>
    <s v="Gary Ross"/>
    <s v="Tobey Maguire"/>
    <s v="United States"/>
    <n v="60000000"/>
    <n v="49805462"/>
    <n v="93102602.892024532"/>
    <n v="83.009103333333329"/>
    <n v="30555498.159509204"/>
    <s v="New Line Cinema"/>
    <n v="124"/>
  </r>
  <r>
    <s v="You've Got Mail"/>
    <s v="PG"/>
    <s v="Comedy"/>
    <x v="18"/>
    <n v="163"/>
    <s v="December 18, 1998 (United States)"/>
    <x v="17"/>
    <n v="200000"/>
    <s v="Nora Ephron"/>
    <s v="MiklÃ³s LÃ¡szlÃ³"/>
    <s v="Tom Hanks"/>
    <s v="United States"/>
    <n v="65000000"/>
    <n v="250821495"/>
    <n v="468866929.61042941"/>
    <n v="385.87922307692304"/>
    <n v="153878217.79141104"/>
    <s v="Warner Bros."/>
    <n v="119"/>
  </r>
  <r>
    <s v="What Dreams May Come"/>
    <s v="PG-13"/>
    <s v="Drama"/>
    <x v="18"/>
    <n v="163"/>
    <s v="October 2, 1998 (United States)"/>
    <x v="9"/>
    <n v="104000"/>
    <s v="Vincent Ward"/>
    <s v="Richard Matheson"/>
    <s v="Robin Williams"/>
    <s v="United States"/>
    <n v="85000000"/>
    <n v="55382927"/>
    <n v="103528698.50858895"/>
    <n v="65.15638470588236"/>
    <n v="33977255.828220859"/>
    <s v="Polygram Filmed Entertainment"/>
    <n v="113"/>
  </r>
  <r>
    <s v="Rushmore"/>
    <s v="R"/>
    <s v="Comedy"/>
    <x v="18"/>
    <n v="163"/>
    <s v="February 19, 1999 (United States)"/>
    <x v="3"/>
    <n v="174000"/>
    <s v="Wes Anderson"/>
    <s v="Wes Anderson"/>
    <s v="Jason Schwartzman"/>
    <s v="United States"/>
    <n v="9000000"/>
    <n v="17196103"/>
    <n v="32145107.877914108"/>
    <n v="191.0678111111111"/>
    <n v="10549756.441717792"/>
    <s v="American Empirical Pictures"/>
    <n v="93"/>
  </r>
  <r>
    <s v="The Mask of Zorro"/>
    <s v="PG-13"/>
    <s v="Action"/>
    <x v="18"/>
    <n v="163"/>
    <s v="July 17, 1998 (United States)"/>
    <x v="8"/>
    <n v="173000"/>
    <s v="Martin Campbell"/>
    <s v="Johnston McCulley"/>
    <s v="Antonio Banderas"/>
    <s v="United States"/>
    <n v="95000000"/>
    <n v="250288523"/>
    <n v="467870631.64478523"/>
    <n v="263.46160315789473"/>
    <n v="153551241.10429448"/>
    <s v="TriStar Pictures"/>
    <n v="136"/>
  </r>
  <r>
    <s v="A Perfect Murder"/>
    <s v="R"/>
    <s v="Crime"/>
    <x v="18"/>
    <n v="163"/>
    <s v="June 5, 1998 (United States)"/>
    <x v="16"/>
    <n v="81000"/>
    <s v="Andrew Davis"/>
    <s v="Frederick Knott"/>
    <s v="Michael Douglas"/>
    <s v="United States"/>
    <n v="60000000"/>
    <n v="128038368"/>
    <n v="239345341.8993865"/>
    <n v="213.39727999999999"/>
    <n v="78551146.012269944"/>
    <s v="Warner Bros."/>
    <n v="107"/>
  </r>
  <r>
    <s v="Dark City"/>
    <s v="R"/>
    <s v="Fantasy"/>
    <x v="18"/>
    <n v="163"/>
    <s v="February 27, 1998 (United States)"/>
    <x v="37"/>
    <n v="191000"/>
    <s v="Alex Proyas"/>
    <s v="Alex Proyas"/>
    <s v="Rufus Sewell"/>
    <s v="Australia"/>
    <n v="27000000"/>
    <n v="27200316"/>
    <n v="50846234.878527604"/>
    <n v="100.74191111111111"/>
    <n v="16687310.429447854"/>
    <s v="Mystery Clock Cinema"/>
    <n v="100"/>
  </r>
  <r>
    <s v="Ever After: A Cinderella Story"/>
    <s v="PG-13"/>
    <s v="Comedy"/>
    <x v="18"/>
    <n v="163"/>
    <s v="July 31, 1998 (United States)"/>
    <x v="9"/>
    <n v="71000"/>
    <s v="Andy Tennant"/>
    <s v="Susannah Grant"/>
    <s v="Drew Barrymore"/>
    <s v="United States"/>
    <n v="26000000"/>
    <n v="98005666"/>
    <n v="183204456.62699386"/>
    <n v="376.9448692307692"/>
    <n v="60126175.460122705"/>
    <s v="Twentieth Century Fox"/>
    <n v="121"/>
  </r>
  <r>
    <s v="Godzilla"/>
    <s v="PG-13"/>
    <s v="Action"/>
    <x v="18"/>
    <n v="163"/>
    <s v="May 20, 1998 (United States)"/>
    <x v="20"/>
    <n v="186000"/>
    <s v="Roland Emmerich"/>
    <s v="Dean Devlin"/>
    <s v="Matthew Broderick"/>
    <s v="Japan"/>
    <n v="130000000"/>
    <n v="379014294"/>
    <n v="708500953.26257658"/>
    <n v="291.54945692307695"/>
    <n v="232524106.74846628"/>
    <s v="Centropolis Film Productions"/>
    <n v="139"/>
  </r>
  <r>
    <s v="Shakespeare in Love"/>
    <s v="R"/>
    <s v="Comedy"/>
    <x v="18"/>
    <n v="163"/>
    <s v="January 8, 1999 (United States)"/>
    <x v="12"/>
    <n v="217000"/>
    <s v="John Madden"/>
    <s v="Marc Norman"/>
    <s v="Gwyneth Paltrow"/>
    <s v="United States"/>
    <n v="25000000"/>
    <n v="289317794"/>
    <n v="540829029.64294469"/>
    <n v="1157.271176"/>
    <n v="177495579.14110431"/>
    <s v="Universal Pictures"/>
    <n v="123"/>
  </r>
  <r>
    <s v="Can't Hardly Wait"/>
    <s v="PG-13"/>
    <s v="Comedy"/>
    <x v="18"/>
    <n v="163"/>
    <s v="June 12, 1998 (United States)"/>
    <x v="16"/>
    <n v="47000"/>
    <s v="Harry Elfont"/>
    <s v="Deborah Kaplan"/>
    <s v="Jennifer Love Hewitt"/>
    <s v="United States"/>
    <n v="10000000"/>
    <n v="25605015"/>
    <n v="47864098.592024535"/>
    <n v="256.05014999999997"/>
    <n v="15708598.159509204"/>
    <s v="Columbia Pictures"/>
    <n v="100"/>
  </r>
  <r>
    <s v="Small Soldiers"/>
    <s v="PG-13"/>
    <s v="Action"/>
    <x v="18"/>
    <n v="163"/>
    <s v="July 10, 1998 (United States)"/>
    <x v="19"/>
    <n v="93000"/>
    <s v="Joe Dante"/>
    <s v="Gavin Scott"/>
    <s v="Kirsten Dunst"/>
    <s v="United States"/>
    <n v="40000000"/>
    <n v="54682547"/>
    <n v="102219460.5576687"/>
    <n v="136.7063675"/>
    <n v="33547574.846625768"/>
    <s v="Universal Pictures"/>
    <n v="110"/>
  </r>
  <r>
    <s v="Snake Eyes"/>
    <s v="R"/>
    <s v="Crime"/>
    <x v="18"/>
    <n v="163"/>
    <s v="August 7, 1998 (United States)"/>
    <x v="22"/>
    <n v="77000"/>
    <s v="Brian De Palma"/>
    <s v="Brian De Palma"/>
    <s v="Nicolas Cage"/>
    <s v="United States"/>
    <n v="73000000"/>
    <n v="103891409"/>
    <n v="194206824.06319016"/>
    <n v="142.31699863013699"/>
    <n v="63737060.736196324"/>
    <s v="Paramount Pictures"/>
    <n v="98"/>
  </r>
  <r>
    <s v="The Prince of Egypt"/>
    <s v="PG"/>
    <s v="Animation"/>
    <x v="18"/>
    <n v="163"/>
    <s v="December 18, 1998 (United States)"/>
    <x v="12"/>
    <n v="122000"/>
    <s v="Brenda Chapman"/>
    <s v="Philip LaZebnik"/>
    <s v="Val Kilmer"/>
    <s v="United States"/>
    <n v="70000000"/>
    <n v="218613188"/>
    <n v="408659131.18773001"/>
    <n v="312.30455428571429"/>
    <n v="134118520.24539877"/>
    <s v="DreamWorks Animation"/>
    <n v="99"/>
  </r>
  <r>
    <s v="Stepmom"/>
    <s v="PG-13"/>
    <s v="Comedy"/>
    <x v="18"/>
    <n v="163"/>
    <s v="December 25, 1998 (United States)"/>
    <x v="8"/>
    <n v="63000"/>
    <s v="Chris Columbus"/>
    <s v="Gigi Levangie"/>
    <s v="Julia Roberts"/>
    <s v="United States"/>
    <n v="50000000"/>
    <n v="159710793"/>
    <n v="298551402.6202454"/>
    <n v="319.42158599999999"/>
    <n v="97982081.595092028"/>
    <s v="TriStar Pictures"/>
    <n v="125"/>
  </r>
  <r>
    <s v="The Waterboy"/>
    <s v="PG-13"/>
    <s v="Comedy"/>
    <x v="18"/>
    <n v="163"/>
    <s v="November 6, 1998 (United States)"/>
    <x v="10"/>
    <n v="153000"/>
    <s v="Frank Coraci"/>
    <s v="Tim Herlihy"/>
    <s v="Adam Sandler"/>
    <s v="United States"/>
    <n v="23000000"/>
    <n v="185991646"/>
    <n v="347678862.18527603"/>
    <n v="808.65933043478253"/>
    <n v="114105304.29447854"/>
    <s v="Robert Simonds Productions"/>
    <n v="90"/>
  </r>
  <r>
    <s v="Blast from the Past"/>
    <s v="PG-13"/>
    <s v="Comedy"/>
    <x v="18"/>
    <n v="163"/>
    <s v="February 12, 1999 (United States)"/>
    <x v="14"/>
    <n v="61000"/>
    <s v="Hugh Wilson"/>
    <s v="Bill Kelly"/>
    <s v="Brendan Fraser"/>
    <s v="United States"/>
    <n v="35000000"/>
    <n v="40263020"/>
    <n v="75264676.036809817"/>
    <n v="115.0372"/>
    <n v="24701239.263803683"/>
    <s v="Forge"/>
    <n v="112"/>
  </r>
  <r>
    <s v="Star Trek: Insurrection"/>
    <s v="PG"/>
    <s v="Action"/>
    <x v="18"/>
    <n v="163"/>
    <s v="December 11, 1998 (United States)"/>
    <x v="5"/>
    <n v="72000"/>
    <s v="Jonathan Frakes"/>
    <s v="Gene Roddenberry"/>
    <s v="Patrick Stewart"/>
    <s v="United States"/>
    <n v="58000000"/>
    <n v="112587658"/>
    <n v="210462941.05889568"/>
    <n v="194.11665172413791"/>
    <n v="69072182.822085887"/>
    <s v="Paramount Pictures"/>
    <n v="103"/>
  </r>
  <r>
    <s v="The Man in the Iron Mask"/>
    <s v="PG-13"/>
    <s v="Action"/>
    <x v="18"/>
    <n v="163"/>
    <s v="March 13, 1998 (United States)"/>
    <x v="16"/>
    <n v="160000"/>
    <s v="Randall Wallace"/>
    <s v="Alexandre Dumas"/>
    <s v="Leonardo DiCaprio"/>
    <s v="France"/>
    <n v="35000000"/>
    <n v="182968902"/>
    <n v="342028370.79386503"/>
    <n v="522.76829142857139"/>
    <n v="112250860.12269939"/>
    <s v="United Artists"/>
    <n v="132"/>
  </r>
  <r>
    <s v="Enemy of the State"/>
    <s v="R"/>
    <s v="Action"/>
    <x v="18"/>
    <n v="163"/>
    <s v="November 20, 1998 (United States)"/>
    <x v="4"/>
    <n v="232000"/>
    <s v="Tony Scott"/>
    <s v="David Marconi"/>
    <s v="Will Smith"/>
    <s v="United States"/>
    <n v="90000000"/>
    <n v="250849789"/>
    <n v="468919820.29631901"/>
    <n v="278.72198777777777"/>
    <n v="153895576.07361963"/>
    <s v="Touchstone Pictures"/>
    <n v="132"/>
  </r>
  <r>
    <s v="The Celebration"/>
    <s v="R"/>
    <s v="Drama"/>
    <x v="18"/>
    <n v="163"/>
    <s v="June 19, 1998 (Denmark)"/>
    <x v="31"/>
    <n v="81000"/>
    <s v="Thomas Vinterberg"/>
    <s v="Thomas Vinterberg"/>
    <s v="Ulrich Thomsen"/>
    <s v="Denmark"/>
    <n v="1300000"/>
    <n v="1657778"/>
    <n v="3098926.1141104293"/>
    <n v="127.52138461538462"/>
    <n v="1017041.7177914111"/>
    <s v="Nimbus Film Productions"/>
    <n v="105"/>
  </r>
  <r>
    <s v="Urban Legend"/>
    <s v="R"/>
    <s v="Horror"/>
    <x v="18"/>
    <n v="163"/>
    <s v="September 25, 1998 (United States)"/>
    <x v="41"/>
    <n v="62000"/>
    <s v="Jamie Blanks"/>
    <s v="Silvio Horta"/>
    <s v="Jared Leto"/>
    <s v="Canada"/>
    <n v="14000000"/>
    <n v="72527595"/>
    <n v="135577657.64723927"/>
    <n v="518.05424999999991"/>
    <n v="44495457.055214725"/>
    <s v="Phoenix Pictures"/>
    <n v="99"/>
  </r>
  <r>
    <s v="Fallen"/>
    <s v="R"/>
    <s v="Action"/>
    <x v="18"/>
    <n v="163"/>
    <s v="January 16, 1998 (United States)"/>
    <x v="9"/>
    <n v="78000"/>
    <s v="Gregory Hoblit"/>
    <s v="Nicholas Kazan"/>
    <s v="Denzel Washington"/>
    <s v="United States"/>
    <n v="0"/>
    <n v="25232289"/>
    <n v="47167352.504907973"/>
    <n v="0"/>
    <n v="15479931.901840491"/>
    <s v="Turner Pictures (I)"/>
    <n v="124"/>
  </r>
  <r>
    <s v="Ronin"/>
    <s v="R"/>
    <s v="Action"/>
    <x v="18"/>
    <n v="163"/>
    <s v="September 25, 1998 (United States)"/>
    <x v="4"/>
    <n v="176000"/>
    <s v="John Frankenheimer"/>
    <s v="J.D. Zeik"/>
    <s v="Robert De Niro"/>
    <s v="United Kingdom"/>
    <n v="55000000"/>
    <n v="41616262"/>
    <n v="77794325.346012264"/>
    <n v="75.665930909090903"/>
    <n v="25531449.079754602"/>
    <s v="FGM Entertainment"/>
    <n v="122"/>
  </r>
  <r>
    <s v="Lost in Space"/>
    <s v="PG-13"/>
    <s v="Action"/>
    <x v="18"/>
    <n v="163"/>
    <s v="April 3, 1998 (United States)"/>
    <x v="33"/>
    <n v="70000"/>
    <s v="Stephen Hopkins"/>
    <s v="Irwin Allen"/>
    <s v="Gary Oldman"/>
    <s v="United States"/>
    <n v="80000000"/>
    <n v="136159423"/>
    <n v="254526234.28282207"/>
    <n v="170.19927875000002"/>
    <n v="83533388.343558282"/>
    <s v="New Line Cinema"/>
    <n v="130"/>
  </r>
  <r>
    <s v="Bride of Chucky"/>
    <s v="R"/>
    <s v="Comedy"/>
    <x v="18"/>
    <n v="163"/>
    <s v="October 16, 1998 (United States)"/>
    <x v="20"/>
    <n v="54000"/>
    <s v="Ronny Yu"/>
    <s v="Don Mancini"/>
    <s v="Jennifer Tilly"/>
    <s v="United States"/>
    <n v="25000000"/>
    <n v="50688658"/>
    <n v="94753583.390184045"/>
    <n v="202.75463199999999"/>
    <n v="31097336.196319021"/>
    <s v="Midwinter Productions Inc."/>
    <n v="89"/>
  </r>
  <r>
    <s v="Pi"/>
    <s v="R"/>
    <s v="Drama"/>
    <x v="18"/>
    <n v="163"/>
    <s v="July 10, 1998 (United States)"/>
    <x v="34"/>
    <n v="173000"/>
    <s v="Darren Aronofsky"/>
    <s v="Darren Aronofsky"/>
    <s v="Sean Gullette"/>
    <s v="United States"/>
    <n v="60000"/>
    <n v="3221152"/>
    <n v="6021380.4564417172"/>
    <n v="5368.586666666667"/>
    <n v="1976166.8711656444"/>
    <s v="Harvest Filmworks"/>
    <n v="84"/>
  </r>
  <r>
    <s v="The Horse Whisperer"/>
    <s v="PG-13"/>
    <s v="Drama"/>
    <x v="18"/>
    <n v="163"/>
    <s v="May 15, 1998 (United States)"/>
    <x v="14"/>
    <n v="40000"/>
    <s v="Robert Redford"/>
    <s v="Nick Evans"/>
    <s v="Robert Redford"/>
    <s v="United States"/>
    <n v="60000000"/>
    <n v="186883563"/>
    <n v="349346145.06809813"/>
    <n v="311.47260499999999"/>
    <n v="114652492.63803682"/>
    <s v="Touchstone Pictures"/>
    <n v="169"/>
  </r>
  <r>
    <s v="Happiness"/>
    <s v="Unrated"/>
    <s v="Comedy"/>
    <x v="18"/>
    <n v="163"/>
    <s v="October 16, 1998 (United States)"/>
    <x v="3"/>
    <n v="67000"/>
    <s v="Todd Solondz"/>
    <s v="Todd Solondz"/>
    <s v="Jane Adams"/>
    <s v="United States"/>
    <n v="2200000"/>
    <n v="2982011"/>
    <n v="5574348.16993865"/>
    <n v="135.54595454545455"/>
    <n v="1829454.6012269941"/>
    <s v="Good Machine"/>
    <n v="134"/>
  </r>
  <r>
    <s v="Patch Adams"/>
    <s v="PG-13"/>
    <s v="Biography"/>
    <x v="18"/>
    <n v="163"/>
    <s v="December 25, 1998 (United States)"/>
    <x v="8"/>
    <n v="108000"/>
    <s v="Tom Shadyac"/>
    <s v="Patch Adams"/>
    <s v="Robin Williams"/>
    <s v="United States"/>
    <n v="90000000"/>
    <n v="202292902"/>
    <n v="378151210.05766869"/>
    <n v="224.76989111111112"/>
    <n v="124106074.84662578"/>
    <s v="Universal Pictures"/>
    <n v="115"/>
  </r>
  <r>
    <s v="Sphere"/>
    <s v="PG-13"/>
    <s v="Action"/>
    <x v="18"/>
    <n v="163"/>
    <s v="February 13, 1998 (United States)"/>
    <x v="10"/>
    <n v="101000"/>
    <s v="Barry Levinson"/>
    <s v="Michael Crichton"/>
    <s v="Dustin Hoffman"/>
    <s v="United States"/>
    <n v="80000000"/>
    <n v="37020277"/>
    <n v="69202934.980981588"/>
    <n v="46.275346249999998"/>
    <n v="22711826.380368099"/>
    <s v="Warner Bros."/>
    <n v="134"/>
  </r>
  <r>
    <s v="U.S. Marshals"/>
    <s v="PG-13"/>
    <s v="Action"/>
    <x v="18"/>
    <n v="163"/>
    <s v="March 6, 1998 (United States)"/>
    <x v="14"/>
    <n v="98000"/>
    <s v="Stuart Baird"/>
    <s v="Roy Huggins"/>
    <s v="Tommy Lee Jones"/>
    <s v="United States"/>
    <n v="60000000"/>
    <n v="102367405"/>
    <n v="191357965.05214724"/>
    <n v="170.61234166666665"/>
    <n v="62802088.957055219"/>
    <s v="Warner Bros."/>
    <n v="131"/>
  </r>
  <r>
    <s v="Six Days Seven Nights"/>
    <s v="PG-13"/>
    <s v="Action"/>
    <x v="18"/>
    <n v="163"/>
    <s v="June 12, 1998 (United States)"/>
    <x v="1"/>
    <n v="74000"/>
    <s v="Ivan Reitman"/>
    <s v="Michael Browning"/>
    <s v="Harrison Ford"/>
    <s v="United States"/>
    <n v="70000000"/>
    <n v="164839294"/>
    <n v="308138238.53865027"/>
    <n v="235.4847057142857"/>
    <n v="101128401.22699387"/>
    <s v="Caravan Pictures"/>
    <n v="102"/>
  </r>
  <r>
    <s v="Deep Rising"/>
    <s v="R"/>
    <s v="Action"/>
    <x v="18"/>
    <n v="163"/>
    <s v="January 30, 1998 (United States)"/>
    <x v="10"/>
    <n v="35000"/>
    <s v="Stephen Sommers"/>
    <s v="Stephen Sommers"/>
    <s v="Treat Williams"/>
    <s v="United States"/>
    <n v="45000000"/>
    <n v="11203026"/>
    <n v="20942098.29570552"/>
    <n v="24.895613333333333"/>
    <n v="6873022.0858895713"/>
    <s v="Calimari Productions"/>
    <n v="106"/>
  </r>
  <r>
    <s v="Lethal Weapon 4"/>
    <s v="R"/>
    <s v="Action"/>
    <x v="18"/>
    <n v="163"/>
    <s v="July 10, 1998 (United States)"/>
    <x v="14"/>
    <n v="156000"/>
    <s v="Richard Donner"/>
    <s v="Shane Black"/>
    <s v="Mel Gibson"/>
    <s v="United States"/>
    <n v="140000000"/>
    <n v="285444603"/>
    <n v="533588776.28282207"/>
    <n v="203.88900214285712"/>
    <n v="175119388.34355828"/>
    <s v="Warner Bros."/>
    <n v="127"/>
  </r>
  <r>
    <s v="Elizabeth"/>
    <s v="R"/>
    <s v="Biography"/>
    <x v="18"/>
    <n v="163"/>
    <s v="February 19, 1999 (United States)"/>
    <x v="34"/>
    <n v="95000"/>
    <s v="Shekhar Kapur"/>
    <s v="Michael Hirst"/>
    <s v="Cate Blanchett"/>
    <s v="United Kingdom"/>
    <n v="30000000"/>
    <n v="82150642"/>
    <n v="153566261.4564417"/>
    <n v="273.83547333333331"/>
    <n v="50399166.871165648"/>
    <s v="PolyGram Filmed Entertainment"/>
    <n v="124"/>
  </r>
  <r>
    <s v="The Negotiator"/>
    <s v="R"/>
    <s v="Action"/>
    <x v="18"/>
    <n v="163"/>
    <s v="July 29, 1998 (United States)"/>
    <x v="4"/>
    <n v="134000"/>
    <s v="F. Gary Gray"/>
    <s v="James DeMonaco"/>
    <s v="Samuel L. Jackson"/>
    <s v="Germany"/>
    <n v="50000000"/>
    <n v="44547681"/>
    <n v="83274100.617791399"/>
    <n v="89.095361999999994"/>
    <n v="27329865.644171782"/>
    <s v="New Regency Productions"/>
    <n v="140"/>
  </r>
  <r>
    <n v="54"/>
    <s v="R"/>
    <s v="Drama"/>
    <x v="18"/>
    <n v="163"/>
    <s v="August 28, 1998 (United States)"/>
    <x v="1"/>
    <n v="32000"/>
    <s v="Mark Christopher"/>
    <s v="Mark Christopher"/>
    <s v="Ryan Phillippe"/>
    <s v="United States"/>
    <n v="13000000"/>
    <n v="16757163"/>
    <n v="31324586.295092024"/>
    <n v="128.90125384615385"/>
    <n v="10280468.098159511"/>
    <s v="Dollface"/>
    <n v="93"/>
  </r>
  <r>
    <s v="Hope Floats"/>
    <s v="PG-13"/>
    <s v="Drama"/>
    <x v="18"/>
    <n v="163"/>
    <s v="May 29, 1998 (United States)"/>
    <x v="22"/>
    <n v="25000"/>
    <s v="Forest Whitaker"/>
    <s v="Steven Rogers"/>
    <s v="Sandra Bullock"/>
    <s v="United States"/>
    <n v="30000000"/>
    <n v="81471882"/>
    <n v="152297438.31533742"/>
    <n v="271.57293999999996"/>
    <n v="49982749.693251535"/>
    <s v="Twentieth Century Fox"/>
    <n v="114"/>
  </r>
  <r>
    <s v="Sliding Doors"/>
    <s v="PG-13"/>
    <s v="Comedy"/>
    <x v="18"/>
    <n v="163"/>
    <s v="May 1, 1998 (United States)"/>
    <x v="17"/>
    <n v="65000"/>
    <s v="Peter Howitt"/>
    <s v="Peter Howitt"/>
    <s v="Gwyneth Paltrow"/>
    <s v="United Kingdom"/>
    <n v="6000000"/>
    <n v="11841544"/>
    <n v="22135696.05398773"/>
    <n v="197.35906666666668"/>
    <n v="7264750.9202453997"/>
    <s v="Intermedia Films"/>
    <n v="99"/>
  </r>
  <r>
    <s v="Buffalo '66"/>
    <s v="R"/>
    <s v="Comedy"/>
    <x v="18"/>
    <n v="163"/>
    <s v="June 26, 1998 (United States)"/>
    <x v="24"/>
    <n v="49000"/>
    <s v="Vincent Gallo"/>
    <s v="Vincent Gallo"/>
    <s v="Vincent Gallo"/>
    <s v="United States"/>
    <n v="1500000"/>
    <n v="2375097"/>
    <n v="4439828.5638036802"/>
    <n v="158.3398"/>
    <n v="1457114.7239263805"/>
    <s v="CinÃ©pix Film Properties (CFP)"/>
    <n v="110"/>
  </r>
  <r>
    <s v="Psycho"/>
    <s v="R"/>
    <s v="Horror"/>
    <x v="18"/>
    <n v="163"/>
    <s v="December 4, 1998 (United States)"/>
    <x v="26"/>
    <n v="46000"/>
    <s v="Gus Van Sant"/>
    <s v="Robert Bloch"/>
    <s v="Vince Vaughn"/>
    <s v="United States"/>
    <n v="60000000"/>
    <n v="37170655"/>
    <n v="69484040.358895704"/>
    <n v="61.95109166666667"/>
    <n v="22804082.822085891"/>
    <s v="Universal Pictures"/>
    <n v="105"/>
  </r>
  <r>
    <s v="Halloween H20: 20 Years Later"/>
    <s v="R"/>
    <s v="Horror"/>
    <x v="18"/>
    <n v="163"/>
    <s v="August 5, 1998 (United States)"/>
    <x v="1"/>
    <n v="68000"/>
    <s v="Steve Miner"/>
    <s v="Debra Hill"/>
    <s v="Jamie Lee Curtis"/>
    <s v="United States"/>
    <n v="17000000"/>
    <n v="55041738"/>
    <n v="102890905.32883435"/>
    <n v="323.77492941176473"/>
    <n v="33767937.423312888"/>
    <s v="Dimension Films"/>
    <n v="86"/>
  </r>
  <r>
    <s v="Disturbing Behavior"/>
    <s v="R"/>
    <s v="Horror"/>
    <x v="18"/>
    <n v="163"/>
    <s v="July 24, 1998 (United States)"/>
    <x v="41"/>
    <n v="21000"/>
    <s v="David Nutter"/>
    <s v="Scott Rosenberg"/>
    <s v="James Marsden"/>
    <s v="Australia"/>
    <n v="15000000"/>
    <n v="17514980"/>
    <n v="32741192.674846623"/>
    <n v="116.76653333333333"/>
    <n v="10745386.503067486"/>
    <s v="Metro-Goldwyn-Mayer (MGM)"/>
    <n v="84"/>
  </r>
  <r>
    <s v="Mercury Rising"/>
    <s v="R"/>
    <s v="Action"/>
    <x v="18"/>
    <n v="163"/>
    <s v="April 3, 1998 (United States)"/>
    <x v="10"/>
    <n v="70000"/>
    <s v="Harold Becker"/>
    <s v="Ryne Douglas Pearson"/>
    <s v="Bruce Willis"/>
    <s v="United States"/>
    <n v="60000000"/>
    <n v="93107289"/>
    <n v="174047797.29018405"/>
    <n v="155.17881499999999"/>
    <n v="57121036.196319021"/>
    <s v="Universal Pictures"/>
    <n v="111"/>
  </r>
  <r>
    <s v="Run Lola Run"/>
    <s v="R"/>
    <s v="Crime"/>
    <x v="18"/>
    <n v="163"/>
    <s v="June 18, 1999 (United States)"/>
    <x v="3"/>
    <n v="191000"/>
    <s v="Tom Tykwer"/>
    <s v="Tom Tykwer"/>
    <s v="Franka Potente"/>
    <s v="Germany"/>
    <n v="0"/>
    <n v="7267585"/>
    <n v="13585479.444785275"/>
    <n v="0"/>
    <n v="4458641.1042944789"/>
    <s v="X-Filme Creative Pool"/>
    <n v="80"/>
  </r>
  <r>
    <s v="City of Angels"/>
    <s v="PG-13"/>
    <s v="Drama"/>
    <x v="18"/>
    <n v="163"/>
    <s v="April 10, 1998 (United States)"/>
    <x v="17"/>
    <n v="116000"/>
    <s v="Brad Silberling"/>
    <s v="Wim Wenders"/>
    <s v="Nicolas Cage"/>
    <s v="United States"/>
    <n v="55000000"/>
    <n v="198685114"/>
    <n v="371407081.20122695"/>
    <n v="361.24566181818182"/>
    <n v="121892707.97546013"/>
    <s v="Atlas Entertainment"/>
    <n v="114"/>
  </r>
  <r>
    <s v="Half Baked"/>
    <s v="R"/>
    <s v="Comedy"/>
    <x v="18"/>
    <n v="163"/>
    <s v="January 16, 1998 (United States)"/>
    <x v="17"/>
    <n v="59000"/>
    <s v="Tamra Davis"/>
    <s v="Dave Chappelle"/>
    <s v="Dave Chappelle"/>
    <s v="United States"/>
    <n v="8000000"/>
    <n v="17460020"/>
    <n v="32638454.564417176"/>
    <n v="218.25024999999999"/>
    <n v="10711668.711656442"/>
    <s v="Robert Simonds Productions"/>
    <n v="82"/>
  </r>
  <r>
    <s v="He Got Game"/>
    <s v="R"/>
    <s v="Drama"/>
    <x v="18"/>
    <n v="163"/>
    <s v="May 1, 1998 (United States)"/>
    <x v="15"/>
    <n v="45000"/>
    <s v="Spike Lee"/>
    <s v="Spike Lee"/>
    <s v="Denzel Washington"/>
    <s v="United States"/>
    <n v="25000000"/>
    <n v="21567853"/>
    <n v="40317330.117177911"/>
    <n v="86.271411999999998"/>
    <n v="13231811.656441718"/>
    <s v="Touchstone Pictures"/>
    <n v="136"/>
  </r>
  <r>
    <s v="Antz"/>
    <s v="PG"/>
    <s v="Animation"/>
    <x v="18"/>
    <n v="163"/>
    <s v="October 2, 1998 (United States)"/>
    <x v="16"/>
    <n v="149000"/>
    <s v="Eric Darnell"/>
    <s v="Todd Alcott"/>
    <s v="Woody Allen"/>
    <s v="United States"/>
    <n v="105000000"/>
    <n v="171757863"/>
    <n v="321071293.59570551"/>
    <n v="163.57891714285714"/>
    <n v="105372922.08588958"/>
    <s v="Dreamworks Pictures"/>
    <n v="83"/>
  </r>
  <r>
    <s v="A Simple Plan"/>
    <s v="R"/>
    <s v="Crime"/>
    <x v="18"/>
    <n v="163"/>
    <s v="January 22, 1999 (United States)"/>
    <x v="24"/>
    <n v="66000"/>
    <s v="Sam Raimi"/>
    <s v="Scott B. Smith"/>
    <s v="Bill Paxton"/>
    <s v="United Kingdom"/>
    <n v="30000000"/>
    <n v="16316273"/>
    <n v="30500419.528220858"/>
    <n v="54.387576666666668"/>
    <n v="10009983.435582822"/>
    <s v="British Broadcasting Corporation (BBC)"/>
    <n v="121"/>
  </r>
  <r>
    <s v="Vampires"/>
    <s v="R"/>
    <s v="Action"/>
    <x v="18"/>
    <n v="163"/>
    <s v="October 30, 1998 (United States)"/>
    <x v="10"/>
    <n v="55000"/>
    <s v="John Carpenter"/>
    <s v="John Steakley"/>
    <s v="James Woods"/>
    <s v="Japan"/>
    <n v="20000000"/>
    <n v="20308772"/>
    <n v="37963698.333742328"/>
    <n v="101.54386"/>
    <n v="12459369.325153375"/>
    <s v="Largo Entertainment"/>
    <n v="108"/>
  </r>
  <r>
    <s v="Velvet Goldmine"/>
    <s v="R"/>
    <s v="Drama"/>
    <x v="18"/>
    <n v="163"/>
    <s v="October 23, 1998 (United Kingdom)"/>
    <x v="9"/>
    <n v="34000"/>
    <s v="Todd Haynes"/>
    <s v="James Lyons"/>
    <s v="Ewan McGregor"/>
    <s v="United Kingdom"/>
    <n v="0"/>
    <n v="1053788"/>
    <n v="1969872.4147239262"/>
    <n v="0"/>
    <n v="646495.70552147238"/>
    <s v="Channel Four Films"/>
    <n v="118"/>
  </r>
  <r>
    <s v="Following"/>
    <s v="R"/>
    <s v="Crime"/>
    <x v="18"/>
    <n v="163"/>
    <s v="November 5, 1999 (United Kingdom)"/>
    <x v="24"/>
    <n v="89000"/>
    <s v="Christopher Nolan"/>
    <s v="Christopher Nolan"/>
    <s v="Jeremy Theobald"/>
    <s v="United Kingdom"/>
    <n v="6000"/>
    <n v="48482"/>
    <n v="90628.622085889569"/>
    <n v="808.03333333333342"/>
    <n v="29743.558282208593"/>
    <s v="Next Wave Films"/>
    <n v="69"/>
  </r>
  <r>
    <s v="I Stand Alone"/>
    <s v="Not Rated"/>
    <s v="Crime"/>
    <x v="18"/>
    <n v="163"/>
    <s v="February 17, 1999 (France)"/>
    <x v="34"/>
    <n v="22000"/>
    <s v="Gaspar NoÃ©"/>
    <s v="Gaspar NoÃ©"/>
    <s v="Philippe Nahon"/>
    <s v="France"/>
    <n v="0"/>
    <n v="6955"/>
    <n v="13001.156441717791"/>
    <n v="0"/>
    <n v="4266.8711656441719"/>
    <s v="Canal+"/>
    <n v="93"/>
  </r>
  <r>
    <s v="Great Expectations"/>
    <s v="R"/>
    <s v="Drama"/>
    <x v="18"/>
    <n v="163"/>
    <s v="January 30, 1998 (United States)"/>
    <x v="8"/>
    <n v="52000"/>
    <s v="Alfonso CuarÃ³n"/>
    <s v="Charles Dickens"/>
    <s v="Ethan Hawke"/>
    <s v="United States"/>
    <n v="25000000"/>
    <n v="55494066"/>
    <n v="103736453.43680981"/>
    <n v="221.97626399999999"/>
    <n v="34045439.263803683"/>
    <s v="Art Linson Productions"/>
    <n v="111"/>
  </r>
  <r>
    <s v="The Avengers"/>
    <s v="PG-13"/>
    <s v="Action"/>
    <x v="18"/>
    <n v="163"/>
    <s v="August 14, 1998 (United States)"/>
    <x v="51"/>
    <n v="41000"/>
    <s v="Jeremiah S. Chechik"/>
    <s v="Sydney Newman"/>
    <s v="Ralph Fiennes"/>
    <s v="United States"/>
    <n v="60000000"/>
    <n v="23384939"/>
    <n v="43714054.682822086"/>
    <n v="38.974898333333336"/>
    <n v="14346588.343558284"/>
    <s v="Warner Bros."/>
    <n v="89"/>
  </r>
  <r>
    <s v="The Legend of 1900"/>
    <s v="R"/>
    <s v="Drama"/>
    <x v="18"/>
    <n v="163"/>
    <s v="October 28, 1998 (Italy)"/>
    <x v="31"/>
    <n v="60000"/>
    <s v="Giuseppe Tornatore"/>
    <s v="Alessandro Baricco"/>
    <s v="Tim Roth"/>
    <s v="Italy"/>
    <n v="9000000"/>
    <n v="21057208"/>
    <n v="39362768.57423313"/>
    <n v="233.96897777777775"/>
    <n v="12918532.515337424"/>
    <s v="SciarlÃ²"/>
    <n v="169"/>
  </r>
  <r>
    <s v="I Still Know What You Did Last Summer"/>
    <s v="R"/>
    <s v="Horror"/>
    <x v="18"/>
    <n v="163"/>
    <s v="November 13, 1998 (United States)"/>
    <x v="32"/>
    <n v="70000"/>
    <s v="Danny Cannon"/>
    <s v="Lois Duncan"/>
    <s v="Jennifer Love Hewitt"/>
    <s v="United States"/>
    <n v="65000000"/>
    <n v="40002112"/>
    <n v="74776954.149693251"/>
    <n v="61.541710769230775"/>
    <n v="24541173.006134972"/>
    <s v="Columbia Pictures"/>
    <n v="100"/>
  </r>
  <r>
    <s v="The Siege"/>
    <s v="R"/>
    <s v="Action"/>
    <x v="18"/>
    <n v="163"/>
    <s v="November 6, 1998 (United States)"/>
    <x v="5"/>
    <n v="70000"/>
    <s v="Edward Zwick"/>
    <s v="Lawrence Wright"/>
    <s v="Denzel Washington"/>
    <s v="United States"/>
    <n v="70000000"/>
    <n v="116672912"/>
    <n v="218099609.11901838"/>
    <n v="166.67558857142856"/>
    <n v="71578473.619631901"/>
    <s v="Twentieth Century Fox"/>
    <n v="116"/>
  </r>
  <r>
    <s v="Kuch Kuch Hota Hai"/>
    <s v="Not Rated"/>
    <s v="Comedy"/>
    <x v="18"/>
    <n v="163"/>
    <s v="October 16, 1998 (India)"/>
    <x v="37"/>
    <n v="50000"/>
    <s v="Karan Johar"/>
    <s v="Karan Johar"/>
    <s v="Shah Rukh Khan"/>
    <s v="India"/>
    <n v="0"/>
    <n v="0"/>
    <n v="0"/>
    <n v="0"/>
    <n v="0"/>
    <s v="Dharma Productions"/>
    <n v="177"/>
  </r>
  <r>
    <s v="Soldier"/>
    <s v="R"/>
    <s v="Action"/>
    <x v="18"/>
    <n v="163"/>
    <s v="October 23, 1998 (United States)"/>
    <x v="22"/>
    <n v="53000"/>
    <s v="Paul W.S. Anderson"/>
    <s v="David Webb Peoples"/>
    <s v="Kurt Russell"/>
    <s v="United States"/>
    <n v="60000000"/>
    <n v="14594226"/>
    <n v="27281353.75582822"/>
    <n v="24.323710000000002"/>
    <n v="8953512.8834355827"/>
    <s v="Warner Bros."/>
    <n v="99"/>
  </r>
  <r>
    <s v="A Night at the Roxbury"/>
    <s v="PG-13"/>
    <s v="Comedy"/>
    <x v="18"/>
    <n v="163"/>
    <s v="October 2, 1998 (United States)"/>
    <x v="19"/>
    <n v="58000"/>
    <s v="John Fortenberry"/>
    <s v="Steve Koren"/>
    <s v="Chris Kattan"/>
    <s v="United States"/>
    <n v="17000000"/>
    <n v="30331165"/>
    <n v="56698809.665644169"/>
    <n v="178.41861764705882"/>
    <n v="18608076.687116567"/>
    <s v="Broadway Pictures"/>
    <n v="82"/>
  </r>
  <r>
    <s v="Why Do Fools Fall in Love"/>
    <s v="R"/>
    <s v="Biography"/>
    <x v="18"/>
    <n v="163"/>
    <s v="August 28, 1998 (United States)"/>
    <x v="5"/>
    <n v="3900"/>
    <s v="Gregory Nava"/>
    <s v="Tina Andrews"/>
    <s v="Halle Berry"/>
    <s v="United States"/>
    <n v="0"/>
    <n v="12461773"/>
    <n v="23295105.724539876"/>
    <n v="0"/>
    <n v="7645259.5092024542"/>
    <s v="Rhino Films"/>
    <n v="116"/>
  </r>
  <r>
    <s v="The X Files"/>
    <s v="PG-13"/>
    <s v="Drama"/>
    <x v="18"/>
    <n v="163"/>
    <s v="June 19, 1998 (United States)"/>
    <x v="9"/>
    <n v="103000"/>
    <s v="Rob Bowman"/>
    <s v="Chris Carter"/>
    <s v="David Duchovny"/>
    <s v="United States"/>
    <n v="66000000"/>
    <n v="189176423"/>
    <n v="353632245.93926376"/>
    <n v="286.63094393939394"/>
    <n v="116059155.21472393"/>
    <s v="Twentieth Century Fox"/>
    <n v="121"/>
  </r>
  <r>
    <s v="BASEketball"/>
    <s v="R"/>
    <s v="Comedy"/>
    <x v="18"/>
    <n v="163"/>
    <s v="July 31, 1998 (United States)"/>
    <x v="16"/>
    <n v="58000"/>
    <s v="David Zucker"/>
    <s v="David Zucker"/>
    <s v="Trey Parker"/>
    <s v="United States"/>
    <n v="25000000"/>
    <n v="7027290"/>
    <n v="13136289.957055213"/>
    <n v="28.109159999999999"/>
    <n v="4311220.858895706"/>
    <s v="Zucker Brothers Productions"/>
    <n v="103"/>
  </r>
  <r>
    <s v="Six-String Samurai"/>
    <s v="PG-13"/>
    <s v="Action"/>
    <x v="18"/>
    <n v="163"/>
    <s v="September 18, 1998 (United States)"/>
    <x v="14"/>
    <n v="7000"/>
    <s v="Lance Mungia"/>
    <s v="Jeffrey Falcon"/>
    <s v="Jeffrey Falcon"/>
    <s v="United States"/>
    <n v="2000000"/>
    <n v="146125"/>
    <n v="273155.1380368098"/>
    <n v="7.3062500000000004"/>
    <n v="89647.239263803684"/>
    <s v="HSX Films"/>
    <n v="91"/>
  </r>
  <r>
    <s v="L'ennui"/>
    <s v="N/A"/>
    <s v="Romance"/>
    <x v="18"/>
    <n v="163"/>
    <s v="December 16, 1998 (France)"/>
    <x v="10"/>
    <n v="2000"/>
    <s v="CÃ©dric Kahn"/>
    <s v="CÃ©dric Kahn"/>
    <s v="Charles Berling"/>
    <s v="France"/>
    <n v="0"/>
    <n v="0"/>
    <n v="0"/>
    <n v="0"/>
    <n v="0"/>
    <s v="Gemini Films"/>
    <n v="122"/>
  </r>
  <r>
    <s v="SLC Punk!"/>
    <s v="R"/>
    <s v="Comedy"/>
    <x v="18"/>
    <n v="163"/>
    <s v="April 16, 1999 (United States)"/>
    <x v="34"/>
    <n v="26000"/>
    <s v="James Merendino"/>
    <s v="James Merendino"/>
    <s v="Matthew Lillard"/>
    <s v="United States"/>
    <n v="0"/>
    <n v="299569"/>
    <n v="559991.86687116558"/>
    <n v="0"/>
    <n v="183784.66257668711"/>
    <s v="Beyond Films"/>
    <n v="97"/>
  </r>
  <r>
    <s v="The Replacement Killers"/>
    <s v="R"/>
    <s v="Action"/>
    <x v="18"/>
    <n v="163"/>
    <s v="February 6, 1998 (United States)"/>
    <x v="19"/>
    <n v="28000"/>
    <s v="Antoine Fuqua"/>
    <s v="Ken Sanzel"/>
    <s v="Chow Yun-Fat"/>
    <s v="United States"/>
    <n v="30000000"/>
    <n v="19204929"/>
    <n v="35900256.848466255"/>
    <n v="64.01643"/>
    <n v="11782165.030674847"/>
    <s v="Columbia Pictures"/>
    <n v="87"/>
  </r>
  <r>
    <s v="Taxi"/>
    <s v="Not Rated"/>
    <s v="Action"/>
    <x v="18"/>
    <n v="163"/>
    <s v="November 20, 1998 (United States)"/>
    <x v="9"/>
    <n v="78000"/>
    <s v="GÃ©rard PirÃ¨s"/>
    <s v="Luc Besson"/>
    <s v="Samy Naceri"/>
    <s v="France"/>
    <n v="0"/>
    <n v="0"/>
    <n v="0"/>
    <n v="0"/>
    <n v="0"/>
    <s v="ARP SÃ©lection"/>
    <n v="86"/>
  </r>
  <r>
    <s v="Croupier"/>
    <s v="Not Rated"/>
    <s v="Crime"/>
    <x v="18"/>
    <n v="163"/>
    <s v="July 28, 2000 (United States)"/>
    <x v="12"/>
    <n v="20000"/>
    <s v="Mike Hodges"/>
    <s v="Paul Mayersberg"/>
    <s v="Clive Owen"/>
    <s v="Ireland"/>
    <n v="0"/>
    <n v="7120568"/>
    <n v="13310656.868711656"/>
    <n v="0"/>
    <n v="4368446.6257668715"/>
    <s v="ARTE"/>
    <n v="94"/>
  </r>
  <r>
    <s v="Bulworth"/>
    <s v="R"/>
    <s v="Comedy"/>
    <x v="18"/>
    <n v="163"/>
    <s v="May 22, 1998 (United States)"/>
    <x v="8"/>
    <n v="25000"/>
    <s v="Warren Beatty"/>
    <s v="Warren Beatty"/>
    <s v="Warren Beatty"/>
    <s v="United States"/>
    <n v="30000000"/>
    <n v="29202884"/>
    <n v="54589685.612269938"/>
    <n v="97.342946666666663"/>
    <n v="17915879.754601229"/>
    <s v="Twentieth Century Fox"/>
    <n v="108"/>
  </r>
  <r>
    <s v="Dirty Work"/>
    <s v="PG-13"/>
    <s v="Comedy"/>
    <x v="18"/>
    <n v="163"/>
    <s v="June 12, 1998 (United States)"/>
    <x v="5"/>
    <n v="24000"/>
    <s v="Bob Saget"/>
    <s v="Frank Sebastiano"/>
    <s v="Norm MacDonald"/>
    <s v="Canada"/>
    <n v="13000000"/>
    <n v="10023282"/>
    <n v="18736773.161963187"/>
    <n v="77.102169230769235"/>
    <n v="6149252.7607361963"/>
    <s v="Metro-Goldwyn-Mayer (MGM)"/>
    <n v="82"/>
  </r>
  <r>
    <s v="Apt Pupil"/>
    <s v="R"/>
    <s v="Crime"/>
    <x v="18"/>
    <n v="163"/>
    <s v="October 23, 1998 (United States)"/>
    <x v="17"/>
    <n v="37000"/>
    <s v="Bryan Singer"/>
    <s v="Stephen King"/>
    <s v="Ian McKellen"/>
    <s v="United States"/>
    <n v="14000000"/>
    <n v="8863193"/>
    <n v="16568189.614110429"/>
    <n v="63.308521428571431"/>
    <n v="5437541.7177914111"/>
    <s v="Phoenix Pictures"/>
    <n v="111"/>
  </r>
  <r>
    <s v="Doctor Dolittle"/>
    <s v="PG-13"/>
    <s v="Comedy"/>
    <x v="18"/>
    <n v="163"/>
    <s v="June 26, 1998 (United States)"/>
    <x v="20"/>
    <n v="93000"/>
    <s v="Betty Thomas"/>
    <s v="Hugh Lofting"/>
    <s v="Eddie Murphy"/>
    <s v="United States"/>
    <n v="71500000"/>
    <n v="294456605"/>
    <n v="550435138.3036809"/>
    <n v="411.82741958041953"/>
    <n v="180648223.92638037"/>
    <s v="Twentieth Century Fox"/>
    <n v="85"/>
  </r>
  <r>
    <s v="Species II"/>
    <s v="R"/>
    <s v="Action"/>
    <x v="18"/>
    <n v="163"/>
    <s v="April 10, 1998 (United States)"/>
    <x v="44"/>
    <n v="28000"/>
    <s v="Peter Medak"/>
    <s v="Dennis Feldman"/>
    <s v="Natasha Henstridge"/>
    <s v="United States"/>
    <n v="0"/>
    <n v="19221939"/>
    <n v="35932054.069325149"/>
    <n v="0"/>
    <n v="11792600.613496933"/>
    <s v="Metro-Goldwyn-Mayer (MGM)"/>
    <n v="93"/>
  </r>
  <r>
    <s v="Celebrity"/>
    <s v="R"/>
    <s v="Comedy"/>
    <x v="18"/>
    <n v="163"/>
    <s v="November 20, 1998 (United States)"/>
    <x v="21"/>
    <n v="25000"/>
    <s v="Woody Allen"/>
    <s v="Woody Allen"/>
    <s v="Kenneth Branagh"/>
    <s v="United States"/>
    <n v="12000000"/>
    <n v="5078660"/>
    <n v="9493666.8834355827"/>
    <n v="42.322166666666668"/>
    <n v="3115742.3312883438"/>
    <s v="Sweetland Films"/>
    <n v="113"/>
  </r>
  <r>
    <s v="Very Bad Things"/>
    <s v="R"/>
    <s v="Comedy"/>
    <x v="18"/>
    <n v="163"/>
    <s v="November 25, 1998 (United States)"/>
    <x v="21"/>
    <n v="46000"/>
    <s v="Peter Berg"/>
    <s v="Peter Berg"/>
    <s v="Christian Slater"/>
    <s v="United States"/>
    <n v="30000000"/>
    <n v="9898412"/>
    <n v="18503350.530061349"/>
    <n v="32.994706666666666"/>
    <n v="6072645.3987730062"/>
    <s v="Initial Entertainment Group (IEG)"/>
    <n v="100"/>
  </r>
  <r>
    <s v="Madeline"/>
    <s v="PG"/>
    <s v="Comedy"/>
    <x v="18"/>
    <n v="163"/>
    <s v="July 10, 1998 (United States)"/>
    <x v="22"/>
    <n v="7000"/>
    <s v="Daisy von Scherler Mayer"/>
    <s v="Ludwig Bemelmans"/>
    <s v="Frances McDormand"/>
    <s v="France"/>
    <n v="0"/>
    <n v="29967750"/>
    <n v="56019468.865030669"/>
    <n v="0"/>
    <n v="18385122.699386504"/>
    <s v="Jaffilms"/>
    <n v="88"/>
  </r>
  <r>
    <s v="The Last Days of Disco"/>
    <s v="R"/>
    <s v="Comedy"/>
    <x v="18"/>
    <n v="163"/>
    <s v="June 12, 1998 (United States)"/>
    <x v="17"/>
    <n v="12000"/>
    <s v="Whit Stillman"/>
    <s v="Whit Stillman"/>
    <s v="ChloÃ« Sevigny"/>
    <s v="United States"/>
    <n v="8000000"/>
    <n v="3020601"/>
    <n v="5646485.4276073612"/>
    <n v="37.757512500000004"/>
    <n v="1853129.4478527608"/>
    <s v="Castle Rock Entertainment"/>
    <n v="113"/>
  </r>
  <r>
    <s v="The Big Hit"/>
    <s v="R"/>
    <s v="Action"/>
    <x v="18"/>
    <n v="163"/>
    <s v="April 24, 1998 (United States)"/>
    <x v="10"/>
    <n v="29000"/>
    <s v="Kirk Wong"/>
    <s v="Ben Ramsey"/>
    <s v="Mark Wahlberg"/>
    <s v="United States"/>
    <n v="13000000"/>
    <n v="27007143"/>
    <n v="50485131.730674841"/>
    <n v="207.74725384615385"/>
    <n v="16568799.386503069"/>
    <s v="TriStar Pictures"/>
    <n v="91"/>
  </r>
  <r>
    <s v="Blues Brothers 2000"/>
    <s v="PG-13"/>
    <s v="Action"/>
    <x v="18"/>
    <n v="163"/>
    <s v="February 6, 1998 (United States)"/>
    <x v="38"/>
    <n v="32000"/>
    <s v="John Landis"/>
    <s v="Dan Aykroyd"/>
    <s v="Dan Aykroyd"/>
    <s v="United States"/>
    <n v="28000000"/>
    <n v="14051384"/>
    <n v="26266605.550920244"/>
    <n v="50.183514285714281"/>
    <n v="8620480.9815950934"/>
    <s v="Universal Pictures"/>
    <n v="123"/>
  </r>
  <r>
    <s v="Gods and Monsters"/>
    <s v="R"/>
    <s v="Biography"/>
    <x v="18"/>
    <n v="163"/>
    <s v="November 4, 1998 (United States)"/>
    <x v="34"/>
    <n v="30000"/>
    <s v="Bill Condon"/>
    <s v="Christopher Bram"/>
    <s v="Ian McKellen"/>
    <s v="United States"/>
    <n v="10000000"/>
    <n v="6451628"/>
    <n v="12060190.500613496"/>
    <n v="64.516280000000009"/>
    <n v="3958053.9877300616"/>
    <s v="Lions Gate Films"/>
    <n v="105"/>
  </r>
  <r>
    <s v="The Red Violin"/>
    <s v="R"/>
    <s v="Drama"/>
    <x v="18"/>
    <n v="163"/>
    <s v="June 11, 1999 (United States)"/>
    <x v="37"/>
    <n v="32000"/>
    <s v="FranÃ§ois Girard"/>
    <s v="Don McKellar"/>
    <s v="Carlo Cecchi"/>
    <s v="Canada"/>
    <n v="18000000"/>
    <n v="10019109"/>
    <n v="18728972.46809816"/>
    <n v="55.661716666666671"/>
    <n v="6146692.6380368099"/>
    <s v="Rhombus Media"/>
    <n v="130"/>
  </r>
  <r>
    <s v="Mighty Joe Young"/>
    <s v="PG"/>
    <s v="Action"/>
    <x v="18"/>
    <n v="163"/>
    <s v="December 25, 1998 (United States)"/>
    <x v="46"/>
    <n v="28000"/>
    <s v="Ron Underwood"/>
    <s v="Merian C. Cooper"/>
    <s v="Bill Paxton"/>
    <s v="United States"/>
    <n v="90000000"/>
    <n v="50632037"/>
    <n v="94647740.330674842"/>
    <n v="56.257818888888892"/>
    <n v="31062599.386503071"/>
    <s v="RKO Pictures"/>
    <n v="114"/>
  </r>
  <r>
    <s v="The Object of My Affection"/>
    <s v="R"/>
    <s v="Comedy"/>
    <x v="18"/>
    <n v="163"/>
    <s v="April 17, 1998 (United States)"/>
    <x v="22"/>
    <n v="19000"/>
    <s v="Nicholas Hytner"/>
    <s v="Stephen McCauley"/>
    <s v="Jennifer Aniston"/>
    <s v="United States"/>
    <n v="15000000"/>
    <n v="46905889"/>
    <n v="87682358.149079755"/>
    <n v="312.70592666666664"/>
    <n v="28776619.018404908"/>
    <s v="Twentieth Century Fox"/>
    <n v="111"/>
  </r>
  <r>
    <s v="Twilight"/>
    <s v="R"/>
    <s v="Crime"/>
    <x v="18"/>
    <n v="163"/>
    <s v="March 6, 1998 (United States)"/>
    <x v="19"/>
    <n v="11000"/>
    <s v="Robert Benton"/>
    <s v="Robert Benton"/>
    <s v="Paul Newman"/>
    <s v="United States"/>
    <n v="37000000"/>
    <n v="15055091"/>
    <n v="28142860.292638034"/>
    <n v="40.689435135135135"/>
    <n v="9236252.1472392641"/>
    <s v="Cinehaus"/>
    <n v="94"/>
  </r>
  <r>
    <s v="PokÃ©mon: The First Movie - Mewtwo Strikes Back"/>
    <s v="G"/>
    <s v="Animation"/>
    <x v="18"/>
    <n v="163"/>
    <s v="November 10, 1999 (United States)"/>
    <x v="21"/>
    <n v="41000"/>
    <s v="Kunihiko Yuyama"/>
    <s v="Satoshi Tajiri"/>
    <s v="Veronica Taylor"/>
    <s v="Japan"/>
    <n v="30000000"/>
    <n v="163644662"/>
    <n v="305905082.89202452"/>
    <n v="545.48220666666668"/>
    <n v="100395498.15950921"/>
    <s v="Oriental Light and Magic (OLM)"/>
    <n v="96"/>
  </r>
  <r>
    <s v="Belly"/>
    <s v="R"/>
    <s v="Crime"/>
    <x v="18"/>
    <n v="163"/>
    <s v="November 4, 1998 (United States)"/>
    <x v="19"/>
    <n v="10000"/>
    <s v="Hype Williams"/>
    <s v="Anthony Bodden"/>
    <s v="Nas"/>
    <s v="Jamaica"/>
    <n v="3000000"/>
    <n v="9639390"/>
    <n v="18019154.190184049"/>
    <n v="321.31299999999999"/>
    <n v="5913736.1963190185"/>
    <s v="Big Dog Films"/>
    <n v="96"/>
  </r>
  <r>
    <s v="Les MisÃ©rables"/>
    <s v="PG-13"/>
    <s v="Crime"/>
    <x v="18"/>
    <n v="163"/>
    <s v="May 1, 1998 (United States)"/>
    <x v="34"/>
    <n v="39000"/>
    <s v="Bille August"/>
    <s v="Victor Hugo"/>
    <s v="Liam Neeson"/>
    <s v="United Kingdom"/>
    <n v="0"/>
    <n v="14096321"/>
    <n v="26350607.415337421"/>
    <n v="0"/>
    <n v="8648049.6932515334"/>
    <s v="Mandalay Entertainment"/>
    <n v="134"/>
  </r>
  <r>
    <s v="Waking Ned Devine"/>
    <s v="PG"/>
    <s v="Comedy"/>
    <x v="18"/>
    <n v="163"/>
    <s v="January 8, 1999 (United States)"/>
    <x v="34"/>
    <n v="26000"/>
    <s v="Kirk Jones"/>
    <s v="Kirk Jones"/>
    <s v="Ian Bannen"/>
    <s v="United Kingdom"/>
    <n v="3000000"/>
    <n v="55257450"/>
    <n v="103294141.19631901"/>
    <n v="1841.9149999999997"/>
    <n v="33900276.073619634"/>
    <s v="Tomboy Films"/>
    <n v="91"/>
  </r>
  <r>
    <s v="Babe: Pig in the City"/>
    <s v="PG"/>
    <s v="Adventure"/>
    <x v="18"/>
    <n v="163"/>
    <s v="November 25, 1998 (United States)"/>
    <x v="1"/>
    <n v="32000"/>
    <s v="George Miller"/>
    <s v="George Miller"/>
    <s v="Magda Szubanski"/>
    <s v="Australia"/>
    <n v="90000000"/>
    <n v="69131860"/>
    <n v="129229924.797546"/>
    <n v="76.813177777777781"/>
    <n v="42412184.049079761"/>
    <s v="Kennedy Miller Productions"/>
    <n v="97"/>
  </r>
  <r>
    <s v="Eternity and a Day"/>
    <s v="Unrated"/>
    <s v="Drama"/>
    <x v="18"/>
    <n v="163"/>
    <s v="May 28, 1999 (United States)"/>
    <x v="6"/>
    <n v="11000"/>
    <s v="Theodoros Angelopoulos"/>
    <s v="Theodoros Angelopoulos"/>
    <s v="Bruno Ganz"/>
    <s v="France"/>
    <n v="0"/>
    <n v="107178"/>
    <n v="200350.53128834354"/>
    <n v="0"/>
    <n v="65753.374233128838"/>
    <s v="Paradis Films"/>
    <n v="137"/>
  </r>
  <r>
    <s v="Primary Colors"/>
    <s v="R"/>
    <s v="Comedy"/>
    <x v="18"/>
    <n v="163"/>
    <s v="March 20, 1998 (United States)"/>
    <x v="17"/>
    <n v="28000"/>
    <s v="Mike Nichols"/>
    <s v="Joe Klein"/>
    <s v="John Travolta"/>
    <s v="United Kingdom"/>
    <n v="65000000"/>
    <n v="52090187"/>
    <n v="97373496.803067476"/>
    <n v="80.138749230769236"/>
    <n v="31957169.93865031"/>
    <s v="Award Entertainment"/>
    <n v="143"/>
  </r>
  <r>
    <s v="Quest for Camelot"/>
    <s v="G"/>
    <s v="Animation"/>
    <x v="18"/>
    <n v="163"/>
    <s v="May 15, 1998 (United States)"/>
    <x v="21"/>
    <n v="16000"/>
    <s v="Frederik Du Chau"/>
    <s v="Vera Chapman"/>
    <s v="Jessalyn Gilsig"/>
    <s v="United States"/>
    <n v="40000000"/>
    <n v="22510798"/>
    <n v="42080000.923926376"/>
    <n v="56.276994999999999"/>
    <n v="13810305.521472394"/>
    <s v="Warner Bros."/>
    <n v="86"/>
  </r>
  <r>
    <s v="Show Me Love"/>
    <s v="Not Rated"/>
    <s v="Comedy"/>
    <x v="18"/>
    <n v="163"/>
    <s v="October 23, 1998 (Sweden)"/>
    <x v="24"/>
    <n v="50000"/>
    <s v="Lukas Moodysson"/>
    <s v="Lukas Moodysson"/>
    <s v="Alexandra DahlstrÃ¶m"/>
    <s v="Sweden"/>
    <n v="0"/>
    <n v="219331"/>
    <n v="410000.95521472389"/>
    <n v="0"/>
    <n v="134558.89570552149"/>
    <s v="Memfis Film"/>
    <n v="89"/>
  </r>
  <r>
    <s v="Hard Rain"/>
    <s v="R"/>
    <s v="Action"/>
    <x v="18"/>
    <n v="163"/>
    <s v="January 16, 1998 (United States)"/>
    <x v="23"/>
    <n v="33000"/>
    <s v="Mikael Salomon"/>
    <s v="Graham Yost"/>
    <s v="Morgan Freeman"/>
    <s v="United States"/>
    <n v="70000000"/>
    <n v="19870567"/>
    <n v="37144550.704907976"/>
    <n v="28.386524285714287"/>
    <n v="12190531.901840491"/>
    <s v="British Broadcasting Corporation (BBC) Television"/>
    <n v="97"/>
  </r>
  <r>
    <s v="Strike!"/>
    <s v="PG-13"/>
    <s v="Comedy"/>
    <x v="18"/>
    <n v="163"/>
    <s v="September 4, 1998 (United States)"/>
    <x v="17"/>
    <n v="6700"/>
    <s v="Sarah Kernochan"/>
    <s v="Sarah Kernochan"/>
    <s v="Kirsten Dunst"/>
    <s v="Canada"/>
    <n v="0"/>
    <n v="913834"/>
    <n v="1708252.8822085888"/>
    <n v="0"/>
    <n v="560634.35582822084"/>
    <s v="Alliance Communications Corporation"/>
    <n v="97"/>
  </r>
  <r>
    <s v="The Mighty"/>
    <s v="PG-13"/>
    <s v="Comedy"/>
    <x v="18"/>
    <n v="163"/>
    <s v="October 30, 1998 (United States)"/>
    <x v="4"/>
    <n v="13000"/>
    <s v="Peter Chelsom"/>
    <s v="Rodman Philbrick"/>
    <s v="Kieran Culkin"/>
    <s v="United States"/>
    <n v="0"/>
    <n v="2652246"/>
    <n v="4957910.1607361957"/>
    <n v="0"/>
    <n v="1627144.7852760737"/>
    <s v="Chaos Productions"/>
    <n v="100"/>
  </r>
  <r>
    <s v="Wrongfully Accused"/>
    <s v="PG-13"/>
    <s v="Action"/>
    <x v="18"/>
    <n v="163"/>
    <s v="August 21, 1998 (United States)"/>
    <x v="10"/>
    <n v="24000"/>
    <s v="Pat Proft"/>
    <s v="Pat Proft"/>
    <s v="Leslie Nielsen"/>
    <s v="Germany"/>
    <n v="0"/>
    <n v="9623329"/>
    <n v="17989130.958895706"/>
    <n v="0"/>
    <n v="5903882.82208589"/>
    <s v="Morgan Creek Entertainment"/>
    <n v="87"/>
  </r>
  <r>
    <s v="New Rose Hotel"/>
    <s v="R"/>
    <s v="Drama"/>
    <x v="18"/>
    <n v="163"/>
    <s v="March 19, 1999 (Italy)"/>
    <x v="27"/>
    <n v="4700"/>
    <s v="Abel Ferrara"/>
    <s v="William Gibson"/>
    <s v="Christopher Walken"/>
    <s v="United States"/>
    <n v="0"/>
    <n v="21521"/>
    <n v="40229.746625766871"/>
    <n v="0"/>
    <n v="13203.067484662577"/>
    <s v="Pressman Film"/>
    <n v="93"/>
  </r>
  <r>
    <s v="Simon Birch"/>
    <s v="PG"/>
    <s v="Comedy"/>
    <x v="18"/>
    <n v="163"/>
    <s v="September 11, 1998 (United States)"/>
    <x v="15"/>
    <n v="21000"/>
    <s v="Mark Steven Johnson"/>
    <s v="Mark Steven Johnson"/>
    <s v="Ian Michael Smith"/>
    <s v="United States"/>
    <n v="30000000"/>
    <n v="18253415"/>
    <n v="34121567.794478528"/>
    <n v="60.844716666666663"/>
    <n v="11198414.110429449"/>
    <s v="Hollywood Pictures"/>
    <n v="114"/>
  </r>
  <r>
    <s v="The Idiots"/>
    <s v="N/A"/>
    <s v="Comedy"/>
    <x v="18"/>
    <n v="163"/>
    <s v="May 21, 1998 (France)"/>
    <x v="8"/>
    <n v="30000"/>
    <s v="Lars von Trier"/>
    <s v="Lars von Trier"/>
    <s v="Bodil JÃ¸rgensen"/>
    <s v="Denmark"/>
    <n v="2500000"/>
    <n v="0"/>
    <n v="0"/>
    <n v="0"/>
    <n v="0"/>
    <s v="Zentropa Entertainments"/>
    <n v="117"/>
  </r>
  <r>
    <s v="Thursday"/>
    <s v="R"/>
    <s v="Action"/>
    <x v="18"/>
    <n v="163"/>
    <s v="September 25, 1998 (United Kingdom)"/>
    <x v="13"/>
    <n v="18000"/>
    <s v="Skip Woods"/>
    <s v="Skip Woods"/>
    <s v="Thomas Jane"/>
    <s v="United States"/>
    <n v="0"/>
    <n v="3121"/>
    <n v="5834.1638036809809"/>
    <n v="0"/>
    <n v="1914.7239263803683"/>
    <s v="Polygram Filmed Entertainment"/>
    <n v="87"/>
  </r>
  <r>
    <s v="Crna macka, beli macor"/>
    <s v="R"/>
    <s v="Comedy"/>
    <x v="18"/>
    <n v="163"/>
    <s v="June 1, 1998 (Federal Republic of Yugoslavia)"/>
    <x v="31"/>
    <n v="52000"/>
    <s v="Emir Kusturica"/>
    <s v="Gordan Mihic"/>
    <s v="Bajram Severdzan"/>
    <s v="Federal Republic of Yugoslavia"/>
    <n v="0"/>
    <n v="351447"/>
    <n v="656968.71717791411"/>
    <n v="0"/>
    <n v="215611.65644171782"/>
    <s v="CiBy 2000"/>
    <n v="127"/>
  </r>
  <r>
    <s v="Dance with Me"/>
    <s v="PG"/>
    <s v="Drama"/>
    <x v="18"/>
    <n v="163"/>
    <s v="August 21, 1998 (United States)"/>
    <x v="23"/>
    <n v="6000"/>
    <s v="Randa Haines"/>
    <s v="Daryl Matthews"/>
    <s v="Vanessa Williams"/>
    <s v="United States"/>
    <n v="0"/>
    <n v="15923122"/>
    <n v="29765492.474846624"/>
    <n v="0"/>
    <n v="9768786.503067486"/>
    <s v="Mandalay Entertainment"/>
    <n v="126"/>
  </r>
  <r>
    <s v="Jack Frost"/>
    <s v="PG"/>
    <s v="Comedy"/>
    <x v="18"/>
    <n v="163"/>
    <s v="December 11, 1998 (United States)"/>
    <x v="20"/>
    <n v="34000"/>
    <s v="Troy Miller"/>
    <s v="Mark Steven Johnson"/>
    <s v="Michael Keaton"/>
    <s v="United States"/>
    <n v="85000000"/>
    <n v="34562556"/>
    <n v="64608655.29570552"/>
    <n v="40.66183058823529"/>
    <n v="21204022.08588957"/>
    <s v="Warner Bros."/>
    <n v="101"/>
  </r>
  <r>
    <s v="Hush"/>
    <s v="PG-13"/>
    <s v="Drama"/>
    <x v="18"/>
    <n v="163"/>
    <s v="March 6, 1998 (United States)"/>
    <x v="30"/>
    <n v="11000"/>
    <s v="Jonathan Darby"/>
    <s v="Jonathan Darby"/>
    <s v="Jessica Lange"/>
    <s v="United States"/>
    <n v="21000000"/>
    <n v="13583690"/>
    <n v="25392333.392638035"/>
    <n v="64.684238095238101"/>
    <n v="8333552.1472392641"/>
    <s v="TriStar Pictures"/>
    <n v="96"/>
  </r>
  <r>
    <s v="How Stella Got Her Groove Back"/>
    <s v="R"/>
    <s v="Comedy"/>
    <x v="18"/>
    <n v="163"/>
    <s v="August 14, 1998 (United States)"/>
    <x v="46"/>
    <n v="7100"/>
    <s v="Kevin Rodney Sullivan"/>
    <s v="Terry McMillan"/>
    <s v="Angela Bassett"/>
    <s v="United States"/>
    <n v="20000000"/>
    <n v="39278722"/>
    <n v="73424703.026993856"/>
    <n v="196.39361"/>
    <n v="24097375.460122701"/>
    <s v="Twentieth Century Fox"/>
    <n v="124"/>
  </r>
  <r>
    <s v="Almost Heroes"/>
    <s v="PG-13"/>
    <s v="Adventure"/>
    <x v="18"/>
    <n v="163"/>
    <s v="May 29, 1998 (United States)"/>
    <x v="1"/>
    <n v="16000"/>
    <s v="Christopher Guest"/>
    <s v="Mark Nutter"/>
    <s v="Chris Farley"/>
    <s v="United States"/>
    <n v="30000000"/>
    <n v="6136856"/>
    <n v="11471779.283435581"/>
    <n v="20.456186666666667"/>
    <n v="3764942.3312883438"/>
    <s v="Turner Pictures (I)"/>
    <n v="90"/>
  </r>
  <r>
    <s v="Major League: Back to the Minors"/>
    <s v="PG-13"/>
    <s v="Comedy"/>
    <x v="18"/>
    <n v="163"/>
    <s v="April 17, 1998 (United States)"/>
    <x v="32"/>
    <n v="7200"/>
    <s v="John Warren"/>
    <s v="David S. Ward"/>
    <s v="Scott Bakula"/>
    <s v="United States"/>
    <n v="18000000"/>
    <n v="3572443"/>
    <n v="6678057.5588957053"/>
    <n v="19.846905555555555"/>
    <n v="2191682.8220858895"/>
    <s v="Morgan Creek Entertainment"/>
    <n v="100"/>
  </r>
  <r>
    <s v="High Art"/>
    <s v="R"/>
    <s v="Drama"/>
    <x v="18"/>
    <n v="163"/>
    <s v="June 12, 1998 (United States)"/>
    <x v="14"/>
    <n v="9900"/>
    <s v="Lisa Cholodenko"/>
    <s v="Lisa Cholodenko"/>
    <s v="Radha Mitchell"/>
    <s v="United States"/>
    <n v="0"/>
    <n v="1960216"/>
    <n v="3664281.0748466253"/>
    <n v="0"/>
    <n v="1202586.5030674848"/>
    <s v="391 Productions"/>
    <n v="101"/>
  </r>
  <r>
    <s v="A Civil Action"/>
    <s v="PG-13"/>
    <s v="Drama"/>
    <x v="18"/>
    <n v="163"/>
    <s v="January 8, 1999 (United States)"/>
    <x v="14"/>
    <n v="28000"/>
    <s v="Steven Zaillian"/>
    <s v="Jonathan Harr"/>
    <s v="John Travolta"/>
    <s v="United States"/>
    <n v="75000000"/>
    <n v="56709981"/>
    <n v="106009393.93067484"/>
    <n v="75.613308000000004"/>
    <n v="34791399.386503071"/>
    <s v="Touchstone Pictures"/>
    <n v="115"/>
  </r>
  <r>
    <s v="Playing by Heart"/>
    <s v="R"/>
    <s v="Comedy"/>
    <x v="18"/>
    <n v="163"/>
    <s v="January 22, 1999 (United States)"/>
    <x v="9"/>
    <n v="19000"/>
    <s v="Willard Carroll"/>
    <s v="Willard Carroll"/>
    <s v="Gillian Anderson"/>
    <s v="United States"/>
    <n v="20000000"/>
    <n v="3970078"/>
    <n v="7421366.6662576683"/>
    <n v="19.850390000000001"/>
    <n v="2435630.6748466259"/>
    <s v="Hyperion Pictures"/>
    <n v="121"/>
  </r>
  <r>
    <s v="The Rugrats Movie"/>
    <s v="G"/>
    <s v="Animation"/>
    <x v="18"/>
    <n v="163"/>
    <s v="November 20, 1998 (United States)"/>
    <x v="23"/>
    <n v="18000"/>
    <s v="Igor Kovalyov"/>
    <s v="David N. Weiss"/>
    <s v="Elizabeth Daily"/>
    <s v="United States"/>
    <n v="24000000"/>
    <n v="140894675"/>
    <n v="263377959.95398772"/>
    <n v="587.06114583333328"/>
    <n v="86438450.920245409"/>
    <s v="Paramount Pictures"/>
    <n v="79"/>
  </r>
  <r>
    <s v="The Players Club"/>
    <s v="R"/>
    <s v="Comedy"/>
    <x v="18"/>
    <n v="163"/>
    <s v="April 8, 1998 (United States)"/>
    <x v="23"/>
    <n v="6400"/>
    <s v="Ice Cube"/>
    <s v="Ice Cube"/>
    <s v="LisaRaye McCoy"/>
    <s v="United States"/>
    <n v="4500000"/>
    <n v="23261485"/>
    <n v="43483279.015337422"/>
    <n v="516.92188888888882"/>
    <n v="14270849.693251535"/>
    <s v="New Line Cinema"/>
    <n v="104"/>
  </r>
  <r>
    <s v="Dead Man on Campus"/>
    <s v="R"/>
    <s v="Comedy"/>
    <x v="18"/>
    <n v="163"/>
    <s v="August 21, 1998 (United States)"/>
    <x v="22"/>
    <n v="14000"/>
    <s v="Alan Cohn"/>
    <s v="Anthony Abrams"/>
    <s v="Tom Everett Scott"/>
    <s v="United States"/>
    <n v="14000000"/>
    <n v="15064946"/>
    <n v="28161282.492024537"/>
    <n v="107.60675714285715"/>
    <n v="9242298.1595092025"/>
    <s v="Paramount Pictures"/>
    <n v="96"/>
  </r>
  <r>
    <s v="Senseless"/>
    <s v="R"/>
    <s v="Comedy"/>
    <x v="18"/>
    <n v="163"/>
    <s v="February 20, 1998 (United States)"/>
    <x v="10"/>
    <n v="14000"/>
    <s v="Penelope Spheeris"/>
    <s v="Greg Erb"/>
    <s v="Marlon Wayans"/>
    <s v="United States"/>
    <n v="15000000"/>
    <n v="12874899"/>
    <n v="24067372.547852758"/>
    <n v="85.832660000000004"/>
    <n v="7898711.0429447861"/>
    <s v="Dimension Films"/>
    <n v="93"/>
  </r>
  <r>
    <s v="Black Dog"/>
    <s v="PG-13"/>
    <s v="Action"/>
    <x v="18"/>
    <n v="163"/>
    <s v="May 1, 1998 (United States)"/>
    <x v="20"/>
    <n v="8600"/>
    <s v="Kevin Hooks"/>
    <s v="William Mickelberry"/>
    <s v="Patrick Swayze"/>
    <s v="United States"/>
    <n v="30000000"/>
    <n v="12951088"/>
    <n v="24209794.561963189"/>
    <n v="43.170293333333333"/>
    <n v="7945452.7607361972"/>
    <s v="Universal Pictures"/>
    <n v="89"/>
  </r>
  <r>
    <s v="Dangerous Beauty"/>
    <s v="R"/>
    <s v="Biography"/>
    <x v="18"/>
    <n v="163"/>
    <s v="February 20, 1998 (United States)"/>
    <x v="13"/>
    <n v="16000"/>
    <s v="Marshall Herskovitz"/>
    <s v="Margaret Rosenthal"/>
    <s v="Catherine McCormack"/>
    <s v="United States"/>
    <n v="8000000"/>
    <n v="4553271"/>
    <n v="8511544.0104294475"/>
    <n v="56.915887499999997"/>
    <n v="2793417.7914110431"/>
    <s v="New Regency Productions"/>
    <n v="111"/>
  </r>
  <r>
    <s v="The Newton Boys"/>
    <s v="PG-13"/>
    <s v="Action"/>
    <x v="18"/>
    <n v="163"/>
    <s v="March 27, 1998 (United States)"/>
    <x v="10"/>
    <n v="11000"/>
    <s v="Richard Linklater"/>
    <s v="Claude Stanush"/>
    <s v="Matthew McConaughey"/>
    <s v="United States"/>
    <n v="27000000"/>
    <n v="10452012"/>
    <n v="19538208.934969325"/>
    <n v="38.711155555555557"/>
    <n v="6412277.3006134974"/>
    <s v="Twentieth Century Fox"/>
    <n v="122"/>
  </r>
  <r>
    <s v="Central Station"/>
    <s v="R"/>
    <s v="Drama"/>
    <x v="18"/>
    <n v="163"/>
    <s v="November 20, 1998 (United States)"/>
    <x v="45"/>
    <n v="37000"/>
    <s v="Walter Salles"/>
    <s v="Marcos Bernstein"/>
    <s v="Fernanda Montenegro"/>
    <s v="Brazil"/>
    <n v="2900000"/>
    <n v="5971073"/>
    <n v="11161876.951533742"/>
    <n v="205.89906896551727"/>
    <n v="3663234.9693251536"/>
    <s v="Audiovisual Development Bureau, Ministerio da Cultura"/>
    <n v="110"/>
  </r>
  <r>
    <s v="Pecker"/>
    <s v="R"/>
    <s v="Comedy"/>
    <x v="18"/>
    <n v="163"/>
    <s v="October 9, 1998 (Canada)"/>
    <x v="5"/>
    <n v="14000"/>
    <s v="John Waters"/>
    <s v="John Waters"/>
    <s v="Edward Furlong"/>
    <s v="United States"/>
    <n v="6000000"/>
    <n v="2281761"/>
    <n v="4265353.2312883437"/>
    <n v="38.029350000000001"/>
    <n v="1399853.374233129"/>
    <s v="Polar Entertainment"/>
    <n v="87"/>
  </r>
  <r>
    <s v="Without Limits"/>
    <s v="PG-13"/>
    <s v="Biography"/>
    <x v="18"/>
    <n v="163"/>
    <s v="September 11, 1998 (United States)"/>
    <x v="13"/>
    <n v="6700"/>
    <s v="Robert Towne"/>
    <s v="Robert Towne"/>
    <s v="Billy Crudup"/>
    <s v="United States"/>
    <n v="25000000"/>
    <n v="777423"/>
    <n v="1453256.3687116564"/>
    <n v="3.1096919999999999"/>
    <n v="476946.62576687121"/>
    <s v="Cruise/Wagner Productions"/>
    <n v="117"/>
  </r>
  <r>
    <s v="Wide Awake"/>
    <s v="PG"/>
    <s v="Comedy"/>
    <x v="18"/>
    <n v="163"/>
    <s v="March 20, 1998 (United States)"/>
    <x v="23"/>
    <n v="3900"/>
    <s v="M. Night Shyamalan"/>
    <s v="M. Night Shyamalan"/>
    <s v="Joseph Cross"/>
    <s v="United States"/>
    <n v="6000000"/>
    <n v="282175"/>
    <n v="527476.82515337423"/>
    <n v="4.702916666666666"/>
    <n v="173113.49693251535"/>
    <s v="Miramax"/>
    <n v="88"/>
  </r>
  <r>
    <s v="Return to Paradise"/>
    <s v="R"/>
    <s v="Drama"/>
    <x v="18"/>
    <n v="163"/>
    <s v="August 14, 1998 (United States)"/>
    <x v="15"/>
    <n v="14000"/>
    <s v="Joseph Ruben"/>
    <s v="Pierre Jolivet"/>
    <s v="Vince Vaughn"/>
    <s v="United States"/>
    <n v="0"/>
    <n v="8341087"/>
    <n v="15592203.735582821"/>
    <n v="0"/>
    <n v="5117231.288343559"/>
    <s v="Polygram Filmed Entertainment"/>
    <n v="111"/>
  </r>
  <r>
    <s v="Mafia!"/>
    <s v="PG-13"/>
    <s v="Comedy"/>
    <x v="18"/>
    <n v="163"/>
    <s v="July 24, 1998 (United States)"/>
    <x v="41"/>
    <n v="15000"/>
    <s v="Jim Abrahams"/>
    <s v="Jim Abrahams"/>
    <s v="Jay Mohr"/>
    <s v="United States"/>
    <n v="10000000"/>
    <n v="19889299"/>
    <n v="37179566.90368098"/>
    <n v="198.89299"/>
    <n v="12202023.92638037"/>
    <s v="Tapestry Films"/>
    <n v="87"/>
  </r>
  <r>
    <s v="Desperate Measures"/>
    <s v="R"/>
    <s v="Action"/>
    <x v="18"/>
    <n v="163"/>
    <s v="January 30, 1998 (United States)"/>
    <x v="10"/>
    <n v="16000"/>
    <s v="Barbet Schroeder"/>
    <s v="David Klass"/>
    <s v="Michael Keaton"/>
    <s v="United States"/>
    <n v="50000000"/>
    <n v="13806137"/>
    <n v="25808159.165030673"/>
    <n v="27.612273999999999"/>
    <n v="8470022.6993865035"/>
    <s v="Mandalay Entertainment"/>
    <n v="100"/>
  </r>
  <r>
    <s v="I Want You"/>
    <s v="R"/>
    <s v="Crime"/>
    <x v="18"/>
    <n v="163"/>
    <s v="October 30, 1998 (United Kingdom)"/>
    <x v="10"/>
    <n v="2900"/>
    <s v="Michael Winterbottom"/>
    <s v="Eoin McNamee"/>
    <s v="Rachel Weisz"/>
    <s v="United Kingdom"/>
    <n v="0"/>
    <n v="1672"/>
    <n v="3125.5116564417176"/>
    <n v="0"/>
    <n v="1025.7668711656443"/>
    <s v="Polygram Filmed Entertainment"/>
    <n v="87"/>
  </r>
  <r>
    <s v="Hideous Kinky"/>
    <s v="R"/>
    <s v="Adventure"/>
    <x v="18"/>
    <n v="163"/>
    <s v="January 13, 1999 (France)"/>
    <x v="10"/>
    <n v="6400"/>
    <s v="Gillies MacKinnon"/>
    <s v="Esther Freud"/>
    <s v="Kate Winslet"/>
    <s v="United Kingdom"/>
    <n v="12000000"/>
    <n v="1263279"/>
    <n v="2361479.2104294477"/>
    <n v="10.527324999999999"/>
    <n v="775017.79141104303"/>
    <s v="AMLF"/>
    <n v="98"/>
  </r>
  <r>
    <s v="Phantoms"/>
    <s v="R"/>
    <s v="Horror"/>
    <x v="18"/>
    <n v="163"/>
    <s v="January 23, 1998 (United States)"/>
    <x v="20"/>
    <n v="20000"/>
    <s v="Joe Chappelle"/>
    <s v="Dean R. Koontz"/>
    <s v="Peter O'Toole"/>
    <s v="United States"/>
    <n v="0"/>
    <n v="5624282"/>
    <n v="10513611.812269937"/>
    <n v="0"/>
    <n v="3450479.7546012271"/>
    <s v="Miramax"/>
    <n v="96"/>
  </r>
  <r>
    <s v="Smoke Signals"/>
    <s v="PG-13"/>
    <s v="Comedy"/>
    <x v="18"/>
    <n v="163"/>
    <s v="November 27, 1998 (Iceland)"/>
    <x v="13"/>
    <n v="9900"/>
    <s v="Chris Eyre"/>
    <s v="Sherman Alexie"/>
    <s v="Adam Beach"/>
    <s v="United States"/>
    <n v="2000000"/>
    <n v="6745362"/>
    <n v="12609274.855214722"/>
    <n v="337.2681"/>
    <n v="4138258.8957055216"/>
    <s v="ShadowCatcher Entertainment"/>
    <n v="89"/>
  </r>
  <r>
    <s v="Beloved"/>
    <s v="R"/>
    <s v="Drama"/>
    <x v="18"/>
    <n v="163"/>
    <s v="October 16, 1998 (United States)"/>
    <x v="22"/>
    <n v="7200"/>
    <s v="Jonathan Demme"/>
    <s v="Toni Morrison"/>
    <s v="Oprah Winfrey"/>
    <s v="United States"/>
    <n v="80000000"/>
    <n v="22852487"/>
    <n v="42718728.766257666"/>
    <n v="28.565608749999999"/>
    <n v="14019930.674846627"/>
    <s v="Harpo Films"/>
    <n v="172"/>
  </r>
  <r>
    <s v="3 Ninjas: High Noon at Mega Mountain"/>
    <s v="PG"/>
    <s v="Action"/>
    <x v="18"/>
    <n v="163"/>
    <s v="June 18, 1998 (Australia)"/>
    <x v="53"/>
    <n v="11000"/>
    <s v="Sean McNamara"/>
    <s v="Sean McNamara"/>
    <s v="Loni Anderson"/>
    <s v="United States"/>
    <n v="0"/>
    <n v="375805"/>
    <n v="702501.73926380358"/>
    <n v="0"/>
    <n v="230555.21472392639"/>
    <s v="Leeds/Ben-Ami Productions"/>
    <n v="93"/>
  </r>
  <r>
    <s v="Lovers of the Arctic Circle"/>
    <s v="R"/>
    <s v="Drama"/>
    <x v="18"/>
    <n v="163"/>
    <s v="August 28, 1998 (Spain)"/>
    <x v="3"/>
    <n v="18000"/>
    <s v="Julio Medem"/>
    <s v="Julio Medem"/>
    <s v="Najwa Nimri"/>
    <s v="Spain"/>
    <n v="0"/>
    <n v="357549"/>
    <n v="668375.33926380367"/>
    <n v="0"/>
    <n v="219355.21472392639"/>
    <s v="Canal+"/>
    <n v="112"/>
  </r>
  <r>
    <s v="One True Thing"/>
    <s v="R"/>
    <s v="Drama"/>
    <x v="18"/>
    <n v="163"/>
    <s v="September 18, 1998 (United States)"/>
    <x v="9"/>
    <n v="12000"/>
    <s v="Carl Franklin"/>
    <s v="Anna Quindlen"/>
    <s v="Meryl Streep"/>
    <s v="United States"/>
    <n v="30000000"/>
    <n v="26616840"/>
    <n v="49755528.515337422"/>
    <n v="88.722800000000007"/>
    <n v="16329349.693251535"/>
    <s v="Monarch Pictures"/>
    <n v="127"/>
  </r>
  <r>
    <s v="Firestorm"/>
    <s v="R"/>
    <s v="Action"/>
    <x v="18"/>
    <n v="163"/>
    <s v="January 9, 1998 (United States)"/>
    <x v="25"/>
    <n v="3800"/>
    <s v="Dean Semler"/>
    <s v="Chris Soth"/>
    <s v="Howie Long"/>
    <s v="United States"/>
    <n v="19000000"/>
    <n v="8165212"/>
    <n v="15263436.174233127"/>
    <n v="42.974800000000002"/>
    <n v="5009332.5153374234"/>
    <s v="Twentieth Century Fox"/>
    <n v="89"/>
  </r>
  <r>
    <s v="Slums of Beverly Hills"/>
    <s v="R"/>
    <s v="Comedy"/>
    <x v="18"/>
    <n v="163"/>
    <s v="September 11, 1998 (United States)"/>
    <x v="14"/>
    <n v="12000"/>
    <s v="Tamara Jenkins"/>
    <s v="Tamara Jenkins"/>
    <s v="Natasha Lyonne"/>
    <s v="United States"/>
    <n v="5000000"/>
    <n v="5502773"/>
    <n v="10286471.982208589"/>
    <n v="110.05546"/>
    <n v="3375934.355828221"/>
    <s v="Fox Searchlight Pictures"/>
    <n v="91"/>
  </r>
  <r>
    <s v="Palmetto"/>
    <s v="R"/>
    <s v="Crime"/>
    <x v="18"/>
    <n v="163"/>
    <s v="February 20, 1998 (United States)"/>
    <x v="10"/>
    <n v="7600"/>
    <s v="Volker SchlÃ¶ndorff"/>
    <s v="James Hadley Chase"/>
    <s v="Woody Harrelson"/>
    <s v="Germany"/>
    <n v="0"/>
    <n v="5878911"/>
    <n v="10989596.206748465"/>
    <n v="0"/>
    <n v="3606693.8650306752"/>
    <s v="Castle Rock Entertainment"/>
    <n v="114"/>
  </r>
  <r>
    <s v="Strangeland"/>
    <s v="R"/>
    <s v="Horror"/>
    <x v="18"/>
    <n v="163"/>
    <s v="October 2, 1998 (United States)"/>
    <x v="27"/>
    <n v="6700"/>
    <s v="John Pieplow"/>
    <s v="Dee Snider"/>
    <s v="Kevin Gage"/>
    <s v="United States"/>
    <n v="1100000"/>
    <n v="713239"/>
    <n v="1333275.6030674845"/>
    <n v="64.839909090909089"/>
    <n v="437569.93865030678"/>
    <s v="Shooting Gallery"/>
    <n v="85"/>
  </r>
  <r>
    <s v="Le DÃ®ner de Cons"/>
    <s v="PG-13"/>
    <s v="Comedy"/>
    <x v="18"/>
    <n v="163"/>
    <s v="April 15, 1998 (France)"/>
    <x v="3"/>
    <n v="38000"/>
    <s v="Francis Veber"/>
    <s v="Francis Veber"/>
    <s v="Thierry Lhermitte"/>
    <s v="France"/>
    <n v="0"/>
    <n v="4071548"/>
    <n v="7611047.0895705512"/>
    <n v="0"/>
    <n v="2497882.2085889573"/>
    <s v="Gaumont"/>
    <n v="80"/>
  </r>
  <r>
    <s v="Paulie"/>
    <s v="PG"/>
    <s v="Adventure"/>
    <x v="18"/>
    <n v="163"/>
    <s v="April 17, 1998 (United States)"/>
    <x v="16"/>
    <n v="15000"/>
    <s v="John Roberts"/>
    <s v="Laurie Craig"/>
    <s v="Gena Rowlands"/>
    <s v="United States"/>
    <n v="23000000"/>
    <n v="26875268"/>
    <n v="50238614.476073615"/>
    <n v="116.84899130434783"/>
    <n v="16487894.478527609"/>
    <s v="Dreamworks Pictures"/>
    <n v="91"/>
  </r>
  <r>
    <s v="After Life"/>
    <s v="Not Rated"/>
    <s v="Drama"/>
    <x v="18"/>
    <n v="163"/>
    <s v="April 17, 1999 (Japan)"/>
    <x v="37"/>
    <n v="11000"/>
    <s v="Hirokazu Koreeda"/>
    <s v="Hirokazu Koreeda"/>
    <s v="Arata Iura"/>
    <s v="Japan"/>
    <n v="0"/>
    <n v="801985"/>
    <n v="1499170.7331288343"/>
    <n v="0"/>
    <n v="492015.33742331294"/>
    <s v="Engine Film"/>
    <n v="119"/>
  </r>
  <r>
    <s v="Barney's Great Adventure"/>
    <s v="G"/>
    <s v="Adventure"/>
    <x v="18"/>
    <n v="163"/>
    <s v="April 3, 1998 (United States)"/>
    <x v="56"/>
    <n v="3200"/>
    <s v="Steve Gomer"/>
    <s v="Stephen White"/>
    <s v="George Hearn"/>
    <s v="Canada"/>
    <n v="15000000"/>
    <n v="12218638"/>
    <n v="22840607.353374232"/>
    <n v="81.457586666666671"/>
    <n v="7496096.9325153381"/>
    <s v="Polygram Filmed Entertainment"/>
    <n v="76"/>
  </r>
  <r>
    <s v="Permanent Midnight"/>
    <s v="R"/>
    <s v="Biography"/>
    <x v="18"/>
    <n v="163"/>
    <s v="April 23, 1999 (Iceland)"/>
    <x v="19"/>
    <n v="7100"/>
    <s v="David Veloz"/>
    <s v="Jerry Stahl"/>
    <s v="Ben Stiller"/>
    <s v="United States"/>
    <n v="0"/>
    <n v="1171001"/>
    <n v="2188981.6239263802"/>
    <n v="0"/>
    <n v="718405.52147239272"/>
    <s v="JD Productions"/>
    <n v="88"/>
  </r>
  <r>
    <s v="Meet the Deedles"/>
    <s v="PG"/>
    <s v="Comedy"/>
    <x v="18"/>
    <n v="163"/>
    <s v="March 27, 1998 (United States)"/>
    <x v="52"/>
    <n v="2700"/>
    <s v="Steve Boyum"/>
    <s v="Jim Herzfeld"/>
    <s v="Paul Walker"/>
    <s v="United States"/>
    <n v="24000000"/>
    <n v="4356216"/>
    <n v="8143184.1423312882"/>
    <n v="18.1509"/>
    <n v="2672525.1533742333"/>
    <s v="DIC Entertainment"/>
    <n v="93"/>
  </r>
  <r>
    <s v="The Gingerbread Man"/>
    <s v="R"/>
    <s v="Crime"/>
    <x v="18"/>
    <n v="163"/>
    <s v="January 23, 1998 (United States)"/>
    <x v="46"/>
    <n v="11000"/>
    <s v="Robert Altman"/>
    <s v="John Grisham"/>
    <s v="Kenneth Branagh"/>
    <s v="United States"/>
    <n v="25000000"/>
    <n v="1677131"/>
    <n v="3135103.1638036808"/>
    <n v="6.7085240000000006"/>
    <n v="1028914.7239263804"/>
    <s v="Enchanter Entertainment"/>
    <n v="114"/>
  </r>
  <r>
    <s v="Savior"/>
    <s v="R"/>
    <s v="Drama"/>
    <x v="18"/>
    <n v="163"/>
    <s v="November 20, 1998 (United States)"/>
    <x v="4"/>
    <n v="11000"/>
    <s v="Predrag Antonijevic"/>
    <s v="Robert Orr"/>
    <s v="Dennis Quaid"/>
    <s v="United States"/>
    <n v="10000000"/>
    <n v="14328"/>
    <n v="26783.690797546009"/>
    <n v="0.14327999999999999"/>
    <n v="8790.1840490797549"/>
    <s v="Initial Entertainment Group (IEG)"/>
    <n v="103"/>
  </r>
  <r>
    <s v="Little Voice"/>
    <s v="R"/>
    <s v="Comedy"/>
    <x v="18"/>
    <n v="163"/>
    <s v="December 4, 1998 (United States)"/>
    <x v="9"/>
    <n v="16000"/>
    <s v="Mark Herman"/>
    <s v="Jim Cartwright"/>
    <s v="Brenda Blethyn"/>
    <s v="United Kingdom"/>
    <n v="0"/>
    <n v="4611784"/>
    <n v="8620923.8331288341"/>
    <n v="0"/>
    <n v="2829315.3374233129"/>
    <s v="Miramax"/>
    <n v="97"/>
  </r>
  <r>
    <s v="The Odd Couple II"/>
    <s v="PG-13"/>
    <s v="Adventure"/>
    <x v="18"/>
    <n v="163"/>
    <s v="April 10, 1998 (United States)"/>
    <x v="16"/>
    <n v="9400"/>
    <s v="Howard Deutch"/>
    <s v="Neil Simon"/>
    <s v="Jack Lemmon"/>
    <s v="United States"/>
    <n v="0"/>
    <n v="18912328"/>
    <n v="35353290.439263798"/>
    <n v="0"/>
    <n v="11602655.214723928"/>
    <s v="Paramount Pictures"/>
    <n v="97"/>
  </r>
  <r>
    <s v="Spriggan"/>
    <s v="R"/>
    <s v="Animation"/>
    <x v="18"/>
    <n v="163"/>
    <s v="September 5, 1998 (Japan)"/>
    <x v="14"/>
    <n v="3600"/>
    <s v="Hirotsugu Kawasaki"/>
    <s v="Yasutaka ItÃ´"/>
    <s v="ShÃ´tarÃ´ Morikubo"/>
    <s v="Japan"/>
    <n v="0"/>
    <n v="25824"/>
    <n v="48273.452760736196"/>
    <n v="0"/>
    <n v="15842.944785276075"/>
    <s v="Bandai Visual Company"/>
    <n v="90"/>
  </r>
  <r>
    <s v="Besieged"/>
    <s v="R"/>
    <s v="Drama"/>
    <x v="18"/>
    <n v="163"/>
    <s v="February 5, 1999 (Italy)"/>
    <x v="15"/>
    <n v="4700"/>
    <s v="Bernardo Bertolucci"/>
    <s v="Clare Peploe"/>
    <s v="Thandiwe Newton"/>
    <s v="Italy"/>
    <n v="0"/>
    <n v="2048740"/>
    <n v="3829761.214723926"/>
    <n v="0"/>
    <n v="1256895.7055214725"/>
    <s v="Fiction"/>
    <n v="93"/>
  </r>
  <r>
    <s v="Clay Pigeons"/>
    <s v="R"/>
    <s v="Comedy"/>
    <x v="18"/>
    <n v="163"/>
    <s v="September 25, 1998 (United States)"/>
    <x v="14"/>
    <n v="11000"/>
    <s v="David Dobkin"/>
    <s v="Matthew L. Healy"/>
    <s v="Joaquin Phoenix"/>
    <s v="United States"/>
    <n v="8000000"/>
    <n v="1794086"/>
    <n v="3353730.0871165642"/>
    <n v="22.426075000000001"/>
    <n v="1100666.2576687117"/>
    <s v="Fade In Films"/>
    <n v="104"/>
  </r>
  <r>
    <s v="Knock Off"/>
    <s v="R"/>
    <s v="Action"/>
    <x v="18"/>
    <n v="163"/>
    <s v="September 4, 1998 (United States)"/>
    <x v="38"/>
    <n v="14000"/>
    <s v="Hark Tsui"/>
    <s v="Steven E. de Souza"/>
    <s v="Jean-Claude Van Damme"/>
    <s v="Aruba"/>
    <n v="30000000"/>
    <n v="10319915"/>
    <n v="19291276.690184049"/>
    <n v="34.39971666666667"/>
    <n v="6331236.1963190185"/>
    <s v="Knock Films A.V.V."/>
    <n v="91"/>
  </r>
  <r>
    <s v="I'll Be Home for Christmas"/>
    <s v="PG"/>
    <s v="Comedy"/>
    <x v="18"/>
    <n v="163"/>
    <s v="November 13, 1998 (United States)"/>
    <x v="30"/>
    <n v="9600"/>
    <s v="Arlene Sanford"/>
    <s v="Tom Nursall"/>
    <s v="Jonathan Taylor Thomas"/>
    <s v="United States"/>
    <n v="30000000"/>
    <n v="12214338"/>
    <n v="22832569.255214721"/>
    <n v="40.714460000000003"/>
    <n v="7493458.895705522"/>
    <s v="Walt Disney Pictures"/>
    <n v="86"/>
  </r>
  <r>
    <s v="Edge of Seventeen"/>
    <s v="Not Rated"/>
    <s v="Comedy"/>
    <x v="18"/>
    <n v="163"/>
    <s v="April 20, 2000 (Australia)"/>
    <x v="8"/>
    <n v="6000"/>
    <s v="David Moreton"/>
    <s v="Todd Stephens"/>
    <s v="Chris Stafford"/>
    <s v="United States"/>
    <n v="700000"/>
    <n v="871759"/>
    <n v="1629601.026380368"/>
    <n v="124.53700000000001"/>
    <n v="534821.4723926381"/>
    <s v="Blue Streak Films"/>
    <n v="99"/>
  </r>
  <r>
    <s v="My Giant"/>
    <s v="PG"/>
    <s v="Comedy"/>
    <x v="18"/>
    <n v="163"/>
    <s v="April 10, 1998 (United States)"/>
    <x v="18"/>
    <n v="6600"/>
    <s v="Michael Lehmann"/>
    <s v="Billy Crystal"/>
    <s v="Billy Crystal"/>
    <s v="United States"/>
    <n v="0"/>
    <n v="8072007"/>
    <n v="15089205.723312883"/>
    <n v="0"/>
    <n v="4952151.5337423319"/>
    <s v="Castle Rock Entertainment"/>
    <n v="103"/>
  </r>
  <r>
    <s v="Ringmaster"/>
    <s v="R"/>
    <s v="Comedy"/>
    <x v="18"/>
    <n v="163"/>
    <s v="November 25, 1998 (United States)"/>
    <x v="56"/>
    <n v="4900"/>
    <s v="Neil Abramson"/>
    <s v="Jon Bernstein"/>
    <s v="Jerry Springer"/>
    <s v="United States"/>
    <n v="20000000"/>
    <n v="9257103"/>
    <n v="17304535.485276073"/>
    <n v="46.285514999999997"/>
    <n v="5679204.2944785282"/>
    <s v="Artisan Entertainment"/>
    <n v="90"/>
  </r>
  <r>
    <s v="The General"/>
    <s v="R"/>
    <s v="Biography"/>
    <x v="18"/>
    <n v="163"/>
    <s v="December 18, 1998 (United States)"/>
    <x v="4"/>
    <n v="8300"/>
    <s v="John Boorman"/>
    <s v="John Boorman"/>
    <s v="Brendan Gleeson"/>
    <s v="United Kingdom"/>
    <n v="0"/>
    <n v="1214198"/>
    <n v="2269730.8625766868"/>
    <n v="0"/>
    <n v="744906.7484662577"/>
    <s v="J &amp; M"/>
    <n v="124"/>
  </r>
  <r>
    <s v="The Acid House"/>
    <s v="Unrated"/>
    <s v="Comedy"/>
    <x v="18"/>
    <n v="163"/>
    <s v="January 1, 1999 (United Kingdom)"/>
    <x v="21"/>
    <n v="7400"/>
    <s v="Paul McGuigan"/>
    <s v="Irvine Welsh"/>
    <s v="Stephen McCole"/>
    <s v="United Kingdom"/>
    <n v="0"/>
    <n v="0"/>
    <n v="0"/>
    <n v="0"/>
    <n v="0"/>
    <s v="Picture Palace North"/>
    <n v="111"/>
  </r>
  <r>
    <s v="Another Day in Paradise"/>
    <s v="R"/>
    <s v="Crime"/>
    <x v="18"/>
    <n v="163"/>
    <s v="January 22, 1999 (United States)"/>
    <x v="16"/>
    <n v="8400"/>
    <s v="Larry Clark"/>
    <s v="Eddie Little"/>
    <s v="James Woods"/>
    <s v="United States"/>
    <n v="4500000"/>
    <n v="1036818"/>
    <n v="1938149.9668711654"/>
    <n v="23.040399999999998"/>
    <n v="636084.66257668717"/>
    <s v="Chinese Bookie Pictures"/>
    <n v="101"/>
  </r>
  <r>
    <s v="Kissing a Fool"/>
    <s v="R"/>
    <s v="Comedy"/>
    <x v="18"/>
    <n v="163"/>
    <s v="February 27, 1998 (United States)"/>
    <x v="41"/>
    <n v="4800"/>
    <s v="Doug Ellin"/>
    <s v="James Frey"/>
    <s v="David Schwimmer"/>
    <s v="United States"/>
    <n v="0"/>
    <n v="4106588"/>
    <n v="7676548.2429447845"/>
    <n v="0"/>
    <n v="2519379.1411042945"/>
    <s v="Largo Entertainment"/>
    <n v="93"/>
  </r>
  <r>
    <s v="A Cool, Dry Place"/>
    <s v="PG-13"/>
    <s v="Drama"/>
    <x v="18"/>
    <n v="163"/>
    <s v="January 29, 1999 (United States)"/>
    <x v="19"/>
    <n v="2900"/>
    <s v="John N. Smith"/>
    <s v="Michael Grant Jaffe"/>
    <s v="Vince Vaughn"/>
    <s v="United States"/>
    <n v="0"/>
    <n v="4390"/>
    <n v="8206.3374233128834"/>
    <n v="0"/>
    <n v="2693.2515337423315"/>
    <s v="Fox 2000 Pictures"/>
    <n v="97"/>
  </r>
  <r>
    <s v="Sour Grapes"/>
    <s v="R"/>
    <s v="Comedy"/>
    <x v="18"/>
    <n v="163"/>
    <s v="April 17, 1998 (United States)"/>
    <x v="1"/>
    <n v="2700"/>
    <s v="Larry David"/>
    <s v="Larry David"/>
    <s v="Steven Weber"/>
    <s v="United States"/>
    <n v="0"/>
    <n v="123104"/>
    <n v="230121.40368098157"/>
    <n v="0"/>
    <n v="75523.92638036811"/>
    <s v="Castle Rock Entertainment"/>
    <n v="91"/>
  </r>
  <r>
    <s v="Still Crazy"/>
    <s v="R"/>
    <s v="Comedy"/>
    <x v="18"/>
    <n v="163"/>
    <s v="January 22, 1999 (United States)"/>
    <x v="9"/>
    <n v="7800"/>
    <s v="Brian Gibson"/>
    <s v="Dick Clement"/>
    <s v="Stephen Rea"/>
    <s v="United Kingdom"/>
    <n v="0"/>
    <n v="524864"/>
    <n v="981141.47730061342"/>
    <n v="0"/>
    <n v="322002.45398773008"/>
    <s v="Columbia Pictures"/>
    <n v="95"/>
  </r>
  <r>
    <s v="The Land Girls"/>
    <s v="R"/>
    <s v="Drama"/>
    <x v="18"/>
    <n v="163"/>
    <s v="June 12, 1998 (United States)"/>
    <x v="21"/>
    <n v="1900"/>
    <s v="David Leland"/>
    <s v="Angela Huth"/>
    <s v="Catherine McCormack"/>
    <s v="United Kingdom"/>
    <n v="0"/>
    <n v="238497"/>
    <n v="445828.44110429444"/>
    <n v="0"/>
    <n v="146317.17791411045"/>
    <s v="Intermedia Films"/>
    <n v="111"/>
  </r>
  <r>
    <s v="Place VendÃ´me"/>
    <s v="R"/>
    <s v="Crime"/>
    <x v="18"/>
    <n v="163"/>
    <s v="October 7, 1998 (France)"/>
    <x v="21"/>
    <n v="2100"/>
    <s v="Nicole Garcia"/>
    <s v="Jacques Fieschi"/>
    <s v="Catherine Deneuve"/>
    <s v="France"/>
    <n v="0"/>
    <n v="895788"/>
    <n v="1674519.0404907975"/>
    <n v="0"/>
    <n v="549563.19018404908"/>
    <s v="Les Films Alain Sarde"/>
    <n v="117"/>
  </r>
  <r>
    <s v="Little Men"/>
    <s v="PG"/>
    <s v="Drama"/>
    <x v="18"/>
    <n v="163"/>
    <s v="May 8, 1998 (United States)"/>
    <x v="21"/>
    <n v="506"/>
    <s v="Rodney Gibbons"/>
    <s v="Mark Evan Schwartz"/>
    <s v="Kathleen Fee"/>
    <s v="Canada"/>
    <n v="0"/>
    <n v="104255"/>
    <n v="194886.49386503067"/>
    <n v="0"/>
    <n v="63960.122699386506"/>
    <s v="Allegro Films"/>
    <n v="98"/>
  </r>
  <r>
    <s v="Holy Man"/>
    <s v="PG"/>
    <s v="Comedy"/>
    <x v="18"/>
    <n v="163"/>
    <s v="October 9, 1998 (United States)"/>
    <x v="38"/>
    <n v="19000"/>
    <s v="Stephen Herek"/>
    <s v="Tom Schulman"/>
    <s v="Eddie Murphy"/>
    <s v="United States"/>
    <n v="60000000"/>
    <n v="12069719"/>
    <n v="22562229.320858896"/>
    <n v="20.116198333333333"/>
    <n v="7404735.5828220863"/>
    <s v="Caravan Pictures"/>
    <n v="114"/>
  </r>
  <r>
    <s v="Your Friends and Neighbors"/>
    <s v="R"/>
    <s v="Comedy"/>
    <x v="18"/>
    <n v="163"/>
    <s v="August 21, 1998 (United States)"/>
    <x v="21"/>
    <n v="7800"/>
    <s v="Neil LaBute"/>
    <s v="Neil LaBute"/>
    <s v="Amy Brenneman"/>
    <s v="United States"/>
    <n v="5000000"/>
    <n v="4714658"/>
    <n v="8813228.7889570538"/>
    <n v="94.29316"/>
    <n v="2892428.2208588957"/>
    <s v="Polygram Filmed Entertainment"/>
    <n v="100"/>
  </r>
  <r>
    <s v="Zero Effect"/>
    <s v="R"/>
    <s v="Comedy"/>
    <x v="18"/>
    <n v="163"/>
    <s v="January 30, 1998 (United States)"/>
    <x v="15"/>
    <n v="14000"/>
    <s v="Jake Kasdan"/>
    <s v="Jake Kasdan"/>
    <s v="Bill Pullman"/>
    <s v="United States"/>
    <n v="5000000"/>
    <n v="2087471"/>
    <n v="3902162.0472392635"/>
    <n v="41.749420000000001"/>
    <n v="1280657.055214724"/>
    <s v="Castle Rock Entertainment"/>
    <n v="116"/>
  </r>
  <r>
    <s v="Krippendorf's Tribe"/>
    <s v="PG-13"/>
    <s v="Comedy"/>
    <x v="18"/>
    <n v="163"/>
    <s v="February 27, 1998 (United States)"/>
    <x v="18"/>
    <n v="5300"/>
    <s v="Todd Holland"/>
    <s v="Frank Parkin"/>
    <s v="Richard Dreyfuss"/>
    <s v="United States"/>
    <n v="0"/>
    <n v="7571115"/>
    <n v="14152875.708588956"/>
    <n v="0"/>
    <n v="4644855.8282208592"/>
    <s v="Dreyfuss / James Productions"/>
    <n v="94"/>
  </r>
  <r>
    <s v="Hell's Kitchen"/>
    <s v="R"/>
    <s v="Crime"/>
    <x v="18"/>
    <n v="163"/>
    <s v="January 19, 2001 (Italy)"/>
    <x v="32"/>
    <n v="2500"/>
    <s v="Tony Cinciripini"/>
    <s v="Tony Cinciripini"/>
    <s v="Rosanna Arquette"/>
    <s v="United States"/>
    <n v="6000000"/>
    <n v="11710"/>
    <n v="21889.797546012269"/>
    <n v="0.19516666666666665"/>
    <n v="7184.0490797546017"/>
    <s v="HK Film Corporation"/>
    <n v="95"/>
  </r>
  <r>
    <s v="Homegrown"/>
    <s v="R"/>
    <s v="Comedy"/>
    <x v="18"/>
    <n v="163"/>
    <s v="April 17, 1998 (United States)"/>
    <x v="1"/>
    <n v="4500"/>
    <s v="Stephen Gyllenhaal"/>
    <s v="Jonah Raskin"/>
    <s v="Billy Bob Thornton"/>
    <s v="United States"/>
    <n v="0"/>
    <n v="77910"/>
    <n v="145639.1226993865"/>
    <n v="0"/>
    <n v="47797.546012269944"/>
    <s v="Lakeshore International"/>
    <n v="102"/>
  </r>
  <r>
    <s v="Hurlyburly"/>
    <s v="R"/>
    <s v="Comedy"/>
    <x v="18"/>
    <n v="163"/>
    <s v="December 25, 1998 (United States)"/>
    <x v="23"/>
    <n v="9800"/>
    <s v="Anthony Drazan"/>
    <s v="David Rabe"/>
    <s v="Sean Penn"/>
    <s v="United States"/>
    <n v="15000000"/>
    <n v="1808004"/>
    <n v="3379747.3546012267"/>
    <n v="12.05336"/>
    <n v="1109204.9079754602"/>
    <s v="FilmColony"/>
    <n v="122"/>
  </r>
  <r>
    <s v="Home Fries"/>
    <s v="PG-13"/>
    <s v="Comedy"/>
    <x v="18"/>
    <n v="163"/>
    <s v="November 25, 1998 (United States)"/>
    <x v="27"/>
    <n v="8200"/>
    <s v="Dean Parisot"/>
    <s v="Vince Gilligan"/>
    <s v="Drew Barrymore"/>
    <s v="United States"/>
    <n v="35000000"/>
    <n v="10493366"/>
    <n v="19615513.007361963"/>
    <n v="29.981045714285713"/>
    <n v="6437647.8527607368"/>
    <s v="Baltimore Pictures"/>
    <n v="91"/>
  </r>
  <r>
    <s v="Sweet Jane"/>
    <s v="Not Rated"/>
    <s v="Drama"/>
    <x v="18"/>
    <n v="163"/>
    <s v="February 1, 1998 (United States)"/>
    <x v="9"/>
    <n v="534"/>
    <s v="Joe Gayton"/>
    <s v="Joe Gayton"/>
    <s v="Samantha Mathis"/>
    <s v="United States"/>
    <n v="0"/>
    <n v="0"/>
    <n v="0"/>
    <n v="0"/>
    <n v="0"/>
    <s v="NEO Motion Pictures"/>
    <n v="83"/>
  </r>
  <r>
    <s v="The Matrix"/>
    <s v="R"/>
    <s v="Action"/>
    <x v="19"/>
    <n v="166.6"/>
    <s v="March 31, 1999 (United States)"/>
    <x v="2"/>
    <n v="1700000"/>
    <s v="Lana Wachowski"/>
    <s v="Lilly Wachowski"/>
    <s v="Keanu Reeves"/>
    <s v="United States"/>
    <n v="63000000"/>
    <n v="466364845"/>
    <n v="852949389.38475394"/>
    <n v="740.26165873015873"/>
    <n v="279930879.35174072"/>
    <s v="Warner Bros."/>
    <n v="136"/>
  </r>
  <r>
    <s v="Fight Club"/>
    <s v="R"/>
    <s v="Drama"/>
    <x v="19"/>
    <n v="166.6"/>
    <s v="October 15, 1999 (United States)"/>
    <x v="63"/>
    <n v="1900000"/>
    <s v="David Fincher"/>
    <s v="Chuck Palahniuk"/>
    <s v="Brad Pitt"/>
    <s v="Germany"/>
    <n v="63000000"/>
    <n v="101209702"/>
    <n v="185105619.44417766"/>
    <n v="160.65032063492063"/>
    <n v="60750121.248499401"/>
    <s v="Fox 2000 Pictures"/>
    <n v="139"/>
  </r>
  <r>
    <s v="The Talented Mr. Ripley"/>
    <s v="R"/>
    <s v="Crime"/>
    <x v="19"/>
    <n v="166.6"/>
    <s v="December 25, 1999 (United States)"/>
    <x v="34"/>
    <n v="189000"/>
    <s v="Anthony Minghella"/>
    <s v="Patricia Highsmith"/>
    <s v="Matt Damon"/>
    <s v="United States"/>
    <n v="40000000"/>
    <n v="128799509"/>
    <n v="235565488.5492197"/>
    <n v="321.99877250000003"/>
    <n v="77310629.651860744"/>
    <s v="Miramax"/>
    <n v="139"/>
  </r>
  <r>
    <s v="Eyes Wide Shut"/>
    <s v="N/A"/>
    <s v="Drama"/>
    <x v="19"/>
    <n v="166.6"/>
    <s v="July 16, 1999 (United States)"/>
    <x v="34"/>
    <n v="313000"/>
    <s v="Stanley Kubrick"/>
    <s v="Stanley Kubrick"/>
    <s v="Tom Cruise"/>
    <s v="United Kingdom"/>
    <n v="65000000"/>
    <n v="162242684"/>
    <n v="296730767.19567829"/>
    <n v="249.60412923076922"/>
    <n v="97384564.225690275"/>
    <s v="Warner Bros."/>
    <n v="159"/>
  </r>
  <r>
    <s v="The Mummy"/>
    <s v="PG-13"/>
    <s v="Action"/>
    <x v="19"/>
    <n v="166.6"/>
    <s v="May 7, 1999 (United States)"/>
    <x v="9"/>
    <n v="401000"/>
    <s v="Stephen Sommers"/>
    <s v="Stephen Sommers"/>
    <s v="Brendan Fraser"/>
    <s v="United States"/>
    <n v="80000000"/>
    <n v="415933406"/>
    <n v="760713738.34453785"/>
    <n v="519.91675750000002"/>
    <n v="249659907.56302524"/>
    <s v="Universal Pictures"/>
    <n v="124"/>
  </r>
  <r>
    <s v="American Pie"/>
    <s v="R"/>
    <s v="Comedy"/>
    <x v="19"/>
    <n v="166.6"/>
    <s v="July 9, 1999 (United States)"/>
    <x v="9"/>
    <n v="385000"/>
    <s v="Paul Weitz"/>
    <s v="Adam Herz"/>
    <s v="Jason Biggs"/>
    <s v="United States"/>
    <n v="11000000"/>
    <n v="235483004"/>
    <n v="430682300.83313322"/>
    <n v="2140.754581818182"/>
    <n v="141346340.93637455"/>
    <s v="Universal Pictures"/>
    <n v="95"/>
  </r>
  <r>
    <s v="The Green Mile"/>
    <s v="R"/>
    <s v="Crime"/>
    <x v="19"/>
    <n v="166.6"/>
    <s v="December 10, 1999 (United States)"/>
    <x v="60"/>
    <n v="1200000"/>
    <s v="Frank Darabont"/>
    <s v="Stephen King"/>
    <s v="Tom Hanks"/>
    <s v="United States"/>
    <n v="60000000"/>
    <n v="286801374"/>
    <n v="524540087.98199278"/>
    <n v="478.00228999999996"/>
    <n v="172149684.27370951"/>
    <s v="Castle Rock Entertainment"/>
    <n v="189"/>
  </r>
  <r>
    <s v="American Beauty"/>
    <s v="R"/>
    <s v="Drama"/>
    <x v="19"/>
    <n v="166.6"/>
    <s v="October 1, 1999 (United States)"/>
    <x v="28"/>
    <n v="1100000"/>
    <s v="Sam Mendes"/>
    <s v="Alan Ball"/>
    <s v="Kevin Spacey"/>
    <s v="United States"/>
    <n v="15000000"/>
    <n v="356296601"/>
    <n v="651642102.7893157"/>
    <n v="2375.3106733333334"/>
    <n v="213863506.00240096"/>
    <s v="Dreamworks Pictures"/>
    <n v="122"/>
  </r>
  <r>
    <s v="Star Wars: Episode I - The Phantom Menace"/>
    <s v="PG"/>
    <s v="Action"/>
    <x v="19"/>
    <n v="166.6"/>
    <s v="May 19, 1999 (United States)"/>
    <x v="16"/>
    <n v="748000"/>
    <s v="George Lucas"/>
    <s v="George Lucas"/>
    <s v="Ewan McGregor"/>
    <s v="United States"/>
    <n v="115000000"/>
    <n v="1027082707"/>
    <n v="1878463990.5336134"/>
    <n v="893.11539739130433"/>
    <n v="616496222.68907571"/>
    <s v="Lucasfilm"/>
    <n v="136"/>
  </r>
  <r>
    <s v="10 Things I Hate About You"/>
    <s v="PG-13"/>
    <s v="Comedy"/>
    <x v="19"/>
    <n v="166.6"/>
    <s v="March 31, 1999 (United States)"/>
    <x v="4"/>
    <n v="309000"/>
    <s v="Gil Junger"/>
    <s v="Karen McCullah"/>
    <s v="Heath Ledger"/>
    <s v="United States"/>
    <n v="30000000"/>
    <n v="53478579"/>
    <n v="97808661.592436969"/>
    <n v="178.26192999999998"/>
    <n v="32099987.394957986"/>
    <s v="Touchstone Pictures"/>
    <n v="97"/>
  </r>
  <r>
    <s v="The Sixth Sense"/>
    <s v="PG-13"/>
    <s v="Drama"/>
    <x v="19"/>
    <n v="166.6"/>
    <s v="August 6, 1999 (United States)"/>
    <x v="31"/>
    <n v="930000"/>
    <s v="M. Night Shyamalan"/>
    <s v="M. Night Shyamalan"/>
    <s v="Bruce Willis"/>
    <s v="United States"/>
    <n v="40000000"/>
    <n v="672806292"/>
    <n v="1230516669.702281"/>
    <n v="1682.0157300000001"/>
    <n v="403845313.32533014"/>
    <s v="Hollywood Pictures"/>
    <n v="107"/>
  </r>
  <r>
    <s v="Austin Powers: the Spy Who Shagged Me"/>
    <s v="PG-13"/>
    <s v="Action"/>
    <x v="19"/>
    <n v="166.6"/>
    <s v="June 11, 1999 (United States)"/>
    <x v="14"/>
    <n v="221000"/>
    <s v="Jay Roach"/>
    <s v="Mike Myers"/>
    <s v="Mike Myers"/>
    <s v="United States"/>
    <n v="33000000"/>
    <n v="312016928"/>
    <n v="570657610.8139255"/>
    <n v="945.50584242424236"/>
    <n v="187285070.82833135"/>
    <s v="New Line Cinema"/>
    <n v="95"/>
  </r>
  <r>
    <s v="Office Space"/>
    <s v="R"/>
    <s v="Comedy"/>
    <x v="19"/>
    <n v="166.6"/>
    <s v="February 19, 1999 (United States)"/>
    <x v="3"/>
    <n v="248000"/>
    <s v="Mike Judge"/>
    <s v="Mike Judge"/>
    <s v="Ron Livingston"/>
    <s v="United States"/>
    <n v="10000000"/>
    <n v="10828256"/>
    <n v="19804139.274909962"/>
    <n v="108.28256"/>
    <n v="6499553.4213685477"/>
    <s v="Twentieth Century Fox"/>
    <n v="89"/>
  </r>
  <r>
    <s v="Galaxy Quest"/>
    <s v="PG"/>
    <s v="Adventure"/>
    <x v="19"/>
    <n v="166.6"/>
    <s v="December 25, 1999 (United States)"/>
    <x v="4"/>
    <n v="155000"/>
    <s v="Dean Parisot"/>
    <s v="David Howard"/>
    <s v="Tim Allen"/>
    <s v="United States"/>
    <n v="45000000"/>
    <n v="90683916"/>
    <n v="165854677.10204083"/>
    <n v="201.51981333333336"/>
    <n v="54432122.448979594"/>
    <s v="Dreamworks Pictures"/>
    <n v="102"/>
  </r>
  <r>
    <s v="Notting Hill"/>
    <s v="PG-13"/>
    <s v="Comedy"/>
    <x v="19"/>
    <n v="166.6"/>
    <s v="May 28, 1999 (United States)"/>
    <x v="12"/>
    <n v="286000"/>
    <s v="Roger Michell"/>
    <s v="Richard Curtis"/>
    <s v="Hugh Grant"/>
    <s v="United Kingdom"/>
    <n v="42000000"/>
    <n v="363889678"/>
    <n v="665529321.04801917"/>
    <n v="866.40399523809515"/>
    <n v="218421175.27010804"/>
    <s v="Polygram Filmed Entertainment"/>
    <n v="124"/>
  </r>
  <r>
    <s v="Cruel Intentions"/>
    <s v="R"/>
    <s v="Drama"/>
    <x v="19"/>
    <n v="166.6"/>
    <s v="March 5, 1999 (United States)"/>
    <x v="8"/>
    <n v="183000"/>
    <s v="Roger Kumble"/>
    <s v="Choderlos de Laclos"/>
    <s v="Sarah Michelle Gellar"/>
    <s v="United States"/>
    <n v="10500000"/>
    <n v="76347426"/>
    <n v="139634217.90036014"/>
    <n v="727.11834285714292"/>
    <n v="45826786.314525813"/>
    <s v="Columbia Pictures"/>
    <n v="97"/>
  </r>
  <r>
    <s v="The Blair Witch Project"/>
    <s v="R"/>
    <s v="Horror"/>
    <x v="19"/>
    <n v="166.6"/>
    <s v="July 30, 1999 (United States)"/>
    <x v="16"/>
    <n v="239000"/>
    <s v="Daniel Myrick"/>
    <s v="Daniel Myrick"/>
    <s v="Heather Donahue"/>
    <s v="United States"/>
    <n v="60000"/>
    <n v="248639099"/>
    <n v="454743898.35114044"/>
    <n v="414398.49833333335"/>
    <n v="149243156.66266507"/>
    <s v="Haxan Films"/>
    <n v="81"/>
  </r>
  <r>
    <s v="The Virgin Suicides"/>
    <s v="R"/>
    <s v="Drama"/>
    <x v="19"/>
    <n v="166.6"/>
    <s v="May 19, 2000 (United States)"/>
    <x v="13"/>
    <n v="147000"/>
    <s v="Sofia Coppola"/>
    <s v="Jeffrey Eugenides"/>
    <s v="Kirsten Dunst"/>
    <s v="United States"/>
    <n v="9000000"/>
    <n v="10410044"/>
    <n v="19039258.144057624"/>
    <n v="115.66715555555555"/>
    <n v="6248525.8103241296"/>
    <s v="American Zoetrope"/>
    <n v="97"/>
  </r>
  <r>
    <s v="Magnolia"/>
    <s v="R"/>
    <s v="Drama"/>
    <x v="19"/>
    <n v="166.6"/>
    <s v="January 7, 2000 (United States)"/>
    <x v="45"/>
    <n v="295000"/>
    <s v="Paul Thomas Anderson"/>
    <s v="Paul Thomas Anderson"/>
    <s v="Tom Cruise"/>
    <s v="United States"/>
    <n v="37000000"/>
    <n v="48451803"/>
    <n v="88615032.257503003"/>
    <n v="130.95081891891891"/>
    <n v="29082714.885954384"/>
    <s v="Ghoulardi Film Company"/>
    <n v="188"/>
  </r>
  <r>
    <s v="Girl, Interrupted"/>
    <s v="R"/>
    <s v="Biography"/>
    <x v="19"/>
    <n v="166.6"/>
    <s v="January 14, 2000 (United States)"/>
    <x v="4"/>
    <n v="169000"/>
    <s v="James Mangold"/>
    <s v="Susanna Kaysen"/>
    <s v="Winona Ryder"/>
    <s v="Germany"/>
    <n v="40000000"/>
    <n v="48350205"/>
    <n v="88429216.467587039"/>
    <n v="120.8755125"/>
    <n v="29021731.692677073"/>
    <s v="Columbia Pictures"/>
    <n v="127"/>
  </r>
  <r>
    <s v="Stuart Little"/>
    <s v="PG"/>
    <s v="Adventure"/>
    <x v="19"/>
    <n v="166.6"/>
    <s v="December 17, 1999 (United States)"/>
    <x v="23"/>
    <n v="128000"/>
    <s v="Rob Minkoff"/>
    <s v="E.B. White"/>
    <s v="Michael J. Fox"/>
    <s v="Germany"/>
    <n v="133000000"/>
    <n v="300135367"/>
    <n v="548927048.76890755"/>
    <n v="225.66568947368418"/>
    <n v="180153281.51260504"/>
    <s v="Columbia Pictures"/>
    <n v="84"/>
  </r>
  <r>
    <s v="Deep Blue Sea"/>
    <s v="R"/>
    <s v="Action"/>
    <x v="19"/>
    <n v="166.6"/>
    <s v="July 28, 1999 (United States)"/>
    <x v="23"/>
    <n v="127000"/>
    <s v="Renny Harlin"/>
    <s v="Duncan Kennedy"/>
    <s v="Thomas Jane"/>
    <s v="United States"/>
    <n v="60000000"/>
    <n v="164648142"/>
    <n v="301130185.2785114"/>
    <n v="274.41356999999999"/>
    <n v="98828416.566626653"/>
    <s v="Warner Bros."/>
    <n v="105"/>
  </r>
  <r>
    <s v="The Boondock Saints"/>
    <s v="R"/>
    <s v="Action"/>
    <x v="19"/>
    <n v="166.6"/>
    <s v="January 21, 2000 (Canada)"/>
    <x v="40"/>
    <n v="230000"/>
    <s v="Troy Duffy"/>
    <s v="Troy Duffy"/>
    <s v="Willem Dafoe"/>
    <s v="United States"/>
    <n v="6000000"/>
    <n v="30471"/>
    <n v="55729.373949579829"/>
    <n v="0.50784999999999991"/>
    <n v="18289.915966386554"/>
    <s v="Franchise Pictures"/>
    <n v="108"/>
  </r>
  <r>
    <s v="Varsity Blues"/>
    <s v="R"/>
    <s v="Comedy"/>
    <x v="19"/>
    <n v="166.6"/>
    <s v="January 15, 1999 (United States)"/>
    <x v="16"/>
    <n v="43000"/>
    <s v="Brian Robbins"/>
    <s v="W. Peter Iliff"/>
    <s v="James Van Der Beek"/>
    <s v="United States"/>
    <n v="16000000"/>
    <n v="54294169"/>
    <n v="99300319.893757507"/>
    <n v="339.33855624999995"/>
    <n v="32589537.214885958"/>
    <s v="MTV Films"/>
    <n v="106"/>
  </r>
  <r>
    <s v="She's All That"/>
    <s v="PG-13"/>
    <s v="Comedy"/>
    <x v="19"/>
    <n v="166.6"/>
    <s v="January 29, 1999 (United States)"/>
    <x v="23"/>
    <n v="86000"/>
    <s v="Robert Iscove"/>
    <s v="R. Lee Fleming Jr."/>
    <s v="Freddie Prinze Jr."/>
    <s v="United States"/>
    <n v="10000000"/>
    <n v="103166989"/>
    <n v="188685363.43517408"/>
    <n v="1031.6698900000001"/>
    <n v="61924963.385354146"/>
    <s v="Miramax"/>
    <n v="95"/>
  </r>
  <r>
    <s v="Sleepy Hollow"/>
    <s v="R"/>
    <s v="Fantasy"/>
    <x v="19"/>
    <n v="166.6"/>
    <s v="November 19, 1999 (United States)"/>
    <x v="4"/>
    <n v="338000"/>
    <s v="Tim Burton"/>
    <s v="Washington Irving"/>
    <s v="Johnny Depp"/>
    <s v="United States"/>
    <n v="100000000"/>
    <n v="206071502"/>
    <n v="376890676.22689074"/>
    <n v="206.07150200000001"/>
    <n v="123692378.15126051"/>
    <s v="Paramount Pictures"/>
    <n v="105"/>
  </r>
  <r>
    <s v="Lake Placid"/>
    <s v="R"/>
    <s v="Action"/>
    <x v="19"/>
    <n v="166.6"/>
    <s v="July 16, 1999 (United States)"/>
    <x v="46"/>
    <n v="56000"/>
    <s v="Steve Miner"/>
    <s v="David E. Kelley"/>
    <s v="Bridget Fonda"/>
    <s v="United States"/>
    <n v="35000000"/>
    <n v="56870414"/>
    <n v="104012095.71308523"/>
    <n v="162.48689714285715"/>
    <n v="34135902.761104442"/>
    <s v="Fox 2000 Pictures"/>
    <n v="82"/>
  </r>
  <r>
    <s v="Toy Story 2"/>
    <s v="G"/>
    <s v="Animation"/>
    <x v="19"/>
    <n v="166.6"/>
    <s v="November 24, 1999 (United States)"/>
    <x v="6"/>
    <n v="540000"/>
    <s v="John Lasseter"/>
    <s v="John Lasseter"/>
    <s v="Tom Hanks"/>
    <s v="United States"/>
    <n v="90000000"/>
    <n v="497375381"/>
    <n v="909665537.75930369"/>
    <n v="552.6393122222222"/>
    <n v="298544646.45858347"/>
    <s v="Pixar Animation Studios"/>
    <n v="92"/>
  </r>
  <r>
    <s v="Dogma"/>
    <s v="R"/>
    <s v="Adventure"/>
    <x v="19"/>
    <n v="166.6"/>
    <s v="November 12, 1999 (United States)"/>
    <x v="4"/>
    <n v="210000"/>
    <s v="Kevin Smith"/>
    <s v="Kevin Smith"/>
    <s v="Ben Affleck"/>
    <s v="United States"/>
    <n v="10000000"/>
    <n v="31429330"/>
    <n v="57482093.943577431"/>
    <n v="314.29330000000004"/>
    <n v="18865144.057623051"/>
    <s v="View Askew Productions"/>
    <n v="130"/>
  </r>
  <r>
    <s v="Tarzan"/>
    <s v="G"/>
    <s v="Animation"/>
    <x v="19"/>
    <n v="166.6"/>
    <s v="June 18, 1999 (United States)"/>
    <x v="4"/>
    <n v="210000"/>
    <s v="Chris Buck"/>
    <s v="Tab Murphy"/>
    <s v="Tony Goldwyn"/>
    <s v="United States"/>
    <n v="130000000"/>
    <n v="448191819"/>
    <n v="819712168.36314523"/>
    <n v="344.76293769230767"/>
    <n v="269022700.48019207"/>
    <s v="Walt Disney Pictures"/>
    <n v="88"/>
  </r>
  <r>
    <s v="Election"/>
    <s v="R"/>
    <s v="Comedy"/>
    <x v="19"/>
    <n v="166.6"/>
    <s v="May 7, 1999 (United States)"/>
    <x v="13"/>
    <n v="92000"/>
    <s v="Alexander Payne"/>
    <s v="Tom Perrotta"/>
    <s v="Matthew Broderick"/>
    <s v="United States"/>
    <n v="25000000"/>
    <n v="14902041"/>
    <n v="27254813.281512603"/>
    <n v="59.608163999999995"/>
    <n v="8944802.521008404"/>
    <s v="Bona Fide Productions"/>
    <n v="103"/>
  </r>
  <r>
    <s v="Being John Malkovich"/>
    <s v="R"/>
    <s v="Comedy"/>
    <x v="19"/>
    <n v="166.6"/>
    <s v="December 3, 1999 (United States)"/>
    <x v="3"/>
    <n v="319000"/>
    <s v="Spike Jonze"/>
    <s v="Charlie Kaufman"/>
    <s v="John Cusack"/>
    <s v="United States"/>
    <n v="13000000"/>
    <n v="23106667"/>
    <n v="42260512.814525813"/>
    <n v="177.7435923076923"/>
    <n v="13869548.019207684"/>
    <s v="Astralwerks"/>
    <n v="113"/>
  </r>
  <r>
    <s v="The Iron Giant"/>
    <s v="PG"/>
    <s v="Animation"/>
    <x v="19"/>
    <n v="166.6"/>
    <s v="August 6, 1999 (United States)"/>
    <x v="45"/>
    <n v="177000"/>
    <s v="Brad Bird"/>
    <s v="Tim McCanlies"/>
    <s v="Eli Marienthal"/>
    <s v="United States"/>
    <n v="70000000"/>
    <n v="23180087"/>
    <n v="42394792.970588237"/>
    <n v="33.114409999999999"/>
    <n v="13913617.647058824"/>
    <s v="Warner Bros."/>
    <n v="86"/>
  </r>
  <r>
    <s v="The World Is Not Enough"/>
    <s v="PG-13"/>
    <s v="Action"/>
    <x v="19"/>
    <n v="166.6"/>
    <s v="November 19, 1999 (United States)"/>
    <x v="5"/>
    <n v="191000"/>
    <s v="Michael Apted"/>
    <s v="Neal Purvis"/>
    <s v="Pierce Brosnan"/>
    <s v="United Kingdom"/>
    <n v="135000000"/>
    <n v="361832400"/>
    <n v="661766700.36014402"/>
    <n v="268.024"/>
    <n v="217186314.52581033"/>
    <s v="Danjaq"/>
    <n v="128"/>
  </r>
  <r>
    <s v="Romance"/>
    <s v="Unrated"/>
    <s v="Drama"/>
    <x v="19"/>
    <n v="166.6"/>
    <s v="April 14, 1999 (France)"/>
    <x v="11"/>
    <n v="10000"/>
    <s v="Catherine Breillat"/>
    <s v="Catherine Breillat"/>
    <s v="Caroline Ducey"/>
    <s v="France"/>
    <n v="0"/>
    <n v="1585642"/>
    <n v="2900030.7166866749"/>
    <n v="0"/>
    <n v="951765.90636254509"/>
    <s v="Flach Film"/>
    <n v="84"/>
  </r>
  <r>
    <s v="Mystery Men"/>
    <s v="PG-13"/>
    <s v="Action"/>
    <x v="19"/>
    <n v="166.6"/>
    <s v="August 6, 1999 (United States)"/>
    <x v="10"/>
    <n v="64000"/>
    <s v="Kinka Usher"/>
    <s v="Neil Cuthbert"/>
    <s v="Ben Stiller"/>
    <s v="United States"/>
    <n v="68000000"/>
    <n v="33461011"/>
    <n v="61197899.469987996"/>
    <n v="49.207369117647062"/>
    <n v="20084640.456182472"/>
    <s v="Universal Pictures"/>
    <n v="121"/>
  </r>
  <r>
    <s v="Wild Wild West"/>
    <s v="PG-13"/>
    <s v="Action"/>
    <x v="19"/>
    <n v="166.6"/>
    <s v="June 30, 1999 (United States)"/>
    <x v="38"/>
    <n v="155000"/>
    <s v="Barry Sonnenfeld"/>
    <s v="Jim Thomas"/>
    <s v="Will Smith"/>
    <s v="United States"/>
    <n v="170000000"/>
    <n v="222104681"/>
    <n v="406214263.50960386"/>
    <n v="130.64981235294118"/>
    <n v="133316135.05402161"/>
    <s v="Peters Entertainment"/>
    <n v="106"/>
  </r>
  <r>
    <s v="Big Daddy"/>
    <s v="PG-13"/>
    <s v="Comedy"/>
    <x v="19"/>
    <n v="166.6"/>
    <s v="June 25, 1999 (United States)"/>
    <x v="5"/>
    <n v="205000"/>
    <s v="Dennis Dugan"/>
    <s v="Steve Franks"/>
    <s v="Adam Sandler"/>
    <s v="United States"/>
    <n v="34200000"/>
    <n v="234801895"/>
    <n v="429436599.07863146"/>
    <n v="686.55524853801171"/>
    <n v="140937512.00480193"/>
    <s v="Jack Giarraputo Productions"/>
    <n v="93"/>
  </r>
  <r>
    <s v="The Ninth Gate"/>
    <s v="R"/>
    <s v="Mystery"/>
    <x v="19"/>
    <n v="166.6"/>
    <s v="March 10, 2000 (United States)"/>
    <x v="17"/>
    <n v="172000"/>
    <s v="Roman Polanski"/>
    <s v="Arturo PÃ©rez-Reverte"/>
    <s v="Johnny Depp"/>
    <s v="France"/>
    <n v="38000000"/>
    <n v="58401898"/>
    <n v="106813075.15366146"/>
    <n v="153.6892052631579"/>
    <n v="35055160.864345737"/>
    <s v="Artisan Entertainment"/>
    <n v="133"/>
  </r>
  <r>
    <s v="Double Jeopardy"/>
    <s v="R"/>
    <s v="Crime"/>
    <x v="19"/>
    <n v="166.6"/>
    <s v="September 24, 1999 (United States)"/>
    <x v="16"/>
    <n v="78000"/>
    <s v="Bruce Beresford"/>
    <s v="David Weisberg"/>
    <s v="Ashley Judd"/>
    <s v="United States"/>
    <n v="70000000"/>
    <n v="177841558"/>
    <n v="325260040.35174072"/>
    <n v="254.05936857142856"/>
    <n v="106747633.85354142"/>
    <s v="Paramount Pictures"/>
    <n v="105"/>
  </r>
  <r>
    <s v="The Insider"/>
    <s v="R"/>
    <s v="Biography"/>
    <x v="19"/>
    <n v="166.6"/>
    <s v="November 5, 1999 (United States)"/>
    <x v="40"/>
    <n v="163000"/>
    <s v="Michael Mann"/>
    <s v="Marie Brenner"/>
    <s v="Russell Crowe"/>
    <s v="United States"/>
    <n v="90000000"/>
    <n v="60289912"/>
    <n v="110266123.56782714"/>
    <n v="66.988791111111112"/>
    <n v="36188422.56902761"/>
    <s v="Touchstone Pictures"/>
    <n v="157"/>
  </r>
  <r>
    <s v="Deuce Bigalow: Male Gigolo"/>
    <s v="R"/>
    <s v="Comedy"/>
    <x v="19"/>
    <n v="166.6"/>
    <s v="December 10, 1999 (United States)"/>
    <x v="46"/>
    <n v="72000"/>
    <s v="Mike Mitchell"/>
    <s v="Harris Goldberg"/>
    <s v="Rob Schneider"/>
    <s v="United States"/>
    <n v="17000000"/>
    <n v="92938755"/>
    <n v="169978623.34033614"/>
    <n v="546.69855882352942"/>
    <n v="55785567.226890758"/>
    <s v="Happy Madison Productions"/>
    <n v="88"/>
  </r>
  <r>
    <s v="The 13th Warrior"/>
    <s v="R"/>
    <s v="Action"/>
    <x v="19"/>
    <n v="166.6"/>
    <s v="August 27, 1999 (United States)"/>
    <x v="14"/>
    <n v="119000"/>
    <s v="John McTiernan"/>
    <s v="Michael Crichton"/>
    <s v="Antonio Banderas"/>
    <s v="United States"/>
    <n v="160000000"/>
    <n v="61698899"/>
    <n v="112843064.37755102"/>
    <n v="38.561811875000004"/>
    <n v="37034153.06122449"/>
    <s v="Touchstone Pictures"/>
    <n v="102"/>
  </r>
  <r>
    <s v="Life"/>
    <s v="R"/>
    <s v="Comedy"/>
    <x v="19"/>
    <n v="166.6"/>
    <s v="April 16, 1999 (United States)"/>
    <x v="8"/>
    <n v="47000"/>
    <s v="Ted Demme"/>
    <s v="Robert Ramsey"/>
    <s v="Eddie Murphy"/>
    <s v="United States"/>
    <n v="80000000"/>
    <n v="73475268"/>
    <n v="134381237.45258102"/>
    <n v="91.844084999999993"/>
    <n v="44102801.920768306"/>
    <s v="Imagine Entertainment"/>
    <n v="108"/>
  </r>
  <r>
    <s v="End of Days"/>
    <s v="R"/>
    <s v="Action"/>
    <x v="19"/>
    <n v="166.6"/>
    <s v="November 24, 1999 (United States)"/>
    <x v="1"/>
    <n v="107000"/>
    <s v="Peter Hyams"/>
    <s v="Andrew W. Marlowe"/>
    <s v="Arnold Schwarzenegger"/>
    <s v="United States"/>
    <n v="100000000"/>
    <n v="211989043"/>
    <n v="387713453.79411763"/>
    <n v="211.98904299999998"/>
    <n v="127244323.52941176"/>
    <s v="Beacon Communications"/>
    <n v="122"/>
  </r>
  <r>
    <s v="The Thomas Crown Affair"/>
    <s v="R"/>
    <s v="Crime"/>
    <x v="19"/>
    <n v="166.6"/>
    <s v="August 6, 1999 (United States)"/>
    <x v="15"/>
    <n v="89000"/>
    <s v="John McTiernan"/>
    <s v="Alan Trustman"/>
    <s v="Pierce Brosnan"/>
    <s v="United States"/>
    <n v="48000000"/>
    <n v="124305181"/>
    <n v="227345670.1722689"/>
    <n v="258.96912708333332"/>
    <n v="74612953.781512603"/>
    <s v="United Artists"/>
    <n v="113"/>
  </r>
  <r>
    <s v="Drop Dead Gorgeous"/>
    <s v="PG-13"/>
    <s v="Comedy"/>
    <x v="19"/>
    <n v="166.6"/>
    <s v="July 23, 1999 (United States)"/>
    <x v="14"/>
    <n v="34000"/>
    <s v="Michael Patrick Jann"/>
    <s v="Lona Williams"/>
    <s v="Kirsten Dunst"/>
    <s v="Germany"/>
    <n v="15000000"/>
    <n v="10571408"/>
    <n v="19334381.858343337"/>
    <n v="70.47605333333334"/>
    <n v="6345382.9531812724"/>
    <s v="New Line Cinema"/>
    <n v="97"/>
  </r>
  <r>
    <s v="Boys Don't Cry"/>
    <s v="R"/>
    <s v="Biography"/>
    <x v="19"/>
    <n v="166.6"/>
    <s v="March 31, 2000 (United States)"/>
    <x v="24"/>
    <n v="94000"/>
    <s v="Kimberly Peirce"/>
    <s v="Kimberly Peirce"/>
    <s v="Hilary Swank"/>
    <s v="United States"/>
    <n v="2000000"/>
    <n v="11540607"/>
    <n v="21106980.509603839"/>
    <n v="577.03035"/>
    <n v="6927135.054021609"/>
    <s v="Fox Searchlight Pictures"/>
    <n v="118"/>
  </r>
  <r>
    <s v="8MM"/>
    <s v="R"/>
    <s v="Crime"/>
    <x v="19"/>
    <n v="166.6"/>
    <s v="February 26, 1999 (United States)"/>
    <x v="16"/>
    <n v="127000"/>
    <s v="Joel Schumacher"/>
    <s v="Andrew Kevin Walker"/>
    <s v="Nicolas Cage"/>
    <s v="Germany"/>
    <n v="40000000"/>
    <n v="96618699"/>
    <n v="176708989.10744298"/>
    <n v="241.54674749999998"/>
    <n v="57994417.16686675"/>
    <s v="Columbia Pictures"/>
    <n v="123"/>
  </r>
  <r>
    <s v="House on Haunted Hill"/>
    <s v="R"/>
    <s v="Crime"/>
    <x v="19"/>
    <n v="166.6"/>
    <s v="October 29, 1999 (United States)"/>
    <x v="41"/>
    <n v="54000"/>
    <s v="William Malone"/>
    <s v="Robb White"/>
    <s v="Geoffrey Rush"/>
    <s v="United States"/>
    <n v="37000000"/>
    <n v="42593455"/>
    <n v="77900514.636854738"/>
    <n v="115.11744594594595"/>
    <n v="25566299.519807924"/>
    <s v="Dark Castle Entertainment"/>
    <n v="93"/>
  </r>
  <r>
    <s v="But I'm a Cheerleader"/>
    <s v="R"/>
    <s v="Comedy"/>
    <x v="19"/>
    <n v="166.6"/>
    <s v="August 11, 2000 (United States)"/>
    <x v="17"/>
    <n v="29000"/>
    <s v="Jamie Babbit"/>
    <s v="Brian Peterson"/>
    <s v="Natasha Lyonne"/>
    <s v="United States"/>
    <n v="1200000"/>
    <n v="2595216"/>
    <n v="4746472.4801920764"/>
    <n v="216.268"/>
    <n v="1557752.7010804322"/>
    <s v="Cheerleader LLC"/>
    <n v="85"/>
  </r>
  <r>
    <s v="Never Been Kissed"/>
    <s v="PG-13"/>
    <s v="Comedy"/>
    <x v="19"/>
    <n v="166.6"/>
    <s v="April 9, 1999 (United States)"/>
    <x v="10"/>
    <n v="85000"/>
    <s v="Raja Gosnell"/>
    <s v="Abby Kohn"/>
    <s v="Drew Barrymore"/>
    <s v="United States"/>
    <n v="25000000"/>
    <n v="84565230"/>
    <n v="154664019.09363747"/>
    <n v="338.26092"/>
    <n v="50759441.776710689"/>
    <s v="Fox 2000 Pictures"/>
    <n v="107"/>
  </r>
  <r>
    <s v="Jawbreaker"/>
    <s v="R"/>
    <s v="Comedy"/>
    <x v="19"/>
    <n v="166.6"/>
    <s v="February 19, 1999 (United States)"/>
    <x v="41"/>
    <n v="25000"/>
    <s v="Darren Stein"/>
    <s v="Darren Stein"/>
    <s v="Rose McGowan"/>
    <s v="United States"/>
    <n v="3500000"/>
    <n v="3117085"/>
    <n v="5700935.1710684272"/>
    <n v="89.059571428571431"/>
    <n v="1870999.399759904"/>
    <s v="Crossroads Films"/>
    <n v="87"/>
  </r>
  <r>
    <s v="The Bone Collector"/>
    <s v="R"/>
    <s v="Crime"/>
    <x v="19"/>
    <n v="166.6"/>
    <s v="November 5, 1999 (United States)"/>
    <x v="17"/>
    <n v="159000"/>
    <s v="Phillip Noyce"/>
    <s v="Jeffery Deaver"/>
    <s v="Denzel Washington"/>
    <s v="United States"/>
    <n v="73000000"/>
    <n v="151493655"/>
    <n v="277071528.682473"/>
    <n v="207.52555479452056"/>
    <n v="90932566.026410565"/>
    <s v="Columbia Pictures"/>
    <n v="118"/>
  </r>
  <r>
    <s v="Any Given Sunday"/>
    <s v="R"/>
    <s v="Drama"/>
    <x v="19"/>
    <n v="166.6"/>
    <s v="December 22, 1999 (United States)"/>
    <x v="15"/>
    <n v="114000"/>
    <s v="Oliver Stone"/>
    <s v="Daniel Pyne"/>
    <s v="Al Pacino"/>
    <s v="United States"/>
    <n v="55000000"/>
    <n v="100230832"/>
    <n v="183315333.19567826"/>
    <n v="182.23787636363636"/>
    <n v="60162564.225690275"/>
    <s v="Warner Bros."/>
    <n v="162"/>
  </r>
  <r>
    <s v="A Walk on the Moon"/>
    <s v="R"/>
    <s v="Drama"/>
    <x v="19"/>
    <n v="166.6"/>
    <s v="April 23, 1999 (United States)"/>
    <x v="14"/>
    <n v="8100"/>
    <s v="Tony Goldwyn"/>
    <s v="Pamela Gray"/>
    <s v="Diane Lane"/>
    <s v="United States"/>
    <n v="14000000"/>
    <n v="4750660"/>
    <n v="8688632.0648259297"/>
    <n v="33.933285714285716"/>
    <n v="2851536.6146458583"/>
    <s v="Miramax"/>
    <n v="107"/>
  </r>
  <r>
    <s v="Summer of Sam"/>
    <s v="R"/>
    <s v="Crime"/>
    <x v="19"/>
    <n v="166.6"/>
    <s v="July 2, 1999 (United States)"/>
    <x v="17"/>
    <n v="37000"/>
    <s v="Spike Lee"/>
    <s v="Spike Lee"/>
    <s v="John Leguizamo"/>
    <s v="United States"/>
    <n v="22000000"/>
    <n v="19288130"/>
    <n v="35276669.933973588"/>
    <n v="87.673318181818189"/>
    <n v="11577509.003601441"/>
    <s v="Touchstone Pictures"/>
    <n v="142"/>
  </r>
  <r>
    <s v="The Cider House Rules"/>
    <s v="PG-13"/>
    <s v="Drama"/>
    <x v="19"/>
    <n v="166.6"/>
    <s v="January 7, 2000 (United States)"/>
    <x v="34"/>
    <n v="95000"/>
    <s v="Lasse HallstrÃ¶m"/>
    <s v="John Irving"/>
    <s v="Tobey Maguire"/>
    <s v="United States"/>
    <n v="24000000"/>
    <n v="88545092"/>
    <n v="161942914.36014405"/>
    <n v="368.93788333333333"/>
    <n v="53148314.525810324"/>
    <s v="FilmColony"/>
    <n v="126"/>
  </r>
  <r>
    <s v="October Sky"/>
    <s v="PG"/>
    <s v="Biography"/>
    <x v="19"/>
    <n v="166.6"/>
    <s v="February 19, 1999 (United States)"/>
    <x v="40"/>
    <n v="85000"/>
    <s v="Joe Johnston"/>
    <s v="Homer H. Hickam Jr."/>
    <s v="Jake Gyllenhaal"/>
    <s v="United States"/>
    <n v="25000000"/>
    <n v="34698753"/>
    <n v="63461644.892557025"/>
    <n v="138.79501199999999"/>
    <n v="20827582.833133254"/>
    <s v="Universal Pictures"/>
    <n v="108"/>
  </r>
  <r>
    <s v="The Haunting"/>
    <s v="PG-13"/>
    <s v="Fantasy"/>
    <x v="19"/>
    <n v="166.6"/>
    <s v="July 23, 1999 (United States)"/>
    <x v="18"/>
    <n v="73000"/>
    <s v="Jan de Bont"/>
    <s v="David Self"/>
    <s v="Liam Neeson"/>
    <s v="United States"/>
    <n v="80000000"/>
    <n v="177311151"/>
    <n v="324289962.24309725"/>
    <n v="221.63893874999999"/>
    <n v="106429262.30492197"/>
    <s v="Dreamworks Pictures"/>
    <n v="113"/>
  </r>
  <r>
    <s v="eXistenZ"/>
    <s v="R"/>
    <s v="Horror"/>
    <x v="19"/>
    <n v="166.6"/>
    <s v="April 23, 1999 (United States)"/>
    <x v="8"/>
    <n v="96000"/>
    <s v="David Cronenberg"/>
    <s v="David Cronenberg"/>
    <s v="Jude Law"/>
    <s v="United Kingdom"/>
    <n v="15000000"/>
    <n v="2856712"/>
    <n v="5224730.7707082834"/>
    <n v="19.044746666666668"/>
    <n v="1714713.0852340937"/>
    <s v="Dimension Films"/>
    <n v="97"/>
  </r>
  <r>
    <s v="For Love of the Game"/>
    <s v="PG-13"/>
    <s v="Drama"/>
    <x v="19"/>
    <n v="166.6"/>
    <s v="September 17, 1999 (United States)"/>
    <x v="14"/>
    <n v="33000"/>
    <s v="Sam Raimi"/>
    <s v="Michael Shaara"/>
    <s v="Kevin Costner"/>
    <s v="United States"/>
    <n v="80000000"/>
    <n v="46112640"/>
    <n v="84336863.193277314"/>
    <n v="57.640800000000006"/>
    <n v="27678655.462184876"/>
    <s v="Universal Pictures"/>
    <n v="137"/>
  </r>
  <r>
    <s v="Bringing Out the Dead"/>
    <s v="R"/>
    <s v="Drama"/>
    <x v="19"/>
    <n v="166.6"/>
    <s v="October 22, 1999 (United States)"/>
    <x v="8"/>
    <n v="65000"/>
    <s v="Martin Scorsese"/>
    <s v="Joe Connelly"/>
    <s v="Nicolas Cage"/>
    <s v="United States"/>
    <n v="55000000"/>
    <n v="16797191"/>
    <n v="30720912.951380551"/>
    <n v="30.540347272727274"/>
    <n v="10082347.539015606"/>
    <s v="De Fina-Cappa"/>
    <n v="121"/>
  </r>
  <r>
    <s v="Three Kings"/>
    <s v="R"/>
    <s v="Action"/>
    <x v="19"/>
    <n v="166.6"/>
    <s v="October 1, 1999 (United States)"/>
    <x v="12"/>
    <n v="163000"/>
    <s v="David O. Russell"/>
    <s v="John Ridley"/>
    <s v="George Clooney"/>
    <s v="United States"/>
    <n v="75000000"/>
    <n v="107752036"/>
    <n v="197071100.65546218"/>
    <n v="143.66938133333335"/>
    <n v="64677092.436974794"/>
    <s v="Warner Bros."/>
    <n v="114"/>
  </r>
  <r>
    <s v="Go"/>
    <s v="R"/>
    <s v="Comedy"/>
    <x v="19"/>
    <n v="166.6"/>
    <s v="April 9, 1999 (United States)"/>
    <x v="13"/>
    <n v="68000"/>
    <s v="Doug Liman"/>
    <s v="John August"/>
    <s v="Sarah Polley"/>
    <s v="United States"/>
    <n v="20000000"/>
    <n v="28451622"/>
    <n v="52036069.768307321"/>
    <n v="142.25810999999999"/>
    <n v="17077804.321728691"/>
    <s v="Columbia Pictures"/>
    <n v="102"/>
  </r>
  <r>
    <s v="Payback"/>
    <s v="R"/>
    <s v="Action"/>
    <x v="19"/>
    <n v="166.6"/>
    <s v="February 5, 1999 (United States)"/>
    <x v="12"/>
    <n v="133000"/>
    <s v="Brian Helgeland"/>
    <s v="Donald E. Westlake"/>
    <s v="Mel Gibson"/>
    <s v="United States"/>
    <n v="90000000"/>
    <n v="161626121"/>
    <n v="295603115.65846336"/>
    <n v="179.58457888888887"/>
    <n v="97014478.391356543"/>
    <s v="Icon Entertainment International"/>
    <n v="100"/>
  </r>
  <r>
    <s v="South Park: Bigger, Longer &amp; Uncut"/>
    <s v="R"/>
    <s v="Animation"/>
    <x v="19"/>
    <n v="166.6"/>
    <s v="June 30, 1999 (United States)"/>
    <x v="3"/>
    <n v="195000"/>
    <s v="Trey Parker"/>
    <s v="Trey Parker"/>
    <s v="Trey Parker"/>
    <s v="United States"/>
    <n v="21000000"/>
    <n v="83137603"/>
    <n v="152052986.99939975"/>
    <n v="395.89334761904757"/>
    <n v="49902522.80912365"/>
    <s v="Scott Rudin Productions"/>
    <n v="81"/>
  </r>
  <r>
    <s v="The Straight Story"/>
    <s v="G"/>
    <s v="Biography"/>
    <x v="19"/>
    <n v="166.6"/>
    <s v="November 3, 1999 (France)"/>
    <x v="45"/>
    <n v="84000"/>
    <s v="David Lynch"/>
    <s v="John Roach"/>
    <s v="Richard Farnsworth"/>
    <s v="France"/>
    <n v="10000000"/>
    <n v="6416569"/>
    <n v="11735465.63205282"/>
    <n v="64.165689999999998"/>
    <n v="3851481.9927971191"/>
    <s v="Asymmetrical Productions"/>
    <n v="112"/>
  </r>
  <r>
    <s v="Idle Hands"/>
    <s v="R"/>
    <s v="Comedy"/>
    <x v="19"/>
    <n v="166.6"/>
    <s v="April 30, 1999 (United States)"/>
    <x v="19"/>
    <n v="41000"/>
    <s v="Rodman Flender"/>
    <s v="Terri Hughes Burton"/>
    <s v="Devon Sawa"/>
    <s v="United States"/>
    <n v="25000000"/>
    <n v="4152230"/>
    <n v="7594144.5438175267"/>
    <n v="16.608919999999998"/>
    <n v="2492334.9339735894"/>
    <s v="Columbia Pictures"/>
    <n v="92"/>
  </r>
  <r>
    <s v="Bowfinger"/>
    <s v="PG-13"/>
    <s v="Comedy"/>
    <x v="19"/>
    <n v="166.6"/>
    <s v="August 13, 1999 (United States)"/>
    <x v="5"/>
    <n v="68000"/>
    <s v="Frank Oz"/>
    <s v="Steve Martin"/>
    <s v="Steve Martin"/>
    <s v="United States"/>
    <n v="55000000"/>
    <n v="98625775"/>
    <n v="180379793.77250901"/>
    <n v="179.31959090909092"/>
    <n v="59199144.657863148"/>
    <s v="Universal Pictures"/>
    <n v="97"/>
  </r>
  <r>
    <s v="Detroit Rock City"/>
    <s v="R"/>
    <s v="Comedy"/>
    <x v="19"/>
    <n v="166.6"/>
    <s v="August 13, 1999 (United States)"/>
    <x v="15"/>
    <n v="36000"/>
    <s v="Adam Rifkin"/>
    <s v="Carl V. DuprÃ©"/>
    <s v="Edward Furlong"/>
    <s v="United States"/>
    <n v="34000000"/>
    <n v="4217115"/>
    <n v="7712814.7689075628"/>
    <n v="12.403279411764705"/>
    <n v="2531281.5126050422"/>
    <s v="New Line Cinema"/>
    <n v="95"/>
  </r>
  <r>
    <s v="The General's Daughter"/>
    <s v="R"/>
    <s v="Crime"/>
    <x v="19"/>
    <n v="166.6"/>
    <s v="June 18, 1999 (United States)"/>
    <x v="5"/>
    <n v="55000"/>
    <s v="Simon West"/>
    <s v="Nelson DeMille"/>
    <s v="John Travolta"/>
    <s v="United States"/>
    <n v="95000000"/>
    <n v="149705852"/>
    <n v="273801759.33013207"/>
    <n v="157.58510736842106"/>
    <n v="89859454.981992796"/>
    <s v="Paramount Pictures"/>
    <n v="116"/>
  </r>
  <r>
    <s v="The Messenger: The Story of Joan of Arc"/>
    <s v="R"/>
    <s v="Adventure"/>
    <x v="19"/>
    <n v="166.6"/>
    <s v="November 12, 1999 (United States)"/>
    <x v="5"/>
    <n v="65000"/>
    <s v="Luc Besson"/>
    <s v="Andrew Birkin"/>
    <s v="Milla Jovovich"/>
    <s v="France"/>
    <n v="85000000"/>
    <n v="66976317"/>
    <n v="122495100.77971189"/>
    <n v="78.795667058823526"/>
    <n v="40201870.948379353"/>
    <s v="Columbia Pictures"/>
    <n v="148"/>
  </r>
  <r>
    <s v="Man on the Moon"/>
    <s v="R"/>
    <s v="Biography"/>
    <x v="19"/>
    <n v="166.6"/>
    <s v="December 22, 1999 (United States)"/>
    <x v="34"/>
    <n v="126000"/>
    <s v="Milos Forman"/>
    <s v="Scott Alexander"/>
    <s v="Jim Carrey"/>
    <s v="United Kingdom"/>
    <n v="82000000"/>
    <n v="47434430"/>
    <n v="86754326.656662658"/>
    <n v="57.846865853658535"/>
    <n v="28472046.818727493"/>
    <s v="Universal Pictures"/>
    <n v="118"/>
  </r>
  <r>
    <s v="Ratcatcher"/>
    <s v="Not Rated"/>
    <s v="Drama"/>
    <x v="19"/>
    <n v="166.6"/>
    <s v="November 12, 1999 (United Kingdom)"/>
    <x v="24"/>
    <n v="9200"/>
    <s v="Lynne Ramsay"/>
    <s v="Lynne Ramsay"/>
    <s v="Tommy Flanagan"/>
    <s v="United Kingdom"/>
    <n v="30000"/>
    <n v="217244"/>
    <n v="397324.41056422569"/>
    <n v="724.14666666666665"/>
    <n v="130398.55942376952"/>
    <s v="PathÃ© Pictures International"/>
    <n v="94"/>
  </r>
  <r>
    <s v="Ravenous"/>
    <s v="R"/>
    <s v="Adventure"/>
    <x v="19"/>
    <n v="166.6"/>
    <s v="March 19, 1999 (United States)"/>
    <x v="9"/>
    <n v="38000"/>
    <s v="Antonia Bird"/>
    <s v="Ted Griffin"/>
    <s v="Guy Pearce"/>
    <s v="United Kingdom"/>
    <n v="12000000"/>
    <n v="2062405"/>
    <n v="3771997.6200480191"/>
    <n v="17.186708333333335"/>
    <n v="1237938.175270108"/>
    <s v="ETIC Films"/>
    <n v="101"/>
  </r>
  <r>
    <s v="Entrapment"/>
    <s v="PG-13"/>
    <s v="Action"/>
    <x v="19"/>
    <n v="166.6"/>
    <s v="April 30, 1999 (United States)"/>
    <x v="21"/>
    <n v="110000"/>
    <s v="Jon Amiel"/>
    <s v="Ronald Bass"/>
    <s v="Sean Connery"/>
    <s v="United States"/>
    <n v="66000000"/>
    <n v="212404396"/>
    <n v="388473106.00960386"/>
    <n v="321.82484242424243"/>
    <n v="127493635.05402161"/>
    <s v="Twentieth Century Fox"/>
    <n v="113"/>
  </r>
  <r>
    <s v="Mansfield Park"/>
    <s v="PG-13"/>
    <s v="Comedy"/>
    <x v="19"/>
    <n v="166.6"/>
    <s v="December 25, 1999 (United States)"/>
    <x v="12"/>
    <n v="23000"/>
    <s v="Patricia Rozema"/>
    <s v="Jane Austen"/>
    <s v="Frances O'Connor"/>
    <s v="United Kingdom"/>
    <n v="0"/>
    <n v="4775847"/>
    <n v="8734697.3643457387"/>
    <n v="0"/>
    <n v="2866654.8619447779"/>
    <s v="Arts Council of England"/>
    <n v="112"/>
  </r>
  <r>
    <s v="Stir of Echoes"/>
    <s v="R"/>
    <s v="Horror"/>
    <x v="19"/>
    <n v="166.6"/>
    <s v="September 10, 1999 (United States)"/>
    <x v="9"/>
    <n v="77000"/>
    <s v="David Koepp"/>
    <s v="Richard Matheson"/>
    <s v="Kevin Bacon"/>
    <s v="United States"/>
    <n v="12000000"/>
    <n v="21142914"/>
    <n v="38668942.951980792"/>
    <n v="176.19095000000002"/>
    <n v="12690824.729891958"/>
    <s v="Artisan Entertainment"/>
    <n v="99"/>
  </r>
  <r>
    <s v="Pola X"/>
    <s v="Not Rated"/>
    <s v="Drama"/>
    <x v="19"/>
    <n v="166.6"/>
    <s v="October 9, 1999 (Japan)"/>
    <x v="1"/>
    <n v="4600"/>
    <s v="Leos Carax"/>
    <s v="Leos Carax"/>
    <s v="Guillaume Depardieu"/>
    <s v="France"/>
    <n v="0"/>
    <n v="0"/>
    <n v="0"/>
    <n v="0"/>
    <n v="0"/>
    <s v="ARD Degeto Film"/>
    <n v="134"/>
  </r>
  <r>
    <s v="Ghost Dog: The Way of the Samurai"/>
    <s v="R"/>
    <s v="Action"/>
    <x v="19"/>
    <n v="166.6"/>
    <s v="March 24, 2000 (United States)"/>
    <x v="24"/>
    <n v="86000"/>
    <s v="Jim Jarmusch"/>
    <s v="Jim Jarmusch"/>
    <s v="Forest Whitaker"/>
    <s v="France"/>
    <n v="0"/>
    <n v="9380473"/>
    <n v="17156243.235894356"/>
    <n v="0"/>
    <n v="5630536.0144057628"/>
    <s v="Pandora Filmproduktion"/>
    <n v="116"/>
  </r>
  <r>
    <s v="Teaching Mrs. Tingle"/>
    <s v="PG-13"/>
    <s v="Comedy"/>
    <x v="19"/>
    <n v="166.6"/>
    <s v="August 20, 1999 (United States)"/>
    <x v="11"/>
    <n v="20000"/>
    <s v="Kevin Williamson"/>
    <s v="Kevin Williamson"/>
    <s v="Helen Mirren"/>
    <s v="United States"/>
    <n v="13000000"/>
    <n v="8951935"/>
    <n v="16372476.557623049"/>
    <n v="68.861038461538456"/>
    <n v="5373310.3241296522"/>
    <s v="Miramax"/>
    <n v="96"/>
  </r>
  <r>
    <s v="Bicentennial Man"/>
    <s v="PG"/>
    <s v="Comedy"/>
    <x v="19"/>
    <n v="166.6"/>
    <s v="December 17, 1999 (United States)"/>
    <x v="15"/>
    <n v="112000"/>
    <s v="Chris Columbus"/>
    <s v="Isaac Asimov"/>
    <s v="Robin Williams"/>
    <s v="United States"/>
    <n v="100000000"/>
    <n v="87423861"/>
    <n v="159892259.58403361"/>
    <n v="87.423861000000002"/>
    <n v="52475306.722689077"/>
    <s v="1492 Pictures"/>
    <n v="132"/>
  </r>
  <r>
    <s v="Runaway Bride"/>
    <s v="PG"/>
    <s v="Comedy"/>
    <x v="19"/>
    <n v="166.6"/>
    <s v="July 30, 1999 (United States)"/>
    <x v="41"/>
    <n v="95000"/>
    <s v="Garry Marshall"/>
    <s v="Josann McGibbon"/>
    <s v="Julia Roberts"/>
    <s v="United States"/>
    <n v="70000000"/>
    <n v="309460292"/>
    <n v="565981698.51380551"/>
    <n v="442.08613142857143"/>
    <n v="185750475.39015606"/>
    <s v="Paramount Pictures"/>
    <n v="116"/>
  </r>
  <r>
    <s v="The Thirteenth Floor"/>
    <s v="R"/>
    <s v="Mystery"/>
    <x v="19"/>
    <n v="166.6"/>
    <s v="May 28, 1999 (United States)"/>
    <x v="12"/>
    <n v="69000"/>
    <s v="Josef Rusnak"/>
    <s v="Daniel F. Galouye"/>
    <s v="Craig Bierko"/>
    <s v="United States"/>
    <n v="16000000"/>
    <n v="18564088"/>
    <n v="33952446.660264105"/>
    <n v="116.02555000000001"/>
    <n v="11142909.963985594"/>
    <s v="Columbia Pictures"/>
    <n v="100"/>
  </r>
  <r>
    <s v="Inspector Gadget"/>
    <s v="PG"/>
    <s v="Action"/>
    <x v="19"/>
    <n v="166.6"/>
    <s v="July 23, 1999 (United States)"/>
    <x v="29"/>
    <n v="46000"/>
    <s v="David Kellogg"/>
    <s v="Andy Heyward"/>
    <s v="Matthew Broderick"/>
    <s v="United States"/>
    <n v="90000000"/>
    <n v="134403112"/>
    <n v="245814094.99639857"/>
    <n v="149.3367911111111"/>
    <n v="80674136.854741901"/>
    <s v="Walt Disney Pictures"/>
    <n v="78"/>
  </r>
  <r>
    <s v="Arlington Road"/>
    <s v="R"/>
    <s v="Action"/>
    <x v="19"/>
    <n v="166.6"/>
    <s v="July 9, 1999 (United States)"/>
    <x v="13"/>
    <n v="83000"/>
    <s v="Mark Pellington"/>
    <s v="Ehren Kruger"/>
    <s v="Jeff Bridges"/>
    <s v="United States"/>
    <n v="31000000"/>
    <n v="41067311"/>
    <n v="75109301.69087635"/>
    <n v="132.47519677419353"/>
    <n v="24650246.698679473"/>
    <s v="Screen Gems"/>
    <n v="117"/>
  </r>
  <r>
    <s v="The Hurricane"/>
    <s v="R"/>
    <s v="Biography"/>
    <x v="19"/>
    <n v="166.6"/>
    <s v="January 14, 2000 (United States)"/>
    <x v="37"/>
    <n v="93000"/>
    <s v="Norman Jewison"/>
    <s v="Rubin 'Hurricane' Carter"/>
    <s v="Denzel Washington"/>
    <s v="United States"/>
    <n v="50000000"/>
    <n v="73956241"/>
    <n v="135260904.15786314"/>
    <n v="147.91248200000001"/>
    <n v="44391501.200480193"/>
    <s v="Azoff Entertainment"/>
    <n v="146"/>
  </r>
  <r>
    <s v="All About My Mother"/>
    <s v="R"/>
    <s v="Drama"/>
    <x v="19"/>
    <n v="166.6"/>
    <s v="March 31, 2000 (United States)"/>
    <x v="6"/>
    <n v="91000"/>
    <s v="Pedro AlmodÃ³var"/>
    <s v="Pedro AlmodÃ³var"/>
    <s v="Cecilia Roth"/>
    <s v="Spain"/>
    <n v="0"/>
    <n v="67952969"/>
    <n v="124281330.4579832"/>
    <n v="0"/>
    <n v="40788096.638655461"/>
    <s v="El Deseo"/>
    <n v="101"/>
  </r>
  <r>
    <s v="Drive Me Crazy"/>
    <s v="PG-13"/>
    <s v="Comedy"/>
    <x v="19"/>
    <n v="166.6"/>
    <s v="October 1, 1999 (United States)"/>
    <x v="1"/>
    <n v="19000"/>
    <s v="John Schultz"/>
    <s v="Todd Strasser"/>
    <s v="Melissa Joan Hart"/>
    <s v="United States"/>
    <n v="8500000"/>
    <n v="22593409"/>
    <n v="41321799.053421371"/>
    <n v="265.80481176470585"/>
    <n v="13561469.987995198"/>
    <s v="Twentieth Century Fox"/>
    <n v="91"/>
  </r>
  <r>
    <s v="Blue Streak"/>
    <s v="PG-13"/>
    <s v="Action"/>
    <x v="19"/>
    <n v="166.6"/>
    <s v="September 17, 1999 (United States)"/>
    <x v="21"/>
    <n v="77000"/>
    <s v="Les Mayfield"/>
    <s v="Michael Berry"/>
    <s v="Martin Lawrence"/>
    <s v="Germany"/>
    <n v="65000000"/>
    <n v="117758500"/>
    <n v="215372238.59543818"/>
    <n v="181.16692307692307"/>
    <n v="70683373.349339738"/>
    <s v="Columbia Pictures"/>
    <n v="93"/>
  </r>
  <r>
    <s v="The Limey"/>
    <s v="R"/>
    <s v="Crime"/>
    <x v="19"/>
    <n v="166.6"/>
    <s v="August 4, 1999 (France)"/>
    <x v="9"/>
    <n v="31000"/>
    <s v="Steven Soderbergh"/>
    <s v="Lem Dobbs"/>
    <s v="Terence Stamp"/>
    <s v="United States"/>
    <n v="10000000"/>
    <n v="3325736"/>
    <n v="6082543.5726290513"/>
    <n v="33.257360000000006"/>
    <n v="1996240.0960384156"/>
    <s v="Artisan Entertainment"/>
    <n v="89"/>
  </r>
  <r>
    <s v="Message in a Bottle"/>
    <s v="PG-13"/>
    <s v="Drama"/>
    <x v="19"/>
    <n v="166.6"/>
    <s v="February 12, 1999 (United States)"/>
    <x v="19"/>
    <n v="37000"/>
    <s v="Luis Mandoki"/>
    <s v="Nicholas Sparks"/>
    <s v="Kevin Costner"/>
    <s v="United States"/>
    <n v="80000000"/>
    <n v="118880016"/>
    <n v="217423414.6170468"/>
    <n v="148.60002"/>
    <n v="71356552.220888361"/>
    <s v="Warner Bros."/>
    <n v="126"/>
  </r>
  <r>
    <s v="Stigmata"/>
    <s v="R"/>
    <s v="Horror"/>
    <x v="19"/>
    <n v="166.6"/>
    <s v="September 10, 1999 (United States)"/>
    <x v="19"/>
    <n v="66000"/>
    <s v="Rupert Wainwright"/>
    <s v="Tom Lazarus"/>
    <s v="Patricia Arquette"/>
    <s v="United States"/>
    <n v="29000000"/>
    <n v="89446268"/>
    <n v="163591103.59903961"/>
    <n v="308.43540689655174"/>
    <n v="53689236.494597845"/>
    <s v="Metro-Goldwyn-Mayer (MGM)"/>
    <n v="103"/>
  </r>
  <r>
    <s v="A Midsummer Night's Dream"/>
    <s v="PG-13"/>
    <s v="Comedy"/>
    <x v="19"/>
    <n v="166.6"/>
    <s v="May 14, 1999 (United States)"/>
    <x v="5"/>
    <n v="25000"/>
    <s v="Michael Hoffman"/>
    <s v="William Shakespeare"/>
    <s v="Kevin Kline"/>
    <s v="United Kingdom"/>
    <n v="11000000"/>
    <n v="16071990"/>
    <n v="29394569.945978392"/>
    <n v="146.10900000000001"/>
    <n v="9647052.8211284522"/>
    <s v="Fox Searchlight Pictures"/>
    <n v="116"/>
  </r>
  <r>
    <s v="The Other Sister"/>
    <s v="PG-13"/>
    <s v="Comedy"/>
    <x v="19"/>
    <n v="166.6"/>
    <s v="February 26, 1999 (United States)"/>
    <x v="16"/>
    <n v="12000"/>
    <s v="Garry Marshall"/>
    <s v="Alexandra Rose"/>
    <s v="Juliette Lewis"/>
    <s v="United States"/>
    <n v="35000000"/>
    <n v="27807627"/>
    <n v="50858246.980192073"/>
    <n v="79.450362857142849"/>
    <n v="16691252.701080432"/>
    <s v="Mandeville Films"/>
    <n v="129"/>
  </r>
  <r>
    <s v="Analyze This"/>
    <s v="R"/>
    <s v="Comedy"/>
    <x v="19"/>
    <n v="166.6"/>
    <s v="March 5, 1999 (United States)"/>
    <x v="17"/>
    <n v="148000"/>
    <s v="Harold Ramis"/>
    <s v="Kenneth Lonergan"/>
    <s v="Robert De Niro"/>
    <s v="United States"/>
    <n v="80000000"/>
    <n v="176885658"/>
    <n v="323511764.66146457"/>
    <n v="221.10707249999999"/>
    <n v="106173864.34573831"/>
    <s v="Village Roadshow Pictures"/>
    <n v="103"/>
  </r>
  <r>
    <s v="Human Traffic"/>
    <s v="R"/>
    <s v="Comedy"/>
    <x v="19"/>
    <n v="166.6"/>
    <s v="May 5, 2000 (United States)"/>
    <x v="12"/>
    <n v="24000"/>
    <s v="Justin Kerrigan"/>
    <s v="Justin Kerrigan"/>
    <s v="John Simm"/>
    <s v="United Kingdom"/>
    <n v="0"/>
    <n v="104257"/>
    <n v="190678.91896758703"/>
    <n v="0"/>
    <n v="62579.231692677073"/>
    <s v="Irish Screen"/>
    <n v="99"/>
  </r>
  <r>
    <s v="Brokedown Palace"/>
    <s v="PG-13"/>
    <s v="Drama"/>
    <x v="19"/>
    <n v="166.6"/>
    <s v="August 13, 1999 (United States)"/>
    <x v="16"/>
    <n v="22000"/>
    <s v="Jonathan Kaplan"/>
    <s v="Adam Fields"/>
    <s v="Claire Danes"/>
    <s v="United States"/>
    <n v="25000000"/>
    <n v="10115013"/>
    <n v="18499666.633253302"/>
    <n v="40.460052000000005"/>
    <n v="6071436.3745498201"/>
    <s v="Fox 2000 Pictures"/>
    <n v="100"/>
  </r>
  <r>
    <s v="Holy Smoke"/>
    <s v="N/A"/>
    <s v="Comedy"/>
    <x v="19"/>
    <n v="166.6"/>
    <s v="February 18, 2000 (United States)"/>
    <x v="23"/>
    <n v="14000"/>
    <s v="Jane Campion"/>
    <s v="Anna Campion"/>
    <s v="Kate Winslet"/>
    <s v="United States"/>
    <n v="0"/>
    <n v="1765545"/>
    <n v="3229060.9933973588"/>
    <n v="0"/>
    <n v="1059750.9003601442"/>
    <s v="India Take One Productions"/>
    <n v="115"/>
  </r>
  <r>
    <s v="Virus"/>
    <s v="R"/>
    <s v="Action"/>
    <x v="19"/>
    <n v="166.6"/>
    <s v="January 15, 1999 (United States)"/>
    <x v="18"/>
    <n v="27000"/>
    <s v="John Bruno"/>
    <s v="Chuck Pfarrer"/>
    <s v="Jamie Lee Curtis"/>
    <s v="United States"/>
    <n v="75000000"/>
    <n v="30657854"/>
    <n v="56071117.129651859"/>
    <n v="40.877138666666667"/>
    <n v="18402073.229291718"/>
    <s v="Mutual Film Company"/>
    <n v="99"/>
  </r>
  <r>
    <s v="Superstar"/>
    <s v="PG-13"/>
    <s v="Comedy"/>
    <x v="19"/>
    <n v="166.6"/>
    <s v="October 8, 1999 (United States)"/>
    <x v="27"/>
    <n v="18000"/>
    <s v="Bruce McCulloch"/>
    <s v="Molly Shannon"/>
    <s v="Molly Shannon"/>
    <s v="United States"/>
    <n v="34000000"/>
    <n v="30636478"/>
    <n v="56032021.888355345"/>
    <n v="90.107288235294121"/>
    <n v="18389242.496998802"/>
    <s v="Broadway Pictures"/>
    <n v="81"/>
  </r>
  <r>
    <s v="The Best Man"/>
    <s v="R"/>
    <s v="Comedy"/>
    <x v="19"/>
    <n v="166.6"/>
    <s v="October 22, 1999 (United States)"/>
    <x v="8"/>
    <n v="9700"/>
    <s v="Malcolm D. Lee"/>
    <s v="Malcolm D. Lee"/>
    <s v="Taye Diggs"/>
    <s v="United States"/>
    <n v="9000000"/>
    <n v="34573780"/>
    <n v="63233077.827130854"/>
    <n v="384.15311111111112"/>
    <n v="20752569.027611047"/>
    <s v="40 Acres &amp; A Mule Filmworks"/>
    <n v="120"/>
  </r>
  <r>
    <s v="Dick"/>
    <s v="PG-13"/>
    <s v="Comedy"/>
    <x v="19"/>
    <n v="166.6"/>
    <s v="August 4, 1999 (United States)"/>
    <x v="19"/>
    <n v="19000"/>
    <s v="Andrew Fleming"/>
    <s v="Andrew Fleming"/>
    <s v="Kirsten Dunst"/>
    <s v="United States"/>
    <n v="13000000"/>
    <n v="6262878"/>
    <n v="11454375.309723889"/>
    <n v="48.175984615384614"/>
    <n v="3759230.4921968789"/>
    <s v="Canal+ Droits Audiovisuels"/>
    <n v="94"/>
  </r>
  <r>
    <s v="The War Zone"/>
    <s v="R"/>
    <s v="Drama"/>
    <x v="19"/>
    <n v="166.6"/>
    <s v="June 11, 1999 (Italy)"/>
    <x v="4"/>
    <n v="9800"/>
    <s v="Tim Roth"/>
    <s v="Alexander Stuart"/>
    <s v="Ray Winstone"/>
    <s v="Italy"/>
    <n v="0"/>
    <n v="254441"/>
    <n v="465355.17827130854"/>
    <n v="0"/>
    <n v="152725.69027611046"/>
    <s v="Channel Four Films"/>
    <n v="98"/>
  </r>
  <r>
    <s v="True Crime"/>
    <s v="R"/>
    <s v="Crime"/>
    <x v="19"/>
    <n v="166.6"/>
    <s v="March 19, 1999 (United States)"/>
    <x v="14"/>
    <n v="33000"/>
    <s v="Clint Eastwood"/>
    <s v="Andrew Klavan"/>
    <s v="Clint Eastwood"/>
    <s v="United States"/>
    <n v="55000000"/>
    <n v="16649768"/>
    <n v="30451286.37214886"/>
    <n v="30.272305454545457"/>
    <n v="9993858.3433373347"/>
    <s v="Warner Bros."/>
    <n v="127"/>
  </r>
  <r>
    <s v="Titus"/>
    <s v="R"/>
    <s v="Drama"/>
    <x v="19"/>
    <n v="166.6"/>
    <s v="February 11, 2000 (United States)"/>
    <x v="12"/>
    <n v="20000"/>
    <s v="Julie Taymor"/>
    <s v="William Shakespeare"/>
    <s v="Anthony Hopkins"/>
    <s v="United Kingdom"/>
    <n v="0"/>
    <n v="2259680"/>
    <n v="4132800.0960384151"/>
    <n v="0"/>
    <n v="1356350.5402160864"/>
    <s v="Clear Blue Sky Productions"/>
    <n v="162"/>
  </r>
  <r>
    <s v="Forces of Nature"/>
    <s v="PG-13"/>
    <s v="Comedy"/>
    <x v="19"/>
    <n v="166.6"/>
    <s v="March 19, 1999 (United States)"/>
    <x v="20"/>
    <n v="33000"/>
    <s v="Bronwen Hughes"/>
    <s v="Marc Lawrence"/>
    <s v="Sandra Bullock"/>
    <s v="United States"/>
    <n v="75000000"/>
    <n v="93900680"/>
    <n v="171737918.34333733"/>
    <n v="125.20090666666665"/>
    <n v="56362953.181272514"/>
    <s v="Dreamworks Pictures"/>
    <n v="105"/>
  </r>
  <r>
    <s v="Better Than Chocolate"/>
    <s v="R"/>
    <s v="Comedy"/>
    <x v="19"/>
    <n v="166.6"/>
    <s v="August 13, 1999 (Canada)"/>
    <x v="10"/>
    <n v="8000"/>
    <s v="Anne Wheeler"/>
    <s v="Peggy Thompson"/>
    <s v="Wendy Crewson"/>
    <s v="Canada"/>
    <n v="0"/>
    <n v="2015406"/>
    <n v="3686039.6650660262"/>
    <n v="0"/>
    <n v="1209727.4909963985"/>
    <s v="British Columbia Film"/>
    <n v="101"/>
  </r>
  <r>
    <s v="Body Shots"/>
    <s v="R"/>
    <s v="Drama"/>
    <x v="19"/>
    <n v="166.6"/>
    <s v="January 21, 2000 (Spain)"/>
    <x v="38"/>
    <n v="5300"/>
    <s v="Michael Cristofer"/>
    <s v="David McKenna"/>
    <s v="Joe Basile"/>
    <s v="United States"/>
    <n v="0"/>
    <n v="752122"/>
    <n v="1375579.6722689075"/>
    <n v="0"/>
    <n v="451453.78151260508"/>
    <s v="New Line Cinema"/>
    <n v="106"/>
  </r>
  <r>
    <s v="Angela's Ashes"/>
    <s v="R"/>
    <s v="Biography"/>
    <x v="19"/>
    <n v="166.6"/>
    <s v="January 21, 2000 (United States)"/>
    <x v="4"/>
    <n v="21000"/>
    <s v="Alan Parker"/>
    <s v="Frank McCourt"/>
    <s v="Emily Watson"/>
    <s v="United States"/>
    <n v="50000000"/>
    <n v="13042112"/>
    <n v="23853130.410564225"/>
    <n v="26.084223999999999"/>
    <n v="7828398.5594237698"/>
    <s v="David Brown Productions"/>
    <n v="145"/>
  </r>
  <r>
    <s v="Universal Soldier: the Return"/>
    <s v="R"/>
    <s v="Action"/>
    <x v="19"/>
    <n v="166.6"/>
    <s v="August 20, 1999 (United States)"/>
    <x v="29"/>
    <n v="28000"/>
    <s v="Mic Rodgers"/>
    <s v="Richard Rothstein"/>
    <s v="Jean-Claude Van Damme"/>
    <s v="United States"/>
    <n v="45000000"/>
    <n v="10667893"/>
    <n v="19510846.32112845"/>
    <n v="23.70642888888889"/>
    <n v="6403297.1188475396"/>
    <s v="TriStar Pictures"/>
    <n v="83"/>
  </r>
  <r>
    <s v="Anna and the King"/>
    <s v="PG-13"/>
    <s v="Drama"/>
    <x v="19"/>
    <n v="166.6"/>
    <s v="December 17, 1999 (United States)"/>
    <x v="17"/>
    <n v="36000"/>
    <s v="Andy Tennant"/>
    <s v="Anna Leonowens"/>
    <s v="Jodie Foster"/>
    <s v="United States"/>
    <n v="92000000"/>
    <n v="113996937"/>
    <n v="208492597.26230493"/>
    <n v="123.90971413043479"/>
    <n v="68425532.412965193"/>
    <s v="Fox 2000 Pictures"/>
    <n v="148"/>
  </r>
  <r>
    <s v="Humanity"/>
    <s v="Not Rated"/>
    <s v="Drama"/>
    <x v="19"/>
    <n v="166.6"/>
    <s v="October 27, 1999 (France)"/>
    <x v="15"/>
    <n v="4300"/>
    <s v="Bruno Dumont"/>
    <s v="Bruno Dumont"/>
    <s v="Emmanuel SchottÃ©"/>
    <s v="France"/>
    <n v="0"/>
    <n v="0"/>
    <n v="0"/>
    <n v="0"/>
    <n v="0"/>
    <s v="3B Productions"/>
    <n v="141"/>
  </r>
  <r>
    <s v="The End of the Affair"/>
    <s v="R"/>
    <s v="Drama"/>
    <x v="19"/>
    <n v="166.6"/>
    <s v="January 21, 2000 (United States)"/>
    <x v="12"/>
    <n v="22000"/>
    <s v="Neil Jordan"/>
    <s v="Graham Greene"/>
    <s v="Ralph Fiennes"/>
    <s v="United Kingdom"/>
    <n v="23000000"/>
    <n v="10827816"/>
    <n v="19803334.545018006"/>
    <n v="47.077460869565222"/>
    <n v="6499289.3157262905"/>
    <s v="Columbia Pictures"/>
    <n v="102"/>
  </r>
  <r>
    <s v="Mystery, Alaska"/>
    <s v="R"/>
    <s v="Comedy"/>
    <x v="19"/>
    <n v="166.6"/>
    <s v="October 1, 1999 (United States)"/>
    <x v="17"/>
    <n v="26000"/>
    <s v="Jay Roach"/>
    <s v="David E. Kelley"/>
    <s v="Russell Crowe"/>
    <s v="Canada"/>
    <n v="28000000"/>
    <n v="8891623"/>
    <n v="16262170.036614645"/>
    <n v="31.755796428571433"/>
    <n v="5337108.6434573829"/>
    <s v="Baldwin/Cohen Productions"/>
    <n v="119"/>
  </r>
  <r>
    <s v="Baby Geniuses"/>
    <s v="PG"/>
    <s v="Comedy"/>
    <x v="19"/>
    <n v="166.6"/>
    <s v="March 12, 1999 (United States)"/>
    <x v="42"/>
    <n v="26000"/>
    <s v="Bob Clark"/>
    <s v="Steven Paul"/>
    <s v="Kathleen Turner"/>
    <s v="United States"/>
    <n v="12000000"/>
    <n v="36450736"/>
    <n v="66665901.915966384"/>
    <n v="303.75613333333331"/>
    <n v="21879193.277310926"/>
    <s v="Crystal Sky Worldwide"/>
    <n v="97"/>
  </r>
  <r>
    <s v="My Favorite Martian"/>
    <s v="PG"/>
    <s v="Comedy"/>
    <x v="19"/>
    <n v="166.6"/>
    <s v="February 12, 1999 (United States)"/>
    <x v="27"/>
    <n v="13000"/>
    <s v="Donald Petrie"/>
    <s v="John L. Greene"/>
    <s v="Christopher Lloyd"/>
    <s v="United States"/>
    <n v="65000000"/>
    <n v="36850101"/>
    <n v="67396313.17346938"/>
    <n v="56.692463076923069"/>
    <n v="22118908.163265307"/>
    <s v="Walt Disney Pictures"/>
    <n v="94"/>
  </r>
  <r>
    <s v="Beau travail"/>
    <s v="Unrated"/>
    <s v="Drama"/>
    <x v="19"/>
    <n v="166.6"/>
    <s v="May 3, 2000 (France)"/>
    <x v="34"/>
    <n v="9500"/>
    <s v="Claire Denis"/>
    <s v="Claire Denis"/>
    <s v="Denis Lavant"/>
    <s v="France"/>
    <n v="0"/>
    <n v="0"/>
    <n v="0"/>
    <n v="0"/>
    <n v="0"/>
    <s v="La Sept-Arte"/>
    <n v="92"/>
  </r>
  <r>
    <s v="Anywhere But Here"/>
    <s v="PG-13"/>
    <s v="Comedy"/>
    <x v="19"/>
    <n v="166.6"/>
    <s v="November 12, 1999 (United States)"/>
    <x v="19"/>
    <n v="17000"/>
    <s v="Wayne Wang"/>
    <s v="Mona Simpson"/>
    <s v="Susan Sarandon"/>
    <s v="United States"/>
    <n v="23000000"/>
    <n v="23631929"/>
    <n v="43221181.070228092"/>
    <n v="102.74751739130434"/>
    <n v="14184831.332533013"/>
    <s v="Fox 2000 Pictures"/>
    <n v="114"/>
  </r>
  <r>
    <s v="Ride with the Devil"/>
    <s v="R"/>
    <s v="Drama"/>
    <x v="19"/>
    <n v="166.6"/>
    <s v="November 5, 1999 (United Kingdom)"/>
    <x v="17"/>
    <n v="13000"/>
    <s v="Ang Lee"/>
    <s v="Daniel Woodrell"/>
    <s v="Tobey Maguire"/>
    <s v="United States"/>
    <n v="38000000"/>
    <n v="635096"/>
    <n v="1161547.1260504201"/>
    <n v="1.6713052631578948"/>
    <n v="381210.08403361344"/>
    <s v="Universal Pictures"/>
    <n v="138"/>
  </r>
  <r>
    <s v="200 Cigarettes"/>
    <s v="R"/>
    <s v="Comedy"/>
    <x v="19"/>
    <n v="166.6"/>
    <s v="February 26, 1999 (United States)"/>
    <x v="22"/>
    <n v="15000"/>
    <s v="Risa Bramon Garcia"/>
    <s v="Shana Larsen"/>
    <s v="Ben Affleck"/>
    <s v="United States"/>
    <n v="6000000"/>
    <n v="6852450"/>
    <n v="12532662.154861944"/>
    <n v="114.2075"/>
    <n v="4113115.2460984397"/>
    <s v="Dogstar Films"/>
    <n v="101"/>
  </r>
  <r>
    <s v="Edtv"/>
    <s v="PG-13"/>
    <s v="Comedy"/>
    <x v="19"/>
    <n v="166.6"/>
    <s v="March 26, 1999 (United States)"/>
    <x v="10"/>
    <n v="42000"/>
    <s v="Ron Howard"/>
    <s v="Ã‰mile Gaudreault"/>
    <s v="Matthew McConaughey"/>
    <s v="United States"/>
    <n v="80000000"/>
    <n v="35242897"/>
    <n v="64456847.034213684"/>
    <n v="44.053621249999999"/>
    <n v="21154199.87995198"/>
    <s v="Imagine Entertainment"/>
    <n v="122"/>
  </r>
  <r>
    <s v="Sunshine"/>
    <s v="R"/>
    <s v="Drama"/>
    <x v="19"/>
    <n v="166.6"/>
    <s v="July 14, 2000 (United States)"/>
    <x v="24"/>
    <n v="13000"/>
    <s v="IstvÃ¡n SzabÃ³"/>
    <s v="IstvÃ¡n SzabÃ³"/>
    <s v="Ralph Fiennes"/>
    <s v="Germany"/>
    <n v="0"/>
    <n v="7918035"/>
    <n v="14481544.204681873"/>
    <n v="0"/>
    <n v="4752722.0888355346"/>
    <s v="Alliance Atlantis Communications"/>
    <n v="181"/>
  </r>
  <r>
    <s v="Random Hearts"/>
    <s v="R"/>
    <s v="Drama"/>
    <x v="19"/>
    <n v="166.6"/>
    <s v="October 8, 1999 (United States)"/>
    <x v="33"/>
    <n v="20000"/>
    <s v="Sydney Pollack"/>
    <s v="Warren Adler"/>
    <s v="Harrison Ford"/>
    <s v="United States"/>
    <n v="64000000"/>
    <n v="74608570"/>
    <n v="136453969.26170468"/>
    <n v="116.575890625"/>
    <n v="44783055.222088836"/>
    <s v="Columbia Pictures"/>
    <n v="133"/>
  </r>
  <r>
    <s v="Mickey Blue Eyes"/>
    <s v="PG-13"/>
    <s v="Comedy"/>
    <x v="19"/>
    <n v="166.6"/>
    <s v="August 20, 1999 (United States)"/>
    <x v="23"/>
    <n v="36000"/>
    <s v="Kelly Makin"/>
    <s v="Adam Scheinman"/>
    <s v="Hugh Grant"/>
    <s v="United Kingdom"/>
    <n v="75000000"/>
    <n v="54264342"/>
    <n v="99245768.351740688"/>
    <n v="72.352456000000004"/>
    <n v="32571633.853541419"/>
    <s v="Castle Rock Entertainment"/>
    <n v="102"/>
  </r>
  <r>
    <s v="Asterix and Obelix vs. Caesar"/>
    <s v="Not Rated"/>
    <s v="Adventure"/>
    <x v="19"/>
    <n v="166.6"/>
    <s v="July 14, 2000 (United States)"/>
    <x v="22"/>
    <n v="40000"/>
    <s v="Claude Zidi"/>
    <s v="RenÃ© Goscinny"/>
    <s v="Christian Clavier"/>
    <s v="France"/>
    <n v="0"/>
    <n v="1632567"/>
    <n v="2985853.330732293"/>
    <n v="0"/>
    <n v="979932.17286914773"/>
    <s v="AMLF"/>
    <n v="109"/>
  </r>
  <r>
    <s v="Fantasia 2000"/>
    <s v="G"/>
    <s v="Animation"/>
    <x v="19"/>
    <n v="166.6"/>
    <s v="June 16, 2000 (United States)"/>
    <x v="13"/>
    <n v="36000"/>
    <s v="Directors"/>
    <s v="Eric Goldberg"/>
    <s v="James Levine"/>
    <s v="United States"/>
    <n v="80000000"/>
    <n v="90874570"/>
    <n v="166203370.22208884"/>
    <n v="113.59321250000001"/>
    <n v="54546560.624249704"/>
    <s v="Walt Disney Pictures"/>
    <n v="75"/>
  </r>
  <r>
    <s v="The Rage: Carrie 2"/>
    <s v="R"/>
    <s v="Horror"/>
    <x v="19"/>
    <n v="166.6"/>
    <s v="March 12, 1999 (United States)"/>
    <x v="32"/>
    <n v="16000"/>
    <s v="Katt Shea"/>
    <s v="Stephen King"/>
    <s v="Emily Bergl"/>
    <s v="United States"/>
    <n v="21000000"/>
    <n v="17762705"/>
    <n v="32486771.98979592"/>
    <n v="84.584309523809523"/>
    <n v="10661887.755102042"/>
    <s v="United Artists"/>
    <n v="104"/>
  </r>
  <r>
    <s v="The Astronaut's Wife"/>
    <s v="R"/>
    <s v="Drama"/>
    <x v="19"/>
    <n v="166.6"/>
    <s v="August 27, 1999 (United States)"/>
    <x v="20"/>
    <n v="54000"/>
    <s v="Rand Ravich"/>
    <s v="Rand Ravich"/>
    <s v="Charlize Theron"/>
    <s v="United States"/>
    <n v="75000000"/>
    <n v="19598588"/>
    <n v="35844476.372148857"/>
    <n v="26.131450666666666"/>
    <n v="11763858.343337335"/>
    <s v="New Line Cinema"/>
    <n v="109"/>
  </r>
  <r>
    <s v="Muppets from Space"/>
    <s v="G"/>
    <s v="Adventure"/>
    <x v="19"/>
    <n v="166.6"/>
    <s v="July 14, 1999 (United States)"/>
    <x v="21"/>
    <n v="18000"/>
    <s v="Tim Hill"/>
    <s v="Jerry Juhl"/>
    <s v="Dave Goelz"/>
    <s v="United States"/>
    <n v="24000000"/>
    <n v="22323612"/>
    <n v="40828358.801920764"/>
    <n v="93.015050000000002"/>
    <n v="13399527.010804322"/>
    <s v="Jim Henson Pictures"/>
    <n v="87"/>
  </r>
  <r>
    <s v="The Wind Will Carry Us"/>
    <s v="Not Rated"/>
    <s v="Drama"/>
    <x v="19"/>
    <n v="166.6"/>
    <s v="November 24, 1999 (France)"/>
    <x v="24"/>
    <n v="9600"/>
    <s v="Abbas Kiarostami"/>
    <s v="Mahmoud Aiden"/>
    <s v="Behzad Dorani"/>
    <s v="Iran"/>
    <n v="0"/>
    <n v="259510"/>
    <n v="474626.0324129652"/>
    <n v="0"/>
    <n v="155768.30732292918"/>
    <s v="MK2 Productions"/>
    <n v="118"/>
  </r>
  <r>
    <s v="Eye of the Beholder"/>
    <s v="R"/>
    <s v="Drama"/>
    <x v="19"/>
    <n v="166.6"/>
    <s v="January 28, 2000 (United States)"/>
    <x v="18"/>
    <n v="15000"/>
    <s v="Stephan Elliott"/>
    <s v="Marc Behm"/>
    <s v="Ewan McGregor"/>
    <s v="Canada"/>
    <n v="35000000"/>
    <n v="17589705"/>
    <n v="32170366.827731092"/>
    <n v="50.256299999999996"/>
    <n v="10558046.218487395"/>
    <s v="Ambridge Film Partnership"/>
    <n v="109"/>
  </r>
  <r>
    <s v="The Wood"/>
    <s v="R"/>
    <s v="Comedy"/>
    <x v="19"/>
    <n v="166.6"/>
    <s v="July 16, 1999 (United States)"/>
    <x v="9"/>
    <n v="8700"/>
    <s v="Rick Famuyiwa"/>
    <s v="Rick Famuyiwa"/>
    <s v="Elayn J. Taylor"/>
    <s v="United States"/>
    <n v="6000000"/>
    <n v="25059640"/>
    <n v="45832366.794717886"/>
    <n v="417.66066666666666"/>
    <n v="15041800.720288116"/>
    <s v="Bona Fide Productions"/>
    <n v="106"/>
  </r>
  <r>
    <s v="Flawless"/>
    <s v="R"/>
    <s v="Comedy"/>
    <x v="19"/>
    <n v="166.6"/>
    <s v="November 24, 1999 (United States)"/>
    <x v="16"/>
    <n v="18000"/>
    <s v="Joel Schumacher"/>
    <s v="Joel Schumacher"/>
    <s v="Robert De Niro"/>
    <s v="United States"/>
    <n v="15000000"/>
    <n v="4488529"/>
    <n v="8209212.4027611045"/>
    <n v="29.923526666666667"/>
    <n v="2694195.0780312126"/>
    <s v="Tribeca Productions"/>
    <n v="112"/>
  </r>
  <r>
    <s v="Love Stinks"/>
    <s v="R"/>
    <s v="Comedy"/>
    <x v="19"/>
    <n v="166.6"/>
    <s v="September 10, 1999 (United States)"/>
    <x v="1"/>
    <n v="5000"/>
    <s v="Jeff Franklin"/>
    <s v="Jeff Franklin"/>
    <s v="French Stewart"/>
    <s v="United States"/>
    <n v="4000000"/>
    <n v="2924635"/>
    <n v="5348957.2899159659"/>
    <n v="73.115875000000003"/>
    <n v="1755483.193277311"/>
    <s v="Baumgarten-Prophet Entertainment"/>
    <n v="94"/>
  </r>
  <r>
    <s v="Pushing Tin"/>
    <s v="R"/>
    <s v="Comedy"/>
    <x v="19"/>
    <n v="166.6"/>
    <s v="April 23, 1999 (United States)"/>
    <x v="22"/>
    <n v="29000"/>
    <s v="Mike Newell"/>
    <s v="Darcy Frey"/>
    <s v="John Cusack"/>
    <s v="United States"/>
    <n v="33000000"/>
    <n v="8408835"/>
    <n v="15379183.820528211"/>
    <n v="25.481318181818182"/>
    <n v="5047319.9279711889"/>
    <s v="3 Miles Apart Productions Ltd."/>
    <n v="124"/>
  </r>
  <r>
    <s v="The Adventures of Elmo in Grouchland"/>
    <s v="G"/>
    <s v="Adventure"/>
    <x v="19"/>
    <n v="166.6"/>
    <s v="October 1, 1999 (United States)"/>
    <x v="1"/>
    <n v="3100"/>
    <s v="Gary Halvorson"/>
    <s v="Mitchell Kriegman"/>
    <s v="Kevin Clash"/>
    <s v="United States"/>
    <n v="26000000"/>
    <n v="11683047"/>
    <n v="21367493.522809122"/>
    <n v="44.93479615384615"/>
    <n v="7012633.2533013206"/>
    <s v="Jim Henson Pictures"/>
    <n v="73"/>
  </r>
  <r>
    <s v="In Dreams"/>
    <s v="R"/>
    <s v="Drama"/>
    <x v="19"/>
    <n v="166.6"/>
    <s v="January 15, 1999 (United States)"/>
    <x v="30"/>
    <n v="13000"/>
    <s v="Neil Jordan"/>
    <s v="Bari Wood"/>
    <s v="Annette Bening"/>
    <s v="United States"/>
    <n v="30000000"/>
    <n v="12017369"/>
    <n v="21978945.584033612"/>
    <n v="40.057896666666664"/>
    <n v="7213306.7226890763"/>
    <s v="Amblin Entertainment"/>
    <n v="100"/>
  </r>
  <r>
    <s v="Topsy-Turvy"/>
    <s v="R"/>
    <s v="Biography"/>
    <x v="19"/>
    <n v="166.6"/>
    <s v="February 11, 2000 (United States)"/>
    <x v="34"/>
    <n v="12000"/>
    <s v="Mike Leigh"/>
    <s v="Mike Leigh"/>
    <s v="Jim Broadbent"/>
    <s v="United Kingdom"/>
    <n v="0"/>
    <n v="6208548"/>
    <n v="11355009.457382953"/>
    <n v="0"/>
    <n v="3726619.447779112"/>
    <s v="Goldwyn Films"/>
    <n v="160"/>
  </r>
  <r>
    <s v="Instinct"/>
    <s v="R"/>
    <s v="Drama"/>
    <x v="19"/>
    <n v="166.6"/>
    <s v="June 4, 1999 (United States)"/>
    <x v="14"/>
    <n v="32000"/>
    <s v="Jon Turteltaub"/>
    <s v="Gerald Di Pego"/>
    <s v="Anthony Hopkins"/>
    <s v="United States"/>
    <n v="80000000"/>
    <n v="34105207"/>
    <n v="62376089.873349339"/>
    <n v="42.631508750000002"/>
    <n v="20471312.725090038"/>
    <s v="Spyglass Entertainment"/>
    <n v="126"/>
  </r>
  <r>
    <s v="Dudley Do-Right"/>
    <s v="PG"/>
    <s v="Comedy"/>
    <x v="19"/>
    <n v="166.6"/>
    <s v="August 27, 1999 (United States)"/>
    <x v="49"/>
    <n v="10000"/>
    <s v="Hugh Wilson"/>
    <s v="Jay Ward"/>
    <s v="Brendan Fraser"/>
    <s v="United States"/>
    <n v="70000000"/>
    <n v="9974410"/>
    <n v="18242513.367346939"/>
    <n v="14.249157142857143"/>
    <n v="5987040.8163265307"/>
    <s v="Universal Pictures"/>
    <n v="77"/>
  </r>
  <r>
    <s v="The Deep End of the Ocean"/>
    <s v="PG-13"/>
    <s v="Drama"/>
    <x v="19"/>
    <n v="166.6"/>
    <s v="March 12, 1999 (United States)"/>
    <x v="5"/>
    <n v="13000"/>
    <s v="Ulu Grosbard"/>
    <s v="Jacquelyn Mitchard"/>
    <s v="Michelle Pfeiffer"/>
    <s v="United States"/>
    <n v="38000000"/>
    <n v="28121100"/>
    <n v="51431567.647058822"/>
    <n v="74.002894736842109"/>
    <n v="16879411.764705881"/>
    <s v="Columbia Pictures"/>
    <n v="106"/>
  </r>
  <r>
    <s v="Outside Providence"/>
    <s v="R"/>
    <s v="Comedy"/>
    <x v="19"/>
    <n v="166.6"/>
    <s v="September 1, 1999 (United States)"/>
    <x v="5"/>
    <n v="8600"/>
    <s v="Michael Corrente"/>
    <s v="Peter Farrelly"/>
    <s v="Shawn Hatosy"/>
    <s v="United States"/>
    <n v="7000000"/>
    <n v="7302522"/>
    <n v="13355813.045618247"/>
    <n v="104.32174285714287"/>
    <n v="4383266.5066026412"/>
    <s v="Miramax"/>
    <n v="96"/>
  </r>
  <r>
    <s v="Kikujiro"/>
    <s v="PG-13"/>
    <s v="Drama"/>
    <x v="19"/>
    <n v="166.6"/>
    <s v="May 26, 2000 (United States)"/>
    <x v="40"/>
    <n v="19000"/>
    <s v="Takeshi Kitano"/>
    <s v="Takeshi Kitano"/>
    <s v="Takeshi Kitano"/>
    <s v="Japan"/>
    <n v="0"/>
    <n v="461259"/>
    <n v="843611.14825930377"/>
    <n v="0"/>
    <n v="276866.14645858342"/>
    <s v="Bandai Visual Company"/>
    <n v="122"/>
  </r>
  <r>
    <s v="Simply Irresistible"/>
    <s v="PG-13"/>
    <s v="Comedy"/>
    <x v="19"/>
    <n v="166.6"/>
    <s v="February 5, 1999 (United States)"/>
    <x v="11"/>
    <n v="13000"/>
    <s v="Mark Tarlov"/>
    <s v="Judith Roberts"/>
    <s v="Sarah Michelle Gellar"/>
    <s v="Germany"/>
    <n v="6000000"/>
    <n v="4398989"/>
    <n v="8045449.8697478995"/>
    <n v="73.316483333333338"/>
    <n v="2640449.5798319327"/>
    <s v="New Regency Productions"/>
    <n v="96"/>
  </r>
  <r>
    <s v="Godzilla 2000: Millennium"/>
    <s v="PG"/>
    <s v="Action"/>
    <x v="19"/>
    <n v="166.6"/>
    <s v="August 18, 2000 (United States)"/>
    <x v="10"/>
    <n v="7900"/>
    <s v="Takao Okawara"/>
    <s v="Hiroshi Kashiwabara"/>
    <s v="Takehiro Murata"/>
    <s v="Japan"/>
    <n v="13000000"/>
    <n v="12924063"/>
    <n v="23637226.867346939"/>
    <n v="99.415869230769232"/>
    <n v="7757540.8163265307"/>
    <s v="Toho Pictures"/>
    <n v="99"/>
  </r>
  <r>
    <s v="The Story of Us"/>
    <s v="R"/>
    <s v="Comedy"/>
    <x v="19"/>
    <n v="166.6"/>
    <s v="October 15, 1999 (United States)"/>
    <x v="22"/>
    <n v="22000"/>
    <s v="Rob Reiner"/>
    <s v="Alan Zweibel"/>
    <s v="Bruce Willis"/>
    <s v="United States"/>
    <n v="50000000"/>
    <n v="58900031"/>
    <n v="107724126.32472989"/>
    <n v="117.800062"/>
    <n v="35354160.26410564"/>
    <s v="Castle Rock Entertainment"/>
    <n v="95"/>
  </r>
  <r>
    <s v="East Is East"/>
    <s v="R"/>
    <s v="Comedy"/>
    <x v="19"/>
    <n v="166.6"/>
    <s v="June 2, 2000 (United States)"/>
    <x v="15"/>
    <n v="17000"/>
    <s v="Damien O'Donnell"/>
    <s v="Ayub Khan-Din"/>
    <s v="Om Puri"/>
    <s v="United Kingdom"/>
    <n v="0"/>
    <n v="4177818"/>
    <n v="7640943.2448979588"/>
    <n v="0"/>
    <n v="2507693.8775510206"/>
    <s v="FilmFour"/>
    <n v="96"/>
  </r>
  <r>
    <s v="PokÃ©mon the Movie 2000"/>
    <s v="G"/>
    <s v="Animation"/>
    <x v="19"/>
    <n v="166.6"/>
    <s v="July 21, 2000 (United States)"/>
    <x v="10"/>
    <n v="21000"/>
    <s v="Michael Haigney"/>
    <s v="Satoshi Tajiri"/>
    <s v="Veronica Taylor"/>
    <s v="Japan"/>
    <n v="30000000"/>
    <n v="133949270"/>
    <n v="244984049.03361344"/>
    <n v="446.49756666666667"/>
    <n v="80401722.689075634"/>
    <s v="4 Kids Entertainment"/>
    <n v="99"/>
  </r>
  <r>
    <s v="Sweet and Lowdown"/>
    <s v="PG-13"/>
    <s v="Comedy"/>
    <x v="19"/>
    <n v="166.6"/>
    <s v="March 10, 2000 (United States)"/>
    <x v="13"/>
    <n v="33000"/>
    <s v="Woody Allen"/>
    <s v="Woody Allen"/>
    <s v="Sean Penn"/>
    <s v="United States"/>
    <n v="29750000"/>
    <n v="4525794"/>
    <n v="8277367.5378151257"/>
    <n v="15.212752941176472"/>
    <n v="2716563.0252100839"/>
    <s v="Sweetland Films"/>
    <n v="95"/>
  </r>
  <r>
    <s v="Bats"/>
    <s v="PG-13"/>
    <s v="Horror"/>
    <x v="19"/>
    <n v="166.6"/>
    <s v="October 22, 1999 (United States)"/>
    <x v="49"/>
    <n v="9900"/>
    <s v="Louis Morneau"/>
    <s v="John Logan"/>
    <s v="Lou Diamond Phillips"/>
    <s v="United States"/>
    <n v="5250000"/>
    <n v="10155690"/>
    <n v="18574062.082833134"/>
    <n v="193.44171428571428"/>
    <n v="6095852.3409363749"/>
    <s v="Destination Films"/>
    <n v="91"/>
  </r>
  <r>
    <s v="At First Sight"/>
    <s v="PG-13"/>
    <s v="Drama"/>
    <x v="19"/>
    <n v="166.6"/>
    <s v="January 15, 1999 (United States)"/>
    <x v="22"/>
    <n v="13000"/>
    <s v="Irwin Winkler"/>
    <s v="Oliver Sacks"/>
    <s v="Val Kilmer"/>
    <s v="United States"/>
    <n v="60000000"/>
    <n v="22365133"/>
    <n v="40904297.869747899"/>
    <n v="37.275221666666667"/>
    <n v="13424449.579831934"/>
    <s v="Metro-Goldwyn-Mayer (MGM)"/>
    <n v="128"/>
  </r>
  <r>
    <s v="An Ideal Husband"/>
    <s v="PG-13"/>
    <s v="Comedy"/>
    <x v="19"/>
    <n v="166.6"/>
    <s v="June 30, 1999 (United States)"/>
    <x v="8"/>
    <n v="15000"/>
    <s v="Oliver Parker"/>
    <s v="Oscar Wilde"/>
    <s v="Rupert Everett"/>
    <s v="United Kingdom"/>
    <n v="14000000"/>
    <n v="18542974"/>
    <n v="33913830.599039614"/>
    <n v="132.4498142857143"/>
    <n v="11130236.494597839"/>
    <s v="Arts Council of England"/>
    <n v="97"/>
  </r>
  <r>
    <s v="Coming Soon"/>
    <s v="R"/>
    <s v="Comedy"/>
    <x v="19"/>
    <n v="166.6"/>
    <s v="April 17, 1999 (United States)"/>
    <x v="44"/>
    <n v="1600"/>
    <s v="Colette Burson"/>
    <s v="Colette Burson"/>
    <s v="Bonnie Root"/>
    <s v="United States"/>
    <n v="0"/>
    <n v="5453"/>
    <n v="9973.1638655462175"/>
    <n v="0"/>
    <n v="3273.1092436974791"/>
    <s v="Bandeira Entertainment"/>
    <n v="96"/>
  </r>
  <r>
    <s v="Tea with Mussolini"/>
    <s v="PG"/>
    <s v="Comedy"/>
    <x v="19"/>
    <n v="166.6"/>
    <s v="May 14, 1999 (United States)"/>
    <x v="15"/>
    <n v="12000"/>
    <s v="Franco Zeffirelli"/>
    <s v="John Mortimer"/>
    <s v="Maggie Smith"/>
    <s v="Italy"/>
    <n v="12000000"/>
    <n v="14401563"/>
    <n v="26339473.265906364"/>
    <n v="120.013025"/>
    <n v="8644395.5582232904"/>
    <s v="Medusa Film"/>
    <n v="117"/>
  </r>
  <r>
    <s v="Gloria"/>
    <s v="R"/>
    <s v="Crime"/>
    <x v="19"/>
    <n v="166.6"/>
    <s v="January 22, 1999 (United States)"/>
    <x v="33"/>
    <n v="5500"/>
    <s v="Sidney Lumet"/>
    <s v="John Cassavetes"/>
    <s v="Sharon Stone"/>
    <s v="United States"/>
    <n v="30000000"/>
    <n v="4197729"/>
    <n v="7677359.1014405759"/>
    <n v="13.992430000000001"/>
    <n v="2519645.2581032412"/>
    <s v="Columbia Pictures"/>
    <n v="108"/>
  </r>
  <r>
    <s v="Cookie's Fortune"/>
    <s v="PG-13"/>
    <s v="Comedy"/>
    <x v="19"/>
    <n v="166.6"/>
    <s v="April 16, 1999 (United States)"/>
    <x v="15"/>
    <n v="13000"/>
    <s v="Robert Altman"/>
    <s v="Anne Rapp"/>
    <s v="Glenn Close"/>
    <s v="United States"/>
    <n v="10000000"/>
    <n v="10920544"/>
    <n v="19972927.711884752"/>
    <n v="109.20544000000001"/>
    <n v="6554948.3793517407"/>
    <s v="Elysian Dreams"/>
    <n v="118"/>
  </r>
  <r>
    <s v="Julien Donkey-Boy"/>
    <s v="R"/>
    <s v="Comedy"/>
    <x v="19"/>
    <n v="166.6"/>
    <s v="September 13, 2000 (France)"/>
    <x v="8"/>
    <n v="6900"/>
    <s v="Harmony Korine"/>
    <s v="Harmony Korine"/>
    <s v="Ewen Bremner"/>
    <s v="United States"/>
    <n v="0"/>
    <n v="92442"/>
    <n v="169070.09243697478"/>
    <n v="0"/>
    <n v="55487.394957983197"/>
    <s v="391 Productions"/>
    <n v="94"/>
  </r>
  <r>
    <s v="Three to Tango"/>
    <s v="PG-13"/>
    <s v="Comedy"/>
    <x v="19"/>
    <n v="166.6"/>
    <s v="October 22, 1999 (United States)"/>
    <x v="10"/>
    <n v="19000"/>
    <s v="Damon Santostefano"/>
    <s v="Rodney Patrick Vaccaro"/>
    <s v="Neve Campbell"/>
    <s v="Australia"/>
    <n v="20000000"/>
    <n v="10570375"/>
    <n v="19332492.572028812"/>
    <n v="52.851875000000007"/>
    <n v="6344762.9051620653"/>
    <s v="Warner Bros."/>
    <n v="98"/>
  </r>
  <r>
    <s v="Onegin"/>
    <s v="R"/>
    <s v="Drama"/>
    <x v="19"/>
    <n v="166.6"/>
    <s v="November 19, 1999 (United Kingdom)"/>
    <x v="8"/>
    <n v="7600"/>
    <s v="Martha Fiennes"/>
    <s v="Peter Ettedgui"/>
    <s v="Ralph Fiennes"/>
    <s v="United Kingdom"/>
    <n v="14000000"/>
    <n v="206128"/>
    <n v="376994.00720288116"/>
    <n v="1.4723428571428572"/>
    <n v="123726.29051620649"/>
    <s v="7 Arts International"/>
    <n v="106"/>
  </r>
  <r>
    <s v="Jin-Roh: The Wolf Brigade"/>
    <s v="R"/>
    <s v="Animation"/>
    <x v="19"/>
    <n v="166.6"/>
    <s v="November 17, 1999 (France)"/>
    <x v="34"/>
    <n v="16000"/>
    <s v="Hiroyuki Okiura"/>
    <s v="Mamoru Oshii"/>
    <s v="Michael Dobson"/>
    <s v="Japan"/>
    <n v="0"/>
    <n v="94591"/>
    <n v="173000.46638655462"/>
    <n v="0"/>
    <n v="56777.310924369747"/>
    <s v="Bandai Visual Company"/>
    <n v="102"/>
  </r>
  <r>
    <s v="Mumford"/>
    <s v="R"/>
    <s v="Comedy"/>
    <x v="19"/>
    <n v="166.6"/>
    <s v="September 24, 1999 (United States)"/>
    <x v="8"/>
    <n v="8900"/>
    <s v="Lawrence Kasdan"/>
    <s v="Lawrence Kasdan"/>
    <s v="Loren Dean"/>
    <s v="United States"/>
    <n v="28000000"/>
    <n v="4555459"/>
    <n v="8331622.7929171668"/>
    <n v="16.269496428571429"/>
    <n v="2734369.1476590638"/>
    <s v="Touchstone Pictures"/>
    <n v="112"/>
  </r>
  <r>
    <s v="Wing Commander"/>
    <s v="PG-13"/>
    <s v="Action"/>
    <x v="19"/>
    <n v="166.6"/>
    <s v="March 12, 1999 (United States)"/>
    <x v="36"/>
    <n v="16000"/>
    <s v="Chris Roberts"/>
    <s v="Chris Roberts"/>
    <s v="Freddie Prinze Jr."/>
    <s v="United States"/>
    <n v="30000000"/>
    <n v="11578059"/>
    <n v="21175477.654861946"/>
    <n v="38.593530000000001"/>
    <n v="6949615.2460984401"/>
    <s v="Centurion"/>
    <n v="100"/>
  </r>
  <r>
    <s v="The Corruptor"/>
    <s v="R"/>
    <s v="Action"/>
    <x v="19"/>
    <n v="166.6"/>
    <s v="March 12, 1999 (United States)"/>
    <x v="10"/>
    <n v="18000"/>
    <s v="James Foley"/>
    <s v="Robert Pucci"/>
    <s v="Chow Yun-Fat"/>
    <s v="United States"/>
    <n v="25000000"/>
    <n v="24493601"/>
    <n v="44797120.196278512"/>
    <n v="97.974404000000007"/>
    <n v="14702041.416566627"/>
    <s v="New Line Cinema"/>
    <n v="110"/>
  </r>
  <r>
    <s v="Snow Falling on Cedars"/>
    <s v="PG-13"/>
    <s v="Drama"/>
    <x v="19"/>
    <n v="166.6"/>
    <s v="January 7, 2000 (United States)"/>
    <x v="8"/>
    <n v="14000"/>
    <s v="Scott Hicks"/>
    <s v="David Guterson"/>
    <s v="Ethan Hawke"/>
    <s v="United States"/>
    <n v="35000000"/>
    <n v="23049593"/>
    <n v="42156128.37394958"/>
    <n v="65.855980000000002"/>
    <n v="13835289.915966388"/>
    <s v="Universal Pictures"/>
    <n v="127"/>
  </r>
  <r>
    <s v="Music of the Heart"/>
    <s v="PG"/>
    <s v="Drama"/>
    <x v="19"/>
    <n v="166.6"/>
    <s v="October 29, 1999 (United States)"/>
    <x v="8"/>
    <n v="12000"/>
    <s v="Wes Craven"/>
    <s v="Pamela Gray"/>
    <s v="Meryl Streep"/>
    <s v="United States"/>
    <n v="27000000"/>
    <n v="14936407"/>
    <n v="27317666.343937576"/>
    <n v="55.320025925925933"/>
    <n v="8965430.3721488602"/>
    <s v="Craven-Maddalena Films"/>
    <n v="124"/>
  </r>
  <r>
    <s v="The Love Letter"/>
    <s v="PG-13"/>
    <s v="Comedy"/>
    <x v="19"/>
    <n v="166.6"/>
    <s v="May 21, 1999 (United States)"/>
    <x v="30"/>
    <n v="4200"/>
    <s v="Peter Ho-Sun Chan"/>
    <s v="Cathleen Schine"/>
    <s v="Kate Capshaw"/>
    <s v="United States"/>
    <n v="20000000"/>
    <n v="9177355"/>
    <n v="16784754.312725089"/>
    <n v="45.886775"/>
    <n v="5508616.4465786321"/>
    <s v="Dreamworks Pictures"/>
    <n v="88"/>
  </r>
  <r>
    <s v="The Bachelor"/>
    <s v="PG-13"/>
    <s v="Comedy"/>
    <x v="19"/>
    <n v="166.6"/>
    <s v="November 5, 1999 (United States)"/>
    <x v="27"/>
    <n v="17000"/>
    <s v="Gary Sinyor"/>
    <s v="Roi Cooper Megrue"/>
    <s v="Chris O'Donnell"/>
    <s v="United States"/>
    <n v="51000000"/>
    <n v="36911617"/>
    <n v="67508821.72809124"/>
    <n v="72.375719607843138"/>
    <n v="22155832.533013206"/>
    <s v="New Line Cinema"/>
    <n v="101"/>
  </r>
  <r>
    <s v="In Too Deep"/>
    <s v="R"/>
    <s v="Crime"/>
    <x v="19"/>
    <n v="166.6"/>
    <s v="August 25, 1999 (United States)"/>
    <x v="21"/>
    <n v="6000"/>
    <s v="Michael Rymer"/>
    <s v="Michael Henry Brown"/>
    <s v="Omar Epps"/>
    <s v="United States"/>
    <n v="7000000"/>
    <n v="14011454"/>
    <n v="25625990.599039614"/>
    <n v="200.16362857142855"/>
    <n v="8410236.4945978392"/>
    <s v="Dimension Films"/>
    <n v="95"/>
  </r>
  <r>
    <s v="Black &amp; White"/>
    <s v="R"/>
    <s v="Crime"/>
    <x v="19"/>
    <n v="166.6"/>
    <s v="April 5, 2000 (United States)"/>
    <x v="38"/>
    <n v="5600"/>
    <s v="James Toback"/>
    <s v="James Toback"/>
    <s v="Ben Stiller"/>
    <s v="United States"/>
    <n v="12000000"/>
    <n v="5541431"/>
    <n v="10134898.113445379"/>
    <n v="46.178591666666669"/>
    <n v="3326189.0756302522"/>
    <s v="Bigel / Mailer Films"/>
    <n v="98"/>
  </r>
  <r>
    <s v="Crazy in Alabama"/>
    <s v="PG-13"/>
    <s v="Comedy"/>
    <x v="19"/>
    <n v="166.6"/>
    <s v="October 22, 1999 (United States)"/>
    <x v="19"/>
    <n v="6700"/>
    <s v="Antonio Banderas"/>
    <s v="Mark Childress"/>
    <s v="Melanie Griffith"/>
    <s v="Germany"/>
    <n v="15000000"/>
    <n v="2005840"/>
    <n v="3668544.1056422568"/>
    <n v="13.372266666666665"/>
    <n v="1203985.5942376952"/>
    <s v="Columbia Pictures"/>
    <n v="111"/>
  </r>
  <r>
    <s v="Lost &amp; Found"/>
    <s v="PG-13"/>
    <s v="Comedy"/>
    <x v="19"/>
    <n v="166.6"/>
    <s v="April 23, 1999 (United States)"/>
    <x v="27"/>
    <n v="6200"/>
    <s v="Jeff Pollack"/>
    <s v="J.B. Cook"/>
    <s v="David Spade"/>
    <s v="United States"/>
    <n v="30000000"/>
    <n v="6552255"/>
    <n v="11983626.041416567"/>
    <n v="21.84085"/>
    <n v="3932926.1704681874"/>
    <s v="Alcon Entertainment"/>
    <n v="100"/>
  </r>
  <r>
    <s v="The Piano Player"/>
    <s v="Not Rated"/>
    <s v="Romance"/>
    <x v="19"/>
    <n v="166.6"/>
    <s v="October 21, 1999 (Germany)"/>
    <x v="40"/>
    <n v="7400"/>
    <s v="Rolf SchÃ¼bel"/>
    <s v="Ruth Toma"/>
    <s v="Joachim KrÃ³l"/>
    <s v="Germany"/>
    <n v="0"/>
    <n v="646532"/>
    <n v="1182462.787515006"/>
    <n v="0"/>
    <n v="388074.42977190879"/>
    <s v="Studio Hamburg Filmproduktion"/>
    <n v="112"/>
  </r>
  <r>
    <s v="The Mod Squad"/>
    <s v="R"/>
    <s v="Action"/>
    <x v="19"/>
    <n v="166.6"/>
    <s v="March 26, 1999 (United States)"/>
    <x v="36"/>
    <n v="8800"/>
    <s v="Scott Silver"/>
    <s v="Buddy Ruskin"/>
    <s v="Claire Danes"/>
    <s v="United States"/>
    <n v="50000000"/>
    <n v="13263993"/>
    <n v="24258935.576830734"/>
    <n v="26.527985999999999"/>
    <n v="7961580.4321728693"/>
    <s v="Metro-Goldwyn-Mayer (MGM)"/>
    <n v="92"/>
  </r>
  <r>
    <s v="Best Laid Plans"/>
    <s v="R"/>
    <s v="Crime"/>
    <x v="19"/>
    <n v="166.6"/>
    <s v="May 14, 1999 (United Kingdom)"/>
    <x v="10"/>
    <n v="7400"/>
    <s v="Mike Barker"/>
    <s v="Ted Griffin"/>
    <s v="Alessandro Nivola"/>
    <s v="United States"/>
    <n v="7000000"/>
    <n v="27816"/>
    <n v="50873.560624249702"/>
    <n v="0.39737142857142854"/>
    <n v="16696.278511404562"/>
    <s v="Dogstar Films"/>
    <n v="92"/>
  </r>
  <r>
    <s v="Play It to the Bone"/>
    <s v="R"/>
    <s v="Comedy"/>
    <x v="19"/>
    <n v="166.6"/>
    <s v="January 21, 2000 (United States)"/>
    <x v="30"/>
    <n v="12000"/>
    <s v="Ron Shelton"/>
    <s v="Ron Shelton"/>
    <s v="Woody Harrelson"/>
    <s v="United States"/>
    <n v="24000000"/>
    <n v="8678812"/>
    <n v="15872953.279711885"/>
    <n v="36.161716666666663"/>
    <n v="5209370.9483793518"/>
    <s v="Play It Inc."/>
    <n v="124"/>
  </r>
  <r>
    <s v="Jakob the Liar"/>
    <s v="PG-13"/>
    <s v="Drama"/>
    <x v="19"/>
    <n v="166.6"/>
    <s v="September 24, 1999 (United States)"/>
    <x v="16"/>
    <n v="15000"/>
    <s v="Peter Kassovitz"/>
    <s v="Jurek Becker"/>
    <s v="Robin Williams"/>
    <s v="United States"/>
    <n v="45000000"/>
    <n v="4956401"/>
    <n v="9064918.2755102031"/>
    <n v="11.014224444444444"/>
    <n v="2975030.612244898"/>
    <s v="Columbia Pictures"/>
    <n v="120"/>
  </r>
  <r>
    <s v="Cradle Will Rock"/>
    <s v="R"/>
    <s v="Drama"/>
    <x v="19"/>
    <n v="166.6"/>
    <s v="January 21, 2000 (United States)"/>
    <x v="8"/>
    <n v="8900"/>
    <s v="Tim Robbins"/>
    <s v="Tim Robbins"/>
    <s v="Hank Azaria"/>
    <s v="United States"/>
    <n v="36000000"/>
    <n v="2986932"/>
    <n v="5462894.2400960382"/>
    <n v="8.2970333333333333"/>
    <n v="1792876.3505402161"/>
    <s v="Cradle Productions Inc."/>
    <n v="132"/>
  </r>
  <r>
    <s v="Plunkett &amp; Macleane"/>
    <s v="R"/>
    <s v="Action"/>
    <x v="19"/>
    <n v="166.6"/>
    <s v="April 2, 1999 (United Kingdom)"/>
    <x v="5"/>
    <n v="9700"/>
    <s v="Jake Scott"/>
    <s v="Selwyn Roberts"/>
    <s v="Robert Carlyle"/>
    <s v="United Kingdom"/>
    <n v="0"/>
    <n v="474900"/>
    <n v="868559.60384153656"/>
    <n v="0"/>
    <n v="285054.02160864347"/>
    <s v="Arts Council of England"/>
    <n v="99"/>
  </r>
  <r>
    <s v="Breakfast of Champions"/>
    <s v="R"/>
    <s v="Comedy"/>
    <x v="19"/>
    <n v="166.6"/>
    <s v="February 18, 1999 (Germany)"/>
    <x v="26"/>
    <n v="7600"/>
    <s v="Alan Rudolph"/>
    <s v="Kurt Vonnegut Jr."/>
    <s v="Bruce Willis"/>
    <s v="United States"/>
    <n v="12000000"/>
    <n v="178278"/>
    <n v="326058.26290516206"/>
    <n v="1.4856499999999999"/>
    <n v="107009.60384153662"/>
    <s v="Flying Heart Films"/>
    <n v="110"/>
  </r>
  <r>
    <s v="The Winslow Boy"/>
    <s v="G"/>
    <s v="Drama"/>
    <x v="19"/>
    <n v="166.6"/>
    <s v="October 29, 1999 (United Kingdom)"/>
    <x v="4"/>
    <n v="7500"/>
    <s v="David Mamet"/>
    <s v="Terence Rattigan"/>
    <s v="Rebecca Pidgeon"/>
    <s v="United Kingdom"/>
    <n v="0"/>
    <n v="3957934"/>
    <n v="7238790.454981993"/>
    <n v="0"/>
    <n v="2375710.6842737095"/>
    <s v="Winslow Partners Ltd."/>
    <n v="104"/>
  </r>
  <r>
    <s v="Liberty Heights"/>
    <s v="R"/>
    <s v="Comedy"/>
    <x v="19"/>
    <n v="166.6"/>
    <s v="December 31, 1999 (United States)"/>
    <x v="9"/>
    <n v="6500"/>
    <s v="Barry Levinson"/>
    <s v="Barry Levinson"/>
    <s v="Adrien Brody"/>
    <s v="United States"/>
    <n v="0"/>
    <n v="3736868"/>
    <n v="6834475.8679471789"/>
    <n v="0"/>
    <n v="2243018.0072028814"/>
    <s v="Baltimore Pictures"/>
    <n v="127"/>
  </r>
  <r>
    <s v="The Color of Paradise"/>
    <s v="PG"/>
    <s v="Drama"/>
    <x v="19"/>
    <n v="166.6"/>
    <s v="September 7, 2000 (Australia)"/>
    <x v="7"/>
    <n v="16000"/>
    <s v="Majid Majidi"/>
    <s v="Majid Majidi"/>
    <s v="Hossein Mahjoub"/>
    <s v="Iran"/>
    <n v="0"/>
    <n v="2777552"/>
    <n v="5079952.5474189678"/>
    <n v="0"/>
    <n v="1667198.0792316927"/>
    <s v="Varahonar Company"/>
    <n v="90"/>
  </r>
  <r>
    <s v="Rosetta"/>
    <s v="R"/>
    <s v="Drama"/>
    <x v="19"/>
    <n v="166.6"/>
    <s v="September 22, 1999 (Belgium)"/>
    <x v="24"/>
    <n v="13000"/>
    <s v="Jean-Pierre Dardenne"/>
    <s v="Jean-Pierre Dardenne"/>
    <s v="Ã‰milie Dequenne"/>
    <s v="France"/>
    <n v="0"/>
    <n v="293092"/>
    <n v="536045.21248499397"/>
    <n v="0"/>
    <n v="175925.57022809124"/>
    <s v="ARP SÃ©lection"/>
    <n v="95"/>
  </r>
  <r>
    <s v="Trick"/>
    <s v="R"/>
    <s v="Comedy"/>
    <x v="19"/>
    <n v="166.6"/>
    <s v="July 23, 1999 (United States)"/>
    <x v="13"/>
    <n v="8400"/>
    <s v="Jim Fall"/>
    <s v="Jason Schafer"/>
    <s v="Christian Campbell"/>
    <s v="United States"/>
    <n v="450000"/>
    <n v="2087228"/>
    <n v="3817397.18847539"/>
    <n v="463.82844444444447"/>
    <n v="1252837.9351740696"/>
    <s v="Good Machine"/>
    <n v="89"/>
  </r>
  <r>
    <s v="A Room for Romeo Brass"/>
    <s v="R"/>
    <s v="Comedy"/>
    <x v="19"/>
    <n v="166.6"/>
    <s v="February 4, 2000 (United Kingdom)"/>
    <x v="37"/>
    <n v="5500"/>
    <s v="Shane Meadows"/>
    <s v="Robyn Slovo"/>
    <s v="Martin Arrowsmith"/>
    <s v="United Kingdom"/>
    <n v="0"/>
    <n v="19478"/>
    <n v="35623.929171668664"/>
    <n v="0"/>
    <n v="11691.476590636255"/>
    <s v="Alliance Atlantis Communications"/>
    <n v="90"/>
  </r>
  <r>
    <s v="An Affair of Love"/>
    <s v="R"/>
    <s v="Drama"/>
    <x v="19"/>
    <n v="166.6"/>
    <s v="September 4, 1999 (France)"/>
    <x v="12"/>
    <n v="5300"/>
    <s v="FrÃ©dÃ©ric Fonteyne"/>
    <s v="Philippe Blasband"/>
    <s v="Nathalie Baye"/>
    <s v="France"/>
    <n v="0"/>
    <n v="401299"/>
    <n v="733948.41116446583"/>
    <n v="0"/>
    <n v="240875.75030012007"/>
    <s v="ArtÃ©mis Productions"/>
    <n v="80"/>
  </r>
  <r>
    <s v="The Loss of Sexual Innocence"/>
    <s v="R"/>
    <s v="Drama"/>
    <x v="19"/>
    <n v="166.6"/>
    <s v="January 7, 2000 (United Kingdom)"/>
    <x v="20"/>
    <n v="3100"/>
    <s v="Mike Figgis"/>
    <s v="Mike Figgis"/>
    <s v="Julian Sands"/>
    <s v="United Kingdom"/>
    <n v="4000000"/>
    <n v="164022"/>
    <n v="299985.01440576231"/>
    <n v="4.1005500000000001"/>
    <n v="98452.581032412971"/>
    <s v="Newmarket Capital Group"/>
    <n v="106"/>
  </r>
  <r>
    <s v="Aimee &amp; Jaguar"/>
    <s v="Not Rated"/>
    <s v="Biography"/>
    <x v="19"/>
    <n v="166.6"/>
    <s v="February 11, 1999 (Germany)"/>
    <x v="13"/>
    <n v="6200"/>
    <s v="Max FÃ¤rberbÃ¶ck"/>
    <s v="Max FÃ¤rberbÃ¶ck"/>
    <s v="Maria Schrader"/>
    <s v="Germany"/>
    <n v="0"/>
    <n v="927107"/>
    <n v="1695615.263505402"/>
    <n v="0"/>
    <n v="556486.79471788718"/>
    <s v="Senator Film Produktion"/>
    <n v="125"/>
  </r>
  <r>
    <s v="The Out-of-Towners"/>
    <s v="PG-13"/>
    <s v="Comedy"/>
    <x v="19"/>
    <n v="166.6"/>
    <s v="April 2, 1999 (United States)"/>
    <x v="30"/>
    <n v="13000"/>
    <s v="Sam Weisman"/>
    <s v="Neil Simon"/>
    <s v="Steve Martin"/>
    <s v="United States"/>
    <n v="75000000"/>
    <n v="28544120"/>
    <n v="52205242.280912362"/>
    <n v="38.058826666666668"/>
    <n v="17133325.330132052"/>
    <s v="Cherry Alley Productions"/>
    <n v="90"/>
  </r>
  <r>
    <s v="A Map of the World"/>
    <s v="R"/>
    <s v="Drama"/>
    <x v="19"/>
    <n v="166.6"/>
    <s v="January 21, 2000 (United States)"/>
    <x v="14"/>
    <n v="4100"/>
    <s v="Scott Elliott"/>
    <s v="Jane Hamilton"/>
    <s v="Sigourney Weaver"/>
    <s v="United States"/>
    <n v="0"/>
    <n v="570708"/>
    <n v="1043785.8799519808"/>
    <n v="0"/>
    <n v="342561.82472989196"/>
    <s v="Cinerenta Medienbeteiligungs KG"/>
    <n v="125"/>
  </r>
  <r>
    <s v="The Minus Man"/>
    <s v="R"/>
    <s v="Crime"/>
    <x v="19"/>
    <n v="166.6"/>
    <s v="October 8, 1999 (United States)"/>
    <x v="10"/>
    <n v="6400"/>
    <s v="Hampton Fancher"/>
    <s v="Lew McCreary"/>
    <s v="Owen Wilson"/>
    <s v="United States"/>
    <n v="0"/>
    <n v="370668"/>
    <n v="677926.40816326533"/>
    <n v="0"/>
    <n v="222489.79591836737"/>
    <s v="Shooting Gallery"/>
    <n v="111"/>
  </r>
  <r>
    <s v="Terror Firmer"/>
    <s v="R"/>
    <s v="Comedy"/>
    <x v="19"/>
    <n v="166.6"/>
    <s v="June 20, 1999 (United States)"/>
    <x v="19"/>
    <n v="4900"/>
    <s v="Lloyd Kaufman"/>
    <s v="Patrick Cassidy"/>
    <s v="Will Keenan"/>
    <s v="United States"/>
    <n v="500000"/>
    <n v="0"/>
    <n v="0"/>
    <n v="0"/>
    <n v="0"/>
    <s v="Santa Monica Holdings"/>
    <n v="124"/>
  </r>
  <r>
    <s v="8 Â½ Women"/>
    <s v="R"/>
    <s v="Comedy"/>
    <x v="19"/>
    <n v="166.6"/>
    <s v="December 10, 1999 (United Kingdom)"/>
    <x v="1"/>
    <n v="3900"/>
    <s v="Peter Greenaway"/>
    <s v="Peter Greenaway"/>
    <s v="John Standing"/>
    <s v="United Kingdom"/>
    <n v="0"/>
    <n v="437568"/>
    <n v="800281.93037214887"/>
    <n v="0"/>
    <n v="262645.85834333737"/>
    <s v="Woodline Productions"/>
    <n v="118"/>
  </r>
  <r>
    <s v="The King and I"/>
    <s v="G"/>
    <s v="Animation"/>
    <x v="19"/>
    <n v="166.6"/>
    <s v="March 19, 1999 (United States)"/>
    <x v="54"/>
    <n v="3700"/>
    <s v="Richard Rich"/>
    <s v="Oscar Hammerstein II"/>
    <s v="Miranda Richardson"/>
    <s v="United States"/>
    <n v="25000000"/>
    <n v="11993021"/>
    <n v="21934414.75810324"/>
    <n v="47.972083999999995"/>
    <n v="7198692.0768307326"/>
    <s v="Morgan Creek Entertainment"/>
    <n v="87"/>
  </r>
  <r>
    <s v="Jesus' Son"/>
    <s v="R"/>
    <s v="Drama"/>
    <x v="19"/>
    <n v="166.6"/>
    <s v="July 7, 2000 (United States)"/>
    <x v="15"/>
    <n v="6900"/>
    <s v="Alison Maclean"/>
    <s v="Denis Johnson"/>
    <s v="Billy Crudup"/>
    <s v="Canada"/>
    <n v="2500000"/>
    <n v="1302067"/>
    <n v="2381391.4459783914"/>
    <n v="52.082680000000003"/>
    <n v="781552.82112845138"/>
    <s v="Evenstar Films"/>
    <n v="107"/>
  </r>
  <r>
    <s v="Happy, Texas"/>
    <s v="PG-13"/>
    <s v="Comedy"/>
    <x v="19"/>
    <n v="166.6"/>
    <s v="December 3, 1999 (United Kingdom)"/>
    <x v="21"/>
    <n v="9600"/>
    <s v="Mark Illsley"/>
    <s v="Ed Stone"/>
    <s v="Jeremy Northam"/>
    <s v="United States"/>
    <n v="2500000"/>
    <n v="1955933"/>
    <n v="3577267.6176470588"/>
    <n v="78.237319999999997"/>
    <n v="1174029.411764706"/>
    <s v="Marked Entertainment"/>
    <n v="98"/>
  </r>
  <r>
    <s v="La fille sur le pont"/>
    <s v="R"/>
    <s v="Comedy"/>
    <x v="19"/>
    <n v="166.6"/>
    <s v="March 31, 1999 (France)"/>
    <x v="24"/>
    <n v="13000"/>
    <s v="Patrice Leconte"/>
    <s v="Serge Frydman"/>
    <s v="Vanessa Paradis"/>
    <s v="France"/>
    <n v="0"/>
    <n v="0"/>
    <n v="0"/>
    <n v="0"/>
    <n v="0"/>
    <s v="Canal+"/>
    <n v="90"/>
  </r>
  <r>
    <s v="Joe the King"/>
    <s v="R"/>
    <s v="Crime"/>
    <x v="19"/>
    <n v="166.6"/>
    <s v="January 22, 1999 (United States)"/>
    <x v="17"/>
    <n v="2600"/>
    <s v="Frank Whaley"/>
    <s v="Frank Whaley"/>
    <s v="Noah Fleiss"/>
    <s v="United States"/>
    <n v="0"/>
    <n v="60279"/>
    <n v="110246.1662665066"/>
    <n v="0"/>
    <n v="36181.872749099639"/>
    <s v="49th Parallel Productions"/>
    <n v="93"/>
  </r>
  <r>
    <s v="Almost Famous"/>
    <s v="R"/>
    <s v="Adventure"/>
    <x v="20"/>
    <n v="172.2"/>
    <s v="September 22, 2000 (United States)"/>
    <x v="6"/>
    <n v="260000"/>
    <s v="Cameron Crowe"/>
    <s v="Cameron Crowe"/>
    <s v="Billy Crudup"/>
    <s v="United States"/>
    <n v="60000000"/>
    <n v="47386287"/>
    <n v="83847860.91114983"/>
    <n v="78.977145000000007"/>
    <n v="27518168.98954704"/>
    <s v="Columbia Pictures"/>
    <n v="122"/>
  </r>
  <r>
    <s v="American Psycho"/>
    <s v="R"/>
    <s v="Comedy"/>
    <x v="20"/>
    <n v="172.2"/>
    <s v="April 14, 2000 (United States)"/>
    <x v="37"/>
    <n v="514000"/>
    <s v="Mary Harron"/>
    <s v="Bret Easton Ellis"/>
    <s v="Christian Bale"/>
    <s v="United States"/>
    <n v="7000000"/>
    <n v="34266564"/>
    <n v="60633112.95470383"/>
    <n v="489.52234285714286"/>
    <n v="19899282.229965158"/>
    <s v="Am Psycho Productions"/>
    <n v="101"/>
  </r>
  <r>
    <s v="Gladiator"/>
    <s v="R"/>
    <s v="Action"/>
    <x v="20"/>
    <n v="172.2"/>
    <s v="May 5, 2000 (United States)"/>
    <x v="55"/>
    <n v="1400000"/>
    <s v="Ridley Scott"/>
    <s v="David Franzoni"/>
    <s v="Russell Crowe"/>
    <s v="United States"/>
    <n v="103000000"/>
    <n v="465380802"/>
    <n v="823469978.91637635"/>
    <n v="451.82602135922332"/>
    <n v="270255982.57839721"/>
    <s v="Dreamworks Pictures"/>
    <n v="155"/>
  </r>
  <r>
    <s v="Snatch"/>
    <s v="R"/>
    <s v="Comedy"/>
    <x v="20"/>
    <n v="172.2"/>
    <s v="January 19, 2001 (United States)"/>
    <x v="28"/>
    <n v="800000"/>
    <s v="Guy Ritchie"/>
    <s v="Guy Ritchie"/>
    <s v="Jason Statham"/>
    <s v="United Kingdom"/>
    <n v="0"/>
    <n v="83557872"/>
    <n v="147851821.12891987"/>
    <n v="0"/>
    <n v="48523735.191637628"/>
    <s v="Columbia Pictures"/>
    <n v="102"/>
  </r>
  <r>
    <s v="Requiem for a Dream"/>
    <s v="Unrated"/>
    <s v="Drama"/>
    <x v="20"/>
    <n v="172.2"/>
    <s v="December 15, 2000 (United States)"/>
    <x v="28"/>
    <n v="786000"/>
    <s v="Darren Aronofsky"/>
    <s v="Hubert Selby Jr."/>
    <s v="Ellen Burstyn"/>
    <s v="United States"/>
    <n v="4500000"/>
    <n v="7390108"/>
    <n v="13076457.070847852"/>
    <n v="164.22462222222222"/>
    <n v="4291584.2044134727"/>
    <s v="Artisan Entertainment"/>
    <n v="102"/>
  </r>
  <r>
    <s v="Memento"/>
    <s v="R"/>
    <s v="Mystery"/>
    <x v="20"/>
    <n v="172.2"/>
    <s v="May 25, 2001 (United States)"/>
    <x v="0"/>
    <n v="1200000"/>
    <s v="Christopher Nolan"/>
    <s v="Christopher Nolan"/>
    <s v="Guy Pearce"/>
    <s v="United States"/>
    <n v="9000000"/>
    <n v="40047078"/>
    <n v="70861467.285714284"/>
    <n v="444.96753333333334"/>
    <n v="23256142.857142858"/>
    <s v="Newmarket Capital Group"/>
    <n v="113"/>
  </r>
  <r>
    <s v="Malena"/>
    <s v="R"/>
    <s v="Comedy"/>
    <x v="20"/>
    <n v="172.2"/>
    <s v="February 2, 2001 (United States)"/>
    <x v="24"/>
    <n v="94000"/>
    <s v="Giuseppe Tornatore"/>
    <s v="Giuseppe Tornatore"/>
    <s v="Monica Bellucci"/>
    <s v="Italy"/>
    <n v="0"/>
    <n v="14493284"/>
    <n v="25645201.131242741"/>
    <n v="0"/>
    <n v="8416541.2311265972"/>
    <s v="Medusa Film"/>
    <n v="108"/>
  </r>
  <r>
    <s v="Cast Away"/>
    <s v="PG-13"/>
    <s v="Adventure"/>
    <x v="20"/>
    <n v="172.2"/>
    <s v="December 22, 2000 (United States)"/>
    <x v="40"/>
    <n v="542000"/>
    <s v="Robert Zemeckis"/>
    <s v="William Broyles Jr."/>
    <s v="Tom Hanks"/>
    <s v="United States"/>
    <n v="90000000"/>
    <n v="429632142"/>
    <n v="760214365.08362365"/>
    <n v="477.36904666666663"/>
    <n v="249496017.42160279"/>
    <s v="Twentieth Century Fox"/>
    <n v="143"/>
  </r>
  <r>
    <s v="Scary Movie"/>
    <s v="R"/>
    <s v="Comedy"/>
    <x v="20"/>
    <n v="172.2"/>
    <s v="July 7, 2000 (United States)"/>
    <x v="19"/>
    <n v="238000"/>
    <s v="Keenen Ivory Wayans"/>
    <s v="Shawn Wayans"/>
    <s v="Anna Faris"/>
    <s v="United States"/>
    <n v="19000000"/>
    <n v="278019771"/>
    <n v="491943230.10278744"/>
    <n v="1463.2619526315789"/>
    <n v="161451667.24738675"/>
    <s v="Dimension Films"/>
    <n v="88"/>
  </r>
  <r>
    <s v="The Perfect Storm"/>
    <s v="PG-13"/>
    <s v="Action"/>
    <x v="20"/>
    <n v="172.2"/>
    <s v="June 30, 2000 (United States)"/>
    <x v="5"/>
    <n v="160000"/>
    <s v="Wolfgang Petersen"/>
    <s v="Sebastian Junger"/>
    <s v="George Clooney"/>
    <s v="United States"/>
    <n v="140000000"/>
    <n v="328718434"/>
    <n v="581652188.38443673"/>
    <n v="234.79888142857143"/>
    <n v="190893399.53542393"/>
    <s v="Warner Bros."/>
    <n v="130"/>
  </r>
  <r>
    <s v="Coyote Ugly"/>
    <s v="PG-13"/>
    <s v="Comedy"/>
    <x v="20"/>
    <n v="172.2"/>
    <s v="August 4, 2000 (United States)"/>
    <x v="46"/>
    <n v="108000"/>
    <s v="David McNally"/>
    <s v="Gina Wendkos"/>
    <s v="Piper Perabo"/>
    <s v="United States"/>
    <n v="45000000"/>
    <n v="113916474"/>
    <n v="201569974.60975611"/>
    <n v="253.14771999999999"/>
    <n v="66153585.36585366"/>
    <s v="Touchstone Pictures"/>
    <n v="100"/>
  </r>
  <r>
    <s v="X-Men"/>
    <s v="PG-13"/>
    <s v="Action"/>
    <x v="20"/>
    <n v="172.2"/>
    <s v="July 14, 2000 (United States)"/>
    <x v="34"/>
    <n v="582000"/>
    <s v="Bryan Singer"/>
    <s v="Tom DeSanto"/>
    <s v="Patrick Stewart"/>
    <s v="United States"/>
    <n v="75000000"/>
    <n v="296339528"/>
    <n v="524359199.66085947"/>
    <n v="395.11937066666667"/>
    <n v="172090318.23461092"/>
    <s v="Twentieth Century Fox"/>
    <n v="104"/>
  </r>
  <r>
    <s v="Space Cowboys"/>
    <s v="PG-13"/>
    <s v="Action"/>
    <x v="20"/>
    <n v="172.2"/>
    <s v="August 4, 2000 (United States)"/>
    <x v="5"/>
    <n v="75000"/>
    <s v="Clint Eastwood"/>
    <s v="Ken Kaufman"/>
    <s v="Clint Eastwood"/>
    <s v="United States"/>
    <n v="65000000"/>
    <n v="128884132"/>
    <n v="228054558.77119628"/>
    <n v="198.28327999999999"/>
    <n v="74845605.110336825"/>
    <s v="Clipsal Films"/>
    <n v="130"/>
  </r>
  <r>
    <s v="The Patriot"/>
    <s v="R"/>
    <s v="Action"/>
    <x v="20"/>
    <n v="172.2"/>
    <s v="June 28, 2000 (United States)"/>
    <x v="13"/>
    <n v="260000"/>
    <s v="Roland Emmerich"/>
    <s v="Robert Rodat"/>
    <s v="Mel Gibson"/>
    <s v="United States"/>
    <n v="110000000"/>
    <n v="215294342"/>
    <n v="380953461.13472706"/>
    <n v="195.72212909090908"/>
    <n v="125025750.29036005"/>
    <s v="Columbia Pictures"/>
    <n v="165"/>
  </r>
  <r>
    <s v="Erin Brockovich"/>
    <s v="R"/>
    <s v="Biography"/>
    <x v="20"/>
    <n v="172.2"/>
    <s v="March 17, 2000 (United States)"/>
    <x v="34"/>
    <n v="182000"/>
    <s v="Steven Soderbergh"/>
    <s v="Susannah Grant"/>
    <s v="Julia Roberts"/>
    <s v="United States"/>
    <n v="52000000"/>
    <n v="256271286"/>
    <n v="453460283.64808363"/>
    <n v="492.82939615384612"/>
    <n v="148821885.0174216"/>
    <s v="Universal Pictures"/>
    <n v="131"/>
  </r>
  <r>
    <s v="Unbreakable"/>
    <s v="PG-13"/>
    <s v="Drama"/>
    <x v="20"/>
    <n v="172.2"/>
    <s v="November 22, 2000 (United States)"/>
    <x v="4"/>
    <n v="396000"/>
    <s v="M. Night Shyamalan"/>
    <s v="M. Night Shyamalan"/>
    <s v="Bruce Willis"/>
    <s v="United States"/>
    <n v="75000000"/>
    <n v="248118121"/>
    <n v="439033632.2224158"/>
    <n v="330.82416133333334"/>
    <n v="144087178.28106853"/>
    <s v="Touchstone Pictures"/>
    <n v="106"/>
  </r>
  <r>
    <s v="Charlie's Angels"/>
    <s v="PG-13"/>
    <s v="Action"/>
    <x v="20"/>
    <n v="172.2"/>
    <s v="November 3, 2000 (United States)"/>
    <x v="41"/>
    <n v="179000"/>
    <s v="McG"/>
    <s v="Ryan Rowe"/>
    <s v="Cameron Diaz"/>
    <s v="United States"/>
    <n v="93000000"/>
    <n v="264105545"/>
    <n v="467322645.53716606"/>
    <n v="283.98445698924729"/>
    <n v="153371396.63182345"/>
    <s v="Columbia Pictures"/>
    <n v="98"/>
  </r>
  <r>
    <s v="Road Trip"/>
    <s v="R"/>
    <s v="Comedy"/>
    <x v="20"/>
    <n v="172.2"/>
    <s v="May 19, 2000 (United States)"/>
    <x v="5"/>
    <n v="161000"/>
    <s v="Todd Phillips"/>
    <s v="Todd Phillips"/>
    <s v="Breckin Meyer"/>
    <s v="United States"/>
    <n v="16000000"/>
    <n v="119754278"/>
    <n v="211899700.96747968"/>
    <n v="748.46423749999997"/>
    <n v="69543715.447154477"/>
    <s v="Dreamworks Pictures"/>
    <n v="93"/>
  </r>
  <r>
    <s v="The Beach"/>
    <s v="R"/>
    <s v="Adventure"/>
    <x v="20"/>
    <n v="172.2"/>
    <s v="February 11, 2000 (United States)"/>
    <x v="17"/>
    <n v="228000"/>
    <s v="Danny Boyle"/>
    <s v="John Hodge"/>
    <s v="Leonardo DiCaprio"/>
    <s v="United States"/>
    <n v="50000000"/>
    <n v="144056873"/>
    <n v="254902027.89256677"/>
    <n v="288.11374599999999"/>
    <n v="83656720.673635304"/>
    <s v="Figment Films"/>
    <n v="119"/>
  </r>
  <r>
    <s v="Bring It on"/>
    <s v="PG-13"/>
    <s v="Comedy"/>
    <x v="20"/>
    <n v="172.2"/>
    <s v="August 25, 2000 (United States)"/>
    <x v="22"/>
    <n v="90000"/>
    <s v="Peyton Reed"/>
    <s v="Jessica Bendinger"/>
    <s v="Kirsten Dunst"/>
    <s v="United States"/>
    <n v="11000000"/>
    <n v="90449929"/>
    <n v="160046999.80429733"/>
    <n v="822.27208181818185"/>
    <n v="52526091.173054591"/>
    <s v="Beacon Communications"/>
    <n v="98"/>
  </r>
  <r>
    <s v="Remember the Titans"/>
    <s v="PG"/>
    <s v="Biography"/>
    <x v="20"/>
    <n v="172.2"/>
    <s v="September 29, 2000 (United States)"/>
    <x v="40"/>
    <n v="202000"/>
    <s v="Boaz Yakin"/>
    <s v="Gregory Allen Howard"/>
    <s v="Denzel Washington"/>
    <s v="United States"/>
    <n v="30000000"/>
    <n v="136771683"/>
    <n v="242011218.40940768"/>
    <n v="455.90561000000002"/>
    <n v="79426064.459930316"/>
    <s v="Jerry Bruckheimer Films"/>
    <n v="113"/>
  </r>
  <r>
    <s v="Mission: Impossible II"/>
    <s v="PG-13"/>
    <s v="Action"/>
    <x v="20"/>
    <n v="172.2"/>
    <s v="May 24, 2000 (United States)"/>
    <x v="10"/>
    <n v="322000"/>
    <s v="John Woo"/>
    <s v="Bruce Geller"/>
    <s v="Tom Cruise"/>
    <s v="United States"/>
    <n v="125000000"/>
    <n v="546388108"/>
    <n v="966808690.52032518"/>
    <n v="437.11048640000001"/>
    <n v="317298552.84552848"/>
    <s v="Paramount Pictures"/>
    <n v="123"/>
  </r>
  <r>
    <s v="O Brother, Where Art Thou?"/>
    <s v="PG-13"/>
    <s v="Adventure"/>
    <x v="20"/>
    <n v="172.2"/>
    <s v="February 2, 2001 (United States)"/>
    <x v="3"/>
    <n v="295000"/>
    <s v="Joel Coen"/>
    <s v="Homer"/>
    <s v="George Clooney"/>
    <s v="United Kingdom"/>
    <n v="26000000"/>
    <n v="71870729"/>
    <n v="127171957.76016261"/>
    <n v="276.42588076923073"/>
    <n v="41736776.422764227"/>
    <s v="Touchstone Pictures"/>
    <n v="107"/>
  </r>
  <r>
    <s v="The 6th Day"/>
    <s v="PG-13"/>
    <s v="Action"/>
    <x v="20"/>
    <n v="172.2"/>
    <s v="November 17, 2000 (United States)"/>
    <x v="23"/>
    <n v="118000"/>
    <s v="Roger Spottiswoode"/>
    <s v="Cormac Wibberley"/>
    <s v="Arnold Schwarzenegger"/>
    <s v="United States"/>
    <n v="82000000"/>
    <n v="96085477"/>
    <n v="170018843.44889665"/>
    <n v="117.17741097560976"/>
    <n v="55798767.131242745"/>
    <s v="Phoenix Pictures"/>
    <n v="123"/>
  </r>
  <r>
    <s v="Chicken Run"/>
    <s v="G"/>
    <s v="Animation"/>
    <x v="20"/>
    <n v="172.2"/>
    <s v="June 23, 2000 (United States)"/>
    <x v="9"/>
    <n v="181000"/>
    <s v="Peter Lord"/>
    <s v="Peter Lord"/>
    <s v="Mel Gibson"/>
    <s v="United States"/>
    <n v="45000000"/>
    <n v="224834564"/>
    <n v="397834446.28803718"/>
    <n v="499.63236444444448"/>
    <n v="130565948.89663182"/>
    <s v="Aardman Animations"/>
    <n v="84"/>
  </r>
  <r>
    <s v="The Cell"/>
    <s v="R"/>
    <s v="Crime"/>
    <x v="20"/>
    <n v="172.2"/>
    <s v="August 18, 2000 (United States)"/>
    <x v="5"/>
    <n v="97000"/>
    <s v="Tarsem Singh"/>
    <s v="Mark Protosevich"/>
    <s v="Jennifer Lopez"/>
    <s v="United States"/>
    <n v="33000000"/>
    <n v="104155843"/>
    <n v="184298985.84262484"/>
    <n v="315.62376666666665"/>
    <n v="60485390.824622534"/>
    <s v="New Line Cinema"/>
    <n v="107"/>
  </r>
  <r>
    <s v="Final Destination"/>
    <s v="R"/>
    <s v="Horror"/>
    <x v="20"/>
    <n v="172.2"/>
    <s v="March 17, 2000 (United States)"/>
    <x v="17"/>
    <n v="236000"/>
    <s v="James Wong"/>
    <s v="Glen Morgan"/>
    <s v="Devon Sawa"/>
    <s v="United States"/>
    <n v="23000000"/>
    <n v="112880294"/>
    <n v="199736501.63646922"/>
    <n v="490.78388695652171"/>
    <n v="65551854.819976769"/>
    <s v="New Line Cinema"/>
    <n v="98"/>
  </r>
  <r>
    <s v="Traffic"/>
    <s v="R"/>
    <s v="Crime"/>
    <x v="20"/>
    <n v="172.2"/>
    <s v="January 5, 2001 (United States)"/>
    <x v="37"/>
    <n v="199000"/>
    <s v="Steven Soderbergh"/>
    <s v="Simon Moore"/>
    <s v="Michael Douglas"/>
    <s v="United States"/>
    <n v="48000000"/>
    <n v="207515725"/>
    <n v="367189555.21196282"/>
    <n v="432.32442708333332"/>
    <n v="120508551.10336818"/>
    <s v="Compulsion Inc."/>
    <n v="147"/>
  </r>
  <r>
    <s v="Sexy Beast"/>
    <s v="R"/>
    <s v="Crime"/>
    <x v="20"/>
    <n v="172.2"/>
    <s v="July 13, 2001 (United States)"/>
    <x v="4"/>
    <n v="57000"/>
    <s v="Jonathan Glazer"/>
    <s v="Louis Mellis"/>
    <s v="Ray Winstone"/>
    <s v="United Kingdom"/>
    <n v="0"/>
    <n v="10045677"/>
    <n v="17775364.587108012"/>
    <n v="0"/>
    <n v="5833726.4808362368"/>
    <s v="Recorded Picture Company (RPC)"/>
    <n v="89"/>
  </r>
  <r>
    <s v="In the Mood for Love"/>
    <s v="PG"/>
    <s v="Drama"/>
    <x v="20"/>
    <n v="172.2"/>
    <s v="March 9, 2001 (United States)"/>
    <x v="31"/>
    <n v="133000"/>
    <s v="Kar-Wai Wong"/>
    <s v="Kar-Wai Wong"/>
    <s v="Tony Chiu-Wai Leung"/>
    <s v="Hong Kong"/>
    <n v="0"/>
    <n v="14244250"/>
    <n v="25204546.893147502"/>
    <n v="0"/>
    <n v="8271922.1835075496"/>
    <s v="Block 2 Pictures"/>
    <n v="98"/>
  </r>
  <r>
    <s v="What Lies Beneath"/>
    <s v="PG-13"/>
    <s v="Drama"/>
    <x v="20"/>
    <n v="172.2"/>
    <s v="July 21, 2000 (United States)"/>
    <x v="14"/>
    <n v="120000"/>
    <s v="Robert Zemeckis"/>
    <s v="Clark Gregg"/>
    <s v="Harrison Ford"/>
    <s v="United States"/>
    <n v="100000000"/>
    <n v="291420351"/>
    <n v="515654941.63588852"/>
    <n v="291.42035099999998"/>
    <n v="169233653.31010452"/>
    <s v="Dreamworks Pictures"/>
    <n v="130"/>
  </r>
  <r>
    <s v="The Emperor's New Groove"/>
    <s v="G"/>
    <s v="Animation"/>
    <x v="20"/>
    <n v="172.2"/>
    <s v="December 15, 2000 (United States)"/>
    <x v="34"/>
    <n v="187000"/>
    <s v="Mark Dindal"/>
    <s v="Chris Williams"/>
    <s v="David Spade"/>
    <s v="United States"/>
    <n v="100000000"/>
    <n v="169661687"/>
    <n v="300208571.59639955"/>
    <n v="169.661687"/>
    <n v="98525950.638792098"/>
    <s v="Walt Disney Animation Studios"/>
    <n v="78"/>
  </r>
  <r>
    <s v="Crouching Tiger, Hidden Dragon"/>
    <s v="PG-13"/>
    <s v="Action"/>
    <x v="20"/>
    <n v="172.2"/>
    <s v="January 12, 2001 (United States)"/>
    <x v="40"/>
    <n v="258000"/>
    <s v="Ang Lee"/>
    <s v="Hui-Ling Wang"/>
    <s v="Chow Yun-Fat"/>
    <s v="Taiwan"/>
    <n v="17000000"/>
    <n v="213525736"/>
    <n v="377823993.95586526"/>
    <n v="1256.0337411764706"/>
    <n v="123998685.24970964"/>
    <s v="Asia Union Film &amp; Entertainment Ltd."/>
    <n v="120"/>
  </r>
  <r>
    <s v="Gone in 60 Seconds"/>
    <s v="PG-13"/>
    <s v="Action"/>
    <x v="20"/>
    <n v="172.2"/>
    <s v="June 9, 2000 (United States)"/>
    <x v="16"/>
    <n v="265000"/>
    <s v="Dominic Sena"/>
    <s v="H.B. Halicki"/>
    <s v="Nicolas Cage"/>
    <s v="United States"/>
    <n v="90000000"/>
    <n v="237202299"/>
    <n v="419718585.9773519"/>
    <n v="263.55811"/>
    <n v="137748141.11498258"/>
    <s v="Touchstone Pictures"/>
    <n v="118"/>
  </r>
  <r>
    <s v="Dude, Where's My Car?"/>
    <s v="PG-13"/>
    <s v="Comedy"/>
    <x v="20"/>
    <n v="172.2"/>
    <s v="December 15, 2000 (United States)"/>
    <x v="30"/>
    <n v="136000"/>
    <s v="Danny Leiner"/>
    <s v="Philip Stark"/>
    <s v="Ashton Kutcher"/>
    <s v="United States"/>
    <n v="13000000"/>
    <n v="73180723"/>
    <n v="129489932.04471545"/>
    <n v="562.92863846153841"/>
    <n v="42497516.260162599"/>
    <s v="Twentieth Century Fox"/>
    <n v="83"/>
  </r>
  <r>
    <s v="Meet the Parents"/>
    <s v="PG-13"/>
    <s v="Comedy"/>
    <x v="20"/>
    <n v="172.2"/>
    <s v="October 6, 2000 (United States)"/>
    <x v="9"/>
    <n v="317000"/>
    <s v="Jay Roach"/>
    <s v="Greg Glienna"/>
    <s v="Ben Stiller"/>
    <s v="United States"/>
    <n v="55000000"/>
    <n v="330444045"/>
    <n v="584705577.88327527"/>
    <n v="600.80735454545447"/>
    <n v="191895496.51567945"/>
    <s v="Universal Pictures"/>
    <n v="108"/>
  </r>
  <r>
    <s v="Pitch Black"/>
    <s v="R"/>
    <s v="Action"/>
    <x v="20"/>
    <n v="172.2"/>
    <s v="February 18, 2000 (United States)"/>
    <x v="12"/>
    <n v="229000"/>
    <s v="David Twohy"/>
    <s v="Jim Wheat"/>
    <s v="Radha Mitchell"/>
    <s v="United States"/>
    <n v="23000000"/>
    <n v="53187659"/>
    <n v="94113122.516260162"/>
    <n v="231.25069130434781"/>
    <n v="30887142.276422765"/>
    <s v="Polygram Filmed Entertainment"/>
    <n v="109"/>
  </r>
  <r>
    <s v="Hollow Man"/>
    <s v="R"/>
    <s v="Action"/>
    <x v="20"/>
    <n v="172.2"/>
    <s v="August 4, 2000 (United States)"/>
    <x v="1"/>
    <n v="126000"/>
    <s v="Paul Verhoeven"/>
    <s v="Gary Scott Thompson"/>
    <s v="Kevin Bacon"/>
    <s v="United States"/>
    <n v="95000000"/>
    <n v="190213455"/>
    <n v="336573982.22125435"/>
    <n v="200.22468947368418"/>
    <n v="110460775.26132405"/>
    <s v="Columbia Pictures"/>
    <n v="112"/>
  </r>
  <r>
    <s v="Ginger Snaps"/>
    <s v="Not Rated"/>
    <s v="Drama"/>
    <x v="20"/>
    <n v="172.2"/>
    <s v="May 11, 2001 (Canada)"/>
    <x v="8"/>
    <n v="43000"/>
    <s v="John Fawcett"/>
    <s v="Karen Walton"/>
    <s v="Emily Perkins"/>
    <s v="Canada"/>
    <n v="5000000"/>
    <n v="2554"/>
    <n v="4519.185830429733"/>
    <n v="5.1079999999999993E-2"/>
    <n v="1483.1591173054587"/>
    <s v="Copperheart Entertainment"/>
    <n v="108"/>
  </r>
  <r>
    <s v="Miss Congeniality"/>
    <s v="PG-13"/>
    <s v="Action"/>
    <x v="20"/>
    <n v="172.2"/>
    <s v="December 22, 2000 (United States)"/>
    <x v="21"/>
    <n v="194000"/>
    <s v="Donald Petrie"/>
    <s v="Marc Lawrence"/>
    <s v="Sandra Bullock"/>
    <s v="United States"/>
    <n v="45000000"/>
    <n v="212742720"/>
    <n v="376438483.0662021"/>
    <n v="472.76160000000004"/>
    <n v="123543972.12543555"/>
    <s v="Castle Rock Entertainment"/>
    <n v="109"/>
  </r>
  <r>
    <s v="High Fidelity"/>
    <s v="R"/>
    <s v="Comedy"/>
    <x v="20"/>
    <n v="172.2"/>
    <s v="March 31, 2000 (United States)"/>
    <x v="24"/>
    <n v="172000"/>
    <s v="Stephen Frears"/>
    <s v="Nick Hornby"/>
    <s v="John Cusack"/>
    <s v="United Kingdom"/>
    <n v="30000000"/>
    <n v="47126295"/>
    <n v="83387816.994773522"/>
    <n v="157.08765"/>
    <n v="27367186.411149826"/>
    <s v="Touchstone Pictures"/>
    <n v="113"/>
  </r>
  <r>
    <s v="Battlefield Earth"/>
    <s v="PG-13"/>
    <s v="Action"/>
    <x v="20"/>
    <n v="172.2"/>
    <s v="May 12, 2000 (United States)"/>
    <x v="65"/>
    <n v="77000"/>
    <s v="Roger Christian"/>
    <s v="Corey Mandell"/>
    <s v="John Travolta"/>
    <s v="United States"/>
    <n v="73000000"/>
    <n v="29725663"/>
    <n v="52598196.957607433"/>
    <n v="40.720086301369861"/>
    <n v="17262289.779326364"/>
    <s v="Warner Bros."/>
    <n v="118"/>
  </r>
  <r>
    <s v="Scream 3"/>
    <s v="R"/>
    <s v="Horror"/>
    <x v="20"/>
    <n v="172.2"/>
    <s v="February 4, 2000 (United States)"/>
    <x v="41"/>
    <n v="126000"/>
    <s v="Wes Craven"/>
    <s v="Kevin Williamson"/>
    <s v="David Arquette"/>
    <s v="United States"/>
    <n v="40000000"/>
    <n v="161834276"/>
    <n v="286358326.92915213"/>
    <n v="404.58569000000006"/>
    <n v="93980415.795586526"/>
    <s v="Dimension Films"/>
    <n v="116"/>
  </r>
  <r>
    <s v="Best in Show"/>
    <s v="PG-13"/>
    <s v="Comedy"/>
    <x v="20"/>
    <n v="172.2"/>
    <s v="October 20, 2000 (United States)"/>
    <x v="24"/>
    <n v="58000"/>
    <s v="Christopher Guest"/>
    <s v="Christopher Guest"/>
    <s v="Fred Willard"/>
    <s v="United States"/>
    <n v="10000000"/>
    <n v="20789556"/>
    <n v="36786165.581881531"/>
    <n v="207.89555999999999"/>
    <n v="12072912.891986063"/>
    <s v="Castle Rock Entertainment"/>
    <n v="90"/>
  </r>
  <r>
    <s v="The Whole Nine Yards"/>
    <s v="R"/>
    <s v="Comedy"/>
    <x v="20"/>
    <n v="172.2"/>
    <s v="February 18, 2000 (United States)"/>
    <x v="17"/>
    <n v="114000"/>
    <s v="Jonathan Lynn"/>
    <s v="Mitchell Kapner"/>
    <s v="Bruce Willis"/>
    <s v="United States"/>
    <n v="41300000"/>
    <n v="106371651"/>
    <n v="188219756.44425088"/>
    <n v="257.55847699757868"/>
    <n v="61772155.05226481"/>
    <s v="Franchise Pictures"/>
    <n v="98"/>
  </r>
  <r>
    <s v="Chocolat"/>
    <s v="PG-13"/>
    <s v="Drama"/>
    <x v="20"/>
    <n v="172.2"/>
    <s v="January 19, 2001 (United States)"/>
    <x v="13"/>
    <n v="181000"/>
    <s v="Lasse HallstrÃ¶m"/>
    <s v="Joanne Harris"/>
    <s v="Juliette Binoche"/>
    <s v="United Kingdom"/>
    <n v="25000000"/>
    <n v="152699976"/>
    <n v="270195602.13240421"/>
    <n v="610.79990399999997"/>
    <n v="88675944.250871077"/>
    <s v="Miramax"/>
    <n v="121"/>
  </r>
  <r>
    <s v="Billy Elliot"/>
    <s v="R"/>
    <s v="Drama"/>
    <x v="20"/>
    <n v="172.2"/>
    <s v="November 10, 2000 (United States)"/>
    <x v="3"/>
    <n v="129000"/>
    <s v="Stephen Daldry"/>
    <s v="Lee Hall"/>
    <s v="Jamie Bell"/>
    <s v="United Kingdom"/>
    <n v="5000000"/>
    <n v="109283018"/>
    <n v="193371286.786295"/>
    <n v="2185.6603599999999"/>
    <n v="63462844.367015101"/>
    <s v="StudioCanal"/>
    <n v="110"/>
  </r>
  <r>
    <s v="Amores Perros"/>
    <s v="R"/>
    <s v="Drama"/>
    <x v="20"/>
    <n v="172.2"/>
    <s v="April 13, 2001 (United States)"/>
    <x v="31"/>
    <n v="228000"/>
    <s v="Alejandro G. IÃ±Ã¡rritu"/>
    <s v="Guillermo Arriaga"/>
    <s v="Emilio EchevarrÃ­a"/>
    <s v="Mexico"/>
    <n v="2000000"/>
    <n v="20908467"/>
    <n v="36996573.14111498"/>
    <n v="1045.42335"/>
    <n v="12141966.898954704"/>
    <s v="Altavista Films"/>
    <n v="154"/>
  </r>
  <r>
    <s v="Me, Myself &amp; Irene"/>
    <s v="R"/>
    <s v="Comedy"/>
    <x v="20"/>
    <n v="172.2"/>
    <s v="June 23, 2000 (United States)"/>
    <x v="14"/>
    <n v="226000"/>
    <s v="Bobby Farrelly"/>
    <s v="Peter Farrelly"/>
    <s v="Jim Carrey"/>
    <s v="United States"/>
    <n v="51000000"/>
    <n v="149270999"/>
    <n v="264128184.64169571"/>
    <n v="292.68823333333336"/>
    <n v="86684668.408826947"/>
    <s v="Twentieth Century Fox"/>
    <n v="116"/>
  </r>
  <r>
    <s v="U-571"/>
    <s v="PG-13"/>
    <s v="Action"/>
    <x v="20"/>
    <n v="172.2"/>
    <s v="April 21, 2000 (United States)"/>
    <x v="14"/>
    <n v="79000"/>
    <s v="Jonathan Mostow"/>
    <s v="Jonathan Mostow"/>
    <s v="Matthew McConaughey"/>
    <s v="France"/>
    <n v="62000000"/>
    <n v="127666415"/>
    <n v="225899864.40476191"/>
    <n v="205.91357258064517"/>
    <n v="74138452.380952388"/>
    <s v="Universal Pictures"/>
    <n v="116"/>
  </r>
  <r>
    <s v="Bedazzled"/>
    <s v="PG-13"/>
    <s v="Comedy"/>
    <x v="20"/>
    <n v="172.2"/>
    <s v="October 20, 2000 (United States)"/>
    <x v="22"/>
    <n v="99000"/>
    <s v="Harold Ramis"/>
    <s v="Peter Cook"/>
    <s v="Brendan Fraser"/>
    <s v="United States"/>
    <n v="48000000"/>
    <n v="90383208"/>
    <n v="159928940.05574912"/>
    <n v="188.29835"/>
    <n v="52487344.94773519"/>
    <s v="Twentieth Century Fox"/>
    <n v="93"/>
  </r>
  <r>
    <s v="The Road to El Dorado"/>
    <s v="PG"/>
    <s v="Animation"/>
    <x v="20"/>
    <n v="172.2"/>
    <s v="March 31, 2000 (United States)"/>
    <x v="15"/>
    <n v="88000"/>
    <s v="Bibo Bergeron"/>
    <s v="Terry Rossio"/>
    <s v="Kevin Kline"/>
    <s v="United States"/>
    <n v="95000000"/>
    <n v="76432727"/>
    <n v="135244203.93089432"/>
    <n v="80.45550210526315"/>
    <n v="44386020.325203255"/>
    <s v="DreamWorks Animation"/>
    <n v="89"/>
  </r>
  <r>
    <s v="Scarlet Diva"/>
    <s v="R"/>
    <s v="Drama"/>
    <x v="20"/>
    <n v="172.2"/>
    <s v="May 26, 2000 (Italy)"/>
    <x v="18"/>
    <n v="2400"/>
    <s v="Asia Argento"/>
    <s v="Asia Argento"/>
    <s v="Asia Argento"/>
    <s v="Italy"/>
    <n v="0"/>
    <n v="18062"/>
    <n v="31959.88037166086"/>
    <n v="0"/>
    <n v="10488.96631823461"/>
    <s v="Opera Film (II)"/>
    <n v="90"/>
  </r>
  <r>
    <s v="Dinosaur"/>
    <s v="PG"/>
    <s v="Animation"/>
    <x v="20"/>
    <n v="172.2"/>
    <s v="May 19, 2000 (United States)"/>
    <x v="16"/>
    <n v="56000"/>
    <s v="Eric Leighton"/>
    <s v="Thom Enriquez"/>
    <s v="D.B. Sweeney"/>
    <s v="United States"/>
    <n v="127500000"/>
    <n v="349822765"/>
    <n v="618995333.88792098"/>
    <n v="274.37079607843134"/>
    <n v="203149108.59465739"/>
    <s v="Walt Disney Pictures"/>
    <n v="82"/>
  </r>
  <r>
    <s v="How the Grinch Stole Christmas"/>
    <s v="PG"/>
    <s v="Comedy"/>
    <x v="20"/>
    <n v="172.2"/>
    <s v="November 17, 2000 (United States)"/>
    <x v="19"/>
    <n v="219000"/>
    <s v="Ron Howard"/>
    <s v="Dr. Seuss"/>
    <s v="Jim Carrey"/>
    <s v="United States"/>
    <n v="123000000"/>
    <n v="363597184"/>
    <n v="643368536.38095236"/>
    <n v="295.60746666666671"/>
    <n v="211148190.47619048"/>
    <s v="Universal Pictures"/>
    <n v="104"/>
  </r>
  <r>
    <s v="Dancer in the Dark"/>
    <s v="R"/>
    <s v="Crime"/>
    <x v="20"/>
    <n v="172.2"/>
    <s v="October 6, 2000 (United States)"/>
    <x v="45"/>
    <n v="105000"/>
    <s v="Lars von Trier"/>
    <s v="Lars von Trier"/>
    <s v="BjÃ¶rk"/>
    <s v="Denmark"/>
    <n v="12800000"/>
    <n v="40059672"/>
    <n v="70883751.790940762"/>
    <n v="312.96618749999999"/>
    <n v="23263456.445993032"/>
    <s v="Zentropa Entertainments"/>
    <n v="140"/>
  </r>
  <r>
    <s v="What Women Want"/>
    <s v="PG-13"/>
    <s v="Comedy"/>
    <x v="20"/>
    <n v="172.2"/>
    <s v="December 15, 2000 (United States)"/>
    <x v="5"/>
    <n v="197000"/>
    <s v="Nancy Meyers"/>
    <s v="Josh Goldsmith"/>
    <s v="Mel Gibson"/>
    <s v="United States"/>
    <n v="70000000"/>
    <n v="374111707"/>
    <n v="661973502.45586526"/>
    <n v="534.44529571428575"/>
    <n v="217254185.24970964"/>
    <s v="Paramount Pictures"/>
    <n v="127"/>
  </r>
  <r>
    <s v="The Gift"/>
    <s v="R"/>
    <s v="Drama"/>
    <x v="20"/>
    <n v="172.2"/>
    <s v="January 19, 2001 (United States)"/>
    <x v="17"/>
    <n v="65000"/>
    <s v="Sam Raimi"/>
    <s v="Billy Bob Thornton"/>
    <s v="Cate Blanchett"/>
    <s v="United States"/>
    <n v="10000000"/>
    <n v="44567606"/>
    <n v="78860334.193960518"/>
    <n v="445.67606000000001"/>
    <n v="25881304.297328688"/>
    <s v="Lakeshore Entertainment"/>
    <n v="111"/>
  </r>
  <r>
    <s v="The Family Man"/>
    <s v="PG-13"/>
    <s v="Comedy"/>
    <x v="20"/>
    <n v="172.2"/>
    <s v="December 22, 2000 (United States)"/>
    <x v="8"/>
    <n v="105000"/>
    <s v="Brett Ratner"/>
    <s v="David Diamond"/>
    <s v="Nicolas Cage"/>
    <s v="United States"/>
    <n v="60000000"/>
    <n v="124745083"/>
    <n v="220730701.45238096"/>
    <n v="207.90847166666668"/>
    <n v="72441976.190476194"/>
    <s v="Universal Pictures"/>
    <n v="125"/>
  </r>
  <r>
    <s v="Mission to Mars"/>
    <s v="PG"/>
    <s v="Adventure"/>
    <x v="20"/>
    <n v="172.2"/>
    <s v="March 10, 2000 (United States)"/>
    <x v="46"/>
    <n v="71000"/>
    <s v="Brian De Palma"/>
    <s v="Lowell Cannon"/>
    <s v="Tim Robbins"/>
    <s v="United States"/>
    <n v="100000000"/>
    <n v="110983407"/>
    <n v="196380047.11324042"/>
    <n v="110.983407"/>
    <n v="64450294.425087109"/>
    <s v="Touchstone Pictures"/>
    <n v="114"/>
  </r>
  <r>
    <s v="The Replacements"/>
    <s v="PG-13"/>
    <s v="Comedy"/>
    <x v="20"/>
    <n v="172.2"/>
    <s v="August 11, 2000 (United States)"/>
    <x v="14"/>
    <n v="60000"/>
    <s v="Howard Deutch"/>
    <s v="Vince McKewin"/>
    <s v="Keanu Reeves"/>
    <s v="United States"/>
    <n v="50000000"/>
    <n v="50054511"/>
    <n v="88569160.869337976"/>
    <n v="100.10902200000001"/>
    <n v="29067660.278745644"/>
    <s v="Bel Air Entertainment"/>
    <n v="118"/>
  </r>
  <r>
    <s v="Next Friday"/>
    <s v="R"/>
    <s v="Comedy"/>
    <x v="20"/>
    <n v="172.2"/>
    <s v="January 12, 2000 (United States)"/>
    <x v="19"/>
    <n v="38000"/>
    <s v="Steve Carr"/>
    <s v="Ice Cube"/>
    <s v="Ice Cube"/>
    <s v="United States"/>
    <n v="11000000"/>
    <n v="59827328"/>
    <n v="105861712.20441347"/>
    <n v="543.88480000000004"/>
    <n v="34742931.475029036"/>
    <s v="New Line Cinema"/>
    <n v="98"/>
  </r>
  <r>
    <s v="Under Suspicion"/>
    <s v="R"/>
    <s v="Crime"/>
    <x v="20"/>
    <n v="172.2"/>
    <s v="November 15, 2000 (France)"/>
    <x v="16"/>
    <n v="23000"/>
    <s v="Stephen Hopkins"/>
    <s v="John Wainwright"/>
    <s v="Morgan Freeman"/>
    <s v="France"/>
    <n v="25000000"/>
    <n v="1308242"/>
    <n v="2314874.2009291523"/>
    <n v="5.2329680000000005"/>
    <n v="759722.41579558654"/>
    <s v="Revelations Entertainment"/>
    <n v="110"/>
  </r>
  <r>
    <s v="Little Nicky"/>
    <s v="PG-13"/>
    <s v="Comedy"/>
    <x v="20"/>
    <n v="172.2"/>
    <s v="November 10, 2000 (United States)"/>
    <x v="11"/>
    <n v="101000"/>
    <s v="Steven Brill"/>
    <s v="Tim Herlihy"/>
    <s v="Adam Sandler"/>
    <s v="United States"/>
    <n v="85000000"/>
    <n v="58292295"/>
    <n v="103145541.73344947"/>
    <n v="68.5791705882353"/>
    <n v="33851506.968641117"/>
    <s v="Avery Pix"/>
    <n v="90"/>
  </r>
  <r>
    <s v="Boiler Room"/>
    <s v="R"/>
    <s v="Crime"/>
    <x v="20"/>
    <n v="172.2"/>
    <s v="February 18, 2000 (United States)"/>
    <x v="9"/>
    <n v="51000"/>
    <s v="Ben Younger"/>
    <s v="Ben Younger"/>
    <s v="Giovanni Ribisi"/>
    <s v="United States"/>
    <n v="7000000"/>
    <n v="28780255"/>
    <n v="50925340.873983741"/>
    <n v="411.1465"/>
    <n v="16713272.357723577"/>
    <s v="New Line Cinema"/>
    <n v="120"/>
  </r>
  <r>
    <s v="Where the Heart Is"/>
    <s v="PG-13"/>
    <s v="Comedy"/>
    <x v="20"/>
    <n v="172.2"/>
    <s v="April 28, 2000 (United States)"/>
    <x v="17"/>
    <n v="32000"/>
    <s v="Matt Williams"/>
    <s v="Lowell Ganz"/>
    <s v="Natalie Portman"/>
    <s v="United States"/>
    <n v="15000000"/>
    <n v="40863718"/>
    <n v="72306474.300813004"/>
    <n v="272.42478666666665"/>
    <n v="23730382.113821138"/>
    <s v="Twentieth Century Fox"/>
    <n v="120"/>
  </r>
  <r>
    <s v="Frequency"/>
    <s v="PG-13"/>
    <s v="Crime"/>
    <x v="20"/>
    <n v="172.2"/>
    <s v="April 28, 2000 (United States)"/>
    <x v="4"/>
    <n v="103000"/>
    <s v="Gregory Hoblit"/>
    <s v="Toby Emmerich"/>
    <s v="Dennis Quaid"/>
    <s v="United States"/>
    <n v="31000000"/>
    <n v="68106245"/>
    <n v="120510876.02497096"/>
    <n v="219.69756451612903"/>
    <n v="39550664.924506389"/>
    <s v="New Line Cinema"/>
    <n v="118"/>
  </r>
  <r>
    <s v="Men of Honor"/>
    <s v="R"/>
    <s v="Biography"/>
    <x v="20"/>
    <n v="172.2"/>
    <s v="November 10, 2000 (United States)"/>
    <x v="13"/>
    <n v="110000"/>
    <s v="George Tillman Jr."/>
    <s v="Scott Marshall Smith"/>
    <s v="Cuba Gooding Jr."/>
    <s v="United States"/>
    <n v="32000000"/>
    <n v="82343495"/>
    <n v="145703036.73925668"/>
    <n v="257.32342187500001"/>
    <n v="47818522.06736353"/>
    <s v="Fox 2000 Pictures"/>
    <n v="129"/>
  </r>
  <r>
    <s v="28 Days"/>
    <s v="PG-13"/>
    <s v="Comedy"/>
    <x v="20"/>
    <n v="172.2"/>
    <s v="April 14, 2000 (United States)"/>
    <x v="10"/>
    <n v="46000"/>
    <s v="Betty Thomas"/>
    <s v="Susannah Grant"/>
    <s v="Sandra Bullock"/>
    <s v="United States"/>
    <n v="43000000"/>
    <n v="62198945"/>
    <n v="110058179.68350755"/>
    <n v="144.64870930232559"/>
    <n v="36120177.11962834"/>
    <s v="Columbia Pictures"/>
    <n v="103"/>
  </r>
  <r>
    <s v="Love &amp; Basketball"/>
    <s v="PG-13"/>
    <s v="Drama"/>
    <x v="20"/>
    <n v="172.2"/>
    <s v="April 21, 2000 (United States)"/>
    <x v="13"/>
    <n v="20000"/>
    <s v="Gina Prince-Bythewood"/>
    <s v="Gina Prince-Bythewood"/>
    <s v="Sanaa Lathan"/>
    <s v="United States"/>
    <n v="20000000"/>
    <n v="27728118"/>
    <n v="49063632.721254356"/>
    <n v="138.64059"/>
    <n v="16102275.261324042"/>
    <s v="40 Acres &amp; A Mule Filmworks"/>
    <n v="124"/>
  </r>
  <r>
    <s v="Shanghai Noon"/>
    <s v="PG-13"/>
    <s v="Action"/>
    <x v="20"/>
    <n v="172.2"/>
    <s v="May 26, 2000 (United States)"/>
    <x v="14"/>
    <n v="122000"/>
    <s v="Tom Dey"/>
    <s v="Miles Millar"/>
    <s v="Jackie Chan"/>
    <s v="United States"/>
    <n v="55000000"/>
    <n v="99274467"/>
    <n v="175661614.95296168"/>
    <n v="180.49903090909092"/>
    <n v="57650677.700348429"/>
    <s v="Touchstone Pictures"/>
    <n v="110"/>
  </r>
  <r>
    <s v="The Little Vampire"/>
    <s v="PG"/>
    <s v="Adventure"/>
    <x v="20"/>
    <n v="172.2"/>
    <s v="October 27, 2000 (United States)"/>
    <x v="1"/>
    <n v="9800"/>
    <s v="Uli Edel"/>
    <s v="Angela Sommer-Bodenburg"/>
    <s v="Jonathan Lipnicki"/>
    <s v="Germany"/>
    <n v="35000000"/>
    <n v="27965865"/>
    <n v="49484315.130662024"/>
    <n v="79.902471428571431"/>
    <n v="16240339.721254356"/>
    <s v="Avrora Media"/>
    <n v="95"/>
  </r>
  <r>
    <s v="Quills"/>
    <s v="R"/>
    <s v="Biography"/>
    <x v="20"/>
    <n v="172.2"/>
    <s v="January 19, 2001 (United Kingdom)"/>
    <x v="4"/>
    <n v="52000"/>
    <s v="Philip Kaufman"/>
    <s v="Doug Wright"/>
    <s v="Geoffrey Rush"/>
    <s v="United Kingdom"/>
    <n v="13500000"/>
    <n v="17989227"/>
    <n v="31831111.886759583"/>
    <n v="133.25353333333334"/>
    <n v="10446705.574912893"/>
    <s v="Fox Searchlight Pictures"/>
    <n v="124"/>
  </r>
  <r>
    <s v="Pay It Forward"/>
    <s v="PG-13"/>
    <s v="Drama"/>
    <x v="20"/>
    <n v="172.2"/>
    <s v="October 20, 2000 (United States)"/>
    <x v="13"/>
    <n v="114000"/>
    <s v="Mimi Leder"/>
    <s v="Catherine Ryan Hyde"/>
    <s v="Kevin Spacey"/>
    <s v="United States"/>
    <n v="40000000"/>
    <n v="55707411"/>
    <n v="98571708.081881538"/>
    <n v="139.2685275"/>
    <n v="32350412.891986065"/>
    <s v="Warner Bros."/>
    <n v="123"/>
  </r>
  <r>
    <s v="Vertical Limit"/>
    <s v="PG-13"/>
    <s v="Action"/>
    <x v="20"/>
    <n v="172.2"/>
    <s v="December 8, 2000 (United States)"/>
    <x v="23"/>
    <n v="60000"/>
    <s v="Martin Campbell"/>
    <s v="Robert King"/>
    <s v="Scott Glenn"/>
    <s v="United States"/>
    <n v="75000000"/>
    <n v="215663859"/>
    <n v="381607304.51393729"/>
    <n v="287.55181200000004"/>
    <n v="125240336.2369338"/>
    <s v="Columbia Pictures"/>
    <n v="124"/>
  </r>
  <r>
    <s v="The Flintstones in Viva Rock Vegas"/>
    <s v="PG"/>
    <s v="Comedy"/>
    <x v="20"/>
    <n v="172.2"/>
    <s v="April 28, 2000 (United States)"/>
    <x v="47"/>
    <n v="22000"/>
    <s v="Brian Levant"/>
    <s v="William Hanna"/>
    <s v="Mark Addy"/>
    <s v="United States"/>
    <n v="83000000"/>
    <n v="59468275"/>
    <n v="105226384.3931475"/>
    <n v="71.648524096385543"/>
    <n v="34534422.183507547"/>
    <s v="Universal Pictures"/>
    <n v="90"/>
  </r>
  <r>
    <s v="Baise-moi"/>
    <s v="Not Rated"/>
    <s v="Crime"/>
    <x v="20"/>
    <n v="172.2"/>
    <s v="June 28, 2000 (France)"/>
    <x v="54"/>
    <n v="17000"/>
    <s v="Virginie Despentes"/>
    <s v="Virginie Despentes"/>
    <s v="RaffaÃ«la Anderson"/>
    <s v="France"/>
    <n v="0"/>
    <n v="940944"/>
    <n v="1664957.2404181184"/>
    <n v="0"/>
    <n v="546425.08710801392"/>
    <s v="Canal+"/>
    <n v="77"/>
  </r>
  <r>
    <s v="Reindeer Games"/>
    <s v="R"/>
    <s v="Action"/>
    <x v="20"/>
    <n v="172.2"/>
    <s v="February 25, 2000 (United States)"/>
    <x v="1"/>
    <n v="38000"/>
    <s v="John Frankenheimer"/>
    <s v="Ehren Kruger"/>
    <s v="Ben Affleck"/>
    <s v="United States"/>
    <n v="42000000"/>
    <n v="32168970"/>
    <n v="56921516.602787457"/>
    <n v="76.592785714285711"/>
    <n v="18681167.247386761"/>
    <s v="Dimension Films"/>
    <n v="104"/>
  </r>
  <r>
    <s v="Dracula 2000"/>
    <s v="R"/>
    <s v="Action"/>
    <x v="20"/>
    <n v="172.2"/>
    <s v="December 22, 2000 (United States)"/>
    <x v="38"/>
    <n v="33000"/>
    <s v="Patrick Lussier"/>
    <s v="Joel Soisson"/>
    <s v="Gerard Butler"/>
    <s v="United States"/>
    <n v="54000000"/>
    <n v="47053625"/>
    <n v="83259230.763646916"/>
    <n v="87.136342592592598"/>
    <n v="27324985.481997676"/>
    <s v="Dimension Films"/>
    <n v="99"/>
  </r>
  <r>
    <s v="102 Dalmatians"/>
    <s v="G"/>
    <s v="Adventure"/>
    <x v="20"/>
    <n v="172.2"/>
    <s v="November 22, 2000 (United States)"/>
    <x v="38"/>
    <n v="36000"/>
    <s v="Kevin Lima"/>
    <s v="Dodie Smith"/>
    <s v="Glenn Close"/>
    <s v="United States"/>
    <n v="85000000"/>
    <n v="183611771"/>
    <n v="324892605.24796748"/>
    <n v="216.01384823529409"/>
    <n v="106627044.71544716"/>
    <s v="Cruella Productions"/>
    <n v="100"/>
  </r>
  <r>
    <s v="Red Planet"/>
    <s v="PG-13"/>
    <s v="Action"/>
    <x v="20"/>
    <n v="172.2"/>
    <s v="November 10, 2000 (United States)"/>
    <x v="46"/>
    <n v="56000"/>
    <s v="Antony Hoffman"/>
    <s v="Chuck Pfarrer"/>
    <s v="Val Kilmer"/>
    <s v="United States"/>
    <n v="80000000"/>
    <n v="33463969"/>
    <n v="59212957.922764227"/>
    <n v="41.829961249999997"/>
    <n v="19433199.18699187"/>
    <s v="Warner Bros."/>
    <n v="106"/>
  </r>
  <r>
    <s v="Dungeons &amp; Dragons"/>
    <s v="PG-13"/>
    <s v="Action"/>
    <x v="20"/>
    <n v="172.2"/>
    <s v="December 8, 2000 (United States)"/>
    <x v="47"/>
    <n v="32000"/>
    <s v="Courtney Solomon"/>
    <s v="Topper Lilien"/>
    <s v="Justin Whalin"/>
    <s v="United States"/>
    <n v="45000000"/>
    <n v="33978694"/>
    <n v="60123740.196283393"/>
    <n v="75.508208888888888"/>
    <n v="19732110.336817656"/>
    <s v="New Line Cinema"/>
    <n v="107"/>
  </r>
  <r>
    <s v="Get Carter"/>
    <s v="R"/>
    <s v="Action"/>
    <x v="20"/>
    <n v="172.2"/>
    <s v="October 6, 2000 (United States)"/>
    <x v="33"/>
    <n v="33000"/>
    <s v="Stephen Kay"/>
    <s v="Ted Lewis"/>
    <s v="Sylvester Stallone"/>
    <s v="United States"/>
    <n v="63600000"/>
    <n v="19412993"/>
    <n v="34350400.505807199"/>
    <n v="30.523573899371069"/>
    <n v="11273515.098722415"/>
    <s v="Morgan Creek Entertainment"/>
    <n v="102"/>
  </r>
  <r>
    <s v="Wonder Boys"/>
    <s v="R"/>
    <s v="Comedy"/>
    <x v="20"/>
    <n v="172.2"/>
    <s v="February 25, 2000 (United States)"/>
    <x v="4"/>
    <n v="62000"/>
    <s v="Curtis Hanson"/>
    <s v="Michael Chabon"/>
    <s v="Michael Douglas"/>
    <s v="United States"/>
    <n v="55000000"/>
    <n v="33426588"/>
    <n v="59146813.958188154"/>
    <n v="60.775614545454545"/>
    <n v="19411491.289198607"/>
    <s v="Mutual Film Company"/>
    <n v="107"/>
  </r>
  <r>
    <s v="Shaft"/>
    <s v="R"/>
    <s v="Action"/>
    <x v="20"/>
    <n v="172.2"/>
    <s v="June 16, 2000 (United States)"/>
    <x v="22"/>
    <n v="75000"/>
    <s v="John Singleton"/>
    <s v="Ernest Tidyman"/>
    <s v="Samuel L. Jackson"/>
    <s v="Germany"/>
    <n v="46000000"/>
    <n v="107626125"/>
    <n v="190439490.63588852"/>
    <n v="233.96983695652173"/>
    <n v="62500653.310104534"/>
    <s v="Paramount Pictures"/>
    <n v="99"/>
  </r>
  <r>
    <s v="Finding Forrester"/>
    <s v="PG-13"/>
    <s v="Drama"/>
    <x v="20"/>
    <n v="172.2"/>
    <s v="January 12, 2001 (United States)"/>
    <x v="4"/>
    <n v="84000"/>
    <s v="Gus Van Sant"/>
    <s v="Mike Rich"/>
    <s v="Sean Connery"/>
    <s v="United States"/>
    <n v="43000000"/>
    <n v="80049764"/>
    <n v="141644384.96399537"/>
    <n v="186.16224186046512"/>
    <n v="46486506.38792102"/>
    <s v="Columbia Pictures"/>
    <n v="136"/>
  </r>
  <r>
    <s v="The Legend of Bagger Vance"/>
    <s v="PG-13"/>
    <s v="Drama"/>
    <x v="20"/>
    <n v="172.2"/>
    <s v="November 3, 2000 (United States)"/>
    <x v="17"/>
    <n v="54000"/>
    <s v="Robert Redford"/>
    <s v="Steven Pressfield"/>
    <s v="Will Smith"/>
    <s v="United States"/>
    <n v="80000000"/>
    <n v="39459427"/>
    <n v="69821645.800813004"/>
    <n v="49.324283749999999"/>
    <n v="22914882.113821138"/>
    <s v="Twentieth Century Fox"/>
    <n v="126"/>
  </r>
  <r>
    <s v="Titan A.E."/>
    <s v="PG"/>
    <s v="Animation"/>
    <x v="20"/>
    <n v="172.2"/>
    <s v="June 16, 2000 (United States)"/>
    <x v="14"/>
    <n v="59000"/>
    <s v="Don Bluth"/>
    <s v="Hans Bauer"/>
    <s v="Matt Damon"/>
    <s v="United States"/>
    <n v="75000000"/>
    <n v="36754634"/>
    <n v="65035638.674796745"/>
    <n v="49.006178666666663"/>
    <n v="21344154.471544717"/>
    <s v="David Kirschner Productions"/>
    <n v="94"/>
  </r>
  <r>
    <s v="Snow Day"/>
    <s v="PG"/>
    <s v="Adventure"/>
    <x v="20"/>
    <n v="172.2"/>
    <s v="February 11, 2000 (United States)"/>
    <x v="27"/>
    <n v="12000"/>
    <s v="Chris Koch"/>
    <s v="Will McRobb"/>
    <s v="Chevy Chase"/>
    <s v="United States"/>
    <n v="13000000"/>
    <n v="62464731"/>
    <n v="110528475.81707317"/>
    <n v="480.49793076923078"/>
    <n v="36274524.390243903"/>
    <s v="MFF Feature Film Productions"/>
    <n v="89"/>
  </r>
  <r>
    <s v="The Watcher"/>
    <s v="R"/>
    <s v="Crime"/>
    <x v="20"/>
    <n v="172.2"/>
    <s v="September 8, 2000 (United States)"/>
    <x v="11"/>
    <n v="26000"/>
    <s v="Joe Charbanic"/>
    <s v="Darcy Meyers"/>
    <s v="James Spader"/>
    <s v="United States"/>
    <n v="30000000"/>
    <n v="47267829"/>
    <n v="83638254.914634153"/>
    <n v="157.55942999999999"/>
    <n v="27449378.04878049"/>
    <s v="Lewitt / Eberts Productions"/>
    <n v="97"/>
  </r>
  <r>
    <s v="The Skulls"/>
    <s v="PG-13"/>
    <s v="Action"/>
    <x v="20"/>
    <n v="172.2"/>
    <s v="March 31, 2000 (United States)"/>
    <x v="41"/>
    <n v="31000"/>
    <s v="Rob Cohen"/>
    <s v="John Pogue"/>
    <s v="Joshua Jackson"/>
    <s v="United States"/>
    <n v="35000000"/>
    <n v="50802120"/>
    <n v="89892020.696864113"/>
    <n v="145.14891428571428"/>
    <n v="29501811.846689895"/>
    <s v="Universal Pictures"/>
    <n v="106"/>
  </r>
  <r>
    <s v="Romeo Must Die"/>
    <s v="R"/>
    <s v="Action"/>
    <x v="20"/>
    <n v="172.2"/>
    <s v="March 22, 2000 (United States)"/>
    <x v="10"/>
    <n v="68000"/>
    <s v="Andrzej Bartkowiak"/>
    <s v="Mitchell Kapner"/>
    <s v="Jet Li"/>
    <s v="United States"/>
    <n v="25000000"/>
    <n v="91036760"/>
    <n v="161085370.33681765"/>
    <n v="364.14704"/>
    <n v="52866875.725900114"/>
    <s v="Warner Bros."/>
    <n v="115"/>
  </r>
  <r>
    <s v="Big Momma's House"/>
    <s v="PG-13"/>
    <s v="Action"/>
    <x v="20"/>
    <n v="172.2"/>
    <s v="June 2, 2000 (United States)"/>
    <x v="33"/>
    <n v="82000"/>
    <s v="Raja Gosnell"/>
    <s v="Darryl Quarles"/>
    <s v="Martin Lawrence"/>
    <s v="Germany"/>
    <n v="30000000"/>
    <n v="173959438"/>
    <n v="307813244.82346112"/>
    <n v="579.8647933333333"/>
    <n v="101021740.99883856"/>
    <s v="Twentieth Century Fox"/>
    <n v="99"/>
  </r>
  <r>
    <s v="Drowning Mona"/>
    <s v="PG-13"/>
    <s v="Comedy"/>
    <x v="20"/>
    <n v="172.2"/>
    <s v="March 3, 2000 (United States)"/>
    <x v="46"/>
    <n v="14000"/>
    <s v="Nick Gomez"/>
    <s v="Peter Steinfeld"/>
    <s v="Danny DeVito"/>
    <s v="United States"/>
    <n v="37000000"/>
    <n v="15910104"/>
    <n v="28152199.121951219"/>
    <n v="43.000281081081084"/>
    <n v="9239317.0731707327"/>
    <s v="Code Entertainment"/>
    <n v="96"/>
  </r>
  <r>
    <s v="Chopper"/>
    <s v="R"/>
    <s v="Biography"/>
    <x v="20"/>
    <n v="172.2"/>
    <s v="August 3, 2000 (Australia)"/>
    <x v="13"/>
    <n v="37000"/>
    <s v="Andrew Dominik"/>
    <s v="Mark Brandon Read"/>
    <s v="Eric Bana"/>
    <s v="Australia"/>
    <n v="0"/>
    <n v="238471"/>
    <n v="421963.49419279909"/>
    <n v="0"/>
    <n v="138484.9012775842"/>
    <s v="Australian Film Finance Corporation (AFFC)"/>
    <n v="94"/>
  </r>
  <r>
    <s v="Keeping the Faith"/>
    <s v="PG-13"/>
    <s v="Comedy"/>
    <x v="20"/>
    <n v="172.2"/>
    <s v="April 14, 2000 (United States)"/>
    <x v="5"/>
    <n v="50000"/>
    <s v="Edward Norton"/>
    <s v="Stuart Blumberg"/>
    <s v="Ben Stiller"/>
    <s v="United States"/>
    <n v="29000000"/>
    <n v="59945183"/>
    <n v="106070251.22009292"/>
    <n v="206.70752758620691"/>
    <n v="34811372.241579562"/>
    <s v="Spyglass Entertainment"/>
    <n v="128"/>
  </r>
  <r>
    <s v="Center Stage"/>
    <s v="PG-13"/>
    <s v="Drama"/>
    <x v="20"/>
    <n v="172.2"/>
    <s v="May 12, 2000 (United States)"/>
    <x v="17"/>
    <n v="19000"/>
    <s v="Nicholas Hytner"/>
    <s v="Carol Heikkinen"/>
    <s v="Amanda Schull"/>
    <s v="United States"/>
    <n v="29000000"/>
    <n v="26385941"/>
    <n v="46688712.094657376"/>
    <n v="90.986003448275866"/>
    <n v="15322846.109175378"/>
    <s v="Columbia Pictures"/>
    <n v="115"/>
  </r>
  <r>
    <s v="Dancing at the Blue Iguana"/>
    <s v="R"/>
    <s v="Drama"/>
    <x v="20"/>
    <n v="172.2"/>
    <s v="October 11, 2001 (Israel)"/>
    <x v="46"/>
    <n v="3700"/>
    <s v="Michael Radford"/>
    <s v="Michael Radford"/>
    <s v="Charlotte Ayanna"/>
    <s v="United States"/>
    <n v="0"/>
    <n v="122121"/>
    <n v="216087.50696864113"/>
    <n v="0"/>
    <n v="70918.118466898959"/>
    <s v="Moonstone Entertainment"/>
    <n v="123"/>
  </r>
  <r>
    <s v="Book of Shadows: Blair Witch 2"/>
    <s v="R"/>
    <s v="Adventure"/>
    <x v="20"/>
    <n v="172.2"/>
    <s v="October 27, 2000 (United States)"/>
    <x v="35"/>
    <n v="36000"/>
    <s v="Joe Berlinger"/>
    <s v="Daniel Myrick"/>
    <s v="Jeffrey Donovan"/>
    <s v="United States"/>
    <n v="15000000"/>
    <n v="47737094"/>
    <n v="84468597.803716615"/>
    <n v="318.24729333333335"/>
    <n v="27721889.663182348"/>
    <s v="Artisan Entertainment"/>
    <n v="90"/>
  </r>
  <r>
    <s v="Rules of Engagement"/>
    <s v="R"/>
    <s v="Drama"/>
    <x v="20"/>
    <n v="172.2"/>
    <s v="April 7, 2000 (United States)"/>
    <x v="5"/>
    <n v="45000"/>
    <s v="William Friedkin"/>
    <s v="Jim Webb"/>
    <s v="Tommy Lee Jones"/>
    <s v="United Kingdom"/>
    <n v="60000000"/>
    <n v="71732303"/>
    <n v="126927019.30371661"/>
    <n v="119.55383833333333"/>
    <n v="41656389.663182348"/>
    <s v="Seven Arts Pictures"/>
    <n v="128"/>
  </r>
  <r>
    <s v="Thirteen Days"/>
    <s v="PG-13"/>
    <s v="Drama"/>
    <x v="20"/>
    <n v="172.2"/>
    <s v="January 12, 2001 (United States)"/>
    <x v="4"/>
    <n v="55000"/>
    <s v="Roger Donaldson"/>
    <s v="David Self"/>
    <s v="Kevin Costner"/>
    <s v="United States"/>
    <n v="80000000"/>
    <n v="66579890"/>
    <n v="117810060.87688734"/>
    <n v="83.2248625"/>
    <n v="38664279.907084785"/>
    <s v="New Line Cinema"/>
    <n v="145"/>
  </r>
  <r>
    <s v="You Can Count on Me"/>
    <s v="R"/>
    <s v="Drama"/>
    <x v="20"/>
    <n v="172.2"/>
    <s v="December 22, 2000 (United States)"/>
    <x v="24"/>
    <n v="29000"/>
    <s v="Kenneth Lonergan"/>
    <s v="Kenneth Lonergan"/>
    <s v="Laura Linney"/>
    <s v="United States"/>
    <n v="1200000"/>
    <n v="11242521"/>
    <n v="19893125.137630664"/>
    <n v="936.87675000000002"/>
    <n v="6528757.8397212541"/>
    <s v="Hart Sharp Entertainment"/>
    <n v="111"/>
  </r>
  <r>
    <s v="The Kid"/>
    <s v="PG"/>
    <s v="Comedy"/>
    <x v="20"/>
    <n v="172.2"/>
    <s v="July 7, 2000 (United States)"/>
    <x v="10"/>
    <n v="41000"/>
    <s v="Jon Turteltaub"/>
    <s v="Audrey Wells"/>
    <s v="Bruce Willis"/>
    <s v="United States"/>
    <n v="65000000"/>
    <n v="110317580"/>
    <n v="195201896.78281069"/>
    <n v="169.71935384615384"/>
    <n v="64063635.307781652"/>
    <s v="Chester Films Inc."/>
    <n v="104"/>
  </r>
  <r>
    <s v="All the Pretty Horses"/>
    <s v="PG-13"/>
    <s v="Drama"/>
    <x v="20"/>
    <n v="172.2"/>
    <s v="December 25, 2000 (United States)"/>
    <x v="1"/>
    <n v="13000"/>
    <s v="Billy Bob Thornton"/>
    <s v="Cormac McCarthy"/>
    <s v="Matt Damon"/>
    <s v="United States"/>
    <n v="57000000"/>
    <n v="18133495"/>
    <n v="32086387.494192798"/>
    <n v="31.813149122807015"/>
    <n v="10530484.901277585"/>
    <s v="Columbia Pictures"/>
    <n v="116"/>
  </r>
  <r>
    <s v="Hanging Up"/>
    <s v="PG-13"/>
    <s v="Comedy"/>
    <x v="20"/>
    <n v="172.2"/>
    <s v="February 18, 2000 (United States)"/>
    <x v="38"/>
    <n v="12000"/>
    <s v="Diane Keaton"/>
    <s v="Delia Ephron"/>
    <s v="Diane Keaton"/>
    <s v="Germany"/>
    <n v="60000000"/>
    <n v="51880044"/>
    <n v="91799357.763066202"/>
    <n v="86.466740000000001"/>
    <n v="30127783.972125437"/>
    <s v="Columbia Pictures"/>
    <n v="94"/>
  </r>
  <r>
    <s v="Yi Yi"/>
    <s v="Not Rated"/>
    <s v="Drama"/>
    <x v="20"/>
    <n v="172.2"/>
    <s v="December 16, 2000 (Japan)"/>
    <x v="7"/>
    <n v="22000"/>
    <s v="Edward Yang"/>
    <s v="Edward Yang"/>
    <s v="Nien-Jen Wu"/>
    <s v="Taiwan"/>
    <n v="0"/>
    <n v="1196218"/>
    <n v="2116652.8722415795"/>
    <n v="0"/>
    <n v="694667.82810685248"/>
    <s v="1+2 Seisaku Iinkai"/>
    <n v="173"/>
  </r>
  <r>
    <s v="The Dish"/>
    <s v="PG-13"/>
    <s v="Comedy"/>
    <x v="20"/>
    <n v="172.2"/>
    <s v="May 4, 2001 (United States)"/>
    <x v="13"/>
    <n v="16000"/>
    <s v="Rob Sitch"/>
    <s v="Santo Cilauro"/>
    <s v="Sam Neill"/>
    <s v="Australia"/>
    <n v="0"/>
    <n v="16575074"/>
    <n v="29328833.030197445"/>
    <n v="0"/>
    <n v="9625478.5133565627"/>
    <s v="Working Dog"/>
    <n v="101"/>
  </r>
  <r>
    <s v="Supernova"/>
    <s v="PG-13"/>
    <s v="Horror"/>
    <x v="20"/>
    <n v="172.2"/>
    <s v="January 14, 2000 (United States)"/>
    <x v="38"/>
    <n v="17000"/>
    <s v="Walter Hill"/>
    <s v="William Malone"/>
    <s v="James Spader"/>
    <s v="United States"/>
    <n v="90000000"/>
    <n v="14828081"/>
    <n v="26237609.06329849"/>
    <n v="16.475645555555555"/>
    <n v="8610964.576074332"/>
    <s v="Hammerhead Productions"/>
    <n v="90"/>
  </r>
  <r>
    <s v="Loser"/>
    <s v="PG-13"/>
    <s v="Comedy"/>
    <x v="20"/>
    <n v="172.2"/>
    <s v="July 21, 2000 (United States)"/>
    <x v="11"/>
    <n v="27000"/>
    <s v="Amy Heckerling"/>
    <s v="Amy Heckerling"/>
    <s v="Jason Biggs"/>
    <s v="United States"/>
    <n v="20000000"/>
    <n v="18404706"/>
    <n v="32566282.916376308"/>
    <n v="92.023529999999994"/>
    <n v="10687982.578397213"/>
    <s v="Branti Film Productions"/>
    <n v="98"/>
  </r>
  <r>
    <s v="Down to You"/>
    <s v="PG-13"/>
    <s v="Comedy"/>
    <x v="20"/>
    <n v="172.2"/>
    <s v="January 21, 2000 (United States)"/>
    <x v="18"/>
    <n v="15000"/>
    <s v="Kris Isacsson"/>
    <s v="Kris Isacsson"/>
    <s v="Freddie Prinze Jr."/>
    <s v="United States"/>
    <n v="11000000"/>
    <n v="24419914"/>
    <n v="43209917.513356559"/>
    <n v="221.99921818181818"/>
    <n v="14181134.727061557"/>
    <s v="Open City Films"/>
    <n v="91"/>
  </r>
  <r>
    <s v="The Way of the Gun"/>
    <s v="R"/>
    <s v="Action"/>
    <x v="20"/>
    <n v="172.2"/>
    <s v="September 8, 2000 (United States)"/>
    <x v="17"/>
    <n v="32000"/>
    <s v="Christopher McQuarrie"/>
    <s v="Christopher McQuarrie"/>
    <s v="Ryan Phillippe"/>
    <s v="United States"/>
    <n v="8500000"/>
    <n v="13200972"/>
    <n v="23358514.334494773"/>
    <n v="155.30555294117647"/>
    <n v="7666069.6864111498"/>
    <s v="Artisan Entertainment"/>
    <n v="119"/>
  </r>
  <r>
    <s v="The Adventures of Rocky &amp; Bullwinkle"/>
    <s v="PG"/>
    <s v="Animation"/>
    <x v="20"/>
    <n v="172.2"/>
    <s v="June 30, 2000 (United States)"/>
    <x v="29"/>
    <n v="20000"/>
    <s v="Des McAnuff"/>
    <s v="Jay Ward"/>
    <s v="Robert De Niro"/>
    <s v="United States"/>
    <n v="76000000"/>
    <n v="35134820"/>
    <n v="62169452.113821141"/>
    <n v="46.230026315789473"/>
    <n v="20403495.934959348"/>
    <s v="Capella International"/>
    <n v="92"/>
  </r>
  <r>
    <s v="Cecil B. Demented"/>
    <s v="R"/>
    <s v="Comedy"/>
    <x v="20"/>
    <n v="172.2"/>
    <s v="September 1, 2000 (United States)"/>
    <x v="19"/>
    <n v="14000"/>
    <s v="John Waters"/>
    <s v="John Waters"/>
    <s v="Melanie Griffith"/>
    <s v="United States"/>
    <n v="10000000"/>
    <n v="1961544"/>
    <n v="3470862.1184668988"/>
    <n v="19.61544"/>
    <n v="1139108.0139372821"/>
    <s v="Artic Productions LLC"/>
    <n v="87"/>
  </r>
  <r>
    <s v="Nutty Professor II: the Klumps"/>
    <s v="PG-13"/>
    <s v="Comedy"/>
    <x v="20"/>
    <n v="172.2"/>
    <s v="July 28, 2000 (United States)"/>
    <x v="44"/>
    <n v="49000"/>
    <s v="Peter Segal"/>
    <s v="Jerry Lewis"/>
    <s v="Eddie Murphy"/>
    <s v="United States"/>
    <n v="84000000"/>
    <n v="166339890"/>
    <n v="294330804.19860625"/>
    <n v="198.02367857142858"/>
    <n v="96596916.376306623"/>
    <s v="Universal Pictures"/>
    <n v="106"/>
  </r>
  <r>
    <s v="The Crimson Rivers"/>
    <s v="R"/>
    <s v="Crime"/>
    <x v="20"/>
    <n v="172.2"/>
    <s v="July 13, 2001 (United States)"/>
    <x v="15"/>
    <n v="59000"/>
    <s v="Mathieu Kassovitz"/>
    <s v="Jean-Christophe GrangÃ©"/>
    <s v="Jean Reno"/>
    <s v="France"/>
    <n v="14000000"/>
    <n v="60103680"/>
    <n v="106350704.3902439"/>
    <n v="429.31200000000001"/>
    <n v="34903414.63414634"/>
    <s v="LÃ©gende Films"/>
    <n v="106"/>
  </r>
  <r>
    <s v="Proof of Life"/>
    <s v="R"/>
    <s v="Action"/>
    <x v="20"/>
    <n v="172.2"/>
    <s v="December 8, 2000 (United States)"/>
    <x v="21"/>
    <n v="56000"/>
    <s v="Taylor Hackford"/>
    <s v="Tony Gilroy"/>
    <s v="Meg Ryan"/>
    <s v="United States"/>
    <n v="65000000"/>
    <n v="62761005"/>
    <n v="111052719.06794426"/>
    <n v="96.555392307692316"/>
    <n v="36446576.655052267"/>
    <s v="Castle Rock Entertainment"/>
    <n v="135"/>
  </r>
  <r>
    <s v="Bamboozled"/>
    <s v="R"/>
    <s v="Comedy"/>
    <x v="20"/>
    <n v="172.2"/>
    <s v="October 20, 2000 (United States)"/>
    <x v="14"/>
    <n v="11000"/>
    <s v="Spike Lee"/>
    <s v="Spike Lee"/>
    <s v="Damon Wayans"/>
    <s v="United States"/>
    <n v="10000000"/>
    <n v="2463650"/>
    <n v="4359315.650406504"/>
    <n v="24.636500000000002"/>
    <n v="1430691.0569105691"/>
    <s v="New Line Cinema"/>
    <n v="135"/>
  </r>
  <r>
    <s v="Shadow of the Vampire"/>
    <s v="R"/>
    <s v="Drama"/>
    <x v="20"/>
    <n v="172.2"/>
    <s v="January 26, 2001 (United States)"/>
    <x v="15"/>
    <n v="40000"/>
    <s v="E. Elias Merhige"/>
    <s v="Steven Katz"/>
    <s v="John Malkovich"/>
    <s v="United Kingdom"/>
    <n v="8000000"/>
    <n v="11155214"/>
    <n v="19738639.406504065"/>
    <n v="139.44017500000001"/>
    <n v="6478056.9105691062"/>
    <s v="Saturn Films"/>
    <n v="92"/>
  </r>
  <r>
    <s v="Thomas and the Magic Railroad"/>
    <s v="G"/>
    <s v="Adventure"/>
    <x v="20"/>
    <n v="172.2"/>
    <s v="July 26, 2000 (United States)"/>
    <x v="29"/>
    <n v="3900"/>
    <s v="Britt Allcroft"/>
    <s v="Britt Allcroft"/>
    <s v="Alec Baldwin"/>
    <s v="United Kingdom"/>
    <n v="19000000"/>
    <n v="19748009"/>
    <n v="34943195.948315911"/>
    <n v="103.9368894736842"/>
    <n v="11468065.6213705"/>
    <s v="Gullane Pictures"/>
    <n v="85"/>
  </r>
  <r>
    <s v="Tigerland"/>
    <s v="R"/>
    <s v="Drama"/>
    <x v="20"/>
    <n v="172.2"/>
    <s v="May 24, 2001 (Germany)"/>
    <x v="9"/>
    <n v="39000"/>
    <s v="Joel Schumacher"/>
    <s v="Ross Klavan"/>
    <s v="Colin Farrell"/>
    <s v="United States"/>
    <n v="10000000"/>
    <n v="148701"/>
    <n v="263119.59756097558"/>
    <n v="1.4870100000000002"/>
    <n v="86353.658536585368"/>
    <s v="Haft Entertainment"/>
    <n v="101"/>
  </r>
  <r>
    <s v="Return to Me"/>
    <s v="PG"/>
    <s v="Comedy"/>
    <x v="20"/>
    <n v="172.2"/>
    <s v="April 7, 2000 (United States)"/>
    <x v="15"/>
    <n v="20000"/>
    <s v="Bonnie Hunt"/>
    <s v="Bonnie Hunt"/>
    <s v="David Duchovny"/>
    <s v="United States"/>
    <n v="24000000"/>
    <n v="36609995"/>
    <n v="64779706.599883854"/>
    <n v="152.54164583333335"/>
    <n v="21260159.698025551"/>
    <s v="Metro-Goldwyn-Mayer (MGM)"/>
    <n v="115"/>
  </r>
  <r>
    <s v="Boys and Girls"/>
    <s v="PG-13"/>
    <s v="Comedy"/>
    <x v="20"/>
    <n v="172.2"/>
    <s v="June 16, 2000 (United States)"/>
    <x v="20"/>
    <n v="16000"/>
    <s v="Robert Iscove"/>
    <s v="Andrew Lowery"/>
    <s v="Freddie Prinze Jr."/>
    <s v="United States"/>
    <n v="35000000"/>
    <n v="25850615"/>
    <n v="45741477.296747968"/>
    <n v="73.858900000000006"/>
    <n v="15011971.544715447"/>
    <s v="Punch 21 Productions"/>
    <n v="94"/>
  </r>
  <r>
    <s v="Whatever It Takes"/>
    <s v="PG-13"/>
    <s v="Comedy"/>
    <x v="20"/>
    <n v="172.2"/>
    <s v="March 24, 2000 (United States)"/>
    <x v="30"/>
    <n v="10000"/>
    <s v="David Raynr"/>
    <s v="Mark Schwahn"/>
    <s v="Shane West"/>
    <s v="United States"/>
    <n v="32000000"/>
    <n v="9902115"/>
    <n v="17521338.214285713"/>
    <n v="30.944109375"/>
    <n v="5750357.1428571427"/>
    <s v="Columbia Pictures"/>
    <n v="94"/>
  </r>
  <r>
    <s v="Chuck &amp; Buck"/>
    <s v="R"/>
    <s v="Comedy"/>
    <x v="20"/>
    <n v="172.2"/>
    <s v="August 4, 2000 (United States)"/>
    <x v="14"/>
    <n v="5300"/>
    <s v="Miguel Arteta"/>
    <s v="Mike White"/>
    <s v="Mike White"/>
    <s v="United States"/>
    <n v="250000"/>
    <n v="1182065"/>
    <n v="2091609.788037166"/>
    <n v="472.82599999999996"/>
    <n v="686448.8966318235"/>
    <s v="Artisan Entertainment"/>
    <n v="96"/>
  </r>
  <r>
    <s v="Autumn in New York"/>
    <s v="PG-13"/>
    <s v="Drama"/>
    <x v="20"/>
    <n v="172.2"/>
    <s v="August 11, 2000 (United States)"/>
    <x v="41"/>
    <n v="25000"/>
    <s v="Joan Chen"/>
    <s v="Allison Burnett"/>
    <s v="Richard Gere"/>
    <s v="United States"/>
    <n v="65000000"/>
    <n v="90726668"/>
    <n v="160536676.76887339"/>
    <n v="139.57948923076924"/>
    <n v="52686799.070847854"/>
    <s v="Metro-Goldwyn-Mayer (MGM)"/>
    <n v="103"/>
  </r>
  <r>
    <s v="Pollock"/>
    <s v="R"/>
    <s v="Biography"/>
    <x v="20"/>
    <n v="172.2"/>
    <s v="March 23, 2001 (United States)"/>
    <x v="9"/>
    <n v="27000"/>
    <s v="Ed Harris"/>
    <s v="Steven Naifeh"/>
    <s v="Ed Harris"/>
    <s v="United States"/>
    <n v="6000000"/>
    <n v="10994533"/>
    <n v="19454321.748548198"/>
    <n v="183.24221666666668"/>
    <n v="6384746.2253193958"/>
    <s v="Brant-Allen"/>
    <n v="122"/>
  </r>
  <r>
    <s v="The Art of War"/>
    <s v="R"/>
    <s v="Action"/>
    <x v="20"/>
    <n v="172.2"/>
    <s v="August 25, 2000 (United States)"/>
    <x v="46"/>
    <n v="29000"/>
    <s v="Christian Duguay"/>
    <s v="Wayne Beach"/>
    <s v="Wesley Snipes"/>
    <s v="United States"/>
    <n v="60000000"/>
    <n v="40400425"/>
    <n v="71486698.591753781"/>
    <n v="67.334041666666664"/>
    <n v="23461338.55981417"/>
    <s v="Morgan Creek Entertainment"/>
    <n v="117"/>
  </r>
  <r>
    <s v="Before Night Falls"/>
    <s v="R"/>
    <s v="Biography"/>
    <x v="20"/>
    <n v="172.2"/>
    <s v="February 23, 2001 (United States)"/>
    <x v="13"/>
    <n v="24000"/>
    <s v="Julian Schnabel"/>
    <s v="Cunningham O'Keefe"/>
    <s v="Javier Bardem"/>
    <s v="United States"/>
    <n v="0"/>
    <n v="8601053"/>
    <n v="15219168.69396051"/>
    <n v="0"/>
    <n v="4994804.2973286873"/>
    <s v="El Mar Pictures"/>
    <n v="133"/>
  </r>
  <r>
    <s v="Left Behind: The Movie"/>
    <s v="PG-13"/>
    <s v="Action"/>
    <x v="20"/>
    <n v="172.2"/>
    <s v="February 2, 2001 (United States)"/>
    <x v="54"/>
    <n v="9200"/>
    <s v="Vic Sarin"/>
    <s v="Alan B. McElroy"/>
    <s v="Kirk Cameron"/>
    <s v="Canada"/>
    <n v="4000000"/>
    <n v="4224065"/>
    <n v="7474289.2305458765"/>
    <n v="105.60162500000001"/>
    <n v="2452999.4192799069"/>
    <s v="Cloud Ten Pictures"/>
    <n v="96"/>
  </r>
  <r>
    <s v="Love &amp; Sex"/>
    <s v="R"/>
    <s v="Comedy"/>
    <x v="20"/>
    <n v="172.2"/>
    <s v="July 14, 2000 (Spain)"/>
    <x v="19"/>
    <n v="5300"/>
    <s v="Valerie Breiman"/>
    <s v="Valerie Breiman"/>
    <s v="Famke Janssen"/>
    <s v="United States"/>
    <n v="0"/>
    <n v="580372"/>
    <n v="1026941.6283391406"/>
    <n v="0"/>
    <n v="337033.6817653891"/>
    <s v="Behaviour Worldwide"/>
    <n v="82"/>
  </r>
  <r>
    <s v="Psycho Beach Party"/>
    <s v="Unrated"/>
    <s v="Comedy"/>
    <x v="20"/>
    <n v="172.2"/>
    <s v="September 7, 2001 (United States)"/>
    <x v="19"/>
    <n v="5700"/>
    <s v="Robert Lee King"/>
    <s v="Charles Busch"/>
    <s v="Lauren Ambrose"/>
    <s v="Australia"/>
    <n v="1500000"/>
    <n v="268117"/>
    <n v="474420.73112659698"/>
    <n v="17.874466666666667"/>
    <n v="155700.92915214866"/>
    <s v="New Oz Productions"/>
    <n v="95"/>
  </r>
  <r>
    <s v="Bait"/>
    <s v="R"/>
    <s v="Action"/>
    <x v="20"/>
    <n v="172.2"/>
    <s v="September 15, 2000 (United States)"/>
    <x v="1"/>
    <n v="11000"/>
    <s v="Antoine Fuqua"/>
    <s v="Andrew Scheinman"/>
    <s v="Jamie Foxx"/>
    <s v="Canada"/>
    <n v="51000000"/>
    <n v="15471969"/>
    <n v="27376939.339721255"/>
    <n v="30.337194117647059"/>
    <n v="8984883.2752613239"/>
    <s v="Castle Rock Entertainment"/>
    <n v="119"/>
  </r>
  <r>
    <s v="Saving Grace"/>
    <s v="R"/>
    <s v="Comedy"/>
    <x v="20"/>
    <n v="172.2"/>
    <s v="September 1, 2000 (United States)"/>
    <x v="15"/>
    <n v="18000"/>
    <s v="Nigel Cole"/>
    <s v="Mark Crowdy"/>
    <s v="Brenda Blethyn"/>
    <s v="United Kingdom"/>
    <n v="10000000"/>
    <n v="28741330"/>
    <n v="50856464.872241579"/>
    <n v="287.41329999999999"/>
    <n v="16690667.828106852"/>
    <s v="Portman Entertainment Group"/>
    <n v="93"/>
  </r>
  <r>
    <s v="Hamlet"/>
    <s v="R"/>
    <s v="Drama"/>
    <x v="20"/>
    <n v="172.2"/>
    <s v="June 23, 2000 (United States)"/>
    <x v="22"/>
    <n v="9200"/>
    <s v="Michael Almereyda"/>
    <s v="William Shakespeare"/>
    <s v="Ethan Hawke"/>
    <s v="United States"/>
    <n v="2000000"/>
    <n v="2046433"/>
    <n v="3621069.3095238097"/>
    <n v="102.32164999999999"/>
    <n v="1188404.7619047619"/>
    <s v="double A Films"/>
    <n v="112"/>
  </r>
  <r>
    <s v="The Isle"/>
    <s v="Not Rated"/>
    <s v="Drama"/>
    <x v="20"/>
    <n v="172.2"/>
    <s v="April 22, 2000 (South Korea)"/>
    <x v="9"/>
    <n v="13000"/>
    <s v="Kim Ki-duk"/>
    <s v="Kim Ki-duk"/>
    <s v="Jung Suh"/>
    <s v="South Korea"/>
    <n v="1000000"/>
    <n v="24963"/>
    <n v="44170.883275261323"/>
    <n v="2.4962999999999997"/>
    <n v="14496.515679442509"/>
    <s v="Myung Film Company Ltd."/>
    <n v="90"/>
  </r>
  <r>
    <s v="Water Drops on Burning Rocks"/>
    <s v="Not Rated"/>
    <s v="Comedy"/>
    <x v="20"/>
    <n v="172.2"/>
    <s v="March 15, 2000 (France)"/>
    <x v="8"/>
    <n v="6200"/>
    <s v="FranÃ§ois Ozon"/>
    <s v="Rainer Werner Fassbinder"/>
    <s v="Bernard Giraudeau"/>
    <s v="France"/>
    <n v="0"/>
    <n v="0"/>
    <n v="0"/>
    <n v="0"/>
    <n v="0"/>
    <s v="FidÃ©litÃ© Productions"/>
    <n v="82"/>
  </r>
  <r>
    <s v="Greenfingers"/>
    <s v="R"/>
    <s v="Comedy"/>
    <x v="20"/>
    <n v="172.2"/>
    <s v="September 14, 2001 (United Kingdom)"/>
    <x v="8"/>
    <n v="5600"/>
    <s v="Joel Hershman"/>
    <s v="Joel Hershman"/>
    <s v="Clive Owen"/>
    <s v="United Kingdom"/>
    <n v="0"/>
    <n v="1961054"/>
    <n v="3469995.0859465739"/>
    <n v="0"/>
    <n v="1138823.4610917538"/>
    <s v="Boneyard Entertainment"/>
    <n v="91"/>
  </r>
  <r>
    <s v="Highlander: Endgame"/>
    <s v="R"/>
    <s v="Action"/>
    <x v="20"/>
    <n v="172.2"/>
    <s v="September 1, 2000 (United States)"/>
    <x v="26"/>
    <n v="20000"/>
    <s v="Douglas Aarniokoski"/>
    <s v="Gregory Widen"/>
    <s v="Christopher Lambert"/>
    <s v="United Kingdom"/>
    <n v="25000000"/>
    <n v="15843608"/>
    <n v="28034537.500580721"/>
    <n v="63.374432000000006"/>
    <n v="9200701.5098722409"/>
    <s v="Davis-Panzer Productions"/>
    <n v="87"/>
  </r>
  <r>
    <s v="Dr. T &amp; the Women"/>
    <s v="R"/>
    <s v="Comedy"/>
    <x v="20"/>
    <n v="172.2"/>
    <s v="October 13, 2000 (United States)"/>
    <x v="26"/>
    <n v="18000"/>
    <s v="Robert Altman"/>
    <s v="Anne Rapp"/>
    <s v="Richard Gere"/>
    <s v="United States"/>
    <n v="23000000"/>
    <n v="22844291"/>
    <n v="40421924.899535425"/>
    <n v="99.323004347826085"/>
    <n v="13266138.792102206"/>
    <s v="Artisan Entertainment"/>
    <n v="122"/>
  </r>
  <r>
    <s v="The Yards"/>
    <s v="R"/>
    <s v="Crime"/>
    <x v="20"/>
    <n v="172.2"/>
    <s v="April 27, 2000 (Singapore)"/>
    <x v="5"/>
    <n v="20000"/>
    <s v="James Gray"/>
    <s v="James Gray"/>
    <s v="Mark Wahlberg"/>
    <s v="United States"/>
    <n v="24000000"/>
    <n v="924036"/>
    <n v="1635039.3101045296"/>
    <n v="3.8501500000000002"/>
    <n v="536606.27177700354"/>
    <s v="Miramax"/>
    <n v="115"/>
  </r>
  <r>
    <s v="Urban Legends: Final Cut"/>
    <s v="R"/>
    <s v="Horror"/>
    <x v="20"/>
    <n v="172.2"/>
    <s v="September 22, 2000 (United States)"/>
    <x v="36"/>
    <n v="16000"/>
    <s v="John Ottman"/>
    <s v="Silvio Horta"/>
    <s v="Jennifer Morrison"/>
    <s v="Canada"/>
    <n v="14000000"/>
    <n v="38574362"/>
    <n v="68255563.887340307"/>
    <n v="275.53115714285713"/>
    <n v="22400907.084785134"/>
    <s v="Phoenix Pictures"/>
    <n v="97"/>
  </r>
  <r>
    <s v="Woman on Top"/>
    <s v="R"/>
    <s v="Comedy"/>
    <x v="20"/>
    <n v="172.2"/>
    <s v="September 22, 2000 (United States)"/>
    <x v="11"/>
    <n v="10000"/>
    <s v="Fina Torres"/>
    <s v="Vera Blasi"/>
    <s v="PenÃ©lope Cruz"/>
    <s v="United States"/>
    <n v="8000000"/>
    <n v="10194274"/>
    <n v="18038300.161440186"/>
    <n v="127.428425"/>
    <n v="5920019.7444831589"/>
    <s v="Fox Searchlight Pictures"/>
    <n v="92"/>
  </r>
  <r>
    <s v="Ready to Rumble"/>
    <s v="PG-13"/>
    <s v="Comedy"/>
    <x v="20"/>
    <n v="172.2"/>
    <s v="April 7, 2000 (United States)"/>
    <x v="20"/>
    <n v="14000"/>
    <s v="Brian Robbins"/>
    <s v="Steven Brill"/>
    <s v="David Arquette"/>
    <s v="United States"/>
    <n v="24000000"/>
    <n v="12452362"/>
    <n v="22033883.283391405"/>
    <n v="51.884841666666674"/>
    <n v="7231336.8176538907"/>
    <s v="Bel Air Entertainment"/>
    <n v="107"/>
  </r>
  <r>
    <s v="Vampire Hunter D: Bloodlust"/>
    <s v="R"/>
    <s v="Animation"/>
    <x v="20"/>
    <n v="172.2"/>
    <s v="September 28, 2001 (United States)"/>
    <x v="3"/>
    <n v="30000"/>
    <s v="Jack Fletcher"/>
    <s v="Hideyuki Kikuchi"/>
    <s v="Andrew Philpot"/>
    <s v="Japan"/>
    <n v="0"/>
    <n v="151086"/>
    <n v="267339.74564459932"/>
    <n v="0"/>
    <n v="87738.675958188149"/>
    <s v="Madhouse"/>
    <n v="103"/>
  </r>
  <r>
    <s v="Werckmeister Harmonies"/>
    <s v="N/A"/>
    <s v="Drama"/>
    <x v="20"/>
    <n v="172.2"/>
    <s v="February 1, 2001 (Hungary)"/>
    <x v="7"/>
    <n v="13000"/>
    <s v="BÃ©la Tarr"/>
    <s v="LÃ¡szlÃ³ Krasznahorkai"/>
    <s v="Lars Rudolph"/>
    <s v="Hungary"/>
    <n v="0"/>
    <n v="25461"/>
    <n v="45052.071428571428"/>
    <n v="0"/>
    <n v="14785.714285714286"/>
    <s v="13 Productions"/>
    <n v="145"/>
  </r>
  <r>
    <s v="The Ladies Man"/>
    <s v="R"/>
    <s v="Comedy"/>
    <x v="20"/>
    <n v="172.2"/>
    <s v="October 13, 2000 (United States)"/>
    <x v="33"/>
    <n v="13000"/>
    <s v="Reginald Hudlin"/>
    <s v="Tim Meadows"/>
    <s v="Tim Meadows"/>
    <s v="United States"/>
    <n v="24000000"/>
    <n v="13743212"/>
    <n v="24317983.138211381"/>
    <n v="57.26338333333333"/>
    <n v="7980959.349593496"/>
    <s v="Broadway Pictures"/>
    <n v="84"/>
  </r>
  <r>
    <s v="The Contender"/>
    <s v="R"/>
    <s v="Drama"/>
    <x v="20"/>
    <n v="172.2"/>
    <s v="October 13, 2000 (United States)"/>
    <x v="15"/>
    <n v="23000"/>
    <s v="Rod Lurie"/>
    <s v="Rod Lurie"/>
    <s v="Joan Allen"/>
    <s v="United States"/>
    <n v="20000000"/>
    <n v="22428990"/>
    <n v="39687068.832752615"/>
    <n v="112.14494999999999"/>
    <n v="13024965.156794425"/>
    <s v="Cinerenta Medienbeteiligungs KG"/>
    <n v="126"/>
  </r>
  <r>
    <s v="Nine Queens"/>
    <s v="R"/>
    <s v="Crime"/>
    <x v="20"/>
    <n v="172.2"/>
    <s v="August 31, 2000 (Argentina)"/>
    <x v="6"/>
    <n v="51000"/>
    <s v="FabiÃ¡n Bielinsky"/>
    <s v="FabiÃ¡n Bielinsky"/>
    <s v="Ricardo DarÃ­n"/>
    <s v="Argentina"/>
    <n v="1500000"/>
    <n v="12413888"/>
    <n v="21965805.305458769"/>
    <n v="827.59253333333334"/>
    <n v="7208994.1927990709"/>
    <s v="FX Sound"/>
    <n v="114"/>
  </r>
  <r>
    <s v="The Broken Hearts Club: A Romantic Comedy"/>
    <s v="R"/>
    <s v="Comedy"/>
    <x v="20"/>
    <n v="172.2"/>
    <s v="October 20, 2000 (United States)"/>
    <x v="9"/>
    <n v="7300"/>
    <s v="Greg Berlanti"/>
    <s v="Greg Berlanti"/>
    <s v="Timothy Olyphant"/>
    <s v="United States"/>
    <n v="1000000"/>
    <n v="2019121"/>
    <n v="3572741.9785133568"/>
    <n v="201.91210000000001"/>
    <n v="1172544.1347270615"/>
    <s v="Banner Entertainment"/>
    <n v="94"/>
  </r>
  <r>
    <s v="The in Crowd"/>
    <s v="PG-13"/>
    <s v="Drama"/>
    <x v="20"/>
    <n v="172.2"/>
    <s v="July 19, 2000 (United States)"/>
    <x v="32"/>
    <n v="4400"/>
    <s v="Mary Lambert"/>
    <s v="Mark Gibson"/>
    <s v="Lori Heuring"/>
    <s v="United States"/>
    <n v="24000000"/>
    <n v="5280035"/>
    <n v="9342779.7009291518"/>
    <n v="22.000145833333335"/>
    <n v="3066222.4157955865"/>
    <s v="Morgan Creek Entertainment"/>
    <n v="105"/>
  </r>
  <r>
    <s v="Girlfight"/>
    <s v="R"/>
    <s v="Drama"/>
    <x v="20"/>
    <n v="172.2"/>
    <s v="October 6, 2000 (United States)"/>
    <x v="8"/>
    <n v="9400"/>
    <s v="Karyn Kusama"/>
    <s v="Karyn Kusama"/>
    <s v="Michelle Rodriguez"/>
    <s v="United States"/>
    <n v="1000000"/>
    <n v="1666028"/>
    <n v="2947960.1138211382"/>
    <n v="166.6028"/>
    <n v="967495.93495934957"/>
    <s v="Green/Renzi"/>
    <n v="110"/>
  </r>
  <r>
    <s v="Beautiful Creatures"/>
    <s v="R"/>
    <s v="Comedy"/>
    <x v="20"/>
    <n v="172.2"/>
    <s v="January 19, 2001 (United Kingdom)"/>
    <x v="1"/>
    <n v="3600"/>
    <s v="Bill Eagles"/>
    <s v="Simon Donald"/>
    <s v="Rachel Weisz"/>
    <s v="United Kingdom"/>
    <n v="0"/>
    <n v="313768"/>
    <n v="555198.08130081301"/>
    <n v="0"/>
    <n v="182211.38211382114"/>
    <s v="Arts Council of England"/>
    <n v="86"/>
  </r>
  <r>
    <s v="Gossip"/>
    <s v="R"/>
    <s v="Drama"/>
    <x v="20"/>
    <n v="172.2"/>
    <s v="April 21, 2000 (United States)"/>
    <x v="23"/>
    <n v="15000"/>
    <s v="Davis Guggenheim"/>
    <s v="Gregory Poirier"/>
    <s v="James Marsden"/>
    <s v="United States"/>
    <n v="24000000"/>
    <n v="12591270"/>
    <n v="22279674.616724737"/>
    <n v="52.463625"/>
    <n v="7312003.4843205577"/>
    <s v="NPV Entertainment"/>
    <n v="90"/>
  </r>
  <r>
    <s v="Waking the Dead"/>
    <s v="R"/>
    <s v="Drama"/>
    <x v="20"/>
    <n v="172.2"/>
    <s v="March 24, 2000 (United States)"/>
    <x v="16"/>
    <n v="6900"/>
    <s v="Keith Gordon"/>
    <s v="Scott Spencer"/>
    <s v="Billy Crudup"/>
    <s v="United States"/>
    <n v="8500000"/>
    <n v="270745"/>
    <n v="479070.85656213708"/>
    <n v="3.1852352941176472"/>
    <n v="157227.06155632986"/>
    <s v="Polygram Filmed Entertainment"/>
    <n v="105"/>
  </r>
  <r>
    <s v="My Dog Skip"/>
    <s v="PG"/>
    <s v="Comedy"/>
    <x v="20"/>
    <n v="172.2"/>
    <s v="March 3, 2000 (United States)"/>
    <x v="9"/>
    <n v="20000"/>
    <s v="Jay Russell"/>
    <s v="Willie Morris"/>
    <s v="Frankie Muniz"/>
    <s v="United States"/>
    <n v="6000000"/>
    <n v="35547761"/>
    <n v="62900132.268873401"/>
    <n v="592.4626833333333"/>
    <n v="20643299.07084785"/>
    <s v="Alcon Entertainment"/>
    <n v="95"/>
  </r>
  <r>
    <s v="Under the Sand"/>
    <s v="Unrated"/>
    <s v="Drama"/>
    <x v="20"/>
    <n v="172.2"/>
    <s v="May 4, 2001 (United States)"/>
    <x v="12"/>
    <n v="8500"/>
    <s v="FranÃ§ois Ozon"/>
    <s v="FranÃ§ois Ozon"/>
    <s v="Charlotte Rampling"/>
    <s v="France"/>
    <n v="0"/>
    <n v="6531687"/>
    <n v="11557520.493031358"/>
    <n v="0"/>
    <n v="3793081.8815331012"/>
    <s v="FidÃ©litÃ© Productions"/>
    <n v="92"/>
  </r>
  <r>
    <s v="O Fantasma"/>
    <s v="Unrated"/>
    <s v="Drama"/>
    <x v="20"/>
    <n v="172.2"/>
    <s v="October 20, 2000 (Portugal)"/>
    <x v="1"/>
    <n v="3200"/>
    <s v="JoÃ£o Pedro Rodrigues"/>
    <s v="JoÃ£o Pedro Rodrigues"/>
    <s v="Ricardo Meneses"/>
    <s v="Portugal"/>
    <n v="0"/>
    <n v="126783"/>
    <n v="224336.70209059233"/>
    <n v="0"/>
    <n v="73625.43554006968"/>
    <s v="Rosa Filmes"/>
    <n v="87"/>
  </r>
  <r>
    <s v="Hey Ram"/>
    <s v="Not Rated"/>
    <s v="Crime"/>
    <x v="20"/>
    <n v="172.2"/>
    <s v="February 18, 2000 (India)"/>
    <x v="6"/>
    <n v="12000"/>
    <s v="Kamal Haasan"/>
    <s v="H. Banerjee"/>
    <s v="Kamal Haasan"/>
    <s v="India"/>
    <n v="0"/>
    <n v="274675"/>
    <n v="486024.81126596982"/>
    <n v="0"/>
    <n v="159509.29152148665"/>
    <s v="Raajkamal Films International"/>
    <n v="186"/>
  </r>
  <r>
    <s v="Duets"/>
    <s v="R"/>
    <s v="Comedy"/>
    <x v="20"/>
    <n v="172.2"/>
    <s v="September 15, 2000 (United States)"/>
    <x v="10"/>
    <n v="9200"/>
    <s v="Bruce Paltrow"/>
    <s v="John Byrum"/>
    <s v="Huey Lewis"/>
    <s v="United States"/>
    <n v="21000000"/>
    <n v="6620242"/>
    <n v="11714214.502903601"/>
    <n v="31.524961904761906"/>
    <n v="3844507.549361208"/>
    <s v="Hollywood Pictures"/>
    <n v="112"/>
  </r>
  <r>
    <s v="The Weight of Water"/>
    <s v="R"/>
    <s v="Crime"/>
    <x v="20"/>
    <n v="172.2"/>
    <s v="July 31, 2002 (France)"/>
    <x v="23"/>
    <n v="9100"/>
    <s v="Kathryn Bigelow"/>
    <s v="Anita Shreve"/>
    <s v="Catherine McCormack"/>
    <s v="United States"/>
    <n v="16000000"/>
    <n v="321279"/>
    <n v="568488.45121951215"/>
    <n v="2.0079937499999998"/>
    <n v="186573.17073170733"/>
    <s v="StudioCanal"/>
    <n v="114"/>
  </r>
  <r>
    <s v="Lucky Numbers"/>
    <s v="R"/>
    <s v="Comedy"/>
    <x v="20"/>
    <n v="172.2"/>
    <s v="October 27, 2000 (United States)"/>
    <x v="18"/>
    <n v="9900"/>
    <s v="Nora Ephron"/>
    <s v="Adam Resnick"/>
    <s v="John Travolta"/>
    <s v="France"/>
    <n v="63000000"/>
    <n v="10890222"/>
    <n v="19269748.219512194"/>
    <n v="17.286066666666667"/>
    <n v="6324170.7317073168"/>
    <s v="Paramount Pictures"/>
    <n v="105"/>
  </r>
  <r>
    <s v="Animal Factory"/>
    <s v="R"/>
    <s v="Crime"/>
    <x v="20"/>
    <n v="172.2"/>
    <s v="August 1, 2000 (Spain)"/>
    <x v="14"/>
    <n v="13000"/>
    <s v="Steve Buscemi"/>
    <s v="Edward Bunker"/>
    <s v="Willem Dafoe"/>
    <s v="United States"/>
    <n v="3600000"/>
    <n v="43805"/>
    <n v="77510.937862950057"/>
    <n v="1.2168055555555555"/>
    <n v="25438.443670150988"/>
    <s v="Animal Productions LLC"/>
    <n v="94"/>
  </r>
  <r>
    <s v="Bless the Child"/>
    <s v="R"/>
    <s v="Crime"/>
    <x v="20"/>
    <n v="172.2"/>
    <s v="August 11, 2000 (United States)"/>
    <x v="27"/>
    <n v="14000"/>
    <s v="Chuck Russell"/>
    <s v="Cathy Cash Spellman"/>
    <s v="Kim Basinger"/>
    <s v="United States"/>
    <n v="65000000"/>
    <n v="40443010"/>
    <n v="71562050.795586526"/>
    <n v="62.22001538461538"/>
    <n v="23486068.524970964"/>
    <s v="Paramount Pictures"/>
    <n v="107"/>
  </r>
  <r>
    <s v="The Man Who Cried"/>
    <s v="R"/>
    <s v="Drama"/>
    <x v="20"/>
    <n v="172.2"/>
    <s v="December 8, 2000 (United Kingdom)"/>
    <x v="19"/>
    <n v="15000"/>
    <s v="Sally Potter"/>
    <s v="Sally Potter"/>
    <s v="Christina Ricci"/>
    <s v="United Kingdom"/>
    <n v="0"/>
    <n v="1322763"/>
    <n v="2340568.444250871"/>
    <n v="0"/>
    <n v="768155.05226480833"/>
    <s v="Canal+"/>
    <n v="100"/>
  </r>
  <r>
    <s v="State and Main"/>
    <s v="R"/>
    <s v="Comedy"/>
    <x v="20"/>
    <n v="172.2"/>
    <s v="January 12, 2001 (United States)"/>
    <x v="8"/>
    <n v="21000"/>
    <s v="David Mamet"/>
    <s v="David Mamet"/>
    <s v="Philip Seymour Hoffman"/>
    <s v="France"/>
    <n v="0"/>
    <n v="9206279"/>
    <n v="16290088.335075494"/>
    <n v="0"/>
    <n v="5346271.1962833917"/>
    <s v="Filmtown Entertainment"/>
    <n v="105"/>
  </r>
  <r>
    <s v="Rugrats in Paris"/>
    <s v="G"/>
    <s v="Animation"/>
    <x v="20"/>
    <n v="172.2"/>
    <s v="November 17, 2000 (United States)"/>
    <x v="19"/>
    <n v="12000"/>
    <s v="Stig Bergqvist"/>
    <s v="J. David Stem"/>
    <s v="Christine Cavanaugh"/>
    <s v="Germany"/>
    <n v="30000000"/>
    <n v="103291131"/>
    <n v="182768917.62891987"/>
    <n v="344.30376999999999"/>
    <n v="59983235.191637635"/>
    <s v="Paramount Pictures"/>
    <n v="78"/>
  </r>
  <r>
    <s v="Code Unknown"/>
    <s v="Not Rated"/>
    <s v="Drama"/>
    <x v="20"/>
    <n v="172.2"/>
    <s v="November 30, 2001 (United States)"/>
    <x v="13"/>
    <n v="13000"/>
    <s v="Michael Haneke"/>
    <s v="Michael Haneke"/>
    <s v="Juliette Binoche"/>
    <s v="France"/>
    <n v="0"/>
    <n v="95242"/>
    <n v="168526.34959349595"/>
    <n v="0"/>
    <n v="55308.943089430897"/>
    <s v="Arte France CinÃ©ma"/>
    <n v="118"/>
  </r>
  <r>
    <s v="Maelstrom"/>
    <s v="R"/>
    <s v="Drama"/>
    <x v="20"/>
    <n v="172.2"/>
    <s v="September 15, 2000 (Canada)"/>
    <x v="15"/>
    <n v="5000"/>
    <s v="Denis Villeneuve"/>
    <s v="Denis Villeneuve"/>
    <s v="Marie-JosÃ©e Croze"/>
    <s v="Canada"/>
    <n v="0"/>
    <n v="254380"/>
    <n v="450113.7398373984"/>
    <n v="0"/>
    <n v="147723.57723577236"/>
    <s v="Max Films Productions"/>
    <n v="87"/>
  </r>
  <r>
    <s v="Gangster No. 1"/>
    <s v="R"/>
    <s v="Crime"/>
    <x v="20"/>
    <n v="172.2"/>
    <s v="June 9, 2000 (United Kingdom)"/>
    <x v="17"/>
    <n v="13000"/>
    <s v="Paul McGuigan"/>
    <s v="Johnny Ferguson"/>
    <s v="Malcolm McDowell"/>
    <s v="United Kingdom"/>
    <n v="0"/>
    <n v="30915"/>
    <n v="54702.674216027874"/>
    <n v="0"/>
    <n v="17952.961672473866"/>
    <s v="FilmFour"/>
    <n v="103"/>
  </r>
  <r>
    <s v="Taxi 2"/>
    <s v="Not Rated"/>
    <s v="Action"/>
    <x v="20"/>
    <n v="172.2"/>
    <s v="October 6, 2000 (United States)"/>
    <x v="16"/>
    <n v="52000"/>
    <s v="GÃ©rard Krawczyk"/>
    <s v="Luc Besson"/>
    <s v="Samy Naceri"/>
    <s v="France"/>
    <n v="0"/>
    <n v="60726164"/>
    <n v="107452161.27061556"/>
    <n v="0"/>
    <n v="35264903.600464575"/>
    <s v="ARP SÃ©lection"/>
    <n v="88"/>
  </r>
  <r>
    <s v="Small Time Crooks"/>
    <s v="PG"/>
    <s v="Comedy"/>
    <x v="20"/>
    <n v="172.2"/>
    <s v="May 19, 2000 (United States)"/>
    <x v="17"/>
    <n v="38000"/>
    <s v="Woody Allen"/>
    <s v="Woody Allen"/>
    <s v="Woody Allen"/>
    <s v="United States"/>
    <n v="25000000"/>
    <n v="29934477"/>
    <n v="52967683.750871077"/>
    <n v="119.73790799999999"/>
    <n v="17383552.264808364"/>
    <s v="Dreamworks Pictures"/>
    <n v="94"/>
  </r>
  <r>
    <s v="Songs from the Second Floor"/>
    <s v="Not Rated"/>
    <s v="Comedy"/>
    <x v="20"/>
    <n v="172.2"/>
    <s v="October 6, 2000 (Sweden)"/>
    <x v="37"/>
    <n v="18000"/>
    <s v="Roy Andersson"/>
    <s v="Roy Andersson"/>
    <s v="Lars Nordh"/>
    <s v="Sweden"/>
    <n v="0"/>
    <n v="80334"/>
    <n v="142147.3275261324"/>
    <n v="0"/>
    <n v="46651.56794425087"/>
    <s v="Arte France CinÃ©ma"/>
    <n v="98"/>
  </r>
  <r>
    <s v="Bounce"/>
    <s v="PG-13"/>
    <s v="Drama"/>
    <x v="20"/>
    <n v="172.2"/>
    <s v="November 17, 2000 (United States)"/>
    <x v="46"/>
    <n v="20000"/>
    <s v="Don Roos"/>
    <s v="Don Roos"/>
    <s v="Ben Affleck"/>
    <s v="United States"/>
    <n v="35000000"/>
    <n v="53425292"/>
    <n v="94533603.207897797"/>
    <n v="152.64369142857143"/>
    <n v="31025140.534262486"/>
    <s v="Miramax"/>
    <n v="106"/>
  </r>
  <r>
    <s v="Bread and Tulips"/>
    <s v="PG-13"/>
    <s v="Comedy"/>
    <x v="20"/>
    <n v="172.2"/>
    <s v="November 2, 2001 (United States)"/>
    <x v="4"/>
    <n v="9200"/>
    <s v="Silvio Soldini"/>
    <s v="Silvio Soldini"/>
    <s v="Licia Maglietta"/>
    <s v="Italy"/>
    <n v="0"/>
    <n v="9719848"/>
    <n v="17198825.11962834"/>
    <n v="0"/>
    <n v="5644511.0336817652"/>
    <s v="Monogatari"/>
    <n v="114"/>
  </r>
  <r>
    <s v="Brother"/>
    <s v="N/A"/>
    <s v="Crime"/>
    <x v="20"/>
    <n v="172.2"/>
    <s v="January 27, 2001 (Japan)"/>
    <x v="12"/>
    <n v="22000"/>
    <s v="Takeshi Kitano"/>
    <s v="Takeshi Kitano"/>
    <s v="Takeshi Kitano"/>
    <s v="United States"/>
    <n v="10000000"/>
    <n v="15250594"/>
    <n v="26985226.43321719"/>
    <n v="152.50594000000001"/>
    <n v="8856326.3646922186"/>
    <s v="Recorded Picture Company (RPC)"/>
    <n v="114"/>
  </r>
  <r>
    <s v="Love, Honor and Obey"/>
    <s v="R"/>
    <s v="Comedy"/>
    <x v="20"/>
    <n v="172.2"/>
    <s v="February 9, 2001 (United States)"/>
    <x v="16"/>
    <n v="5200"/>
    <s v="Dominic Anciano"/>
    <s v="Dominic Anciano"/>
    <s v="Sadie Frost"/>
    <s v="United Kingdom"/>
    <n v="0"/>
    <n v="1400"/>
    <n v="2477.2357723577234"/>
    <n v="0"/>
    <n v="813.00813008130081"/>
    <s v="British Broadcasting Corporation (BBC)"/>
    <n v="103"/>
  </r>
  <r>
    <s v="Nurse Betty"/>
    <s v="R"/>
    <s v="Comedy"/>
    <x v="20"/>
    <n v="172.2"/>
    <s v="September 8, 2000 (United States)"/>
    <x v="19"/>
    <n v="33000"/>
    <s v="Neil LaBute"/>
    <s v="John C. Richards"/>
    <s v="RenÃ©e Zellweger"/>
    <s v="Germany"/>
    <n v="35000000"/>
    <n v="29364989"/>
    <n v="51960000.861207895"/>
    <n v="83.899968571428573"/>
    <n v="17052839.140534263"/>
    <s v="Gramercy Pictures (I)"/>
    <n v="110"/>
  </r>
  <r>
    <s v="The House of Mirth"/>
    <s v="PG"/>
    <s v="Romance"/>
    <x v="20"/>
    <n v="172.2"/>
    <s v="October 13, 2000 (United Kingdom)"/>
    <x v="9"/>
    <n v="7200"/>
    <s v="Terence Davies"/>
    <s v="Edith Wharton"/>
    <s v="Gillian Anderson"/>
    <s v="United Kingdom"/>
    <n v="10000000"/>
    <n v="5164404"/>
    <n v="9138175.9512195121"/>
    <n v="51.644040000000004"/>
    <n v="2999073.1707317075"/>
    <s v="Three Rivers Production"/>
    <n v="135"/>
  </r>
  <r>
    <s v="Beautiful"/>
    <s v="PG-13"/>
    <s v="Comedy"/>
    <x v="20"/>
    <n v="172.2"/>
    <s v="September 29, 2000 (United States)"/>
    <x v="41"/>
    <n v="3700"/>
    <s v="Sally Field"/>
    <s v="Jon Bernstein"/>
    <s v="Minnie Driver"/>
    <s v="United States"/>
    <n v="14000000"/>
    <n v="3169930"/>
    <n v="5609045.7084785132"/>
    <n v="22.642357142857144"/>
    <n v="1840842.044134727"/>
    <s v="Destination Films"/>
    <n v="112"/>
  </r>
  <r>
    <s v="Here on Earth"/>
    <s v="PG-13"/>
    <s v="Drama"/>
    <x v="20"/>
    <n v="172.2"/>
    <s v="March 24, 2000 (United States)"/>
    <x v="33"/>
    <n v="8300"/>
    <s v="Mark Piznarski"/>
    <s v="Michael Seitzman"/>
    <s v="Chris Klein"/>
    <s v="United States"/>
    <n v="15000000"/>
    <n v="10873148"/>
    <n v="19239536.55981417"/>
    <n v="72.487653333333341"/>
    <n v="6314255.5168408826"/>
    <s v="Fox 2000 Pictures"/>
    <n v="96"/>
  </r>
  <r>
    <s v="The Million Dollar Hotel"/>
    <s v="R"/>
    <s v="Drama"/>
    <x v="20"/>
    <n v="172.2"/>
    <s v="February 10, 2000 (Germany)"/>
    <x v="23"/>
    <n v="21000"/>
    <s v="Wim Wenders"/>
    <s v="Nicholas Klein"/>
    <s v="Jeremy Davies"/>
    <s v="Germany"/>
    <n v="8000000"/>
    <n v="105983"/>
    <n v="187532.056329849"/>
    <n v="1.3247875"/>
    <n v="61546.457607433222"/>
    <s v="Icon Entertainment International"/>
    <n v="122"/>
  </r>
  <r>
    <s v="The Tigger Movie"/>
    <s v="G"/>
    <s v="Animation"/>
    <x v="20"/>
    <n v="172.2"/>
    <s v="February 11, 2000 (United States)"/>
    <x v="5"/>
    <n v="18000"/>
    <s v="Jun Falkenstein"/>
    <s v="Eddie Guzelian"/>
    <s v="Jim Cummings"/>
    <s v="United States"/>
    <n v="30000000"/>
    <n v="96159800"/>
    <n v="170150354.58768874"/>
    <n v="320.53266666666667"/>
    <n v="55841927.990708478"/>
    <s v="Disney Television Animation"/>
    <n v="77"/>
  </r>
  <r>
    <s v="What Planet Are You From?"/>
    <s v="R"/>
    <s v="Comedy"/>
    <x v="20"/>
    <n v="172.2"/>
    <s v="March 3, 2000 (United States)"/>
    <x v="41"/>
    <n v="9100"/>
    <s v="Mike Nichols"/>
    <s v="Garry Shandling"/>
    <s v="Garry Shandling"/>
    <s v="United States"/>
    <n v="60000000"/>
    <n v="14145677"/>
    <n v="25030126.491869919"/>
    <n v="23.576128333333333"/>
    <n v="8214678.8617886184"/>
    <s v="Brillstein-Grey Entertainment"/>
    <n v="105"/>
  </r>
  <r>
    <s v="Sade"/>
    <s v="N/A"/>
    <s v="Biography"/>
    <x v="20"/>
    <n v="172.2"/>
    <s v="August 23, 2000 (France)"/>
    <x v="10"/>
    <n v="1700"/>
    <s v="BenoÃ®t Jacquot"/>
    <s v="Serge Bramly"/>
    <s v="Daniel Auteuil"/>
    <s v="France"/>
    <n v="0"/>
    <n v="100544"/>
    <n v="177907.99535423925"/>
    <n v="0"/>
    <n v="58387.921022067363"/>
    <s v="AlicÃ©lÃ©o"/>
    <n v="100"/>
  </r>
  <r>
    <s v="Committed"/>
    <s v="R"/>
    <s v="Comedy"/>
    <x v="20"/>
    <n v="172.2"/>
    <s v="April 18, 2000 (Canada)"/>
    <x v="27"/>
    <n v="3700"/>
    <s v="Lisa Krueger"/>
    <s v="Lisa Krueger"/>
    <s v="Heather Graham"/>
    <s v="United States"/>
    <n v="3000000"/>
    <n v="40361"/>
    <n v="71416.937862950057"/>
    <n v="1.3453666666666666"/>
    <n v="23438.443670150988"/>
    <s v="Miramax"/>
    <n v="98"/>
  </r>
  <r>
    <s v="Tillsammans"/>
    <s v="R"/>
    <s v="Comedy"/>
    <x v="20"/>
    <n v="172.2"/>
    <s v="September 21, 2001 (United States)"/>
    <x v="34"/>
    <n v="21000"/>
    <s v="Lukas Moodysson"/>
    <s v="Lukas Moodysson"/>
    <s v="Lisa Lindgren"/>
    <s v="Sweden"/>
    <n v="0"/>
    <n v="14596148"/>
    <n v="25827214.260162603"/>
    <n v="0"/>
    <n v="8476276.4227642287"/>
    <s v="Memfis Film"/>
    <n v="106"/>
  </r>
  <r>
    <s v="Harrison's Flowers"/>
    <s v="R"/>
    <s v="Drama"/>
    <x v="20"/>
    <n v="172.2"/>
    <s v="March 15, 2002 (United States)"/>
    <x v="12"/>
    <n v="6100"/>
    <s v="Ã‰lie Chouraqui"/>
    <s v="Isabel Ellsen"/>
    <s v="Andie MacDowell"/>
    <s v="France"/>
    <n v="8000000"/>
    <n v="3033646"/>
    <n v="5367897.4227642277"/>
    <n v="37.920574999999999"/>
    <n v="1761699.1869918699"/>
    <s v="7 Films CinÃ©ma"/>
    <n v="121"/>
  </r>
  <r>
    <s v="The Specials"/>
    <s v="R"/>
    <s v="Action"/>
    <x v="20"/>
    <n v="172.2"/>
    <s v="September 18, 2000 (United States)"/>
    <x v="1"/>
    <n v="2200"/>
    <s v="Craig Mazin"/>
    <s v="James Gunn"/>
    <s v="Rob Lowe"/>
    <s v="United States"/>
    <n v="1000000"/>
    <n v="13276"/>
    <n v="23491.272938443672"/>
    <n v="1.3275999999999999"/>
    <n v="7709.6399535423925"/>
    <s v="Brillstein-Grey Entertainment"/>
    <n v="82"/>
  </r>
  <r>
    <s v="Love's Labour's Lost"/>
    <s v="PG"/>
    <s v="Romance"/>
    <x v="20"/>
    <n v="172.2"/>
    <s v="March 31, 2000 (United Kingdom)"/>
    <x v="22"/>
    <n v="4400"/>
    <s v="Kenneth Branagh"/>
    <s v="William Shakespeare"/>
    <s v="Alessandro Nivola"/>
    <s v="United Kingdom"/>
    <n v="13000000"/>
    <n v="299792"/>
    <n v="530468.19047619053"/>
    <n v="2.3060923076923077"/>
    <n v="174095.23809523811"/>
    <s v="PathÃ© Pictures International"/>
    <n v="93"/>
  </r>
  <r>
    <s v="Lost Souls"/>
    <s v="R"/>
    <s v="Drama"/>
    <x v="20"/>
    <n v="172.2"/>
    <s v="October 13, 2000 (United States)"/>
    <x v="25"/>
    <n v="11000"/>
    <s v="Janusz Kaminski"/>
    <s v="Pierce Gardner"/>
    <s v="Winona Ryder"/>
    <s v="United States"/>
    <n v="50000000"/>
    <n v="31355910"/>
    <n v="55482844.233449474"/>
    <n v="62.711819999999996"/>
    <n v="18209006.968641113"/>
    <s v="Prufrock Pictures"/>
    <n v="97"/>
  </r>
  <r>
    <s v="The Golden Bowl"/>
    <s v="R"/>
    <s v="Drama"/>
    <x v="20"/>
    <n v="172.2"/>
    <s v="May 25, 2001 (United States)"/>
    <x v="23"/>
    <n v="4200"/>
    <s v="James Ivory"/>
    <s v="Henry James"/>
    <s v="Uma Thurman"/>
    <s v="United States"/>
    <n v="15000000"/>
    <n v="5753678"/>
    <n v="10180869.260162601"/>
    <n v="38.357853333333338"/>
    <n v="3341276.4227642277"/>
    <s v="Merchant Ivory Productions"/>
    <n v="130"/>
  </r>
  <r>
    <s v="Digimon: The Movie"/>
    <s v="PG"/>
    <s v="Animation"/>
    <x v="20"/>
    <n v="172.2"/>
    <s v="October 6, 2000 (United States)"/>
    <x v="10"/>
    <n v="7000"/>
    <s v="Directors"/>
    <s v="Akiyoshi Hongo"/>
    <s v="Lara Jill Miller"/>
    <s v="United States"/>
    <n v="5000000"/>
    <n v="16643191"/>
    <n v="29449362.93670151"/>
    <n v="332.86381999999998"/>
    <n v="9665035.423925668"/>
    <s v="Saban Entertainment"/>
    <n v="82"/>
  </r>
  <r>
    <s v="Kaho Naa... Pyaar Hai"/>
    <s v="Not Rated"/>
    <s v="Action"/>
    <x v="20"/>
    <n v="172.2"/>
    <s v="January 14, 2000 (India)"/>
    <x v="15"/>
    <n v="14000"/>
    <s v="Rakesh Roshan"/>
    <s v="Rakesh Roshan"/>
    <s v="Hrithik Roshan"/>
    <s v="India"/>
    <n v="0"/>
    <n v="0"/>
    <n v="0"/>
    <n v="0"/>
    <n v="0"/>
    <s v="Film Kraft"/>
    <n v="172"/>
  </r>
  <r>
    <s v="Sordid Lives"/>
    <s v="R"/>
    <s v="Comedy"/>
    <x v="20"/>
    <n v="172.2"/>
    <s v="May 11, 2001 (United States)"/>
    <x v="8"/>
    <n v="2900"/>
    <s v="Del Shores"/>
    <s v="Del Shores"/>
    <s v="Delta Burke"/>
    <s v="United States"/>
    <n v="0"/>
    <n v="1111273"/>
    <n v="1966346.5917537748"/>
    <n v="0"/>
    <n v="645338.55981416954"/>
    <s v="Daly-Harris Productions"/>
    <n v="111"/>
  </r>
  <r>
    <s v="The Monkey's Mask"/>
    <s v="R"/>
    <s v="Crime"/>
    <x v="20"/>
    <n v="172.2"/>
    <s v="May 10, 2001 (Australia)"/>
    <x v="27"/>
    <n v="1500"/>
    <s v="Samantha Lang"/>
    <s v="Anne Kennedy"/>
    <s v="Susie Porter"/>
    <s v="Australia"/>
    <n v="0"/>
    <n v="6831"/>
    <n v="12087.141114982578"/>
    <n v="0"/>
    <n v="3966.8989547038327"/>
    <s v="Arenafilm"/>
    <n v="93"/>
  </r>
  <r>
    <s v="Suzhou River"/>
    <s v="N/A"/>
    <s v="Drama"/>
    <x v="20"/>
    <n v="172.2"/>
    <s v="October 11, 2000 (France)"/>
    <x v="34"/>
    <n v="4400"/>
    <s v="Ye Lou"/>
    <s v="Ye Lou"/>
    <s v="Xun Zhou"/>
    <s v="Germany"/>
    <n v="0"/>
    <n v="0"/>
    <n v="0"/>
    <n v="0"/>
    <n v="0"/>
    <s v="Coproduction Office"/>
    <n v="83"/>
  </r>
  <r>
    <s v="The Next Best Thing"/>
    <s v="PG-13"/>
    <s v="Comedy"/>
    <x v="20"/>
    <n v="172.2"/>
    <s v="March 3, 2000 (United States)"/>
    <x v="32"/>
    <n v="11000"/>
    <s v="John Schlesinger"/>
    <s v="Tom Ropelewski"/>
    <s v="Madonna"/>
    <s v="United States"/>
    <n v="25000000"/>
    <n v="24362772"/>
    <n v="43108807.36585366"/>
    <n v="97.451087999999999"/>
    <n v="14147951.219512194"/>
    <s v="Lakeshore Entertainment"/>
    <n v="108"/>
  </r>
  <r>
    <s v="Ed Gein"/>
    <s v="Not Rated"/>
    <s v="Biography"/>
    <x v="20"/>
    <n v="172.2"/>
    <s v="July 20, 2001 (United Kingdom)"/>
    <x v="30"/>
    <n v="5100"/>
    <s v="Chuck Parello"/>
    <s v="Stephen Johnston"/>
    <s v="Steve Railsback"/>
    <s v="United States"/>
    <n v="0"/>
    <n v="0"/>
    <n v="0"/>
    <n v="0"/>
    <n v="0"/>
    <s v="Tartan Films"/>
    <n v="89"/>
  </r>
  <r>
    <s v="Gun Shy"/>
    <s v="R"/>
    <s v="Comedy"/>
    <x v="20"/>
    <n v="172.2"/>
    <s v="March 9, 2000 (Australia)"/>
    <x v="46"/>
    <n v="7000"/>
    <s v="Eric Blakeney"/>
    <s v="Eric Blakeney"/>
    <s v="Liam Neeson"/>
    <s v="United States"/>
    <n v="14000000"/>
    <n v="3284444"/>
    <n v="5811672.9779326366"/>
    <n v="23.460314285714283"/>
    <n v="1907342.6248548201"/>
    <s v="Hollywood Pictures"/>
    <n v="101"/>
  </r>
  <r>
    <s v="Big Eden"/>
    <s v="PG-13"/>
    <s v="Comedy"/>
    <x v="20"/>
    <n v="172.2"/>
    <s v="April 18, 2000 (United States)"/>
    <x v="4"/>
    <n v="4200"/>
    <s v="Thomas Bezucha"/>
    <s v="Thomas Bezucha"/>
    <s v="Arye Gross"/>
    <s v="United States"/>
    <n v="0"/>
    <n v="512451"/>
    <n v="906758.53484320559"/>
    <n v="0"/>
    <n v="297590.59233449475"/>
    <s v="Chaiken Films"/>
    <n v="118"/>
  </r>
  <r>
    <s v="Harry Potter and the Sorcerer's Stone"/>
    <s v="PG"/>
    <s v="Adventure"/>
    <x v="21"/>
    <n v="177.1"/>
    <s v="November 16, 2001 (United States)"/>
    <x v="37"/>
    <n v="685000"/>
    <s v="Chris Columbus"/>
    <s v="J.K. Rowling"/>
    <s v="Daniel Radcliffe"/>
    <s v="United Kingdom"/>
    <n v="125000000"/>
    <n v="1006968171"/>
    <n v="1732485610.9751554"/>
    <n v="805.57453680000003"/>
    <n v="568587335.4037267"/>
    <s v="Warner Bros."/>
    <n v="152"/>
  </r>
  <r>
    <s v="The Fast and the Furious"/>
    <s v="PG-13"/>
    <s v="Action"/>
    <x v="21"/>
    <n v="177.1"/>
    <s v="June 22, 2001 (United States)"/>
    <x v="8"/>
    <n v="362000"/>
    <s v="Rob Cohen"/>
    <s v="Ken Li"/>
    <s v="Vin Diesel"/>
    <s v="United States"/>
    <n v="38000000"/>
    <n v="207305509"/>
    <n v="356668484.42857146"/>
    <n v="545.54081315789472"/>
    <n v="117055623.37662338"/>
    <s v="Universal Pictures"/>
    <n v="106"/>
  </r>
  <r>
    <s v="The Lord of the Rings: The Fellowship of the Ring"/>
    <s v="PG-13"/>
    <s v="Action"/>
    <x v="21"/>
    <n v="177.1"/>
    <s v="December 19, 2001 (United States)"/>
    <x v="63"/>
    <n v="1700000"/>
    <s v="Peter Jackson"/>
    <s v="J.R.R. Tolkien"/>
    <s v="Elijah Wood"/>
    <s v="New Zealand"/>
    <n v="93000000"/>
    <n v="897690072"/>
    <n v="1544472981.0186336"/>
    <n v="965.25814193548388"/>
    <n v="506883157.53811407"/>
    <s v="New Line Cinema"/>
    <n v="178"/>
  </r>
  <r>
    <s v="Legally Blonde"/>
    <s v="PG-13"/>
    <s v="Comedy"/>
    <x v="21"/>
    <n v="177.1"/>
    <s v="July 13, 2001 (United States)"/>
    <x v="21"/>
    <n v="195000"/>
    <s v="Robert Luketic"/>
    <s v="Amanda Brown"/>
    <s v="Reese Witherspoon"/>
    <s v="United States"/>
    <n v="18000000"/>
    <n v="141774679"/>
    <n v="243922894.92546585"/>
    <n v="787.63710555555554"/>
    <n v="80053460.756634668"/>
    <s v="Metro-Goldwyn-Mayer (MGM)"/>
    <n v="96"/>
  </r>
  <r>
    <s v="Mulholland Dr."/>
    <s v="R"/>
    <s v="Drama"/>
    <x v="21"/>
    <n v="177.1"/>
    <s v="October 19, 2001 (United States)"/>
    <x v="6"/>
    <n v="331000"/>
    <s v="David Lynch"/>
    <s v="David Lynch"/>
    <s v="Naomi Watts"/>
    <s v="France"/>
    <n v="15000000"/>
    <n v="20263646"/>
    <n v="34863540.01242236"/>
    <n v="135.09097333333332"/>
    <n v="11441923.207227556"/>
    <s v="Les Films Alain Sarde"/>
    <n v="147"/>
  </r>
  <r>
    <s v="Monsters, Inc."/>
    <s v="G"/>
    <s v="Animation"/>
    <x v="21"/>
    <n v="177.1"/>
    <s v="November 2, 2001 (United States)"/>
    <x v="31"/>
    <n v="838000"/>
    <s v="Pete Docter"/>
    <s v="Pete Docter"/>
    <s v="Billy Crystal"/>
    <s v="United States"/>
    <n v="115000000"/>
    <n v="579707738"/>
    <n v="997385362.89440989"/>
    <n v="504.09368521739128"/>
    <n v="327333561.82947487"/>
    <s v="Pixar Animation Studios"/>
    <n v="92"/>
  </r>
  <r>
    <s v="Spirited Away"/>
    <s v="PG"/>
    <s v="Animation"/>
    <x v="21"/>
    <n v="177.1"/>
    <s v="March 28, 2003 (United States)"/>
    <x v="60"/>
    <n v="679000"/>
    <s v="Hayao Miyazaki"/>
    <s v="Hayao Miyazaki"/>
    <s v="Daveigh Chase"/>
    <s v="Japan"/>
    <n v="19000000"/>
    <n v="355475245"/>
    <n v="611594055.06211185"/>
    <n v="1870.9223421052632"/>
    <n v="200720070.58159232"/>
    <s v="Tokuma Shoten"/>
    <n v="125"/>
  </r>
  <r>
    <s v="Donnie Darko"/>
    <s v="R"/>
    <s v="Drama"/>
    <x v="21"/>
    <n v="177.1"/>
    <s v="January 19, 2001 (Mexico)"/>
    <x v="45"/>
    <n v="755000"/>
    <s v="Richard Kelly"/>
    <s v="Richard Kelly"/>
    <s v="Jake Gyllenhaal"/>
    <s v="United States"/>
    <n v="6000000"/>
    <n v="6981586"/>
    <n v="12011797.031055901"/>
    <n v="116.35976666666667"/>
    <n v="3942171.654432524"/>
    <s v="Pandora Cinema"/>
    <n v="113"/>
  </r>
  <r>
    <s v="Not Another Teen Movie"/>
    <s v="R"/>
    <s v="Comedy"/>
    <x v="21"/>
    <n v="177.1"/>
    <s v="December 14, 2001 (United States)"/>
    <x v="46"/>
    <n v="100000"/>
    <s v="Joel Gallen"/>
    <s v="Mike Bender"/>
    <s v="Chyler Leigh"/>
    <s v="United States"/>
    <n v="15000000"/>
    <n v="66468985"/>
    <n v="114359682.26708075"/>
    <n v="443.12656666666663"/>
    <n v="37531894.409937888"/>
    <s v="Columbia Pictures"/>
    <n v="89"/>
  </r>
  <r>
    <s v="Scary Movie 2"/>
    <s v="R"/>
    <s v="Comedy"/>
    <x v="21"/>
    <n v="177.1"/>
    <s v="July 4, 2001 (United States)"/>
    <x v="11"/>
    <n v="152000"/>
    <s v="Keenen Ivory Wayans"/>
    <s v="Shawn Wayans"/>
    <s v="Anna Faris"/>
    <s v="United States"/>
    <n v="45000000"/>
    <n v="141220678"/>
    <n v="242969737.92546585"/>
    <n v="313.82372888888892"/>
    <n v="79740642.574816495"/>
    <s v="Dimension Films"/>
    <n v="83"/>
  </r>
  <r>
    <s v="Ocean's Eleven"/>
    <s v="PG-13"/>
    <s v="Crime"/>
    <x v="21"/>
    <n v="177.1"/>
    <s v="December 7, 2001 (United States)"/>
    <x v="3"/>
    <n v="531000"/>
    <s v="Steven Soderbergh"/>
    <s v="George Clayton Johnson"/>
    <s v="George Clooney"/>
    <s v="United States"/>
    <n v="85000000"/>
    <n v="450717150"/>
    <n v="775457456.83229816"/>
    <n v="530.25547058823531"/>
    <n v="254498673.06606439"/>
    <s v="Warner Bros."/>
    <n v="116"/>
  </r>
  <r>
    <s v="Shrek"/>
    <s v="PG"/>
    <s v="Animation"/>
    <x v="21"/>
    <n v="177.1"/>
    <s v="May 18, 2001 (United States)"/>
    <x v="6"/>
    <n v="630000"/>
    <s v="Andrew Adamson"/>
    <s v="William Steig"/>
    <s v="Mike Myers"/>
    <s v="United States"/>
    <n v="60000000"/>
    <n v="487853320"/>
    <n v="839350121.98757768"/>
    <n v="813.08886666666672"/>
    <n v="275467713.15640885"/>
    <s v="DreamWorks Animation"/>
    <n v="90"/>
  </r>
  <r>
    <s v="Black Hawk Down"/>
    <s v="R"/>
    <s v="Drama"/>
    <x v="21"/>
    <n v="177.1"/>
    <s v="January 18, 2002 (United States)"/>
    <x v="3"/>
    <n v="372000"/>
    <s v="Ridley Scott"/>
    <s v="Mark Bowden"/>
    <s v="Josh Hartnett"/>
    <s v="United States"/>
    <n v="92000000"/>
    <n v="172989651"/>
    <n v="297628157.31055903"/>
    <n v="188.03222934782607"/>
    <n v="97679080.180688888"/>
    <s v="Revolution Studios"/>
    <n v="144"/>
  </r>
  <r>
    <s v="A Beautiful Mind"/>
    <s v="PG-13"/>
    <s v="Biography"/>
    <x v="21"/>
    <n v="177.1"/>
    <s v="January 4, 2002 (United States)"/>
    <x v="7"/>
    <n v="871000"/>
    <s v="Ron Howard"/>
    <s v="Akiva Goldsman"/>
    <s v="Russell Crowe"/>
    <s v="United States"/>
    <n v="58000000"/>
    <n v="316791257"/>
    <n v="545038373.84472048"/>
    <n v="546.19182241379315"/>
    <n v="178877050.81874648"/>
    <s v="Universal Pictures"/>
    <n v="135"/>
  </r>
  <r>
    <s v="The Mummy Returns"/>
    <s v="PG-13"/>
    <s v="Action"/>
    <x v="21"/>
    <n v="177.1"/>
    <s v="May 4, 2001 (United States)"/>
    <x v="5"/>
    <n v="307000"/>
    <s v="Stephen Sommers"/>
    <s v="Stephen Sommers"/>
    <s v="Brendan Fraser"/>
    <s v="United States"/>
    <n v="98000000"/>
    <n v="443280904"/>
    <n v="762663418.6832298"/>
    <n v="452.32745306122445"/>
    <n v="250299776.39751554"/>
    <s v="Universal Pictures"/>
    <n v="130"/>
  </r>
  <r>
    <s v="Pearl Harbor"/>
    <s v="PG-13"/>
    <s v="Action"/>
    <x v="21"/>
    <n v="177.1"/>
    <s v="May 25, 2001 (United States)"/>
    <x v="19"/>
    <n v="317000"/>
    <s v="Michael Bay"/>
    <s v="Randall Wallace"/>
    <s v="Ben Affleck"/>
    <s v="United States"/>
    <n v="140000000"/>
    <n v="449220945"/>
    <n v="772883240.77639759"/>
    <n v="320.87210357142857"/>
    <n v="253653836.81535858"/>
    <s v="Touchstone Pictures"/>
    <n v="183"/>
  </r>
  <r>
    <s v="The Royal Tenenbaums"/>
    <s v="R"/>
    <s v="Comedy"/>
    <x v="21"/>
    <n v="177.1"/>
    <s v="January 4, 2002 (United States)"/>
    <x v="37"/>
    <n v="273000"/>
    <s v="Wes Anderson"/>
    <s v="Wes Anderson"/>
    <s v="Gene Hackman"/>
    <s v="United States"/>
    <n v="21000000"/>
    <n v="71444482"/>
    <n v="122920009.40372671"/>
    <n v="340.21181904761903"/>
    <n v="40341322.416713722"/>
    <s v="Touchstone Pictures"/>
    <n v="110"/>
  </r>
  <r>
    <s v="AmÃ©lie"/>
    <s v="R"/>
    <s v="Comedy"/>
    <x v="21"/>
    <n v="177.1"/>
    <s v="February 8, 2002 (United States)"/>
    <x v="28"/>
    <n v="717000"/>
    <s v="Jean-Pierre Jeunet"/>
    <s v="Guillaume Laurant"/>
    <s v="Audrey Tautou"/>
    <s v="France"/>
    <n v="10000000"/>
    <n v="173997108"/>
    <n v="299361483.95031059"/>
    <n v="1739.97108"/>
    <n v="98247943.534726143"/>
    <s v="Claudie Ossard Productions"/>
    <n v="122"/>
  </r>
  <r>
    <s v="Training Day"/>
    <s v="R"/>
    <s v="Crime"/>
    <x v="21"/>
    <n v="177.1"/>
    <s v="October 5, 2001 (United States)"/>
    <x v="3"/>
    <n v="403000"/>
    <s v="Antoine Fuqua"/>
    <s v="David Ayer"/>
    <s v="Denzel Washington"/>
    <s v="United States"/>
    <n v="45000000"/>
    <n v="104876233"/>
    <n v="180439233.17391303"/>
    <n v="233.05829555555556"/>
    <n v="59218652.173913047"/>
    <s v="Warner Bros."/>
    <n v="122"/>
  </r>
  <r>
    <s v="A.I. Artificial Intelligence"/>
    <s v="PG-13"/>
    <s v="Drama"/>
    <x v="21"/>
    <n v="177.1"/>
    <s v="June 29, 2001 (United States)"/>
    <x v="13"/>
    <n v="295000"/>
    <s v="Steven Spielberg"/>
    <s v="Brian Aldiss"/>
    <s v="Haley Joel Osment"/>
    <s v="United States"/>
    <n v="100000000"/>
    <n v="235926552"/>
    <n v="405910900.02484471"/>
    <n v="235.92655200000002"/>
    <n v="133216573.6871824"/>
    <s v="Warner Bros."/>
    <n v="146"/>
  </r>
  <r>
    <s v="Ghost World"/>
    <s v="R"/>
    <s v="Comedy"/>
    <x v="21"/>
    <n v="177.1"/>
    <s v="September 21, 2001 (United States)"/>
    <x v="4"/>
    <n v="115000"/>
    <s v="Terry Zwigoff"/>
    <s v="Daniel Clowes"/>
    <s v="Steve Buscemi"/>
    <s v="United States"/>
    <n v="7000000"/>
    <n v="8764007"/>
    <n v="15078446.826086957"/>
    <n v="125.20009999999999"/>
    <n v="4948620.5533596836"/>
    <s v="United Artists"/>
    <n v="111"/>
  </r>
  <r>
    <s v="Super Troopers"/>
    <s v="R"/>
    <s v="Comedy"/>
    <x v="21"/>
    <n v="177.1"/>
    <s v="February 15, 2002 (United States)"/>
    <x v="12"/>
    <n v="98000"/>
    <s v="Jay Chandrasekhar"/>
    <s v="Jay Chandrasekhar"/>
    <s v="Jay Chandrasekhar"/>
    <s v="United States"/>
    <n v="3000000"/>
    <n v="23182223"/>
    <n v="39884942.677018635"/>
    <n v="772.74076666666667"/>
    <n v="13089905.702992661"/>
    <s v="Fox Searchlight Pictures"/>
    <n v="100"/>
  </r>
  <r>
    <s v="A Knight's Tale"/>
    <s v="PG-13"/>
    <s v="Action"/>
    <x v="21"/>
    <n v="177.1"/>
    <s v="May 11, 2001 (United States)"/>
    <x v="15"/>
    <n v="176000"/>
    <s v="Brian Helgeland"/>
    <s v="Brian Helgeland"/>
    <s v="Heath Ledger"/>
    <s v="United States"/>
    <n v="65000000"/>
    <n v="117487473"/>
    <n v="202136832.42857143"/>
    <n v="180.74995846153845"/>
    <n v="66339623.376623377"/>
    <s v="Columbia Pictures"/>
    <n v="132"/>
  </r>
  <r>
    <s v="Blow"/>
    <s v="R"/>
    <s v="Biography"/>
    <x v="21"/>
    <n v="177.1"/>
    <s v="April 6, 2001 (United States)"/>
    <x v="37"/>
    <n v="246000"/>
    <s v="Ted Demme"/>
    <s v="Bruce Porter"/>
    <s v="Johnny Depp"/>
    <s v="United States"/>
    <n v="53000000"/>
    <n v="83282296"/>
    <n v="143286931.6273292"/>
    <n v="157.13640754716982"/>
    <n v="47025576.510446079"/>
    <s v="Apostle"/>
    <n v="124"/>
  </r>
  <r>
    <s v="Hannibal"/>
    <s v="R"/>
    <s v="Crime"/>
    <x v="21"/>
    <n v="177.1"/>
    <s v="February 9, 2001 (United States)"/>
    <x v="8"/>
    <n v="261000"/>
    <s v="Ridley Scott"/>
    <s v="Thomas Harris"/>
    <s v="Anthony Hopkins"/>
    <s v="United States"/>
    <n v="87000000"/>
    <n v="351692268"/>
    <n v="605085454.88198757"/>
    <n v="404.24398620689652"/>
    <n v="198584002.25861096"/>
    <s v="Metro-Goldwyn-Mayer (MGM)"/>
    <n v="131"/>
  </r>
  <r>
    <s v="The Princess Diaries"/>
    <s v="G"/>
    <s v="Comedy"/>
    <x v="21"/>
    <n v="177.1"/>
    <s v="August 3, 2001 (United States)"/>
    <x v="5"/>
    <n v="133000"/>
    <s v="Garry Marshall"/>
    <s v="Meg Cabot"/>
    <s v="Julie Andrews"/>
    <s v="United States"/>
    <n v="26000000"/>
    <n v="165335153"/>
    <n v="284458617.27329195"/>
    <n v="635.90443461538462"/>
    <n v="93356946.922642574"/>
    <s v="Walt Disney Pictures"/>
    <n v="111"/>
  </r>
  <r>
    <s v="Moulin Rouge!"/>
    <s v="PG-13"/>
    <s v="Drama"/>
    <x v="21"/>
    <n v="177.1"/>
    <s v="June 1, 2001 (United States)"/>
    <x v="37"/>
    <n v="271000"/>
    <s v="Baz Luhrmann"/>
    <s v="Baz Luhrmann"/>
    <s v="Nicole Kidman"/>
    <s v="Australia"/>
    <n v="50000000"/>
    <n v="184935320"/>
    <n v="318180643.72670805"/>
    <n v="369.87063999999998"/>
    <n v="104424234.89553925"/>
    <s v="Twentieth Century Fox"/>
    <n v="127"/>
  </r>
  <r>
    <s v="Vanilla Sky"/>
    <s v="R"/>
    <s v="Fantasy"/>
    <x v="21"/>
    <n v="177.1"/>
    <s v="December 14, 2001 (United States)"/>
    <x v="15"/>
    <n v="253000"/>
    <s v="Cameron Crowe"/>
    <s v="Alejandro AmenÃ¡bar"/>
    <s v="Tom Cruise"/>
    <s v="United States"/>
    <n v="68000000"/>
    <n v="203388341"/>
    <n v="349929009.04968947"/>
    <n v="299.1005014705882"/>
    <n v="114843783.73800114"/>
    <s v="Paramount Pictures"/>
    <n v="136"/>
  </r>
  <r>
    <s v="Thir13en Ghosts"/>
    <s v="R"/>
    <s v="Fantasy"/>
    <x v="21"/>
    <n v="177.1"/>
    <s v="October 26, 2001 (United States)"/>
    <x v="41"/>
    <n v="81000"/>
    <s v="Steve Beck"/>
    <s v="Robb White"/>
    <s v="Tony Shalhoub"/>
    <s v="United States"/>
    <n v="42000000"/>
    <n v="68467960"/>
    <n v="117798912.54658385"/>
    <n v="163.01895238095238"/>
    <n v="38660621.118012421"/>
    <s v="Warner Bros."/>
    <n v="91"/>
  </r>
  <r>
    <s v="Planet of the Apes"/>
    <s v="PG-13"/>
    <s v="Action"/>
    <x v="21"/>
    <n v="177.1"/>
    <s v="July 27, 2001 (United States)"/>
    <x v="46"/>
    <n v="213000"/>
    <s v="Tim Burton"/>
    <s v="Pierre Boulle"/>
    <s v="Mark Wahlberg"/>
    <s v="United States"/>
    <n v="100000000"/>
    <n v="362211740"/>
    <n v="623184173.78881991"/>
    <n v="362.21174000000002"/>
    <n v="204523850.93167704"/>
    <s v="Twentieth Century Fox"/>
    <n v="119"/>
  </r>
  <r>
    <s v="The Others"/>
    <s v="PG-13"/>
    <s v="Horror"/>
    <x v="21"/>
    <n v="177.1"/>
    <s v="August 10, 2001 (United States)"/>
    <x v="37"/>
    <n v="346000"/>
    <s v="Alejandro AmenÃ¡bar"/>
    <s v="Alejandro AmenÃ¡bar"/>
    <s v="Nicole Kidman"/>
    <s v="Spain"/>
    <n v="17000000"/>
    <n v="209947037"/>
    <n v="361213225.14906836"/>
    <n v="1234.9825705882354"/>
    <n v="118547169.39582157"/>
    <s v="Cruise/Wagner Productions"/>
    <n v="104"/>
  </r>
  <r>
    <s v="Joe Dirt"/>
    <s v="PG-13"/>
    <s v="Adventure"/>
    <x v="21"/>
    <n v="177.1"/>
    <s v="April 11, 2001 (United States)"/>
    <x v="22"/>
    <n v="53000"/>
    <s v="Dennie Gordon"/>
    <s v="David Spade"/>
    <s v="David Spade"/>
    <s v="United States"/>
    <n v="17700000"/>
    <n v="30987695"/>
    <n v="53314233.01242236"/>
    <n v="175.0717231638418"/>
    <n v="17497286.843591191"/>
    <s v="Columbia Pictures"/>
    <n v="91"/>
  </r>
  <r>
    <s v="Atlantis: The Lost Empire"/>
    <s v="PG"/>
    <s v="Animation"/>
    <x v="21"/>
    <n v="177.1"/>
    <s v="June 15, 2001 (United States)"/>
    <x v="15"/>
    <n v="109000"/>
    <s v="Gary Trousdale"/>
    <s v="Tab Murphy"/>
    <s v="Michael J. Fox"/>
    <s v="United States"/>
    <n v="120000000"/>
    <n v="186053725"/>
    <n v="320104856.05590063"/>
    <n v="155.04477083333333"/>
    <n v="105055745.34161492"/>
    <s v="Walt Disney Animation Studios"/>
    <n v="95"/>
  </r>
  <r>
    <s v="Rat Race"/>
    <s v="PG-13"/>
    <s v="Action"/>
    <x v="21"/>
    <n v="177.1"/>
    <s v="August 17, 2001 (United States)"/>
    <x v="5"/>
    <n v="111000"/>
    <s v="Jerry Zucker"/>
    <s v="Andy Breckman"/>
    <s v="Breckin Meyer"/>
    <s v="United States"/>
    <n v="48000000"/>
    <n v="85498534"/>
    <n v="147099962.22360247"/>
    <n v="178.12194583333334"/>
    <n v="48276981.36645963"/>
    <s v="Paramount Pictures"/>
    <n v="112"/>
  </r>
  <r>
    <s v="Summer Catch"/>
    <s v="PG-13"/>
    <s v="Comedy"/>
    <x v="21"/>
    <n v="177.1"/>
    <s v="August 24, 2001 (United States)"/>
    <x v="27"/>
    <n v="15000"/>
    <s v="Michael Tollin"/>
    <s v="Kevin Falls"/>
    <s v="Freddie Prinze Jr."/>
    <s v="United States"/>
    <n v="34000000"/>
    <n v="19772447"/>
    <n v="34018433.658385091"/>
    <n v="58.154255882352942"/>
    <n v="11164566.346696783"/>
    <s v="Warner Bros."/>
    <n v="104"/>
  </r>
  <r>
    <s v="Wet Hot American Summer"/>
    <s v="R"/>
    <s v="Comedy"/>
    <x v="21"/>
    <n v="177.1"/>
    <s v="August 31, 2001 (Canada)"/>
    <x v="14"/>
    <n v="55000"/>
    <s v="David Wain"/>
    <s v="Michael Showalter"/>
    <s v="Janeane Garofalo"/>
    <s v="United States"/>
    <n v="5000000"/>
    <n v="295206"/>
    <n v="507901.00621118012"/>
    <n v="5.9041199999999998"/>
    <n v="166688.87634105026"/>
    <s v="Eureka Pictures"/>
    <n v="97"/>
  </r>
  <r>
    <s v="Shallow Hal"/>
    <s v="PG-13"/>
    <s v="Comedy"/>
    <x v="21"/>
    <n v="177.1"/>
    <s v="November 9, 2001 (United States)"/>
    <x v="23"/>
    <n v="129000"/>
    <s v="Bobby Farrelly"/>
    <s v="Sean Moynihan"/>
    <s v="Jack Black"/>
    <s v="United States"/>
    <n v="40000000"/>
    <n v="141069860"/>
    <n v="242710256.02484474"/>
    <n v="352.67464999999999"/>
    <n v="79655482.778091475"/>
    <s v="Twentieth Century Fox"/>
    <n v="114"/>
  </r>
  <r>
    <s v="Zoolander"/>
    <s v="PG-13"/>
    <s v="Comedy"/>
    <x v="21"/>
    <n v="177.1"/>
    <s v="September 28, 2001 (United States)"/>
    <x v="16"/>
    <n v="251000"/>
    <s v="Ben Stiller"/>
    <s v="Drake Sather"/>
    <s v="Ben Stiller"/>
    <s v="Germany"/>
    <n v="28000000"/>
    <n v="60780981"/>
    <n v="104573489.04968944"/>
    <n v="217.07493214285716"/>
    <n v="34320147.374364771"/>
    <s v="Paramount Pictures"/>
    <n v="90"/>
  </r>
  <r>
    <s v="Jurassic Park III"/>
    <s v="PG-13"/>
    <s v="Action"/>
    <x v="21"/>
    <n v="177.1"/>
    <s v="July 18, 2001 (United States)"/>
    <x v="23"/>
    <n v="301000"/>
    <s v="Joe Johnston"/>
    <s v="Michael Crichton"/>
    <s v="Sam Neill"/>
    <s v="United States"/>
    <n v="93000000"/>
    <n v="368780809"/>
    <n v="634486236.60248446"/>
    <n v="396.53850430107525"/>
    <n v="208233093.73235461"/>
    <s v="Universal Pictures"/>
    <n v="92"/>
  </r>
  <r>
    <s v="Enemy at the Gates"/>
    <s v="R"/>
    <s v="Drama"/>
    <x v="21"/>
    <n v="177.1"/>
    <s v="March 16, 2001 (United States)"/>
    <x v="37"/>
    <n v="249000"/>
    <s v="Jean-Jacques Annaud"/>
    <s v="Jean-Jacques Annaud"/>
    <s v="Jude Law"/>
    <s v="Ireland"/>
    <n v="68000000"/>
    <n v="96976270"/>
    <n v="166847371.36645964"/>
    <n v="142.61216176470589"/>
    <n v="54757916.431394696"/>
    <s v="Paramount Pictures"/>
    <n v="131"/>
  </r>
  <r>
    <s v="Gosford Park"/>
    <s v="R"/>
    <s v="Comedy"/>
    <x v="21"/>
    <n v="177.1"/>
    <s v="January 18, 2002 (United States)"/>
    <x v="13"/>
    <n v="82000"/>
    <s v="Robert Altman"/>
    <s v="Julian Fellowes"/>
    <s v="Maggie Smith"/>
    <s v="United States"/>
    <n v="19800000"/>
    <n v="87754044"/>
    <n v="150980560.17391303"/>
    <n v="443.2022424242424"/>
    <n v="49550561.26482214"/>
    <s v="USA Films"/>
    <n v="131"/>
  </r>
  <r>
    <s v="Swordfish"/>
    <s v="R"/>
    <s v="Action"/>
    <x v="21"/>
    <n v="177.1"/>
    <s v="June 8, 2001 (United States)"/>
    <x v="16"/>
    <n v="179000"/>
    <s v="Dominic Sena"/>
    <s v="Skip Woods"/>
    <s v="John Travolta"/>
    <s v="United States"/>
    <n v="102000000"/>
    <n v="147080413"/>
    <n v="253051393.79503107"/>
    <n v="144.19648333333333"/>
    <n v="83049357.989836261"/>
    <s v="Hollywood Licensing Group"/>
    <n v="99"/>
  </r>
  <r>
    <s v="Jeepers Creepers"/>
    <s v="R"/>
    <s v="Horror"/>
    <x v="21"/>
    <n v="177.1"/>
    <s v="August 31, 2001 (United States)"/>
    <x v="19"/>
    <n v="115000"/>
    <s v="Victor Salva"/>
    <s v="Victor Salva"/>
    <s v="Gina Philips"/>
    <s v="United States"/>
    <n v="10000000"/>
    <n v="59371303"/>
    <n v="102148142.42857143"/>
    <n v="593.71303"/>
    <n v="33524168.831168834"/>
    <s v="United Artists"/>
    <n v="90"/>
  </r>
  <r>
    <s v="Sex and LucÃ­a"/>
    <s v="TV-MA"/>
    <s v="Drama"/>
    <x v="21"/>
    <n v="177.1"/>
    <s v="August 24, 2001 (Spain)"/>
    <x v="12"/>
    <n v="36000"/>
    <s v="Julio Medem"/>
    <s v="Julio Medem"/>
    <s v="Paz Vega"/>
    <s v="Spain"/>
    <n v="0"/>
    <n v="7640680"/>
    <n v="13145766.211180124"/>
    <n v="0"/>
    <n v="4314330.8865048001"/>
    <s v="Alicia Produce"/>
    <n v="128"/>
  </r>
  <r>
    <s v="Hardball"/>
    <s v="R"/>
    <s v="Drama"/>
    <x v="21"/>
    <n v="177.1"/>
    <s v="September 14, 2001 (United States)"/>
    <x v="5"/>
    <n v="29000"/>
    <s v="Brian Robbins"/>
    <s v="Daniel Coyle"/>
    <s v="Keanu Reeves"/>
    <s v="Germany"/>
    <n v="32000000"/>
    <n v="44102389"/>
    <n v="75878023.310559005"/>
    <n v="137.81996562500001"/>
    <n v="24902534.726143423"/>
    <s v="Paramount Pictures"/>
    <n v="106"/>
  </r>
  <r>
    <s v="Evolution"/>
    <s v="PG-13"/>
    <s v="Comedy"/>
    <x v="21"/>
    <n v="177.1"/>
    <s v="June 8, 2001 (United States)"/>
    <x v="10"/>
    <n v="122000"/>
    <s v="Ivan Reitman"/>
    <s v="Don Jakoby"/>
    <s v="David Duchovny"/>
    <s v="United States"/>
    <n v="80000000"/>
    <n v="98376292"/>
    <n v="169256104.86956522"/>
    <n v="122.970365"/>
    <n v="55548442.687747039"/>
    <s v="Columbia Pictures"/>
    <n v="101"/>
  </r>
  <r>
    <s v="Original Sin"/>
    <s v="R"/>
    <s v="Drama"/>
    <x v="21"/>
    <n v="177.1"/>
    <s v="August 3, 2001 (United States)"/>
    <x v="10"/>
    <n v="55000"/>
    <s v="Michael Cristofer"/>
    <s v="Cornell Woolrich"/>
    <s v="Antonio Banderas"/>
    <s v="France"/>
    <n v="42000000"/>
    <n v="35402320"/>
    <n v="60909581.614906833"/>
    <n v="84.2912380952381"/>
    <n v="19990016.939582158"/>
    <s v="Metro-Goldwyn-Mayer (MGM)"/>
    <n v="116"/>
  </r>
  <r>
    <s v="Monster's Ball"/>
    <s v="N/A"/>
    <s v="Drama"/>
    <x v="21"/>
    <n v="177.1"/>
    <s v="March 1, 2002 (United States)"/>
    <x v="9"/>
    <n v="84000"/>
    <s v="Marc Forster"/>
    <s v="Milo Addica"/>
    <s v="Billy Bob Thornton"/>
    <s v="United States"/>
    <n v="4000000"/>
    <n v="45011434"/>
    <n v="77442032.409937888"/>
    <n v="1125.28585"/>
    <n v="25415829.474872954"/>
    <s v="Lee Daniels Entertainment"/>
    <n v="111"/>
  </r>
  <r>
    <s v="Spy Kids"/>
    <s v="PG"/>
    <s v="Action"/>
    <x v="21"/>
    <n v="177.1"/>
    <s v="March 30, 2001 (United States)"/>
    <x v="30"/>
    <n v="111000"/>
    <s v="Robert Rodriguez"/>
    <s v="Robert Rodriguez"/>
    <s v="Alexa PenaVega"/>
    <s v="United States"/>
    <n v="35000000"/>
    <n v="147934180"/>
    <n v="254520297.26708075"/>
    <n v="422.6690857142857"/>
    <n v="83531439.864483342"/>
    <s v="Dimension Films"/>
    <n v="88"/>
  </r>
  <r>
    <s v="Behind Enemy Lines"/>
    <s v="PG-13"/>
    <s v="Action"/>
    <x v="21"/>
    <n v="177.1"/>
    <s v="November 30, 2001 (United States)"/>
    <x v="5"/>
    <n v="100000"/>
    <s v="John Moore"/>
    <s v="Jim Thomas"/>
    <s v="Gene Hackman"/>
    <s v="United States"/>
    <n v="40000000"/>
    <n v="91753202"/>
    <n v="157861099.09316769"/>
    <n v="229.383005"/>
    <n v="51808696.781479396"/>
    <s v="Twentieth Century Fox"/>
    <n v="106"/>
  </r>
  <r>
    <s v="Intimacy"/>
    <s v="Unrated"/>
    <s v="Drama"/>
    <x v="21"/>
    <n v="177.1"/>
    <s v="March 28, 2001 (France)"/>
    <x v="10"/>
    <n v="12000"/>
    <s v="Patrice ChÃ©reau"/>
    <s v="Hanif Kureishi"/>
    <s v="Mark Rylance"/>
    <s v="France"/>
    <n v="0"/>
    <n v="2672527"/>
    <n v="4598074.4037267081"/>
    <n v="0"/>
    <n v="1509049.6894409938"/>
    <s v="TÃ©lÃ©ma"/>
    <n v="119"/>
  </r>
  <r>
    <s v="Bully"/>
    <s v="TV-MA"/>
    <s v="Biography"/>
    <x v="21"/>
    <n v="177.1"/>
    <s v="December 12, 2001 (France)"/>
    <x v="15"/>
    <n v="35000"/>
    <s v="Larry Clark"/>
    <s v="Jim Schutze"/>
    <s v="Brad Renfro"/>
    <s v="United States"/>
    <n v="0"/>
    <n v="704808"/>
    <n v="1212619.9751552795"/>
    <n v="0"/>
    <n v="397971.76736307173"/>
    <s v="StudioCanal"/>
    <n v="108"/>
  </r>
  <r>
    <s v="Bridget Jones's Diary"/>
    <s v="R"/>
    <s v="Comedy"/>
    <x v="21"/>
    <n v="177.1"/>
    <s v="April 13, 2001 (United States)"/>
    <x v="17"/>
    <n v="232000"/>
    <s v="Sharon Maguire"/>
    <s v="Helen Fielding"/>
    <s v="RenÃ©e Zellweger"/>
    <s v="United Kingdom"/>
    <n v="25000000"/>
    <n v="281995610"/>
    <n v="485172571.24223602"/>
    <n v="1127.98244"/>
    <n v="159229593.45002824"/>
    <s v="Miramax"/>
    <n v="97"/>
  </r>
  <r>
    <s v="I Am Sam"/>
    <s v="PG-13"/>
    <s v="Drama"/>
    <x v="21"/>
    <n v="177.1"/>
    <s v="January 25, 2002 (United States)"/>
    <x v="37"/>
    <n v="145000"/>
    <s v="Jessie Nelson"/>
    <s v="Kristine Johnson"/>
    <s v="Sean Penn"/>
    <s v="United States"/>
    <n v="22000000"/>
    <n v="97818139"/>
    <n v="168295804.36645964"/>
    <n v="444.62790454545456"/>
    <n v="55233280.067758329"/>
    <s v="New Line Cinema"/>
    <n v="132"/>
  </r>
  <r>
    <s v="The Last Castle"/>
    <s v="R"/>
    <s v="Action"/>
    <x v="21"/>
    <n v="177.1"/>
    <s v="October 19, 2001 (United States)"/>
    <x v="9"/>
    <n v="75000"/>
    <s v="Rod Lurie"/>
    <s v="David Scarpa"/>
    <s v="Robert Redford"/>
    <s v="United States"/>
    <n v="72000000"/>
    <n v="27642707"/>
    <n v="47559191.546583854"/>
    <n v="38.392648611111113"/>
    <n v="15608530.208921514"/>
    <s v="Dreamworks Pictures"/>
    <n v="131"/>
  </r>
  <r>
    <s v="The Piano Teacher"/>
    <s v="R"/>
    <s v="Drama"/>
    <x v="21"/>
    <n v="177.1"/>
    <s v="September 5, 2001 (France)"/>
    <x v="24"/>
    <n v="59000"/>
    <s v="Michael Haneke"/>
    <s v="Michael Haneke"/>
    <s v="Isabelle Huppert"/>
    <s v="France"/>
    <n v="0"/>
    <n v="6766381"/>
    <n v="11641537.49689441"/>
    <n v="0"/>
    <n v="3820655.5618294752"/>
    <s v="ARTE"/>
    <n v="131"/>
  </r>
  <r>
    <s v="Spy Game"/>
    <s v="R"/>
    <s v="Action"/>
    <x v="21"/>
    <n v="177.1"/>
    <s v="November 21, 2001 (United States)"/>
    <x v="12"/>
    <n v="149000"/>
    <s v="Tony Scott"/>
    <s v="Michael Frost Beckner"/>
    <s v="Robert Redford"/>
    <s v="United States"/>
    <n v="115000000"/>
    <n v="143049560"/>
    <n v="246116323.72670808"/>
    <n v="124.39092173913045"/>
    <n v="80773325.80463016"/>
    <s v="Universal Pictures"/>
    <n v="126"/>
  </r>
  <r>
    <s v="Lara Croft: Tomb Raider"/>
    <s v="PG-13"/>
    <s v="Action"/>
    <x v="21"/>
    <n v="177.1"/>
    <s v="June 15, 2001 (United States)"/>
    <x v="1"/>
    <n v="201000"/>
    <s v="Simon West"/>
    <s v="Sara B. Cooper"/>
    <s v="Angelina Jolie"/>
    <s v="United States"/>
    <n v="115000000"/>
    <n v="274703340"/>
    <n v="472626243.35403728"/>
    <n v="238.87246956521739"/>
    <n v="155111993.22416714"/>
    <s v="Paramount Pictures"/>
    <n v="100"/>
  </r>
  <r>
    <s v="American Pie 2"/>
    <s v="R"/>
    <s v="Comedy"/>
    <x v="21"/>
    <n v="177.1"/>
    <s v="August 10, 2001 (United States)"/>
    <x v="5"/>
    <n v="244000"/>
    <s v="J.B. Rogers"/>
    <s v="Adam Herz"/>
    <s v="Jason Biggs"/>
    <s v="United States"/>
    <n v="30000000"/>
    <n v="287553595"/>
    <n v="494735067.17391306"/>
    <n v="958.51198333333332"/>
    <n v="162367924.90118578"/>
    <s v="LivePlanet"/>
    <n v="108"/>
  </r>
  <r>
    <s v="Frailty"/>
    <s v="R"/>
    <s v="Crime"/>
    <x v="21"/>
    <n v="177.1"/>
    <s v="April 12, 2002 (United States)"/>
    <x v="13"/>
    <n v="79000"/>
    <s v="Bill Paxton"/>
    <s v="Brent Hanley"/>
    <s v="Bill Paxton"/>
    <s v="United States"/>
    <n v="11000000"/>
    <n v="17423030"/>
    <n v="29976269.00621118"/>
    <n v="158.39118181818182"/>
    <n v="9837961.6036137789"/>
    <s v="David Kirschner Productions"/>
    <n v="100"/>
  </r>
  <r>
    <s v="Along Came a Spider"/>
    <s v="R"/>
    <s v="Drama"/>
    <x v="21"/>
    <n v="177.1"/>
    <s v="April 6, 2001 (United States)"/>
    <x v="5"/>
    <n v="79000"/>
    <s v="Lee Tamahori"/>
    <s v="James Patterson"/>
    <s v="Morgan Freeman"/>
    <s v="United States"/>
    <n v="60000000"/>
    <n v="105178561"/>
    <n v="180959387.55900621"/>
    <n v="175.29760166666665"/>
    <n v="59389362.507058166"/>
    <s v="Paramount Pictures"/>
    <n v="104"/>
  </r>
  <r>
    <s v="Rush Hour 2"/>
    <s v="PG-13"/>
    <s v="Action"/>
    <x v="21"/>
    <n v="177.1"/>
    <s v="August 3, 2001 (United States)"/>
    <x v="14"/>
    <n v="205000"/>
    <s v="Brett Ratner"/>
    <s v="Ross LaManna"/>
    <s v="Jackie Chan"/>
    <s v="Hong Kong"/>
    <n v="90000000"/>
    <n v="347325802"/>
    <n v="597572963.68944097"/>
    <n v="385.91755777777774"/>
    <n v="196118465.27385658"/>
    <s v="New Line Cinema"/>
    <n v="90"/>
  </r>
  <r>
    <s v="Save the Last Dance"/>
    <s v="PG-13"/>
    <s v="Drama"/>
    <x v="21"/>
    <n v="177.1"/>
    <s v="January 12, 2001 (United States)"/>
    <x v="19"/>
    <n v="59000"/>
    <s v="Thomas Carter"/>
    <s v="Duane Adler"/>
    <s v="Julia Stiles"/>
    <s v="United States"/>
    <n v="13000000"/>
    <n v="131706809"/>
    <n v="226601155.85714287"/>
    <n v="1013.1292999999999"/>
    <n v="74368610.389610395"/>
    <s v="Cort/Madden Productions"/>
    <n v="112"/>
  </r>
  <r>
    <s v="Domestic Disturbance"/>
    <s v="PG-13"/>
    <s v="Crime"/>
    <x v="21"/>
    <n v="177.1"/>
    <s v="November 2, 2001 (United States)"/>
    <x v="41"/>
    <n v="25000"/>
    <s v="Harold Becker"/>
    <s v="Lewis Colick"/>
    <s v="John Travolta"/>
    <s v="United States"/>
    <n v="75000000"/>
    <n v="54249294"/>
    <n v="93335741.850931674"/>
    <n v="72.332391999999999"/>
    <n v="30632012.422360249"/>
    <s v="Paramount Pictures"/>
    <n v="89"/>
  </r>
  <r>
    <s v="Riding in Cars with Boys"/>
    <s v="PG-13"/>
    <s v="Biography"/>
    <x v="21"/>
    <n v="177.1"/>
    <s v="October 19, 2001 (United States)"/>
    <x v="16"/>
    <n v="27000"/>
    <s v="Penny Marshall"/>
    <s v="Beverly D'Onofrio"/>
    <s v="Drew Barrymore"/>
    <s v="United States"/>
    <n v="48000000"/>
    <n v="35743308"/>
    <n v="61496250.409937888"/>
    <n v="74.465225000000004"/>
    <n v="20182556.747600228"/>
    <s v="Columbia Pictures"/>
    <n v="132"/>
  </r>
  <r>
    <s v="The Animal"/>
    <s v="PG-13"/>
    <s v="Comedy"/>
    <x v="21"/>
    <n v="177.1"/>
    <s v="June 1, 2001 (United States)"/>
    <x v="25"/>
    <n v="58000"/>
    <s v="Luke Greenfield"/>
    <s v="Tom Brady"/>
    <s v="Rob Schneider"/>
    <s v="United States"/>
    <n v="47000000"/>
    <n v="85191134"/>
    <n v="146571081.47826087"/>
    <n v="181.25773191489364"/>
    <n v="48103407.114624508"/>
    <s v="Revolution Studios"/>
    <n v="84"/>
  </r>
  <r>
    <s v="How High"/>
    <s v="R"/>
    <s v="Comedy"/>
    <x v="21"/>
    <n v="177.1"/>
    <s v="December 21, 2001 (United States)"/>
    <x v="21"/>
    <n v="55000"/>
    <s v="Jesse Dylan"/>
    <s v="Dustin Lee Abraham"/>
    <s v="Method Man"/>
    <s v="United States"/>
    <n v="20000000"/>
    <n v="31283740"/>
    <n v="53823577.515527949"/>
    <n v="156.4187"/>
    <n v="17664449.463579901"/>
    <s v="Jersey Films"/>
    <n v="93"/>
  </r>
  <r>
    <s v="Joy Ride"/>
    <s v="R"/>
    <s v="Action"/>
    <x v="21"/>
    <n v="177.1"/>
    <s v="October 5, 2001 (United States)"/>
    <x v="14"/>
    <n v="66000"/>
    <s v="John Dahl"/>
    <s v="Clay Tarver"/>
    <s v="Steve Zahn"/>
    <s v="United States"/>
    <n v="23000000"/>
    <n v="36642838"/>
    <n v="63043888.981366463"/>
    <n v="159.31668695652175"/>
    <n v="20690478.825522304"/>
    <s v="New Regency Productions"/>
    <n v="97"/>
  </r>
  <r>
    <s v="3000 Miles to Graceland"/>
    <s v="R"/>
    <s v="Action"/>
    <x v="21"/>
    <n v="177.1"/>
    <s v="February 23, 2001 (United States)"/>
    <x v="22"/>
    <n v="45000"/>
    <s v="Demian Lichtenstein"/>
    <s v="Richard Recco"/>
    <s v="Kurt Russell"/>
    <s v="United States"/>
    <n v="62000000"/>
    <n v="18720175"/>
    <n v="32208002.950310558"/>
    <n v="30.193830645161292"/>
    <n v="10570398.08018069"/>
    <s v="Franchise Pictures"/>
    <n v="125"/>
  </r>
  <r>
    <s v="The Score"/>
    <s v="R"/>
    <s v="Action"/>
    <x v="21"/>
    <n v="177.1"/>
    <s v="July 13, 2001 (United States)"/>
    <x v="8"/>
    <n v="124000"/>
    <s v="Frank Oz"/>
    <s v="Daniel E. Taylor"/>
    <s v="Robert De Niro"/>
    <s v="Germany"/>
    <n v="68000000"/>
    <n v="114252154"/>
    <n v="196570476.13664597"/>
    <n v="168.01787352941176"/>
    <n v="64512791.643139474"/>
    <s v="Paramount Pictures"/>
    <n v="124"/>
  </r>
  <r>
    <s v="Jason X"/>
    <s v="R"/>
    <s v="Action"/>
    <x v="21"/>
    <n v="177.1"/>
    <s v="April 26, 2002 (United States)"/>
    <x v="44"/>
    <n v="52000"/>
    <s v="James Isaac"/>
    <s v="Victor Miller"/>
    <s v="Kane Hodder"/>
    <s v="Canada"/>
    <n v="11000000"/>
    <n v="17077882"/>
    <n v="29382442.944099378"/>
    <n v="155.25347272727274"/>
    <n v="9643072.8402032759"/>
    <s v="New Line Cinema"/>
    <n v="92"/>
  </r>
  <r>
    <s v="Jay and Silent Bob Strike Back"/>
    <s v="R"/>
    <s v="Comedy"/>
    <x v="21"/>
    <n v="177.1"/>
    <s v="August 24, 2001 (United States)"/>
    <x v="8"/>
    <n v="150000"/>
    <s v="Kevin Smith"/>
    <s v="Kevin Smith"/>
    <s v="Jason Mewes"/>
    <s v="United States"/>
    <n v="22000000"/>
    <n v="33788161"/>
    <n v="58132426.068322979"/>
    <n v="153.58255"/>
    <n v="19078577.639751554"/>
    <s v="Dimension Films"/>
    <n v="104"/>
  </r>
  <r>
    <s v="The Mexican"/>
    <s v="R"/>
    <s v="Adventure"/>
    <x v="21"/>
    <n v="177.1"/>
    <s v="March 2, 2001 (United States)"/>
    <x v="10"/>
    <n v="105000"/>
    <s v="Gore Verbinski"/>
    <s v="J.H. Wyman"/>
    <s v="Brad Pitt"/>
    <s v="United States"/>
    <n v="57000000"/>
    <n v="147845033"/>
    <n v="254366920.13043478"/>
    <n v="259.37725087719298"/>
    <n v="83481102.766798422"/>
    <s v="Dreamworks Pictures"/>
    <n v="123"/>
  </r>
  <r>
    <s v="From Hell"/>
    <s v="R"/>
    <s v="Horror"/>
    <x v="21"/>
    <n v="177.1"/>
    <s v="October 19, 2001 (United States)"/>
    <x v="8"/>
    <n v="149000"/>
    <s v="Albert Hughes"/>
    <s v="Alan Moore"/>
    <s v="Johnny Depp"/>
    <s v="United States"/>
    <n v="35000000"/>
    <n v="74558115"/>
    <n v="128277005.310559"/>
    <n v="213.02318571428575"/>
    <n v="42099443.817052513"/>
    <s v="Twentieth Century Fox"/>
    <n v="122"/>
  </r>
  <r>
    <s v="Crocodile Dundee in Los Angeles"/>
    <s v="PG"/>
    <s v="Action"/>
    <x v="21"/>
    <n v="177.1"/>
    <s v="April 20, 2001 (United States)"/>
    <x v="25"/>
    <n v="24000"/>
    <s v="Simon Wincer"/>
    <s v="Paul Hogan"/>
    <s v="Paul Hogan"/>
    <s v="Australia"/>
    <n v="21150000"/>
    <n v="39438674"/>
    <n v="67854116.136645958"/>
    <n v="186.4712718676123"/>
    <n v="22269155.279503107"/>
    <s v="Bungalow Productions"/>
    <n v="95"/>
  </r>
  <r>
    <s v="Heist"/>
    <s v="R"/>
    <s v="Action"/>
    <x v="21"/>
    <n v="177.1"/>
    <s v="November 9, 2001 (United States)"/>
    <x v="16"/>
    <n v="34000"/>
    <s v="David Mamet"/>
    <s v="David Mamet"/>
    <s v="Gene Hackman"/>
    <s v="Canada"/>
    <n v="39000000"/>
    <n v="28510652"/>
    <n v="49052488.223602489"/>
    <n v="73.104235897435899"/>
    <n v="16098617.730095992"/>
    <s v="Morgan Creek Entertainment"/>
    <n v="109"/>
  </r>
  <r>
    <s v="Serendipity"/>
    <s v="PG-13"/>
    <s v="Comedy"/>
    <x v="21"/>
    <n v="177.1"/>
    <s v="October 5, 2001 (United States)"/>
    <x v="15"/>
    <n v="106000"/>
    <s v="Peter Chelsom"/>
    <s v="Marc Klein"/>
    <s v="John Cusack"/>
    <s v="United States"/>
    <n v="28000000"/>
    <n v="77516304"/>
    <n v="133366560.29813665"/>
    <n v="276.84394285714285"/>
    <n v="43769793.33709769"/>
    <s v="Miramax"/>
    <n v="90"/>
  </r>
  <r>
    <s v="Brotherhood of the Wolf"/>
    <s v="R"/>
    <s v="Action"/>
    <x v="21"/>
    <n v="177.1"/>
    <s v="January 25, 2002 (United States)"/>
    <x v="9"/>
    <n v="64000"/>
    <s v="Christophe Gans"/>
    <s v="StÃ©phane Cabel"/>
    <s v="Samuel Le Bihan"/>
    <s v="France"/>
    <n v="29000000"/>
    <n v="70752904"/>
    <n v="121730151.60248448"/>
    <n v="243.97553103448274"/>
    <n v="39950821.005081877"/>
    <s v="Metropolitan Filmexport"/>
    <n v="142"/>
  </r>
  <r>
    <s v="The Pledge"/>
    <s v="R"/>
    <s v="Crime"/>
    <x v="21"/>
    <n v="177.1"/>
    <s v="January 19, 2001 (United States)"/>
    <x v="8"/>
    <n v="55000"/>
    <s v="Sean Penn"/>
    <s v="Friedrich DÃ¼rrenmatt"/>
    <s v="Jack Nicholson"/>
    <s v="United States"/>
    <n v="35000000"/>
    <n v="29419291"/>
    <n v="50615798.80124224"/>
    <n v="84.055117142857142"/>
    <n v="16611683.229813665"/>
    <s v="Morgan Creek Entertainment"/>
    <n v="124"/>
  </r>
  <r>
    <s v="American Outlaws"/>
    <s v="PG-13"/>
    <s v="Action"/>
    <x v="21"/>
    <n v="177.1"/>
    <s v="August 17, 2001 (United States)"/>
    <x v="22"/>
    <n v="14000"/>
    <s v="Les Mayfield"/>
    <s v="Roderick Taylor"/>
    <s v="Colin Farrell"/>
    <s v="United States"/>
    <n v="35000000"/>
    <n v="13678913"/>
    <n v="23534527.335403726"/>
    <n v="39.082608571428572"/>
    <n v="7723835.6860530777"/>
    <s v="Morgan Creek Entertainment"/>
    <n v="94"/>
  </r>
  <r>
    <s v="Ghosts of Mars"/>
    <s v="R"/>
    <s v="Action"/>
    <x v="21"/>
    <n v="177.1"/>
    <s v="August 24, 2001 (United States)"/>
    <x v="38"/>
    <n v="52000"/>
    <s v="John Carpenter"/>
    <s v="Larry Sulkis"/>
    <s v="Natasha Henstridge"/>
    <s v="United States"/>
    <n v="28000000"/>
    <n v="14010832"/>
    <n v="24105592.944099378"/>
    <n v="50.038685714285712"/>
    <n v="7911254.6583850933"/>
    <s v="Screen Gems"/>
    <n v="98"/>
  </r>
  <r>
    <s v="The Man Who Wasn't There"/>
    <s v="R"/>
    <s v="Crime"/>
    <x v="21"/>
    <n v="177.1"/>
    <s v="November 16, 2001 (United States)"/>
    <x v="24"/>
    <n v="106000"/>
    <s v="Joel Coen"/>
    <s v="Joel Coen"/>
    <s v="Billy Bob Thornton"/>
    <s v="United States"/>
    <n v="20000000"/>
    <n v="18916623"/>
    <n v="32545991.124223605"/>
    <n v="94.583114999999992"/>
    <n v="10681322.981366459"/>
    <s v="Good Machine"/>
    <n v="116"/>
  </r>
  <r>
    <s v="Rock Star"/>
    <s v="R"/>
    <s v="Drama"/>
    <x v="21"/>
    <n v="177.1"/>
    <s v="September 7, 2001 (United States)"/>
    <x v="21"/>
    <n v="42000"/>
    <s v="Stephen Herek"/>
    <s v="John Stockwell"/>
    <s v="Mark Wahlberg"/>
    <s v="United States"/>
    <n v="57000000"/>
    <n v="19334145"/>
    <n v="33264336.428571429"/>
    <n v="33.919552631578945"/>
    <n v="10917077.922077922"/>
    <s v="Warner Bros."/>
    <n v="105"/>
  </r>
  <r>
    <s v="Osmosis Jones"/>
    <s v="PG"/>
    <s v="Animation"/>
    <x v="21"/>
    <n v="177.1"/>
    <s v="August 10, 2001 (United States)"/>
    <x v="21"/>
    <n v="33000"/>
    <s v="Bobby Farrelly"/>
    <s v="Marc Hyman"/>
    <s v="Laurence Fishburne"/>
    <s v="United States"/>
    <n v="70000000"/>
    <n v="14026418"/>
    <n v="24132408.608695652"/>
    <n v="20.037739999999999"/>
    <n v="7920055.3359683799"/>
    <s v="Warner Bros."/>
    <n v="95"/>
  </r>
  <r>
    <s v="Fat Girl"/>
    <s v="Not Rated"/>
    <s v="Drama"/>
    <x v="21"/>
    <n v="177.1"/>
    <s v="March 7, 2001 (France)"/>
    <x v="16"/>
    <n v="11000"/>
    <s v="Catherine Breillat"/>
    <s v="Catherine Breillat"/>
    <s v="AnaÃ¯s Reboux"/>
    <s v="France"/>
    <n v="0"/>
    <n v="765705"/>
    <n v="1317393.0745341615"/>
    <n v="0"/>
    <n v="432357.42518351215"/>
    <s v="Arte France CinÃ©ma"/>
    <n v="86"/>
  </r>
  <r>
    <s v="Saving Silverman"/>
    <s v="PG-13"/>
    <s v="Comedy"/>
    <x v="21"/>
    <n v="177.1"/>
    <s v="February 9, 2001 (United States)"/>
    <x v="23"/>
    <n v="39000"/>
    <s v="Dennis Dugan"/>
    <s v="Hank Nelken"/>
    <s v="Jason Biggs"/>
    <s v="United States"/>
    <n v="22000000"/>
    <n v="26086706"/>
    <n v="44882096.658385091"/>
    <n v="118.57593636363637"/>
    <n v="14729929.983060418"/>
    <s v="Columbia Pictures"/>
    <n v="90"/>
  </r>
  <r>
    <s v="The Glass House"/>
    <s v="PG-13"/>
    <s v="Crime"/>
    <x v="21"/>
    <n v="177.1"/>
    <s v="September 14, 2001 (United States)"/>
    <x v="1"/>
    <n v="34000"/>
    <s v="Daniel Sackheim"/>
    <s v="Wesley Strick"/>
    <s v="Diane Lane"/>
    <s v="United States"/>
    <n v="30000000"/>
    <n v="23619609"/>
    <n v="40637463.931677021"/>
    <n v="78.732029999999995"/>
    <n v="13336876.905702993"/>
    <s v="Columbia Pictures"/>
    <n v="106"/>
  </r>
  <r>
    <s v="The Wedding Planner"/>
    <s v="PG-13"/>
    <s v="Comedy"/>
    <x v="21"/>
    <n v="177.1"/>
    <s v="January 26, 2001 (United States)"/>
    <x v="11"/>
    <n v="78000"/>
    <s v="Adam Shankman"/>
    <s v="Pamela Falk"/>
    <s v="Jennifer Lopez"/>
    <s v="Germany"/>
    <n v="35000000"/>
    <n v="94728529"/>
    <n v="162980139.95652175"/>
    <n v="270.65294"/>
    <n v="53488723.320158109"/>
    <s v="Columbia Pictures"/>
    <n v="103"/>
  </r>
  <r>
    <s v="Heartbreakers"/>
    <s v="PG-13"/>
    <s v="Comedy"/>
    <x v="21"/>
    <n v="177.1"/>
    <s v="March 23, 2001 (United States)"/>
    <x v="19"/>
    <n v="52000"/>
    <s v="David Mirkin"/>
    <s v="Robert Dunn"/>
    <s v="Sigourney Weaver"/>
    <s v="United States"/>
    <n v="35000000"/>
    <n v="57756408"/>
    <n v="99369720.596273288"/>
    <n v="165.01830857142858"/>
    <n v="32612313.946922645"/>
    <s v="Davis Entertainment"/>
    <n v="123"/>
  </r>
  <r>
    <s v="Session 9"/>
    <s v="R"/>
    <s v="Horror"/>
    <x v="21"/>
    <n v="177.1"/>
    <s v="September 14, 2001 (Italy)"/>
    <x v="5"/>
    <n v="56000"/>
    <s v="Brad Anderson"/>
    <s v="Brad Anderson"/>
    <s v="David Caruso"/>
    <s v="United States"/>
    <n v="1500000"/>
    <n v="1612259"/>
    <n v="2773886.6024844721"/>
    <n v="107.48393333333333"/>
    <n v="910366.45962732926"/>
    <s v="USA Films"/>
    <n v="97"/>
  </r>
  <r>
    <s v="Out Cold"/>
    <s v="PG-13"/>
    <s v="Comedy"/>
    <x v="21"/>
    <n v="177.1"/>
    <s v="November 21, 2001 (United States)"/>
    <x v="21"/>
    <n v="17000"/>
    <s v="Brendan Malloy"/>
    <s v="Jon Zack"/>
    <s v="Flex Alexander"/>
    <s v="United States"/>
    <n v="24000000"/>
    <n v="14782676"/>
    <n v="25433548.149068322"/>
    <n v="61.594483333333336"/>
    <n v="8347078.4867306612"/>
    <s v="Touchstone Pictures"/>
    <n v="89"/>
  </r>
  <r>
    <s v="Hedwig and the Angry Inch"/>
    <s v="R"/>
    <s v="Comedy"/>
    <x v="21"/>
    <n v="177.1"/>
    <s v="August 31, 2001 (United States)"/>
    <x v="3"/>
    <n v="33000"/>
    <s v="John Cameron Mitchell"/>
    <s v="John Cameron Mitchell"/>
    <s v="John Cameron Mitchell"/>
    <s v="United States"/>
    <n v="6000000"/>
    <n v="3645107"/>
    <n v="6271395.2732919259"/>
    <n v="60.751783333333329"/>
    <n v="2058219.6499153022"/>
    <s v="Killer Films"/>
    <n v="95"/>
  </r>
  <r>
    <s v="Baby Boy"/>
    <s v="R"/>
    <s v="Crime"/>
    <x v="21"/>
    <n v="177.1"/>
    <s v="June 27, 2001 (United States)"/>
    <x v="5"/>
    <n v="14000"/>
    <s v="John Singleton"/>
    <s v="John Singleton"/>
    <s v="Alexsandra Wright"/>
    <s v="United States"/>
    <n v="16000000"/>
    <n v="29381649"/>
    <n v="50551035.857142858"/>
    <n v="183.63530624999999"/>
    <n v="16590428.571428573"/>
    <s v="Columbia Pictures"/>
    <n v="130"/>
  </r>
  <r>
    <s v="K-PAX"/>
    <s v="PG-13"/>
    <s v="Drama"/>
    <x v="21"/>
    <n v="177.1"/>
    <s v="October 26, 2001 (United States)"/>
    <x v="34"/>
    <n v="177000"/>
    <s v="Iain Softley"/>
    <s v="Gene Brewer"/>
    <s v="Kevin Spacey"/>
    <s v="United States"/>
    <n v="68000000"/>
    <n v="65001485"/>
    <n v="111834853.07453416"/>
    <n v="95.590419117647059"/>
    <n v="36703266.516092606"/>
    <s v="IMF Internationale Medien und Film GmbH &amp; Co. 2. Produktions KG"/>
    <n v="120"/>
  </r>
  <r>
    <s v="Freddy Got Fingered"/>
    <s v="R"/>
    <s v="Comedy"/>
    <x v="21"/>
    <n v="177.1"/>
    <s v="April 20, 2001 (United States)"/>
    <x v="26"/>
    <n v="47000"/>
    <s v="Tom Green"/>
    <s v="Tom Green"/>
    <s v="Tom Green"/>
    <s v="United States"/>
    <n v="14000000"/>
    <n v="14343028"/>
    <n v="24677135.130434781"/>
    <n v="102.4502"/>
    <n v="8098830.0395256924"/>
    <s v="New Regency Productions"/>
    <n v="87"/>
  </r>
  <r>
    <s v="Pulse"/>
    <s v="R"/>
    <s v="Horror"/>
    <x v="21"/>
    <n v="177.1"/>
    <s v="November 9, 2005 (United States)"/>
    <x v="14"/>
    <n v="18000"/>
    <s v="Kiyoshi Kurosawa"/>
    <s v="Kiyoshi Kurosawa"/>
    <s v="Haruhiko KatÃ´"/>
    <s v="Japan"/>
    <n v="0"/>
    <n v="318451"/>
    <n v="547893.95652173914"/>
    <n v="0"/>
    <n v="179814.22924901187"/>
    <s v="Daiei Eiga"/>
    <n v="119"/>
  </r>
  <r>
    <s v="Sweet November"/>
    <s v="PG-13"/>
    <s v="Drama"/>
    <x v="21"/>
    <n v="177.1"/>
    <s v="February 16, 2001 (United States)"/>
    <x v="17"/>
    <n v="87000"/>
    <s v="Pat O'Connor"/>
    <s v="Herman Raucher"/>
    <s v="Keanu Reeves"/>
    <s v="United States"/>
    <n v="40000000"/>
    <n v="65754228"/>
    <n v="113129945.06832299"/>
    <n v="164.38557"/>
    <n v="37128304.912478827"/>
    <s v="Warner Bros."/>
    <n v="119"/>
  </r>
  <r>
    <s v="Kate &amp; Leopold"/>
    <s v="PG-13"/>
    <s v="Comedy"/>
    <x v="21"/>
    <n v="177.1"/>
    <s v="December 25, 2001 (United States)"/>
    <x v="5"/>
    <n v="80000"/>
    <s v="James Mangold"/>
    <s v="Steven Rogers"/>
    <s v="Meg Ryan"/>
    <s v="United States"/>
    <n v="48000000"/>
    <n v="76019048"/>
    <n v="130790536"/>
    <n v="158.37301666666667"/>
    <n v="42924363.63636364"/>
    <s v="Konrad Pictures"/>
    <n v="118"/>
  </r>
  <r>
    <s v="Don't Say a Word"/>
    <s v="R"/>
    <s v="Drama"/>
    <x v="21"/>
    <n v="177.1"/>
    <s v="September 28, 2001 (United States)"/>
    <x v="21"/>
    <n v="50000"/>
    <s v="Gary Fleder"/>
    <s v="Andrew Klavan"/>
    <s v="Michael Douglas"/>
    <s v="United States"/>
    <n v="50000000"/>
    <n v="100020092"/>
    <n v="172084257.66459629"/>
    <n v="200.04018399999998"/>
    <n v="56476618.859401472"/>
    <s v="New Regency Productions"/>
    <n v="113"/>
  </r>
  <r>
    <s v="Ali"/>
    <s v="R"/>
    <s v="Biography"/>
    <x v="21"/>
    <n v="177.1"/>
    <s v="December 25, 2001 (United States)"/>
    <x v="8"/>
    <n v="95000"/>
    <s v="Michael Mann"/>
    <s v="Gregory Allen Howard"/>
    <s v="Will Smith"/>
    <s v="United States"/>
    <n v="107000000"/>
    <n v="87812729"/>
    <n v="151081527.53416148"/>
    <n v="82.067971028037377"/>
    <n v="49583697.91078487"/>
    <s v="Columbia Pictures"/>
    <n v="157"/>
  </r>
  <r>
    <s v="Life as a House"/>
    <s v="R"/>
    <s v="Drama"/>
    <x v="21"/>
    <n v="177.1"/>
    <s v="November 9, 2001 (United States)"/>
    <x v="24"/>
    <n v="43000"/>
    <s v="Irwin Winkler"/>
    <s v="Mark Andrus"/>
    <s v="Hayden Christensen"/>
    <s v="United States"/>
    <n v="27000000"/>
    <n v="23903791"/>
    <n v="41126398.180124223"/>
    <n v="88.532559259259259"/>
    <n v="13497341.050254095"/>
    <s v="Winkler Films"/>
    <n v="125"/>
  </r>
  <r>
    <s v="Ichi the Killer"/>
    <s v="N/A"/>
    <s v="Action"/>
    <x v="21"/>
    <n v="177.1"/>
    <s v="December 22, 2001 (Japan)"/>
    <x v="9"/>
    <n v="53000"/>
    <s v="Takashi Miike"/>
    <s v="Sakichi Sato"/>
    <s v="Tadanobu Asano"/>
    <s v="Japan"/>
    <n v="1400000"/>
    <n v="80631"/>
    <n v="138725.38509316772"/>
    <n v="5.7593571428571435"/>
    <n v="45528.514963297574"/>
    <s v="Omega Project"/>
    <n v="129"/>
  </r>
  <r>
    <s v="Tomcats"/>
    <s v="R"/>
    <s v="Comedy"/>
    <x v="21"/>
    <n v="177.1"/>
    <s v="March 30, 2001 (United States)"/>
    <x v="20"/>
    <n v="18000"/>
    <s v="Gregory Poirier"/>
    <s v="Gregory Poirier"/>
    <s v="Shannon Elizabeth"/>
    <s v="United States"/>
    <n v="11000000"/>
    <n v="23430766"/>
    <n v="40312560.136645965"/>
    <n v="213.00696363636362"/>
    <n v="13230246.188594015"/>
    <s v="Revolution Studios"/>
    <n v="95"/>
  </r>
  <r>
    <s v="Bandits"/>
    <s v="PG-13"/>
    <s v="Comedy"/>
    <x v="21"/>
    <n v="177.1"/>
    <s v="October 12, 2001 (United States)"/>
    <x v="16"/>
    <n v="66000"/>
    <s v="Barry Levinson"/>
    <s v="Harley Peyton"/>
    <s v="Bruce Willis"/>
    <s v="United States"/>
    <n v="75000000"/>
    <n v="67631903"/>
    <n v="116360479.07453416"/>
    <n v="90.175870666666668"/>
    <n v="38188539.243365332"/>
    <s v="Metro-Goldwyn-Mayer (MGM)"/>
    <n v="123"/>
  </r>
  <r>
    <s v="Monkeybone"/>
    <s v="PG-13"/>
    <s v="Animation"/>
    <x v="21"/>
    <n v="177.1"/>
    <s v="February 23, 2001 (United States)"/>
    <x v="25"/>
    <n v="17000"/>
    <s v="Henry Selick"/>
    <s v="Kaja Blackley"/>
    <s v="Brendan Fraser"/>
    <s v="United States"/>
    <n v="75000000"/>
    <n v="7622365"/>
    <n v="13114255.310559006"/>
    <n v="10.163153333333334"/>
    <n v="4303989.2715979675"/>
    <s v="Twentieth Century Fox"/>
    <n v="93"/>
  </r>
  <r>
    <s v="In the Bedroom"/>
    <s v="R"/>
    <s v="Crime"/>
    <x v="21"/>
    <n v="177.1"/>
    <s v="February 8, 2002 (United States)"/>
    <x v="34"/>
    <n v="38000"/>
    <s v="Todd Field"/>
    <s v="Andre Dubus"/>
    <s v="Tom Wilkinson"/>
    <s v="United States"/>
    <n v="1700000"/>
    <n v="44763181"/>
    <n v="77014913.89440994"/>
    <n v="2633.1282941176473"/>
    <n v="25275652.738565784"/>
    <s v="Good Machine"/>
    <n v="131"/>
  </r>
  <r>
    <s v="Pootie Tang"/>
    <s v="PG-13"/>
    <s v="Action"/>
    <x v="21"/>
    <n v="177.1"/>
    <s v="June 29, 2001 (United States)"/>
    <x v="11"/>
    <n v="14000"/>
    <s v="Louis C.K."/>
    <s v="Louis C.K."/>
    <s v="Chris Rock"/>
    <s v="United States"/>
    <n v="7000000"/>
    <n v="3313583"/>
    <n v="5701009.2608695654"/>
    <n v="47.3369"/>
    <n v="1871023.7154150198"/>
    <s v="Paramount Pictures"/>
    <n v="81"/>
  </r>
  <r>
    <s v="Waking Life"/>
    <s v="R"/>
    <s v="Animation"/>
    <x v="21"/>
    <n v="177.1"/>
    <s v="March 7, 2002 (Australia)"/>
    <x v="40"/>
    <n v="62000"/>
    <s v="Richard Linklater"/>
    <s v="Richard Linklater"/>
    <s v="Ethan Hawke"/>
    <s v="United States"/>
    <n v="0"/>
    <n v="3176880"/>
    <n v="5465812.1739130439"/>
    <n v="0"/>
    <n v="1793833.9920948618"/>
    <s v="Fox Searchlight Pictures"/>
    <n v="99"/>
  </r>
  <r>
    <s v="Bubble Boy"/>
    <s v="PG-13"/>
    <s v="Adventure"/>
    <x v="21"/>
    <n v="177.1"/>
    <s v="August 24, 2001 (United States)"/>
    <x v="41"/>
    <n v="31000"/>
    <s v="Blair Hayes"/>
    <s v="Cinco Paul"/>
    <s v="Jake Gyllenhaal"/>
    <s v="United States"/>
    <n v="13000000"/>
    <n v="5007898"/>
    <n v="8616072.9565217402"/>
    <n v="38.522292307692311"/>
    <n v="2827723.320158103"/>
    <s v="Bandeira Entertainment"/>
    <n v="84"/>
  </r>
  <r>
    <s v="Josie and the Pussycats"/>
    <s v="PG-13"/>
    <s v="Comedy"/>
    <x v="21"/>
    <n v="177.1"/>
    <s v="April 11, 2001 (United States)"/>
    <x v="30"/>
    <n v="22000"/>
    <s v="Harry Elfont"/>
    <s v="Deborah Kaplan"/>
    <s v="Rachael Leigh Cook"/>
    <s v="Canada"/>
    <n v="39000000"/>
    <n v="14866015"/>
    <n v="25576932.639751554"/>
    <n v="38.11798717948718"/>
    <n v="8394136.0813099947"/>
    <s v="Universal Pictures"/>
    <n v="98"/>
  </r>
  <r>
    <s v="The Devil's Backbone"/>
    <s v="R"/>
    <s v="Drama"/>
    <x v="21"/>
    <n v="177.1"/>
    <s v="April 20, 2001 (Spain)"/>
    <x v="34"/>
    <n v="63000"/>
    <s v="Guillermo del Toro"/>
    <s v="Guillermo del Toro"/>
    <s v="Marisa Paredes"/>
    <s v="Spain"/>
    <n v="4500000"/>
    <n v="6582065"/>
    <n v="11324422.391304348"/>
    <n v="146.2681111111111"/>
    <n v="3716581.0276679844"/>
    <s v="El Deseo"/>
    <n v="106"/>
  </r>
  <r>
    <s v="Shaolin Soccer"/>
    <s v="PG"/>
    <s v="Action"/>
    <x v="21"/>
    <n v="177.1"/>
    <s v="July 5, 2001 (China)"/>
    <x v="4"/>
    <n v="76000"/>
    <s v="Stephen Chow"/>
    <s v="Stephen Chow"/>
    <s v="Stephen Chow"/>
    <s v="Hong Kong"/>
    <n v="10000000"/>
    <n v="42776760"/>
    <n v="73597282.732919261"/>
    <n v="427.76759999999996"/>
    <n v="24154014.680971205"/>
    <s v="Star Overseas"/>
    <n v="87"/>
  </r>
  <r>
    <s v="Jimmy Neutron: Boy Genius"/>
    <s v="G"/>
    <s v="Animation"/>
    <x v="21"/>
    <n v="177.1"/>
    <s v="December 21, 2001 (United States)"/>
    <x v="22"/>
    <n v="32000"/>
    <s v="John A. Davis"/>
    <s v="John A. Davis"/>
    <s v="Debi Derryberry"/>
    <s v="United States"/>
    <n v="30000000"/>
    <n v="102992536"/>
    <n v="177198338.33540374"/>
    <n v="343.30845333333338"/>
    <n v="58155017.504234895"/>
    <s v="Paramount Pictures"/>
    <n v="82"/>
  </r>
  <r>
    <s v="Driven"/>
    <s v="PG-13"/>
    <s v="Action"/>
    <x v="21"/>
    <n v="177.1"/>
    <s v="April 27, 2001 (United States)"/>
    <x v="26"/>
    <n v="40000"/>
    <s v="Renny Harlin"/>
    <s v="Jan Skrentny"/>
    <s v="Sylvester Stallone"/>
    <s v="United States"/>
    <n v="94000000"/>
    <n v="54744738"/>
    <n v="94188151.714285716"/>
    <n v="58.239082978723403"/>
    <n v="30911766.233766235"/>
    <s v="Franchise Pictures"/>
    <n v="116"/>
  </r>
  <r>
    <s v="Get Over It"/>
    <s v="PG-13"/>
    <s v="Comedy"/>
    <x v="21"/>
    <n v="177.1"/>
    <s v="March 9, 2001 (United States)"/>
    <x v="46"/>
    <n v="18000"/>
    <s v="Tommy O'Haver"/>
    <s v="R. Lee Fleming Jr."/>
    <s v="Kirsten Dunst"/>
    <s v="United States"/>
    <n v="22000000"/>
    <n v="19900366"/>
    <n v="34238517.900621116"/>
    <n v="90.456209090909084"/>
    <n v="11236796.160361378"/>
    <s v="Miramax"/>
    <n v="87"/>
  </r>
  <r>
    <s v="Cowboy Bebop: The Movie"/>
    <s v="N/A"/>
    <s v="Animation"/>
    <x v="21"/>
    <n v="177.1"/>
    <s v="May 16, 2003 (United States)"/>
    <x v="6"/>
    <n v="44000"/>
    <s v="Directors"/>
    <s v="Keiko Nobumoto"/>
    <s v="Beau Billingslea"/>
    <s v="Japan"/>
    <n v="0"/>
    <n v="3007903"/>
    <n v="5175087.7701863358"/>
    <n v="0"/>
    <n v="1698420.6662902315"/>
    <s v="Bandai Visual Company"/>
    <n v="115"/>
  </r>
  <r>
    <s v="An American Rhapsody"/>
    <s v="PG-13"/>
    <s v="Drama"/>
    <x v="21"/>
    <n v="177.1"/>
    <s v="February 28, 2002 (Hungary)"/>
    <x v="17"/>
    <n v="3900"/>
    <s v="Ã‰va GÃ¡rdos"/>
    <s v="Ã‰va GÃ¡rdos"/>
    <s v="Nastassja Kinski"/>
    <s v="United States"/>
    <n v="0"/>
    <n v="970676"/>
    <n v="1670045.043478261"/>
    <n v="0"/>
    <n v="548094.8616600791"/>
    <s v="Fireworks Pictures"/>
    <n v="106"/>
  </r>
  <r>
    <s v="Exit Wounds"/>
    <s v="R"/>
    <s v="Action"/>
    <x v="21"/>
    <n v="177.1"/>
    <s v="March 16, 2001 (United States)"/>
    <x v="41"/>
    <n v="33000"/>
    <s v="Andrzej Bartkowiak"/>
    <s v="Ed Horowitz"/>
    <s v="Steven Seagal"/>
    <s v="United States"/>
    <n v="50000000"/>
    <n v="79958599"/>
    <n v="137568521.26086956"/>
    <n v="159.91719799999998"/>
    <n v="45148841.897233203"/>
    <s v="Warner Bros."/>
    <n v="101"/>
  </r>
  <r>
    <s v="Manic"/>
    <s v="R"/>
    <s v="Drama"/>
    <x v="21"/>
    <n v="177.1"/>
    <s v="May 23, 2003 (United States)"/>
    <x v="13"/>
    <n v="9300"/>
    <s v="Jordan Melamed"/>
    <s v="Michael Bacall"/>
    <s v="Joseph Gordon-Levitt"/>
    <s v="United States"/>
    <n v="0"/>
    <n v="69958"/>
    <n v="120362.52173913043"/>
    <n v="0"/>
    <n v="39501.976284584984"/>
    <s v="Manic LLC"/>
    <n v="100"/>
  </r>
  <r>
    <s v="Lagaan: Once Upon a Time in India"/>
    <s v="PG"/>
    <s v="Drama"/>
    <x v="21"/>
    <n v="177.1"/>
    <s v="June 15, 2001 (United States)"/>
    <x v="31"/>
    <n v="108000"/>
    <s v="Ashutosh Gowariker"/>
    <s v="Ashutosh Gowariker"/>
    <s v="Aamir Khan"/>
    <s v="India"/>
    <n v="0"/>
    <n v="1724806"/>
    <n v="2967523.3664596272"/>
    <n v="0"/>
    <n v="973916.43139469228"/>
    <s v="Aamir Khan Productions"/>
    <n v="224"/>
  </r>
  <r>
    <s v="The Majestic"/>
    <s v="PG"/>
    <s v="Drama"/>
    <x v="21"/>
    <n v="177.1"/>
    <s v="December 21, 2001 (United States)"/>
    <x v="15"/>
    <n v="53000"/>
    <s v="Frank Darabont"/>
    <s v="Michael Sloane"/>
    <s v="Jim Carrey"/>
    <s v="United States"/>
    <n v="72000000"/>
    <n v="37317673"/>
    <n v="64204940.503105588"/>
    <n v="51.830101388888892"/>
    <n v="21071526.256352343"/>
    <s v="Castle Rock Entertainment"/>
    <n v="152"/>
  </r>
  <r>
    <s v="Valentine"/>
    <s v="R"/>
    <s v="Horror"/>
    <x v="21"/>
    <n v="177.1"/>
    <s v="February 2, 2001 (United States)"/>
    <x v="25"/>
    <n v="26000"/>
    <s v="Jamie Blanks"/>
    <s v="Tom Savage"/>
    <s v="Denise Richards"/>
    <s v="Canada"/>
    <n v="29000000"/>
    <n v="36684136"/>
    <n v="63114942.062111802"/>
    <n v="126.49702068965519"/>
    <n v="20713797.854319595"/>
    <s v="Warner Bros."/>
    <n v="96"/>
  </r>
  <r>
    <s v="Final Fantasy: The Spirits Within"/>
    <s v="PG-13"/>
    <s v="Animation"/>
    <x v="21"/>
    <n v="177.1"/>
    <s v="July 11, 2001 (United States)"/>
    <x v="5"/>
    <n v="81000"/>
    <s v="Hironobu Sakaguchi"/>
    <s v="Hironobu Sakaguchi"/>
    <s v="Alec Baldwin"/>
    <s v="United States"/>
    <n v="137000000"/>
    <n v="85131830"/>
    <n v="146469049.13043478"/>
    <n v="62.140021897810215"/>
    <n v="48069920.948616602"/>
    <s v="Chris Lee Productions"/>
    <n v="106"/>
  </r>
  <r>
    <s v="The One"/>
    <s v="PG-13"/>
    <s v="Action"/>
    <x v="21"/>
    <n v="177.1"/>
    <s v="November 2, 2001 (United States)"/>
    <x v="23"/>
    <n v="89000"/>
    <s v="James Wong"/>
    <s v="Glen Morgan"/>
    <s v="Jet Li"/>
    <s v="United States"/>
    <n v="49000000"/>
    <n v="74005691"/>
    <n v="127326561.53416149"/>
    <n v="151.0320224489796"/>
    <n v="41787516.09260305"/>
    <s v="Revolution Studios"/>
    <n v="87"/>
  </r>
  <r>
    <s v="Lost and Delirious"/>
    <s v="R"/>
    <s v="Drama"/>
    <x v="21"/>
    <n v="177.1"/>
    <s v="September 20, 2001 (Israel)"/>
    <x v="15"/>
    <n v="20000"/>
    <s v="LÃ©a Pool"/>
    <s v="Susan Swan"/>
    <s v="Piper Perabo"/>
    <s v="Canada"/>
    <n v="0"/>
    <n v="396897"/>
    <n v="682860.05590062111"/>
    <n v="0"/>
    <n v="224108.9779785432"/>
    <s v="CitÃ©-AmÃ©rique"/>
    <n v="103"/>
  </r>
  <r>
    <s v="Sugar &amp; Spice"/>
    <s v="PG-13"/>
    <s v="Comedy"/>
    <x v="21"/>
    <n v="177.1"/>
    <s v="January 26, 2001 (United States)"/>
    <x v="46"/>
    <n v="14000"/>
    <s v="Francine McDougall"/>
    <s v="Mandy Nelson"/>
    <s v="Marla Sokoloff"/>
    <s v="United States"/>
    <n v="27000000"/>
    <n v="16923761"/>
    <n v="29117278.242236026"/>
    <n v="62.680596296296301"/>
    <n v="9556047.9954827782"/>
    <s v="New Line Cinema"/>
    <n v="81"/>
  </r>
  <r>
    <s v="Cats &amp; Dogs"/>
    <s v="PG"/>
    <s v="Action"/>
    <x v="21"/>
    <n v="177.1"/>
    <s v="July 4, 2001 (United States)"/>
    <x v="27"/>
    <n v="57000"/>
    <s v="Lawrence Guterman"/>
    <s v="John Requa"/>
    <s v="Alec Baldwin"/>
    <s v="United States"/>
    <n v="60000000"/>
    <n v="200687492"/>
    <n v="345282206.73291928"/>
    <n v="334.47915333333333"/>
    <n v="113318741.95369849"/>
    <s v="Warner Bros."/>
    <n v="87"/>
  </r>
  <r>
    <s v="Hearts in Atlantis"/>
    <s v="PG-13"/>
    <s v="Drama"/>
    <x v="21"/>
    <n v="177.1"/>
    <s v="September 28, 2001 (United States)"/>
    <x v="15"/>
    <n v="37000"/>
    <s v="Scott Hicks"/>
    <s v="Stephen King"/>
    <s v="Anthony Hopkins"/>
    <s v="United States"/>
    <n v="31000000"/>
    <n v="30919415"/>
    <n v="53196757.484472051"/>
    <n v="99.740048387096763"/>
    <n v="17458732.35460192"/>
    <s v="Castle Rock Entertainment"/>
    <n v="101"/>
  </r>
  <r>
    <s v="America's Sweethearts"/>
    <s v="PG-13"/>
    <s v="Comedy"/>
    <x v="21"/>
    <n v="177.1"/>
    <s v="July 20, 2001 (United States)"/>
    <x v="46"/>
    <n v="55000"/>
    <s v="Joe Roth"/>
    <s v="Billy Crystal"/>
    <s v="Julia Roberts"/>
    <s v="United States"/>
    <n v="46000000"/>
    <n v="138307673"/>
    <n v="237957921.86956522"/>
    <n v="300.66885434782608"/>
    <n v="78095806.324110672"/>
    <s v="Revolution Studios"/>
    <n v="102"/>
  </r>
  <r>
    <s v="Kiss of the Dragon"/>
    <s v="R"/>
    <s v="Action"/>
    <x v="21"/>
    <n v="177.1"/>
    <s v="July 6, 2001 (United States)"/>
    <x v="14"/>
    <n v="62000"/>
    <s v="Chris Nahon"/>
    <s v="Jet Li"/>
    <s v="Jet Li"/>
    <s v="France"/>
    <n v="25000000"/>
    <n v="64437847"/>
    <n v="110865115.64596273"/>
    <n v="257.75138800000002"/>
    <n v="36385006.775832862"/>
    <s v="Twentieth Century Fox"/>
    <n v="98"/>
  </r>
  <r>
    <s v="Captain Corelli's Mandolin"/>
    <s v="R"/>
    <s v="Drama"/>
    <x v="21"/>
    <n v="177.1"/>
    <s v="August 17, 2001 (United States)"/>
    <x v="23"/>
    <n v="33000"/>
    <s v="John Madden"/>
    <s v="Shawn Slovo"/>
    <s v="Nicolas Cage"/>
    <s v="United Kingdom"/>
    <n v="57000000"/>
    <n v="62112895"/>
    <n v="106865042.95031056"/>
    <n v="108.96999122807019"/>
    <n v="35072216.261998869"/>
    <s v="Universal Pictures"/>
    <n v="131"/>
  </r>
  <r>
    <s v="The Believer"/>
    <s v="R"/>
    <s v="Drama"/>
    <x v="21"/>
    <n v="177.1"/>
    <s v="August 23, 2001 (Russia)"/>
    <x v="12"/>
    <n v="37000"/>
    <s v="Henry Bean"/>
    <s v="Henry Bean"/>
    <s v="Ryan Gosling"/>
    <s v="United States"/>
    <n v="1500000"/>
    <n v="1309316"/>
    <n v="2252674.1118012425"/>
    <n v="87.287733333333335"/>
    <n v="739308.86504799547"/>
    <s v="Fuller Films"/>
    <n v="98"/>
  </r>
  <r>
    <s v="Dil Chahta Hai"/>
    <s v="Not Rated"/>
    <s v="Comedy"/>
    <x v="21"/>
    <n v="177.1"/>
    <s v="August 10, 2001 (India)"/>
    <x v="31"/>
    <n v="68000"/>
    <s v="Farhan Akhtar"/>
    <s v="Kassim Jagmagia"/>
    <s v="Aamir Khan"/>
    <s v="India"/>
    <n v="0"/>
    <n v="316221"/>
    <n v="544057.24844720494"/>
    <n v="0"/>
    <n v="178555.05364201017"/>
    <s v="Excel Entertainment"/>
    <n v="183"/>
  </r>
  <r>
    <s v="Someone Like You"/>
    <s v="PG-13"/>
    <s v="Comedy"/>
    <x v="21"/>
    <n v="177.1"/>
    <s v="March 30, 2001 (United States)"/>
    <x v="10"/>
    <n v="24000"/>
    <s v="Tony Goldwyn"/>
    <s v="Laura Zigman"/>
    <s v="Ashley Judd"/>
    <s v="United States"/>
    <n v="23000000"/>
    <n v="38689940"/>
    <n v="66565921.614906833"/>
    <n v="168.2171304347826"/>
    <n v="21846380.575945795"/>
    <s v="Fox 2000 Pictures"/>
    <n v="97"/>
  </r>
  <r>
    <s v="Mean Machine"/>
    <s v="R"/>
    <s v="Comedy"/>
    <x v="21"/>
    <n v="177.1"/>
    <s v="December 26, 2001 (United Kingdom)"/>
    <x v="16"/>
    <n v="37000"/>
    <s v="Barry Skolnick"/>
    <s v="Tracy Keenan Wynn"/>
    <s v="Vinnie Jones"/>
    <s v="United Kingdom"/>
    <n v="0"/>
    <n v="7310206"/>
    <n v="12577186.720496895"/>
    <n v="0"/>
    <n v="4127727.8373800116"/>
    <s v="Paramount Pictures"/>
    <n v="99"/>
  </r>
  <r>
    <s v="Enigma"/>
    <s v="R"/>
    <s v="Drama"/>
    <x v="21"/>
    <n v="177.1"/>
    <s v="June 7, 2002 (United States)"/>
    <x v="5"/>
    <n v="20000"/>
    <s v="Michael Apted"/>
    <s v="Robert Harris"/>
    <s v="Dougray Scott"/>
    <s v="United Kingdom"/>
    <n v="0"/>
    <n v="15713204"/>
    <n v="27034518.683229815"/>
    <n v="0"/>
    <n v="8872503.6702428013"/>
    <s v="Manhattan Pictures International"/>
    <n v="119"/>
  </r>
  <r>
    <s v="The Experiment"/>
    <s v="R"/>
    <s v="Drama"/>
    <x v="21"/>
    <n v="177.1"/>
    <s v="March 8, 2001 (Germany)"/>
    <x v="3"/>
    <n v="92000"/>
    <s v="Oliver Hirschbiegel"/>
    <s v="Mario Giordano"/>
    <s v="Moritz Bleibtreu"/>
    <s v="Germany"/>
    <n v="0"/>
    <n v="13782896"/>
    <n v="23713429.763975155"/>
    <n v="0"/>
    <n v="7782549.9717673631"/>
    <s v="Typhoon"/>
    <n v="120"/>
  </r>
  <r>
    <s v="Millennium Actress"/>
    <s v="PG"/>
    <s v="Animation"/>
    <x v="21"/>
    <n v="177.1"/>
    <s v="September 14, 2002 (Japan)"/>
    <x v="6"/>
    <n v="25000"/>
    <s v="Satoshi Kon"/>
    <s v="Satoshi Kon"/>
    <s v="Miyoko ShÃ´ji"/>
    <s v="Japan"/>
    <n v="0"/>
    <n v="262891"/>
    <n v="452303.14906832296"/>
    <n v="0"/>
    <n v="148442.12309429701"/>
    <s v="Bandai Visual Company"/>
    <n v="87"/>
  </r>
  <r>
    <s v="The Tailor of Panama"/>
    <s v="R"/>
    <s v="Comedy"/>
    <x v="21"/>
    <n v="177.1"/>
    <s v="March 30, 2001 (United States)"/>
    <x v="19"/>
    <n v="28000"/>
    <s v="John Boorman"/>
    <s v="John le CarrÃ©"/>
    <s v="Pierce Brosnan"/>
    <s v="United States"/>
    <n v="21000000"/>
    <n v="28008462"/>
    <n v="48188471.888198756"/>
    <n v="133.37362857142858"/>
    <n v="15815054.771315642"/>
    <s v="Columbia Pictures"/>
    <n v="109"/>
  </r>
  <r>
    <s v="Formula 51"/>
    <s v="R"/>
    <s v="Action"/>
    <x v="21"/>
    <n v="177.1"/>
    <s v="October 18, 2002 (United States)"/>
    <x v="21"/>
    <n v="48000"/>
    <s v="Ronny Yu"/>
    <s v="Stel Pavlou"/>
    <s v="Samuel L. Jackson"/>
    <s v="United Kingdom"/>
    <n v="27000000"/>
    <n v="12881605"/>
    <n v="22162761.397515528"/>
    <n v="47.709648148148148"/>
    <n v="7273633.5403726716"/>
    <s v="Alliance Atlantis Communications"/>
    <n v="93"/>
  </r>
  <r>
    <s v="15 Minutes"/>
    <s v="R"/>
    <s v="Action"/>
    <x v="21"/>
    <n v="177.1"/>
    <s v="March 9, 2001 (United States)"/>
    <x v="10"/>
    <n v="49000"/>
    <s v="John Herzfeld"/>
    <s v="John Herzfeld"/>
    <s v="Robert De Niro"/>
    <s v="United States"/>
    <n v="60000000"/>
    <n v="56359980"/>
    <n v="96967170.559006214"/>
    <n v="93.933300000000003"/>
    <n v="31823817.052512705"/>
    <s v="New Line Cinema"/>
    <n v="120"/>
  </r>
  <r>
    <s v="Iris"/>
    <s v="R"/>
    <s v="Biography"/>
    <x v="21"/>
    <n v="177.1"/>
    <s v="March 29, 2002 (United States)"/>
    <x v="9"/>
    <n v="18000"/>
    <s v="Richard Eyre"/>
    <s v="John Bayley"/>
    <s v="Judi Dench"/>
    <s v="United Kingdom"/>
    <n v="5500000"/>
    <n v="16153953"/>
    <n v="27792825.968944099"/>
    <n v="293.70823636363633"/>
    <n v="9121373.8001129311"/>
    <s v="British Broadcasting Corporation (BBC)"/>
    <n v="91"/>
  </r>
  <r>
    <s v="Nowhere in Africa"/>
    <s v="R"/>
    <s v="Biography"/>
    <x v="21"/>
    <n v="177.1"/>
    <s v="May 16, 2003 (United States)"/>
    <x v="24"/>
    <n v="13000"/>
    <s v="Caroline Link"/>
    <s v="Caroline Link"/>
    <s v="Juliane KÃ¶hler"/>
    <s v="Germany"/>
    <n v="0"/>
    <n v="24322180"/>
    <n v="41846235.155279502"/>
    <n v="0"/>
    <n v="13733585.544889893"/>
    <s v="BKM, kulturelle FilmfÃ¶rderung des Bundes"/>
    <n v="141"/>
  </r>
  <r>
    <s v="Crazy/Beautiful"/>
    <s v="PG-13"/>
    <s v="Drama"/>
    <x v="21"/>
    <n v="177.1"/>
    <s v="June 29, 2001 (United States)"/>
    <x v="5"/>
    <n v="24000"/>
    <s v="John Stockwell"/>
    <s v="Phil Hay"/>
    <s v="Kirsten Dunst"/>
    <s v="United States"/>
    <n v="13000000"/>
    <n v="19937988"/>
    <n v="34303246.434782609"/>
    <n v="153.36913846153845"/>
    <n v="11258039.525691701"/>
    <s v="Touchstone Pictures"/>
    <n v="99"/>
  </r>
  <r>
    <s v="Angel Eyes"/>
    <s v="R"/>
    <s v="Drama"/>
    <x v="21"/>
    <n v="177.1"/>
    <s v="May 18, 2001 (United States)"/>
    <x v="41"/>
    <n v="23000"/>
    <s v="Luis Mandoki"/>
    <s v="Gerald Di Pego"/>
    <s v="Jennifer Lopez"/>
    <s v="United States"/>
    <n v="53000000"/>
    <n v="29715606"/>
    <n v="51125607.838509321"/>
    <n v="56.067181132075476"/>
    <n v="16778998.306041785"/>
    <s v="Franchise Pictures"/>
    <n v="102"/>
  </r>
  <r>
    <s v="No Man's Land"/>
    <s v="R"/>
    <s v="Comedy"/>
    <x v="21"/>
    <n v="177.1"/>
    <s v="September 19, 2001 (France)"/>
    <x v="6"/>
    <n v="45000"/>
    <s v="Danis Tanovic"/>
    <s v="Danis Tanovic"/>
    <s v="Branko Djuric"/>
    <s v="France"/>
    <n v="0"/>
    <n v="4858869"/>
    <n v="8359669.024844721"/>
    <n v="0"/>
    <n v="2743573.6871823831"/>
    <s v="NoÃ© Productions"/>
    <n v="98"/>
  </r>
  <r>
    <s v="Kabhi Khushi Kabhie Gham..."/>
    <s v="Not Rated"/>
    <s v="Drama"/>
    <x v="21"/>
    <n v="177.1"/>
    <s v="December 14, 2001 (United States)"/>
    <x v="34"/>
    <n v="46000"/>
    <s v="Karan Johar"/>
    <s v="Karan Johar"/>
    <s v="Shah Rukh Khan"/>
    <s v="India"/>
    <n v="7500000"/>
    <n v="11334547"/>
    <n v="19501052.91304348"/>
    <n v="151.12729333333331"/>
    <n v="6400083.0039525693"/>
    <s v="Dharma Productions"/>
    <n v="210"/>
  </r>
  <r>
    <s v="Buffalo Soldiers"/>
    <s v="R"/>
    <s v="Comedy"/>
    <x v="21"/>
    <n v="177.1"/>
    <s v="October 31, 2002 (Germany)"/>
    <x v="8"/>
    <n v="24000"/>
    <s v="Gregor Jordan"/>
    <s v="Robert O'Connor"/>
    <s v="Joaquin Phoenix"/>
    <s v="United Kingdom"/>
    <n v="15000000"/>
    <n v="2300684"/>
    <n v="3958319.6770186336"/>
    <n v="15.337893333333334"/>
    <n v="1299087.5211744779"/>
    <s v="FilmFour"/>
    <n v="98"/>
  </r>
  <r>
    <s v="The Anniversary Party"/>
    <s v="R"/>
    <s v="Comedy"/>
    <x v="21"/>
    <n v="177.1"/>
    <s v="June 29, 2001 (United States)"/>
    <x v="21"/>
    <n v="8100"/>
    <s v="Alan Cumming"/>
    <s v="Jennifer Jason Leigh"/>
    <s v="Alan Cumming"/>
    <s v="United States"/>
    <n v="0"/>
    <n v="4931888"/>
    <n v="8485297.9875776395"/>
    <n v="0"/>
    <n v="2784804.0654997178"/>
    <s v="Fine Line Features"/>
    <n v="115"/>
  </r>
  <r>
    <s v="Blow Dry"/>
    <s v="R"/>
    <s v="Comedy"/>
    <x v="21"/>
    <n v="177.1"/>
    <s v="March 30, 2001 (United Kingdom)"/>
    <x v="21"/>
    <n v="8100"/>
    <s v="Paddy Breathnach"/>
    <s v="Simon Beaufoy"/>
    <s v="Alan Rickman"/>
    <s v="United States"/>
    <n v="0"/>
    <n v="830286"/>
    <n v="1428504.4844720496"/>
    <n v="0"/>
    <n v="468823.26369282894"/>
    <s v="IMF Internationale Medien und Film GmbH &amp; Co. Produktions KG"/>
    <n v="94"/>
  </r>
  <r>
    <s v="The Musketeer"/>
    <s v="PG-13"/>
    <s v="Action"/>
    <x v="21"/>
    <n v="177.1"/>
    <s v="September 7, 2001 (United States)"/>
    <x v="25"/>
    <n v="14000"/>
    <s v="Peter Hyams"/>
    <s v="Alexandre Dumas"/>
    <s v="Justin Chambers"/>
    <s v="Germany"/>
    <n v="40000000"/>
    <n v="32533802"/>
    <n v="55974305.304347828"/>
    <n v="81.334505000000007"/>
    <n v="18370300.395256918"/>
    <s v="Centurion"/>
    <n v="104"/>
  </r>
  <r>
    <s v="O"/>
    <s v="R"/>
    <s v="Drama"/>
    <x v="21"/>
    <n v="177.1"/>
    <s v="August 31, 2001 (United States)"/>
    <x v="10"/>
    <n v="19000"/>
    <s v="Tim Blake Nelson"/>
    <s v="William Shakespeare"/>
    <s v="Mekhi Phifer"/>
    <s v="United States"/>
    <n v="5000000"/>
    <n v="19260537"/>
    <n v="33137694.093167704"/>
    <n v="385.21073999999999"/>
    <n v="10875514.963297572"/>
    <s v="Chickie the Cop"/>
    <n v="95"/>
  </r>
  <r>
    <s v="Birthday Girl"/>
    <s v="R"/>
    <s v="Comedy"/>
    <x v="21"/>
    <n v="177.1"/>
    <s v="February 1, 2002 (United States)"/>
    <x v="10"/>
    <n v="25000"/>
    <s v="Jez Butterworth"/>
    <s v="Tom Butterworth"/>
    <s v="Nicole Kidman"/>
    <s v="United Kingdom"/>
    <n v="13000000"/>
    <n v="16171098"/>
    <n v="27822323.888198759"/>
    <n v="124.39306153846155"/>
    <n v="9131054.7713156417"/>
    <s v="FilmFour"/>
    <n v="93"/>
  </r>
  <r>
    <s v="Human Nature"/>
    <s v="R"/>
    <s v="Comedy"/>
    <x v="21"/>
    <n v="177.1"/>
    <s v="September 12, 2001 (France)"/>
    <x v="5"/>
    <n v="18000"/>
    <s v="Michel Gondry"/>
    <s v="Charlie Kaufman"/>
    <s v="Tim Robbins"/>
    <s v="France"/>
    <n v="0"/>
    <n v="1574660"/>
    <n v="2709197.6397515531"/>
    <n v="0"/>
    <n v="889136.08130999445"/>
    <s v="Fine Line Features"/>
    <n v="96"/>
  </r>
  <r>
    <s v="Made"/>
    <s v="R"/>
    <s v="Comedy"/>
    <x v="21"/>
    <n v="177.1"/>
    <s v="August 31, 2001 (United States)"/>
    <x v="5"/>
    <n v="18000"/>
    <s v="Jon Favreau"/>
    <s v="Jon Favreau"/>
    <s v="Vince Vaughn"/>
    <s v="United States"/>
    <n v="5000000"/>
    <n v="5480653"/>
    <n v="9429446.4658385087"/>
    <n v="109.61305999999999"/>
    <n v="3094665.7255787691"/>
    <s v="Artisan Entertainment"/>
    <n v="95"/>
  </r>
  <r>
    <s v="One Night at McCool's"/>
    <s v="R"/>
    <s v="Comedy"/>
    <x v="21"/>
    <n v="177.1"/>
    <s v="April 27, 2001 (United States)"/>
    <x v="10"/>
    <n v="29000"/>
    <s v="Harald Zwart"/>
    <s v="Stan Seidel"/>
    <s v="Liv Tyler"/>
    <s v="United States"/>
    <n v="18000000"/>
    <n v="13578186"/>
    <n v="23361226.844720498"/>
    <n v="75.434366666666662"/>
    <n v="7666959.9096555626"/>
    <s v="October Films"/>
    <n v="93"/>
  </r>
  <r>
    <s v="Dr. Dolittle 2"/>
    <s v="PG"/>
    <s v="Comedy"/>
    <x v="21"/>
    <n v="177.1"/>
    <s v="June 22, 2001 (United States)"/>
    <x v="32"/>
    <n v="42000"/>
    <s v="Steve Carr"/>
    <s v="Hugh Lofting"/>
    <s v="Eddie Murphy"/>
    <s v="United States"/>
    <n v="70000000"/>
    <n v="176104344"/>
    <n v="302986976.94409937"/>
    <n v="251.57763428571428"/>
    <n v="99437800.112930551"/>
    <s v="Twentieth Century Fox"/>
    <n v="87"/>
  </r>
  <r>
    <s v="Trouble Every Day"/>
    <s v="Not Rated"/>
    <s v="Drama"/>
    <x v="21"/>
    <n v="177.1"/>
    <s v="July 11, 2001 (France)"/>
    <x v="22"/>
    <n v="7500"/>
    <s v="Claire Denis"/>
    <s v="Claire Denis"/>
    <s v="Vincent Gallo"/>
    <s v="France"/>
    <n v="0"/>
    <n v="15571"/>
    <n v="26789.857142857145"/>
    <n v="0"/>
    <n v="8792.2077922077933"/>
    <s v="ARTE"/>
    <n v="101"/>
  </r>
  <r>
    <s v="Max Keeble's Big Move"/>
    <s v="PG"/>
    <s v="Comedy"/>
    <x v="21"/>
    <n v="177.1"/>
    <s v="October 5, 2001 (United States)"/>
    <x v="20"/>
    <n v="7700"/>
    <s v="Tim Hill"/>
    <s v="David L. Watts"/>
    <s v="Alex D. Linz"/>
    <s v="United States"/>
    <n v="25000000"/>
    <n v="18634654"/>
    <n v="32060864.335403726"/>
    <n v="74.538616000000005"/>
    <n v="10522108.413325805"/>
    <s v="Walt Disney Pictures"/>
    <n v="86"/>
  </r>
  <r>
    <s v="The Center of the World"/>
    <s v="Unrated"/>
    <s v="Drama"/>
    <x v="21"/>
    <n v="177.1"/>
    <s v="May 18, 2001 (Italy)"/>
    <x v="1"/>
    <n v="4700"/>
    <s v="Wayne Wang"/>
    <s v="Wayne Wang"/>
    <s v="Shane Edelman"/>
    <s v="United States"/>
    <n v="0"/>
    <n v="1460687"/>
    <n v="2513107.4472049689"/>
    <n v="0"/>
    <n v="824780.91473743657"/>
    <s v="Artisan Entertainment"/>
    <n v="88"/>
  </r>
  <r>
    <s v="Wasabi"/>
    <s v="R"/>
    <s v="Action"/>
    <x v="21"/>
    <n v="177.1"/>
    <s v="October 31, 2001 (France)"/>
    <x v="17"/>
    <n v="38000"/>
    <s v="GÃ©rard Krawczyk"/>
    <s v="Luc Besson"/>
    <s v="Jean Reno"/>
    <s v="France"/>
    <n v="0"/>
    <n v="10366360"/>
    <n v="17835290.186335403"/>
    <n v="0"/>
    <n v="5853393.5629587807"/>
    <s v="EuropaCorp"/>
    <n v="94"/>
  </r>
  <r>
    <s v="Soul Survivors"/>
    <s v="PG-13"/>
    <s v="Horror"/>
    <x v="21"/>
    <n v="177.1"/>
    <s v="September 7, 2001 (United States)"/>
    <x v="49"/>
    <n v="8500"/>
    <s v="Stephen Carpenter"/>
    <s v="Stephen Carpenter"/>
    <s v="Melissa Sagemiller"/>
    <s v="United States"/>
    <n v="17000000"/>
    <n v="4299141"/>
    <n v="7396658.7391304346"/>
    <n v="25.289064705882353"/>
    <n v="2427521.739130435"/>
    <s v="Lost Soul Productions"/>
    <n v="84"/>
  </r>
  <r>
    <s v="Black Knight"/>
    <s v="PG-13"/>
    <s v="Adventure"/>
    <x v="21"/>
    <n v="177.1"/>
    <s v="November 21, 2001 (United States)"/>
    <x v="38"/>
    <n v="39000"/>
    <s v="Gil Junger"/>
    <s v="Darryl Quarles"/>
    <s v="Martin Lawrence"/>
    <s v="United States"/>
    <n v="50000000"/>
    <n v="39976235"/>
    <n v="68778988.16770187"/>
    <n v="79.952469999999991"/>
    <n v="22572690.570299268"/>
    <s v="Twentieth Century Fox"/>
    <n v="95"/>
  </r>
  <r>
    <s v="The Shipping News"/>
    <s v="R"/>
    <s v="Drama"/>
    <x v="21"/>
    <n v="177.1"/>
    <s v="January 18, 2002 (United States)"/>
    <x v="17"/>
    <n v="32000"/>
    <s v="Lasse HallstrÃ¶m"/>
    <s v="Annie Proulx"/>
    <s v="Kevin Spacey"/>
    <s v="Canada"/>
    <n v="38000000"/>
    <n v="24690441"/>
    <n v="42479827.062111802"/>
    <n v="64.974844736842101"/>
    <n v="13941525.127046866"/>
    <s v="Miramax"/>
    <n v="111"/>
  </r>
  <r>
    <s v="The Deep End"/>
    <s v="R"/>
    <s v="Crime"/>
    <x v="21"/>
    <n v="177.1"/>
    <s v="August 31, 2001 (United States)"/>
    <x v="14"/>
    <n v="11000"/>
    <s v="Scott McGehee"/>
    <s v="Elisabeth Sanxay Holding"/>
    <s v="Tilda Swinton"/>
    <s v="United States"/>
    <n v="3000000"/>
    <n v="10031529"/>
    <n v="17259214.490683232"/>
    <n v="334.3843"/>
    <n v="5664330.321852061"/>
    <s v="i5 Films"/>
    <n v="101"/>
  </r>
  <r>
    <s v="The Son's Room"/>
    <s v="R"/>
    <s v="Drama"/>
    <x v="21"/>
    <n v="177.1"/>
    <s v="March 9, 2001 (Italy)"/>
    <x v="4"/>
    <n v="18000"/>
    <s v="Nanni Moretti"/>
    <s v="Nanni Moretti"/>
    <s v="Nanni Moretti"/>
    <s v="Italy"/>
    <n v="0"/>
    <n v="11767402"/>
    <n v="20245778.596273292"/>
    <n v="0"/>
    <n v="6644495.7651044615"/>
    <s v="Sacher Film"/>
    <n v="99"/>
  </r>
  <r>
    <s v="Kissing Jessica Stein"/>
    <s v="R"/>
    <s v="Comedy"/>
    <x v="21"/>
    <n v="177.1"/>
    <s v="April 5, 2002 (United States)"/>
    <x v="16"/>
    <n v="16000"/>
    <s v="Charles Herman-Wurmfeld"/>
    <s v="Heather Juergensen"/>
    <s v="Jennifer Westfeldt"/>
    <s v="United States"/>
    <n v="1000000"/>
    <n v="10013424"/>
    <n v="17228064.89440994"/>
    <n v="1001.3424"/>
    <n v="5654107.284020328"/>
    <s v="Fox Searchlight Pictures"/>
    <n v="97"/>
  </r>
  <r>
    <s v="Antitrust"/>
    <s v="PG-13"/>
    <s v="Action"/>
    <x v="21"/>
    <n v="177.1"/>
    <s v="January 12, 2001 (United States)"/>
    <x v="10"/>
    <n v="29000"/>
    <s v="Peter Howitt"/>
    <s v="Howard Franklin"/>
    <s v="Ryan Phillippe"/>
    <s v="United States"/>
    <n v="30000000"/>
    <n v="18195610"/>
    <n v="31305490.496894412"/>
    <n v="60.652033333333335"/>
    <n v="10274201.016374931"/>
    <s v="Metro-Goldwyn-Mayer (MGM)"/>
    <n v="108"/>
  </r>
  <r>
    <s v="Just Visiting"/>
    <s v="PG-13"/>
    <s v="Adventure"/>
    <x v="21"/>
    <n v="177.1"/>
    <s v="April 6, 2001 (United States)"/>
    <x v="1"/>
    <n v="18000"/>
    <s v="Jean-Marie PoirÃ©"/>
    <s v="Jean-Marie PoirÃ©"/>
    <s v="Jean Reno"/>
    <s v="France"/>
    <n v="35000000"/>
    <n v="16176732"/>
    <n v="27832017.167701863"/>
    <n v="46.219234285714286"/>
    <n v="9134236.024844721"/>
    <s v="Gaumont"/>
    <n v="88"/>
  </r>
  <r>
    <s v="Knockaround Guys"/>
    <s v="R"/>
    <s v="Crime"/>
    <x v="21"/>
    <n v="177.1"/>
    <s v="October 11, 2002 (United States)"/>
    <x v="10"/>
    <n v="23000"/>
    <s v="Brian Koppelman"/>
    <s v="Brian Koppelman"/>
    <s v="Jennifer Baxter"/>
    <s v="United States"/>
    <n v="0"/>
    <n v="12806614"/>
    <n v="22033739.614906833"/>
    <n v="0"/>
    <n v="7231289.6668548845"/>
    <s v="New Line Cinema"/>
    <n v="92"/>
  </r>
  <r>
    <s v="Monsoon Wedding"/>
    <s v="R"/>
    <s v="Comedy"/>
    <x v="21"/>
    <n v="177.1"/>
    <s v="April 26, 2002 (United States)"/>
    <x v="34"/>
    <n v="24000"/>
    <s v="Mira Nair"/>
    <s v="Sabrina Dhawan"/>
    <s v="Naseeruddin Shah"/>
    <s v="India"/>
    <n v="0"/>
    <n v="30787356"/>
    <n v="52969550.385093167"/>
    <n v="0"/>
    <n v="17384164.878599662"/>
    <s v="IFC Productions"/>
    <n v="114"/>
  </r>
  <r>
    <s v="Lantana"/>
    <s v="R"/>
    <s v="Drama"/>
    <x v="21"/>
    <n v="177.1"/>
    <s v="March 8, 2002 (United States)"/>
    <x v="4"/>
    <n v="19000"/>
    <s v="Ray Lawrence"/>
    <s v="Andrew Bovell"/>
    <s v="Anthony LaPaglia"/>
    <s v="Australia"/>
    <n v="0"/>
    <n v="15747450"/>
    <n v="27093438.819875777"/>
    <n v="0"/>
    <n v="8891840.7679277249"/>
    <s v="MBP (Germany)"/>
    <n v="121"/>
  </r>
  <r>
    <s v="L.I.E."/>
    <s v="Unrated"/>
    <s v="Crime"/>
    <x v="21"/>
    <n v="177.1"/>
    <s v="November 29, 2002 (United Kingdom)"/>
    <x v="12"/>
    <n v="9600"/>
    <s v="Michael Cuesta"/>
    <s v="Stephen M. Ryder"/>
    <s v="Brian Cox"/>
    <s v="United States"/>
    <n v="700000"/>
    <n v="1846059"/>
    <n v="3176138.7763975156"/>
    <n v="263.72271428571429"/>
    <n v="1042382.2699040091"/>
    <s v="Alter Ego Entertainment"/>
    <n v="97"/>
  </r>
  <r>
    <s v="The Wash"/>
    <s v="R"/>
    <s v="Comedy"/>
    <x v="21"/>
    <n v="177.1"/>
    <s v="November 14, 2001 (United States)"/>
    <x v="25"/>
    <n v="6700"/>
    <s v="DJ Pooh"/>
    <s v="DJ Pooh"/>
    <s v="Dr. Dre"/>
    <s v="United States"/>
    <n v="7000000"/>
    <n v="10229331"/>
    <n v="17599532.217391305"/>
    <n v="146.13329999999999"/>
    <n v="5776019.7628458505"/>
    <s v="Lions Gate Films"/>
    <n v="93"/>
  </r>
  <r>
    <s v="Bones"/>
    <s v="R"/>
    <s v="Crime"/>
    <x v="21"/>
    <n v="177.1"/>
    <s v="October 24, 2001 (United States)"/>
    <x v="36"/>
    <n v="6800"/>
    <s v="Ernest R. Dickerson"/>
    <s v="Adam Simon"/>
    <s v="Snoop Dogg"/>
    <s v="United States"/>
    <n v="16000000"/>
    <n v="8378853"/>
    <n v="14415790.565217391"/>
    <n v="52.367831249999995"/>
    <n v="4731142.2924901191"/>
    <s v="New Line Cinema"/>
    <n v="96"/>
  </r>
  <r>
    <s v="Say It Isn't So"/>
    <s v="R"/>
    <s v="Comedy"/>
    <x v="21"/>
    <n v="177.1"/>
    <s v="March 23, 2001 (United States)"/>
    <x v="18"/>
    <n v="13000"/>
    <s v="J.B. Rogers"/>
    <s v="Peter Gaulke"/>
    <s v="Chris Klein"/>
    <s v="United States"/>
    <n v="25000000"/>
    <n v="12320393"/>
    <n v="21197197.89440994"/>
    <n v="49.281572000000004"/>
    <n v="6956743.6476566913"/>
    <s v="Twentieth Century Fox"/>
    <n v="95"/>
  </r>
  <r>
    <s v="Texas Rangers"/>
    <s v="PG-13"/>
    <s v="Action"/>
    <x v="21"/>
    <n v="177.1"/>
    <s v="November 30, 2001 (United States)"/>
    <x v="33"/>
    <n v="5500"/>
    <s v="Steve Miner"/>
    <s v="George Durham"/>
    <s v="James Van Der Beek"/>
    <s v="United States"/>
    <n v="38000000"/>
    <n v="763740"/>
    <n v="1314012.2981366459"/>
    <n v="2.0098421052631577"/>
    <n v="431247.88255223038"/>
    <s v="Greisman Productions"/>
    <n v="90"/>
  </r>
  <r>
    <s v="What's the Worst That Could Happen?"/>
    <s v="PG-13"/>
    <s v="Comedy"/>
    <x v="21"/>
    <n v="177.1"/>
    <s v="June 1, 2001 (United States)"/>
    <x v="30"/>
    <n v="15000"/>
    <s v="Sam Weisman"/>
    <s v="Donald E. Westlake"/>
    <s v="Martin Lawrence"/>
    <s v="United States"/>
    <n v="60000000"/>
    <n v="38464131"/>
    <n v="66177417.931677021"/>
    <n v="64.106885000000005"/>
    <n v="21718876.905702993"/>
    <s v="Metro-Goldwyn-Mayer (MGM)"/>
    <n v="94"/>
  </r>
  <r>
    <s v="Head Over Heels"/>
    <s v="PG-13"/>
    <s v="Comedy"/>
    <x v="21"/>
    <n v="177.1"/>
    <s v="February 2, 2001 (United States)"/>
    <x v="30"/>
    <n v="14000"/>
    <s v="Mark Waters"/>
    <s v="John J. Strauss"/>
    <s v="Monica Potter"/>
    <s v="United States"/>
    <n v="14000000"/>
    <n v="13127022"/>
    <n v="22585000.583850931"/>
    <n v="93.764442857142853"/>
    <n v="7412208.9215132697"/>
    <s v="Universal Pictures"/>
    <n v="86"/>
  </r>
  <r>
    <s v="Glitter"/>
    <s v="PG-13"/>
    <s v="Drama"/>
    <x v="21"/>
    <n v="177.1"/>
    <s v="September 21, 2001 (United States)"/>
    <x v="66"/>
    <n v="22000"/>
    <s v="Vondie Curtis-Hall"/>
    <s v="Cheryl L. West"/>
    <s v="Mariah Carey"/>
    <s v="United States"/>
    <n v="22000000"/>
    <n v="5271666"/>
    <n v="9069884.9813664593"/>
    <n v="23.96211818181818"/>
    <n v="2976660.6437041219"/>
    <s v="Twentieth Century Fox"/>
    <n v="104"/>
  </r>
  <r>
    <s v="Down to Earth"/>
    <s v="PG-13"/>
    <s v="Comedy"/>
    <x v="21"/>
    <n v="177.1"/>
    <s v="February 16, 2001 (United States)"/>
    <x v="20"/>
    <n v="22000"/>
    <s v="Chris Weitz"/>
    <s v="Elaine May"/>
    <s v="Chris Rock"/>
    <s v="Germany"/>
    <n v="49000000"/>
    <n v="71186502"/>
    <n v="122476155.61490683"/>
    <n v="145.27857551020409"/>
    <n v="40195653.303218521"/>
    <s v="3 Arts Entertainment"/>
    <n v="87"/>
  </r>
  <r>
    <s v="Tape"/>
    <s v="R"/>
    <s v="Drama"/>
    <x v="21"/>
    <n v="177.1"/>
    <s v="July 12, 2002 (Denmark)"/>
    <x v="13"/>
    <n v="19000"/>
    <s v="Richard Linklater"/>
    <s v="Stephen Belber"/>
    <s v="Ethan Hawke"/>
    <s v="United States"/>
    <n v="100000"/>
    <n v="515900"/>
    <n v="887604.34782608692"/>
    <n v="515.9"/>
    <n v="291304.34782608697"/>
    <s v="Detour Filmproduction"/>
    <n v="86"/>
  </r>
  <r>
    <s v="See Spot Run"/>
    <s v="PG"/>
    <s v="Action"/>
    <x v="21"/>
    <n v="177.1"/>
    <s v="March 2, 2001 (United States)"/>
    <x v="20"/>
    <n v="8800"/>
    <s v="John Whitesell"/>
    <s v="George Gallo"/>
    <s v="David Arquette"/>
    <s v="United States"/>
    <n v="35000000"/>
    <n v="43057552"/>
    <n v="74080384.496894404"/>
    <n v="123.02157714285715"/>
    <n v="24312564.652738567"/>
    <s v="Warner Bros."/>
    <n v="94"/>
  </r>
  <r>
    <s v="Two Can Play That Game"/>
    <s v="R"/>
    <s v="Comedy"/>
    <x v="21"/>
    <n v="177.1"/>
    <s v="September 7, 2001 (United States)"/>
    <x v="19"/>
    <n v="6500"/>
    <s v="Mark Brown"/>
    <s v="Mark Brown"/>
    <s v="Vivica A. Fox"/>
    <s v="United States"/>
    <n v="13000000"/>
    <n v="22391450"/>
    <n v="38524420.186335407"/>
    <n v="172.24192307692309"/>
    <n v="12643393.562958781"/>
    <s v="Screen Gems"/>
    <n v="90"/>
  </r>
  <r>
    <s v="Impostor"/>
    <s v="PG-13"/>
    <s v="Drama"/>
    <x v="21"/>
    <n v="177.1"/>
    <s v="January 4, 2002 (United States)"/>
    <x v="19"/>
    <n v="23000"/>
    <s v="Gary Fleder"/>
    <s v="Philip K. Dick"/>
    <s v="Shane Brolly"/>
    <s v="United States"/>
    <n v="30000000"/>
    <n v="8694320"/>
    <n v="14958550.559006212"/>
    <n v="28.981066666666667"/>
    <n v="4909271.5979672503"/>
    <s v="Dimension Films"/>
    <n v="95"/>
  </r>
  <r>
    <s v="Storytelling"/>
    <s v="R"/>
    <s v="Comedy"/>
    <x v="21"/>
    <n v="177.1"/>
    <s v="November 8, 2001 (Russia)"/>
    <x v="8"/>
    <n v="17000"/>
    <s v="Todd Solondz"/>
    <s v="Todd Solondz"/>
    <s v="Selma Blair"/>
    <s v="United States"/>
    <n v="0"/>
    <n v="1318945"/>
    <n v="2269240.7763975156"/>
    <n v="0"/>
    <n v="744745.90626764542"/>
    <s v="New Line Cinema"/>
    <n v="87"/>
  </r>
  <r>
    <s v="Metropolis"/>
    <s v="PG-13"/>
    <s v="Animation"/>
    <x v="21"/>
    <n v="177.1"/>
    <s v="January 25, 2002 (United States)"/>
    <x v="13"/>
    <n v="21000"/>
    <s v="Rintaro"/>
    <s v="Osamu Tezuka"/>
    <s v="Toshio Furukawa"/>
    <s v="Japan"/>
    <n v="15000000"/>
    <n v="4035192"/>
    <n v="6942535.3043478262"/>
    <n v="26.90128"/>
    <n v="2278482.2134387353"/>
    <s v="Bandai Visual Company"/>
    <n v="108"/>
  </r>
  <r>
    <s v="Scotland, Pa."/>
    <s v="R"/>
    <s v="Comedy"/>
    <x v="21"/>
    <n v="177.1"/>
    <s v="January 22, 2001 (United States)"/>
    <x v="17"/>
    <n v="4300"/>
    <s v="Billy Morrissette"/>
    <s v="William Shakespeare"/>
    <s v="James Le Gros"/>
    <s v="United States"/>
    <n v="0"/>
    <n v="384098"/>
    <n v="660839.41614906839"/>
    <n v="0"/>
    <n v="216881.98757763975"/>
    <s v="Abandon Pictures"/>
    <n v="104"/>
  </r>
  <r>
    <s v="Tortilla Soup"/>
    <s v="PG-13"/>
    <s v="Comedy"/>
    <x v="21"/>
    <n v="177.1"/>
    <s v="August 31, 2001 (United States)"/>
    <x v="17"/>
    <n v="4500"/>
    <s v="Maria Ripoll"/>
    <s v="Hui-Ling Wang"/>
    <s v="Hector Elizondo"/>
    <s v="United States"/>
    <n v="0"/>
    <n v="4634077"/>
    <n v="7972915.0869565215"/>
    <n v="0"/>
    <n v="2616644.2687747036"/>
    <s v="Samuel Goldwyn Films"/>
    <n v="102"/>
  </r>
  <r>
    <s v="The Affair of the Necklace"/>
    <s v="R"/>
    <s v="Drama"/>
    <x v="21"/>
    <n v="177.1"/>
    <s v="December 7, 2001 (United States)"/>
    <x v="10"/>
    <n v="5100"/>
    <s v="Charles Shyer"/>
    <s v="John Sweet"/>
    <s v="Hilary Swank"/>
    <s v="United States"/>
    <n v="30000000"/>
    <n v="1198113"/>
    <n v="2061349.6956521738"/>
    <n v="3.9937100000000001"/>
    <n v="676517.78656126489"/>
    <s v="Alcon Entertainment"/>
    <n v="118"/>
  </r>
  <r>
    <s v="Lovely &amp; Amazing"/>
    <s v="R"/>
    <s v="Comedy"/>
    <x v="21"/>
    <n v="177.1"/>
    <s v="August 2, 2002 (United States)"/>
    <x v="8"/>
    <n v="7000"/>
    <s v="Nicole Holofcener"/>
    <s v="Nicole Holofcener"/>
    <s v="Catherine Keener"/>
    <s v="United States"/>
    <n v="250000"/>
    <n v="4677852"/>
    <n v="8048229.8385093166"/>
    <n v="1871.1407999999999"/>
    <n v="2641361.9424054208"/>
    <s v="Blow Up Pictures"/>
    <n v="91"/>
  </r>
  <r>
    <s v="La CiÃ©naga"/>
    <s v="Not Rated"/>
    <s v="Comedy"/>
    <x v="21"/>
    <n v="177.1"/>
    <s v="April 12, 2001 (Argentina)"/>
    <x v="12"/>
    <n v="6100"/>
    <s v="Lucrecia Martel"/>
    <s v="Lucrecia Martel"/>
    <s v="Mercedes MorÃ¡n"/>
    <s v="Argentina"/>
    <n v="0"/>
    <n v="270811"/>
    <n v="465929.48447204969"/>
    <n v="0"/>
    <n v="152914.172783738"/>
    <s v="4k Films"/>
    <n v="103"/>
  </r>
  <r>
    <s v="Corky Romano"/>
    <s v="PG-13"/>
    <s v="Comedy"/>
    <x v="21"/>
    <n v="177.1"/>
    <s v="October 12, 2001 (United States)"/>
    <x v="32"/>
    <n v="13000"/>
    <s v="Rob Pritts"/>
    <s v="David Garrett"/>
    <s v="Chris Kattan"/>
    <s v="United States"/>
    <n v="11000000"/>
    <n v="25272752"/>
    <n v="43481691.329192549"/>
    <n v="229.7522909090909"/>
    <n v="14270328.627893846"/>
    <s v="Touchstone Pictures"/>
    <n v="86"/>
  </r>
  <r>
    <s v="Read My Lips"/>
    <s v="R"/>
    <s v="Crime"/>
    <x v="21"/>
    <n v="177.1"/>
    <s v="July 26, 2002 (United States)"/>
    <x v="4"/>
    <n v="14000"/>
    <s v="Jacques Audiard"/>
    <s v="Jacques Audiard"/>
    <s v="Vincent Cassel"/>
    <s v="France"/>
    <n v="0"/>
    <n v="5393526"/>
    <n v="9279544.7329192553"/>
    <n v="0"/>
    <n v="3045469.2264257483"/>
    <s v="Canal+"/>
    <n v="115"/>
  </r>
  <r>
    <s v="Recess: School's Out"/>
    <s v="G"/>
    <s v="Animation"/>
    <x v="21"/>
    <n v="177.1"/>
    <s v="February 16, 2001 (United States)"/>
    <x v="14"/>
    <n v="9800"/>
    <s v="Chuck Sheetz"/>
    <s v="Paul Germain"/>
    <s v="Andrew Lawrence"/>
    <s v="United States"/>
    <n v="23000000"/>
    <n v="44460850"/>
    <n v="76494754.347826093"/>
    <n v="193.30804347826088"/>
    <n v="25104940.711462453"/>
    <s v="Disney Television Animation"/>
    <n v="82"/>
  </r>
  <r>
    <s v="The Other Side of Heaven"/>
    <s v="PG"/>
    <s v="Adventure"/>
    <x v="21"/>
    <n v="177.1"/>
    <s v="April 12, 2002 (United States)"/>
    <x v="5"/>
    <n v="4200"/>
    <s v="Mitch Davis"/>
    <s v="Mitch Davis"/>
    <s v="Christopher Gorham"/>
    <s v="United States"/>
    <n v="7000000"/>
    <n v="4760014"/>
    <n v="8189589.3043478262"/>
    <n v="68.000200000000007"/>
    <n v="2687754.9407114624"/>
    <s v="3Mark Entertainment"/>
    <n v="113"/>
  </r>
  <r>
    <s v="The Grey Zone"/>
    <s v="R"/>
    <s v="Drama"/>
    <x v="21"/>
    <n v="177.1"/>
    <s v="November 30, 2001 (Spain)"/>
    <x v="9"/>
    <n v="10000"/>
    <s v="Tim Blake Nelson"/>
    <s v="Miklos Nyiszli"/>
    <s v="David Arquette"/>
    <s v="United States"/>
    <n v="5000000"/>
    <n v="621592"/>
    <n v="1069447.1055900622"/>
    <n v="12.431839999999999"/>
    <n v="350983.62507058162"/>
    <s v="Killer Films"/>
    <n v="108"/>
  </r>
  <r>
    <s v="Novocaine"/>
    <s v="R"/>
    <s v="Comedy"/>
    <x v="21"/>
    <n v="177.1"/>
    <s v="December 14, 2001 (United States)"/>
    <x v="1"/>
    <n v="11000"/>
    <s v="David Atkins"/>
    <s v="Paul Felopulos"/>
    <s v="Steve Martin"/>
    <s v="United States"/>
    <n v="8000000"/>
    <n v="2534372"/>
    <n v="4360379.1552795032"/>
    <n v="31.679649999999999"/>
    <n v="1431040.0903444383"/>
    <s v="Artisan Entertainment"/>
    <n v="95"/>
  </r>
  <r>
    <s v="Charlotte Gray"/>
    <s v="PG-13"/>
    <s v="Drama"/>
    <x v="21"/>
    <n v="177.1"/>
    <s v="January 11, 2002 (United States)"/>
    <x v="5"/>
    <n v="11000"/>
    <s v="Gillian Armstrong"/>
    <s v="Sebastian Faulks"/>
    <s v="Cate Blanchett"/>
    <s v="United Kingdom"/>
    <n v="20000000"/>
    <n v="5323109"/>
    <n v="9158392.5031055901"/>
    <n v="26.615545000000001"/>
    <n v="3005708.0745341615"/>
    <s v="Ecosse Films"/>
    <n v="121"/>
  </r>
  <r>
    <s v="The Curse of the Jade Scorpion"/>
    <s v="PG-13"/>
    <s v="Comedy"/>
    <x v="21"/>
    <n v="177.1"/>
    <s v="August 24, 2001 (United States)"/>
    <x v="17"/>
    <n v="38000"/>
    <s v="Woody Allen"/>
    <s v="Woody Allen"/>
    <s v="Greg Stebner"/>
    <s v="United States"/>
    <n v="33000000"/>
    <n v="18914307"/>
    <n v="32542006.45341615"/>
    <n v="57.316081818181821"/>
    <n v="10680015.245623942"/>
    <s v="Dreamworks Pictures"/>
    <n v="103"/>
  </r>
  <r>
    <s v="Spider-Man"/>
    <s v="PG-13"/>
    <s v="Action"/>
    <x v="22"/>
    <n v="179.9"/>
    <s v="May 3, 2002 (United States)"/>
    <x v="4"/>
    <n v="706000"/>
    <s v="Sam Raimi"/>
    <s v="Stan Lee"/>
    <s v="Tobey Maguire"/>
    <s v="United States"/>
    <n v="139000000"/>
    <n v="825025036"/>
    <n v="1397360358.3613119"/>
    <n v="593.5431913669064"/>
    <n v="458602021.12284601"/>
    <s v="Columbia Pictures"/>
    <n v="121"/>
  </r>
  <r>
    <s v="The Sum of All Fears"/>
    <s v="PG-13"/>
    <s v="Action"/>
    <x v="22"/>
    <n v="179.9"/>
    <s v="May 31, 2002 (United States)"/>
    <x v="5"/>
    <n v="108000"/>
    <s v="Phil Alden Robinson"/>
    <s v="Tom Clancy"/>
    <s v="Ben Affleck"/>
    <s v="United States"/>
    <n v="68000000"/>
    <n v="193921372"/>
    <n v="328448260.41356307"/>
    <n v="285.17848823529414"/>
    <n v="107793981.10061145"/>
    <s v="Paramount Pictures"/>
    <n v="124"/>
  </r>
  <r>
    <s v="8 Mile"/>
    <s v="R"/>
    <s v="Drama"/>
    <x v="22"/>
    <n v="179.9"/>
    <s v="November 8, 2002 (United States)"/>
    <x v="12"/>
    <n v="259000"/>
    <s v="Curtis Hanson"/>
    <s v="Scott Silver"/>
    <s v="Eminem"/>
    <s v="United States"/>
    <n v="41000000"/>
    <n v="242875078"/>
    <n v="411362069.29738742"/>
    <n v="592.37823902439027"/>
    <n v="135005602.00111172"/>
    <s v="Imagine Entertainment"/>
    <n v="110"/>
  </r>
  <r>
    <s v="The Pianist"/>
    <s v="R"/>
    <s v="Biography"/>
    <x v="22"/>
    <n v="179.9"/>
    <s v="March 28, 2003 (United States)"/>
    <x v="55"/>
    <n v="756000"/>
    <s v="Roman Polanski"/>
    <s v="Ronald Harwood"/>
    <s v="Adrien Brody"/>
    <s v="United Kingdom"/>
    <n v="35000000"/>
    <n v="120072577"/>
    <n v="203369172.93996665"/>
    <n v="343.0645057142857"/>
    <n v="66744067.259588651"/>
    <s v="R.P. Productions"/>
    <n v="150"/>
  </r>
  <r>
    <s v="Harry Potter and the Chamber of Secrets"/>
    <s v="PG"/>
    <s v="Adventure"/>
    <x v="22"/>
    <n v="179.9"/>
    <s v="November 15, 2002 (United States)"/>
    <x v="34"/>
    <n v="572000"/>
    <s v="Chris Columbus"/>
    <s v="J.K. Rowling"/>
    <s v="Daniel Radcliffe"/>
    <s v="United Kingdom"/>
    <n v="100000000"/>
    <n v="879602366"/>
    <n v="1489799004.5591996"/>
    <n v="879.60236599999996"/>
    <n v="488939614.23012781"/>
    <s v="Warner Bros."/>
    <n v="161"/>
  </r>
  <r>
    <s v="The Lord of the Rings: The Two Towers"/>
    <s v="PG-13"/>
    <s v="Action"/>
    <x v="22"/>
    <n v="179.9"/>
    <s v="December 18, 2002 (United States)"/>
    <x v="2"/>
    <n v="1500000"/>
    <s v="Peter Jackson"/>
    <s v="J.R.R. Tolkien"/>
    <s v="Elijah Wood"/>
    <s v="New Zealand"/>
    <n v="94000000"/>
    <n v="947495095"/>
    <n v="1604790191.4758198"/>
    <n v="1007.973505319149"/>
    <n v="526678763.20177871"/>
    <s v="New Line Cinema"/>
    <n v="179"/>
  </r>
  <r>
    <s v="Road to Perdition"/>
    <s v="R"/>
    <s v="Crime"/>
    <x v="22"/>
    <n v="179.9"/>
    <s v="July 12, 2002 (United States)"/>
    <x v="3"/>
    <n v="253000"/>
    <s v="Sam Mendes"/>
    <s v="Max Allan Collins"/>
    <s v="Tom Hanks"/>
    <s v="United States"/>
    <n v="80000000"/>
    <n v="181001478"/>
    <n v="306565593.92217898"/>
    <n v="226.25184749999997"/>
    <n v="100612272.37354085"/>
    <s v="Dreamworks Pictures"/>
    <n v="117"/>
  </r>
  <r>
    <s v="Resident Evil"/>
    <s v="R"/>
    <s v="Action"/>
    <x v="22"/>
    <n v="179.9"/>
    <s v="March 15, 2002 (United States)"/>
    <x v="17"/>
    <n v="254000"/>
    <s v="Paul W.S. Anderson"/>
    <s v="Paul W.S. Anderson"/>
    <s v="Milla Jovovich"/>
    <s v="United Kingdom"/>
    <n v="33000000"/>
    <n v="102984862"/>
    <n v="174427389.946637"/>
    <n v="312.07533939393943"/>
    <n v="57245615.341856584"/>
    <s v="Constantin Film"/>
    <n v="100"/>
  </r>
  <r>
    <s v="Catch Me If You Can"/>
    <s v="PG-13"/>
    <s v="Biography"/>
    <x v="22"/>
    <n v="179.9"/>
    <s v="December 25, 2002 (United States)"/>
    <x v="31"/>
    <n v="866000"/>
    <s v="Steven Spielberg"/>
    <s v="Jeff Nathanson"/>
    <s v="Leonardo DiCaprio"/>
    <s v="United States"/>
    <n v="52000000"/>
    <n v="352114312"/>
    <n v="596382606.26125622"/>
    <n v="677.14290769230774"/>
    <n v="195727799.88882712"/>
    <s v="Dreamworks Pictures"/>
    <n v="141"/>
  </r>
  <r>
    <s v="28 Days Later..."/>
    <s v="R"/>
    <s v="Drama"/>
    <x v="22"/>
    <n v="179.9"/>
    <s v="June 27, 2003 (United States)"/>
    <x v="37"/>
    <n v="386000"/>
    <s v="Danny Boyle"/>
    <s v="Alex Garland"/>
    <s v="Cillian Murphy"/>
    <s v="United Kingdom"/>
    <n v="8000000"/>
    <n v="85720385"/>
    <n v="145186221.84269038"/>
    <n v="1071.5048124999998"/>
    <n v="47648907.726514727"/>
    <s v="DNA Films"/>
    <n v="113"/>
  </r>
  <r>
    <s v="City of God"/>
    <s v="R"/>
    <s v="Crime"/>
    <x v="22"/>
    <n v="179.9"/>
    <s v="February 13, 2004 (United States)"/>
    <x v="60"/>
    <n v="714000"/>
    <s v="Fernando Meirelles"/>
    <s v="Paulo Lins"/>
    <s v="Alexandre Rodrigues"/>
    <s v="Brazil"/>
    <n v="0"/>
    <n v="30680793"/>
    <n v="51964633.836020008"/>
    <n v="0"/>
    <n v="17054359.644246802"/>
    <s v="O2 Filmes"/>
    <n v="130"/>
  </r>
  <r>
    <s v="Irreversible"/>
    <s v="Not Rated"/>
    <s v="Crime"/>
    <x v="22"/>
    <n v="179.9"/>
    <s v="May 24, 2002 (France)"/>
    <x v="34"/>
    <n v="124000"/>
    <s v="Gaspar NoÃ©"/>
    <s v="Gaspar NoÃ©"/>
    <s v="Monica Bellucci"/>
    <s v="France"/>
    <n v="0"/>
    <n v="6479328"/>
    <n v="10974159.208449138"/>
    <n v="0"/>
    <n v="3601627.5708727068"/>
    <s v="120 Films"/>
    <n v="97"/>
  </r>
  <r>
    <s v="The Ring"/>
    <s v="PG-13"/>
    <s v="Horror"/>
    <x v="22"/>
    <n v="179.9"/>
    <s v="October 18, 2002 (United States)"/>
    <x v="12"/>
    <n v="328000"/>
    <s v="Gore Verbinski"/>
    <s v="Ehren Kruger"/>
    <s v="Naomi Watts"/>
    <s v="United States"/>
    <n v="48000000"/>
    <n v="249348933"/>
    <n v="422326958.7832129"/>
    <n v="519.47694374999992"/>
    <n v="138604187.32629237"/>
    <s v="Dreamworks Pictures"/>
    <n v="115"/>
  </r>
  <r>
    <s v="Signs"/>
    <s v="PG-13"/>
    <s v="Drama"/>
    <x v="22"/>
    <n v="179.9"/>
    <s v="August 2, 2002 (United States)"/>
    <x v="17"/>
    <n v="344000"/>
    <s v="M. Night Shyamalan"/>
    <s v="M. Night Shyamalan"/>
    <s v="Mel Gibson"/>
    <s v="United States"/>
    <n v="72000000"/>
    <n v="408247917"/>
    <n v="691457144.57976651"/>
    <n v="567.01099583333337"/>
    <n v="226930470.81712061"/>
    <s v="Touchstone Pictures"/>
    <n v="106"/>
  </r>
  <r>
    <s v="The Bourne Identity"/>
    <s v="PG-13"/>
    <s v="Action"/>
    <x v="22"/>
    <n v="179.9"/>
    <s v="June 14, 2002 (United States)"/>
    <x v="6"/>
    <n v="519000"/>
    <s v="Doug Liman"/>
    <s v="Tony Gilroy"/>
    <s v="Franka Potente"/>
    <s v="United States"/>
    <n v="60000000"/>
    <n v="214034224"/>
    <n v="362513774.61256254"/>
    <n v="356.72370666666666"/>
    <n v="118973998.88827126"/>
    <s v="Universal Pictures"/>
    <n v="119"/>
  </r>
  <r>
    <s v="Star Wars: Episode II - Attack of the Clones"/>
    <s v="PG"/>
    <s v="Action"/>
    <x v="22"/>
    <n v="179.9"/>
    <s v="May 16, 2002 (United States)"/>
    <x v="16"/>
    <n v="658000"/>
    <s v="George Lucas"/>
    <s v="George Lucas"/>
    <s v="Hayden Christensen"/>
    <s v="United States"/>
    <n v="115000000"/>
    <n v="653779970"/>
    <n v="1107319382.2067816"/>
    <n v="568.50432173913043"/>
    <n v="363412990.55030566"/>
    <s v="Lucasfilm"/>
    <n v="142"/>
  </r>
  <r>
    <s v="Secretary"/>
    <s v="R"/>
    <s v="Comedy"/>
    <x v="22"/>
    <n v="179.9"/>
    <s v="October 11, 2002 (United States)"/>
    <x v="9"/>
    <n v="86000"/>
    <s v="Steven Shainberg"/>
    <s v="Erin Cressida Wilson"/>
    <s v="James Spader"/>
    <s v="United States"/>
    <n v="4000000"/>
    <n v="9304609"/>
    <n v="15759390.563090606"/>
    <n v="232.61522499999998"/>
    <n v="5172100.6114508053"/>
    <s v="Slough Pond"/>
    <n v="107"/>
  </r>
  <r>
    <s v="Scooby-Doo"/>
    <s v="PG"/>
    <s v="Adventure"/>
    <x v="22"/>
    <n v="179.9"/>
    <s v="June 14, 2002 (United States)"/>
    <x v="27"/>
    <n v="103000"/>
    <s v="Raja Gosnell"/>
    <s v="James Gunn"/>
    <s v="Matthew Lillard"/>
    <s v="United States"/>
    <n v="84000000"/>
    <n v="275650703"/>
    <n v="466874759.33351862"/>
    <n v="328.15559880952378"/>
    <n v="153224404.11339632"/>
    <s v="Warner Bros."/>
    <n v="86"/>
  </r>
  <r>
    <s v="Reign of Fire"/>
    <s v="PG-13"/>
    <s v="Action"/>
    <x v="22"/>
    <n v="179.9"/>
    <s v="July 12, 2002 (United States)"/>
    <x v="19"/>
    <n v="129000"/>
    <s v="Rob Bowman"/>
    <s v="Gregg Chabot"/>
    <s v="Matthew McConaughey"/>
    <s v="United States"/>
    <n v="60000000"/>
    <n v="82150183"/>
    <n v="139139303.83602002"/>
    <n v="136.91697166666668"/>
    <n v="45664359.644246802"/>
    <s v="Touchstone Pictures"/>
    <n v="101"/>
  </r>
  <r>
    <s v="Minority Report"/>
    <s v="PG-13"/>
    <s v="Action"/>
    <x v="22"/>
    <n v="179.9"/>
    <s v="June 21, 2002 (United States)"/>
    <x v="37"/>
    <n v="519000"/>
    <s v="Steven Spielberg"/>
    <s v="Philip K. Dick"/>
    <s v="Tom Cruise"/>
    <s v="United States"/>
    <n v="102000000"/>
    <n v="358372926"/>
    <n v="606982938.0333519"/>
    <n v="351.34600588235293"/>
    <n v="199206740.41133961"/>
    <s v="Twentieth Century Fox"/>
    <n v="145"/>
  </r>
  <r>
    <s v="Austin Powers in Goldmember"/>
    <s v="PG-13"/>
    <s v="Action"/>
    <x v="22"/>
    <n v="179.9"/>
    <s v="July 26, 2002 (United States)"/>
    <x v="19"/>
    <n v="199000"/>
    <s v="Jay Roach"/>
    <s v="Mike Myers"/>
    <s v="Mike Myers"/>
    <s v="United States"/>
    <n v="63000000"/>
    <n v="296938801"/>
    <n v="502930809.69816566"/>
    <n v="471.33143015873014"/>
    <n v="165057699.27737629"/>
    <s v="New Line Cinema"/>
    <n v="94"/>
  </r>
  <r>
    <s v="Red Dragon"/>
    <s v="R"/>
    <s v="Crime"/>
    <x v="22"/>
    <n v="179.9"/>
    <s v="October 4, 2002 (United States)"/>
    <x v="13"/>
    <n v="259000"/>
    <s v="Brett Ratner"/>
    <s v="Thomas Harris"/>
    <s v="Anthony Hopkins"/>
    <s v="Germany"/>
    <n v="78000000"/>
    <n v="209196298"/>
    <n v="354319688.71928847"/>
    <n v="268.20038205128208"/>
    <n v="116284768.20455807"/>
    <s v="Universal Pictures"/>
    <n v="124"/>
  </r>
  <r>
    <s v="Gangs of New York"/>
    <s v="R"/>
    <s v="Crime"/>
    <x v="22"/>
    <n v="179.9"/>
    <s v="December 20, 2002 (United States)"/>
    <x v="24"/>
    <n v="415000"/>
    <s v="Martin Scorsese"/>
    <s v="Jay Cocks"/>
    <s v="Leonardo DiCaprio"/>
    <s v="United States"/>
    <n v="100000000"/>
    <n v="193772504"/>
    <n v="328196119.89327401"/>
    <n v="193.772504"/>
    <n v="107711230.68371317"/>
    <s v="Miramax"/>
    <n v="167"/>
  </r>
  <r>
    <s v="The Importance of Being Earnest"/>
    <s v="PG"/>
    <s v="Comedy"/>
    <x v="22"/>
    <n v="179.9"/>
    <s v="June 21, 2002 (United States)"/>
    <x v="8"/>
    <n v="22000"/>
    <s v="Oliver Parker"/>
    <s v="Oscar Wilde"/>
    <s v="Rupert Everett"/>
    <s v="United Kingdom"/>
    <n v="15000000"/>
    <n v="18009625"/>
    <n v="30503239.230127849"/>
    <n v="120.06416666666667"/>
    <n v="10010908.838243468"/>
    <s v="Miramax"/>
    <n v="97"/>
  </r>
  <r>
    <s v="Sweet Home Alabama"/>
    <s v="PG-13"/>
    <s v="Comedy"/>
    <x v="22"/>
    <n v="179.9"/>
    <s v="September 27, 2002 (United States)"/>
    <x v="19"/>
    <n v="105000"/>
    <s v="Andy Tennant"/>
    <s v="Douglas J. Eboch"/>
    <s v="Reese Witherspoon"/>
    <s v="United States"/>
    <n v="30000000"/>
    <n v="180622424"/>
    <n v="305923583.06170094"/>
    <n v="602.07474666666667"/>
    <n v="100401569.76097831"/>
    <s v="Touchstone Pictures"/>
    <n v="108"/>
  </r>
  <r>
    <s v="The Count of Monte Cristo"/>
    <s v="PG-13"/>
    <s v="Action"/>
    <x v="22"/>
    <n v="179.9"/>
    <s v="January 25, 2002 (United States)"/>
    <x v="3"/>
    <n v="132000"/>
    <s v="Kevin Reynolds"/>
    <s v="Alexandre Dumas"/>
    <s v="Jim Caviezel"/>
    <s v="United Kingdom"/>
    <n v="35000000"/>
    <n v="75395048"/>
    <n v="127698005.1450806"/>
    <n v="215.41442285714285"/>
    <n v="41909420.789327398"/>
    <s v="Touchstone Pictures"/>
    <n v="131"/>
  </r>
  <r>
    <s v="The Hot Chick"/>
    <s v="PG-13"/>
    <s v="Comedy"/>
    <x v="22"/>
    <n v="179.9"/>
    <s v="December 13, 2002 (United States)"/>
    <x v="30"/>
    <n v="92000"/>
    <s v="Tom Brady"/>
    <s v="Tom Brady"/>
    <s v="Rob Schneider"/>
    <s v="United States"/>
    <n v="0"/>
    <n v="54639553"/>
    <n v="92544034.458588108"/>
    <n v="0"/>
    <n v="30372180.655919954"/>
    <s v="Touchstone Pictures"/>
    <n v="104"/>
  </r>
  <r>
    <s v="Adaptation."/>
    <s v="R"/>
    <s v="Comedy"/>
    <x v="22"/>
    <n v="179.9"/>
    <s v="February 14, 2003 (United States)"/>
    <x v="3"/>
    <n v="183000"/>
    <s v="Spike Jonze"/>
    <s v="Susan Orlean"/>
    <s v="Nicolas Cage"/>
    <s v="United States"/>
    <n v="19000000"/>
    <n v="32801173"/>
    <n v="55555961.162312396"/>
    <n v="172.63775263157893"/>
    <n v="18233003.335186213"/>
    <s v="Beverly Detroit"/>
    <n v="115"/>
  </r>
  <r>
    <s v="Unfaithful"/>
    <s v="R"/>
    <s v="Drama"/>
    <x v="22"/>
    <n v="179.9"/>
    <s v="May 10, 2002 (United States)"/>
    <x v="17"/>
    <n v="83000"/>
    <s v="Adrian Lyne"/>
    <s v="Claude Chabrol"/>
    <s v="Richard Gere"/>
    <s v="France"/>
    <n v="50000000"/>
    <n v="119137784"/>
    <n v="201785896.52473596"/>
    <n v="238.27556799999999"/>
    <n v="66224449.138410226"/>
    <s v="Fox 2000 Pictures"/>
    <n v="124"/>
  </r>
  <r>
    <s v="Ice Age"/>
    <s v="PG"/>
    <s v="Animation"/>
    <x v="22"/>
    <n v="179.9"/>
    <s v="March 15, 2002 (United States)"/>
    <x v="24"/>
    <n v="452000"/>
    <s v="Chris Wedge"/>
    <s v="Michael J. Wilson"/>
    <s v="Denis Leary"/>
    <s v="United States"/>
    <n v="59000000"/>
    <n v="383257136"/>
    <n v="649129790.65703166"/>
    <n v="649.58836610169487"/>
    <n v="213038986.10339075"/>
    <s v="Twentieth Century Fox"/>
    <n v="81"/>
  </r>
  <r>
    <s v="Panic Room"/>
    <s v="R"/>
    <s v="Crime"/>
    <x v="22"/>
    <n v="179.9"/>
    <s v="March 29, 2002 (United States)"/>
    <x v="8"/>
    <n v="266000"/>
    <s v="David Fincher"/>
    <s v="David Koepp"/>
    <s v="Jodie Foster"/>
    <s v="United States"/>
    <n v="48000000"/>
    <n v="197079546"/>
    <n v="333797318.87826568"/>
    <n v="410.58238749999998"/>
    <n v="109549497.49861033"/>
    <s v="Columbia Pictures"/>
    <n v="112"/>
  </r>
  <r>
    <s v="Insomnia"/>
    <s v="R"/>
    <s v="Drama"/>
    <x v="22"/>
    <n v="179.9"/>
    <s v="May 24, 2002 (United States)"/>
    <x v="13"/>
    <n v="281000"/>
    <s v="Christopher Nolan"/>
    <s v="Hillary Seitz"/>
    <s v="Al Pacino"/>
    <s v="United States"/>
    <n v="46000000"/>
    <n v="113758770"/>
    <n v="192675359.74986103"/>
    <n v="247.30167391304349"/>
    <n v="63234446.914952748"/>
    <s v="Alcon Entertainment"/>
    <n v="118"/>
  </r>
  <r>
    <s v="Men in Black II"/>
    <s v="PG-13"/>
    <s v="Action"/>
    <x v="22"/>
    <n v="179.9"/>
    <s v="July 3, 2002 (United States)"/>
    <x v="19"/>
    <n v="351000"/>
    <s v="Barry Sonnenfeld"/>
    <s v="Lowell Cunningham"/>
    <s v="Tommy Lee Jones"/>
    <s v="United States"/>
    <n v="140000000"/>
    <n v="445135288"/>
    <n v="753933975.8399111"/>
    <n v="317.95377714285718"/>
    <n v="247434846.02556974"/>
    <s v="Columbia Pictures"/>
    <n v="88"/>
  </r>
  <r>
    <s v="Lilo &amp; Stitch"/>
    <s v="PG"/>
    <s v="Animation"/>
    <x v="22"/>
    <n v="179.9"/>
    <s v="June 21, 2002 (United States)"/>
    <x v="4"/>
    <n v="174000"/>
    <s v="Dean DeBlois"/>
    <s v="Chris Sanders"/>
    <s v="Daveigh Chase"/>
    <s v="United States"/>
    <n v="80000000"/>
    <n v="273144151"/>
    <n v="462629365.25680935"/>
    <n v="341.43018875000001"/>
    <n v="151831101.16731516"/>
    <s v="Walt Disney Pictures"/>
    <n v="92"/>
  </r>
  <r>
    <s v="Chicago"/>
    <s v="PG-13"/>
    <s v="Comedy"/>
    <x v="22"/>
    <n v="179.9"/>
    <s v="January 24, 2003 (United States)"/>
    <x v="13"/>
    <n v="220000"/>
    <s v="Rob Marshall"/>
    <s v="Bill Condon"/>
    <s v="RenÃ©e Zellweger"/>
    <s v="United States"/>
    <n v="45000000"/>
    <n v="306776732"/>
    <n v="519593497.72317952"/>
    <n v="681.7260711111112"/>
    <n v="170526254.58588102"/>
    <s v="Miramax"/>
    <n v="113"/>
  </r>
  <r>
    <s v="A Walk to Remember"/>
    <s v="PG"/>
    <s v="Drama"/>
    <x v="22"/>
    <n v="179.9"/>
    <s v="January 25, 2002 (United States)"/>
    <x v="4"/>
    <n v="203000"/>
    <s v="Adam Shankman"/>
    <s v="Nicholas Sparks"/>
    <s v="Mandy Moore"/>
    <s v="United States"/>
    <n v="11800000"/>
    <n v="47494916"/>
    <n v="80443028.933852136"/>
    <n v="402.49928813559325"/>
    <n v="26400731.517509725"/>
    <s v="Warner Bros."/>
    <n v="101"/>
  </r>
  <r>
    <s v="Treasure Planet"/>
    <s v="PG"/>
    <s v="Animation"/>
    <x v="22"/>
    <n v="179.9"/>
    <s v="November 27, 2002 (United States)"/>
    <x v="13"/>
    <n v="107000"/>
    <s v="Ron Clements"/>
    <s v="Robert Louis Stevenson"/>
    <s v="Joseph Gordon-Levitt"/>
    <s v="United States"/>
    <n v="140000000"/>
    <n v="110041363"/>
    <n v="186379117.87715396"/>
    <n v="78.600973571428568"/>
    <n v="61168072.818232343"/>
    <s v="Walt Disney Animation Studios"/>
    <n v="95"/>
  </r>
  <r>
    <s v="My Big Fat Greek Wedding"/>
    <s v="PG"/>
    <s v="Comedy"/>
    <x v="22"/>
    <n v="179.9"/>
    <s v="August 2, 2002 (United States)"/>
    <x v="14"/>
    <n v="122000"/>
    <s v="Joel Zwick"/>
    <s v="Nia Vardalos"/>
    <s v="Nia Vardalos"/>
    <s v="Canada"/>
    <n v="5000000"/>
    <n v="368744044"/>
    <n v="624548694.86826015"/>
    <n v="7374.8808800000006"/>
    <n v="204971675.37520844"/>
    <s v="Gold Circle Films"/>
    <n v="95"/>
  </r>
  <r>
    <s v="We Were Soldiers"/>
    <s v="R"/>
    <s v="Action"/>
    <x v="22"/>
    <n v="179.9"/>
    <s v="March 1, 2002 (United States)"/>
    <x v="13"/>
    <n v="133000"/>
    <s v="Randall Wallace"/>
    <s v="Harold G. Moore"/>
    <s v="Mel Gibson"/>
    <s v="United States"/>
    <n v="75000000"/>
    <n v="115374915"/>
    <n v="195412654.8110061"/>
    <n v="153.83321999999998"/>
    <n v="64132804.335742071"/>
    <s v="Icon Entertainment International"/>
    <n v="138"/>
  </r>
  <r>
    <s v="The Sweetest Thing"/>
    <s v="R"/>
    <s v="Comedy"/>
    <x v="22"/>
    <n v="179.9"/>
    <s v="April 12, 2002 (United States)"/>
    <x v="33"/>
    <n v="56000"/>
    <s v="Roger Kumble"/>
    <s v="Nancy M. Pimental"/>
    <s v="Cameron Diaz"/>
    <s v="United States"/>
    <n v="43000000"/>
    <n v="69319426"/>
    <n v="117407610.35130627"/>
    <n v="161.20796744186046"/>
    <n v="38532198.999444135"/>
    <s v="Columbia Pictures"/>
    <n v="84"/>
  </r>
  <r>
    <s v="xXx"/>
    <s v="PG-13"/>
    <s v="Action"/>
    <x v="22"/>
    <n v="179.9"/>
    <s v="August 9, 2002 (United States)"/>
    <x v="23"/>
    <n v="175000"/>
    <s v="Rob Cohen"/>
    <s v="Rich Wilkes"/>
    <s v="Vin Diesel"/>
    <s v="United States"/>
    <n v="70000000"/>
    <n v="277448382"/>
    <n v="469919521.93107283"/>
    <n v="396.3548314285714"/>
    <n v="154223669.81656474"/>
    <s v="Revolution Studios"/>
    <n v="124"/>
  </r>
  <r>
    <s v="Equilibrium"/>
    <s v="R"/>
    <s v="Action"/>
    <x v="22"/>
    <n v="179.9"/>
    <s v="December 6, 2002 (United States)"/>
    <x v="34"/>
    <n v="316000"/>
    <s v="Kurt Wimmer"/>
    <s v="Kurt Wimmer"/>
    <s v="Christian Bale"/>
    <s v="United States"/>
    <n v="20000000"/>
    <n v="5368217"/>
    <n v="9092249.6937187333"/>
    <n v="26.841085"/>
    <n v="2984000.555864369"/>
    <s v="Dimension Films"/>
    <n v="107"/>
  </r>
  <r>
    <s v="The Scorpion King"/>
    <s v="PG-13"/>
    <s v="Action"/>
    <x v="22"/>
    <n v="179.9"/>
    <s v="April 19, 2002 (United States)"/>
    <x v="30"/>
    <n v="133000"/>
    <s v="Chuck Russell"/>
    <s v="Stephen Sommers"/>
    <s v="Dwayne Johnson"/>
    <s v="United States"/>
    <n v="60000000"/>
    <n v="180630907"/>
    <n v="305937950.87770981"/>
    <n v="301.05151166666667"/>
    <n v="100406285.15842134"/>
    <s v="Universal Pictures"/>
    <n v="92"/>
  </r>
  <r>
    <s v="Punch-Drunk Love"/>
    <s v="R"/>
    <s v="Comedy"/>
    <x v="22"/>
    <n v="179.9"/>
    <s v="November 1, 2002 (United States)"/>
    <x v="4"/>
    <n v="152000"/>
    <s v="Paul Thomas Anderson"/>
    <s v="Paul Thomas Anderson"/>
    <s v="Adam Sandler"/>
    <s v="United States"/>
    <n v="25000000"/>
    <n v="24675714"/>
    <n v="41793719.042801559"/>
    <n v="98.702856000000011"/>
    <n v="13716350.194552528"/>
    <s v="New Line Cinema"/>
    <n v="95"/>
  </r>
  <r>
    <s v="Die Another Day"/>
    <s v="PG-13"/>
    <s v="Action"/>
    <x v="22"/>
    <n v="179.9"/>
    <s v="November 22, 2002 (United States)"/>
    <x v="10"/>
    <n v="209000"/>
    <s v="Lee Tamahori"/>
    <s v="Ian Fleming"/>
    <s v="Pierce Brosnan"/>
    <s v="United Kingdom"/>
    <n v="142000000"/>
    <n v="431971116"/>
    <n v="731637571.12395775"/>
    <n v="304.20501126760564"/>
    <n v="240117351.8621456"/>
    <s v="Eon Productions"/>
    <n v="133"/>
  </r>
  <r>
    <s v="The Time Machine"/>
    <s v="PG-13"/>
    <s v="Action"/>
    <x v="22"/>
    <n v="179.9"/>
    <s v="March 8, 2002 (United States)"/>
    <x v="22"/>
    <n v="120000"/>
    <s v="Simon Wells"/>
    <s v="H.G. Wells"/>
    <s v="Guy Pearce"/>
    <s v="United States"/>
    <n v="80000000"/>
    <n v="123729176"/>
    <n v="209562423.16397998"/>
    <n v="154.66146999999998"/>
    <n v="68776640.355753183"/>
    <s v="Warner Bros."/>
    <n v="96"/>
  </r>
  <r>
    <s v="Bend It Like Beckham"/>
    <s v="PG-13"/>
    <s v="Comedy"/>
    <x v="22"/>
    <n v="179.9"/>
    <s v="August 1, 2003 (United States)"/>
    <x v="14"/>
    <n v="106000"/>
    <s v="Gurinder Chadha"/>
    <s v="Gurinder Chadha"/>
    <s v="Parminder Nagra"/>
    <s v="United Kingdom"/>
    <n v="0"/>
    <n v="76585828"/>
    <n v="129714851.53752084"/>
    <n v="0"/>
    <n v="42571332.962757081"/>
    <s v="Kintop Pictures"/>
    <n v="112"/>
  </r>
  <r>
    <s v="The Transporter"/>
    <s v="PG-13"/>
    <s v="Action"/>
    <x v="22"/>
    <n v="179.9"/>
    <s v="October 11, 2002 (United States)"/>
    <x v="8"/>
    <n v="290000"/>
    <s v="Louis Leterrier"/>
    <s v="Luc Besson"/>
    <s v="Jason Statham"/>
    <s v="France"/>
    <n v="21000000"/>
    <n v="43928932"/>
    <n v="74403255.032795995"/>
    <n v="209.18539047619049"/>
    <n v="24418528.071150638"/>
    <s v="EuropaCorp"/>
    <n v="92"/>
  </r>
  <r>
    <s v="Blue Crush"/>
    <s v="PG-13"/>
    <s v="Drama"/>
    <x v="22"/>
    <n v="179.9"/>
    <s v="August 16, 2002 (United States)"/>
    <x v="46"/>
    <n v="30000"/>
    <s v="John Stockwell"/>
    <s v="Susan Orlean"/>
    <s v="Kate Bosworth"/>
    <s v="United States"/>
    <n v="25000000"/>
    <n v="51843679"/>
    <n v="87808610.290717065"/>
    <n v="207.37471599999998"/>
    <n v="28818053.918843798"/>
    <s v="Universal Pictures"/>
    <n v="104"/>
  </r>
  <r>
    <s v="Ghost Ship"/>
    <s v="R"/>
    <s v="Horror"/>
    <x v="22"/>
    <n v="179.9"/>
    <s v="October 25, 2002 (United States)"/>
    <x v="30"/>
    <n v="96000"/>
    <s v="Steve Beck"/>
    <s v="Mark Hanlon"/>
    <s v="Julianna Margulies"/>
    <s v="United States"/>
    <n v="20000000"/>
    <n v="68349884"/>
    <n v="115765478.90383546"/>
    <n v="341.74941999999999"/>
    <n v="37993265.147304058"/>
    <s v="Warner Bros."/>
    <n v="91"/>
  </r>
  <r>
    <s v="Van Wilder"/>
    <s v="R"/>
    <s v="Comedy"/>
    <x v="22"/>
    <n v="179.9"/>
    <s v="April 5, 2002 (United States)"/>
    <x v="5"/>
    <n v="105000"/>
    <s v="Walt Becker"/>
    <s v="Brent Goldberg"/>
    <s v="Ryan Reynolds"/>
    <s v="Germany"/>
    <n v="5000000"/>
    <n v="38275483"/>
    <n v="64827902.55753196"/>
    <n v="765.50966000000005"/>
    <n v="21275977.209560864"/>
    <s v="Myriad Pictures"/>
    <n v="92"/>
  </r>
  <r>
    <s v="Maid in Manhattan"/>
    <s v="PG-13"/>
    <s v="Comedy"/>
    <x v="22"/>
    <n v="179.9"/>
    <s v="December 13, 2002 (United States)"/>
    <x v="11"/>
    <n v="86000"/>
    <s v="Wayne Wang"/>
    <s v="John Hughes"/>
    <s v="Jennifer Lopez"/>
    <s v="United States"/>
    <n v="55000000"/>
    <n v="154906693"/>
    <n v="262368367.74374652"/>
    <n v="281.64853272727271"/>
    <n v="86107111.17287381"/>
    <s v="Revolution Studios"/>
    <n v="105"/>
  </r>
  <r>
    <s v="Spirit: Stallion of the Cimarron"/>
    <s v="G"/>
    <s v="Animation"/>
    <x v="22"/>
    <n v="179.9"/>
    <s v="May 24, 2002 (United States)"/>
    <x v="13"/>
    <n v="69000"/>
    <s v="Kelly Asbury"/>
    <s v="John Fusco"/>
    <s v="Matt Damon"/>
    <s v="United States"/>
    <n v="80000000"/>
    <n v="122563539"/>
    <n v="207588161.94163424"/>
    <n v="153.20442375000002"/>
    <n v="68128704.280155629"/>
    <s v="DreamWorks Animation"/>
    <n v="83"/>
  </r>
  <r>
    <s v="Blade II"/>
    <s v="R"/>
    <s v="Action"/>
    <x v="22"/>
    <n v="179.9"/>
    <s v="March 22, 2002 (United States)"/>
    <x v="17"/>
    <n v="204000"/>
    <s v="Guillermo del Toro"/>
    <s v="Marv Wolfman"/>
    <s v="Wesley Snipes"/>
    <s v="Germany"/>
    <n v="54000000"/>
    <n v="155010032"/>
    <n v="262543394.9438577"/>
    <n v="287.05561481481482"/>
    <n v="86164553.640911609"/>
    <s v="New Line Cinema"/>
    <n v="117"/>
  </r>
  <r>
    <s v="Frida"/>
    <s v="R"/>
    <s v="Biography"/>
    <x v="22"/>
    <n v="179.9"/>
    <s v="November 22, 2002 (United States)"/>
    <x v="34"/>
    <n v="83000"/>
    <s v="Julie Taymor"/>
    <s v="Hayden Herrera"/>
    <s v="Salma Hayek"/>
    <s v="Mexico"/>
    <n v="12000000"/>
    <n v="56298474"/>
    <n v="95353780.032240137"/>
    <n v="469.15395000000001"/>
    <n v="31294315.730961643"/>
    <s v="Handprint Entertainment"/>
    <n v="123"/>
  </r>
  <r>
    <s v="Phone Booth"/>
    <s v="R"/>
    <s v="Crime"/>
    <x v="22"/>
    <n v="179.9"/>
    <s v="April 4, 2003 (United States)"/>
    <x v="9"/>
    <n v="255000"/>
    <s v="Joel Schumacher"/>
    <s v="Larry Cohen"/>
    <s v="Colin Farrell"/>
    <s v="United States"/>
    <n v="13000000"/>
    <n v="97837138"/>
    <n v="165708593.3774319"/>
    <n v="752.59336923076921"/>
    <n v="54384178.98832684"/>
    <s v="Fox 2000 Pictures"/>
    <n v="81"/>
  </r>
  <r>
    <s v="About a Boy"/>
    <s v="PG-13"/>
    <s v="Comedy"/>
    <x v="22"/>
    <n v="179.9"/>
    <s v="May 17, 2002 (United States)"/>
    <x v="12"/>
    <n v="176000"/>
    <s v="Chris Weitz"/>
    <s v="Nick Hornby"/>
    <s v="Hugh Grant"/>
    <s v="United Kingdom"/>
    <n v="30000000"/>
    <n v="130549455"/>
    <n v="221114057.46803778"/>
    <n v="435.16484999999994"/>
    <n v="72567790.439132839"/>
    <s v="Universal Pictures"/>
    <n v="101"/>
  </r>
  <r>
    <s v="Confessions of a Dangerous Mind"/>
    <s v="R"/>
    <s v="Biography"/>
    <x v="22"/>
    <n v="179.9"/>
    <s v="January 24, 2003 (United States)"/>
    <x v="9"/>
    <n v="85000"/>
    <s v="George Clooney"/>
    <s v="Chuck Barris"/>
    <s v="Sam Rockwell"/>
    <s v="United States"/>
    <n v="30000000"/>
    <n v="33013805"/>
    <n v="55916099.963868812"/>
    <n v="110.04601666666667"/>
    <n v="18351197.887715396"/>
    <s v="Miramax"/>
    <n v="113"/>
  </r>
  <r>
    <s v="Kung Pow: Enter the Fist"/>
    <s v="PG-13"/>
    <s v="Action"/>
    <x v="22"/>
    <n v="179.9"/>
    <s v="January 25, 2002 (United States)"/>
    <x v="19"/>
    <n v="44000"/>
    <s v="Steve Oedekerk"/>
    <s v="Steve Oedekerk"/>
    <s v="Steve Oedekerk"/>
    <s v="United States"/>
    <n v="10000000"/>
    <n v="16994625"/>
    <n v="28784114.716509171"/>
    <n v="169.94625000000002"/>
    <n v="9446706.5036131181"/>
    <s v="Twentieth Century Fox"/>
    <n v="81"/>
  </r>
  <r>
    <s v="Hero"/>
    <s v="PG-13"/>
    <s v="Action"/>
    <x v="22"/>
    <n v="179.9"/>
    <s v="August 27, 2004 (United States)"/>
    <x v="6"/>
    <n v="176000"/>
    <s v="Yimou Zhang"/>
    <s v="Feng Li"/>
    <s v="Jet Li"/>
    <s v="China"/>
    <n v="31000000"/>
    <n v="177395557"/>
    <n v="300458177.97609782"/>
    <n v="572.24373225806448"/>
    <n v="98607869.37187326"/>
    <s v="Edko Films"/>
    <n v="120"/>
  </r>
  <r>
    <s v="Star Trek: Nemesis"/>
    <s v="PG-13"/>
    <s v="Action"/>
    <x v="22"/>
    <n v="179.9"/>
    <s v="December 13, 2002 (United States)"/>
    <x v="5"/>
    <n v="75000"/>
    <s v="Stuart Baird"/>
    <s v="Gene Roddenberry"/>
    <s v="Patrick Stewart"/>
    <s v="United States"/>
    <n v="60000000"/>
    <n v="67336470"/>
    <n v="114049040.62812674"/>
    <n v="112.22745"/>
    <n v="37429944.413563088"/>
    <s v="Paramount Pictures"/>
    <n v="116"/>
  </r>
  <r>
    <s v="Eight Legged Freaks"/>
    <s v="PG-13"/>
    <s v="Action"/>
    <x v="22"/>
    <n v="179.9"/>
    <s v="July 17, 2002 (United States)"/>
    <x v="20"/>
    <n v="53000"/>
    <s v="Ellory Elkayem"/>
    <s v="Ellory Elkayem"/>
    <s v="David Arquette"/>
    <s v="United States"/>
    <n v="30000000"/>
    <n v="45867333"/>
    <n v="77686361.11784324"/>
    <n v="152.89111"/>
    <n v="25496016.120066702"/>
    <s v="Warner Bros."/>
    <n v="99"/>
  </r>
  <r>
    <s v="Queen of the Damned"/>
    <s v="R"/>
    <s v="Drama"/>
    <x v="22"/>
    <n v="179.9"/>
    <s v="February 22, 2002 (United States)"/>
    <x v="11"/>
    <n v="53000"/>
    <s v="Michael Rymer"/>
    <s v="Anne Rice"/>
    <s v="Aaliyah"/>
    <s v="United States"/>
    <n v="35000000"/>
    <n v="45479110"/>
    <n v="77028820.550305724"/>
    <n v="129.94031428571429"/>
    <n v="25280216.787103944"/>
    <s v="Warner Bros."/>
    <n v="101"/>
  </r>
  <r>
    <s v="Femme Fatale"/>
    <s v="R"/>
    <s v="Crime"/>
    <x v="22"/>
    <n v="179.9"/>
    <s v="November 6, 2002 (United States)"/>
    <x v="19"/>
    <n v="34000"/>
    <s v="Brian De Palma"/>
    <s v="Brian De Palma"/>
    <s v="Rebecca Romijn"/>
    <s v="France"/>
    <n v="35000000"/>
    <n v="16838910"/>
    <n v="28520377.30405781"/>
    <n v="48.111171428571431"/>
    <n v="9360150.0833796542"/>
    <s v="Quinta Communications"/>
    <n v="114"/>
  </r>
  <r>
    <s v="The Hours"/>
    <s v="PG-13"/>
    <s v="Drama"/>
    <x v="22"/>
    <n v="179.9"/>
    <s v="February 14, 2003 (United States)"/>
    <x v="24"/>
    <n v="127000"/>
    <s v="Stephen Daldry"/>
    <s v="Michael Cunningham"/>
    <s v="Meryl Streep"/>
    <s v="United States"/>
    <n v="25000000"/>
    <n v="108846072"/>
    <n v="184354631.11951083"/>
    <n v="435.38428800000003"/>
    <n v="60503653.14063368"/>
    <s v="Paramount Pictures"/>
    <n v="110"/>
  </r>
  <r>
    <s v="40 Days and 40 Nights"/>
    <s v="R"/>
    <s v="Comedy"/>
    <x v="22"/>
    <n v="179.9"/>
    <s v="March 1, 2002 (United States)"/>
    <x v="41"/>
    <n v="72000"/>
    <s v="Michael Lehmann"/>
    <s v="Rob Perez"/>
    <s v="Josh Hartnett"/>
    <s v="United Kingdom"/>
    <n v="17000000"/>
    <n v="95146283"/>
    <n v="161151041.85714287"/>
    <n v="559.68401764705891"/>
    <n v="52888428.571428567"/>
    <s v="Miramax"/>
    <n v="96"/>
  </r>
  <r>
    <s v="One Hour Photo"/>
    <s v="R"/>
    <s v="Drama"/>
    <x v="22"/>
    <n v="179.9"/>
    <s v="September 13, 2002 (United States)"/>
    <x v="8"/>
    <n v="117000"/>
    <s v="Mark Romanek"/>
    <s v="Mark Romanek"/>
    <s v="Robin Williams"/>
    <s v="United States"/>
    <n v="12000000"/>
    <n v="52223306"/>
    <n v="88451591.652028903"/>
    <n v="435.19421666666665"/>
    <n v="29029075.041689824"/>
    <s v="Fox Searchlight Pictures"/>
    <n v="96"/>
  </r>
  <r>
    <s v="Cabin Fever"/>
    <s v="R"/>
    <s v="Horror"/>
    <x v="22"/>
    <n v="179.9"/>
    <s v="September 12, 2003 (United States)"/>
    <x v="41"/>
    <n v="75000"/>
    <s v="Eli Roth"/>
    <s v="Eli Roth"/>
    <s v="Jordan Ladd"/>
    <s v="United States"/>
    <n v="1500000"/>
    <n v="30553394"/>
    <n v="51748855.763201781"/>
    <n v="2036.8929333333333"/>
    <n v="16983543.079488602"/>
    <s v="Tonic Films"/>
    <n v="93"/>
  </r>
  <r>
    <s v="Secret Things"/>
    <s v="Unrated"/>
    <s v="Comedy"/>
    <x v="22"/>
    <n v="179.9"/>
    <s v="October 16, 2002 (France)"/>
    <x v="10"/>
    <n v="4700"/>
    <s v="Jean-Claude Brisseau"/>
    <s v="Jean-Claude Brisseau"/>
    <s v="Coralie Revel"/>
    <s v="France"/>
    <n v="0"/>
    <n v="234255"/>
    <n v="396762.08171206224"/>
    <n v="0"/>
    <n v="130214.00778210115"/>
    <s v="Centre national du cinÃ©ma et de l'image animÃ©e (CNC)"/>
    <n v="115"/>
  </r>
  <r>
    <s v="The New Guy"/>
    <s v="PG-13"/>
    <s v="Comedy"/>
    <x v="22"/>
    <n v="179.9"/>
    <s v="May 10, 2002 (United States)"/>
    <x v="23"/>
    <n v="34000"/>
    <s v="Ed Decter"/>
    <s v="David Kendall"/>
    <s v="DJ Qualls"/>
    <s v="United States"/>
    <n v="13000000"/>
    <n v="31167388"/>
    <n v="52788788.902723737"/>
    <n v="239.74913846153845"/>
    <n v="17324840.466926068"/>
    <s v="Revolution Studios"/>
    <n v="88"/>
  </r>
  <r>
    <s v="Orange County"/>
    <s v="PG-13"/>
    <s v="Comedy"/>
    <x v="22"/>
    <n v="179.9"/>
    <s v="January 11, 2002 (United States)"/>
    <x v="19"/>
    <n v="48000"/>
    <s v="Jake Kasdan"/>
    <s v="Mike White"/>
    <s v="Colin Hanks"/>
    <s v="United States"/>
    <n v="18000000"/>
    <n v="43325009"/>
    <n v="73380379.334630355"/>
    <n v="240.69449444444447"/>
    <n v="24082828.793774318"/>
    <s v="Paramount Pictures"/>
    <n v="82"/>
  </r>
  <r>
    <s v="Mr. Deeds"/>
    <s v="PG-13"/>
    <s v="Comedy"/>
    <x v="22"/>
    <n v="179.9"/>
    <s v="June 28, 2002 (United States)"/>
    <x v="1"/>
    <n v="138000"/>
    <s v="Steven Brill"/>
    <s v="Clarence Budington Kelland"/>
    <s v="Adam Sandler"/>
    <s v="United States"/>
    <n v="50000000"/>
    <n v="171269535"/>
    <n v="290082419.75819898"/>
    <n v="342.53906999999998"/>
    <n v="95202632.01778765"/>
    <s v="Columbia Pictures"/>
    <n v="96"/>
  </r>
  <r>
    <s v="Devdas"/>
    <s v="Not Rated"/>
    <s v="Drama"/>
    <x v="22"/>
    <n v="179.9"/>
    <s v="July 12, 2002 (India)"/>
    <x v="37"/>
    <n v="40000"/>
    <s v="Sanjay Leela Bhansali"/>
    <s v="Saratchandra Chatterjee"/>
    <s v="Shah Rukh Khan"/>
    <s v="India"/>
    <n v="0"/>
    <n v="5427830"/>
    <n v="9193217.3485269584"/>
    <n v="0"/>
    <n v="3017137.298499166"/>
    <s v="Red Chillies Entertainment"/>
    <n v="185"/>
  </r>
  <r>
    <s v="John Q"/>
    <s v="PG-13"/>
    <s v="Crime"/>
    <x v="22"/>
    <n v="179.9"/>
    <s v="February 15, 2002 (United States)"/>
    <x v="12"/>
    <n v="127000"/>
    <s v="Nick Cassavetes"/>
    <s v="James Kearns"/>
    <s v="Denzel Washington"/>
    <s v="United States"/>
    <n v="36000000"/>
    <n v="102244770"/>
    <n v="173173882.26236799"/>
    <n v="284.01325000000003"/>
    <n v="56834224.569205113"/>
    <s v="New Line Cinema"/>
    <n v="116"/>
  </r>
  <r>
    <s v="Crossroads"/>
    <s v="PG-13"/>
    <s v="Comedy"/>
    <x v="22"/>
    <n v="179.9"/>
    <s v="February 15, 2002 (United States)"/>
    <x v="48"/>
    <n v="39000"/>
    <s v="Tamra Davis"/>
    <s v="Shonda Rhimes"/>
    <s v="Britney Spears"/>
    <s v="United States"/>
    <n v="12000000"/>
    <n v="61141030"/>
    <n v="103555707.84324625"/>
    <n v="509.50858333333332"/>
    <n v="33986120.066703722"/>
    <s v="Fuzzy Bunny Films (I)"/>
    <n v="93"/>
  </r>
  <r>
    <s v="25th Hour"/>
    <s v="R"/>
    <s v="Drama"/>
    <x v="22"/>
    <n v="179.9"/>
    <s v="January 10, 2003 (United States)"/>
    <x v="37"/>
    <n v="172000"/>
    <s v="Spike Lee"/>
    <s v="David Benioff"/>
    <s v="Edward Norton"/>
    <s v="United States"/>
    <n v="5000000"/>
    <n v="23932055"/>
    <n v="40534169.863813229"/>
    <n v="478.64109999999999"/>
    <n v="13302976.653696496"/>
    <s v="25th Hour Productions"/>
    <n v="135"/>
  </r>
  <r>
    <s v="Infernal Affairs"/>
    <s v="R"/>
    <s v="Action"/>
    <x v="22"/>
    <n v="179.9"/>
    <s v="December 12, 2002 (Hong Kong)"/>
    <x v="45"/>
    <n v="120000"/>
    <s v="Andrew Lau"/>
    <s v="Alan Mak"/>
    <s v="Andy Lau"/>
    <s v="Hong Kong"/>
    <n v="6428966"/>
    <n v="8836958"/>
    <n v="14967321.30405781"/>
    <n v="137.45535440691395"/>
    <n v="4912150.0833796551"/>
    <s v="Media Asia Films"/>
    <n v="101"/>
  </r>
  <r>
    <s v="Solaris"/>
    <s v="PG-13"/>
    <s v="Drama"/>
    <x v="22"/>
    <n v="179.9"/>
    <s v="November 27, 2002 (United States)"/>
    <x v="19"/>
    <n v="80000"/>
    <s v="Steven Soderbergh"/>
    <s v="Stanislaw Lem"/>
    <s v="George Clooney"/>
    <s v="United States"/>
    <n v="47000000"/>
    <n v="30002758"/>
    <n v="50816233.255141743"/>
    <n v="63.835655319148934"/>
    <n v="16677464.146748193"/>
    <s v="Twentieth Century Fox"/>
    <n v="99"/>
  </r>
  <r>
    <s v="Like Mike"/>
    <s v="PG"/>
    <s v="Comedy"/>
    <x v="22"/>
    <n v="179.9"/>
    <s v="July 3, 2002 (United States)"/>
    <x v="11"/>
    <n v="20000"/>
    <s v="John Schultz"/>
    <s v="Michael Elliot"/>
    <s v="Shad Moss"/>
    <s v="United States"/>
    <n v="30000000"/>
    <n v="62274780"/>
    <n v="105475961.45636465"/>
    <n v="207.58260000000001"/>
    <n v="34616331.295163974"/>
    <s v="Twentieth Century Fox"/>
    <n v="99"/>
  </r>
  <r>
    <s v="The Rules of Attraction"/>
    <s v="R"/>
    <s v="Comedy"/>
    <x v="22"/>
    <n v="179.9"/>
    <s v="October 11, 2002 (United States)"/>
    <x v="14"/>
    <n v="50000"/>
    <s v="Roger Avary"/>
    <s v="Bret Easton Ellis"/>
    <s v="James Van Der Beek"/>
    <s v="United States"/>
    <n v="4000000"/>
    <n v="11832822"/>
    <n v="20041472.281267371"/>
    <n v="295.82055000000003"/>
    <n v="6577444.1356309056"/>
    <s v="Kingsgate Films"/>
    <n v="110"/>
  </r>
  <r>
    <s v="I Spy"/>
    <s v="PG-13"/>
    <s v="Action"/>
    <x v="22"/>
    <n v="179.9"/>
    <s v="November 1, 2002 (United States)"/>
    <x v="20"/>
    <n v="50000"/>
    <s v="Betty Thomas"/>
    <s v="Morton S. Fine"/>
    <s v="Eddie Murphy"/>
    <s v="United States"/>
    <n v="70000000"/>
    <n v="51386477"/>
    <n v="87034238.698721513"/>
    <n v="73.40925285714286"/>
    <n v="28563911.617565311"/>
    <s v="Columbia Pictures"/>
    <n v="97"/>
  </r>
  <r>
    <s v="The Mothman Prophecies"/>
    <s v="PG-13"/>
    <s v="Drama"/>
    <x v="22"/>
    <n v="179.9"/>
    <s v="January 25, 2002 (United States)"/>
    <x v="5"/>
    <n v="77000"/>
    <s v="Mark Pellington"/>
    <s v="Richard Hatem"/>
    <s v="Richard Gere"/>
    <s v="United States"/>
    <n v="32000000"/>
    <n v="55305279"/>
    <n v="93671587.055586442"/>
    <n v="172.828996875"/>
    <n v="30742234.018899385"/>
    <s v="Lakeshore Entertainment"/>
    <n v="119"/>
  </r>
  <r>
    <s v="Antwone Fisher"/>
    <s v="PG-13"/>
    <s v="Biography"/>
    <x v="22"/>
    <n v="179.9"/>
    <s v="January 10, 2003 (United States)"/>
    <x v="4"/>
    <n v="34000"/>
    <s v="Denzel Washington"/>
    <s v="Antwone Fisher"/>
    <s v="Denzel Washington"/>
    <s v="United States"/>
    <n v="12500000"/>
    <n v="23367586"/>
    <n v="39578118.144524738"/>
    <n v="186.94068800000002"/>
    <n v="12989208.449138409"/>
    <s v="Fox Searchlight Pictures"/>
    <n v="120"/>
  </r>
  <r>
    <s v="The Good Girl"/>
    <s v="R"/>
    <s v="Drama"/>
    <x v="22"/>
    <n v="179.9"/>
    <s v="August 30, 2002 (United States)"/>
    <x v="5"/>
    <n v="44000"/>
    <s v="Miguel Arteta"/>
    <s v="Mike White"/>
    <s v="Jennifer Aniston"/>
    <s v="United States"/>
    <n v="8000000"/>
    <n v="16860964"/>
    <n v="28557730.576987214"/>
    <n v="210.76204999999999"/>
    <n v="9372409.1161756516"/>
    <s v="Flan de Coco Films"/>
    <n v="93"/>
  </r>
  <r>
    <s v="Spun"/>
    <s v="Unrated"/>
    <s v="Comedy"/>
    <x v="22"/>
    <n v="179.9"/>
    <s v="February 7, 2003 (Norway)"/>
    <x v="8"/>
    <n v="37000"/>
    <s v="Jonas Ã…kerlund"/>
    <s v="Will De Los Santos"/>
    <s v="Jason Schwartzman"/>
    <s v="United States"/>
    <n v="2000000"/>
    <n v="685608"/>
    <n v="1161227.1128404669"/>
    <n v="34.2804"/>
    <n v="381105.05836575874"/>
    <s v="Muse Productions"/>
    <n v="101"/>
  </r>
  <r>
    <s v="Sympathy for Mr. Vengeance"/>
    <s v="R"/>
    <s v="Crime"/>
    <x v="22"/>
    <n v="179.9"/>
    <s v="March 29, 2002 (South Korea)"/>
    <x v="37"/>
    <n v="65000"/>
    <s v="Park Chan-Wook"/>
    <s v="Myeong-chan Park"/>
    <s v="Kang-ho Song"/>
    <s v="South Korea"/>
    <n v="4000000"/>
    <n v="2046061"/>
    <n v="3465451.8438021122"/>
    <n v="51.151524999999999"/>
    <n v="1137332.406892718"/>
    <s v="CJ Entertainment"/>
    <n v="129"/>
  </r>
  <r>
    <s v="Enough"/>
    <s v="PG-13"/>
    <s v="Crime"/>
    <x v="22"/>
    <n v="179.9"/>
    <s v="May 24, 2002 (United States)"/>
    <x v="1"/>
    <n v="41000"/>
    <s v="Michael Apted"/>
    <s v="Nicholas Kazan"/>
    <s v="Jennifer Lopez"/>
    <s v="United States"/>
    <n v="38000000"/>
    <n v="51806184"/>
    <n v="87745104.306837127"/>
    <n v="136.33206315789474"/>
    <n v="28797211.784324624"/>
    <s v="Columbia Pictures"/>
    <n v="115"/>
  </r>
  <r>
    <s v="High Crimes"/>
    <s v="PG-13"/>
    <s v="Crime"/>
    <x v="22"/>
    <n v="179.9"/>
    <s v="April 5, 2002 (United States)"/>
    <x v="5"/>
    <n v="40000"/>
    <s v="Carl Franklin"/>
    <s v="Joseph Finder"/>
    <s v="Jim Caviezel"/>
    <s v="United States"/>
    <n v="42000000"/>
    <n v="63781810"/>
    <n v="108028446.39799888"/>
    <n v="151.86145238095239"/>
    <n v="35454035.575319618"/>
    <s v="Twentieth Century Fox"/>
    <n v="115"/>
  </r>
  <r>
    <s v="Two Weeks Notice"/>
    <s v="PG-13"/>
    <s v="Comedy"/>
    <x v="22"/>
    <n v="179.9"/>
    <s v="December 20, 2002 (United States)"/>
    <x v="10"/>
    <n v="111000"/>
    <s v="Marc Lawrence"/>
    <s v="Marc Lawrence"/>
    <s v="Sandra Bullock"/>
    <s v="United States"/>
    <n v="60000000"/>
    <n v="199043471"/>
    <n v="337123655.44024456"/>
    <n v="331.73911833333329"/>
    <n v="110641173.42968315"/>
    <s v="Castle Rock Entertainment"/>
    <n v="101"/>
  </r>
  <r>
    <s v="Death to Smoochy"/>
    <s v="R"/>
    <s v="Comedy"/>
    <x v="22"/>
    <n v="179.9"/>
    <s v="March 29, 2002 (United States)"/>
    <x v="21"/>
    <n v="39000"/>
    <s v="Danny DeVito"/>
    <s v="Adam Resnick"/>
    <s v="Robin Williams"/>
    <s v="United Kingdom"/>
    <n v="50000000"/>
    <n v="8382938"/>
    <n v="14198339.125069482"/>
    <n v="16.765875999999999"/>
    <n v="4659776.5425236234"/>
    <s v="Warner Bros."/>
    <n v="109"/>
  </r>
  <r>
    <s v="The Four Feathers"/>
    <s v="PG-13"/>
    <s v="Action"/>
    <x v="22"/>
    <n v="179.9"/>
    <s v="September 20, 2002 (United States)"/>
    <x v="16"/>
    <n v="33000"/>
    <s v="Shekhar Kapur"/>
    <s v="A.E.W. Mason"/>
    <s v="Heath Ledger"/>
    <s v="United Kingdom"/>
    <n v="35000000"/>
    <n v="29882645"/>
    <n v="50612795.617009446"/>
    <n v="85.378985714285719"/>
    <n v="16610697.609783212"/>
    <s v="Paramount Pictures"/>
    <n v="132"/>
  </r>
  <r>
    <s v="Better Luck Tomorrow"/>
    <s v="R"/>
    <s v="Crime"/>
    <x v="22"/>
    <n v="179.9"/>
    <s v="April 25, 2003 (United States)"/>
    <x v="9"/>
    <n v="9400"/>
    <s v="Justin Lin"/>
    <s v="Ernesto Foronda"/>
    <s v="Parry Shen"/>
    <s v="United States"/>
    <n v="250000"/>
    <n v="3809226"/>
    <n v="6451757.4330183435"/>
    <n v="1523.6904"/>
    <n v="2117413.0072262366"/>
    <s v="Cherry Sky Films"/>
    <n v="101"/>
  </r>
  <r>
    <s v="Big Fat Liar"/>
    <s v="PG"/>
    <s v="Adventure"/>
    <x v="22"/>
    <n v="179.9"/>
    <s v="February 8, 2002 (United States)"/>
    <x v="30"/>
    <n v="36000"/>
    <s v="Shawn Levy"/>
    <s v="Dan Schneider"/>
    <s v="Frankie Muniz"/>
    <s v="United States"/>
    <n v="15000000"/>
    <n v="52970014"/>
    <n v="89716304.979433015"/>
    <n v="353.13342666666665"/>
    <n v="29444143.413007222"/>
    <s v="Paramount Pictures"/>
    <n v="88"/>
  </r>
  <r>
    <s v="About Schmidt"/>
    <s v="R"/>
    <s v="Comedy"/>
    <x v="22"/>
    <n v="179.9"/>
    <s v="January 3, 2003 (United States)"/>
    <x v="12"/>
    <n v="124000"/>
    <s v="Alexander Payne"/>
    <s v="Louis Begley"/>
    <s v="Jack Nicholson"/>
    <s v="United States"/>
    <n v="30000000"/>
    <n v="105834556"/>
    <n v="179253970.05669817"/>
    <n v="352.78185333333334"/>
    <n v="58829658.699277371"/>
    <s v="New Line Cinema"/>
    <n v="125"/>
  </r>
  <r>
    <s v="The Master of Disguise"/>
    <s v="PG"/>
    <s v="Adventure"/>
    <x v="22"/>
    <n v="179.9"/>
    <s v="August 2, 2002 (United States)"/>
    <x v="64"/>
    <n v="23000"/>
    <s v="Perry Andelin Blake"/>
    <s v="Dana Carvey"/>
    <s v="Dana Carvey"/>
    <s v="United States"/>
    <n v="16000000"/>
    <n v="43411001"/>
    <n v="73526025.595886603"/>
    <n v="271.31875624999998"/>
    <n v="24130628.682601444"/>
    <s v="Revolution Studios"/>
    <n v="80"/>
  </r>
  <r>
    <s v="Drumline"/>
    <s v="PG-13"/>
    <s v="Comedy"/>
    <x v="22"/>
    <n v="179.9"/>
    <s v="December 13, 2002 (United States)"/>
    <x v="23"/>
    <n v="34000"/>
    <s v="Charles Stone III"/>
    <s v="Shawn Schepps"/>
    <s v="Nick Cannon"/>
    <s v="United States"/>
    <n v="20000000"/>
    <n v="57588485"/>
    <n v="97538695.828237906"/>
    <n v="287.94242500000001"/>
    <n v="32011386.881600887"/>
    <s v="Fox 2000 Pictures"/>
    <n v="118"/>
  </r>
  <r>
    <s v="Halloween: Resurrection"/>
    <s v="R"/>
    <s v="Horror"/>
    <x v="22"/>
    <n v="179.9"/>
    <s v="July 12, 2002 (United States)"/>
    <x v="35"/>
    <n v="39000"/>
    <s v="Rick Rosenthal"/>
    <s v="Debra Hill"/>
    <s v="Jamie Lee Curtis"/>
    <s v="United States"/>
    <n v="13000000"/>
    <n v="37664855"/>
    <n v="63793670.475264035"/>
    <n v="289.72965384615384"/>
    <n v="20936550.861589771"/>
    <s v="Dimension Films"/>
    <n v="94"/>
  </r>
  <r>
    <s v="Windtalkers"/>
    <s v="R"/>
    <s v="Action"/>
    <x v="22"/>
    <n v="179.9"/>
    <s v="June 14, 2002 (United States)"/>
    <x v="10"/>
    <n v="67000"/>
    <s v="John Woo"/>
    <s v="John Rice"/>
    <s v="Nicolas Cage"/>
    <s v="United States"/>
    <n v="115000000"/>
    <n v="77628265"/>
    <n v="131480446.61200666"/>
    <n v="67.502839130434779"/>
    <n v="43150786.548082262"/>
    <s v="Metro-Goldwyn-Mayer (MGM)"/>
    <n v="134"/>
  </r>
  <r>
    <s v="Friday After Next"/>
    <s v="R"/>
    <s v="Comedy"/>
    <x v="22"/>
    <n v="179.9"/>
    <s v="November 22, 2002 (United States)"/>
    <x v="1"/>
    <n v="26000"/>
    <s v="Marcus Raboy"/>
    <s v="Ice Cube"/>
    <s v="Ice Cube"/>
    <s v="United States"/>
    <n v="10000000"/>
    <n v="33526835"/>
    <n v="56785028.485269591"/>
    <n v="335.26835"/>
    <n v="18636372.984991662"/>
    <s v="Avery Pix"/>
    <n v="85"/>
  </r>
  <r>
    <s v="Eye See You"/>
    <s v="R"/>
    <s v="Crime"/>
    <x v="22"/>
    <n v="179.9"/>
    <s v="January 17, 2002 (Germany)"/>
    <x v="11"/>
    <n v="25000"/>
    <s v="Jim Gillespie"/>
    <s v="Howard Swindle"/>
    <s v="Sylvester Stallone"/>
    <s v="Germany"/>
    <n v="55000000"/>
    <n v="6632383"/>
    <n v="11233391.329071706"/>
    <n v="12.058878181818182"/>
    <n v="3686705.39188438"/>
    <s v="Universal Pictures"/>
    <n v="96"/>
  </r>
  <r>
    <s v="Undercover Brother"/>
    <s v="PG-13"/>
    <s v="Action"/>
    <x v="22"/>
    <n v="179.9"/>
    <s v="May 31, 2002 (United States)"/>
    <x v="23"/>
    <n v="34000"/>
    <s v="Malcolm D. Lee"/>
    <s v="John Ridley"/>
    <s v="Eddie Griffin"/>
    <s v="United States"/>
    <n v="25000000"/>
    <n v="41604473"/>
    <n v="70466275.281267375"/>
    <n v="166.41789199999999"/>
    <n v="23126444.135630906"/>
    <s v="Universal Pictures"/>
    <n v="86"/>
  </r>
  <r>
    <s v="Spy Kids 2: Island of Lost Dreams"/>
    <s v="PG"/>
    <s v="Action"/>
    <x v="22"/>
    <n v="179.9"/>
    <s v="August 7, 2002 (United States)"/>
    <x v="33"/>
    <n v="62000"/>
    <s v="Robert Rodriguez"/>
    <s v="Robert Rodriguez"/>
    <s v="Alexa PenaVega"/>
    <s v="United States"/>
    <n v="38000000"/>
    <n v="119723358"/>
    <n v="202777694.17787659"/>
    <n v="315.06146842105267"/>
    <n v="66549948.860478036"/>
    <s v="Dimension Films"/>
    <n v="100"/>
  </r>
  <r>
    <s v="Tuck Everlasting"/>
    <s v="PG"/>
    <s v="Drama"/>
    <x v="22"/>
    <n v="179.9"/>
    <s v="October 11, 2002 (United States)"/>
    <x v="14"/>
    <n v="22000"/>
    <s v="Jay Russell"/>
    <s v="Natalie Babbitt"/>
    <s v="Alexis Bledel"/>
    <s v="United States"/>
    <n v="15000000"/>
    <n v="19344615"/>
    <n v="32764336.801000554"/>
    <n v="128.9641"/>
    <n v="10752982.212340187"/>
    <s v="Walt Disney Pictures"/>
    <n v="90"/>
  </r>
  <r>
    <s v="The Rookie"/>
    <s v="G"/>
    <s v="Drama"/>
    <x v="22"/>
    <n v="179.9"/>
    <s v="March 29, 2002 (United States)"/>
    <x v="15"/>
    <n v="33000"/>
    <s v="John Lee Hancock"/>
    <s v="Mike Rich"/>
    <s v="Dennis Quaid"/>
    <s v="United States"/>
    <n v="22000000"/>
    <n v="80693537"/>
    <n v="136672155.21901056"/>
    <n v="366.78880454545452"/>
    <n v="44854662.034463584"/>
    <s v="98 MPH Productions"/>
    <n v="127"/>
  </r>
  <r>
    <s v="Murder by Numbers"/>
    <s v="R"/>
    <s v="Crime"/>
    <x v="22"/>
    <n v="179.9"/>
    <s v="April 19, 2002 (United States)"/>
    <x v="19"/>
    <n v="54000"/>
    <s v="Barbet Schroeder"/>
    <s v="Tony Gayton"/>
    <s v="Sandra Bullock"/>
    <s v="United States"/>
    <n v="50000000"/>
    <n v="56714147"/>
    <n v="96057813.178988323"/>
    <n v="113.42829400000001"/>
    <n v="31525373.54085603"/>
    <s v="Warner Bros."/>
    <n v="115"/>
  </r>
  <r>
    <s v="Hart's War"/>
    <s v="R"/>
    <s v="Drama"/>
    <x v="22"/>
    <n v="179.9"/>
    <s v="February 15, 2002 (United States)"/>
    <x v="21"/>
    <n v="51000"/>
    <s v="Gregory Hoblit"/>
    <s v="John Katzenbach"/>
    <s v="Bruce Willis"/>
    <s v="United States"/>
    <n v="70000000"/>
    <n v="32287044"/>
    <n v="54685171.244024456"/>
    <n v="46.12434857142857"/>
    <n v="17947217.342968315"/>
    <s v="Cheyenne Enterprises"/>
    <n v="125"/>
  </r>
  <r>
    <s v="Asterix &amp; Obelix: Mission Cleopatra"/>
    <s v="PG"/>
    <s v="Adventure"/>
    <x v="22"/>
    <n v="179.9"/>
    <s v="June 24, 2005 (United States)"/>
    <x v="17"/>
    <n v="50000"/>
    <s v="Alain Chabat"/>
    <s v="RenÃ© Goscinny"/>
    <s v="GÃ©rard Depardieu"/>
    <s v="France"/>
    <n v="0"/>
    <n v="128027976"/>
    <n v="216843381.25180656"/>
    <n v="0"/>
    <n v="71166190.10561423"/>
    <s v="Canal+"/>
    <n v="107"/>
  </r>
  <r>
    <s v="Swept Away"/>
    <s v="R"/>
    <s v="Comedy"/>
    <x v="22"/>
    <n v="179.9"/>
    <s v="October 11, 2002 (United States)"/>
    <x v="48"/>
    <n v="16000"/>
    <s v="Guy Ritchie"/>
    <s v="Guy Ritchie"/>
    <s v="Madonna"/>
    <s v="United Kingdom"/>
    <n v="10000000"/>
    <n v="1036520"/>
    <n v="1755573.3407448581"/>
    <n v="10.3652"/>
    <n v="576164.53585325181"/>
    <s v="Screen Gems"/>
    <n v="89"/>
  </r>
  <r>
    <s v="May"/>
    <s v="R"/>
    <s v="Comedy"/>
    <x v="22"/>
    <n v="179.9"/>
    <s v="April 11, 2003 (Denmark)"/>
    <x v="14"/>
    <n v="34000"/>
    <s v="Lucky McKee"/>
    <s v="Lucky McKee"/>
    <s v="Angela Bettis"/>
    <s v="United States"/>
    <n v="500000"/>
    <n v="264349"/>
    <n v="447732.85325180658"/>
    <n v="52.869799999999998"/>
    <n v="146942.19010561422"/>
    <s v="2 Loop Films"/>
    <n v="93"/>
  </r>
  <r>
    <s v="Dragonfly"/>
    <s v="PG-13"/>
    <s v="Drama"/>
    <x v="22"/>
    <n v="179.9"/>
    <s v="February 22, 2002 (United States)"/>
    <x v="10"/>
    <n v="37000"/>
    <s v="Tom Shadyac"/>
    <s v="Brandon Camp"/>
    <s v="Kevin Costner"/>
    <s v="United States"/>
    <n v="60000000"/>
    <n v="52323400"/>
    <n v="88621122.734852701"/>
    <n v="87.205666666666673"/>
    <n v="29084713.729849916"/>
    <s v="Universal Pictures"/>
    <n v="104"/>
  </r>
  <r>
    <s v="Juwanna Mann"/>
    <s v="PG-13"/>
    <s v="Comedy"/>
    <x v="22"/>
    <n v="179.9"/>
    <s v="June 21, 2002 (United States)"/>
    <x v="26"/>
    <n v="6400"/>
    <s v="Jesse Vaughan"/>
    <s v="Bradley Allenstein"/>
    <s v="Miguel A. NÃºÃ±ez Jr."/>
    <s v="United States"/>
    <n v="15600000"/>
    <n v="13802599"/>
    <n v="23377720.485269595"/>
    <n v="88.478198717948715"/>
    <n v="7672372.9849916613"/>
    <s v="Morgan Creek Entertainment"/>
    <n v="91"/>
  </r>
  <r>
    <s v="Divine Secrets of the Ya-Ya Sisterhood"/>
    <s v="PG-13"/>
    <s v="Drama"/>
    <x v="22"/>
    <n v="179.9"/>
    <s v="June 7, 2002 (United States)"/>
    <x v="10"/>
    <n v="19000"/>
    <s v="Callie Khouri"/>
    <s v="Rebecca Wells"/>
    <s v="Sandra Bullock"/>
    <s v="United States"/>
    <n v="27000000"/>
    <n v="73839240"/>
    <n v="125062903.99110617"/>
    <n v="273.47866666666664"/>
    <n v="41044602.556976095"/>
    <s v="All Girl Productions"/>
    <n v="116"/>
  </r>
  <r>
    <s v="Dirty Pretty Things"/>
    <s v="R"/>
    <s v="Crime"/>
    <x v="22"/>
    <n v="179.9"/>
    <s v="September 5, 2003 (United States)"/>
    <x v="4"/>
    <n v="41000"/>
    <s v="Stephen Frears"/>
    <s v="Steven Knight"/>
    <s v="Chiwetel Ejiofor"/>
    <s v="United Kingdom"/>
    <n v="10000000"/>
    <n v="13904766"/>
    <n v="23550762.647026125"/>
    <n v="139.04766000000001"/>
    <n v="7729163.9799888823"/>
    <s v="BBC Films"/>
    <n v="97"/>
  </r>
  <r>
    <s v="Paid in Full"/>
    <s v="R"/>
    <s v="Action"/>
    <x v="22"/>
    <n v="179.9"/>
    <s v="October 25, 2002 (United States)"/>
    <x v="12"/>
    <n v="11000"/>
    <s v="Charles Stone III"/>
    <s v="Azie Faison Jr."/>
    <s v="Mekhi Phifer"/>
    <s v="United States"/>
    <n v="0"/>
    <n v="3116526"/>
    <n v="5278518.4669260699"/>
    <n v="0"/>
    <n v="1732365.7587548636"/>
    <s v="Dimension Films"/>
    <n v="97"/>
  </r>
  <r>
    <s v="The Tuxedo"/>
    <s v="PG-13"/>
    <s v="Action"/>
    <x v="22"/>
    <n v="179.9"/>
    <s v="September 27, 2002 (United States)"/>
    <x v="20"/>
    <n v="81000"/>
    <s v="Kevin Donovan"/>
    <s v="Phil Hay"/>
    <s v="Jackie Chan"/>
    <s v="United States"/>
    <n v="60000000"/>
    <n v="104391623"/>
    <n v="176810047.40466926"/>
    <n v="173.98603833333334"/>
    <n v="58027583.657587543"/>
    <s v="Blue Train Productions"/>
    <n v="98"/>
  </r>
  <r>
    <s v="Swimfan"/>
    <s v="PG-13"/>
    <s v="Drama"/>
    <x v="22"/>
    <n v="179.9"/>
    <s v="September 6, 2002 (United States)"/>
    <x v="27"/>
    <n v="19000"/>
    <s v="John Polson"/>
    <s v="Charles F. Bohl"/>
    <s v="Jesse Bradford"/>
    <s v="United States"/>
    <n v="10000000"/>
    <n v="34411240"/>
    <n v="58282961.801000558"/>
    <n v="344.11239999999998"/>
    <n v="19127982.212340187"/>
    <s v="Twentieth Century Fox"/>
    <n v="85"/>
  </r>
  <r>
    <s v="Talk to Her"/>
    <s v="R"/>
    <s v="Drama"/>
    <x v="22"/>
    <n v="179.9"/>
    <s v="February 14, 2003 (United States)"/>
    <x v="6"/>
    <n v="106000"/>
    <s v="Pedro AlmodÃ³var"/>
    <s v="Pedro AlmodÃ³var"/>
    <s v="Rosario Flores"/>
    <s v="Spain"/>
    <n v="0"/>
    <n v="64790996"/>
    <n v="109737723.63090606"/>
    <n v="0"/>
    <n v="36015006.114508055"/>
    <s v="El Deseo"/>
    <n v="112"/>
  </r>
  <r>
    <s v="Lilya 4-Ever"/>
    <s v="R"/>
    <s v="Crime"/>
    <x v="22"/>
    <n v="179.9"/>
    <s v="August 23, 2002 (Sweden)"/>
    <x v="40"/>
    <n v="43000"/>
    <s v="Lukas Moodysson"/>
    <s v="Lukas Moodysson"/>
    <s v="Oksana Akinshina"/>
    <s v="Sweden"/>
    <n v="0"/>
    <n v="1007747"/>
    <n v="1706839.9716509171"/>
    <n v="0"/>
    <n v="560170.65036131174"/>
    <s v="Memfis Film"/>
    <n v="109"/>
  </r>
  <r>
    <s v="Serving Sara"/>
    <s v="PG-13"/>
    <s v="Comedy"/>
    <x v="22"/>
    <n v="179.9"/>
    <s v="August 23, 2002 (United States)"/>
    <x v="11"/>
    <n v="17000"/>
    <s v="Reginald Hudlin"/>
    <s v="Jay Scherick"/>
    <s v="Matthew Perry"/>
    <s v="Germany"/>
    <n v="29000000"/>
    <n v="20146150"/>
    <n v="34121911.645358533"/>
    <n v="69.4694827586207"/>
    <n v="11198526.959421899"/>
    <s v="FTM Productions"/>
    <n v="99"/>
  </r>
  <r>
    <s v="K-19: The Widowmaker"/>
    <s v="PG-13"/>
    <s v="Drama"/>
    <x v="22"/>
    <n v="179.9"/>
    <s v="July 19, 2002 (United States)"/>
    <x v="17"/>
    <n v="61000"/>
    <s v="Kathryn Bigelow"/>
    <s v="Louis Nowra"/>
    <s v="Harrison Ford"/>
    <s v="United Kingdom"/>
    <n v="100000000"/>
    <n v="65716126"/>
    <n v="111304633.64202334"/>
    <n v="65.716126000000003"/>
    <n v="36529252.918287933"/>
    <s v="First Light Production"/>
    <n v="138"/>
  </r>
  <r>
    <s v="Stuart Little 2"/>
    <s v="PG"/>
    <s v="Animation"/>
    <x v="22"/>
    <n v="179.9"/>
    <s v="July 19, 2002 (United States)"/>
    <x v="30"/>
    <n v="51000"/>
    <s v="Rob Minkoff"/>
    <s v="E.B. White"/>
    <s v="Michael J. Fox"/>
    <s v="United States"/>
    <n v="120000000"/>
    <n v="169956806"/>
    <n v="287859026.06003332"/>
    <n v="141.63067166666667"/>
    <n v="94472932.740411326"/>
    <s v="Columbia Pictures"/>
    <n v="77"/>
  </r>
  <r>
    <s v="Igby Goes Down"/>
    <s v="R"/>
    <s v="Comedy"/>
    <x v="22"/>
    <n v="179.9"/>
    <s v="October 4, 2002 (United States)"/>
    <x v="15"/>
    <n v="32000"/>
    <s v="Burr Steers"/>
    <s v="Burr Steers"/>
    <s v="Kieran Culkin"/>
    <s v="United States"/>
    <n v="9000000"/>
    <n v="6919198"/>
    <n v="11719175.267370762"/>
    <n v="76.879977777777782"/>
    <n v="3846135.6309060585"/>
    <s v="United Artists"/>
    <n v="98"/>
  </r>
  <r>
    <s v="24 Hour Party People"/>
    <s v="R"/>
    <s v="Biography"/>
    <x v="22"/>
    <n v="179.9"/>
    <s v="September 20, 2002 (United States)"/>
    <x v="4"/>
    <n v="34000"/>
    <s v="Michael Winterbottom"/>
    <s v="Frank Cottrell Boyce"/>
    <s v="Steve Coogan"/>
    <s v="United Kingdom"/>
    <n v="0"/>
    <n v="2801397"/>
    <n v="4744778.5764313508"/>
    <n v="0"/>
    <n v="1557196.7759866591"/>
    <s v="Revolution Films"/>
    <n v="117"/>
  </r>
  <r>
    <s v="Rollerball"/>
    <s v="PG-13"/>
    <s v="Action"/>
    <x v="22"/>
    <n v="179.9"/>
    <s v="February 8, 2002 (United States)"/>
    <x v="59"/>
    <n v="26000"/>
    <s v="John McTiernan"/>
    <s v="William Harrison"/>
    <s v="Chris Klein"/>
    <s v="United States"/>
    <n v="70000000"/>
    <n v="25852764"/>
    <n v="43787310.677042805"/>
    <n v="36.932520000000004"/>
    <n v="14370630.350194551"/>
    <s v="Atlas Entertainment"/>
    <n v="98"/>
  </r>
  <r>
    <s v="Changing Lanes"/>
    <s v="R"/>
    <s v="Drama"/>
    <x v="22"/>
    <n v="179.9"/>
    <s v="April 12, 2002 (United States)"/>
    <x v="16"/>
    <n v="68000"/>
    <s v="Roger Michell"/>
    <s v="Chap Taylor"/>
    <s v="Ben Affleck"/>
    <s v="United States"/>
    <n v="45000000"/>
    <n v="94935764"/>
    <n v="160794481.88326848"/>
    <n v="210.96836444444443"/>
    <n v="52771408.56031128"/>
    <s v="Paramount Pictures"/>
    <n v="98"/>
  </r>
  <r>
    <s v="White Oleander"/>
    <s v="PG-13"/>
    <s v="Drama"/>
    <x v="22"/>
    <n v="179.9"/>
    <s v="October 11, 2002 (United States)"/>
    <x v="12"/>
    <n v="30000"/>
    <s v="Peter Kosminsky"/>
    <s v="Janet Fitch"/>
    <s v="Michelle Pfeiffer"/>
    <s v="United States"/>
    <n v="16000000"/>
    <n v="21672284"/>
    <n v="36706753.389660925"/>
    <n v="135.451775"/>
    <n v="12046850.472484713"/>
    <s v="Warner Bros."/>
    <n v="109"/>
  </r>
  <r>
    <s v="Below"/>
    <s v="R"/>
    <s v="Action"/>
    <x v="22"/>
    <n v="179.9"/>
    <s v="October 18, 2002 (United States)"/>
    <x v="19"/>
    <n v="21000"/>
    <s v="David Twohy"/>
    <s v="Lucas Sussman"/>
    <s v="Bruce Greenwood"/>
    <s v="United States"/>
    <n v="40000000"/>
    <n v="2622015"/>
    <n v="4440955.9227348529"/>
    <n v="6.5550374999999992"/>
    <n v="1457484.7137298498"/>
    <s v="Dimension Films"/>
    <n v="105"/>
  </r>
  <r>
    <s v="Big Trouble"/>
    <s v="PG-13"/>
    <s v="Comedy"/>
    <x v="22"/>
    <n v="179.9"/>
    <s v="April 5, 2002 (United States)"/>
    <x v="16"/>
    <n v="20000"/>
    <s v="Barry Sonnenfeld"/>
    <s v="Dave Barry"/>
    <s v="Tim Allen"/>
    <s v="United States"/>
    <n v="40000000"/>
    <n v="8493890"/>
    <n v="14386260.605892163"/>
    <n v="21.234724999999997"/>
    <n v="4721450.8060033349"/>
    <s v="Touchstone Pictures"/>
    <n v="85"/>
  </r>
  <r>
    <s v="Far from Heaven"/>
    <s v="PG-13"/>
    <s v="Drama"/>
    <x v="22"/>
    <n v="179.9"/>
    <s v="January 10, 2003 (United States)"/>
    <x v="34"/>
    <n v="45000"/>
    <s v="Todd Haynes"/>
    <s v="Todd Haynes"/>
    <s v="Julianne Moore"/>
    <s v="United States"/>
    <n v="13500000"/>
    <n v="29027914"/>
    <n v="49165121.710950531"/>
    <n v="215.02158518518519"/>
    <n v="16135583.101723177"/>
    <s v="Focus Features"/>
    <n v="107"/>
  </r>
  <r>
    <s v="Bubba Ho-Tep"/>
    <s v="R"/>
    <s v="Comedy"/>
    <x v="22"/>
    <n v="179.9"/>
    <s v="October 10, 2003 (United States)"/>
    <x v="9"/>
    <n v="47000"/>
    <s v="Don Coscarelli"/>
    <s v="Joe R. Lansdale"/>
    <s v="Bruce Campbell"/>
    <s v="United States"/>
    <n v="1000000"/>
    <n v="1239183"/>
    <n v="2098827.4602556974"/>
    <n v="123.91829999999999"/>
    <n v="688817.6764869371"/>
    <s v="Silver Sphere Corporation"/>
    <n v="92"/>
  </r>
  <r>
    <s v="S1m0ne"/>
    <s v="PG-13"/>
    <s v="Comedy"/>
    <x v="22"/>
    <n v="179.9"/>
    <s v="August 23, 2002 (United States)"/>
    <x v="10"/>
    <n v="59000"/>
    <s v="Andrew Niccol"/>
    <s v="Andrew Niccol"/>
    <s v="Al Pacino"/>
    <s v="United States"/>
    <n v="10000000"/>
    <n v="19576023"/>
    <n v="33156276.865480822"/>
    <n v="195.76023000000001"/>
    <n v="10881613.674263479"/>
    <s v="New Line Cinema"/>
    <n v="117"/>
  </r>
  <r>
    <s v="Auto Focus"/>
    <s v="R"/>
    <s v="Biography"/>
    <x v="22"/>
    <n v="179.9"/>
    <s v="November 1, 2002 (United States)"/>
    <x v="14"/>
    <n v="13000"/>
    <s v="Paul Schrader"/>
    <s v="Robert Graysmith"/>
    <s v="Greg Kinnear"/>
    <s v="United States"/>
    <n v="7000000"/>
    <n v="2704951"/>
    <n v="4581426.1795441909"/>
    <n v="38.642157142857144"/>
    <n v="1503585.8810450248"/>
    <s v="Focus Puller Inc."/>
    <n v="105"/>
  </r>
  <r>
    <s v="Blood Work"/>
    <s v="R"/>
    <s v="Action"/>
    <x v="22"/>
    <n v="179.9"/>
    <s v="August 9, 2002 (United States)"/>
    <x v="5"/>
    <n v="43000"/>
    <s v="Clint Eastwood"/>
    <s v="Michael Connelly"/>
    <s v="Clint Eastwood"/>
    <s v="United States"/>
    <n v="50000000"/>
    <n v="31794718"/>
    <n v="53851309.475264035"/>
    <n v="63.589435999999999"/>
    <n v="17673550.861589771"/>
    <s v="Malpaso Productions"/>
    <n v="110"/>
  </r>
  <r>
    <s v="Collateral Damage"/>
    <s v="R"/>
    <s v="Action"/>
    <x v="22"/>
    <n v="179.9"/>
    <s v="February 8, 2002 (United States)"/>
    <x v="30"/>
    <n v="73000"/>
    <s v="Andrew Davis"/>
    <s v="Ronald Roose"/>
    <s v="Arnold Schwarzenegger"/>
    <s v="United States"/>
    <n v="85000000"/>
    <n v="78382433"/>
    <n v="132757795.08115619"/>
    <n v="92.214627058823524"/>
    <n v="43570001.667593107"/>
    <s v="Warner Bros."/>
    <n v="108"/>
  </r>
  <r>
    <s v="Undisputed"/>
    <s v="R"/>
    <s v="Action"/>
    <x v="22"/>
    <n v="179.9"/>
    <s v="August 23, 2002 (United States)"/>
    <x v="19"/>
    <n v="30000"/>
    <s v="Walter Hill"/>
    <s v="David Giler"/>
    <s v="Wesley Snipes"/>
    <s v="United States"/>
    <n v="20000000"/>
    <n v="14946150"/>
    <n v="25314574.235686492"/>
    <n v="74.73075"/>
    <n v="8308032.2401334066"/>
    <s v="A Band Apart"/>
    <n v="94"/>
  </r>
  <r>
    <s v="The Salton Sea"/>
    <s v="R"/>
    <s v="Crime"/>
    <x v="22"/>
    <n v="179.9"/>
    <s v="June 21, 2002 (Ireland)"/>
    <x v="12"/>
    <n v="30000"/>
    <s v="D.J. Caruso"/>
    <s v="Tony Gayton"/>
    <s v="Val Kilmer"/>
    <s v="United States"/>
    <n v="18000000"/>
    <n v="1073198"/>
    <n v="1817695.5564202333"/>
    <n v="5.9622111111111114"/>
    <n v="596552.52918287937"/>
    <s v="Castle Rock Entertainment"/>
    <n v="103"/>
  </r>
  <r>
    <s v="Ju-on: The Grudge"/>
    <s v="R"/>
    <s v="Horror"/>
    <x v="22"/>
    <n v="179.9"/>
    <s v="January 25, 2003 (Japan)"/>
    <x v="17"/>
    <n v="42000"/>
    <s v="Takashi Shimizu"/>
    <s v="Takashi Shimizu"/>
    <s v="Megumi Okina"/>
    <s v="Japan"/>
    <n v="3500000"/>
    <n v="3657876"/>
    <n v="6195413.1028349083"/>
    <n v="104.51074285714286"/>
    <n v="2033282.9349638687"/>
    <s v="Pioneer LDC"/>
    <n v="92"/>
  </r>
  <r>
    <s v="Barbershop"/>
    <s v="PG-13"/>
    <s v="Comedy"/>
    <x v="22"/>
    <n v="179.9"/>
    <s v="September 13, 2002 (United States)"/>
    <x v="21"/>
    <n v="30000"/>
    <s v="Tim Story"/>
    <s v="Mark Brown"/>
    <s v="Ice Cube"/>
    <s v="United States"/>
    <n v="12000000"/>
    <n v="77063924"/>
    <n v="130524611.68871595"/>
    <n v="642.19936666666661"/>
    <n v="42837089.494163424"/>
    <s v="Metro-Goldwyn-Mayer (MGM)"/>
    <n v="102"/>
  </r>
  <r>
    <s v="Whale Rider"/>
    <s v="PG-13"/>
    <s v="Drama"/>
    <x v="22"/>
    <n v="179.9"/>
    <s v="August 29, 2003 (United States)"/>
    <x v="24"/>
    <n v="40000"/>
    <s v="Niki Caro"/>
    <s v="Niki Caro"/>
    <s v="Keisha Castle-Hughes"/>
    <s v="New Zealand"/>
    <n v="3500000"/>
    <n v="41062976"/>
    <n v="69549131.668704838"/>
    <n v="1173.2278857142858"/>
    <n v="22825445.247359641"/>
    <s v="South Pacific Pictures"/>
    <n v="101"/>
  </r>
  <r>
    <s v="Rabbit-Proof Fence"/>
    <s v="PG"/>
    <s v="Adventure"/>
    <x v="22"/>
    <n v="179.9"/>
    <s v="January 31, 2003 (United States)"/>
    <x v="34"/>
    <n v="28000"/>
    <s v="Phillip Noyce"/>
    <s v="Doris Pilkington"/>
    <s v="Everlyn Sampi"/>
    <s v="Australia"/>
    <n v="6000000"/>
    <n v="16217411"/>
    <n v="27467732.80544747"/>
    <n v="270.29018333333335"/>
    <n v="9014680.9338521399"/>
    <s v="Rumbalara Films"/>
    <n v="94"/>
  </r>
  <r>
    <s v="Trapped"/>
    <s v="R"/>
    <s v="Action"/>
    <x v="22"/>
    <n v="179.9"/>
    <s v="September 20, 2002 (United States)"/>
    <x v="19"/>
    <n v="23000"/>
    <s v="Luis Mandoki"/>
    <s v="Greg Iles"/>
    <s v="Kevin Bacon"/>
    <s v="United States"/>
    <n v="30000000"/>
    <n v="13414416"/>
    <n v="22720247.666481379"/>
    <n v="44.71472"/>
    <n v="7456595.8866036683"/>
    <s v="Columbia Pictures"/>
    <n v="106"/>
  </r>
  <r>
    <s v="Narc"/>
    <s v="R"/>
    <s v="Crime"/>
    <x v="22"/>
    <n v="179.9"/>
    <s v="January 10, 2003 (United States)"/>
    <x v="12"/>
    <n v="39000"/>
    <s v="Joe Carnahan"/>
    <s v="Joe Carnahan"/>
    <s v="Ray Liotta"/>
    <s v="United States"/>
    <n v="6500000"/>
    <n v="12633747"/>
    <n v="21398013.957198445"/>
    <n v="194.36533846153844"/>
    <n v="7022649.8054474704"/>
    <s v="Paramount Pictures"/>
    <n v="105"/>
  </r>
  <r>
    <s v="In America"/>
    <s v="PG-13"/>
    <s v="Drama"/>
    <x v="22"/>
    <n v="179.9"/>
    <s v="February 6, 2004 (United States)"/>
    <x v="3"/>
    <n v="41000"/>
    <s v="Jim Sheridan"/>
    <s v="Jim Sheridan"/>
    <s v="Paddy Considine"/>
    <s v="Ireland"/>
    <n v="0"/>
    <n v="25382911"/>
    <n v="42991511.849360757"/>
    <n v="0"/>
    <n v="14109455.808782656"/>
    <s v="Hell's Kitchen Films"/>
    <n v="105"/>
  </r>
  <r>
    <s v="Dark Blue"/>
    <s v="R"/>
    <s v="Crime"/>
    <x v="22"/>
    <n v="179.9"/>
    <s v="February 21, 2003 (United States)"/>
    <x v="14"/>
    <n v="21000"/>
    <s v="Ron Shelton"/>
    <s v="James Ellroy"/>
    <s v="Kurt Russell"/>
    <s v="United States"/>
    <n v="15000000"/>
    <n v="12150301"/>
    <n v="20579192.410783768"/>
    <n v="81.002006666666674"/>
    <n v="6753919.3996664807"/>
    <s v="Alphaville Films"/>
    <n v="118"/>
  </r>
  <r>
    <s v="Dahmer"/>
    <s v="R"/>
    <s v="Biography"/>
    <x v="22"/>
    <n v="179.9"/>
    <s v="2019 (United States)"/>
    <x v="41"/>
    <n v="9700"/>
    <s v="David Jacobson"/>
    <s v="David Birke"/>
    <s v="Jeremy Renner"/>
    <s v="United States"/>
    <n v="250000"/>
    <n v="144008"/>
    <n v="243909.04724847138"/>
    <n v="57.603200000000001"/>
    <n v="80048.916064480261"/>
    <s v="Blockbuster Films"/>
    <n v="101"/>
  </r>
  <r>
    <s v="Boat Trip"/>
    <s v="R"/>
    <s v="Comedy"/>
    <x v="22"/>
    <n v="179.9"/>
    <s v="March 21, 2003 (United States)"/>
    <x v="38"/>
    <n v="31000"/>
    <s v="Mort Nathan"/>
    <s v="Mort Nathan"/>
    <s v="Cuba Gooding Jr."/>
    <s v="United States"/>
    <n v="20000000"/>
    <n v="15020293"/>
    <n v="25440151.62367982"/>
    <n v="75.101465000000005"/>
    <n v="8349245.6920511387"/>
    <s v="Motion Picture Corporation of America (MPCA)"/>
    <n v="94"/>
  </r>
  <r>
    <s v="The Magdalene Sisters"/>
    <s v="R"/>
    <s v="Drama"/>
    <x v="22"/>
    <n v="179.9"/>
    <s v="August 29, 2003 (United States)"/>
    <x v="3"/>
    <n v="26000"/>
    <s v="Peter Mullan"/>
    <s v="Peter Mullan"/>
    <s v="Eileen Walsh"/>
    <s v="Ireland"/>
    <n v="0"/>
    <n v="21107578"/>
    <n v="35750300.259032793"/>
    <n v="0"/>
    <n v="11732950.52807115"/>
    <s v="Scottish Screen"/>
    <n v="114"/>
  </r>
  <r>
    <s v="Nicholas Nickleby"/>
    <s v="PG"/>
    <s v="Adventure"/>
    <x v="22"/>
    <n v="179.9"/>
    <s v="June 27, 2003 (United Kingdom)"/>
    <x v="12"/>
    <n v="12000"/>
    <s v="Douglas McGrath"/>
    <s v="Charles Dickens"/>
    <s v="Charlie Hunnam"/>
    <s v="United Kingdom"/>
    <n v="10000000"/>
    <n v="3651462"/>
    <n v="6184549.590883824"/>
    <n v="36.514620000000001"/>
    <n v="2029717.6209005001"/>
    <s v="United Artists Film Corporation"/>
    <n v="132"/>
  </r>
  <r>
    <s v="Bad Company"/>
    <s v="PG-13"/>
    <s v="Action"/>
    <x v="22"/>
    <n v="179.9"/>
    <s v="June 7, 2002 (United States)"/>
    <x v="41"/>
    <n v="45000"/>
    <s v="Joel Schumacher"/>
    <s v="Gary M. Goodman"/>
    <s v="Anthony Hopkins"/>
    <s v="United States"/>
    <n v="70000000"/>
    <n v="66200782"/>
    <n v="112125504.5881045"/>
    <n v="94.57254571428571"/>
    <n v="36798655.919955529"/>
    <s v="Touchstone Pictures"/>
    <n v="116"/>
  </r>
  <r>
    <s v="8 Women"/>
    <s v="R"/>
    <s v="Comedy"/>
    <x v="22"/>
    <n v="179.9"/>
    <s v="October 4, 2002 (United States)"/>
    <x v="12"/>
    <n v="30000"/>
    <s v="FranÃ§ois Ozon"/>
    <s v="FranÃ§ois Ozon"/>
    <s v="Fanny Ardant"/>
    <s v="France"/>
    <n v="0"/>
    <n v="42426583"/>
    <n v="71858698.388549194"/>
    <n v="0"/>
    <n v="23583425.792106725"/>
    <s v="BIM Distribuzione"/>
    <n v="111"/>
  </r>
  <r>
    <s v="Spider"/>
    <s v="R"/>
    <s v="Drama"/>
    <x v="22"/>
    <n v="179.9"/>
    <s v="November 13, 2002 (France)"/>
    <x v="8"/>
    <n v="36000"/>
    <s v="David Cronenberg"/>
    <s v="Patrick McGrath"/>
    <s v="Ralph Fiennes"/>
    <s v="Canada"/>
    <n v="10000000"/>
    <n v="5808941"/>
    <n v="9838712.1884380206"/>
    <n v="58.089409999999994"/>
    <n v="3228983.3240689267"/>
    <s v="Odeon Films"/>
    <n v="98"/>
  </r>
  <r>
    <s v="Snow Dogs"/>
    <s v="PG"/>
    <s v="Adventure"/>
    <x v="22"/>
    <n v="179.9"/>
    <s v="January 18, 2002 (United States)"/>
    <x v="33"/>
    <n v="26000"/>
    <s v="Brian Levant"/>
    <s v="Jim Kouf"/>
    <s v="Cuba Gooding Jr."/>
    <s v="Canada"/>
    <n v="33000000"/>
    <n v="115035090"/>
    <n v="194837086.84269038"/>
    <n v="348.59118181818178"/>
    <n v="63943907.726514727"/>
    <s v="Walt Disney Pictures"/>
    <n v="99"/>
  </r>
  <r>
    <s v="The Quiet American"/>
    <s v="R"/>
    <s v="Drama"/>
    <x v="22"/>
    <n v="179.9"/>
    <s v="March 7, 2003 (United States)"/>
    <x v="12"/>
    <n v="27000"/>
    <s v="Phillip Noyce"/>
    <s v="Graham Greene"/>
    <s v="Michael Caine"/>
    <s v="United Kingdom"/>
    <n v="30000000"/>
    <n v="27674124"/>
    <n v="46872182.227904394"/>
    <n v="92.247079999999997"/>
    <n v="15383059.477487491"/>
    <s v="Miramax"/>
    <n v="101"/>
  </r>
  <r>
    <s v="The Santa Clause 2"/>
    <s v="G"/>
    <s v="Comedy"/>
    <x v="22"/>
    <n v="179.9"/>
    <s v="November 1, 2002 (United States)"/>
    <x v="46"/>
    <n v="52000"/>
    <s v="Michael Lembeck"/>
    <s v="Don Rhymer"/>
    <s v="Tim Allen"/>
    <s v="United States"/>
    <n v="65000000"/>
    <n v="172855065"/>
    <n v="292767861.62034464"/>
    <n v="265.93086923076925"/>
    <n v="96083971.650917172"/>
    <s v="Walt Disney Pictures"/>
    <n v="104"/>
  </r>
  <r>
    <s v="Laurel Canyon"/>
    <s v="R"/>
    <s v="Drama"/>
    <x v="22"/>
    <n v="179.9"/>
    <s v="March 28, 2003 (United States)"/>
    <x v="5"/>
    <n v="16000"/>
    <s v="Lisa Cholodenko"/>
    <s v="Lisa Cholodenko"/>
    <s v="Frances McDormand"/>
    <s v="United States"/>
    <n v="0"/>
    <n v="4412203"/>
    <n v="7473030.8732629241"/>
    <n v="0"/>
    <n v="2452586.4369093939"/>
    <s v="Sony Pictures Classics"/>
    <n v="103"/>
  </r>
  <r>
    <s v="Slackers"/>
    <s v="R"/>
    <s v="Comedy"/>
    <x v="22"/>
    <n v="179.9"/>
    <s v="February 1, 2002 (United States)"/>
    <x v="20"/>
    <n v="14000"/>
    <s v="Dewey Nicks"/>
    <s v="David H. Steinberg"/>
    <s v="Devon Sawa"/>
    <s v="Canada"/>
    <n v="14000000"/>
    <n v="6413915"/>
    <n v="10863367.984991662"/>
    <n v="45.813678571428575"/>
    <n v="3565266.8148971647"/>
    <s v="Alliance Atlantis Communications"/>
    <n v="86"/>
  </r>
  <r>
    <s v="Sorority Boys"/>
    <s v="R"/>
    <s v="Comedy"/>
    <x v="22"/>
    <n v="179.9"/>
    <s v="March 22, 2002 (United States)"/>
    <x v="30"/>
    <n v="14000"/>
    <s v="Wallace Wolodarsky"/>
    <s v="Joe Jarvis"/>
    <s v="Barry Watson"/>
    <s v="United States"/>
    <n v="12000000"/>
    <n v="12517488"/>
    <n v="21201103.9110617"/>
    <n v="104.3124"/>
    <n v="6958025.5697609773"/>
    <s v="Morra, Brezner, Steinberg and Tenenbaum Entertainment (MBST)"/>
    <n v="93"/>
  </r>
  <r>
    <s v="The Country Bears"/>
    <s v="G"/>
    <s v="Comedy"/>
    <x v="22"/>
    <n v="179.9"/>
    <s v="July 26, 2002 (United States)"/>
    <x v="29"/>
    <n v="5200"/>
    <s v="Peter Hastings"/>
    <s v="Mark Perez"/>
    <s v="Haley Joel Osment"/>
    <s v="United States"/>
    <n v="35000000"/>
    <n v="18012097"/>
    <n v="30507426.102834906"/>
    <n v="51.463134285714283"/>
    <n v="10012282.934963867"/>
    <s v="Walt Disney Pictures"/>
    <n v="88"/>
  </r>
  <r>
    <s v="All About the Benjamins"/>
    <s v="R"/>
    <s v="Action"/>
    <x v="22"/>
    <n v="179.9"/>
    <s v="March 8, 2002 (United States)"/>
    <x v="23"/>
    <n v="13000"/>
    <s v="Kevin Bray"/>
    <s v="Ronald Lang"/>
    <s v="Ice Cube"/>
    <s v="United States"/>
    <n v="15000000"/>
    <n v="26306533"/>
    <n v="44555867.73262924"/>
    <n v="175.37688666666668"/>
    <n v="14622864.36909394"/>
    <s v="New Line Cinema"/>
    <n v="95"/>
  </r>
  <r>
    <s v="Abandon"/>
    <s v="PG-13"/>
    <s v="Drama"/>
    <x v="22"/>
    <n v="179.9"/>
    <s v="October 18, 2002 (United States)"/>
    <x v="38"/>
    <n v="9400"/>
    <s v="Stephen Gaghan"/>
    <s v="Stephen Gaghan"/>
    <s v="Katie Holmes"/>
    <s v="United States"/>
    <n v="25000000"/>
    <n v="12302219"/>
    <n v="20836498.773207337"/>
    <n v="49.208876000000004"/>
    <n v="6838365.2028904939"/>
    <s v="Paramount Pictures"/>
    <n v="99"/>
  </r>
  <r>
    <s v="Gerry"/>
    <s v="R"/>
    <s v="Adventure"/>
    <x v="22"/>
    <n v="179.9"/>
    <s v="September 20, 2002 (Greece)"/>
    <x v="10"/>
    <n v="18000"/>
    <s v="Gus Van Sant"/>
    <s v="Casey Affleck"/>
    <s v="Casey Affleck"/>
    <s v="United States"/>
    <n v="3500000"/>
    <n v="254683"/>
    <n v="431361.36798221234"/>
    <n v="7.2766571428571432"/>
    <n v="141569.20511395219"/>
    <s v="Epsilon Motion Pictures"/>
    <n v="103"/>
  </r>
  <r>
    <s v="The Spanish Apartment"/>
    <s v="R"/>
    <s v="Comedy"/>
    <x v="22"/>
    <n v="179.9"/>
    <s v="June 20, 2003 (United States)"/>
    <x v="4"/>
    <n v="40000"/>
    <s v="CÃ©dric Klapisch"/>
    <s v="CÃ©dric Klapisch"/>
    <s v="Romain Duris"/>
    <s v="France"/>
    <n v="0"/>
    <n v="33272835"/>
    <n v="56354823.927181765"/>
    <n v="0"/>
    <n v="18495183.4352418"/>
    <s v="Bac Films"/>
    <n v="122"/>
  </r>
  <r>
    <s v="Clockstoppers"/>
    <s v="PG"/>
    <s v="Action"/>
    <x v="22"/>
    <n v="179.9"/>
    <s v="March 29, 2002 (United States)"/>
    <x v="33"/>
    <n v="14000"/>
    <s v="Jonathan Frakes"/>
    <s v="Rob Hedden"/>
    <s v="Jesse Bradford"/>
    <s v="United States"/>
    <n v="26000000"/>
    <n v="38793283"/>
    <n v="65704910.117287382"/>
    <n v="149.20493461538462"/>
    <n v="21563803.779877707"/>
    <s v="Paramount Pictures"/>
    <n v="94"/>
  </r>
  <r>
    <s v="Pumpkin"/>
    <s v="R"/>
    <s v="Comedy"/>
    <x v="22"/>
    <n v="179.9"/>
    <s v="March 12, 2004 (Spain)"/>
    <x v="10"/>
    <n v="8600"/>
    <s v="Anthony Abrams"/>
    <s v="Adam Larson Broder"/>
    <s v="Christina Ricci"/>
    <s v="United States"/>
    <n v="0"/>
    <n v="308552"/>
    <n v="522600.30239021679"/>
    <n v="0"/>
    <n v="171513.06281267368"/>
    <s v="American Zoetrope"/>
    <n v="113"/>
  </r>
  <r>
    <s v="Peter Pan 2: Return to Never Land"/>
    <s v="G"/>
    <s v="Animation"/>
    <x v="22"/>
    <n v="179.9"/>
    <s v="February 15, 2002 (United States)"/>
    <x v="1"/>
    <n v="19000"/>
    <s v="Robin Budd"/>
    <s v="Temple Mathews"/>
    <s v="Blayne Weaver"/>
    <s v="United States"/>
    <n v="20000000"/>
    <n v="115121981"/>
    <n v="194984255.75708726"/>
    <n v="575.60990500000003"/>
    <n v="63992207.337409668"/>
    <s v="Disney Television Animation"/>
    <n v="72"/>
  </r>
  <r>
    <s v="Russian Ark"/>
    <s v="Not Rated"/>
    <s v="Drama"/>
    <x v="22"/>
    <n v="179.9"/>
    <s v="April 19, 2003 (Russia)"/>
    <x v="34"/>
    <n v="20000"/>
    <s v="Aleksandr Sokurov"/>
    <s v="Boris Khaimsky"/>
    <s v="Sergey Dreyden"/>
    <s v="Russia"/>
    <n v="0"/>
    <n v="8690168"/>
    <n v="14718700.331295164"/>
    <n v="0"/>
    <n v="4830554.7526403554"/>
    <s v="The State Hermitage Museum"/>
    <n v="99"/>
  </r>
  <r>
    <s v="Poolhall Junkies"/>
    <s v="R"/>
    <s v="Comedy"/>
    <x v="22"/>
    <n v="179.9"/>
    <s v="February 28, 2003 (United States)"/>
    <x v="15"/>
    <n v="9700"/>
    <s v="Mars Callahan"/>
    <s v="Mars Callahan"/>
    <s v="Mars Callahan"/>
    <s v="United States"/>
    <n v="4000000"/>
    <n v="563711"/>
    <n v="954767.88048916066"/>
    <n v="14.092775"/>
    <n v="313346.8593663146"/>
    <s v="Gold Circle Films"/>
    <n v="99"/>
  </r>
  <r>
    <s v="Feardotcom"/>
    <s v="R"/>
    <s v="Crime"/>
    <x v="22"/>
    <n v="179.9"/>
    <s v="August 30, 2002 (United States)"/>
    <x v="39"/>
    <n v="20000"/>
    <s v="William Malone"/>
    <s v="Moshe Diamant"/>
    <s v="Stephen Dorff"/>
    <s v="United Kingdom"/>
    <n v="40000000"/>
    <n v="18902015"/>
    <n v="32014696.889938854"/>
    <n v="47.2550375"/>
    <n v="10506956.642579209"/>
    <s v="MDP Worldwide"/>
    <n v="101"/>
  </r>
  <r>
    <s v="Morvern Callar"/>
    <s v="R"/>
    <s v="Drama"/>
    <x v="22"/>
    <n v="179.9"/>
    <s v="November 1, 2002 (United Kingdom)"/>
    <x v="8"/>
    <n v="9500"/>
    <s v="Lynne Ramsay"/>
    <s v="Lynne Ramsay"/>
    <s v="Samantha Morton"/>
    <s v="United Kingdom"/>
    <n v="0"/>
    <n v="772336"/>
    <n v="1308119.9510839356"/>
    <n v="0"/>
    <n v="429314.06336853805"/>
    <s v="Alliance Atlantis Motion Picture Production"/>
    <n v="97"/>
  </r>
  <r>
    <s v="No Good Deed"/>
    <s v="R"/>
    <s v="Crime"/>
    <x v="22"/>
    <n v="179.9"/>
    <s v="November 20, 2014 (Germany)"/>
    <x v="20"/>
    <n v="7100"/>
    <s v="Bob Rafelson"/>
    <s v="Dashiell Hammett"/>
    <s v="Samuel L. Jackson"/>
    <s v="Germany"/>
    <n v="12000000"/>
    <n v="1440653"/>
    <n v="2440060.9733185102"/>
    <n v="12.005441666666666"/>
    <n v="800807.67092829337"/>
    <s v="ApolloMedia Distribution"/>
    <n v="97"/>
  </r>
  <r>
    <s v="Darkness"/>
    <s v="PG-13"/>
    <s v="Horror"/>
    <x v="22"/>
    <n v="179.9"/>
    <s v="December 25, 2004 (United States)"/>
    <x v="20"/>
    <n v="19000"/>
    <s v="Jaume BalaguerÃ³"/>
    <s v="Jaume BalaguerÃ³"/>
    <s v="Anna Paquin"/>
    <s v="United States"/>
    <n v="10600000"/>
    <n v="33988736"/>
    <n v="57567358.861589774"/>
    <n v="320.64845283018866"/>
    <n v="18893127.29294052"/>
    <s v="Castelao Producciones"/>
    <n v="88"/>
  </r>
  <r>
    <s v="Analyze That"/>
    <s v="R"/>
    <s v="Comedy"/>
    <x v="22"/>
    <n v="179.9"/>
    <s v="December 6, 2002 (United States)"/>
    <x v="23"/>
    <n v="83000"/>
    <s v="Harold Ramis"/>
    <s v="Kenneth Lonergan"/>
    <s v="Robert De Niro"/>
    <s v="United States"/>
    <n v="60000000"/>
    <n v="55003135"/>
    <n v="93159840.10283491"/>
    <n v="91.671891666666667"/>
    <n v="30574282.934963867"/>
    <s v="Warner Bros."/>
    <n v="96"/>
  </r>
  <r>
    <s v="The Banger Sisters"/>
    <s v="R"/>
    <s v="Comedy"/>
    <x v="22"/>
    <n v="179.9"/>
    <s v="September 20, 2002 (United States)"/>
    <x v="41"/>
    <n v="15000"/>
    <s v="Bob Dolman"/>
    <s v="Bob Dolman"/>
    <s v="Susan Sarandon"/>
    <s v="United States"/>
    <n v="10000000"/>
    <n v="38068353"/>
    <n v="64477082.596442468"/>
    <n v="380.68353000000002"/>
    <n v="21160841.022790436"/>
    <s v="Fox Searchlight Pictures"/>
    <n v="98"/>
  </r>
  <r>
    <s v="Demonlover"/>
    <s v="R"/>
    <s v="Drama"/>
    <x v="22"/>
    <n v="179.9"/>
    <s v="November 6, 2002 (France)"/>
    <x v="23"/>
    <n v="5100"/>
    <s v="Olivier Assayas"/>
    <s v="Olivier Assayas"/>
    <s v="Connie Nielsen"/>
    <s v="France"/>
    <n v="0"/>
    <n v="462976"/>
    <n v="784151.12395775435"/>
    <n v="0"/>
    <n v="257351.86214563643"/>
    <s v="Citizen Films"/>
    <n v="129"/>
  </r>
  <r>
    <s v="The Wild Thornberrys"/>
    <s v="PG"/>
    <s v="Animation"/>
    <x v="22"/>
    <n v="179.9"/>
    <s v="December 20, 2002 (United States)"/>
    <x v="41"/>
    <n v="14000"/>
    <s v="Cathy Malkasian"/>
    <s v="Arlene Klasky"/>
    <s v="Tim Curry"/>
    <s v="United States"/>
    <n v="25000000"/>
    <n v="60694737"/>
    <n v="102799813.02890494"/>
    <n v="242.77894799999999"/>
    <n v="33738041.689827681"/>
    <s v="Paramount Pictures"/>
    <n v="85"/>
  </r>
  <r>
    <s v="The Adventures of Pluto Nash"/>
    <s v="PG-13"/>
    <s v="Action"/>
    <x v="22"/>
    <n v="179.9"/>
    <s v="August 16, 2002 (United States)"/>
    <x v="51"/>
    <n v="25000"/>
    <s v="Ron Underwood"/>
    <s v="Neil Cuthbert"/>
    <s v="Eddie Murphy"/>
    <s v="United States"/>
    <n v="100000000"/>
    <n v="7103973"/>
    <n v="12032132.146192329"/>
    <n v="7.1039729999999999"/>
    <n v="3948845.4697053917"/>
    <s v="Castle Rock Entertainment"/>
    <n v="95"/>
  </r>
  <r>
    <s v="Bloody Sunday"/>
    <s v="R"/>
    <s v="Drama"/>
    <x v="22"/>
    <n v="179.9"/>
    <s v="April 19, 2002 (Portugal)"/>
    <x v="37"/>
    <n v="24000"/>
    <s v="Paul Greengrass"/>
    <s v="Paul Greengrass"/>
    <s v="James Nesbitt"/>
    <s v="United Kingdom"/>
    <n v="0"/>
    <n v="1758689"/>
    <n v="2978724.5041689826"/>
    <n v="0"/>
    <n v="977592.55141745403"/>
    <s v="BÃ³rd ScannÃ¡n na hÃ‰ireann"/>
    <n v="107"/>
  </r>
  <r>
    <s v="Eight Crazy Nights"/>
    <s v="PG-13"/>
    <s v="Animation"/>
    <x v="22"/>
    <n v="179.9"/>
    <s v="November 27, 2002 (United States)"/>
    <x v="11"/>
    <n v="22000"/>
    <s v="Seth Kearsley"/>
    <s v="Brooks Arthur"/>
    <s v="Adam Sandler"/>
    <s v="United States"/>
    <n v="34000000"/>
    <n v="23833131"/>
    <n v="40366620.431906611"/>
    <n v="70.097444117647058"/>
    <n v="13247988.326848248"/>
    <s v="Happy Madison Productions"/>
    <n v="76"/>
  </r>
  <r>
    <s v="Full Frontal"/>
    <s v="R"/>
    <s v="Comedy"/>
    <x v="22"/>
    <n v="179.9"/>
    <s v="August 2, 2002 (United States)"/>
    <x v="32"/>
    <n v="9500"/>
    <s v="Steven Soderbergh"/>
    <s v="Coleman Hough"/>
    <s v="Julia Roberts"/>
    <s v="United States"/>
    <n v="2000000"/>
    <n v="3438804"/>
    <n v="5824366.7526403554"/>
    <n v="171.9402"/>
    <n v="1911508.6158977207"/>
    <s v="Miramax"/>
    <n v="101"/>
  </r>
  <r>
    <s v="Moonlight Mile"/>
    <s v="PG-13"/>
    <s v="Drama"/>
    <x v="22"/>
    <n v="179.9"/>
    <s v="October 4, 2002 (United States)"/>
    <x v="14"/>
    <n v="14000"/>
    <s v="Brad Silberling"/>
    <s v="Brad Silberling"/>
    <s v="Jake Gyllenhaal"/>
    <s v="United States"/>
    <n v="21000000"/>
    <n v="10011050"/>
    <n v="16955902.918287937"/>
    <n v="47.671666666666667"/>
    <n v="5564785.9922178984"/>
    <s v="Touchstone Pictures"/>
    <n v="117"/>
  </r>
  <r>
    <s v="Half Past Dead"/>
    <s v="PG-13"/>
    <s v="Action"/>
    <x v="22"/>
    <n v="179.9"/>
    <s v="November 15, 2002 (United States)"/>
    <x v="26"/>
    <n v="15000"/>
    <s v="Don Michael Paul"/>
    <s v="Don Michael Paul"/>
    <s v="Morris Chestnut"/>
    <s v="United States"/>
    <n v="13000000"/>
    <n v="19233280"/>
    <n v="32575766.625903279"/>
    <n v="147.94830769230768"/>
    <n v="10691095.052807115"/>
    <s v="Screen Gems"/>
    <n v="98"/>
  </r>
  <r>
    <s v="Life or Something Like It"/>
    <s v="PG-13"/>
    <s v="Comedy"/>
    <x v="22"/>
    <n v="179.9"/>
    <s v="April 26, 2002 (United States)"/>
    <x v="1"/>
    <n v="24000"/>
    <s v="Stephen Herek"/>
    <s v="John Scott Shepherd"/>
    <s v="Angelina Jolie"/>
    <s v="United States"/>
    <n v="40000000"/>
    <n v="16872671"/>
    <n v="28577558.942190107"/>
    <n v="42.181677499999999"/>
    <n v="9378916.6203446351"/>
    <s v="New Regency Productions"/>
    <n v="103"/>
  </r>
  <r>
    <s v="Showtime"/>
    <s v="PG-13"/>
    <s v="Action"/>
    <x v="22"/>
    <n v="179.9"/>
    <s v="March 15, 2002 (United States)"/>
    <x v="30"/>
    <n v="61000"/>
    <s v="Tom Dey"/>
    <s v="Jorge Saralegui"/>
    <s v="Robert De Niro"/>
    <s v="United States"/>
    <n v="85000000"/>
    <n v="77885672"/>
    <n v="131916421.66981657"/>
    <n v="91.630202352941183"/>
    <n v="43293869.927737631"/>
    <s v="Material"/>
    <n v="95"/>
  </r>
  <r>
    <s v="Open Hearts"/>
    <s v="R"/>
    <s v="Drama"/>
    <x v="22"/>
    <n v="179.9"/>
    <s v="September 6, 2002 (Denmark)"/>
    <x v="24"/>
    <n v="9800"/>
    <s v="Susanne Bier"/>
    <s v="Susanne Bier"/>
    <s v="Sonja Richter"/>
    <s v="Denmark"/>
    <n v="0"/>
    <n v="1692272"/>
    <n v="2866232.7871039468"/>
    <n v="0"/>
    <n v="940673.70761534176"/>
    <s v="Det Danske Filminstitut"/>
    <n v="113"/>
  </r>
  <r>
    <s v="Ted Bundy"/>
    <s v="R"/>
    <s v="Biography"/>
    <x v="22"/>
    <n v="179.9"/>
    <s v="November 22, 2002 (United Kingdom)"/>
    <x v="1"/>
    <n v="7300"/>
    <s v="Matthew Bright"/>
    <s v="Stephen Johnston"/>
    <s v="Michael Reilly Burke"/>
    <s v="United Kingdom"/>
    <n v="1200000"/>
    <n v="68716"/>
    <n v="116385.57643135075"/>
    <n v="5.7263333333333328"/>
    <n v="38196.775986659253"/>
    <s v="First Look International"/>
    <n v="99"/>
  </r>
  <r>
    <s v="Sex Is Comedy"/>
    <s v="R"/>
    <s v="Comedy"/>
    <x v="22"/>
    <n v="179.9"/>
    <s v="June 5, 2002 (France)"/>
    <x v="41"/>
    <n v="2800"/>
    <s v="Catherine Breillat"/>
    <s v="Catherine Breillat"/>
    <s v="Anne Parillaud"/>
    <s v="France"/>
    <n v="0"/>
    <n v="411830"/>
    <n v="697524.18565869925"/>
    <n v="0"/>
    <n v="228921.62312395775"/>
    <s v="Arte France CinÃ©ma"/>
    <n v="92"/>
  </r>
  <r>
    <s v="Ballistic: Ecks vs. Sever"/>
    <s v="R"/>
    <s v="Action"/>
    <x v="22"/>
    <n v="179.9"/>
    <s v="September 20, 2002 (United States)"/>
    <x v="47"/>
    <n v="19000"/>
    <s v="Wych Kaosayananda"/>
    <s v="Alan B. McElroy"/>
    <s v="Antonio Banderas"/>
    <s v="United States"/>
    <n v="70000000"/>
    <n v="20154899"/>
    <n v="34136729.990550302"/>
    <n v="28.792712857142856"/>
    <n v="11203390.216787104"/>
    <s v="Franchise Pictures"/>
    <n v="91"/>
  </r>
  <r>
    <s v="Brown Sugar"/>
    <s v="PG-13"/>
    <s v="Comedy"/>
    <x v="22"/>
    <n v="179.9"/>
    <s v="October 11, 2002 (United States)"/>
    <x v="16"/>
    <n v="8700"/>
    <s v="Rick Famuyiwa"/>
    <s v="Michael Elliot"/>
    <s v="Taye Diggs"/>
    <s v="United States"/>
    <n v="8000000"/>
    <n v="28316451"/>
    <n v="47960103.500277929"/>
    <n v="353.95563750000002"/>
    <n v="15740106.170094496"/>
    <s v="Fox Searchlight Pictures"/>
    <n v="109"/>
  </r>
  <r>
    <s v="Deuces Wild"/>
    <s v="R"/>
    <s v="Action"/>
    <x v="22"/>
    <n v="179.9"/>
    <s v="May 3, 2002 (United States)"/>
    <x v="41"/>
    <n v="7100"/>
    <s v="Scott Kalvert"/>
    <s v="Paul Kimatian"/>
    <s v="Stephen Dorff"/>
    <s v="United States"/>
    <n v="10000000"/>
    <n v="6282446"/>
    <n v="10640696.476931628"/>
    <n v="62.824460000000002"/>
    <n v="3492187.8821567534"/>
    <s v="CineWild"/>
    <n v="96"/>
  </r>
  <r>
    <s v="Pinocchio"/>
    <s v="G"/>
    <s v="Comedy"/>
    <x v="22"/>
    <n v="179.9"/>
    <s v="December 25, 2002 (United States)"/>
    <x v="44"/>
    <n v="7900"/>
    <s v="Roberto Benigni"/>
    <s v="Roberto Benigni"/>
    <s v="Roberto Benigni"/>
    <s v="Italy"/>
    <n v="0"/>
    <n v="44310395"/>
    <n v="75049346.06170094"/>
    <n v="0"/>
    <n v="24630569.760978319"/>
    <s v="Melampo Cinematografica"/>
    <n v="108"/>
  </r>
  <r>
    <s v="The Emperor's Club"/>
    <s v="PG-13"/>
    <s v="Drama"/>
    <x v="22"/>
    <n v="179.9"/>
    <s v="November 22, 2002 (United States)"/>
    <x v="15"/>
    <n v="17000"/>
    <s v="Michael Hoffman"/>
    <s v="Ethan Canin"/>
    <s v="Kevin Kline"/>
    <s v="United States"/>
    <n v="12500000"/>
    <n v="16318449"/>
    <n v="27638862.758754864"/>
    <n v="130.54759199999998"/>
    <n v="9070844.3579766527"/>
    <s v="Beacon Communications"/>
    <n v="109"/>
  </r>
  <r>
    <s v="All or Nothing"/>
    <s v="R"/>
    <s v="Drama"/>
    <x v="22"/>
    <n v="179.9"/>
    <s v="October 18, 2002 (United Kingdom)"/>
    <x v="24"/>
    <n v="10000"/>
    <s v="Mike Leigh"/>
    <s v="Mike Leigh"/>
    <s v="Timothy Spall"/>
    <s v="United Kingdom"/>
    <n v="9000000"/>
    <n v="2845696"/>
    <n v="4819808.6225680932"/>
    <n v="31.618844444444445"/>
    <n v="1581821.0116731515"/>
    <s v="Les Films Alain Sarde"/>
    <n v="128"/>
  </r>
  <r>
    <s v="Sweet Sixteen"/>
    <s v="R"/>
    <s v="Crime"/>
    <x v="22"/>
    <n v="179.9"/>
    <s v="October 4, 2002 (United Kingdom)"/>
    <x v="34"/>
    <n v="13000"/>
    <s v="Ken Loach"/>
    <s v="Paul Laverty"/>
    <s v="Martin Compston"/>
    <s v="United Kingdom"/>
    <n v="0"/>
    <n v="3633509"/>
    <n v="6154142.2584769316"/>
    <n v="0"/>
    <n v="2019738.1878821566"/>
    <s v="Alta Films"/>
    <n v="106"/>
  </r>
  <r>
    <s v="Real Women Have Curves"/>
    <s v="PG-13"/>
    <s v="Comedy"/>
    <x v="22"/>
    <n v="179.9"/>
    <s v="November 8, 2002 (United States)"/>
    <x v="15"/>
    <n v="7200"/>
    <s v="Patricia Cardoso"/>
    <s v="Josefina Lopez"/>
    <s v="America Ferrera"/>
    <s v="United States"/>
    <n v="3000000"/>
    <n v="7777790"/>
    <n v="13173388.621456364"/>
    <n v="259.25966666666665"/>
    <n v="4323396.3312951634"/>
    <s v="HBO Films"/>
    <n v="90"/>
  </r>
  <r>
    <s v="The Crocodile Hunter: Collision Course"/>
    <s v="PG"/>
    <s v="Action"/>
    <x v="22"/>
    <n v="179.9"/>
    <s v="July 12, 2002 (United States)"/>
    <x v="20"/>
    <n v="6400"/>
    <s v="John Stainton"/>
    <s v="John Stainton"/>
    <s v="Steve Irwin"/>
    <s v="Australia"/>
    <n v="12000000"/>
    <n v="33082548"/>
    <n v="56032531.270705946"/>
    <n v="275.68790000000001"/>
    <n v="18389409.672040019"/>
    <s v="Metro-Goldwyn-Mayer (MGM)"/>
    <n v="90"/>
  </r>
  <r>
    <s v="Possession"/>
    <s v="PG-13"/>
    <s v="Drama"/>
    <x v="22"/>
    <n v="179.9"/>
    <s v="August 30, 2002 (United States)"/>
    <x v="21"/>
    <n v="13000"/>
    <s v="Neil LaBute"/>
    <s v="A.S. Byatt"/>
    <s v="Gwyneth Paltrow"/>
    <s v="United Kingdom"/>
    <n v="25000000"/>
    <n v="14815898"/>
    <n v="25093963.98332407"/>
    <n v="59.263591999999996"/>
    <n v="8235629.7943301825"/>
    <s v="Focus Features"/>
    <n v="102"/>
  </r>
  <r>
    <s v="City by the Sea"/>
    <s v="R"/>
    <s v="Crime"/>
    <x v="22"/>
    <n v="179.9"/>
    <s v="September 6, 2002 (United States)"/>
    <x v="10"/>
    <n v="24000"/>
    <s v="Michael Caton-Jones"/>
    <s v="Mike McAlary"/>
    <s v="Robert De Niro"/>
    <s v="United States"/>
    <n v="40000000"/>
    <n v="29676703"/>
    <n v="50263987.793774322"/>
    <n v="74.191757499999994"/>
    <n v="16496221.789883267"/>
    <s v="Franchise Pictures"/>
    <n v="108"/>
  </r>
  <r>
    <s v="Heaven"/>
    <s v="R"/>
    <s v="Crime"/>
    <x v="22"/>
    <n v="179.9"/>
    <s v="February 21, 2002 (Germany)"/>
    <x v="9"/>
    <n v="24000"/>
    <s v="Tom Tykwer"/>
    <s v="Krzysztof Kieslowski"/>
    <s v="Cate Blanchett"/>
    <s v="United Kingdom"/>
    <n v="11000000"/>
    <n v="4247089"/>
    <n v="7193374.1984435795"/>
    <n v="38.609900000000003"/>
    <n v="2360805.4474708168"/>
    <s v="Miramax"/>
    <n v="97"/>
  </r>
  <r>
    <s v="XX/XY"/>
    <s v="R"/>
    <s v="Drama"/>
    <x v="22"/>
    <n v="179.9"/>
    <s v="July 18, 2003 (Portugal)"/>
    <x v="23"/>
    <n v="3100"/>
    <s v="Austin Chick"/>
    <s v="Austin Chick"/>
    <s v="Mark Ruffalo"/>
    <s v="United States"/>
    <n v="0"/>
    <n v="104130"/>
    <n v="176366.93162868259"/>
    <n v="0"/>
    <n v="57882.156753752082"/>
    <s v="Intrinsic Value Films"/>
    <n v="91"/>
  </r>
  <r>
    <s v="Sonny"/>
    <s v="R"/>
    <s v="Crime"/>
    <x v="22"/>
    <n v="179.9"/>
    <s v="March 21, 2003 (Greece)"/>
    <x v="41"/>
    <n v="4000"/>
    <s v="Nicolas Cage"/>
    <s v="John Carlen"/>
    <s v="James Franco"/>
    <s v="United States"/>
    <n v="0"/>
    <n v="132221"/>
    <n v="223945.18454697053"/>
    <n v="0"/>
    <n v="73496.94274596998"/>
    <s v="Gold Circle Films"/>
    <n v="110"/>
  </r>
  <r>
    <s v="Kill Bill: Vol. 1"/>
    <s v="R"/>
    <s v="Action"/>
    <x v="23"/>
    <n v="184"/>
    <s v="October 10, 2003 (United States)"/>
    <x v="31"/>
    <n v="1000000"/>
    <s v="Quentin Tarantino"/>
    <s v="Quentin Tarantino"/>
    <s v="Uma Thurman"/>
    <s v="United States"/>
    <n v="30000000"/>
    <n v="180906076"/>
    <n v="299576529.11521739"/>
    <n v="603.02025333333336"/>
    <n v="98318519.565217391"/>
    <s v="Miramax"/>
    <n v="111"/>
  </r>
  <r>
    <s v="Pirates of the Caribbean: the Curse of the Black Pearl"/>
    <s v="PG-13"/>
    <s v="Action"/>
    <x v="23"/>
    <n v="184"/>
    <s v="July 9, 2003 (United States)"/>
    <x v="45"/>
    <n v="1000000"/>
    <s v="Gore Verbinski"/>
    <s v="Ted Elliott"/>
    <s v="Johnny Depp"/>
    <s v="United States"/>
    <n v="140000000"/>
    <n v="654264015"/>
    <n v="1083446985.7092392"/>
    <n v="467.33143928571428"/>
    <n v="355578269.02173913"/>
    <s v="Walt Disney Pictures"/>
    <n v="143"/>
  </r>
  <r>
    <s v="The Lord of the Rings: The Return of the King"/>
    <s v="PG-13"/>
    <s v="Action"/>
    <x v="23"/>
    <n v="184"/>
    <s v="December 17, 2003 (United States)"/>
    <x v="61"/>
    <n v="1700000"/>
    <s v="Peter Jackson"/>
    <s v="J.R.R. Tolkien"/>
    <s v="Elijah Wood"/>
    <s v="New Zealand"/>
    <n v="94000000"/>
    <n v="1146030912"/>
    <n v="1897802276.5565217"/>
    <n v="1219.1818212765957"/>
    <n v="622842886.95652175"/>
    <s v="New Line Cinema"/>
    <n v="201"/>
  </r>
  <r>
    <s v="Old School"/>
    <s v="R"/>
    <s v="Comedy"/>
    <x v="23"/>
    <n v="184"/>
    <s v="February 21, 2003 (United States)"/>
    <x v="12"/>
    <n v="219000"/>
    <s v="Todd Phillips"/>
    <s v="Court Crandall"/>
    <s v="Luke Wilson"/>
    <s v="United States"/>
    <n v="24000000"/>
    <n v="87135520"/>
    <n v="144294526.86956522"/>
    <n v="363.06466666666665"/>
    <n v="47356260.869565219"/>
    <s v="Dreamworks Pictures"/>
    <n v="88"/>
  </r>
  <r>
    <s v="Mystic River"/>
    <s v="R"/>
    <s v="Crime"/>
    <x v="23"/>
    <n v="184"/>
    <s v="October 15, 2003 (United States)"/>
    <x v="6"/>
    <n v="430000"/>
    <s v="Clint Eastwood"/>
    <s v="Brian Helgeland"/>
    <s v="Sean Penn"/>
    <s v="United States"/>
    <n v="25000000"/>
    <n v="156595191"/>
    <n v="259318232.05271739"/>
    <n v="626.380764"/>
    <n v="85106082.065217391"/>
    <s v="Warner Bros."/>
    <n v="138"/>
  </r>
  <r>
    <s v="Love Actually"/>
    <s v="R"/>
    <s v="Comedy"/>
    <x v="23"/>
    <n v="184"/>
    <s v="November 14, 2003 (United States)"/>
    <x v="37"/>
    <n v="444000"/>
    <s v="Richard Curtis"/>
    <s v="Richard Curtis"/>
    <s v="Hugh Grant"/>
    <s v="United Kingdom"/>
    <n v="40000000"/>
    <n v="245203167"/>
    <n v="406051114.04836959"/>
    <n v="613.00791749999996"/>
    <n v="133262590.76086956"/>
    <s v="Universal Pictures"/>
    <n v="135"/>
  </r>
  <r>
    <s v="The Life of David Gale"/>
    <s v="R"/>
    <s v="Crime"/>
    <x v="23"/>
    <n v="184"/>
    <s v="February 21, 2003 (United States)"/>
    <x v="24"/>
    <n v="114000"/>
    <s v="Alan Parker"/>
    <s v="Charles Randolph"/>
    <s v="Kevin Spacey"/>
    <s v="United States"/>
    <n v="38000000"/>
    <n v="38955598"/>
    <n v="64509623.427173913"/>
    <n v="102.51473157894738"/>
    <n v="21171520.65217391"/>
    <s v="Universal Pictures"/>
    <n v="130"/>
  </r>
  <r>
    <s v="2 Fast 2 Furious"/>
    <s v="PG-13"/>
    <s v="Action"/>
    <x v="23"/>
    <n v="184"/>
    <s v="June 6, 2003 (United States)"/>
    <x v="23"/>
    <n v="259000"/>
    <s v="John Singleton"/>
    <s v="Gary Scott Thompson"/>
    <s v="Paul Walker"/>
    <s v="United States"/>
    <n v="76000000"/>
    <n v="236350661"/>
    <n v="391391556.5581522"/>
    <n v="310.98771184210523"/>
    <n v="128451446.19565217"/>
    <s v="Universal Pictures"/>
    <n v="107"/>
  </r>
  <r>
    <s v="Underworld"/>
    <s v="R"/>
    <s v="Action"/>
    <x v="23"/>
    <n v="184"/>
    <s v="September 19, 2003 (United States)"/>
    <x v="9"/>
    <n v="258000"/>
    <s v="Len Wiseman"/>
    <s v="Kevin Grevioux"/>
    <s v="Kate Beckinsale"/>
    <s v="United States"/>
    <n v="22000000"/>
    <n v="95708457"/>
    <n v="158491124.17336956"/>
    <n v="435.03844090909087"/>
    <n v="52015465.760869563"/>
    <s v="Lakeshore Entertainment"/>
    <n v="121"/>
  </r>
  <r>
    <s v="Oldboy"/>
    <s v="R"/>
    <s v="Action"/>
    <x v="23"/>
    <n v="184"/>
    <s v="November 21, 2003 (South Korea)"/>
    <x v="0"/>
    <n v="532000"/>
    <s v="Park Chan-Wook"/>
    <s v="Garon Tsuchiya"/>
    <s v="Choi Min-sik"/>
    <s v="South Korea"/>
    <n v="3000000"/>
    <n v="15189934"/>
    <n v="25154200.48804348"/>
    <n v="506.3311333333333"/>
    <n v="8255398.9130434776"/>
    <s v="Show East"/>
    <n v="120"/>
  </r>
  <r>
    <s v="Lost in Translation"/>
    <s v="R"/>
    <s v="Comedy"/>
    <x v="23"/>
    <n v="184"/>
    <s v="October 3, 2003 (United States)"/>
    <x v="3"/>
    <n v="426000"/>
    <s v="Sofia Coppola"/>
    <s v="Sofia Coppola"/>
    <s v="Bill Murray"/>
    <s v="United States"/>
    <n v="4000000"/>
    <n v="118686937"/>
    <n v="196542987.52119565"/>
    <n v="2967.173425"/>
    <n v="64503770.108695649"/>
    <s v="Focus Features"/>
    <n v="102"/>
  </r>
  <r>
    <s v="Looney Tunes: Back in Action"/>
    <s v="PG"/>
    <s v="Animation"/>
    <x v="23"/>
    <n v="184"/>
    <s v="November 14, 2003 (United States)"/>
    <x v="46"/>
    <n v="35000"/>
    <s v="Joe Dante"/>
    <s v="Larry Doyle"/>
    <s v="Brendan Fraser"/>
    <s v="Germany"/>
    <n v="80000000"/>
    <n v="68514844"/>
    <n v="113459092.21086957"/>
    <n v="85.643555000000006"/>
    <n v="37236328.260869563"/>
    <s v="Warner Bros."/>
    <n v="91"/>
  </r>
  <r>
    <s v="Big Fish"/>
    <s v="PG-13"/>
    <s v="Adventure"/>
    <x v="23"/>
    <n v="184"/>
    <s v="January 9, 2004 (United States)"/>
    <x v="45"/>
    <n v="422000"/>
    <s v="Tim Burton"/>
    <s v="Daniel Wallace"/>
    <s v="Ewan McGregor"/>
    <s v="United States"/>
    <n v="70000000"/>
    <n v="123218424"/>
    <n v="204047031.48260871"/>
    <n v="176.02632"/>
    <n v="66966534.782608695"/>
    <s v="Columbia Pictures"/>
    <n v="125"/>
  </r>
  <r>
    <s v="The Matrix Reloaded"/>
    <s v="R"/>
    <s v="Action"/>
    <x v="23"/>
    <n v="184"/>
    <s v="May 15, 2003 (United States)"/>
    <x v="13"/>
    <n v="529000"/>
    <s v="Lana Wachowski"/>
    <s v="Lilly Wachowski"/>
    <s v="Keanu Reeves"/>
    <s v="United States"/>
    <n v="150000000"/>
    <n v="741847937"/>
    <n v="1228484056.5429349"/>
    <n v="494.56529133333333"/>
    <n v="403178226.63043475"/>
    <s v="Warner Bros."/>
    <n v="138"/>
  </r>
  <r>
    <s v="The Dreamers"/>
    <s v="NC-17"/>
    <s v="Drama"/>
    <x v="23"/>
    <n v="184"/>
    <s v="February 20, 2004 (United States)"/>
    <x v="13"/>
    <n v="114000"/>
    <s v="Bernardo Bertolucci"/>
    <s v="Gilbert Adair"/>
    <s v="Michael Pitt"/>
    <s v="United Kingdom"/>
    <n v="15000000"/>
    <n v="24152155"/>
    <n v="39995443.633152172"/>
    <n v="161.01436666666666"/>
    <n v="13126171.195652174"/>
    <s v="Recorded Picture Company (RPC)"/>
    <n v="115"/>
  </r>
  <r>
    <s v="Memories of Murder"/>
    <s v="Not Rated"/>
    <s v="Crime"/>
    <x v="23"/>
    <n v="184"/>
    <s v="May 2, 2003 (South Korea)"/>
    <x v="31"/>
    <n v="152000"/>
    <s v="Bong Joon Ho"/>
    <s v="Bong Joon Ho"/>
    <s v="Kang-ho Song"/>
    <s v="South Korea"/>
    <n v="2800000"/>
    <n v="1162593"/>
    <n v="1925228.7342391305"/>
    <n v="41.521178571428571"/>
    <n v="631844.02173913037"/>
    <s v="CJ Entertainment"/>
    <n v="132"/>
  </r>
  <r>
    <s v="Finding Nemo"/>
    <s v="G"/>
    <s v="Animation"/>
    <x v="23"/>
    <n v="184"/>
    <s v="May 30, 2003 (United States)"/>
    <x v="31"/>
    <n v="972000"/>
    <s v="Andrew Stanton"/>
    <s v="Andrew Stanton"/>
    <s v="Albert Brooks"/>
    <s v="United States"/>
    <n v="94000000"/>
    <n v="940352645"/>
    <n v="1557203537.6711957"/>
    <n v="1000.3751542553191"/>
    <n v="511061220.10869563"/>
    <s v="Pixar Animation Studios"/>
    <n v="100"/>
  </r>
  <r>
    <s v="Hulk"/>
    <s v="PG-13"/>
    <s v="Action"/>
    <x v="23"/>
    <n v="184"/>
    <s v="June 20, 2003 (United States)"/>
    <x v="41"/>
    <n v="255000"/>
    <s v="Ang Lee"/>
    <s v="Stan Lee"/>
    <s v="Eric Bana"/>
    <s v="United States"/>
    <n v="137000000"/>
    <n v="245285165"/>
    <n v="406186900.95380437"/>
    <n v="179.04026642335765"/>
    <n v="133307154.89130434"/>
    <s v="Universal Pictures"/>
    <n v="138"/>
  </r>
  <r>
    <s v="School of Rock"/>
    <s v="PG-13"/>
    <s v="Comedy"/>
    <x v="23"/>
    <n v="184"/>
    <s v="October 3, 2003 (United States)"/>
    <x v="12"/>
    <n v="283000"/>
    <s v="Richard Linklater"/>
    <s v="Mike White"/>
    <s v="Jack Black"/>
    <s v="United States"/>
    <n v="35000000"/>
    <n v="131095990"/>
    <n v="217092109.52717391"/>
    <n v="374.55997142857143"/>
    <n v="71247820.652173907"/>
    <s v="Paramount Pictures"/>
    <n v="109"/>
  </r>
  <r>
    <s v="Thirteen"/>
    <s v="R"/>
    <s v="Drama"/>
    <x v="23"/>
    <n v="184"/>
    <s v="September 19, 2003 (United States)"/>
    <x v="8"/>
    <n v="81000"/>
    <s v="Catherine Hardwicke"/>
    <s v="Catherine Hardwicke"/>
    <s v="Evan Rachel Wood"/>
    <s v="United States"/>
    <n v="2000000"/>
    <n v="10128960"/>
    <n v="16773337.565217391"/>
    <n v="506.44799999999998"/>
    <n v="5504869.5652173907"/>
    <s v="Fox Searchlight Pictures"/>
    <n v="100"/>
  </r>
  <r>
    <s v="Wrong Turn"/>
    <s v="R"/>
    <s v="Horror"/>
    <x v="23"/>
    <n v="184"/>
    <s v="May 30, 2003 (United States)"/>
    <x v="10"/>
    <n v="113000"/>
    <s v="Rob Schmidt"/>
    <s v="Alan B. McElroy"/>
    <s v="Eliza Dushku"/>
    <s v="Canada"/>
    <n v="12600000"/>
    <n v="28650575"/>
    <n v="47444729.361413047"/>
    <n v="227.38551587301586"/>
    <n v="15570964.673913043"/>
    <s v="Summit Entertainment"/>
    <n v="84"/>
  </r>
  <r>
    <s v="The Italian Job"/>
    <s v="PG-13"/>
    <s v="Action"/>
    <x v="23"/>
    <n v="184"/>
    <s v="May 30, 2003 (United States)"/>
    <x v="9"/>
    <n v="350000"/>
    <s v="F. Gary Gray"/>
    <s v="Troy Kennedy-Martin"/>
    <s v="Donald Sutherland"/>
    <s v="United States"/>
    <n v="60000000"/>
    <n v="176070171"/>
    <n v="291568375.56358695"/>
    <n v="293.45028500000001"/>
    <n v="95690310.326086953"/>
    <s v="Paramount Pictures"/>
    <n v="111"/>
  </r>
  <r>
    <s v="Terminator 3: Rise of the Machines"/>
    <s v="R"/>
    <s v="Action"/>
    <x v="23"/>
    <n v="184"/>
    <s v="July 2, 2003 (United States)"/>
    <x v="21"/>
    <n v="383000"/>
    <s v="Jonathan Mostow"/>
    <s v="John Brancato"/>
    <s v="Arnold Schwarzenegger"/>
    <s v="United States"/>
    <n v="200000000"/>
    <n v="433371112"/>
    <n v="717653140.36086953"/>
    <n v="216.68555600000002"/>
    <n v="235527778.26086956"/>
    <s v="C-2 Pictures"/>
    <n v="109"/>
  </r>
  <r>
    <s v="Peter Pan"/>
    <s v="PG"/>
    <s v="Adventure"/>
    <x v="23"/>
    <n v="184"/>
    <s v="December 25, 2003 (United States)"/>
    <x v="8"/>
    <n v="68000"/>
    <s v="P.J. Hogan"/>
    <s v="J.M. Barrie"/>
    <s v="Jeremy Sumpter"/>
    <s v="United Kingdom"/>
    <n v="100000000"/>
    <n v="121975011"/>
    <n v="201987966.58532608"/>
    <n v="121.97501100000001"/>
    <n v="66290766.847826086"/>
    <s v="Universal Pictures"/>
    <n v="113"/>
  </r>
  <r>
    <s v="Monster"/>
    <s v="R"/>
    <s v="Biography"/>
    <x v="23"/>
    <n v="184"/>
    <s v="January 30, 2004 (United States)"/>
    <x v="4"/>
    <n v="140000"/>
    <s v="Patty Jenkins"/>
    <s v="Patty Jenkins"/>
    <s v="Charlize Theron"/>
    <s v="United States"/>
    <n v="8000000"/>
    <n v="58469210"/>
    <n v="96823740.690217391"/>
    <n v="730.86512499999992"/>
    <n v="31776744.565217391"/>
    <s v="Media 8 Entertainment"/>
    <n v="109"/>
  </r>
  <r>
    <s v="The Matrix Revolutions"/>
    <s v="R"/>
    <s v="Action"/>
    <x v="23"/>
    <n v="184"/>
    <s v="November 5, 2003 (United States)"/>
    <x v="17"/>
    <n v="459000"/>
    <s v="Lana Wachowski"/>
    <s v="Lilly Wachowski"/>
    <s v="Keanu Reeves"/>
    <s v="United States"/>
    <n v="150000000"/>
    <n v="427344325"/>
    <n v="707672912.10597825"/>
    <n v="284.89621666666665"/>
    <n v="232252350.54347825"/>
    <s v="Warner Bros."/>
    <n v="129"/>
  </r>
  <r>
    <s v="Daredevil"/>
    <s v="PG-13"/>
    <s v="Action"/>
    <x v="23"/>
    <n v="184"/>
    <s v="February 14, 2003 (United States)"/>
    <x v="11"/>
    <n v="209000"/>
    <s v="Mark Steven Johnson"/>
    <s v="Mark Steven Johnson"/>
    <s v="Ben Affleck"/>
    <s v="United States"/>
    <n v="78000000"/>
    <n v="179179718"/>
    <n v="296717717.79673916"/>
    <n v="229.71758717948717"/>
    <n v="97380281.521739125"/>
    <s v="Marvel Enterprises"/>
    <n v="103"/>
  </r>
  <r>
    <s v="Master and Commander: the Far Side of the World"/>
    <s v="PG-13"/>
    <s v="Action"/>
    <x v="23"/>
    <n v="184"/>
    <s v="November 14, 2003 (United States)"/>
    <x v="34"/>
    <n v="208000"/>
    <s v="Peter Weir"/>
    <s v="Patrick O'Brian"/>
    <s v="Russell Crowe"/>
    <s v="United States"/>
    <n v="150000000"/>
    <n v="211622535"/>
    <n v="350442317.47010869"/>
    <n v="141.08168999999998"/>
    <n v="115012247.28260869"/>
    <s v="Twentieth Century Fox"/>
    <n v="138"/>
  </r>
  <r>
    <s v="The Missing"/>
    <s v="R"/>
    <s v="Adventure"/>
    <x v="23"/>
    <n v="184"/>
    <s v="November 26, 2003 (United States)"/>
    <x v="16"/>
    <n v="34000"/>
    <s v="Ron Howard"/>
    <s v="Thomas Eidson"/>
    <s v="Tommy Lee Jones"/>
    <s v="United States"/>
    <n v="60000000"/>
    <n v="38364277"/>
    <n v="63530408.705978259"/>
    <n v="63.940461666666671"/>
    <n v="20850150.543478262"/>
    <s v="Revolution Studios"/>
    <n v="137"/>
  </r>
  <r>
    <s v="The Room"/>
    <s v="R"/>
    <s v="Drama"/>
    <x v="23"/>
    <n v="184"/>
    <s v="June 27, 2003 (Italy)"/>
    <x v="47"/>
    <n v="84000"/>
    <s v="Tommy Wiseau"/>
    <s v="Tommy Wiseau"/>
    <s v="Tommy Wiseau"/>
    <s v="United States"/>
    <n v="6000000"/>
    <n v="4988181"/>
    <n v="8260319.2972826092"/>
    <n v="83.136350000000007"/>
    <n v="2710967.9347826084"/>
    <s v="Wiseau-Films"/>
    <n v="99"/>
  </r>
  <r>
    <s v="The Texas Chainsaw Massacre"/>
    <s v="R"/>
    <s v="Crime"/>
    <x v="23"/>
    <n v="184"/>
    <s v="October 17, 2003 (United States)"/>
    <x v="19"/>
    <n v="133000"/>
    <s v="Marcus Nispel"/>
    <s v="Kim Henkel"/>
    <s v="Jessica Biel"/>
    <s v="United States"/>
    <n v="9500000"/>
    <n v="107363905"/>
    <n v="177792292.68206522"/>
    <n v="1130.1463684210526"/>
    <n v="58349948.369565211"/>
    <s v="New Line Cinema"/>
    <n v="98"/>
  </r>
  <r>
    <s v="S.W.A.T."/>
    <s v="PG-13"/>
    <s v="Action"/>
    <x v="23"/>
    <n v="184"/>
    <s v="August 8, 2003 (United States)"/>
    <x v="22"/>
    <n v="141000"/>
    <s v="Clark Johnson"/>
    <s v="Robert Hamner"/>
    <s v="Samuel L. Jackson"/>
    <s v="United States"/>
    <n v="80000000"/>
    <n v="207725639"/>
    <n v="343989142.40923911"/>
    <n v="259.65704875"/>
    <n v="112894369.02173913"/>
    <s v="Columbia Pictures"/>
    <n v="117"/>
  </r>
  <r>
    <s v="The Last Samurai"/>
    <s v="R"/>
    <s v="Action"/>
    <x v="23"/>
    <n v="184"/>
    <s v="December 5, 2003 (United States)"/>
    <x v="3"/>
    <n v="409000"/>
    <s v="Edward Zwick"/>
    <s v="John Logan"/>
    <s v="Tom Cruise"/>
    <s v="United States"/>
    <n v="140000000"/>
    <n v="454627263"/>
    <n v="752852864.32663047"/>
    <n v="324.73375928571431"/>
    <n v="247080034.23913044"/>
    <s v="Warner Bros."/>
    <n v="154"/>
  </r>
  <r>
    <s v="Holes"/>
    <s v="PG"/>
    <s v="Adventure"/>
    <x v="23"/>
    <n v="184"/>
    <s v="April 18, 2003 (United States)"/>
    <x v="9"/>
    <n v="81000"/>
    <s v="Andrew Davis"/>
    <s v="Louis Sachar"/>
    <s v="Shia LaBeouf"/>
    <s v="United States"/>
    <n v="20000000"/>
    <n v="71406573"/>
    <n v="118247732.57119565"/>
    <n v="357.03286500000002"/>
    <n v="38807920.108695649"/>
    <s v="Walt Disney Pictures"/>
    <n v="117"/>
  </r>
  <r>
    <s v="Timeline"/>
    <s v="PG-13"/>
    <s v="Action"/>
    <x v="23"/>
    <n v="184"/>
    <s v="November 26, 2003 (United States)"/>
    <x v="46"/>
    <n v="61000"/>
    <s v="Richard Donner"/>
    <s v="Michael Crichton"/>
    <s v="Paul Walker"/>
    <s v="United States"/>
    <n v="80000000"/>
    <n v="43935763"/>
    <n v="72756668.402717397"/>
    <n v="54.919703750000004"/>
    <n v="23878132.065217391"/>
    <s v="Paramount Pictures"/>
    <n v="116"/>
  </r>
  <r>
    <s v="X2: X-Men United"/>
    <s v="PG-13"/>
    <s v="Action"/>
    <x v="23"/>
    <n v="184"/>
    <s v="May 2, 2003 (United States)"/>
    <x v="34"/>
    <n v="521000"/>
    <s v="Bryan Singer"/>
    <s v="Zak Penn"/>
    <s v="Patrick Stewart"/>
    <s v="United States"/>
    <n v="110000000"/>
    <n v="407711549"/>
    <n v="675161461.84945655"/>
    <n v="370.64686272727272"/>
    <n v="221582363.5869565"/>
    <s v="Twentieth Century Fox"/>
    <n v="134"/>
  </r>
  <r>
    <s v="The Rundown"/>
    <s v="PG-13"/>
    <s v="Action"/>
    <x v="23"/>
    <n v="184"/>
    <s v="September 26, 2003 (United States)"/>
    <x v="17"/>
    <n v="103000"/>
    <s v="Peter Berg"/>
    <s v="R.J. Stewart"/>
    <s v="Dwayne Johnson"/>
    <s v="United States"/>
    <n v="85000000"/>
    <n v="80981914"/>
    <n v="134104289.10760869"/>
    <n v="95.272840000000002"/>
    <n v="44011909.782608695"/>
    <s v="Columbia Pictures"/>
    <n v="104"/>
  </r>
  <r>
    <s v="House of 1000 Corpses"/>
    <s v="R"/>
    <s v="Horror"/>
    <x v="23"/>
    <n v="184"/>
    <s v="April 11, 2003 (United States)"/>
    <x v="10"/>
    <n v="80000"/>
    <s v="Rob Zombie"/>
    <s v="Rob Zombie"/>
    <s v="Sid Haig"/>
    <s v="United States"/>
    <n v="7000000"/>
    <n v="16829545"/>
    <n v="27869360.660326086"/>
    <n v="240.42207142857143"/>
    <n v="9146491.847826086"/>
    <s v="Spectacle Entertainment Group"/>
    <n v="89"/>
  </r>
  <r>
    <s v="Identity"/>
    <s v="R"/>
    <s v="Mystery"/>
    <x v="23"/>
    <n v="184"/>
    <s v="April 25, 2003 (United States)"/>
    <x v="4"/>
    <n v="233000"/>
    <s v="James Mangold"/>
    <s v="Michael Cooney"/>
    <s v="John Cusack"/>
    <s v="United States"/>
    <n v="28000000"/>
    <n v="90259536"/>
    <n v="149467829.45217392"/>
    <n v="322.35548571428569"/>
    <n v="49054095.652173914"/>
    <s v="Columbia Pictures"/>
    <n v="90"/>
  </r>
  <r>
    <s v="Once Upon a Time in Mexico"/>
    <s v="R"/>
    <s v="Action"/>
    <x v="23"/>
    <n v="184"/>
    <s v="September 12, 2003 (United States)"/>
    <x v="5"/>
    <n v="156000"/>
    <s v="Robert Rodriguez"/>
    <s v="Robert Rodriguez"/>
    <s v="Antonio Banderas"/>
    <s v="United States"/>
    <n v="29000000"/>
    <n v="98769390"/>
    <n v="163559962.67934781"/>
    <n v="340.58410344827587"/>
    <n v="53679016.304347821"/>
    <s v="Columbia Pictures"/>
    <n v="102"/>
  </r>
  <r>
    <s v="Swimming Pool"/>
    <s v="N/A"/>
    <s v="Crime"/>
    <x v="23"/>
    <n v="184"/>
    <s v="August 1, 2003 (United States)"/>
    <x v="17"/>
    <n v="43000"/>
    <s v="FranÃ§ois Ozon"/>
    <s v="FranÃ§ois Ozon"/>
    <s v="Charlotte Rampling"/>
    <s v="France"/>
    <n v="0"/>
    <n v="22441497"/>
    <n v="37162631.173369564"/>
    <n v="0"/>
    <n v="12196465.760869564"/>
    <s v="FidÃ©litÃ© Productions"/>
    <n v="102"/>
  </r>
  <r>
    <s v="Cold Mountain"/>
    <s v="R"/>
    <s v="Adventure"/>
    <x v="23"/>
    <n v="184"/>
    <s v="December 25, 2003 (United States)"/>
    <x v="13"/>
    <n v="142000"/>
    <s v="Anthony Minghella"/>
    <s v="Charles Frazier"/>
    <s v="Jude Law"/>
    <s v="United States"/>
    <n v="79000000"/>
    <n v="173013509"/>
    <n v="286506609.74076086"/>
    <n v="219.00444177215189"/>
    <n v="94029080.97826086"/>
    <s v="Miramax"/>
    <n v="154"/>
  </r>
  <r>
    <s v="Cheaper by the Dozen"/>
    <s v="PG"/>
    <s v="Comedy"/>
    <x v="23"/>
    <n v="184"/>
    <s v="December 25, 2003 (United States)"/>
    <x v="23"/>
    <n v="96000"/>
    <s v="Shawn Levy"/>
    <s v="Frank B. Gilbreth Jr."/>
    <s v="Steve Martin"/>
    <s v="United States"/>
    <n v="40000000"/>
    <n v="190538630"/>
    <n v="315527829.13586956"/>
    <n v="476.34657499999997"/>
    <n v="103553603.26086956"/>
    <s v="Twentieth Century Fox"/>
    <n v="98"/>
  </r>
  <r>
    <s v="In the Cut"/>
    <s v="R"/>
    <s v="Mystery"/>
    <x v="23"/>
    <n v="184"/>
    <s v="October 31, 2003 (United States)"/>
    <x v="11"/>
    <n v="22000"/>
    <s v="Jane Campion"/>
    <s v="Jane Campion"/>
    <s v="Meg Ryan"/>
    <s v="United Kingdom"/>
    <n v="12000000"/>
    <n v="23726793"/>
    <n v="39291053.408152178"/>
    <n v="197.723275"/>
    <n v="12894996.195652174"/>
    <s v="Screen Gems"/>
    <n v="119"/>
  </r>
  <r>
    <s v="Secondhand Lions"/>
    <s v="PG"/>
    <s v="Comedy"/>
    <x v="23"/>
    <n v="184"/>
    <s v="September 19, 2003 (United States)"/>
    <x v="24"/>
    <n v="54000"/>
    <s v="Tim McCanlies"/>
    <s v="Tim McCanlies"/>
    <s v="Haley Joel Osment"/>
    <s v="United States"/>
    <n v="30000000"/>
    <n v="48260279"/>
    <n v="79917972.887500003"/>
    <n v="160.86759666666666"/>
    <n v="26228412.5"/>
    <s v="New Line Cinema"/>
    <n v="109"/>
  </r>
  <r>
    <s v="Scary Movie 3"/>
    <s v="PG-13"/>
    <s v="Comedy"/>
    <x v="23"/>
    <n v="184"/>
    <s v="October 24, 2003 (United States)"/>
    <x v="30"/>
    <n v="140000"/>
    <s v="David Zucker"/>
    <s v="Craig Mazin"/>
    <s v="Anna Faris"/>
    <s v="United States"/>
    <n v="48000000"/>
    <n v="220673217"/>
    <n v="365430050.10815215"/>
    <n v="459.73586875000001"/>
    <n v="119931096.19565217"/>
    <s v="Dimension Films"/>
    <n v="84"/>
  </r>
  <r>
    <s v="How to Lose a Guy in 10 Days"/>
    <s v="PG-13"/>
    <s v="Comedy"/>
    <x v="23"/>
    <n v="184"/>
    <s v="February 7, 2003 (United States)"/>
    <x v="5"/>
    <n v="218000"/>
    <s v="Donald Petrie"/>
    <s v="Michele Alexander"/>
    <s v="Kate Hudson"/>
    <s v="United States"/>
    <n v="50000000"/>
    <n v="177502387"/>
    <n v="293940094.12445652"/>
    <n v="355.004774"/>
    <n v="96468688.586956516"/>
    <s v="Lynda Obst Productions"/>
    <n v="116"/>
  </r>
  <r>
    <s v="The League of Extraordinary Gentlemen"/>
    <s v="PG-13"/>
    <s v="Action"/>
    <x v="23"/>
    <n v="184"/>
    <s v="July 11, 2003 (United States)"/>
    <x v="1"/>
    <n v="171000"/>
    <s v="Stephen Norrington"/>
    <s v="Alan Moore"/>
    <s v="Sean Connery"/>
    <s v="United States"/>
    <n v="78000000"/>
    <n v="179265204"/>
    <n v="296859280.7543478"/>
    <n v="229.82718461538462"/>
    <n v="97426741.304347828"/>
    <s v="Angry Films"/>
    <n v="110"/>
  </r>
  <r>
    <s v="What a Girl Wants"/>
    <s v="PG"/>
    <s v="Comedy"/>
    <x v="23"/>
    <n v="184"/>
    <s v="April 4, 2003 (United States)"/>
    <x v="1"/>
    <n v="61000"/>
    <s v="Dennie Gordon"/>
    <s v="William Douglas-Home"/>
    <s v="Amanda Bynes"/>
    <s v="United States"/>
    <n v="25000000"/>
    <n v="50732139"/>
    <n v="84011319.31141305"/>
    <n v="202.92855599999999"/>
    <n v="27571814.673913043"/>
    <s v="Warner Bros."/>
    <n v="105"/>
  </r>
  <r>
    <s v="Bad Boys II"/>
    <s v="R"/>
    <s v="Action"/>
    <x v="23"/>
    <n v="184"/>
    <s v="July 18, 2003 (United States)"/>
    <x v="14"/>
    <n v="237000"/>
    <s v="Michael Bay"/>
    <s v="George Gallo"/>
    <s v="Will Smith"/>
    <s v="United States"/>
    <n v="130000000"/>
    <n v="273339556"/>
    <n v="452644362.57173914"/>
    <n v="210.26119692307694"/>
    <n v="148554106.52173913"/>
    <s v="Columbia Pictures"/>
    <n v="147"/>
  </r>
  <r>
    <s v="Open Range"/>
    <s v="R"/>
    <s v="Action"/>
    <x v="23"/>
    <n v="184"/>
    <s v="August 15, 2003 (United States)"/>
    <x v="34"/>
    <n v="68000"/>
    <s v="Kevin Costner"/>
    <s v="Lauran Paine"/>
    <s v="Kevin Costner"/>
    <s v="United States"/>
    <n v="22000000"/>
    <n v="68296293"/>
    <n v="113097176.50597826"/>
    <n v="310.43769545454546"/>
    <n v="37117550.543478258"/>
    <s v="Touchstone Pictures"/>
    <n v="139"/>
  </r>
  <r>
    <s v="Mona Lisa Smile"/>
    <s v="PG-13"/>
    <s v="Drama"/>
    <x v="23"/>
    <n v="184"/>
    <s v="December 19, 2003 (United States)"/>
    <x v="16"/>
    <n v="79000"/>
    <s v="Mike Newell"/>
    <s v="Lawrence Konner"/>
    <s v="Julia Roberts"/>
    <s v="United States"/>
    <n v="65000000"/>
    <n v="141337989"/>
    <n v="234052637.21902174"/>
    <n v="217.44306"/>
    <n v="76814124.456521735"/>
    <s v="Revolution Studios"/>
    <n v="117"/>
  </r>
  <r>
    <s v="Freddy vs. Jason"/>
    <s v="R"/>
    <s v="Action"/>
    <x v="23"/>
    <n v="184"/>
    <s v="August 15, 2003 (United States)"/>
    <x v="46"/>
    <n v="113000"/>
    <s v="Ronny Yu"/>
    <s v="Wes Craven"/>
    <s v="Robert Englund"/>
    <s v="Canada"/>
    <n v="30000000"/>
    <n v="116632628"/>
    <n v="193141096.47608694"/>
    <n v="388.77542666666665"/>
    <n v="63387297.826086953"/>
    <s v="New Line Cinema"/>
    <n v="97"/>
  </r>
  <r>
    <s v="Bruce Almighty"/>
    <s v="PG-13"/>
    <s v="Comedy"/>
    <x v="23"/>
    <n v="184"/>
    <s v="May 23, 2003 (United States)"/>
    <x v="17"/>
    <n v="380000"/>
    <s v="Tom Shadyac"/>
    <s v="Steve Koren"/>
    <s v="Jim Carrey"/>
    <s v="United States"/>
    <n v="81000000"/>
    <n v="484592874"/>
    <n v="802475264.7163043"/>
    <n v="598.26280740740742"/>
    <n v="263365692.39130434"/>
    <s v="Spyglass Entertainment"/>
    <n v="101"/>
  </r>
  <r>
    <s v="Dogville"/>
    <s v="R"/>
    <s v="Crime"/>
    <x v="23"/>
    <n v="184"/>
    <s v="April 23, 2004 (United States)"/>
    <x v="45"/>
    <n v="141000"/>
    <s v="Lars von Trier"/>
    <s v="Lars von Trier"/>
    <s v="Nicole Kidman"/>
    <s v="Denmark"/>
    <n v="10000000"/>
    <n v="16689283"/>
    <n v="27637089.837499999"/>
    <n v="166.89283"/>
    <n v="9070262.5"/>
    <s v="Zentropa Entertainments"/>
    <n v="178"/>
  </r>
  <r>
    <s v="Elf"/>
    <s v="PG"/>
    <s v="Adventure"/>
    <x v="23"/>
    <n v="184"/>
    <s v="November 7, 2003 (United States)"/>
    <x v="9"/>
    <n v="235000"/>
    <s v="Jon Favreau"/>
    <s v="David Berenbaum"/>
    <s v="Will Ferrell"/>
    <s v="United States"/>
    <n v="33000000"/>
    <n v="223853736"/>
    <n v="370696920.43043476"/>
    <n v="678.34465454545455"/>
    <n v="121659639.13043478"/>
    <s v="New Line Cinema"/>
    <n v="97"/>
  </r>
  <r>
    <s v="Freaky Friday"/>
    <s v="PG"/>
    <s v="Comedy"/>
    <x v="23"/>
    <n v="184"/>
    <s v="August 6, 2003 (United States)"/>
    <x v="19"/>
    <n v="129000"/>
    <s v="Mark Waters"/>
    <s v="Mary Rodgers"/>
    <s v="Jamie Lee Curtis"/>
    <s v="United States"/>
    <n v="20000000"/>
    <n v="160846332"/>
    <n v="266358029.13260871"/>
    <n v="804.23165999999992"/>
    <n v="87416484.782608688"/>
    <s v="Casual Friday Productions"/>
    <n v="97"/>
  </r>
  <r>
    <s v="Charlie's Angels: Full Throttle"/>
    <s v="PG-13"/>
    <s v="Action"/>
    <x v="23"/>
    <n v="184"/>
    <s v="June 27, 2003 (United States)"/>
    <x v="38"/>
    <n v="123000"/>
    <s v="McG"/>
    <s v="Ivan Goff"/>
    <s v="Drew Barrymore"/>
    <s v="United States"/>
    <n v="120000000"/>
    <n v="259175788"/>
    <n v="429189470.67173916"/>
    <n v="215.97982333333334"/>
    <n v="140856406.52173913"/>
    <s v="Columbia Pictures"/>
    <n v="106"/>
  </r>
  <r>
    <s v="Legally Blonde 2"/>
    <s v="PG-13"/>
    <s v="Comedy"/>
    <x v="23"/>
    <n v="184"/>
    <s v="July 2, 2003 (United States)"/>
    <x v="25"/>
    <n v="63000"/>
    <s v="Charles Herman-Wurmfeld"/>
    <s v="Amanda Brown"/>
    <s v="Reese Witherspoon"/>
    <s v="United States"/>
    <n v="45000000"/>
    <n v="124914842"/>
    <n v="206856262.81195652"/>
    <n v="277.58853777777779"/>
    <n v="67888501.086956516"/>
    <s v="Metro-Goldwyn-Mayer (MGM)"/>
    <n v="95"/>
  </r>
  <r>
    <s v="Dickie Roberts: Former Child Star"/>
    <s v="PG-13"/>
    <s v="Comedy"/>
    <x v="23"/>
    <n v="184"/>
    <s v="September 5, 2003 (United States)"/>
    <x v="41"/>
    <n v="14000"/>
    <s v="Sam Weisman"/>
    <s v="Fred Wolf"/>
    <s v="David Spade"/>
    <s v="United States"/>
    <n v="17000000"/>
    <n v="23769505"/>
    <n v="39361783.551630437"/>
    <n v="139.82061764705881"/>
    <n v="12918209.239130434"/>
    <s v="Paramount Pictures"/>
    <n v="98"/>
  </r>
  <r>
    <s v="Anger Management"/>
    <s v="PG-13"/>
    <s v="Comedy"/>
    <x v="23"/>
    <n v="184"/>
    <s v="April 11, 2003 (United States)"/>
    <x v="19"/>
    <n v="207000"/>
    <s v="Peter Segal"/>
    <s v="David Dorfman"/>
    <s v="Jack Nicholson"/>
    <s v="United States"/>
    <n v="75000000"/>
    <n v="195745823"/>
    <n v="324150827.54402173"/>
    <n v="260.99443066666669"/>
    <n v="106383599.45652173"/>
    <s v="Revolution Studios"/>
    <n v="106"/>
  </r>
  <r>
    <s v="Open Water"/>
    <s v="R"/>
    <s v="Adventure"/>
    <x v="23"/>
    <n v="184"/>
    <s v="August 20, 2004 (United States)"/>
    <x v="46"/>
    <n v="52000"/>
    <s v="Chris Kentis"/>
    <s v="Chris Kentis"/>
    <s v="Blanchard Ryan"/>
    <s v="United States"/>
    <n v="500000"/>
    <n v="54683487"/>
    <n v="90554665.700543478"/>
    <n v="10936.697399999999"/>
    <n v="29719286.413043477"/>
    <s v="Plunge Pictures LLC"/>
    <n v="79"/>
  </r>
  <r>
    <s v="Something's Gotta Give"/>
    <s v="PG-13"/>
    <s v="Comedy"/>
    <x v="23"/>
    <n v="184"/>
    <s v="December 12, 2003 (United States)"/>
    <x v="17"/>
    <n v="115000"/>
    <s v="Nancy Meyers"/>
    <s v="Nancy Meyers"/>
    <s v="Jack Nicholson"/>
    <s v="United States"/>
    <n v="80000000"/>
    <n v="265328738"/>
    <n v="439378622.11195654"/>
    <n v="331.66092250000003"/>
    <n v="144200401.0869565"/>
    <s v="Columbia Pictures"/>
    <n v="128"/>
  </r>
  <r>
    <s v="Girl with a Pearl Earring"/>
    <s v="PG-13"/>
    <s v="Biography"/>
    <x v="23"/>
    <n v="184"/>
    <s v="January 30, 2004 (United States)"/>
    <x v="15"/>
    <n v="74000"/>
    <s v="Peter Webber"/>
    <s v="Tracy Chevalier"/>
    <s v="Scarlett Johansson"/>
    <s v="United Kingdom"/>
    <n v="12000000"/>
    <n v="33030115"/>
    <n v="54697152.394021742"/>
    <n v="275.25095833333336"/>
    <n v="17951149.456521738"/>
    <s v="Archer Street Productions"/>
    <n v="100"/>
  </r>
  <r>
    <s v="The Cat in the Hat"/>
    <s v="PG"/>
    <s v="Adventure"/>
    <x v="23"/>
    <n v="184"/>
    <s v="November 21, 2003 (United States)"/>
    <x v="35"/>
    <n v="59000"/>
    <s v="Bo Welch"/>
    <s v="Dr. Seuss"/>
    <s v="Mike Myers"/>
    <s v="United States"/>
    <n v="109000000"/>
    <n v="133960541"/>
    <n v="221835743.71032608"/>
    <n v="122.89957889908256"/>
    <n v="72804641.847826079"/>
    <s v="Universal Pictures"/>
    <n v="82"/>
  </r>
  <r>
    <s v="Brother Bear"/>
    <s v="G"/>
    <s v="Animation"/>
    <x v="23"/>
    <n v="184"/>
    <s v="November 1, 2003 (United States)"/>
    <x v="8"/>
    <n v="101000"/>
    <s v="Aaron Blaise"/>
    <s v="Tab Murphy"/>
    <s v="Joaquin Phoenix"/>
    <s v="United States"/>
    <n v="128000000"/>
    <n v="250397798"/>
    <n v="414653310.05760872"/>
    <n v="195.6232796875"/>
    <n v="136085759.78260869"/>
    <s v="Walt Disney Animation Studios"/>
    <n v="85"/>
  </r>
  <r>
    <s v="The Brown Bunny"/>
    <s v="Not Rated"/>
    <s v="Drama"/>
    <x v="23"/>
    <n v="184"/>
    <s v="November 14, 2003 (Austria)"/>
    <x v="18"/>
    <n v="14000"/>
    <s v="Vincent Gallo"/>
    <s v="Vincent Gallo"/>
    <s v="Vincent Gallo"/>
    <s v="United States"/>
    <n v="10000000"/>
    <n v="402599"/>
    <n v="666695.19184782612"/>
    <n v="4.0259900000000002"/>
    <n v="218803.80434782608"/>
    <s v="Gray Daisy Films"/>
    <n v="93"/>
  </r>
  <r>
    <s v="Tears of the Sun"/>
    <s v="R"/>
    <s v="Action"/>
    <x v="23"/>
    <n v="184"/>
    <s v="March 7, 2003 (United States)"/>
    <x v="14"/>
    <n v="115000"/>
    <s v="Antoine Fuqua"/>
    <s v="Alex Lasker"/>
    <s v="Bruce Willis"/>
    <s v="United States"/>
    <n v="75000000"/>
    <n v="86468162"/>
    <n v="143189396.52934784"/>
    <n v="115.29088266666668"/>
    <n v="46993566.304347821"/>
    <s v="Cheyenne Enterprises"/>
    <n v="121"/>
  </r>
  <r>
    <s v="Final Destination 2"/>
    <s v="R"/>
    <s v="Horror"/>
    <x v="23"/>
    <n v="184"/>
    <s v="January 31, 2003 (United States)"/>
    <x v="19"/>
    <n v="156000"/>
    <s v="David R. Ellis"/>
    <s v="J. Mackye Gruber"/>
    <s v="A.J. Cook"/>
    <s v="United States"/>
    <n v="26000000"/>
    <n v="90941129"/>
    <n v="150596532.64293477"/>
    <n v="349.77357307692307"/>
    <n v="49424526.630434781"/>
    <s v="New Line Cinema"/>
    <n v="90"/>
  </r>
  <r>
    <s v="21 Grams"/>
    <s v="R"/>
    <s v="Crime"/>
    <x v="23"/>
    <n v="184"/>
    <s v="January 16, 2004 (United States)"/>
    <x v="37"/>
    <n v="228000"/>
    <s v="Alejandro G. IÃ±Ã¡rritu"/>
    <s v="Guillermo Arriaga"/>
    <s v="Sean Penn"/>
    <s v="United States"/>
    <n v="20000000"/>
    <n v="60427839"/>
    <n v="100067187.73532608"/>
    <n v="302.13919499999997"/>
    <n v="32841216.847826086"/>
    <s v="This Is That Productions"/>
    <n v="124"/>
  </r>
  <r>
    <s v="Intolerable Cruelty"/>
    <s v="PG-13"/>
    <s v="Comedy"/>
    <x v="23"/>
    <n v="184"/>
    <s v="October 10, 2003 (United States)"/>
    <x v="19"/>
    <n v="93000"/>
    <s v="Joel Coen"/>
    <s v="Robert Ramsey"/>
    <s v="George Clooney"/>
    <s v="United States"/>
    <n v="60000000"/>
    <n v="120801243"/>
    <n v="200044232.29402176"/>
    <n v="201.33540499999998"/>
    <n v="65652849.456521735"/>
    <s v="Universal Pictures"/>
    <n v="100"/>
  </r>
  <r>
    <s v="Johnny English"/>
    <s v="PG"/>
    <s v="Action"/>
    <x v="23"/>
    <n v="184"/>
    <s v="July 18, 2003 (United States)"/>
    <x v="19"/>
    <n v="152000"/>
    <s v="Peter Howitt"/>
    <s v="Neal Purvis"/>
    <s v="Rowan Atkinson"/>
    <s v="United Kingdom"/>
    <n v="40000000"/>
    <n v="160466000"/>
    <n v="265728207.60869566"/>
    <n v="401.16500000000002"/>
    <n v="87209782.608695641"/>
    <s v="Universal Pictures"/>
    <n v="87"/>
  </r>
  <r>
    <s v="The Hunted"/>
    <s v="R"/>
    <s v="Action"/>
    <x v="23"/>
    <n v="184"/>
    <s v="March 14, 2003 (United States)"/>
    <x v="10"/>
    <n v="45000"/>
    <s v="William Friedkin"/>
    <s v="David Griffiths"/>
    <s v="Tommy Lee Jones"/>
    <s v="United States"/>
    <n v="55000000"/>
    <n v="46061847"/>
    <n v="76277417.287499994"/>
    <n v="83.748812727272721"/>
    <n v="25033612.5"/>
    <s v="Lakeshore Entertainment"/>
    <n v="94"/>
  </r>
  <r>
    <s v="Matchstick Men"/>
    <s v="PG-13"/>
    <s v="Comedy"/>
    <x v="23"/>
    <n v="184"/>
    <s v="September 12, 2003 (United States)"/>
    <x v="4"/>
    <n v="126000"/>
    <s v="Ridley Scott"/>
    <s v="Eric Garcia"/>
    <s v="Nicolas Cage"/>
    <s v="United States"/>
    <n v="62000000"/>
    <n v="65565672"/>
    <n v="108575327.49130435"/>
    <n v="105.75108387096775"/>
    <n v="35633517.391304344"/>
    <s v="Warner Bros."/>
    <n v="116"/>
  </r>
  <r>
    <s v="Under the Tuscan Sun"/>
    <s v="PG-13"/>
    <s v="Comedy"/>
    <x v="23"/>
    <n v="184"/>
    <s v="September 26, 2003 (United States)"/>
    <x v="8"/>
    <n v="49000"/>
    <s v="Audrey Wells"/>
    <s v="Frances Mayes"/>
    <s v="Diane Lane"/>
    <s v="United States"/>
    <n v="18000000"/>
    <n v="58878723"/>
    <n v="97501885.315760866"/>
    <n v="327.10401666666667"/>
    <n v="31999305.978260867"/>
    <s v="Touchstone Pictures"/>
    <n v="113"/>
  </r>
  <r>
    <s v="Seabiscuit"/>
    <s v="PG-13"/>
    <s v="Drama"/>
    <x v="23"/>
    <n v="184"/>
    <s v="July 25, 2003 (United States)"/>
    <x v="4"/>
    <n v="68000"/>
    <s v="Gary Ross"/>
    <s v="Laura Hillenbrand"/>
    <s v="Tobey Maguire"/>
    <s v="United States"/>
    <n v="87000000"/>
    <n v="148336445"/>
    <n v="245641928.21467391"/>
    <n v="170.50166091954023"/>
    <n v="80617633.152173907"/>
    <s v="Universal Pictures"/>
    <n v="140"/>
  </r>
  <r>
    <s v="American Wedding"/>
    <s v="R"/>
    <s v="Comedy"/>
    <x v="23"/>
    <n v="184"/>
    <s v="August 1, 2003 (United States)"/>
    <x v="21"/>
    <n v="198000"/>
    <s v="Jesse Dylan"/>
    <s v="Adam Herz"/>
    <s v="Jason Biggs"/>
    <s v="United States"/>
    <n v="55000000"/>
    <n v="232722935"/>
    <n v="385384121.16576087"/>
    <n v="423.13260909090911"/>
    <n v="126479855.97826086"/>
    <s v="Universal Pictures"/>
    <n v="96"/>
  </r>
  <r>
    <s v="Just Married"/>
    <s v="PG-13"/>
    <s v="Comedy"/>
    <x v="23"/>
    <n v="184"/>
    <s v="January 10, 2003 (United States)"/>
    <x v="30"/>
    <n v="69000"/>
    <s v="Shawn Levy"/>
    <s v="Sam Harper"/>
    <s v="Ashton Kutcher"/>
    <s v="United States"/>
    <n v="18000000"/>
    <n v="101564935"/>
    <n v="168189324.42663044"/>
    <n v="564.24963888888885"/>
    <n v="55198334.23913043"/>
    <s v="Twentieth Century Fox"/>
    <n v="95"/>
  </r>
  <r>
    <s v="High Tension"/>
    <s v="R"/>
    <s v="Horror"/>
    <x v="23"/>
    <n v="184"/>
    <s v="June 10, 2005 (United States)"/>
    <x v="8"/>
    <n v="69000"/>
    <s v="Alexandre Aja"/>
    <s v="Alexandre Aja"/>
    <s v="CÃ©cile de France"/>
    <s v="France"/>
    <n v="0"/>
    <n v="6291958"/>
    <n v="10419345.666304348"/>
    <n v="0"/>
    <n v="3419542.3913043477"/>
    <s v="Alexandre Films"/>
    <n v="91"/>
  </r>
  <r>
    <s v="Lara Croft Tomb Raider: The Cradle of Life"/>
    <s v="PG-13"/>
    <s v="Action"/>
    <x v="23"/>
    <n v="184"/>
    <s v="July 25, 2003 (United States)"/>
    <x v="41"/>
    <n v="132000"/>
    <s v="Jan de Bont"/>
    <s v="Dean Georgaris"/>
    <s v="Angelina Jolie"/>
    <s v="United States"/>
    <n v="95000000"/>
    <n v="160099222"/>
    <n v="265120831.21413043"/>
    <n v="168.52549684210527"/>
    <n v="87010446.739130437"/>
    <s v="Paramount Pictures"/>
    <n v="117"/>
  </r>
  <r>
    <s v="Elephant"/>
    <s v="R"/>
    <s v="Crime"/>
    <x v="23"/>
    <n v="184"/>
    <s v="November 14, 2003 (United States)"/>
    <x v="13"/>
    <n v="88000"/>
    <s v="Gus Van Sant"/>
    <s v="Gus Van Sant"/>
    <s v="Elias McConnell"/>
    <s v="United States"/>
    <n v="3000000"/>
    <n v="10012022"/>
    <n v="16579690.779347826"/>
    <n v="333.73406666666665"/>
    <n v="5441316.3043478262"/>
    <s v="HBO Films"/>
    <n v="81"/>
  </r>
  <r>
    <s v="Darkness Falls"/>
    <s v="PG-13"/>
    <s v="Fantasy"/>
    <x v="23"/>
    <n v="184"/>
    <s v="January 24, 2003 (United States)"/>
    <x v="18"/>
    <n v="31000"/>
    <s v="Jonathan Liebesman"/>
    <s v="Joe Harris"/>
    <s v="Chaney Kley"/>
    <s v="United States"/>
    <n v="11000000"/>
    <n v="47488536"/>
    <n v="78639983.256521747"/>
    <n v="431.71396363636364"/>
    <n v="25808986.956521738"/>
    <s v="Revolution Studios"/>
    <n v="86"/>
  </r>
  <r>
    <s v="Spy Kids 3-D: Game Over"/>
    <s v="PG"/>
    <s v="Action"/>
    <x v="23"/>
    <n v="184"/>
    <s v="July 25, 2003 (United States)"/>
    <x v="36"/>
    <n v="57000"/>
    <s v="Robert Rodriguez"/>
    <s v="Robert Rodriguez"/>
    <s v="Daryl Sabara"/>
    <s v="United States"/>
    <n v="38000000"/>
    <n v="197101678"/>
    <n v="326396093.94891304"/>
    <n v="518.68862631578952"/>
    <n v="107120477.17391303"/>
    <s v="Dimension Films"/>
    <n v="84"/>
  </r>
  <r>
    <s v="Gigli"/>
    <s v="R"/>
    <s v="Comedy"/>
    <x v="23"/>
    <n v="184"/>
    <s v="August 1, 2003 (United States)"/>
    <x v="65"/>
    <n v="46000"/>
    <s v="Martin Brest"/>
    <s v="Martin Brest"/>
    <s v="Ben Affleck"/>
    <s v="United States"/>
    <n v="54000000"/>
    <n v="7266209"/>
    <n v="12032684.142934782"/>
    <n v="13.455942592592592"/>
    <n v="3949026.6304347822"/>
    <s v="Revolution Studios"/>
    <n v="121"/>
  </r>
  <r>
    <s v="Out of Time"/>
    <s v="PG-13"/>
    <s v="Crime"/>
    <x v="23"/>
    <n v="184"/>
    <s v="October 3, 2003 (United States)"/>
    <x v="16"/>
    <n v="58000"/>
    <s v="Carl Franklin"/>
    <s v="David Collard"/>
    <s v="Denzel Washington"/>
    <s v="United States"/>
    <n v="50000000"/>
    <n v="55495563"/>
    <n v="91899445.902717397"/>
    <n v="110.99112600000001"/>
    <n v="30160632.065217391"/>
    <s v="Metro-Goldwyn-Mayer (MGM)"/>
    <n v="105"/>
  </r>
  <r>
    <s v="The Core"/>
    <s v="PG-13"/>
    <s v="Action"/>
    <x v="23"/>
    <n v="184"/>
    <s v="March 28, 2003 (United States)"/>
    <x v="30"/>
    <n v="95000"/>
    <s v="Jon Amiel"/>
    <s v="Cooper Layne"/>
    <s v="Aaron Eckhart"/>
    <s v="United Kingdom"/>
    <n v="60000000"/>
    <n v="73498611"/>
    <n v="121712102.0201087"/>
    <n v="122.497685"/>
    <n v="39944897.282608695"/>
    <s v="Paramount Pictures"/>
    <n v="135"/>
  </r>
  <r>
    <s v="Dumb and Dumberer: When Harry Met Lloyd"/>
    <s v="PG-13"/>
    <s v="Comedy"/>
    <x v="23"/>
    <n v="184"/>
    <s v="June 13, 2003 (United States)"/>
    <x v="39"/>
    <n v="38000"/>
    <s v="Troy Miller"/>
    <s v="Peter Farrelly"/>
    <s v="Derek Richardson"/>
    <s v="United States"/>
    <n v="19000000"/>
    <n v="39267515"/>
    <n v="65026151.198369563"/>
    <n v="206.67113157894738"/>
    <n v="21341040.760869563"/>
    <s v="New Line Cinema"/>
    <n v="85"/>
  </r>
  <r>
    <s v="Runaway Jury"/>
    <s v="PG-13"/>
    <s v="Crime"/>
    <x v="23"/>
    <n v="184"/>
    <s v="October 17, 2003 (United States)"/>
    <x v="12"/>
    <n v="94000"/>
    <s v="Gary Fleder"/>
    <s v="John Grisham"/>
    <s v="John Cusack"/>
    <s v="United States"/>
    <n v="60000000"/>
    <n v="80154140"/>
    <n v="132733513.35869566"/>
    <n v="133.59023333333334"/>
    <n v="43562032.608695649"/>
    <s v="New Regency Productions"/>
    <n v="127"/>
  </r>
  <r>
    <s v="Jeepers Creepers 2"/>
    <s v="R"/>
    <s v="Horror"/>
    <x v="23"/>
    <n v="184"/>
    <s v="August 29, 2003 (United States)"/>
    <x v="41"/>
    <n v="60000"/>
    <s v="Victor Salva"/>
    <s v="Victor Salva"/>
    <s v="Jonathan Breck"/>
    <s v="United States"/>
    <n v="17000000"/>
    <n v="63102666"/>
    <n v="104496643.09891304"/>
    <n v="371.19215294117652"/>
    <n v="34294927.173913039"/>
    <s v="United Artists"/>
    <n v="104"/>
  </r>
  <r>
    <s v="Shanghai Knights"/>
    <s v="PG-13"/>
    <s v="Action"/>
    <x v="23"/>
    <n v="184"/>
    <s v="February 7, 2003 (United States)"/>
    <x v="19"/>
    <n v="102000"/>
    <s v="David Dobkin"/>
    <s v="Alfred Gough"/>
    <s v="Jackie Chan"/>
    <s v="United States"/>
    <n v="50000000"/>
    <n v="88323487"/>
    <n v="146261774.39619565"/>
    <n v="176.646974"/>
    <n v="48001895.108695649"/>
    <s v="Touchstone Pictures"/>
    <n v="114"/>
  </r>
  <r>
    <s v="Dreamcatcher"/>
    <s v="R"/>
    <s v="Drama"/>
    <x v="23"/>
    <n v="184"/>
    <s v="March 21, 2003 (United States)"/>
    <x v="30"/>
    <n v="90000"/>
    <s v="Lawrence Kasdan"/>
    <s v="Stephen King"/>
    <s v="Morgan Freeman"/>
    <s v="United States"/>
    <n v="68000000"/>
    <n v="81240406"/>
    <n v="134532346.24021739"/>
    <n v="119.47118529411765"/>
    <n v="44152394.565217391"/>
    <s v="Castle Rock Entertainment"/>
    <n v="134"/>
  </r>
  <r>
    <s v="Spring, Summer, Fall, Winter... and Spring"/>
    <s v="R"/>
    <s v="Drama"/>
    <x v="23"/>
    <n v="184"/>
    <s v="May 28, 2004 (United States)"/>
    <x v="45"/>
    <n v="79000"/>
    <s v="Kim Ki-duk"/>
    <s v="Kim Ki-duk"/>
    <s v="Kim Ki-duk"/>
    <s v="South Korea"/>
    <n v="0"/>
    <n v="8945072"/>
    <n v="14812844.773913044"/>
    <n v="0"/>
    <n v="4861452.173913043"/>
    <s v="Korea Pictures"/>
    <n v="103"/>
  </r>
  <r>
    <s v="Daddy Day Care"/>
    <s v="PG"/>
    <s v="Comedy"/>
    <x v="23"/>
    <n v="184"/>
    <s v="May 9, 2003 (United States)"/>
    <x v="41"/>
    <n v="65000"/>
    <s v="Steve Carr"/>
    <s v="Geoff Rodkey"/>
    <s v="Eddie Murphy"/>
    <s v="United States"/>
    <n v="60000000"/>
    <n v="164433867"/>
    <n v="272298909.1027174"/>
    <n v="274.056445"/>
    <n v="89366232.065217391"/>
    <s v="Revolution Studios"/>
    <n v="92"/>
  </r>
  <r>
    <s v="Paycheck"/>
    <s v="PG-13"/>
    <s v="Action"/>
    <x v="23"/>
    <n v="184"/>
    <s v="December 25, 2003 (United States)"/>
    <x v="21"/>
    <n v="105000"/>
    <s v="John Woo"/>
    <s v="Philip K. Dick"/>
    <s v="Ben Affleck"/>
    <s v="United States"/>
    <n v="60000000"/>
    <n v="117248958"/>
    <n v="194161725.55760869"/>
    <n v="195.41493"/>
    <n v="63722259.782608695"/>
    <s v="Paramount Pictures"/>
    <n v="119"/>
  </r>
  <r>
    <s v="Duplex"/>
    <s v="PG-13"/>
    <s v="Comedy"/>
    <x v="23"/>
    <n v="184"/>
    <s v="September 26, 2003 (United States)"/>
    <x v="23"/>
    <n v="56000"/>
    <s v="Danny DeVito"/>
    <s v="Larry Doyle"/>
    <s v="Ben Stiller"/>
    <s v="Germany"/>
    <n v="40000000"/>
    <n v="19322135"/>
    <n v="31997035.513586957"/>
    <n v="48.3053375"/>
    <n v="10501160.326086955"/>
    <s v="Miramax"/>
    <n v="89"/>
  </r>
  <r>
    <s v="Honey"/>
    <s v="PG-13"/>
    <s v="Drama"/>
    <x v="23"/>
    <n v="184"/>
    <s v="December 5, 2003 (United States)"/>
    <x v="20"/>
    <n v="44000"/>
    <s v="Bille Woodruff"/>
    <s v="Alonzo Brown"/>
    <s v="Jessica Alba"/>
    <s v="United States"/>
    <n v="18000000"/>
    <n v="62228395"/>
    <n v="103048869.32880434"/>
    <n v="345.71330555555556"/>
    <n v="33819779.891304344"/>
    <s v="Universal Pictures"/>
    <n v="94"/>
  </r>
  <r>
    <s v="Wonderland"/>
    <s v="R"/>
    <s v="Crime"/>
    <x v="23"/>
    <n v="184"/>
    <s v="October 24, 2003 (United States)"/>
    <x v="14"/>
    <n v="22000"/>
    <s v="James Cox"/>
    <s v="James Cox"/>
    <s v="Val Kilmer"/>
    <s v="Canada"/>
    <n v="5000000"/>
    <n v="2466444"/>
    <n v="4084377.645652174"/>
    <n v="49.328880000000005"/>
    <n v="1340458.6956521738"/>
    <s v="Lions Gate Films"/>
    <n v="104"/>
  </r>
  <r>
    <s v="The Haunted Mansion"/>
    <s v="PG"/>
    <s v="Comedy"/>
    <x v="23"/>
    <n v="184"/>
    <s v="November 26, 2003 (United States)"/>
    <x v="27"/>
    <n v="44000"/>
    <s v="Rob Minkoff"/>
    <s v="David Berenbaum"/>
    <s v="Eddie Murphy"/>
    <s v="United States"/>
    <n v="90000000"/>
    <n v="182290266"/>
    <n v="301868717.66413045"/>
    <n v="202.54473999999999"/>
    <n v="99070796.739130437"/>
    <s v="Walt Disney Pictures"/>
    <n v="88"/>
  </r>
  <r>
    <s v="Sinbad: Legend of the Seven Seas"/>
    <s v="PG"/>
    <s v="Animation"/>
    <x v="23"/>
    <n v="184"/>
    <s v="July 2, 2003 (United States)"/>
    <x v="17"/>
    <n v="51000"/>
    <s v="Patrick Gilmore"/>
    <s v="John Logan"/>
    <s v="Brad Pitt"/>
    <s v="United States"/>
    <n v="60000000"/>
    <n v="80773077"/>
    <n v="133758459.57554348"/>
    <n v="134.62179499999999"/>
    <n v="43898411.413043477"/>
    <s v="Dreamworks Pictures"/>
    <n v="86"/>
  </r>
  <r>
    <s v="House of the Dead"/>
    <s v="R"/>
    <s v="Action"/>
    <x v="23"/>
    <n v="184"/>
    <s v="October 10, 2003 (United States)"/>
    <x v="67"/>
    <n v="36000"/>
    <s v="Uwe Boll"/>
    <s v="Mark A. Altman"/>
    <s v="Jonathan Cherry"/>
    <s v="Germany"/>
    <n v="12000000"/>
    <n v="13818181"/>
    <n v="22882607.340760868"/>
    <n v="115.15150833333334"/>
    <n v="7509880.9782608692"/>
    <s v="Boll Kino Beteiligungs GmbH &amp; Co. KG"/>
    <n v="90"/>
  </r>
  <r>
    <s v="Gods and Generals"/>
    <s v="PG-13"/>
    <s v="Biography"/>
    <x v="23"/>
    <n v="184"/>
    <s v="February 21, 2003 (United States)"/>
    <x v="21"/>
    <n v="16000"/>
    <s v="Ron Maxwell"/>
    <s v="Jeff Shaara"/>
    <s v="Stephen Lang"/>
    <s v="United States"/>
    <n v="56000000"/>
    <n v="12923936"/>
    <n v="21401757.060869567"/>
    <n v="23.078457142857143"/>
    <n v="7023878.2608695645"/>
    <s v="Turner Pictures (I)"/>
    <n v="219"/>
  </r>
  <r>
    <s v="House of Sand and Fog"/>
    <s v="R"/>
    <s v="Crime"/>
    <x v="23"/>
    <n v="184"/>
    <s v="January 9, 2004 (United States)"/>
    <x v="24"/>
    <n v="66000"/>
    <s v="Vadim Perelman"/>
    <s v="Andre Dubus III"/>
    <s v="Jennifer Connelly"/>
    <s v="United States"/>
    <n v="16500000"/>
    <n v="16763804"/>
    <n v="27760494.993478261"/>
    <n v="101.59881212121211"/>
    <n v="9110763.0434782598"/>
    <s v="Dreamworks Pictures"/>
    <n v="126"/>
  </r>
  <r>
    <s v="A Man Apart"/>
    <s v="R"/>
    <s v="Action"/>
    <x v="23"/>
    <n v="184"/>
    <s v="April 4, 2003 (United States)"/>
    <x v="10"/>
    <n v="46000"/>
    <s v="F. Gary Gray"/>
    <s v="Christian Gudegast"/>
    <s v="Vin Diesel"/>
    <s v="United States"/>
    <n v="36000000"/>
    <n v="44350926"/>
    <n v="73444169.305434778"/>
    <n v="123.19701666666667"/>
    <n v="24103764.130434781"/>
    <s v="&quot;DIA&quot; Productions GmbH &amp; Co. KG"/>
    <n v="109"/>
  </r>
  <r>
    <s v="The Station Agent"/>
    <s v="R"/>
    <s v="Comedy"/>
    <x v="23"/>
    <n v="184"/>
    <s v="December 5, 2003 (United States)"/>
    <x v="37"/>
    <n v="68000"/>
    <s v="Tom McCarthy"/>
    <s v="Tom McCarthy"/>
    <s v="Peter Dinklage"/>
    <s v="United States"/>
    <n v="500000"/>
    <n v="8701337"/>
    <n v="14409224.9125"/>
    <n v="1740.2674000000002"/>
    <n v="4728987.5"/>
    <s v="SenArt Films"/>
    <n v="89"/>
  </r>
  <r>
    <s v="Good Bye Lenin!"/>
    <s v="R"/>
    <s v="Comedy"/>
    <x v="23"/>
    <n v="184"/>
    <s v="May 14, 2004 (United States)"/>
    <x v="3"/>
    <n v="140000"/>
    <s v="Wolfgang Becker"/>
    <s v="Bernd Lichtenberg"/>
    <s v="Daniel BrÃ¼hl"/>
    <s v="Germany"/>
    <n v="0"/>
    <n v="79316957"/>
    <n v="131347156.51032609"/>
    <n v="0"/>
    <n v="43107041.847826086"/>
    <s v="X-Filme Creative Pool"/>
    <n v="121"/>
  </r>
  <r>
    <s v="Basic"/>
    <s v="R"/>
    <s v="Action"/>
    <x v="23"/>
    <n v="184"/>
    <s v="March 28, 2003 (United States)"/>
    <x v="16"/>
    <n v="61000"/>
    <s v="John McTiernan"/>
    <s v="James Vanderbilt"/>
    <s v="John Travolta"/>
    <s v="Germany"/>
    <n v="50000000"/>
    <n v="42792561"/>
    <n v="70863550.742934778"/>
    <n v="85.585121999999998"/>
    <n v="23256826.630434781"/>
    <s v="Phoenix Pictures"/>
    <n v="98"/>
  </r>
  <r>
    <s v="The Human Stain"/>
    <s v="R"/>
    <s v="Drama"/>
    <x v="23"/>
    <n v="184"/>
    <s v="December 18, 2003 (Germany)"/>
    <x v="21"/>
    <n v="30000"/>
    <s v="Robert Benton"/>
    <s v="Philip Roth"/>
    <s v="Anthony Hopkins"/>
    <s v="Germany"/>
    <n v="30000000"/>
    <n v="22954068"/>
    <n v="38011437.606521741"/>
    <n v="76.513559999999998"/>
    <n v="12475036.956521738"/>
    <s v="Miramax"/>
    <n v="106"/>
  </r>
  <r>
    <s v="Grind"/>
    <s v="PG-13"/>
    <s v="Adventure"/>
    <x v="23"/>
    <n v="184"/>
    <s v="August 15, 2003 (United States)"/>
    <x v="22"/>
    <n v="12000"/>
    <s v="Casey La Scala"/>
    <s v="Ralph Sall"/>
    <s v="Adam Brody"/>
    <s v="United States"/>
    <n v="6000000"/>
    <n v="5141166"/>
    <n v="8513659.1315217391"/>
    <n v="85.686099999999996"/>
    <n v="2794111.9565217388"/>
    <s v="900 Films"/>
    <n v="105"/>
  </r>
  <r>
    <s v="Gothika"/>
    <s v="R"/>
    <s v="Horror"/>
    <x v="23"/>
    <n v="184"/>
    <s v="November 21, 2003 (United States)"/>
    <x v="1"/>
    <n v="108000"/>
    <s v="Mathieu Kassovitz"/>
    <s v="Sebastian Gutierrez"/>
    <s v="Halle Berry"/>
    <s v="United States"/>
    <n v="40000000"/>
    <n v="141591324"/>
    <n v="234472154.47173914"/>
    <n v="353.97831000000002"/>
    <n v="76951806.521739125"/>
    <s v="Columbia Pictures"/>
    <n v="98"/>
  </r>
  <r>
    <s v="Agent Cody Banks"/>
    <s v="PG"/>
    <s v="Action"/>
    <x v="23"/>
    <n v="184"/>
    <s v="March 14, 2003 (United States)"/>
    <x v="27"/>
    <n v="34000"/>
    <s v="Harald Zwart"/>
    <s v="Ashley Miller"/>
    <s v="Frankie Muniz"/>
    <s v="United States"/>
    <n v="28000000"/>
    <n v="58795814"/>
    <n v="97364589.81413044"/>
    <n v="209.98505"/>
    <n v="31954246.739130434"/>
    <s v="Metro-Goldwyn-Mayer (MGM)"/>
    <n v="102"/>
  </r>
  <r>
    <s v="Ong-Bak: The Thai Warrior"/>
    <s v="R"/>
    <s v="Action"/>
    <x v="23"/>
    <n v="184"/>
    <s v="February 11, 2005 (United States)"/>
    <x v="13"/>
    <n v="72000"/>
    <s v="Prachya Pinkaew"/>
    <s v="Panna Rittikrai"/>
    <s v="Tony Jaa"/>
    <s v="Thailand"/>
    <n v="0"/>
    <n v="20235426"/>
    <n v="33509425.555434782"/>
    <n v="0"/>
    <n v="10997514.130434781"/>
    <s v="EuropaCorp"/>
    <n v="105"/>
  </r>
  <r>
    <s v="Bad Santa"/>
    <s v="R"/>
    <s v="Comedy"/>
    <x v="23"/>
    <n v="184"/>
    <s v="November 26, 2003 (United States)"/>
    <x v="9"/>
    <n v="137000"/>
    <s v="Terry Zwigoff"/>
    <s v="Glenn Ficarra"/>
    <s v="Billy Bob Thornton"/>
    <s v="Germany"/>
    <n v="23000000"/>
    <n v="76490720"/>
    <n v="126666969.47826087"/>
    <n v="332.56834782608695"/>
    <n v="41571043.478260867"/>
    <s v="Columbia Pictures"/>
    <n v="92"/>
  </r>
  <r>
    <s v="Shattered Glass"/>
    <s v="PG-13"/>
    <s v="Drama"/>
    <x v="23"/>
    <n v="184"/>
    <s v="November 26, 2003 (United States)"/>
    <x v="12"/>
    <n v="34000"/>
    <s v="Billy Ray"/>
    <s v="Buzz Bissinger"/>
    <s v="Hayden Christensen"/>
    <s v="United States"/>
    <n v="6000000"/>
    <n v="2944752"/>
    <n v="4876445.2956521744"/>
    <n v="49.0792"/>
    <n v="1600408.6956521738"/>
    <s v="Lions Gate Films"/>
    <n v="94"/>
  </r>
  <r>
    <s v="The Lizzie McGuire Movie"/>
    <s v="PG"/>
    <s v="Adventure"/>
    <x v="23"/>
    <n v="184"/>
    <s v="May 2, 2003 (United States)"/>
    <x v="30"/>
    <n v="37000"/>
    <s v="Jim Fall"/>
    <s v="Susan Estelle Jansen"/>
    <s v="Hilary Duff"/>
    <s v="United States"/>
    <n v="17000000"/>
    <n v="55534455"/>
    <n v="91963850.209239125"/>
    <n v="326.67326470588239"/>
    <n v="30181769.021739129"/>
    <s v="Walt Disney Pictures"/>
    <n v="94"/>
  </r>
  <r>
    <s v="The Cooler"/>
    <s v="R"/>
    <s v="Drama"/>
    <x v="23"/>
    <n v="184"/>
    <s v="January 16, 2004 (United States)"/>
    <x v="15"/>
    <n v="33000"/>
    <s v="Wayne Kramer"/>
    <s v="Frank Hannah"/>
    <s v="William H. Macy"/>
    <s v="United States"/>
    <n v="3200000"/>
    <n v="10464788"/>
    <n v="17329461.432608698"/>
    <n v="327.02462500000001"/>
    <n v="5687384.7826086953"/>
    <s v="ContentFilm"/>
    <n v="101"/>
  </r>
  <r>
    <s v="Cradle 2 the Grave"/>
    <s v="R"/>
    <s v="Action"/>
    <x v="23"/>
    <n v="184"/>
    <s v="February 28, 2003 (United States)"/>
    <x v="1"/>
    <n v="42000"/>
    <s v="Andrzej Bartkowiak"/>
    <s v="John O'Brien"/>
    <s v="Jet Li"/>
    <s v="United States"/>
    <n v="25000000"/>
    <n v="56489558"/>
    <n v="93545480.014130428"/>
    <n v="225.95823199999998"/>
    <n v="30700846.739130434"/>
    <s v="Warner Bros."/>
    <n v="101"/>
  </r>
  <r>
    <s v="Uptown Girls"/>
    <s v="PG-13"/>
    <s v="Comedy"/>
    <x v="23"/>
    <n v="184"/>
    <s v="August 15, 2003 (United States)"/>
    <x v="19"/>
    <n v="36000"/>
    <s v="Boaz Yakin"/>
    <s v="Julia Dahl"/>
    <s v="Brittany Murphy"/>
    <s v="United States"/>
    <n v="20000000"/>
    <n v="44617342"/>
    <n v="73885348.409782603"/>
    <n v="223.08671000000001"/>
    <n v="24248555.434782609"/>
    <s v="Metro-Goldwyn-Mayer (MGM)"/>
    <n v="92"/>
  </r>
  <r>
    <s v="A Mighty Wind"/>
    <s v="PG-13"/>
    <s v="Comedy"/>
    <x v="23"/>
    <n v="184"/>
    <s v="May 9, 2003 (United States)"/>
    <x v="13"/>
    <n v="27000"/>
    <s v="Christopher Guest"/>
    <s v="Christopher Guest"/>
    <s v="Christopher Guest"/>
    <s v="United States"/>
    <n v="0"/>
    <n v="18750246"/>
    <n v="31049999.76195652"/>
    <n v="0"/>
    <n v="10190351.086956521"/>
    <s v="Castle Rock Entertainment"/>
    <n v="91"/>
  </r>
  <r>
    <s v="Cold Creek Manor"/>
    <s v="R"/>
    <s v="Drama"/>
    <x v="23"/>
    <n v="184"/>
    <s v="September 19, 2003 (United States)"/>
    <x v="18"/>
    <n v="22000"/>
    <s v="Mike Figgis"/>
    <s v="Richard Jefferies"/>
    <s v="Dennis Quaid"/>
    <s v="United States"/>
    <n v="0"/>
    <n v="29119434"/>
    <n v="48221149.672826089"/>
    <n v="0"/>
    <n v="15825779.347826086"/>
    <s v="Touchstone Pictures"/>
    <n v="118"/>
  </r>
  <r>
    <s v="Calendar Girls"/>
    <s v="PG-13"/>
    <s v="Comedy"/>
    <x v="23"/>
    <n v="184"/>
    <s v="January 1, 2004 (United States)"/>
    <x v="15"/>
    <n v="24000"/>
    <s v="Nigel Cole"/>
    <s v="Juliette Towhidi"/>
    <s v="Helen Mirren"/>
    <s v="United Kingdom"/>
    <n v="10000000"/>
    <n v="93400759"/>
    <n v="154669626.45271739"/>
    <n v="934.00759000000005"/>
    <n v="50761282.065217391"/>
    <s v="Touchstone Pictures"/>
    <n v="108"/>
  </r>
  <r>
    <s v="Kal Ho Naa Ho"/>
    <s v="Not Rated"/>
    <s v="Comedy"/>
    <x v="23"/>
    <n v="184"/>
    <s v="November 28, 2003 (India)"/>
    <x v="6"/>
    <n v="65000"/>
    <s v="Nikkhil Advani"/>
    <s v="Niranjan Iyengar"/>
    <s v="Preity Zinta"/>
    <s v="India"/>
    <n v="0"/>
    <n v="13200241"/>
    <n v="21859312.13423913"/>
    <n v="0"/>
    <n v="7174044.0217391299"/>
    <s v="Dharma Productions"/>
    <n v="186"/>
  </r>
  <r>
    <s v="View from the Top"/>
    <s v="PG-13"/>
    <s v="Comedy"/>
    <x v="23"/>
    <n v="184"/>
    <s v="March 21, 2003 (United States)"/>
    <x v="11"/>
    <n v="26000"/>
    <s v="Bruno Barreto"/>
    <s v="Eric Wald"/>
    <s v="Gwyneth Paltrow"/>
    <s v="United States"/>
    <n v="30000000"/>
    <n v="19526014"/>
    <n v="32334654.705434784"/>
    <n v="65.086713333333336"/>
    <n v="10611964.130434781"/>
    <s v="Miramax"/>
    <n v="87"/>
  </r>
  <r>
    <s v="Malibu's Most Wanted"/>
    <s v="PG-13"/>
    <s v="Comedy"/>
    <x v="23"/>
    <n v="184"/>
    <s v="April 18, 2003 (United States)"/>
    <x v="33"/>
    <n v="19000"/>
    <s v="John Whitesell"/>
    <s v="Fax Bahr"/>
    <s v="Jamie Kennedy"/>
    <s v="United States"/>
    <n v="15000000"/>
    <n v="34622504"/>
    <n v="57334113.960869566"/>
    <n v="230.81669333333332"/>
    <n v="18816578.260869563"/>
    <s v="Warner Bros."/>
    <n v="86"/>
  </r>
  <r>
    <s v="Kangaroo Jack"/>
    <s v="PG"/>
    <s v="Action"/>
    <x v="23"/>
    <n v="184"/>
    <s v="January 17, 2003 (United States)"/>
    <x v="44"/>
    <n v="30000"/>
    <s v="David McNally"/>
    <s v="Steve Bing"/>
    <s v="Anthony Anderson"/>
    <s v="United States"/>
    <n v="60000000"/>
    <n v="88929111"/>
    <n v="147264674.57445651"/>
    <n v="148.21518499999999"/>
    <n v="48331038.586956523"/>
    <s v="Castle Rock Entertainment"/>
    <n v="89"/>
  </r>
  <r>
    <s v="The Return"/>
    <s v="Not Rated"/>
    <s v="Drama"/>
    <x v="23"/>
    <n v="184"/>
    <s v="June 25, 2003 (Russia)"/>
    <x v="45"/>
    <n v="44000"/>
    <s v="Andrey Zvyagintsev"/>
    <s v="Vladimir Moiseenko"/>
    <s v="Vladimir Garin"/>
    <s v="Russia"/>
    <n v="0"/>
    <n v="8482993"/>
    <n v="14047651.995108696"/>
    <n v="0"/>
    <n v="4610322.2826086953"/>
    <s v="Ren Film"/>
    <n v="110"/>
  </r>
  <r>
    <s v="Radio"/>
    <s v="PG"/>
    <s v="Biography"/>
    <x v="23"/>
    <n v="184"/>
    <s v="October 24, 2003 (United States)"/>
    <x v="15"/>
    <n v="39000"/>
    <s v="Michael Tollin"/>
    <s v="Mike Rich"/>
    <s v="Cuba Gooding Jr."/>
    <s v="United States"/>
    <n v="35000000"/>
    <n v="53293628"/>
    <n v="88253089.410869569"/>
    <n v="152.26750857142858"/>
    <n v="28963928.260869563"/>
    <s v="Revolution Studios"/>
    <n v="109"/>
  </r>
  <r>
    <s v="The Recruit"/>
    <s v="PG-13"/>
    <s v="Action"/>
    <x v="23"/>
    <n v="184"/>
    <s v="January 31, 2003 (United States)"/>
    <x v="14"/>
    <n v="131000"/>
    <s v="Roger Donaldson"/>
    <s v="Roger Towne"/>
    <s v="Al Pacino"/>
    <s v="United States"/>
    <n v="46000000"/>
    <n v="101191884"/>
    <n v="167571560.08043477"/>
    <n v="219.98235652173915"/>
    <n v="54995589.130434781"/>
    <s v="Touchstone Pictures"/>
    <n v="115"/>
  </r>
  <r>
    <s v="Coffee and Cigarettes"/>
    <s v="R"/>
    <s v="Comedy"/>
    <x v="23"/>
    <n v="184"/>
    <s v="June 11, 2004 (United States)"/>
    <x v="12"/>
    <n v="61000"/>
    <s v="Jim Jarmusch"/>
    <s v="Jim Jarmusch"/>
    <s v="Bill Murray"/>
    <s v="United States"/>
    <n v="0"/>
    <n v="7929307"/>
    <n v="13130760.015760869"/>
    <n v="0"/>
    <n v="4309405.9782608692"/>
    <s v="Asmik Ace Entertainment"/>
    <n v="95"/>
  </r>
  <r>
    <s v="Young Adam"/>
    <s v="NC-17"/>
    <s v="Crime"/>
    <x v="23"/>
    <n v="184"/>
    <s v="September 26, 2003 (United Kingdom)"/>
    <x v="5"/>
    <n v="13000"/>
    <s v="David Mackenzie"/>
    <s v="Alexander Trocchi"/>
    <s v="Ewan McGregor"/>
    <s v="United Kingdom"/>
    <n v="6400000"/>
    <n v="2561820"/>
    <n v="4242318.2282608692"/>
    <n v="40.028437500000003"/>
    <n v="1392293.4782608694"/>
    <s v="Recorded Picture Company (RPC)"/>
    <n v="98"/>
  </r>
  <r>
    <s v="Hollywood Homicide"/>
    <s v="PG-13"/>
    <s v="Action"/>
    <x v="23"/>
    <n v="184"/>
    <s v="June 13, 2003 (United States)"/>
    <x v="11"/>
    <n v="36000"/>
    <s v="Ron Shelton"/>
    <s v="Robert Souza"/>
    <s v="Harrison Ford"/>
    <s v="United States"/>
    <n v="75000000"/>
    <n v="51142659"/>
    <n v="84691131.507065222"/>
    <n v="68.190211999999988"/>
    <n v="27794923.369565215"/>
    <s v="Revolution Studios"/>
    <n v="116"/>
  </r>
  <r>
    <s v="Evil"/>
    <s v="Not Rated"/>
    <s v="Drama"/>
    <x v="23"/>
    <n v="184"/>
    <s v="September 26, 2003 (Sweden)"/>
    <x v="40"/>
    <n v="36000"/>
    <s v="Mikael HÃ¥fstrÃ¶m"/>
    <s v="Jan Guillou"/>
    <s v="Andreas Wilson"/>
    <s v="Sweden"/>
    <n v="0"/>
    <n v="528245"/>
    <n v="874762.23641304346"/>
    <n v="0"/>
    <n v="287089.67391304346"/>
    <s v="Moviola Film och Television AB"/>
    <n v="113"/>
  </r>
  <r>
    <s v="National Security"/>
    <s v="PG-13"/>
    <s v="Action"/>
    <x v="23"/>
    <n v="184"/>
    <s v="January 17, 2003 (United States)"/>
    <x v="41"/>
    <n v="49000"/>
    <s v="Dennis Dugan"/>
    <s v="Jay Scherick"/>
    <s v="Martin Lawrence"/>
    <s v="United States"/>
    <n v="0"/>
    <n v="50097949"/>
    <n v="82961114.458152175"/>
    <n v="0"/>
    <n v="27227146.195652172"/>
    <s v="Columbia Pictures"/>
    <n v="88"/>
  </r>
  <r>
    <s v="The Triplets of Belleville"/>
    <s v="PG-13"/>
    <s v="Animation"/>
    <x v="23"/>
    <n v="184"/>
    <s v="February 13, 2004 (United States)"/>
    <x v="40"/>
    <n v="51000"/>
    <s v="Sylvain Chomet"/>
    <s v="Sylvain Chomet"/>
    <s v="MichÃ¨le Caucheteux"/>
    <s v="France"/>
    <n v="9500000"/>
    <n v="14776760"/>
    <n v="24469993.326086957"/>
    <n v="155.54484210526317"/>
    <n v="8030847.8260869561"/>
    <s v="Les Armateurs"/>
    <n v="80"/>
  </r>
  <r>
    <s v="Untold Scandal"/>
    <s v="N/A"/>
    <s v="Drama"/>
    <x v="23"/>
    <n v="184"/>
    <s v="October 2, 2003 (South Korea)"/>
    <x v="15"/>
    <n v="2200"/>
    <s v="Je-yong Lee"/>
    <s v="Dae-woo Kim"/>
    <s v="Mi-sook Lee"/>
    <s v="South Korea"/>
    <n v="0"/>
    <n v="5762801"/>
    <n v="9543073.1777173914"/>
    <n v="0"/>
    <n v="3131957.0652173911"/>
    <s v="B.O.M. Film Productions Co."/>
    <n v="124"/>
  </r>
  <r>
    <s v="Twentynine Palms"/>
    <s v="Unrated"/>
    <s v="Drama"/>
    <x v="23"/>
    <n v="184"/>
    <s v="September 17, 2003 (France)"/>
    <x v="33"/>
    <n v="4400"/>
    <s v="Bruno Dumont"/>
    <s v="Bruno Dumont"/>
    <s v="Yekaterina Golubeva"/>
    <s v="France"/>
    <n v="0"/>
    <n v="167999"/>
    <n v="278202.69184782606"/>
    <n v="0"/>
    <n v="91303.804347826081"/>
    <s v="3B Productions"/>
    <n v="119"/>
  </r>
  <r>
    <s v="Stuck on You"/>
    <s v="PG-13"/>
    <s v="Comedy"/>
    <x v="23"/>
    <n v="184"/>
    <s v="December 12, 2003 (United States)"/>
    <x v="46"/>
    <n v="52000"/>
    <s v="Bobby Farrelly"/>
    <s v="Charles B. Wessler"/>
    <s v="Matt Damon"/>
    <s v="United States"/>
    <n v="55000000"/>
    <n v="65784503"/>
    <n v="108937706.87010869"/>
    <n v="119.60818727272726"/>
    <n v="35752447.282608695"/>
    <s v="Twentieth Century Fox"/>
    <n v="118"/>
  </r>
  <r>
    <s v="Ned Kelly"/>
    <s v="R"/>
    <s v="Action"/>
    <x v="23"/>
    <n v="184"/>
    <s v="March 26, 2004 (United States)"/>
    <x v="16"/>
    <n v="26000"/>
    <s v="Gregor Jordan"/>
    <s v="Robert Drewe"/>
    <s v="Heath Ledger"/>
    <s v="Australia"/>
    <n v="0"/>
    <n v="6585516"/>
    <n v="10905471.332608696"/>
    <n v="0"/>
    <n v="3579084.7826086953"/>
    <s v="Australian Film Finance Corporation (AFFC)"/>
    <n v="110"/>
  </r>
  <r>
    <s v="Tokyo Godfathers"/>
    <s v="PG-13"/>
    <s v="Animation"/>
    <x v="23"/>
    <n v="184"/>
    <s v="November 8, 2003 (Japan)"/>
    <x v="40"/>
    <n v="33000"/>
    <s v="Satoshi Kon"/>
    <s v="Satoshi Kon"/>
    <s v="TÃ´ru Emori"/>
    <s v="Japan"/>
    <n v="0"/>
    <n v="453133"/>
    <n v="750378.39728260867"/>
    <n v="0"/>
    <n v="246267.93478260867"/>
    <s v="Madhouse"/>
    <n v="92"/>
  </r>
  <r>
    <s v="Dorm Daze"/>
    <s v="R"/>
    <s v="Comedy"/>
    <x v="23"/>
    <n v="184"/>
    <s v="August 20, 2004 (Russia)"/>
    <x v="26"/>
    <n v="7700"/>
    <s v="David Hillenbrand"/>
    <s v="Pat Casey"/>
    <s v="Tatyana Ali"/>
    <s v="United States"/>
    <n v="0"/>
    <n v="436365"/>
    <n v="722610.95380434778"/>
    <n v="0"/>
    <n v="237154.89130434781"/>
    <s v="National Lampoon"/>
    <n v="96"/>
  </r>
  <r>
    <s v="The Blind Swordsman: Zatoichi"/>
    <s v="R"/>
    <s v="Action"/>
    <x v="23"/>
    <n v="184"/>
    <s v="September 6, 2003 (Japan)"/>
    <x v="24"/>
    <n v="48000"/>
    <s v="Takeshi Kitano"/>
    <s v="Takeshi Kitano"/>
    <s v="Takeshi Kitano"/>
    <s v="Japan"/>
    <n v="0"/>
    <n v="34196922"/>
    <n v="56629359.420652173"/>
    <n v="0"/>
    <n v="18585283.695652172"/>
    <s v="Asahi National Broadcasting Company"/>
    <n v="116"/>
  </r>
  <r>
    <s v="Bright Young Things"/>
    <s v="R"/>
    <s v="Comedy"/>
    <x v="23"/>
    <n v="184"/>
    <s v="October 3, 2003 (United Kingdom)"/>
    <x v="14"/>
    <n v="5400"/>
    <s v="Stephen Fry"/>
    <s v="Stephen Fry"/>
    <s v="Stephen Campbell Moore"/>
    <s v="United Kingdom"/>
    <n v="0"/>
    <n v="2905499"/>
    <n v="4811443.1809782609"/>
    <n v="0"/>
    <n v="1579075.5434782607"/>
    <s v="The Film Consortium"/>
    <n v="102"/>
  </r>
  <r>
    <s v="Love Me If You Dare"/>
    <s v="R"/>
    <s v="Comedy"/>
    <x v="23"/>
    <n v="184"/>
    <s v="May 28, 2004 (United States)"/>
    <x v="37"/>
    <n v="68000"/>
    <s v="Yann Samuell"/>
    <s v="Yann Samuell"/>
    <s v="Guillaume Canet"/>
    <s v="France"/>
    <n v="0"/>
    <n v="8604201"/>
    <n v="14248369.808152175"/>
    <n v="0"/>
    <n v="4676196.1956521738"/>
    <s v="Nord-Ouest Films"/>
    <n v="93"/>
  </r>
  <r>
    <s v="Bulletproof Monk"/>
    <s v="PG-13"/>
    <s v="Action"/>
    <x v="23"/>
    <n v="184"/>
    <s v="April 16, 2003 (United States)"/>
    <x v="30"/>
    <n v="48000"/>
    <s v="Paul Hunter"/>
    <s v="Ethan Reiff"/>
    <s v="Chow Yun-Fat"/>
    <s v="United States"/>
    <n v="52000000"/>
    <n v="37713879"/>
    <n v="62453363.757065222"/>
    <n v="72.526690384615392"/>
    <n v="20496673.369565215"/>
    <s v="Metro-Goldwyn-Mayer (MGM)"/>
    <n v="104"/>
  </r>
  <r>
    <s v="Down with Love"/>
    <s v="PG-13"/>
    <s v="Comedy"/>
    <x v="23"/>
    <n v="184"/>
    <s v="May 16, 2003 (United States)"/>
    <x v="21"/>
    <n v="40000"/>
    <s v="Peyton Reed"/>
    <s v="Eve Ahlert"/>
    <s v="Ewan McGregor"/>
    <s v="United States"/>
    <n v="35000000"/>
    <n v="39468111"/>
    <n v="65358333.813586958"/>
    <n v="112.76603142857142"/>
    <n v="21450060.326086957"/>
    <s v="Fox 2000 Pictures"/>
    <n v="101"/>
  </r>
  <r>
    <s v="Biker Boyz"/>
    <s v="PG-13"/>
    <s v="Action"/>
    <x v="23"/>
    <n v="184"/>
    <s v="January 31, 2003 (United States)"/>
    <x v="32"/>
    <n v="13000"/>
    <s v="Reggie Rock Bythewood"/>
    <s v="Michael Gougis"/>
    <s v="Laurence Fishburne"/>
    <s v="United States"/>
    <n v="24000000"/>
    <n v="23510621"/>
    <n v="38933077.275543481"/>
    <n v="97.960920833333333"/>
    <n v="12777511.413043479"/>
    <s v="Dreamworks Pictures"/>
    <n v="110"/>
  </r>
  <r>
    <s v="The Green Butchers"/>
    <s v="R"/>
    <s v="Comedy"/>
    <x v="23"/>
    <n v="184"/>
    <s v="March 21, 2003 (Denmark)"/>
    <x v="4"/>
    <n v="21000"/>
    <s v="Anders Thomas Jensen"/>
    <s v="Anders Thomas Jensen"/>
    <s v="Nikolaj Lie Kaas"/>
    <s v="Denmark"/>
    <n v="0"/>
    <n v="3783"/>
    <n v="6264.5657608695656"/>
    <n v="0"/>
    <n v="2055.978260869565"/>
    <s v="M&amp;M Productions"/>
    <n v="100"/>
  </r>
  <r>
    <s v="The Medallion"/>
    <s v="PG-13"/>
    <s v="Action"/>
    <x v="23"/>
    <n v="184"/>
    <s v="August 22, 2003 (United States)"/>
    <x v="11"/>
    <n v="40000"/>
    <s v="Gordon Chan"/>
    <s v="Alfred Cheung"/>
    <s v="Jackie Chan"/>
    <s v="Hong Kong"/>
    <n v="41000000"/>
    <n v="34268701"/>
    <n v="56748223.88423913"/>
    <n v="83.582197560975615"/>
    <n v="18624294.021739129"/>
    <s v="Emperor Multimedia Group (EMG)"/>
    <n v="88"/>
  </r>
  <r>
    <s v="American Splendor"/>
    <s v="R"/>
    <s v="Biography"/>
    <x v="23"/>
    <n v="184"/>
    <s v="September 12, 2003 (United States)"/>
    <x v="34"/>
    <n v="48000"/>
    <s v="Shari Springer Berman"/>
    <s v="Harvey Pekar"/>
    <s v="Paul Giamatti"/>
    <s v="United States"/>
    <n v="0"/>
    <n v="7986084"/>
    <n v="13224781.493478261"/>
    <n v="0"/>
    <n v="4340263.0434782607"/>
    <s v="Good Machine"/>
    <n v="101"/>
  </r>
  <r>
    <s v="The Shape of Things"/>
    <s v="R"/>
    <s v="Comedy"/>
    <x v="23"/>
    <n v="184"/>
    <s v="May 16, 2003 (United States)"/>
    <x v="17"/>
    <n v="11000"/>
    <s v="Neil LaBute"/>
    <s v="Neil LaBute"/>
    <s v="Paul Rudd"/>
    <s v="United States"/>
    <n v="4000000"/>
    <n v="826617"/>
    <n v="1368859.7820652174"/>
    <n v="20.665425000000003"/>
    <n v="449248.36956521735"/>
    <s v="Mepris Films"/>
    <n v="96"/>
  </r>
  <r>
    <s v="Party Monster"/>
    <s v="R"/>
    <s v="Biography"/>
    <x v="23"/>
    <n v="184"/>
    <s v="October 17, 2003 (United Kingdom)"/>
    <x v="21"/>
    <n v="15000"/>
    <s v="Fenton Bailey"/>
    <s v="Fenton Bailey"/>
    <s v="Macaulay Culkin"/>
    <s v="United States"/>
    <n v="5000000"/>
    <n v="782606"/>
    <n v="1295978.522826087"/>
    <n v="15.65212"/>
    <n v="425329.34782608692"/>
    <s v="World of Wonder Productions"/>
    <n v="98"/>
  </r>
  <r>
    <s v="Bringing Down the House"/>
    <s v="PG-13"/>
    <s v="Comedy"/>
    <x v="23"/>
    <n v="184"/>
    <s v="March 7, 2003 (United States)"/>
    <x v="41"/>
    <n v="35000"/>
    <s v="Adam Shankman"/>
    <s v="Jason Filardi"/>
    <s v="Steve Martin"/>
    <s v="United States"/>
    <n v="33000000"/>
    <n v="164729679"/>
    <n v="272788767.34402174"/>
    <n v="499.18084545454542"/>
    <n v="89526999.456521735"/>
    <s v="Touchstone Pictures"/>
    <n v="105"/>
  </r>
  <r>
    <s v="Willard"/>
    <s v="PG-13"/>
    <s v="Drama"/>
    <x v="23"/>
    <n v="184"/>
    <s v="March 14, 2003 (United States)"/>
    <x v="10"/>
    <n v="18000"/>
    <s v="Glen Morgan"/>
    <s v="Glen Morgan"/>
    <s v="Crispin Glover"/>
    <s v="Canada"/>
    <n v="20000000"/>
    <n v="8564586"/>
    <n v="14182768.229347827"/>
    <n v="42.822929999999999"/>
    <n v="4654666.3043478262"/>
    <s v="New Line Cinema"/>
    <n v="100"/>
  </r>
  <r>
    <s v="Love Don't Cost a Thing"/>
    <s v="PG-13"/>
    <s v="Comedy"/>
    <x v="23"/>
    <n v="184"/>
    <s v="December 12, 2003 (United States)"/>
    <x v="33"/>
    <n v="8200"/>
    <s v="Troy Byer"/>
    <s v="Michael Swerdlick"/>
    <s v="Nick Cannon"/>
    <s v="United States"/>
    <n v="0"/>
    <n v="21964072"/>
    <n v="36372025.752173916"/>
    <n v="0"/>
    <n v="11936995.652173912"/>
    <s v="Alcon Entertainment"/>
    <n v="100"/>
  </r>
  <r>
    <s v="The Best of Youth"/>
    <s v="R"/>
    <s v="Drama"/>
    <x v="23"/>
    <n v="184"/>
    <s v="June 20, 2003 (Italy)"/>
    <x v="55"/>
    <n v="21000"/>
    <s v="Marco Tullio Giordana"/>
    <s v="Sandro Petraglia"/>
    <s v="Luigi Lo Cascio"/>
    <s v="Italy"/>
    <n v="0"/>
    <n v="2799773"/>
    <n v="4636363.2233695649"/>
    <n v="0"/>
    <n v="1521615.7608695652"/>
    <s v="BiBi Film"/>
    <n v="366"/>
  </r>
  <r>
    <s v="The in-Laws"/>
    <s v="PG-13"/>
    <s v="Action"/>
    <x v="23"/>
    <n v="184"/>
    <s v="May 23, 2003 (United States)"/>
    <x v="46"/>
    <n v="16000"/>
    <s v="Andrew Fleming"/>
    <s v="Andrew Bergman"/>
    <s v="Albert Brooks"/>
    <s v="United States"/>
    <n v="40000000"/>
    <n v="26891849"/>
    <n v="44532317.338586956"/>
    <n v="67.229622499999991"/>
    <n v="14615135.326086955"/>
    <s v="Franchise Pictures"/>
    <n v="98"/>
  </r>
  <r>
    <s v="Confidence"/>
    <s v="R"/>
    <s v="Crime"/>
    <x v="23"/>
    <n v="184"/>
    <s v="April 25, 2003 (United States)"/>
    <x v="17"/>
    <n v="34000"/>
    <s v="James Foley"/>
    <s v="Doug Jung"/>
    <s v="Edward Burns"/>
    <s v="United States"/>
    <n v="15000000"/>
    <n v="23014206"/>
    <n v="38111024.827173911"/>
    <n v="153.42804000000001"/>
    <n v="12507720.652173912"/>
    <s v="Lions Gate Films"/>
    <n v="97"/>
  </r>
  <r>
    <s v="Latter Days"/>
    <s v="R"/>
    <s v="Comedy"/>
    <x v="23"/>
    <n v="184"/>
    <s v="July 1, 2004 (Israel)"/>
    <x v="9"/>
    <n v="17000"/>
    <s v="C. Jay Cox"/>
    <s v="C. Jay Cox"/>
    <s v="Wes Ramsey"/>
    <s v="United States"/>
    <n v="850000"/>
    <n v="865028"/>
    <n v="1432467.5630434782"/>
    <n v="101.76799999999999"/>
    <n v="470123.91304347821"/>
    <s v="Funny Boy Films"/>
    <n v="107"/>
  </r>
  <r>
    <s v="Beyond Borders"/>
    <s v="R"/>
    <s v="Adventure"/>
    <x v="23"/>
    <n v="184"/>
    <s v="October 24, 2003 (United States)"/>
    <x v="16"/>
    <n v="26000"/>
    <s v="Martin Campbell"/>
    <s v="Caspian Tredwell-Owen"/>
    <s v="Clive Owen"/>
    <s v="Germany"/>
    <n v="35000000"/>
    <n v="11705002"/>
    <n v="19383228.855434783"/>
    <n v="33.442862857142856"/>
    <n v="6361414.1304347822"/>
    <s v="Mandalay Pictures"/>
    <n v="127"/>
  </r>
  <r>
    <s v="It Runs in the Family"/>
    <s v="PG-13"/>
    <s v="Comedy"/>
    <x v="23"/>
    <n v="184"/>
    <s v="April 25, 2003 (United States)"/>
    <x v="41"/>
    <n v="4700"/>
    <s v="Fred Schepisi"/>
    <s v="Jesse Wigutow"/>
    <s v="Kirk Douglas"/>
    <s v="United States"/>
    <n v="0"/>
    <n v="8211508"/>
    <n v="13598078.736956522"/>
    <n v="0"/>
    <n v="4462776.0869565215"/>
    <s v="Buena Vista International"/>
    <n v="109"/>
  </r>
  <r>
    <s v="Chasing Papi"/>
    <s v="PG"/>
    <s v="Comedy"/>
    <x v="23"/>
    <n v="184"/>
    <s v="April 16, 2003 (United States)"/>
    <x v="25"/>
    <n v="4000"/>
    <s v="Linda Mendoza"/>
    <s v="Laura Angelica Simon"/>
    <s v="Eduardo VerÃ¡stegui"/>
    <s v="United States"/>
    <n v="0"/>
    <n v="12661189"/>
    <n v="20966653.74076087"/>
    <n v="0"/>
    <n v="6881080.9782608692"/>
    <s v="Fox 2000 Pictures"/>
    <n v="80"/>
  </r>
  <r>
    <s v="The Fighting Temptations"/>
    <s v="PG-13"/>
    <s v="Comedy"/>
    <x v="23"/>
    <n v="184"/>
    <s v="September 19, 2003 (United States)"/>
    <x v="41"/>
    <n v="6900"/>
    <s v="Jonathan Lynn"/>
    <s v="Elizabeth Hunter"/>
    <s v="Cuba Gooding Jr."/>
    <s v="United States"/>
    <n v="30000000"/>
    <n v="33972062"/>
    <n v="56256996.148913041"/>
    <n v="113.24020666666668"/>
    <n v="18463077.173913043"/>
    <s v="Paramount Pictures"/>
    <n v="123"/>
  </r>
  <r>
    <s v="Anything Else"/>
    <s v="R"/>
    <s v="Comedy"/>
    <x v="23"/>
    <n v="184"/>
    <s v="September 19, 2003 (United States)"/>
    <x v="21"/>
    <n v="30000"/>
    <s v="Woody Allen"/>
    <s v="Woody Allen"/>
    <s v="Woody Allen"/>
    <s v="United States"/>
    <n v="18000000"/>
    <n v="13585075"/>
    <n v="22496588.872282609"/>
    <n v="75.472638888888895"/>
    <n v="7383192.9347826084"/>
    <s v="Dreamworks Pictures"/>
    <n v="108"/>
  </r>
  <r>
    <s v="I Capture the Castle"/>
    <s v="R"/>
    <s v="Drama"/>
    <x v="23"/>
    <n v="184"/>
    <s v="August 8, 2003 (United States)"/>
    <x v="15"/>
    <n v="7200"/>
    <s v="Tim Fywell"/>
    <s v="Dodie Smith"/>
    <s v="Romola Garai"/>
    <s v="United Kingdom"/>
    <n v="8000000"/>
    <n v="6586341"/>
    <n v="10906837.514673913"/>
    <n v="82.329262499999999"/>
    <n v="3579533.1521739131"/>
    <s v="BBC Films"/>
    <n v="113"/>
  </r>
  <r>
    <s v="Camp"/>
    <s v="PG-13"/>
    <s v="Comedy"/>
    <x v="23"/>
    <n v="184"/>
    <s v="August 29, 2003 (United States)"/>
    <x v="19"/>
    <n v="5700"/>
    <s v="Todd Graff"/>
    <s v="Todd Graff"/>
    <s v="Don Dixon"/>
    <s v="United States"/>
    <n v="0"/>
    <n v="2707738"/>
    <n v="4483955.264130435"/>
    <n v="0"/>
    <n v="1471596.7391304348"/>
    <s v="IFC Productions"/>
    <n v="114"/>
  </r>
  <r>
    <s v="The Jungle Book 2"/>
    <s v="G"/>
    <s v="Animation"/>
    <x v="23"/>
    <n v="184"/>
    <s v="February 14, 2003 (United States)"/>
    <x v="20"/>
    <n v="15000"/>
    <s v="Steve Trenbirth"/>
    <s v="Karl Geurs"/>
    <s v="John Goodman"/>
    <s v="United States"/>
    <n v="20000000"/>
    <n v="186303759"/>
    <n v="308514974.82228261"/>
    <n v="931.51879500000007"/>
    <n v="101252042.93478261"/>
    <s v="Disney Television Animation"/>
    <n v="72"/>
  </r>
  <r>
    <s v="My Boss's Daughter"/>
    <s v="PG-13"/>
    <s v="Comedy"/>
    <x v="23"/>
    <n v="184"/>
    <s v="August 22, 2003 (United States)"/>
    <x v="32"/>
    <n v="29000"/>
    <s v="David Zucker"/>
    <s v="David Dorfman"/>
    <s v="Ashton Kutcher"/>
    <s v="United States"/>
    <n v="14000000"/>
    <n v="18191005"/>
    <n v="30123908.823369566"/>
    <n v="129.93574999999998"/>
    <n v="9886415.7608695645"/>
    <s v="Dimension Films"/>
    <n v="86"/>
  </r>
  <r>
    <s v="A Guy Thing"/>
    <s v="PG-13"/>
    <s v="Comedy"/>
    <x v="23"/>
    <n v="184"/>
    <s v="January 17, 2003 (United States)"/>
    <x v="41"/>
    <n v="17000"/>
    <s v="Chris Koch"/>
    <s v="Greg Glienna"/>
    <s v="Jason Lee"/>
    <s v="United States"/>
    <n v="20000000"/>
    <n v="17432163"/>
    <n v="28867282.967934784"/>
    <n v="87.160814999999999"/>
    <n v="9474001.6304347813"/>
    <s v="Metro-Goldwyn-Mayer (MGM)"/>
    <n v="101"/>
  </r>
  <r>
    <s v="Intermission"/>
    <s v="R"/>
    <s v="Comedy"/>
    <x v="23"/>
    <n v="184"/>
    <s v="April 16, 2004 (United States)"/>
    <x v="8"/>
    <n v="15000"/>
    <s v="John Crowley"/>
    <s v="Mark O'Rowe"/>
    <s v="Cillian Murphy"/>
    <s v="Ireland"/>
    <n v="5000000"/>
    <n v="5175215"/>
    <n v="8570043.5353260878"/>
    <n v="103.5043"/>
    <n v="2812616.8478260869"/>
    <s v="British Broadcasting Corporation (BBC)"/>
    <n v="105"/>
  </r>
  <r>
    <s v="All the Real Girls"/>
    <s v="R"/>
    <s v="Drama"/>
    <x v="23"/>
    <n v="184"/>
    <s v="August 1, 2003 (United Kingdom)"/>
    <x v="8"/>
    <n v="10000"/>
    <s v="David Gordon Green"/>
    <s v="David Gordon Green"/>
    <s v="Zooey Deschanel"/>
    <s v="United States"/>
    <n v="2500000"/>
    <n v="579986"/>
    <n v="960444.20760869561"/>
    <n v="23.199439999999999"/>
    <n v="315209.78260869562"/>
    <s v="Jasmine Productions Inc."/>
    <n v="108"/>
  </r>
  <r>
    <s v="From Justin to Kelly"/>
    <s v="PG"/>
    <s v="Comedy"/>
    <x v="23"/>
    <n v="184"/>
    <s v="June 20, 2003 (United States)"/>
    <x v="67"/>
    <n v="25000"/>
    <s v="Robert Iscove"/>
    <s v="Kim Fuller"/>
    <s v="Kelly Clarkson"/>
    <s v="United States"/>
    <n v="12000000"/>
    <n v="4928883"/>
    <n v="8162123.0983695649"/>
    <n v="41.074024999999999"/>
    <n v="2678740.760869565"/>
    <s v="19 Entertainment"/>
    <n v="81"/>
  </r>
  <r>
    <s v="Owning Mahowny"/>
    <s v="R"/>
    <s v="Crime"/>
    <x v="23"/>
    <n v="184"/>
    <s v="September 25, 2003 (Argentina)"/>
    <x v="12"/>
    <n v="13000"/>
    <s v="Richard Kwietniowski"/>
    <s v="Gary Stephen Ross"/>
    <s v="Philip Seymour Hoffman"/>
    <s v="Canada"/>
    <n v="10000000"/>
    <n v="1271244"/>
    <n v="2105152.4282608698"/>
    <n v="12.712439999999999"/>
    <n v="690893.47826086951"/>
    <s v="Alliance Atlantis Communications"/>
    <n v="104"/>
  </r>
  <r>
    <s v="Head of State"/>
    <s v="PG-13"/>
    <s v="Comedy"/>
    <x v="23"/>
    <n v="184"/>
    <s v="March 28, 2003 (United States)"/>
    <x v="30"/>
    <n v="18000"/>
    <s v="Chris Rock"/>
    <s v="Chris Rock"/>
    <s v="Chris Rock"/>
    <s v="United States"/>
    <n v="35200000"/>
    <n v="38620484"/>
    <n v="63954681.92826087"/>
    <n v="109.71728409090909"/>
    <n v="20989393.478260867"/>
    <s v="Dreamworks Pictures"/>
    <n v="95"/>
  </r>
  <r>
    <s v="The Singing Detective"/>
    <s v="R"/>
    <s v="Comedy"/>
    <x v="23"/>
    <n v="184"/>
    <s v="November 14, 2003 (Brazil)"/>
    <x v="30"/>
    <n v="8200"/>
    <s v="Keith Gordon"/>
    <s v="Dennis Potter"/>
    <s v="Robert Downey Jr."/>
    <s v="United States"/>
    <n v="8000000"/>
    <n v="435625"/>
    <n v="721385.52989130432"/>
    <n v="5.4453125"/>
    <n v="236752.71739130435"/>
    <s v="Icon Productions"/>
    <n v="109"/>
  </r>
  <r>
    <s v="Pieces of April"/>
    <s v="PG-13"/>
    <s v="Comedy"/>
    <x v="23"/>
    <n v="184"/>
    <s v="November 28, 2003 (United States)"/>
    <x v="9"/>
    <n v="20000"/>
    <s v="Peter Hedges"/>
    <s v="Peter Hedges"/>
    <s v="Katie Holmes"/>
    <s v="United States"/>
    <n v="300000"/>
    <n v="3282321"/>
    <n v="5435452.2211956521"/>
    <n v="1094.107"/>
    <n v="1783870.1086956521"/>
    <s v="United Artists"/>
    <n v="80"/>
  </r>
  <r>
    <s v="Code 46"/>
    <s v="R"/>
    <s v="Drama"/>
    <x v="23"/>
    <n v="184"/>
    <s v="September 17, 2004 (United Kingdom)"/>
    <x v="19"/>
    <n v="20000"/>
    <s v="Michael Winterbottom"/>
    <s v="Frank Cottrell Boyce"/>
    <s v="Tim Robbins"/>
    <s v="United Kingdom"/>
    <n v="7500000"/>
    <n v="886018"/>
    <n v="1467226.5467391305"/>
    <n v="11.813573333333334"/>
    <n v="481531.52173913043"/>
    <s v="BBC Films"/>
    <n v="93"/>
  </r>
  <r>
    <s v="Time of the Wolf"/>
    <s v="R"/>
    <s v="Drama"/>
    <x v="23"/>
    <n v="184"/>
    <s v="October 8, 2003 (France)"/>
    <x v="14"/>
    <n v="10000"/>
    <s v="Michael Haneke"/>
    <s v="Michael Haneke"/>
    <s v="Isabelle Huppert"/>
    <s v="France"/>
    <n v="0"/>
    <n v="499149"/>
    <n v="826579.89293478266"/>
    <n v="0"/>
    <n v="271276.63043478259"/>
    <s v="Arte France CinÃ©ma"/>
    <n v="114"/>
  </r>
  <r>
    <s v="Barely Legal"/>
    <s v="R"/>
    <s v="Comedy"/>
    <x v="23"/>
    <n v="184"/>
    <s v="May 25, 2006 (Thailand)"/>
    <x v="32"/>
    <n v="5900"/>
    <s v="David Mickey Evans"/>
    <s v="David H. Steinberg"/>
    <s v="Erik von Detten"/>
    <s v="Germany"/>
    <n v="0"/>
    <n v="83439"/>
    <n v="138173.17010869566"/>
    <n v="0"/>
    <n v="45347.282608695648"/>
    <s v="International West Pictures (IWP)"/>
    <n v="90"/>
  </r>
  <r>
    <s v="Nathalie..."/>
    <s v="N/A"/>
    <s v="Drama"/>
    <x v="23"/>
    <n v="184"/>
    <s v="January 7, 2004 (France)"/>
    <x v="21"/>
    <n v="4500"/>
    <s v="Anne Fontaine"/>
    <s v="Philippe Blasband"/>
    <s v="Fanny Ardant"/>
    <s v="France"/>
    <n v="0"/>
    <n v="5254422"/>
    <n v="8701208.6054347828"/>
    <n v="0"/>
    <n v="2855664.1304347827"/>
    <s v="Les Films Alain Sarde"/>
    <n v="100"/>
  </r>
  <r>
    <s v="The Order"/>
    <s v="R"/>
    <s v="Horror"/>
    <x v="23"/>
    <n v="184"/>
    <s v="September 5, 2003 (United States)"/>
    <x v="33"/>
    <n v="17000"/>
    <s v="Brian Helgeland"/>
    <s v="Brian Helgeland"/>
    <s v="Heath Ledger"/>
    <s v="United States"/>
    <n v="38000000"/>
    <n v="11560806"/>
    <n v="19144443.414130434"/>
    <n v="30.423173684210525"/>
    <n v="6283046.7391304346"/>
    <s v="Twentieth Century Fox"/>
    <n v="102"/>
  </r>
  <r>
    <s v="Gozu"/>
    <s v="R"/>
    <s v="Crime"/>
    <x v="23"/>
    <n v="184"/>
    <s v="July 14, 2004 (France)"/>
    <x v="9"/>
    <n v="11000"/>
    <s v="Takashi Miike"/>
    <s v="Sakichi Sato"/>
    <s v="YÃ»ta Sone"/>
    <s v="Japan"/>
    <n v="0"/>
    <n v="58202"/>
    <n v="96381.246739130438"/>
    <n v="0"/>
    <n v="31631.521739130432"/>
    <s v="Rakueisha"/>
    <n v="129"/>
  </r>
  <r>
    <s v="Veronica Guerin"/>
    <s v="R"/>
    <s v="Biography"/>
    <x v="23"/>
    <n v="184"/>
    <s v="October 17, 2003 (United States)"/>
    <x v="15"/>
    <n v="20000"/>
    <s v="Joel Schumacher"/>
    <s v="Carol Doyle"/>
    <s v="Cate Blanchett"/>
    <s v="Ireland"/>
    <n v="17000000"/>
    <n v="9439660"/>
    <n v="15631871.75"/>
    <n v="55.527411764705882"/>
    <n v="5130250"/>
    <s v="Touchstone Pictures"/>
    <n v="98"/>
  </r>
  <r>
    <s v="Shade"/>
    <s v="R"/>
    <s v="Crime"/>
    <x v="23"/>
    <n v="184"/>
    <s v="May 9, 2004 (United States)"/>
    <x v="21"/>
    <n v="12000"/>
    <s v="Damian Nieman"/>
    <s v="Damian Nieman"/>
    <s v="Joe Nicolo"/>
    <s v="United States"/>
    <n v="10000000"/>
    <n v="459098"/>
    <n v="760256.3076086957"/>
    <n v="4.5909800000000001"/>
    <n v="249509.78260869565"/>
    <s v="Cobalt Media Group"/>
    <n v="101"/>
  </r>
  <r>
    <s v="The Mother"/>
    <s v="R"/>
    <s v="Drama"/>
    <x v="23"/>
    <n v="184"/>
    <s v="June 18, 2004 (United States)"/>
    <x v="8"/>
    <n v="4000"/>
    <s v="Roger Michell"/>
    <s v="Hanif Kureishi"/>
    <s v="Anne Reid"/>
    <s v="United Kingdom"/>
    <n v="2500000"/>
    <n v="3039587"/>
    <n v="5033489.9940217389"/>
    <n v="121.58348000000001"/>
    <n v="1651949.456521739"/>
    <s v="BBC Films"/>
    <n v="112"/>
  </r>
  <r>
    <s v="Sylvia"/>
    <s v="R"/>
    <s v="Biography"/>
    <x v="23"/>
    <n v="184"/>
    <s v="October 31, 2003 (United States)"/>
    <x v="21"/>
    <n v="10000"/>
    <s v="Christine Jeffs"/>
    <s v="John Brownlow"/>
    <s v="Gwyneth Paltrow"/>
    <s v="United Kingdom"/>
    <n v="0"/>
    <n v="2917393"/>
    <n v="4831139.3864130434"/>
    <n v="0"/>
    <n v="1585539.6739130435"/>
    <s v="BBC Films"/>
    <n v="100"/>
  </r>
  <r>
    <s v="Rugrats Go Wild"/>
    <s v="PG"/>
    <s v="Animation"/>
    <x v="23"/>
    <n v="184"/>
    <s v="June 13, 2003 (United States)"/>
    <x v="41"/>
    <n v="7900"/>
    <s v="John Eng"/>
    <s v="Kate Boutilier"/>
    <s v="Jodi Carlisle"/>
    <s v="United States"/>
    <n v="25000000"/>
    <n v="55250496"/>
    <n v="91493620.278260872"/>
    <n v="221.00198400000002"/>
    <n v="30027443.478260867"/>
    <s v="Klasky-Csupo"/>
    <n v="80"/>
  </r>
  <r>
    <s v="The Divorce"/>
    <s v="PG-13"/>
    <s v="Comedy"/>
    <x v="23"/>
    <n v="184"/>
    <s v="August 29, 2003 (United States)"/>
    <x v="38"/>
    <n v="11000"/>
    <s v="James Ivory"/>
    <s v="Diane Johnson"/>
    <s v="Kate Hudson"/>
    <s v="United States"/>
    <n v="0"/>
    <n v="12991996"/>
    <n v="21514462.941304348"/>
    <n v="0"/>
    <n v="7060867.3913043477"/>
    <s v="Merchant Ivory Productions"/>
    <n v="117"/>
  </r>
  <r>
    <s v="Luther"/>
    <s v="PG-13"/>
    <s v="Biography"/>
    <x v="23"/>
    <n v="184"/>
    <s v="September 26, 2003 (United States)"/>
    <x v="14"/>
    <n v="15000"/>
    <s v="Eric Till"/>
    <s v="Camille Thomasson"/>
    <s v="Joseph Fiennes"/>
    <s v="Germany"/>
    <n v="30000000"/>
    <n v="29632684"/>
    <n v="49071080.515217394"/>
    <n v="98.775613333333339"/>
    <n v="16104719.565217391"/>
    <s v="Eikon Film"/>
    <n v="123"/>
  </r>
  <r>
    <s v="Pride and Prejudice"/>
    <s v="PG"/>
    <s v="Comedy"/>
    <x v="23"/>
    <n v="184"/>
    <s v="December 5, 2003 (United States)"/>
    <x v="27"/>
    <n v="2500"/>
    <s v="Andrew Black"/>
    <s v="Jane Austen"/>
    <s v="Kam Heskin"/>
    <s v="United States"/>
    <n v="0"/>
    <n v="377271"/>
    <n v="624752.57445652178"/>
    <n v="0"/>
    <n v="205038.58695652173"/>
    <s v="Bestboy Pictures"/>
    <n v="104"/>
  </r>
  <r>
    <s v="Saints and Soldiers"/>
    <s v="PG-13"/>
    <s v="Action"/>
    <x v="23"/>
    <n v="184"/>
    <s v="March 25, 2005 (United States)"/>
    <x v="17"/>
    <n v="20000"/>
    <s v="Ryan Little"/>
    <s v="Geoffrey Panos"/>
    <s v="Corbin Allred"/>
    <s v="United States"/>
    <n v="780000"/>
    <n v="1310470"/>
    <n v="2170109.8315217393"/>
    <n v="168.00897435897434"/>
    <n v="712211.95652173914"/>
    <s v="Go Films"/>
    <n v="90"/>
  </r>
  <r>
    <s v="Carandiru"/>
    <s v="R"/>
    <s v="Drama"/>
    <x v="23"/>
    <n v="184"/>
    <s v="April 11, 2003 (Brazil)"/>
    <x v="37"/>
    <n v="19000"/>
    <s v="Hector Babenco"/>
    <s v="Hector Babenco"/>
    <s v="Enrique Diaz"/>
    <s v="Brazil"/>
    <n v="0"/>
    <n v="10781635"/>
    <n v="17854153.176630434"/>
    <n v="0"/>
    <n v="5859584.2391304346"/>
    <s v="BR PetrobrÃ¡s"/>
    <n v="145"/>
  </r>
  <r>
    <s v="Taxi 3"/>
    <s v="Not Rated"/>
    <s v="Action"/>
    <x v="23"/>
    <n v="184"/>
    <s v="January 29, 2003 (France)"/>
    <x v="1"/>
    <n v="41000"/>
    <s v="GÃ©rard Krawczyk"/>
    <s v="Luc Besson"/>
    <s v="Samy Naceri"/>
    <s v="France"/>
    <n v="1300000"/>
    <n v="65497208"/>
    <n v="108461952.59565218"/>
    <n v="5038.2467692307691"/>
    <n v="35596308.695652172"/>
    <s v="EuropaCorp"/>
    <n v="84"/>
  </r>
  <r>
    <s v="My Life Without Me"/>
    <s v="R"/>
    <s v="Drama"/>
    <x v="23"/>
    <n v="184"/>
    <s v="March 7, 2003 (Spain)"/>
    <x v="24"/>
    <n v="24000"/>
    <s v="Isabel Coixet"/>
    <s v="Isabel Coixet"/>
    <s v="Sarah Polley"/>
    <s v="Spain"/>
    <n v="0"/>
    <n v="9781854"/>
    <n v="16198537.574999999"/>
    <n v="0"/>
    <n v="5316225"/>
    <s v="El Deseo"/>
    <n v="106"/>
  </r>
  <r>
    <s v="The Company"/>
    <s v="PG-13"/>
    <s v="Drama"/>
    <x v="23"/>
    <n v="184"/>
    <s v="May 7, 2004 (United Kingdom)"/>
    <x v="21"/>
    <n v="6300"/>
    <s v="Robert Altman"/>
    <s v="Neve Campbell"/>
    <s v="Neve Campbell"/>
    <s v="United States"/>
    <n v="15000000"/>
    <n v="6415017"/>
    <n v="10623128.695108695"/>
    <n v="42.766779999999997"/>
    <n v="3486422.2826086953"/>
    <s v="Sony Pictures Classics"/>
    <n v="112"/>
  </r>
  <r>
    <s v="The Barbarian Invasions"/>
    <s v="R"/>
    <s v="Comedy"/>
    <x v="23"/>
    <n v="184"/>
    <s v="March 5, 2004 (United States)"/>
    <x v="37"/>
    <n v="29000"/>
    <s v="Denys Arcand"/>
    <s v="Denys Arcand"/>
    <s v="RÃ©my Girard"/>
    <s v="Canada"/>
    <n v="0"/>
    <n v="34883010"/>
    <n v="57765506.233695656"/>
    <n v="0"/>
    <n v="18958157.608695652"/>
    <s v="Pyramide Productions"/>
    <n v="99"/>
  </r>
  <r>
    <s v="Good Boy"/>
    <s v="PG"/>
    <s v="Comedy"/>
    <x v="23"/>
    <n v="184"/>
    <s v="October 10, 2003 (United States)"/>
    <x v="27"/>
    <n v="4100"/>
    <s v="John Hoffman"/>
    <s v="Zeke Richardson"/>
    <s v="Liam Aiken"/>
    <s v="United States"/>
    <n v="18000000"/>
    <n v="45490616"/>
    <n v="75331471.169565216"/>
    <n v="252.72564444444444"/>
    <n v="24723160.869565215"/>
    <s v="Metro-Goldwyn-Mayer (MGM)"/>
    <n v="87"/>
  </r>
  <r>
    <s v="The United States of Leland"/>
    <s v="R"/>
    <s v="Drama"/>
    <x v="23"/>
    <n v="184"/>
    <s v="March 25, 2005 (Italy)"/>
    <x v="9"/>
    <n v="23000"/>
    <s v="Matthew Ryan Hoge"/>
    <s v="Matthew Ryan Hoge"/>
    <s v="Ryan Gosling"/>
    <s v="United States"/>
    <n v="0"/>
    <n v="343847"/>
    <n v="569403.15706521738"/>
    <n v="0"/>
    <n v="186873.36956521738"/>
    <s v="MDP Worldwide"/>
    <n v="108"/>
  </r>
  <r>
    <s v="How to Deal"/>
    <s v="PG-13"/>
    <s v="Comedy"/>
    <x v="23"/>
    <n v="184"/>
    <s v="July 18, 2003 (United States)"/>
    <x v="41"/>
    <n v="9300"/>
    <s v="Clare Kilner"/>
    <s v="Sarah Dessen"/>
    <s v="Mandy Moore"/>
    <s v="United States"/>
    <n v="16000000"/>
    <n v="14390329"/>
    <n v="23830071.99076087"/>
    <n v="89.939556249999995"/>
    <n v="7820830.9782608692"/>
    <s v="Focus Features"/>
    <n v="101"/>
  </r>
  <r>
    <s v="It's All About Love"/>
    <s v="R"/>
    <s v="Drama"/>
    <x v="23"/>
    <n v="184"/>
    <s v="January 10, 2003 (Denmark)"/>
    <x v="20"/>
    <n v="8100"/>
    <s v="Thomas Vinterberg"/>
    <s v="Mogens Rukov"/>
    <s v="Joaquin Phoenix"/>
    <s v="Denmark"/>
    <n v="0"/>
    <n v="478996"/>
    <n v="793206.96304347832"/>
    <n v="0"/>
    <n v="260323.91304347824"/>
    <s v="Nimbus Film Productions"/>
    <n v="106"/>
  </r>
  <r>
    <s v="Masked and Anonymous"/>
    <s v="PG-13"/>
    <s v="Comedy"/>
    <x v="23"/>
    <n v="184"/>
    <s v="August 8, 2003 (Canada)"/>
    <x v="20"/>
    <n v="4500"/>
    <s v="Larry Charles"/>
    <s v="Bob Dylan"/>
    <s v="Bob Dylan"/>
    <s v="United Kingdom"/>
    <n v="0"/>
    <n v="546106"/>
    <n v="904339.66413043474"/>
    <n v="0"/>
    <n v="296796.73913043475"/>
    <s v="American Entertainment Investors"/>
    <n v="112"/>
  </r>
  <r>
    <s v="Control"/>
    <s v="R"/>
    <s v="Comedy"/>
    <x v="23"/>
    <n v="184"/>
    <s v="November 20, 2003 (Hungary)"/>
    <x v="37"/>
    <n v="25000"/>
    <s v="NimrÃ³d Antal"/>
    <s v="Jim Adler"/>
    <s v="SÃ¡ndor CsÃ¡nyi"/>
    <s v="Hungary"/>
    <n v="0"/>
    <n v="1277800"/>
    <n v="2116009.0217391304"/>
    <n v="0"/>
    <n v="694456.52173913037"/>
    <s v="CafÃ© Film"/>
    <n v="111"/>
  </r>
  <r>
    <s v="The Girl Next Door"/>
    <s v="R"/>
    <s v="Comedy"/>
    <x v="24"/>
    <n v="188.9"/>
    <s v="April 9, 2004 (United States)"/>
    <x v="17"/>
    <n v="208000"/>
    <s v="Luke Greenfield"/>
    <s v="David Wagner"/>
    <s v="Emile Hirsch"/>
    <s v="United States"/>
    <n v="25000000"/>
    <n v="30381722"/>
    <n v="49006409.17628374"/>
    <n v="121.526888"/>
    <n v="16083494.970884066"/>
    <s v="New Regency Productions"/>
    <n v="109"/>
  </r>
  <r>
    <s v="EuroTrip"/>
    <s v="R"/>
    <s v="Comedy"/>
    <x v="24"/>
    <n v="188.9"/>
    <s v="February 20, 2004 (United States)"/>
    <x v="14"/>
    <n v="200000"/>
    <s v="Jeff Schaffer"/>
    <s v="Alec Berg"/>
    <s v="Scott Mechlowicz"/>
    <s v="United States"/>
    <n v="25000000"/>
    <n v="22605153"/>
    <n v="36462626.358390681"/>
    <n v="90.420612000000006"/>
    <n v="11966730.015881419"/>
    <s v="Dreamworks Pictures"/>
    <n v="92"/>
  </r>
  <r>
    <s v="Dodgeball: A True Underdog Story"/>
    <s v="PG-13"/>
    <s v="Comedy"/>
    <x v="24"/>
    <n v="188.9"/>
    <s v="June 18, 2004 (United States)"/>
    <x v="17"/>
    <n v="235000"/>
    <s v="Rawson Marshall Thurber"/>
    <s v="Rawson Marshall Thurber"/>
    <s v="Ben Stiller"/>
    <s v="United States"/>
    <n v="20000000"/>
    <n v="168423227"/>
    <n v="271670499.03070402"/>
    <n v="842.11613499999999"/>
    <n v="89159993.118051872"/>
    <s v="Twentieth Century Fox"/>
    <n v="92"/>
  </r>
  <r>
    <s v="White Chicks"/>
    <s v="PG-13"/>
    <s v="Comedy"/>
    <x v="24"/>
    <n v="188.9"/>
    <s v="June 23, 2004 (United States)"/>
    <x v="41"/>
    <n v="135000"/>
    <s v="Keenen Ivory Wayans"/>
    <s v="Keenen Ivory Wayans"/>
    <s v="Marlon Wayans"/>
    <s v="United States"/>
    <n v="37000000"/>
    <n v="113100873"/>
    <n v="182434282.70566434"/>
    <n v="305.67803513513513"/>
    <n v="59873410.799364746"/>
    <s v="Revolution Studios"/>
    <n v="109"/>
  </r>
  <r>
    <s v="Mean Girls"/>
    <s v="PG-13"/>
    <s v="Comedy"/>
    <x v="24"/>
    <n v="188.9"/>
    <s v="April 30, 2004 (United States)"/>
    <x v="9"/>
    <n v="347000"/>
    <s v="Mark Waters"/>
    <s v="Rosalind Wiseman"/>
    <s v="Lindsay Lohan"/>
    <s v="United States"/>
    <n v="17000000"/>
    <n v="130126277"/>
    <n v="209896646.91318154"/>
    <n v="765.44868823529418"/>
    <n v="68886329.804129168"/>
    <s v="Paramount Pictures"/>
    <n v="97"/>
  </r>
  <r>
    <s v="Harry Potter and the Prisoner of Azkaban"/>
    <s v="PG"/>
    <s v="Adventure"/>
    <x v="24"/>
    <n v="188.9"/>
    <s v="June 4, 2004 (United States)"/>
    <x v="6"/>
    <n v="570000"/>
    <s v="Alfonso CuarÃ³n"/>
    <s v="J.K. Rowling"/>
    <s v="Daniel Radcliffe"/>
    <s v="United Kingdom"/>
    <n v="130000000"/>
    <n v="797361618"/>
    <n v="1286162440.4690311"/>
    <n v="613.35509076923074"/>
    <n v="422107791.42403388"/>
    <s v="Warner Bros."/>
    <n v="142"/>
  </r>
  <r>
    <s v="Troy"/>
    <s v="R"/>
    <s v="Drama"/>
    <x v="24"/>
    <n v="188.9"/>
    <s v="May 14, 2004 (United States)"/>
    <x v="13"/>
    <n v="500000"/>
    <s v="Wolfgang Petersen"/>
    <s v="Homer"/>
    <s v="Brad Pitt"/>
    <s v="United States"/>
    <n v="175000000"/>
    <n v="497409852"/>
    <n v="802333413.99894118"/>
    <n v="284.23420114285716"/>
    <n v="263319138.16834304"/>
    <s v="Warner Bros."/>
    <n v="163"/>
  </r>
  <r>
    <s v="Eternal Sunshine of the Spotless Mind"/>
    <s v="R"/>
    <s v="Drama"/>
    <x v="24"/>
    <n v="188.9"/>
    <s v="March 19, 2004 (United States)"/>
    <x v="28"/>
    <n v="935000"/>
    <s v="Michel Gondry"/>
    <s v="Charlie Kaufman"/>
    <s v="Jim Carrey"/>
    <s v="United States"/>
    <n v="20000000"/>
    <n v="74036715"/>
    <n v="119422906.6199047"/>
    <n v="370.18357499999996"/>
    <n v="39193602.435150877"/>
    <s v="Focus Features"/>
    <n v="108"/>
  </r>
  <r>
    <s v="Kill Bill: Vol. 2"/>
    <s v="R"/>
    <s v="Action"/>
    <x v="24"/>
    <n v="188.9"/>
    <s v="April 16, 2004 (United States)"/>
    <x v="45"/>
    <n v="702000"/>
    <s v="Quentin Tarantino"/>
    <s v="Quentin Tarantino"/>
    <s v="Uma Thurman"/>
    <s v="United States"/>
    <n v="30000000"/>
    <n v="154118820"/>
    <n v="248597164.92323977"/>
    <n v="513.72939999999994"/>
    <n v="81587517.204870299"/>
    <s v="Miramax"/>
    <n v="137"/>
  </r>
  <r>
    <s v="The Notebook"/>
    <s v="PG-13"/>
    <s v="Drama"/>
    <x v="24"/>
    <n v="188.9"/>
    <s v="June 25, 2004 (United States)"/>
    <x v="40"/>
    <n v="534000"/>
    <s v="Nick Cassavetes"/>
    <s v="Jeremy Leven"/>
    <s v="Gena Rowlands"/>
    <s v="United States"/>
    <n v="29000000"/>
    <n v="117815157"/>
    <n v="190038530.11064053"/>
    <n v="406.25916206896557"/>
    <n v="62369061.408152461"/>
    <s v="New Line Cinema"/>
    <n v="123"/>
  </r>
  <r>
    <s v="The Terminal"/>
    <s v="PG-13"/>
    <s v="Comedy"/>
    <x v="24"/>
    <n v="188.9"/>
    <s v="June 18, 2004 (United States)"/>
    <x v="34"/>
    <n v="421000"/>
    <s v="Steven Spielberg"/>
    <s v="Andrew Niccol"/>
    <s v="Tom Hanks"/>
    <s v="United States"/>
    <n v="60000000"/>
    <n v="219100084"/>
    <n v="353413422.94759125"/>
    <n v="365.16680666666667"/>
    <n v="115987339.33298041"/>
    <s v="Dreamworks Pictures"/>
    <n v="128"/>
  </r>
  <r>
    <s v="Van Helsing"/>
    <s v="PG-13"/>
    <s v="Action"/>
    <x v="24"/>
    <n v="188.9"/>
    <s v="May 7, 2004 (United States)"/>
    <x v="10"/>
    <n v="251000"/>
    <s v="Stephen Sommers"/>
    <s v="Stephen Sommers"/>
    <s v="Hugh Jackman"/>
    <s v="United States"/>
    <n v="160000000"/>
    <n v="300157638"/>
    <n v="484161102.69242978"/>
    <n v="187.59852375"/>
    <n v="158897637.90365273"/>
    <s v="Universal Pictures"/>
    <n v="131"/>
  </r>
  <r>
    <s v="The Incredibles"/>
    <s v="PG"/>
    <s v="Animation"/>
    <x v="24"/>
    <n v="188.9"/>
    <s v="November 5, 2004 (United States)"/>
    <x v="45"/>
    <n v="673000"/>
    <s v="Brad Bird"/>
    <s v="Brad Bird"/>
    <s v="Craig T. Nelson"/>
    <s v="United States"/>
    <n v="92000000"/>
    <n v="631607053"/>
    <n v="1018796553.9920591"/>
    <n v="686.52940543478257"/>
    <n v="334360536.26257277"/>
    <s v="Pixar Animation Studios"/>
    <n v="115"/>
  </r>
  <r>
    <s v="Saw"/>
    <s v="R"/>
    <s v="Horror"/>
    <x v="24"/>
    <n v="188.9"/>
    <s v="October 29, 2004 (United States)"/>
    <x v="37"/>
    <n v="391000"/>
    <s v="James Wan"/>
    <s v="Leigh Whannell"/>
    <s v="Cary Elwes"/>
    <s v="United States"/>
    <n v="1200000"/>
    <n v="103911669"/>
    <n v="167611887.47644255"/>
    <n v="8659.3057499999995"/>
    <n v="55008824.245632611"/>
    <s v="Evolution Entertainment"/>
    <n v="103"/>
  </r>
  <r>
    <s v="Collateral"/>
    <s v="R"/>
    <s v="Crime"/>
    <x v="24"/>
    <n v="188.9"/>
    <s v="August 6, 2004 (United States)"/>
    <x v="24"/>
    <n v="373000"/>
    <s v="Michael Mann"/>
    <s v="Stuart Beattie"/>
    <s v="Tom Cruise"/>
    <s v="United States"/>
    <n v="65000000"/>
    <n v="220239925"/>
    <n v="355252012.42721009"/>
    <n v="338.83065384615384"/>
    <n v="116590749.0735839"/>
    <s v="Paramount Pictures"/>
    <n v="120"/>
  </r>
  <r>
    <s v="The Aviator"/>
    <s v="PG-13"/>
    <s v="Biography"/>
    <x v="24"/>
    <n v="188.9"/>
    <s v="December 25, 2004 (United States)"/>
    <x v="24"/>
    <n v="342000"/>
    <s v="Martin Scorsese"/>
    <s v="John Logan"/>
    <s v="Leonardo DiCaprio"/>
    <s v="United States"/>
    <n v="110000000"/>
    <n v="213719942"/>
    <n v="344735131.43144518"/>
    <n v="194.29085636363638"/>
    <n v="113139196.40021175"/>
    <s v="Forward Pass"/>
    <n v="170"/>
  </r>
  <r>
    <s v="Spider-Man 2"/>
    <s v="PG-13"/>
    <s v="Action"/>
    <x v="24"/>
    <n v="188.9"/>
    <s v="June 30, 2004 (United States)"/>
    <x v="4"/>
    <n v="559000"/>
    <s v="Sam Raimi"/>
    <s v="Stan Lee"/>
    <s v="Tobey Maguire"/>
    <s v="United States"/>
    <n v="200000000"/>
    <n v="788976453"/>
    <n v="1272636978.4494441"/>
    <n v="394.4882265"/>
    <n v="417668847.53838009"/>
    <s v="Columbia Pictures"/>
    <n v="127"/>
  </r>
  <r>
    <s v="The Punisher"/>
    <s v="R"/>
    <s v="Action"/>
    <x v="24"/>
    <n v="188.9"/>
    <s v="April 16, 2004 (United States)"/>
    <x v="5"/>
    <n v="152000"/>
    <s v="Jonathan Hensleigh"/>
    <s v="Jonathan Hensleigh"/>
    <s v="Thomas Jane"/>
    <s v="United States"/>
    <n v="33000000"/>
    <n v="54700105"/>
    <n v="88232514.523557425"/>
    <n v="165.75789393939394"/>
    <n v="28957175.754367389"/>
    <s v="Lions Gate Films"/>
    <n v="124"/>
  </r>
  <r>
    <s v="I, Robot"/>
    <s v="PG-13"/>
    <s v="Action"/>
    <x v="24"/>
    <n v="188.9"/>
    <s v="July 16, 2004 (United States)"/>
    <x v="12"/>
    <n v="509000"/>
    <s v="Alex Proyas"/>
    <s v="Jeff Vintar"/>
    <s v="Will Smith"/>
    <s v="United States"/>
    <n v="120000000"/>
    <n v="353133898"/>
    <n v="569613015.99047112"/>
    <n v="294.27824833333329"/>
    <n v="186942243.51508734"/>
    <s v="Twentieth Century Fox"/>
    <n v="115"/>
  </r>
  <r>
    <s v="Howl's Moving Castle"/>
    <s v="PG"/>
    <s v="Animation"/>
    <x v="24"/>
    <n v="188.9"/>
    <s v="June 17, 2005 (United States)"/>
    <x v="7"/>
    <n v="350000"/>
    <s v="Hayao Miyazaki"/>
    <s v="Hayao Miyazaki"/>
    <s v="Chieko BaishÃ´"/>
    <s v="Japan"/>
    <n v="24000000"/>
    <n v="236214446"/>
    <n v="381019278.43409204"/>
    <n v="984.22685833333321"/>
    <n v="125047350.97935416"/>
    <s v="Buena Vista Home Entertainment"/>
    <n v="119"/>
  </r>
  <r>
    <s v="Spanglish"/>
    <s v="PG-13"/>
    <s v="Comedy"/>
    <x v="24"/>
    <n v="188.9"/>
    <s v="December 17, 2004 (United States)"/>
    <x v="5"/>
    <n v="81000"/>
    <s v="James L. Brooks"/>
    <s v="James L. Brooks"/>
    <s v="Adam Sandler"/>
    <s v="United States"/>
    <n v="80000000"/>
    <n v="55470154"/>
    <n v="89474621.08946532"/>
    <n v="69.337692500000003"/>
    <n v="29364824.775013234"/>
    <s v="Columbia Pictures"/>
    <n v="131"/>
  </r>
  <r>
    <s v="Million Dollar Baby"/>
    <s v="PG-13"/>
    <s v="Drama"/>
    <x v="24"/>
    <n v="188.9"/>
    <s v="January 28, 2005 (United States)"/>
    <x v="31"/>
    <n v="650000"/>
    <s v="Clint Eastwood"/>
    <s v="Paul Haggis"/>
    <s v="Hilary Swank"/>
    <s v="United States"/>
    <n v="30000000"/>
    <n v="216763646"/>
    <n v="349644695.26839596"/>
    <n v="722.54548666666665"/>
    <n v="114750474.3250397"/>
    <s v="Warner Bros."/>
    <n v="132"/>
  </r>
  <r>
    <s v="Shaun of the Dead"/>
    <s v="R"/>
    <s v="Comedy"/>
    <x v="24"/>
    <n v="188.9"/>
    <s v="September 24, 2004 (United States)"/>
    <x v="6"/>
    <n v="525000"/>
    <s v="Edgar Wright"/>
    <s v="Simon Pegg"/>
    <s v="Simon Pegg"/>
    <s v="United Kingdom"/>
    <n v="0"/>
    <n v="30097092"/>
    <n v="48547294.507146634"/>
    <n v="0"/>
    <n v="15932817.363684488"/>
    <s v="Universal Pictures"/>
    <n v="99"/>
  </r>
  <r>
    <s v="The Village"/>
    <s v="PG-13"/>
    <s v="Drama"/>
    <x v="24"/>
    <n v="188.9"/>
    <s v="July 30, 2004 (United States)"/>
    <x v="16"/>
    <n v="247000"/>
    <s v="M. Night Shyamalan"/>
    <s v="M. Night Shyamalan"/>
    <s v="Sigourney Weaver"/>
    <s v="United States"/>
    <n v="60000000"/>
    <n v="256697520"/>
    <n v="414058943.05981994"/>
    <n v="427.82920000000001"/>
    <n v="135890693.48861831"/>
    <s v="Touchstone Pictures"/>
    <n v="108"/>
  </r>
  <r>
    <s v="My Summer of Love"/>
    <s v="R"/>
    <s v="Drama"/>
    <x v="24"/>
    <n v="188.9"/>
    <s v="July 1, 2005 (United States)"/>
    <x v="17"/>
    <n v="20000"/>
    <s v="Pawel Pawlikowski"/>
    <s v="Helen Cross"/>
    <s v="Natalie Press"/>
    <s v="United Kingdom"/>
    <n v="0"/>
    <n v="2766976"/>
    <n v="4463195.2736897822"/>
    <n v="0"/>
    <n v="1464783.4833245103"/>
    <s v="Apocalypso Pictures"/>
    <n v="86"/>
  </r>
  <r>
    <s v="The Butterfly Effect"/>
    <s v="R"/>
    <s v="Drama"/>
    <x v="24"/>
    <n v="188.9"/>
    <s v="January 23, 2004 (United States)"/>
    <x v="37"/>
    <n v="460000"/>
    <s v="Eric Bress"/>
    <s v="J. Mackye Gruber"/>
    <s v="Ashton Kutcher"/>
    <s v="United States"/>
    <n v="13000000"/>
    <n v="96822421"/>
    <n v="156176769.07728955"/>
    <n v="744.78785384615389"/>
    <n v="51255913.710958175"/>
    <s v="BenderSpink"/>
    <n v="113"/>
  </r>
  <r>
    <s v="The Day After Tomorrow"/>
    <s v="PG-13"/>
    <s v="Action"/>
    <x v="24"/>
    <n v="188.9"/>
    <s v="May 28, 2004 (United States)"/>
    <x v="5"/>
    <n v="424000"/>
    <s v="Roland Emmerich"/>
    <s v="Roland Emmerich"/>
    <s v="Dennis Quaid"/>
    <s v="United States"/>
    <n v="125000000"/>
    <n v="552639571"/>
    <n v="891420207.96029639"/>
    <n v="442.11165680000005"/>
    <n v="292556681.31286395"/>
    <s v="Twentieth Century Fox"/>
    <n v="124"/>
  </r>
  <r>
    <s v="Layer Cake"/>
    <s v="R"/>
    <s v="Action"/>
    <x v="24"/>
    <n v="188.9"/>
    <s v="June 3, 2005 (United States)"/>
    <x v="4"/>
    <n v="171000"/>
    <s v="Matthew Vaughn"/>
    <s v="J.J. Connolly"/>
    <s v="Daniel Craig"/>
    <s v="United Kingdom"/>
    <n v="0"/>
    <n v="11850214"/>
    <n v="19114664.932768658"/>
    <n v="0"/>
    <n v="6273273.6897829538"/>
    <s v="Sony Pictures Classics"/>
    <n v="105"/>
  </r>
  <r>
    <s v="Napoleon Dynamite"/>
    <s v="PG"/>
    <s v="Comedy"/>
    <x v="24"/>
    <n v="188.9"/>
    <s v="August 27, 2004 (United States)"/>
    <x v="15"/>
    <n v="204000"/>
    <s v="Jared Hess"/>
    <s v="Jared Hess"/>
    <s v="Jon Heder"/>
    <s v="United States"/>
    <n v="400000"/>
    <n v="46138887"/>
    <n v="74423075.007411316"/>
    <n v="11534.721750000001"/>
    <n v="24425032.821598731"/>
    <s v="Fox Searchlight Pictures"/>
    <n v="96"/>
  </r>
  <r>
    <s v="50 First Dates"/>
    <s v="PG-13"/>
    <s v="Comedy"/>
    <x v="24"/>
    <n v="188.9"/>
    <s v="February 13, 2004 (United States)"/>
    <x v="8"/>
    <n v="335000"/>
    <s v="Peter Segal"/>
    <s v="George Wing"/>
    <s v="Adam Sandler"/>
    <s v="United States"/>
    <n v="75000000"/>
    <n v="198520934"/>
    <n v="320218785.54685014"/>
    <n v="264.69457866666664"/>
    <n v="105093136.05082054"/>
    <s v="Columbia Pictures"/>
    <n v="99"/>
  </r>
  <r>
    <s v="Man on Fire"/>
    <s v="R"/>
    <s v="Action"/>
    <x v="24"/>
    <n v="188.9"/>
    <s v="April 23, 2004 (United States)"/>
    <x v="3"/>
    <n v="336000"/>
    <s v="Tony Scott"/>
    <s v="A.J. Quinnell"/>
    <s v="Denzel Washington"/>
    <s v="United States"/>
    <n v="70000000"/>
    <n v="130834852"/>
    <n v="211039594.51773423"/>
    <n v="186.90693142857143"/>
    <n v="69261435.680254102"/>
    <s v="Fox 2000 Pictures"/>
    <n v="146"/>
  </r>
  <r>
    <s v="Downfall"/>
    <s v="R"/>
    <s v="Biography"/>
    <x v="24"/>
    <n v="188.9"/>
    <s v="April 8, 2005 (United States)"/>
    <x v="7"/>
    <n v="338000"/>
    <s v="Oliver Hirschbiegel"/>
    <s v="Bernd Eichinger"/>
    <s v="Bruno Ganz"/>
    <s v="Germany"/>
    <n v="0"/>
    <n v="92181574"/>
    <n v="148690977.22498673"/>
    <n v="0"/>
    <n v="48799139.227104291"/>
    <s v="Constantin Film"/>
    <n v="156"/>
  </r>
  <r>
    <s v="13 Going on 30"/>
    <s v="PG-13"/>
    <s v="Comedy"/>
    <x v="24"/>
    <n v="188.9"/>
    <s v="April 23, 2004 (United States)"/>
    <x v="19"/>
    <n v="174000"/>
    <s v="Gary Winick"/>
    <s v="Josh Goldsmith"/>
    <s v="Jennifer Garner"/>
    <s v="United States"/>
    <n v="37000000"/>
    <n v="96455697"/>
    <n v="155585234.9174166"/>
    <n v="260.69107297297296"/>
    <n v="51061777.130757011"/>
    <s v="Revolution Studios"/>
    <n v="98"/>
  </r>
  <r>
    <s v="Shrek 2"/>
    <s v="PG"/>
    <s v="Animation"/>
    <x v="24"/>
    <n v="188.9"/>
    <s v="May 19, 2004 (United States)"/>
    <x v="13"/>
    <n v="431000"/>
    <s v="Andrew Adamson"/>
    <s v="William Steig"/>
    <s v="Mike Myers"/>
    <s v="United States"/>
    <n v="150000000"/>
    <n v="928760770"/>
    <n v="1498112263.7321332"/>
    <n v="619.17384666666669"/>
    <n v="491667956.59078878"/>
    <s v="Dreamworks Pictures"/>
    <n v="93"/>
  </r>
  <r>
    <s v="Crash"/>
    <s v="R"/>
    <s v="Crime"/>
    <x v="24"/>
    <n v="188.9"/>
    <s v="May 6, 2005 (United States)"/>
    <x v="3"/>
    <n v="424000"/>
    <s v="Paul Haggis"/>
    <s v="Paul Haggis"/>
    <s v="Don Cheadle"/>
    <s v="United States"/>
    <n v="6500000"/>
    <n v="98410061"/>
    <n v="158737668.5373213"/>
    <n v="1514.0009384615385"/>
    <n v="52096379.565907888"/>
    <s v="Bob Yari Productions"/>
    <n v="112"/>
  </r>
  <r>
    <s v="The Bourne Supremacy"/>
    <s v="PG-13"/>
    <s v="Action"/>
    <x v="24"/>
    <n v="188.9"/>
    <s v="July 23, 2004 (United States)"/>
    <x v="3"/>
    <n v="443000"/>
    <s v="Paul Greengrass"/>
    <s v="Robert Ludlum"/>
    <s v="Matt Damon"/>
    <s v="United States"/>
    <n v="75000000"/>
    <n v="290835269"/>
    <n v="469123909.28692424"/>
    <n v="387.78035866666664"/>
    <n v="153962556.37903652"/>
    <s v="Universal Pictures"/>
    <n v="108"/>
  </r>
  <r>
    <s v="Dawn of the Dead"/>
    <s v="R"/>
    <s v="Action"/>
    <x v="24"/>
    <n v="188.9"/>
    <s v="March 19, 2004 (United States)"/>
    <x v="4"/>
    <n v="243000"/>
    <s v="Zack Snyder"/>
    <s v="George A. Romero"/>
    <s v="Sarah Polley"/>
    <s v="United States"/>
    <n v="26000000"/>
    <n v="102278712"/>
    <n v="164977890.66384327"/>
    <n v="393.37966153846151"/>
    <n v="54144368.448914766"/>
    <s v="Strike Entertainment"/>
    <n v="101"/>
  </r>
  <r>
    <s v="The Passion of the Christ"/>
    <s v="R"/>
    <s v="Drama"/>
    <x v="24"/>
    <n v="188.9"/>
    <s v="February 25, 2004 (United States)"/>
    <x v="13"/>
    <n v="221000"/>
    <s v="Mel Gibson"/>
    <s v="Benedict Fitzgerald"/>
    <s v="Jim Caviezel"/>
    <s v="United States"/>
    <n v="30000000"/>
    <n v="612054506"/>
    <n v="987257850.59925878"/>
    <n v="2040.1816866666668"/>
    <n v="324009796.71784014"/>
    <s v="Icon Productions"/>
    <n v="127"/>
  </r>
  <r>
    <s v="Resident Evil: Apocalypse"/>
    <s v="R"/>
    <s v="Action"/>
    <x v="24"/>
    <n v="188.9"/>
    <s v="September 10, 2004 (United States)"/>
    <x v="19"/>
    <n v="190000"/>
    <s v="Alexander Witt"/>
    <s v="Paul W.S. Anderson"/>
    <s v="Milla Jovovich"/>
    <s v="Germany"/>
    <n v="45000000"/>
    <n v="129342769"/>
    <n v="208632830.6739015"/>
    <n v="287.42837555555553"/>
    <n v="68471555.849655896"/>
    <s v="Screen Gems"/>
    <n v="94"/>
  </r>
  <r>
    <s v="Hellboy"/>
    <s v="PG-13"/>
    <s v="Action"/>
    <x v="24"/>
    <n v="188.9"/>
    <s v="April 2, 2004 (United States)"/>
    <x v="8"/>
    <n v="312000"/>
    <s v="Guillermo del Toro"/>
    <s v="Guillermo del Toro"/>
    <s v="Ron Perlman"/>
    <s v="United States"/>
    <n v="66000000"/>
    <n v="99378985"/>
    <n v="160300565.00529379"/>
    <n v="150.57421969696969"/>
    <n v="52609309.158284806"/>
    <s v="Revolution Studios"/>
    <n v="122"/>
  </r>
  <r>
    <s v="Anchorman: The Legend of Ron Burgundy"/>
    <s v="PG-13"/>
    <s v="Comedy"/>
    <x v="24"/>
    <n v="188.9"/>
    <s v="July 9, 2004 (United States)"/>
    <x v="13"/>
    <n v="337000"/>
    <s v="Adam McKay"/>
    <s v="Will Ferrell"/>
    <s v="Will Ferrell"/>
    <s v="United States"/>
    <n v="26000000"/>
    <n v="90709367"/>
    <n v="146316273.82159871"/>
    <n v="348.88218076923079"/>
    <n v="48019781.365802012"/>
    <s v="Dreamworks Pictures"/>
    <n v="94"/>
  </r>
  <r>
    <s v="Walking Tall"/>
    <s v="PG-13"/>
    <s v="Action"/>
    <x v="24"/>
    <n v="188.9"/>
    <s v="April 2, 2004 (United States)"/>
    <x v="21"/>
    <n v="72000"/>
    <s v="Kevin Bray"/>
    <s v="Mort Briskin"/>
    <s v="Dwayne Johnson"/>
    <s v="United States"/>
    <n v="46000000"/>
    <n v="57223890"/>
    <n v="92303437.178401262"/>
    <n v="124.39976086956521"/>
    <n v="30293218.634197988"/>
    <s v="Metro-Goldwyn-Mayer (MGM)"/>
    <n v="86"/>
  </r>
  <r>
    <s v="The Life Aquatic with Steve Zissou"/>
    <s v="R"/>
    <s v="Action"/>
    <x v="24"/>
    <n v="188.9"/>
    <s v="December 25, 2004 (United States)"/>
    <x v="4"/>
    <n v="185000"/>
    <s v="Wes Anderson"/>
    <s v="Wes Anderson"/>
    <s v="Bill Murray"/>
    <s v="United States"/>
    <n v="50000000"/>
    <n v="34809623"/>
    <n v="56148714.28321863"/>
    <n v="69.619246000000004"/>
    <n v="18427539.968237162"/>
    <s v="Touchstone Pictures"/>
    <n v="119"/>
  </r>
  <r>
    <s v="A Series of Unfortunate Events"/>
    <s v="PG"/>
    <s v="Adventure"/>
    <x v="24"/>
    <n v="188.9"/>
    <s v="December 17, 2004 (United States)"/>
    <x v="8"/>
    <n v="199000"/>
    <s v="Brad Silberling"/>
    <s v="Robert Gordon"/>
    <s v="Jim Carrey"/>
    <s v="Germany"/>
    <n v="140000000"/>
    <n v="211468235"/>
    <n v="341103076.78401268"/>
    <n v="151.0487392857143"/>
    <n v="111947186.34197988"/>
    <s v="Paramount Pictures"/>
    <n v="108"/>
  </r>
  <r>
    <s v="The Machinist"/>
    <s v="R"/>
    <s v="Drama"/>
    <x v="24"/>
    <n v="188.9"/>
    <s v="December 3, 2004 (United States)"/>
    <x v="3"/>
    <n v="366000"/>
    <s v="Brad Anderson"/>
    <s v="Scott Kosar"/>
    <s v="Christian Bale"/>
    <s v="Spain"/>
    <n v="5000000"/>
    <n v="8203235"/>
    <n v="13232004.788247749"/>
    <n v="164.06469999999999"/>
    <n v="4342633.6686077286"/>
    <s v="Filmax Group"/>
    <n v="101"/>
  </r>
  <r>
    <s v="The Phantom of the Opera"/>
    <s v="PG-13"/>
    <s v="Drama"/>
    <x v="24"/>
    <n v="188.9"/>
    <s v="December 10, 2004 (United Kingdom)"/>
    <x v="13"/>
    <n v="118000"/>
    <s v="Joel Schumacher"/>
    <s v="Gaston Leroux"/>
    <s v="Gerard Butler"/>
    <s v="United Kingdom"/>
    <n v="70000000"/>
    <n v="154649125"/>
    <n v="249452558.95976704"/>
    <n v="220.92732142857142"/>
    <n v="81868250.397035465"/>
    <s v="Warner Bros."/>
    <n v="143"/>
  </r>
  <r>
    <s v="Closer"/>
    <s v="R"/>
    <s v="Drama"/>
    <x v="24"/>
    <n v="188.9"/>
    <s v="December 3, 2004 (United States)"/>
    <x v="13"/>
    <n v="207000"/>
    <s v="Mike Nichols"/>
    <s v="Patrick Marber"/>
    <s v="Natalie Portman"/>
    <s v="United States"/>
    <n v="27000000"/>
    <n v="115505027"/>
    <n v="186312237.83430383"/>
    <n v="427.79639629629634"/>
    <n v="61146123.345685549"/>
    <s v="Columbia Pictures"/>
    <n v="104"/>
  </r>
  <r>
    <s v="National Treasure"/>
    <s v="PG"/>
    <s v="Action"/>
    <x v="24"/>
    <n v="188.9"/>
    <s v="November 19, 2004 (United States)"/>
    <x v="15"/>
    <n v="311000"/>
    <s v="Jon Turteltaub"/>
    <s v="Jim Kouf"/>
    <s v="Nicolas Cage"/>
    <s v="United States"/>
    <n v="100000000"/>
    <n v="347512318"/>
    <n v="560545279.48438323"/>
    <n v="347.51231799999999"/>
    <n v="183966287.98305982"/>
    <s v="Walt Disney Pictures"/>
    <n v="131"/>
  </r>
  <r>
    <s v="Alexander"/>
    <s v="R"/>
    <s v="Action"/>
    <x v="24"/>
    <n v="188.9"/>
    <s v="November 24, 2004 (United States)"/>
    <x v="41"/>
    <n v="165000"/>
    <s v="Oliver Stone"/>
    <s v="Oliver Stone"/>
    <s v="Colin Farrell"/>
    <s v="United States"/>
    <n v="155000000"/>
    <n v="167298192"/>
    <n v="269855791.96611959"/>
    <n v="107.93431741935484"/>
    <n v="88564421.38697724"/>
    <s v="Warner Bros."/>
    <n v="175"/>
  </r>
  <r>
    <s v="The Chronicles of Riddick"/>
    <s v="R"/>
    <s v="Action"/>
    <x v="24"/>
    <n v="188.9"/>
    <s v="June 11, 2004 (United States)"/>
    <x v="17"/>
    <n v="218000"/>
    <s v="David Twohy"/>
    <s v="Jim Wheat"/>
    <s v="Vin Diesel"/>
    <s v="United States"/>
    <n v="105000000"/>
    <n v="115900534"/>
    <n v="186950199.62837479"/>
    <n v="110.38146095238095"/>
    <n v="61355497.088406563"/>
    <s v="Universal Pictures"/>
    <n v="119"/>
  </r>
  <r>
    <s v="9 Songs"/>
    <s v="Not Rated"/>
    <s v="Drama"/>
    <x v="24"/>
    <n v="188.9"/>
    <s v="March 11, 2005 (United Kingdom)"/>
    <x v="25"/>
    <n v="22000"/>
    <s v="Michael Winterbottom"/>
    <s v="Michael Winterbottom"/>
    <s v="Kieran O'Brien"/>
    <s v="United Kingdom"/>
    <n v="0"/>
    <n v="1590308"/>
    <n v="2565203.0047644251"/>
    <n v="0"/>
    <n v="841878.24245632614"/>
    <s v="Revolution Films"/>
    <n v="71"/>
  </r>
  <r>
    <s v="The Manchurian Candidate"/>
    <s v="R"/>
    <s v="Drama"/>
    <x v="24"/>
    <n v="188.9"/>
    <s v="July 30, 2004 (United States)"/>
    <x v="14"/>
    <n v="107000"/>
    <s v="Jonathan Demme"/>
    <s v="Richard Condon"/>
    <s v="Denzel Washington"/>
    <s v="United States"/>
    <n v="80000000"/>
    <n v="96105910"/>
    <n v="155021020.5240868"/>
    <n v="120.13238749999999"/>
    <n v="50876606.67019587"/>
    <s v="Paramount Pictures"/>
    <n v="129"/>
  </r>
  <r>
    <s v="King Arthur"/>
    <s v="PG-13"/>
    <s v="Action"/>
    <x v="24"/>
    <n v="188.9"/>
    <s v="July 7, 2004 (United States)"/>
    <x v="21"/>
    <n v="162000"/>
    <s v="Antoine Fuqua"/>
    <s v="David Franzoni"/>
    <s v="Clive Owen"/>
    <s v="United States"/>
    <n v="120000000"/>
    <n v="203567857"/>
    <n v="328359587.23080993"/>
    <n v="169.63988083333334"/>
    <n v="107764879.30121757"/>
    <s v="Touchstone Pictures"/>
    <n v="126"/>
  </r>
  <r>
    <s v="Ocean's Twelve"/>
    <s v="PG-13"/>
    <s v="Crime"/>
    <x v="24"/>
    <n v="188.9"/>
    <s v="December 10, 2004 (United States)"/>
    <x v="16"/>
    <n v="367000"/>
    <s v="Steven Soderbergh"/>
    <s v="George Nolfi"/>
    <s v="George Clooney"/>
    <s v="United States"/>
    <n v="110000000"/>
    <n v="362744280"/>
    <n v="585114780.92112219"/>
    <n v="329.76752727272725"/>
    <n v="192029793.54155639"/>
    <s v="Warner Bros."/>
    <n v="125"/>
  </r>
  <r>
    <s v="Harold &amp; Kumar Go to White Castle"/>
    <s v="R"/>
    <s v="Adventure"/>
    <x v="24"/>
    <n v="188.9"/>
    <s v="July 30, 2004 (United States)"/>
    <x v="9"/>
    <n v="185000"/>
    <s v="Danny Leiner"/>
    <s v="Jon Hurwitz"/>
    <s v="John Cho"/>
    <s v="United States"/>
    <n v="9000000"/>
    <n v="23936908"/>
    <n v="38610777.488618314"/>
    <n v="265.96564444444442"/>
    <n v="12671735.309687665"/>
    <s v="Endgame Entertainment"/>
    <n v="88"/>
  </r>
  <r>
    <s v="Blade: Trinity"/>
    <s v="R"/>
    <s v="Action"/>
    <x v="24"/>
    <n v="188.9"/>
    <s v="December 8, 2004 (United States)"/>
    <x v="1"/>
    <n v="169000"/>
    <s v="David S. Goyer"/>
    <s v="David S. Goyer"/>
    <s v="Wesley Snipes"/>
    <s v="United States"/>
    <n v="65000000"/>
    <n v="131977904"/>
    <n v="212883363.41344625"/>
    <n v="203.0429292307692"/>
    <n v="69866545.262043402"/>
    <s v="New Line Cinema"/>
    <n v="113"/>
  </r>
  <r>
    <s v="Alien vs. Predator"/>
    <s v="PG-13"/>
    <s v="Action"/>
    <x v="24"/>
    <n v="188.9"/>
    <s v="August 13, 2004 (United States)"/>
    <x v="41"/>
    <n v="188000"/>
    <s v="Paul W.S. Anderson"/>
    <s v="Dan O'Bannon"/>
    <s v="Sanaa Lathan"/>
    <s v="United States"/>
    <n v="60000000"/>
    <n v="177427090"/>
    <n v="286193935.00794065"/>
    <n v="295.71181666666666"/>
    <n v="93926463.737427205"/>
    <s v="Twentieth Century Fox"/>
    <n v="101"/>
  </r>
  <r>
    <s v="Meet the Fockers"/>
    <s v="PG-13"/>
    <s v="Comedy"/>
    <x v="24"/>
    <n v="188.9"/>
    <s v="December 22, 2004 (United States)"/>
    <x v="21"/>
    <n v="257000"/>
    <s v="Jay Roach"/>
    <s v="Greg Glienna"/>
    <s v="Ben Stiller"/>
    <s v="United States"/>
    <n v="80000000"/>
    <n v="522657936"/>
    <n v="843059148.22233975"/>
    <n v="653.32242000000008"/>
    <n v="276684984.64796185"/>
    <s v="Universal Pictures"/>
    <n v="115"/>
  </r>
  <r>
    <s v="Sideways"/>
    <s v="R"/>
    <s v="Comedy"/>
    <x v="24"/>
    <n v="188.9"/>
    <s v="October 22, 2004 (United States)"/>
    <x v="24"/>
    <n v="183000"/>
    <s v="Alexander Payne"/>
    <s v="Rex Pickett"/>
    <s v="Paul Giamatti"/>
    <s v="United States"/>
    <n v="16000000"/>
    <n v="109706931"/>
    <n v="176959777.00211751"/>
    <n v="685.66831875000003"/>
    <n v="58076723.663313925"/>
    <s v="Fox Searchlight Pictures"/>
    <n v="127"/>
  </r>
  <r>
    <s v="Friday Night Lights"/>
    <s v="PG-13"/>
    <s v="Action"/>
    <x v="24"/>
    <n v="188.9"/>
    <s v="October 8, 2004 (United States)"/>
    <x v="13"/>
    <n v="60000"/>
    <s v="Peter Berg"/>
    <s v="Buzz Bissinger"/>
    <s v="Billy Bob Thornton"/>
    <s v="Germany"/>
    <n v="30000000"/>
    <n v="61950770"/>
    <n v="99928002.21810481"/>
    <n v="206.50256666666667"/>
    <n v="32795537.321334038"/>
    <s v="Universal Pictures"/>
    <n v="118"/>
  </r>
  <r>
    <s v="Starsky &amp; Hutch"/>
    <s v="PG-13"/>
    <s v="Comedy"/>
    <x v="24"/>
    <n v="188.9"/>
    <s v="March 5, 2004 (United States)"/>
    <x v="10"/>
    <n v="141000"/>
    <s v="Todd Phillips"/>
    <s v="William Blinn"/>
    <s v="Ben Stiller"/>
    <s v="United States"/>
    <n v="60000000"/>
    <n v="170268750"/>
    <n v="274647369.64002115"/>
    <n v="283.78125"/>
    <n v="90136977.236633137"/>
    <s v="Dimension Films"/>
    <n v="101"/>
  </r>
  <r>
    <s v="Shark Tale"/>
    <s v="PG"/>
    <s v="Animation"/>
    <x v="24"/>
    <n v="188.9"/>
    <s v="October 1, 2004 (United States)"/>
    <x v="22"/>
    <n v="171000"/>
    <s v="Bibo Bergeron"/>
    <s v="Michael J. Wilson"/>
    <s v="Will Smith"/>
    <s v="United States"/>
    <n v="75000000"/>
    <n v="374583879"/>
    <n v="604212323.61725771"/>
    <n v="499.44517199999996"/>
    <n v="198297447.85600847"/>
    <s v="DreamWorks Animation"/>
    <n v="90"/>
  </r>
  <r>
    <s v="Before Sunset"/>
    <s v="R"/>
    <s v="Drama"/>
    <x v="24"/>
    <n v="188.9"/>
    <s v="July 30, 2004 (United States)"/>
    <x v="31"/>
    <n v="244000"/>
    <s v="Richard Linklater"/>
    <s v="Richard Linklater"/>
    <s v="Ethan Hawke"/>
    <s v="United States"/>
    <n v="2700000"/>
    <n v="15936507"/>
    <n v="25705948.559555318"/>
    <n v="590.24099999999999"/>
    <n v="8436478.0307040755"/>
    <s v="Warner Independent Pictures (WIP)"/>
    <n v="80"/>
  </r>
  <r>
    <s v="Ella Enchanted"/>
    <s v="PG"/>
    <s v="Comedy"/>
    <x v="24"/>
    <n v="188.9"/>
    <s v="April 9, 2004 (United States)"/>
    <x v="21"/>
    <n v="64000"/>
    <s v="Tommy O'Haver"/>
    <s v="Laurie Craig"/>
    <s v="Anne Hathaway"/>
    <s v="United States"/>
    <n v="31000000"/>
    <n v="27388767"/>
    <n v="44178704.631551079"/>
    <n v="88.350861290322584"/>
    <n v="14499082.583377449"/>
    <s v="Miramax"/>
    <n v="96"/>
  </r>
  <r>
    <s v="Primer"/>
    <s v="PG-13"/>
    <s v="Drama"/>
    <x v="24"/>
    <n v="188.9"/>
    <s v="May 27, 2005 (Spain)"/>
    <x v="15"/>
    <n v="101000"/>
    <s v="Shane Carruth"/>
    <s v="Shane Carruth"/>
    <s v="Shane Carruth"/>
    <s v="United States"/>
    <n v="7000"/>
    <n v="545436"/>
    <n v="879800.68395976699"/>
    <n v="7791.9428571428571"/>
    <n v="288743.25039703544"/>
    <s v="ERBP"/>
    <n v="77"/>
  </r>
  <r>
    <s v="A Cinderella Story"/>
    <s v="PG"/>
    <s v="Comedy"/>
    <x v="24"/>
    <n v="188.9"/>
    <s v="July 16, 2004 (United States)"/>
    <x v="23"/>
    <n v="83000"/>
    <s v="Mark Rosman"/>
    <s v="Leigh Dunlap"/>
    <s v="Hilary Duff"/>
    <s v="United States"/>
    <n v="19000000"/>
    <n v="70067909"/>
    <n v="113021132.19851772"/>
    <n v="368.77846842105259"/>
    <n v="37092593.435680255"/>
    <s v="Warner Bros."/>
    <n v="95"/>
  </r>
  <r>
    <s v="Along Came Polly"/>
    <s v="PG-13"/>
    <s v="Comedy"/>
    <x v="24"/>
    <n v="188.9"/>
    <s v="January 16, 2004 (United States)"/>
    <x v="22"/>
    <n v="129000"/>
    <s v="John Hamburg"/>
    <s v="John Hamburg"/>
    <s v="Ben Stiller"/>
    <s v="United States"/>
    <n v="42000000"/>
    <n v="178311729"/>
    <n v="287620877.85230279"/>
    <n v="424.55173571428571"/>
    <n v="94394774.483853891"/>
    <s v="Universal Pictures"/>
    <n v="90"/>
  </r>
  <r>
    <s v="Somersault"/>
    <s v="Not Rated"/>
    <s v="Drama"/>
    <x v="24"/>
    <n v="188.9"/>
    <s v="September 16, 2004 (Australia)"/>
    <x v="17"/>
    <n v="7600"/>
    <s v="Cate Shortland"/>
    <s v="Cate Shortland"/>
    <s v="Abbie Cornish"/>
    <s v="Australia"/>
    <n v="0"/>
    <n v="1482316"/>
    <n v="2391009.4505029111"/>
    <n v="0"/>
    <n v="784709.37003705662"/>
    <s v="Red Carpet Productions"/>
    <n v="106"/>
  </r>
  <r>
    <s v="The SpongeBob SquarePants Movie"/>
    <s v="PG"/>
    <s v="Animation"/>
    <x v="24"/>
    <n v="188.9"/>
    <s v="November 19, 2004 (United States)"/>
    <x v="12"/>
    <n v="82000"/>
    <s v="Stephen Hillenburg"/>
    <s v="Derek Drymon"/>
    <s v="Tom Kenny"/>
    <s v="United States"/>
    <n v="30000000"/>
    <n v="141067127"/>
    <n v="227544487.01376387"/>
    <n v="470.22375666666665"/>
    <n v="74678203.811540499"/>
    <s v="Paramount Pictures"/>
    <n v="87"/>
  </r>
  <r>
    <s v="Scooby-Doo 2: Monsters Unleashed"/>
    <s v="PG"/>
    <s v="Adventure"/>
    <x v="24"/>
    <n v="188.9"/>
    <s v="March 26, 2004 (United States)"/>
    <x v="27"/>
    <n v="52000"/>
    <s v="Raja Gosnell"/>
    <s v="William Hanna"/>
    <s v="Freddie Prinze Jr."/>
    <s v="United States"/>
    <n v="80000000"/>
    <n v="181216833"/>
    <n v="292306876.7342509"/>
    <n v="226.52104125"/>
    <n v="95932680.254102692"/>
    <s v="Warner Bros."/>
    <n v="93"/>
  </r>
  <r>
    <s v="The Ladykillers"/>
    <s v="R"/>
    <s v="Comedy"/>
    <x v="24"/>
    <n v="188.9"/>
    <s v="March 26, 2004 (United States)"/>
    <x v="19"/>
    <n v="101000"/>
    <s v="Ethan Coen"/>
    <s v="Joel Coen"/>
    <s v="Tom Hanks"/>
    <s v="United States"/>
    <n v="35000000"/>
    <n v="76665191"/>
    <n v="123662698.24086817"/>
    <n v="219.04340285714287"/>
    <n v="40585066.701958708"/>
    <s v="Touchstone Pictures"/>
    <n v="104"/>
  </r>
  <r>
    <s v="Hotel Rwanda"/>
    <s v="PG-13"/>
    <s v="Biography"/>
    <x v="24"/>
    <n v="188.9"/>
    <s v="February 4, 2005 (United States)"/>
    <x v="31"/>
    <n v="340000"/>
    <s v="Terry George"/>
    <s v="Keir Pearson"/>
    <s v="Don Cheadle"/>
    <s v="United Kingdom"/>
    <n v="17500000"/>
    <n v="33882243"/>
    <n v="54652829.232927471"/>
    <n v="193.61281714285715"/>
    <n v="17936602.964531496"/>
    <s v="United Artists"/>
    <n v="121"/>
  </r>
  <r>
    <s v="Taking Lives"/>
    <s v="R"/>
    <s v="Crime"/>
    <x v="24"/>
    <n v="188.9"/>
    <s v="March 19, 2004 (United States)"/>
    <x v="19"/>
    <n v="84000"/>
    <s v="D.J. Caruso"/>
    <s v="Michael Pye"/>
    <s v="Angelina Jolie"/>
    <s v="United States"/>
    <n v="45000000"/>
    <n v="65470529"/>
    <n v="105605453.60667019"/>
    <n v="145.49006444444444"/>
    <n v="34658829.539438859"/>
    <s v="Warner Bros."/>
    <n v="103"/>
  </r>
  <r>
    <s v="Kung Fu Hustle"/>
    <s v="R"/>
    <s v="Action"/>
    <x v="24"/>
    <n v="188.9"/>
    <s v="April 22, 2005 (United States)"/>
    <x v="3"/>
    <n v="130000"/>
    <s v="Stephen Chow"/>
    <s v="Stephen Chow"/>
    <s v="Stephen Chow"/>
    <s v="Hong Kong"/>
    <n v="20000000"/>
    <n v="104882445"/>
    <n v="169177771.26257277"/>
    <n v="524.41222500000003"/>
    <n v="55522734.250926413"/>
    <s v="Columbia Pictures Film Production Asia"/>
    <n v="99"/>
  </r>
  <r>
    <s v="The Perfect Score"/>
    <s v="PG-13"/>
    <s v="Comedy"/>
    <x v="24"/>
    <n v="188.9"/>
    <s v="January 30, 2004 (United States)"/>
    <x v="46"/>
    <n v="24000"/>
    <s v="Brian Robbins"/>
    <s v="Marc Hyman"/>
    <s v="Scarlett Johansson"/>
    <s v="United States"/>
    <n v="40000000"/>
    <n v="10898337"/>
    <n v="17579265.6638433"/>
    <n v="27.245842500000002"/>
    <n v="5769368.44891477"/>
    <s v="Paramount Pictures"/>
    <n v="93"/>
  </r>
  <r>
    <s v="Garden State"/>
    <s v="R"/>
    <s v="Comedy"/>
    <x v="24"/>
    <n v="188.9"/>
    <s v="August 20, 2004 (United States)"/>
    <x v="34"/>
    <n v="209000"/>
    <s v="Zach Braff"/>
    <s v="Zach Braff"/>
    <s v="Zach Braff"/>
    <s v="United States"/>
    <n v="2500000"/>
    <n v="35825316"/>
    <n v="57787050.212811001"/>
    <n v="1433.0126399999999"/>
    <n v="18965228.163049232"/>
    <s v="Camelot Pictures"/>
    <n v="102"/>
  </r>
  <r>
    <s v="The Princess Diaries 2: Royal Engagement"/>
    <s v="G"/>
    <s v="Comedy"/>
    <x v="24"/>
    <n v="188.9"/>
    <s v="August 11, 2004 (United States)"/>
    <x v="1"/>
    <n v="76000"/>
    <s v="Garry Marshall"/>
    <s v="Meg Cabot"/>
    <s v="Anne Hathaway"/>
    <s v="United States"/>
    <n v="40000000"/>
    <n v="134734481"/>
    <n v="217329784.86341977"/>
    <n v="336.83620250000001"/>
    <n v="71325823.716251984"/>
    <s v="Walt Disney Pictures"/>
    <n v="113"/>
  </r>
  <r>
    <s v="Twisted"/>
    <s v="R"/>
    <s v="Crime"/>
    <x v="24"/>
    <n v="188.9"/>
    <s v="February 27, 2004 (United States)"/>
    <x v="11"/>
    <n v="21000"/>
    <s v="Philip Kaufman"/>
    <s v="Sarah Thorp"/>
    <s v="Ashley Judd"/>
    <s v="Germany"/>
    <n v="50000000"/>
    <n v="40954603"/>
    <n v="66060706.90365272"/>
    <n v="81.909205999999998"/>
    <n v="21680573.319216516"/>
    <s v="Paramount Pictures"/>
    <n v="97"/>
  </r>
  <r>
    <s v="Catwoman"/>
    <s v="PG-13"/>
    <s v="Action"/>
    <x v="24"/>
    <n v="188.9"/>
    <s v="July 23, 2004 (United States)"/>
    <x v="39"/>
    <n v="113000"/>
    <s v="Pitof"/>
    <s v="Bob Kane"/>
    <s v="Halle Berry"/>
    <s v="United States"/>
    <n v="100000000"/>
    <n v="82102379"/>
    <n v="132433006.2535733"/>
    <n v="82.102378999999999"/>
    <n v="43463408.681842245"/>
    <s v="Warner Bros."/>
    <n v="104"/>
  </r>
  <r>
    <s v="Seed of Chucky"/>
    <s v="R"/>
    <s v="Comedy"/>
    <x v="24"/>
    <n v="188.9"/>
    <s v="November 12, 2004 (United States)"/>
    <x v="25"/>
    <n v="40000"/>
    <s v="Don Mancini"/>
    <s v="Don Mancini"/>
    <s v="Jennifer Tilly"/>
    <s v="United States"/>
    <n v="12000000"/>
    <n v="24829644"/>
    <n v="40050780.978295386"/>
    <n v="206.91370000000001"/>
    <n v="13144332.451032292"/>
    <s v="Rogue Pictures"/>
    <n v="87"/>
  </r>
  <r>
    <n v="2046"/>
    <s v="R"/>
    <s v="Drama"/>
    <x v="24"/>
    <n v="188.9"/>
    <s v="September 29, 2004 (Hong Kong)"/>
    <x v="34"/>
    <n v="53000"/>
    <s v="Kar-Wai Wong"/>
    <s v="Kar-Wai Wong"/>
    <s v="Tony Chiu-Wai Leung"/>
    <s v="Hong Kong"/>
    <n v="12000000"/>
    <n v="20205757"/>
    <n v="32592345.992059287"/>
    <n v="168.38130833333332"/>
    <n v="10696536.26257279"/>
    <s v="Jet Tone Production"/>
    <n v="129"/>
  </r>
  <r>
    <s v="Torque"/>
    <s v="PG-13"/>
    <s v="Action"/>
    <x v="24"/>
    <n v="188.9"/>
    <s v="January 16, 2004 (United States)"/>
    <x v="52"/>
    <n v="27000"/>
    <s v="Joseph Kahn"/>
    <s v="Matt Johnson"/>
    <s v="Martin Henderson"/>
    <s v="United States"/>
    <n v="40000000"/>
    <n v="46546197"/>
    <n v="75080075.30915828"/>
    <n v="116.36549249999999"/>
    <n v="24640654.843832716"/>
    <s v="Warner Bros."/>
    <n v="84"/>
  </r>
  <r>
    <s v="Ray"/>
    <s v="PG-13"/>
    <s v="Biography"/>
    <x v="24"/>
    <n v="188.9"/>
    <s v="October 29, 2004 (United States)"/>
    <x v="3"/>
    <n v="141000"/>
    <s v="Taylor Hackford"/>
    <s v="Taylor Hackford"/>
    <s v="Jamie Foxx"/>
    <s v="United States"/>
    <n v="40000000"/>
    <n v="123971376"/>
    <n v="199968651.4939121"/>
    <n v="309.92844000000002"/>
    <n v="65628044.467972472"/>
    <s v="Universal Pictures"/>
    <n v="152"/>
  </r>
  <r>
    <s v="Chasing Liberty"/>
    <s v="PG-13"/>
    <s v="Comedy"/>
    <x v="24"/>
    <n v="188.9"/>
    <s v="January 9, 2004 (United States)"/>
    <x v="10"/>
    <n v="37000"/>
    <s v="Andy Cadiff"/>
    <s v="Derek Guiley"/>
    <s v="Mandy Moore"/>
    <s v="United States"/>
    <n v="23000000"/>
    <n v="12313323"/>
    <n v="19861670.291688722"/>
    <n v="53.536186956521739"/>
    <n v="6518434.6214928534"/>
    <s v="Alcon Entertainment"/>
    <n v="111"/>
  </r>
  <r>
    <s v="Secret Window"/>
    <s v="PG-13"/>
    <s v="Drama"/>
    <x v="24"/>
    <n v="188.9"/>
    <s v="March 12, 2004 (United States)"/>
    <x v="16"/>
    <n v="186000"/>
    <s v="David Koepp"/>
    <s v="Stephen King"/>
    <s v="Johnny Depp"/>
    <s v="United States"/>
    <n v="40000000"/>
    <n v="92913171"/>
    <n v="149871059.83959764"/>
    <n v="232.28292750000003"/>
    <n v="49186432.503970355"/>
    <s v="Grand Slam Productions"/>
    <n v="96"/>
  </r>
  <r>
    <s v="Bride &amp; Prejudice"/>
    <s v="PG-13"/>
    <s v="Comedy"/>
    <x v="24"/>
    <n v="188.9"/>
    <s v="March 11, 2005 (United States)"/>
    <x v="19"/>
    <n v="20000"/>
    <s v="Gurinder Chadha"/>
    <s v="Jane Austen"/>
    <s v="Martin Henderson"/>
    <s v="United Kingdom"/>
    <n v="7000000"/>
    <n v="24716440"/>
    <n v="39868180.349391207"/>
    <n v="353.09199999999998"/>
    <n v="13084404.446797248"/>
    <s v="PathÃ© Pictures International"/>
    <n v="122"/>
  </r>
  <r>
    <s v="Finding Neverland"/>
    <s v="PG"/>
    <s v="Biography"/>
    <x v="24"/>
    <n v="188.9"/>
    <s v="December 17, 2004 (United States)"/>
    <x v="3"/>
    <n v="201000"/>
    <s v="Marc Forster"/>
    <s v="Allan Knee"/>
    <s v="Johnny Depp"/>
    <s v="United States"/>
    <n v="25000000"/>
    <n v="116650613"/>
    <n v="188160094.12969822"/>
    <n v="466.60245199999997"/>
    <n v="61752574.377977766"/>
    <s v="Miramax"/>
    <n v="106"/>
  </r>
  <r>
    <s v="Team America: World Police"/>
    <s v="R"/>
    <s v="Action"/>
    <x v="24"/>
    <n v="188.9"/>
    <s v="October 15, 2004 (United States)"/>
    <x v="13"/>
    <n v="162000"/>
    <s v="Trey Parker"/>
    <s v="Trey Parker"/>
    <s v="Trey Parker"/>
    <s v="United States"/>
    <n v="32000000"/>
    <n v="50826898"/>
    <n v="81984943.465325564"/>
    <n v="158.83405625"/>
    <n v="26906775.013234515"/>
    <s v="Paramount Pictures"/>
    <n v="98"/>
  </r>
  <r>
    <s v="Sleepover"/>
    <s v="PG"/>
    <s v="Comedy"/>
    <x v="24"/>
    <n v="188.9"/>
    <s v="July 9, 2004 (United States)"/>
    <x v="20"/>
    <n v="16000"/>
    <s v="Joe Nussbaum"/>
    <s v="Elisa Bell"/>
    <s v="Alexa PenaVega"/>
    <s v="United States"/>
    <n v="10000000"/>
    <n v="10143022"/>
    <n v="16360925.375330862"/>
    <n v="101.43021999999999"/>
    <n v="5369519.3223928008"/>
    <s v="Metro-Goldwyn-Mayer (MGM)"/>
    <n v="89"/>
  </r>
  <r>
    <s v="The Grudge"/>
    <s v="PG-13"/>
    <s v="Horror"/>
    <x v="24"/>
    <n v="188.9"/>
    <s v="October 22, 2004 (United States)"/>
    <x v="23"/>
    <n v="140000"/>
    <s v="Takashi Shimizu"/>
    <s v="Stephen Susco"/>
    <s v="Sarah Michelle Gellar"/>
    <s v="United States"/>
    <n v="10000000"/>
    <n v="187281115"/>
    <n v="302088701.64372683"/>
    <n v="1872.81115"/>
    <n v="99142993.647432506"/>
    <s v="Columbia Pictures"/>
    <n v="91"/>
  </r>
  <r>
    <s v="Around the World in 80 Days"/>
    <s v="PG"/>
    <s v="Action"/>
    <x v="24"/>
    <n v="188.9"/>
    <s v="June 16, 2004 (United States)"/>
    <x v="23"/>
    <n v="87000"/>
    <s v="Frank Coraci"/>
    <s v="Jules Verne"/>
    <s v="Jackie Chan"/>
    <s v="United States"/>
    <n v="110000000"/>
    <n v="72178895"/>
    <n v="116426200.66966647"/>
    <n v="65.617177272727261"/>
    <n v="38210108.523028053"/>
    <s v="Walt Disney Pictures"/>
    <n v="120"/>
  </r>
  <r>
    <s v="Wimbledon"/>
    <s v="PG-13"/>
    <s v="Comedy"/>
    <x v="24"/>
    <n v="188.9"/>
    <s v="September 17, 2004 (United States)"/>
    <x v="21"/>
    <n v="61000"/>
    <s v="Richard Loncraine"/>
    <s v="Adam Brooks"/>
    <s v="Kirsten Dunst"/>
    <s v="United Kingdom"/>
    <n v="31000000"/>
    <n v="41682237"/>
    <n v="67234397.109052405"/>
    <n v="134.45882903225805"/>
    <n v="22065768.660667021"/>
    <s v="Universal Pictures"/>
    <n v="98"/>
  </r>
  <r>
    <s v="The Adventures of Sharkboy and Lavagirl 3-D"/>
    <s v="PG"/>
    <s v="Action"/>
    <x v="24"/>
    <n v="188.9"/>
    <s v="June 10, 2005 (United States)"/>
    <x v="47"/>
    <n v="35000"/>
    <s v="Robert Rodriguez"/>
    <s v="Robert Rodriguez"/>
    <s v="Cayden Boyd"/>
    <s v="United States"/>
    <n v="50000000"/>
    <n v="71992655"/>
    <n v="116125791.31021704"/>
    <n v="143.98531"/>
    <n v="38111516.675489679"/>
    <s v="Dimension Films"/>
    <n v="93"/>
  </r>
  <r>
    <s v="The Polar Express"/>
    <s v="G"/>
    <s v="Animation"/>
    <x v="24"/>
    <n v="188.9"/>
    <s v="November 10, 2004 (United States)"/>
    <x v="14"/>
    <n v="185000"/>
    <s v="Robert Zemeckis"/>
    <s v="Chris Van Allsburg"/>
    <s v="Tom Hanks"/>
    <s v="United States"/>
    <n v="165000000"/>
    <n v="314215454"/>
    <n v="506836679.90365267"/>
    <n v="190.43360848484849"/>
    <n v="166339573.31921652"/>
    <s v="Castle Rock Entertainment"/>
    <n v="100"/>
  </r>
  <r>
    <s v="Without a Paddle"/>
    <s v="PG-13"/>
    <s v="Adventure"/>
    <x v="24"/>
    <n v="188.9"/>
    <s v="August 20, 2004 (United States)"/>
    <x v="23"/>
    <n v="45000"/>
    <s v="Steven Brill"/>
    <s v="Fred Wolf"/>
    <s v="Matthew Lillard"/>
    <s v="United States"/>
    <n v="19000000"/>
    <n v="73029190"/>
    <n v="117797745.8602435"/>
    <n v="384.36415789473688"/>
    <n v="38660238.221281104"/>
    <s v="Paramount Pictures"/>
    <n v="95"/>
  </r>
  <r>
    <s v="Miracle"/>
    <s v="PG"/>
    <s v="Biography"/>
    <x v="24"/>
    <n v="188.9"/>
    <s v="February 6, 2004 (United States)"/>
    <x v="24"/>
    <n v="50000"/>
    <s v="Gavin O'Connor"/>
    <s v="Eric Guggenheim"/>
    <s v="Kurt Russell"/>
    <s v="Canada"/>
    <n v="28000000"/>
    <n v="64445708"/>
    <n v="103952394.00529379"/>
    <n v="230.16324285714288"/>
    <n v="34116309.158284806"/>
    <s v="Pop Pop Productions"/>
    <n v="135"/>
  </r>
  <r>
    <s v="Mindhunters"/>
    <s v="R"/>
    <s v="Crime"/>
    <x v="24"/>
    <n v="188.9"/>
    <s v="May 13, 2005 (United States)"/>
    <x v="5"/>
    <n v="59000"/>
    <s v="Renny Harlin"/>
    <s v="Wayne Kramer"/>
    <s v="Val Kilmer"/>
    <s v="Netherlands"/>
    <n v="27000000"/>
    <n v="21148829"/>
    <n v="34113542.595553197"/>
    <n v="78.328996296296296"/>
    <n v="11195780.307040762"/>
    <s v="Dimension Films"/>
    <n v="106"/>
  </r>
  <r>
    <s v="Mysterious Skin"/>
    <s v="Unrated"/>
    <s v="Drama"/>
    <x v="24"/>
    <n v="188.9"/>
    <s v="June 24, 2005 (United States)"/>
    <x v="37"/>
    <n v="67000"/>
    <s v="Gregg Araki"/>
    <s v="Gregg Araki"/>
    <s v="Brady Corbet"/>
    <s v="United States"/>
    <n v="0"/>
    <n v="1532932"/>
    <n v="2472654.2106934884"/>
    <n v="0"/>
    <n v="811504.49973530963"/>
    <s v="Antidote Films (I)"/>
    <n v="105"/>
  </r>
  <r>
    <s v="The Prince and Me"/>
    <s v="PG"/>
    <s v="Comedy"/>
    <x v="24"/>
    <n v="188.9"/>
    <s v="April 2, 2004 (United States)"/>
    <x v="23"/>
    <n v="38000"/>
    <s v="Martha Coolidge"/>
    <s v="Mark Amin"/>
    <s v="Julia Stiles"/>
    <s v="United States"/>
    <n v="22000000"/>
    <n v="37666766"/>
    <n v="60757350.980412908"/>
    <n v="171.21257272727271"/>
    <n v="19940056.114346214"/>
    <s v="Lions Gate Films"/>
    <n v="111"/>
  </r>
  <r>
    <s v="Taxi"/>
    <s v="PG-13"/>
    <s v="Action"/>
    <x v="24"/>
    <n v="188.9"/>
    <s v="October 6, 2004 (United States)"/>
    <x v="54"/>
    <n v="41000"/>
    <s v="Tim Story"/>
    <s v="Luc Besson"/>
    <s v="Queen Latifah"/>
    <s v="United States"/>
    <n v="25000000"/>
    <n v="71255003"/>
    <n v="114935941.84277394"/>
    <n v="285.02001199999995"/>
    <n v="37721017.998941235"/>
    <s v="Twentieth Century Fox"/>
    <n v="97"/>
  </r>
  <r>
    <s v="Wicker Park"/>
    <s v="PG-13"/>
    <s v="Drama"/>
    <x v="24"/>
    <n v="188.9"/>
    <s v="September 3, 2004 (United States)"/>
    <x v="9"/>
    <n v="53000"/>
    <s v="Paul McGuigan"/>
    <s v="Gilles Mimouni"/>
    <s v="Josh Hartnett"/>
    <s v="United States"/>
    <n v="30000000"/>
    <n v="21741598"/>
    <n v="35069692.485971406"/>
    <n v="72.47199333333333"/>
    <n v="11509580.730545262"/>
    <s v="Metro-Goldwyn-Mayer (MGM)"/>
    <n v="114"/>
  </r>
  <r>
    <s v="Cellular"/>
    <s v="PG-13"/>
    <s v="Action"/>
    <x v="24"/>
    <n v="188.9"/>
    <s v="September 10, 2004 (United States)"/>
    <x v="16"/>
    <n v="95000"/>
    <s v="David R. Ellis"/>
    <s v="Larry Cohen"/>
    <s v="Kim Basinger"/>
    <s v="United States"/>
    <n v="25000000"/>
    <n v="57678321"/>
    <n v="93036444.72578083"/>
    <n v="230.71328399999999"/>
    <n v="30533785.60084701"/>
    <s v="New Line Cinema"/>
    <n v="94"/>
  </r>
  <r>
    <s v="Kinsey"/>
    <s v="R"/>
    <s v="Biography"/>
    <x v="24"/>
    <n v="188.9"/>
    <s v="January 7, 2005 (United States)"/>
    <x v="12"/>
    <n v="48000"/>
    <s v="Bill Condon"/>
    <s v="Bill Condon"/>
    <s v="Liam Neeson"/>
    <s v="United States"/>
    <n v="11000000"/>
    <n v="17050017"/>
    <n v="27502065.53679195"/>
    <n v="155.00015454545456"/>
    <n v="9025948.6500794068"/>
    <s v="Fox Searchlight Pictures"/>
    <n v="118"/>
  </r>
  <r>
    <s v="Anacondas: The Hunt for the Blood Orchid"/>
    <s v="PG-13"/>
    <s v="Action"/>
    <x v="24"/>
    <n v="188.9"/>
    <s v="August 27, 2004 (United States)"/>
    <x v="32"/>
    <n v="30000"/>
    <s v="Dwight H. Little"/>
    <s v="Hans Bauer"/>
    <s v="Morris Chestnut"/>
    <s v="United States"/>
    <n v="20000000"/>
    <n v="70992898"/>
    <n v="114513160.51138167"/>
    <n v="354.96449000000001"/>
    <n v="37582264.690312333"/>
    <s v="Screen Gems"/>
    <n v="97"/>
  </r>
  <r>
    <s v="The Heart Is Deceitful Above All Things"/>
    <s v="R"/>
    <s v="Drama"/>
    <x v="24"/>
    <n v="188.9"/>
    <s v="January 19, 2005 (France)"/>
    <x v="5"/>
    <n v="6500"/>
    <s v="Asia Argento"/>
    <s v="Laura Albert"/>
    <s v="Asia Argento"/>
    <s v="United States"/>
    <n v="0"/>
    <n v="217499"/>
    <n v="350830.83800952882"/>
    <n v="0"/>
    <n v="115139.75648491265"/>
    <s v="Above All Things Inc."/>
    <n v="97"/>
  </r>
  <r>
    <s v="Confessions of a Teenage Drama Queen"/>
    <s v="PG"/>
    <s v="Comedy"/>
    <x v="24"/>
    <n v="188.9"/>
    <s v="February 20, 2004 (United States)"/>
    <x v="32"/>
    <n v="28000"/>
    <s v="Sara Sugarman"/>
    <s v="Dyan Sheldon"/>
    <s v="Lindsay Lohan"/>
    <s v="Germany"/>
    <n v="15000000"/>
    <n v="33251890"/>
    <n v="53636055.49497088"/>
    <n v="221.67926666666665"/>
    <n v="17602906.299629435"/>
    <s v="Walt Disney Pictures"/>
    <n v="89"/>
  </r>
  <r>
    <s v="Raising Helen"/>
    <s v="PG-13"/>
    <s v="Comedy"/>
    <x v="24"/>
    <n v="188.9"/>
    <s v="May 28, 2004 (United States)"/>
    <x v="22"/>
    <n v="36000"/>
    <s v="Garry Marshall"/>
    <s v="Patrick J. Clifton"/>
    <s v="Kate Hudson"/>
    <s v="United States"/>
    <n v="50000000"/>
    <n v="49718611"/>
    <n v="80197251.305981994"/>
    <n v="99.437222000000006"/>
    <n v="26320069.348861832"/>
    <s v="Touchstone Pictures"/>
    <n v="119"/>
  </r>
  <r>
    <s v="Fat Albert"/>
    <s v="PG"/>
    <s v="Comedy"/>
    <x v="24"/>
    <n v="188.9"/>
    <s v="December 25, 2004 (United States)"/>
    <x v="36"/>
    <n v="12000"/>
    <s v="Joel Zwick"/>
    <s v="Bill Cosby"/>
    <s v="Kenan Thompson"/>
    <s v="United States"/>
    <n v="26000000"/>
    <n v="48551322"/>
    <n v="78314387.577554256"/>
    <n v="186.73585384615384"/>
    <n v="25702129.16887242"/>
    <s v="Twentieth Century Fox"/>
    <n v="93"/>
  </r>
  <r>
    <s v="Sky Captain and the World of Tomorrow"/>
    <s v="PG"/>
    <s v="Action"/>
    <x v="24"/>
    <n v="188.9"/>
    <s v="September 17, 2004 (United States)"/>
    <x v="22"/>
    <n v="83000"/>
    <s v="Kerry Conran"/>
    <s v="Kerry Conran"/>
    <s v="Gwyneth Paltrow"/>
    <s v="United States"/>
    <n v="70000000"/>
    <n v="57947036"/>
    <n v="93469888.137638956"/>
    <n v="82.781480000000002"/>
    <n v="30676038.115404975"/>
    <s v="Paramount Pictures"/>
    <n v="106"/>
  </r>
  <r>
    <s v="The Final Cut"/>
    <s v="PG-13"/>
    <s v="Drama"/>
    <x v="24"/>
    <n v="188.9"/>
    <s v="October 15, 2004 (United States)"/>
    <x v="19"/>
    <n v="32000"/>
    <s v="Omar Naim"/>
    <s v="Omar Naim"/>
    <s v="Robin Williams"/>
    <s v="United States"/>
    <n v="0"/>
    <n v="3222439"/>
    <n v="5197867.4605611432"/>
    <n v="0"/>
    <n v="1705896.7707781894"/>
    <s v="Lions Gate Entertainment"/>
    <n v="95"/>
  </r>
  <r>
    <s v="The Stepford Wives"/>
    <s v="PG-13"/>
    <s v="Comedy"/>
    <x v="24"/>
    <n v="188.9"/>
    <s v="June 11, 2004 (United States)"/>
    <x v="11"/>
    <n v="62000"/>
    <s v="Frank Oz"/>
    <s v="Ira Levin"/>
    <s v="Nicole Kidman"/>
    <s v="United States"/>
    <n v="90000000"/>
    <n v="103370127"/>
    <n v="166738367.90312332"/>
    <n v="114.85569666666666"/>
    <n v="54722142.403388038"/>
    <s v="Paramount Pictures"/>
    <n v="93"/>
  </r>
  <r>
    <s v="Shall We Dance"/>
    <s v="PG-13"/>
    <s v="Comedy"/>
    <x v="24"/>
    <n v="188.9"/>
    <s v="October 15, 2004 (United States)"/>
    <x v="10"/>
    <n v="45000"/>
    <s v="Peter Chelsom"/>
    <s v="Masayuki SuÃ´"/>
    <s v="Richard Gere"/>
    <s v="United States"/>
    <n v="50000000"/>
    <n v="170128460"/>
    <n v="274421078.67654842"/>
    <n v="340.25691999999998"/>
    <n v="90062710.428798303"/>
    <s v="Miramax"/>
    <n v="106"/>
  </r>
  <r>
    <s v="House of Flying Daggers"/>
    <s v="PG-13"/>
    <s v="Action"/>
    <x v="24"/>
    <n v="188.9"/>
    <s v="January 14, 2005 (United States)"/>
    <x v="24"/>
    <n v="109000"/>
    <s v="Yimou Zhang"/>
    <s v="Feng Li"/>
    <s v="Ziyi Zhang"/>
    <s v="China"/>
    <n v="0"/>
    <n v="92863945"/>
    <n v="149791657.18104815"/>
    <n v="0"/>
    <n v="49160373.213340394"/>
    <s v="Beijing New Picture Film"/>
    <n v="119"/>
  </r>
  <r>
    <s v="District B13"/>
    <s v="R"/>
    <s v="Action"/>
    <x v="24"/>
    <n v="188.9"/>
    <s v="June 2, 2006 (United States)"/>
    <x v="12"/>
    <n v="68000"/>
    <s v="Pierre Morel"/>
    <s v="Luc Besson"/>
    <s v="Cyril Raffaelli"/>
    <s v="France"/>
    <n v="0"/>
    <n v="11169386"/>
    <n v="18016473.870831124"/>
    <n v="0"/>
    <n v="5912856.5378507143"/>
    <s v="EuropaCorp"/>
    <n v="84"/>
  </r>
  <r>
    <s v="Dead Man's Shoes"/>
    <s v="Not Rated"/>
    <s v="Crime"/>
    <x v="24"/>
    <n v="188.9"/>
    <s v="October 1, 2004 (Ireland)"/>
    <x v="37"/>
    <n v="51000"/>
    <s v="Shane Meadows"/>
    <s v="Paddy Considine"/>
    <s v="Paddy Considine"/>
    <s v="United Kingdom"/>
    <n v="0"/>
    <n v="203450"/>
    <n v="328169.48120698781"/>
    <n v="0"/>
    <n v="107702.48808893595"/>
    <s v="Warp Films"/>
    <n v="90"/>
  </r>
  <r>
    <s v="After the Sunset"/>
    <s v="PG-13"/>
    <s v="Action"/>
    <x v="24"/>
    <n v="188.9"/>
    <s v="November 12, 2004 (United States)"/>
    <x v="21"/>
    <n v="45000"/>
    <s v="Brett Ratner"/>
    <s v="Paul Zbyszewski"/>
    <s v="Pierce Brosnan"/>
    <s v="United States"/>
    <n v="60000000"/>
    <n v="62657868"/>
    <n v="101068567.38803598"/>
    <n v="104.42978000000001"/>
    <n v="33169861.302276336"/>
    <s v="New Line Cinema"/>
    <n v="97"/>
  </r>
  <r>
    <s v="A Very Long Engagement"/>
    <s v="R"/>
    <s v="Drama"/>
    <x v="24"/>
    <n v="188.9"/>
    <s v="January 14, 2005 (United States)"/>
    <x v="37"/>
    <n v="72000"/>
    <s v="Jean-Pierre Jeunet"/>
    <s v="SÃ©bastien Japrisot"/>
    <s v="Audrey Tautou"/>
    <s v="France"/>
    <n v="56600000"/>
    <n v="69424389"/>
    <n v="111983119.78983589"/>
    <n v="122.65793109540637"/>
    <n v="36751926.416093171"/>
    <s v="2003 Productions"/>
    <n v="133"/>
  </r>
  <r>
    <s v="The Forgotten"/>
    <s v="PG-13"/>
    <s v="Drama"/>
    <x v="24"/>
    <n v="188.9"/>
    <s v="September 24, 2004 (United States)"/>
    <x v="1"/>
    <n v="65000"/>
    <s v="Joseph Ruben"/>
    <s v="Gerald Di Pego"/>
    <s v="Julianne Moore"/>
    <s v="United States"/>
    <n v="42000000"/>
    <n v="117592831"/>
    <n v="189679913.21175224"/>
    <n v="279.98293095238097"/>
    <n v="62251366.331392273"/>
    <s v="Revolution Studios"/>
    <n v="91"/>
  </r>
  <r>
    <s v="Flight of the Phoenix"/>
    <s v="PG-13"/>
    <s v="Action"/>
    <x v="24"/>
    <n v="188.9"/>
    <s v="December 17, 2004 (United States)"/>
    <x v="10"/>
    <n v="52000"/>
    <s v="John Moore"/>
    <s v="Lukas Heller"/>
    <s v="Dennis Quaid"/>
    <s v="United States"/>
    <n v="45000000"/>
    <n v="35021497"/>
    <n v="56490471.868184216"/>
    <n v="77.825548888888889"/>
    <n v="18539701.958708312"/>
    <s v="Twentieth Century Fox"/>
    <n v="113"/>
  </r>
  <r>
    <s v="Saved!"/>
    <s v="PG-13"/>
    <s v="Comedy"/>
    <x v="24"/>
    <n v="188.9"/>
    <s v="June 11, 2004 (United States)"/>
    <x v="17"/>
    <n v="45000"/>
    <s v="Brian Dannelly"/>
    <s v="Brian Dannelly"/>
    <s v="Jena Malone"/>
    <s v="United States"/>
    <n v="5000000"/>
    <n v="10275509"/>
    <n v="16574629.922181046"/>
    <n v="205.51018000000002"/>
    <n v="5439655.3732133405"/>
    <s v="United Artists"/>
    <n v="92"/>
  </r>
  <r>
    <s v="Garfield"/>
    <s v="PG"/>
    <s v="Animation"/>
    <x v="24"/>
    <n v="188.9"/>
    <s v="June 11, 2004 (United States)"/>
    <x v="18"/>
    <n v="81000"/>
    <s v="Peter Hewitt"/>
    <s v="Jim Davis"/>
    <s v="Breckin Meyer"/>
    <s v="United States"/>
    <n v="50000000"/>
    <n v="203172417"/>
    <n v="327721733.50926411"/>
    <n v="406.34483399999999"/>
    <n v="107555541.02699842"/>
    <s v="Twentieth Century Fox"/>
    <n v="80"/>
  </r>
  <r>
    <s v="In Good Company"/>
    <s v="PG-13"/>
    <s v="Comedy"/>
    <x v="24"/>
    <n v="188.9"/>
    <s v="January 14, 2005 (United States)"/>
    <x v="5"/>
    <n v="54000"/>
    <s v="Paul Weitz"/>
    <s v="Paul Weitz"/>
    <s v="Dennis Quaid"/>
    <s v="United States"/>
    <n v="26000000"/>
    <n v="61315215"/>
    <n v="98902837.535733178"/>
    <n v="235.82774999999998"/>
    <n v="32459086.818422444"/>
    <s v="Universal Pictures"/>
    <n v="109"/>
  </r>
  <r>
    <s v="First Daughter"/>
    <s v="PG"/>
    <s v="Comedy"/>
    <x v="24"/>
    <n v="188.9"/>
    <s v="September 24, 2004 (United States)"/>
    <x v="27"/>
    <n v="21000"/>
    <s v="Forest Whitaker"/>
    <s v="Jessica Bendinger"/>
    <s v="Katie Holmes"/>
    <s v="United States"/>
    <n v="30000000"/>
    <n v="10592180"/>
    <n v="17085427.453679193"/>
    <n v="35.307266666666663"/>
    <n v="5607294.8650079407"/>
    <s v="New Regency Productions"/>
    <n v="106"/>
  </r>
  <r>
    <s v="Jersey Girl"/>
    <s v="PG-13"/>
    <s v="Comedy"/>
    <x v="24"/>
    <n v="188.9"/>
    <s v="March 26, 2004 (United States)"/>
    <x v="19"/>
    <n v="64000"/>
    <s v="Kevin Smith"/>
    <s v="Kevin Smith"/>
    <s v="Ben Affleck"/>
    <s v="United States"/>
    <n v="35000000"/>
    <n v="35492921"/>
    <n v="57250889.511381678"/>
    <n v="101.40834571428572"/>
    <n v="18789264.690312333"/>
    <s v="Miramax"/>
    <n v="102"/>
  </r>
  <r>
    <s v="The Alamo"/>
    <s v="PG-13"/>
    <s v="Drama"/>
    <x v="24"/>
    <n v="188.9"/>
    <s v="April 9, 2004 (United States)"/>
    <x v="22"/>
    <n v="20000"/>
    <s v="John Lee Hancock"/>
    <s v="Leslie Bohem"/>
    <s v="Dennis Quaid"/>
    <s v="United States"/>
    <n v="107000000"/>
    <n v="25819961"/>
    <n v="41648184.842244565"/>
    <n v="24.130804672897195"/>
    <n v="13668587.083112758"/>
    <s v="Touchstone Pictures"/>
    <n v="137"/>
  </r>
  <r>
    <s v="A Love Song for Bobby Long"/>
    <s v="R"/>
    <s v="Drama"/>
    <x v="24"/>
    <n v="188.9"/>
    <s v="January 21, 2005 (United States)"/>
    <x v="12"/>
    <n v="25000"/>
    <s v="Shainee Gabel"/>
    <s v="Ronald Everett Capps"/>
    <s v="Scarlett Johansson"/>
    <s v="United States"/>
    <n v="0"/>
    <n v="2039526"/>
    <n v="3289801.8644785597"/>
    <n v="0"/>
    <n v="1079685.5479089466"/>
    <s v="Lions Gate Films"/>
    <n v="119"/>
  </r>
  <r>
    <s v="Raise Your Voice"/>
    <s v="PG"/>
    <s v="Family"/>
    <x v="24"/>
    <n v="188.9"/>
    <s v="October 8, 2004 (United States)"/>
    <x v="23"/>
    <n v="27000"/>
    <s v="Sean McNamara"/>
    <s v="Mitch Rotter"/>
    <s v="Hilary Duff"/>
    <s v="United States"/>
    <n v="15000000"/>
    <n v="14867514"/>
    <n v="23981638.516675487"/>
    <n v="99.116759999999999"/>
    <n v="7870573.848597141"/>
    <s v="New Line Cinema"/>
    <n v="103"/>
  </r>
  <r>
    <s v="Hidalgo"/>
    <s v="PG-13"/>
    <s v="Action"/>
    <x v="24"/>
    <n v="188.9"/>
    <s v="March 5, 2004 (United States)"/>
    <x v="17"/>
    <n v="79000"/>
    <s v="Joe Johnston"/>
    <s v="John Fusco"/>
    <s v="Viggo Mortensen"/>
    <s v="United States"/>
    <n v="100000000"/>
    <n v="108040622"/>
    <n v="174271982.65431443"/>
    <n v="108.040622"/>
    <n v="57194611.964002118"/>
    <s v="Touchstone Pictures"/>
    <n v="136"/>
  </r>
  <r>
    <s v="Bridget Jones: The Edge of Reason"/>
    <s v="R"/>
    <s v="Comedy"/>
    <x v="24"/>
    <n v="188.9"/>
    <s v="November 19, 2004 (United States)"/>
    <x v="22"/>
    <n v="109000"/>
    <s v="Beeban Kidron"/>
    <s v="Helen Fielding"/>
    <s v="RenÃ©e Zellweger"/>
    <s v="United Kingdom"/>
    <n v="40000000"/>
    <n v="265126918"/>
    <n v="427655753.91529906"/>
    <n v="662.81729499999994"/>
    <n v="140353053.46744308"/>
    <s v="Universal Pictures"/>
    <n v="108"/>
  </r>
  <r>
    <s v="Mean Creek"/>
    <s v="R"/>
    <s v="Crime"/>
    <x v="24"/>
    <n v="188.9"/>
    <s v="September 29, 2004 (France)"/>
    <x v="13"/>
    <n v="31000"/>
    <s v="Jacob Estes"/>
    <s v="Jacob Estes"/>
    <s v="Rory Culkin"/>
    <s v="United States"/>
    <n v="500000"/>
    <n v="802948"/>
    <n v="1295173.4017998939"/>
    <n v="160.58959999999999"/>
    <n v="425065.11381683429"/>
    <s v="Whitewater Films"/>
    <n v="90"/>
  </r>
  <r>
    <s v="Dirty Dancing: Havana Nights"/>
    <s v="PG-13"/>
    <s v="Drama"/>
    <x v="24"/>
    <n v="188.9"/>
    <s v="February 27, 2004 (United States)"/>
    <x v="22"/>
    <n v="27000"/>
    <s v="Guy Ferland"/>
    <s v="Kate Gunzinger"/>
    <s v="Diego Luna"/>
    <s v="United States"/>
    <n v="25000000"/>
    <n v="27685016"/>
    <n v="44656561.012175746"/>
    <n v="110.740064"/>
    <n v="14655911.064055055"/>
    <s v="Lions Gate Films"/>
    <n v="86"/>
  </r>
  <r>
    <s v="D.E.B.S."/>
    <s v="PG-13"/>
    <s v="Action"/>
    <x v="24"/>
    <n v="188.9"/>
    <s v="March 25, 2005 (United States)"/>
    <x v="11"/>
    <n v="15000"/>
    <s v="Angela Robinson"/>
    <s v="Angela Robinson"/>
    <s v="Sara Foster"/>
    <s v="United States"/>
    <n v="3500000"/>
    <n v="97446"/>
    <n v="157182.6161990471"/>
    <n v="2.7841714285714287"/>
    <n v="51586.024351508735"/>
    <s v="Screen Gems"/>
    <n v="91"/>
  </r>
  <r>
    <s v="The Motorcycle Diaries"/>
    <s v="R"/>
    <s v="Adventure"/>
    <x v="24"/>
    <n v="188.9"/>
    <s v="October 15, 2004 (United States)"/>
    <x v="40"/>
    <n v="98000"/>
    <s v="Walter Salles"/>
    <s v="Ernesto 'Che' Guevara"/>
    <s v="Gael GarcÃ­a Bernal"/>
    <s v="Argentina"/>
    <n v="0"/>
    <n v="57663711"/>
    <n v="93012878.463208035"/>
    <n v="0"/>
    <n v="30526051.349920593"/>
    <s v="FilmFour"/>
    <n v="126"/>
  </r>
  <r>
    <s v="Club Dread"/>
    <s v="R"/>
    <s v="Comedy"/>
    <x v="24"/>
    <n v="188.9"/>
    <s v="February 27, 2004 (United States)"/>
    <x v="46"/>
    <n v="29000"/>
    <s v="Jay Chandrasekhar"/>
    <s v="Jay Chandrasekhar"/>
    <s v="Jay Chandrasekhar"/>
    <s v="United States"/>
    <n v="8600000"/>
    <n v="7565807"/>
    <n v="12203818.914240338"/>
    <n v="87.974500000000006"/>
    <n v="4005191.6357861301"/>
    <s v="Broken Lizard Industries"/>
    <n v="104"/>
  </r>
  <r>
    <s v="Eros"/>
    <s v="R"/>
    <s v="Drama"/>
    <x v="24"/>
    <n v="188.9"/>
    <s v="December 3, 2004 (Italy)"/>
    <x v="22"/>
    <n v="6400"/>
    <s v="Michelangelo Antonioni"/>
    <s v="Kar-Wai Wong"/>
    <s v="Robert Downey Jr."/>
    <s v="United Kingdom"/>
    <n v="0"/>
    <n v="1553020"/>
    <n v="2505056.6119640018"/>
    <n v="0"/>
    <n v="822138.6977236633"/>
    <s v="Block 2 Pictures"/>
    <n v="104"/>
  </r>
  <r>
    <s v="Bad Education"/>
    <s v="NC-17"/>
    <s v="Crime"/>
    <x v="24"/>
    <n v="188.9"/>
    <s v="February 11, 2005 (United States)"/>
    <x v="34"/>
    <n v="57000"/>
    <s v="Pedro AlmodÃ³var"/>
    <s v="Pedro AlmodÃ³var"/>
    <s v="Gael GarcÃ­a Bernal"/>
    <s v="Spain"/>
    <n v="5000000"/>
    <n v="40423279"/>
    <n v="65203669.196929581"/>
    <n v="808.46558000000005"/>
    <n v="21399300.688194811"/>
    <s v="Canal+ EspaÃ±a"/>
    <n v="106"/>
  </r>
  <r>
    <s v="Soul Plane"/>
    <s v="R"/>
    <s v="Comedy"/>
    <x v="24"/>
    <n v="188.9"/>
    <s v="May 28, 2004 (United States)"/>
    <x v="54"/>
    <n v="22000"/>
    <s v="Jessy Terrero"/>
    <s v="Bo Zenga"/>
    <s v="Dwayne Adway"/>
    <s v="United States"/>
    <n v="16000000"/>
    <n v="14821824"/>
    <n v="23907939.506617256"/>
    <n v="92.636399999999995"/>
    <n v="7846386.4478560081"/>
    <s v="Metro-Goldwyn-Mayer (MGM)"/>
    <n v="86"/>
  </r>
  <r>
    <s v="3-Iron"/>
    <s v="R"/>
    <s v="Crime"/>
    <x v="24"/>
    <n v="188.9"/>
    <s v="October 15, 2004 (South Korea)"/>
    <x v="45"/>
    <n v="52000"/>
    <s v="Kim Ki-duk"/>
    <s v="Kim Ki-duk"/>
    <s v="Seung-Yun Lee"/>
    <s v="South Korea"/>
    <n v="1000000"/>
    <n v="3403957"/>
    <n v="5490660.1265219683"/>
    <n v="340.39570000000003"/>
    <n v="1801988.8830068819"/>
    <s v="Kim Ki-Duk Film"/>
    <n v="88"/>
  </r>
  <r>
    <s v="Thunderbirds"/>
    <s v="PG"/>
    <s v="Action"/>
    <x v="24"/>
    <n v="188.9"/>
    <s v="July 30, 2004 (United States)"/>
    <x v="36"/>
    <n v="13000"/>
    <s v="Jonathan Frakes"/>
    <s v="Gerry Anderson"/>
    <s v="Bill Paxton"/>
    <s v="United Kingdom"/>
    <n v="57000000"/>
    <n v="28283637"/>
    <n v="45622150.311805181"/>
    <n v="49.620415789473682"/>
    <n v="14972809.422975119"/>
    <s v="Working Title Films"/>
    <n v="95"/>
  </r>
  <r>
    <s v="New York Minute"/>
    <s v="PG"/>
    <s v="Comedy"/>
    <x v="24"/>
    <n v="188.9"/>
    <s v="May 7, 2004 (United States)"/>
    <x v="18"/>
    <n v="22000"/>
    <s v="Dennie Gordon"/>
    <s v="Emily Fox"/>
    <s v="Mary-Kate Olsen"/>
    <s v="United States"/>
    <n v="30000000"/>
    <n v="21289826"/>
    <n v="34340973.966119632"/>
    <n v="70.966086666666655"/>
    <n v="11270421.386977237"/>
    <s v="Warner Bros."/>
    <n v="91"/>
  </r>
  <r>
    <s v="Birth"/>
    <s v="R"/>
    <s v="Drama"/>
    <x v="24"/>
    <n v="188.9"/>
    <s v="October 29, 2004 (United States)"/>
    <x v="19"/>
    <n v="35000"/>
    <s v="Jonathan Glazer"/>
    <s v="Jean-Claude CarriÃ¨re"/>
    <s v="Nicole Kidman"/>
    <s v="United Kingdom"/>
    <n v="20000000"/>
    <n v="23925492"/>
    <n v="38592363.220751718"/>
    <n v="119.62746"/>
    <n v="12665691.900476443"/>
    <s v="New Line Cinema"/>
    <n v="100"/>
  </r>
  <r>
    <s v="Vanity Fair"/>
    <s v="PG-13"/>
    <s v="Drama"/>
    <x v="24"/>
    <n v="188.9"/>
    <s v="September 1, 2004 (United States)"/>
    <x v="19"/>
    <n v="21000"/>
    <s v="Mira Nair"/>
    <s v="Matthew Faulk"/>
    <s v="Reese Witherspoon"/>
    <s v="United States"/>
    <n v="23000000"/>
    <n v="19463185"/>
    <n v="31394560.452620432"/>
    <n v="84.622543478260866"/>
    <n v="10303433.03335098"/>
    <s v="Focus Features"/>
    <n v="141"/>
  </r>
  <r>
    <s v="Exorcist: the Beginning"/>
    <s v="R"/>
    <s v="Horror"/>
    <x v="24"/>
    <n v="188.9"/>
    <s v="August 20, 2004 (United States)"/>
    <x v="27"/>
    <n v="34000"/>
    <s v="Renny Harlin"/>
    <s v="William Peter Blatty"/>
    <s v="Stellan SkarsgÃ¥rd"/>
    <s v="United States"/>
    <n v="80000000"/>
    <n v="78110021"/>
    <n v="125993241.92006351"/>
    <n v="97.637526249999993"/>
    <n v="41349931.709899418"/>
    <s v="Morgan Creek Entertainment"/>
    <n v="114"/>
  </r>
  <r>
    <s v="A Dirty Shame"/>
    <s v="NC-17"/>
    <s v="Comedy"/>
    <x v="24"/>
    <n v="188.9"/>
    <s v="September 24, 2004 (United States)"/>
    <x v="27"/>
    <n v="12000"/>
    <s v="John Waters"/>
    <s v="John Waters"/>
    <s v="Tracey Ullman"/>
    <s v="United States"/>
    <n v="15000000"/>
    <n v="1914166"/>
    <n v="3087593.33086289"/>
    <n v="12.761106666666667"/>
    <n v="1013322.3928004235"/>
    <s v="Fine Line Features"/>
    <n v="89"/>
  </r>
  <r>
    <s v="Swades"/>
    <s v="Not Rated"/>
    <s v="Drama"/>
    <x v="24"/>
    <n v="188.9"/>
    <s v="December 17, 2004 (India)"/>
    <x v="7"/>
    <n v="86000"/>
    <s v="Ashutosh Gowariker"/>
    <s v="M.G. Sathya"/>
    <s v="Shah Rukh Khan"/>
    <s v="India"/>
    <n v="0"/>
    <n v="1953889"/>
    <n v="3151667.4340921119"/>
    <n v="0"/>
    <n v="1034350.9793541556"/>
    <s v="Ashutosh Gowariker Productions"/>
    <n v="189"/>
  </r>
  <r>
    <s v="I Heart Huckabees"/>
    <s v="R"/>
    <s v="Comedy"/>
    <x v="24"/>
    <n v="188.9"/>
    <s v="October 22, 2004 (United States)"/>
    <x v="14"/>
    <n v="63000"/>
    <s v="David O. Russell"/>
    <s v="David O. Russell"/>
    <s v="Jason Schwartzman"/>
    <s v="United Kingdom"/>
    <n v="20000000"/>
    <n v="20094909"/>
    <n v="32413545.644785598"/>
    <n v="100.47454499999999"/>
    <n v="10637855.479089465"/>
    <s v="Fox Searchlight Pictures"/>
    <n v="107"/>
  </r>
  <r>
    <s v="The Sea Inside"/>
    <s v="PG-13"/>
    <s v="Biography"/>
    <x v="24"/>
    <n v="188.9"/>
    <s v="March 4, 2005 (United States)"/>
    <x v="45"/>
    <n v="79000"/>
    <s v="Alejandro AmenÃ¡bar"/>
    <s v="Alejandro AmenÃ¡bar"/>
    <s v="Javier Bardem"/>
    <s v="Spain"/>
    <n v="0"/>
    <n v="43731621"/>
    <n v="70540100.151932225"/>
    <n v="0"/>
    <n v="23150672.842773955"/>
    <s v="Sogepaq"/>
    <n v="126"/>
  </r>
  <r>
    <s v="The Door in the Floor"/>
    <s v="R"/>
    <s v="Comedy"/>
    <x v="24"/>
    <n v="188.9"/>
    <s v="August 6, 2004 (United States)"/>
    <x v="17"/>
    <n v="15000"/>
    <s v="Tod Williams"/>
    <s v="John Irving"/>
    <s v="Jeff Bridges"/>
    <s v="United States"/>
    <n v="7500000"/>
    <n v="6715067"/>
    <n v="10831555.928533614"/>
    <n v="89.534226666666669"/>
    <n v="3554826.3631551084"/>
    <s v="Focus Features"/>
    <n v="111"/>
  </r>
  <r>
    <s v="The Whole Ten Yards"/>
    <s v="PG-13"/>
    <s v="Comedy"/>
    <x v="24"/>
    <n v="188.9"/>
    <s v="April 9, 2004 (United States)"/>
    <x v="30"/>
    <n v="55000"/>
    <s v="Howard Deutch"/>
    <s v="Mitchell Kapner"/>
    <s v="Bruce Willis"/>
    <s v="United States"/>
    <n v="40000000"/>
    <n v="26170671"/>
    <n v="42213888.05558496"/>
    <n v="65.426677499999997"/>
    <n v="13854246.161990471"/>
    <s v="Nine Yards Two Productions"/>
    <n v="98"/>
  </r>
  <r>
    <s v="Envy"/>
    <s v="PG-13"/>
    <s v="Comedy"/>
    <x v="24"/>
    <n v="188.9"/>
    <s v="April 30, 2004 (United States)"/>
    <x v="25"/>
    <n v="30000"/>
    <s v="Barry Levinson"/>
    <s v="Steve Adams"/>
    <s v="Ben Stiller"/>
    <s v="United States"/>
    <n v="40000000"/>
    <n v="14494036"/>
    <n v="23379210.001058757"/>
    <n v="36.23509"/>
    <n v="7672861.8316569617"/>
    <s v="Dreamworks Pictures"/>
    <n v="99"/>
  </r>
  <r>
    <s v="Alfie"/>
    <s v="R"/>
    <s v="Comedy"/>
    <x v="24"/>
    <n v="188.9"/>
    <s v="November 5, 2004 (United States)"/>
    <x v="19"/>
    <n v="51000"/>
    <s v="Charles Shyer"/>
    <s v="Bill Naughton"/>
    <s v="Jude Law"/>
    <s v="United Kingdom"/>
    <n v="60000000"/>
    <n v="35060882"/>
    <n v="56554000.769719422"/>
    <n v="58.434803333333328"/>
    <n v="18560551.614610907"/>
    <s v="Paramount Pictures"/>
    <n v="103"/>
  </r>
  <r>
    <s v="Superbabies: Baby Geniuses 2"/>
    <s v="PG"/>
    <s v="Comedy"/>
    <x v="24"/>
    <n v="188.9"/>
    <s v="August 27, 2004 (United States)"/>
    <x v="68"/>
    <n v="30000"/>
    <s v="Bob Clark"/>
    <s v="Robert Grasmere"/>
    <s v="Jon Voight"/>
    <s v="Germany"/>
    <n v="20000000"/>
    <n v="9448644"/>
    <n v="15240877.854949707"/>
    <n v="47.243220000000001"/>
    <n v="5001929.0629962943"/>
    <s v="ApolloMedia Distribution"/>
    <n v="88"/>
  </r>
  <r>
    <s v="Nobody Knows"/>
    <s v="PG-13"/>
    <s v="Drama"/>
    <x v="24"/>
    <n v="188.9"/>
    <s v="October 21, 2004 (Hong Kong)"/>
    <x v="31"/>
    <n v="26000"/>
    <s v="Hirokazu Koreeda"/>
    <s v="Hirokazu Koreeda"/>
    <s v="YÃ»ya Yagira"/>
    <s v="Japan"/>
    <n v="0"/>
    <n v="2288093"/>
    <n v="3690746.0937003703"/>
    <n v="0"/>
    <n v="1211272.1016410799"/>
    <s v="Bandai Visual Company"/>
    <n v="141"/>
  </r>
  <r>
    <s v="Black Friday"/>
    <s v="Not Rated"/>
    <s v="Action"/>
    <x v="24"/>
    <n v="188.9"/>
    <s v="February 9, 2007 (India)"/>
    <x v="55"/>
    <n v="20000"/>
    <s v="Anurag Kashyap"/>
    <s v="Anurag Kashyap"/>
    <s v="Kay Kay Menon"/>
    <s v="India"/>
    <n v="0"/>
    <n v="1610897"/>
    <n v="2598413.5304393857"/>
    <n v="0"/>
    <n v="852777.66013763892"/>
    <s v="Mid Day Multimedia Limited"/>
    <n v="143"/>
  </r>
  <r>
    <s v="Johnson Family Vacation"/>
    <s v="PG-13"/>
    <s v="Comedy"/>
    <x v="24"/>
    <n v="188.9"/>
    <s v="April 7, 2004 (United States)"/>
    <x v="54"/>
    <n v="7400"/>
    <s v="Christopher Erskin"/>
    <s v="Todd R. Jones"/>
    <s v="Cedric the Entertainer"/>
    <s v="United States"/>
    <n v="12000000"/>
    <n v="31326183"/>
    <n v="50529846.268395968"/>
    <n v="261.05152500000003"/>
    <n v="16583474.325039703"/>
    <s v="Fox Searchlight Pictures"/>
    <n v="97"/>
  </r>
  <r>
    <s v="The Chorus"/>
    <s v="PG-13"/>
    <s v="Comedy"/>
    <x v="24"/>
    <n v="188.9"/>
    <s v="March 17, 2004 (France)"/>
    <x v="6"/>
    <n v="59000"/>
    <s v="Christophe Barratier"/>
    <s v="Georges Chaperot"/>
    <s v="GÃ©rard Jugnot"/>
    <s v="France"/>
    <n v="0"/>
    <n v="88385944"/>
    <n v="142568539.6336686"/>
    <n v="0"/>
    <n v="46789806.246691369"/>
    <s v="Vega Film"/>
    <n v="97"/>
  </r>
  <r>
    <s v="The Woodsman"/>
    <s v="R"/>
    <s v="Drama"/>
    <x v="24"/>
    <n v="188.9"/>
    <s v="January 28, 2005 (Greece)"/>
    <x v="13"/>
    <n v="33000"/>
    <s v="Nicole Kassell"/>
    <s v="Steven Fechter"/>
    <s v="Kevin Bacon"/>
    <s v="United States"/>
    <n v="0"/>
    <n v="4678405"/>
    <n v="7546373.7612493373"/>
    <n v="0"/>
    <n v="2476656.9613552145"/>
    <s v="Dash Films"/>
    <n v="87"/>
  </r>
  <r>
    <s v="Three... Extremes"/>
    <s v="R"/>
    <s v="Horror"/>
    <x v="24"/>
    <n v="188.9"/>
    <s v="August 20, 2004 (South Korea)"/>
    <x v="9"/>
    <n v="19000"/>
    <s v="Fruit Chan"/>
    <s v="Park Chan-Wook"/>
    <s v="Bai Ling"/>
    <s v="Hong Kong"/>
    <n v="0"/>
    <n v="516930"/>
    <n v="833819.85706723121"/>
    <n v="0"/>
    <n v="273652.72631021705"/>
    <s v="Applause Pictures"/>
    <n v="125"/>
  </r>
  <r>
    <s v="Spartan"/>
    <s v="R"/>
    <s v="Action"/>
    <x v="24"/>
    <n v="188.9"/>
    <s v="March 12, 2004 (United States)"/>
    <x v="16"/>
    <n v="29000"/>
    <s v="David Mamet"/>
    <s v="David Mamet"/>
    <s v="Val Kilmer"/>
    <s v="Germany"/>
    <n v="19250000"/>
    <n v="8112712"/>
    <n v="13085989.128639489"/>
    <n v="42.143958441558446"/>
    <n v="4294712.5463208044"/>
    <s v="Franchise Pictures"/>
    <n v="106"/>
  </r>
  <r>
    <s v="Home on the Range"/>
    <s v="PG"/>
    <s v="Animation"/>
    <x v="24"/>
    <n v="188.9"/>
    <s v="April 2, 2004 (United States)"/>
    <x v="20"/>
    <n v="21000"/>
    <s v="Will Finn"/>
    <s v="Will Finn"/>
    <s v="Judi Dench"/>
    <s v="United States"/>
    <n v="110000000"/>
    <n v="145358062"/>
    <n v="234465862.84489146"/>
    <n v="132.14369272727274"/>
    <n v="76949741.662255168"/>
    <s v="Walt Disney Pictures"/>
    <n v="76"/>
  </r>
  <r>
    <s v="Christmas with the Kranks"/>
    <s v="PG"/>
    <s v="Comedy"/>
    <x v="24"/>
    <n v="188.9"/>
    <s v="November 24, 2004 (United States)"/>
    <x v="20"/>
    <n v="45000"/>
    <s v="Joe Roth"/>
    <s v="John Grisham"/>
    <s v="Tim Allen"/>
    <s v="United States"/>
    <n v="60000000"/>
    <n v="96593018"/>
    <n v="155806736.81630489"/>
    <n v="160.98836333333333"/>
    <n v="51134472.207517207"/>
    <s v="Revolution Studios"/>
    <n v="99"/>
  </r>
  <r>
    <s v="Win a Date with Tad Hamilton!"/>
    <s v="PG-13"/>
    <s v="Comedy"/>
    <x v="24"/>
    <n v="188.9"/>
    <s v="January 23, 2004 (United States)"/>
    <x v="41"/>
    <n v="27000"/>
    <s v="Robert Luketic"/>
    <s v="Victor Levin"/>
    <s v="Kate Bosworth"/>
    <s v="United States"/>
    <n v="22000000"/>
    <n v="21513434"/>
    <n v="34701658.760190576"/>
    <n v="97.788336363636361"/>
    <n v="11388795.129698252"/>
    <s v="Dreamworks Pictures"/>
    <n v="95"/>
  </r>
  <r>
    <s v="Night Watch"/>
    <s v="R"/>
    <s v="Action"/>
    <x v="24"/>
    <n v="188.9"/>
    <s v="March 3, 2006 (United States)"/>
    <x v="5"/>
    <n v="53000"/>
    <s v="Timur Bekmambetov"/>
    <s v="Timur Bekmambetov"/>
    <s v="Konstantin Khabenskiy"/>
    <s v="Russia"/>
    <n v="4200000"/>
    <n v="50336279"/>
    <n v="81193563.850185275"/>
    <n v="1198.4828333333332"/>
    <n v="26647050.820539966"/>
    <s v="Bazelevs Production"/>
    <n v="114"/>
  </r>
  <r>
    <s v="The Merchant of Venice"/>
    <s v="R"/>
    <s v="Drama"/>
    <x v="24"/>
    <n v="188.9"/>
    <s v="February 18, 2005 (United States)"/>
    <x v="9"/>
    <n v="36000"/>
    <s v="Michael Radford"/>
    <s v="William Shakespeare"/>
    <s v="Al Pacino"/>
    <s v="United Kingdom"/>
    <n v="30000000"/>
    <n v="21560182"/>
    <n v="34777064.34833245"/>
    <n v="71.867273333333344"/>
    <n v="11413542.615140285"/>
    <s v="Movision"/>
    <n v="131"/>
  </r>
  <r>
    <s v="Ladder 49"/>
    <s v="PG-13"/>
    <s v="Action"/>
    <x v="24"/>
    <n v="188.9"/>
    <s v="October 1, 2004 (United States)"/>
    <x v="16"/>
    <n v="55000"/>
    <s v="Jay Russell"/>
    <s v="Lewis Colick"/>
    <s v="Joaquin Phoenix"/>
    <s v="United States"/>
    <n v="55000000"/>
    <n v="100572044"/>
    <n v="162224996.3303335"/>
    <n v="182.8582618181818"/>
    <n v="53240891.476971939"/>
    <s v="Touchstone Pictures"/>
    <n v="115"/>
  </r>
  <r>
    <s v="The Libertine"/>
    <s v="R"/>
    <s v="Biography"/>
    <x v="24"/>
    <n v="188.9"/>
    <s v="March 10, 2006 (United States)"/>
    <x v="21"/>
    <n v="35000"/>
    <s v="Laurence Dunmore"/>
    <s v="Stephen Jeffreys"/>
    <s v="Johnny Depp"/>
    <s v="United Kingdom"/>
    <n v="0"/>
    <n v="10852064"/>
    <n v="17504626.261514027"/>
    <n v="0"/>
    <n v="5744872.4192694547"/>
    <s v="The Weinstein Company"/>
    <n v="114"/>
  </r>
  <r>
    <s v="Ma mÃ¨re"/>
    <s v="NC-17"/>
    <s v="Drama"/>
    <x v="24"/>
    <n v="188.9"/>
    <s v="May 19, 2004 (France)"/>
    <x v="27"/>
    <n v="6600"/>
    <s v="Christophe HonorÃ©"/>
    <s v="Georges Bataille"/>
    <s v="Isabelle Huppert"/>
    <s v="France"/>
    <n v="0"/>
    <n v="1510052"/>
    <n v="2435748.2498676544"/>
    <n v="0"/>
    <n v="799392.27104287979"/>
    <s v="Gemini Films"/>
    <n v="110"/>
  </r>
  <r>
    <s v="You Got Served"/>
    <s v="PG-13"/>
    <s v="Drama"/>
    <x v="24"/>
    <n v="188.9"/>
    <s v="January 30, 2004 (United States)"/>
    <x v="49"/>
    <n v="26000"/>
    <s v="Chris Stokes"/>
    <s v="Chris Stokes"/>
    <s v="Omarion"/>
    <s v="United States"/>
    <n v="8000000"/>
    <n v="50576805"/>
    <n v="81581537.763366848"/>
    <n v="632.21006250000005"/>
    <n v="26774380.624669138"/>
    <s v="Screen Gems"/>
    <n v="95"/>
  </r>
  <r>
    <s v="A Good Woman"/>
    <s v="PG"/>
    <s v="Drama"/>
    <x v="24"/>
    <n v="188.9"/>
    <s v="May 13, 2005 (United Kingdom)"/>
    <x v="16"/>
    <n v="12000"/>
    <s v="Mike Barker"/>
    <s v="Oscar Wilde"/>
    <s v="Helen Hunt"/>
    <s v="United Kingdom"/>
    <n v="0"/>
    <n v="6878433"/>
    <n v="11095069.005293805"/>
    <n v="0"/>
    <n v="3641309.1582848066"/>
    <s v="Beyond Films"/>
    <n v="93"/>
  </r>
  <r>
    <s v="Beyond the Sea"/>
    <s v="PG-13"/>
    <s v="Biography"/>
    <x v="24"/>
    <n v="188.9"/>
    <s v="December 29, 2004 (United States)"/>
    <x v="17"/>
    <n v="15000"/>
    <s v="Kevin Spacey"/>
    <s v="Kevin Spacey"/>
    <s v="Kevin Spacey"/>
    <s v="United Kingdom"/>
    <n v="23000000"/>
    <n v="8447615"/>
    <n v="13626195.291159341"/>
    <n v="36.728760869565221"/>
    <n v="4472003.705664373"/>
    <s v="Lions Gate Films"/>
    <n v="118"/>
  </r>
  <r>
    <s v="Ladies in Lavender"/>
    <s v="PG-13"/>
    <s v="Drama"/>
    <x v="24"/>
    <n v="188.9"/>
    <s v="May 27, 2005 (United States)"/>
    <x v="9"/>
    <n v="11000"/>
    <s v="Charles Dance"/>
    <s v="William J. Locke"/>
    <s v="Judi Dench"/>
    <s v="United Kingdom"/>
    <n v="0"/>
    <n v="20421130"/>
    <n v="32939747.543673899"/>
    <n v="0"/>
    <n v="10810550.555849656"/>
    <s v="UK Film Council"/>
    <n v="104"/>
  </r>
  <r>
    <s v="Eulogy"/>
    <s v="R"/>
    <s v="Comedy"/>
    <x v="24"/>
    <n v="188.9"/>
    <s v="September 26, 2004 (Greece)"/>
    <x v="16"/>
    <n v="8700"/>
    <s v="Michael Clancy"/>
    <s v="Michael Clancy"/>
    <s v="Ray Romano"/>
    <s v="United Kingdom"/>
    <n v="6500000"/>
    <n v="89781"/>
    <n v="144818.7967178401"/>
    <n v="1.381246153846154"/>
    <n v="47528.321863419798"/>
    <s v="Eulogy Productions LLC"/>
    <n v="91"/>
  </r>
  <r>
    <s v="Before the Fall"/>
    <s v="N/A"/>
    <s v="Drama"/>
    <x v="24"/>
    <n v="188.9"/>
    <s v="January 13, 2005 (Germany)"/>
    <x v="34"/>
    <n v="15000"/>
    <s v="Dennis Gansel"/>
    <s v="Dennis Gansel"/>
    <s v="Max Riemelt"/>
    <s v="Germany"/>
    <n v="0"/>
    <n v="3764219"/>
    <n v="6071770.9332980402"/>
    <n v="0"/>
    <n v="1992704.6056114347"/>
    <s v="Olga Film"/>
    <n v="110"/>
  </r>
  <r>
    <s v="Saving Face"/>
    <s v="R"/>
    <s v="Comedy"/>
    <x v="24"/>
    <n v="188.9"/>
    <s v="June 24, 2005 (United States)"/>
    <x v="34"/>
    <n v="11000"/>
    <s v="Alice Wu"/>
    <s v="Alice Wu"/>
    <s v="Joan Chen"/>
    <s v="United States"/>
    <n v="0"/>
    <n v="1236518"/>
    <n v="1994531.6813128637"/>
    <n v="0"/>
    <n v="654588.67125463206"/>
    <s v="Destination Films"/>
    <n v="91"/>
  </r>
  <r>
    <s v="The Big Bounce"/>
    <s v="PG-13"/>
    <s v="Comedy"/>
    <x v="24"/>
    <n v="188.9"/>
    <s v="January 30, 2004 (United States)"/>
    <x v="38"/>
    <n v="18000"/>
    <s v="George Armitage"/>
    <s v="Elmore Leonard"/>
    <s v="Owen Wilson"/>
    <s v="United States"/>
    <n v="50000000"/>
    <n v="6808550"/>
    <n v="10982346.135521438"/>
    <n v="13.617099999999999"/>
    <n v="3604314.4520910536"/>
    <s v="Shangri-La Entertainment"/>
    <n v="88"/>
  </r>
  <r>
    <s v="Veer-Zaara"/>
    <s v="Not Rated"/>
    <s v="Drama"/>
    <x v="24"/>
    <n v="188.9"/>
    <s v="November 12, 2004 (India)"/>
    <x v="40"/>
    <n v="50000"/>
    <s v="Yash Chopra"/>
    <s v="Aditya Chopra"/>
    <s v="Shah Rukh Khan"/>
    <s v="India"/>
    <n v="7000000"/>
    <n v="6887221"/>
    <n v="11109244.249338273"/>
    <n v="98.388871428571434"/>
    <n v="3645961.3552143993"/>
    <s v="Yash Raj Films"/>
    <n v="192"/>
  </r>
  <r>
    <s v="Little Black Book"/>
    <s v="PG-13"/>
    <s v="Comedy"/>
    <x v="24"/>
    <n v="188.9"/>
    <s v="August 6, 2004 (United States)"/>
    <x v="11"/>
    <n v="18000"/>
    <s v="Nick Hurran"/>
    <s v="Melissa Carter"/>
    <s v="Brittany Murphy"/>
    <s v="United States"/>
    <n v="35000000"/>
    <n v="22035509"/>
    <n v="35543777.619375326"/>
    <n v="62.958597142857144"/>
    <n v="11665171.519322393"/>
    <s v="Revolution Studios"/>
    <n v="107"/>
  </r>
  <r>
    <s v="Laws of Attraction"/>
    <s v="PG-13"/>
    <s v="Comedy"/>
    <x v="24"/>
    <n v="188.9"/>
    <s v="April 30, 2004 (United States)"/>
    <x v="23"/>
    <n v="23000"/>
    <s v="Peter Howitt"/>
    <s v="Aline Brosh McKenna"/>
    <s v="Pierce Brosnan"/>
    <s v="Ireland"/>
    <n v="32000000"/>
    <n v="30031874"/>
    <n v="48442096.388565369"/>
    <n v="93.849606249999994"/>
    <n v="15898292.218104817"/>
    <s v="Deep River Productions"/>
    <n v="90"/>
  </r>
  <r>
    <s v="Undertow"/>
    <s v="R"/>
    <s v="Drama"/>
    <x v="24"/>
    <n v="188.9"/>
    <s v="December 17, 2004 (Greece)"/>
    <x v="14"/>
    <n v="8600"/>
    <s v="David Gordon Green"/>
    <s v="Lingard Jervey"/>
    <s v="Jamie Bell"/>
    <s v="United States"/>
    <n v="0"/>
    <n v="156767"/>
    <n v="252868.73954473264"/>
    <n v="0"/>
    <n v="82989.412387506614"/>
    <s v="United Artists"/>
    <n v="108"/>
  </r>
  <r>
    <s v="Head in the Clouds"/>
    <s v="R"/>
    <s v="Drama"/>
    <x v="24"/>
    <n v="188.9"/>
    <s v="October 30, 2004 (Japan)"/>
    <x v="14"/>
    <n v="15000"/>
    <s v="John Duigan"/>
    <s v="John Duigan"/>
    <s v="Charlize Theron"/>
    <s v="United Kingdom"/>
    <n v="0"/>
    <n v="3664858"/>
    <n v="5911499.3785071457"/>
    <n v="0"/>
    <n v="1940104.8173636845"/>
    <s v="Remstar Productions"/>
    <n v="132"/>
  </r>
  <r>
    <s v="Maria Full of Grace"/>
    <s v="R"/>
    <s v="Crime"/>
    <x v="24"/>
    <n v="188.9"/>
    <s v="August 6, 2004 (United States)"/>
    <x v="34"/>
    <n v="34000"/>
    <s v="Joshua Marston"/>
    <s v="Joshua Marston"/>
    <s v="Catalina Sandino Moreno"/>
    <s v="Colombia"/>
    <n v="3000000"/>
    <n v="12594630"/>
    <n v="20315424.886183161"/>
    <n v="419.82100000000003"/>
    <n v="6667353.0968766538"/>
    <s v="HBO Films"/>
    <n v="101"/>
  </r>
  <r>
    <s v="Vera Drake"/>
    <s v="R"/>
    <s v="Crime"/>
    <x v="24"/>
    <n v="188.9"/>
    <s v="February 4, 2005 (United States)"/>
    <x v="37"/>
    <n v="24000"/>
    <s v="Mike Leigh"/>
    <s v="Mike Leigh"/>
    <s v="Imelda Staunton"/>
    <s v="United Kingdom"/>
    <n v="11000000"/>
    <n v="13267869"/>
    <n v="21401374.718369506"/>
    <n v="120.6169909090909"/>
    <n v="7023752.7792482795"/>
    <s v="Les Films Alain Sarde"/>
    <n v="125"/>
  </r>
  <r>
    <s v="Millions"/>
    <s v="PG"/>
    <s v="Comedy"/>
    <x v="24"/>
    <n v="188.9"/>
    <s v="April 29, 2005 (United States)"/>
    <x v="15"/>
    <n v="25000"/>
    <s v="Danny Boyle"/>
    <s v="Frank Cottrell Boyce"/>
    <s v="Alex Etel"/>
    <s v="United Kingdom"/>
    <n v="0"/>
    <n v="11782282"/>
    <n v="19005089.070407622"/>
    <n v="0"/>
    <n v="6237311.8051879304"/>
    <s v="PathÃ© Pictures International"/>
    <n v="98"/>
  </r>
  <r>
    <s v="It's All Gone Pete Tong"/>
    <s v="R"/>
    <s v="Biography"/>
    <x v="24"/>
    <n v="188.9"/>
    <s v="May 27, 2005 (United Kingdom)"/>
    <x v="4"/>
    <n v="20000"/>
    <s v="Michael Dowse"/>
    <s v="Michael Dowse"/>
    <s v="Paul Kaye"/>
    <s v="United Kingdom"/>
    <n v="2000000"/>
    <n v="1635056"/>
    <n v="2637382.5473795654"/>
    <n v="81.752800000000008"/>
    <n v="865566.96664902067"/>
    <s v="True West Films"/>
    <n v="90"/>
  </r>
  <r>
    <s v="Catch That Kid"/>
    <s v="PG"/>
    <s v="Action"/>
    <x v="24"/>
    <n v="188.9"/>
    <s v="February 6, 2004 (United States)"/>
    <x v="33"/>
    <n v="9800"/>
    <s v="Bart Freundlich"/>
    <s v="Nikolaj Arcel"/>
    <s v="Kristen Stewart"/>
    <s v="United States"/>
    <n v="12000000"/>
    <n v="16951702"/>
    <n v="27343481.203811537"/>
    <n v="141.26418333333334"/>
    <n v="8973902.593965061"/>
    <s v="Fox 2000 Pictures"/>
    <n v="91"/>
  </r>
  <r>
    <s v="Lakshya"/>
    <s v="Not Rated"/>
    <s v="Action"/>
    <x v="24"/>
    <n v="188.9"/>
    <s v="June 18, 2004 (United States)"/>
    <x v="6"/>
    <n v="22000"/>
    <s v="Farhan Akhtar"/>
    <s v="Javed Akhtar"/>
    <s v="Hrithik Roshan"/>
    <s v="India"/>
    <n v="0"/>
    <n v="5859242"/>
    <n v="9451090.7220751718"/>
    <n v="0"/>
    <n v="3101769.1900476441"/>
    <s v="Excel Entertainment"/>
    <n v="186"/>
  </r>
  <r>
    <s v="Main Hoon Na"/>
    <s v="Not Rated"/>
    <s v="Action"/>
    <x v="24"/>
    <n v="188.9"/>
    <s v="April 30, 2004 (India)"/>
    <x v="9"/>
    <n v="33000"/>
    <s v="Farah Khan"/>
    <s v="Farah Khan"/>
    <s v="Shah Rukh Khan"/>
    <s v="India"/>
    <n v="0"/>
    <n v="10836270"/>
    <n v="17479150.179989409"/>
    <n v="0"/>
    <n v="5736511.3816834306"/>
    <s v="Red Chillies Entertainment"/>
    <n v="182"/>
  </r>
  <r>
    <s v="Tae Guk Gi: The Brotherhood of War"/>
    <s v="R"/>
    <s v="Action"/>
    <x v="24"/>
    <n v="188.9"/>
    <s v="September 24, 2004 (United States)"/>
    <x v="45"/>
    <n v="38000"/>
    <s v="Je-kyu Kang"/>
    <s v="Richard Epcar"/>
    <s v="Jang Dong-Gun"/>
    <s v="South Korea"/>
    <n v="12800000"/>
    <n v="76287982"/>
    <n v="123054251.53732131"/>
    <n v="595.99985937500003"/>
    <n v="40385379.565907888"/>
    <s v="Kang Je-Kyu Film Co. Ltd."/>
    <n v="140"/>
  </r>
  <r>
    <s v="Lila dit Ã§a"/>
    <s v="R"/>
    <s v="Crime"/>
    <x v="24"/>
    <n v="188.9"/>
    <s v="January 26, 2005 (France)"/>
    <x v="15"/>
    <n v="4800"/>
    <s v="Ziad Doueiri"/>
    <s v="Chimo"/>
    <s v="Vahina Giocante"/>
    <s v="France"/>
    <n v="0"/>
    <n v="537871"/>
    <n v="867598.16675489664"/>
    <n v="0"/>
    <n v="284738.48597141344"/>
    <s v="Huit et Demi Productions"/>
    <n v="89"/>
  </r>
  <r>
    <s v="Five Times Two"/>
    <s v="R"/>
    <s v="Drama"/>
    <x v="24"/>
    <n v="188.9"/>
    <s v="September 1, 2004 (France)"/>
    <x v="14"/>
    <n v="9100"/>
    <s v="FranÃ§ois Ozon"/>
    <s v="FranÃ§ois Ozon"/>
    <s v="Valeria Bruni Tedeschi"/>
    <s v="France"/>
    <n v="0"/>
    <n v="7444906"/>
    <n v="12008802.84912652"/>
    <n v="0"/>
    <n v="3941188.9888830069"/>
    <s v="FidÃ©litÃ© Productions"/>
    <n v="90"/>
  </r>
  <r>
    <s v="She Hate Me"/>
    <s v="R"/>
    <s v="Comedy"/>
    <x v="24"/>
    <n v="188.9"/>
    <s v="July 30, 2004 (United States)"/>
    <x v="11"/>
    <n v="7500"/>
    <s v="Spike Lee"/>
    <s v="Michael Genet"/>
    <s v="Anthony Mackie"/>
    <s v="United States"/>
    <n v="8000000"/>
    <n v="1526951"/>
    <n v="2463006.7215457913"/>
    <n v="19.0868875"/>
    <n v="808338.27421916358"/>
    <s v="40 Acres &amp; A Mule Filmworks"/>
    <n v="138"/>
  </r>
  <r>
    <s v="Mind Game"/>
    <s v="TV-MA"/>
    <s v="Animation"/>
    <x v="24"/>
    <n v="188.9"/>
    <s v="June 26, 2005 (United States)"/>
    <x v="40"/>
    <n v="8700"/>
    <s v="Masaaki Yuasa"/>
    <s v="Robin Nishi"/>
    <s v="KÃ´ji Imada"/>
    <s v="Japan"/>
    <n v="0"/>
    <n v="36613"/>
    <n v="59057.602435150868"/>
    <n v="0"/>
    <n v="19382.212811011115"/>
    <s v="Studio 4Â°C"/>
    <n v="103"/>
  </r>
  <r>
    <s v="As It Is in Heaven"/>
    <s v="Not Rated"/>
    <s v="Comedy"/>
    <x v="24"/>
    <n v="188.9"/>
    <s v="September 3, 2004 (Sweden)"/>
    <x v="24"/>
    <n v="17000"/>
    <s v="Kay Pollak"/>
    <s v="Anders Nyberg"/>
    <s v="Michael Nyqvist"/>
    <s v="Sweden"/>
    <n v="0"/>
    <n v="18328469"/>
    <n v="29564237.714663841"/>
    <n v="0"/>
    <n v="9702736.368448915"/>
    <s v="Sonet Film AB"/>
    <n v="133"/>
  </r>
  <r>
    <s v="Palindromes"/>
    <s v="Not Rated"/>
    <s v="Comedy"/>
    <x v="24"/>
    <n v="188.9"/>
    <s v="January 21, 2005 (Sweden)"/>
    <x v="17"/>
    <n v="12000"/>
    <s v="Todd Solondz"/>
    <s v="Todd Solondz"/>
    <s v="Jennifer Jason Leigh"/>
    <s v="United States"/>
    <n v="0"/>
    <n v="809686"/>
    <n v="1306041.9491794598"/>
    <n v="0"/>
    <n v="428632.08046585496"/>
    <s v="Extra Large Pictures"/>
    <n v="100"/>
  </r>
  <r>
    <s v="Dhoom"/>
    <s v="Not Rated"/>
    <s v="Action"/>
    <x v="24"/>
    <n v="188.9"/>
    <s v="August 27, 2004 (India)"/>
    <x v="17"/>
    <n v="19000"/>
    <s v="Sanjay Gadhvi"/>
    <s v="Vijay Krishna Acharya"/>
    <s v="Abhishek Bachchan"/>
    <s v="India"/>
    <n v="0"/>
    <n v="7312209"/>
    <n v="11794759.567496028"/>
    <n v="0"/>
    <n v="3870941.7681312864"/>
    <s v="Yash Raj Films"/>
    <n v="129"/>
  </r>
  <r>
    <s v="Welcome to Mooseport"/>
    <s v="PG-13"/>
    <s v="Comedy"/>
    <x v="24"/>
    <n v="188.9"/>
    <s v="February 20, 2004 (United States)"/>
    <x v="33"/>
    <n v="12000"/>
    <s v="Donald Petrie"/>
    <s v="Doug Richardson"/>
    <s v="Gene Hackman"/>
    <s v="United States"/>
    <n v="30000000"/>
    <n v="14615099"/>
    <n v="23574487.37586024"/>
    <n v="48.716996666666667"/>
    <n v="7736950.2382212812"/>
    <s v="Twentieth Century Fox"/>
    <n v="110"/>
  </r>
  <r>
    <s v="Ghost in the Shell 2: Innocence"/>
    <s v="PG-13"/>
    <s v="Animation"/>
    <x v="24"/>
    <n v="188.9"/>
    <s v="September 24, 2004 (United States)"/>
    <x v="24"/>
    <n v="37000"/>
    <s v="Mamoru Oshii"/>
    <s v="Shirow Masamune"/>
    <s v="Akio Ã”tsuka"/>
    <s v="Japan"/>
    <n v="0"/>
    <n v="9789651"/>
    <n v="15790929.90841715"/>
    <n v="0"/>
    <n v="5182451.5616728431"/>
    <s v="Bandai Visual Company"/>
    <n v="100"/>
  </r>
  <r>
    <s v="Clifford's Really Big Movie"/>
    <s v="G"/>
    <s v="Animation"/>
    <x v="24"/>
    <n v="188.9"/>
    <s v="April 23, 2004 (United States)"/>
    <x v="20"/>
    <n v="822"/>
    <s v="Robert C. Ramirez"/>
    <s v="Rhett Reese"/>
    <s v="John Ritter"/>
    <s v="United States"/>
    <n v="70000"/>
    <n v="3255426"/>
    <n v="5251076.2424563253"/>
    <n v="4650.6085714285718"/>
    <n v="1723359.4494441503"/>
    <s v="Big Red Dog Productions"/>
    <n v="74"/>
  </r>
  <r>
    <s v="Summer Storm"/>
    <s v="R"/>
    <s v="Comedy"/>
    <x v="24"/>
    <n v="188.9"/>
    <s v="September 2, 2004 (Germany)"/>
    <x v="13"/>
    <n v="14000"/>
    <s v="Marco Kreuzpaintner"/>
    <s v="Thomas Bahmann"/>
    <s v="Robert Stadlober"/>
    <s v="Germany"/>
    <n v="0"/>
    <n v="2096892"/>
    <n v="3382334.5283218632"/>
    <n v="0"/>
    <n v="1110053.9968237162"/>
    <s v="Claussen &amp; WÃ¶bke Filmproduktion GmbH"/>
    <n v="98"/>
  </r>
  <r>
    <s v="Melinda and Melinda"/>
    <s v="PG-13"/>
    <s v="Comedy"/>
    <x v="24"/>
    <n v="188.9"/>
    <s v="April 8, 2005 (United States)"/>
    <x v="5"/>
    <n v="31000"/>
    <s v="Woody Allen"/>
    <s v="Woody Allen"/>
    <s v="Will Ferrell"/>
    <s v="United States"/>
    <n v="0"/>
    <n v="20129327"/>
    <n v="32469062.662255157"/>
    <n v="0"/>
    <n v="10656075.701429328"/>
    <s v="Fox Searchlight Pictures"/>
    <n v="99"/>
  </r>
  <r>
    <s v="Harry Potter and the Goblet of Fire"/>
    <s v="PG-13"/>
    <s v="Adventure"/>
    <x v="25"/>
    <n v="195.3"/>
    <s v="November 18, 2005 (United States)"/>
    <x v="3"/>
    <n v="566000"/>
    <s v="Mike Newell"/>
    <s v="Steve Kloves"/>
    <s v="Daniel Radcliffe"/>
    <s v="United Kingdom"/>
    <n v="150000000"/>
    <n v="896678241"/>
    <n v="1398964977.1259599"/>
    <n v="597.78549399999997"/>
    <n v="459128643.62519199"/>
    <s v="Warner Bros."/>
    <n v="157"/>
  </r>
  <r>
    <s v="The 40-Year-Old Virgin"/>
    <s v="R"/>
    <s v="Comedy"/>
    <x v="25"/>
    <n v="195.3"/>
    <s v="August 19, 2005 (United States)"/>
    <x v="12"/>
    <n v="407000"/>
    <s v="Judd Apatow"/>
    <s v="Judd Apatow"/>
    <s v="Steve Carell"/>
    <s v="United States"/>
    <n v="26000000"/>
    <n v="177378645"/>
    <n v="276739749.77726573"/>
    <n v="682.22555769230769"/>
    <n v="90823678.955453143"/>
    <s v="Universal Pictures"/>
    <n v="116"/>
  </r>
  <r>
    <s v="Memoirs of a Geisha"/>
    <s v="PG-13"/>
    <s v="Drama"/>
    <x v="25"/>
    <n v="195.3"/>
    <s v="December 23, 2005 (United States)"/>
    <x v="4"/>
    <n v="141000"/>
    <s v="Rob Marshall"/>
    <s v="Robin Swicord"/>
    <s v="Ziyi Zhang"/>
    <s v="France"/>
    <n v="85000000"/>
    <n v="162242962"/>
    <n v="253125604.30824372"/>
    <n v="190.87407294117645"/>
    <n v="83073713.261648744"/>
    <s v="Columbia Pictures"/>
    <n v="145"/>
  </r>
  <r>
    <s v="Pride &amp; Prejudice"/>
    <s v="PG"/>
    <s v="Drama"/>
    <x v="25"/>
    <n v="195.3"/>
    <s v="November 23, 2005 (United States)"/>
    <x v="40"/>
    <n v="269000"/>
    <s v="Joe Wright"/>
    <s v="Deborah Moggach"/>
    <s v="Keira Knightley"/>
    <s v="France"/>
    <n v="28000000"/>
    <n v="121616555"/>
    <n v="189741752.73169482"/>
    <n v="434.34483928571427"/>
    <n v="62271661.546338961"/>
    <s v="Focus Features"/>
    <n v="129"/>
  </r>
  <r>
    <s v="Batman Begins"/>
    <s v="PG-13"/>
    <s v="Action"/>
    <x v="25"/>
    <n v="195.3"/>
    <s v="June 15, 2005 (United States)"/>
    <x v="7"/>
    <n v="1300000"/>
    <s v="Christopher Nolan"/>
    <s v="Bob Kane"/>
    <s v="Christian Bale"/>
    <s v="United Kingdom"/>
    <n v="150000000"/>
    <n v="373661946"/>
    <n v="582973860.45161283"/>
    <n v="249.10796400000001"/>
    <n v="191327161.29032257"/>
    <s v="Warner Bros."/>
    <n v="140"/>
  </r>
  <r>
    <s v="The Descent"/>
    <s v="R"/>
    <s v="Adventure"/>
    <x v="25"/>
    <n v="195.3"/>
    <s v="August 4, 2006 (United States)"/>
    <x v="13"/>
    <n v="207000"/>
    <s v="Neil Marshall"/>
    <s v="Neil Marshall"/>
    <s v="Shauna Macdonald"/>
    <s v="United Kingdom"/>
    <n v="0"/>
    <n v="57130027"/>
    <n v="89132202.902713761"/>
    <n v="0"/>
    <n v="29252445.980542753"/>
    <s v="Celador Films"/>
    <n v="99"/>
  </r>
  <r>
    <s v="Brokeback Mountain"/>
    <s v="R"/>
    <s v="Drama"/>
    <x v="25"/>
    <n v="195.3"/>
    <s v="January 13, 2006 (United States)"/>
    <x v="3"/>
    <n v="333000"/>
    <s v="Ang Lee"/>
    <s v="Annie Proulx"/>
    <s v="Jake Gyllenhaal"/>
    <s v="United States"/>
    <n v="14000000"/>
    <n v="178062759"/>
    <n v="277807079.7096774"/>
    <n v="1271.8768499999999"/>
    <n v="91173967.741935477"/>
    <s v="Focus Features"/>
    <n v="134"/>
  </r>
  <r>
    <s v="Sin City"/>
    <s v="R"/>
    <s v="Crime"/>
    <x v="25"/>
    <n v="195.3"/>
    <s v="April 1, 2005 (United States)"/>
    <x v="45"/>
    <n v="745000"/>
    <s v="Frank Miller"/>
    <s v="Frank Miller"/>
    <s v="Mickey Rourke"/>
    <s v="United States"/>
    <n v="40000000"/>
    <n v="158733820"/>
    <n v="247650767.81362006"/>
    <n v="396.83454999999998"/>
    <n v="81276917.562724009"/>
    <s v="Dimension Films"/>
    <n v="124"/>
  </r>
  <r>
    <s v="Charlie and the Chocolate Factory"/>
    <s v="PG"/>
    <s v="Adventure"/>
    <x v="25"/>
    <n v="195.3"/>
    <s v="July 15, 2005 (United States)"/>
    <x v="14"/>
    <n v="441000"/>
    <s v="Tim Burton"/>
    <s v="Roald Dahl"/>
    <s v="Johnny Depp"/>
    <s v="United Kingdom"/>
    <n v="150000000"/>
    <n v="474968763"/>
    <n v="741029094.14285707"/>
    <n v="316.64584200000002"/>
    <n v="243199571.42857143"/>
    <s v="Warner Bros."/>
    <n v="115"/>
  </r>
  <r>
    <s v="V for Vendetta"/>
    <s v="R"/>
    <s v="Action"/>
    <x v="25"/>
    <n v="195.3"/>
    <s v="March 17, 2006 (United States)"/>
    <x v="31"/>
    <n v="1100000"/>
    <s v="James McTeigue"/>
    <s v="Lilly Wachowski"/>
    <s v="Hugo Weaving"/>
    <s v="United States"/>
    <n v="54000000"/>
    <n v="132511035"/>
    <n v="206738926.59754223"/>
    <n v="245.39080555555554"/>
    <n v="67849992.319508448"/>
    <s v="Warner Bros."/>
    <n v="132"/>
  </r>
  <r>
    <s v="The Chronicles of Narnia: The Lion, the Witch and the Wardrobe"/>
    <s v="PG"/>
    <s v="Adventure"/>
    <x v="25"/>
    <n v="195.3"/>
    <s v="December 9, 2005 (United States)"/>
    <x v="15"/>
    <n v="375000"/>
    <s v="Andrew Adamson"/>
    <s v="Ann Peacock"/>
    <s v="Tilda Swinton"/>
    <s v="United Kingdom"/>
    <n v="180000000"/>
    <n v="745013115"/>
    <n v="1162342530.1612902"/>
    <n v="413.89617499999997"/>
    <n v="381471129.03225803"/>
    <s v="Walt Disney Pictures"/>
    <n v="143"/>
  </r>
  <r>
    <s v="Wedding Crashers"/>
    <s v="R"/>
    <s v="Comedy"/>
    <x v="25"/>
    <n v="195.3"/>
    <s v="July 15, 2005 (United States)"/>
    <x v="15"/>
    <n v="339000"/>
    <s v="David Dobkin"/>
    <s v="Steve Faber"/>
    <s v="Owen Wilson"/>
    <s v="United States"/>
    <n v="40000000"/>
    <n v="288467645"/>
    <n v="450056791.76395285"/>
    <n v="721.16911249999998"/>
    <n v="147704887.35279056"/>
    <s v="New Line Cinema"/>
    <n v="119"/>
  </r>
  <r>
    <s v="War of the Worlds"/>
    <s v="PG-13"/>
    <s v="Adventure"/>
    <x v="25"/>
    <n v="195.3"/>
    <s v="June 29, 2005 (United States)"/>
    <x v="16"/>
    <n v="424000"/>
    <s v="Steven Spielberg"/>
    <s v="Josh Friedman"/>
    <s v="Tom Cruise"/>
    <s v="United States"/>
    <n v="132000000"/>
    <n v="603873119"/>
    <n v="942141010.54429078"/>
    <n v="457.47963560606058"/>
    <n v="309202825.90885818"/>
    <s v="Paramount Pictures"/>
    <n v="116"/>
  </r>
  <r>
    <s v="Kingdom of Heaven"/>
    <s v="R"/>
    <s v="Action"/>
    <x v="25"/>
    <n v="195.3"/>
    <s v="May 6, 2005 (United States)"/>
    <x v="13"/>
    <n v="272000"/>
    <s v="Ridley Scott"/>
    <s v="William Monahan"/>
    <s v="Orlando Bloom"/>
    <s v="United Kingdom"/>
    <n v="130000000"/>
    <n v="218122627"/>
    <n v="340307037.61853558"/>
    <n v="167.78663615384616"/>
    <n v="111685932.92370711"/>
    <s v="Twentieth Century Fox"/>
    <n v="144"/>
  </r>
  <r>
    <s v="Constantine"/>
    <s v="R"/>
    <s v="Action"/>
    <x v="25"/>
    <n v="195.3"/>
    <s v="February 18, 2005 (United States)"/>
    <x v="9"/>
    <n v="317000"/>
    <s v="Francis Lawrence"/>
    <s v="Jamie Delano"/>
    <s v="Keanu Reeves"/>
    <s v="United States"/>
    <n v="100000000"/>
    <n v="230884728"/>
    <n v="360218006.25499231"/>
    <n v="230.88472800000002"/>
    <n v="118220546.85099846"/>
    <s v="Warner Bros."/>
    <n v="121"/>
  </r>
  <r>
    <s v="Star Wars: Episode III - Revenge of the Sith"/>
    <s v="PG-13"/>
    <s v="Action"/>
    <x v="25"/>
    <n v="195.3"/>
    <s v="May 19, 2005 (United States)"/>
    <x v="24"/>
    <n v="729000"/>
    <s v="George Lucas"/>
    <s v="George Lucas"/>
    <s v="Hayden Christensen"/>
    <s v="United States"/>
    <n v="113000000"/>
    <n v="868390560"/>
    <n v="1354831559.8156681"/>
    <n v="768.48722123893799"/>
    <n v="444644423.96313363"/>
    <s v="Lucasfilm"/>
    <n v="140"/>
  </r>
  <r>
    <s v="King Kong"/>
    <s v="PG-13"/>
    <s v="Action"/>
    <x v="25"/>
    <n v="195.3"/>
    <s v="December 14, 2005 (United States)"/>
    <x v="13"/>
    <n v="403000"/>
    <s v="Peter Jackson"/>
    <s v="Fran Walsh"/>
    <s v="Naomi Watts"/>
    <s v="United States"/>
    <n v="207000000"/>
    <n v="562363449"/>
    <n v="877379123.9646697"/>
    <n v="271.6731637681159"/>
    <n v="287948514.59293395"/>
    <s v="Universal Pictures"/>
    <n v="187"/>
  </r>
  <r>
    <s v="The Hitchhiker's Guide to the Galaxy"/>
    <s v="PG"/>
    <s v="Adventure"/>
    <x v="25"/>
    <n v="195.3"/>
    <s v="April 29, 2005 (United States)"/>
    <x v="17"/>
    <n v="190000"/>
    <s v="Garth Jennings"/>
    <s v="Douglas Adams"/>
    <s v="Martin Freeman"/>
    <s v="United Kingdom"/>
    <n v="50000000"/>
    <n v="104478416"/>
    <n v="163003447.79928315"/>
    <n v="208.95683200000002"/>
    <n v="53496372.759856626"/>
    <s v="Touchstone Pictures"/>
    <n v="109"/>
  </r>
  <r>
    <s v="Fantastic Four"/>
    <s v="PG-13"/>
    <s v="Action"/>
    <x v="25"/>
    <n v="195.3"/>
    <s v="July 8, 2005 (United States)"/>
    <x v="46"/>
    <n v="316000"/>
    <s v="Tim Story"/>
    <s v="Mark Frost"/>
    <s v="Ioan Gruffudd"/>
    <s v="United States"/>
    <n v="100000000"/>
    <n v="333535934"/>
    <n v="520370707.06502813"/>
    <n v="333.535934"/>
    <n v="170781328.21300563"/>
    <s v="Twentieth Century Fox"/>
    <n v="106"/>
  </r>
  <r>
    <s v="Green Street Hooligans"/>
    <s v="R"/>
    <s v="Crime"/>
    <x v="25"/>
    <n v="195.3"/>
    <s v="September 9, 2005 (United Kingdom)"/>
    <x v="34"/>
    <n v="144000"/>
    <s v="Lexi Alexander"/>
    <s v="Lexi Alexander"/>
    <s v="Elijah Wood"/>
    <s v="United Kingdom"/>
    <n v="0"/>
    <n v="3814717"/>
    <n v="5951583.5632360466"/>
    <n v="0"/>
    <n v="1953260.1126472093"/>
    <s v="Baker Street"/>
    <n v="109"/>
  </r>
  <r>
    <s v="Serenity"/>
    <s v="PG-13"/>
    <s v="Action"/>
    <x v="25"/>
    <n v="195.3"/>
    <s v="September 30, 2005 (United States)"/>
    <x v="40"/>
    <n v="287000"/>
    <s v="Joss Whedon"/>
    <s v="Joss Whedon"/>
    <s v="Nathan Fillion"/>
    <s v="United States"/>
    <n v="39000000"/>
    <n v="40445129"/>
    <n v="63101028.194060415"/>
    <n v="103.70545897435896"/>
    <n v="20709231.438812084"/>
    <s v="Universal Pictures"/>
    <n v="119"/>
  </r>
  <r>
    <s v="Mr. &amp; Mrs. Smith"/>
    <s v="PG-13"/>
    <s v="Action"/>
    <x v="25"/>
    <n v="195.3"/>
    <s v="June 10, 2005 (United States)"/>
    <x v="16"/>
    <n v="461000"/>
    <s v="Doug Liman"/>
    <s v="Simon Kinberg"/>
    <s v="Brad Pitt"/>
    <s v="United States"/>
    <n v="110000000"/>
    <n v="487287646"/>
    <n v="760248570.07782888"/>
    <n v="442.98876909090905"/>
    <n v="249507243.2155658"/>
    <s v="New Regency Productions"/>
    <n v="120"/>
  </r>
  <r>
    <s v="The Island"/>
    <s v="PG-13"/>
    <s v="Action"/>
    <x v="25"/>
    <n v="195.3"/>
    <s v="July 22, 2005 (United States)"/>
    <x v="8"/>
    <n v="304000"/>
    <s v="Michael Bay"/>
    <s v="Caspian Tredwell-Owen"/>
    <s v="Scarlett Johansson"/>
    <s v="United States"/>
    <n v="126000000"/>
    <n v="162949164"/>
    <n v="254227395.13978493"/>
    <n v="129.32473333333334"/>
    <n v="83435311.827956989"/>
    <s v="Dreamworks Pictures"/>
    <n v="136"/>
  </r>
  <r>
    <s v="Waiting..."/>
    <s v="R"/>
    <s v="Comedy"/>
    <x v="25"/>
    <n v="195.3"/>
    <s v="October 7, 2005 (United States)"/>
    <x v="17"/>
    <n v="93000"/>
    <s v="Rob McKittrick"/>
    <s v="Rob McKittrick"/>
    <s v="Ryan Reynolds"/>
    <s v="United States"/>
    <n v="3000000"/>
    <n v="18637690"/>
    <n v="29077850.194572452"/>
    <n v="621.25633333333337"/>
    <n v="9543108.0389144905"/>
    <s v="Eden Rock Media"/>
    <n v="94"/>
  </r>
  <r>
    <s v="Match Point"/>
    <s v="R"/>
    <s v="Drama"/>
    <x v="25"/>
    <n v="195.3"/>
    <s v="January 20, 2006 (United States)"/>
    <x v="37"/>
    <n v="209000"/>
    <s v="Woody Allen"/>
    <s v="Woody Allen"/>
    <s v="Scarlett Johansson"/>
    <s v="United Kingdom"/>
    <n v="15000000"/>
    <n v="85638656"/>
    <n v="133610335.29544289"/>
    <n v="570.92437333333339"/>
    <n v="43849798.259088583"/>
    <s v="BBC Films"/>
    <n v="124"/>
  </r>
  <r>
    <s v="Hostel"/>
    <s v="R"/>
    <s v="Horror"/>
    <x v="25"/>
    <n v="195.3"/>
    <s v="January 6, 2006 (United States)"/>
    <x v="23"/>
    <n v="172000"/>
    <s v="Eli Roth"/>
    <s v="Eli Roth"/>
    <s v="Jay Hernandez"/>
    <s v="United States"/>
    <n v="4800000"/>
    <n v="81979826"/>
    <n v="127901960.99436763"/>
    <n v="1707.9130416666669"/>
    <n v="41976357.398873523"/>
    <s v="Next Entertainment"/>
    <n v="94"/>
  </r>
  <r>
    <s v="Sky High"/>
    <s v="PG"/>
    <s v="Adventure"/>
    <x v="25"/>
    <n v="195.3"/>
    <s v="July 29, 2005 (United States)"/>
    <x v="19"/>
    <n v="81000"/>
    <s v="Mike Mitchell"/>
    <s v="Paul Hernandez"/>
    <s v="Kurt Russell"/>
    <s v="United States"/>
    <n v="35000000"/>
    <n v="86369815"/>
    <n v="134751063.1362007"/>
    <n v="246.77090000000001"/>
    <n v="44224175.627240144"/>
    <s v="Walt Disney Pictures"/>
    <n v="100"/>
  </r>
  <r>
    <s v="Assault on Precinct 13"/>
    <s v="R"/>
    <s v="Action"/>
    <x v="25"/>
    <n v="195.3"/>
    <s v="January 19, 2005 (United States)"/>
    <x v="21"/>
    <n v="75000"/>
    <s v="Jean-FranÃ§ois Richet"/>
    <s v="John Carpenter"/>
    <s v="Ethan Hawke"/>
    <s v="France"/>
    <n v="30000000"/>
    <n v="35294470"/>
    <n v="55065156.216077827"/>
    <n v="117.64823333333334"/>
    <n v="18071925.243215565"/>
    <s v="Rogue Pictures"/>
    <n v="109"/>
  </r>
  <r>
    <s v="Madagascar"/>
    <s v="PG"/>
    <s v="Animation"/>
    <x v="25"/>
    <n v="195.3"/>
    <s v="May 27, 2005 (United States)"/>
    <x v="15"/>
    <n v="376000"/>
    <s v="Eric Darnell"/>
    <s v="Mark Burton"/>
    <s v="Chris Rock"/>
    <s v="United States"/>
    <n v="75000000"/>
    <n v="542063846"/>
    <n v="845708417.18484378"/>
    <n v="722.75179466666668"/>
    <n v="277554452.63696873"/>
    <s v="DreamWorks Animation"/>
    <n v="86"/>
  </r>
  <r>
    <s v="Hard Candy"/>
    <s v="R"/>
    <s v="Drama"/>
    <x v="25"/>
    <n v="195.3"/>
    <s v="April 28, 2006 (United States)"/>
    <x v="12"/>
    <n v="156000"/>
    <s v="David Slade"/>
    <s v="Brian Nelson"/>
    <s v="Patrick Wilson"/>
    <s v="United States"/>
    <n v="950000"/>
    <n v="7022209"/>
    <n v="10955796.63236047"/>
    <n v="739.17989473684202"/>
    <n v="3595601.1264720941"/>
    <s v="Lions Gate Films"/>
    <n v="104"/>
  </r>
  <r>
    <s v="The Sisterhood of the Traveling Pants"/>
    <s v="PG"/>
    <s v="Comedy"/>
    <x v="25"/>
    <n v="195.3"/>
    <s v="June 1, 2005 (United States)"/>
    <x v="16"/>
    <n v="56000"/>
    <s v="Ken Kwapis"/>
    <s v="Ann Brashares"/>
    <s v="Amber Tamblyn"/>
    <s v="United States"/>
    <n v="25000000"/>
    <n v="42013878"/>
    <n v="65548533.674347155"/>
    <n v="168.05551199999999"/>
    <n v="21512482.334869429"/>
    <s v="Alcon Entertainment"/>
    <n v="119"/>
  </r>
  <r>
    <s v="The Longest Yard"/>
    <s v="PG-13"/>
    <s v="Comedy"/>
    <x v="25"/>
    <n v="195.3"/>
    <s v="May 27, 2005 (United States)"/>
    <x v="5"/>
    <n v="167000"/>
    <s v="Peter Segal"/>
    <s v="Albert S. Ruddy"/>
    <s v="Adam Sandler"/>
    <s v="United States"/>
    <n v="82000000"/>
    <n v="191466556"/>
    <n v="298719199.2483359"/>
    <n v="233.49579999999997"/>
    <n v="98037151.04966718"/>
    <s v="Paramount Pictures"/>
    <n v="113"/>
  </r>
  <r>
    <s v="Red Eye"/>
    <s v="PG-13"/>
    <s v="Thriller"/>
    <x v="25"/>
    <n v="195.3"/>
    <s v="August 19, 2005 (United States)"/>
    <x v="16"/>
    <n v="115000"/>
    <s v="Wes Craven"/>
    <s v="Carl Ellsworth"/>
    <s v="Rachel McAdams"/>
    <s v="United States"/>
    <n v="26000000"/>
    <n v="96258201"/>
    <n v="150178565.51305681"/>
    <n v="370.22384999999997"/>
    <n v="49287353.302611366"/>
    <s v="Dreamworks Pictures"/>
    <n v="85"/>
  </r>
  <r>
    <s v="House of Wax"/>
    <s v="R"/>
    <s v="Horror"/>
    <x v="25"/>
    <n v="195.3"/>
    <s v="May 6, 2005 (United States)"/>
    <x v="20"/>
    <n v="118000"/>
    <s v="Jaume Collet-Serra"/>
    <s v="Charles Belden"/>
    <s v="Chad Michael Murray"/>
    <s v="Australia"/>
    <n v="40000000"/>
    <n v="68766121"/>
    <n v="107286416.12237583"/>
    <n v="171.9153025"/>
    <n v="35210507.424475163"/>
    <s v="Warner Bros."/>
    <n v="113"/>
  </r>
  <r>
    <s v="Four Brothers"/>
    <s v="R"/>
    <s v="Action"/>
    <x v="25"/>
    <n v="195.3"/>
    <s v="July 1, 2005 (United States)"/>
    <x v="8"/>
    <n v="138000"/>
    <s v="John Singleton"/>
    <s v="David Elliot"/>
    <s v="Mark Wahlberg"/>
    <s v="United States"/>
    <n v="45000000"/>
    <n v="92374674"/>
    <n v="144119627.07526881"/>
    <n v="205.27705333333333"/>
    <n v="47298860.21505376"/>
    <s v="Paramount Pictures"/>
    <n v="109"/>
  </r>
  <r>
    <s v="The Dukes of Hazzard"/>
    <s v="PG-13"/>
    <s v="Comedy"/>
    <x v="25"/>
    <n v="195.3"/>
    <s v="August 5, 2005 (United States)"/>
    <x v="27"/>
    <n v="76000"/>
    <s v="Jay Chandrasekhar"/>
    <s v="Gy Waldron"/>
    <s v="Seann William Scott"/>
    <s v="United States"/>
    <n v="50000000"/>
    <n v="111069515"/>
    <n v="173286642.19406042"/>
    <n v="222.13902999999999"/>
    <n v="56871231.438812084"/>
    <s v="Warner Bros."/>
    <n v="104"/>
  </r>
  <r>
    <s v="The Interpreter"/>
    <s v="PG-13"/>
    <s v="Crime"/>
    <x v="25"/>
    <n v="195.3"/>
    <s v="April 22, 2005 (United States)"/>
    <x v="5"/>
    <n v="101000"/>
    <s v="Sydney Pollack"/>
    <s v="Martin Stellman"/>
    <s v="Nicole Kidman"/>
    <s v="United Kingdom"/>
    <n v="80000000"/>
    <n v="162944923"/>
    <n v="254220778.48489502"/>
    <n v="203.68115375000002"/>
    <n v="83433140.29697901"/>
    <s v="Universal Pictures"/>
    <n v="128"/>
  </r>
  <r>
    <s v="Walk the Line"/>
    <s v="PG-13"/>
    <s v="Biography"/>
    <x v="25"/>
    <n v="195.3"/>
    <s v="November 18, 2005 (United States)"/>
    <x v="40"/>
    <n v="239000"/>
    <s v="James Mangold"/>
    <s v="Johnny Cash"/>
    <s v="Joaquin Phoenix"/>
    <s v="United States"/>
    <n v="28000000"/>
    <n v="186797986"/>
    <n v="291435465.10087043"/>
    <n v="667.13566428571426"/>
    <n v="95646690.220174089"/>
    <s v="Fox 2000 Pictures"/>
    <n v="136"/>
  </r>
  <r>
    <s v="Lords of Dogtown"/>
    <s v="PG-13"/>
    <s v="Biography"/>
    <x v="25"/>
    <n v="195.3"/>
    <s v="June 3, 2005 (United States)"/>
    <x v="12"/>
    <n v="53000"/>
    <s v="Catherine Hardwicke"/>
    <s v="Stacy Peralta"/>
    <s v="Heath Ledger"/>
    <s v="United States"/>
    <n v="25000000"/>
    <n v="13411957"/>
    <n v="20924850.47567844"/>
    <n v="53.647827999999997"/>
    <n v="6867361.4951356882"/>
    <s v="Columbia Pictures"/>
    <n v="107"/>
  </r>
  <r>
    <s v="Munich"/>
    <s v="R"/>
    <s v="Action"/>
    <x v="25"/>
    <n v="195.3"/>
    <s v="January 6, 2006 (United States)"/>
    <x v="24"/>
    <n v="216000"/>
    <s v="Steven Spielberg"/>
    <s v="Tony Kushner"/>
    <s v="Eric Bana"/>
    <s v="United States"/>
    <n v="70000000"/>
    <n v="130982129"/>
    <n v="204353582.72555041"/>
    <n v="187.11732714285714"/>
    <n v="67067142.345110081"/>
    <s v="Dreamworks Pictures"/>
    <n v="164"/>
  </r>
  <r>
    <s v="Kiss Kiss Bang Bang"/>
    <s v="R"/>
    <s v="Comedy"/>
    <x v="25"/>
    <n v="195.3"/>
    <s v="November 18, 2005 (United States)"/>
    <x v="24"/>
    <n v="219000"/>
    <s v="Shane Black"/>
    <s v="Brett Halliday"/>
    <s v="Robert Downey Jr."/>
    <s v="United States"/>
    <n v="15000000"/>
    <n v="15785148"/>
    <n v="24627417.284178186"/>
    <n v="105.23432"/>
    <n v="8082513.0568356374"/>
    <s v="Warner Bros."/>
    <n v="103"/>
  </r>
  <r>
    <s v="The Constant Gardener"/>
    <s v="R"/>
    <s v="Drama"/>
    <x v="25"/>
    <n v="195.3"/>
    <s v="August 31, 2005 (United States)"/>
    <x v="34"/>
    <n v="135000"/>
    <s v="Fernando Meirelles"/>
    <s v="Jeffrey Caine"/>
    <s v="Ralph Fiennes"/>
    <s v="United Kingdom"/>
    <n v="25000000"/>
    <n v="82468097"/>
    <n v="128663743.75780849"/>
    <n v="329.872388"/>
    <n v="42226368.1515617"/>
    <s v="Focus Features"/>
    <n v="129"/>
  </r>
  <r>
    <s v="The Pacifier"/>
    <s v="PG"/>
    <s v="Action"/>
    <x v="25"/>
    <n v="195.3"/>
    <s v="March 4, 2005 (United States)"/>
    <x v="41"/>
    <n v="90000"/>
    <s v="Adam Shankman"/>
    <s v="Thomas Lennon"/>
    <s v="Vin Diesel"/>
    <s v="Canada"/>
    <n v="56000000"/>
    <n v="198636868"/>
    <n v="309906060.82744491"/>
    <n v="354.70869285714286"/>
    <n v="101708585.76548898"/>
    <s v="Walt Disney Pictures"/>
    <n v="95"/>
  </r>
  <r>
    <s v="A History of Violence"/>
    <s v="R"/>
    <s v="Drama"/>
    <x v="25"/>
    <n v="195.3"/>
    <s v="September 30, 2005 (United States)"/>
    <x v="34"/>
    <n v="228000"/>
    <s v="David Cronenberg"/>
    <s v="John Wagner"/>
    <s v="Viggo Mortensen"/>
    <s v="Canada"/>
    <n v="32000000"/>
    <n v="61385065"/>
    <n v="95770759.372759849"/>
    <n v="191.82832812499998"/>
    <n v="31431164.874551971"/>
    <s v="New Line Cinema"/>
    <n v="96"/>
  </r>
  <r>
    <s v="The Devil's Rejects"/>
    <s v="R"/>
    <s v="Horror"/>
    <x v="25"/>
    <n v="195.3"/>
    <s v="July 22, 2005 (United States)"/>
    <x v="8"/>
    <n v="95000"/>
    <s v="Rob Zombie"/>
    <s v="Rob Zombie"/>
    <s v="Sid Haig"/>
    <s v="United States"/>
    <n v="7000000"/>
    <n v="20901859"/>
    <n v="32610324.819764461"/>
    <n v="298.5979857142857"/>
    <n v="10702436.763952892"/>
    <s v="Lions Gate Films"/>
    <n v="107"/>
  </r>
  <r>
    <s v="Hitch"/>
    <s v="PG-13"/>
    <s v="Comedy"/>
    <x v="25"/>
    <n v="195.3"/>
    <s v="February 11, 2005 (United States)"/>
    <x v="14"/>
    <n v="301000"/>
    <s v="Andy Tennant"/>
    <s v="Kevin Bisch"/>
    <s v="Will Smith"/>
    <s v="United States"/>
    <n v="70000000"/>
    <n v="371594210"/>
    <n v="579747853.4920634"/>
    <n v="530.84887142857144"/>
    <n v="190268412.69841269"/>
    <s v="Columbia Pictures"/>
    <n v="118"/>
  </r>
  <r>
    <s v="Mirrormask"/>
    <s v="PG"/>
    <s v="Adventure"/>
    <x v="25"/>
    <n v="195.3"/>
    <s v="March 3, 2006 (United Kingdom)"/>
    <x v="8"/>
    <n v="22000"/>
    <s v="Dave McKean"/>
    <s v="Neil Gaiman"/>
    <s v="Stephanie Leonidas"/>
    <s v="United Kingdom"/>
    <n v="4000000"/>
    <n v="866999"/>
    <n v="1352660.4982078853"/>
    <n v="21.674975"/>
    <n v="443931.89964157704"/>
    <s v="Destination Films"/>
    <n v="101"/>
  </r>
  <r>
    <s v="Rent"/>
    <s v="PG-13"/>
    <s v="Drama"/>
    <x v="25"/>
    <n v="195.3"/>
    <s v="November 23, 2005 (United States)"/>
    <x v="15"/>
    <n v="49000"/>
    <s v="Chris Columbus"/>
    <s v="Stephen Chbosky"/>
    <s v="Taye Diggs"/>
    <s v="United States"/>
    <n v="40000000"/>
    <n v="31670620"/>
    <n v="49411356.446492575"/>
    <n v="79.176550000000006"/>
    <n v="16216395.289298514"/>
    <s v="Rent Productions LLC"/>
    <n v="135"/>
  </r>
  <r>
    <s v="Robots"/>
    <s v="PG"/>
    <s v="Animation"/>
    <x v="25"/>
    <n v="195.3"/>
    <s v="March 11, 2005 (United States)"/>
    <x v="21"/>
    <n v="137000"/>
    <s v="Chris Wedge"/>
    <s v="Ron Mita"/>
    <s v="Ewan McGregor"/>
    <s v="United States"/>
    <n v="75000000"/>
    <n v="262511490"/>
    <n v="409560937.03533024"/>
    <n v="350.01532000000003"/>
    <n v="134414485.40706605"/>
    <s v="Twentieth Century Fox Animation"/>
    <n v="91"/>
  </r>
  <r>
    <s v="Jarhead"/>
    <s v="R"/>
    <s v="Action"/>
    <x v="25"/>
    <n v="195.3"/>
    <s v="November 4, 2005 (United States)"/>
    <x v="9"/>
    <n v="179000"/>
    <s v="Sam Mendes"/>
    <s v="William Broyles Jr."/>
    <s v="Jake Gyllenhaal"/>
    <s v="United States"/>
    <n v="72000000"/>
    <n v="97076152"/>
    <n v="151454703.09472606"/>
    <n v="134.82798888888888"/>
    <n v="49706171.01894521"/>
    <s v="Universal Pictures"/>
    <n v="125"/>
  </r>
  <r>
    <s v="Into the Blue"/>
    <s v="PG-13"/>
    <s v="Action"/>
    <x v="25"/>
    <n v="195.3"/>
    <s v="September 30, 2005 (United States)"/>
    <x v="23"/>
    <n v="74000"/>
    <s v="John Stockwell"/>
    <s v="Matt Johnson"/>
    <s v="Paul Walker"/>
    <s v="United States"/>
    <n v="50000000"/>
    <n v="46117696"/>
    <n v="71951162.166922674"/>
    <n v="92.235392000000004"/>
    <n v="23613771.633384537"/>
    <s v="Columbia Pictures"/>
    <n v="110"/>
  </r>
  <r>
    <s v="Saw II"/>
    <s v="R"/>
    <s v="Horror"/>
    <x v="25"/>
    <n v="195.3"/>
    <s v="October 28, 2005 (United States)"/>
    <x v="14"/>
    <n v="239000"/>
    <s v="Darren Lynn Bousman"/>
    <s v="Leigh Whannell"/>
    <s v="Donnie Wahlberg"/>
    <s v="Canada"/>
    <n v="4000000"/>
    <n v="147748505"/>
    <n v="230511876.4644137"/>
    <n v="3693.7126249999997"/>
    <n v="75652076.29288274"/>
    <s v="Twisted Pictures"/>
    <n v="93"/>
  </r>
  <r>
    <s v="Revolver"/>
    <s v="R"/>
    <s v="Action"/>
    <x v="25"/>
    <n v="195.3"/>
    <s v="September 22, 2005 (United Kingdom)"/>
    <x v="5"/>
    <n v="92000"/>
    <s v="Guy Ritchie"/>
    <s v="Luc Besson"/>
    <s v="Jason Statham"/>
    <s v="France"/>
    <n v="0"/>
    <n v="7155807"/>
    <n v="11164231.402457757"/>
    <n v="0"/>
    <n v="3664007.6804915513"/>
    <s v="EuropaCorp"/>
    <n v="111"/>
  </r>
  <r>
    <s v="Flightplan"/>
    <s v="PG-13"/>
    <s v="Drama"/>
    <x v="25"/>
    <n v="195.3"/>
    <s v="September 23, 2005 (United States)"/>
    <x v="21"/>
    <n v="155000"/>
    <s v="Robert Schwentke"/>
    <s v="Peter A. Dowling"/>
    <s v="Jodie Foster"/>
    <s v="United States"/>
    <n v="55000000"/>
    <n v="223387299"/>
    <n v="348520788.55760366"/>
    <n v="406.15872545454545"/>
    <n v="114381617.51152073"/>
    <s v="Touchstone Pictures"/>
    <n v="98"/>
  </r>
  <r>
    <s v="Coach Carter"/>
    <s v="PG-13"/>
    <s v="Biography"/>
    <x v="25"/>
    <n v="195.3"/>
    <s v="January 14, 2005 (United States)"/>
    <x v="4"/>
    <n v="133000"/>
    <s v="Thomas Carter"/>
    <s v="Mark Schwahn"/>
    <s v="Samuel L. Jackson"/>
    <s v="United States"/>
    <n v="30000000"/>
    <n v="76669554"/>
    <n v="119617066.58371735"/>
    <n v="255.56518000000003"/>
    <n v="39257324.116743468"/>
    <s v="Coach Carter"/>
    <n v="136"/>
  </r>
  <r>
    <s v="Dark Water"/>
    <s v="PG-13"/>
    <s v="Drama"/>
    <x v="25"/>
    <n v="195.3"/>
    <s v="July 8, 2005 (United States)"/>
    <x v="41"/>
    <n v="60000"/>
    <s v="Walter Salles"/>
    <s v="KÃ´ji Suzuki"/>
    <s v="Jennifer Connelly"/>
    <s v="United States"/>
    <n v="30000000"/>
    <n v="68357079"/>
    <n v="106648243.58064516"/>
    <n v="227.85693000000001"/>
    <n v="35001064.516129032"/>
    <s v="Touchstone Pictures"/>
    <n v="105"/>
  </r>
  <r>
    <s v="Lord of War"/>
    <s v="R"/>
    <s v="Action"/>
    <x v="25"/>
    <n v="195.3"/>
    <s v="September 16, 2005 (United States)"/>
    <x v="37"/>
    <n v="300000"/>
    <s v="Andrew Niccol"/>
    <s v="Andrew Niccol"/>
    <s v="Nicolas Cage"/>
    <s v="France"/>
    <n v="50000000"/>
    <n v="72617068"/>
    <n v="113294524.42191499"/>
    <n v="145.23413599999998"/>
    <n v="37182318.484383002"/>
    <s v="Entertainment Manufacturing Company"/>
    <n v="122"/>
  </r>
  <r>
    <s v="Zathura: A Space Adventure"/>
    <s v="PG"/>
    <s v="Action"/>
    <x v="25"/>
    <n v="195.3"/>
    <s v="November 11, 2005 (United States)"/>
    <x v="19"/>
    <n v="97000"/>
    <s v="Jon Favreau"/>
    <s v="Chris Van Allsburg"/>
    <s v="Josh Hutcherson"/>
    <s v="United States"/>
    <n v="65000000"/>
    <n v="65079104"/>
    <n v="101534065.4828469"/>
    <n v="100.12169846153847"/>
    <n v="33322633.896569379"/>
    <s v="Columbia Pictures"/>
    <n v="101"/>
  </r>
  <r>
    <s v="The Quiet"/>
    <s v="R"/>
    <s v="Crime"/>
    <x v="25"/>
    <n v="195.3"/>
    <s v="August 25, 2006 (United States)"/>
    <x v="19"/>
    <n v="16000"/>
    <s v="Jamie Babbit"/>
    <s v="Abdi Nazemian"/>
    <s v="Camilla Belle"/>
    <s v="United States"/>
    <n v="900000"/>
    <n v="381420"/>
    <n v="595077.6958525345"/>
    <n v="42.38"/>
    <n v="195299.53917050691"/>
    <s v="Andrea Sperling Productions"/>
    <n v="96"/>
  </r>
  <r>
    <s v="The Amityville Horror"/>
    <s v="R"/>
    <s v="Horror"/>
    <x v="25"/>
    <n v="195.3"/>
    <s v="April 15, 2005 (United States)"/>
    <x v="22"/>
    <n v="107000"/>
    <s v="Andrew Douglas"/>
    <s v="Scott Kosar"/>
    <s v="Ryan Reynolds"/>
    <s v="United States"/>
    <n v="19000000"/>
    <n v="107516369"/>
    <n v="167743152.24935994"/>
    <n v="565.87562631578953"/>
    <n v="55051904.249871992"/>
    <s v="Metro-Goldwyn-Mayer (MGM)"/>
    <n v="90"/>
  </r>
  <r>
    <s v="Be Cool"/>
    <s v="PG-13"/>
    <s v="Comedy"/>
    <x v="25"/>
    <n v="195.3"/>
    <s v="March 4, 2005 (United States)"/>
    <x v="41"/>
    <n v="68000"/>
    <s v="F. Gary Gray"/>
    <s v="Elmore Leonard"/>
    <s v="John Travolta"/>
    <s v="United States"/>
    <n v="53000000"/>
    <n v="95763716"/>
    <n v="149407087.89144903"/>
    <n v="180.68625660377359"/>
    <n v="49034160.77828981"/>
    <s v="Metro-Goldwyn-Mayer (MGM)"/>
    <n v="118"/>
  </r>
  <r>
    <s v="Just Friends"/>
    <s v="PG-13"/>
    <s v="Comedy"/>
    <x v="25"/>
    <n v="195.3"/>
    <s v="November 23, 2005 (United States)"/>
    <x v="19"/>
    <n v="109000"/>
    <s v="Roger Kumble"/>
    <s v="Adam 'Tex' Davis"/>
    <s v="Ryan Reynolds"/>
    <s v="Germany"/>
    <n v="0"/>
    <n v="51024243"/>
    <n v="79606179.427035332"/>
    <n v="0"/>
    <n v="26126084.485407066"/>
    <s v="Inferno Distribution"/>
    <n v="96"/>
  </r>
  <r>
    <s v="Yours, Mine &amp; Ours"/>
    <s v="PG"/>
    <s v="Comedy"/>
    <x v="25"/>
    <n v="195.3"/>
    <s v="November 23, 2005 (United States)"/>
    <x v="30"/>
    <n v="27000"/>
    <s v="Raja Gosnell"/>
    <s v="Ron Burch"/>
    <s v="Dennis Quaid"/>
    <s v="United States"/>
    <n v="45000000"/>
    <n v="72662923"/>
    <n v="113366065.73527905"/>
    <n v="161.47316222222224"/>
    <n v="37205797.747055814"/>
    <s v="Paramount Pictures"/>
    <n v="88"/>
  </r>
  <r>
    <s v="Cinderella Man"/>
    <s v="PG-13"/>
    <s v="Biography"/>
    <x v="25"/>
    <n v="195.3"/>
    <s v="June 3, 2005 (United States)"/>
    <x v="45"/>
    <n v="179000"/>
    <s v="Ron Howard"/>
    <s v="Cliff Hollingsworth"/>
    <s v="Russell Crowe"/>
    <s v="United States"/>
    <n v="88000000"/>
    <n v="108539911"/>
    <n v="169340045.47721455"/>
    <n v="123.34080795454545"/>
    <n v="55575991.295442909"/>
    <s v="Universal Pictures"/>
    <n v="144"/>
  </r>
  <r>
    <s v="Nanny McPhee"/>
    <s v="PG"/>
    <s v="Comedy"/>
    <x v="25"/>
    <n v="195.3"/>
    <s v="January 27, 2006 (United States)"/>
    <x v="14"/>
    <n v="70000"/>
    <s v="Kirk Jones"/>
    <s v="Emma Thompson"/>
    <s v="Emma Thompson"/>
    <s v="United States"/>
    <n v="25000000"/>
    <n v="123276807"/>
    <n v="192332017.88479263"/>
    <n v="493.10722800000002"/>
    <n v="63121764.976958521"/>
    <s v="Universal Pictures"/>
    <n v="97"/>
  </r>
  <r>
    <s v="The Brothers Grimm"/>
    <s v="PG-13"/>
    <s v="Action"/>
    <x v="25"/>
    <n v="195.3"/>
    <s v="August 26, 2005 (United States)"/>
    <x v="23"/>
    <n v="118000"/>
    <s v="Terry Gilliam"/>
    <s v="Ehren Kruger"/>
    <s v="Matt Damon"/>
    <s v="United States"/>
    <n v="88000000"/>
    <n v="105316267"/>
    <n v="164310632.64157704"/>
    <n v="119.67757613636363"/>
    <n v="53925379.928315409"/>
    <s v="Dimension Films"/>
    <n v="118"/>
  </r>
  <r>
    <s v="Sahara"/>
    <s v="PG-13"/>
    <s v="Action"/>
    <x v="25"/>
    <n v="195.3"/>
    <s v="April 8, 2005 (United States)"/>
    <x v="22"/>
    <n v="94000"/>
    <s v="Breck Eisner"/>
    <s v="Clive Cussler"/>
    <s v="Matthew McConaughey"/>
    <s v="United Kingdom"/>
    <n v="130000000"/>
    <n v="119240351"/>
    <n v="186034485.14951354"/>
    <n v="91.723346923076917"/>
    <n v="61054967.229902714"/>
    <s v="Paramount Pictures"/>
    <n v="124"/>
  </r>
  <r>
    <s v="Corpse Bride"/>
    <s v="PG"/>
    <s v="Animation"/>
    <x v="25"/>
    <n v="195.3"/>
    <s v="September 23, 2005 (United States)"/>
    <x v="4"/>
    <n v="251000"/>
    <s v="Tim Burton"/>
    <s v="Tim Burton"/>
    <s v="Johnny Depp"/>
    <s v="United States"/>
    <n v="40000000"/>
    <n v="118090836"/>
    <n v="184241053.40092164"/>
    <n v="295.22708999999998"/>
    <n v="60466377.88018433"/>
    <s v="Warner Bros."/>
    <n v="77"/>
  </r>
  <r>
    <s v="Transporter 2"/>
    <s v="R"/>
    <s v="Action"/>
    <x v="25"/>
    <n v="195.3"/>
    <s v="September 2, 2005 (United States)"/>
    <x v="21"/>
    <n v="195000"/>
    <s v="Louis Leterrier"/>
    <s v="Luc Besson"/>
    <s v="Jason Statham"/>
    <s v="France"/>
    <n v="32000000"/>
    <n v="89083229"/>
    <n v="138984433.5704045"/>
    <n v="278.38509062500003"/>
    <n v="45613532.514080897"/>
    <s v="EuropaCorp"/>
    <n v="87"/>
  </r>
  <r>
    <s v="Two for the Money"/>
    <s v="R"/>
    <s v="Crime"/>
    <x v="25"/>
    <n v="195.3"/>
    <s v="October 7, 2005 (United States)"/>
    <x v="21"/>
    <n v="44000"/>
    <s v="D.J. Caruso"/>
    <s v="Dan Gilroy"/>
    <s v="Matthew McConaughey"/>
    <s v="United States"/>
    <n v="35000000"/>
    <n v="30526509"/>
    <n v="47626355.823348694"/>
    <n v="87.218597142857149"/>
    <n v="15630572.964669738"/>
    <s v="Universal Pictures"/>
    <n v="122"/>
  </r>
  <r>
    <s v="The New World"/>
    <s v="PG-13"/>
    <s v="Biography"/>
    <x v="25"/>
    <n v="195.3"/>
    <s v="January 20, 2006 (United States)"/>
    <x v="17"/>
    <n v="84000"/>
    <s v="Terrence Malick"/>
    <s v="Terrence Malick"/>
    <s v="Colin Farrell"/>
    <s v="United States"/>
    <n v="30000000"/>
    <n v="49334775"/>
    <n v="76970332.52688171"/>
    <n v="164.44924999999998"/>
    <n v="25261021.505376343"/>
    <s v="New Line Cinema"/>
    <n v="135"/>
  </r>
  <r>
    <s v="Brick"/>
    <s v="R"/>
    <s v="Action"/>
    <x v="25"/>
    <n v="195.3"/>
    <s v="April 14, 2006 (United States)"/>
    <x v="4"/>
    <n v="103000"/>
    <s v="Rian Johnson"/>
    <s v="Rian Johnson"/>
    <s v="Joseph Gordon-Levitt"/>
    <s v="United States"/>
    <n v="475000"/>
    <n v="3947579"/>
    <n v="6158870.0527393753"/>
    <n v="831.06926315789474"/>
    <n v="2021289.810547875"/>
    <s v="Bergman Lustig Productions"/>
    <n v="110"/>
  </r>
  <r>
    <s v="Wolf Creek"/>
    <s v="R"/>
    <s v="Horror"/>
    <x v="25"/>
    <n v="195.3"/>
    <s v="December 25, 2005 (United States)"/>
    <x v="19"/>
    <n v="69000"/>
    <s v="Greg McLean"/>
    <s v="Greg McLean"/>
    <s v="Nathan Phillips"/>
    <s v="Australia"/>
    <n v="1000000"/>
    <n v="30894796"/>
    <n v="48200943.887352787"/>
    <n v="3089.4796000000001"/>
    <n v="15819147.977470558"/>
    <s v="Australian Film Finance Corporation (AFFC)"/>
    <n v="99"/>
  </r>
  <r>
    <s v="Breakfast on Pluto"/>
    <s v="R"/>
    <s v="Comedy"/>
    <x v="25"/>
    <n v="195.3"/>
    <s v="January 6, 2006 (United States)"/>
    <x v="13"/>
    <n v="21000"/>
    <s v="Neil Jordan"/>
    <s v="Neil Jordan"/>
    <s v="Cillian Murphy"/>
    <s v="Ireland"/>
    <n v="0"/>
    <n v="3942254"/>
    <n v="6150562.1802355349"/>
    <n v="0"/>
    <n v="2018563.236047107"/>
    <s v="PathÃ© Pictures International"/>
    <n v="128"/>
  </r>
  <r>
    <s v="The Exorcism of Emily Rose"/>
    <s v="PG-13"/>
    <s v="Drama"/>
    <x v="25"/>
    <n v="195.3"/>
    <s v="September 9, 2005 (United States)"/>
    <x v="17"/>
    <n v="122000"/>
    <s v="Scott Derrickson"/>
    <s v="Paul Harris Boardman"/>
    <s v="Laura Linney"/>
    <s v="United States"/>
    <n v="19000000"/>
    <n v="145166804"/>
    <n v="226483999.89144903"/>
    <n v="764.0358105263158"/>
    <n v="74330160.77828981"/>
    <s v="Screen Gems"/>
    <n v="119"/>
  </r>
  <r>
    <s v="Elektra"/>
    <s v="PG-13"/>
    <s v="Action"/>
    <x v="25"/>
    <n v="195.3"/>
    <s v="January 14, 2005 (United States)"/>
    <x v="32"/>
    <n v="89000"/>
    <s v="Rob Bowman"/>
    <s v="Mark Steven Johnson"/>
    <s v="Jennifer Garner"/>
    <s v="Canada"/>
    <n v="43000000"/>
    <n v="56995646"/>
    <n v="88922546.524321556"/>
    <n v="132.54801395348835"/>
    <n v="29183638.504864309"/>
    <s v="Twentieth Century Fox"/>
    <n v="97"/>
  </r>
  <r>
    <s v="Doom"/>
    <s v="R"/>
    <s v="Action"/>
    <x v="25"/>
    <n v="195.3"/>
    <s v="October 21, 2005 (United States)"/>
    <x v="33"/>
    <n v="110000"/>
    <s v="Andrzej Bartkowiak"/>
    <s v="Dave Callaham"/>
    <s v="Karl Urban"/>
    <s v="United Kingdom"/>
    <n v="60000000"/>
    <n v="58072119"/>
    <n v="90602020.784946233"/>
    <n v="96.786865000000006"/>
    <n v="29734827.956989247"/>
    <s v="John Wells Productions"/>
    <n v="105"/>
  </r>
  <r>
    <s v="The Legend of Zorro"/>
    <s v="PG"/>
    <s v="Action"/>
    <x v="25"/>
    <n v="195.3"/>
    <s v="October 28, 2005 (United States)"/>
    <x v="22"/>
    <n v="95000"/>
    <s v="Martin Campbell"/>
    <s v="Roberto Orci"/>
    <s v="Antonio Banderas"/>
    <s v="United States"/>
    <n v="75000000"/>
    <n v="142400065"/>
    <n v="222167433.71991807"/>
    <n v="189.86675333333335"/>
    <n v="72913499.743983611"/>
    <s v="Columbia Pictures"/>
    <n v="129"/>
  </r>
  <r>
    <s v="Cheaper by the Dozen 2"/>
    <s v="PG"/>
    <s v="Adventure"/>
    <x v="25"/>
    <n v="195.3"/>
    <s v="December 21, 2005 (United States)"/>
    <x v="30"/>
    <n v="56000"/>
    <s v="Adam Shankman"/>
    <s v="Sam Harper"/>
    <s v="Steve Martin"/>
    <s v="United States"/>
    <n v="60000000"/>
    <n v="130154568"/>
    <n v="203062451.96927801"/>
    <n v="216.92428000000001"/>
    <n v="66643403.993855603"/>
    <s v="Twentieth Century Fox"/>
    <n v="94"/>
  </r>
  <r>
    <s v="Ã†on Flux"/>
    <s v="PG-13"/>
    <s v="Action"/>
    <x v="25"/>
    <n v="195.3"/>
    <s v="December 2, 2005 (United States)"/>
    <x v="30"/>
    <n v="125000"/>
    <s v="Karyn Kusama"/>
    <s v="Phil Hay"/>
    <s v="Charlize Theron"/>
    <s v="United States"/>
    <n v="62000000"/>
    <n v="53321673"/>
    <n v="83190546.662058368"/>
    <n v="86.002698387096771"/>
    <n v="27302443.932411674"/>
    <s v="Paramount Pictures"/>
    <n v="93"/>
  </r>
  <r>
    <s v="Son of the Mask"/>
    <s v="PG"/>
    <s v="Comedy"/>
    <x v="25"/>
    <n v="195.3"/>
    <s v="February 18, 2005 (United States)"/>
    <x v="58"/>
    <n v="53000"/>
    <s v="Lawrence Guterman"/>
    <s v="Lance Khazei"/>
    <s v="Jamie Kennedy"/>
    <s v="United States"/>
    <n v="84000000"/>
    <n v="59981548"/>
    <n v="93581042.885816693"/>
    <n v="71.406604761904759"/>
    <n v="30712518.177163336"/>
    <s v="New Line Cinema"/>
    <n v="94"/>
  </r>
  <r>
    <s v="Rumor Has It..."/>
    <s v="PG-13"/>
    <s v="Comedy"/>
    <x v="25"/>
    <n v="195.3"/>
    <s v="December 25, 2005 (United States)"/>
    <x v="30"/>
    <n v="55000"/>
    <s v="Rob Reiner"/>
    <s v="Ted Griffin"/>
    <s v="Jennifer Aniston"/>
    <s v="United States"/>
    <n v="70000000"/>
    <n v="88933562"/>
    <n v="138750928.52739376"/>
    <n v="127.0479457142857"/>
    <n v="45536898.105478749"/>
    <s v="Warner Bros."/>
    <n v="97"/>
  </r>
  <r>
    <s v="The Producers"/>
    <s v="PG-13"/>
    <s v="Comedy"/>
    <x v="25"/>
    <n v="195.3"/>
    <s v="December 25, 2005 (United States)"/>
    <x v="21"/>
    <n v="42000"/>
    <s v="Susan Stroman"/>
    <s v="Mel Brooks"/>
    <s v="Nathan Lane"/>
    <s v="United States"/>
    <n v="45000000"/>
    <n v="38075318"/>
    <n v="59403734.739375316"/>
    <n v="84.611817777777773"/>
    <n v="19495810.547875062"/>
    <s v="Universal Pictures"/>
    <n v="134"/>
  </r>
  <r>
    <s v="The Ringer"/>
    <s v="PG-13"/>
    <s v="Comedy"/>
    <x v="25"/>
    <n v="195.3"/>
    <s v="December 23, 2005 (United States)"/>
    <x v="1"/>
    <n v="36000"/>
    <s v="Barry W. Blaustein"/>
    <s v="Ricky Blitt"/>
    <s v="Johnny Knoxville"/>
    <s v="United States"/>
    <n v="0"/>
    <n v="40442443"/>
    <n v="63096837.593958005"/>
    <n v="0"/>
    <n v="20707856.118791603"/>
    <s v="Conundrum Entertainment"/>
    <n v="94"/>
  </r>
  <r>
    <s v="Kicking &amp; Screaming"/>
    <s v="PG"/>
    <s v="Comedy"/>
    <x v="25"/>
    <n v="195.3"/>
    <s v="May 13, 2005 (United States)"/>
    <x v="41"/>
    <n v="37000"/>
    <s v="Jesse Dylan"/>
    <s v="Leo Benvenuti"/>
    <s v="Will Ferrell"/>
    <s v="United States"/>
    <n v="45000000"/>
    <n v="56070433"/>
    <n v="87479062.647721455"/>
    <n v="124.60096222222221"/>
    <n v="28709899.129544292"/>
    <s v="Universal Pictures"/>
    <n v="95"/>
  </r>
  <r>
    <s v="The Cave"/>
    <s v="PG-13"/>
    <s v="Action"/>
    <x v="25"/>
    <n v="195.3"/>
    <s v="August 26, 2005 (United States)"/>
    <x v="27"/>
    <n v="36000"/>
    <s v="Bruce Hunt"/>
    <s v="Michael Steinberg"/>
    <s v="Piper Perabo"/>
    <s v="United States"/>
    <n v="30000000"/>
    <n v="33296457"/>
    <n v="51947928.560675882"/>
    <n v="110.98819"/>
    <n v="17048877.112135176"/>
    <s v="Screen Gems"/>
    <n v="97"/>
  </r>
  <r>
    <s v="Lady Vengeance"/>
    <s v="R"/>
    <s v="Crime"/>
    <x v="25"/>
    <n v="195.3"/>
    <s v="July 29, 2005 (South Korea)"/>
    <x v="37"/>
    <n v="74000"/>
    <s v="Park Chan-Wook"/>
    <s v="Park Chan-Wook"/>
    <s v="Nam-mi Kang"/>
    <s v="South Korea"/>
    <n v="0"/>
    <n v="23834149"/>
    <n v="37185177.676907316"/>
    <n v="0"/>
    <n v="12203865.335381463"/>
    <s v="CJ Entertainment"/>
    <n v="115"/>
  </r>
  <r>
    <s v="Broken Flowers"/>
    <s v="R"/>
    <s v="Comedy"/>
    <x v="25"/>
    <n v="195.3"/>
    <s v="August 26, 2005 (United States)"/>
    <x v="13"/>
    <n v="100000"/>
    <s v="Jim Jarmusch"/>
    <s v="Jim Jarmusch"/>
    <s v="Bill Murray"/>
    <s v="France"/>
    <n v="10000000"/>
    <n v="47329961"/>
    <n v="73842494.197132617"/>
    <n v="473.29961000000003"/>
    <n v="24234491.039426524"/>
    <s v="Focus Features"/>
    <n v="106"/>
  </r>
  <r>
    <s v="Fun with Dick and Jane"/>
    <s v="PG-13"/>
    <s v="Comedy"/>
    <x v="25"/>
    <n v="195.3"/>
    <s v="December 21, 2005 (United States)"/>
    <x v="19"/>
    <n v="139000"/>
    <s v="Dean Parisot"/>
    <s v="Judd Apatow"/>
    <s v="Jim Carrey"/>
    <s v="United States"/>
    <n v="100000000"/>
    <n v="204681899"/>
    <n v="319337299.66871476"/>
    <n v="204.68189899999999"/>
    <n v="104803839.73374295"/>
    <s v="Columbia Pictures"/>
    <n v="90"/>
  </r>
  <r>
    <s v="Imagine Me &amp; You"/>
    <s v="R"/>
    <s v="Comedy"/>
    <x v="25"/>
    <n v="195.3"/>
    <s v="May 25, 2006 (Germany)"/>
    <x v="8"/>
    <n v="31000"/>
    <s v="Ol Parker"/>
    <s v="Ol Parker"/>
    <s v="Piper Perabo"/>
    <s v="United Kingdom"/>
    <n v="7900000"/>
    <n v="2635305"/>
    <n v="4111507.5960061443"/>
    <n v="33.358291139240507"/>
    <n v="1349362.5192012289"/>
    <s v="BBC Films"/>
    <n v="90"/>
  </r>
  <r>
    <s v="The Family Stone"/>
    <s v="PG-13"/>
    <s v="Comedy"/>
    <x v="25"/>
    <n v="195.3"/>
    <s v="December 16, 2005 (United States)"/>
    <x v="21"/>
    <n v="63000"/>
    <s v="Thomas Bezucha"/>
    <s v="Thomas Bezucha"/>
    <s v="Dermot Mulroney"/>
    <s v="United States"/>
    <n v="18000000"/>
    <n v="92884429"/>
    <n v="144914928.39887351"/>
    <n v="516.02460555555558"/>
    <n v="47559871.479774706"/>
    <s v="The Family Stone"/>
    <n v="103"/>
  </r>
  <r>
    <s v="Just Like Heaven"/>
    <s v="PG-13"/>
    <s v="Comedy"/>
    <x v="25"/>
    <n v="195.3"/>
    <s v="September 16, 2005 (United States)"/>
    <x v="17"/>
    <n v="101000"/>
    <s v="Mark Waters"/>
    <s v="Peter Tolan"/>
    <s v="Reese Witherspoon"/>
    <s v="United States"/>
    <n v="58000000"/>
    <n v="102854431"/>
    <n v="160469765.10855094"/>
    <n v="177.33522586206897"/>
    <n v="52664839.22171019"/>
    <s v="Dreamworks Pictures"/>
    <n v="95"/>
  </r>
  <r>
    <s v="Capote"/>
    <s v="R"/>
    <s v="Biography"/>
    <x v="25"/>
    <n v="195.3"/>
    <s v="February 3, 2006 (United States)"/>
    <x v="4"/>
    <n v="128000"/>
    <s v="Bennett Miller"/>
    <s v="Dan Futterman"/>
    <s v="Philip Seymour Hoffman"/>
    <s v="United States"/>
    <n v="7000000"/>
    <n v="49327405"/>
    <n v="76958834.119303629"/>
    <n v="704.67721428571429"/>
    <n v="25257247.823860727"/>
    <s v="United Artists"/>
    <n v="114"/>
  </r>
  <r>
    <s v="The Skeleton Key"/>
    <s v="PG-13"/>
    <s v="Drama"/>
    <x v="25"/>
    <n v="195.3"/>
    <s v="August 12, 2005 (United States)"/>
    <x v="16"/>
    <n v="108000"/>
    <s v="Iain Softley"/>
    <s v="Ehren Kruger"/>
    <s v="Kate Hudson"/>
    <s v="United States"/>
    <n v="43000000"/>
    <n v="93983911"/>
    <n v="146630300.46953404"/>
    <n v="218.56723488372091"/>
    <n v="48122842.293906808"/>
    <s v="Universal Pictures"/>
    <n v="104"/>
  </r>
  <r>
    <s v="The Squid and the Whale"/>
    <s v="R"/>
    <s v="Comedy"/>
    <x v="25"/>
    <n v="195.3"/>
    <s v="December 16, 2005 (United States)"/>
    <x v="4"/>
    <n v="80000"/>
    <s v="Noah Baumbach"/>
    <s v="Noah Baumbach"/>
    <s v="Owen Kline"/>
    <s v="United States"/>
    <n v="1500000"/>
    <n v="11098131"/>
    <n v="17314902.794162825"/>
    <n v="739.87540000000001"/>
    <n v="5682606.7588325655"/>
    <s v="Samuel Goldwyn Films"/>
    <n v="81"/>
  </r>
  <r>
    <s v="Land of the Dead"/>
    <s v="R"/>
    <s v="Horror"/>
    <x v="25"/>
    <n v="195.3"/>
    <s v="June 24, 2005 (United States)"/>
    <x v="19"/>
    <n v="93000"/>
    <s v="George A. Romero"/>
    <s v="George A. Romero"/>
    <s v="John Leguizamo"/>
    <s v="United States"/>
    <n v="15000000"/>
    <n v="47074133"/>
    <n v="73443360.599590376"/>
    <n v="313.8275533333333"/>
    <n v="24103498.719918072"/>
    <s v="Universal Pictures"/>
    <n v="93"/>
  </r>
  <r>
    <s v="Man of the House"/>
    <s v="PG-13"/>
    <s v="Comedy"/>
    <x v="25"/>
    <n v="195.3"/>
    <s v="February 25, 2005 (United States)"/>
    <x v="20"/>
    <n v="23000"/>
    <s v="Stephen Herek"/>
    <s v="John J. McLaughlin"/>
    <s v="Tommy Lee Jones"/>
    <s v="United States"/>
    <n v="40000000"/>
    <n v="21577624"/>
    <n v="33664628.944188423"/>
    <n v="53.944060000000007"/>
    <n v="11048450.588837685"/>
    <s v="Revolution Studios"/>
    <n v="100"/>
  </r>
  <r>
    <s v="Elizabethtown"/>
    <s v="PG-13"/>
    <s v="Comedy"/>
    <x v="25"/>
    <n v="195.3"/>
    <s v="October 14, 2005 (United States)"/>
    <x v="5"/>
    <n v="68000"/>
    <s v="Cameron Crowe"/>
    <s v="Cameron Crowe"/>
    <s v="Orlando Bloom"/>
    <s v="United States"/>
    <n v="45000000"/>
    <n v="52164016"/>
    <n v="81384412.05939579"/>
    <n v="115.92003555555554"/>
    <n v="26709685.611879159"/>
    <s v="Paramount Pictures"/>
    <n v="123"/>
  </r>
  <r>
    <s v="Chicken Little"/>
    <s v="G"/>
    <s v="Animation"/>
    <x v="25"/>
    <n v="195.3"/>
    <s v="November 4, 2005 (United States)"/>
    <x v="46"/>
    <n v="88000"/>
    <s v="Mark Dindal"/>
    <s v="Mark Dindal"/>
    <s v="Zach Braff"/>
    <s v="United States"/>
    <n v="150000000"/>
    <n v="314432837"/>
    <n v="490566745.69329232"/>
    <n v="209.62189133333334"/>
    <n v="160999916.53865847"/>
    <s v="Walt Disney Pictures"/>
    <n v="81"/>
  </r>
  <r>
    <s v="Monster-in-Law"/>
    <s v="PG-13"/>
    <s v="Comedy"/>
    <x v="25"/>
    <n v="195.3"/>
    <s v="May 13, 2005 (United States)"/>
    <x v="41"/>
    <n v="58000"/>
    <s v="Robert Luketic"/>
    <s v="Anya Kochoff"/>
    <s v="Jennifer Lopez"/>
    <s v="United States"/>
    <n v="43000000"/>
    <n v="155457327"/>
    <n v="242538901.87864822"/>
    <n v="361.52866744186048"/>
    <n v="79599245.775729641"/>
    <s v="New Line Cinema"/>
    <n v="101"/>
  </r>
  <r>
    <s v="Domino"/>
    <s v="R"/>
    <s v="Action"/>
    <x v="25"/>
    <n v="195.3"/>
    <s v="October 14, 2005 (United States)"/>
    <x v="23"/>
    <n v="65000"/>
    <s v="Tony Scott"/>
    <s v="Richard Kelly"/>
    <s v="Keira Knightley"/>
    <s v="United States"/>
    <n v="50000000"/>
    <n v="22984628"/>
    <n v="35859785.722478233"/>
    <n v="45.969255999999994"/>
    <n v="11768882.744495647"/>
    <s v="New Line Cinema"/>
    <n v="127"/>
  </r>
  <r>
    <s v="The Ring Two"/>
    <s v="PG-13"/>
    <s v="Horror"/>
    <x v="25"/>
    <n v="195.3"/>
    <s v="March 18, 2005 (United States)"/>
    <x v="20"/>
    <n v="93000"/>
    <s v="Hideo Nakata"/>
    <s v="Ehren Kruger"/>
    <s v="Naomi Watts"/>
    <s v="United States"/>
    <n v="50000000"/>
    <n v="163995949"/>
    <n v="255860551.25601637"/>
    <n v="327.99189799999999"/>
    <n v="83971300.051203281"/>
    <s v="Dreamworks Pictures"/>
    <n v="110"/>
  </r>
  <r>
    <s v="London"/>
    <s v="R"/>
    <s v="Drama"/>
    <x v="25"/>
    <n v="195.3"/>
    <s v="February 10, 2006 (United States)"/>
    <x v="16"/>
    <n v="23000"/>
    <s v="Hunter Richards"/>
    <s v="Hunter Richards"/>
    <s v="Jessica Biel"/>
    <s v="United Kingdom"/>
    <n v="0"/>
    <n v="20361"/>
    <n v="31766.496159754221"/>
    <n v="0"/>
    <n v="10425.499231950844"/>
    <s v="Destination Films"/>
    <n v="92"/>
  </r>
  <r>
    <s v="Deuce Bigalow: European Gigolo"/>
    <s v="R"/>
    <s v="Comedy"/>
    <x v="25"/>
    <n v="195.3"/>
    <s v="August 12, 2005 (United States)"/>
    <x v="32"/>
    <n v="49000"/>
    <s v="Mike Bigelow"/>
    <s v="Harris Goldberg"/>
    <s v="Rob Schneider"/>
    <s v="United States"/>
    <n v="22000000"/>
    <n v="45109561"/>
    <n v="70378306.383512542"/>
    <n v="205.0434590909091"/>
    <n v="23097573.476702508"/>
    <s v="Columbia Pictures"/>
    <n v="83"/>
  </r>
  <r>
    <s v="Harsh Times"/>
    <s v="R"/>
    <s v="Action"/>
    <x v="25"/>
    <n v="195.3"/>
    <s v="November 10, 2006 (United States)"/>
    <x v="15"/>
    <n v="64000"/>
    <s v="David Ayer"/>
    <s v="David Ayer"/>
    <s v="Christian Bale"/>
    <s v="United States"/>
    <n v="2000000"/>
    <n v="5969708"/>
    <n v="9313722.6195596512"/>
    <n v="298.48539999999997"/>
    <n v="3056686.1239119302"/>
    <s v="Andrea Sperling Productions"/>
    <n v="116"/>
  </r>
  <r>
    <s v="Diary of a Mad Black Woman"/>
    <s v="PG-13"/>
    <s v="Comedy"/>
    <x v="25"/>
    <n v="195.3"/>
    <s v="February 25, 2005 (United States)"/>
    <x v="1"/>
    <n v="14000"/>
    <s v="Darren Grant"/>
    <s v="Tyler Perry"/>
    <s v="Kimberly Elise"/>
    <s v="United States"/>
    <n v="5500000"/>
    <n v="50652203"/>
    <n v="79025736.068100348"/>
    <n v="920.94914545454549"/>
    <n v="25935587.813620072"/>
    <s v="BET Pictures"/>
    <n v="116"/>
  </r>
  <r>
    <s v="Herbie Fully Loaded"/>
    <s v="G"/>
    <s v="Adventure"/>
    <x v="25"/>
    <n v="195.3"/>
    <s v="June 22, 2005 (United States)"/>
    <x v="25"/>
    <n v="46000"/>
    <s v="Angela Robinson"/>
    <s v="Thomas Lennon"/>
    <s v="Lindsay Lohan"/>
    <s v="United States"/>
    <n v="50000000"/>
    <n v="144146816"/>
    <n v="224892651.48591909"/>
    <n v="288.293632"/>
    <n v="73807893.497183815"/>
    <s v="Walt Disney Pictures"/>
    <n v="101"/>
  </r>
  <r>
    <s v="Wallace &amp; Gromit: The Curse of the Were-Rabbit"/>
    <s v="G"/>
    <s v="Animation"/>
    <x v="25"/>
    <n v="195.3"/>
    <s v="October 7, 2005 (United States)"/>
    <x v="34"/>
    <n v="128000"/>
    <s v="Steve Box"/>
    <s v="Steve Box"/>
    <s v="Peter Sallis"/>
    <s v="United Kingdom"/>
    <n v="30000000"/>
    <n v="194137091"/>
    <n v="302885671.41679466"/>
    <n v="647.1236366666667"/>
    <n v="99404552.483358935"/>
    <s v="Aardman Animations"/>
    <n v="85"/>
  </r>
  <r>
    <s v="Casanova"/>
    <s v="R"/>
    <s v="Adventure"/>
    <x v="25"/>
    <n v="195.3"/>
    <s v="January 6, 2006 (United States)"/>
    <x v="16"/>
    <n v="53000"/>
    <s v="Lasse HallstrÃ¶m"/>
    <s v="Jeffrey Hatcher"/>
    <s v="Heath Ledger"/>
    <s v="United States"/>
    <n v="0"/>
    <n v="37691644"/>
    <n v="58805140.434203789"/>
    <n v="0"/>
    <n v="19299356.886840757"/>
    <s v="Touchstone Pictures"/>
    <n v="112"/>
  </r>
  <r>
    <s v="The Jacket"/>
    <s v="R"/>
    <s v="Drama"/>
    <x v="25"/>
    <n v="195.3"/>
    <s v="March 4, 2005 (United States)"/>
    <x v="12"/>
    <n v="110000"/>
    <s v="John Maybury"/>
    <s v="Tom Bleecker"/>
    <s v="Adrien Brody"/>
    <s v="Germany"/>
    <n v="29000000"/>
    <n v="21733230"/>
    <n v="33907399.800307214"/>
    <n v="74.942172413793102"/>
    <n v="11128125.960061444"/>
    <s v="Mandalay Pictures"/>
    <n v="103"/>
  </r>
  <r>
    <s v="The Wedding Date"/>
    <s v="PG-13"/>
    <s v="Comedy"/>
    <x v="25"/>
    <n v="195.3"/>
    <s v="February 4, 2005 (United States)"/>
    <x v="19"/>
    <n v="50000"/>
    <s v="Clare Kilner"/>
    <s v="Elizabeth Young"/>
    <s v="Dermot Mulroney"/>
    <s v="United States"/>
    <n v="15000000"/>
    <n v="47096206"/>
    <n v="73477798.096262157"/>
    <n v="313.97470666666669"/>
    <n v="24114800.819252431"/>
    <s v="Gold Circle Films"/>
    <n v="90"/>
  </r>
  <r>
    <s v="Thank You for Smoking"/>
    <s v="R"/>
    <s v="Comedy"/>
    <x v="25"/>
    <n v="195.3"/>
    <s v="April 14, 2006 (United States)"/>
    <x v="37"/>
    <n v="215000"/>
    <s v="Jason Reitman"/>
    <s v="Jason Reitman"/>
    <s v="Aaron Eckhart"/>
    <s v="United States"/>
    <n v="6500000"/>
    <n v="39323027"/>
    <n v="61350365.217101887"/>
    <n v="604.96964615384616"/>
    <n v="20134678.443420377"/>
    <s v="Room 9 Entertainment"/>
    <n v="92"/>
  </r>
  <r>
    <s v="Hide and Seek"/>
    <s v="R"/>
    <s v="Drama"/>
    <x v="25"/>
    <n v="195.3"/>
    <s v="January 28, 2005 (United States)"/>
    <x v="22"/>
    <n v="83000"/>
    <s v="John Polson"/>
    <s v="Ari Schlossberg"/>
    <s v="Robert De Niro"/>
    <s v="Germany"/>
    <n v="30000000"/>
    <n v="127369981"/>
    <n v="198718039.99334356"/>
    <n v="424.56660333333332"/>
    <n v="65217604.198668711"/>
    <s v="Twentieth Century Fox"/>
    <n v="101"/>
  </r>
  <r>
    <s v="Cursed"/>
    <s v="PG-13"/>
    <s v="Comedy"/>
    <x v="25"/>
    <n v="195.3"/>
    <s v="February 25, 2005 (United States)"/>
    <x v="18"/>
    <n v="31000"/>
    <s v="Wes Craven"/>
    <s v="Kevin Williamson"/>
    <s v="Christina Ricci"/>
    <s v="Germany"/>
    <n v="38000000"/>
    <n v="29621722"/>
    <n v="46214739.853558622"/>
    <n v="77.951899999999995"/>
    <n v="15167292.370711725"/>
    <s v="Dimension Films"/>
    <n v="97"/>
  </r>
  <r>
    <s v="Miss Congeniality 2: Armed &amp; Fabulous"/>
    <s v="PG-13"/>
    <s v="Action"/>
    <x v="25"/>
    <n v="195.3"/>
    <s v="March 24, 2005 (United States)"/>
    <x v="27"/>
    <n v="71000"/>
    <s v="John Pasquin"/>
    <s v="Marc Lawrence"/>
    <s v="Sandra Bullock"/>
    <s v="United States"/>
    <n v="45000000"/>
    <n v="101393569"/>
    <n v="158190581.02560163"/>
    <n v="225.31904222222221"/>
    <n v="51916830.00512033"/>
    <s v="Castle Rock Entertainment"/>
    <n v="115"/>
  </r>
  <r>
    <s v="Bad News Bears"/>
    <s v="PG-13"/>
    <s v="Comedy"/>
    <x v="25"/>
    <n v="195.3"/>
    <s v="July 22, 2005 (United States)"/>
    <x v="1"/>
    <n v="21000"/>
    <s v="Richard Linklater"/>
    <s v="Bill Lancaster"/>
    <s v="Billy Bob Thornton"/>
    <s v="United States"/>
    <n v="35000000"/>
    <n v="34252847"/>
    <n v="53440053.665642597"/>
    <n v="97.865277142857138"/>
    <n v="17538580.13312852"/>
    <s v="Paramount Pictures"/>
    <n v="113"/>
  </r>
  <r>
    <s v="Fever Pitch"/>
    <s v="PG-13"/>
    <s v="Comedy"/>
    <x v="25"/>
    <n v="195.3"/>
    <s v="April 8, 2005 (United States)"/>
    <x v="19"/>
    <n v="43000"/>
    <s v="Bobby Farrelly"/>
    <s v="Lowell Ganz"/>
    <s v="Drew Barrymore"/>
    <s v="United States"/>
    <n v="30000000"/>
    <n v="50605163"/>
    <n v="78952345.960573465"/>
    <n v="168.68387666666666"/>
    <n v="25911501.792114694"/>
    <s v="Fox 2000 Pictures"/>
    <n v="104"/>
  </r>
  <r>
    <s v="Kinky Boots"/>
    <s v="PG-13"/>
    <s v="Comedy"/>
    <x v="25"/>
    <n v="195.3"/>
    <s v="May 26, 2006 (United States)"/>
    <x v="12"/>
    <n v="19000"/>
    <s v="Julian Jarrold"/>
    <s v="Geoff Deane"/>
    <s v="Chiwetel Ejiofor"/>
    <s v="United States"/>
    <n v="0"/>
    <n v="9950133"/>
    <n v="15523837.814132104"/>
    <n v="0"/>
    <n v="5094794.1628264207"/>
    <s v="Miramax"/>
    <n v="107"/>
  </r>
  <r>
    <s v="xXx: State of the Union"/>
    <s v="PG-13"/>
    <s v="Action"/>
    <x v="25"/>
    <n v="195.3"/>
    <s v="April 29, 2005 (United States)"/>
    <x v="54"/>
    <n v="68000"/>
    <s v="Lee Tamahori"/>
    <s v="Rich Wilkes"/>
    <s v="Ice Cube"/>
    <s v="United States"/>
    <n v="113000000"/>
    <n v="71022693"/>
    <n v="110807038.18279569"/>
    <n v="62.851940707964602"/>
    <n v="36365946.236559138"/>
    <s v="Columbia Pictures"/>
    <n v="101"/>
  </r>
  <r>
    <s v="Syriana"/>
    <s v="R"/>
    <s v="Drama"/>
    <x v="25"/>
    <n v="195.3"/>
    <s v="December 9, 2005 (United States)"/>
    <x v="15"/>
    <n v="127000"/>
    <s v="Stephen Gaghan"/>
    <s v="Stephen Gaghan"/>
    <s v="George Clooney"/>
    <s v="United States"/>
    <n v="50000000"/>
    <n v="93974620"/>
    <n v="146615804.98719916"/>
    <n v="187.94924"/>
    <n v="48118084.997439831"/>
    <s v="Warner Bros."/>
    <n v="128"/>
  </r>
  <r>
    <s v="North Country"/>
    <s v="R"/>
    <s v="Drama"/>
    <x v="25"/>
    <n v="195.3"/>
    <s v="October 21, 2005 (United States)"/>
    <x v="4"/>
    <n v="41000"/>
    <s v="Niki Caro"/>
    <s v="Michael Seitzman"/>
    <s v="Charlize Theron"/>
    <s v="United States"/>
    <n v="35000000"/>
    <n v="25211175"/>
    <n v="39333563.863287248"/>
    <n v="72.031928571428566"/>
    <n v="12908947.77265745"/>
    <s v="Warner Bros."/>
    <n v="126"/>
  </r>
  <r>
    <s v="Derailed"/>
    <s v="R"/>
    <s v="Crime"/>
    <x v="25"/>
    <n v="195.3"/>
    <s v="November 11, 2005 (United States)"/>
    <x v="14"/>
    <n v="72000"/>
    <s v="Mikael HÃ¥fstrÃ¶m"/>
    <s v="Stuart Beattie"/>
    <s v="Clive Owen"/>
    <s v="United States"/>
    <n v="22000000"/>
    <n v="57479076"/>
    <n v="89676776.5345622"/>
    <n v="261.26852727272728"/>
    <n v="29431170.50691244"/>
    <s v="Di Bonaventura Pictures"/>
    <n v="108"/>
  </r>
  <r>
    <s v="Romance &amp; Cigarettes"/>
    <s v="R"/>
    <s v="Comedy"/>
    <x v="25"/>
    <n v="195.3"/>
    <s v="March 3, 2006 (Norway)"/>
    <x v="19"/>
    <n v="12000"/>
    <s v="John Turturro"/>
    <s v="John Turturro"/>
    <s v="James Gandolfini"/>
    <s v="United States"/>
    <n v="0"/>
    <n v="2935242"/>
    <n v="4579458.4608294927"/>
    <n v="0"/>
    <n v="1502940.0921658985"/>
    <s v="United Artists"/>
    <n v="105"/>
  </r>
  <r>
    <s v="The Perfect Man"/>
    <s v="PG"/>
    <s v="Comedy"/>
    <x v="25"/>
    <n v="195.3"/>
    <s v="June 17, 2005 (United States)"/>
    <x v="30"/>
    <n v="29000"/>
    <s v="Mark Rosman"/>
    <s v="Michael McQuown"/>
    <s v="Hilary Duff"/>
    <s v="United States"/>
    <n v="10000000"/>
    <n v="19770475"/>
    <n v="30845180.401945721"/>
    <n v="197.70475000000002"/>
    <n v="10123131.080389144"/>
    <s v="Universal Pictures"/>
    <n v="100"/>
  </r>
  <r>
    <s v="Unleashed"/>
    <s v="R"/>
    <s v="Action"/>
    <x v="25"/>
    <n v="195.3"/>
    <s v="May 13, 2005 (United States)"/>
    <x v="9"/>
    <n v="100000"/>
    <s v="Louis Leterrier"/>
    <s v="Luc Besson"/>
    <s v="Jet Li"/>
    <s v="United Kingdom"/>
    <n v="45000000"/>
    <n v="50871113"/>
    <n v="79367271.536610335"/>
    <n v="113.04691777777778"/>
    <n v="26047676.907322068"/>
    <s v="Rogue Pictures"/>
    <n v="103"/>
  </r>
  <r>
    <s v="Hostage"/>
    <s v="R"/>
    <s v="Action"/>
    <x v="25"/>
    <n v="195.3"/>
    <s v="March 11, 2005 (United States)"/>
    <x v="16"/>
    <n v="108000"/>
    <s v="Florent-Emilio Siri"/>
    <s v="Robert Crais"/>
    <s v="Bruce Willis"/>
    <s v="United States"/>
    <n v="52000000"/>
    <n v="77663556"/>
    <n v="121167872.57142857"/>
    <n v="149.35299230769229"/>
    <n v="39766285.714285716"/>
    <s v="Miramax"/>
    <n v="113"/>
  </r>
  <r>
    <s v="The Greatest Game Ever Played"/>
    <s v="PG"/>
    <s v="Biography"/>
    <x v="25"/>
    <n v="195.3"/>
    <s v="September 30, 2005 (United States)"/>
    <x v="34"/>
    <n v="29000"/>
    <s v="Bill Paxton"/>
    <s v="Mark Frost"/>
    <s v="Shia LaBeouf"/>
    <s v="United States"/>
    <n v="26000000"/>
    <n v="15431177"/>
    <n v="24075164.525857653"/>
    <n v="59.35068076923077"/>
    <n v="7901268.3051715307"/>
    <s v="Fairway Films"/>
    <n v="120"/>
  </r>
  <r>
    <s v="CachÃ© (Hidden)"/>
    <s v="R"/>
    <s v="Drama"/>
    <x v="25"/>
    <n v="195.3"/>
    <s v="February 17, 2006 (United States)"/>
    <x v="4"/>
    <n v="76000"/>
    <s v="Michael Haneke"/>
    <s v="Michael Haneke"/>
    <s v="Daniel Auteuil"/>
    <s v="France"/>
    <n v="0"/>
    <n v="16197824"/>
    <n v="25271259.461341523"/>
    <n v="0"/>
    <n v="8293816.6922683045"/>
    <s v="Les Films du Losange"/>
    <n v="117"/>
  </r>
  <r>
    <s v="Get Rich or Die Tryin'"/>
    <s v="R"/>
    <s v="Biography"/>
    <x v="25"/>
    <n v="195.3"/>
    <s v="November 9, 2005 (United States)"/>
    <x v="20"/>
    <n v="45000"/>
    <s v="Jim Sheridan"/>
    <s v="Terence Winter"/>
    <s v="50 Cent"/>
    <s v="United States"/>
    <n v="40000000"/>
    <n v="46563961"/>
    <n v="72647408.687660009"/>
    <n v="116.4099025"/>
    <n v="23842273.937532"/>
    <s v="Cent Productions Inc."/>
    <n v="117"/>
  </r>
  <r>
    <s v="Bewitched"/>
    <s v="PG-13"/>
    <s v="Comedy"/>
    <x v="25"/>
    <n v="195.3"/>
    <s v="June 24, 2005 (United States)"/>
    <x v="25"/>
    <n v="70000"/>
    <s v="Nora Ephron"/>
    <s v="Nora Ephron"/>
    <s v="Nicole Kidman"/>
    <s v="United States"/>
    <n v="85000000"/>
    <n v="131426169"/>
    <n v="205046357.88172042"/>
    <n v="154.61902235294119"/>
    <n v="67294505.376344085"/>
    <s v="Columbia Pictures"/>
    <n v="102"/>
  </r>
  <r>
    <s v="Hoodwinked"/>
    <s v="PG"/>
    <s v="Animation"/>
    <x v="25"/>
    <n v="195.3"/>
    <s v="January 13, 2006 (United States)"/>
    <x v="5"/>
    <n v="58000"/>
    <s v="Cory Edwards"/>
    <s v="Todd Edwards"/>
    <s v="Anne Hathaway"/>
    <s v="United States"/>
    <n v="30000000"/>
    <n v="110013167"/>
    <n v="171638566.23092678"/>
    <n v="366.71055666666666"/>
    <n v="56330346.646185353"/>
    <s v="The Weinstein Company"/>
    <n v="80"/>
  </r>
  <r>
    <s v="Adam's Apples"/>
    <s v="R"/>
    <s v="Comedy"/>
    <x v="25"/>
    <n v="195.3"/>
    <s v="April 15, 2005 (Denmark)"/>
    <x v="40"/>
    <n v="47000"/>
    <s v="Anders Thomas Jensen"/>
    <s v="Anders Thomas Jensen"/>
    <s v="Ulrich Thomsen"/>
    <s v="Denmark"/>
    <n v="0"/>
    <n v="2421577"/>
    <n v="3778056.8965693801"/>
    <n v="0"/>
    <n v="1239926.7793138761"/>
    <s v="M&amp;M Productions"/>
    <n v="94"/>
  </r>
  <r>
    <s v="BloodRayne"/>
    <s v="R"/>
    <s v="Action"/>
    <x v="25"/>
    <n v="195.3"/>
    <s v="January 6, 2006 (United States)"/>
    <x v="43"/>
    <n v="34000"/>
    <s v="Uwe Boll"/>
    <s v="Guinevere Turner"/>
    <s v="Kristanna Loken"/>
    <s v="Germany"/>
    <n v="25000000"/>
    <n v="3650275"/>
    <n v="5695027.0993343573"/>
    <n v="14.601100000000001"/>
    <n v="1869060.4198668713"/>
    <s v="Boll Kino Beteiligungs GmbH &amp; Co. KG"/>
    <n v="95"/>
  </r>
  <r>
    <s v="The Three Burials of Melquiades Estrada"/>
    <s v="R"/>
    <s v="Adventure"/>
    <x v="25"/>
    <n v="195.3"/>
    <s v="February 24, 2006 (United States)"/>
    <x v="34"/>
    <n v="39000"/>
    <s v="Tommy Lee Jones"/>
    <s v="Guillermo Arriaga"/>
    <s v="Tommy Lee Jones"/>
    <s v="France"/>
    <n v="15000000"/>
    <n v="12045362"/>
    <n v="18792738.358422939"/>
    <n v="80.302413333333334"/>
    <n v="6167620.0716845877"/>
    <s v="EuropaCorp"/>
    <n v="121"/>
  </r>
  <r>
    <s v="Feast"/>
    <s v="R"/>
    <s v="Action"/>
    <x v="25"/>
    <n v="195.3"/>
    <s v="January 18, 2007 (Singapore)"/>
    <x v="21"/>
    <n v="30000"/>
    <s v="John Gulager"/>
    <s v="Patrick Melton"/>
    <s v="Navi Rawat"/>
    <s v="United States"/>
    <n v="3200000"/>
    <n v="719135"/>
    <n v="1121968.4306195595"/>
    <n v="22.47296875"/>
    <n v="368220.68612391193"/>
    <s v="Dimension Films"/>
    <n v="95"/>
  </r>
  <r>
    <s v="Goal! The Dream Begins"/>
    <s v="PG"/>
    <s v="Adventure"/>
    <x v="25"/>
    <n v="195.3"/>
    <s v="May 12, 2006 (United States)"/>
    <x v="17"/>
    <n v="61000"/>
    <s v="Danny Cannon"/>
    <s v="Mike Jefferies"/>
    <s v="Kuno Becker"/>
    <s v="United States"/>
    <n v="10000000"/>
    <n v="27610873"/>
    <n v="43077485.934971832"/>
    <n v="276.10872999999998"/>
    <n v="14137671.786994368"/>
    <s v="Milkshake Films"/>
    <n v="118"/>
  </r>
  <r>
    <s v="The Notorious Bettie Page"/>
    <s v="R"/>
    <s v="Biography"/>
    <x v="25"/>
    <n v="195.3"/>
    <s v="May 5, 2006 (United States)"/>
    <x v="16"/>
    <n v="11000"/>
    <s v="Mary Harron"/>
    <s v="Mary Harron"/>
    <s v="Gretchen Mol"/>
    <s v="United States"/>
    <n v="0"/>
    <n v="1778006"/>
    <n v="2773980.6871479773"/>
    <n v="0"/>
    <n v="910397.33742959541"/>
    <s v="HBO Films"/>
    <n v="91"/>
  </r>
  <r>
    <s v="Man-Thing"/>
    <s v="R"/>
    <s v="Action"/>
    <x v="25"/>
    <n v="195.3"/>
    <s v="April 21, 2005 (Singapore)"/>
    <x v="35"/>
    <n v="6100"/>
    <s v="Brett Leonard"/>
    <s v="Steve Gerber"/>
    <s v="Jack Thompson"/>
    <s v="United States"/>
    <n v="30000000"/>
    <n v="1123136"/>
    <n v="1752276.1863799281"/>
    <n v="3.7437866666666668"/>
    <n v="575082.43727598561"/>
    <s v="Lions Gate Films"/>
    <n v="97"/>
  </r>
  <r>
    <s v="Good Night, and Good Luck."/>
    <s v="PG"/>
    <s v="Biography"/>
    <x v="25"/>
    <n v="195.3"/>
    <s v="November 4, 2005 (United States)"/>
    <x v="34"/>
    <n v="95000"/>
    <s v="George Clooney"/>
    <s v="George Clooney"/>
    <s v="David Strathairn"/>
    <s v="United States"/>
    <n v="7000000"/>
    <n v="54641191"/>
    <n v="85249210.945724517"/>
    <n v="780.58844285714292"/>
    <n v="27978080.389144905"/>
    <s v="Warner Independent Pictures (WIP)"/>
    <n v="93"/>
  </r>
  <r>
    <s v="Ice Princess"/>
    <s v="G"/>
    <s v="Comedy"/>
    <x v="25"/>
    <n v="195.3"/>
    <s v="March 18, 2005 (United States)"/>
    <x v="22"/>
    <n v="26000"/>
    <s v="Tim Fywell"/>
    <s v="Meg Cabot"/>
    <s v="Michelle Trachtenberg"/>
    <s v="United States"/>
    <n v="0"/>
    <n v="27645491"/>
    <n v="43131495.687147975"/>
    <n v="0"/>
    <n v="14155397.337429594"/>
    <s v="Walt Disney Pictures"/>
    <n v="98"/>
  </r>
  <r>
    <s v="A Lot Like Love"/>
    <s v="PG-13"/>
    <s v="Comedy"/>
    <x v="25"/>
    <n v="195.3"/>
    <s v="April 22, 2005 (United States)"/>
    <x v="14"/>
    <n v="68000"/>
    <s v="Nigel Cole"/>
    <s v="Colin Patrick Lynch"/>
    <s v="Ashton Kutcher"/>
    <s v="United States"/>
    <n v="30000000"/>
    <n v="42886719"/>
    <n v="66910308.649769582"/>
    <n v="142.95572999999999"/>
    <n v="21959405.529953916"/>
    <s v="Touchstone Pictures"/>
    <n v="107"/>
  </r>
  <r>
    <s v="Cry Wolf"/>
    <s v="PG-13"/>
    <s v="Drama"/>
    <x v="25"/>
    <n v="195.3"/>
    <s v="September 16, 2005 (United States)"/>
    <x v="1"/>
    <n v="26000"/>
    <s v="Jeff Wadlow"/>
    <s v="Jeff Wadlow"/>
    <s v="Julian Morris"/>
    <s v="United States"/>
    <n v="1000000"/>
    <n v="32586408"/>
    <n v="50840135.778801844"/>
    <n v="3258.6407999999997"/>
    <n v="16685308.755760368"/>
    <s v="Rogue Pictures"/>
    <n v="90"/>
  </r>
  <r>
    <s v="The Proposition"/>
    <s v="R"/>
    <s v="Crime"/>
    <x v="25"/>
    <n v="195.3"/>
    <s v="June 9, 2006 (United States)"/>
    <x v="4"/>
    <n v="51000"/>
    <s v="John Hillcoat"/>
    <s v="Nick Cave"/>
    <s v="Ray Winstone"/>
    <s v="Australia"/>
    <n v="20000000"/>
    <n v="5048693"/>
    <n v="7876788.3108038912"/>
    <n v="25.243464999999997"/>
    <n v="2585096.262160778"/>
    <s v="UK Film Council"/>
    <n v="104"/>
  </r>
  <r>
    <s v="The World's Fastest Indian"/>
    <s v="PG-13"/>
    <s v="Biography"/>
    <x v="25"/>
    <n v="195.3"/>
    <s v="March 24, 2006 (United States)"/>
    <x v="40"/>
    <n v="53000"/>
    <s v="Roger Donaldson"/>
    <s v="Roger Donaldson"/>
    <s v="Anthony Hopkins"/>
    <s v="New Zealand"/>
    <n v="25000000"/>
    <n v="18299138"/>
    <n v="28549653.602662567"/>
    <n v="73.196551999999997"/>
    <n v="9369758.3205325138"/>
    <s v="OLC / Rights Entertainment"/>
    <n v="127"/>
  </r>
  <r>
    <s v="Stealth"/>
    <s v="PG-13"/>
    <s v="Action"/>
    <x v="25"/>
    <n v="195.3"/>
    <s v="July 29, 2005 (United States)"/>
    <x v="27"/>
    <n v="52000"/>
    <s v="Rob Cohen"/>
    <s v="W.D. Richter"/>
    <s v="Josh Lucas"/>
    <s v="United States"/>
    <n v="135000000"/>
    <n v="79268322"/>
    <n v="123671570.47311828"/>
    <n v="58.71727555555556"/>
    <n v="40587978.494623654"/>
    <s v="Columbia Pictures"/>
    <n v="121"/>
  </r>
  <r>
    <s v="Hustle &amp; Flow"/>
    <s v="R"/>
    <s v="Crime"/>
    <x v="25"/>
    <n v="195.3"/>
    <s v="July 22, 2005 (United States)"/>
    <x v="4"/>
    <n v="39000"/>
    <s v="Craig Brewer"/>
    <s v="Craig Brewer"/>
    <s v="Terrence Howard"/>
    <s v="United States"/>
    <n v="2800000"/>
    <n v="23563727"/>
    <n v="36763275.048131078"/>
    <n v="841.56167857142862"/>
    <n v="12065400.409626216"/>
    <s v="Crunk Pictures"/>
    <n v="116"/>
  </r>
  <r>
    <s v="The Matador"/>
    <s v="R"/>
    <s v="Comedy"/>
    <x v="25"/>
    <n v="195.3"/>
    <s v="January 27, 2006 (United States)"/>
    <x v="17"/>
    <n v="44000"/>
    <s v="Richard Shepard"/>
    <s v="Richard Shepard"/>
    <s v="Pierce Brosnan"/>
    <s v="Ireland"/>
    <n v="12500000"/>
    <n v="17356268"/>
    <n v="27078621.912954427"/>
    <n v="138.850144"/>
    <n v="8886977.9825908858"/>
    <s v="Stratus Film Co."/>
    <n v="96"/>
  </r>
  <r>
    <s v="In Her Shoes"/>
    <s v="PG-13"/>
    <s v="Comedy"/>
    <x v="25"/>
    <n v="195.3"/>
    <s v="October 7, 2005 (United States)"/>
    <x v="5"/>
    <n v="60000"/>
    <s v="Curtis Hanson"/>
    <s v="Jennifer Weiner"/>
    <s v="Toni Collette"/>
    <s v="United States"/>
    <n v="0"/>
    <n v="83697473"/>
    <n v="130581771.7516641"/>
    <n v="0"/>
    <n v="42855848.95033282"/>
    <s v="Fox 2000 Pictures"/>
    <n v="130"/>
  </r>
  <r>
    <s v="The Fog"/>
    <s v="PG-13"/>
    <s v="Horror"/>
    <x v="25"/>
    <n v="195.3"/>
    <s v="October 14, 2005 (United States)"/>
    <x v="47"/>
    <n v="35000"/>
    <s v="Rupert Wainwright"/>
    <s v="Cooper Layne"/>
    <s v="Tom Welling"/>
    <s v="United States"/>
    <n v="18000000"/>
    <n v="46201432"/>
    <n v="72081804.047107011"/>
    <n v="256.67462222222224"/>
    <n v="23656647.209421404"/>
    <s v="Revolution Studios"/>
    <n v="100"/>
  </r>
  <r>
    <s v="Because of Winn-Dixie"/>
    <s v="PG"/>
    <s v="Comedy"/>
    <x v="25"/>
    <n v="195.3"/>
    <s v="February 18, 2005 (United States)"/>
    <x v="21"/>
    <n v="11000"/>
    <s v="Wayne Wang"/>
    <s v="Kate DiCamillo"/>
    <s v="AnnaSophia Robb"/>
    <s v="United States"/>
    <n v="14000000"/>
    <n v="33589427"/>
    <n v="52405009.763952889"/>
    <n v="239.92447857142855"/>
    <n v="17198887.352790579"/>
    <s v="Twentieth Century Fox"/>
    <n v="106"/>
  </r>
  <r>
    <s v="Where the Truth Lies"/>
    <s v="Unrated"/>
    <s v="Crime"/>
    <x v="25"/>
    <n v="195.3"/>
    <s v="October 7, 2005 (Canada)"/>
    <x v="16"/>
    <n v="17000"/>
    <s v="Atom Egoyan"/>
    <s v="Atom Egoyan"/>
    <s v="Kevin Bacon"/>
    <s v="Canada"/>
    <n v="25000000"/>
    <n v="3487678"/>
    <n v="5441349.137736815"/>
    <n v="13.950712000000001"/>
    <n v="1785805.4275473629"/>
    <s v="Serendipity Point Films"/>
    <n v="107"/>
  </r>
  <r>
    <s v="Must Love Dogs"/>
    <s v="PG-13"/>
    <s v="Comedy"/>
    <x v="25"/>
    <n v="195.3"/>
    <s v="July 29, 2005 (United States)"/>
    <x v="23"/>
    <n v="31000"/>
    <s v="Gary David Goldberg"/>
    <s v="Claire Cook"/>
    <s v="Diane Lane"/>
    <s v="United States"/>
    <n v="30000000"/>
    <n v="58231520"/>
    <n v="90850712.462877616"/>
    <n v="194.10506666666666"/>
    <n v="29816446.492575523"/>
    <s v="Warner Bros."/>
    <n v="98"/>
  </r>
  <r>
    <s v="Guess Who"/>
    <s v="PG-13"/>
    <s v="Comedy"/>
    <x v="25"/>
    <n v="195.3"/>
    <s v="March 25, 2005 (United States)"/>
    <x v="23"/>
    <n v="41000"/>
    <s v="Kevin Rodney Sullivan"/>
    <s v="William Rose"/>
    <s v="Ashton Kutcher"/>
    <s v="United States"/>
    <n v="35000000"/>
    <n v="103121466"/>
    <n v="160886383.46236557"/>
    <n v="294.63276000000002"/>
    <n v="52801569.892473117"/>
    <s v="Columbia Pictures"/>
    <n v="105"/>
  </r>
  <r>
    <s v="The Ballad of Jack and Rose"/>
    <s v="R"/>
    <s v="Drama"/>
    <x v="25"/>
    <n v="195.3"/>
    <s v="April 8, 2005 (United States)"/>
    <x v="14"/>
    <n v="11000"/>
    <s v="Rebecca Miller"/>
    <s v="Rebecca Miller"/>
    <s v="Daniel Day-Lewis"/>
    <s v="United States"/>
    <n v="1500000"/>
    <n v="916051"/>
    <n v="1429189.6554019456"/>
    <n v="61.070066666666669"/>
    <n v="469048.13108038914"/>
    <s v="IFC Productions"/>
    <n v="112"/>
  </r>
  <r>
    <s v="Stay"/>
    <s v="R"/>
    <s v="Drama"/>
    <x v="25"/>
    <n v="195.3"/>
    <s v="October 21, 2005 (United States)"/>
    <x v="8"/>
    <n v="77000"/>
    <s v="Marc Forster"/>
    <s v="David Benioff"/>
    <s v="Ewan McGregor"/>
    <s v="United States"/>
    <n v="50000000"/>
    <n v="8483797"/>
    <n v="13236113.394265233"/>
    <n v="16.967593999999998"/>
    <n v="4343982.0788530465"/>
    <s v="New Regency Productions"/>
    <n v="99"/>
  </r>
  <r>
    <s v="The Great Raid"/>
    <s v="R"/>
    <s v="Action"/>
    <x v="25"/>
    <n v="195.3"/>
    <s v="August 12, 2005 (United States)"/>
    <x v="17"/>
    <n v="21000"/>
    <s v="John Dahl"/>
    <s v="William B. Breuer"/>
    <s v="Benjamin Bratt"/>
    <s v="United States"/>
    <n v="80000000"/>
    <n v="10777375"/>
    <n v="16814470.878136199"/>
    <n v="13.471718750000001"/>
    <n v="5518369.17562724"/>
    <s v="Miramax"/>
    <n v="132"/>
  </r>
  <r>
    <s v="Venom"/>
    <s v="R"/>
    <s v="Horror"/>
    <x v="25"/>
    <n v="195.3"/>
    <s v="September 16, 2005 (United States)"/>
    <x v="26"/>
    <n v="9700"/>
    <s v="Jim Gillespie"/>
    <s v="Flint Dille"/>
    <s v="Agnes Bruckner"/>
    <s v="United States"/>
    <n v="0"/>
    <n v="881779"/>
    <n v="1375719.7199180746"/>
    <n v="0"/>
    <n v="451499.74398361496"/>
    <s v="Dimension Films"/>
    <n v="87"/>
  </r>
  <r>
    <s v="Tideland"/>
    <s v="R"/>
    <s v="Drama"/>
    <x v="25"/>
    <n v="195.3"/>
    <s v="August 11, 2006 (United Kingdom)"/>
    <x v="16"/>
    <n v="32000"/>
    <s v="Terry Gilliam"/>
    <s v="Tony Grisoni"/>
    <s v="Jeff Bridges"/>
    <s v="United Kingdom"/>
    <n v="19300000"/>
    <n v="566611"/>
    <n v="884005.99948796711"/>
    <n v="2.9358082901554403"/>
    <n v="290123.39989759342"/>
    <s v="Recorded Picture Company (RPC)"/>
    <n v="120"/>
  </r>
  <r>
    <s v="Roll Bounce"/>
    <s v="PG-13"/>
    <s v="Comedy"/>
    <x v="25"/>
    <n v="195.3"/>
    <s v="September 23, 2005 (United States)"/>
    <x v="19"/>
    <n v="6800"/>
    <s v="Malcolm D. Lee"/>
    <s v="Norman Vance Jr."/>
    <s v="Shad Moss"/>
    <s v="United States"/>
    <n v="0"/>
    <n v="17521290"/>
    <n v="27336083.2718894"/>
    <n v="0"/>
    <n v="8971474.6543778796"/>
    <s v="State Street Pictures"/>
    <n v="112"/>
  </r>
  <r>
    <s v="Alone in the Dark"/>
    <s v="R"/>
    <s v="Action"/>
    <x v="25"/>
    <n v="195.3"/>
    <s v="January 28, 2005 (United States)"/>
    <x v="69"/>
    <n v="42000"/>
    <s v="Uwe Boll"/>
    <s v="Elan Mastai"/>
    <s v="Christian Slater"/>
    <s v="Canada"/>
    <n v="20000000"/>
    <n v="12693645"/>
    <n v="19804166.059907831"/>
    <n v="63.468225000000004"/>
    <n v="6499562.2119815666"/>
    <s v="AITD Productions"/>
    <n v="96"/>
  </r>
  <r>
    <s v="An American Haunting"/>
    <s v="PG-13"/>
    <s v="Drama"/>
    <x v="25"/>
    <n v="195.3"/>
    <s v="May 5, 2006 (United States)"/>
    <x v="27"/>
    <n v="25000"/>
    <s v="Courtney Solomon"/>
    <s v="Brent Monahan"/>
    <s v="Donald Sutherland"/>
    <s v="United Kingdom"/>
    <n v="14000000"/>
    <n v="29612137"/>
    <n v="46199785.683051713"/>
    <n v="211.51526428571427"/>
    <n v="15162384.536610343"/>
    <s v="Allan Zeman Productions"/>
    <n v="83"/>
  </r>
  <r>
    <s v="Supercross"/>
    <s v="PG-13"/>
    <s v="Action"/>
    <x v="25"/>
    <n v="195.3"/>
    <s v="August 17, 2005 (United States)"/>
    <x v="36"/>
    <n v="4400"/>
    <s v="Steve Boyum"/>
    <s v="Ken Solarz"/>
    <s v="Steve Howey"/>
    <s v="United States"/>
    <n v="16000000"/>
    <n v="3344431"/>
    <n v="5217860.346646185"/>
    <n v="20.902693750000001"/>
    <n v="1712458.2693292371"/>
    <s v="Tag Entertainment"/>
    <n v="80"/>
  </r>
  <r>
    <s v="Oliver Twist"/>
    <s v="PG-13"/>
    <s v="Crime"/>
    <x v="25"/>
    <n v="195.3"/>
    <s v="September 30, 2005 (United States)"/>
    <x v="8"/>
    <n v="32000"/>
    <s v="Roman Polanski"/>
    <s v="Charles Dickens"/>
    <s v="Barney Clark"/>
    <s v="France"/>
    <n v="60000000"/>
    <n v="42580321"/>
    <n v="66432277.566308238"/>
    <n v="70.967201666666668"/>
    <n v="21802519.713261649"/>
    <s v="R.P. Productions"/>
    <n v="130"/>
  </r>
  <r>
    <s v="White Noise"/>
    <s v="PG-13"/>
    <s v="Drama"/>
    <x v="25"/>
    <n v="195.3"/>
    <s v="January 7, 2005 (United States)"/>
    <x v="30"/>
    <n v="48000"/>
    <s v="Geoffrey Sax"/>
    <s v="Niall Johnson"/>
    <s v="Michael Keaton"/>
    <s v="United Kingdom"/>
    <n v="10000000"/>
    <n v="91196419"/>
    <n v="142281356.21761391"/>
    <n v="911.96418999999992"/>
    <n v="46695555.043522783"/>
    <s v="Universal Pictures"/>
    <n v="101"/>
  </r>
  <r>
    <s v="Are We There Yet?"/>
    <s v="PG"/>
    <s v="Adventure"/>
    <x v="25"/>
    <n v="195.3"/>
    <s v="January 21, 2005 (United States)"/>
    <x v="32"/>
    <n v="30000"/>
    <s v="Brian Levant"/>
    <s v="Steven Gary Banks"/>
    <s v="Ice Cube"/>
    <s v="United States"/>
    <n v="32000000"/>
    <n v="97918663"/>
    <n v="152769158.30056322"/>
    <n v="305.99582187499999"/>
    <n v="50137564.260112643"/>
    <s v="Revolution Studios"/>
    <n v="95"/>
  </r>
  <r>
    <s v="The Protector"/>
    <s v="R"/>
    <s v="Action"/>
    <x v="25"/>
    <n v="195.3"/>
    <s v="September 8, 2006 (United States)"/>
    <x v="12"/>
    <n v="36000"/>
    <s v="Prachya Pinkaew"/>
    <s v="Napalee"/>
    <s v="Tony Jaa"/>
    <s v="Thailand"/>
    <n v="0"/>
    <n v="27165581"/>
    <n v="42382757.453661032"/>
    <n v="0"/>
    <n v="13909667.690732207"/>
    <s v="Sahamongkolfilm Co."/>
    <n v="111"/>
  </r>
  <r>
    <s v="Proof"/>
    <s v="PG-13"/>
    <s v="Drama"/>
    <x v="25"/>
    <n v="195.3"/>
    <s v="October 7, 2005 (United States)"/>
    <x v="17"/>
    <n v="44000"/>
    <s v="John Madden"/>
    <s v="David Auburn"/>
    <s v="Gwyneth Paltrow"/>
    <s v="United States"/>
    <n v="20000000"/>
    <n v="14189860"/>
    <n v="22138506.615463387"/>
    <n v="70.949300000000008"/>
    <n v="7265673.3230926776"/>
    <s v="Miramax"/>
    <n v="100"/>
  </r>
  <r>
    <s v="Last Days"/>
    <s v="R"/>
    <s v="Drama"/>
    <x v="25"/>
    <n v="195.3"/>
    <s v="May 13, 2005 (France)"/>
    <x v="1"/>
    <n v="22000"/>
    <s v="Gus Van Sant"/>
    <s v="Gus Van Sant"/>
    <s v="Michael Pitt"/>
    <s v="United States"/>
    <n v="0"/>
    <n v="2456454"/>
    <n v="3832470.7311827955"/>
    <n v="0"/>
    <n v="1257784.9462365592"/>
    <s v="HBO Films"/>
    <n v="97"/>
  </r>
  <r>
    <s v="Racing Stripes"/>
    <s v="PG"/>
    <s v="Adventure"/>
    <x v="25"/>
    <n v="195.3"/>
    <s v="January 14, 2005 (United States)"/>
    <x v="33"/>
    <n v="16000"/>
    <s v="Frederik Du Chau"/>
    <s v="David Schmidt"/>
    <s v="Frankie Muniz"/>
    <s v="United States"/>
    <n v="30000000"/>
    <n v="90754475"/>
    <n v="141591851.16487455"/>
    <n v="302.51491666666664"/>
    <n v="46469265.232974909"/>
    <s v="Alcon Entertainment"/>
    <n v="102"/>
  </r>
  <r>
    <s v="A Sound of Thunder"/>
    <s v="PG-13"/>
    <s v="Action"/>
    <x v="25"/>
    <n v="195.3"/>
    <s v="September 2, 2005 (United States)"/>
    <x v="29"/>
    <n v="19000"/>
    <s v="Peter Hyams"/>
    <s v="Ray Bradbury"/>
    <s v="Edward Burns"/>
    <s v="Czech Republic"/>
    <n v="80000000"/>
    <n v="11665465"/>
    <n v="18200036.792114694"/>
    <n v="14.581831249999999"/>
    <n v="5973100.3584229387"/>
    <s v="Franchise Pictures"/>
    <n v="110"/>
  </r>
  <r>
    <s v="The Weather Man"/>
    <s v="R"/>
    <s v="Comedy"/>
    <x v="25"/>
    <n v="195.3"/>
    <s v="October 28, 2005 (United States)"/>
    <x v="16"/>
    <n v="78000"/>
    <s v="Gore Verbinski"/>
    <s v="Steve Conrad"/>
    <s v="Nicolas Cage"/>
    <s v="United States"/>
    <n v="22000000"/>
    <n v="19126398"/>
    <n v="29840314.749615975"/>
    <n v="86.938172727272729"/>
    <n v="9793342.5499231946"/>
    <s v="Paramount Pictures"/>
    <n v="102"/>
  </r>
  <r>
    <s v="Keeping Mum"/>
    <s v="R"/>
    <s v="Comedy"/>
    <x v="25"/>
    <n v="195.3"/>
    <s v="October 6, 2006 (United States)"/>
    <x v="8"/>
    <n v="34000"/>
    <s v="Niall Johnson"/>
    <s v="Richard Russo"/>
    <s v="Rowan Atkinson"/>
    <s v="United Kingdom"/>
    <n v="169000"/>
    <n v="18586834"/>
    <n v="28998506.501792114"/>
    <n v="10998.126627218935"/>
    <n v="9517068.1003584228"/>
    <s v="Summit Entertainment"/>
    <n v="99"/>
  </r>
  <r>
    <s v="Angel-A"/>
    <s v="R"/>
    <s v="Comedy"/>
    <x v="25"/>
    <n v="195.3"/>
    <s v="December 21, 2005 (France)"/>
    <x v="12"/>
    <n v="33000"/>
    <s v="Luc Besson"/>
    <s v="Luc Besson"/>
    <s v="Rie Rasmussen"/>
    <s v="France"/>
    <n v="0"/>
    <n v="9995168"/>
    <n v="15594099.793138759"/>
    <n v="0"/>
    <n v="5117853.5586277517"/>
    <s v="EuropaCorp"/>
    <n v="91"/>
  </r>
  <r>
    <s v="An Unfinished Life"/>
    <s v="PG-13"/>
    <s v="Drama"/>
    <x v="25"/>
    <n v="195.3"/>
    <s v="September 16, 2005 (United States)"/>
    <x v="9"/>
    <n v="29000"/>
    <s v="Lasse HallstrÃ¶m"/>
    <s v="Mark Spragg"/>
    <s v="Jennifer Lopez"/>
    <s v="Germany"/>
    <n v="30000000"/>
    <n v="18618284"/>
    <n v="29047573.654889911"/>
    <n v="62.060946666666673"/>
    <n v="9533171.530977983"/>
    <s v="Miramax"/>
    <n v="108"/>
  </r>
  <r>
    <s v="Boogeyman"/>
    <s v="PG-13"/>
    <s v="Drama"/>
    <x v="25"/>
    <n v="195.3"/>
    <s v="February 4, 2005 (United States)"/>
    <x v="29"/>
    <n v="30000"/>
    <s v="Stephen Kay"/>
    <s v="Eric Kripke"/>
    <s v="Barry Watson"/>
    <s v="United States"/>
    <n v="20000000"/>
    <n v="67192859"/>
    <n v="104831869.62263185"/>
    <n v="335.96429499999999"/>
    <n v="34404945.724526368"/>
    <s v="Screen Gems"/>
    <n v="89"/>
  </r>
  <r>
    <s v="Fierce People"/>
    <s v="R"/>
    <s v="Drama"/>
    <x v="25"/>
    <n v="195.3"/>
    <s v="November 30, 2007 (United States)"/>
    <x v="16"/>
    <n v="6600"/>
    <s v="Griffin Dunne"/>
    <s v="Dirk Wittenborn"/>
    <s v="Diane Lane"/>
    <s v="United States"/>
    <n v="0"/>
    <n v="269755"/>
    <n v="420861.99948796717"/>
    <n v="0"/>
    <n v="138123.39989759345"/>
    <s v="Industry Entertainment"/>
    <n v="107"/>
  </r>
  <r>
    <s v="Asylum"/>
    <s v="R"/>
    <s v="Drama"/>
    <x v="25"/>
    <n v="195.3"/>
    <s v="September 9, 2005 (United Kingdom)"/>
    <x v="10"/>
    <n v="4900"/>
    <s v="David Mackenzie"/>
    <s v="Patrick McGrath"/>
    <s v="Natasha Richardson"/>
    <s v="United Kingdom"/>
    <n v="0"/>
    <n v="2788033"/>
    <n v="4349788.3005632358"/>
    <n v="0"/>
    <n v="1427564.2601126472"/>
    <s v="Paramount Classics"/>
    <n v="99"/>
  </r>
  <r>
    <s v="Me and You and Everyone We Know"/>
    <s v="R"/>
    <s v="Comedy"/>
    <x v="25"/>
    <n v="195.3"/>
    <s v="August 5, 2005 (United States)"/>
    <x v="4"/>
    <n v="36000"/>
    <s v="Miranda July"/>
    <s v="Miranda July"/>
    <s v="John Hawkes"/>
    <s v="United States"/>
    <n v="800000"/>
    <n v="8012838"/>
    <n v="12501340.187403994"/>
    <n v="1001.6047500000001"/>
    <n v="4102835.6374807986"/>
    <s v="IFC Films"/>
    <n v="91"/>
  </r>
  <r>
    <s v="Transamerica"/>
    <s v="R"/>
    <s v="Adventure"/>
    <x v="25"/>
    <n v="195.3"/>
    <s v="March 3, 2006 (United States)"/>
    <x v="34"/>
    <n v="41000"/>
    <s v="Duncan Tucker"/>
    <s v="Duncan Tucker"/>
    <s v="Felicity Huffman"/>
    <s v="United States"/>
    <n v="1000000"/>
    <n v="15151744"/>
    <n v="23639203.260624677"/>
    <n v="1515.1744000000001"/>
    <n v="7758189.4521249356"/>
    <s v="Belladonna Productions"/>
    <n v="103"/>
  </r>
  <r>
    <s v="The Lost City"/>
    <s v="R"/>
    <s v="Drama"/>
    <x v="25"/>
    <n v="195.3"/>
    <s v="May 26, 2006 (United States)"/>
    <x v="14"/>
    <n v="9300"/>
    <s v="Andy Garcia"/>
    <s v="Guillermo Cabrera Infante"/>
    <s v="Andy Garcia"/>
    <s v="United States"/>
    <n v="9600000"/>
    <n v="4408011"/>
    <n v="6877219.4147465434"/>
    <n v="45.91678125"/>
    <n v="2257046.0829493087"/>
    <s v="Crescent Drive Pictures"/>
    <n v="144"/>
  </r>
  <r>
    <s v="Beauty Shop"/>
    <s v="PG-13"/>
    <s v="Comedy"/>
    <x v="25"/>
    <n v="195.3"/>
    <s v="March 30, 2005 (United States)"/>
    <x v="41"/>
    <n v="17000"/>
    <s v="Bille Woodruff"/>
    <s v="Elizabeth Hunter"/>
    <s v="Queen Latifah"/>
    <s v="United States"/>
    <n v="0"/>
    <n v="37245453"/>
    <n v="58109009.365591392"/>
    <n v="0"/>
    <n v="19070892.473118279"/>
    <s v="Metro-Goldwyn-Mayer (MGM)"/>
    <n v="105"/>
  </r>
  <r>
    <s v="The Upside of Anger"/>
    <s v="R"/>
    <s v="Comedy"/>
    <x v="25"/>
    <n v="195.3"/>
    <s v="April 1, 2005 (United States)"/>
    <x v="8"/>
    <n v="21000"/>
    <s v="Mike Binder"/>
    <s v="Mike Binder"/>
    <s v="Joan Allen"/>
    <s v="United States"/>
    <n v="12000000"/>
    <n v="28237488"/>
    <n v="44055108.00614439"/>
    <n v="235.31240000000003"/>
    <n v="14458519.201228878"/>
    <s v="New Line Cinema"/>
    <n v="118"/>
  </r>
  <r>
    <s v="The Chumscrubber"/>
    <s v="R"/>
    <s v="Comedy"/>
    <x v="25"/>
    <n v="195.3"/>
    <s v="October 5, 2006 (Germany)"/>
    <x v="15"/>
    <n v="18000"/>
    <s v="Arie Posin"/>
    <s v="Arie Posin"/>
    <s v="Jamie Bell"/>
    <s v="United States"/>
    <n v="6800000"/>
    <n v="351401"/>
    <n v="548243.13722478237"/>
    <n v="5.1676617647058825"/>
    <n v="179928.82744495646"/>
    <s v="El Camino Pictures"/>
    <n v="108"/>
  </r>
  <r>
    <s v="The Man"/>
    <s v="PG-13"/>
    <s v="Action"/>
    <x v="25"/>
    <n v="195.3"/>
    <s v="September 9, 2005 (United States)"/>
    <x v="41"/>
    <n v="25000"/>
    <s v="Les Mayfield"/>
    <s v="Jim Piddock"/>
    <s v="Samuel L. Jackson"/>
    <s v="United States"/>
    <n v="33000000"/>
    <n v="13485145"/>
    <n v="21039035.747567844"/>
    <n v="40.864075757575755"/>
    <n v="6904836.1495135687"/>
    <s v="New Line Cinema"/>
    <n v="83"/>
  </r>
  <r>
    <s v="Valiant"/>
    <s v="G"/>
    <s v="Animation"/>
    <x v="25"/>
    <n v="195.3"/>
    <s v="August 19, 2005 (United States)"/>
    <x v="30"/>
    <n v="22000"/>
    <s v="Gary Chapman"/>
    <s v="George Webster"/>
    <s v="Ewan McGregor"/>
    <s v="United Kingdom"/>
    <n v="35000000"/>
    <n v="61746888"/>
    <n v="96335262.537634403"/>
    <n v="176.41968"/>
    <n v="31616430.10752688"/>
    <s v="Vanguard Films and Animation"/>
    <n v="76"/>
  </r>
  <r>
    <s v="Prime"/>
    <s v="PG-13"/>
    <s v="Comedy"/>
    <x v="25"/>
    <n v="195.3"/>
    <s v="October 28, 2005 (United States)"/>
    <x v="19"/>
    <n v="40000"/>
    <s v="Ben Younger"/>
    <s v="Ben Younger"/>
    <s v="Uma Thurman"/>
    <s v="United States"/>
    <n v="22000000"/>
    <n v="67937494"/>
    <n v="105993622.2314388"/>
    <n v="308.80679090909086"/>
    <n v="34786223.246287763"/>
    <s v="Prime Film Productions LLC"/>
    <n v="105"/>
  </r>
  <r>
    <s v="Manderlay"/>
    <s v="Not Rated"/>
    <s v="Drama"/>
    <x v="25"/>
    <n v="195.3"/>
    <s v="June 3, 2005 (Denmark)"/>
    <x v="4"/>
    <n v="23000"/>
    <s v="Lars von Trier"/>
    <s v="Lars von Trier"/>
    <s v="Bryce Dallas Howard"/>
    <s v="Denmark"/>
    <n v="14200000"/>
    <n v="674918"/>
    <n v="1052982.665642601"/>
    <n v="4.7529436619718313"/>
    <n v="345580.13312852022"/>
    <s v="Zentropa Entertainments"/>
    <n v="139"/>
  </r>
  <r>
    <s v="Junebug"/>
    <s v="R"/>
    <s v="Comedy"/>
    <x v="25"/>
    <n v="195.3"/>
    <s v="September 16, 2005 (United States)"/>
    <x v="15"/>
    <n v="22000"/>
    <s v="Phil Morrison"/>
    <s v="Angus MacLachlan"/>
    <s v="Embeth Davidtz"/>
    <s v="United States"/>
    <n v="1000000"/>
    <n v="3399228"/>
    <n v="5303352.6451612897"/>
    <n v="339.9228"/>
    <n v="1740516.1290322579"/>
    <s v="Junebug Movie"/>
    <n v="106"/>
  </r>
  <r>
    <s v="Dominion"/>
    <s v="R"/>
    <s v="Drama"/>
    <x v="25"/>
    <n v="195.3"/>
    <s v="August 1, 2005 (United Kingdom)"/>
    <x v="33"/>
    <n v="11000"/>
    <s v="Paul Schrader"/>
    <s v="William Wisher"/>
    <s v="Stellan SkarsgÃ¥rd"/>
    <s v="United States"/>
    <n v="30000000"/>
    <n v="251495"/>
    <n v="392373.40757808497"/>
    <n v="0.83831666666666671"/>
    <n v="128773.68151561699"/>
    <s v="Morgan Creek Entertainment"/>
    <n v="117"/>
  </r>
  <r>
    <s v="Battle in Heaven"/>
    <s v="Unrated"/>
    <s v="Crime"/>
    <x v="25"/>
    <n v="195.3"/>
    <s v="October 26, 2005 (Belgium)"/>
    <x v="41"/>
    <n v="6100"/>
    <s v="Carlos Reygadas"/>
    <s v="Carlos Reygadas"/>
    <s v="Marcos HernÃ¡ndez"/>
    <s v="Mexico"/>
    <n v="0"/>
    <n v="258227"/>
    <n v="402876.4306195596"/>
    <n v="0"/>
    <n v="132220.68612391193"/>
    <s v="Coproduction Office"/>
    <n v="98"/>
  </r>
  <r>
    <s v="Little Manhattan"/>
    <s v="PG"/>
    <s v="Comedy"/>
    <x v="25"/>
    <n v="195.3"/>
    <s v="January 5, 2006 (Puerto Rico)"/>
    <x v="24"/>
    <n v="23000"/>
    <s v="Mark Levin"/>
    <s v="Jennifer Flackett"/>
    <s v="Josh Hutcherson"/>
    <s v="United States"/>
    <n v="0"/>
    <n v="1254005"/>
    <n v="1956453.2693292371"/>
    <n v="0"/>
    <n v="642091.65386584739"/>
    <s v="New Regency Productions"/>
    <n v="90"/>
  </r>
  <r>
    <s v="Dreamer"/>
    <s v="PG"/>
    <s v="Drama"/>
    <x v="25"/>
    <n v="195.3"/>
    <s v="October 21, 2005 (United States)"/>
    <x v="8"/>
    <n v="12000"/>
    <s v="John Gatins"/>
    <s v="John Gatins"/>
    <s v="Kurt Russell"/>
    <s v="United States"/>
    <n v="32000000"/>
    <n v="38741732"/>
    <n v="60443449.771633379"/>
    <n v="121.06791249999999"/>
    <n v="19837036.354326677"/>
    <s v="Dreamworks Pictures"/>
    <n v="106"/>
  </r>
  <r>
    <s v="Black"/>
    <s v="Not Rated"/>
    <s v="Drama"/>
    <x v="25"/>
    <n v="195.3"/>
    <s v="February 4, 2005 (United States)"/>
    <x v="7"/>
    <n v="34000"/>
    <s v="Sanjay Leela Bhansali"/>
    <s v="Sanjay Leela Bhansali"/>
    <s v="Amitabh Bachchan"/>
    <s v="India"/>
    <n v="0"/>
    <n v="1266341"/>
    <n v="1975699.4505888375"/>
    <n v="0"/>
    <n v="648408.09011776757"/>
    <s v="Applause Bhansali Productions"/>
    <n v="122"/>
  </r>
  <r>
    <s v="Factotum"/>
    <s v="R"/>
    <s v="Comedy"/>
    <x v="25"/>
    <n v="195.3"/>
    <s v="April 29, 2005 (Norway)"/>
    <x v="14"/>
    <n v="14000"/>
    <s v="Bent Hamer"/>
    <s v="Charles Bukowski"/>
    <s v="Matt Dillon"/>
    <s v="Norway"/>
    <n v="1000000"/>
    <n v="2708087"/>
    <n v="4225059.4413722474"/>
    <n v="270.80869999999999"/>
    <n v="1386629.2882744495"/>
    <s v="Bulbul Films"/>
    <n v="94"/>
  </r>
  <r>
    <s v="Beowulf &amp; Grendel"/>
    <s v="R"/>
    <s v="Action"/>
    <x v="25"/>
    <n v="195.3"/>
    <s v="March 9, 2006 (Thailand)"/>
    <x v="1"/>
    <n v="18000"/>
    <s v="Sturla Gunnarsson"/>
    <s v="Anonymous"/>
    <s v="Hringur Ingvarsson"/>
    <s v="Canada"/>
    <n v="0"/>
    <n v="92076"/>
    <n v="143653.64669738861"/>
    <n v="0"/>
    <n v="47145.929339477727"/>
    <s v="Movision"/>
    <n v="103"/>
  </r>
  <r>
    <s v="Joyeux Noel"/>
    <s v="PG-13"/>
    <s v="Drama"/>
    <x v="25"/>
    <n v="195.3"/>
    <s v="November 9, 2005 (France)"/>
    <x v="3"/>
    <n v="28000"/>
    <s v="Christian Carion"/>
    <s v="Christian Carion"/>
    <s v="Diane Kruger"/>
    <s v="France"/>
    <n v="0"/>
    <n v="17709155"/>
    <n v="27629183.453661032"/>
    <n v="0"/>
    <n v="9067667.6907322071"/>
    <s v="Nord-Ouest Films"/>
    <n v="116"/>
  </r>
  <r>
    <s v="Dirty Love"/>
    <s v="R"/>
    <s v="Comedy"/>
    <x v="25"/>
    <n v="195.3"/>
    <s v="May 5, 2006 (Italy)"/>
    <x v="48"/>
    <n v="6800"/>
    <s v="John Asher"/>
    <s v="Jenny McCarthy"/>
    <s v="Jenny McCarthy"/>
    <s v="United States"/>
    <n v="0"/>
    <n v="36099"/>
    <n v="56320.354838709674"/>
    <n v="0"/>
    <n v="18483.870967741936"/>
    <s v="Big Screen Entertainment Group"/>
    <n v="91"/>
  </r>
  <r>
    <s v="Everything Is Illuminated"/>
    <s v="PG-13"/>
    <s v="Comedy"/>
    <x v="25"/>
    <n v="195.3"/>
    <s v="November 4, 2005 (Mexico)"/>
    <x v="34"/>
    <n v="57000"/>
    <s v="Liev Schreiber"/>
    <s v="Jonathan Safran Foer"/>
    <s v="Elijah Wood"/>
    <s v="United States"/>
    <n v="7000000"/>
    <n v="3601974"/>
    <n v="5619669.6251920117"/>
    <n v="51.456771428571422"/>
    <n v="1844328.7250384025"/>
    <s v="Warner Independent Pictures (WIP)"/>
    <n v="106"/>
  </r>
  <r>
    <s v="Thumbsucker"/>
    <s v="R"/>
    <s v="Comedy"/>
    <x v="25"/>
    <n v="195.3"/>
    <s v="October 7, 2005 (United States)"/>
    <x v="14"/>
    <n v="21000"/>
    <s v="Mike Mills"/>
    <s v="Walter Kirn"/>
    <s v="Lou Taylor Pucci"/>
    <s v="United States"/>
    <n v="4000000"/>
    <n v="2138742"/>
    <n v="3336787.9539170503"/>
    <n v="53.46855"/>
    <n v="1095105.9907834101"/>
    <s v="Bob Yari Productions"/>
    <n v="96"/>
  </r>
  <r>
    <s v="Rebound"/>
    <s v="PG"/>
    <s v="Comedy"/>
    <x v="25"/>
    <n v="195.3"/>
    <s v="July 1, 2005 (United States)"/>
    <x v="33"/>
    <n v="13000"/>
    <s v="Steve Carr"/>
    <s v="Bill Wolff"/>
    <s v="Martin Lawrence"/>
    <s v="United States"/>
    <n v="33100000"/>
    <n v="17492014"/>
    <n v="27290407.915002558"/>
    <n v="52.845963746223568"/>
    <n v="8956484.3830005117"/>
    <s v="Twentieth Century Fox"/>
    <n v="86"/>
  </r>
  <r>
    <s v="The Departed"/>
    <s v="R"/>
    <s v="Crime"/>
    <x v="26"/>
    <n v="201.6"/>
    <s v="October 6, 2006 (United States)"/>
    <x v="55"/>
    <n v="1200000"/>
    <s v="Martin Scorsese"/>
    <s v="William Monahan"/>
    <s v="Leonardo DiCaprio"/>
    <s v="United States"/>
    <n v="90000000"/>
    <n v="291465373"/>
    <n v="440523309.29117066"/>
    <n v="323.85041444444443"/>
    <n v="144576077.87698412"/>
    <s v="Warner Bros."/>
    <n v="151"/>
  </r>
  <r>
    <s v="The Fast and the Furious: Tokyo Drift"/>
    <s v="PG-13"/>
    <s v="Action"/>
    <x v="26"/>
    <n v="201.6"/>
    <s v="June 16, 2006 (United States)"/>
    <x v="22"/>
    <n v="252000"/>
    <s v="Justin Lin"/>
    <s v="Chris Morgan"/>
    <s v="Lucas Black"/>
    <s v="United States"/>
    <n v="85000000"/>
    <n v="158964610"/>
    <n v="240260499.34027779"/>
    <n v="187.01718823529413"/>
    <n v="78851493.055555552"/>
    <s v="Universal Pictures"/>
    <n v="104"/>
  </r>
  <r>
    <s v="Talladega Nights: the Ballad of Ricky Bobby"/>
    <s v="PG-13"/>
    <s v="Comedy"/>
    <x v="26"/>
    <n v="201.6"/>
    <s v="August 4, 2006 (United States)"/>
    <x v="14"/>
    <n v="172000"/>
    <s v="Adam McKay"/>
    <s v="Will Ferrell"/>
    <s v="Will Ferrell"/>
    <s v="United States"/>
    <n v="72500000"/>
    <n v="163362095"/>
    <n v="246906896.56001985"/>
    <n v="225.3270275862069"/>
    <n v="81032785.21825397"/>
    <s v="Columbia Pictures"/>
    <n v="108"/>
  </r>
  <r>
    <s v="The Prestige"/>
    <s v="PG-13"/>
    <s v="Drama"/>
    <x v="26"/>
    <n v="201.6"/>
    <s v="October 20, 2006 (United States)"/>
    <x v="55"/>
    <n v="1200000"/>
    <s v="Christopher Nolan"/>
    <s v="Jonathan Nolan"/>
    <s v="Christian Bale"/>
    <s v="United Kingdom"/>
    <n v="40000000"/>
    <n v="109676311"/>
    <n v="165765733.93700397"/>
    <n v="274.19077750000002"/>
    <n v="54402932.043650791"/>
    <s v="Touchstone Pictures"/>
    <n v="130"/>
  </r>
  <r>
    <s v="Cars"/>
    <s v="G"/>
    <s v="Animation"/>
    <x v="26"/>
    <n v="201.6"/>
    <s v="June 9, 2006 (United States)"/>
    <x v="12"/>
    <n v="381000"/>
    <s v="John Lasseter"/>
    <s v="John Lasseter"/>
    <s v="Owen Wilson"/>
    <s v="United States"/>
    <n v="120000000"/>
    <n v="461991867"/>
    <n v="698258541.04613101"/>
    <n v="384.9932225"/>
    <n v="229162632.44047618"/>
    <s v="Pixar Animation Studios"/>
    <n v="117"/>
  </r>
  <r>
    <n v="300"/>
    <s v="R"/>
    <s v="Action"/>
    <x v="26"/>
    <n v="201.6"/>
    <s v="March 9, 2007 (United States)"/>
    <x v="37"/>
    <n v="750000"/>
    <s v="Zack Snyder"/>
    <s v="Zack Snyder"/>
    <s v="Gerard Butler"/>
    <s v="United States"/>
    <n v="65000000"/>
    <n v="456068181"/>
    <n v="689305430.31101191"/>
    <n v="701.64335538461535"/>
    <n v="226224296.13095239"/>
    <s v="Warner Bros."/>
    <n v="117"/>
  </r>
  <r>
    <s v="The Devil Wears Prada"/>
    <s v="PG-13"/>
    <s v="Comedy"/>
    <x v="26"/>
    <n v="201.6"/>
    <s v="June 30, 2006 (United States)"/>
    <x v="15"/>
    <n v="385000"/>
    <s v="David Frankel"/>
    <s v="Aline Brosh McKenna"/>
    <s v="Anne Hathaway"/>
    <s v="United States"/>
    <n v="35000000"/>
    <n v="326706115"/>
    <n v="493786474.40724206"/>
    <n v="933.44604285714286"/>
    <n v="162056604.66269842"/>
    <s v="Fox 2000 Pictures"/>
    <n v="109"/>
  </r>
  <r>
    <s v="Casino Royale"/>
    <s v="PG-13"/>
    <s v="Action"/>
    <x v="26"/>
    <n v="201.6"/>
    <s v="November 17, 2006 (United States)"/>
    <x v="45"/>
    <n v="594000"/>
    <s v="Martin Campbell"/>
    <s v="Neal Purvis"/>
    <s v="Daniel Craig"/>
    <s v="United Kingdom"/>
    <n v="150000000"/>
    <n v="616502912"/>
    <n v="931787883.3650794"/>
    <n v="411.00194133333332"/>
    <n v="305805015.87301588"/>
    <s v="Columbia Pictures"/>
    <n v="144"/>
  </r>
  <r>
    <s v="Pan's Labyrinth"/>
    <s v="R"/>
    <s v="Drama"/>
    <x v="26"/>
    <n v="201.6"/>
    <s v="January 19, 2007 (United States)"/>
    <x v="7"/>
    <n v="631000"/>
    <s v="Guillermo del Toro"/>
    <s v="Guillermo del Toro"/>
    <s v="Ivana Baquero"/>
    <s v="Spain"/>
    <n v="19000000"/>
    <n v="83850267"/>
    <n v="126732025.56994048"/>
    <n v="441.31719473684211"/>
    <n v="41592394.345238097"/>
    <s v="Estudios Picasso"/>
    <n v="118"/>
  </r>
  <r>
    <s v="Pirates of the Caribbean: Dead Man's Chest"/>
    <s v="PG-13"/>
    <s v="Action"/>
    <x v="26"/>
    <n v="201.6"/>
    <s v="July 7, 2006 (United States)"/>
    <x v="4"/>
    <n v="668000"/>
    <s v="Gore Verbinski"/>
    <s v="Ted Elliott"/>
    <s v="Johnny Depp"/>
    <s v="United States"/>
    <n v="225000000"/>
    <n v="1066179747"/>
    <n v="1611433377.5342262"/>
    <n v="473.85766533333333"/>
    <n v="528859001.48809522"/>
    <s v="Walt Disney Pictures"/>
    <n v="151"/>
  </r>
  <r>
    <s v="Idiocracy"/>
    <s v="R"/>
    <s v="Adventure"/>
    <x v="26"/>
    <n v="201.6"/>
    <s v="January 25, 2007 (Germany)"/>
    <x v="14"/>
    <n v="150000"/>
    <s v="Mike Judge"/>
    <s v="Mike Judge"/>
    <s v="Luke Wilson"/>
    <s v="United States"/>
    <n v="0"/>
    <n v="495303"/>
    <n v="748605.27827380958"/>
    <n v="0"/>
    <n v="245686.01190476189"/>
    <s v="Twentieth Century Fox"/>
    <n v="84"/>
  </r>
  <r>
    <s v="Apocalypto"/>
    <s v="R"/>
    <s v="Action"/>
    <x v="26"/>
    <n v="201.6"/>
    <s v="December 8, 2006 (United States)"/>
    <x v="40"/>
    <n v="297000"/>
    <s v="Mel Gibson"/>
    <s v="Mel Gibson"/>
    <s v="Gerardo Taracena"/>
    <s v="United States"/>
    <n v="40000000"/>
    <n v="120673227"/>
    <n v="182386568.78422621"/>
    <n v="301.68306749999999"/>
    <n v="59857751.488095239"/>
    <s v="Icon Productions"/>
    <n v="139"/>
  </r>
  <r>
    <s v="She's the Man"/>
    <s v="PG-13"/>
    <s v="Comedy"/>
    <x v="26"/>
    <n v="201.6"/>
    <s v="March 17, 2006 (United States)"/>
    <x v="21"/>
    <n v="149000"/>
    <s v="Andy Fickman"/>
    <s v="Ewan Leslie"/>
    <s v="Amanda Bynes"/>
    <s v="United States"/>
    <n v="20000000"/>
    <n v="57194667"/>
    <n v="86444519.022321433"/>
    <n v="285.97333500000002"/>
    <n v="28370370.535714287"/>
    <s v="Dreamworks Pictures"/>
    <n v="105"/>
  </r>
  <r>
    <s v="Little Children"/>
    <s v="R"/>
    <s v="Drama"/>
    <x v="26"/>
    <n v="201.6"/>
    <s v="February 9, 2007 (United States)"/>
    <x v="24"/>
    <n v="107000"/>
    <s v="Todd Field"/>
    <s v="Todd Field"/>
    <s v="Kate Winslet"/>
    <s v="United States"/>
    <n v="26000000"/>
    <n v="14821658"/>
    <n v="22401583.296626985"/>
    <n v="57.006376923076921"/>
    <n v="7352012.8968253965"/>
    <s v="New Line Cinema"/>
    <n v="137"/>
  </r>
  <r>
    <s v="Children of Men"/>
    <s v="R"/>
    <s v="Adventure"/>
    <x v="26"/>
    <n v="201.6"/>
    <s v="January 5, 2007 (United States)"/>
    <x v="6"/>
    <n v="474000"/>
    <s v="Alfonso CuarÃ³n"/>
    <s v="Alfonso CuarÃ³n"/>
    <s v="Julianne Moore"/>
    <s v="United States"/>
    <n v="76000000"/>
    <n v="70595464"/>
    <n v="106698600.59920636"/>
    <n v="92.888768421052632"/>
    <n v="35017591.269841269"/>
    <s v="Universal Pictures"/>
    <n v="109"/>
  </r>
  <r>
    <s v="The Da Vinci Code"/>
    <s v="PG-13"/>
    <s v="Mystery"/>
    <x v="26"/>
    <n v="201.6"/>
    <s v="May 19, 2006 (United States)"/>
    <x v="14"/>
    <n v="410000"/>
    <s v="Ron Howard"/>
    <s v="Akiva Goldsman"/>
    <s v="Tom Hanks"/>
    <s v="United States"/>
    <n v="125000000"/>
    <n v="760006945"/>
    <n v="1148681131.6542659"/>
    <n v="608.00555599999996"/>
    <n v="376987571.92460316"/>
    <s v="Columbia Pictures"/>
    <n v="149"/>
  </r>
  <r>
    <s v="The Pursuit of Happyness"/>
    <s v="PG-13"/>
    <s v="Biography"/>
    <x v="26"/>
    <n v="201.6"/>
    <s v="December 15, 2006 (United States)"/>
    <x v="45"/>
    <n v="465000"/>
    <s v="Gabriele Muccino"/>
    <s v="Steve Conrad"/>
    <s v="Will Smith"/>
    <s v="United States"/>
    <n v="55000000"/>
    <n v="307127625"/>
    <n v="464195373.69791669"/>
    <n v="558.41386363636366"/>
    <n v="152345052.08333334"/>
    <s v="Columbia Pictures"/>
    <n v="117"/>
  </r>
  <r>
    <s v="Little Miss Sunshine"/>
    <s v="R"/>
    <s v="Comedy"/>
    <x v="26"/>
    <n v="201.6"/>
    <s v="August 18, 2006 (United States)"/>
    <x v="40"/>
    <n v="450000"/>
    <s v="Jonathan Dayton"/>
    <s v="Michael Arndt"/>
    <s v="Steve Carell"/>
    <s v="United States"/>
    <n v="8000000"/>
    <n v="101058954"/>
    <n v="152741385.33630952"/>
    <n v="1263.2369249999999"/>
    <n v="50128449.404761903"/>
    <s v="Fox Searchlight Pictures"/>
    <n v="101"/>
  </r>
  <r>
    <s v="The Last King of Scotland"/>
    <s v="R"/>
    <s v="Biography"/>
    <x v="26"/>
    <n v="201.6"/>
    <s v="January 19, 2007 (United States)"/>
    <x v="3"/>
    <n v="179000"/>
    <s v="Kevin Macdonald"/>
    <s v="Peter Morgan"/>
    <s v="James McAvoy"/>
    <s v="United Kingdom"/>
    <n v="6000000"/>
    <n v="48618191"/>
    <n v="73481958.321924612"/>
    <n v="810.30318333333321"/>
    <n v="24116166.170634922"/>
    <s v="Fox Searchlight Pictures"/>
    <n v="123"/>
  </r>
  <r>
    <s v="Blood Diamond"/>
    <s v="R"/>
    <s v="Adventure"/>
    <x v="26"/>
    <n v="201.6"/>
    <s v="December 8, 2006 (United States)"/>
    <x v="45"/>
    <n v="511000"/>
    <s v="Edward Zwick"/>
    <s v="Charles Leavitt"/>
    <s v="Leonardo DiCaprio"/>
    <s v="United States"/>
    <n v="100000000"/>
    <n v="171720398"/>
    <n v="259539708.68353176"/>
    <n v="171.72039800000002"/>
    <n v="85178768.849206343"/>
    <s v="Warner Bros."/>
    <n v="143"/>
  </r>
  <r>
    <s v="The Lives of Others"/>
    <s v="R"/>
    <s v="Drama"/>
    <x v="26"/>
    <n v="201.6"/>
    <s v="March 30, 2007 (United States)"/>
    <x v="0"/>
    <n v="368000"/>
    <s v="Florian Henckel von Donnersmarck"/>
    <s v="Florian Henckel von Donnersmarck"/>
    <s v="Ulrich MÃ¼he"/>
    <s v="Germany"/>
    <n v="2000000"/>
    <n v="77356942"/>
    <n v="116917957.47718255"/>
    <n v="3867.8471"/>
    <n v="38371499.007936507"/>
    <s v="Wiedemann &amp; Berg Filmproduktion"/>
    <n v="137"/>
  </r>
  <r>
    <s v="Night at the Museum"/>
    <s v="PG"/>
    <s v="Adventure"/>
    <x v="26"/>
    <n v="201.6"/>
    <s v="December 22, 2006 (United States)"/>
    <x v="5"/>
    <n v="323000"/>
    <s v="Shawn Levy"/>
    <s v="Robert Ben Garant"/>
    <s v="Ben Stiller"/>
    <s v="United States"/>
    <n v="110000000"/>
    <n v="574481229"/>
    <n v="868275944.82291675"/>
    <n v="522.25566272727269"/>
    <n v="284960927.08333331"/>
    <s v="Twentieth Century Fox"/>
    <n v="108"/>
  </r>
  <r>
    <s v="Mission: Impossible III"/>
    <s v="PG-13"/>
    <s v="Action"/>
    <x v="26"/>
    <n v="201.6"/>
    <s v="May 5, 2006 (United States)"/>
    <x v="15"/>
    <n v="337000"/>
    <s v="J.J. Abrams"/>
    <s v="Alex Kurtzman"/>
    <s v="Tom Cruise"/>
    <s v="United States"/>
    <n v="150000000"/>
    <n v="398479497"/>
    <n v="602265390.55505955"/>
    <n v="265.65299800000003"/>
    <n v="197658480.65476191"/>
    <s v="Paramount Pictures"/>
    <n v="126"/>
  </r>
  <r>
    <s v="Marie Antoinette"/>
    <s v="PG-13"/>
    <s v="Biography"/>
    <x v="26"/>
    <n v="201.6"/>
    <s v="October 20, 2006 (United States)"/>
    <x v="16"/>
    <n v="104000"/>
    <s v="Sofia Coppola"/>
    <s v="Sofia Coppola"/>
    <s v="Kirsten Dunst"/>
    <s v="United States"/>
    <n v="40000000"/>
    <n v="60917189"/>
    <n v="92070771.271329373"/>
    <n v="152.29297249999999"/>
    <n v="30216859.623015873"/>
    <s v="Columbia Pictures"/>
    <n v="123"/>
  </r>
  <r>
    <s v="Inside Man"/>
    <s v="R"/>
    <s v="Crime"/>
    <x v="26"/>
    <n v="201.6"/>
    <s v="March 24, 2006 (United States)"/>
    <x v="37"/>
    <n v="350000"/>
    <s v="Spike Lee"/>
    <s v="Russell Gewirtz"/>
    <s v="Denzel Washington"/>
    <s v="United States"/>
    <n v="45000000"/>
    <n v="186003591"/>
    <n v="281127451.27827382"/>
    <n v="413.34131333333335"/>
    <n v="92263686.011904761"/>
    <s v="Universal Pictures"/>
    <n v="129"/>
  </r>
  <r>
    <s v="Running Scared"/>
    <s v="R"/>
    <s v="Action"/>
    <x v="26"/>
    <n v="201.6"/>
    <s v="February 24, 2006 (United States)"/>
    <x v="4"/>
    <n v="98000"/>
    <s v="Wayne Kramer"/>
    <s v="Wayne Kramer"/>
    <s v="Paul Walker"/>
    <s v="Germany"/>
    <n v="15000000"/>
    <n v="9380029"/>
    <n v="14177057.719742063"/>
    <n v="62.53352666666666"/>
    <n v="4652792.1626984123"/>
    <s v="New Line Cinema"/>
    <n v="122"/>
  </r>
  <r>
    <s v="Accepted"/>
    <s v="PG-13"/>
    <s v="Comedy"/>
    <x v="26"/>
    <n v="201.6"/>
    <s v="August 18, 2006 (United States)"/>
    <x v="5"/>
    <n v="127000"/>
    <s v="Steve Pink"/>
    <s v="Adam Cooper"/>
    <s v="Justin Long"/>
    <s v="United States"/>
    <n v="23000000"/>
    <n v="38623262"/>
    <n v="58375535.37400794"/>
    <n v="167.92722608695652"/>
    <n v="19158364.087301586"/>
    <s v="Universal Pictures"/>
    <n v="93"/>
  </r>
  <r>
    <s v="Superman Returns"/>
    <s v="PG-13"/>
    <s v="Action"/>
    <x v="26"/>
    <n v="201.6"/>
    <s v="June 28, 2006 (United States)"/>
    <x v="22"/>
    <n v="274000"/>
    <s v="Bryan Singer"/>
    <s v="Michael Dougherty"/>
    <s v="Brandon Routh"/>
    <s v="United States"/>
    <n v="270000000"/>
    <n v="391081192"/>
    <n v="591083527.78968263"/>
    <n v="144.84488592592592"/>
    <n v="193988686.50793651"/>
    <s v="Warner Bros."/>
    <n v="154"/>
  </r>
  <r>
    <s v="Slither"/>
    <s v="R"/>
    <s v="Comedy"/>
    <x v="26"/>
    <n v="201.6"/>
    <s v="March 31, 2006 (United States)"/>
    <x v="16"/>
    <n v="76000"/>
    <s v="James Gunn"/>
    <s v="James Gunn"/>
    <s v="Nathan Fillion"/>
    <s v="Canada"/>
    <n v="15000000"/>
    <n v="12834936"/>
    <n v="19398834.321428571"/>
    <n v="85.566240000000008"/>
    <n v="6366535.7142857146"/>
    <s v="Gold Circle Films"/>
    <n v="95"/>
  </r>
  <r>
    <s v="Nacho Libre"/>
    <s v="PG"/>
    <s v="Comedy"/>
    <x v="26"/>
    <n v="201.6"/>
    <s v="June 16, 2006 (United States)"/>
    <x v="1"/>
    <n v="83000"/>
    <s v="Jared Hess"/>
    <s v="Jared Hess"/>
    <s v="Jack Black"/>
    <s v="United States"/>
    <n v="35000000"/>
    <n v="99255460"/>
    <n v="150015568.75992066"/>
    <n v="283.58702857142862"/>
    <n v="49233859.126984127"/>
    <s v="Paramount Pictures"/>
    <n v="92"/>
  </r>
  <r>
    <s v="The Covenant"/>
    <s v="PG-13"/>
    <s v="Action"/>
    <x v="26"/>
    <n v="201.6"/>
    <s v="September 8, 2006 (United States)"/>
    <x v="11"/>
    <n v="48000"/>
    <s v="Renny Harlin"/>
    <s v="J.S. Cardone"/>
    <s v="Steven Strait"/>
    <s v="United States"/>
    <n v="20000000"/>
    <n v="37598767"/>
    <n v="56827104.68700397"/>
    <n v="187.99383499999999"/>
    <n v="18650182.043650795"/>
    <s v="Screen Gems"/>
    <n v="97"/>
  </r>
  <r>
    <s v="The Hills Have Eyes"/>
    <s v="R"/>
    <s v="Horror"/>
    <x v="26"/>
    <n v="201.6"/>
    <s v="March 10, 2006 (United States)"/>
    <x v="5"/>
    <n v="162000"/>
    <s v="Alexandre Aja"/>
    <s v="Wes Craven"/>
    <s v="Ted Levine"/>
    <s v="United States"/>
    <n v="15000000"/>
    <n v="70009308"/>
    <n v="105812679.30357143"/>
    <n v="466.72871999999995"/>
    <n v="34726839.285714284"/>
    <s v="Craven-Maddalena Films"/>
    <n v="107"/>
  </r>
  <r>
    <s v="The Fountain"/>
    <s v="PG-13"/>
    <s v="Drama"/>
    <x v="26"/>
    <n v="201.6"/>
    <s v="November 22, 2006 (United States)"/>
    <x v="13"/>
    <n v="232000"/>
    <s v="Darren Aronofsky"/>
    <s v="Darren Aronofsky"/>
    <s v="Hugh Jackman"/>
    <s v="Canada"/>
    <n v="35000000"/>
    <n v="16468343"/>
    <n v="24890397.381448414"/>
    <n v="47.052408571428572"/>
    <n v="8168820.9325396828"/>
    <s v="Warner Bros."/>
    <n v="97"/>
  </r>
  <r>
    <s v="X-Men: the Last Stand"/>
    <s v="PG-13"/>
    <s v="Action"/>
    <x v="26"/>
    <n v="201.6"/>
    <s v="May 26, 2006 (United States)"/>
    <x v="17"/>
    <n v="491000"/>
    <s v="Brett Ratner"/>
    <s v="Simon Kinberg"/>
    <s v="Patrick Stewart"/>
    <s v="United States"/>
    <n v="210000000"/>
    <n v="460435291"/>
    <n v="695905918.49057543"/>
    <n v="219.25490047619047"/>
    <n v="228390521.32936507"/>
    <s v="Twentieth Century Fox"/>
    <n v="104"/>
  </r>
  <r>
    <s v="Underworld: Evolution"/>
    <s v="R"/>
    <s v="Action"/>
    <x v="26"/>
    <n v="201.6"/>
    <s v="January 20, 2006 (United States)"/>
    <x v="17"/>
    <n v="193000"/>
    <s v="Len Wiseman"/>
    <s v="Danny McBride"/>
    <s v="Kate Beckinsale"/>
    <s v="United States"/>
    <n v="50000000"/>
    <n v="111476513"/>
    <n v="168486574.95585319"/>
    <n v="222.95302600000002"/>
    <n v="55295889.384920634"/>
    <s v="Screen Gems"/>
    <n v="106"/>
  </r>
  <r>
    <s v="Click"/>
    <s v="PG-13"/>
    <s v="Comedy"/>
    <x v="26"/>
    <n v="201.6"/>
    <s v="June 23, 2006 (United States)"/>
    <x v="5"/>
    <n v="313000"/>
    <s v="Frank Coraci"/>
    <s v="Steve Koren"/>
    <s v="Adam Sandler"/>
    <s v="United States"/>
    <n v="82500000"/>
    <n v="240685326"/>
    <n v="363773902.9375"/>
    <n v="291.73978909090908"/>
    <n v="119387562.5"/>
    <s v="Columbia Pictures"/>
    <n v="107"/>
  </r>
  <r>
    <s v="The Holiday"/>
    <s v="PG-13"/>
    <s v="Comedy"/>
    <x v="26"/>
    <n v="201.6"/>
    <s v="December 8, 2006 (United States)"/>
    <x v="15"/>
    <n v="258000"/>
    <s v="Nancy Meyers"/>
    <s v="Nancy Meyers"/>
    <s v="Kate Winslet"/>
    <s v="United States"/>
    <n v="85000000"/>
    <n v="205850134"/>
    <n v="311123689.63194448"/>
    <n v="242.17662823529415"/>
    <n v="102108201.3888889"/>
    <s v="Columbia Pictures"/>
    <n v="136"/>
  </r>
  <r>
    <s v="Silent Hill"/>
    <s v="R"/>
    <s v="Horror"/>
    <x v="26"/>
    <n v="201.6"/>
    <s v="April 21, 2006 (United States)"/>
    <x v="16"/>
    <n v="217000"/>
    <s v="Christophe Gans"/>
    <s v="Roger Avary"/>
    <s v="Radha Mitchell"/>
    <s v="Canada"/>
    <n v="50000000"/>
    <n v="100605135"/>
    <n v="152055479.33779761"/>
    <n v="201.21026999999998"/>
    <n v="49903340.773809522"/>
    <s v="TriStar Pictures"/>
    <n v="125"/>
  </r>
  <r>
    <s v="Basic Instinct 2"/>
    <s v="R"/>
    <s v="Drama"/>
    <x v="26"/>
    <n v="201.6"/>
    <s v="March 31, 2006 (United States)"/>
    <x v="36"/>
    <n v="38000"/>
    <s v="Michael Caton-Jones"/>
    <s v="Joe Eszterhas"/>
    <s v="Sharon Stone"/>
    <s v="United Kingdom"/>
    <n v="70000000"/>
    <n v="38629478"/>
    <n v="58384930.290674604"/>
    <n v="55.18496857142857"/>
    <n v="19161447.420634922"/>
    <s v="Metro-Goldwyn-Mayer (MGM)"/>
    <n v="114"/>
  </r>
  <r>
    <s v="The Black Dahlia"/>
    <s v="R"/>
    <s v="Crime"/>
    <x v="26"/>
    <n v="201.6"/>
    <s v="September 15, 2006 (United States)"/>
    <x v="41"/>
    <n v="72000"/>
    <s v="Brian De Palma"/>
    <s v="Josh Friedman"/>
    <s v="Josh Hartnett"/>
    <s v="United States"/>
    <n v="50000000"/>
    <n v="49332692"/>
    <n v="74561861.371031746"/>
    <n v="98.665384000000003"/>
    <n v="24470581.349206351"/>
    <s v="Universal Pictures"/>
    <n v="121"/>
  </r>
  <r>
    <s v="Perfume: The Story of a Murderer"/>
    <s v="R"/>
    <s v="Crime"/>
    <x v="26"/>
    <n v="201.6"/>
    <s v="January 5, 2007 (United States)"/>
    <x v="24"/>
    <n v="239000"/>
    <s v="Tom Tykwer"/>
    <s v="Andrew Birkin"/>
    <s v="Ben Whishaw"/>
    <s v="Germany"/>
    <n v="60000000"/>
    <n v="135039924"/>
    <n v="204100520.05357143"/>
    <n v="225.06654"/>
    <n v="66984089.285714284"/>
    <s v="DreamWorks"/>
    <n v="147"/>
  </r>
  <r>
    <s v="Lucky Number Slevin"/>
    <s v="R"/>
    <s v="Crime"/>
    <x v="26"/>
    <n v="201.6"/>
    <s v="April 7, 2006 (United States)"/>
    <x v="3"/>
    <n v="303000"/>
    <s v="Paul McGuigan"/>
    <s v="Jason Smilovic"/>
    <s v="Josh Hartnett"/>
    <s v="United States"/>
    <n v="27000000"/>
    <n v="56308881"/>
    <n v="85105734.328869045"/>
    <n v="208.55141111111112"/>
    <n v="27930992.55952381"/>
    <s v="The Weinstein Company"/>
    <n v="110"/>
  </r>
  <r>
    <s v="Smokin' Aces"/>
    <s v="R"/>
    <s v="Action"/>
    <x v="26"/>
    <n v="201.6"/>
    <s v="January 26, 2007 (United States)"/>
    <x v="17"/>
    <n v="140000"/>
    <s v="Joe Carnahan"/>
    <s v="Joe Carnahan"/>
    <s v="Jeremy Piven"/>
    <s v="United Kingdom"/>
    <n v="17000000"/>
    <n v="57232879"/>
    <n v="86502272.972718254"/>
    <n v="336.66399411764706"/>
    <n v="28389324.900793649"/>
    <s v="Universal Pictures"/>
    <n v="108"/>
  </r>
  <r>
    <s v="This Is England"/>
    <s v="Not Rated"/>
    <s v="Crime"/>
    <x v="26"/>
    <n v="201.6"/>
    <s v="April 27, 2007 (United Kingdom)"/>
    <x v="3"/>
    <n v="117000"/>
    <s v="Shane Meadows"/>
    <s v="Shane Meadows"/>
    <s v="Thomas Turgoose"/>
    <s v="United Kingdom"/>
    <n v="0"/>
    <n v="8481254"/>
    <n v="12818641.338293651"/>
    <n v="0"/>
    <n v="4206971.2301587304"/>
    <s v="Warp Films"/>
    <n v="101"/>
  </r>
  <r>
    <s v="Cashback"/>
    <s v="R"/>
    <s v="Comedy"/>
    <x v="26"/>
    <n v="201.6"/>
    <s v="May 9, 2008 (United Kingdom)"/>
    <x v="12"/>
    <n v="84000"/>
    <s v="Sean Ellis"/>
    <s v="Sean Ellis"/>
    <s v="Sean Biggerstaff"/>
    <s v="United Kingdom"/>
    <n v="0"/>
    <n v="2294291"/>
    <n v="3467611.4469246035"/>
    <n v="0"/>
    <n v="1138041.1706349207"/>
    <s v="Left Turn Films"/>
    <n v="102"/>
  </r>
  <r>
    <s v="Deja Vu"/>
    <s v="PG-13"/>
    <s v="Action"/>
    <x v="26"/>
    <n v="201.6"/>
    <s v="November 22, 2006 (United States)"/>
    <x v="9"/>
    <n v="298000"/>
    <s v="Tony Scott"/>
    <s v="Bill Marsilii"/>
    <s v="Denzel Washington"/>
    <s v="United States"/>
    <n v="75000000"/>
    <n v="180557550"/>
    <n v="272896257.36607146"/>
    <n v="240.74339999999998"/>
    <n v="89562276.785714284"/>
    <s v="Touchstone Pictures"/>
    <n v="126"/>
  </r>
  <r>
    <s v="Grandma's Boy"/>
    <s v="R"/>
    <s v="Comedy"/>
    <x v="26"/>
    <n v="201.6"/>
    <s v="January 6, 2006 (United States)"/>
    <x v="9"/>
    <n v="79000"/>
    <s v="Nicholaus Goossen"/>
    <s v="Barry Wernick"/>
    <s v="Allen Covert"/>
    <s v="United States"/>
    <n v="0"/>
    <n v="6566277"/>
    <n v="9924328.3824404757"/>
    <n v="0"/>
    <n v="3257081.8452380951"/>
    <s v="Twentieth Century Fox"/>
    <n v="94"/>
  </r>
  <r>
    <s v="RV"/>
    <s v="PG"/>
    <s v="Adventure"/>
    <x v="26"/>
    <n v="201.6"/>
    <s v="April 28, 2006 (United States)"/>
    <x v="30"/>
    <n v="57000"/>
    <s v="Barry Sonnenfeld"/>
    <s v="Geoff Rodkey"/>
    <s v="Robin Williams"/>
    <s v="United Kingdom"/>
    <n v="50000000"/>
    <n v="87528173"/>
    <n v="132290844.80704366"/>
    <n v="175.05634599999999"/>
    <n v="43416752.480158731"/>
    <s v="Columbia Pictures"/>
    <n v="99"/>
  </r>
  <r>
    <s v="Tenacious D in the Pick of Destiny"/>
    <s v="R"/>
    <s v="Adventure"/>
    <x v="26"/>
    <n v="201.6"/>
    <s v="November 22, 2006 (United States)"/>
    <x v="8"/>
    <n v="104000"/>
    <s v="Liam Lynch"/>
    <s v="Jack Black"/>
    <s v="Jack Black"/>
    <s v="United States"/>
    <n v="20000000"/>
    <n v="13939963"/>
    <n v="21068981.776289683"/>
    <n v="69.699815000000001"/>
    <n v="6914664.1865079366"/>
    <s v="Red Hour Films"/>
    <n v="93"/>
  </r>
  <r>
    <s v="Black Book"/>
    <s v="R"/>
    <s v="Drama"/>
    <x v="26"/>
    <n v="201.6"/>
    <s v="May 18, 2007 (United States)"/>
    <x v="3"/>
    <n v="74000"/>
    <s v="Paul Verhoeven"/>
    <s v="Gerard Soeteman"/>
    <s v="Carice van Houten"/>
    <s v="Netherlands"/>
    <n v="21000000"/>
    <n v="26768563"/>
    <n v="40458239.81200397"/>
    <n v="127.46934761904762"/>
    <n v="13278057.043650793"/>
    <s v="Fu Works"/>
    <n v="145"/>
  </r>
  <r>
    <s v="Stick It"/>
    <s v="PG-13"/>
    <s v="Comedy"/>
    <x v="26"/>
    <n v="201.6"/>
    <s v="April 28, 2006 (United States)"/>
    <x v="5"/>
    <n v="27000"/>
    <s v="Jessica Bendinger"/>
    <s v="Jessica Bendinger"/>
    <s v="Missy Peregrym"/>
    <s v="Germany"/>
    <n v="0"/>
    <n v="31976848"/>
    <n v="48330087.230158731"/>
    <n v="0"/>
    <n v="15861531.746031746"/>
    <s v="Kaltenbach Pictures"/>
    <n v="103"/>
  </r>
  <r>
    <s v="Step Up"/>
    <s v="PG-13"/>
    <s v="Crime"/>
    <x v="26"/>
    <n v="201.6"/>
    <s v="August 11, 2006 (United States)"/>
    <x v="16"/>
    <n v="113000"/>
    <s v="Anne Fletcher"/>
    <s v="Duane Adler"/>
    <s v="Channing Tatum"/>
    <s v="United States"/>
    <n v="12000000"/>
    <n v="114197742"/>
    <n v="172599464.2232143"/>
    <n v="951.64784999999995"/>
    <n v="56645705.357142858"/>
    <s v="Touchstone Pictures"/>
    <n v="104"/>
  </r>
  <r>
    <s v="The Host"/>
    <s v="R"/>
    <s v="Action"/>
    <x v="26"/>
    <n v="201.6"/>
    <s v="March 30, 2007 (United States)"/>
    <x v="12"/>
    <n v="112000"/>
    <s v="Bong Joon Ho"/>
    <s v="Bong Joon Ho"/>
    <s v="Kang-ho Song"/>
    <s v="South Korea"/>
    <n v="0"/>
    <n v="89433436"/>
    <n v="135170475.93849206"/>
    <n v="0"/>
    <n v="44361823.41269841"/>
    <s v="Chungeorahm Film"/>
    <n v="120"/>
  </r>
  <r>
    <s v="Borat: Cultural Learnings of America for Make Benefit Glorious Nation of Kazakhstan"/>
    <s v="R"/>
    <s v="Comedy"/>
    <x v="26"/>
    <n v="201.6"/>
    <s v="November 3, 2006 (United States)"/>
    <x v="4"/>
    <n v="387000"/>
    <s v="Larry Charles"/>
    <s v="Sacha Baron Cohen"/>
    <s v="Sacha Baron Cohen"/>
    <s v="United States"/>
    <n v="18000000"/>
    <n v="262552893"/>
    <n v="396824734.60863096"/>
    <n v="1458.6271833333333"/>
    <n v="130234569.94047619"/>
    <s v="Everyman Pictures"/>
    <n v="84"/>
  </r>
  <r>
    <s v="Snakes on a Plane"/>
    <s v="R"/>
    <s v="Action"/>
    <x v="26"/>
    <n v="201.6"/>
    <s v="August 18, 2006 (United States)"/>
    <x v="20"/>
    <n v="134000"/>
    <s v="David R. Ellis"/>
    <s v="John Heffernan"/>
    <s v="Samuel L. Jackson"/>
    <s v="United States"/>
    <n v="33000000"/>
    <n v="62022014"/>
    <n v="93740613.421626985"/>
    <n v="187.94549696969699"/>
    <n v="30764887.896825396"/>
    <s v="New Line Cinema"/>
    <n v="105"/>
  </r>
  <r>
    <s v="Lady in the Water"/>
    <s v="PG-13"/>
    <s v="Drama"/>
    <x v="26"/>
    <n v="201.6"/>
    <s v="July 21, 2006 (United States)"/>
    <x v="30"/>
    <n v="96000"/>
    <s v="M. Night Shyamalan"/>
    <s v="M. Night Shyamalan"/>
    <s v="Paul Giamatti"/>
    <s v="United States"/>
    <n v="70000000"/>
    <n v="72785169"/>
    <n v="110008139.85267858"/>
    <n v="103.97881285714286"/>
    <n v="36103754.464285716"/>
    <s v="Warner Bros."/>
    <n v="110"/>
  </r>
  <r>
    <s v="Crank"/>
    <s v="R"/>
    <s v="Action"/>
    <x v="26"/>
    <n v="201.6"/>
    <s v="September 1, 2006 (United States)"/>
    <x v="15"/>
    <n v="239000"/>
    <s v="Mark Neveldine"/>
    <s v="Mark Neveldine"/>
    <s v="Jason Statham"/>
    <s v="United States"/>
    <n v="12000000"/>
    <n v="42931041"/>
    <n v="64886350.162202381"/>
    <n v="357.75867499999998"/>
    <n v="21295159.226190478"/>
    <s v="Lakeshore Entertainment"/>
    <n v="88"/>
  </r>
  <r>
    <s v="The Illusionist"/>
    <s v="PG-13"/>
    <s v="Drama"/>
    <x v="26"/>
    <n v="201.6"/>
    <s v="September 1, 2006 (United States)"/>
    <x v="37"/>
    <n v="360000"/>
    <s v="Neil Burger"/>
    <s v="Neil Burger"/>
    <s v="Edward Norton"/>
    <s v="United States"/>
    <n v="16500000"/>
    <n v="87892388"/>
    <n v="132841322.53769842"/>
    <n v="532.68113939393947"/>
    <n v="43597414.682539679"/>
    <s v="Bull's Eye Entertainment"/>
    <n v="110"/>
  </r>
  <r>
    <s v="Over the Hedge"/>
    <s v="PG"/>
    <s v="Animation"/>
    <x v="26"/>
    <n v="201.6"/>
    <s v="May 19, 2006 (United States)"/>
    <x v="17"/>
    <n v="164000"/>
    <s v="Tim Johnson"/>
    <s v="Len Blum"/>
    <s v="Bruce Willis"/>
    <s v="United States"/>
    <n v="80000000"/>
    <n v="339795890"/>
    <n v="513570474.61805558"/>
    <n v="424.74486249999995"/>
    <n v="168549548.6111111"/>
    <s v="DreamWorks Animation"/>
    <n v="83"/>
  </r>
  <r>
    <s v="Final Destination 3"/>
    <s v="R"/>
    <s v="Horror"/>
    <x v="26"/>
    <n v="201.6"/>
    <s v="February 10, 2006 (United States)"/>
    <x v="1"/>
    <n v="133000"/>
    <s v="James Wong"/>
    <s v="Glen Morgan"/>
    <s v="Mary Elizabeth Winstead"/>
    <s v="United States"/>
    <n v="25000000"/>
    <n v="118890272"/>
    <n v="179691795.03174603"/>
    <n v="475.56108799999998"/>
    <n v="58973349.206349209"/>
    <s v="New Line Cinema"/>
    <n v="93"/>
  </r>
  <r>
    <s v="Stranger Than Fiction"/>
    <s v="PG-13"/>
    <s v="Comedy"/>
    <x v="26"/>
    <n v="201.6"/>
    <s v="November 10, 2006 (United States)"/>
    <x v="24"/>
    <n v="222000"/>
    <s v="Marc Forster"/>
    <s v="Zach Helm"/>
    <s v="Will Ferrell"/>
    <s v="United States"/>
    <n v="30000000"/>
    <n v="53653224"/>
    <n v="81091951.15476191"/>
    <n v="178.84408000000002"/>
    <n v="26613702.380952381"/>
    <s v="Columbia Pictures"/>
    <n v="113"/>
  </r>
  <r>
    <s v="Alpha Dog"/>
    <s v="R"/>
    <s v="Biography"/>
    <x v="26"/>
    <n v="201.6"/>
    <s v="January 12, 2007 (United States)"/>
    <x v="15"/>
    <n v="100000"/>
    <s v="Nick Cassavetes"/>
    <s v="Nick Cassavetes"/>
    <s v="Emile Hirsch"/>
    <s v="Germany"/>
    <n v="0"/>
    <n v="32351125"/>
    <n v="48895772.755456351"/>
    <n v="0"/>
    <n v="16047185.019841271"/>
    <s v="Sidney Kimmel Entertainment"/>
    <n v="122"/>
  </r>
  <r>
    <s v="Aquamarine"/>
    <s v="PG"/>
    <s v="Comedy"/>
    <x v="26"/>
    <n v="201.6"/>
    <s v="March 3, 2006 (United States)"/>
    <x v="20"/>
    <n v="39000"/>
    <s v="Elizabeth Allen Rosenbaum"/>
    <s v="John Quaintance"/>
    <s v="Emma Roberts"/>
    <s v="United States"/>
    <n v="12000000"/>
    <n v="22989957"/>
    <n v="34747221.715773813"/>
    <n v="191.582975"/>
    <n v="11403748.511904761"/>
    <s v="Fox 2000 Pictures"/>
    <n v="110"/>
  </r>
  <r>
    <s v="Scary Movie 4"/>
    <s v="PG-13"/>
    <s v="Comedy"/>
    <x v="26"/>
    <n v="201.6"/>
    <s v="April 14, 2006 (United States)"/>
    <x v="27"/>
    <n v="116000"/>
    <s v="David Zucker"/>
    <s v="Craig Mazin"/>
    <s v="Anna Faris"/>
    <s v="United States"/>
    <n v="45000000"/>
    <n v="178262620"/>
    <n v="269427680.12896824"/>
    <n v="396.13915555555559"/>
    <n v="88423918.650793657"/>
    <s v="Dimension Films"/>
    <n v="83"/>
  </r>
  <r>
    <s v="The Fall"/>
    <s v="R"/>
    <s v="Adventure"/>
    <x v="26"/>
    <n v="201.6"/>
    <s v="May 30, 2008 (United States)"/>
    <x v="6"/>
    <n v="109000"/>
    <s v="Tarsem Singh"/>
    <s v="Dan Gilroy"/>
    <s v="Lee Pace"/>
    <s v="United States"/>
    <n v="30000000"/>
    <n v="3669465"/>
    <n v="5546061.4360119049"/>
    <n v="12.231549999999999"/>
    <n v="1820171.1309523808"/>
    <s v="Googly Films"/>
    <n v="117"/>
  </r>
  <r>
    <s v="John Tucker Must Die"/>
    <s v="PG-13"/>
    <s v="Comedy"/>
    <x v="26"/>
    <n v="201.6"/>
    <s v="July 28, 2006 (United States)"/>
    <x v="1"/>
    <n v="81000"/>
    <s v="Betty Thomas"/>
    <s v="Jeff Lowell"/>
    <s v="Jesse Metcalfe"/>
    <s v="United States"/>
    <n v="18000000"/>
    <n v="68844775"/>
    <n v="104052593.96081349"/>
    <n v="382.47097222222226"/>
    <n v="34149193.948412701"/>
    <s v="Twentieth Century Fox"/>
    <n v="89"/>
  </r>
  <r>
    <s v="The Good Shepherd"/>
    <s v="R"/>
    <s v="Drama"/>
    <x v="26"/>
    <n v="201.6"/>
    <s v="December 22, 2006 (United States)"/>
    <x v="17"/>
    <n v="100000"/>
    <s v="Robert De Niro"/>
    <s v="Eric Roth"/>
    <s v="Matt Damon"/>
    <s v="United States"/>
    <n v="110000000"/>
    <n v="100266865"/>
    <n v="151544215.10664684"/>
    <n v="91.151695454545461"/>
    <n v="49735548.115079366"/>
    <s v="Universal Pictures"/>
    <n v="167"/>
  </r>
  <r>
    <s v="Rocky Balboa"/>
    <s v="PG"/>
    <s v="Action"/>
    <x v="26"/>
    <n v="201.6"/>
    <s v="December 20, 2006 (United States)"/>
    <x v="12"/>
    <n v="208000"/>
    <s v="Sylvester Stallone"/>
    <s v="Sylvester Stallone"/>
    <s v="Sylvester Stallone"/>
    <s v="United States"/>
    <n v="24000000"/>
    <n v="155929020"/>
    <n v="235672482.11309525"/>
    <n v="649.70425"/>
    <n v="77345744.047619045"/>
    <s v="Metro-Goldwyn-Mayer (MGM)"/>
    <n v="102"/>
  </r>
  <r>
    <s v="Eragon"/>
    <s v="PG"/>
    <s v="Action"/>
    <x v="26"/>
    <n v="201.6"/>
    <s v="December 15, 2006 (United States)"/>
    <x v="27"/>
    <n v="123000"/>
    <s v="Stefen Fangmeier"/>
    <s v="Peter Buchman"/>
    <s v="Ed Speleers"/>
    <s v="United States"/>
    <n v="100000000"/>
    <n v="250425512"/>
    <n v="378495305.09126985"/>
    <n v="250.42551199999997"/>
    <n v="124219003.96825397"/>
    <s v="Fox 2000 Pictures"/>
    <n v="104"/>
  </r>
  <r>
    <s v="Dreamgirls"/>
    <s v="PG-13"/>
    <s v="Drama"/>
    <x v="26"/>
    <n v="201.6"/>
    <s v="December 25, 2006 (United States)"/>
    <x v="16"/>
    <n v="71000"/>
    <s v="Bill Condon"/>
    <s v="Tom Eyen"/>
    <s v="BeyoncÃ©"/>
    <s v="United States"/>
    <n v="70000000"/>
    <n v="155430335"/>
    <n v="234918765.25049603"/>
    <n v="222.04333571428569"/>
    <n v="77098380.456349209"/>
    <s v="Dreamworks Pictures"/>
    <n v="130"/>
  </r>
  <r>
    <s v="The Queen"/>
    <s v="PG-13"/>
    <s v="Biography"/>
    <x v="26"/>
    <n v="201.6"/>
    <s v="November 17, 2006 (United States)"/>
    <x v="4"/>
    <n v="106000"/>
    <s v="Stephen Frears"/>
    <s v="Peter Morgan"/>
    <s v="Helen Mirren"/>
    <s v="United Kingdom"/>
    <n v="0"/>
    <n v="123384128"/>
    <n v="186483848.22222224"/>
    <n v="0"/>
    <n v="61202444.44444444"/>
    <s v="PathÃ© Pictures International"/>
    <n v="103"/>
  </r>
  <r>
    <s v="Babel"/>
    <s v="R"/>
    <s v="Drama"/>
    <x v="26"/>
    <n v="201.6"/>
    <s v="November 10, 2006 (United States)"/>
    <x v="34"/>
    <n v="293000"/>
    <s v="Alejandro G. IÃ±Ã¡rritu"/>
    <s v="Guillermo Arriaga"/>
    <s v="Brad Pitt"/>
    <s v="United States"/>
    <n v="25000000"/>
    <n v="135330182"/>
    <n v="204539218.52876985"/>
    <n v="541.32072800000003"/>
    <n v="67128066.46825397"/>
    <s v="Paramount Pictures"/>
    <n v="143"/>
  </r>
  <r>
    <s v="A Good Year"/>
    <s v="PG-13"/>
    <s v="Comedy"/>
    <x v="26"/>
    <n v="201.6"/>
    <s v="November 10, 2006 (United States)"/>
    <x v="9"/>
    <n v="91000"/>
    <s v="Ridley Scott"/>
    <s v="Marc Klein"/>
    <s v="Russell Crowe"/>
    <s v="United States"/>
    <n v="35000000"/>
    <n v="42269923"/>
    <n v="63887130.645337306"/>
    <n v="120.77120857142857"/>
    <n v="20967223.710317459"/>
    <s v="Fox 2000 Pictures"/>
    <n v="117"/>
  </r>
  <r>
    <s v="Miami Vice"/>
    <s v="R"/>
    <s v="Action"/>
    <x v="26"/>
    <n v="201.6"/>
    <s v="July 28, 2006 (United States)"/>
    <x v="22"/>
    <n v="112000"/>
    <s v="Michael Mann"/>
    <s v="Michael Mann"/>
    <s v="Colin Farrell"/>
    <s v="Germany"/>
    <n v="135000000"/>
    <n v="163794509"/>
    <n v="247560450.85466272"/>
    <n v="121.32926592592592"/>
    <n v="81247276.289682537"/>
    <s v="Universal Pictures"/>
    <n v="132"/>
  </r>
  <r>
    <s v="Saw III"/>
    <s v="R"/>
    <s v="Crime"/>
    <x v="26"/>
    <n v="201.6"/>
    <s v="October 27, 2006 (United States)"/>
    <x v="19"/>
    <n v="183000"/>
    <s v="Darren Lynn Bousman"/>
    <s v="Leigh Whannell"/>
    <s v="Tobin Bell"/>
    <s v="Canada"/>
    <n v="10000000"/>
    <n v="164874275"/>
    <n v="249192418.61359128"/>
    <n v="1648.7427499999999"/>
    <n v="81782874.503968254"/>
    <s v="Twisted Pictures"/>
    <n v="108"/>
  </r>
  <r>
    <s v="Happy Feet"/>
    <s v="PG"/>
    <s v="Animation"/>
    <x v="26"/>
    <n v="201.6"/>
    <s v="November 17, 2006 (United States)"/>
    <x v="5"/>
    <n v="174000"/>
    <s v="George Miller"/>
    <s v="George Miller"/>
    <s v="Elijah Wood"/>
    <s v="United States"/>
    <n v="100000000"/>
    <n v="384336108"/>
    <n v="580888948.94642866"/>
    <n v="384.33610800000002"/>
    <n v="190642910.7142857"/>
    <s v="Warner Bros."/>
    <n v="108"/>
  </r>
  <r>
    <s v="The Texas Chainsaw Massacre: the Beginning"/>
    <s v="R"/>
    <s v="Horror"/>
    <x v="26"/>
    <n v="201.6"/>
    <s v="October 6, 2006 (United States)"/>
    <x v="1"/>
    <n v="69000"/>
    <s v="Jonathan Liebesman"/>
    <s v="Sheldon Turner"/>
    <s v="Jordana Brewster"/>
    <s v="United States"/>
    <n v="16000000"/>
    <n v="51764406"/>
    <n v="78237175.139880955"/>
    <n v="323.52753749999999"/>
    <n v="25676788.69047619"/>
    <s v="New Line Cinema"/>
    <n v="91"/>
  </r>
  <r>
    <s v="Black Snake Moan"/>
    <s v="R"/>
    <s v="Drama"/>
    <x v="26"/>
    <n v="201.6"/>
    <s v="March 2, 2007 (United States)"/>
    <x v="15"/>
    <n v="62000"/>
    <s v="Craig Brewer"/>
    <s v="Craig Brewer"/>
    <s v="Christina Ricci"/>
    <s v="United States"/>
    <n v="15000000"/>
    <n v="10907485"/>
    <n v="16485668.053075397"/>
    <n v="72.716566666666665"/>
    <n v="5410458.8293650793"/>
    <s v="Paramount Classics"/>
    <n v="116"/>
  </r>
  <r>
    <s v="Paprika"/>
    <s v="R"/>
    <s v="Animation"/>
    <x v="26"/>
    <n v="201.6"/>
    <s v="June 22, 2007 (United States)"/>
    <x v="3"/>
    <n v="75000"/>
    <s v="Satoshi Kon"/>
    <s v="Yasutaka Tsutsui"/>
    <s v="Megumi Hayashibara"/>
    <s v="Japan"/>
    <n v="0"/>
    <n v="946590"/>
    <n v="1430684.3898809524"/>
    <n v="0"/>
    <n v="469538.69047619047"/>
    <s v="Madhouse"/>
    <n v="90"/>
  </r>
  <r>
    <s v="Monster House"/>
    <s v="PG"/>
    <s v="Animation"/>
    <x v="26"/>
    <n v="201.6"/>
    <s v="July 21, 2006 (United States)"/>
    <x v="14"/>
    <n v="106000"/>
    <s v="Gil Kenan"/>
    <s v="Dan Harmon"/>
    <s v="Mitchel Musso"/>
    <s v="United States"/>
    <n v="75000000"/>
    <n v="141861243"/>
    <n v="214410321.14136904"/>
    <n v="189.148324"/>
    <n v="70367680.059523806"/>
    <s v="Columbia Pictures"/>
    <n v="91"/>
  </r>
  <r>
    <s v="Scoop"/>
    <s v="PG-13"/>
    <s v="Comedy"/>
    <x v="26"/>
    <n v="201.6"/>
    <s v="July 28, 2006 (United States)"/>
    <x v="14"/>
    <n v="82000"/>
    <s v="Woody Allen"/>
    <s v="Woody Allen"/>
    <s v="Scarlett Johansson"/>
    <s v="United Kingdom"/>
    <n v="17300000"/>
    <n v="39220946"/>
    <n v="59278880.189484127"/>
    <n v="226.71067052023122"/>
    <n v="19454834.325396825"/>
    <s v="BBC Films"/>
    <n v="96"/>
  </r>
  <r>
    <s v="World Trade Center"/>
    <s v="PG-13"/>
    <s v="Drama"/>
    <x v="26"/>
    <n v="201.6"/>
    <s v="August 9, 2006 (United States)"/>
    <x v="23"/>
    <n v="79000"/>
    <s v="Oliver Stone"/>
    <s v="Andrea Berloff"/>
    <s v="Nicolas Cage"/>
    <s v="United States"/>
    <n v="65000000"/>
    <n v="163247198"/>
    <n v="246733240.23115081"/>
    <n v="251.14953538461538"/>
    <n v="80975792.658730164"/>
    <s v="Paramount Pictures"/>
    <n v="129"/>
  </r>
  <r>
    <s v="Employee of the Month"/>
    <s v="PG-13"/>
    <s v="Comedy"/>
    <x v="26"/>
    <n v="201.6"/>
    <s v="October 6, 2006 (United States)"/>
    <x v="30"/>
    <n v="46000"/>
    <s v="Greg Coolidge"/>
    <s v="Don Calame"/>
    <s v="Jessica Simpson"/>
    <s v="United States"/>
    <n v="12000000"/>
    <n v="38395414"/>
    <n v="58031163.917658731"/>
    <n v="319.96178333333336"/>
    <n v="19045344.246031746"/>
    <s v="Lionsgate"/>
    <n v="103"/>
  </r>
  <r>
    <s v="Little Man"/>
    <s v="PG-13"/>
    <s v="Comedy"/>
    <x v="26"/>
    <n v="201.6"/>
    <s v="July 14, 2006 (United States)"/>
    <x v="54"/>
    <n v="52000"/>
    <s v="Keenen Ivory Wayans"/>
    <s v="Keenen Ivory Wayans"/>
    <s v="Shawn Wayans"/>
    <s v="United States"/>
    <n v="64000000"/>
    <n v="104003322"/>
    <n v="157191528.83630952"/>
    <n v="162.50519062499998"/>
    <n v="51588949.404761903"/>
    <s v="Revolution Studios"/>
    <n v="98"/>
  </r>
  <r>
    <s v="The Benchwarmers"/>
    <s v="PG-13"/>
    <s v="Comedy"/>
    <x v="26"/>
    <n v="201.6"/>
    <s v="April 7, 2006 (United States)"/>
    <x v="30"/>
    <n v="49000"/>
    <s v="Dennis Dugan"/>
    <s v="Allen Covert"/>
    <s v="David Spade"/>
    <s v="United States"/>
    <n v="33000000"/>
    <n v="64962629"/>
    <n v="98185084.604662701"/>
    <n v="196.85645151515152"/>
    <n v="32223526.289682541"/>
    <s v="Revolution Studios"/>
    <n v="85"/>
  </r>
  <r>
    <s v="Poseidon"/>
    <s v="PG-13"/>
    <s v="Action"/>
    <x v="26"/>
    <n v="201.6"/>
    <s v="May 12, 2006 (United States)"/>
    <x v="46"/>
    <n v="100000"/>
    <s v="Wolfgang Petersen"/>
    <s v="Mark Protosevich"/>
    <s v="Richard Dreyfuss"/>
    <s v="United States"/>
    <n v="160000000"/>
    <n v="181674817"/>
    <n v="274584904.4637897"/>
    <n v="113.546760625"/>
    <n v="90116476.68650794"/>
    <s v="Warner Bros."/>
    <n v="98"/>
  </r>
  <r>
    <s v="Flushed Away"/>
    <s v="PG"/>
    <s v="Animation"/>
    <x v="26"/>
    <n v="201.6"/>
    <s v="November 3, 2006 (United States)"/>
    <x v="14"/>
    <n v="117000"/>
    <s v="David Bowers"/>
    <s v="Dick Clement"/>
    <s v="Hugh Jackman"/>
    <s v="United Kingdom"/>
    <n v="149000000"/>
    <n v="178281554"/>
    <n v="269456297.14186507"/>
    <n v="119.65204966442953"/>
    <n v="88433310.515873015"/>
    <s v="Aardman Animations"/>
    <n v="85"/>
  </r>
  <r>
    <s v="The Guardian"/>
    <s v="PG-13"/>
    <s v="Action"/>
    <x v="26"/>
    <n v="201.6"/>
    <s v="September 29, 2006 (United States)"/>
    <x v="15"/>
    <n v="89000"/>
    <s v="Andrew Davis"/>
    <s v="Ron L. Brinkerhoff"/>
    <s v="Kevin Costner"/>
    <s v="United States"/>
    <n v="70000000"/>
    <n v="94973540"/>
    <n v="143543837.49007937"/>
    <n v="135.67648571428572"/>
    <n v="47109890.873015873"/>
    <s v="Touchstone Pictures"/>
    <n v="139"/>
  </r>
  <r>
    <s v="Rescue Dawn"/>
    <s v="PG-13"/>
    <s v="Action"/>
    <x v="26"/>
    <n v="201.6"/>
    <s v="July 27, 2007 (United States)"/>
    <x v="4"/>
    <n v="103000"/>
    <s v="Werner Herzog"/>
    <s v="Werner Herzog"/>
    <s v="Christian Bale"/>
    <s v="United States"/>
    <n v="10000000"/>
    <n v="7177143"/>
    <n v="10847596.587797619"/>
    <n v="71.771430000000009"/>
    <n v="3560090.7738095238"/>
    <s v="Metro-Goldwyn-Mayer (MGM)"/>
    <n v="120"/>
  </r>
  <r>
    <s v="When a Stranger Calls"/>
    <s v="PG-13"/>
    <s v="Horror"/>
    <x v="26"/>
    <n v="201.6"/>
    <s v="February 3, 2006 (United States)"/>
    <x v="27"/>
    <n v="44000"/>
    <s v="Simon West"/>
    <s v="Jake Wade Wall"/>
    <s v="Camilla Belle"/>
    <s v="United States"/>
    <n v="15000000"/>
    <n v="67062123"/>
    <n v="101358278.16517858"/>
    <n v="447.08081999999996"/>
    <n v="33264941.964285713"/>
    <s v="Screen Gems"/>
    <n v="87"/>
  </r>
  <r>
    <s v="A Scanner Darkly"/>
    <s v="R"/>
    <s v="Animation"/>
    <x v="26"/>
    <n v="201.6"/>
    <s v="July 28, 2006 (United States)"/>
    <x v="12"/>
    <n v="108000"/>
    <s v="Richard Linklater"/>
    <s v="Philip K. Dick"/>
    <s v="Keanu Reeves"/>
    <s v="United States"/>
    <n v="8700000"/>
    <n v="7659918"/>
    <n v="11577266.9375"/>
    <n v="88.045034482758624"/>
    <n v="3799562.5"/>
    <s v="Warner Independent Pictures (WIP)"/>
    <n v="100"/>
  </r>
  <r>
    <s v="DOA: Dead or Alive"/>
    <s v="PG-13"/>
    <s v="Action"/>
    <x v="26"/>
    <n v="201.6"/>
    <s v="June 15, 2007 (United States)"/>
    <x v="25"/>
    <n v="44000"/>
    <s v="Corey Yuen"/>
    <s v="J.F. Lawton"/>
    <s v="Jaime Pressly"/>
    <s v="United Kingdom"/>
    <n v="21000000"/>
    <n v="7563172"/>
    <n v="11431044.188492063"/>
    <n v="36.015104761904759"/>
    <n v="3751573.4126984128"/>
    <s v="Dimension Films"/>
    <n v="87"/>
  </r>
  <r>
    <s v="Shortbus"/>
    <s v="Not Rated"/>
    <s v="Comedy"/>
    <x v="26"/>
    <n v="201.6"/>
    <s v="October 20, 2006 (United States)"/>
    <x v="5"/>
    <n v="32000"/>
    <s v="John Cameron Mitchell"/>
    <s v="John Cameron Mitchell"/>
    <s v="Sook-Yin Lee"/>
    <s v="United States"/>
    <n v="2000000"/>
    <n v="5526675"/>
    <n v="8353064.84375"/>
    <n v="276.33375000000001"/>
    <n v="2741406.25"/>
    <s v="THINKFilm"/>
    <n v="101"/>
  </r>
  <r>
    <s v="Catch and Release"/>
    <s v="PG-13"/>
    <s v="Comedy"/>
    <x v="26"/>
    <n v="201.6"/>
    <s v="January 26, 2007 (United States)"/>
    <x v="22"/>
    <n v="25000"/>
    <s v="Susannah Grant"/>
    <s v="Susannah Grant"/>
    <s v="Jennifer Garner"/>
    <s v="United States"/>
    <n v="25000000"/>
    <n v="16162580"/>
    <n v="24428264.513888892"/>
    <n v="64.650319999999994"/>
    <n v="8017152.777777778"/>
    <s v="Columbia Pictures"/>
    <n v="124"/>
  </r>
  <r>
    <s v="The Break-Up"/>
    <s v="PG-13"/>
    <s v="Comedy"/>
    <x v="26"/>
    <n v="201.6"/>
    <s v="June 2, 2006 (United States)"/>
    <x v="1"/>
    <n v="128000"/>
    <s v="Peyton Reed"/>
    <s v="Jeremy Garelick"/>
    <s v="Jennifer Aniston"/>
    <s v="United States"/>
    <n v="52000000"/>
    <n v="205668210"/>
    <n v="310848728.11011904"/>
    <n v="395.51578846153848"/>
    <n v="102017961.30952381"/>
    <s v="Universal Pictures"/>
    <n v="106"/>
  </r>
  <r>
    <s v="Tell No One"/>
    <s v="Not Rated"/>
    <s v="Crime"/>
    <x v="26"/>
    <n v="201.6"/>
    <s v="November 1, 2006 (France)"/>
    <x v="24"/>
    <n v="52000"/>
    <s v="Guillaume Canet"/>
    <s v="Guillaume Canet"/>
    <s v="FranÃ§ois Cluzet"/>
    <s v="France"/>
    <n v="0"/>
    <n v="33428799"/>
    <n v="50524578.647321433"/>
    <n v="0"/>
    <n v="16581745.535714285"/>
    <s v="TrÃ©sor Films"/>
    <n v="131"/>
  </r>
  <r>
    <s v="United 93"/>
    <s v="R"/>
    <s v="Action"/>
    <x v="26"/>
    <n v="201.6"/>
    <s v="April 28, 2006 (United States)"/>
    <x v="37"/>
    <n v="100000"/>
    <s v="Paul Greengrass"/>
    <s v="Paul Greengrass"/>
    <s v="David Alan Basche"/>
    <s v="United States"/>
    <n v="15000000"/>
    <n v="76700659"/>
    <n v="115926045.62152778"/>
    <n v="511.33772666666664"/>
    <n v="38045961.805555552"/>
    <s v="Universal Pictures"/>
    <n v="111"/>
  </r>
  <r>
    <s v="The Pink Panther"/>
    <s v="PG"/>
    <s v="Adventure"/>
    <x v="26"/>
    <n v="201.6"/>
    <s v="February 10, 2006 (United States)"/>
    <x v="46"/>
    <n v="83000"/>
    <s v="Shawn Levy"/>
    <s v="Len Blum"/>
    <s v="Steve Martin"/>
    <s v="United States"/>
    <n v="80000000"/>
    <n v="164115897"/>
    <n v="248046199.48363096"/>
    <n v="205.14487124999999"/>
    <n v="81406694.940476194"/>
    <s v="Metro-Goldwyn-Mayer (MGM)"/>
    <n v="93"/>
  </r>
  <r>
    <s v="Letters from Iwo Jima"/>
    <s v="R"/>
    <s v="Action"/>
    <x v="26"/>
    <n v="201.6"/>
    <s v="February 2, 2007 (United States)"/>
    <x v="6"/>
    <n v="156000"/>
    <s v="Clint Eastwood"/>
    <s v="Iris Yamashita"/>
    <s v="Ken Watanabe"/>
    <s v="United States"/>
    <n v="19000000"/>
    <n v="68673228"/>
    <n v="103793316.32738096"/>
    <n v="361.43804210526315"/>
    <n v="34064101.190476187"/>
    <s v="Dreamworks Pictures"/>
    <n v="141"/>
  </r>
  <r>
    <s v="Southland Tales"/>
    <s v="R"/>
    <s v="Comedy"/>
    <x v="26"/>
    <n v="201.6"/>
    <s v="December 7, 2007 (United Kingdom)"/>
    <x v="20"/>
    <n v="38000"/>
    <s v="Richard Kelly"/>
    <s v="Richard Kelly"/>
    <s v="Dwayne Johnson"/>
    <s v="France"/>
    <n v="17000000"/>
    <n v="374743"/>
    <n v="566389.84176587302"/>
    <n v="2.2043705882352942"/>
    <n v="185884.42460317462"/>
    <s v="Universal Pictures"/>
    <n v="145"/>
  </r>
  <r>
    <s v="Inland Empire"/>
    <s v="R"/>
    <s v="Drama"/>
    <x v="26"/>
    <n v="201.6"/>
    <s v="February 7, 2007 (France)"/>
    <x v="15"/>
    <n v="55000"/>
    <s v="David Lynch"/>
    <s v="David Lynch"/>
    <s v="Karolina Gruszka"/>
    <s v="France"/>
    <n v="0"/>
    <n v="4046144"/>
    <n v="6115377.3650793657"/>
    <n v="0"/>
    <n v="2007015.8730158729"/>
    <s v="StudioCanal"/>
    <n v="180"/>
  </r>
  <r>
    <s v="Flags of Our Fathers"/>
    <s v="R"/>
    <s v="Action"/>
    <x v="26"/>
    <n v="201.6"/>
    <s v="October 20, 2006 (United States)"/>
    <x v="12"/>
    <n v="119000"/>
    <s v="Clint Eastwood"/>
    <s v="William Broyles Jr."/>
    <s v="Ryan Phillippe"/>
    <s v="United States"/>
    <n v="90000000"/>
    <n v="65900249"/>
    <n v="99602211.658234134"/>
    <n v="73.222498888888893"/>
    <n v="32688615.575396825"/>
    <s v="Dreamworks Pictures"/>
    <n v="135"/>
  </r>
  <r>
    <s v="Failure to Launch"/>
    <s v="PG-13"/>
    <s v="Comedy"/>
    <x v="26"/>
    <n v="201.6"/>
    <s v="March 10, 2006 (United States)"/>
    <x v="41"/>
    <n v="76000"/>
    <s v="Tom Dey"/>
    <s v="Tom J. Astle"/>
    <s v="Matthew McConaughey"/>
    <s v="United States"/>
    <n v="50000000"/>
    <n v="130224158"/>
    <n v="196821929.27876985"/>
    <n v="260.44831599999998"/>
    <n v="64595316.46825397"/>
    <s v="Paramount Pictures"/>
    <n v="97"/>
  </r>
  <r>
    <s v="Clerks II"/>
    <s v="R"/>
    <s v="Comedy"/>
    <x v="26"/>
    <n v="201.6"/>
    <s v="July 21, 2006 (United States)"/>
    <x v="4"/>
    <n v="131000"/>
    <s v="Kevin Smith"/>
    <s v="Kevin Smith"/>
    <s v="Brian O'Halloran"/>
    <s v="United States"/>
    <n v="5000000"/>
    <n v="26986174"/>
    <n v="40787138.977182545"/>
    <n v="539.72348"/>
    <n v="13385999.007936507"/>
    <s v="The Weinstein Company"/>
    <n v="97"/>
  </r>
  <r>
    <s v="16 Blocks"/>
    <s v="PG-13"/>
    <s v="Action"/>
    <x v="26"/>
    <n v="201.6"/>
    <s v="March 3, 2006 (United States)"/>
    <x v="14"/>
    <n v="128000"/>
    <s v="Richard Donner"/>
    <s v="Richard Wenk"/>
    <s v="Bruce Willis"/>
    <s v="United States"/>
    <n v="52000000"/>
    <n v="65664721"/>
    <n v="99246232.582837313"/>
    <n v="126.27830961538461"/>
    <n v="32571786.210317459"/>
    <s v="Alcon Entertainment"/>
    <n v="102"/>
  </r>
  <r>
    <s v="My Super Ex-Girlfriend"/>
    <s v="PG-13"/>
    <s v="Comedy"/>
    <x v="26"/>
    <n v="201.6"/>
    <s v="July 21, 2006 (United States)"/>
    <x v="27"/>
    <n v="63000"/>
    <s v="Ivan Reitman"/>
    <s v="Don Payne"/>
    <s v="Uma Thurman"/>
    <s v="United States"/>
    <n v="30000000"/>
    <n v="61108981"/>
    <n v="92360647.37450397"/>
    <n v="203.69660333333334"/>
    <n v="30311994.543650795"/>
    <s v="New Regency Productions"/>
    <n v="96"/>
  </r>
  <r>
    <s v="Tristan + Isolde"/>
    <s v="PG-13"/>
    <s v="Action"/>
    <x v="26"/>
    <n v="201.6"/>
    <s v="January 13, 2006 (United States)"/>
    <x v="8"/>
    <n v="51000"/>
    <s v="Kevin Reynolds"/>
    <s v="Dean Georgaris"/>
    <s v="James Franco"/>
    <s v="United States"/>
    <n v="0"/>
    <n v="28047963"/>
    <n v="42391936.141369052"/>
    <n v="0"/>
    <n v="13912680.05952381"/>
    <s v="Twentieth Century Fox"/>
    <n v="125"/>
  </r>
  <r>
    <s v="The Lake House"/>
    <s v="PG"/>
    <s v="Drama"/>
    <x v="26"/>
    <n v="201.6"/>
    <s v="June 16, 2006 (United States)"/>
    <x v="8"/>
    <n v="143000"/>
    <s v="Alejandro Agresti"/>
    <s v="David Auburn"/>
    <s v="Keanu Reeves"/>
    <s v="United States"/>
    <n v="40000000"/>
    <n v="114830111"/>
    <n v="173555232.25049603"/>
    <n v="287.07527750000003"/>
    <n v="56959380.456349209"/>
    <s v="Warner Bros."/>
    <n v="99"/>
  </r>
  <r>
    <s v="The Wicker Man"/>
    <s v="PG-13"/>
    <s v="Horror"/>
    <x v="26"/>
    <n v="201.6"/>
    <s v="September 1, 2006 (United States)"/>
    <x v="47"/>
    <n v="65000"/>
    <s v="Neil LaBute"/>
    <s v="Neil LaBute"/>
    <s v="Nicolas Cage"/>
    <s v="United States"/>
    <n v="40000000"/>
    <n v="38805380"/>
    <n v="58650790.109126985"/>
    <n v="97.013450000000006"/>
    <n v="19248700.396825396"/>
    <s v="Warner Bros."/>
    <n v="102"/>
  </r>
  <r>
    <s v="Open Season"/>
    <s v="PG"/>
    <s v="Animation"/>
    <x v="26"/>
    <n v="201.6"/>
    <s v="September 29, 2006 (United States)"/>
    <x v="10"/>
    <n v="89000"/>
    <s v="Roger Allers"/>
    <s v="Steve Bencich"/>
    <s v="Ashton Kutcher"/>
    <s v="United States"/>
    <n v="85000000"/>
    <n v="200811689"/>
    <n v="303508539.87251985"/>
    <n v="236.24904588235296"/>
    <n v="99608972.71825397"/>
    <s v="Columbia Pictures"/>
    <n v="86"/>
  </r>
  <r>
    <s v="Charlotte's Web"/>
    <s v="G"/>
    <s v="Adventure"/>
    <x v="26"/>
    <n v="201.6"/>
    <s v="December 15, 2006 (United States)"/>
    <x v="21"/>
    <n v="39000"/>
    <s v="Gary Winick"/>
    <s v="Susannah Grant"/>
    <s v="Dakota Fanning"/>
    <s v="United States"/>
    <n v="85000000"/>
    <n v="148963822"/>
    <n v="225145221.04861113"/>
    <n v="175.25155529411765"/>
    <n v="73890784.722222224"/>
    <s v="Paramount Pictures"/>
    <n v="97"/>
  </r>
  <r>
    <s v="Candy"/>
    <s v="R"/>
    <s v="Drama"/>
    <x v="26"/>
    <n v="201.6"/>
    <s v="May 25, 2006 (Australia)"/>
    <x v="13"/>
    <n v="44000"/>
    <s v="Neil Armfield"/>
    <s v="Luke Davies"/>
    <s v="Heath Ledger"/>
    <s v="Australia"/>
    <n v="0"/>
    <n v="2105096"/>
    <n v="3181660.4722222225"/>
    <n v="0"/>
    <n v="1044194.4444444444"/>
    <s v="Film Finance"/>
    <n v="108"/>
  </r>
  <r>
    <s v="The Omen"/>
    <s v="R"/>
    <s v="Action"/>
    <x v="26"/>
    <n v="201.6"/>
    <s v="June 6, 2006 (United States)"/>
    <x v="30"/>
    <n v="57000"/>
    <s v="John Moore"/>
    <s v="David Seltzer"/>
    <s v="Liev Schreiber"/>
    <s v="United States"/>
    <n v="25000000"/>
    <n v="119974972"/>
    <n v="181331220.08134922"/>
    <n v="479.89988800000003"/>
    <n v="59511394.841269843"/>
    <s v="Twentieth Century Fox"/>
    <n v="110"/>
  </r>
  <r>
    <s v="The Wind that Shakes the Barley"/>
    <s v="Not Rated"/>
    <s v="Drama"/>
    <x v="26"/>
    <n v="201.6"/>
    <s v="March 23, 2007 (United States)"/>
    <x v="24"/>
    <n v="48000"/>
    <s v="Ken Loach"/>
    <s v="Paul Laverty"/>
    <s v="Cillian Murphy"/>
    <s v="Ireland"/>
    <n v="0"/>
    <n v="22903165"/>
    <n v="34616043.529265873"/>
    <n v="0"/>
    <n v="11360696.924603175"/>
    <s v="Sixteen Films"/>
    <n v="127"/>
  </r>
  <r>
    <s v="Penelope"/>
    <s v="PG"/>
    <s v="Comedy"/>
    <x v="26"/>
    <n v="201.6"/>
    <s v="February 29, 2008 (United States)"/>
    <x v="17"/>
    <n v="61000"/>
    <s v="Mark Palansky"/>
    <s v="Leslie Caveny"/>
    <s v="Christina Ricci"/>
    <s v="United Kingdom"/>
    <n v="15000000"/>
    <n v="21156270"/>
    <n v="31975771.175595239"/>
    <n v="141.04179999999999"/>
    <n v="10494181.547619047"/>
    <s v="Summit Entertainment"/>
    <n v="104"/>
  </r>
  <r>
    <s v="Ice Age: the Meltdown"/>
    <s v="PG"/>
    <s v="Animation"/>
    <x v="26"/>
    <n v="201.6"/>
    <s v="March 31, 2006 (United States)"/>
    <x v="8"/>
    <n v="262000"/>
    <s v="Carlos Saldanha"/>
    <s v="Peter Gaulke"/>
    <s v="Ray Romano"/>
    <s v="United States"/>
    <n v="80000000"/>
    <n v="667094506"/>
    <n v="1008252460.2093254"/>
    <n v="833.8681325"/>
    <n v="330900052.57936507"/>
    <s v="Twentieth Century Fox Animation"/>
    <n v="91"/>
  </r>
  <r>
    <s v="Beerfest"/>
    <s v="R"/>
    <s v="Comedy"/>
    <x v="26"/>
    <n v="201.6"/>
    <s v="August 25, 2006 (United States)"/>
    <x v="21"/>
    <n v="65000"/>
    <s v="Jay Chandrasekhar"/>
    <s v="Jay Chandrasekhar"/>
    <s v="Jay Chandrasekhar"/>
    <s v="United States"/>
    <n v="17500000"/>
    <n v="20387597"/>
    <n v="30813992.092757937"/>
    <n v="116.50055428571429"/>
    <n v="10112895.337301588"/>
    <s v="Warner Bros."/>
    <n v="110"/>
  </r>
  <r>
    <s v="Stay Alive"/>
    <s v="PG-13"/>
    <s v="Fantasy"/>
    <x v="26"/>
    <n v="201.6"/>
    <s v="March 24, 2006 (United States)"/>
    <x v="27"/>
    <n v="31000"/>
    <s v="William Brent Bell"/>
    <s v="William Brent Bell"/>
    <s v="Jon Foster"/>
    <s v="United States"/>
    <n v="7000000"/>
    <n v="27298695"/>
    <n v="41259485.944940478"/>
    <n v="389.98135714285718"/>
    <n v="13541019.345238095"/>
    <s v="Hollywood Pictures"/>
    <n v="85"/>
  </r>
  <r>
    <s v="Bug"/>
    <s v="R"/>
    <s v="Drama"/>
    <x v="26"/>
    <n v="201.6"/>
    <s v="May 25, 2007 (United States)"/>
    <x v="10"/>
    <n v="34000"/>
    <s v="William Friedkin"/>
    <s v="Tracy Letts"/>
    <s v="Ashley Judd"/>
    <s v="United States"/>
    <n v="4000000"/>
    <n v="8095658"/>
    <n v="12235848.177579366"/>
    <n v="202.39145000000002"/>
    <n v="4015703.3730158731"/>
    <s v="Lions Gate Films"/>
    <n v="102"/>
  </r>
  <r>
    <s v="Turistas"/>
    <s v="R"/>
    <s v="Horror"/>
    <x v="26"/>
    <n v="201.6"/>
    <s v="December 1, 2006 (United States)"/>
    <x v="20"/>
    <n v="37000"/>
    <s v="John Stockwell"/>
    <s v="Michael Arlen Ross"/>
    <s v="Josh Duhamel"/>
    <s v="United States"/>
    <n v="10000000"/>
    <n v="14756513"/>
    <n v="22303122.574900795"/>
    <n v="147.56513000000001"/>
    <n v="7319698.9087301586"/>
    <s v="Fox Atomic"/>
    <n v="93"/>
  </r>
  <r>
    <s v="Notes on a Scandal"/>
    <s v="R"/>
    <s v="Crime"/>
    <x v="26"/>
    <n v="201.6"/>
    <s v="January 26, 2007 (United States)"/>
    <x v="34"/>
    <n v="76000"/>
    <s v="Richard Eyre"/>
    <s v="Patrick Marber"/>
    <s v="Cate Blanchett"/>
    <s v="United Kingdom"/>
    <n v="15000000"/>
    <n v="49814392"/>
    <n v="75289906.956349209"/>
    <n v="332.09594666666669"/>
    <n v="24709519.84126984"/>
    <s v="Fox Searchlight Pictures"/>
    <n v="92"/>
  </r>
  <r>
    <s v="Paris, je t'aime"/>
    <s v="R"/>
    <s v="Comedy"/>
    <x v="26"/>
    <n v="201.6"/>
    <s v="June 15, 2007 (United States)"/>
    <x v="13"/>
    <n v="71000"/>
    <s v="Directors"/>
    <s v="Tristan CarnÃ©"/>
    <s v="Juliette Binoche"/>
    <s v="France"/>
    <n v="13000000"/>
    <n v="17471727"/>
    <n v="26406920.71875"/>
    <n v="134.39789999999999"/>
    <n v="8666531.25"/>
    <s v="Victoires International"/>
    <n v="120"/>
  </r>
  <r>
    <s v="Volver"/>
    <s v="R"/>
    <s v="Comedy"/>
    <x v="26"/>
    <n v="201.6"/>
    <s v="January 26, 2007 (United States)"/>
    <x v="37"/>
    <n v="97000"/>
    <s v="Pedro AlmodÃ³var"/>
    <s v="Pedro AlmodÃ³var"/>
    <s v="PenÃ©lope Cruz"/>
    <s v="Spain"/>
    <n v="0"/>
    <n v="85585177"/>
    <n v="129354183.68998016"/>
    <n v="0"/>
    <n v="42452964.78174603"/>
    <s v="Canal+ EspaÃ±a"/>
    <n v="121"/>
  </r>
  <r>
    <s v="Seraphim Falls"/>
    <s v="R"/>
    <s v="Action"/>
    <x v="26"/>
    <n v="201.6"/>
    <s v="April 13, 2007 (Taiwan)"/>
    <x v="17"/>
    <n v="30000"/>
    <s v="David Von Ancken"/>
    <s v="David Von Ancken"/>
    <s v="Pierce Brosnan"/>
    <s v="United States"/>
    <n v="18000000"/>
    <n v="1220058"/>
    <n v="1844006.3125"/>
    <n v="6.7780999999999993"/>
    <n v="605187.5"/>
    <s v="Icon Productions"/>
    <n v="115"/>
  </r>
  <r>
    <s v="Invincible"/>
    <s v="PG"/>
    <s v="Biography"/>
    <x v="26"/>
    <n v="201.6"/>
    <s v="August 25, 2006 (United States)"/>
    <x v="12"/>
    <n v="68000"/>
    <s v="Ericson Core"/>
    <s v="Brad Gann"/>
    <s v="Mark Wahlberg"/>
    <s v="United States"/>
    <n v="40000000"/>
    <n v="58480828"/>
    <n v="88388433.986111119"/>
    <n v="146.20206999999999"/>
    <n v="29008347.222222224"/>
    <s v="Walt Disney Pictures"/>
    <n v="105"/>
  </r>
  <r>
    <s v="Firewall"/>
    <s v="PG-13"/>
    <s v="Action"/>
    <x v="26"/>
    <n v="201.6"/>
    <s v="February 10, 2006 (United States)"/>
    <x v="1"/>
    <n v="57000"/>
    <s v="Richard Loncraine"/>
    <s v="Joe Forte"/>
    <s v="Harrison Ford"/>
    <s v="United States"/>
    <n v="50000000"/>
    <n v="82751189"/>
    <n v="125070869.48561509"/>
    <n v="165.50237799999999"/>
    <n v="41047216.765873015"/>
    <s v="Warner Bros."/>
    <n v="105"/>
  </r>
  <r>
    <s v="The Exterminating Angels"/>
    <s v="Not Rated"/>
    <s v="Drama"/>
    <x v="26"/>
    <n v="201.6"/>
    <s v="September 13, 2006 (France)"/>
    <x v="20"/>
    <n v="3100"/>
    <s v="Jean-Claude Brisseau"/>
    <s v="Jean-Claude Brisseau"/>
    <s v="FrÃ©dÃ©ric van den Driessche"/>
    <s v="France"/>
    <n v="0"/>
    <n v="154210"/>
    <n v="233074.34027777778"/>
    <n v="0"/>
    <n v="76493.055555555562"/>
    <s v="TS Productions"/>
    <n v="100"/>
  </r>
  <r>
    <s v="Hatchet"/>
    <s v="R"/>
    <s v="Comedy"/>
    <x v="26"/>
    <n v="201.6"/>
    <s v="April 2, 2010 (Italy)"/>
    <x v="46"/>
    <n v="30000"/>
    <s v="Adam Green"/>
    <s v="Adam Green"/>
    <s v="Kane Hodder"/>
    <s v="United States"/>
    <n v="1500000"/>
    <n v="208550"/>
    <n v="315204.29067460319"/>
    <n v="13.903333333333334"/>
    <n v="103447.42063492064"/>
    <s v="ArieScope Pictures"/>
    <n v="93"/>
  </r>
  <r>
    <s v="We Are Marshall"/>
    <s v="PG"/>
    <s v="Drama"/>
    <x v="26"/>
    <n v="201.6"/>
    <s v="December 22, 2006 (United States)"/>
    <x v="12"/>
    <n v="59000"/>
    <s v="McG"/>
    <s v="Jamie Linden"/>
    <s v="Matthew McConaughey"/>
    <s v="United States"/>
    <n v="65000000"/>
    <n v="43545364"/>
    <n v="65814843.307539687"/>
    <n v="66.992867692307684"/>
    <n v="21599882.936507937"/>
    <s v="Warner Bros."/>
    <n v="131"/>
  </r>
  <r>
    <s v="Just My Luck"/>
    <s v="PG-13"/>
    <s v="Comedy"/>
    <x v="26"/>
    <n v="201.6"/>
    <s v="May 12, 2006 (United States)"/>
    <x v="20"/>
    <n v="55000"/>
    <s v="Donald Petrie"/>
    <s v="I. Marlene King"/>
    <s v="Lindsay Lohan"/>
    <s v="United States"/>
    <n v="28000000"/>
    <n v="38159905"/>
    <n v="57675213.559027784"/>
    <n v="136.28537499999999"/>
    <n v="18928524.305555556"/>
    <s v="New Regency Productions"/>
    <n v="103"/>
  </r>
  <r>
    <s v="Madea's Family Reunion"/>
    <s v="PG-13"/>
    <s v="Comedy"/>
    <x v="26"/>
    <n v="201.6"/>
    <s v="February 24, 2006 (United States)"/>
    <x v="11"/>
    <n v="11000"/>
    <s v="Tyler Perry"/>
    <s v="Tyler Perry"/>
    <s v="Tyler Perry"/>
    <s v="United States"/>
    <n v="6000000"/>
    <n v="63368939"/>
    <n v="95776367.62549603"/>
    <n v="1056.1489833333333"/>
    <n v="31433005.456349205"/>
    <s v="Lions Gate Films"/>
    <n v="107"/>
  </r>
  <r>
    <s v="The Marine"/>
    <s v="PG-13"/>
    <s v="Action"/>
    <x v="26"/>
    <n v="201.6"/>
    <s v="October 13, 2006 (United States)"/>
    <x v="32"/>
    <n v="33000"/>
    <s v="John Bonito"/>
    <s v="Michelle Gallagher"/>
    <s v="John Cena"/>
    <s v="United States"/>
    <n v="20000000"/>
    <n v="22165608"/>
    <n v="33501293.44047619"/>
    <n v="110.82803999999999"/>
    <n v="10994845.238095239"/>
    <s v="Twentieth Century Fox"/>
    <n v="92"/>
  </r>
  <r>
    <s v="The Painted Veil"/>
    <s v="PG-13"/>
    <s v="Drama"/>
    <x v="26"/>
    <n v="201.6"/>
    <s v="January 19, 2007 (United States)"/>
    <x v="24"/>
    <n v="90000"/>
    <s v="John Curran"/>
    <s v="Ron Nyswaner"/>
    <s v="Naomi Watts"/>
    <s v="China"/>
    <n v="19400000"/>
    <n v="26910847"/>
    <n v="40673289.091765873"/>
    <n v="138.715706185567"/>
    <n v="13348634.424603175"/>
    <s v="WIP"/>
    <n v="125"/>
  </r>
  <r>
    <s v="Let's Go to Prison"/>
    <s v="R"/>
    <s v="Comedy"/>
    <x v="26"/>
    <n v="201.6"/>
    <s v="November 17, 2006 (United States)"/>
    <x v="22"/>
    <n v="24000"/>
    <s v="Bob Odenkirk"/>
    <s v="Robert Ben Garant"/>
    <s v="Dax Shepard"/>
    <s v="United States"/>
    <n v="0"/>
    <n v="4630045"/>
    <n v="6997890.434027778"/>
    <n v="0"/>
    <n v="2296649.3055555555"/>
    <s v="Carsey-Werner Company"/>
    <n v="84"/>
  </r>
  <r>
    <s v="Ultraviolet"/>
    <s v="PG-13"/>
    <s v="Action"/>
    <x v="26"/>
    <n v="201.6"/>
    <s v="March 3, 2006 (United States)"/>
    <x v="44"/>
    <n v="80000"/>
    <s v="Kurt Wimmer"/>
    <s v="Kurt Wimmer"/>
    <s v="Milla Jovovich"/>
    <s v="United States"/>
    <n v="30000000"/>
    <n v="31070211"/>
    <n v="46959788.153273813"/>
    <n v="103.56737"/>
    <n v="15411811.011904761"/>
    <s v="Screen Gems"/>
    <n v="88"/>
  </r>
  <r>
    <s v="Factory Girl"/>
    <s v="R"/>
    <s v="Biography"/>
    <x v="26"/>
    <n v="201.6"/>
    <s v="February 16, 2007 (United States)"/>
    <x v="5"/>
    <n v="21000"/>
    <s v="George Hickenlooper"/>
    <s v="Captain Mauzner"/>
    <s v="Sienna Miller"/>
    <s v="United States"/>
    <n v="7000000"/>
    <n v="3572632"/>
    <n v="5399707.194444445"/>
    <n v="51.037600000000005"/>
    <n v="1772138.888888889"/>
    <s v="The Weinstein Company"/>
    <n v="90"/>
  </r>
  <r>
    <s v="Akeelah and the Bee"/>
    <s v="PG"/>
    <s v="Drama"/>
    <x v="26"/>
    <n v="201.6"/>
    <s v="April 28, 2006 (United States)"/>
    <x v="34"/>
    <n v="19000"/>
    <s v="Doug Atchison"/>
    <s v="Doug Atchison"/>
    <s v="Angela Bassett"/>
    <s v="United States"/>
    <n v="8000000"/>
    <n v="18948425"/>
    <n v="28638814.967757937"/>
    <n v="236.8553125"/>
    <n v="9399020.3373015877"/>
    <s v="Out of the Blue... Entertainment"/>
    <n v="112"/>
  </r>
  <r>
    <s v="Sixty Six"/>
    <s v="PG-13"/>
    <s v="Biography"/>
    <x v="26"/>
    <n v="201.6"/>
    <s v="November 3, 2006 (United Kingdom)"/>
    <x v="17"/>
    <n v="2900"/>
    <s v="Paul Weiland"/>
    <s v="Peter Straughan"/>
    <s v="Charlie Clark"/>
    <s v="France"/>
    <n v="0"/>
    <n v="1930133"/>
    <n v="2917219.8665674604"/>
    <n v="0"/>
    <n v="957407.24206349207"/>
    <s v="Universal Pictures"/>
    <n v="93"/>
  </r>
  <r>
    <s v="The Ultimate Gift"/>
    <s v="PG"/>
    <s v="Drama"/>
    <x v="26"/>
    <n v="201.6"/>
    <s v="March 9, 2007 (United States)"/>
    <x v="4"/>
    <n v="18000"/>
    <s v="Michael O. Sajbel"/>
    <s v="Cheryl McKay"/>
    <s v="Drew Fuller"/>
    <s v="United States"/>
    <n v="0"/>
    <n v="3438735"/>
    <n v="5197334.0997023815"/>
    <n v="0"/>
    <n v="1705721.7261904762"/>
    <s v="The Ultimate Gift LLC"/>
    <n v="114"/>
  </r>
  <r>
    <s v="Barnyard"/>
    <s v="PG"/>
    <s v="Animation"/>
    <x v="26"/>
    <n v="201.6"/>
    <s v="August 4, 2006 (United States)"/>
    <x v="41"/>
    <n v="29000"/>
    <s v="Steve Oedekerk"/>
    <s v="Steve Oedekerk"/>
    <s v="Kevin James"/>
    <s v="United States"/>
    <n v="51000000"/>
    <n v="116755080"/>
    <n v="176464647.20238096"/>
    <n v="228.9315294117647"/>
    <n v="57914226.190476187"/>
    <s v="O Entertainment"/>
    <n v="90"/>
  </r>
  <r>
    <s v="Arthur and the Invisibles"/>
    <s v="PG"/>
    <s v="Animation"/>
    <x v="26"/>
    <n v="201.6"/>
    <s v="January 12, 2007 (United States)"/>
    <x v="22"/>
    <n v="34000"/>
    <s v="Luc Besson"/>
    <s v="CÃ©line Garcia"/>
    <s v="Freddie Highmore"/>
    <s v="France"/>
    <n v="86000000"/>
    <n v="108605609"/>
    <n v="164147465.58680555"/>
    <n v="126.2855918604651"/>
    <n v="53871829.861111112"/>
    <s v="EuropaCorp"/>
    <n v="94"/>
  </r>
  <r>
    <s v="Zoom"/>
    <s v="PG"/>
    <s v="Action"/>
    <x v="26"/>
    <n v="201.6"/>
    <s v="August 11, 2006 (United States)"/>
    <x v="44"/>
    <n v="19000"/>
    <s v="Peter Hewitt"/>
    <s v="Adam Rifkin"/>
    <s v="Tim Allen"/>
    <s v="United States"/>
    <n v="35000000"/>
    <n v="12506362"/>
    <n v="18902224.709325399"/>
    <n v="35.732462857142856"/>
    <n v="6203552.5793650793"/>
    <s v="Revolution Studios"/>
    <n v="83"/>
  </r>
  <r>
    <s v="Eight Below"/>
    <s v="PG"/>
    <s v="Adventure"/>
    <x v="26"/>
    <n v="201.6"/>
    <s v="February 17, 2006 (United States)"/>
    <x v="4"/>
    <n v="62000"/>
    <s v="Frank Marshall"/>
    <s v="David DiGilio"/>
    <s v="Paul Walker"/>
    <s v="United States"/>
    <n v="40000000"/>
    <n v="120455994"/>
    <n v="182058240.93154764"/>
    <n v="301.13998500000002"/>
    <n v="59749997.023809522"/>
    <s v="Walt Disney Pictures"/>
    <n v="120"/>
  </r>
  <r>
    <s v="Curse of the Golden Flower"/>
    <s v="R"/>
    <s v="Action"/>
    <x v="26"/>
    <n v="201.6"/>
    <s v="January 12, 2007 (United States)"/>
    <x v="9"/>
    <n v="43000"/>
    <s v="Yimou Zhang"/>
    <s v="Zhihong Bian"/>
    <s v="Chow Yun-Fat"/>
    <s v="Hong Kong"/>
    <n v="45000000"/>
    <n v="78568977"/>
    <n v="118749837.75744048"/>
    <n v="174.59772666666666"/>
    <n v="38972706.845238097"/>
    <s v="Film Partner International"/>
    <n v="114"/>
  </r>
  <r>
    <s v="Reprise"/>
    <s v="R"/>
    <s v="Drama"/>
    <x v="26"/>
    <n v="201.6"/>
    <s v="September 8, 2006 (Norway)"/>
    <x v="4"/>
    <n v="9800"/>
    <s v="Joachim Trier"/>
    <s v="Joachim Trier"/>
    <s v="Anders Danielsen Lie"/>
    <s v="Norway"/>
    <n v="0"/>
    <n v="1297260"/>
    <n v="1960690.0892857143"/>
    <n v="0"/>
    <n v="643482.14285714284"/>
    <s v="4 1/2 Film"/>
    <n v="105"/>
  </r>
  <r>
    <s v="Date Movie"/>
    <s v="PG-13"/>
    <s v="Comedy"/>
    <x v="26"/>
    <n v="201.6"/>
    <s v="February 17, 2006 (United States)"/>
    <x v="70"/>
    <n v="58000"/>
    <s v="Aaron Seltzer"/>
    <s v="Jason Friedberg"/>
    <s v="Alyson Hannigan"/>
    <s v="United States"/>
    <n v="20000000"/>
    <n v="85749034"/>
    <n v="129601838.59027779"/>
    <n v="428.74517000000003"/>
    <n v="42534243.055555552"/>
    <s v="New Regency Productions"/>
    <n v="83"/>
  </r>
  <r>
    <s v="Flyboys"/>
    <s v="PG-13"/>
    <s v="Action"/>
    <x v="26"/>
    <n v="201.6"/>
    <s v="September 22, 2006 (United States)"/>
    <x v="16"/>
    <n v="42000"/>
    <s v="Tony Bill"/>
    <s v="Phil Sears"/>
    <s v="James Franco"/>
    <s v="United Kingdom"/>
    <n v="60000000"/>
    <n v="17858059"/>
    <n v="26990826.276289683"/>
    <n v="29.763431666666669"/>
    <n v="8858164.1865079366"/>
    <s v="Electric Entertainment"/>
    <n v="140"/>
  </r>
  <r>
    <s v="Find Me Guilty"/>
    <s v="R"/>
    <s v="Biography"/>
    <x v="26"/>
    <n v="201.6"/>
    <s v="March 17, 2006 (United States)"/>
    <x v="9"/>
    <n v="33000"/>
    <s v="Sidney Lumet"/>
    <s v="Sidney Lumet"/>
    <s v="Vin Diesel"/>
    <s v="Germany"/>
    <n v="13000000"/>
    <n v="2636637"/>
    <n v="3985036.1800595238"/>
    <n v="20.281823076923079"/>
    <n v="1307855.6547619049"/>
    <s v="Yari Film Group Releasing"/>
    <n v="125"/>
  </r>
  <r>
    <s v="You, Me and Dupree"/>
    <s v="PG-13"/>
    <s v="Comedy"/>
    <x v="26"/>
    <n v="201.6"/>
    <s v="July 14, 2006 (United States)"/>
    <x v="41"/>
    <n v="79000"/>
    <s v="Anthony Russo"/>
    <s v="Michael LeSieur"/>
    <s v="Kate Hudson"/>
    <s v="United States"/>
    <n v="54000000"/>
    <n v="130628903"/>
    <n v="197433664.40525794"/>
    <n v="241.90537592592594"/>
    <n v="64796082.83730159"/>
    <s v="Universal Pictures"/>
    <n v="110"/>
  </r>
  <r>
    <s v="Curious George"/>
    <s v="G"/>
    <s v="Animation"/>
    <x v="26"/>
    <n v="201.6"/>
    <s v="February 10, 2006 (United States)"/>
    <x v="16"/>
    <n v="16000"/>
    <s v="Matthew O'Callaghan"/>
    <s v="Ken Kaufman"/>
    <s v="Will Ferrell"/>
    <s v="United States"/>
    <n v="50000000"/>
    <n v="69865924"/>
    <n v="105595967.47420636"/>
    <n v="139.73184800000001"/>
    <n v="34655716.269841269"/>
    <s v="Imagine Entertainment"/>
    <n v="87"/>
  </r>
  <r>
    <s v="Tales from Earthsea"/>
    <s v="PG-13"/>
    <s v="Animation"/>
    <x v="26"/>
    <n v="201.6"/>
    <s v="July 29, 2006 (Japan)"/>
    <x v="5"/>
    <n v="37000"/>
    <s v="GorÃ´ Miyazaki"/>
    <s v="Ursula K. Le Guin"/>
    <s v="Timothy Dalton"/>
    <s v="Japan"/>
    <n v="0"/>
    <n v="68673762"/>
    <n v="103794123.41964287"/>
    <n v="0"/>
    <n v="34064366.071428575"/>
    <s v="Buena Vista Home Entertainment"/>
    <n v="115"/>
  </r>
  <r>
    <s v="Flicka"/>
    <s v="PG"/>
    <s v="Adventure"/>
    <x v="26"/>
    <n v="201.6"/>
    <s v="October 20, 2006 (United States)"/>
    <x v="10"/>
    <n v="7600"/>
    <s v="Michael Mayer"/>
    <s v="Mark Rosenthal"/>
    <s v="Alison Lohman"/>
    <s v="United States"/>
    <n v="15000000"/>
    <n v="21893591"/>
    <n v="33090164.571924604"/>
    <n v="145.95727333333332"/>
    <n v="10859916.17063492"/>
    <s v="Fox 2000 Pictures"/>
    <n v="95"/>
  </r>
  <r>
    <s v="After the Wedding"/>
    <s v="R"/>
    <s v="Drama"/>
    <x v="26"/>
    <n v="201.6"/>
    <s v="May 11, 2007 (United States)"/>
    <x v="3"/>
    <n v="33000"/>
    <s v="Susanne Bier"/>
    <s v="Susanne Bier"/>
    <s v="Mads Mikkelsen"/>
    <s v="Denmark"/>
    <n v="0"/>
    <n v="11632723"/>
    <n v="17581799.097718254"/>
    <n v="0"/>
    <n v="5770199.9007936511"/>
    <s v="Zentropa Entertainments"/>
    <n v="120"/>
  </r>
  <r>
    <s v="Glory Road"/>
    <s v="PG"/>
    <s v="Biography"/>
    <x v="26"/>
    <n v="201.6"/>
    <s v="January 13, 2006 (United States)"/>
    <x v="13"/>
    <n v="44000"/>
    <s v="James Gartner"/>
    <s v="Christopher Cleveland"/>
    <s v="Josh Lucas"/>
    <s v="United States"/>
    <n v="0"/>
    <n v="42938449"/>
    <n v="64897546.678075403"/>
    <n v="0"/>
    <n v="21298833.829365078"/>
    <s v="Walt Disney Pictures"/>
    <n v="118"/>
  </r>
  <r>
    <s v="Black Christmas"/>
    <s v="R"/>
    <s v="Horror"/>
    <x v="26"/>
    <n v="201.6"/>
    <s v="December 25, 2006 (United States)"/>
    <x v="26"/>
    <n v="25000"/>
    <s v="Glen Morgan"/>
    <s v="Glen Morgan"/>
    <s v="Michelle Trachtenberg"/>
    <s v="Canada"/>
    <n v="9000000"/>
    <n v="21510851"/>
    <n v="32511687.994543653"/>
    <n v="239.00945555555558"/>
    <n v="10670064.980158729"/>
    <s v="Dimension Films"/>
    <n v="95"/>
  </r>
  <r>
    <s v="Wristcutters: A Love Story"/>
    <s v="R"/>
    <s v="Comedy"/>
    <x v="26"/>
    <n v="201.6"/>
    <s v="November 2, 2007 (United States)"/>
    <x v="4"/>
    <n v="54000"/>
    <s v="Goran Dukic"/>
    <s v="Goran Dukic"/>
    <s v="Patrick Fugit"/>
    <s v="United States"/>
    <n v="1000000"/>
    <n v="454026"/>
    <n v="686218.86011904769"/>
    <n v="45.4026"/>
    <n v="225211.30952380953"/>
    <s v="No Matter Pictures"/>
    <n v="88"/>
  </r>
  <r>
    <s v="See No Evil"/>
    <s v="R"/>
    <s v="Action"/>
    <x v="26"/>
    <n v="201.6"/>
    <s v="May 19, 2006 (United States)"/>
    <x v="27"/>
    <n v="26000"/>
    <s v="Gregory Dark"/>
    <s v="Dan Madigan"/>
    <s v="Glenn Jacobs"/>
    <s v="United States"/>
    <n v="8000000"/>
    <n v="18707966"/>
    <n v="28275383.135912701"/>
    <n v="233.84957499999999"/>
    <n v="9279745.0396825392"/>
    <s v="World Wrestling Entertainment (WWE)"/>
    <n v="84"/>
  </r>
  <r>
    <s v="Last Holiday"/>
    <s v="PG-13"/>
    <s v="Comedy"/>
    <x v="26"/>
    <n v="201.6"/>
    <s v="January 13, 2006 (United States)"/>
    <x v="16"/>
    <n v="30000"/>
    <s v="Wayne Wang"/>
    <s v="Jeffrey Price"/>
    <s v="Queen Latifah"/>
    <s v="United States"/>
    <n v="45000000"/>
    <n v="43451846"/>
    <n v="65673499.385912701"/>
    <n v="96.559657777777772"/>
    <n v="21553495.039682541"/>
    <s v="Last Holiday Productions"/>
    <n v="112"/>
  </r>
  <r>
    <s v="Friends with Money"/>
    <s v="R"/>
    <s v="Comedy"/>
    <x v="26"/>
    <n v="201.6"/>
    <s v="April 21, 2006 (United States)"/>
    <x v="1"/>
    <n v="29000"/>
    <s v="Nicole Holofcener"/>
    <s v="Nicole Holofcener"/>
    <s v="Jennifer Aniston"/>
    <s v="United States"/>
    <n v="6500000"/>
    <n v="18245244"/>
    <n v="27576021.06547619"/>
    <n v="280.69606153846155"/>
    <n v="9050220.2380952388"/>
    <s v="This Is That Productions"/>
    <n v="88"/>
  </r>
  <r>
    <s v="All the King's Men"/>
    <s v="PG-13"/>
    <s v="Drama"/>
    <x v="26"/>
    <n v="201.6"/>
    <s v="September 22, 2006 (United States)"/>
    <x v="19"/>
    <n v="24000"/>
    <s v="Steven Zaillian"/>
    <s v="Steven Zaillian"/>
    <s v="Sean Penn"/>
    <s v="Germany"/>
    <n v="55000000"/>
    <n v="9451623"/>
    <n v="14285265.516369049"/>
    <n v="17.184769090909093"/>
    <n v="4688305.0595238097"/>
    <s v="Columbia Pictures"/>
    <n v="128"/>
  </r>
  <r>
    <s v="Hollywoodland"/>
    <s v="R"/>
    <s v="Biography"/>
    <x v="26"/>
    <n v="201.6"/>
    <s v="September 8, 2006 (United States)"/>
    <x v="16"/>
    <n v="33000"/>
    <s v="Allen Coulter"/>
    <s v="Paul Bernbaum"/>
    <s v="Adrien Brody"/>
    <s v="United States"/>
    <n v="28000000"/>
    <n v="16800438"/>
    <n v="25392328.663690478"/>
    <n v="60.001564285714281"/>
    <n v="8333550.5952380951"/>
    <s v="Focus Features"/>
    <n v="126"/>
  </r>
  <r>
    <s v="OSS 117: Cairo, Nest of Spies"/>
    <s v="Not Rated"/>
    <s v="Action"/>
    <x v="26"/>
    <n v="201.6"/>
    <s v="May 9, 2008 (United States)"/>
    <x v="12"/>
    <n v="19000"/>
    <s v="Michel Hazanavicius"/>
    <s v="Jean-FranÃ§ois Halin"/>
    <s v="Jean Dujardin"/>
    <s v="France"/>
    <n v="0"/>
    <n v="23055884"/>
    <n v="34846864.359126985"/>
    <n v="0"/>
    <n v="11436450.396825397"/>
    <s v="Gaumont"/>
    <n v="99"/>
  </r>
  <r>
    <s v="ATL"/>
    <s v="PG-13"/>
    <s v="Comedy"/>
    <x v="26"/>
    <n v="201.6"/>
    <s v="March 31, 2006 (United States)"/>
    <x v="19"/>
    <n v="11000"/>
    <s v="Chris Robinson"/>
    <s v="Tina Gordon"/>
    <s v="T.I."/>
    <s v="United States"/>
    <n v="20000000"/>
    <n v="21170563"/>
    <n v="31997373.740575399"/>
    <n v="105.85281499999999"/>
    <n v="10501271.329365078"/>
    <s v="Sweet Tea Pictures LLC"/>
    <n v="105"/>
  </r>
  <r>
    <s v="Stormbreaker"/>
    <s v="PG"/>
    <s v="Action"/>
    <x v="26"/>
    <n v="201.6"/>
    <s v="October 13, 2006 (United States)"/>
    <x v="27"/>
    <n v="24000"/>
    <s v="Geoffrey Sax"/>
    <s v="Anthony Horowitz"/>
    <s v="Alex Pettyfer"/>
    <s v="United Kingdom"/>
    <n v="0"/>
    <n v="23937870"/>
    <n v="36179905.699404761"/>
    <n v="0"/>
    <n v="11873943.452380951"/>
    <s v="Samuelson Productions"/>
    <n v="93"/>
  </r>
  <r>
    <s v="Fearless"/>
    <s v="PG-13"/>
    <s v="Action"/>
    <x v="26"/>
    <n v="201.6"/>
    <s v="September 22, 2006 (United States)"/>
    <x v="37"/>
    <n v="74000"/>
    <s v="Ronny Yu"/>
    <s v="Chris Chow"/>
    <s v="Jet Li"/>
    <s v="China"/>
    <n v="0"/>
    <n v="68072848"/>
    <n v="102885896.75396825"/>
    <n v="0"/>
    <n v="33766293.650793649"/>
    <s v="Golden Harvest Company"/>
    <n v="104"/>
  </r>
  <r>
    <s v="Behind the Mask: The Rise of Leslie Vernon"/>
    <s v="R"/>
    <s v="Comedy"/>
    <x v="26"/>
    <n v="201.6"/>
    <s v="October 13, 2006 (United States)"/>
    <x v="17"/>
    <n v="22000"/>
    <s v="Scott Glosserman"/>
    <s v="Scott Glosserman"/>
    <s v="Nathan Baesel"/>
    <s v="United States"/>
    <n v="0"/>
    <n v="69136"/>
    <n v="104492.75396825398"/>
    <n v="0"/>
    <n v="34293.650793650791"/>
    <s v="Glen Echo Entertainment"/>
    <n v="92"/>
  </r>
  <r>
    <s v="Bobby"/>
    <s v="R"/>
    <s v="Biography"/>
    <x v="26"/>
    <n v="201.6"/>
    <s v="November 23, 2006 (United States)"/>
    <x v="9"/>
    <n v="41000"/>
    <s v="Emilio Estevez"/>
    <s v="Emilio Estevez"/>
    <s v="Anthony Hopkins"/>
    <s v="United States"/>
    <n v="14000000"/>
    <n v="20718608"/>
    <n v="31314285.007936511"/>
    <n v="147.99005714285713"/>
    <n v="10277087.301587302"/>
    <s v="The Weinstein Company"/>
    <n v="117"/>
  </r>
  <r>
    <s v="Half Nelson"/>
    <s v="R"/>
    <s v="Drama"/>
    <x v="26"/>
    <n v="201.6"/>
    <s v="September 22, 2006 (United States)"/>
    <x v="13"/>
    <n v="85000"/>
    <s v="Ryan Fleck"/>
    <s v="Ryan Fleck"/>
    <s v="Ryan Gosling"/>
    <s v="United States"/>
    <n v="700000"/>
    <n v="4660481"/>
    <n v="7043891.670138889"/>
    <n v="665.78300000000002"/>
    <n v="2311746.527777778"/>
    <s v="Hunting Lane Films"/>
    <n v="106"/>
  </r>
  <r>
    <s v="The Wild"/>
    <s v="G"/>
    <s v="Animation"/>
    <x v="26"/>
    <n v="201.6"/>
    <s v="April 14, 2006 (United States)"/>
    <x v="33"/>
    <n v="25000"/>
    <s v="Steve 'Spaz' Williams"/>
    <s v="Ed Decter"/>
    <s v="Kiefer Sutherland"/>
    <s v="Canada"/>
    <n v="80000000"/>
    <n v="102338515"/>
    <n v="154675325.00248018"/>
    <n v="127.92314375000001"/>
    <n v="50763152.28174603"/>
    <s v="C.O.R.E. Feature Animation"/>
    <n v="82"/>
  </r>
  <r>
    <s v="Infamous"/>
    <s v="R"/>
    <s v="Biography"/>
    <x v="26"/>
    <n v="201.6"/>
    <s v="October 13, 2006 (United States)"/>
    <x v="12"/>
    <n v="17000"/>
    <s v="Douglas McGrath"/>
    <s v="Douglas McGrath"/>
    <s v="Toby Jones"/>
    <s v="United States"/>
    <n v="13000000"/>
    <n v="2689799"/>
    <n v="4065385.6909722225"/>
    <n v="20.690761538461537"/>
    <n v="1334225.6944444445"/>
    <s v="Warner Independent Pictures (WIP)"/>
    <n v="110"/>
  </r>
  <r>
    <s v="Black Sheep"/>
    <s v="Not Rated"/>
    <s v="Comedy"/>
    <x v="26"/>
    <n v="201.6"/>
    <s v="March 29, 2007 (New Zealand)"/>
    <x v="1"/>
    <n v="40000"/>
    <s v="Jonathan King"/>
    <s v="Jonathan King"/>
    <s v="Oliver Driver"/>
    <s v="New Zealand"/>
    <n v="0"/>
    <n v="4947717"/>
    <n v="7478022.6681547621"/>
    <n v="0"/>
    <n v="2454224.7023809524"/>
    <s v="New Zealand Film Commission"/>
    <n v="87"/>
  </r>
  <r>
    <s v="Take the Lead"/>
    <s v="PG-13"/>
    <s v="Drama"/>
    <x v="26"/>
    <n v="201.6"/>
    <s v="April 7, 2006 (United States)"/>
    <x v="14"/>
    <n v="25000"/>
    <s v="Liz Friedlander"/>
    <s v="Dianne Houston"/>
    <s v="Antonio Banderas"/>
    <s v="United States"/>
    <n v="30000000"/>
    <n v="66500090"/>
    <n v="100508816.58234127"/>
    <n v="221.66696666666667"/>
    <n v="32986155.753968254"/>
    <s v="New Line Cinema"/>
    <n v="118"/>
  </r>
  <r>
    <s v="Gridiron Gang"/>
    <s v="PG-13"/>
    <s v="Biography"/>
    <x v="26"/>
    <n v="201.6"/>
    <s v="September 15, 2006 (United States)"/>
    <x v="15"/>
    <n v="58000"/>
    <s v="Phil Joanou"/>
    <s v="Jeff Maguire"/>
    <s v="Dwayne Johnson"/>
    <s v="United States"/>
    <n v="30000000"/>
    <n v="41480851"/>
    <n v="62694520.335813493"/>
    <n v="138.26950333333335"/>
    <n v="20575818.948412698"/>
    <s v="Columbia Pictures Industries"/>
    <n v="125"/>
  </r>
  <r>
    <s v="The Ant Bully"/>
    <s v="PG"/>
    <s v="Animation"/>
    <x v="26"/>
    <n v="201.6"/>
    <s v="July 28, 2006 (United States)"/>
    <x v="1"/>
    <n v="38000"/>
    <s v="John A. Davis"/>
    <s v="John A. Davis"/>
    <s v="Paul Giamatti"/>
    <s v="United States"/>
    <n v="50000000"/>
    <n v="55181129"/>
    <n v="83401240.11061509"/>
    <n v="110.362258"/>
    <n v="27371591.765873015"/>
    <s v="Warner Bros."/>
    <n v="88"/>
  </r>
  <r>
    <s v="Fur: an Imaginary Portrait of Diane Arbus"/>
    <s v="R"/>
    <s v="Biography"/>
    <x v="26"/>
    <n v="201.6"/>
    <s v="October 20, 2006 (Italy)"/>
    <x v="5"/>
    <n v="15000"/>
    <s v="Steven Shainberg"/>
    <s v="Erin Cressida Wilson"/>
    <s v="Nicole Kidman"/>
    <s v="United States"/>
    <n v="16800000"/>
    <n v="2312717"/>
    <n v="3495460.6641865079"/>
    <n v="13.766172619047619"/>
    <n v="1147181.0515873015"/>
    <s v="Pressman Film"/>
    <n v="122"/>
  </r>
  <r>
    <s v="Rang De Basanti"/>
    <s v="Not Rated"/>
    <s v="Comedy"/>
    <x v="26"/>
    <n v="201.6"/>
    <s v="January 26, 2006 (United States)"/>
    <x v="31"/>
    <n v="115000"/>
    <s v="Rakeysh Omprakash Mehra"/>
    <s v="Renzil D'Silva"/>
    <s v="Aamir Khan"/>
    <s v="India"/>
    <n v="0"/>
    <n v="10800778"/>
    <n v="16324390.161706351"/>
    <n v="0"/>
    <n v="5357528.7698412696"/>
    <s v="ROMP"/>
    <n v="167"/>
  </r>
  <r>
    <s v="Peaceful Warrior"/>
    <s v="PG-13"/>
    <s v="Drama"/>
    <x v="26"/>
    <n v="201.6"/>
    <s v="June 23, 2006 (United States)"/>
    <x v="4"/>
    <n v="27000"/>
    <s v="Victor Salva"/>
    <s v="Kevin Bernhardt"/>
    <s v="Scott Mechlowicz"/>
    <s v="United States"/>
    <n v="10000000"/>
    <n v="4326927"/>
    <n v="6539755.2425595243"/>
    <n v="43.269269999999999"/>
    <n v="2146293.1547619049"/>
    <s v="DEJ Productions"/>
    <n v="120"/>
  </r>
  <r>
    <s v="The Santa Clause 3: The Escape Clause"/>
    <s v="G"/>
    <s v="Adventure"/>
    <x v="26"/>
    <n v="201.6"/>
    <s v="November 3, 2006 (United States)"/>
    <x v="25"/>
    <n v="34000"/>
    <s v="Michael Lembeck"/>
    <s v="Ed Decter"/>
    <s v="Tim Allen"/>
    <s v="United States"/>
    <n v="12000000"/>
    <n v="110768122"/>
    <n v="167415906.61408731"/>
    <n v="923.06768333333343"/>
    <n v="54944504.960317463"/>
    <s v="Walt Disney Pictures"/>
    <n v="92"/>
  </r>
  <r>
    <s v="Miss Potter"/>
    <s v="PG"/>
    <s v="Biography"/>
    <x v="26"/>
    <n v="201.6"/>
    <s v="March 9, 2007 (United States)"/>
    <x v="9"/>
    <n v="28000"/>
    <s v="Chris Noonan"/>
    <s v="Richard Maltby Jr."/>
    <s v="RenÃ©e Zellweger"/>
    <s v="United Kingdom"/>
    <n v="30000000"/>
    <n v="35078241"/>
    <n v="53017559.68601191"/>
    <n v="116.92746999999999"/>
    <n v="17399921.130952381"/>
    <s v="Phoenix Pictures"/>
    <n v="88"/>
  </r>
  <r>
    <s v="Big Momma's House 2"/>
    <s v="PG-13"/>
    <s v="Comedy"/>
    <x v="26"/>
    <n v="201.6"/>
    <s v="January 27, 2006 (United States)"/>
    <x v="25"/>
    <n v="41000"/>
    <s v="John Whitesell"/>
    <s v="Don Rhymer"/>
    <s v="Martin Lawrence"/>
    <s v="United States"/>
    <n v="40000000"/>
    <n v="141522961"/>
    <n v="213899038.77331349"/>
    <n v="353.80740249999997"/>
    <n v="70199881.448412701"/>
    <s v="Twentieth Century Fox"/>
    <n v="99"/>
  </r>
  <r>
    <s v="Pulse"/>
    <s v="PG-13"/>
    <s v="Horror"/>
    <x v="26"/>
    <n v="201.6"/>
    <s v="August 11, 2006 (United States)"/>
    <x v="25"/>
    <n v="28000"/>
    <s v="Jim Sonzero"/>
    <s v="Kiyoshi Kurosawa"/>
    <s v="Kristen Bell"/>
    <s v="United States"/>
    <n v="20500000"/>
    <n v="29907685"/>
    <n v="45202736.207837306"/>
    <n v="145.89114634146341"/>
    <n v="14835161.210317461"/>
    <s v="Dimension Films"/>
    <n v="90"/>
  </r>
  <r>
    <s v="The Last Kiss"/>
    <s v="R"/>
    <s v="Comedy"/>
    <x v="26"/>
    <n v="201.6"/>
    <s v="September 15, 2006 (United States)"/>
    <x v="5"/>
    <n v="41000"/>
    <s v="Tony Goldwyn"/>
    <s v="Paul Haggis"/>
    <s v="Zach Braff"/>
    <s v="United States"/>
    <n v="20000000"/>
    <n v="15852401"/>
    <n v="23959457.265376985"/>
    <n v="79.262005000000002"/>
    <n v="7863294.1468253965"/>
    <s v="Lakeshore Entertainment"/>
    <n v="104"/>
  </r>
  <r>
    <s v="The Foot Fist Way"/>
    <s v="R"/>
    <s v="Comedy"/>
    <x v="26"/>
    <n v="201.6"/>
    <s v="September 26, 2008 (United Kingdom)"/>
    <x v="21"/>
    <n v="12000"/>
    <s v="Jody Hill"/>
    <s v="Ben Best"/>
    <s v="Danny McBride"/>
    <s v="United States"/>
    <n v="0"/>
    <n v="245292"/>
    <n v="370736.47023809527"/>
    <n v="0"/>
    <n v="121672.61904761905"/>
    <s v="MTV Films"/>
    <n v="85"/>
  </r>
  <r>
    <s v="The Astronaut Farmer"/>
    <s v="PG"/>
    <s v="Adventure"/>
    <x v="26"/>
    <n v="201.6"/>
    <s v="February 23, 2007 (United States)"/>
    <x v="21"/>
    <n v="22000"/>
    <s v="Michael Polish"/>
    <s v="Mark Polish"/>
    <s v="Billy Bob Thornton"/>
    <s v="United States"/>
    <n v="13000000"/>
    <n v="11130889"/>
    <n v="16823322.80902778"/>
    <n v="85.622223076923078"/>
    <n v="5521274.305555556"/>
    <s v="Warner Bros."/>
    <n v="104"/>
  </r>
  <r>
    <s v="Starter for 10"/>
    <s v="PG-13"/>
    <s v="Comedy"/>
    <x v="26"/>
    <n v="201.6"/>
    <s v="March 9, 2007 (United States)"/>
    <x v="17"/>
    <n v="22000"/>
    <s v="Tom Vaughan"/>
    <s v="David Nicholls"/>
    <s v="James McAvoy"/>
    <s v="United Kingdom"/>
    <n v="0"/>
    <n v="1736394"/>
    <n v="2624401.0505952383"/>
    <n v="0"/>
    <n v="861306.54761904757"/>
    <s v="BBC Films"/>
    <n v="92"/>
  </r>
  <r>
    <s v="Mini's First Time"/>
    <s v="R"/>
    <s v="Comedy"/>
    <x v="26"/>
    <n v="201.6"/>
    <s v="July 14, 2006 (Canada)"/>
    <x v="1"/>
    <n v="8100"/>
    <s v="Nick Guthe"/>
    <s v="Nick Guthe"/>
    <s v="Alec Baldwin"/>
    <s v="United States"/>
    <n v="6000000"/>
    <n v="156318"/>
    <n v="236260.3898809524"/>
    <n v="2.6053000000000002"/>
    <n v="77538.690476190473"/>
    <s v="Bold Films"/>
    <n v="91"/>
  </r>
  <r>
    <s v="Lonely Hearts"/>
    <s v="R"/>
    <s v="Biography"/>
    <x v="26"/>
    <n v="201.6"/>
    <s v="October 21, 2006 (Taiwan)"/>
    <x v="5"/>
    <n v="20000"/>
    <s v="Todd Robinson"/>
    <s v="Todd Robinson"/>
    <s v="John Travolta"/>
    <s v="Germany"/>
    <n v="18000000"/>
    <n v="2520835"/>
    <n v="3810012.0262896828"/>
    <n v="14.00463888888889"/>
    <n v="1250414.1865079366"/>
    <s v="Millennium Films"/>
    <n v="108"/>
  </r>
  <r>
    <s v="A Guide to Recognizing Your Saints"/>
    <s v="R"/>
    <s v="Crime"/>
    <x v="26"/>
    <n v="201.6"/>
    <s v="October 13, 2006 (United States)"/>
    <x v="9"/>
    <n v="25000"/>
    <s v="Dito Montiel"/>
    <s v="Dito Montiel"/>
    <s v="Robert Downey Jr."/>
    <s v="United States"/>
    <n v="0"/>
    <n v="2035468"/>
    <n v="3076424.1051587304"/>
    <n v="0"/>
    <n v="1009656.746031746"/>
    <s v="Belladonna Productions"/>
    <n v="100"/>
  </r>
  <r>
    <s v="Everyone's Hero"/>
    <s v="G"/>
    <s v="Animation"/>
    <x v="26"/>
    <n v="201.6"/>
    <s v="September 15, 2006 (United States)"/>
    <x v="46"/>
    <n v="8300"/>
    <s v="Colin Brady"/>
    <s v="Robert Kurtz"/>
    <s v="Jake T. Austin"/>
    <s v="Canada"/>
    <n v="35000000"/>
    <n v="16627188"/>
    <n v="25130477.101190478"/>
    <n v="47.506251428571424"/>
    <n v="8247613.0952380951"/>
    <s v="Arc Productions"/>
    <n v="87"/>
  </r>
  <r>
    <s v="Severance"/>
    <s v="R"/>
    <s v="Comedy"/>
    <x v="26"/>
    <n v="201.6"/>
    <s v="August 25, 2006 (United Kingdom)"/>
    <x v="16"/>
    <n v="37000"/>
    <s v="Christopher Smith"/>
    <s v="James Moran"/>
    <s v="Danny Dyer"/>
    <s v="United Kingdom"/>
    <n v="0"/>
    <n v="5515163"/>
    <n v="8335665.5064484132"/>
    <n v="0"/>
    <n v="2735695.9325396824"/>
    <s v="Qwerty Films"/>
    <n v="96"/>
  </r>
  <r>
    <s v="Loving Annabelle"/>
    <s v="Not Rated"/>
    <s v="Drama"/>
    <x v="26"/>
    <n v="201.6"/>
    <s v="May 24, 2007 (Germany)"/>
    <x v="21"/>
    <n v="12000"/>
    <s v="Katherine Brooks"/>
    <s v="Katherine Brooks"/>
    <s v="Erin Kelly"/>
    <s v="United States"/>
    <n v="1000000"/>
    <n v="0"/>
    <n v="0"/>
    <n v="0"/>
    <n v="0"/>
    <s v="Big Easy Pictures"/>
    <n v="77"/>
  </r>
  <r>
    <s v="Kabhi Alvida Naa Kehna"/>
    <s v="Not Rated"/>
    <s v="Drama"/>
    <x v="26"/>
    <n v="201.6"/>
    <s v="August 11, 2006 (India)"/>
    <x v="10"/>
    <n v="19000"/>
    <s v="Karan Johar"/>
    <s v="Karan Johar"/>
    <s v="Shah Rukh Khan"/>
    <s v="India"/>
    <n v="0"/>
    <n v="25229168"/>
    <n v="38131584.769841269"/>
    <n v="0"/>
    <n v="12514468.253968254"/>
    <s v="Dharma Productions"/>
    <n v="193"/>
  </r>
  <r>
    <s v="Old Joy"/>
    <s v="Unrated"/>
    <s v="Drama"/>
    <x v="26"/>
    <n v="201.6"/>
    <s v="January 26, 2007 (United Kingdom)"/>
    <x v="8"/>
    <n v="7000"/>
    <s v="Kelly Reichardt"/>
    <s v="Jonathan Raymond"/>
    <s v="Daniel London"/>
    <s v="United States"/>
    <n v="300000"/>
    <n v="301047"/>
    <n v="455005.06398809527"/>
    <n v="100.349"/>
    <n v="149328.86904761905"/>
    <s v="Film Science"/>
    <n v="76"/>
  </r>
  <r>
    <s v="The Grudge 2"/>
    <s v="PG-13"/>
    <s v="Horror"/>
    <x v="26"/>
    <n v="201.6"/>
    <s v="October 13, 2006 (United States)"/>
    <x v="27"/>
    <n v="48000"/>
    <s v="Takashi Shimizu"/>
    <s v="Stephen Susco"/>
    <s v="Amber Tamblyn"/>
    <s v="United States"/>
    <n v="20000000"/>
    <n v="70711175"/>
    <n v="106873487.21478175"/>
    <n v="353.55587500000001"/>
    <n v="35074987.599206351"/>
    <s v="Columbia Pictures"/>
    <n v="102"/>
  </r>
  <r>
    <s v="For Your Consideration"/>
    <s v="PG-13"/>
    <s v="Comedy"/>
    <x v="26"/>
    <n v="201.6"/>
    <s v="November 22, 2006 (United States)"/>
    <x v="21"/>
    <n v="14000"/>
    <s v="Christopher Guest"/>
    <s v="Christopher Guest"/>
    <s v="Catherine O'Hara"/>
    <s v="United States"/>
    <n v="12000000"/>
    <n v="5925637"/>
    <n v="8956059.4935515877"/>
    <n v="49.380308333333332"/>
    <n v="2939304.0674603176"/>
    <s v="Shangri-La Entertainment"/>
    <n v="86"/>
  </r>
  <r>
    <s v="The Sentinel"/>
    <s v="PG-13"/>
    <s v="Action"/>
    <x v="26"/>
    <n v="201.6"/>
    <s v="April 21, 2006 (United States)"/>
    <x v="10"/>
    <n v="49000"/>
    <s v="Clark Johnson"/>
    <s v="George Nolfi"/>
    <s v="Michael Douglas"/>
    <s v="United States"/>
    <n v="60000000"/>
    <n v="78810595"/>
    <n v="119115021.31200397"/>
    <n v="131.35099166666666"/>
    <n v="39092557.043650791"/>
    <s v="Twentieth Century Fox"/>
    <n v="108"/>
  </r>
  <r>
    <s v="The Breed"/>
    <s v="R"/>
    <s v="Action"/>
    <x v="26"/>
    <n v="201.6"/>
    <s v="October 19, 2007 (South Africa)"/>
    <x v="27"/>
    <n v="13000"/>
    <s v="Nicholas Mastandrea"/>
    <s v="Robert Conte"/>
    <s v="Michelle Rodriguez"/>
    <s v="Germany"/>
    <n v="0"/>
    <n v="1689984"/>
    <n v="2554256.5714285714"/>
    <n v="0"/>
    <n v="838285.71428571432"/>
    <s v="Film Afrika Worldwide"/>
    <n v="91"/>
  </r>
  <r>
    <s v="Skinwalkers"/>
    <s v="R"/>
    <s v="Action"/>
    <x v="26"/>
    <n v="201.6"/>
    <s v="August 10, 2007 (United States)"/>
    <x v="26"/>
    <n v="13000"/>
    <s v="James Isaac"/>
    <s v="James DeMonaco"/>
    <s v="Jason Behr"/>
    <s v="Canada"/>
    <n v="0"/>
    <n v="3269736"/>
    <n v="4941907.5357142864"/>
    <n v="0"/>
    <n v="1621892.857142857"/>
    <s v="Lionsgate"/>
    <n v="110"/>
  </r>
  <r>
    <s v="Hoot"/>
    <s v="PG"/>
    <s v="Adventure"/>
    <x v="26"/>
    <n v="201.6"/>
    <s v="May 5, 2006 (United States)"/>
    <x v="30"/>
    <n v="8000"/>
    <s v="Wil Shriner"/>
    <s v="Wil Shriner"/>
    <s v="Logan Lerman"/>
    <s v="United States"/>
    <n v="15000000"/>
    <n v="8224998"/>
    <n v="12431333.782738095"/>
    <n v="54.833319999999993"/>
    <n v="4079860.1190476189"/>
    <s v="Hoot Productions LLC"/>
    <n v="91"/>
  </r>
  <r>
    <s v="Garfield: A Tail of Two Kitties"/>
    <s v="PG"/>
    <s v="Animation"/>
    <x v="26"/>
    <n v="201.6"/>
    <s v="June 16, 2006 (United States)"/>
    <x v="18"/>
    <n v="40000"/>
    <s v="Tim Hill"/>
    <s v="Joel Cohen"/>
    <s v="Breckin Meyer"/>
    <s v="United Kingdom"/>
    <n v="60000000"/>
    <n v="143325970"/>
    <n v="216624122.31646827"/>
    <n v="238.87661666666668"/>
    <n v="71094231.150793657"/>
    <s v="Twentieth Century Fox"/>
    <n v="82"/>
  </r>
  <r>
    <s v="There Will Be Blood"/>
    <s v="R"/>
    <s v="Drama"/>
    <x v="27"/>
    <n v="207.3"/>
    <s v="January 25, 2008 (United States)"/>
    <x v="7"/>
    <n v="535000"/>
    <s v="Paul Thomas Anderson"/>
    <s v="Paul Thomas Anderson"/>
    <s v="Daniel Day-Lewis"/>
    <s v="United States"/>
    <n v="25000000"/>
    <n v="76182388"/>
    <n v="111976717.91413409"/>
    <n v="304.72955200000001"/>
    <n v="36749825.373854317"/>
    <s v="Paramount Vantage"/>
    <n v="158"/>
  </r>
  <r>
    <s v="No Country for Old Men"/>
    <s v="R"/>
    <s v="Crime"/>
    <x v="27"/>
    <n v="207.3"/>
    <s v="November 21, 2007 (United States)"/>
    <x v="31"/>
    <n v="886000"/>
    <s v="Ethan Coen"/>
    <s v="Joel Coen"/>
    <s v="Tommy Lee Jones"/>
    <s v="United States"/>
    <n v="25000000"/>
    <n v="171627166"/>
    <n v="252266268.59720209"/>
    <n v="686.50866400000007"/>
    <n v="82791686.444766045"/>
    <s v="Paramount Vantage"/>
    <n v="122"/>
  </r>
  <r>
    <s v="Stardust"/>
    <s v="PG-13"/>
    <s v="Adventure"/>
    <x v="27"/>
    <n v="207.3"/>
    <s v="August 10, 2007 (United States)"/>
    <x v="37"/>
    <n v="260000"/>
    <s v="Matthew Vaughn"/>
    <s v="Jane Goldman"/>
    <s v="Charlie Cox"/>
    <s v="United Kingdom"/>
    <n v="70000000"/>
    <n v="137515140"/>
    <n v="202126691.54848045"/>
    <n v="196.4502"/>
    <n v="66336295.224312589"/>
    <s v="Paramount Pictures"/>
    <n v="127"/>
  </r>
  <r>
    <s v="Gone Baby Gone"/>
    <s v="R"/>
    <s v="Crime"/>
    <x v="27"/>
    <n v="207.3"/>
    <s v="October 19, 2007 (United States)"/>
    <x v="37"/>
    <n v="258000"/>
    <s v="Ben Affleck"/>
    <s v="Ben Affleck"/>
    <s v="Morgan Freeman"/>
    <s v="United States"/>
    <n v="19000000"/>
    <n v="34612443"/>
    <n v="50875115.205499269"/>
    <n v="182.17075263157895"/>
    <n v="16696788.712011578"/>
    <s v="Miramax"/>
    <n v="114"/>
  </r>
  <r>
    <s v="Disturbia"/>
    <s v="PG-13"/>
    <s v="Crime"/>
    <x v="27"/>
    <n v="207.3"/>
    <s v="April 13, 2007 (United States)"/>
    <x v="8"/>
    <n v="226000"/>
    <s v="D.J. Caruso"/>
    <s v="Christopher Landon"/>
    <s v="Shia LaBeouf"/>
    <s v="United States"/>
    <n v="20000000"/>
    <n v="118114220"/>
    <n v="173610240.39556196"/>
    <n v="590.5711"/>
    <n v="56977433.671008199"/>
    <s v="Dreamworks Pictures"/>
    <n v="105"/>
  </r>
  <r>
    <s v="Zodiac"/>
    <s v="R"/>
    <s v="Crime"/>
    <x v="27"/>
    <n v="207.3"/>
    <s v="March 2, 2007 (United States)"/>
    <x v="3"/>
    <n v="486000"/>
    <s v="David Fincher"/>
    <s v="James Vanderbilt"/>
    <s v="Jake Gyllenhaal"/>
    <s v="United States"/>
    <n v="65000000"/>
    <n v="84785914"/>
    <n v="124622614.54799806"/>
    <n v="130.4398676923077"/>
    <n v="40900103.232030876"/>
    <s v="Paramount Pictures"/>
    <n v="157"/>
  </r>
  <r>
    <s v="Superbad"/>
    <s v="R"/>
    <s v="Comedy"/>
    <x v="27"/>
    <n v="207.3"/>
    <s v="August 17, 2007 (United States)"/>
    <x v="37"/>
    <n v="535000"/>
    <s v="Greg Mottola"/>
    <s v="Seth Rogen"/>
    <s v="Michael Cera"/>
    <s v="United States"/>
    <n v="20000000"/>
    <n v="170812526"/>
    <n v="251068869.61987454"/>
    <n v="854.0626299999999"/>
    <n v="82398710.082006752"/>
    <s v="Columbia Pictures"/>
    <n v="113"/>
  </r>
  <r>
    <s v="Transformers"/>
    <s v="PG-13"/>
    <s v="Action"/>
    <x v="27"/>
    <n v="207.3"/>
    <s v="July 3, 2007 (United States)"/>
    <x v="9"/>
    <n v="607000"/>
    <s v="Michael Bay"/>
    <s v="Roberto Orci"/>
    <s v="Shia LaBeouf"/>
    <s v="United States"/>
    <n v="150000000"/>
    <n v="709709780"/>
    <n v="1043167245.3738542"/>
    <n v="473.13985333333335"/>
    <n v="342358794.01833093"/>
    <s v="Dreamworks Pictures"/>
    <n v="144"/>
  </r>
  <r>
    <s v="Harry Potter and the Order of the Phoenix"/>
    <s v="PG-13"/>
    <s v="Action"/>
    <x v="27"/>
    <n v="207.3"/>
    <s v="July 11, 2007 (United States)"/>
    <x v="24"/>
    <n v="527000"/>
    <s v="David Yates"/>
    <s v="Michael Goldenberg"/>
    <s v="Daniel Radcliffe"/>
    <s v="United Kingdom"/>
    <n v="150000000"/>
    <n v="942172396"/>
    <n v="1384852528.0328026"/>
    <n v="628.11493066666662"/>
    <n v="454497055.47515678"/>
    <s v="Warner Bros."/>
    <n v="138"/>
  </r>
  <r>
    <s v="Into the Wild"/>
    <s v="R"/>
    <s v="Adventure"/>
    <x v="27"/>
    <n v="207.3"/>
    <s v="October 19, 2007 (United States)"/>
    <x v="31"/>
    <n v="588000"/>
    <s v="Sean Penn"/>
    <s v="Sean Penn"/>
    <s v="Emile Hirsch"/>
    <s v="United States"/>
    <n v="15000000"/>
    <n v="56675895"/>
    <n v="83305090.238784358"/>
    <n v="377.83929999999998"/>
    <n v="27340036.179450072"/>
    <s v="Paramount Vantage"/>
    <n v="148"/>
  </r>
  <r>
    <s v="Ratatouille"/>
    <s v="G"/>
    <s v="Animation"/>
    <x v="27"/>
    <n v="207.3"/>
    <s v="June 29, 2007 (United States)"/>
    <x v="45"/>
    <n v="660000"/>
    <s v="Brad Bird"/>
    <s v="Brad Bird"/>
    <s v="Brad Garrett"/>
    <s v="United States"/>
    <n v="150000000"/>
    <n v="623726085"/>
    <n v="916784071.87409544"/>
    <n v="415.81739000000005"/>
    <n v="300880890.01447177"/>
    <s v="Walt Disney Pictures"/>
    <n v="111"/>
  </r>
  <r>
    <s v="Atonement"/>
    <s v="R"/>
    <s v="Drama"/>
    <x v="27"/>
    <n v="207.3"/>
    <s v="January 11, 2008 (United States)"/>
    <x v="40"/>
    <n v="259000"/>
    <s v="Joe Wright"/>
    <s v="Ian McEwan"/>
    <s v="Keira Knightley"/>
    <s v="United Kingdom"/>
    <n v="30000000"/>
    <n v="131016624"/>
    <n v="192574844.82778579"/>
    <n v="436.72208000000001"/>
    <n v="63201458.755426921"/>
    <s v="Universal Pictures"/>
    <n v="123"/>
  </r>
  <r>
    <s v="Shooter"/>
    <s v="R"/>
    <s v="Action"/>
    <x v="27"/>
    <n v="207.3"/>
    <s v="March 23, 2007 (United States)"/>
    <x v="13"/>
    <n v="317000"/>
    <s v="Antoine Fuqua"/>
    <s v="Jonathan Lemkin"/>
    <s v="Mark Wahlberg"/>
    <s v="United States"/>
    <n v="61000000"/>
    <n v="95696996"/>
    <n v="140660273.4259527"/>
    <n v="156.8803213114754"/>
    <n v="46163529.184756391"/>
    <s v="Paramount Pictures"/>
    <n v="124"/>
  </r>
  <r>
    <s v="American Gangster"/>
    <s v="R"/>
    <s v="Biography"/>
    <x v="27"/>
    <n v="207.3"/>
    <s v="November 2, 2007 (United States)"/>
    <x v="40"/>
    <n v="401000"/>
    <s v="Ridley Scott"/>
    <s v="Steven Zaillian"/>
    <s v="Denzel Washington"/>
    <s v="United States"/>
    <n v="100000000"/>
    <n v="269755430"/>
    <n v="396500142.40713936"/>
    <n v="269.75543000000005"/>
    <n v="130128041.48576942"/>
    <s v="Universal Pictures"/>
    <n v="157"/>
  </r>
  <r>
    <s v="Spider-Man 3"/>
    <s v="PG-13"/>
    <s v="Action"/>
    <x v="27"/>
    <n v="207.3"/>
    <s v="May 4, 2007 (United States)"/>
    <x v="19"/>
    <n v="513000"/>
    <s v="Sam Raimi"/>
    <s v="Sam Raimi"/>
    <s v="Tobey Maguire"/>
    <s v="United States"/>
    <n v="258000000"/>
    <n v="894983373"/>
    <n v="1315491720.9507959"/>
    <n v="346.89278023255815"/>
    <n v="431733416.78726482"/>
    <s v="Columbia Pictures"/>
    <n v="139"/>
  </r>
  <r>
    <s v="Live Free or Die Hard"/>
    <s v="PG-13"/>
    <s v="Action"/>
    <x v="27"/>
    <n v="207.3"/>
    <s v="June 27, 2007 (United States)"/>
    <x v="12"/>
    <n v="394000"/>
    <s v="Len Wiseman"/>
    <s v="John Carlin"/>
    <s v="Bruce Willis"/>
    <s v="United States"/>
    <n v="110000000"/>
    <n v="388156011"/>
    <n v="570531290.6497829"/>
    <n v="352.86910090909089"/>
    <n v="187243613.60347325"/>
    <s v="Twentieth Century Fox"/>
    <n v="128"/>
  </r>
  <r>
    <s v="Hot Fuzz"/>
    <s v="R"/>
    <s v="Action"/>
    <x v="27"/>
    <n v="207.3"/>
    <s v="April 20, 2007 (United States)"/>
    <x v="40"/>
    <n v="476000"/>
    <s v="Edgar Wright"/>
    <s v="Edgar Wright"/>
    <s v="Simon Pegg"/>
    <s v="United Kingdom"/>
    <n v="0"/>
    <n v="80743363"/>
    <n v="118680669.10805595"/>
    <n v="0"/>
    <n v="38950006.271104679"/>
    <s v="Universal Pictures"/>
    <n v="121"/>
  </r>
  <r>
    <s v="Pirates of the Caribbean: at World's End"/>
    <s v="PG-13"/>
    <s v="Action"/>
    <x v="27"/>
    <n v="207.3"/>
    <s v="May 25, 2007 (United States)"/>
    <x v="12"/>
    <n v="608000"/>
    <s v="Gore Verbinski"/>
    <s v="Ted Elliott"/>
    <s v="Johnny Depp"/>
    <s v="United States"/>
    <n v="300000000"/>
    <n v="960996492"/>
    <n v="1412521134.164978"/>
    <n v="320.33216399999998"/>
    <n v="463577661.36034733"/>
    <s v="Walt Disney Pictures"/>
    <n v="169"/>
  </r>
  <r>
    <s v="I Am Legend"/>
    <s v="PG-13"/>
    <s v="Action"/>
    <x v="27"/>
    <n v="207.3"/>
    <s v="December 14, 2007 (United States)"/>
    <x v="13"/>
    <n v="704000"/>
    <s v="Francis Lawrence"/>
    <s v="Mark Protosevich"/>
    <s v="Will Smith"/>
    <s v="United States"/>
    <n v="150000000"/>
    <n v="585410052"/>
    <n v="860465233.20984066"/>
    <n v="390.273368"/>
    <n v="282397516.64254701"/>
    <s v="Warner Bros."/>
    <n v="101"/>
  </r>
  <r>
    <s v="Sunshine"/>
    <s v="R"/>
    <s v="Sci-Fi"/>
    <x v="27"/>
    <n v="207.3"/>
    <s v="July 27, 2007 (United States)"/>
    <x v="13"/>
    <n v="238000"/>
    <s v="Danny Boyle"/>
    <s v="Alex Garland"/>
    <s v="Cillian Murphy"/>
    <s v="United Kingdom"/>
    <n v="0"/>
    <n v="34806812"/>
    <n v="51160808.569223344"/>
    <n v="0"/>
    <n v="16790550.892426435"/>
    <s v="DNA Films"/>
    <n v="107"/>
  </r>
  <r>
    <s v="Juno"/>
    <s v="PG-13"/>
    <s v="Comedy"/>
    <x v="27"/>
    <n v="207.3"/>
    <s v="December 25, 2007 (United States)"/>
    <x v="34"/>
    <n v="499000"/>
    <s v="Jason Reitman"/>
    <s v="Diablo Cody"/>
    <s v="Elliot Page"/>
    <s v="United States"/>
    <n v="7500000"/>
    <n v="232372681"/>
    <n v="341553091.65798354"/>
    <n v="3098.3024133333333"/>
    <n v="112094877.47226243"/>
    <s v="Fox Searchlight Pictures"/>
    <n v="96"/>
  </r>
  <r>
    <s v="28 Weeks Later"/>
    <s v="R"/>
    <s v="Horror"/>
    <x v="27"/>
    <n v="207.3"/>
    <s v="May 11, 2007 (United States)"/>
    <x v="9"/>
    <n v="263000"/>
    <s v="Juan Carlos Fresnadillo"/>
    <s v="Rowan Joffe"/>
    <s v="Jeremy Renner"/>
    <s v="United Kingdom"/>
    <n v="15000000"/>
    <n v="65048678"/>
    <n v="95611829.168355033"/>
    <n v="433.65785333333332"/>
    <n v="31379005.306319345"/>
    <s v="Fox Atomic"/>
    <n v="100"/>
  </r>
  <r>
    <s v="Hitman"/>
    <s v="R"/>
    <s v="Action"/>
    <x v="27"/>
    <n v="207.3"/>
    <s v="November 21, 2007 (United States)"/>
    <x v="21"/>
    <n v="163000"/>
    <s v="Xavier Gens"/>
    <s v="Skip Woods"/>
    <s v="Timothy Olyphant"/>
    <s v="France"/>
    <n v="24000000"/>
    <n v="101276318"/>
    <n v="148861042.42450553"/>
    <n v="421.9846583333333"/>
    <n v="48854953.207911238"/>
    <s v="Twentieth Century Fox"/>
    <n v="100"/>
  </r>
  <r>
    <s v="Enchanted"/>
    <s v="PG"/>
    <s v="Comedy"/>
    <x v="27"/>
    <n v="207.3"/>
    <s v="November 21, 2007 (United States)"/>
    <x v="9"/>
    <n v="181000"/>
    <s v="Kevin Lima"/>
    <s v="Bill Kelly"/>
    <s v="Amy Adams"/>
    <s v="United States"/>
    <n v="85000000"/>
    <n v="340487836"/>
    <n v="500466201.78099364"/>
    <n v="400.57392470588235"/>
    <n v="164248835.50410035"/>
    <s v="Walt Disney Pictures"/>
    <n v="107"/>
  </r>
  <r>
    <s v="The Mist"/>
    <s v="R"/>
    <s v="Horror"/>
    <x v="27"/>
    <n v="207.3"/>
    <s v="November 21, 2007 (United States)"/>
    <x v="12"/>
    <n v="287000"/>
    <s v="Frank Darabont"/>
    <s v="Frank Darabont"/>
    <s v="Thomas Jane"/>
    <s v="United States"/>
    <n v="18000000"/>
    <n v="57470220"/>
    <n v="84472629.204052091"/>
    <n v="319.279"/>
    <n v="27723212.735166427"/>
    <s v="Dimension Films"/>
    <n v="126"/>
  </r>
  <r>
    <s v="Hairspray"/>
    <s v="PG"/>
    <s v="Comedy"/>
    <x v="27"/>
    <n v="207.3"/>
    <s v="July 20, 2007 (United States)"/>
    <x v="14"/>
    <n v="122000"/>
    <s v="Adam Shankman"/>
    <s v="Leslie Dixon"/>
    <s v="John Travolta"/>
    <s v="United States"/>
    <n v="75000000"/>
    <n v="203553311"/>
    <n v="299192927.45634341"/>
    <n v="271.4044146666667"/>
    <n v="98192624.698504582"/>
    <s v="New Line Cinema"/>
    <n v="117"/>
  </r>
  <r>
    <s v="Knocked Up"/>
    <s v="R"/>
    <s v="Comedy"/>
    <x v="27"/>
    <n v="207.3"/>
    <s v="June 1, 2007 (United States)"/>
    <x v="15"/>
    <n v="356000"/>
    <s v="Judd Apatow"/>
    <s v="Judd Apatow"/>
    <s v="Seth Rogen"/>
    <s v="United States"/>
    <n v="30000000"/>
    <n v="219922417"/>
    <n v="323253065.41196328"/>
    <n v="733.0747233333334"/>
    <n v="106088961.40858659"/>
    <s v="Universal Pictures"/>
    <n v="129"/>
  </r>
  <r>
    <s v="Sweeney Todd: the Demon Barber of Fleet Street"/>
    <s v="R"/>
    <s v="Drama"/>
    <x v="27"/>
    <n v="207.3"/>
    <s v="December 21, 2007 (United States)"/>
    <x v="4"/>
    <n v="350000"/>
    <s v="Tim Burton"/>
    <s v="John Logan"/>
    <s v="Johnny Depp"/>
    <s v="United States"/>
    <n v="50000000"/>
    <n v="153383627"/>
    <n v="225450994.43753013"/>
    <n v="306.76725399999998"/>
    <n v="73991136.999517605"/>
    <s v="Dreamworks Pictures"/>
    <n v="116"/>
  </r>
  <r>
    <s v="Grindhouse"/>
    <s v="R"/>
    <s v="Action"/>
    <x v="27"/>
    <n v="207.3"/>
    <s v="April 6, 2007 (United States)"/>
    <x v="24"/>
    <n v="180000"/>
    <s v="Directors"/>
    <s v="Robert Rodriguez"/>
    <s v="Kurt Russell"/>
    <s v="United States"/>
    <n v="67000000"/>
    <n v="25422088"/>
    <n v="37366667.697057404"/>
    <n v="37.943414925373133"/>
    <n v="12263428.847081525"/>
    <s v="Dimension Films"/>
    <n v="191"/>
  </r>
  <r>
    <s v="Ghost Rider"/>
    <s v="PG-13"/>
    <s v="Action"/>
    <x v="27"/>
    <n v="207.3"/>
    <s v="February 16, 2007 (United States)"/>
    <x v="11"/>
    <n v="227000"/>
    <s v="Mark Steven Johnson"/>
    <s v="Mark Steven Johnson"/>
    <s v="Nicolas Cage"/>
    <s v="United States"/>
    <n v="110000000"/>
    <n v="228738393"/>
    <n v="336211231.7756874"/>
    <n v="207.94399363636361"/>
    <n v="110341723.58900145"/>
    <s v="Columbia Pictures"/>
    <n v="110"/>
  </r>
  <r>
    <s v="Hot Rod"/>
    <s v="PG-13"/>
    <s v="Comedy"/>
    <x v="27"/>
    <n v="207.3"/>
    <s v="August 3, 2007 (United States)"/>
    <x v="17"/>
    <n v="80000"/>
    <s v="Akiva Schaffer"/>
    <s v="Pam Brady"/>
    <s v="Andy Samberg"/>
    <s v="United States"/>
    <n v="0"/>
    <n v="14353654"/>
    <n v="21097724.909792569"/>
    <n v="0"/>
    <n v="6924097.4433188615"/>
    <s v="Paramount Pictures"/>
    <n v="88"/>
  </r>
  <r>
    <s v="The Darjeeling Limited"/>
    <s v="R"/>
    <s v="Adventure"/>
    <x v="27"/>
    <n v="207.3"/>
    <s v="October 26, 2007 (United States)"/>
    <x v="13"/>
    <n v="186000"/>
    <s v="Wes Anderson"/>
    <s v="Wes Anderson"/>
    <s v="Owen Wilson"/>
    <s v="United States"/>
    <n v="16000000"/>
    <n v="35310019"/>
    <n v="51900447.608779542"/>
    <n v="220.68761874999998"/>
    <n v="17033294.259527255"/>
    <s v="Fox Searchlight Pictures"/>
    <n v="91"/>
  </r>
  <r>
    <s v="Bridge to Terabithia"/>
    <s v="PG"/>
    <s v="Drama"/>
    <x v="27"/>
    <n v="207.3"/>
    <s v="February 16, 2007 (United States)"/>
    <x v="12"/>
    <n v="147000"/>
    <s v="Gabor Csupo"/>
    <s v="Jeff Stockwell"/>
    <s v="Josh Hutcherson"/>
    <s v="United States"/>
    <n v="17000000"/>
    <n v="137587063"/>
    <n v="202232407.60299081"/>
    <n v="809.33566470588244"/>
    <n v="66370990.352146648"/>
    <s v="Walden Media"/>
    <n v="96"/>
  </r>
  <r>
    <s v="The Nanny Diaries"/>
    <s v="PG-13"/>
    <s v="Comedy"/>
    <x v="27"/>
    <n v="207.3"/>
    <s v="August 24, 2007 (United States)"/>
    <x v="19"/>
    <n v="57000"/>
    <s v="Shari Springer Berman"/>
    <s v="Emma McLaughlin"/>
    <s v="Scarlett Johansson"/>
    <s v="United States"/>
    <n v="20000000"/>
    <n v="47817020"/>
    <n v="70283868.760250837"/>
    <n v="239.08510000000001"/>
    <n v="23066579.835986495"/>
    <s v="The Weinstein Company"/>
    <n v="105"/>
  </r>
  <r>
    <s v="Funny Games"/>
    <s v="R"/>
    <s v="Crime"/>
    <x v="27"/>
    <n v="207.3"/>
    <s v="April 4, 2008 (United Kingdom)"/>
    <x v="14"/>
    <n v="93000"/>
    <s v="Michael Haneke"/>
    <s v="Michael Haneke"/>
    <s v="Naomi Watts"/>
    <s v="United States"/>
    <n v="15000000"/>
    <n v="7938872"/>
    <n v="11668954.647370959"/>
    <n v="52.925813333333338"/>
    <n v="3829653.6420646408"/>
    <s v="Celluloid Dreams"/>
    <n v="111"/>
  </r>
  <r>
    <s v="Halloween"/>
    <s v="R"/>
    <s v="Horror"/>
    <x v="27"/>
    <n v="207.3"/>
    <s v="August 31, 2007 (United States)"/>
    <x v="10"/>
    <n v="111000"/>
    <s v="Rob Zombie"/>
    <s v="Rob Zombie"/>
    <s v="Scout Taylor-Compton"/>
    <s v="United States"/>
    <n v="15000000"/>
    <n v="80460948"/>
    <n v="118265561.29088277"/>
    <n v="536.40632000000005"/>
    <n v="38813771.345875546"/>
    <s v="Dimension Films"/>
    <n v="109"/>
  </r>
  <r>
    <s v="Eastern Promises"/>
    <s v="R"/>
    <s v="Action"/>
    <x v="27"/>
    <n v="207.3"/>
    <s v="September 21, 2007 (United States)"/>
    <x v="37"/>
    <n v="232000"/>
    <s v="David Cronenberg"/>
    <s v="Steven Knight"/>
    <s v="Naomi Watts"/>
    <s v="United Kingdom"/>
    <n v="0"/>
    <n v="56107312"/>
    <n v="82469358.255668104"/>
    <n v="0"/>
    <n v="27065755.909310181"/>
    <s v="Kudos Film and Television"/>
    <n v="100"/>
  </r>
  <r>
    <s v="The Bourne Ultimatum"/>
    <s v="PG-13"/>
    <s v="Action"/>
    <x v="27"/>
    <n v="207.3"/>
    <s v="August 3, 2007 (United States)"/>
    <x v="45"/>
    <n v="612000"/>
    <s v="Paul Greengrass"/>
    <s v="Tony Gilroy"/>
    <s v="Matt Damon"/>
    <s v="United States"/>
    <n v="110000000"/>
    <n v="444100035"/>
    <n v="652760639.96382046"/>
    <n v="403.72730454545456"/>
    <n v="214230600.57887122"/>
    <s v="Universal Pictures"/>
    <n v="115"/>
  </r>
  <r>
    <s v="Norbit"/>
    <s v="PG-13"/>
    <s v="Comedy"/>
    <x v="27"/>
    <n v="207.3"/>
    <s v="February 9, 2007 (United States)"/>
    <x v="52"/>
    <n v="71000"/>
    <s v="Brian Robbins"/>
    <s v="Eddie Murphy"/>
    <s v="Eddie Murphy"/>
    <s v="United States"/>
    <n v="60000000"/>
    <n v="159814490"/>
    <n v="234903401.36517122"/>
    <n v="266.35748333333333"/>
    <n v="77093338.157260016"/>
    <s v="Dreamworks Pictures"/>
    <n v="102"/>
  </r>
  <r>
    <s v="Fracture"/>
    <s v="R"/>
    <s v="Crime"/>
    <x v="27"/>
    <n v="207.3"/>
    <s v="April 20, 2007 (United States)"/>
    <x v="13"/>
    <n v="192000"/>
    <s v="Gregory Hoblit"/>
    <s v="Daniel Pyne"/>
    <s v="Anthony Hopkins"/>
    <s v="United States"/>
    <n v="0"/>
    <n v="92011561"/>
    <n v="135243235.10226724"/>
    <n v="0"/>
    <n v="44385702.363724075"/>
    <s v="New Line Cinema"/>
    <n v="113"/>
  </r>
  <r>
    <s v="Beowulf"/>
    <s v="PG-13"/>
    <s v="Animation"/>
    <x v="27"/>
    <n v="207.3"/>
    <s v="November 16, 2007 (United States)"/>
    <x v="19"/>
    <n v="163000"/>
    <s v="Robert Zemeckis"/>
    <s v="Neil Gaiman"/>
    <s v="Ray Winstone"/>
    <s v="United States"/>
    <n v="150000000"/>
    <n v="196393745"/>
    <n v="288669436.0902074"/>
    <n v="130.92916333333332"/>
    <n v="94738902.556681141"/>
    <s v="Paramount Pictures"/>
    <n v="115"/>
  </r>
  <r>
    <s v="Next"/>
    <s v="PG-13"/>
    <s v="Action"/>
    <x v="27"/>
    <n v="207.3"/>
    <s v="April 27, 2007 (United States)"/>
    <x v="19"/>
    <n v="152000"/>
    <s v="Lee Tamahori"/>
    <s v="Gary Goldman"/>
    <s v="Nicolas Cage"/>
    <s v="United States"/>
    <n v="70000000"/>
    <n v="77621983"/>
    <n v="114092707.28461166"/>
    <n v="110.88854714285713"/>
    <n v="37444275.446213216"/>
    <s v="Paramount Pictures"/>
    <n v="96"/>
  </r>
  <r>
    <s v="3:10 to Yuma"/>
    <s v="R"/>
    <s v="Action"/>
    <x v="27"/>
    <n v="207.3"/>
    <s v="September 7, 2007 (United States)"/>
    <x v="3"/>
    <n v="295000"/>
    <s v="James Mangold"/>
    <s v="Halsted Welles"/>
    <s v="Russell Crowe"/>
    <s v="United States"/>
    <n v="55000000"/>
    <n v="70016220"/>
    <n v="102913373.05354558"/>
    <n v="127.30221818181818"/>
    <n v="33775311.143270627"/>
    <s v="Lionsgate"/>
    <n v="122"/>
  </r>
  <r>
    <s v="Across the Universe"/>
    <s v="PG-13"/>
    <s v="Drama"/>
    <x v="27"/>
    <n v="207.3"/>
    <s v="October 12, 2007 (United States)"/>
    <x v="4"/>
    <n v="107000"/>
    <s v="Julie Taymor"/>
    <s v="Dick Clement"/>
    <s v="Evan Rachel Wood"/>
    <s v="United States"/>
    <n v="45000000"/>
    <n v="29625761"/>
    <n v="43545438.38253738"/>
    <n v="65.835024444444443"/>
    <n v="14291249.879401833"/>
    <s v="Revolution Studios"/>
    <n v="133"/>
  </r>
  <r>
    <s v="Ocean's Thirteen"/>
    <s v="PG-13"/>
    <s v="Crime"/>
    <x v="27"/>
    <n v="207.3"/>
    <s v="June 8, 2007 (United States)"/>
    <x v="15"/>
    <n v="328000"/>
    <s v="Steven Soderbergh"/>
    <s v="Brian Koppelman"/>
    <s v="George Clooney"/>
    <s v="United States"/>
    <n v="85000000"/>
    <n v="311312624"/>
    <n v="457583003.05258071"/>
    <n v="366.25014588235297"/>
    <n v="150174927.1587072"/>
    <s v="Warner Bros."/>
    <n v="122"/>
  </r>
  <r>
    <s v="Blades of Glory"/>
    <s v="PG-13"/>
    <s v="Comedy"/>
    <x v="27"/>
    <n v="207.3"/>
    <s v="March 30, 2007 (United States)"/>
    <x v="21"/>
    <n v="161000"/>
    <s v="Josh Gordon"/>
    <s v="Jeff Cox"/>
    <s v="Will Ferrell"/>
    <s v="United States"/>
    <n v="61000000"/>
    <n v="145710347"/>
    <n v="214172420.3130728"/>
    <n v="238.86942131147541"/>
    <n v="70289602.990834534"/>
    <s v="Dreamworks Pictures"/>
    <n v="93"/>
  </r>
  <r>
    <s v="Surf's Up"/>
    <s v="PG"/>
    <s v="Animation"/>
    <x v="27"/>
    <n v="207.3"/>
    <s v="June 8, 2007 (United States)"/>
    <x v="17"/>
    <n v="72000"/>
    <s v="Ash Brannon"/>
    <s v="Don Rhymer"/>
    <s v="Shia LaBeouf"/>
    <s v="United States"/>
    <n v="100000000"/>
    <n v="152005713"/>
    <n v="223425666.91316929"/>
    <n v="152.00571300000001"/>
    <n v="73326441.389290884"/>
    <s v="Columbia Pictures"/>
    <n v="85"/>
  </r>
  <r>
    <s v="Resident Evil: Extinction"/>
    <s v="R"/>
    <s v="Action"/>
    <x v="27"/>
    <n v="207.3"/>
    <s v="September 21, 2007 (United States)"/>
    <x v="19"/>
    <n v="187000"/>
    <s v="Russell Mulcahy"/>
    <s v="Paul W.S. Anderson"/>
    <s v="Milla Jovovich"/>
    <s v="France"/>
    <n v="45000000"/>
    <n v="147717833"/>
    <n v="217123124.53014952"/>
    <n v="328.26185111111113"/>
    <n v="71257999.517607331"/>
    <s v="Screen Gems"/>
    <n v="94"/>
  </r>
  <r>
    <s v="30 Days of Night"/>
    <s v="R"/>
    <s v="Action"/>
    <x v="27"/>
    <n v="207.3"/>
    <s v="October 19, 2007 (United States)"/>
    <x v="14"/>
    <n v="168000"/>
    <s v="David Slade"/>
    <s v="Steve Niles"/>
    <s v="Josh Hartnett"/>
    <s v="United States"/>
    <n v="30000000"/>
    <n v="75513170"/>
    <n v="110993067.53014953"/>
    <n v="251.71056666666667"/>
    <n v="36426999.517607331"/>
    <s v="Columbia Pictures"/>
    <n v="113"/>
  </r>
  <r>
    <s v="Awake"/>
    <s v="R"/>
    <s v="Crime"/>
    <x v="27"/>
    <n v="207.3"/>
    <s v="November 30, 2007 (United States)"/>
    <x v="16"/>
    <n v="73000"/>
    <s v="Joby Harold"/>
    <s v="Joby Harold"/>
    <s v="Hayden Christensen"/>
    <s v="United States"/>
    <n v="8600000"/>
    <n v="32730062"/>
    <n v="48108296.630004816"/>
    <n v="380.58211627906979"/>
    <n v="15788741.919922817"/>
    <s v="The Weinstein Company"/>
    <n v="84"/>
  </r>
  <r>
    <s v="Dead Silence"/>
    <s v="R"/>
    <s v="Horror"/>
    <x v="27"/>
    <n v="207.3"/>
    <s v="March 16, 2007 (United States)"/>
    <x v="19"/>
    <n v="89000"/>
    <s v="James Wan"/>
    <s v="Leigh Whannell"/>
    <s v="Ryan Kwanten"/>
    <s v="United States"/>
    <n v="20000000"/>
    <n v="22382047"/>
    <n v="32898262.040038586"/>
    <n v="111.91023499999999"/>
    <n v="10796935.359382538"/>
    <s v="Universal Pictures"/>
    <n v="89"/>
  </r>
  <r>
    <s v="Bee Movie"/>
    <s v="PG"/>
    <s v="Animation"/>
    <x v="27"/>
    <n v="207.3"/>
    <s v="November 2, 2007 (United States)"/>
    <x v="10"/>
    <n v="148000"/>
    <s v="Simon J. Smith"/>
    <s v="Jerry Seinfeld"/>
    <s v="Jerry Seinfeld"/>
    <s v="United States"/>
    <n v="150000000"/>
    <n v="293514336"/>
    <n v="431422181.27930528"/>
    <n v="195.67622399999999"/>
    <n v="141589163.53111434"/>
    <s v="DreamWorks Animation"/>
    <n v="91"/>
  </r>
  <r>
    <s v="The Heartbreak Kid"/>
    <s v="R"/>
    <s v="Comedy"/>
    <x v="27"/>
    <n v="207.3"/>
    <s v="October 5, 2007 (United States)"/>
    <x v="1"/>
    <n v="88000"/>
    <s v="Bobby Farrelly"/>
    <s v="Scot Armstrong"/>
    <s v="Ben Stiller"/>
    <s v="United States"/>
    <n v="60000000"/>
    <n v="128453183"/>
    <n v="188806969.89917991"/>
    <n v="214.08863833333331"/>
    <n v="61964873.613121085"/>
    <s v="Dreamworks Pictures"/>
    <n v="116"/>
  </r>
  <r>
    <s v="Aliens vs. Predator: Requiem"/>
    <s v="R"/>
    <s v="Action"/>
    <x v="27"/>
    <n v="207.3"/>
    <s v="December 25, 2007 (United States)"/>
    <x v="26"/>
    <n v="118000"/>
    <s v="Colin Strause"/>
    <s v="Shane Salerno"/>
    <s v="Reiko Aylesworth"/>
    <s v="United States"/>
    <n v="40000000"/>
    <n v="130290885"/>
    <n v="191508117.02604917"/>
    <n v="325.72721250000001"/>
    <n v="62851367.583212733"/>
    <s v="Twentieth Century Fox"/>
    <n v="94"/>
  </r>
  <r>
    <s v="Shrek the Third"/>
    <s v="PG"/>
    <s v="Animation"/>
    <x v="27"/>
    <n v="207.3"/>
    <s v="May 18, 2007 (United States)"/>
    <x v="10"/>
    <n v="288000"/>
    <s v="Chris Miller"/>
    <s v="Jeffrey Price"/>
    <s v="Mike Myers"/>
    <s v="United States"/>
    <n v="160000000"/>
    <n v="813367380"/>
    <n v="1195528416.2373371"/>
    <n v="508.35461249999997"/>
    <n v="392362460.20260495"/>
    <s v="DreamWorks"/>
    <n v="93"/>
  </r>
  <r>
    <n v="1408"/>
    <s v="PG-13"/>
    <s v="Fantasy"/>
    <x v="27"/>
    <n v="207.3"/>
    <s v="June 22, 2007 (United States)"/>
    <x v="8"/>
    <n v="260000"/>
    <s v="Mikael HÃ¥fstrÃ¶m"/>
    <s v="Matt Greenberg"/>
    <s v="John Cusack"/>
    <s v="United States"/>
    <n v="25000000"/>
    <n v="132963417"/>
    <n v="195436339.41099852"/>
    <n v="531.85366799999997"/>
    <n v="64140577.424023159"/>
    <s v="Dimension Films"/>
    <n v="104"/>
  </r>
  <r>
    <s v="The Kingdom"/>
    <s v="R"/>
    <s v="Action"/>
    <x v="27"/>
    <n v="207.3"/>
    <s v="September 28, 2007 (United States)"/>
    <x v="9"/>
    <n v="121000"/>
    <s v="Peter Berg"/>
    <s v="Matthew Michael Carnahan"/>
    <s v="Jamie Foxx"/>
    <s v="United States"/>
    <n v="70000000"/>
    <n v="87019158"/>
    <n v="127905149.26483355"/>
    <n v="124.31308285714286"/>
    <n v="41977403.762662806"/>
    <s v="Universal Pictures"/>
    <n v="110"/>
  </r>
  <r>
    <s v="The Assassination of Jesse James by the Coward Robert Ford"/>
    <s v="R"/>
    <s v="Biography"/>
    <x v="27"/>
    <n v="207.3"/>
    <s v="October 19, 2007 (United States)"/>
    <x v="24"/>
    <n v="173000"/>
    <s v="Andrew Dominik"/>
    <s v="Andrew Dominik"/>
    <s v="Brad Pitt"/>
    <s v="United States"/>
    <n v="30000000"/>
    <n v="15001776"/>
    <n v="22050367.328509405"/>
    <n v="50.005920000000003"/>
    <n v="7236746.7438494936"/>
    <s v="Warner Bros."/>
    <n v="160"/>
  </r>
  <r>
    <s v="Good Luck Chuck"/>
    <s v="R"/>
    <s v="Comedy"/>
    <x v="27"/>
    <n v="207.3"/>
    <s v="September 21, 2007 (United States)"/>
    <x v="41"/>
    <n v="87000"/>
    <s v="Mark Helfrich"/>
    <s v="Josh Stolberg"/>
    <s v="Dane Cook"/>
    <s v="United States"/>
    <n v="25000000"/>
    <n v="59768495"/>
    <n v="87850749.76603955"/>
    <n v="239.07398000000001"/>
    <n v="28831883.743367102"/>
    <s v="Lionsgate"/>
    <n v="96"/>
  </r>
  <r>
    <s v="Hostel: Part II"/>
    <s v="R"/>
    <s v="Horror"/>
    <x v="27"/>
    <n v="207.3"/>
    <s v="June 8, 2007 (United States)"/>
    <x v="30"/>
    <n v="87000"/>
    <s v="Eli Roth"/>
    <s v="Eli Roth"/>
    <s v="Lauren German"/>
    <s v="United States"/>
    <n v="10200000"/>
    <n v="35728183"/>
    <n v="52515086.155812822"/>
    <n v="350.27630392156863"/>
    <n v="17235013.506994694"/>
    <s v="Lionsgate"/>
    <n v="94"/>
  </r>
  <r>
    <s v="Fantastic 4: Rise of the Silver Surfer"/>
    <s v="PG"/>
    <s v="Action"/>
    <x v="27"/>
    <n v="207.3"/>
    <s v="June 15, 2007 (United States)"/>
    <x v="41"/>
    <n v="254000"/>
    <s v="Tim Story"/>
    <s v="Don Payne"/>
    <s v="Ioan Gruffudd"/>
    <s v="United States"/>
    <n v="130000000"/>
    <n v="301913131"/>
    <n v="443767153.95899659"/>
    <n v="232.24087"/>
    <n v="145640680.65605402"/>
    <s v="Twentieth Century Fox"/>
    <n v="92"/>
  </r>
  <r>
    <s v="The Golden Compass"/>
    <s v="PG-13"/>
    <s v="Adventure"/>
    <x v="27"/>
    <n v="207.3"/>
    <s v="December 7, 2007 (United States)"/>
    <x v="10"/>
    <n v="182000"/>
    <s v="Chris Weitz"/>
    <s v="Chris Weitz"/>
    <s v="Nicole Kidman"/>
    <s v="United Kingdom"/>
    <n v="180000000"/>
    <n v="372234864"/>
    <n v="547129585.43560052"/>
    <n v="206.79714666666666"/>
    <n v="179563369.03039074"/>
    <s v="New Line Cinema"/>
    <n v="113"/>
  </r>
  <r>
    <s v="Rush Hour 3"/>
    <s v="PG-13"/>
    <s v="Action"/>
    <x v="27"/>
    <n v="207.3"/>
    <s v="August 10, 2007 (United States)"/>
    <x v="19"/>
    <n v="157000"/>
    <s v="Brett Ratner"/>
    <s v="Jeff Nathanson"/>
    <s v="Jackie Chan"/>
    <s v="United States"/>
    <n v="140000000"/>
    <n v="258097122"/>
    <n v="379364173.05065119"/>
    <n v="184.35508714285714"/>
    <n v="124504159.18958032"/>
    <s v="New Line Cinema"/>
    <n v="91"/>
  </r>
  <r>
    <s v="The Babysitters"/>
    <s v="R"/>
    <s v="Drama"/>
    <x v="27"/>
    <n v="207.3"/>
    <s v="May 13, 2011 (Poland)"/>
    <x v="41"/>
    <n v="11000"/>
    <s v="David Ross"/>
    <s v="David Ross"/>
    <s v="Lauren Birkell"/>
    <s v="United States"/>
    <n v="0"/>
    <n v="44852"/>
    <n v="65925.732754462122"/>
    <n v="0"/>
    <n v="21636.275928605886"/>
    <s v="Forensic Films"/>
    <n v="88"/>
  </r>
  <r>
    <s v="Timecrimes"/>
    <s v="R"/>
    <s v="Horror"/>
    <x v="27"/>
    <n v="207.3"/>
    <s v="June 27, 2008 (Spain)"/>
    <x v="13"/>
    <n v="60000"/>
    <s v="Nacho Vigalondo"/>
    <s v="Nacho Vigalondo"/>
    <s v="Karra Elejalde"/>
    <s v="Spain"/>
    <n v="2600000"/>
    <n v="553198"/>
    <n v="813118.33381572587"/>
    <n v="21.276846153846154"/>
    <n v="266858.65894838399"/>
    <s v="Karbo Vantas Entertainment"/>
    <n v="92"/>
  </r>
  <r>
    <s v="Epic Movie"/>
    <s v="PG-13"/>
    <s v="Adventure"/>
    <x v="27"/>
    <n v="207.3"/>
    <s v="January 26, 2007 (United States)"/>
    <x v="69"/>
    <n v="103000"/>
    <s v="Jason Friedberg"/>
    <s v="Jason Friedberg"/>
    <s v="Kal Penn"/>
    <s v="United States"/>
    <n v="20000000"/>
    <n v="87238158"/>
    <n v="128227046.51519535"/>
    <n v="436.19079000000005"/>
    <n v="42083047.756874099"/>
    <s v="New Regency Productions"/>
    <n v="86"/>
  </r>
  <r>
    <s v="Meet the Robinsons"/>
    <s v="G"/>
    <s v="Animation"/>
    <x v="27"/>
    <n v="207.3"/>
    <s v="March 30, 2007 (United States)"/>
    <x v="8"/>
    <n v="91000"/>
    <s v="Stephen J. Anderson"/>
    <s v="Jon Bernstein"/>
    <s v="Daniel Hansen"/>
    <s v="United States"/>
    <n v="150000000"/>
    <n v="169333034"/>
    <n v="248894237.62566325"/>
    <n v="112.88868933333333"/>
    <n v="81685013.989387363"/>
    <s v="Walt Disney Animation Studios"/>
    <n v="95"/>
  </r>
  <r>
    <s v="Michael Clayton"/>
    <s v="R"/>
    <s v="Crime"/>
    <x v="27"/>
    <n v="207.3"/>
    <s v="October 12, 2007 (United States)"/>
    <x v="13"/>
    <n v="159000"/>
    <s v="Tony Gilroy"/>
    <s v="Tony Gilroy"/>
    <s v="George Clooney"/>
    <s v="United States"/>
    <n v="25000000"/>
    <n v="92991835"/>
    <n v="136684091.29040036"/>
    <n v="371.96733999999998"/>
    <n v="44858579.353593826"/>
    <s v="Samuels Media"/>
    <n v="119"/>
  </r>
  <r>
    <s v="The Bucket List"/>
    <s v="PG-13"/>
    <s v="Adventure"/>
    <x v="27"/>
    <n v="207.3"/>
    <s v="January 11, 2008 (United States)"/>
    <x v="34"/>
    <n v="235000"/>
    <s v="Rob Reiner"/>
    <s v="Justin Zackham"/>
    <s v="Jack Nicholson"/>
    <s v="United States"/>
    <n v="45000000"/>
    <n v="175372502"/>
    <n v="257771352.43318859"/>
    <n v="389.71667111111111"/>
    <n v="84598409.068982154"/>
    <s v="Warner Bros."/>
    <n v="97"/>
  </r>
  <r>
    <s v="Lust, Caution"/>
    <s v="NC-17"/>
    <s v="Drama"/>
    <x v="27"/>
    <n v="207.3"/>
    <s v="October 26, 2007 (United States)"/>
    <x v="24"/>
    <n v="38000"/>
    <s v="Ang Lee"/>
    <s v="Eileen Chang"/>
    <s v="Tony Chiu-Wai Leung"/>
    <s v="Taiwan"/>
    <n v="15000000"/>
    <n v="67091915"/>
    <n v="98615082.009165451"/>
    <n v="447.27943333333337"/>
    <n v="32364647.853352629"/>
    <s v="Haishang Films"/>
    <n v="157"/>
  </r>
  <r>
    <s v="Charlie Wilson's War"/>
    <s v="R"/>
    <s v="Biography"/>
    <x v="27"/>
    <n v="207.3"/>
    <s v="December 21, 2007 (United States)"/>
    <x v="9"/>
    <n v="113000"/>
    <s v="Mike Nichols"/>
    <s v="Aaron Sorkin"/>
    <s v="Tom Hanks"/>
    <s v="United States"/>
    <n v="75000000"/>
    <n v="119483446"/>
    <n v="175622797.85914132"/>
    <n v="159.31126133333333"/>
    <n v="57637938.253738545"/>
    <s v="Universal Pictures"/>
    <n v="102"/>
  </r>
  <r>
    <s v="Paranormal Activity"/>
    <s v="R"/>
    <s v="Horror"/>
    <x v="27"/>
    <n v="207.3"/>
    <s v="October 16, 2009 (United States)"/>
    <x v="21"/>
    <n v="225000"/>
    <s v="Oren Peli"/>
    <s v="Oren Peli"/>
    <s v="Katie Featherston"/>
    <s v="United States"/>
    <n v="15000"/>
    <n v="193355800"/>
    <n v="284204111.23974913"/>
    <n v="1289038.6666666667"/>
    <n v="93273420.164013505"/>
    <s v="Solana Films"/>
    <n v="86"/>
  </r>
  <r>
    <s v="Freedom Writers"/>
    <s v="PG-13"/>
    <s v="Biography"/>
    <x v="27"/>
    <n v="207.3"/>
    <s v="January 5, 2007 (United States)"/>
    <x v="37"/>
    <n v="72000"/>
    <s v="Richard LaGravenese"/>
    <s v="Richard LaGravenese"/>
    <s v="Hilary Swank"/>
    <s v="Germany"/>
    <n v="21000000"/>
    <n v="43095175"/>
    <n v="63343462.7231066"/>
    <n v="205.21511904761905"/>
    <n v="20788796.43029426"/>
    <s v="Paramount Pictures"/>
    <n v="123"/>
  </r>
  <r>
    <s v="Before the Devil Knows You're Dead"/>
    <s v="R"/>
    <s v="Crime"/>
    <x v="27"/>
    <n v="207.3"/>
    <s v="October 26, 2007 (United States)"/>
    <x v="4"/>
    <n v="99000"/>
    <s v="Sidney Lumet"/>
    <s v="Kelly Masterson"/>
    <s v="Philip Seymour Hoffman"/>
    <s v="United States"/>
    <n v="18000000"/>
    <n v="25038466"/>
    <n v="36802800.724553779"/>
    <n v="139.1025888888889"/>
    <n v="12078372.407139411"/>
    <s v="Capitol Films"/>
    <n v="117"/>
  </r>
  <r>
    <s v="In the Valley of Elah"/>
    <s v="R"/>
    <s v="Crime"/>
    <x v="27"/>
    <n v="207.3"/>
    <s v="September 28, 2007 (United States)"/>
    <x v="12"/>
    <n v="70000"/>
    <s v="Paul Haggis"/>
    <s v="Paul Haggis"/>
    <s v="Tommy Lee Jones"/>
    <s v="United States"/>
    <n v="0"/>
    <n v="29541790"/>
    <n v="43422013.569705732"/>
    <n v="0"/>
    <n v="14250742.884708153"/>
    <s v="Warner Independent Pictures (WIP)"/>
    <n v="121"/>
  </r>
  <r>
    <s v="Alvin and the Chipmunks"/>
    <s v="PG"/>
    <s v="Animation"/>
    <x v="27"/>
    <n v="207.3"/>
    <s v="December 14, 2007 (United States)"/>
    <x v="33"/>
    <n v="79000"/>
    <s v="Tim Hill"/>
    <s v="Jon Vitti"/>
    <s v="Jason Lee"/>
    <s v="United States"/>
    <n v="60000000"/>
    <n v="365352546"/>
    <n v="537013607.16931975"/>
    <n v="608.92090999999994"/>
    <n v="176243389.2908828"/>
    <s v="Fox 2000 Pictures"/>
    <n v="92"/>
  </r>
  <r>
    <s v="P.S. I Love You"/>
    <s v="PG-13"/>
    <s v="Comedy"/>
    <x v="27"/>
    <n v="207.3"/>
    <s v="December 21, 2007 (United States)"/>
    <x v="9"/>
    <n v="203000"/>
    <s v="Richard LaGravenese"/>
    <s v="Richard LaGravenese"/>
    <s v="Hilary Swank"/>
    <s v="United States"/>
    <n v="30000000"/>
    <n v="156835339"/>
    <n v="230524494.90255666"/>
    <n v="522.78446333333341"/>
    <n v="75656217.559093103"/>
    <s v="Alcon Entertainment"/>
    <n v="126"/>
  </r>
  <r>
    <s v="Walk Hard: the Dewey Cox Story"/>
    <s v="R"/>
    <s v="Comedy"/>
    <x v="27"/>
    <n v="207.3"/>
    <s v="December 21, 2007 (United States)"/>
    <x v="8"/>
    <n v="69000"/>
    <s v="Jake Kasdan"/>
    <s v="Judd Apatow"/>
    <s v="John C. Reilly"/>
    <s v="United States"/>
    <n v="35000000"/>
    <n v="20576198"/>
    <n v="30243934.059816688"/>
    <n v="58.789137142857143"/>
    <n v="9925807.0429329481"/>
    <s v="Apatow Productions"/>
    <n v="96"/>
  </r>
  <r>
    <s v="National Treasure: Book of Secrets"/>
    <s v="PG"/>
    <s v="Action"/>
    <x v="27"/>
    <n v="207.3"/>
    <s v="December 21, 2007 (United States)"/>
    <x v="16"/>
    <n v="223000"/>
    <s v="Jon Turteltaub"/>
    <s v="Marianne Wibberley"/>
    <s v="Nicolas Cage"/>
    <s v="United States"/>
    <n v="130000000"/>
    <n v="459242249"/>
    <n v="675017430.15098882"/>
    <n v="353.26326846153847"/>
    <n v="221535093.58417752"/>
    <s v="Walt Disney Pictures"/>
    <n v="124"/>
  </r>
  <r>
    <s v="Lars and the Real Girl"/>
    <s v="PG-13"/>
    <s v="Comedy"/>
    <x v="27"/>
    <n v="207.3"/>
    <s v="November 2, 2007 (United States)"/>
    <x v="4"/>
    <n v="141000"/>
    <s v="Craig Gillespie"/>
    <s v="Nancy Oliver"/>
    <s v="Ryan Gosling"/>
    <s v="United States"/>
    <n v="12000000"/>
    <n v="11293663"/>
    <n v="16599995.736131208"/>
    <n v="94.11385833333334"/>
    <n v="5447980.221900627"/>
    <s v="Metro-Goldwyn-Mayer (MGM)"/>
    <n v="106"/>
  </r>
  <r>
    <s v="The Orphanage"/>
    <s v="R"/>
    <s v="Drama"/>
    <x v="27"/>
    <n v="207.3"/>
    <s v="January 11, 2008 (United States)"/>
    <x v="34"/>
    <n v="150000"/>
    <s v="J.A. Bayona"/>
    <s v="Sergio G. SÃ¡nchez"/>
    <s v="BelÃ©n Rueda"/>
    <s v="Spain"/>
    <n v="0"/>
    <n v="78638987"/>
    <n v="115587551.08007717"/>
    <n v="0"/>
    <n v="37934870.718765073"/>
    <s v="MEDIA Programme of the European Union"/>
    <n v="105"/>
  </r>
  <r>
    <s v="The Game Plan"/>
    <s v="PG"/>
    <s v="Comedy"/>
    <x v="27"/>
    <n v="207.3"/>
    <s v="September 28, 2007 (United States)"/>
    <x v="10"/>
    <n v="61000"/>
    <s v="Andy Fickman"/>
    <s v="Nichole Millard"/>
    <s v="Dwayne Johnson"/>
    <s v="United States"/>
    <n v="22000000"/>
    <n v="147880543"/>
    <n v="217362283.89821512"/>
    <n v="672.18428636363637"/>
    <n v="71336489.628557652"/>
    <s v="Walt Disney Pictures"/>
    <n v="110"/>
  </r>
  <r>
    <s v="Hannibal Rising"/>
    <s v="R"/>
    <s v="Action"/>
    <x v="27"/>
    <n v="207.3"/>
    <s v="February 9, 2007 (United States)"/>
    <x v="19"/>
    <n v="106000"/>
    <s v="Peter Webber"/>
    <s v="Thomas Harris"/>
    <s v="Gaspard Ulliel"/>
    <s v="Czech Republic"/>
    <n v="50000000"/>
    <n v="82169884"/>
    <n v="120777441.65364204"/>
    <n v="164.33976800000002"/>
    <n v="39638149.541726969"/>
    <s v="Young Hannibal Productions"/>
    <n v="121"/>
  </r>
  <r>
    <s v="Saw IV"/>
    <s v="R"/>
    <s v="Crime"/>
    <x v="27"/>
    <n v="207.3"/>
    <s v="October 26, 2007 (United States)"/>
    <x v="23"/>
    <n v="144000"/>
    <s v="Darren Lynn Bousman"/>
    <s v="Patrick Melton"/>
    <s v="Tobin Bell"/>
    <s v="Canada"/>
    <n v="10000000"/>
    <n v="139352633"/>
    <n v="204827531.47660393"/>
    <n v="1393.5263300000001"/>
    <n v="67222688.374336705"/>
    <s v="Twisted Pictures"/>
    <n v="93"/>
  </r>
  <r>
    <s v="Premonition"/>
    <s v="PG-13"/>
    <s v="Drama"/>
    <x v="27"/>
    <n v="207.3"/>
    <s v="March 16, 2007 (United States)"/>
    <x v="23"/>
    <n v="74000"/>
    <s v="Mennan Yapo"/>
    <s v="Bill Kelly"/>
    <s v="Sandra Bullock"/>
    <s v="United States"/>
    <n v="20000000"/>
    <n v="84297309"/>
    <n v="123904438.26483355"/>
    <n v="421.48654499999998"/>
    <n v="40664403.762662806"/>
    <s v="TriStar Pictures"/>
    <n v="96"/>
  </r>
  <r>
    <s v="The Simpsons Movie"/>
    <s v="PG-13"/>
    <s v="Animation"/>
    <x v="27"/>
    <n v="207.3"/>
    <s v="July 27, 2007 (United States)"/>
    <x v="4"/>
    <n v="314000"/>
    <s v="David Silverman"/>
    <s v="James L. Brooks"/>
    <s v="Dan Castellaneta"/>
    <s v="United States"/>
    <n v="75000000"/>
    <n v="536414293"/>
    <n v="788448794.39025557"/>
    <n v="715.21905733333335"/>
    <n v="258762321.75590932"/>
    <s v="Twentieth Century Fox"/>
    <n v="87"/>
  </r>
  <r>
    <s v="Teeth"/>
    <s v="R"/>
    <s v="Action"/>
    <x v="27"/>
    <n v="207.3"/>
    <s v="April 3, 2008 (Singapore)"/>
    <x v="20"/>
    <n v="42000"/>
    <s v="Mitchell Lichtenstein"/>
    <s v="Mitchell Lichtenstein"/>
    <s v="Jess Weixler"/>
    <s v="United States"/>
    <n v="0"/>
    <n v="2340110"/>
    <n v="3439611.7559093097"/>
    <n v="0"/>
    <n v="1128851.9054510372"/>
    <s v="Pierpoline Films"/>
    <n v="94"/>
  </r>
  <r>
    <s v="Death at a Funeral"/>
    <s v="R"/>
    <s v="Comedy"/>
    <x v="27"/>
    <n v="207.3"/>
    <s v="September 7, 2007 (United States)"/>
    <x v="34"/>
    <n v="111000"/>
    <s v="Frank Oz"/>
    <s v="Dean Craig"/>
    <s v="Matthew Macfadyen"/>
    <s v="United States"/>
    <n v="9000000"/>
    <n v="46789413"/>
    <n v="68773440.140376255"/>
    <n v="519.88236666666671"/>
    <n v="22570869.753979739"/>
    <s v="Sidney Kimmel Entertainment"/>
    <n v="90"/>
  </r>
  <r>
    <s v="Wild Hogs"/>
    <s v="PG-13"/>
    <s v="Action"/>
    <x v="27"/>
    <n v="207.3"/>
    <s v="March 2, 2007 (United States)"/>
    <x v="1"/>
    <n v="115000"/>
    <s v="Walt Becker"/>
    <s v="Brad Copeland"/>
    <s v="Tim Allen"/>
    <s v="United States"/>
    <n v="0"/>
    <n v="253625427"/>
    <n v="372791450.10564393"/>
    <n v="0"/>
    <n v="122347046.30969609"/>
    <s v="Touchstone Pictures"/>
    <n v="100"/>
  </r>
  <r>
    <s v="Mr. Brooks"/>
    <s v="R"/>
    <s v="Crime"/>
    <x v="27"/>
    <n v="207.3"/>
    <s v="June 1, 2007 (United States)"/>
    <x v="4"/>
    <n v="146000"/>
    <s v="Bruce A. Evans"/>
    <s v="Bruce A. Evans"/>
    <s v="Kevin Costner"/>
    <s v="United States"/>
    <n v="20000000"/>
    <n v="48443734"/>
    <n v="71205044.620356962"/>
    <n v="242.21867"/>
    <n v="23368902.074288473"/>
    <s v="Metro-Goldwyn-Mayer (MGM)"/>
    <n v="120"/>
  </r>
  <r>
    <s v="Vacancy"/>
    <s v="R"/>
    <s v="Horror"/>
    <x v="27"/>
    <n v="207.3"/>
    <s v="April 20, 2007 (United States)"/>
    <x v="19"/>
    <n v="96000"/>
    <s v="NimrÃ³d Antal"/>
    <s v="Mark L. Smith"/>
    <s v="Kate Beckinsale"/>
    <s v="United States"/>
    <n v="19000000"/>
    <n v="35442935"/>
    <n v="52095814.252291359"/>
    <n v="186.54176315789474"/>
    <n v="17097411.963338159"/>
    <s v="Screen Gems"/>
    <n v="85"/>
  </r>
  <r>
    <s v="Like Stars on Earth"/>
    <s v="PG"/>
    <s v="Drama"/>
    <x v="27"/>
    <n v="207.3"/>
    <s v="December 21, 2007 (India)"/>
    <x v="0"/>
    <n v="177000"/>
    <s v="Aamir Khan"/>
    <s v="Amole Gupte"/>
    <s v="Darsheel Safary"/>
    <s v="India"/>
    <n v="0"/>
    <n v="21897373"/>
    <n v="32185863.739025563"/>
    <n v="0"/>
    <n v="10563132.175590931"/>
    <s v="Aamir Khan Productions"/>
    <n v="165"/>
  </r>
  <r>
    <s v="Mr. Bean's Holiday"/>
    <s v="G"/>
    <s v="Comedy"/>
    <x v="27"/>
    <n v="207.3"/>
    <s v="August 24, 2007 (United States)"/>
    <x v="5"/>
    <n v="119000"/>
    <s v="Steve Bendelack"/>
    <s v="Rowan Atkinson"/>
    <s v="Rowan Atkinson"/>
    <s v="United Kingdom"/>
    <n v="25000000"/>
    <n v="232225908"/>
    <n v="341337357.29667145"/>
    <n v="928.9036319999999"/>
    <n v="112024075.25325616"/>
    <s v="Universal Pictures"/>
    <n v="90"/>
  </r>
  <r>
    <s v="Perfect Stranger"/>
    <s v="R"/>
    <s v="Crime"/>
    <x v="27"/>
    <n v="207.3"/>
    <s v="April 13, 2007 (United States)"/>
    <x v="46"/>
    <n v="46000"/>
    <s v="James Foley"/>
    <s v="Todd Komarnicki"/>
    <s v="Halle Berry"/>
    <s v="United States"/>
    <n v="60795000"/>
    <n v="73534117"/>
    <n v="108084155.57115291"/>
    <n v="120.95421827452914"/>
    <n v="35472318.861553304"/>
    <s v="Revolution Studios"/>
    <n v="109"/>
  </r>
  <r>
    <s v="The Condemned"/>
    <s v="R"/>
    <s v="Action"/>
    <x v="27"/>
    <n v="207.3"/>
    <s v="April 27, 2007 (United States)"/>
    <x v="22"/>
    <n v="51000"/>
    <s v="Scott Wiper"/>
    <s v="Scott Wiper"/>
    <s v="Steve Austin"/>
    <s v="United States"/>
    <n v="0"/>
    <n v="8642858"/>
    <n v="12703708.792088758"/>
    <n v="0"/>
    <n v="4169251.3265798362"/>
    <s v="Lionsgate"/>
    <n v="113"/>
  </r>
  <r>
    <s v="The Brothers Solomon"/>
    <s v="R"/>
    <s v="Comedy"/>
    <x v="27"/>
    <n v="207.3"/>
    <s v="September 7, 2007 (United States)"/>
    <x v="11"/>
    <n v="11000"/>
    <s v="Bob Odenkirk"/>
    <s v="Will Forte"/>
    <s v="Will Arnett"/>
    <s v="United States"/>
    <n v="10000000"/>
    <n v="1035056"/>
    <n v="1521377.5359382536"/>
    <n v="10.35056"/>
    <n v="499303.42498794018"/>
    <s v="Carsey-Werner Company"/>
    <n v="93"/>
  </r>
  <r>
    <s v="August Rush"/>
    <s v="PG"/>
    <s v="Drama"/>
    <x v="27"/>
    <n v="207.3"/>
    <s v="November 21, 2007 (United States)"/>
    <x v="24"/>
    <n v="105000"/>
    <s v="Kirsten Sheridan"/>
    <s v="Nick Castle"/>
    <s v="Freddie Highmore"/>
    <s v="United States"/>
    <n v="30000000"/>
    <n v="66122026"/>
    <n v="97189490.21804148"/>
    <n v="220.40675333333331"/>
    <n v="31896780.51133623"/>
    <s v="Warner Bros."/>
    <n v="114"/>
  </r>
  <r>
    <s v="Music and Lyrics"/>
    <s v="PG-13"/>
    <s v="Comedy"/>
    <x v="27"/>
    <n v="207.3"/>
    <s v="February 14, 2007 (United States)"/>
    <x v="16"/>
    <n v="99000"/>
    <s v="Marc Lawrence"/>
    <s v="Marc Lawrence"/>
    <s v="Hugh Grant"/>
    <s v="United States"/>
    <n v="40000000"/>
    <n v="145896422"/>
    <n v="214445922.73709598"/>
    <n v="364.74105500000002"/>
    <n v="70379364.206464067"/>
    <s v="Castle Rock Entertainment"/>
    <n v="104"/>
  </r>
  <r>
    <s v="Reservation Road"/>
    <s v="R"/>
    <s v="Crime"/>
    <x v="27"/>
    <n v="207.3"/>
    <s v="June 19, 2008 (Germany)"/>
    <x v="17"/>
    <n v="23000"/>
    <s v="Terry George"/>
    <s v="John Burnham Schwartz"/>
    <s v="Joaquin Phoenix"/>
    <s v="United States"/>
    <n v="11000000"/>
    <n v="1783226"/>
    <n v="2621075.5533043896"/>
    <n v="16.211145454545456"/>
    <n v="860215.14712976362"/>
    <s v="Focus Features"/>
    <n v="102"/>
  </r>
  <r>
    <s v="I'm Not There"/>
    <s v="R"/>
    <s v="Biography"/>
    <x v="27"/>
    <n v="207.3"/>
    <s v="December 7, 2007 (United States)"/>
    <x v="15"/>
    <n v="57000"/>
    <s v="Todd Haynes"/>
    <s v="Todd Haynes"/>
    <s v="Christian Bale"/>
    <s v="Germany"/>
    <n v="20000000"/>
    <n v="11792542"/>
    <n v="17333273.262904003"/>
    <n v="58.962709999999994"/>
    <n v="5688635.7935359385"/>
    <s v="Killer Films"/>
    <n v="135"/>
  </r>
  <r>
    <s v="Reno 911! Miami"/>
    <s v="R"/>
    <s v="Comedy"/>
    <x v="27"/>
    <n v="207.3"/>
    <s v="February 23, 2007 (United States)"/>
    <x v="23"/>
    <n v="26000"/>
    <s v="Robert Ben Garant"/>
    <s v="Robert Ben Garant"/>
    <s v="Thomas Lennon"/>
    <s v="United States"/>
    <n v="10000000"/>
    <n v="22021262"/>
    <n v="32367962.042450551"/>
    <n v="220.21261999999999"/>
    <n v="10622895.320791123"/>
    <s v="Twentieth Century Fox"/>
    <n v="84"/>
  </r>
  <r>
    <s v="The Number 23"/>
    <s v="R"/>
    <s v="Crime"/>
    <x v="27"/>
    <n v="207.3"/>
    <s v="February 23, 2007 (United States)"/>
    <x v="5"/>
    <n v="196000"/>
    <s v="Joel Schumacher"/>
    <s v="Fernley Phillips"/>
    <s v="Jim Carrey"/>
    <s v="United States"/>
    <n v="30000000"/>
    <n v="77677553"/>
    <n v="114174386.87457789"/>
    <n v="258.92517666666663"/>
    <n v="37471082.006753497"/>
    <s v="New Line Cinema"/>
    <n v="98"/>
  </r>
  <r>
    <s v="Shoot 'Em Up"/>
    <s v="R"/>
    <s v="Action"/>
    <x v="27"/>
    <n v="207.3"/>
    <s v="September 7, 2007 (United States)"/>
    <x v="14"/>
    <n v="146000"/>
    <s v="Michael Davis"/>
    <s v="Michael Davis"/>
    <s v="Clive Owen"/>
    <s v="United States"/>
    <n v="39000000"/>
    <n v="27122238"/>
    <n v="39865633.953690298"/>
    <n v="69.544200000000004"/>
    <n v="13083568.740955139"/>
    <s v="New Line Cinema"/>
    <n v="86"/>
  </r>
  <r>
    <s v="Evan Almighty"/>
    <s v="PG"/>
    <s v="Comedy"/>
    <x v="27"/>
    <n v="207.3"/>
    <s v="June 22, 2007 (United States)"/>
    <x v="20"/>
    <n v="142000"/>
    <s v="Tom Shadyac"/>
    <s v="Steve Oedekerk"/>
    <s v="Steve Carell"/>
    <s v="United States"/>
    <n v="175000000"/>
    <n v="174440724"/>
    <n v="256401778.11287984"/>
    <n v="99.680413714285706"/>
    <n v="84148926.193921849"/>
    <s v="Universal Pictures"/>
    <n v="96"/>
  </r>
  <r>
    <s v="Dan in Real Life"/>
    <s v="PG-13"/>
    <s v="Comedy"/>
    <x v="27"/>
    <n v="207.3"/>
    <s v="October 26, 2007 (United States)"/>
    <x v="17"/>
    <n v="99000"/>
    <s v="Peter Hedges"/>
    <s v="Pierce Gardner"/>
    <s v="Steve Carell"/>
    <s v="United States"/>
    <n v="25000000"/>
    <n v="68474305"/>
    <n v="100646988.58417751"/>
    <n v="273.89722"/>
    <n v="33031502.653159674"/>
    <s v="Touchstone Pictures"/>
    <n v="98"/>
  </r>
  <r>
    <s v="Control"/>
    <s v="R"/>
    <s v="Biography"/>
    <x v="27"/>
    <n v="207.3"/>
    <s v="September 26, 2007 (France)"/>
    <x v="3"/>
    <n v="63000"/>
    <s v="Anton Corbijn"/>
    <s v="Deborah Curtis"/>
    <s v="Sam Riley"/>
    <s v="United Kingdom"/>
    <n v="0"/>
    <n v="8159508"/>
    <n v="11993256.573082488"/>
    <n v="0"/>
    <n v="3936086.8306801738"/>
    <s v="Becker Films"/>
    <n v="122"/>
  </r>
  <r>
    <s v="The Lookout"/>
    <s v="R"/>
    <s v="Crime"/>
    <x v="27"/>
    <n v="207.3"/>
    <s v="March 30, 2007 (United States)"/>
    <x v="9"/>
    <n v="57000"/>
    <s v="Scott Frank"/>
    <s v="Scott Frank"/>
    <s v="Joseph Gordon-Levitt"/>
    <s v="United States"/>
    <n v="16000000"/>
    <n v="5371181"/>
    <n v="7894832.8543174136"/>
    <n v="33.569881250000002"/>
    <n v="2591018.3309213701"/>
    <s v="Miramax"/>
    <n v="99"/>
  </r>
  <r>
    <s v="The Brave One"/>
    <s v="R"/>
    <s v="Action"/>
    <x v="27"/>
    <n v="207.3"/>
    <s v="September 14, 2007 (United States)"/>
    <x v="17"/>
    <n v="59000"/>
    <s v="Neil Jordan"/>
    <s v="Roderick Taylor"/>
    <s v="Jodie Foster"/>
    <s v="United States"/>
    <n v="70000000"/>
    <n v="69787394"/>
    <n v="102577033.05258079"/>
    <n v="99.696277142857141"/>
    <n v="33664927.158707187"/>
    <s v="Warner Bros."/>
    <n v="122"/>
  </r>
  <r>
    <s v="I Now Pronounce You Chuck &amp; Larry"/>
    <s v="PG-13"/>
    <s v="Comedy"/>
    <x v="27"/>
    <n v="207.3"/>
    <s v="July 20, 2007 (United States)"/>
    <x v="23"/>
    <n v="143000"/>
    <s v="Dennis Dugan"/>
    <s v="Barry Fanaro"/>
    <s v="Adam Sandler"/>
    <s v="United States"/>
    <n v="85000000"/>
    <n v="187134117"/>
    <n v="275059167.63096958"/>
    <n v="220.15778470588234"/>
    <n v="90272125.904486254"/>
    <s v="Universal Pictures"/>
    <n v="115"/>
  </r>
  <r>
    <s v="Rogue"/>
    <s v="R"/>
    <s v="Action"/>
    <x v="27"/>
    <n v="207.3"/>
    <s v="November 8, 2007 (Australia)"/>
    <x v="19"/>
    <n v="29000"/>
    <s v="Greg McLean"/>
    <s v="Greg McLean"/>
    <s v="Michael Vartan"/>
    <s v="Australia"/>
    <n v="0"/>
    <n v="4631926"/>
    <n v="6808238.5537867816"/>
    <n v="0"/>
    <n v="2234407.1394114811"/>
    <s v="Dimension Films"/>
    <n v="99"/>
  </r>
  <r>
    <s v="La Vie En Rose"/>
    <s v="PG-13"/>
    <s v="Biography"/>
    <x v="27"/>
    <n v="207.3"/>
    <s v="July 20, 2007 (United States)"/>
    <x v="37"/>
    <n v="84000"/>
    <s v="Olivier Dahan"/>
    <s v="Isabelle Sobelman"/>
    <s v="Marion Cotillard"/>
    <s v="France"/>
    <n v="25000000"/>
    <n v="86274793"/>
    <n v="126811044.02846116"/>
    <n v="345.09917200000001"/>
    <n v="41618327.544621326"/>
    <s v="LÃ©gende Films"/>
    <n v="140"/>
  </r>
  <r>
    <s v="Once"/>
    <s v="R"/>
    <s v="Drama"/>
    <x v="27"/>
    <n v="207.3"/>
    <s v="June 15, 2007 (United States)"/>
    <x v="40"/>
    <n v="112000"/>
    <s v="John Carney"/>
    <s v="John Carney"/>
    <s v="Glen Hansard"/>
    <s v="Ireland"/>
    <n v="150000"/>
    <n v="20936722"/>
    <n v="30773850.426435113"/>
    <n v="13957.814666666667"/>
    <n v="10099721.177038109"/>
    <s v="BÃ³rd ScannÃ¡n na hÃ‰ireann"/>
    <n v="86"/>
  </r>
  <r>
    <s v="War"/>
    <s v="R"/>
    <s v="Action"/>
    <x v="27"/>
    <n v="207.3"/>
    <s v="August 24, 2007 (United States)"/>
    <x v="19"/>
    <n v="87000"/>
    <s v="Philip G. Atwell"/>
    <s v="Lee Anthony Smith"/>
    <s v="Jet Li"/>
    <s v="Canada"/>
    <n v="25000000"/>
    <n v="40481352"/>
    <n v="59501533.788712002"/>
    <n v="161.925408"/>
    <n v="19527907.380607814"/>
    <s v="Lionsgate"/>
    <n v="103"/>
  </r>
  <r>
    <s v="The Visitor"/>
    <s v="PG-13"/>
    <s v="Drama"/>
    <x v="27"/>
    <n v="207.3"/>
    <s v="May 23, 2008 (United States)"/>
    <x v="37"/>
    <n v="42000"/>
    <s v="Tom McCarthy"/>
    <s v="Tom McCarthy"/>
    <s v="Richard Jenkins"/>
    <s v="United States"/>
    <n v="4000000"/>
    <n v="18197518"/>
    <n v="26747630.171731785"/>
    <n v="454.93794999999994"/>
    <n v="8778349.2522913646"/>
    <s v="Groundswell Productions"/>
    <n v="104"/>
  </r>
  <r>
    <s v="Elizabeth: The Golden Age"/>
    <s v="PG-13"/>
    <s v="Biography"/>
    <x v="27"/>
    <n v="207.3"/>
    <s v="October 12, 2007 (United States)"/>
    <x v="8"/>
    <n v="69000"/>
    <s v="Shekhar Kapur"/>
    <s v="William Nicholson"/>
    <s v="Cate Blanchett"/>
    <s v="United Kingdom"/>
    <n v="55000000"/>
    <n v="75782758"/>
    <n v="111389321.57549444"/>
    <n v="137.78683272727272"/>
    <n v="36557046.792088762"/>
    <s v="Universal Pictures"/>
    <n v="114"/>
  </r>
  <r>
    <s v="Waitress"/>
    <s v="PG-13"/>
    <s v="Comedy"/>
    <x v="27"/>
    <n v="207.3"/>
    <s v="May 25, 2007 (United States)"/>
    <x v="9"/>
    <n v="44000"/>
    <s v="Adrienne Shelly"/>
    <s v="Adrienne Shelly"/>
    <s v="Keri Russell"/>
    <s v="United States"/>
    <n v="1500000"/>
    <n v="22240529"/>
    <n v="32690251.742884703"/>
    <n v="1482.7019333333335"/>
    <n v="10728668.11384467"/>
    <s v="Night and Day Pictures"/>
    <n v="108"/>
  </r>
  <r>
    <s v="The Seeker: the Dark Is Rising"/>
    <s v="PG"/>
    <s v="Adventure"/>
    <x v="27"/>
    <n v="207.3"/>
    <s v="October 5, 2007 (United States)"/>
    <x v="25"/>
    <n v="15000"/>
    <s v="David L. Cunningham"/>
    <s v="John Hodge"/>
    <s v="Alexander Ludwig"/>
    <s v="United States"/>
    <n v="45000000"/>
    <n v="31852619"/>
    <n v="46818586.634346351"/>
    <n v="70.783597777777771"/>
    <n v="15365469.850458274"/>
    <s v="Twentieth Century Fox"/>
    <n v="99"/>
  </r>
  <r>
    <s v="No Reservations"/>
    <s v="PG"/>
    <s v="Comedy"/>
    <x v="27"/>
    <n v="207.3"/>
    <s v="July 27, 2007 (United States)"/>
    <x v="21"/>
    <n v="72000"/>
    <s v="Scott Hicks"/>
    <s v="Carol Fuchs"/>
    <s v="Catherine Zeta-Jones"/>
    <s v="United States"/>
    <n v="28000000"/>
    <n v="92601050"/>
    <n v="136109695.77906415"/>
    <n v="330.71803571428575"/>
    <n v="44670067.534973472"/>
    <s v="Castle Rock Entertainment"/>
    <n v="104"/>
  </r>
  <r>
    <s v="TMNT"/>
    <s v="PG"/>
    <s v="Animation"/>
    <x v="27"/>
    <n v="207.3"/>
    <s v="March 23, 2007 (United States)"/>
    <x v="19"/>
    <n v="62000"/>
    <s v="Kevin Munroe"/>
    <s v="Kevin Munroe"/>
    <s v="Patrick Stewart"/>
    <s v="Hong Kong"/>
    <n v="34000000"/>
    <n v="95802916"/>
    <n v="140815959.98649299"/>
    <n v="281.77328235294118"/>
    <n v="46214624.216111913"/>
    <s v="4Kids Entertainment"/>
    <n v="103"/>
  </r>
  <r>
    <s v="The Hills Have Eyes 2"/>
    <s v="R"/>
    <s v="Horror"/>
    <x v="27"/>
    <n v="207.3"/>
    <s v="March 23, 2007 (United States)"/>
    <x v="27"/>
    <n v="62000"/>
    <s v="Martin Weisz"/>
    <s v="Wes Craven"/>
    <s v="Daniella Alonso"/>
    <s v="United States"/>
    <n v="15000000"/>
    <n v="37697773"/>
    <n v="55410088.919922814"/>
    <n v="251.31848666666667"/>
    <n v="18185129.281234927"/>
    <s v="Fox Atomic"/>
    <n v="89"/>
  </r>
  <r>
    <s v="Shelter"/>
    <s v="R"/>
    <s v="Drama"/>
    <x v="27"/>
    <n v="207.3"/>
    <s v="April 16, 2009 (Germany)"/>
    <x v="3"/>
    <n v="22000"/>
    <s v="Jonah Markowitz"/>
    <s v="Jonah Markowitz"/>
    <s v="Trevor Wright"/>
    <s v="United States"/>
    <n v="0"/>
    <n v="142666"/>
    <n v="209697.68547998069"/>
    <n v="0"/>
    <n v="68821.032320308732"/>
    <s v="GP Pictures"/>
    <n v="97"/>
  </r>
  <r>
    <s v="The Hitcher"/>
    <s v="R"/>
    <s v="Crime"/>
    <x v="27"/>
    <n v="207.3"/>
    <s v="January 19, 2007 (United States)"/>
    <x v="41"/>
    <n v="41000"/>
    <s v="Dave Meyers"/>
    <s v="Eric Red"/>
    <s v="Sean Bean"/>
    <s v="United States"/>
    <n v="10000000"/>
    <n v="25399945"/>
    <n v="37334120.798359863"/>
    <n v="253.99945000000002"/>
    <n v="12252747.226242162"/>
    <s v="Focus Features"/>
    <n v="84"/>
  </r>
  <r>
    <s v="Sydney White"/>
    <s v="PG-13"/>
    <s v="Comedy"/>
    <x v="27"/>
    <n v="207.3"/>
    <s v="September 21, 2007 (United States)"/>
    <x v="19"/>
    <n v="47000"/>
    <s v="Joe Nussbaum"/>
    <s v="Chad Gomez Creasey"/>
    <s v="Amanda Bynes"/>
    <s v="United States"/>
    <n v="16500000"/>
    <n v="13620075"/>
    <n v="20019473.480463095"/>
    <n v="82.545909090909092"/>
    <n v="6570224.3125904491"/>
    <s v="Morgan Creek Entertainment"/>
    <n v="108"/>
  </r>
  <r>
    <s v="The Kite Runner"/>
    <s v="PG-13"/>
    <s v="Drama"/>
    <x v="27"/>
    <n v="207.3"/>
    <s v="January 11, 2008 (United States)"/>
    <x v="37"/>
    <n v="78000"/>
    <s v="Marc Forster"/>
    <s v="David Benioff"/>
    <s v="Khalid Abdalla"/>
    <s v="United States"/>
    <n v="20000000"/>
    <n v="75011029"/>
    <n v="110254995.35118185"/>
    <n v="375.05514500000004"/>
    <n v="36184770.381090209"/>
    <s v="Dreamworks Pictures"/>
    <n v="128"/>
  </r>
  <r>
    <s v="Reign Over Me"/>
    <s v="R"/>
    <s v="Drama"/>
    <x v="27"/>
    <n v="207.3"/>
    <s v="March 23, 2007 (United States)"/>
    <x v="34"/>
    <n v="94000"/>
    <s v="Mike Binder"/>
    <s v="Mike Binder"/>
    <s v="Adam Sandler"/>
    <s v="United States"/>
    <n v="20000000"/>
    <n v="22242388"/>
    <n v="32692984.194886632"/>
    <n v="111.21194000000001"/>
    <n v="10729564.881813796"/>
    <s v="Relativity Media"/>
    <n v="124"/>
  </r>
  <r>
    <s v="Bratz"/>
    <s v="PG"/>
    <s v="Comedy"/>
    <x v="27"/>
    <n v="207.3"/>
    <s v="August 3, 2007 (United States)"/>
    <x v="59"/>
    <n v="18000"/>
    <s v="Sean McNamara"/>
    <s v="Susan Estelle Jansen"/>
    <s v="Skyler Shaye"/>
    <s v="United States"/>
    <n v="20000000"/>
    <n v="26013153"/>
    <n v="38235444.858176552"/>
    <n v="130.065765"/>
    <n v="12548554.269175109"/>
    <s v="Avi Arad &amp; Associates"/>
    <n v="110"/>
  </r>
  <r>
    <s v="Daddy's Little Girls"/>
    <s v="PG-13"/>
    <s v="Drama"/>
    <x v="27"/>
    <n v="207.3"/>
    <s v="February 14, 2007 (United States)"/>
    <x v="1"/>
    <n v="7200"/>
    <s v="Tyler Perry"/>
    <s v="Tyler Perry"/>
    <s v="Gabrielle Union"/>
    <s v="United States"/>
    <n v="10000000"/>
    <n v="31609243"/>
    <n v="46460860.30921369"/>
    <n v="316.09242999999998"/>
    <n v="15248067.052580802"/>
    <s v="Lions Gate Films"/>
    <n v="100"/>
  </r>
  <r>
    <s v="Becoming Jane"/>
    <s v="PG"/>
    <s v="Biography"/>
    <x v="27"/>
    <n v="207.3"/>
    <s v="August 10, 2007 (United States)"/>
    <x v="9"/>
    <n v="59000"/>
    <s v="Julian Jarrold"/>
    <s v="Jane Austen"/>
    <s v="Anne Hathaway"/>
    <s v="United Kingdom"/>
    <n v="16500000"/>
    <n v="37407812"/>
    <n v="54983889.611191504"/>
    <n v="226.71401212121211"/>
    <n v="18045254.220935844"/>
    <s v="HanWay Films"/>
    <n v="120"/>
  </r>
  <r>
    <s v="Breach"/>
    <s v="PG-13"/>
    <s v="Biography"/>
    <x v="27"/>
    <n v="207.3"/>
    <s v="February 16, 2007 (United States)"/>
    <x v="9"/>
    <n v="58000"/>
    <s v="Billy Ray"/>
    <s v="Adam Mazer"/>
    <s v="Chris Cooper"/>
    <s v="United States"/>
    <n v="0"/>
    <n v="40953935"/>
    <n v="60196160.127834052"/>
    <n v="0"/>
    <n v="19755877.954655088"/>
    <s v="Universal Pictures"/>
    <n v="110"/>
  </r>
  <r>
    <s v="In the Name of the King: A Dungeon Siege Tale"/>
    <s v="PG-13"/>
    <s v="Action"/>
    <x v="27"/>
    <n v="207.3"/>
    <s v="January 11, 2008 (United States)"/>
    <x v="51"/>
    <n v="45000"/>
    <s v="Uwe Boll"/>
    <s v="Doug Taylor"/>
    <s v="Jason Statham"/>
    <s v="Germany"/>
    <n v="60000000"/>
    <n v="13097915"/>
    <n v="19251976.365171246"/>
    <n v="21.829858333333334"/>
    <n v="6318338.15726001"/>
    <s v="Boll Kino Beteiligungs GmbH &amp; Co. KG"/>
    <n v="127"/>
  </r>
  <r>
    <s v="Balls of Fury"/>
    <s v="PG-13"/>
    <s v="Comedy"/>
    <x v="27"/>
    <n v="207.3"/>
    <s v="August 29, 2007 (United States)"/>
    <x v="11"/>
    <n v="41000"/>
    <s v="Robert Ben Garant"/>
    <s v="Thomas Lennon"/>
    <s v="Dan Fogler"/>
    <s v="United States"/>
    <n v="0"/>
    <n v="41739766"/>
    <n v="61351214.183309205"/>
    <n v="0"/>
    <n v="20134957.06705258"/>
    <s v="Rogue Pictures"/>
    <n v="90"/>
  </r>
  <r>
    <s v="Pathfinder"/>
    <s v="R"/>
    <s v="Action"/>
    <x v="27"/>
    <n v="207.3"/>
    <s v="April 13, 2007 (United States)"/>
    <x v="20"/>
    <n v="43000"/>
    <s v="Marcus Nispel"/>
    <s v="Laeta Kalogridis"/>
    <s v="Karl Urban"/>
    <s v="United States"/>
    <n v="45000000"/>
    <n v="30984583"/>
    <n v="45542703.521948859"/>
    <n v="68.854628888888897"/>
    <n v="14946735.648818139"/>
    <s v="Twentieth Century Fox"/>
    <n v="99"/>
  </r>
  <r>
    <s v="The Comebacks"/>
    <s v="PG-13"/>
    <s v="Comedy"/>
    <x v="27"/>
    <n v="207.3"/>
    <s v="October 19, 2007 (United States)"/>
    <x v="36"/>
    <n v="11000"/>
    <s v="Tom Brady"/>
    <s v="Ed Yeager"/>
    <s v="David Koechner"/>
    <s v="United States"/>
    <n v="20000000"/>
    <n v="13539154"/>
    <n v="19900531.71152918"/>
    <n v="67.695769999999996"/>
    <n v="6531188.6155330436"/>
    <s v="Fox Atomic"/>
    <n v="84"/>
  </r>
  <r>
    <s v="We Own the Night"/>
    <s v="R"/>
    <s v="Action"/>
    <x v="27"/>
    <n v="207.3"/>
    <s v="October 12, 2007 (United States)"/>
    <x v="8"/>
    <n v="86000"/>
    <s v="James Gray"/>
    <s v="James Gray"/>
    <s v="Joaquin Phoenix"/>
    <s v="United States"/>
    <n v="21000000"/>
    <n v="55033767"/>
    <n v="80891407.645441383"/>
    <n v="262.06555714285713"/>
    <n v="26547885.672937773"/>
    <s v="Columbia Pictures"/>
    <n v="117"/>
  </r>
  <r>
    <s v="Savage Grace"/>
    <s v="Not Rated"/>
    <s v="Drama"/>
    <x v="27"/>
    <n v="207.3"/>
    <s v="January 25, 2008 (Spain)"/>
    <x v="1"/>
    <n v="11000"/>
    <s v="Tom Kalin"/>
    <s v="Howard A. Rodman"/>
    <s v="Julianne Moore"/>
    <s v="France"/>
    <n v="4600000"/>
    <n v="1432799"/>
    <n v="2106000.2667631451"/>
    <n v="31.147804347826085"/>
    <n v="691171.73178967682"/>
    <s v="Celluloid Dreams"/>
    <n v="97"/>
  </r>
  <r>
    <s v="Death Sentence"/>
    <s v="R"/>
    <s v="Action"/>
    <x v="27"/>
    <n v="207.3"/>
    <s v="August 31, 2007 (United States)"/>
    <x v="17"/>
    <n v="70000"/>
    <s v="James Wan"/>
    <s v="Ian Mackenzie Jeffers"/>
    <s v="Kevin Bacon"/>
    <s v="United States"/>
    <n v="20000000"/>
    <n v="16974459"/>
    <n v="24949916.340086829"/>
    <n v="84.872294999999994"/>
    <n v="8188354.5586107094"/>
    <s v="Twentieth Century Fox"/>
    <n v="105"/>
  </r>
  <r>
    <s v="The Water Horse"/>
    <s v="PG"/>
    <s v="Adventure"/>
    <x v="27"/>
    <n v="207.3"/>
    <s v="December 25, 2007 (United States)"/>
    <x v="5"/>
    <n v="39000"/>
    <s v="Jay Russell"/>
    <s v="Robert Nelson Jacobs"/>
    <s v="Emily Watson"/>
    <s v="New Zealand"/>
    <n v="40000000"/>
    <n v="103967384"/>
    <n v="152816507.01784852"/>
    <n v="259.91845999999998"/>
    <n v="50153103.714423545"/>
    <s v="Revolution Studios"/>
    <n v="112"/>
  </r>
  <r>
    <s v="Elite Squad"/>
    <s v="R"/>
    <s v="Action"/>
    <x v="27"/>
    <n v="207.3"/>
    <s v="October 12, 2007 (Brazil)"/>
    <x v="45"/>
    <n v="100000"/>
    <s v="JosÃ© Padilha"/>
    <s v="AndrÃ© Batista"/>
    <s v="Wagner Moura"/>
    <s v="Brazil"/>
    <n v="4000000"/>
    <n v="14759148"/>
    <n v="21693740.451519534"/>
    <n v="368.9787"/>
    <n v="7119704.7756874096"/>
    <s v="Zazen ProduÃ§Ãµes"/>
    <n v="115"/>
  </r>
  <r>
    <s v="The Diving Bell and the Butterfly"/>
    <s v="PG-13"/>
    <s v="Biography"/>
    <x v="27"/>
    <n v="207.3"/>
    <s v="February 1, 2008 (United States)"/>
    <x v="45"/>
    <n v="105000"/>
    <s v="Julian Schnabel"/>
    <s v="Ronald Harwood"/>
    <s v="Mathieu Amalric"/>
    <s v="France"/>
    <n v="0"/>
    <n v="19780116"/>
    <n v="29073812.567293774"/>
    <n v="0"/>
    <n v="9541782.9232995659"/>
    <s v="PathÃ©"/>
    <n v="112"/>
  </r>
  <r>
    <s v="My Blueberry Nights"/>
    <s v="PG-13"/>
    <s v="Drama"/>
    <x v="27"/>
    <n v="207.3"/>
    <s v="November 28, 2007 (France)"/>
    <x v="14"/>
    <n v="53000"/>
    <s v="Kar-Wai Wong"/>
    <s v="Kar-Wai Wong"/>
    <s v="Norah Jones"/>
    <s v="China"/>
    <n v="10000000"/>
    <n v="22007671"/>
    <n v="32347985.304872163"/>
    <n v="220.07671000000002"/>
    <n v="10616339.122045346"/>
    <s v="Block 2 Pictures"/>
    <n v="95"/>
  </r>
  <r>
    <s v="Margot at the Wedding"/>
    <s v="R"/>
    <s v="Comedy"/>
    <x v="27"/>
    <n v="207.3"/>
    <s v="February 21, 2008 (Australia)"/>
    <x v="22"/>
    <n v="20000"/>
    <s v="Noah Baumbach"/>
    <s v="Noah Baumbach"/>
    <s v="Nicole Kidman"/>
    <s v="United States"/>
    <n v="10000000"/>
    <n v="2900156"/>
    <n v="4262795.6256632898"/>
    <n v="29.001559999999998"/>
    <n v="1399013.9893873613"/>
    <s v="Scott Rudin Productions"/>
    <n v="91"/>
  </r>
  <r>
    <s v="The Messengers"/>
    <s v="PG-13"/>
    <s v="Drama"/>
    <x v="27"/>
    <n v="207.3"/>
    <s v="February 2, 2007 (United States)"/>
    <x v="20"/>
    <n v="39000"/>
    <s v="Danny Pang"/>
    <s v="Mark Wheaton"/>
    <s v="Dylan McDermott"/>
    <s v="United States"/>
    <n v="16000000"/>
    <n v="55060212"/>
    <n v="80930277.840810403"/>
    <n v="344.12632500000001"/>
    <n v="26560642.547033284"/>
    <s v="Screen Gems"/>
    <n v="90"/>
  </r>
  <r>
    <s v="Water Lilies"/>
    <s v="N/A"/>
    <s v="Drama"/>
    <x v="27"/>
    <n v="207.3"/>
    <s v="August 15, 2007 (France)"/>
    <x v="17"/>
    <n v="11000"/>
    <s v="CÃ©line Sciamma"/>
    <s v="CÃ©line Sciamma"/>
    <s v="Pauline Acquart"/>
    <s v="France"/>
    <n v="0"/>
    <n v="628258"/>
    <n v="923445.30921369989"/>
    <n v="0"/>
    <n v="303067.05258080078"/>
    <s v="Balthazar Productions"/>
    <n v="85"/>
  </r>
  <r>
    <s v="Om Shanti Om"/>
    <s v="Not Rated"/>
    <s v="Action"/>
    <x v="27"/>
    <n v="207.3"/>
    <s v="November 9, 2007 (India)"/>
    <x v="17"/>
    <n v="40000"/>
    <s v="Farah Khan"/>
    <s v="Farah Khan"/>
    <s v="Shah Rukh Khan"/>
    <s v="India"/>
    <n v="0"/>
    <n v="39997274"/>
    <n v="58790011.518572107"/>
    <n v="0"/>
    <n v="19294391.702846117"/>
    <s v="Films &amp; Casting Temple Pvt. Ltd. Sydney"/>
    <n v="162"/>
  </r>
  <r>
    <s v="Feast of Love"/>
    <s v="R"/>
    <s v="Drama"/>
    <x v="27"/>
    <n v="207.3"/>
    <s v="September 28, 2007 (United States)"/>
    <x v="14"/>
    <n v="16000"/>
    <s v="Robert Benton"/>
    <s v="Allison Burnett"/>
    <s v="Morgan Freeman"/>
    <s v="United States"/>
    <n v="0"/>
    <n v="5741608"/>
    <n v="8439305.1500241179"/>
    <n v="0"/>
    <n v="2769709.5996140861"/>
    <s v="GreeneStreet Films"/>
    <n v="97"/>
  </r>
  <r>
    <s v="Tyler Perry's Why Did I Get Married?"/>
    <s v="PG-13"/>
    <s v="Comedy"/>
    <x v="27"/>
    <n v="207.3"/>
    <s v="October 12, 2007 (United States)"/>
    <x v="23"/>
    <n v="12000"/>
    <s v="Tyler Perry"/>
    <s v="Tyler Perry"/>
    <s v="Tyler Perry"/>
    <s v="United States"/>
    <n v="15000000"/>
    <n v="55862886"/>
    <n v="82110088.587554261"/>
    <n v="372.41924"/>
    <n v="26947846.599131692"/>
    <s v="Lions Gate Films"/>
    <n v="113"/>
  </r>
  <r>
    <s v="Love in the Time of Cholera"/>
    <s v="R"/>
    <s v="Drama"/>
    <x v="27"/>
    <n v="207.3"/>
    <s v="November 16, 2007 (United States)"/>
    <x v="5"/>
    <n v="23000"/>
    <s v="Mike Newell"/>
    <s v="Ronald Harwood"/>
    <s v="Javier Bardem"/>
    <s v="United States"/>
    <n v="45000000"/>
    <n v="31575877"/>
    <n v="46411817.278822958"/>
    <n v="70.168615555555562"/>
    <n v="15231971.53883261"/>
    <s v="New Line Cinema"/>
    <n v="139"/>
  </r>
  <r>
    <s v="P2"/>
    <s v="R"/>
    <s v="Crime"/>
    <x v="27"/>
    <n v="207.3"/>
    <s v="November 9, 2007 (United States)"/>
    <x v="23"/>
    <n v="33000"/>
    <s v="Franck Khalfoun"/>
    <s v="Alexandre Aja"/>
    <s v="Rachel Nichols"/>
    <s v="United States"/>
    <n v="8000000"/>
    <n v="7766240"/>
    <n v="11415211.423058368"/>
    <n v="97.078000000000003"/>
    <n v="3746377.2310660877"/>
    <s v="P2 Productions"/>
    <n v="98"/>
  </r>
  <r>
    <s v="The Reaping"/>
    <s v="R"/>
    <s v="Horror"/>
    <x v="27"/>
    <n v="207.3"/>
    <s v="April 5, 2007 (United States)"/>
    <x v="41"/>
    <n v="42000"/>
    <s v="Stephen Hopkins"/>
    <s v="Carey W. Hayes"/>
    <s v="Hilary Swank"/>
    <s v="United States"/>
    <n v="40000000"/>
    <n v="62771059"/>
    <n v="92264069.837433666"/>
    <n v="156.92764749999998"/>
    <n v="30280298.601061266"/>
    <s v="Warner Bros."/>
    <n v="99"/>
  </r>
  <r>
    <s v="The Invasion"/>
    <s v="PG-13"/>
    <s v="Sci-Fi"/>
    <x v="27"/>
    <n v="207.3"/>
    <s v="August 17, 2007 (United States)"/>
    <x v="23"/>
    <n v="75000"/>
    <s v="Oliver Hirschbiegel"/>
    <s v="David Kajganich"/>
    <s v="Nicole Kidman"/>
    <s v="United States"/>
    <n v="80000000"/>
    <n v="40170558"/>
    <n v="59044713.085383497"/>
    <n v="50.213197499999993"/>
    <n v="19377982.633863967"/>
    <s v="Warner Bros."/>
    <n v="99"/>
  </r>
  <r>
    <s v="Redacted"/>
    <s v="R"/>
    <s v="Crime"/>
    <x v="27"/>
    <n v="207.3"/>
    <s v="November 16, 2007 (Spain)"/>
    <x v="10"/>
    <n v="10000"/>
    <s v="Brian De Palma"/>
    <s v="Brian De Palma"/>
    <s v="Patrick Carroll"/>
    <s v="United States"/>
    <n v="5000000"/>
    <n v="784604"/>
    <n v="1153250.5489628557"/>
    <n v="15.692080000000001"/>
    <n v="378487.2165943078"/>
    <s v="HDNet Films"/>
    <n v="90"/>
  </r>
  <r>
    <s v="Who's Your Caddy?"/>
    <s v="PG-13"/>
    <s v="Comedy"/>
    <x v="27"/>
    <n v="207.3"/>
    <s v="July 27, 2007 (United States)"/>
    <x v="58"/>
    <n v="15000"/>
    <s v="Don Michael Paul"/>
    <s v="Don Michael Paul"/>
    <s v="Big Boi"/>
    <s v="United States"/>
    <n v="7000000"/>
    <n v="5713425"/>
    <n v="8397880.3545586094"/>
    <n v="81.620357142857145"/>
    <n v="2756114.3270622287"/>
    <s v="Ascendant Pictures"/>
    <n v="93"/>
  </r>
  <r>
    <s v="Persepolis"/>
    <s v="PG-13"/>
    <s v="Animation"/>
    <x v="27"/>
    <n v="207.3"/>
    <s v="February 22, 2008 (United States)"/>
    <x v="45"/>
    <n v="90000"/>
    <s v="Vincent Paronnaud"/>
    <s v="Marjane Satrapi"/>
    <s v="Chiara Mastroianni"/>
    <s v="France"/>
    <n v="7300000"/>
    <n v="22783978"/>
    <n v="33489040.504582725"/>
    <n v="312.10928767123289"/>
    <n v="10990823.926676314"/>
    <s v="2.4.7. Films"/>
    <n v="96"/>
  </r>
  <r>
    <s v="The Great Debaters"/>
    <s v="PG-13"/>
    <s v="Biography"/>
    <x v="27"/>
    <n v="207.3"/>
    <s v="December 25, 2007 (United States)"/>
    <x v="24"/>
    <n v="57000"/>
    <s v="Denzel Washington"/>
    <s v="Robert Eisele"/>
    <s v="Denzel Washington"/>
    <s v="United States"/>
    <n v="15000000"/>
    <n v="30271556"/>
    <n v="44494660.459237814"/>
    <n v="201.8103733333333"/>
    <n v="14602776.652194887"/>
    <s v="Harpo Films"/>
    <n v="126"/>
  </r>
  <r>
    <s v="Georgia Rule"/>
    <s v="R"/>
    <s v="Comedy"/>
    <x v="27"/>
    <n v="207.3"/>
    <s v="May 11, 2007 (United States)"/>
    <x v="1"/>
    <n v="24000"/>
    <s v="Garry Marshall"/>
    <s v="Mark Andrus"/>
    <s v="Jane Fonda"/>
    <s v="United States"/>
    <n v="20000000"/>
    <n v="25000167"/>
    <n v="36746506.92185238"/>
    <n v="125.00083500000001"/>
    <n v="12059897.250361795"/>
    <s v="Morgan Creek Entertainment"/>
    <n v="113"/>
  </r>
  <r>
    <s v="The Nines"/>
    <s v="R"/>
    <s v="Drama"/>
    <x v="27"/>
    <n v="207.3"/>
    <s v="November 30, 2007 (United Kingdom)"/>
    <x v="21"/>
    <n v="33000"/>
    <s v="John August"/>
    <s v="John August"/>
    <s v="Ryan Reynolds"/>
    <s v="United States"/>
    <n v="0"/>
    <n v="130880"/>
    <n v="192374.02797877471"/>
    <n v="0"/>
    <n v="63135.552339604437"/>
    <s v="Destination Films"/>
    <n v="100"/>
  </r>
  <r>
    <s v="I Know Who Killed Me"/>
    <s v="R"/>
    <s v="Crime"/>
    <x v="27"/>
    <n v="207.3"/>
    <s v="July 27, 2007 (United States)"/>
    <x v="48"/>
    <n v="26000"/>
    <s v="Chris Sivertson"/>
    <s v="Jeff Hammond"/>
    <s v="Lindsay Lohan"/>
    <s v="United States"/>
    <n v="12000000"/>
    <n v="9669758"/>
    <n v="14213098.227689337"/>
    <n v="80.581316666666666"/>
    <n v="4664620.3569705738"/>
    <s v="360 Pictures"/>
    <n v="105"/>
  </r>
  <r>
    <s v="Mr. Magorium's Wonder Emporium"/>
    <s v="G"/>
    <s v="Comedy"/>
    <x v="27"/>
    <n v="207.3"/>
    <s v="November 16, 2007 (United States)"/>
    <x v="19"/>
    <n v="44000"/>
    <s v="Zach Helm"/>
    <s v="Zach Helm"/>
    <s v="Natalie Portman"/>
    <s v="United States"/>
    <n v="65000000"/>
    <n v="69474661"/>
    <n v="102117362.30921368"/>
    <n v="106.88409384615385"/>
    <n v="33514067.0525808"/>
    <s v="Mandate Pictures"/>
    <n v="93"/>
  </r>
  <r>
    <s v="Rise: Blood Hunter"/>
    <s v="R"/>
    <s v="Action"/>
    <x v="27"/>
    <n v="207.3"/>
    <s v="July 6, 2007 (Turkey)"/>
    <x v="38"/>
    <n v="12000"/>
    <s v="Sebastian Gutierrez"/>
    <s v="Sebastian Gutierrez"/>
    <s v="Lucy Liu"/>
    <s v="United States"/>
    <n v="0"/>
    <n v="2850927"/>
    <n v="4190436.3574529663"/>
    <n v="0"/>
    <n v="1375266.2807525326"/>
    <s v="Mandate Pictures"/>
    <n v="97"/>
  </r>
  <r>
    <s v="Hotel for Dogs"/>
    <s v="PG"/>
    <s v="Comedy"/>
    <x v="27"/>
    <n v="207.3"/>
    <s v="January 16, 2009 (United States)"/>
    <x v="20"/>
    <n v="22000"/>
    <s v="Thor Freudenthal"/>
    <s v="Jeff Lowell"/>
    <s v="Emma Roberts"/>
    <s v="Germany"/>
    <n v="35000000"/>
    <n v="117252578"/>
    <n v="172343755.50699466"/>
    <n v="335.0073657142857"/>
    <n v="56561783.888084903"/>
    <s v="Dreamworks Pictures"/>
    <n v="100"/>
  </r>
  <r>
    <s v="Because I Said So"/>
    <s v="PG-13"/>
    <s v="Comedy"/>
    <x v="27"/>
    <n v="207.3"/>
    <s v="February 2, 2007 (United States)"/>
    <x v="46"/>
    <n v="38000"/>
    <s v="Michael Lehmann"/>
    <s v="Karen Leigh Hopkins"/>
    <s v="Diane Keaton"/>
    <s v="United States"/>
    <n v="0"/>
    <n v="69485490"/>
    <n v="102133279.31982632"/>
    <n v="0"/>
    <n v="33519290.882778581"/>
    <s v="Universal Pictures"/>
    <n v="102"/>
  </r>
  <r>
    <s v="4 Months, 3 Weeks and 2 Days"/>
    <s v="Not Rated"/>
    <s v="Drama"/>
    <x v="27"/>
    <n v="207.3"/>
    <s v="September 14, 2007 (Romania)"/>
    <x v="6"/>
    <n v="58000"/>
    <s v="Cristian Mungiu"/>
    <s v="Cristian Mungiu"/>
    <s v="Anamaria Marinca"/>
    <s v="Romania"/>
    <n v="0"/>
    <n v="10174839"/>
    <n v="14955491.767004339"/>
    <n v="0"/>
    <n v="4908267.7279305356"/>
    <s v="Mobra Films"/>
    <n v="113"/>
  </r>
  <r>
    <s v="Fred Claus"/>
    <s v="PG"/>
    <s v="Comedy"/>
    <x v="27"/>
    <n v="207.3"/>
    <s v="November 9, 2007 (United States)"/>
    <x v="41"/>
    <n v="41000"/>
    <s v="David Dobkin"/>
    <s v="Dan Fogelman"/>
    <s v="Vince Vaughn"/>
    <s v="United States"/>
    <n v="100000000"/>
    <n v="97838349"/>
    <n v="143807742.11432704"/>
    <n v="97.838349000000008"/>
    <n v="47196502.170767002"/>
    <s v="Warner Bros."/>
    <n v="116"/>
  </r>
  <r>
    <s v="Sex and Death 101"/>
    <s v="R"/>
    <s v="Comedy"/>
    <x v="27"/>
    <n v="207.3"/>
    <s v="February 22, 2008 (United States)"/>
    <x v="23"/>
    <n v="11000"/>
    <s v="Daniel Waters"/>
    <s v="Daniel Waters"/>
    <s v="Robert Wisdom"/>
    <s v="United States"/>
    <n v="5000000"/>
    <n v="1229330"/>
    <n v="1806931.263868789"/>
    <n v="24.586600000000001"/>
    <n v="593019.77809937287"/>
    <s v="Avenue Pictures"/>
    <n v="117"/>
  </r>
  <r>
    <s v="Lions for Lambs"/>
    <s v="R"/>
    <s v="Crime"/>
    <x v="27"/>
    <n v="207.3"/>
    <s v="November 9, 2007 (United States)"/>
    <x v="19"/>
    <n v="48000"/>
    <s v="Robert Redford"/>
    <s v="Matthew Michael Carnahan"/>
    <s v="Tom Cruise"/>
    <s v="United States"/>
    <n v="35000000"/>
    <n v="64811540"/>
    <n v="95263271.770381078"/>
    <n v="185.17582857142858"/>
    <n v="31264611.673902556"/>
    <s v="Metro-Goldwyn-Mayer (MGM)"/>
    <n v="92"/>
  </r>
  <r>
    <s v="Captivity"/>
    <s v="R"/>
    <s v="Crime"/>
    <x v="27"/>
    <n v="207.3"/>
    <s v="July 13, 2007 (United States)"/>
    <x v="26"/>
    <n v="23000"/>
    <s v="Roland JoffÃ©"/>
    <s v="Larry Cohen"/>
    <s v="Elisha Cuthbert"/>
    <s v="United States"/>
    <n v="17000000"/>
    <n v="10921200"/>
    <n v="16052530.824891459"/>
    <n v="64.242352941176478"/>
    <n v="5268306.8017366137"/>
    <s v="Captivity Productions"/>
    <n v="96"/>
  </r>
  <r>
    <s v="Charlie Bartlett"/>
    <s v="R"/>
    <s v="Comedy"/>
    <x v="27"/>
    <n v="207.3"/>
    <s v="February 22, 2008 (United States)"/>
    <x v="9"/>
    <n v="64000"/>
    <s v="Jon Poll"/>
    <s v="Gustin Nash"/>
    <s v="Anton Yelchin"/>
    <s v="United States"/>
    <n v="12000000"/>
    <n v="5254986"/>
    <n v="7724043.5803183783"/>
    <n v="43.791550000000001"/>
    <n v="2534966.7149059335"/>
    <s v="Metro-Goldwyn-Mayer (MGM)"/>
    <n v="97"/>
  </r>
  <r>
    <s v="The Invisible"/>
    <s v="PG-13"/>
    <s v="Crime"/>
    <x v="27"/>
    <n v="207.3"/>
    <s v="April 27, 2007 (United States)"/>
    <x v="19"/>
    <n v="35000"/>
    <s v="David S. Goyer"/>
    <s v="Mick Davis"/>
    <s v="Justin Chatwin"/>
    <s v="United States"/>
    <n v="30000000"/>
    <n v="26810113"/>
    <n v="39406856.879401825"/>
    <n v="89.367043333333328"/>
    <n v="12933001.929570671"/>
    <s v="Hollywood Pictures"/>
    <n v="102"/>
  </r>
  <r>
    <s v="Underdog"/>
    <s v="PG"/>
    <s v="Action"/>
    <x v="27"/>
    <n v="207.3"/>
    <s v="August 3, 2007 (United States)"/>
    <x v="25"/>
    <n v="20000"/>
    <s v="Frederik Du Chau"/>
    <s v="Adam Rifkin"/>
    <s v="Peter Dinklage"/>
    <s v="United States"/>
    <n v="0"/>
    <n v="65270477"/>
    <n v="95937840.530149534"/>
    <n v="0"/>
    <n v="31485999.517607331"/>
    <s v="Have No Fear Productions"/>
    <n v="84"/>
  </r>
  <r>
    <s v="The Last Legion"/>
    <s v="PG-13"/>
    <s v="Action"/>
    <x v="27"/>
    <n v="207.3"/>
    <s v="August 17, 2007 (United States)"/>
    <x v="20"/>
    <n v="35000"/>
    <s v="Doug Lefler"/>
    <s v="Jez Butterworth"/>
    <s v="Colin Firth"/>
    <s v="United Kingdom"/>
    <n v="35000000"/>
    <n v="25303038"/>
    <n v="37191681.999999993"/>
    <n v="72.294394285714276"/>
    <n v="12206000"/>
    <s v="Dino De Laurentiis Company"/>
    <n v="101"/>
  </r>
  <r>
    <s v="Diary of the Dead"/>
    <s v="R"/>
    <s v="Fantasy"/>
    <x v="27"/>
    <n v="207.3"/>
    <s v="February 22, 2008 (United States)"/>
    <x v="41"/>
    <n v="46000"/>
    <s v="George A. Romero"/>
    <s v="George A. Romero"/>
    <s v="Michelle Morgan"/>
    <s v="United States"/>
    <n v="2000000"/>
    <n v="5540941"/>
    <n v="8144354.6681138435"/>
    <n v="277.04705000000001"/>
    <n v="2672909.3101784852"/>
    <s v="Artfire Films"/>
    <n v="95"/>
  </r>
  <r>
    <s v="Evangelion: 1.0 You Are (Not) Alone"/>
    <s v="PG-13"/>
    <s v="Animation"/>
    <x v="27"/>
    <n v="207.3"/>
    <s v="September 1, 2007 (Japan)"/>
    <x v="3"/>
    <n v="19000"/>
    <s v="Masayuki"/>
    <s v="Hideaki Anno"/>
    <s v="Megumi Ogata"/>
    <s v="Japan"/>
    <n v="0"/>
    <n v="16444137"/>
    <n v="24170422.305354554"/>
    <n v="0"/>
    <n v="7932531.1143270629"/>
    <s v="Gainax"/>
    <n v="98"/>
  </r>
  <r>
    <s v="Mongol: The Rise of Genghis Khan"/>
    <s v="R"/>
    <s v="Action"/>
    <x v="27"/>
    <n v="207.3"/>
    <s v="July 4, 2008 (United States)"/>
    <x v="13"/>
    <n v="45000"/>
    <s v="Sergei Bodrov"/>
    <s v="Arif Aliev"/>
    <s v="Tadanobu Asano"/>
    <s v="Russia"/>
    <n v="18000000"/>
    <n v="26527510"/>
    <n v="38991472.730342492"/>
    <n v="147.37505555555555"/>
    <n v="12796676.31452002"/>
    <s v="CTB Film Company"/>
    <n v="126"/>
  </r>
  <r>
    <s v="Eagle vs Shark"/>
    <s v="R"/>
    <s v="Comedy"/>
    <x v="27"/>
    <n v="207.3"/>
    <s v="August 30, 2007 (New Zealand)"/>
    <x v="8"/>
    <n v="24000"/>
    <s v="Taika Waititi"/>
    <s v="Loren Taylor"/>
    <s v="Loren Taylor"/>
    <s v="New Zealand"/>
    <n v="0"/>
    <n v="1298037"/>
    <n v="1907920.2793053542"/>
    <n v="0"/>
    <n v="626163.53111432702"/>
    <s v="New Zealand Film Commission"/>
    <n v="88"/>
  </r>
  <r>
    <s v="Towelhead"/>
    <s v="R"/>
    <s v="Drama"/>
    <x v="27"/>
    <n v="207.3"/>
    <s v="September 26, 2008 (United States)"/>
    <x v="15"/>
    <n v="11000"/>
    <s v="Alan Ball"/>
    <s v="Alan Ball"/>
    <s v="Summer Bishil"/>
    <s v="United States"/>
    <n v="0"/>
    <n v="691733"/>
    <n v="1016744.0670525806"/>
    <n v="0"/>
    <n v="333686.92715870717"/>
    <s v="Indian Paintbrush"/>
    <n v="124"/>
  </r>
  <r>
    <s v="The Life Before Her Eyes"/>
    <s v="R"/>
    <s v="Drama"/>
    <x v="27"/>
    <n v="207.3"/>
    <s v="September 5, 2008 (Poland)"/>
    <x v="21"/>
    <n v="14000"/>
    <s v="Vadim Perelman"/>
    <s v="Laura Kasischke"/>
    <s v="Uma Thurman"/>
    <s v="United States"/>
    <n v="13000000"/>
    <n v="7248490"/>
    <n v="10654196.348287504"/>
    <n v="55.757615384615391"/>
    <n v="3496618.4273999035"/>
    <s v="2929 Productions"/>
    <n v="90"/>
  </r>
  <r>
    <s v="The Counterfeiters"/>
    <s v="R"/>
    <s v="Crime"/>
    <x v="27"/>
    <n v="207.3"/>
    <s v="April 18, 2008 (United States)"/>
    <x v="37"/>
    <n v="44000"/>
    <s v="Stefan Ruzowitzky"/>
    <s v="Adolf Burger"/>
    <s v="Karl Markovics"/>
    <s v="Austria"/>
    <n v="0"/>
    <n v="18814713"/>
    <n v="27654814.525325611"/>
    <n v="0"/>
    <n v="9076079.5947901588"/>
    <s v="Magnolia Filmproduktion"/>
    <n v="99"/>
  </r>
  <r>
    <s v="Shotgun Stories"/>
    <s v="PG-13"/>
    <s v="Drama"/>
    <x v="27"/>
    <n v="207.3"/>
    <s v="March 26, 2008 (United States)"/>
    <x v="13"/>
    <n v="10000"/>
    <s v="Jeff Nichols"/>
    <s v="Jeff Nichols"/>
    <s v="Michael Shannon"/>
    <s v="United States"/>
    <n v="0"/>
    <n v="185699"/>
    <n v="272949.76025084418"/>
    <n v="0"/>
    <n v="89579.83598649301"/>
    <s v="A Lucky Old Sun Production"/>
    <n v="92"/>
  </r>
  <r>
    <s v="Nancy Drew"/>
    <s v="PG"/>
    <s v="Comedy"/>
    <x v="27"/>
    <n v="207.3"/>
    <s v="June 15, 2007 (United States)"/>
    <x v="23"/>
    <n v="20000"/>
    <s v="Andrew Fleming"/>
    <s v="Andrew Fleming"/>
    <s v="Emma Roberts"/>
    <s v="United States"/>
    <n v="20000000"/>
    <n v="30666930"/>
    <n v="45075801.114327058"/>
    <n v="153.33464999999998"/>
    <n v="14793502.170767006"/>
    <s v="Warner Bros."/>
    <n v="99"/>
  </r>
  <r>
    <s v="In the Land of Women"/>
    <s v="PG-13"/>
    <s v="Comedy"/>
    <x v="27"/>
    <n v="207.3"/>
    <s v="April 20, 2007 (United States)"/>
    <x v="5"/>
    <n v="31000"/>
    <s v="Jonathan Kasdan"/>
    <s v="Jonathan Kasdan"/>
    <s v="Adam Brody"/>
    <s v="United States"/>
    <n v="10000000"/>
    <n v="17562071"/>
    <n v="25813618.107573561"/>
    <n v="175.62071"/>
    <n v="8471814.2788229622"/>
    <s v="Castle Rock Entertainment"/>
    <n v="97"/>
  </r>
  <r>
    <s v="Joshua"/>
    <s v="R"/>
    <s v="Drama"/>
    <x v="27"/>
    <n v="207.3"/>
    <s v="July 13, 2007 (United States)"/>
    <x v="23"/>
    <n v="12000"/>
    <s v="George Ratliff"/>
    <s v="David Gilbert"/>
    <s v="Sam Rockwell"/>
    <s v="United States"/>
    <n v="0"/>
    <n v="719968"/>
    <n v="1058245.2947419197"/>
    <n v="0"/>
    <n v="347307.28412928124"/>
    <s v="ATO Pictures"/>
    <n v="106"/>
  </r>
  <r>
    <s v="Jab We Met"/>
    <s v="Not Rated"/>
    <s v="Comedy"/>
    <x v="27"/>
    <n v="207.3"/>
    <s v="October 26, 2007 (United States)"/>
    <x v="6"/>
    <n v="49000"/>
    <s v="Imtiaz Ali"/>
    <s v="Imtiaz Ali"/>
    <s v="Shahid Kapoor"/>
    <s v="India"/>
    <n v="0"/>
    <n v="10065630"/>
    <n v="14794970.868306801"/>
    <n v="0"/>
    <n v="4855586.1070911726"/>
    <s v="Shree Ashtavinayak Cine Vision"/>
    <n v="138"/>
  </r>
  <r>
    <s v="Rendition"/>
    <s v="R"/>
    <s v="Drama"/>
    <x v="27"/>
    <n v="207.3"/>
    <s v="October 19, 2007 (United States)"/>
    <x v="8"/>
    <n v="55000"/>
    <s v="Gavin Hood"/>
    <s v="Kelley Sane"/>
    <s v="Reese Witherspoon"/>
    <s v="United States"/>
    <n v="27500000"/>
    <n v="27066382"/>
    <n v="39783533.986492999"/>
    <n v="98.423207272727282"/>
    <n v="13056624.216111915"/>
    <s v="Anonymous Content"/>
    <n v="122"/>
  </r>
  <r>
    <s v="License to Wed"/>
    <s v="PG-13"/>
    <s v="Comedy"/>
    <x v="27"/>
    <n v="207.3"/>
    <s v="July 3, 2007 (United States)"/>
    <x v="11"/>
    <n v="38000"/>
    <s v="Ken Kwapis"/>
    <s v="Kim Barker"/>
    <s v="Mandy Moore"/>
    <s v="United States"/>
    <n v="35000000"/>
    <n v="70181325"/>
    <n v="103156052.71345875"/>
    <n v="200.51807142857143"/>
    <n v="33854956.584659912"/>
    <s v="Warner Bros."/>
    <n v="91"/>
  </r>
  <r>
    <s v="88 Minutes"/>
    <s v="R"/>
    <s v="Crime"/>
    <x v="27"/>
    <n v="207.3"/>
    <s v="April 18, 2008 (United States)"/>
    <x v="23"/>
    <n v="75000"/>
    <s v="Jon Avnet"/>
    <s v="Gary Scott Thompson"/>
    <s v="Al Pacino"/>
    <s v="United States"/>
    <n v="30000000"/>
    <n v="32593385"/>
    <n v="47907401.878919438"/>
    <n v="108.64461666666668"/>
    <n v="15722809.937288953"/>
    <s v="Millennium Films"/>
    <n v="108"/>
  </r>
  <r>
    <s v="The Last Mimzy"/>
    <s v="PG"/>
    <s v="Action"/>
    <x v="27"/>
    <n v="207.3"/>
    <s v="March 23, 2007 (United States)"/>
    <x v="19"/>
    <n v="21000"/>
    <s v="Robert Shaye"/>
    <s v="Bruce Joel Rubin"/>
    <s v="Joely Richardson"/>
    <s v="United States"/>
    <n v="0"/>
    <n v="27308918"/>
    <n v="40140025.637240708"/>
    <n v="0"/>
    <n v="13173621.804148577"/>
    <s v="New Line Cinema"/>
    <n v="90"/>
  </r>
  <r>
    <s v="Primeval"/>
    <s v="R"/>
    <s v="Action"/>
    <x v="27"/>
    <n v="207.3"/>
    <s v="January 12, 2007 (United States)"/>
    <x v="25"/>
    <n v="13000"/>
    <s v="Michael Katleman"/>
    <s v="John Brancato"/>
    <s v="Dominic Purcell"/>
    <s v="United States"/>
    <n v="0"/>
    <n v="15291277"/>
    <n v="22475890.506029904"/>
    <n v="0"/>
    <n v="7376399.903521467"/>
    <s v="Hollywood Pictures"/>
    <n v="93"/>
  </r>
  <r>
    <s v="Smiley Face"/>
    <s v="R"/>
    <s v="Comedy"/>
    <x v="27"/>
    <n v="207.3"/>
    <s v="January 16, 2008 (France)"/>
    <x v="1"/>
    <n v="17000"/>
    <s v="Gregg Araki"/>
    <s v="Dylan Haggerty"/>
    <s v="Anna Faris"/>
    <s v="United States"/>
    <n v="0"/>
    <n v="179381"/>
    <n v="263663.2450554751"/>
    <n v="0"/>
    <n v="86532.079112397492"/>
    <s v="Anonymous Content"/>
    <n v="85"/>
  </r>
  <r>
    <s v="Boarding Gate"/>
    <s v="R"/>
    <s v="Drama"/>
    <x v="27"/>
    <n v="207.3"/>
    <s v="August 22, 2007 (France)"/>
    <x v="27"/>
    <n v="3600"/>
    <s v="Olivier Assayas"/>
    <s v="Olivier Assayas"/>
    <s v="Asia Argento"/>
    <s v="France"/>
    <n v="0"/>
    <n v="586888"/>
    <n v="862637.59575494437"/>
    <n v="0"/>
    <n v="283110.46792088763"/>
    <s v="Canal+"/>
    <n v="106"/>
  </r>
  <r>
    <s v="Meet Bill"/>
    <s v="R"/>
    <s v="Comedy"/>
    <x v="27"/>
    <n v="207.3"/>
    <s v="June 18, 2008 (Iceland)"/>
    <x v="19"/>
    <n v="20000"/>
    <s v="Bernie Goldmann"/>
    <s v="Melisa Wallack"/>
    <s v="Aaron Eckhart"/>
    <s v="United States"/>
    <n v="0"/>
    <n v="346592"/>
    <n v="509438.4100337674"/>
    <n v="0"/>
    <n v="167193.43945972022"/>
    <s v="GreeneStreet Films"/>
    <n v="93"/>
  </r>
  <r>
    <s v="Stomp the Yard"/>
    <s v="PG-13"/>
    <s v="Drama"/>
    <x v="27"/>
    <n v="207.3"/>
    <s v="January 12, 2007 (United States)"/>
    <x v="20"/>
    <n v="22000"/>
    <s v="Sylvain White"/>
    <s v="Robert Adetuyi"/>
    <s v="Columbus Short"/>
    <s v="United States"/>
    <n v="13000000"/>
    <n v="75511123"/>
    <n v="110990058.74626145"/>
    <n v="580.85479230769238"/>
    <n v="36426012.059816688"/>
    <s v="Rainforest Films"/>
    <n v="115"/>
  </r>
  <r>
    <s v="Hounddog"/>
    <s v="R"/>
    <s v="Drama"/>
    <x v="27"/>
    <n v="207.3"/>
    <s v="January 22, 2007 (United States)"/>
    <x v="21"/>
    <n v="6000"/>
    <s v="Deborah Kampmeier"/>
    <s v="Deborah Kampmeier"/>
    <s v="Dakota Fanning"/>
    <s v="United States"/>
    <n v="3750000"/>
    <n v="131961"/>
    <n v="193962.93632416785"/>
    <n v="3.5189600000000003"/>
    <n v="63657.01881331404"/>
    <s v="Deerjen Films"/>
    <n v="102"/>
  </r>
  <r>
    <s v="The Savages"/>
    <s v="R"/>
    <s v="Comedy"/>
    <x v="27"/>
    <n v="207.3"/>
    <s v="February 1, 2008 (United States)"/>
    <x v="12"/>
    <n v="36000"/>
    <s v="Tamara Jenkins"/>
    <s v="Tamara Jenkins"/>
    <s v="Laura Linney"/>
    <s v="United States"/>
    <n v="0"/>
    <n v="10653221"/>
    <n v="15658641.768933911"/>
    <n v="0"/>
    <n v="5139035.6970574046"/>
    <s v="Fox Searchlight Pictures"/>
    <n v="113"/>
  </r>
  <r>
    <s v="Cassandra's Dream"/>
    <s v="PG-13"/>
    <s v="Crime"/>
    <x v="27"/>
    <n v="207.3"/>
    <s v="January 18, 2008 (United States)"/>
    <x v="17"/>
    <n v="51000"/>
    <s v="Woody Allen"/>
    <s v="Woody Allen"/>
    <s v="Colin Farrell"/>
    <s v="United States"/>
    <n v="0"/>
    <n v="22687639"/>
    <n v="33347436.58128316"/>
    <n v="0"/>
    <n v="10944350.699469369"/>
    <s v="Iberville Productions"/>
    <n v="108"/>
  </r>
  <r>
    <s v="Chapter 27"/>
    <s v="R"/>
    <s v="Biography"/>
    <x v="27"/>
    <n v="207.3"/>
    <s v="December 15, 2007 (Japan)"/>
    <x v="46"/>
    <n v="11000"/>
    <s v="J.P. Schaefer"/>
    <s v="J.P. Schaefer"/>
    <s v="Chuck Cooper"/>
    <s v="Canada"/>
    <n v="0"/>
    <n v="187488"/>
    <n v="275579.32272069459"/>
    <n v="0"/>
    <n v="90442.836468885682"/>
    <s v="Peace Arch Entertainment Group"/>
    <n v="84"/>
  </r>
  <r>
    <s v="The Jane Austen Book Club"/>
    <s v="PG-13"/>
    <s v="Comedy"/>
    <x v="27"/>
    <n v="207.3"/>
    <s v="October 5, 2007 (United States)"/>
    <x v="8"/>
    <n v="27000"/>
    <s v="Robin Swicord"/>
    <s v="Robin Swicord"/>
    <s v="Kathy Baker"/>
    <s v="United States"/>
    <n v="0"/>
    <n v="7163566"/>
    <n v="10529370.767969126"/>
    <n v="0"/>
    <n v="3455651.7124939701"/>
    <s v="Mockingbird Pictures"/>
    <n v="106"/>
  </r>
  <r>
    <s v="Postal"/>
    <s v="R"/>
    <s v="Action"/>
    <x v="27"/>
    <n v="207.3"/>
    <s v="October 18, 2007 (Germany)"/>
    <x v="54"/>
    <n v="22000"/>
    <s v="Uwe Boll"/>
    <s v="Uwe Boll"/>
    <s v="Zack Ward"/>
    <s v="United States"/>
    <n v="15000000"/>
    <n v="146741"/>
    <n v="215687.32609744329"/>
    <n v="0.97827333333333333"/>
    <n v="70786.7824409069"/>
    <s v="Boll Kino Beteiligungs GmbH &amp; Co. KG"/>
    <n v="100"/>
  </r>
  <r>
    <s v="The Hunting Party"/>
    <s v="R"/>
    <s v="Adventure"/>
    <x v="27"/>
    <n v="207.3"/>
    <s v="September 21, 2007 (United States)"/>
    <x v="8"/>
    <n v="25000"/>
    <s v="Richard Shepard"/>
    <s v="Richard Shepard"/>
    <s v="Richard Gere"/>
    <s v="United States"/>
    <n v="25000000"/>
    <n v="7674033"/>
    <n v="11279680.921852386"/>
    <n v="30.696131999999999"/>
    <n v="3701897.2503617946"/>
    <s v="Intermedia"/>
    <n v="101"/>
  </r>
  <r>
    <s v="Son of Rambow"/>
    <s v="PG-13"/>
    <s v="Action"/>
    <x v="27"/>
    <n v="207.3"/>
    <s v="May 23, 2008 (United States)"/>
    <x v="9"/>
    <n v="31000"/>
    <s v="Garth Jennings"/>
    <s v="Garth Jennings"/>
    <s v="Bill Milner"/>
    <s v="United Kingdom"/>
    <n v="0"/>
    <n v="10871449"/>
    <n v="15979404.294741917"/>
    <n v="0"/>
    <n v="5244307.2841292815"/>
    <s v="Hammer &amp; Tongs"/>
    <n v="96"/>
  </r>
  <r>
    <s v="Things We Lost in the Fire"/>
    <s v="R"/>
    <s v="Drama"/>
    <x v="27"/>
    <n v="207.3"/>
    <s v="October 19, 2007 (United States)"/>
    <x v="13"/>
    <n v="28000"/>
    <s v="Susanne Bier"/>
    <s v="Allan Loeb"/>
    <s v="Halle Berry"/>
    <s v="United States"/>
    <n v="16000000"/>
    <n v="8591255"/>
    <n v="12627860.098890495"/>
    <n v="53.695343749999999"/>
    <n v="4144358.4177520503"/>
    <s v="Dreamworks Pictures"/>
    <n v="118"/>
  </r>
  <r>
    <s v="The Dark Knight"/>
    <s v="PG-13"/>
    <s v="Action"/>
    <x v="28"/>
    <n v="215.3"/>
    <s v="July 18, 2008 (United States)"/>
    <x v="71"/>
    <n v="2400000"/>
    <s v="Christopher Nolan"/>
    <s v="Jonathan Nolan"/>
    <s v="Christian Bale"/>
    <s v="United States"/>
    <n v="185000000"/>
    <n v="1005973645"/>
    <n v="1423688665.2647469"/>
    <n v="543.76953783783779"/>
    <n v="467242751.97398978"/>
    <s v="Warner Bros."/>
    <n v="152"/>
  </r>
  <r>
    <s v="Twilight"/>
    <s v="PG-13"/>
    <s v="Drama"/>
    <x v="28"/>
    <n v="215.3"/>
    <s v="November 21, 2008 (United States)"/>
    <x v="33"/>
    <n v="435000"/>
    <s v="Catherine Hardwicke"/>
    <s v="Melissa Rosenberg"/>
    <s v="Kristen Stewart"/>
    <s v="United States"/>
    <n v="37000000"/>
    <n v="408430415"/>
    <n v="578024837.20622385"/>
    <n v="1103.8659864864865"/>
    <n v="189702933.1165815"/>
    <s v="Summit Entertainment"/>
    <n v="122"/>
  </r>
  <r>
    <s v="Iron Man"/>
    <s v="PG-13"/>
    <s v="Action"/>
    <x v="28"/>
    <n v="215.3"/>
    <s v="May 2, 2008 (United States)"/>
    <x v="6"/>
    <n v="969000"/>
    <s v="Jon Favreau"/>
    <s v="Mark Fergus"/>
    <s v="Robert Downey Jr."/>
    <s v="United States"/>
    <n v="140000000"/>
    <n v="585796247"/>
    <n v="829039091.78309333"/>
    <n v="418.42589071428574"/>
    <n v="272083718.99674875"/>
    <s v="Paramount Pictures"/>
    <n v="126"/>
  </r>
  <r>
    <s v="The Incredible Hulk"/>
    <s v="PG-13"/>
    <s v="Action"/>
    <x v="28"/>
    <n v="215.3"/>
    <s v="June 13, 2008 (United States)"/>
    <x v="17"/>
    <n v="448000"/>
    <s v="Louis Leterrier"/>
    <s v="Zak Penn"/>
    <s v="Edward Norton"/>
    <s v="United States"/>
    <n v="150000000"/>
    <n v="264770996"/>
    <n v="374713063.08035296"/>
    <n v="176.51399733333332"/>
    <n v="122977703.66929865"/>
    <s v="Universal Pictures"/>
    <n v="112"/>
  </r>
  <r>
    <s v="Kung Fu Panda"/>
    <s v="PG"/>
    <s v="Animation"/>
    <x v="28"/>
    <n v="215.3"/>
    <s v="June 6, 2008 (United States)"/>
    <x v="37"/>
    <n v="432000"/>
    <s v="Mark Osborne"/>
    <s v="Jonathan Aibel"/>
    <s v="Jack Black"/>
    <s v="United States"/>
    <n v="130000000"/>
    <n v="631746197"/>
    <n v="894069048.88945651"/>
    <n v="485.95861307692314"/>
    <n v="293426008.8248955"/>
    <s v="DreamWorks Animation"/>
    <n v="92"/>
  </r>
  <r>
    <s v="Tropic Thunder"/>
    <s v="R"/>
    <s v="Action"/>
    <x v="28"/>
    <n v="215.3"/>
    <s v="August 13, 2008 (United States)"/>
    <x v="9"/>
    <n v="390000"/>
    <s v="Ben Stiller"/>
    <s v="Justin Theroux"/>
    <s v="Ben Stiller"/>
    <s v="United States"/>
    <n v="92000000"/>
    <n v="195702963"/>
    <n v="276965596.03390616"/>
    <n v="212.72061195652174"/>
    <n v="90897799.814212725"/>
    <s v="Dreamworks Pictures"/>
    <n v="107"/>
  </r>
  <r>
    <s v="Step Brothers"/>
    <s v="R"/>
    <s v="Comedy"/>
    <x v="28"/>
    <n v="215.3"/>
    <s v="July 25, 2008 (United States)"/>
    <x v="15"/>
    <n v="274000"/>
    <s v="Adam McKay"/>
    <s v="Will Ferrell"/>
    <s v="Will Ferrell"/>
    <s v="United States"/>
    <n v="65000000"/>
    <n v="128108211"/>
    <n v="181303167.16999534"/>
    <n v="197.08955538461538"/>
    <n v="59502188.109614491"/>
    <s v="Columbia Pictures"/>
    <n v="98"/>
  </r>
  <r>
    <s v="Quantum of Solace"/>
    <s v="PG-13"/>
    <s v="Action"/>
    <x v="28"/>
    <n v="215.3"/>
    <s v="November 14, 2008 (United States)"/>
    <x v="14"/>
    <n v="412000"/>
    <s v="Marc Forster"/>
    <s v="Paul Haggis"/>
    <s v="Daniel Craig"/>
    <s v="United Kingdom"/>
    <n v="200000000"/>
    <n v="589580482"/>
    <n v="834394671.92475617"/>
    <n v="294.79024100000004"/>
    <n v="273841375.7547608"/>
    <s v="Metro-Goldwyn-Mayer (MGM)"/>
    <n v="106"/>
  </r>
  <r>
    <s v="Mamma Mia!"/>
    <s v="PG-13"/>
    <s v="Comedy"/>
    <x v="28"/>
    <n v="215.3"/>
    <s v="July 18, 2008 (United States)"/>
    <x v="5"/>
    <n v="224000"/>
    <s v="Phyllida Lloyd"/>
    <s v="Catherine Johnson"/>
    <s v="Meryl Streep"/>
    <s v="United States"/>
    <n v="52000000"/>
    <n v="611257819"/>
    <n v="865073188.3385973"/>
    <n v="1175.4958057692309"/>
    <n v="283909809.10357642"/>
    <s v="Universal Pictures"/>
    <n v="108"/>
  </r>
  <r>
    <s v="The Strangers"/>
    <s v="R"/>
    <s v="Horror"/>
    <x v="28"/>
    <n v="215.3"/>
    <s v="May 30, 2008 (United States)"/>
    <x v="19"/>
    <n v="121000"/>
    <s v="Bryan Bertino"/>
    <s v="Bryan Bertino"/>
    <s v="Scott Speedman"/>
    <s v="United States"/>
    <n v="9000000"/>
    <n v="82410456"/>
    <n v="116630125.14259173"/>
    <n v="915.67173333333335"/>
    <n v="38277034.835113794"/>
    <s v="Rogue Pictures"/>
    <n v="86"/>
  </r>
  <r>
    <s v="Indiana Jones and the Kingdom of the Crystal Skull"/>
    <s v="PG-13"/>
    <s v="Action"/>
    <x v="28"/>
    <n v="215.3"/>
    <s v="May 22, 2008 (United States)"/>
    <x v="10"/>
    <n v="433000"/>
    <s v="Steven Spielberg"/>
    <s v="David Koepp"/>
    <s v="Harrison Ford"/>
    <s v="United States"/>
    <n v="185000000"/>
    <n v="790653942"/>
    <n v="1118960780.8982813"/>
    <n v="427.38050918918918"/>
    <n v="367233600.55736184"/>
    <s v="Paramount Pictures"/>
    <n v="122"/>
  </r>
  <r>
    <s v="Taken"/>
    <s v="PG-13"/>
    <s v="Action"/>
    <x v="28"/>
    <n v="215.3"/>
    <s v="January 30, 2009 (United States)"/>
    <x v="40"/>
    <n v="575000"/>
    <s v="Pierre Morel"/>
    <s v="Luc Besson"/>
    <s v="Liam Neeson"/>
    <s v="France"/>
    <n v="25000000"/>
    <n v="226837760"/>
    <n v="321028636.65582907"/>
    <n v="907.35104000000001"/>
    <n v="105358922.43381329"/>
    <s v="EuropaCorp"/>
    <n v="90"/>
  </r>
  <r>
    <s v="The Curious Case of Benjamin Button"/>
    <s v="PG-13"/>
    <s v="Drama"/>
    <x v="28"/>
    <n v="215.3"/>
    <s v="December 25, 2008 (United States)"/>
    <x v="40"/>
    <n v="605000"/>
    <s v="David Fincher"/>
    <s v="Eric Roth"/>
    <s v="Brad Pitt"/>
    <s v="United States"/>
    <n v="150000000"/>
    <n v="335802786"/>
    <n v="475239706.89363676"/>
    <n v="223.86852400000001"/>
    <n v="155969710.17185321"/>
    <s v="Warner Bros."/>
    <n v="166"/>
  </r>
  <r>
    <s v="Wanted"/>
    <s v="R"/>
    <s v="Action"/>
    <x v="28"/>
    <n v="215.3"/>
    <s v="June 27, 2008 (United States)"/>
    <x v="17"/>
    <n v="369000"/>
    <s v="Timur Bekmambetov"/>
    <s v="Michael Brandt"/>
    <s v="Angelina Jolie"/>
    <s v="United States"/>
    <n v="75000000"/>
    <n v="342463063"/>
    <n v="484665561.05945194"/>
    <n v="456.61741733333338"/>
    <n v="159063196.93450999"/>
    <s v="Universal Pictures"/>
    <n v="110"/>
  </r>
  <r>
    <s v="Burn After Reading"/>
    <s v="R"/>
    <s v="Comedy"/>
    <x v="28"/>
    <n v="215.3"/>
    <s v="September 12, 2008 (United States)"/>
    <x v="9"/>
    <n v="317000"/>
    <s v="Ethan Coen"/>
    <s v="Joel Coen"/>
    <s v="Brad Pitt"/>
    <s v="United States"/>
    <n v="37000000"/>
    <n v="163728902"/>
    <n v="231714799.99721318"/>
    <n v="442.51054594594592"/>
    <n v="76046865.768694848"/>
    <s v="Focus Features"/>
    <n v="96"/>
  </r>
  <r>
    <s v="Revolutionary Road"/>
    <s v="R"/>
    <s v="Drama"/>
    <x v="28"/>
    <n v="215.3"/>
    <s v="January 23, 2009 (United States)"/>
    <x v="4"/>
    <n v="202000"/>
    <s v="Sam Mendes"/>
    <s v="Justin Haythe"/>
    <s v="Leonardo DiCaprio"/>
    <s v="United States"/>
    <n v="35000000"/>
    <n v="75981180"/>
    <n v="107531191.57454714"/>
    <n v="217.08908571428572"/>
    <n v="35290840.68741291"/>
    <s v="Dreamworks Pictures"/>
    <n v="119"/>
  </r>
  <r>
    <s v="Zack and Miri Make a Porno"/>
    <s v="R"/>
    <s v="Comedy"/>
    <x v="28"/>
    <n v="215.3"/>
    <s v="October 31, 2008 (United States)"/>
    <x v="16"/>
    <n v="174000"/>
    <s v="Kevin Smith"/>
    <s v="Kevin Smith"/>
    <s v="Seth Rogen"/>
    <s v="United States"/>
    <n v="24000000"/>
    <n v="42784344"/>
    <n v="60549882.103111938"/>
    <n v="178.2681"/>
    <n v="19871966.558290757"/>
    <s v="Blue Askew"/>
    <n v="101"/>
  </r>
  <r>
    <s v="WALLÂ·E"/>
    <s v="G"/>
    <s v="Animation"/>
    <x v="28"/>
    <n v="215.3"/>
    <s v="June 27, 2008 (United States)"/>
    <x v="0"/>
    <n v="1000000"/>
    <s v="Andrew Stanton"/>
    <s v="Andrew Stanton"/>
    <s v="Ben Burtt"/>
    <s v="United States"/>
    <n v="180000000"/>
    <n v="521311890"/>
    <n v="737778601.40733862"/>
    <n v="289.61771666666664"/>
    <n v="242132786.80910358"/>
    <s v="FortyFour Studios"/>
    <n v="98"/>
  </r>
  <r>
    <s v="Forgetting Sarah Marshall"/>
    <s v="R"/>
    <s v="Comedy"/>
    <x v="28"/>
    <n v="215.3"/>
    <s v="April 18, 2008 (United States)"/>
    <x v="12"/>
    <n v="271000"/>
    <s v="Nicholas Stoller"/>
    <s v="Jason Segel"/>
    <s v="Kristen Bell"/>
    <s v="United States"/>
    <n v="30000000"/>
    <n v="105833257"/>
    <n v="149778882.52624243"/>
    <n v="352.77752333333331"/>
    <n v="49156180.678123549"/>
    <s v="Universal Pictures"/>
    <n v="111"/>
  </r>
  <r>
    <s v="Seven Pounds"/>
    <s v="PG-13"/>
    <s v="Drama"/>
    <x v="28"/>
    <n v="215.3"/>
    <s v="December 19, 2008 (United States)"/>
    <x v="37"/>
    <n v="291000"/>
    <s v="Gabriele Muccino"/>
    <s v="Grant Nieporte"/>
    <s v="Will Smith"/>
    <s v="United States"/>
    <n v="55000000"/>
    <n v="169748929"/>
    <n v="240234550.23827216"/>
    <n v="308.63441636363638"/>
    <n v="78842976.776590809"/>
    <s v="Columbia Pictures"/>
    <n v="123"/>
  </r>
  <r>
    <s v="Vicky Cristina Barcelona"/>
    <s v="PG-13"/>
    <s v="Comedy"/>
    <x v="28"/>
    <n v="215.3"/>
    <s v="August 15, 2008 (United States)"/>
    <x v="12"/>
    <n v="246000"/>
    <s v="Woody Allen"/>
    <s v="Woody Allen"/>
    <s v="Rebecca Hall"/>
    <s v="Spain"/>
    <n v="15500000"/>
    <n v="96409300"/>
    <n v="136441772.92150488"/>
    <n v="621.99548387096775"/>
    <n v="44779052.484904781"/>
    <s v="The Weinstein Company"/>
    <n v="96"/>
  </r>
  <r>
    <s v="In Bruges"/>
    <s v="R"/>
    <s v="Comedy"/>
    <x v="28"/>
    <n v="215.3"/>
    <s v="February 29, 2008 (United States)"/>
    <x v="6"/>
    <n v="398000"/>
    <s v="Martin McDonagh"/>
    <s v="Martin McDonagh"/>
    <s v="Colin Farrell"/>
    <s v="United Kingdom"/>
    <n v="15000000"/>
    <n v="34085749"/>
    <n v="48239329.866697632"/>
    <n v="227.23832666666667"/>
    <n v="15831745.935903391"/>
    <s v="Focus Features"/>
    <n v="107"/>
  </r>
  <r>
    <s v="Sex and the City"/>
    <s v="R"/>
    <s v="Comedy"/>
    <x v="28"/>
    <n v="215.3"/>
    <s v="May 30, 2008 (United States)"/>
    <x v="41"/>
    <n v="117000"/>
    <s v="Michael Patrick King"/>
    <s v="Michael Patrick King"/>
    <s v="Sarah Jessica Parker"/>
    <s v="United States"/>
    <n v="65000000"/>
    <n v="418765519"/>
    <n v="592651433.53135157"/>
    <n v="644.25464461538468"/>
    <n v="194503260.10218298"/>
    <s v="New Line Cinema"/>
    <n v="145"/>
  </r>
  <r>
    <s v="Slumdog Millionaire"/>
    <s v="R"/>
    <s v="Drama"/>
    <x v="28"/>
    <n v="215.3"/>
    <s v="December 25, 2008 (United States)"/>
    <x v="45"/>
    <n v="812000"/>
    <s v="Danny Boyle"/>
    <s v="Simon Beaufoy"/>
    <s v="Dev Patel"/>
    <s v="United Kingdom"/>
    <n v="15000000"/>
    <n v="378410542"/>
    <n v="535539675.55689734"/>
    <n v="2522.7369466666664"/>
    <n v="175759657.22248027"/>
    <s v="Celador Films"/>
    <n v="120"/>
  </r>
  <r>
    <s v="The House Bunny"/>
    <s v="PG-13"/>
    <s v="Comedy"/>
    <x v="28"/>
    <n v="215.3"/>
    <s v="August 22, 2008 (United States)"/>
    <x v="30"/>
    <n v="81000"/>
    <s v="Fred Wolf"/>
    <s v="Karen McCullah"/>
    <s v="Anna Faris"/>
    <s v="United States"/>
    <n v="25000000"/>
    <n v="70439696"/>
    <n v="99688691.923827216"/>
    <n v="281.75878399999999"/>
    <n v="32716997.677659079"/>
    <s v="Columbia Pictures"/>
    <n v="97"/>
  </r>
  <r>
    <s v="RocknRolla"/>
    <s v="R"/>
    <s v="Action"/>
    <x v="28"/>
    <n v="215.3"/>
    <s v="October 31, 2008 (United States)"/>
    <x v="4"/>
    <n v="241000"/>
    <s v="Guy Ritchie"/>
    <s v="Guy Ritchie"/>
    <s v="Gerard Butler"/>
    <s v="United Kingdom"/>
    <n v="18000000"/>
    <n v="25740863"/>
    <n v="36429358.830004647"/>
    <n v="143.00479444444446"/>
    <n v="11955811.890385509"/>
    <s v="Warner Bros."/>
    <n v="114"/>
  </r>
  <r>
    <s v="Gran Torino"/>
    <s v="R"/>
    <s v="Drama"/>
    <x v="28"/>
    <n v="215.3"/>
    <s v="January 9, 2009 (United States)"/>
    <x v="31"/>
    <n v="734000"/>
    <s v="Clint Eastwood"/>
    <s v="Nick Schenk"/>
    <s v="Clint Eastwood"/>
    <s v="Germany"/>
    <n v="33000000"/>
    <n v="269958228"/>
    <n v="382054213.05898744"/>
    <n v="818.05523636363637"/>
    <n v="125387007.89595912"/>
    <s v="Matten Productions"/>
    <n v="116"/>
  </r>
  <r>
    <s v="The Duchess"/>
    <s v="PG-13"/>
    <s v="Biography"/>
    <x v="28"/>
    <n v="215.3"/>
    <s v="October 10, 2008 (United States)"/>
    <x v="15"/>
    <n v="80000"/>
    <s v="Saul Dibb"/>
    <s v="Jeffrey Hatcher"/>
    <s v="Keira Knightley"/>
    <s v="United Kingdom"/>
    <n v="0"/>
    <n v="43343384"/>
    <n v="61341054.829540178"/>
    <n v="0"/>
    <n v="20131622.851834647"/>
    <s v="Paramount Vantage"/>
    <n v="110"/>
  </r>
  <r>
    <s v="The Reader"/>
    <s v="R"/>
    <s v="Drama"/>
    <x v="28"/>
    <n v="215.3"/>
    <s v="January 30, 2009 (United States)"/>
    <x v="37"/>
    <n v="234000"/>
    <s v="Stephen Daldry"/>
    <s v="David Hare"/>
    <s v="Kate Winslet"/>
    <s v="Germany"/>
    <n v="32000000"/>
    <n v="108902486"/>
    <n v="154122561.4686484"/>
    <n v="340.32026874999997"/>
    <n v="50581739.897817001"/>
    <s v="The Weinstein Company"/>
    <n v="124"/>
  </r>
  <r>
    <s v="The Hurt Locker"/>
    <s v="R"/>
    <s v="Drama"/>
    <x v="28"/>
    <n v="215.3"/>
    <s v="July 31, 2009 (United States)"/>
    <x v="24"/>
    <n v="430000"/>
    <s v="Kathryn Bigelow"/>
    <s v="Mark Boal"/>
    <s v="Jeremy Renner"/>
    <s v="United States"/>
    <n v="15000000"/>
    <n v="49259766"/>
    <n v="69714123.084997669"/>
    <n v="328.39843999999999"/>
    <n v="22879594.054807246"/>
    <s v="Voltage Pictures"/>
    <n v="131"/>
  </r>
  <r>
    <s v="Rambo"/>
    <s v="R"/>
    <s v="Action"/>
    <x v="28"/>
    <n v="215.3"/>
    <s v="January 25, 2008 (United States)"/>
    <x v="9"/>
    <n v="222000"/>
    <s v="Sylvester Stallone"/>
    <s v="Art Monterastelli"/>
    <s v="Sylvester Stallone"/>
    <s v="Germany"/>
    <n v="50000000"/>
    <n v="113244290"/>
    <n v="160267232.5267069"/>
    <n v="226.48858000000001"/>
    <n v="52598369.71667441"/>
    <s v="Lionsgate"/>
    <n v="92"/>
  </r>
  <r>
    <s v="Eden Lake"/>
    <s v="R"/>
    <s v="Horror"/>
    <x v="28"/>
    <n v="215.3"/>
    <s v="September 12, 2008 (United Kingdom)"/>
    <x v="8"/>
    <n v="79000"/>
    <s v="James Watkins"/>
    <s v="James Watkins"/>
    <s v="Kelly Reilly"/>
    <s v="United Kingdom"/>
    <n v="0"/>
    <n v="3984669"/>
    <n v="5639241.2647468643"/>
    <n v="0"/>
    <n v="1850751.9739897817"/>
    <s v="Rollercoaster Films"/>
    <n v="91"/>
  </r>
  <r>
    <s v="The Happening"/>
    <s v="R"/>
    <s v="Drama"/>
    <x v="28"/>
    <n v="215.3"/>
    <s v="June 13, 2008 (United States)"/>
    <x v="18"/>
    <n v="199000"/>
    <s v="M. Night Shyamalan"/>
    <s v="M. Night Shyamalan"/>
    <s v="Mark Wahlberg"/>
    <s v="United States"/>
    <n v="48000000"/>
    <n v="163403799"/>
    <n v="231254702.99721318"/>
    <n v="340.42458125000002"/>
    <n v="75895865.768694848"/>
    <s v="Twentieth Century Fox"/>
    <n v="91"/>
  </r>
  <r>
    <s v="The Wrestler"/>
    <s v="R"/>
    <s v="Drama"/>
    <x v="28"/>
    <n v="215.3"/>
    <s v="January 30, 2009 (United States)"/>
    <x v="6"/>
    <n v="294000"/>
    <s v="Darren Aronofsky"/>
    <s v="Robert Siegel"/>
    <s v="Mickey Rourke"/>
    <s v="United States"/>
    <n v="6000000"/>
    <n v="44734660"/>
    <n v="63310036.702275895"/>
    <n v="745.57766666666669"/>
    <n v="20777826.288899209"/>
    <s v="Wild Bunch"/>
    <n v="109"/>
  </r>
  <r>
    <s v="Cloverfield"/>
    <s v="PG-13"/>
    <s v="Action"/>
    <x v="28"/>
    <n v="215.3"/>
    <s v="January 18, 2008 (United States)"/>
    <x v="9"/>
    <n v="379000"/>
    <s v="Matt Reeves"/>
    <s v="Drew Goddard"/>
    <s v="Mike Vogel"/>
    <s v="United States"/>
    <n v="25000000"/>
    <n v="172394180"/>
    <n v="243978200.86391082"/>
    <n v="689.57672000000002"/>
    <n v="80071611.704598233"/>
    <s v="Paramount Pictures"/>
    <n v="85"/>
  </r>
  <r>
    <s v="Changeling"/>
    <s v="R"/>
    <s v="Biography"/>
    <x v="28"/>
    <n v="215.3"/>
    <s v="October 31, 2008 (United States)"/>
    <x v="3"/>
    <n v="244000"/>
    <s v="Clint Eastwood"/>
    <s v="J. Michael Straczynski"/>
    <s v="Angelina Jolie"/>
    <s v="United States"/>
    <n v="55000000"/>
    <n v="113398237"/>
    <n v="160485103.64096609"/>
    <n v="206.17861272727271"/>
    <n v="52669873.200185783"/>
    <s v="Imagine Entertainment"/>
    <n v="141"/>
  </r>
  <r>
    <s v="Eagle Eye"/>
    <s v="PG-13"/>
    <s v="Action"/>
    <x v="28"/>
    <n v="215.3"/>
    <s v="September 26, 2008 (United States)"/>
    <x v="14"/>
    <n v="180000"/>
    <s v="D.J. Caruso"/>
    <s v="John Glenn"/>
    <s v="Shia LaBeouf"/>
    <s v="United States"/>
    <n v="80000000"/>
    <n v="178767383"/>
    <n v="252997777.98467255"/>
    <n v="223.45922874999999"/>
    <n v="83031761.727821648"/>
    <s v="Dreamworks Pictures"/>
    <n v="118"/>
  </r>
  <r>
    <s v="The Ruins"/>
    <s v="R"/>
    <s v="Adventure"/>
    <x v="28"/>
    <n v="215.3"/>
    <s v="April 4, 2008 (United States)"/>
    <x v="23"/>
    <n v="72000"/>
    <s v="Carter Smith"/>
    <s v="Scott B. Smith"/>
    <s v="Shawn Ashmore"/>
    <s v="United States"/>
    <n v="8000000"/>
    <n v="22818256"/>
    <n v="32293184.408732001"/>
    <n v="285.22820000000002"/>
    <n v="10598353.924756154"/>
    <s v="Dreamworks Pictures"/>
    <n v="90"/>
  </r>
  <r>
    <s v="The Other Boleyn Girl"/>
    <s v="PG-13"/>
    <s v="Biography"/>
    <x v="28"/>
    <n v="215.3"/>
    <s v="February 29, 2008 (United States)"/>
    <x v="17"/>
    <n v="107000"/>
    <s v="Justin Chadwick"/>
    <s v="Peter Morgan"/>
    <s v="Natalie Portman"/>
    <s v="United Kingdom"/>
    <n v="35000000"/>
    <n v="78201830"/>
    <n v="110673932.19228983"/>
    <n v="223.43380000000002"/>
    <n v="36322261.960055739"/>
    <s v="Columbia Pictures"/>
    <n v="115"/>
  </r>
  <r>
    <n v="21"/>
    <s v="PG-13"/>
    <s v="Crime"/>
    <x v="28"/>
    <n v="215.3"/>
    <s v="March 28, 2008 (United States)"/>
    <x v="8"/>
    <n v="235000"/>
    <s v="Robert Luketic"/>
    <s v="Peter Steinfeld"/>
    <s v="Jim Sturgess"/>
    <s v="United States"/>
    <n v="35000000"/>
    <n v="159808370"/>
    <n v="226166327.63121226"/>
    <n v="456.59534285714284"/>
    <n v="74225903.390617743"/>
    <s v="Columbia Pictures"/>
    <n v="123"/>
  </r>
  <r>
    <s v="Never Back Down"/>
    <s v="PG-13"/>
    <s v="Action"/>
    <x v="28"/>
    <n v="215.3"/>
    <s v="March 14, 2008 (United States)"/>
    <x v="14"/>
    <n v="98000"/>
    <s v="Jeff Wadlow"/>
    <s v="Chris Hauty"/>
    <s v="Sean Faris"/>
    <s v="United States"/>
    <n v="20000000"/>
    <n v="41627431"/>
    <n v="58912578.846725501"/>
    <n v="208.13715500000001"/>
    <n v="19334617.27821644"/>
    <s v="Summit Entertainment"/>
    <n v="113"/>
  </r>
  <r>
    <s v="The Mummy: Tomb of the Dragon Emperor"/>
    <s v="PG-13"/>
    <s v="Action"/>
    <x v="28"/>
    <n v="215.3"/>
    <s v="August 1, 2008 (United States)"/>
    <x v="33"/>
    <n v="154000"/>
    <s v="Rob Cohen"/>
    <s v="Alfred Gough"/>
    <s v="Brendan Fraser"/>
    <s v="United States"/>
    <n v="145000000"/>
    <n v="403449830"/>
    <n v="570976141.20297253"/>
    <n v="278.24126206896551"/>
    <n v="187389609.84672549"/>
    <s v="Universal Pictures"/>
    <n v="112"/>
  </r>
  <r>
    <s v="Hancock"/>
    <s v="PG-13"/>
    <s v="Action"/>
    <x v="28"/>
    <n v="215.3"/>
    <s v="July 2, 2008 (United States)"/>
    <x v="5"/>
    <n v="454000"/>
    <s v="Peter Berg"/>
    <s v="Vy Vincent Ngo"/>
    <s v="Will Smith"/>
    <s v="United States"/>
    <n v="150000000"/>
    <n v="629443428"/>
    <n v="890810090.62517416"/>
    <n v="419.62895199999997"/>
    <n v="292356445.88945657"/>
    <s v="Columbia Pictures"/>
    <n v="92"/>
  </r>
  <r>
    <s v="Journey to the Center of the Earth"/>
    <s v="PG"/>
    <s v="Action"/>
    <x v="28"/>
    <n v="215.3"/>
    <s v="July 11, 2008 (United States)"/>
    <x v="1"/>
    <n v="116000"/>
    <s v="Eric Brevig"/>
    <s v="Michael D. Weiss"/>
    <s v="Brendan Fraser"/>
    <s v="United States"/>
    <n v="60000000"/>
    <n v="244232688"/>
    <n v="345646539.86809105"/>
    <n v="407.05448000000001"/>
    <n v="113438313.05155596"/>
    <s v="New Line Cinema"/>
    <n v="93"/>
  </r>
  <r>
    <s v="Felon"/>
    <s v="R"/>
    <s v="Thriller"/>
    <x v="28"/>
    <n v="215.3"/>
    <s v="July 18, 2008 (Canada)"/>
    <x v="34"/>
    <n v="76000"/>
    <s v="Ric Roman Waugh"/>
    <s v="Ric Roman Waugh"/>
    <s v="Stephen Dorff"/>
    <s v="United States"/>
    <n v="2900000"/>
    <n v="0"/>
    <n v="0"/>
    <n v="0"/>
    <n v="0"/>
    <s v="Stage 6 Films"/>
    <n v="104"/>
  </r>
  <r>
    <s v="Bolt"/>
    <s v="PG"/>
    <s v="Animation"/>
    <x v="28"/>
    <n v="215.3"/>
    <s v="November 21, 2008 (United States)"/>
    <x v="8"/>
    <n v="196000"/>
    <s v="Byron Howard"/>
    <s v="Dan Fogelman"/>
    <s v="John Travolta"/>
    <s v="United States"/>
    <n v="150000000"/>
    <n v="309979994"/>
    <n v="438694399.31165814"/>
    <n v="206.65332933333335"/>
    <n v="143975844.86762658"/>
    <s v="Walt Disney Animation Studios"/>
    <n v="96"/>
  </r>
  <r>
    <s v="Sex Drive"/>
    <s v="R"/>
    <s v="Comedy"/>
    <x v="28"/>
    <n v="215.3"/>
    <s v="October 17, 2008 (United States)"/>
    <x v="16"/>
    <n v="85000"/>
    <s v="Sean Anders"/>
    <s v="Sean Anders"/>
    <s v="Josh Zuckerman"/>
    <s v="United States"/>
    <n v="19000000"/>
    <n v="18755936"/>
    <n v="26544048.765443567"/>
    <n v="98.715452631578955"/>
    <n v="8711535.5318160709"/>
    <s v="Summit Entertainment"/>
    <n v="109"/>
  </r>
  <r>
    <s v="Death Race"/>
    <s v="R"/>
    <s v="Action"/>
    <x v="28"/>
    <n v="215.3"/>
    <s v="August 22, 2008 (United States)"/>
    <x v="21"/>
    <n v="201000"/>
    <s v="Paul W.S. Anderson"/>
    <s v="Paul W.S. Anderson"/>
    <s v="Jason Statham"/>
    <s v="United States"/>
    <n v="45000000"/>
    <n v="76014335"/>
    <n v="107578113.67626567"/>
    <n v="168.92074444444444"/>
    <n v="35306240.130051091"/>
    <s v="Universal Pictures"/>
    <n v="105"/>
  </r>
  <r>
    <s v="The Chronicles of Narnia: Prince Caspian"/>
    <s v="PG"/>
    <s v="Action"/>
    <x v="28"/>
    <n v="215.3"/>
    <s v="May 16, 2008 (United States)"/>
    <x v="16"/>
    <n v="199000"/>
    <s v="Andrew Adamson"/>
    <s v="Andrew Adamson"/>
    <s v="Ben Barnes"/>
    <s v="United States"/>
    <n v="225000000"/>
    <n v="419665568"/>
    <n v="593925213.97863448"/>
    <n v="186.51803022222222"/>
    <n v="194921304.22666046"/>
    <s v="Walt Disney Pictures"/>
    <n v="150"/>
  </r>
  <r>
    <s v="Pineapple Express"/>
    <s v="R"/>
    <s v="Action"/>
    <x v="28"/>
    <n v="215.3"/>
    <s v="August 6, 2008 (United States)"/>
    <x v="15"/>
    <n v="322000"/>
    <s v="David Gordon Green"/>
    <s v="Seth Rogen"/>
    <s v="Seth Rogen"/>
    <s v="United States"/>
    <n v="27000000"/>
    <n v="101624843"/>
    <n v="143822989.60566652"/>
    <n v="376.38830740740741"/>
    <n v="47201506.270320483"/>
    <s v="Columbia Pictures"/>
    <n v="111"/>
  </r>
  <r>
    <s v="The Boy in the Striped Pajamas"/>
    <s v="PG-13"/>
    <s v="Drama"/>
    <x v="28"/>
    <n v="215.3"/>
    <s v="November 26, 2008 (United States)"/>
    <x v="40"/>
    <n v="196000"/>
    <s v="Mark Herman"/>
    <s v="John Boyne"/>
    <s v="Asa Butterfield"/>
    <s v="United Kingdom"/>
    <n v="12500000"/>
    <n v="40416563"/>
    <n v="57198916.609846726"/>
    <n v="323.33250399999997"/>
    <n v="18772207.617278215"/>
    <s v="Miramax"/>
    <n v="94"/>
  </r>
  <r>
    <s v="Valkyrie"/>
    <s v="PG-13"/>
    <s v="Drama"/>
    <x v="28"/>
    <n v="215.3"/>
    <s v="December 25, 2008 (United States)"/>
    <x v="12"/>
    <n v="233000"/>
    <s v="Bryan Singer"/>
    <s v="Christopher McQuarrie"/>
    <s v="Tom Cruise"/>
    <s v="United States"/>
    <n v="75000000"/>
    <n v="201545517"/>
    <n v="285234180.35253137"/>
    <n v="268.72735599999999"/>
    <n v="93611480.260102183"/>
    <s v="Metro-Goldwyn-Mayer (MGM)"/>
    <n v="121"/>
  </r>
  <r>
    <s v="27 Dresses"/>
    <s v="PG-13"/>
    <s v="Comedy"/>
    <x v="28"/>
    <n v="215.3"/>
    <s v="January 18, 2008 (United States)"/>
    <x v="10"/>
    <n v="157000"/>
    <s v="Anne Fletcher"/>
    <s v="Aline Brosh McKenna"/>
    <s v="Katherine Heigl"/>
    <s v="United States"/>
    <n v="30000000"/>
    <n v="162655351"/>
    <n v="230195473.52392012"/>
    <n v="542.1845033333334"/>
    <n v="75548235.48536925"/>
    <s v="Fox 2000 Pictures"/>
    <n v="111"/>
  </r>
  <r>
    <s v="Let the Right One In"/>
    <s v="R"/>
    <s v="Crime"/>
    <x v="28"/>
    <n v="215.3"/>
    <s v="December 12, 2008 (United States)"/>
    <x v="6"/>
    <n v="208000"/>
    <s v="Tomas Alfredson"/>
    <s v="John Ajvide Lindqvist"/>
    <s v="KÃ¥re Hedebrant"/>
    <s v="Sweden"/>
    <n v="4000000"/>
    <n v="11227336"/>
    <n v="15889313.883882953"/>
    <n v="280.68340000000001"/>
    <n v="5214740.3622851837"/>
    <s v="EFTI"/>
    <n v="114"/>
  </r>
  <r>
    <s v="Role Models"/>
    <s v="R"/>
    <s v="Comedy"/>
    <x v="28"/>
    <n v="215.3"/>
    <s v="November 7, 2008 (United States)"/>
    <x v="8"/>
    <n v="223000"/>
    <s v="David Wain"/>
    <s v="Timothy Dowling"/>
    <s v="Paul Rudd"/>
    <s v="Germany"/>
    <n v="28000000"/>
    <n v="92649419"/>
    <n v="131120659.40222944"/>
    <n v="330.89078214285712"/>
    <n v="43032707.385044128"/>
    <s v="Universal Pictures"/>
    <n v="99"/>
  </r>
  <r>
    <s v="Defiance"/>
    <s v="R"/>
    <s v="Action"/>
    <x v="28"/>
    <n v="215.3"/>
    <s v="January 16, 2009 (United States)"/>
    <x v="13"/>
    <n v="141000"/>
    <s v="Edward Zwick"/>
    <s v="Clayton Frohman"/>
    <s v="Daniel Craig"/>
    <s v="United States"/>
    <n v="32000000"/>
    <n v="51262751"/>
    <n v="72548816.673014402"/>
    <n v="160.19609687499999"/>
    <n v="23809916.860195078"/>
    <s v="Paramount Vantage"/>
    <n v="137"/>
  </r>
  <r>
    <s v="Wild Child"/>
    <s v="PG-13"/>
    <s v="Comedy"/>
    <x v="28"/>
    <n v="215.3"/>
    <s v="August 15, 2008 (United Kingdom)"/>
    <x v="10"/>
    <n v="52000"/>
    <s v="Nick Moore"/>
    <s v="Lucy Dahl"/>
    <s v="Emma Roberts"/>
    <s v="United States"/>
    <n v="20000000"/>
    <n v="21972336"/>
    <n v="31096009.192754295"/>
    <n v="109.86168000000001"/>
    <n v="10205450.998606596"/>
    <s v="Universal Pictures"/>
    <n v="98"/>
  </r>
  <r>
    <s v="Definitely, Maybe"/>
    <s v="PG-13"/>
    <s v="Comedy"/>
    <x v="28"/>
    <n v="215.3"/>
    <s v="February 14, 2008 (United States)"/>
    <x v="12"/>
    <n v="159000"/>
    <s v="Adam Brooks"/>
    <s v="Adam Brooks"/>
    <s v="Ryan Reynolds"/>
    <s v="United Kingdom"/>
    <n v="0"/>
    <n v="55990299"/>
    <n v="79239405.969809562"/>
    <n v="0"/>
    <n v="26005712.494194146"/>
    <s v="Universal Pictures"/>
    <n v="112"/>
  </r>
  <r>
    <s v="The Forbidden Kingdom"/>
    <s v="PG-13"/>
    <s v="Action"/>
    <x v="28"/>
    <n v="215.3"/>
    <s v="April 18, 2008 (United States)"/>
    <x v="14"/>
    <n v="103000"/>
    <s v="Rob Minkoff"/>
    <s v="John Fusco"/>
    <s v="Jackie Chan"/>
    <s v="United States"/>
    <n v="55000000"/>
    <n v="128792411"/>
    <n v="182271470.65350673"/>
    <n v="234.16801999999998"/>
    <n v="59819977.24105899"/>
    <s v="Casey Silver Productions"/>
    <n v="104"/>
  </r>
  <r>
    <s v="Bronson"/>
    <s v="R"/>
    <s v="Action"/>
    <x v="28"/>
    <n v="215.3"/>
    <s v="March 13, 2009 (United Kingdom)"/>
    <x v="12"/>
    <n v="123000"/>
    <s v="Nicolas Winding Refn"/>
    <s v="Brock Norman Brock"/>
    <s v="Tom Hardy"/>
    <s v="United Kingdom"/>
    <n v="230000"/>
    <n v="2260712"/>
    <n v="3199437.7445424986"/>
    <n v="982.91826086956519"/>
    <n v="1050028.7970274037"/>
    <s v="Vertigo Films"/>
    <n v="92"/>
  </r>
  <r>
    <s v="Australia"/>
    <s v="PG-13"/>
    <s v="Adventure"/>
    <x v="28"/>
    <n v="215.3"/>
    <s v="November 26, 2008 (United States)"/>
    <x v="14"/>
    <n v="121000"/>
    <s v="Baz Luhrmann"/>
    <s v="Stuart Beattie"/>
    <s v="Nicole Kidman"/>
    <s v="United Kingdom"/>
    <n v="130000000"/>
    <n v="211787511"/>
    <n v="299729004.18810964"/>
    <n v="162.91347000000002"/>
    <n v="98368560.613097996"/>
    <s v="Twentieth Century Fox"/>
    <n v="165"/>
  </r>
  <r>
    <s v="Yes Man"/>
    <s v="PG-13"/>
    <s v="Comedy"/>
    <x v="28"/>
    <n v="215.3"/>
    <s v="December 19, 2008 (United States)"/>
    <x v="8"/>
    <n v="343000"/>
    <s v="Peyton Reed"/>
    <s v="Nicholas Stoller"/>
    <s v="Jim Carrey"/>
    <s v="United States"/>
    <n v="70000000"/>
    <n v="223241637"/>
    <n v="315939279.117046"/>
    <n v="318.91662428571431"/>
    <n v="103688637.71481654"/>
    <s v="Warner Bros."/>
    <n v="104"/>
  </r>
  <r>
    <s v="Body of Lies"/>
    <s v="R"/>
    <s v="Action"/>
    <x v="28"/>
    <n v="215.3"/>
    <s v="October 10, 2008 (United States)"/>
    <x v="12"/>
    <n v="218000"/>
    <s v="Ridley Scott"/>
    <s v="William Monahan"/>
    <s v="Leonardo DiCaprio"/>
    <s v="United States"/>
    <n v="70000000"/>
    <n v="115900897"/>
    <n v="164026954.5559684"/>
    <n v="165.57271"/>
    <n v="53832279.145378537"/>
    <s v="Warner Bros."/>
    <n v="128"/>
  </r>
  <r>
    <s v="Disaster Movie"/>
    <s v="PG-13"/>
    <s v="Comedy"/>
    <x v="28"/>
    <n v="215.3"/>
    <s v="August 29, 2008 (United States)"/>
    <x v="68"/>
    <n v="88000"/>
    <s v="Jason Friedberg"/>
    <s v="Jason Friedberg"/>
    <s v="Carmen Electra"/>
    <s v="United States"/>
    <n v="20000000"/>
    <n v="34816824"/>
    <n v="49273972.470041804"/>
    <n v="174.08411999999998"/>
    <n v="16171307.013469577"/>
    <s v="Lionsgate"/>
    <n v="87"/>
  </r>
  <r>
    <s v="Superhero Movie"/>
    <s v="PG-13"/>
    <s v="Action"/>
    <x v="28"/>
    <n v="215.3"/>
    <s v="March 28, 2008 (United States)"/>
    <x v="26"/>
    <n v="65000"/>
    <s v="Craig Mazin"/>
    <s v="Craig Mazin"/>
    <s v="Drake Bell"/>
    <s v="United States"/>
    <n v="35000000"/>
    <n v="71571300"/>
    <n v="101290177.0088249"/>
    <n v="204.48942857142859"/>
    <n v="33242591.732466325"/>
    <s v="Dimension Films"/>
    <n v="75"/>
  </r>
  <r>
    <s v="Ponyo"/>
    <s v="G"/>
    <s v="Animation"/>
    <x v="28"/>
    <n v="215.3"/>
    <s v="August 14, 2009 (United States)"/>
    <x v="3"/>
    <n v="131000"/>
    <s v="Hayao Miyazaki"/>
    <s v="Hayao Miyazaki"/>
    <s v="Cate Blanchett"/>
    <s v="Japan"/>
    <n v="34000000"/>
    <n v="204826668"/>
    <n v="289877778.63260567"/>
    <n v="602.43137647058825"/>
    <n v="95135470.506270319"/>
    <s v="Studio Ghibli"/>
    <n v="101"/>
  </r>
  <r>
    <s v="Jumper"/>
    <s v="PG-13"/>
    <s v="Action"/>
    <x v="28"/>
    <n v="215.3"/>
    <s v="February 14, 2008 (United States)"/>
    <x v="10"/>
    <n v="292000"/>
    <s v="Doug Liman"/>
    <s v="David S. Goyer"/>
    <s v="Hayden Christensen"/>
    <s v="United States"/>
    <n v="85000000"/>
    <n v="225132113"/>
    <n v="318614746.08035296"/>
    <n v="264.86130941176469"/>
    <n v="104566703.66929865"/>
    <s v="Twentieth Century Fox"/>
    <n v="88"/>
  </r>
  <r>
    <s v="Speed Racer"/>
    <s v="PG"/>
    <s v="Action"/>
    <x v="28"/>
    <n v="215.3"/>
    <s v="May 9, 2008 (United States)"/>
    <x v="22"/>
    <n v="70000"/>
    <s v="Lana Wachowski"/>
    <s v="Lilly Wachowski"/>
    <s v="Emile Hirsch"/>
    <s v="United States"/>
    <n v="120000000"/>
    <n v="93945766"/>
    <n v="132955294.47375755"/>
    <n v="78.288138333333336"/>
    <n v="43634819.321876451"/>
    <s v="Warner Bros."/>
    <n v="135"/>
  </r>
  <r>
    <s v="The Bank Job"/>
    <s v="R"/>
    <s v="Crime"/>
    <x v="28"/>
    <n v="215.3"/>
    <s v="March 7, 2008 (United States)"/>
    <x v="13"/>
    <n v="176000"/>
    <s v="Roger Donaldson"/>
    <s v="Dick Clement"/>
    <s v="Jason Statham"/>
    <s v="United Kingdom"/>
    <n v="20000000"/>
    <n v="64828421"/>
    <n v="91747421.638179287"/>
    <n v="324.14210500000002"/>
    <n v="30110738.968880631"/>
    <s v="Mosaic"/>
    <n v="111"/>
  </r>
  <r>
    <s v="Street Kings"/>
    <s v="R"/>
    <s v="Action"/>
    <x v="28"/>
    <n v="215.3"/>
    <s v="April 11, 2008 (United States)"/>
    <x v="8"/>
    <n v="109000"/>
    <s v="David Ayer"/>
    <s v="James Ellroy"/>
    <s v="Keanu Reeves"/>
    <s v="United States"/>
    <n v="20000000"/>
    <n v="66476363"/>
    <n v="94079646.103576407"/>
    <n v="332.38181500000002"/>
    <n v="30876155.596841615"/>
    <s v="Fox Searchlight Pictures"/>
    <n v="109"/>
  </r>
  <r>
    <s v="Get Smart"/>
    <s v="PG-13"/>
    <s v="Action"/>
    <x v="28"/>
    <n v="215.3"/>
    <s v="June 20, 2008 (United States)"/>
    <x v="16"/>
    <n v="208000"/>
    <s v="Peter Segal"/>
    <s v="Tom J. Astle"/>
    <s v="Steve Carell"/>
    <s v="United States"/>
    <n v="80000000"/>
    <n v="230685453"/>
    <n v="326474024.75197399"/>
    <n v="288.35681625000001"/>
    <n v="107146053.41384114"/>
    <s v="Warner Bros."/>
    <n v="110"/>
  </r>
  <r>
    <s v="Punisher: War Zone"/>
    <s v="R"/>
    <s v="Action"/>
    <x v="28"/>
    <n v="215.3"/>
    <s v="December 5, 2008 (United States)"/>
    <x v="23"/>
    <n v="61000"/>
    <s v="Lexi Alexander"/>
    <s v="Nick Santora"/>
    <s v="Ray Stevenson"/>
    <s v="United States"/>
    <n v="35000000"/>
    <n v="10161493"/>
    <n v="14380896.038550859"/>
    <n v="29.032837142857144"/>
    <n v="4719690.1997213187"/>
    <s v="Lionsgate"/>
    <n v="103"/>
  </r>
  <r>
    <s v="You Don't Mess with the Zohan"/>
    <s v="PG-13"/>
    <s v="Comedy"/>
    <x v="28"/>
    <n v="215.3"/>
    <s v="June 6, 2008 (United States)"/>
    <x v="30"/>
    <n v="194000"/>
    <s v="Dennis Dugan"/>
    <s v="Adam Sandler"/>
    <s v="Adam Sandler"/>
    <s v="United States"/>
    <n v="90000000"/>
    <n v="204313400"/>
    <n v="289151384.02229446"/>
    <n v="227.01488888888889"/>
    <n v="94897073.850441247"/>
    <s v="Columbia Pictures"/>
    <n v="113"/>
  </r>
  <r>
    <s v="Hellboy II: the Golden Army"/>
    <s v="PG-13"/>
    <s v="Action"/>
    <x v="28"/>
    <n v="215.3"/>
    <s v="July 11, 2008 (United States)"/>
    <x v="9"/>
    <n v="260000"/>
    <s v="Guillermo del Toro"/>
    <s v="Guillermo del Toro"/>
    <s v="Ron Perlman"/>
    <s v="United States"/>
    <n v="85000000"/>
    <n v="168319243"/>
    <n v="238211209.20622388"/>
    <n v="198.02263882352941"/>
    <n v="78178933.116581514"/>
    <s v="Universal Pictures"/>
    <n v="120"/>
  </r>
  <r>
    <s v="Synecdoche, New York"/>
    <s v="R"/>
    <s v="Drama"/>
    <x v="28"/>
    <n v="215.3"/>
    <s v="February 5, 2009 (Netherlands)"/>
    <x v="37"/>
    <n v="86000"/>
    <s v="Charlie Kaufman"/>
    <s v="Charlie Kaufman"/>
    <s v="Philip Seymour Hoffman"/>
    <s v="United States"/>
    <n v="20000000"/>
    <n v="4658401"/>
    <n v="6592730.0729215052"/>
    <n v="23.292005"/>
    <n v="2163679.0524849049"/>
    <s v="Sidney Kimmel Entertainment"/>
    <n v="124"/>
  </r>
  <r>
    <s v="Marley &amp; Me"/>
    <s v="PG"/>
    <s v="Comedy"/>
    <x v="28"/>
    <n v="215.3"/>
    <s v="December 25, 2008 (United States)"/>
    <x v="12"/>
    <n v="150000"/>
    <s v="David Frankel"/>
    <s v="Scott Frank"/>
    <s v="Owen Wilson"/>
    <s v="United States"/>
    <n v="60000000"/>
    <n v="255743093"/>
    <n v="361936462.78262889"/>
    <n v="426.23848833333335"/>
    <n v="118784529.95819786"/>
    <s v="Fox 2000 Pictures"/>
    <n v="115"/>
  </r>
  <r>
    <s v="Fool's Gold"/>
    <s v="PG-13"/>
    <s v="Action"/>
    <x v="28"/>
    <n v="215.3"/>
    <s v="February 8, 2008 (United States)"/>
    <x v="46"/>
    <n v="76000"/>
    <s v="Andy Tennant"/>
    <s v="John Claflin"/>
    <s v="Matthew McConaughey"/>
    <s v="United States"/>
    <n v="70000000"/>
    <n v="111231041"/>
    <n v="157418012.97120297"/>
    <n v="158.90148714285715"/>
    <n v="51663279.609846726"/>
    <s v="Warner Bros."/>
    <n v="112"/>
  </r>
  <r>
    <s v="The Secret Life of Bees"/>
    <s v="PG-13"/>
    <s v="Drama"/>
    <x v="28"/>
    <n v="215.3"/>
    <s v="October 17, 2008 (United States)"/>
    <x v="4"/>
    <n v="25000"/>
    <s v="Gina Prince-Bythewood"/>
    <s v="Gina Prince-Bythewood"/>
    <s v="Dakota Fanning"/>
    <s v="United States"/>
    <n v="11000000"/>
    <n v="39952437"/>
    <n v="56542069.456107758"/>
    <n v="363.20397272727274"/>
    <n v="18556635.856943797"/>
    <s v="Fox Searchlight Pictures"/>
    <n v="114"/>
  </r>
  <r>
    <s v="Nick and Norah's Infinite Playlist"/>
    <s v="PG-13"/>
    <s v="Comedy"/>
    <x v="28"/>
    <n v="215.3"/>
    <s v="October 3, 2008 (United States)"/>
    <x v="14"/>
    <n v="90000"/>
    <s v="Peter Sollett"/>
    <s v="Lorene Scafaria"/>
    <s v="Michael Cera"/>
    <s v="United States"/>
    <n v="10000000"/>
    <n v="33556631"/>
    <n v="47490503.788666978"/>
    <n v="335.56630999999999"/>
    <n v="15585987.459359033"/>
    <s v="Screen Gems"/>
    <n v="90"/>
  </r>
  <r>
    <s v="The Spiderwick Chronicles"/>
    <s v="PG"/>
    <s v="Action"/>
    <x v="28"/>
    <n v="215.3"/>
    <s v="February 14, 2008 (United States)"/>
    <x v="16"/>
    <n v="91000"/>
    <s v="Mark Waters"/>
    <s v="Karey Kirkpatrick"/>
    <s v="Freddie Highmore"/>
    <s v="United States"/>
    <n v="90000000"/>
    <n v="164170327"/>
    <n v="232339519.91128656"/>
    <n v="182.41147444444445"/>
    <n v="76251893.63678588"/>
    <s v="Paramount Pictures"/>
    <n v="96"/>
  </r>
  <r>
    <s v="Doomsday"/>
    <s v="R"/>
    <s v="Action"/>
    <x v="28"/>
    <n v="215.3"/>
    <s v="March 14, 2008 (United States)"/>
    <x v="23"/>
    <n v="75000"/>
    <s v="Neil Marshall"/>
    <s v="Neil Marshall"/>
    <s v="Rhona Mitra"/>
    <s v="United Kingdom"/>
    <n v="30000000"/>
    <n v="22472631"/>
    <n v="31804043.965164885"/>
    <n v="74.908770000000004"/>
    <n v="10437822.108685555"/>
    <s v="Rogue Pictures"/>
    <n v="105"/>
  </r>
  <r>
    <s v="Max Payne"/>
    <s v="PG-13"/>
    <s v="Action"/>
    <x v="28"/>
    <n v="215.3"/>
    <s v="October 17, 2008 (United States)"/>
    <x v="11"/>
    <n v="123000"/>
    <s v="John Moore"/>
    <s v="Beau Thorne"/>
    <s v="Mark Wahlberg"/>
    <s v="United States"/>
    <n v="35000000"/>
    <n v="87066930"/>
    <n v="123220128.05852298"/>
    <n v="248.76265714285714"/>
    <n v="40439818.85740827"/>
    <s v="Abandon Entertainment"/>
    <n v="100"/>
  </r>
  <r>
    <s v="The Day the Earth Stood Still"/>
    <s v="PG-13"/>
    <s v="Drama"/>
    <x v="28"/>
    <n v="215.3"/>
    <s v="December 12, 2008 (United States)"/>
    <x v="30"/>
    <n v="165000"/>
    <s v="Scott Derrickson"/>
    <s v="David Scarpa"/>
    <s v="Keanu Reeves"/>
    <s v="United States"/>
    <n v="80000000"/>
    <n v="233093859"/>
    <n v="329882484.14909428"/>
    <n v="291.36732374999997"/>
    <n v="108264681.37482582"/>
    <s v="Twentieth Century Fox"/>
    <n v="104"/>
  </r>
  <r>
    <s v="Milk"/>
    <s v="R"/>
    <s v="Biography"/>
    <x v="28"/>
    <n v="215.3"/>
    <s v="January 30, 2009 (United States)"/>
    <x v="24"/>
    <n v="167000"/>
    <s v="Gus Van Sant"/>
    <s v="Dustin Lance Black"/>
    <s v="Sean Penn"/>
    <s v="United States"/>
    <n v="20000000"/>
    <n v="54589558"/>
    <n v="77257028.901997209"/>
    <n v="272.94779"/>
    <n v="25355112.865768693"/>
    <s v="Focus Features"/>
    <n v="128"/>
  </r>
  <r>
    <s v="Madagascar: Escape 2 Africa"/>
    <s v="PG"/>
    <s v="Animation"/>
    <x v="28"/>
    <n v="215.3"/>
    <s v="November 7, 2008 (United States)"/>
    <x v="14"/>
    <n v="211000"/>
    <s v="Eric Darnell"/>
    <s v="Etan Cohen"/>
    <s v="Ben Stiller"/>
    <s v="United States"/>
    <n v="150000000"/>
    <n v="603900354"/>
    <n v="854660649.62285185"/>
    <n v="402.600236"/>
    <n v="280492500.6967023"/>
    <s v="DreamWorks Animation"/>
    <n v="89"/>
  </r>
  <r>
    <s v="The Spirit"/>
    <s v="PG-13"/>
    <s v="Action"/>
    <x v="28"/>
    <n v="215.3"/>
    <s v="December 25, 2008 (United States)"/>
    <x v="25"/>
    <n v="60000"/>
    <s v="Frank Miller"/>
    <s v="Frank Miller"/>
    <s v="Gabriel Macht"/>
    <s v="United States"/>
    <n v="60000000"/>
    <n v="39164441"/>
    <n v="55426870.286576867"/>
    <n v="65.274068333333332"/>
    <n v="18190636.785880167"/>
    <s v="Lionsgate"/>
    <n v="103"/>
  </r>
  <r>
    <s v="Ghost Town"/>
    <s v="PG-13"/>
    <s v="Comedy"/>
    <x v="28"/>
    <n v="215.3"/>
    <s v="September 19, 2008 (United States)"/>
    <x v="17"/>
    <n v="71000"/>
    <s v="David Koepp"/>
    <s v="David Koepp"/>
    <s v="Ricky Gervais"/>
    <s v="United States"/>
    <n v="20000000"/>
    <n v="27090159"/>
    <n v="38338929.156061307"/>
    <n v="135.450795"/>
    <n v="12582516.953088714"/>
    <s v="DreamWorks"/>
    <n v="102"/>
  </r>
  <r>
    <s v="Bottle Shock"/>
    <s v="PG-13"/>
    <s v="Comedy"/>
    <x v="28"/>
    <n v="215.3"/>
    <s v="September 5, 2008 (United States)"/>
    <x v="8"/>
    <n v="16000"/>
    <s v="Randall Miller"/>
    <s v="Jody Savin"/>
    <s v="Chris Pine"/>
    <s v="United States"/>
    <n v="5000000"/>
    <n v="4629770"/>
    <n v="6552210.4923362751"/>
    <n v="92.595400000000012"/>
    <n v="2150380.8639108222"/>
    <s v="Shocking Bottle"/>
    <n v="110"/>
  </r>
  <r>
    <s v="The Rocker"/>
    <s v="PG-13"/>
    <s v="Comedy"/>
    <x v="28"/>
    <n v="215.3"/>
    <s v="August 20, 2008 (United States)"/>
    <x v="19"/>
    <n v="37000"/>
    <s v="Peter Cattaneo"/>
    <s v="Maya Forbes"/>
    <s v="Rainn Wilson"/>
    <s v="United States"/>
    <n v="15000000"/>
    <n v="8808935"/>
    <n v="12466709.21737111"/>
    <n v="58.726233333333333"/>
    <n v="4091470.0418021367"/>
    <s v="Fox Atomic"/>
    <n v="102"/>
  </r>
  <r>
    <s v="Step Up 2: the Streets"/>
    <s v="PG-13"/>
    <s v="Drama"/>
    <x v="28"/>
    <n v="215.3"/>
    <s v="February 14, 2008 (United States)"/>
    <x v="19"/>
    <n v="81000"/>
    <s v="Jon M. Chu"/>
    <s v="Toni Ann Johnson"/>
    <s v="Robert Hoffman"/>
    <s v="United States"/>
    <n v="17500000"/>
    <n v="150988382"/>
    <n v="213683975.82628891"/>
    <n v="862.79075428571423"/>
    <n v="70129299.581978634"/>
    <s v="Touchstone Pictures"/>
    <n v="98"/>
  </r>
  <r>
    <s v="Semi-Pro"/>
    <s v="R"/>
    <s v="Comedy"/>
    <x v="28"/>
    <n v="215.3"/>
    <s v="February 29, 2008 (United States)"/>
    <x v="1"/>
    <n v="80000"/>
    <s v="Kent Alterman"/>
    <s v="Scot Armstrong"/>
    <s v="Will Ferrell"/>
    <s v="United States"/>
    <n v="55000000"/>
    <n v="44004502"/>
    <n v="62276691.86901997"/>
    <n v="80.008185454545455"/>
    <n v="20438691.128657687"/>
    <s v="New Line Cinema"/>
    <n v="91"/>
  </r>
  <r>
    <s v="Repo! The Genetic Opera"/>
    <s v="R"/>
    <s v="Horror"/>
    <x v="28"/>
    <n v="215.3"/>
    <s v="November 20, 2008 (Czech Republic)"/>
    <x v="14"/>
    <n v="24000"/>
    <s v="Darren Lynn Bousman"/>
    <s v="Darren Smith"/>
    <s v="Paul Sorvino"/>
    <s v="United States"/>
    <n v="8500000"/>
    <n v="188126"/>
    <n v="266242.41616349277"/>
    <n v="2.2132470588235296"/>
    <n v="87378.54156990246"/>
    <s v="Twisted Pictures"/>
    <n v="98"/>
  </r>
  <r>
    <s v="Outlander"/>
    <s v="R"/>
    <s v="Action"/>
    <x v="28"/>
    <n v="215.3"/>
    <s v="July 11, 2008 (Latvia)"/>
    <x v="19"/>
    <n v="73000"/>
    <s v="Howard McCain"/>
    <s v="Dirk Blackman"/>
    <s v="Jim Caviezel"/>
    <s v="United States"/>
    <n v="50000000"/>
    <n v="7034698"/>
    <n v="9955747.7036692984"/>
    <n v="14.069396000000001"/>
    <n v="3267393.4045517882"/>
    <s v="The Weinstein Company"/>
    <n v="115"/>
  </r>
  <r>
    <s v="Saw V"/>
    <s v="R"/>
    <s v="Crime"/>
    <x v="28"/>
    <n v="215.3"/>
    <s v="October 24, 2008 (United States)"/>
    <x v="1"/>
    <n v="118000"/>
    <s v="David Hackl"/>
    <s v="Patrick Melton"/>
    <s v="Scott Patterson"/>
    <s v="Canada"/>
    <n v="10800000"/>
    <n v="113864059"/>
    <n v="161144351.03251278"/>
    <n v="1054.2968425925926"/>
    <n v="52886232.698560148"/>
    <s v="Twisted Pictures"/>
    <n v="92"/>
  </r>
  <r>
    <s v="Miss Pettigrew Lives for a Day"/>
    <s v="PG-13"/>
    <s v="Comedy"/>
    <x v="28"/>
    <n v="215.3"/>
    <s v="March 7, 2008 (United States)"/>
    <x v="12"/>
    <n v="27000"/>
    <s v="Bharat Nalluri"/>
    <s v="David Magee"/>
    <s v="Frances McDormand"/>
    <s v="United Kingdom"/>
    <n v="0"/>
    <n v="16724933"/>
    <n v="23669703.13562471"/>
    <n v="0"/>
    <n v="7768199.2568509057"/>
    <s v="Focus Features"/>
    <n v="92"/>
  </r>
  <r>
    <s v="Hunger"/>
    <s v="Not Rated"/>
    <s v="Biography"/>
    <x v="28"/>
    <n v="215.3"/>
    <s v="October 31, 2008 (United Kingdom)"/>
    <x v="24"/>
    <n v="68000"/>
    <s v="Steve McQueen"/>
    <s v="Enda Walsh"/>
    <s v="Stuart Graham"/>
    <s v="Ireland"/>
    <n v="0"/>
    <n v="3185113"/>
    <n v="4507681.9837436136"/>
    <n v="0"/>
    <n v="1479383.6507199258"/>
    <s v="Film4"/>
    <n v="96"/>
  </r>
  <r>
    <s v="Horton Hears a Who!"/>
    <s v="G"/>
    <s v="Animation"/>
    <x v="28"/>
    <n v="215.3"/>
    <s v="March 14, 2008 (United States)"/>
    <x v="8"/>
    <n v="132000"/>
    <s v="Jimmy Hayward"/>
    <s v="Cinco Paul"/>
    <s v="Jim Carrey"/>
    <s v="United States"/>
    <n v="85000000"/>
    <n v="298572799"/>
    <n v="422550542.75568974"/>
    <n v="351.26211647058824"/>
    <n v="138677565.72224802"/>
    <s v="Blue Sky Studios"/>
    <n v="86"/>
  </r>
  <r>
    <s v="The Women"/>
    <s v="PG-13"/>
    <s v="Comedy"/>
    <x v="28"/>
    <n v="215.3"/>
    <s v="September 12, 2008 (United States)"/>
    <x v="18"/>
    <n v="21000"/>
    <s v="Diane English"/>
    <s v="Diane English"/>
    <s v="Meg Ryan"/>
    <s v="United States"/>
    <n v="16000000"/>
    <n v="50007546"/>
    <n v="70772407.181607053"/>
    <n v="312.54716250000001"/>
    <n v="23226914.073385973"/>
    <s v="Picturehouse"/>
    <n v="114"/>
  </r>
  <r>
    <s v="Choke"/>
    <s v="R"/>
    <s v="Comedy"/>
    <x v="28"/>
    <n v="215.3"/>
    <s v="October 30, 2008 (Australia)"/>
    <x v="5"/>
    <n v="32000"/>
    <s v="Clark Gregg"/>
    <s v="Clark Gregg"/>
    <s v="Sam Rockwell"/>
    <s v="United States"/>
    <n v="3000000"/>
    <n v="3982459"/>
    <n v="5636113.5963771483"/>
    <n v="132.74863333333334"/>
    <n v="1849725.4993032976"/>
    <s v="Fox Searchlight Pictures"/>
    <n v="92"/>
  </r>
  <r>
    <s v="Doubt"/>
    <s v="PG-13"/>
    <s v="Drama"/>
    <x v="28"/>
    <n v="215.3"/>
    <s v="December 25, 2008 (United States)"/>
    <x v="24"/>
    <n v="124000"/>
    <s v="John Patrick Shanley"/>
    <s v="John Patrick Shanley"/>
    <s v="Meryl Streep"/>
    <s v="United States"/>
    <n v="20000000"/>
    <n v="51699984"/>
    <n v="73167603.923827216"/>
    <n v="258.49991999999997"/>
    <n v="24012997.677659079"/>
    <s v="Goodspeed Productions"/>
    <n v="104"/>
  </r>
  <r>
    <s v="Bedtime Stories"/>
    <s v="PG"/>
    <s v="Adventure"/>
    <x v="28"/>
    <n v="215.3"/>
    <s v="December 25, 2008 (United States)"/>
    <x v="22"/>
    <n v="90000"/>
    <s v="Adam Shankman"/>
    <s v="Matt Lopez"/>
    <s v="Adam Sandler"/>
    <s v="United States"/>
    <n v="80000000"/>
    <n v="212874864"/>
    <n v="301267863.72875059"/>
    <n v="266.09357999999997"/>
    <n v="98873601.486298189"/>
    <s v="Walt Disney Pictures"/>
    <n v="99"/>
  </r>
  <r>
    <s v="10,000 BC"/>
    <s v="PG-13"/>
    <s v="Action"/>
    <x v="28"/>
    <n v="215.3"/>
    <s v="March 7, 2008 (United States)"/>
    <x v="27"/>
    <n v="127000"/>
    <s v="Roland Emmerich"/>
    <s v="Roland Emmerich"/>
    <s v="Camilla Belle"/>
    <s v="United States"/>
    <n v="105000000"/>
    <n v="269784201"/>
    <n v="381807924.0348351"/>
    <n v="256.93733428571426"/>
    <n v="125306177.89131445"/>
    <s v="Warner Bros."/>
    <n v="109"/>
  </r>
  <r>
    <s v="The Midnight Meat Train"/>
    <s v="R"/>
    <s v="Horror"/>
    <x v="28"/>
    <n v="215.3"/>
    <s v="October 31, 2008 (United Kingdom)"/>
    <x v="22"/>
    <n v="61000"/>
    <s v="RyÃ»hei Kitamura"/>
    <s v="Jeff Buhler"/>
    <s v="Vinnie Jones"/>
    <s v="United States"/>
    <n v="15000000"/>
    <n v="3534313"/>
    <n v="5001881.8908499768"/>
    <n v="23.562086666666669"/>
    <n v="1641575.9405480723"/>
    <s v="Lakeshore Entertainment"/>
    <n v="100"/>
  </r>
  <r>
    <s v="Drillbit Taylor"/>
    <s v="PG-13"/>
    <s v="Action"/>
    <x v="28"/>
    <n v="215.3"/>
    <s v="March 21, 2008 (United States)"/>
    <x v="46"/>
    <n v="59000"/>
    <s v="Steven Brill"/>
    <s v="Kristofor Brown"/>
    <s v="Owen Wilson"/>
    <s v="United States"/>
    <n v="40000000"/>
    <n v="49944325"/>
    <n v="70682934.637714818"/>
    <n v="124.86081250000001"/>
    <n v="23197549.930329774"/>
    <s v="Paramount Pictures"/>
    <n v="110"/>
  </r>
  <r>
    <s v="Made of Honor"/>
    <s v="PG-13"/>
    <s v="Comedy"/>
    <x v="28"/>
    <n v="215.3"/>
    <s v="May 2, 2008 (United States)"/>
    <x v="23"/>
    <n v="69000"/>
    <s v="Paul Weiland"/>
    <s v="Adam Sztykiel"/>
    <s v="Patrick Dempsey"/>
    <s v="United States"/>
    <n v="40000000"/>
    <n v="106407672"/>
    <n v="150591814.48397586"/>
    <n v="266.01918000000001"/>
    <n v="49422978.169995353"/>
    <s v="Columbia Pictures"/>
    <n v="101"/>
  </r>
  <r>
    <s v="What Happens in Vegas"/>
    <s v="PG-13"/>
    <s v="Comedy"/>
    <x v="28"/>
    <n v="215.3"/>
    <s v="May 9, 2008 (United States)"/>
    <x v="10"/>
    <n v="168000"/>
    <s v="Tom Vaughan"/>
    <s v="Dana Fox"/>
    <s v="Cameron Diaz"/>
    <s v="United States"/>
    <n v="35000000"/>
    <n v="219375562"/>
    <n v="310467876.17928469"/>
    <n v="626.78732000000002"/>
    <n v="101892968.88063167"/>
    <s v="Twentieth Century Fox"/>
    <n v="99"/>
  </r>
  <r>
    <s v="The Brothers Bloom"/>
    <s v="PG-13"/>
    <s v="Action"/>
    <x v="28"/>
    <n v="215.3"/>
    <s v="June 19, 2009 (United States)"/>
    <x v="8"/>
    <n v="49000"/>
    <s v="Rian Johnson"/>
    <s v="Rian Johnson"/>
    <s v="Rachel Weisz"/>
    <s v="United States"/>
    <n v="20000000"/>
    <n v="5530764"/>
    <n v="7827328.3362749647"/>
    <n v="27.65382"/>
    <n v="2568863.9108221089"/>
    <s v="Endgame Entertainment"/>
    <n v="114"/>
  </r>
  <r>
    <s v="Inkheart"/>
    <s v="PG"/>
    <s v="Adventure"/>
    <x v="28"/>
    <n v="215.3"/>
    <s v="January 23, 2009 (United States)"/>
    <x v="10"/>
    <n v="75000"/>
    <s v="Iain Softley"/>
    <s v="David Lindsay-Abaire"/>
    <s v="Brendan Fraser"/>
    <s v="Germany"/>
    <n v="60000000"/>
    <n v="62803180"/>
    <n v="88881230.589874595"/>
    <n v="104.67196666666668"/>
    <n v="29170078.959591269"/>
    <s v="New Line Cinema"/>
    <n v="106"/>
  </r>
  <r>
    <s v="Appaloosa"/>
    <s v="R"/>
    <s v="Action"/>
    <x v="28"/>
    <n v="215.3"/>
    <s v="October 3, 2008 (United States)"/>
    <x v="17"/>
    <n v="59000"/>
    <s v="Ed Harris"/>
    <s v="Robert Knott"/>
    <s v="Ed Harris"/>
    <s v="United States"/>
    <n v="20000000"/>
    <n v="27712362"/>
    <n v="39219492.34277752"/>
    <n v="138.56181000000001"/>
    <n v="12871510.450534139"/>
    <s v="New Line Cinema"/>
    <n v="115"/>
  </r>
  <r>
    <s v="Vantage Point"/>
    <s v="PG-13"/>
    <s v="Action"/>
    <x v="28"/>
    <n v="215.3"/>
    <s v="February 22, 2008 (United States)"/>
    <x v="14"/>
    <n v="146000"/>
    <s v="Pete Travis"/>
    <s v="Barry L. Levy"/>
    <s v="Dennis Quaid"/>
    <s v="United States"/>
    <n v="40000000"/>
    <n v="152039882"/>
    <n v="215172094.96237808"/>
    <n v="380.09970499999997"/>
    <n v="70617687.877380401"/>
    <s v="Columbia Pictures"/>
    <n v="90"/>
  </r>
  <r>
    <s v="W."/>
    <s v="PG-13"/>
    <s v="Biography"/>
    <x v="28"/>
    <n v="215.3"/>
    <s v="October 17, 2008 (United States)"/>
    <x v="21"/>
    <n v="47000"/>
    <s v="Oliver Stone"/>
    <s v="Stanley Weiser"/>
    <s v="Josh Brolin"/>
    <s v="United States"/>
    <n v="25100000"/>
    <n v="29560587"/>
    <n v="41835164.230840683"/>
    <n v="117.77126294820717"/>
    <n v="13729952.159777055"/>
    <s v="Lionsgate"/>
    <n v="129"/>
  </r>
  <r>
    <s v="The Hottie &amp; the Nottie"/>
    <s v="PG-13"/>
    <s v="Comedy"/>
    <x v="28"/>
    <n v="215.3"/>
    <s v="February 21, 2008 (Russia)"/>
    <x v="68"/>
    <n v="36000"/>
    <s v="Tom Putnam"/>
    <s v="Heidi Ferrer"/>
    <s v="Paris Hilton"/>
    <s v="United States"/>
    <n v="0"/>
    <n v="1596232"/>
    <n v="2259042.686483976"/>
    <n v="0"/>
    <n v="741398.97816999536"/>
    <s v="Purple Pictures"/>
    <n v="91"/>
  </r>
  <r>
    <s v="Untraceable"/>
    <s v="R"/>
    <s v="Crime"/>
    <x v="28"/>
    <n v="215.3"/>
    <s v="January 25, 2008 (United States)"/>
    <x v="19"/>
    <n v="48000"/>
    <s v="Gregory Hoblit"/>
    <s v="Robert Fyvolent"/>
    <s v="Diane Lane"/>
    <s v="United States"/>
    <n v="35000000"/>
    <n v="52933513"/>
    <n v="74913336.79098931"/>
    <n v="151.23860857142856"/>
    <n v="24585932.65211333"/>
    <s v="Screen Gems"/>
    <n v="101"/>
  </r>
  <r>
    <s v="Red Cliff"/>
    <s v="R"/>
    <s v="Action"/>
    <x v="28"/>
    <n v="215.3"/>
    <s v="December 4, 2009 (United States)"/>
    <x v="34"/>
    <n v="44000"/>
    <s v="John Woo"/>
    <s v="John Woo"/>
    <s v="Tony Chiu-Wai Leung"/>
    <s v="China"/>
    <n v="0"/>
    <n v="129710514"/>
    <n v="183570801.74547142"/>
    <n v="0"/>
    <n v="60246406.874129124"/>
    <s v="Beijing Film Studio"/>
    <n v="148"/>
  </r>
  <r>
    <s v="Sunshine Cleaning"/>
    <s v="R"/>
    <s v="Comedy"/>
    <x v="28"/>
    <n v="215.3"/>
    <s v="April 17, 2009 (United States)"/>
    <x v="8"/>
    <n v="70000"/>
    <s v="Christine Jeffs"/>
    <s v="Megan Holley"/>
    <s v="Amy Adams"/>
    <s v="United States"/>
    <n v="8000000"/>
    <n v="16580250"/>
    <n v="23464942.754296329"/>
    <n v="207.25312499999998"/>
    <n v="7700998.6065954482"/>
    <s v="Overture Films"/>
    <n v="91"/>
  </r>
  <r>
    <s v="How to Lose Friends &amp; Alienate People"/>
    <s v="R"/>
    <s v="Biography"/>
    <x v="28"/>
    <n v="215.3"/>
    <s v="October 3, 2008 (United States)"/>
    <x v="5"/>
    <n v="68000"/>
    <s v="Robert B. Weide"/>
    <s v="Peter Straughan"/>
    <s v="Simon Pegg"/>
    <s v="United Kingdom"/>
    <n v="28000000"/>
    <n v="19152009"/>
    <n v="27104584.961913608"/>
    <n v="68.400032142857143"/>
    <n v="8895498.8388295397"/>
    <s v="Number 9 Films"/>
    <n v="110"/>
  </r>
  <r>
    <s v="Transporter 3"/>
    <s v="PG-13"/>
    <s v="Action"/>
    <x v="28"/>
    <n v="215.3"/>
    <s v="November 26, 2008 (United States)"/>
    <x v="10"/>
    <n v="160000"/>
    <s v="Olivier Megaton"/>
    <s v="Luc Besson"/>
    <s v="Jason Statham"/>
    <s v="France"/>
    <n v="30000000"/>
    <n v="108979549"/>
    <n v="154231623.68927079"/>
    <n v="363.26516333333336"/>
    <n v="50617533.209475152"/>
    <s v="EuropaCorp"/>
    <n v="104"/>
  </r>
  <r>
    <s v="Prom Night"/>
    <s v="PG-13"/>
    <s v="Horror"/>
    <x v="28"/>
    <n v="215.3"/>
    <s v="April 11, 2008 (United States)"/>
    <x v="49"/>
    <n v="35000"/>
    <s v="Nelson McCormick"/>
    <s v="J.S. Cardone"/>
    <s v="Brittany Snow"/>
    <s v="United States"/>
    <n v="20000000"/>
    <n v="57197876"/>
    <n v="80948410.669763118"/>
    <n v="285.98937999999998"/>
    <n v="26566593.590339061"/>
    <s v="Screen Gems"/>
    <n v="88"/>
  </r>
  <r>
    <s v="High School Musical 3: Senior Year"/>
    <s v="G"/>
    <s v="Comedy"/>
    <x v="28"/>
    <n v="215.3"/>
    <s v="October 24, 2008 (United States)"/>
    <x v="38"/>
    <n v="59000"/>
    <s v="Kenny Ortega"/>
    <s v="Peter Barsocchini"/>
    <s v="Zac Efron"/>
    <s v="United States"/>
    <n v="11000000"/>
    <n v="252909177"/>
    <n v="357925806.9294008"/>
    <n v="2299.1743363636365"/>
    <n v="117468266.14026938"/>
    <s v="Walt Disney Pictures"/>
    <n v="112"/>
  </r>
  <r>
    <s v="Rachel Getting Married"/>
    <s v="R"/>
    <s v="Drama"/>
    <x v="28"/>
    <n v="215.3"/>
    <s v="October 31, 2008 (Spain)"/>
    <x v="17"/>
    <n v="48000"/>
    <s v="Jonathan Demme"/>
    <s v="Jenny Lumet"/>
    <s v="Anne Hathaway"/>
    <s v="United States"/>
    <n v="0"/>
    <n v="16937968"/>
    <n v="23971197.629354388"/>
    <n v="0"/>
    <n v="7867147.2364143059"/>
    <s v="Armian Pictures"/>
    <n v="113"/>
  </r>
  <r>
    <s v="Righteous Kill"/>
    <s v="R"/>
    <s v="Crime"/>
    <x v="28"/>
    <n v="215.3"/>
    <s v="September 12, 2008 (United States)"/>
    <x v="22"/>
    <n v="86000"/>
    <s v="Jon Avnet"/>
    <s v="Russell Gewirtz"/>
    <s v="Robert De Niro"/>
    <s v="United States"/>
    <n v="60000000"/>
    <n v="79498846"/>
    <n v="112509514.05573618"/>
    <n v="132.49807666666666"/>
    <n v="36924684.626103111"/>
    <s v="Millennium Films"/>
    <n v="101"/>
  </r>
  <r>
    <s v="Leatherheads"/>
    <s v="PG-13"/>
    <s v="Comedy"/>
    <x v="28"/>
    <n v="215.3"/>
    <s v="April 4, 2008 (United States)"/>
    <x v="22"/>
    <n v="32000"/>
    <s v="George Clooney"/>
    <s v="Duncan Brantley"/>
    <s v="George Clooney"/>
    <s v="United States"/>
    <n v="58000000"/>
    <n v="41319039"/>
    <n v="58476131.831398048"/>
    <n v="71.239722413793103"/>
    <n v="19191379.006038085"/>
    <s v="Universal Pictures"/>
    <n v="114"/>
  </r>
  <r>
    <s v="Meet the Spartans"/>
    <s v="PG-13"/>
    <s v="Comedy"/>
    <x v="28"/>
    <n v="215.3"/>
    <s v="January 25, 2008 (United States)"/>
    <x v="70"/>
    <n v="103000"/>
    <s v="Jason Friedberg"/>
    <s v="Jason Friedberg"/>
    <s v="Sean Maguire"/>
    <s v="United States"/>
    <n v="30000000"/>
    <n v="85897593"/>
    <n v="121565241.92800742"/>
    <n v="286.32531"/>
    <n v="39896699.024616815"/>
    <s v="New Regency Productions"/>
    <n v="87"/>
  </r>
  <r>
    <s v="Star Wars: The Clone Wars"/>
    <s v="PG"/>
    <s v="Animation"/>
    <x v="28"/>
    <n v="215.3"/>
    <s v="August 15, 2008 (United States)"/>
    <x v="23"/>
    <n v="61000"/>
    <s v="Dave Filoni"/>
    <s v="Henry Gilroy"/>
    <s v="Matt Lanter"/>
    <s v="United States"/>
    <n v="8500000"/>
    <n v="68282844"/>
    <n v="96636240.440315843"/>
    <n v="803.32757647058827"/>
    <n v="31715208.546214584"/>
    <s v="Lucasfilm Animation"/>
    <n v="98"/>
  </r>
  <r>
    <s v="Mirrors"/>
    <s v="R"/>
    <s v="Horror"/>
    <x v="28"/>
    <n v="215.3"/>
    <s v="August 15, 2008 (United States)"/>
    <x v="10"/>
    <n v="104000"/>
    <s v="Alexandre Aja"/>
    <s v="Alexandre Aja"/>
    <s v="Kiefer Sutherland"/>
    <s v="United States"/>
    <n v="35000000"/>
    <n v="78094714"/>
    <n v="110522337.92754295"/>
    <n v="223.12775428571427"/>
    <n v="36272509.986065954"/>
    <s v="New Regency Productions"/>
    <n v="110"/>
  </r>
  <r>
    <s v="Harold &amp; Kumar Escape from Guantanamo Bay"/>
    <s v="R"/>
    <s v="Adventure"/>
    <x v="28"/>
    <n v="215.3"/>
    <s v="April 25, 2008 (United States)"/>
    <x v="14"/>
    <n v="132000"/>
    <s v="Jon Hurwitz"/>
    <s v="Jon Hurwitz"/>
    <s v="John Cho"/>
    <s v="United States"/>
    <n v="12000000"/>
    <n v="43495888"/>
    <n v="61556883.760334417"/>
    <n v="362.46573333333333"/>
    <n v="20202456.107756618"/>
    <s v="New Line Cinema"/>
    <n v="114"/>
  </r>
  <r>
    <s v="Baby Mama"/>
    <s v="PG-13"/>
    <s v="Comedy"/>
    <x v="28"/>
    <n v="215.3"/>
    <s v="April 25, 2008 (United States)"/>
    <x v="22"/>
    <n v="43000"/>
    <s v="Michael McCullers"/>
    <s v="Michael McCullers"/>
    <s v="Tina Fey"/>
    <s v="United States"/>
    <n v="30000000"/>
    <n v="64444713"/>
    <n v="91204384.81699954"/>
    <n v="214.81571000000002"/>
    <n v="29932518.810961448"/>
    <s v="Broadway Video"/>
    <n v="99"/>
  </r>
  <r>
    <s v="Nim's Island"/>
    <s v="PG"/>
    <s v="Adventure"/>
    <x v="28"/>
    <n v="215.3"/>
    <s v="April 4, 2008 (United States)"/>
    <x v="22"/>
    <n v="34000"/>
    <s v="Jennifer Flackett"/>
    <s v="Joseph Kwong"/>
    <s v="Jodie Foster"/>
    <s v="United States"/>
    <n v="37000000"/>
    <n v="100104565"/>
    <n v="141671439.64468184"/>
    <n v="270.55287837837841"/>
    <n v="46495385.508592658"/>
    <s v="Walden Media"/>
    <n v="96"/>
  </r>
  <r>
    <s v="City of Ember"/>
    <s v="PG"/>
    <s v="Adventure"/>
    <x v="28"/>
    <n v="215.3"/>
    <s v="October 10, 2008 (United States)"/>
    <x v="16"/>
    <n v="64000"/>
    <s v="Gil Kenan"/>
    <s v="Caroline Thompson"/>
    <s v="Saoirse Ronan"/>
    <s v="United States"/>
    <n v="55000000"/>
    <n v="17929684"/>
    <n v="25374708.382721782"/>
    <n v="32.599425454545454"/>
    <n v="8327767.7659080354"/>
    <s v="Playtone"/>
    <n v="90"/>
  </r>
  <r>
    <s v="Quarantine"/>
    <s v="R"/>
    <s v="Horror"/>
    <x v="28"/>
    <n v="215.3"/>
    <s v="October 10, 2008 (United States)"/>
    <x v="23"/>
    <n v="71000"/>
    <s v="John Erick Dowdle"/>
    <s v="John Erick Dowdle"/>
    <s v="Jennifer Carpenter"/>
    <s v="United States"/>
    <n v="12000000"/>
    <n v="41319906"/>
    <n v="58477358.839758478"/>
    <n v="344.33254999999997"/>
    <n v="19191781.699953552"/>
    <s v="Screen Gems"/>
    <n v="89"/>
  </r>
  <r>
    <s v="Bangkok Dangerous"/>
    <s v="R"/>
    <s v="Action"/>
    <x v="28"/>
    <n v="215.3"/>
    <s v="September 5, 2008 (United States)"/>
    <x v="20"/>
    <n v="55000"/>
    <s v="Danny Pang"/>
    <s v="Jason Richman"/>
    <s v="Nicolas Cage"/>
    <s v="United States"/>
    <n v="45000000"/>
    <n v="42487390"/>
    <n v="60129622.540640965"/>
    <n v="94.416422222222224"/>
    <n v="19734040.873200186"/>
    <s v="Initial Entertainment Group (IEG)"/>
    <n v="99"/>
  </r>
  <r>
    <s v="Nights in Rodanthe"/>
    <s v="PG-13"/>
    <s v="Drama"/>
    <x v="28"/>
    <n v="215.3"/>
    <s v="September 26, 2008 (United States)"/>
    <x v="22"/>
    <n v="24000"/>
    <s v="George C. Wolfe"/>
    <s v="Ann Peacock"/>
    <s v="Diane Lane"/>
    <s v="United States"/>
    <n v="30000000"/>
    <n v="84375346"/>
    <n v="119410905.37018114"/>
    <n v="281.25115333333332"/>
    <n v="39189663.725034833"/>
    <s v="Warner Bros."/>
    <n v="97"/>
  </r>
  <r>
    <s v="Four Christmases"/>
    <s v="PG-13"/>
    <s v="Comedy"/>
    <x v="28"/>
    <n v="215.3"/>
    <s v="November 26, 2008 (United States)"/>
    <x v="46"/>
    <n v="67000"/>
    <s v="Seth Gordon"/>
    <s v="Matt Allen"/>
    <s v="Reese Witherspoon"/>
    <s v="Germany"/>
    <n v="80000000"/>
    <n v="164112721"/>
    <n v="232257993.90942869"/>
    <n v="205.14090125000001"/>
    <n v="76225137.482582435"/>
    <s v="New Line Cinema"/>
    <n v="88"/>
  </r>
  <r>
    <s v="The Sisterhood of the Traveling Pants 2"/>
    <s v="PG-13"/>
    <s v="Comedy"/>
    <x v="28"/>
    <n v="215.3"/>
    <s v="August 6, 2008 (United States)"/>
    <x v="19"/>
    <n v="28000"/>
    <s v="Sanaa Hamri"/>
    <s v="Elizabeth Chandler"/>
    <s v="America Ferrera"/>
    <s v="United States"/>
    <n v="27000000"/>
    <n v="44352417"/>
    <n v="62769073.199721314"/>
    <n v="164.26821111111113"/>
    <n v="20600286.576869484"/>
    <s v="Alcon Entertainment"/>
    <n v="119"/>
  </r>
  <r>
    <s v="Pride and Glory"/>
    <s v="R"/>
    <s v="Crime"/>
    <x v="28"/>
    <n v="215.3"/>
    <s v="October 24, 2008 (United States)"/>
    <x v="14"/>
    <n v="60000"/>
    <s v="Gavin O'Connor"/>
    <s v="Joe Carnahan"/>
    <s v="Edward Norton"/>
    <s v="United States"/>
    <n v="30000000"/>
    <n v="31200557"/>
    <n v="44156106.446353927"/>
    <n v="104.00185666666665"/>
    <n v="14491666.047375755"/>
    <s v="New Line Cinema"/>
    <n v="130"/>
  </r>
  <r>
    <s v="Blindness"/>
    <s v="R"/>
    <s v="Drama"/>
    <x v="28"/>
    <n v="215.3"/>
    <s v="October 3, 2008 (United States)"/>
    <x v="14"/>
    <n v="71000"/>
    <s v="Fernando Meirelles"/>
    <s v="JosÃ© Saramago"/>
    <s v="Julianne Moore"/>
    <s v="Brazil"/>
    <n v="25000000"/>
    <n v="19844979"/>
    <n v="28085300.052484903"/>
    <n v="79.379915999999994"/>
    <n v="9217361.3562470973"/>
    <s v="Rhombus Media"/>
    <n v="121"/>
  </r>
  <r>
    <s v="Che: Part One"/>
    <s v="Not Rated"/>
    <s v="Biography"/>
    <x v="28"/>
    <n v="215.3"/>
    <s v="January 24, 2009 (United States)"/>
    <x v="13"/>
    <n v="45000"/>
    <s v="Steven Soderbergh"/>
    <s v="Peter Buchman"/>
    <s v="Julia Ormond"/>
    <s v="France"/>
    <n v="35000000"/>
    <n v="34209066"/>
    <n v="48413852.346493267"/>
    <n v="97.740188571428575"/>
    <n v="15889022.758941012"/>
    <s v="Wild Bunch"/>
    <n v="134"/>
  </r>
  <r>
    <s v="The Edge of Love"/>
    <s v="R"/>
    <s v="Biography"/>
    <x v="28"/>
    <n v="215.3"/>
    <s v="June 20, 2008 (United Kingdom)"/>
    <x v="19"/>
    <n v="17000"/>
    <s v="John Maybury"/>
    <s v="Sharman Macdonald"/>
    <s v="Keira Knightley"/>
    <s v="United Kingdom"/>
    <n v="0"/>
    <n v="4297711"/>
    <n v="6082269.1207617279"/>
    <n v="0"/>
    <n v="1996150.0232234092"/>
    <s v="BBC Films"/>
    <n v="110"/>
  </r>
  <r>
    <s v="I Can't Think Straight"/>
    <s v="PG-13"/>
    <s v="Drama"/>
    <x v="28"/>
    <n v="215.3"/>
    <s v="November 1, 2008 (United States)"/>
    <x v="16"/>
    <n v="8000"/>
    <s v="Shamim Sarif"/>
    <s v="Shamim Sarif"/>
    <s v="Lisa Ray"/>
    <s v="United Kingdom"/>
    <n v="0"/>
    <n v="40945"/>
    <n v="57946.778913144452"/>
    <n v="0"/>
    <n v="19017.649790989319"/>
    <s v="Enlightenment Productions"/>
    <n v="82"/>
  </r>
  <r>
    <s v="Strange Wilderness"/>
    <s v="R"/>
    <s v="Adventure"/>
    <x v="28"/>
    <n v="215.3"/>
    <s v="February 1, 2008 (United States)"/>
    <x v="11"/>
    <n v="21000"/>
    <s v="Fred Wolf"/>
    <s v="Peter Gaulke"/>
    <s v="Steve Zahn"/>
    <s v="United States"/>
    <n v="20000000"/>
    <n v="6964734"/>
    <n v="9856732.233163029"/>
    <n v="34.82367"/>
    <n v="3234897.3525313516"/>
    <s v="Pelican Productions LLC (I)"/>
    <n v="87"/>
  </r>
  <r>
    <s v="Frost/Nixon"/>
    <s v="R"/>
    <s v="Biography"/>
    <x v="28"/>
    <n v="215.3"/>
    <s v="January 23, 2009 (United States)"/>
    <x v="3"/>
    <n v="105000"/>
    <s v="Ron Howard"/>
    <s v="Peter Morgan"/>
    <s v="Frank Langella"/>
    <s v="United Kingdom"/>
    <n v="25000000"/>
    <n v="27426335"/>
    <n v="38814697.048304692"/>
    <n v="109.70534000000001"/>
    <n v="12738660.009289363"/>
    <s v="Universal Pictures"/>
    <n v="122"/>
  </r>
  <r>
    <s v="Gomorrah"/>
    <s v="Not Rated"/>
    <s v="Crime"/>
    <x v="28"/>
    <n v="215.3"/>
    <s v="April 10, 2009 (United States)"/>
    <x v="9"/>
    <n v="47000"/>
    <s v="Matteo Garrone"/>
    <s v="Roberto Saviano"/>
    <s v="Gianfelice Imparato"/>
    <s v="Italy"/>
    <n v="0"/>
    <n v="34861529"/>
    <n v="49337240.530887134"/>
    <n v="0"/>
    <n v="16192071.063632142"/>
    <s v="Fandango"/>
    <n v="137"/>
  </r>
  <r>
    <s v="Stop-Loss"/>
    <s v="R"/>
    <s v="Drama"/>
    <x v="28"/>
    <n v="215.3"/>
    <s v="March 28, 2008 (United States)"/>
    <x v="5"/>
    <n v="20000"/>
    <s v="Kimberly Peirce"/>
    <s v="Mark Richard"/>
    <s v="Ryan Phillippe"/>
    <s v="United States"/>
    <n v="25000000"/>
    <n v="11212953"/>
    <n v="15868958.56525778"/>
    <n v="44.851812000000002"/>
    <n v="5208059.9163957266"/>
    <s v="Paramount Pictures"/>
    <n v="112"/>
  </r>
  <r>
    <s v="Two Lovers"/>
    <s v="R"/>
    <s v="Drama"/>
    <x v="28"/>
    <n v="215.3"/>
    <s v="March 20, 2009 (United States)"/>
    <x v="9"/>
    <n v="39000"/>
    <s v="James Gray"/>
    <s v="James Gray"/>
    <s v="Joaquin Phoenix"/>
    <s v="United States"/>
    <n v="9800000"/>
    <n v="16303643"/>
    <n v="23073478.9693451"/>
    <n v="166.36370408163265"/>
    <n v="7572523.4556432888"/>
    <s v="2929 Productions"/>
    <n v="110"/>
  </r>
  <r>
    <s v="Babylon A.D."/>
    <s v="PG-13"/>
    <s v="Action"/>
    <x v="28"/>
    <n v="215.3"/>
    <s v="August 29, 2008 (United States)"/>
    <x v="41"/>
    <n v="94000"/>
    <s v="Mathieu Kassovitz"/>
    <s v="Maurice G. Dantec"/>
    <s v="Vin Diesel"/>
    <s v="France"/>
    <n v="70000000"/>
    <n v="72109200"/>
    <n v="102051431.67673014"/>
    <n v="103.01314285714285"/>
    <n v="33492429.168601949"/>
    <s v="Babylon"/>
    <n v="90"/>
  </r>
  <r>
    <s v="Chocolate"/>
    <s v="R"/>
    <s v="Action"/>
    <x v="28"/>
    <n v="215.3"/>
    <s v="February 6, 2008 (Thailand)"/>
    <x v="9"/>
    <n v="18000"/>
    <s v="Prachya Pinkaew"/>
    <s v="Napalee"/>
    <s v="JeeJa Yanin"/>
    <s v="Thailand"/>
    <n v="0"/>
    <n v="3179014"/>
    <n v="4499050.4681839291"/>
    <n v="0"/>
    <n v="1476550.8592661403"/>
    <s v="Sahamongkol Film International"/>
    <n v="110"/>
  </r>
  <r>
    <s v="Killshot"/>
    <s v="R"/>
    <s v="Action"/>
    <x v="28"/>
    <n v="215.3"/>
    <s v="November 13, 2008 (Israel)"/>
    <x v="22"/>
    <n v="21000"/>
    <s v="John Madden"/>
    <s v="Hossein Amini"/>
    <s v="Thomas Jane"/>
    <s v="United States"/>
    <n v="0"/>
    <n v="2961647"/>
    <n v="4191425.1783557828"/>
    <n v="0"/>
    <n v="1375590.8035299582"/>
    <s v="The Weinstein Company"/>
    <n v="95"/>
  </r>
  <r>
    <s v="The Good the Bad the Weird"/>
    <s v="R"/>
    <s v="Action"/>
    <x v="28"/>
    <n v="215.3"/>
    <s v="July 17, 2008 (South Korea)"/>
    <x v="4"/>
    <n v="34000"/>
    <s v="Jee-woon Kim"/>
    <s v="Jee-woon Kim"/>
    <s v="Kang-ho Song"/>
    <s v="South Korea"/>
    <n v="10000000"/>
    <n v="44261209"/>
    <n v="62639992.486298189"/>
    <n v="442.61208999999997"/>
    <n v="20557923.362749651"/>
    <s v="Barunson E&amp;A"/>
    <n v="130"/>
  </r>
  <r>
    <s v="Passengers"/>
    <s v="PG-13"/>
    <s v="Romance"/>
    <x v="28"/>
    <n v="215.3"/>
    <s v="September 26, 2008 (Spain)"/>
    <x v="23"/>
    <n v="35000"/>
    <s v="Rodrigo GarcÃ­a"/>
    <s v="Ronnie Christensen"/>
    <s v="Anne Hathaway"/>
    <s v="United States"/>
    <n v="25000000"/>
    <n v="5798974"/>
    <n v="8206908.3966558287"/>
    <n v="23.195895999999998"/>
    <n v="2693438.9224338131"/>
    <s v="TriStar Pictures"/>
    <n v="93"/>
  </r>
  <r>
    <s v="Shutter"/>
    <s v="PG-13"/>
    <s v="Horror"/>
    <x v="28"/>
    <n v="215.3"/>
    <s v="March 21, 2008 (United States)"/>
    <x v="33"/>
    <n v="33000"/>
    <s v="Masayuki Ochiai"/>
    <s v="Luke Dawson"/>
    <s v="Joshua Jackson"/>
    <s v="United States"/>
    <n v="8000000"/>
    <n v="48555306"/>
    <n v="68717146.949372962"/>
    <n v="606.94132500000001"/>
    <n v="22552394.79795634"/>
    <s v="New Regency Productions"/>
    <n v="85"/>
  </r>
  <r>
    <s v="Deception"/>
    <s v="R"/>
    <s v="Crime"/>
    <x v="28"/>
    <n v="215.3"/>
    <s v="April 25, 2008 (United States)"/>
    <x v="10"/>
    <n v="38000"/>
    <s v="Marcel Langenegger"/>
    <s v="Mark Bomback"/>
    <s v="Hugh Jackman"/>
    <s v="United States"/>
    <n v="25000000"/>
    <n v="18024545"/>
    <n v="25508958.947979562"/>
    <n v="72.098179999999999"/>
    <n v="8371827.6823037621"/>
    <s v="Rifkin-Eberts"/>
    <n v="107"/>
  </r>
  <r>
    <s v="Ghajini"/>
    <s v="Not Rated"/>
    <s v="Action"/>
    <x v="28"/>
    <n v="215.3"/>
    <s v="December 24, 2008 (United States)"/>
    <x v="4"/>
    <n v="58000"/>
    <s v="A.R. Murugadoss"/>
    <s v="Piyush Mishra"/>
    <s v="Aamir Khan"/>
    <s v="India"/>
    <n v="0"/>
    <n v="38316584"/>
    <n v="54226953.761263356"/>
    <n v="0"/>
    <n v="17796834.184858337"/>
    <s v="Geetha Arts"/>
    <n v="186"/>
  </r>
  <r>
    <s v="Donkey Punch"/>
    <s v="R"/>
    <s v="Crime"/>
    <x v="28"/>
    <n v="215.3"/>
    <s v="July 18, 2008 (United Kingdom)"/>
    <x v="27"/>
    <n v="11000"/>
    <s v="Olly Blackburn"/>
    <s v="Olly Blackburn"/>
    <s v="Sian Breckin"/>
    <s v="United Kingdom"/>
    <n v="0"/>
    <n v="694422"/>
    <n v="982770.01114723634"/>
    <n v="0"/>
    <n v="322536.92522062239"/>
    <s v="Warp X"/>
    <n v="99"/>
  </r>
  <r>
    <s v="The Eye"/>
    <s v="PG-13"/>
    <s v="Drama"/>
    <x v="28"/>
    <n v="215.3"/>
    <s v="February 1, 2008 (United States)"/>
    <x v="20"/>
    <n v="52000"/>
    <s v="David Moreau"/>
    <s v="Sebastian Gutierrez"/>
    <s v="Jessica Alba"/>
    <s v="United States"/>
    <n v="12000000"/>
    <n v="58010320"/>
    <n v="82098209.493729681"/>
    <n v="483.41933333333333"/>
    <n v="26943947.9795634"/>
    <s v="Lionsgate"/>
    <n v="98"/>
  </r>
  <r>
    <s v="The Love Guru"/>
    <s v="PG-13"/>
    <s v="Comedy"/>
    <x v="28"/>
    <n v="215.3"/>
    <s v="June 20, 2008 (United States)"/>
    <x v="51"/>
    <n v="51000"/>
    <s v="Marco Schnabel"/>
    <s v="Mike Myers"/>
    <s v="Mike Myers"/>
    <s v="United Kingdom"/>
    <n v="62000000"/>
    <n v="40877556"/>
    <n v="57851329.833720386"/>
    <n v="65.931541935483878"/>
    <n v="18986324.198792383"/>
    <s v="Paramount Pictures"/>
    <n v="87"/>
  </r>
  <r>
    <s v="The Informers"/>
    <s v="R"/>
    <s v="Crime"/>
    <x v="28"/>
    <n v="215.3"/>
    <s v="April 24, 2009 (United States)"/>
    <x v="18"/>
    <n v="16000"/>
    <s v="Gregor Jordan"/>
    <s v="Bret Easton Ellis"/>
    <s v="Billy Bob Thornton"/>
    <s v="United States"/>
    <n v="18000000"/>
    <n v="382174"/>
    <n v="540865.85137018107"/>
    <n v="2.123188888888889"/>
    <n v="177507.66372503483"/>
    <s v="Senator Entertainment Co"/>
    <n v="98"/>
  </r>
  <r>
    <s v="The X Files: I Want to Believe"/>
    <s v="PG-13"/>
    <s v="Crime"/>
    <x v="28"/>
    <n v="215.3"/>
    <s v="July 25, 2008 (United States)"/>
    <x v="23"/>
    <n v="89000"/>
    <s v="Chris Carter"/>
    <s v="Frank Spotnitz"/>
    <s v="David Duchovny"/>
    <s v="United States"/>
    <n v="30000000"/>
    <n v="69363381"/>
    <n v="98165453.742220148"/>
    <n v="231.21127000000001"/>
    <n v="32217083.604273107"/>
    <s v="Twentieth Century Fox"/>
    <n v="104"/>
  </r>
  <r>
    <s v="Asterix at the Olympic Games"/>
    <s v="Not Rated"/>
    <s v="Adventure"/>
    <x v="28"/>
    <n v="215.3"/>
    <s v="June 13, 2008 (United States)"/>
    <x v="33"/>
    <n v="28000"/>
    <s v="FrÃ©dÃ©ric Forestier"/>
    <s v="RenÃ© Goscinny"/>
    <s v="GÃ©rard Depardieu"/>
    <s v="France"/>
    <n v="0"/>
    <n v="131856927"/>
    <n v="186608479.5954482"/>
    <n v="0"/>
    <n v="61243347.422201581"/>
    <s v="PathÃ© Renn Productions"/>
    <n v="116"/>
  </r>
  <r>
    <s v="Wendy and Lucy"/>
    <s v="R"/>
    <s v="Drama"/>
    <x v="28"/>
    <n v="215.3"/>
    <s v="March 6, 2009 (United Kingdom)"/>
    <x v="12"/>
    <n v="17000"/>
    <s v="Kelly Reichardt"/>
    <s v="Jonathan Raymond"/>
    <s v="Michelle Williams"/>
    <s v="United States"/>
    <n v="200000"/>
    <n v="1192995"/>
    <n v="1688367.7496516488"/>
    <n v="596.49749999999995"/>
    <n v="554108.22108685551"/>
    <s v="Field Guide Films"/>
    <n v="80"/>
  </r>
  <r>
    <s v="Tokyo!"/>
    <s v="Unrated"/>
    <s v="Comedy"/>
    <x v="28"/>
    <n v="215.3"/>
    <s v="August 16, 2008 (Japan)"/>
    <x v="12"/>
    <n v="10000"/>
    <s v="Leos Carax"/>
    <s v="Gabrielle Bell"/>
    <s v="Ayako Fujitani"/>
    <s v="France"/>
    <n v="0"/>
    <n v="1194397"/>
    <n v="1690351.9084997678"/>
    <n v="0"/>
    <n v="554759.40548072453"/>
    <s v="Comme des CinÃ©mas"/>
    <n v="112"/>
  </r>
  <r>
    <s v="One Missed Call"/>
    <s v="PG-13"/>
    <s v="Horror"/>
    <x v="28"/>
    <n v="215.3"/>
    <s v="January 4, 2008 (United States)"/>
    <x v="35"/>
    <n v="31000"/>
    <s v="Eric Valette"/>
    <s v="Andrew Klavan"/>
    <s v="Edward Burns"/>
    <s v="United States"/>
    <n v="20000000"/>
    <n v="45847751"/>
    <n v="64885321.549930327"/>
    <n v="229.238755"/>
    <n v="21294821.644217372"/>
    <s v="Alcon Entertainment"/>
    <n v="87"/>
  </r>
  <r>
    <s v="Transsiberian"/>
    <s v="R"/>
    <s v="Crime"/>
    <x v="28"/>
    <n v="215.3"/>
    <s v="September 5, 2008 (United States)"/>
    <x v="17"/>
    <n v="51000"/>
    <s v="Brad Anderson"/>
    <s v="Brad Anderson"/>
    <s v="Woody Harrelson"/>
    <s v="United Kingdom"/>
    <n v="15000000"/>
    <n v="5926410"/>
    <n v="8387260.2275894098"/>
    <n v="39.509399999999999"/>
    <n v="2752628.8899210403"/>
    <s v="Filmax International"/>
    <n v="111"/>
  </r>
  <r>
    <s v="Lakeview Terrace"/>
    <s v="PG-13"/>
    <s v="Crime"/>
    <x v="28"/>
    <n v="215.3"/>
    <s v="September 19, 2008 (United States)"/>
    <x v="10"/>
    <n v="50000"/>
    <s v="Neil LaBute"/>
    <s v="David Loughery"/>
    <s v="Samuel L. Jackson"/>
    <s v="United States"/>
    <n v="20000000"/>
    <n v="44655002"/>
    <n v="63197301.947979562"/>
    <n v="223.27501000000001"/>
    <n v="20740827.68230376"/>
    <s v="Screen Gems"/>
    <n v="110"/>
  </r>
  <r>
    <s v="Fireproof"/>
    <s v="PG"/>
    <s v="Drama"/>
    <x v="28"/>
    <n v="215.3"/>
    <s v="September 26, 2008 (United States)"/>
    <x v="16"/>
    <n v="22000"/>
    <s v="Alex Kendrick"/>
    <s v="Alex Kendrick"/>
    <s v="Kirk Cameron"/>
    <s v="United States"/>
    <n v="500000"/>
    <n v="33473297"/>
    <n v="47372566.632141195"/>
    <n v="6694.6594000000005"/>
    <n v="15547281.467719462"/>
    <s v="Samuel Goldwyn Films"/>
    <n v="122"/>
  </r>
  <r>
    <s v="Traitor"/>
    <s v="PG-13"/>
    <s v="Action"/>
    <x v="28"/>
    <n v="215.3"/>
    <s v="August 27, 2008 (United States)"/>
    <x v="9"/>
    <n v="56000"/>
    <s v="Jeffrey Nachmanoff"/>
    <s v="Jeffrey Nachmanoff"/>
    <s v="Don Cheadle"/>
    <s v="United States"/>
    <n v="22000000"/>
    <n v="27675014"/>
    <n v="39166636.16256386"/>
    <n v="125.79551818181818"/>
    <n v="12854163.492800742"/>
    <s v="Overture Films"/>
    <n v="114"/>
  </r>
  <r>
    <s v="My Best Friend's Girl"/>
    <s v="R"/>
    <s v="Comedy"/>
    <x v="28"/>
    <n v="215.3"/>
    <s v="September 19, 2008 (United States)"/>
    <x v="23"/>
    <n v="43000"/>
    <s v="Howard Deutch"/>
    <s v="Jordan Cahan"/>
    <s v="Kate Hudson"/>
    <s v="United States"/>
    <n v="20000000"/>
    <n v="41624687"/>
    <n v="58908695.443102643"/>
    <n v="208.123435"/>
    <n v="19333342.77751974"/>
    <s v="Lionsgate"/>
    <n v="101"/>
  </r>
  <r>
    <s v="New York, I Love You"/>
    <s v="R"/>
    <s v="Comedy"/>
    <x v="28"/>
    <n v="215.3"/>
    <s v="October 16, 2009 (United States)"/>
    <x v="19"/>
    <n v="45000"/>
    <s v="Directors"/>
    <s v="Hu Hong"/>
    <s v="Shia LaBeouf"/>
    <s v="United States"/>
    <n v="14700000"/>
    <n v="14603177"/>
    <n v="20666920.724105898"/>
    <n v="99.341340136054427"/>
    <n v="6782711.1007895954"/>
    <s v="Vivendi Entertainment"/>
    <n v="103"/>
  </r>
  <r>
    <s v="Nothing But the Truth"/>
    <s v="R"/>
    <s v="Crime"/>
    <x v="28"/>
    <n v="215.3"/>
    <s v="July 29, 2009 (Philippines)"/>
    <x v="13"/>
    <n v="37000"/>
    <s v="Rod Lurie"/>
    <s v="Rod Lurie"/>
    <s v="Kate Beckinsale"/>
    <s v="United States"/>
    <n v="11500000"/>
    <n v="409832"/>
    <n v="580008.4087320019"/>
    <n v="3.5637565217391303"/>
    <n v="190353.92475615421"/>
    <s v="Yari Film Group (YFG)"/>
    <n v="108"/>
  </r>
  <r>
    <s v="Cadillac Records"/>
    <s v="R"/>
    <s v="Biography"/>
    <x v="28"/>
    <n v="215.3"/>
    <s v="December 5, 2008 (United States)"/>
    <x v="9"/>
    <n v="21000"/>
    <s v="Darnell Martin"/>
    <s v="Darnell Martin"/>
    <s v="Adrien Brody"/>
    <s v="United States"/>
    <n v="12000000"/>
    <n v="8883644"/>
    <n v="12572439.975847654"/>
    <n v="74.030366666666666"/>
    <n v="4126169.9953553183"/>
    <s v="LightWave Entertainment"/>
    <n v="109"/>
  </r>
  <r>
    <s v="Pontypool"/>
    <s v="Not Rated"/>
    <s v="Fantasy"/>
    <x v="28"/>
    <n v="215.3"/>
    <s v="September 18, 2009 (Turkey)"/>
    <x v="14"/>
    <n v="30000"/>
    <s v="Bruce McDonald"/>
    <s v="Tony Burgess"/>
    <s v="Stephen McHattie"/>
    <s v="Canada"/>
    <n v="1500000"/>
    <n v="32118"/>
    <n v="45454.503483511377"/>
    <n v="2.1412"/>
    <n v="14917.789131444495"/>
    <s v="Ponty Up Pictures"/>
    <n v="93"/>
  </r>
  <r>
    <s v="Happy-Go-Lucky"/>
    <s v="R"/>
    <s v="Comedy"/>
    <x v="28"/>
    <n v="215.3"/>
    <s v="November 21, 2008 (United States)"/>
    <x v="9"/>
    <n v="38000"/>
    <s v="Mike Leigh"/>
    <s v="Mike Leigh"/>
    <s v="Sally Hawkins"/>
    <s v="United Kingdom"/>
    <n v="0"/>
    <n v="18696602"/>
    <n v="26460077.238272179"/>
    <n v="0"/>
    <n v="8683976.7765908036"/>
    <s v="Film4"/>
    <n v="118"/>
  </r>
  <r>
    <s v="Beverly Hills Chihuahua"/>
    <s v="PG"/>
    <s v="Adventure"/>
    <x v="28"/>
    <n v="215.3"/>
    <s v="October 3, 2008 (United States)"/>
    <x v="51"/>
    <n v="23000"/>
    <s v="Raja Gosnell"/>
    <s v="Analisa LaBianco"/>
    <s v="Drew Barrymore"/>
    <s v="United States"/>
    <n v="20000000"/>
    <n v="149292488"/>
    <n v="211283888.03344169"/>
    <n v="746.46244000000002"/>
    <n v="69341610.775661871"/>
    <s v="Mandeville Films"/>
    <n v="91"/>
  </r>
  <r>
    <s v="Waltz with Bashir"/>
    <s v="R"/>
    <s v="Animation"/>
    <x v="28"/>
    <n v="215.3"/>
    <s v="June 12, 2008 (Israel)"/>
    <x v="45"/>
    <n v="56000"/>
    <s v="Ari Folman"/>
    <s v="Ari Folman"/>
    <s v="Ari Folman"/>
    <s v="Israel"/>
    <n v="1500000"/>
    <n v="11179372"/>
    <n v="15821433.573618207"/>
    <n v="745.29146666666668"/>
    <n v="5192462.6103111934"/>
    <s v="Bridgit Folman Film Gang"/>
    <n v="90"/>
  </r>
  <r>
    <s v="Redbelt"/>
    <s v="R"/>
    <s v="Drama"/>
    <x v="28"/>
    <n v="215.3"/>
    <s v="May 9, 2008 (United States)"/>
    <x v="17"/>
    <n v="21000"/>
    <s v="David Mamet"/>
    <s v="David Mamet"/>
    <s v="Chiwetel Ejiofor"/>
    <s v="United States"/>
    <n v="7000000"/>
    <n v="2674090"/>
    <n v="3784464.5750116115"/>
    <n v="38.201285714285717"/>
    <n v="1242029.7259637716"/>
    <s v="Sony Pictures Classics"/>
    <n v="99"/>
  </r>
  <r>
    <s v="Departures"/>
    <s v="PG-13"/>
    <s v="Drama"/>
    <x v="28"/>
    <n v="215.3"/>
    <s v="June 19, 2009 (United States)"/>
    <x v="31"/>
    <n v="50000"/>
    <s v="YÃ´jirÃ´ Takita"/>
    <s v="KundÃ´ Koyama"/>
    <s v="Masahiro Motoki"/>
    <s v="Japan"/>
    <n v="0"/>
    <n v="70636951"/>
    <n v="99967854.016256377"/>
    <n v="0"/>
    <n v="32808616.349280074"/>
    <s v="Amuse Soft"/>
    <n v="130"/>
  </r>
  <r>
    <s v="Mad Money"/>
    <s v="PG-13"/>
    <s v="Comedy"/>
    <x v="28"/>
    <n v="215.3"/>
    <s v="January 18, 2008 (United States)"/>
    <x v="1"/>
    <n v="21000"/>
    <s v="Callie Khouri"/>
    <s v="Glenn Gers"/>
    <s v="Diane Keaton"/>
    <s v="United States"/>
    <n v="22000000"/>
    <n v="26412163"/>
    <n v="37379405.78773804"/>
    <n v="120.05528636363636"/>
    <n v="12267609.382257314"/>
    <s v="Big City Pictures"/>
    <n v="104"/>
  </r>
  <r>
    <s v="The Burning Plain"/>
    <s v="R"/>
    <s v="Crime"/>
    <x v="28"/>
    <n v="215.3"/>
    <s v="November 5, 2009 (Argentina)"/>
    <x v="8"/>
    <n v="19000"/>
    <s v="Guillermo Arriaga"/>
    <s v="Guillermo Arriaga"/>
    <s v="Charlize Theron"/>
    <s v="United States"/>
    <n v="20000000"/>
    <n v="5642478"/>
    <n v="7985429.8495123079"/>
    <n v="28.212389999999999"/>
    <n v="2620751.5095215975"/>
    <s v="2929 Productions"/>
    <n v="107"/>
  </r>
  <r>
    <s v="Brideshead Revisited"/>
    <s v="PG-13"/>
    <s v="Drama"/>
    <x v="28"/>
    <n v="215.3"/>
    <s v="August 15, 2008 (United States)"/>
    <x v="17"/>
    <n v="12000"/>
    <s v="Julian Jarrold"/>
    <s v="Andrew Davies"/>
    <s v="Matthew Goode"/>
    <s v="United Kingdom"/>
    <n v="20000000"/>
    <n v="13451186"/>
    <n v="19036583.252206225"/>
    <n v="67.255929999999992"/>
    <n v="6247647.9331165813"/>
    <s v="Ecosse Films"/>
    <n v="133"/>
  </r>
  <r>
    <s v="The Tale of Despereaux"/>
    <s v="G"/>
    <s v="Animation"/>
    <x v="28"/>
    <n v="215.3"/>
    <s v="December 19, 2008 (United States)"/>
    <x v="10"/>
    <n v="36000"/>
    <s v="Sam Fell"/>
    <s v="Kate DiCamillo"/>
    <s v="Matthew Broderick"/>
    <s v="United Kingdom"/>
    <n v="60000000"/>
    <n v="86957280"/>
    <n v="123064947.58941013"/>
    <n v="144.9288"/>
    <n v="40388889.921040408"/>
    <s v="Universal Pictures"/>
    <n v="93"/>
  </r>
  <r>
    <s v="Meet the Browns"/>
    <s v="PG-13"/>
    <s v="Comedy"/>
    <x v="28"/>
    <n v="215.3"/>
    <s v="March 21, 2008 (United States)"/>
    <x v="44"/>
    <n v="6500"/>
    <s v="Tyler Perry"/>
    <s v="Tyler Perry"/>
    <s v="Tamela J. Mann"/>
    <s v="United States"/>
    <n v="0"/>
    <n v="41975388"/>
    <n v="59405019.617278218"/>
    <n v="0"/>
    <n v="19496232.234091964"/>
    <s v="The Tyler Perry Company"/>
    <n v="100"/>
  </r>
  <r>
    <s v="Pathology"/>
    <s v="R"/>
    <s v="Crime"/>
    <x v="28"/>
    <n v="215.3"/>
    <s v="April 11, 2008 (United Kingdom)"/>
    <x v="22"/>
    <n v="32000"/>
    <s v="Marc SchÃ¶lermann"/>
    <s v="Mark Neveldine"/>
    <s v="Alyssa Milano"/>
    <s v="United States"/>
    <n v="8000000"/>
    <n v="3234706"/>
    <n v="4577867.7111007897"/>
    <n v="40.433824999999999"/>
    <n v="1502418.0213655364"/>
    <s v="Metro-Goldwyn-Mayer (MGM)"/>
    <n v="95"/>
  </r>
  <r>
    <s v="Chaos Theory"/>
    <s v="PG-13"/>
    <s v="Comedy"/>
    <x v="28"/>
    <n v="215.3"/>
    <s v="October 16, 2008 (Russia)"/>
    <x v="14"/>
    <n v="32000"/>
    <s v="Marcos Siega"/>
    <s v="Daniel Taplitz"/>
    <s v="Ryan Reynolds"/>
    <s v="United States"/>
    <n v="0"/>
    <n v="338440"/>
    <n v="478971.98327914538"/>
    <n v="0"/>
    <n v="157194.61216906641"/>
    <s v="Castle Rock Entertainment"/>
    <n v="87"/>
  </r>
  <r>
    <s v="Be Kind Rewind"/>
    <s v="PG-13"/>
    <s v="Comedy"/>
    <x v="28"/>
    <n v="215.3"/>
    <s v="February 22, 2008 (United States)"/>
    <x v="5"/>
    <n v="89000"/>
    <s v="Michel Gondry"/>
    <s v="Michel Gondry"/>
    <s v="Jack Black"/>
    <s v="United Kingdom"/>
    <n v="20000000"/>
    <n v="30579406"/>
    <n v="43277032.086391084"/>
    <n v="152.89703"/>
    <n v="14203161.170459824"/>
    <s v="New Line Cinema"/>
    <n v="102"/>
  </r>
  <r>
    <s v="The Express"/>
    <s v="PG"/>
    <s v="Biography"/>
    <x v="28"/>
    <n v="215.3"/>
    <s v="October 10, 2008 (United States)"/>
    <x v="4"/>
    <n v="20000"/>
    <s v="Gary Fleder"/>
    <s v="Charles Leavitt"/>
    <s v="Rob Brown"/>
    <s v="United States"/>
    <n v="40000000"/>
    <n v="9808124"/>
    <n v="13880796.018578727"/>
    <n v="24.520310000000002"/>
    <n v="4555561.5420343708"/>
    <s v="Davis Entertainment"/>
    <n v="130"/>
  </r>
  <r>
    <s v="Easy Virtue"/>
    <s v="PG-13"/>
    <s v="Comedy"/>
    <x v="28"/>
    <n v="215.3"/>
    <s v="June 19, 2009 (United States)"/>
    <x v="17"/>
    <n v="20000"/>
    <s v="Stephan Elliott"/>
    <s v="Stephan Elliott"/>
    <s v="Jessica Biel"/>
    <s v="United Kingdom"/>
    <n v="0"/>
    <n v="18463793"/>
    <n v="26130597.896423593"/>
    <n v="0"/>
    <n v="8575844.4031583834"/>
    <s v="Ealing Studios"/>
    <n v="97"/>
  </r>
  <r>
    <s v="The Baader Meinhof Complex"/>
    <s v="R"/>
    <s v="Action"/>
    <x v="28"/>
    <n v="215.3"/>
    <s v="September 25, 2008 (Germany)"/>
    <x v="34"/>
    <n v="37000"/>
    <s v="Uli Edel"/>
    <s v="Bernd Eichinger"/>
    <s v="Martina Gedeck"/>
    <s v="Germany"/>
    <n v="0"/>
    <n v="26937355"/>
    <n v="38122675.654900141"/>
    <n v="0"/>
    <n v="12511544.356711565"/>
    <s v="Constantin Film"/>
    <n v="150"/>
  </r>
  <r>
    <s v="What Just Happened"/>
    <s v="R"/>
    <s v="Comedy"/>
    <x v="28"/>
    <n v="215.3"/>
    <s v="October 31, 2008 (United States)"/>
    <x v="41"/>
    <n v="27000"/>
    <s v="Barry Levinson"/>
    <s v="Art Linson"/>
    <s v="Robert De Niro"/>
    <s v="United States"/>
    <n v="25000000"/>
    <n v="6759057"/>
    <n v="9565651.0352995824"/>
    <n v="27.036228000000001"/>
    <n v="3139366.9298653044"/>
    <s v="2929 Productions"/>
    <n v="104"/>
  </r>
  <r>
    <s v="Meet Dave"/>
    <s v="PG"/>
    <s v="Adventure"/>
    <x v="28"/>
    <n v="215.3"/>
    <s v="July 11, 2008 (United States)"/>
    <x v="18"/>
    <n v="39000"/>
    <s v="Brian Robbins"/>
    <s v="Rob Greenberg"/>
    <s v="Eddie Murphy"/>
    <s v="United States"/>
    <n v="60000000"/>
    <n v="51339567"/>
    <n v="72657529.330701351"/>
    <n v="85.565944999999999"/>
    <n v="23845595.448211797"/>
    <s v="Twentieth Century Fox"/>
    <n v="90"/>
  </r>
  <r>
    <s v="JCVD"/>
    <s v="R"/>
    <s v="Action"/>
    <x v="28"/>
    <n v="215.3"/>
    <s v="August 2, 2019 (United States)"/>
    <x v="12"/>
    <n v="38000"/>
    <s v="Mabrouk El Mechri"/>
    <s v="Mabrouk El Mechri"/>
    <s v="Jean-Claude Van Damme"/>
    <s v="Belgium"/>
    <n v="0"/>
    <n v="2342211"/>
    <n v="3314777.9456572225"/>
    <n v="0"/>
    <n v="1087882.4895494659"/>
    <s v="Gaumont"/>
    <n v="97"/>
  </r>
  <r>
    <s v="Hell Ride"/>
    <s v="R"/>
    <s v="Action"/>
    <x v="28"/>
    <n v="215.3"/>
    <s v="January 17, 2009 (Japan)"/>
    <x v="27"/>
    <n v="15000"/>
    <s v="Larry Bishop"/>
    <s v="Larry Bishop"/>
    <s v="Larry Bishop"/>
    <s v="United States"/>
    <n v="0"/>
    <n v="390128"/>
    <n v="552122.6270320483"/>
    <n v="0"/>
    <n v="181202.04366000928"/>
    <s v="Dimension Films"/>
    <n v="84"/>
  </r>
  <r>
    <s v="Igor"/>
    <s v="PG"/>
    <s v="Animation"/>
    <x v="28"/>
    <n v="215.3"/>
    <s v="September 19, 2008 (United States)"/>
    <x v="22"/>
    <n v="23000"/>
    <s v="Tony Leondis"/>
    <s v="Chris McKenna"/>
    <s v="John Cusack"/>
    <s v="United States"/>
    <n v="25000000"/>
    <n v="30893885"/>
    <n v="43722093.634463541"/>
    <n v="123.57553999999999"/>
    <n v="14349226.660473756"/>
    <s v="Metro-Goldwyn-Mayer (MGM)"/>
    <n v="87"/>
  </r>
  <r>
    <s v="The Wackness"/>
    <s v="R"/>
    <s v="Comedy"/>
    <x v="28"/>
    <n v="215.3"/>
    <s v="August 1, 2008 (United States)"/>
    <x v="9"/>
    <n v="30000"/>
    <s v="Jonathan Levine"/>
    <s v="Jonathan Levine"/>
    <s v="Josh Peck"/>
    <s v="United Kingdom"/>
    <n v="6000000"/>
    <n v="3175469"/>
    <n v="4494033.4616813743"/>
    <n v="52.924483333333342"/>
    <n v="1474904.3195541105"/>
    <s v="Occupant Entertainment"/>
    <n v="99"/>
  </r>
  <r>
    <s v="CJ7"/>
    <s v="PG"/>
    <s v="Comedy"/>
    <x v="28"/>
    <n v="215.3"/>
    <s v="January 30, 2008 (China)"/>
    <x v="5"/>
    <n v="15000"/>
    <s v="Stephen Chow"/>
    <s v="Stephen Chow"/>
    <s v="Stephen Chow"/>
    <s v="Hong Kong"/>
    <n v="0"/>
    <n v="49529913"/>
    <n v="70096444.454714358"/>
    <n v="0"/>
    <n v="23005068.741291221"/>
    <s v="Columbia Pictures Film Production Asia"/>
    <n v="88"/>
  </r>
  <r>
    <s v="Shorts"/>
    <s v="PG"/>
    <s v="Adventure"/>
    <x v="28"/>
    <n v="215.3"/>
    <s v="August 21, 2009 (United States)"/>
    <x v="32"/>
    <n v="7000"/>
    <s v="Robert Rodriguez"/>
    <s v="Robert Rodriguez"/>
    <s v="Jimmy Bennett"/>
    <s v="United States"/>
    <n v="40000000"/>
    <n v="28972508"/>
    <n v="41002894.508128196"/>
    <n v="72.431269999999998"/>
    <n v="13456808.174640037"/>
    <s v="Warner Bros."/>
    <n v="89"/>
  </r>
  <r>
    <s v="Frozen River"/>
    <s v="R"/>
    <s v="Crime"/>
    <x v="28"/>
    <n v="215.3"/>
    <s v="September 5, 2008 (United States)"/>
    <x v="12"/>
    <n v="25000"/>
    <s v="Courtney Hunt"/>
    <s v="Courtney Hunt"/>
    <s v="Melissa Leo"/>
    <s v="United States"/>
    <n v="1000000"/>
    <n v="5457664"/>
    <n v="7723874.6901997216"/>
    <n v="545.76639999999998"/>
    <n v="2534911.2865768694"/>
    <s v="Cohen Media Group"/>
    <n v="97"/>
  </r>
  <r>
    <s v="Surfer, Dude"/>
    <s v="R"/>
    <s v="Comedy"/>
    <x v="28"/>
    <n v="215.3"/>
    <s v="September 5, 2008 (United States)"/>
    <x v="32"/>
    <n v="8500"/>
    <s v="S.R. Bindler"/>
    <s v="S.R. Bindler"/>
    <s v="Matthew McConaughey"/>
    <s v="United States"/>
    <n v="6000000"/>
    <n v="52132"/>
    <n v="73779.007895959119"/>
    <n v="0.86886666666666679"/>
    <n v="24213.655364607523"/>
    <s v="Berk/Lane Entertainment"/>
    <n v="85"/>
  </r>
  <r>
    <s v="Last Chance Harvey"/>
    <s v="PG-13"/>
    <s v="Drama"/>
    <x v="28"/>
    <n v="215.3"/>
    <s v="January 16, 2009 (United States)"/>
    <x v="14"/>
    <n v="21000"/>
    <s v="Joel Hopkins"/>
    <s v="Joel Hopkins"/>
    <s v="Dustin Hoffman"/>
    <s v="United States"/>
    <n v="0"/>
    <n v="32568427"/>
    <n v="46091963.339061774"/>
    <n v="0"/>
    <n v="15126998.142127264"/>
    <s v="Overture Films"/>
    <n v="93"/>
  </r>
  <r>
    <s v="Welcome Home, Roscoe Jenkins"/>
    <s v="PG-13"/>
    <s v="Comedy"/>
    <x v="28"/>
    <n v="215.3"/>
    <s v="February 8, 2008 (United States)"/>
    <x v="30"/>
    <n v="14000"/>
    <s v="Malcolm D. Lee"/>
    <s v="Malcolm D. Lee"/>
    <s v="Martin Lawrence"/>
    <s v="United States"/>
    <n v="35000000"/>
    <n v="43655418"/>
    <n v="61782656.129122153"/>
    <n v="124.72976571428572"/>
    <n v="20276552.717138875"/>
    <s v="Universal Pictures"/>
    <n v="114"/>
  </r>
  <r>
    <s v="The Family That Preys"/>
    <s v="PG-13"/>
    <s v="Drama"/>
    <x v="28"/>
    <n v="215.3"/>
    <s v="September 12, 2008 (United States)"/>
    <x v="1"/>
    <n v="6800"/>
    <s v="Tyler Perry"/>
    <s v="Tyler Perry"/>
    <s v="Kathy Bates"/>
    <s v="United States"/>
    <n v="0"/>
    <n v="37105289"/>
    <n v="52512687.219228983"/>
    <n v="0"/>
    <n v="17234226.196005572"/>
    <s v="Louisiana Producers Film Source"/>
    <n v="111"/>
  </r>
  <r>
    <s v="Surveillance"/>
    <s v="R"/>
    <s v="Crime"/>
    <x v="28"/>
    <n v="215.3"/>
    <s v="July 31, 2008 (Germany)"/>
    <x v="21"/>
    <n v="17000"/>
    <s v="Jennifer Lynch"/>
    <s v="Kent Harper"/>
    <s v="Julia Ormond"/>
    <s v="United States"/>
    <n v="3500000"/>
    <n v="1138322"/>
    <n v="1610992.6307477937"/>
    <n v="32.523485714285712"/>
    <n v="528714.35206688347"/>
    <s v="Lago Film"/>
    <n v="97"/>
  </r>
  <r>
    <s v="Inglourious Basterds"/>
    <s v="R"/>
    <s v="Adventure"/>
    <x v="29"/>
    <n v="214.5"/>
    <s v="August 21, 2009 (United States)"/>
    <x v="28"/>
    <n v="1300000"/>
    <s v="Quentin Tarantino"/>
    <s v="Quentin Tarantino"/>
    <s v="Brad Pitt"/>
    <s v="United States"/>
    <n v="70000000"/>
    <n v="321457747"/>
    <n v="456634850.86666662"/>
    <n v="459.22535285714287"/>
    <n v="149863751.5151515"/>
    <s v="Universal Pictures"/>
    <n v="153"/>
  </r>
  <r>
    <s v="Star Trek"/>
    <s v="PG-13"/>
    <s v="Action"/>
    <x v="29"/>
    <n v="214.5"/>
    <s v="May 8, 2009 (United States)"/>
    <x v="6"/>
    <n v="585000"/>
    <s v="J.J. Abrams"/>
    <s v="Roberto Orci"/>
    <s v="Chris Pine"/>
    <s v="United States"/>
    <n v="150000000"/>
    <n v="385680446"/>
    <n v="547864018.16410255"/>
    <n v="257.12029733333333"/>
    <n v="179804403.72960374"/>
    <s v="Paramount Pictures"/>
    <n v="127"/>
  </r>
  <r>
    <s v="Avatar"/>
    <s v="PG-13"/>
    <s v="Action"/>
    <x v="29"/>
    <n v="214.5"/>
    <s v="December 18, 2009 (United States)"/>
    <x v="40"/>
    <n v="1100000"/>
    <s v="James Cameron"/>
    <s v="James Cameron"/>
    <s v="Sam Worthington"/>
    <s v="United States"/>
    <n v="237000000"/>
    <n v="2847246203"/>
    <n v="4044549734.5179482"/>
    <n v="1201.3697059071728"/>
    <n v="1327387507.2261071"/>
    <s v="Twentieth Century Fox"/>
    <n v="162"/>
  </r>
  <r>
    <s v="Jennifer's Body"/>
    <s v="R"/>
    <s v="Comedy"/>
    <x v="29"/>
    <n v="214.5"/>
    <s v="September 18, 2009 (United States)"/>
    <x v="11"/>
    <n v="121000"/>
    <s v="Karyn Kusama"/>
    <s v="Diablo Cody"/>
    <s v="Megan Fox"/>
    <s v="United States"/>
    <n v="16000000"/>
    <n v="31556061"/>
    <n v="44825789.21538461"/>
    <n v="197.22538125"/>
    <n v="14711450.349650349"/>
    <s v="Fox Atomic"/>
    <n v="102"/>
  </r>
  <r>
    <s v="Watchmen"/>
    <s v="R"/>
    <s v="Action"/>
    <x v="29"/>
    <n v="214.5"/>
    <s v="March 6, 2009 (United States)"/>
    <x v="37"/>
    <n v="520000"/>
    <s v="Zack Snyder"/>
    <s v="David Hayter"/>
    <s v="Jackie Earle Haley"/>
    <s v="United States"/>
    <n v="130000000"/>
    <n v="185382813"/>
    <n v="263338662.56923074"/>
    <n v="142.60216384615384"/>
    <n v="86425553.84615384"/>
    <s v="Warner Bros."/>
    <n v="162"/>
  </r>
  <r>
    <s v="Fast &amp; Furious"/>
    <s v="PG-13"/>
    <s v="Action"/>
    <x v="29"/>
    <n v="214.5"/>
    <s v="April 3, 2009 (United States)"/>
    <x v="14"/>
    <n v="271000"/>
    <s v="Justin Lin"/>
    <s v="Chris Morgan"/>
    <s v="Vin Diesel"/>
    <s v="United States"/>
    <n v="85000000"/>
    <n v="360366870"/>
    <n v="511905758.92307687"/>
    <n v="423.96102352941176"/>
    <n v="168003202.7972028"/>
    <s v="Universal Pictures"/>
    <n v="107"/>
  </r>
  <r>
    <s v="G.I. Joe: The Rise of Cobra"/>
    <s v="PG-13"/>
    <s v="Action"/>
    <x v="29"/>
    <n v="214.5"/>
    <s v="August 7, 2009 (United States)"/>
    <x v="1"/>
    <n v="202000"/>
    <s v="Stephen Sommers"/>
    <s v="Stuart Beattie"/>
    <s v="Dennis Quaid"/>
    <s v="United States"/>
    <n v="175000000"/>
    <n v="302469017"/>
    <n v="429661116.45641023"/>
    <n v="172.83943828571429"/>
    <n v="141011196.73659673"/>
    <s v="Paramount Pictures"/>
    <n v="118"/>
  </r>
  <r>
    <s v="The Hangover"/>
    <s v="R"/>
    <s v="Comedy"/>
    <x v="29"/>
    <n v="214.5"/>
    <s v="June 5, 2009 (United States)"/>
    <x v="3"/>
    <n v="733000"/>
    <s v="Todd Phillips"/>
    <s v="Jon Lucas"/>
    <s v="Zach Galifianakis"/>
    <s v="United States"/>
    <n v="35000000"/>
    <n v="469310836"/>
    <n v="666662059.34358966"/>
    <n v="1340.8881028571429"/>
    <n v="218792930.53613055"/>
    <s v="Warner Bros."/>
    <n v="100"/>
  </r>
  <r>
    <s v="Harry Potter and the Half-Blood Prince"/>
    <s v="PG"/>
    <s v="Action"/>
    <x v="29"/>
    <n v="214.5"/>
    <s v="July 15, 2009 (United States)"/>
    <x v="37"/>
    <n v="492000"/>
    <s v="David Yates"/>
    <s v="Steve Kloves"/>
    <s v="Daniel Radcliffe"/>
    <s v="United Kingdom"/>
    <n v="250000000"/>
    <n v="934454096"/>
    <n v="1327404023.5487177"/>
    <n v="373.78163839999996"/>
    <n v="435642935.1981352"/>
    <s v="Warner Bros."/>
    <n v="153"/>
  </r>
  <r>
    <s v="He's Just Not That Into You"/>
    <s v="PG-13"/>
    <s v="Comedy"/>
    <x v="29"/>
    <n v="214.5"/>
    <s v="February 6, 2009 (United States)"/>
    <x v="5"/>
    <n v="165000"/>
    <s v="Ken Kwapis"/>
    <s v="Abby Kohn"/>
    <s v="Ginnifer Goodwin"/>
    <s v="Germany"/>
    <n v="40000000"/>
    <n v="178866158"/>
    <n v="254081670.59487176"/>
    <n v="447.16539500000005"/>
    <n v="83387486.247086242"/>
    <s v="New Line Cinema"/>
    <n v="129"/>
  </r>
  <r>
    <n v="2012"/>
    <s v="PG-13"/>
    <s v="Action"/>
    <x v="29"/>
    <n v="214.5"/>
    <s v="November 13, 2009 (United States)"/>
    <x v="1"/>
    <n v="360000"/>
    <s v="Roland Emmerich"/>
    <s v="Roland Emmerich"/>
    <s v="John Cusack"/>
    <s v="United States"/>
    <n v="200000000"/>
    <n v="791217826"/>
    <n v="1123935065.6512818"/>
    <n v="395.60891300000003"/>
    <n v="368866119.34731936"/>
    <s v="Columbia Pictures"/>
    <n v="158"/>
  </r>
  <r>
    <s v="The Lovely Bones"/>
    <s v="PG-13"/>
    <s v="Drama"/>
    <x v="29"/>
    <n v="214.5"/>
    <s v="January 15, 2010 (United States)"/>
    <x v="17"/>
    <n v="162000"/>
    <s v="Peter Jackson"/>
    <s v="Fran Walsh"/>
    <s v="Rachel Weisz"/>
    <s v="United States"/>
    <n v="65000000"/>
    <n v="93621340"/>
    <n v="132990313.74358973"/>
    <n v="144.03283076923077"/>
    <n v="43646312.354312353"/>
    <s v="Dreamworks Pictures"/>
    <n v="135"/>
  </r>
  <r>
    <s v="State of Play"/>
    <s v="PG-13"/>
    <s v="Crime"/>
    <x v="29"/>
    <n v="214.5"/>
    <s v="April 17, 2009 (United States)"/>
    <x v="12"/>
    <n v="145000"/>
    <s v="Kevin Macdonald"/>
    <s v="Matthew Michael Carnahan"/>
    <s v="Russell Crowe"/>
    <s v="United States"/>
    <n v="0"/>
    <n v="87812371"/>
    <n v="124738598.80512819"/>
    <n v="0"/>
    <n v="40938168.298368298"/>
    <s v="Universal Pictures"/>
    <n v="127"/>
  </r>
  <r>
    <s v="Zombieland"/>
    <s v="R"/>
    <s v="Adventure"/>
    <x v="29"/>
    <n v="214.5"/>
    <s v="October 2, 2009 (United States)"/>
    <x v="37"/>
    <n v="534000"/>
    <s v="Ruben Fleischer"/>
    <s v="Rhett Reese"/>
    <s v="Jesse Eisenberg"/>
    <s v="United States"/>
    <n v="23600000"/>
    <n v="102392080"/>
    <n v="145449262.35897434"/>
    <n v="433.86474576271183"/>
    <n v="47735235.431235433"/>
    <s v="Columbia Pictures"/>
    <n v="88"/>
  </r>
  <r>
    <s v="500 Days of Summer"/>
    <s v="PG-13"/>
    <s v="Comedy"/>
    <x v="29"/>
    <n v="214.5"/>
    <s v="August 7, 2009 (United States)"/>
    <x v="3"/>
    <n v="483000"/>
    <s v="Marc Webb"/>
    <s v="Scott Neustadter"/>
    <s v="Zooey Deschanel"/>
    <s v="United States"/>
    <n v="7500000"/>
    <n v="60800444"/>
    <n v="86367810.194871783"/>
    <n v="810.67258666666669"/>
    <n v="28345195.337995339"/>
    <s v="Fox Searchlight Pictures"/>
    <n v="95"/>
  </r>
  <r>
    <s v="Sherlock Holmes"/>
    <s v="PG-13"/>
    <s v="Action"/>
    <x v="29"/>
    <n v="214.5"/>
    <s v="December 25, 2009 (United States)"/>
    <x v="37"/>
    <n v="596000"/>
    <s v="Guy Ritchie"/>
    <s v="Michael Robert Johnson"/>
    <s v="Robert Downey Jr."/>
    <s v="United States"/>
    <n v="90000000"/>
    <n v="524028679"/>
    <n v="744389456.83589733"/>
    <n v="582.25408777777773"/>
    <n v="244302414.45221445"/>
    <s v="Warner Bros."/>
    <n v="128"/>
  </r>
  <r>
    <s v="District 9"/>
    <s v="R"/>
    <s v="Action"/>
    <x v="29"/>
    <n v="214.5"/>
    <s v="August 14, 2009 (United States)"/>
    <x v="6"/>
    <n v="648000"/>
    <s v="Neill Blomkamp"/>
    <s v="Neill Blomkamp"/>
    <s v="Sharlto Copley"/>
    <s v="South Africa"/>
    <n v="30000000"/>
    <n v="210888950"/>
    <n v="299570457.17948717"/>
    <n v="702.96316666666667"/>
    <n v="98316526.80652681"/>
    <s v="TriStar Pictures"/>
    <n v="112"/>
  </r>
  <r>
    <s v="The Blind Side"/>
    <s v="PG-13"/>
    <s v="Biography"/>
    <x v="29"/>
    <n v="214.5"/>
    <s v="November 20, 2009 (United States)"/>
    <x v="37"/>
    <n v="303000"/>
    <s v="John Lee Hancock"/>
    <s v="John Lee Hancock"/>
    <s v="Quinton Aaron"/>
    <s v="United States"/>
    <n v="29000000"/>
    <n v="309208309"/>
    <n v="439234367.14358968"/>
    <n v="1066.2355482758621"/>
    <n v="144153057.8088578"/>
    <s v="Alcon Entertainment"/>
    <n v="129"/>
  </r>
  <r>
    <s v="Up"/>
    <s v="PG"/>
    <s v="Animation"/>
    <x v="29"/>
    <n v="214.5"/>
    <s v="May 29, 2009 (United States)"/>
    <x v="7"/>
    <n v="962000"/>
    <s v="Pete Docter"/>
    <s v="Pete Docter"/>
    <s v="Edward Asner"/>
    <s v="United States"/>
    <n v="175000000"/>
    <n v="735099102"/>
    <n v="1044217698.7384614"/>
    <n v="420.05662971428575"/>
    <n v="342703544.05594403"/>
    <s v="Pixar Animation Studios"/>
    <n v="96"/>
  </r>
  <r>
    <s v="X-Men Origins: Wolverine"/>
    <s v="PG-13"/>
    <s v="Action"/>
    <x v="29"/>
    <n v="214.5"/>
    <s v="May 1, 2009 (United States)"/>
    <x v="14"/>
    <n v="477000"/>
    <s v="Gavin Hood"/>
    <s v="David Benioff"/>
    <s v="Hugh Jackman"/>
    <s v="United States"/>
    <n v="150000000"/>
    <n v="373062864"/>
    <n v="529940581.1692307"/>
    <n v="248.70857599999999"/>
    <n v="173922081.11888111"/>
    <s v="Twentieth Century Fox"/>
    <n v="107"/>
  </r>
  <r>
    <s v="Fantastic Mr. Fox"/>
    <s v="PG"/>
    <s v="Animation"/>
    <x v="29"/>
    <n v="214.5"/>
    <s v="November 25, 2009 (United States)"/>
    <x v="6"/>
    <n v="208000"/>
    <s v="Wes Anderson"/>
    <s v="Roald Dahl"/>
    <s v="George Clooney"/>
    <s v="United States"/>
    <n v="40000000"/>
    <n v="46474181"/>
    <n v="66017169.933333322"/>
    <n v="116.18545250000001"/>
    <n v="21666284.848484848"/>
    <s v="Twentieth Century Fox"/>
    <n v="87"/>
  </r>
  <r>
    <s v="Brothers"/>
    <s v="R"/>
    <s v="Action"/>
    <x v="29"/>
    <n v="214.5"/>
    <s v="December 4, 2009 (United States)"/>
    <x v="12"/>
    <n v="115000"/>
    <s v="Jim Sheridan"/>
    <s v="David Benioff"/>
    <s v="Jake Gyllenhaal"/>
    <s v="United States"/>
    <n v="26000000"/>
    <n v="43474578"/>
    <n v="61756195.415384606"/>
    <n v="167.20991538461539"/>
    <n v="20267868.531468533"/>
    <s v="Lionsgate"/>
    <n v="105"/>
  </r>
  <r>
    <s v="Orphan"/>
    <s v="R"/>
    <s v="Horror"/>
    <x v="29"/>
    <n v="214.5"/>
    <s v="July 24, 2009 (United States)"/>
    <x v="9"/>
    <n v="199000"/>
    <s v="Jaume Collet-Serra"/>
    <s v="David Leslie Johnson-McGoldrick"/>
    <s v="Vera Farmiga"/>
    <s v="United States"/>
    <n v="0"/>
    <n v="77912251"/>
    <n v="110675351.42051281"/>
    <n v="0"/>
    <n v="36322727.738927737"/>
    <s v="Dark Castle Entertainment"/>
    <n v="123"/>
  </r>
  <r>
    <s v="3 Idiots"/>
    <s v="PG-13"/>
    <s v="Comedy"/>
    <x v="29"/>
    <n v="214.5"/>
    <s v="December 25, 2009 (India)"/>
    <x v="0"/>
    <n v="361000"/>
    <s v="Rajkumar Hirani"/>
    <s v="Rajkumar Hirani"/>
    <s v="Aamir Khan"/>
    <s v="India"/>
    <n v="0"/>
    <n v="60262836"/>
    <n v="85604131.13846153"/>
    <n v="0"/>
    <n v="28094562.237762239"/>
    <s v="Vinod Chopra Productions"/>
    <n v="170"/>
  </r>
  <r>
    <s v="Fanboys"/>
    <s v="PG-13"/>
    <s v="Adventure"/>
    <x v="29"/>
    <n v="214.5"/>
    <s v="February 13, 2009 (Iceland)"/>
    <x v="14"/>
    <n v="57000"/>
    <s v="Kyle Newman"/>
    <s v="Ernest Cline"/>
    <s v="Dan Fogler"/>
    <s v="United States"/>
    <n v="3900000"/>
    <n v="961203"/>
    <n v="1365401.1846153846"/>
    <n v="24.646230769230769"/>
    <n v="448113.28671328671"/>
    <s v="The Weinstein Company"/>
    <n v="90"/>
  </r>
  <r>
    <s v="Transformers: Revenge of the Fallen"/>
    <s v="PG-13"/>
    <s v="Action"/>
    <x v="29"/>
    <n v="214.5"/>
    <s v="June 24, 2009 (United States)"/>
    <x v="22"/>
    <n v="390000"/>
    <s v="Michael Bay"/>
    <s v="Ehren Kruger"/>
    <s v="Shia LaBeouf"/>
    <s v="United States"/>
    <n v="200000000"/>
    <n v="836303693"/>
    <n v="1187980117.7487178"/>
    <n v="418.15184649999998"/>
    <n v="389885171.56177157"/>
    <s v="Dreamworks Pictures"/>
    <n v="149"/>
  </r>
  <r>
    <s v="Up in the Air"/>
    <s v="R"/>
    <s v="Comedy"/>
    <x v="29"/>
    <n v="214.5"/>
    <s v="December 23, 2009 (United States)"/>
    <x v="34"/>
    <n v="324000"/>
    <s v="Jason Reitman"/>
    <s v="Walter Kirn"/>
    <s v="George Clooney"/>
    <s v="United States"/>
    <n v="25000000"/>
    <n v="166842739"/>
    <n v="237002249.75897434"/>
    <n v="667.37095599999998"/>
    <n v="77782162.703962699"/>
    <s v="Paramount Pictures"/>
    <n v="109"/>
  </r>
  <r>
    <s v="The Twilight Saga: New Moon"/>
    <s v="PG-13"/>
    <s v="Adventure"/>
    <x v="29"/>
    <n v="214.5"/>
    <s v="November 20, 2009 (United States)"/>
    <x v="32"/>
    <n v="271000"/>
    <s v="Chris Weitz"/>
    <s v="Melissa Rosenberg"/>
    <s v="Kristen Stewart"/>
    <s v="United States"/>
    <n v="50000000"/>
    <n v="711025481"/>
    <n v="1010020811.4717947"/>
    <n v="1422.050962"/>
    <n v="331480410.72261071"/>
    <s v="Temple Hill Entertainment"/>
    <n v="130"/>
  </r>
  <r>
    <s v="Antichrist"/>
    <s v="Not Rated"/>
    <s v="Drama"/>
    <x v="29"/>
    <n v="214.5"/>
    <s v="May 20, 2009 (Denmark)"/>
    <x v="14"/>
    <n v="119000"/>
    <s v="Lars von Trier"/>
    <s v="Lars von Trier"/>
    <s v="Willem Dafoe"/>
    <s v="Denmark"/>
    <n v="11000000"/>
    <n v="7413863"/>
    <n v="10531487.441025639"/>
    <n v="67.398754545454537"/>
    <n v="3456346.3869463871"/>
    <s v="Zentropa Entertainments"/>
    <n v="108"/>
  </r>
  <r>
    <s v="Friday the 13th"/>
    <s v="R"/>
    <s v="Horror"/>
    <x v="29"/>
    <n v="214.5"/>
    <s v="February 13, 2009 (United States)"/>
    <x v="30"/>
    <n v="100000"/>
    <s v="Marcus Nispel"/>
    <s v="Victor Miller"/>
    <s v="Jared Padalecki"/>
    <s v="United States"/>
    <n v="19000000"/>
    <n v="91509154"/>
    <n v="129989926.45128204"/>
    <n v="481.6271263157895"/>
    <n v="42661610.256410256"/>
    <s v="New Line Cinema"/>
    <n v="97"/>
  </r>
  <r>
    <s v="The Princess and the Frog"/>
    <s v="G"/>
    <s v="Animation"/>
    <x v="29"/>
    <n v="214.5"/>
    <s v="December 11, 2009 (United States)"/>
    <x v="12"/>
    <n v="130000"/>
    <s v="Ron Clements"/>
    <s v="Ron Clements"/>
    <s v="Anika Noni Rose"/>
    <s v="United States"/>
    <n v="105000000"/>
    <n v="267045765"/>
    <n v="379341932.8461538"/>
    <n v="254.32929999999999"/>
    <n v="124496860.13986014"/>
    <s v="Walt Disney Animation Studios"/>
    <n v="97"/>
  </r>
  <r>
    <s v="Terminator Salvation"/>
    <s v="PG-13"/>
    <s v="Action"/>
    <x v="29"/>
    <n v="214.5"/>
    <s v="May 21, 2009 (United States)"/>
    <x v="16"/>
    <n v="348000"/>
    <s v="McG"/>
    <s v="John Brancato"/>
    <s v="Christian Bale"/>
    <s v="United States"/>
    <n v="200000000"/>
    <n v="371353001"/>
    <n v="527511698.85641021"/>
    <n v="185.6765005"/>
    <n v="173124942.1911422"/>
    <s v="The Halcyon Company"/>
    <n v="115"/>
  </r>
  <r>
    <s v="Coraline"/>
    <s v="PG"/>
    <s v="Animation"/>
    <x v="29"/>
    <n v="214.5"/>
    <s v="February 6, 2009 (United States)"/>
    <x v="3"/>
    <n v="204000"/>
    <s v="Henry Selick"/>
    <s v="Henry Selick"/>
    <s v="Dakota Fanning"/>
    <s v="United States"/>
    <n v="60000000"/>
    <n v="124596837"/>
    <n v="176991404.35384613"/>
    <n v="207.661395"/>
    <n v="58087103.496503495"/>
    <s v="Focus Features"/>
    <n v="100"/>
  </r>
  <r>
    <s v="Moon"/>
    <s v="R"/>
    <s v="Drama"/>
    <x v="29"/>
    <n v="214.5"/>
    <s v="July 10, 2009 (United States)"/>
    <x v="40"/>
    <n v="342000"/>
    <s v="Duncan Jones"/>
    <s v="Duncan Jones"/>
    <s v="Sam Rockwell"/>
    <s v="United Kingdom"/>
    <n v="5000000"/>
    <n v="9760107"/>
    <n v="13864357.123076921"/>
    <n v="195.20214000000001"/>
    <n v="4550166.4335664334"/>
    <s v="Sony Pictures Classics"/>
    <n v="97"/>
  </r>
  <r>
    <s v="I Love You, Man"/>
    <s v="R"/>
    <s v="Comedy"/>
    <x v="29"/>
    <n v="214.5"/>
    <s v="March 20, 2009 (United States)"/>
    <x v="9"/>
    <n v="197000"/>
    <s v="John Hamburg"/>
    <s v="John Hamburg"/>
    <s v="Paul Rudd"/>
    <s v="United States"/>
    <n v="40000000"/>
    <n v="91980359"/>
    <n v="130659279.19487178"/>
    <n v="229.95089750000002"/>
    <n v="42881286.247086249"/>
    <s v="Dreamworks Pictures"/>
    <n v="105"/>
  </r>
  <r>
    <s v="Public Enemies"/>
    <s v="R"/>
    <s v="Biography"/>
    <x v="29"/>
    <n v="214.5"/>
    <s v="July 1, 2009 (United States)"/>
    <x v="9"/>
    <n v="287000"/>
    <s v="Michael Mann"/>
    <s v="Ronan Bennett"/>
    <s v="Christian Bale"/>
    <s v="United States"/>
    <n v="100000000"/>
    <n v="214104620"/>
    <n v="304138357.6410256"/>
    <n v="214.10461999999998"/>
    <n v="99815673.659673661"/>
    <s v="Universal Pictures"/>
    <n v="140"/>
  </r>
  <r>
    <s v="The Human Centipede (First Sequence)"/>
    <s v="R"/>
    <s v="Horror"/>
    <x v="29"/>
    <n v="214.5"/>
    <s v="April 28, 2010 (United States)"/>
    <x v="44"/>
    <n v="75000"/>
    <s v="Tom Six"/>
    <s v="Tom Six"/>
    <s v="Dieter Laser"/>
    <s v="Netherlands"/>
    <n v="0"/>
    <n v="325113"/>
    <n v="461827.18461538455"/>
    <n v="0"/>
    <n v="151567.83216783218"/>
    <s v="Six Entertainment"/>
    <n v="92"/>
  </r>
  <r>
    <s v="Law Abiding Citizen"/>
    <s v="R"/>
    <s v="Action"/>
    <x v="29"/>
    <n v="214.5"/>
    <s v="October 16, 2009 (United States)"/>
    <x v="34"/>
    <n v="279000"/>
    <s v="F. Gary Gray"/>
    <s v="Kurt Wimmer"/>
    <s v="Gerard Butler"/>
    <s v="United States"/>
    <n v="50000000"/>
    <n v="127944208"/>
    <n v="181746387.77435896"/>
    <n v="255.88841599999998"/>
    <n v="59647649.417249419"/>
    <s v="G-BASE"/>
    <n v="109"/>
  </r>
  <r>
    <s v="The Proposal"/>
    <s v="PG-13"/>
    <s v="Comedy"/>
    <x v="29"/>
    <n v="214.5"/>
    <s v="June 19, 2009 (United States)"/>
    <x v="17"/>
    <n v="303000"/>
    <s v="Anne Fletcher"/>
    <s v="Peter Chiarelli"/>
    <s v="Sandra Bullock"/>
    <s v="United States"/>
    <n v="40000000"/>
    <n v="317375031"/>
    <n v="450835300.44615382"/>
    <n v="793.43757750000009"/>
    <n v="147960387.4125874"/>
    <s v="Touchstone Pictures"/>
    <n v="108"/>
  </r>
  <r>
    <s v="Mr. Nobody"/>
    <s v="R"/>
    <s v="Drama"/>
    <x v="29"/>
    <n v="214.5"/>
    <s v="September 26, 2013 (United States)"/>
    <x v="40"/>
    <n v="222000"/>
    <s v="Jaco Van Dormael"/>
    <s v="Jaco Van Dormael"/>
    <s v="Jared Leto"/>
    <s v="Belgium"/>
    <n v="47000000"/>
    <n v="3559160"/>
    <n v="5055832.41025641"/>
    <n v="7.5726808510638302"/>
    <n v="1659282.0512820513"/>
    <s v="Pan EuropÃ©enne"/>
    <n v="141"/>
  </r>
  <r>
    <s v="Enter the Void"/>
    <s v="Not Rated"/>
    <s v="Drama"/>
    <x v="29"/>
    <n v="214.5"/>
    <s v="May 5, 2010 (France)"/>
    <x v="4"/>
    <n v="74000"/>
    <s v="Gaspar NoÃ©"/>
    <s v="Gaspar NoÃ©"/>
    <s v="Nathaniel Brown"/>
    <s v="France"/>
    <n v="16000000"/>
    <n v="775385"/>
    <n v="1101444.3333333333"/>
    <n v="4.8461562499999999"/>
    <n v="361484.84848484851"/>
    <s v="FidÃ©litÃ© Films"/>
    <n v="161"/>
  </r>
  <r>
    <s v="17 Again"/>
    <s v="PG-13"/>
    <s v="Comedy"/>
    <x v="29"/>
    <n v="214.5"/>
    <s v="April 17, 2009 (United States)"/>
    <x v="5"/>
    <n v="187000"/>
    <s v="Burr Steers"/>
    <s v="Jason Filardi"/>
    <s v="Zac Efron"/>
    <s v="United States"/>
    <n v="20000000"/>
    <n v="136316880"/>
    <n v="193639875.69230768"/>
    <n v="681.58440000000007"/>
    <n v="63550993.006993003"/>
    <s v="New Line Cinema"/>
    <n v="102"/>
  </r>
  <r>
    <s v="Knowing"/>
    <s v="PG-13"/>
    <s v="Action"/>
    <x v="29"/>
    <n v="214.5"/>
    <s v="March 20, 2009 (United States)"/>
    <x v="19"/>
    <n v="225000"/>
    <s v="Alex Proyas"/>
    <s v="Ryne Douglas Pearson"/>
    <s v="Nicolas Cage"/>
    <s v="United States"/>
    <n v="50000000"/>
    <n v="183658498"/>
    <n v="260889251.00512818"/>
    <n v="367.31699600000002"/>
    <n v="85621677.389277384"/>
    <s v="Summit Entertainment"/>
    <n v="121"/>
  </r>
  <r>
    <s v="Fired Up!"/>
    <s v="PG-13"/>
    <s v="Comedy"/>
    <x v="29"/>
    <n v="214.5"/>
    <s v="February 20, 2009 (United States)"/>
    <x v="10"/>
    <n v="43000"/>
    <s v="Will Gluck"/>
    <s v="Will Gluck"/>
    <s v="Eric Christian Olsen"/>
    <s v="United States"/>
    <n v="20000000"/>
    <n v="18599102"/>
    <n v="26420262.841025639"/>
    <n v="92.99551000000001"/>
    <n v="8670910.0233100224"/>
    <s v="Screen Gems"/>
    <n v="90"/>
  </r>
  <r>
    <s v="Dogtooth"/>
    <s v="Not Rated"/>
    <s v="Drama"/>
    <x v="29"/>
    <n v="214.5"/>
    <s v="November 11, 2009 (Greece)"/>
    <x v="13"/>
    <n v="87000"/>
    <s v="Yorgos Lanthimos"/>
    <s v="Efthymis Filippou"/>
    <s v="Christos Stergioglou"/>
    <s v="Greece"/>
    <n v="0"/>
    <n v="676126"/>
    <n v="960445.65128205123"/>
    <n v="0"/>
    <n v="315210.25641025644"/>
    <s v="Boo Productions"/>
    <n v="97"/>
  </r>
  <r>
    <s v="Angels &amp; Demons"/>
    <s v="PG-13"/>
    <s v="Action"/>
    <x v="29"/>
    <n v="214.5"/>
    <s v="May 15, 2009 (United States)"/>
    <x v="17"/>
    <n v="280000"/>
    <s v="Ron Howard"/>
    <s v="David Koepp"/>
    <s v="Tom Hanks"/>
    <s v="United States"/>
    <n v="150000000"/>
    <n v="485930816"/>
    <n v="690270954.01025629"/>
    <n v="323.95387733333337"/>
    <n v="226541172.96037295"/>
    <s v="Columbia Pictures"/>
    <n v="138"/>
  </r>
  <r>
    <s v="The Road"/>
    <s v="R"/>
    <s v="Drama"/>
    <x v="29"/>
    <n v="214.5"/>
    <s v="November 25, 2009 (United States)"/>
    <x v="13"/>
    <n v="228000"/>
    <s v="John Hillcoat"/>
    <s v="Joe Penhall"/>
    <s v="Viggo Mortensen"/>
    <s v="United States"/>
    <n v="25000000"/>
    <n v="27639579"/>
    <n v="39262376.323076919"/>
    <n v="110.55831599999999"/>
    <n v="12885584.615384616"/>
    <s v="Dimension Films"/>
    <n v="111"/>
  </r>
  <r>
    <s v="Whip It"/>
    <s v="PG-13"/>
    <s v="Drama"/>
    <x v="29"/>
    <n v="214.5"/>
    <s v="October 2, 2009 (United States)"/>
    <x v="15"/>
    <n v="65000"/>
    <s v="Drew Barrymore"/>
    <s v="Shauna Cross"/>
    <s v="Elliot Page"/>
    <s v="United States"/>
    <n v="15000000"/>
    <n v="16691303"/>
    <n v="23710209.902564101"/>
    <n v="111.27535333333334"/>
    <n v="7781493.2400932396"/>
    <s v="Fox Searchlight Pictures"/>
    <n v="111"/>
  </r>
  <r>
    <s v="The Secret in Their Eyes"/>
    <s v="R"/>
    <s v="Drama"/>
    <x v="29"/>
    <n v="214.5"/>
    <s v="May 21, 2010 (United States)"/>
    <x v="7"/>
    <n v="198000"/>
    <s v="Juan JosÃ© Campanella"/>
    <s v="Eduardo Sacheri"/>
    <s v="Ricardo DarÃ­n"/>
    <s v="Argentina"/>
    <n v="2000000"/>
    <n v="35079650"/>
    <n v="49831092.56410256"/>
    <n v="1753.9825000000001"/>
    <n v="16354149.184149183"/>
    <s v="Tornasol Films"/>
    <n v="129"/>
  </r>
  <r>
    <s v="Pandorum"/>
    <s v="R"/>
    <s v="Action"/>
    <x v="29"/>
    <n v="214.5"/>
    <s v="September 25, 2009 (United States)"/>
    <x v="17"/>
    <n v="146000"/>
    <s v="Christian Alvart"/>
    <s v="Travis Milloy"/>
    <s v="Dennis Quaid"/>
    <s v="Germany"/>
    <n v="33000000"/>
    <n v="20648328"/>
    <n v="29331214.646153841"/>
    <n v="62.570690909090906"/>
    <n v="9626260.1398601402"/>
    <s v="Constantin Film"/>
    <n v="108"/>
  </r>
  <r>
    <s v="Monsters vs. Aliens"/>
    <s v="PG"/>
    <s v="Animation"/>
    <x v="29"/>
    <n v="214.5"/>
    <s v="March 27, 2009 (United States)"/>
    <x v="5"/>
    <n v="151000"/>
    <s v="Rob Letterman"/>
    <s v="Maya Forbes"/>
    <s v="Reese Witherspoon"/>
    <s v="United States"/>
    <n v="175000000"/>
    <n v="381509870"/>
    <n v="541939661.4871794"/>
    <n v="218.00563999999997"/>
    <n v="177860079.25407925"/>
    <s v="DreamWorks Animation"/>
    <n v="94"/>
  </r>
  <r>
    <s v="Underworld: Rise of the Lycans"/>
    <s v="R"/>
    <s v="Action"/>
    <x v="29"/>
    <n v="214.5"/>
    <s v="January 23, 2009 (United States)"/>
    <x v="14"/>
    <n v="154000"/>
    <s v="Patrick Tatopoulos"/>
    <s v="Danny McBride"/>
    <s v="Rhona Mitra"/>
    <s v="United States"/>
    <n v="35000000"/>
    <n v="92158961"/>
    <n v="130912985.62564102"/>
    <n v="263.31131714285715"/>
    <n v="42964550.582750581"/>
    <s v="Screen Gems"/>
    <n v="92"/>
  </r>
  <r>
    <s v="Couples Retreat"/>
    <s v="PG-13"/>
    <s v="Comedy"/>
    <x v="29"/>
    <n v="214.5"/>
    <s v="October 9, 2009 (United States)"/>
    <x v="30"/>
    <n v="104000"/>
    <s v="Peter Billingsley"/>
    <s v="Jon Favreau"/>
    <s v="Vince Vaughn"/>
    <s v="United States"/>
    <n v="70000000"/>
    <n v="171844840"/>
    <n v="244107798.35897434"/>
    <n v="245.49262857142855"/>
    <n v="80114144.522144526"/>
    <s v="Universal Pictures"/>
    <n v="113"/>
  </r>
  <r>
    <s v="Ondine"/>
    <s v="PG-13"/>
    <s v="Drama"/>
    <x v="29"/>
    <n v="214.5"/>
    <s v="March 5, 2010 (Ireland)"/>
    <x v="8"/>
    <n v="20000"/>
    <s v="Neil Jordan"/>
    <s v="Neil Jordan"/>
    <s v="Colin Farrell"/>
    <s v="Ireland"/>
    <n v="12000000"/>
    <n v="1790061"/>
    <n v="2542804.5999999996"/>
    <n v="14.917174999999999"/>
    <n v="834527.27272727271"/>
    <s v="Wayfare Entertainment"/>
    <n v="111"/>
  </r>
  <r>
    <s v="Drag Me to Hell"/>
    <s v="PG-13"/>
    <s v="Horror"/>
    <x v="29"/>
    <n v="214.5"/>
    <s v="May 29, 2009 (United States)"/>
    <x v="16"/>
    <n v="192000"/>
    <s v="Sam Raimi"/>
    <s v="Sam Raimi"/>
    <s v="Alison Lohman"/>
    <s v="United States"/>
    <n v="30000000"/>
    <n v="90842646"/>
    <n v="129043143.29230767"/>
    <n v="302.80882000000003"/>
    <n v="42350883.916083917"/>
    <s v="Universal Pictures"/>
    <n v="99"/>
  </r>
  <r>
    <s v="The Last House on the Left"/>
    <s v="R"/>
    <s v="Horror"/>
    <x v="29"/>
    <n v="214.5"/>
    <s v="March 13, 2009 (United States)"/>
    <x v="16"/>
    <n v="88000"/>
    <s v="Dennis Iliadis"/>
    <s v="Adam Alleca"/>
    <s v="Garret Dillahunt"/>
    <s v="United States"/>
    <n v="15000000"/>
    <n v="45995223"/>
    <n v="65336803.953846149"/>
    <n v="306.63481999999999"/>
    <n v="21442994.405594405"/>
    <s v="Rogue Pictures"/>
    <n v="110"/>
  </r>
  <r>
    <s v="The Girl with the Dragon Tattoo"/>
    <s v="R"/>
    <s v="Crime"/>
    <x v="29"/>
    <n v="214.5"/>
    <s v="April 30, 2010 (United States)"/>
    <x v="40"/>
    <n v="211000"/>
    <s v="Niels Arden Oplev"/>
    <s v="Nikolaj Arcel"/>
    <s v="Michael Nyqvist"/>
    <s v="Sweden"/>
    <n v="13000000"/>
    <n v="104414200"/>
    <n v="148321709.74358973"/>
    <n v="803.18615384615373"/>
    <n v="48677948.71794872"/>
    <s v="Yellow Bird"/>
    <n v="152"/>
  </r>
  <r>
    <s v="The Stepfather"/>
    <s v="PG-13"/>
    <s v="Crime"/>
    <x v="29"/>
    <n v="214.5"/>
    <s v="October 16, 2009 (United States)"/>
    <x v="41"/>
    <n v="33000"/>
    <s v="Nelson McCormick"/>
    <s v="J.S. Cardone"/>
    <s v="Penn Badgley"/>
    <s v="United States"/>
    <n v="20000000"/>
    <n v="31198531"/>
    <n v="44317913.266666658"/>
    <n v="155.99265499999998"/>
    <n v="14544769.696969697"/>
    <s v="Screen Gems"/>
    <n v="101"/>
  </r>
  <r>
    <s v="Where the Wild Things Are"/>
    <s v="PG"/>
    <s v="Adventure"/>
    <x v="29"/>
    <n v="214.5"/>
    <s v="October 16, 2009 (United States)"/>
    <x v="17"/>
    <n v="102000"/>
    <s v="Spike Jonze"/>
    <s v="Spike Jonze"/>
    <s v="Max Records"/>
    <s v="Germany"/>
    <n v="100000000"/>
    <n v="100140916"/>
    <n v="142251455.03589743"/>
    <n v="100.14091599999999"/>
    <n v="46685741.724941723"/>
    <s v="Warner Bros."/>
    <n v="101"/>
  </r>
  <r>
    <s v="Sorority Row"/>
    <s v="R"/>
    <s v="Horror"/>
    <x v="29"/>
    <n v="214.5"/>
    <s v="September 11, 2009 (United States)"/>
    <x v="27"/>
    <n v="29000"/>
    <s v="Stewart Hendler"/>
    <s v="Josh Stolberg"/>
    <s v="Briana Evigan"/>
    <s v="United States"/>
    <n v="12500000"/>
    <n v="27206120"/>
    <n v="38646642.256410249"/>
    <n v="217.64895999999999"/>
    <n v="12683505.827505827"/>
    <s v="House Row Productions"/>
    <n v="101"/>
  </r>
  <r>
    <s v="Gamer"/>
    <s v="R"/>
    <s v="Action"/>
    <x v="29"/>
    <n v="214.5"/>
    <s v="September 4, 2009 (United States)"/>
    <x v="1"/>
    <n v="131000"/>
    <s v="Mark Neveldine"/>
    <s v="Mark Neveldine"/>
    <s v="Gerard Butler"/>
    <s v="United States"/>
    <n v="50000000"/>
    <n v="40828540"/>
    <n v="57997464.512820505"/>
    <n v="81.657080000000008"/>
    <n v="19034284.38228438"/>
    <s v="Lionsgate"/>
    <n v="95"/>
  </r>
  <r>
    <s v="The Imaginarium of Doctor Parnassus"/>
    <s v="PG-13"/>
    <s v="Adventure"/>
    <x v="29"/>
    <n v="214.5"/>
    <s v="January 8, 2010 (United States)"/>
    <x v="8"/>
    <n v="146000"/>
    <s v="Terry Gilliam"/>
    <s v="Terry Gilliam"/>
    <s v="Christopher Plummer"/>
    <s v="United Kingdom"/>
    <n v="30000000"/>
    <n v="61808775"/>
    <n v="87800157.307692304"/>
    <n v="206.02925000000002"/>
    <n v="28815279.72027972"/>
    <s v="Infinity Features Entertainment"/>
    <n v="123"/>
  </r>
  <r>
    <s v="Night at the Museum: Battle of the Smithsonian"/>
    <s v="PG"/>
    <s v="Adventure"/>
    <x v="29"/>
    <n v="214.5"/>
    <s v="May 22, 2009 (United States)"/>
    <x v="22"/>
    <n v="183000"/>
    <s v="Shawn Levy"/>
    <s v="Robert Ben Garant"/>
    <s v="Ben Stiller"/>
    <s v="United States"/>
    <n v="150000000"/>
    <n v="413106170"/>
    <n v="586822610.71794868"/>
    <n v="275.40411333333333"/>
    <n v="192590289.04428905"/>
    <s v="Twentieth Century Fox"/>
    <n v="105"/>
  </r>
  <r>
    <s v="Year One"/>
    <s v="PG-13"/>
    <s v="Comedy"/>
    <x v="29"/>
    <n v="214.5"/>
    <s v="June 19, 2009 (United States)"/>
    <x v="38"/>
    <n v="94000"/>
    <s v="Harold Ramis"/>
    <s v="Harold Ramis"/>
    <s v="Jack Black"/>
    <s v="United States"/>
    <n v="60000000"/>
    <n v="62357900"/>
    <n v="88580196.410256401"/>
    <n v="103.92983333333335"/>
    <n v="29071282.051282052"/>
    <s v="Columbia Pictures"/>
    <n v="97"/>
  </r>
  <r>
    <s v="Adventureland"/>
    <s v="R"/>
    <s v="Comedy"/>
    <x v="29"/>
    <n v="214.5"/>
    <s v="April 3, 2009 (United States)"/>
    <x v="8"/>
    <n v="155000"/>
    <s v="Greg Mottola"/>
    <s v="Greg Mottola"/>
    <s v="Jesse Eisenberg"/>
    <s v="United States"/>
    <n v="0"/>
    <n v="17164820"/>
    <n v="24382846.871794868"/>
    <n v="0"/>
    <n v="8002247.0862470865"/>
    <s v="Miramax"/>
    <n v="107"/>
  </r>
  <r>
    <s v="Precious"/>
    <s v="R"/>
    <s v="Drama"/>
    <x v="29"/>
    <n v="214.5"/>
    <s v="November 20, 2009 (United States)"/>
    <x v="4"/>
    <n v="107000"/>
    <s v="Lee Daniels"/>
    <s v="Geoffrey Fletcher"/>
    <s v="Gabourey Sidibe"/>
    <s v="United States"/>
    <n v="10000000"/>
    <n v="63649529"/>
    <n v="90414971.964102551"/>
    <n v="636.49528999999995"/>
    <n v="29673440.093240093"/>
    <s v="Lionsgate"/>
    <n v="110"/>
  </r>
  <r>
    <s v="The Time Traveler's Wife"/>
    <s v="PG-13"/>
    <s v="Drama"/>
    <x v="29"/>
    <n v="214.5"/>
    <s v="August 14, 2009 (United States)"/>
    <x v="12"/>
    <n v="144000"/>
    <s v="Robert Schwentke"/>
    <s v="Bruce Joel Rubin"/>
    <s v="Eric Bana"/>
    <s v="United States"/>
    <n v="39000000"/>
    <n v="101344412"/>
    <n v="143961036.53333333"/>
    <n v="259.85746666666665"/>
    <n v="47246812.121212117"/>
    <s v="New Line Cinema"/>
    <n v="107"/>
  </r>
  <r>
    <s v="Cloudy with a Chance of Meatballs"/>
    <s v="PG"/>
    <s v="Animation"/>
    <x v="29"/>
    <n v="214.5"/>
    <s v="September 18, 2009 (United States)"/>
    <x v="15"/>
    <n v="212000"/>
    <s v="Phil Lord"/>
    <s v="Phil Lord"/>
    <s v="Anna Faris"/>
    <s v="United States"/>
    <n v="100000000"/>
    <n v="243006126"/>
    <n v="345193317.44615382"/>
    <n v="243.00612599999999"/>
    <n v="113289569.23076923"/>
    <s v="Columbia Pictures"/>
    <n v="90"/>
  </r>
  <r>
    <s v="A Perfect Getaway"/>
    <s v="R"/>
    <s v="Drama"/>
    <x v="29"/>
    <n v="214.5"/>
    <s v="August 7, 2009 (United States)"/>
    <x v="16"/>
    <n v="69000"/>
    <s v="David Twohy"/>
    <s v="David Twohy"/>
    <s v="Milla Jovovich"/>
    <s v="United States"/>
    <n v="14000000"/>
    <n v="22955544"/>
    <n v="32608644.553846151"/>
    <n v="163.96817142857142"/>
    <n v="10701885.314685315"/>
    <s v="Rogue"/>
    <n v="98"/>
  </r>
  <r>
    <s v="Invictus"/>
    <s v="PG-13"/>
    <s v="Biography"/>
    <x v="29"/>
    <n v="214.5"/>
    <s v="December 11, 2009 (United States)"/>
    <x v="4"/>
    <n v="153000"/>
    <s v="Clint Eastwood"/>
    <s v="Anthony Peckham"/>
    <s v="Morgan Freeman"/>
    <s v="United States"/>
    <n v="60000000"/>
    <n v="122426792"/>
    <n v="173908827.6102564"/>
    <n v="204.04465333333332"/>
    <n v="57075427.505827509"/>
    <s v="Warner Bros."/>
    <n v="134"/>
  </r>
  <r>
    <s v="Mother"/>
    <s v="R"/>
    <s v="Crime"/>
    <x v="29"/>
    <n v="214.5"/>
    <s v="May 28, 2009 (South Korea)"/>
    <x v="40"/>
    <n v="56000"/>
    <s v="Bong Joon Ho"/>
    <s v="Bong Joon Ho"/>
    <s v="Hye-ja Kim"/>
    <s v="South Korea"/>
    <n v="5000000"/>
    <n v="17203507"/>
    <n v="24437802.251282047"/>
    <n v="344.07013999999998"/>
    <n v="8020282.9836829836"/>
    <s v="CJ Entertainment"/>
    <n v="129"/>
  </r>
  <r>
    <s v="The Ugly Truth"/>
    <s v="R"/>
    <s v="Comedy"/>
    <x v="29"/>
    <n v="214.5"/>
    <s v="July 24, 2009 (United States)"/>
    <x v="5"/>
    <n v="209000"/>
    <s v="Robert Luketic"/>
    <s v="Nicole Eastman"/>
    <s v="Katherine Heigl"/>
    <s v="United States"/>
    <n v="38000000"/>
    <n v="321682600"/>
    <n v="456954257.43589741"/>
    <n v="846.53315789473686"/>
    <n v="149968578.08857808"/>
    <s v="Columbia Pictures"/>
    <n v="96"/>
  </r>
  <r>
    <s v="The Invention of Lying"/>
    <s v="PG-13"/>
    <s v="Comedy"/>
    <x v="29"/>
    <n v="214.5"/>
    <s v="October 2, 2009 (United States)"/>
    <x v="5"/>
    <n v="133000"/>
    <s v="Ricky Gervais"/>
    <s v="Ricky Gervais"/>
    <s v="Ricky Gervais"/>
    <s v="United States"/>
    <n v="18500000"/>
    <n v="32406507"/>
    <n v="46033858.661538459"/>
    <n v="175.17030810810809"/>
    <n v="15107928.671328671"/>
    <s v="Warner Bros."/>
    <n v="100"/>
  </r>
  <r>
    <s v="The Fourth Kind"/>
    <s v="PG-13"/>
    <s v="Horror"/>
    <x v="29"/>
    <n v="214.5"/>
    <s v="November 6, 2009 (United States)"/>
    <x v="23"/>
    <n v="75000"/>
    <s v="Olatunde Osunsanmi"/>
    <s v="Olatunde Osunsanmi"/>
    <s v="Milla Jovovich"/>
    <s v="United States"/>
    <n v="10000000"/>
    <n v="47719794"/>
    <n v="67786579.169230759"/>
    <n v="477.19794000000002"/>
    <n v="22246990.209790211"/>
    <s v="Universal Pictures"/>
    <n v="98"/>
  </r>
  <r>
    <s v="A Serious Man"/>
    <s v="R"/>
    <s v="Comedy"/>
    <x v="29"/>
    <n v="214.5"/>
    <s v="November 6, 2009 (United States)"/>
    <x v="12"/>
    <n v="137000"/>
    <s v="Ethan Coen"/>
    <s v="Joel Coen"/>
    <s v="Michael Stuhlbarg"/>
    <s v="United Kingdom"/>
    <n v="7000000"/>
    <n v="31430334"/>
    <n v="44647192.399999999"/>
    <n v="449.00477142857147"/>
    <n v="14652836.363636363"/>
    <s v="Focus Features"/>
    <n v="106"/>
  </r>
  <r>
    <s v="Extract"/>
    <s v="R"/>
    <s v="Comedy"/>
    <x v="29"/>
    <n v="214.5"/>
    <s v="September 4, 2009 (United States)"/>
    <x v="10"/>
    <n v="46000"/>
    <s v="Mike Judge"/>
    <s v="Mike Judge"/>
    <s v="Jason Bateman"/>
    <s v="United States"/>
    <n v="8000000"/>
    <n v="10848783"/>
    <n v="15410835.338461537"/>
    <n v="135.60978749999998"/>
    <n v="5057707.692307692"/>
    <s v="Ternion Pictures"/>
    <n v="92"/>
  </r>
  <r>
    <s v="The Collector"/>
    <s v="R"/>
    <s v="Horror"/>
    <x v="29"/>
    <n v="214.5"/>
    <s v="July 31, 2009 (United States)"/>
    <x v="5"/>
    <n v="61000"/>
    <s v="Marcus Dunstan"/>
    <s v="Patrick Melton"/>
    <s v="Josh Stewart"/>
    <s v="United States"/>
    <n v="6000000"/>
    <n v="10234475"/>
    <n v="14538202.948717946"/>
    <n v="170.57458333333332"/>
    <n v="4771317.0163170164"/>
    <s v="LD Entertainment"/>
    <n v="90"/>
  </r>
  <r>
    <s v="Ninja Assassin"/>
    <s v="R"/>
    <s v="Action"/>
    <x v="29"/>
    <n v="214.5"/>
    <s v="November 25, 2009 (United States)"/>
    <x v="21"/>
    <n v="70000"/>
    <s v="James McTeigue"/>
    <s v="Matthew Sand"/>
    <s v="Rain"/>
    <s v="Germany"/>
    <n v="40000000"/>
    <n v="61601280"/>
    <n v="87505407.999999985"/>
    <n v="154.00319999999999"/>
    <n v="28718545.454545453"/>
    <s v="Warner Bros."/>
    <n v="99"/>
  </r>
  <r>
    <s v="The Men Who Stare at Goats"/>
    <s v="R"/>
    <s v="Comedy"/>
    <x v="29"/>
    <n v="214.5"/>
    <s v="November 6, 2009 (United States)"/>
    <x v="19"/>
    <n v="129000"/>
    <s v="Grant Heslov"/>
    <s v="Jon Ronson"/>
    <s v="Ewan McGregor"/>
    <s v="United States"/>
    <n v="25000000"/>
    <n v="69095771"/>
    <n v="98151428.548717931"/>
    <n v="276.383084"/>
    <n v="32212480.652680654"/>
    <s v="BBC Films"/>
    <n v="94"/>
  </r>
  <r>
    <s v="Land of the Lost"/>
    <s v="PG-13"/>
    <s v="Action"/>
    <x v="29"/>
    <n v="214.5"/>
    <s v="June 5, 2009 (United States)"/>
    <x v="11"/>
    <n v="68000"/>
    <s v="Brad Silberling"/>
    <s v="Chris Henchy"/>
    <s v="Will Ferrell"/>
    <s v="United States"/>
    <n v="100000000"/>
    <n v="68777554"/>
    <n v="97699397.220512807"/>
    <n v="68.777553999999995"/>
    <n v="32064127.738927737"/>
    <s v="Universal Pictures"/>
    <n v="102"/>
  </r>
  <r>
    <s v="A Single Man"/>
    <s v="R"/>
    <s v="Drama"/>
    <x v="29"/>
    <n v="214.5"/>
    <s v="February 5, 2010 (United States)"/>
    <x v="24"/>
    <n v="108000"/>
    <s v="Tom Ford"/>
    <s v="Christopher Isherwood"/>
    <s v="Colin Firth"/>
    <s v="United States"/>
    <n v="7000000"/>
    <n v="24964890"/>
    <n v="35462946.307692304"/>
    <n v="356.64128571428574"/>
    <n v="11638643.356643356"/>
    <s v="Fade to Black Productions"/>
    <n v="99"/>
  </r>
  <r>
    <s v="Now &amp; Later"/>
    <s v="Unrated"/>
    <s v="Drama"/>
    <x v="29"/>
    <n v="214.5"/>
    <s v="February 18, 2011 (United States)"/>
    <x v="27"/>
    <n v="1600"/>
    <s v="Philippe Diaz"/>
    <s v="Philippe Diaz"/>
    <s v="Keller Wortham"/>
    <s v="United States"/>
    <n v="0"/>
    <n v="1808"/>
    <n v="2568.2871794871794"/>
    <n v="0"/>
    <n v="842.89044289044284"/>
    <s v="Cinema Libre Studio"/>
    <n v="99"/>
  </r>
  <r>
    <s v="Pirate Radio"/>
    <s v="R"/>
    <s v="Comedy"/>
    <x v="29"/>
    <n v="214.5"/>
    <s v="November 13, 2009 (United States)"/>
    <x v="34"/>
    <n v="108000"/>
    <s v="Richard Curtis"/>
    <s v="Richard Curtis"/>
    <s v="Philip Seymour Hoffman"/>
    <s v="United Kingdom"/>
    <n v="50000000"/>
    <n v="36348784"/>
    <n v="51633913.682051279"/>
    <n v="72.697568000000004"/>
    <n v="16945820.046620045"/>
    <s v="Universal Pictures"/>
    <n v="117"/>
  </r>
  <r>
    <s v="Dragonball Evolution"/>
    <s v="PG"/>
    <s v="Action"/>
    <x v="29"/>
    <n v="214.5"/>
    <s v="April 10, 2009 (United States)"/>
    <x v="65"/>
    <n v="71000"/>
    <s v="James Wong"/>
    <s v="Ben Ramsey"/>
    <s v="Justin Chatwin"/>
    <s v="United States"/>
    <n v="30000000"/>
    <n v="55720772"/>
    <n v="79152070.99487178"/>
    <n v="185.73590666666666"/>
    <n v="25977049.883449882"/>
    <s v="Twentieth Century Fox"/>
    <n v="85"/>
  </r>
  <r>
    <s v="Spread"/>
    <s v="R"/>
    <s v="Comedy"/>
    <x v="29"/>
    <n v="214.5"/>
    <s v="July 8, 2009 (France)"/>
    <x v="1"/>
    <n v="39000"/>
    <s v="David Mackenzie"/>
    <s v="Jason Hall"/>
    <s v="Ashton Kutcher"/>
    <s v="United States"/>
    <n v="0"/>
    <n v="12035862"/>
    <n v="17097096.276923075"/>
    <n v="0"/>
    <n v="5611124.4755244758"/>
    <s v="Barbarian Films"/>
    <n v="97"/>
  </r>
  <r>
    <s v="Case 39"/>
    <s v="R"/>
    <s v="Horror"/>
    <x v="29"/>
    <n v="214.5"/>
    <s v="October 1, 2010 (United States)"/>
    <x v="19"/>
    <n v="81000"/>
    <s v="Christian Alvart"/>
    <s v="Ray Wright"/>
    <s v="RenÃ©e Zellweger"/>
    <s v="United States"/>
    <n v="26000000"/>
    <n v="28190603"/>
    <n v="40045112.979487173"/>
    <n v="108.42539615384614"/>
    <n v="13142472.261072261"/>
    <s v="Paramount Vantage"/>
    <n v="109"/>
  </r>
  <r>
    <s v="The Taking of Pelham 123"/>
    <s v="R"/>
    <s v="Action"/>
    <x v="29"/>
    <n v="214.5"/>
    <s v="June 12, 2009 (United States)"/>
    <x v="5"/>
    <n v="189000"/>
    <s v="Tony Scott"/>
    <s v="Brian Helgeland"/>
    <s v="Denzel Washington"/>
    <s v="United States"/>
    <n v="100000000"/>
    <n v="150166126"/>
    <n v="213312907.18974358"/>
    <n v="150.16612600000002"/>
    <n v="70007517.948717952"/>
    <s v="Columbia Pictures"/>
    <n v="106"/>
  </r>
  <r>
    <s v="It's Complicated"/>
    <s v="R"/>
    <s v="Comedy"/>
    <x v="29"/>
    <n v="214.5"/>
    <s v="December 25, 2009 (United States)"/>
    <x v="16"/>
    <n v="88000"/>
    <s v="Nancy Meyers"/>
    <s v="Nancy Meyers"/>
    <s v="Meryl Streep"/>
    <s v="United States"/>
    <n v="85000000"/>
    <n v="219103655"/>
    <n v="311239550.94871789"/>
    <n v="257.76900588235293"/>
    <n v="102146226.1072261"/>
    <s v="Universal Pictures"/>
    <n v="120"/>
  </r>
  <r>
    <s v="Halloween II"/>
    <s v="R"/>
    <s v="Horror"/>
    <x v="29"/>
    <n v="214.5"/>
    <s v="August 28, 2009 (United States)"/>
    <x v="25"/>
    <n v="50000"/>
    <s v="Rob Zombie"/>
    <s v="Rob Zombie"/>
    <s v="Scout Taylor-Compton"/>
    <s v="United States"/>
    <n v="15000000"/>
    <n v="39421467"/>
    <n v="55998699.276923068"/>
    <n v="262.80977999999999"/>
    <n v="18378306.293706294"/>
    <s v="Dimension Films"/>
    <n v="105"/>
  </r>
  <r>
    <s v="The Final Destination"/>
    <s v="R"/>
    <s v="Action"/>
    <x v="29"/>
    <n v="214.5"/>
    <s v="August 28, 2009 (United States)"/>
    <x v="33"/>
    <n v="99000"/>
    <s v="David R. Ellis"/>
    <s v="Eric Bress"/>
    <s v="Nick Zano"/>
    <s v="United States"/>
    <n v="40000000"/>
    <n v="186167139"/>
    <n v="264452807.70769227"/>
    <n v="465.41784749999999"/>
    <n v="86791206.993006989"/>
    <s v="New Line Cinema"/>
    <n v="82"/>
  </r>
  <r>
    <s v="Chloe"/>
    <s v="R"/>
    <s v="Drama"/>
    <x v="29"/>
    <n v="214.5"/>
    <s v="March 10, 2010 (France)"/>
    <x v="21"/>
    <n v="71000"/>
    <s v="Atom Egoyan"/>
    <s v="Erin Cressida Wilson"/>
    <s v="Julianne Moore"/>
    <s v="United States"/>
    <n v="14000000"/>
    <n v="13657649"/>
    <n v="19400865.502564099"/>
    <n v="97.554635714285709"/>
    <n v="6367202.3310023313"/>
    <s v="StudioCanal"/>
    <n v="96"/>
  </r>
  <r>
    <s v="Agora"/>
    <s v="R"/>
    <s v="Adventure"/>
    <x v="29"/>
    <n v="214.5"/>
    <s v="October 9, 2009 (Spain)"/>
    <x v="13"/>
    <n v="67000"/>
    <s v="Alejandro AmenÃ¡bar"/>
    <s v="Alejandro AmenÃ¡bar"/>
    <s v="Rachel Weisz"/>
    <s v="Spain"/>
    <n v="70000000"/>
    <n v="39457342"/>
    <n v="56049660.174358971"/>
    <n v="56.367631428571428"/>
    <n v="18395031.235431235"/>
    <s v="Mod Producciones"/>
    <n v="127"/>
  </r>
  <r>
    <s v="The Joneses"/>
    <s v="R"/>
    <s v="Comedy"/>
    <x v="29"/>
    <n v="214.5"/>
    <s v="April 23, 2010 (United States)"/>
    <x v="5"/>
    <n v="39000"/>
    <s v="Derrick Borte"/>
    <s v="Randy T. Dinzler"/>
    <s v="Demi Moore"/>
    <s v="United States"/>
    <n v="10000000"/>
    <n v="7043835"/>
    <n v="10005857.923076922"/>
    <n v="70.43835"/>
    <n v="3283839.1608391609"/>
    <s v="Echo Lake Entertainment"/>
    <n v="96"/>
  </r>
  <r>
    <s v="Daybreakers"/>
    <s v="R"/>
    <s v="Action"/>
    <x v="29"/>
    <n v="214.5"/>
    <s v="January 8, 2010 (United States)"/>
    <x v="5"/>
    <n v="124000"/>
    <s v="Michael Spierig"/>
    <s v="Michael Spierig"/>
    <s v="Ethan Hawke"/>
    <s v="Australia"/>
    <n v="20000000"/>
    <n v="51417188"/>
    <n v="73038774.748717934"/>
    <n v="257.08593999999999"/>
    <n v="23970717.016317017"/>
    <s v="Lionsgate"/>
    <n v="98"/>
  </r>
  <r>
    <s v="An Education"/>
    <s v="PG-13"/>
    <s v="Drama"/>
    <x v="29"/>
    <n v="214.5"/>
    <s v="February 5, 2010 (United States)"/>
    <x v="4"/>
    <n v="131000"/>
    <s v="Lone Scherfig"/>
    <s v="Lynn Barber"/>
    <s v="Carey Mulligan"/>
    <s v="United Kingdom"/>
    <n v="7500000"/>
    <n v="26096852"/>
    <n v="37070912.841025636"/>
    <n v="347.95802666666668"/>
    <n v="12166364.568764569"/>
    <s v="BBC Films"/>
    <n v="100"/>
  </r>
  <r>
    <s v="Crazy Heart"/>
    <s v="R"/>
    <s v="Drama"/>
    <x v="29"/>
    <n v="214.5"/>
    <s v="February 5, 2010 (United States)"/>
    <x v="13"/>
    <n v="86000"/>
    <s v="Scott Cooper"/>
    <s v="Scott Cooper"/>
    <s v="Jeff Bridges"/>
    <s v="United States"/>
    <n v="7000000"/>
    <n v="47405566"/>
    <n v="67340214.266666666"/>
    <n v="677.22237142857148"/>
    <n v="22100496.969696969"/>
    <s v="Fox Searchlight Pictures"/>
    <n v="112"/>
  </r>
  <r>
    <s v="Ice Age: Dawn of the Dinosaurs"/>
    <s v="PG"/>
    <s v="Animation"/>
    <x v="29"/>
    <n v="214.5"/>
    <s v="July 1, 2009 (United States)"/>
    <x v="15"/>
    <n v="230000"/>
    <s v="Carlos Saldanha"/>
    <s v="Michael Berg"/>
    <s v="Ray Romano"/>
    <s v="United States"/>
    <n v="90000000"/>
    <n v="886686817"/>
    <n v="1259549991.3282049"/>
    <n v="985.2075744444445"/>
    <n v="413373807.45920748"/>
    <s v="Twentieth Century Fox Animation"/>
    <n v="94"/>
  </r>
  <r>
    <s v="Crank: High Voltage"/>
    <s v="R"/>
    <s v="Action"/>
    <x v="29"/>
    <n v="214.5"/>
    <s v="April 17, 2009 (United States)"/>
    <x v="19"/>
    <n v="143000"/>
    <s v="Mark Neveldine"/>
    <s v="Mark Neveldine"/>
    <s v="Jason Statham"/>
    <s v="United States"/>
    <n v="20000000"/>
    <n v="34572541"/>
    <n v="49110737.728205122"/>
    <n v="172.86270500000001"/>
    <n v="16117734.731934732"/>
    <s v="Lionsgate"/>
    <n v="96"/>
  </r>
  <r>
    <s v="The International"/>
    <s v="R"/>
    <s v="Action"/>
    <x v="29"/>
    <n v="214.5"/>
    <s v="February 13, 2009 (United States)"/>
    <x v="16"/>
    <n v="93000"/>
    <s v="Tom Tykwer"/>
    <s v="Eric Warren Singer"/>
    <s v="Clive Owen"/>
    <s v="United States"/>
    <n v="50000000"/>
    <n v="60253843"/>
    <n v="85591356.466666654"/>
    <n v="120.50768599999999"/>
    <n v="28090369.696969695"/>
    <s v="Columbia Pictures"/>
    <n v="118"/>
  </r>
  <r>
    <s v="The Uninvited"/>
    <s v="PG-13"/>
    <s v="Drama"/>
    <x v="29"/>
    <n v="214.5"/>
    <s v="January 30, 2009 (United States)"/>
    <x v="21"/>
    <n v="78000"/>
    <s v="Charles Guard"/>
    <s v="Craig Rosenberg"/>
    <s v="Emily Browning"/>
    <s v="United States"/>
    <n v="0"/>
    <n v="41633384"/>
    <n v="59140755.733333327"/>
    <n v="0"/>
    <n v="19409503.030303031"/>
    <s v="Dreamworks Pictures"/>
    <n v="87"/>
  </r>
  <r>
    <s v="My Bloody Valentine"/>
    <s v="R"/>
    <s v="Horror"/>
    <x v="29"/>
    <n v="214.5"/>
    <s v="January 16, 2009 (United States)"/>
    <x v="20"/>
    <n v="55000"/>
    <s v="Patrick Lussier"/>
    <s v="Todd Farmer"/>
    <s v="Jensen Ackles"/>
    <s v="United States"/>
    <n v="15000000"/>
    <n v="100734718"/>
    <n v="143094958.38974357"/>
    <n v="671.56478666666669"/>
    <n v="46962572.494172491"/>
    <s v="Lionsgate"/>
    <n v="101"/>
  </r>
  <r>
    <s v="Julie &amp; Julia"/>
    <s v="PG-13"/>
    <s v="Biography"/>
    <x v="29"/>
    <n v="214.5"/>
    <s v="August 7, 2009 (United States)"/>
    <x v="9"/>
    <n v="111000"/>
    <s v="Nora Ephron"/>
    <s v="Nora Ephron"/>
    <s v="Amy Adams"/>
    <s v="United States"/>
    <n v="40000000"/>
    <n v="129540522"/>
    <n v="184013972.27692306"/>
    <n v="323.85130499999997"/>
    <n v="60391851.748251751"/>
    <s v="Columbia Pictures"/>
    <n v="123"/>
  </r>
  <r>
    <s v="Confessions of a Shopaholic"/>
    <s v="PG"/>
    <s v="Comedy"/>
    <x v="29"/>
    <n v="214.5"/>
    <s v="February 13, 2009 (United States)"/>
    <x v="23"/>
    <n v="76000"/>
    <s v="P.J. Hogan"/>
    <s v="Tracey Jackson"/>
    <s v="Isla Fisher"/>
    <s v="United States"/>
    <n v="0"/>
    <n v="108394089"/>
    <n v="153975193.09230769"/>
    <n v="0"/>
    <n v="50533374.825174823"/>
    <s v="Touchstone Pictures"/>
    <n v="104"/>
  </r>
  <r>
    <s v="Race to Witch Mountain"/>
    <s v="PG"/>
    <s v="Action"/>
    <x v="29"/>
    <n v="214.5"/>
    <s v="March 13, 2009 (United States)"/>
    <x v="46"/>
    <n v="57000"/>
    <s v="Andy Fickman"/>
    <s v="Matt Lopez"/>
    <s v="Dwayne Johnson"/>
    <s v="United States"/>
    <n v="65000000"/>
    <n v="106387141"/>
    <n v="151124297.72820511"/>
    <n v="163.67252461538462"/>
    <n v="49597734.731934734"/>
    <s v="Walt Disney Pictures"/>
    <n v="98"/>
  </r>
  <r>
    <n v="9"/>
    <s v="PG-13"/>
    <s v="Animation"/>
    <x v="29"/>
    <n v="214.5"/>
    <s v="September 9, 2009 (United States)"/>
    <x v="12"/>
    <n v="135000"/>
    <s v="Shane Acker"/>
    <s v="Pamela Pettler"/>
    <s v="Elijah Wood"/>
    <s v="United States"/>
    <n v="30000000"/>
    <n v="48428063"/>
    <n v="68792684.364102557"/>
    <n v="161.42687666666666"/>
    <n v="22577185.547785547"/>
    <s v="Focus Features"/>
    <n v="79"/>
  </r>
  <r>
    <s v="The Young Victoria"/>
    <s v="PG"/>
    <s v="Biography"/>
    <x v="29"/>
    <n v="214.5"/>
    <s v="January 8, 2010 (United States)"/>
    <x v="4"/>
    <n v="59000"/>
    <s v="Jean-Marc VallÃ©e"/>
    <s v="Julian Fellowes"/>
    <s v="Emily Blunt"/>
    <s v="United Kingdom"/>
    <n v="35000000"/>
    <n v="29196409"/>
    <n v="41473873.297435895"/>
    <n v="83.418311428571428"/>
    <n v="13611379.487179488"/>
    <s v="GK Films"/>
    <n v="105"/>
  </r>
  <r>
    <s v="Splice"/>
    <s v="R"/>
    <s v="Drama"/>
    <x v="29"/>
    <n v="214.5"/>
    <s v="June 4, 2010 (United States)"/>
    <x v="46"/>
    <n v="95000"/>
    <s v="Vincenzo Natali"/>
    <s v="Vincenzo Natali"/>
    <s v="Adrien Brody"/>
    <s v="Canada"/>
    <n v="30000000"/>
    <n v="27127620"/>
    <n v="38535131.999999993"/>
    <n v="90.425399999999996"/>
    <n v="12646909.09090909"/>
    <s v="Canal+"/>
    <n v="104"/>
  </r>
  <r>
    <s v="A Prophet"/>
    <s v="R"/>
    <s v="Crime"/>
    <x v="29"/>
    <n v="214.5"/>
    <s v="March 26, 2010 (United States)"/>
    <x v="6"/>
    <n v="95000"/>
    <s v="Jacques Audiard"/>
    <s v="Thomas Bidegain"/>
    <s v="Tahar Rahim"/>
    <s v="France"/>
    <n v="13000000"/>
    <n v="17874044"/>
    <n v="25390308.656410255"/>
    <n v="137.49264615384615"/>
    <n v="8332887.6456876453"/>
    <s v="Why Not Productions"/>
    <n v="155"/>
  </r>
  <r>
    <s v="My Sister's Keeper"/>
    <s v="PG-13"/>
    <s v="Drama"/>
    <x v="29"/>
    <n v="214.5"/>
    <s v="June 26, 2009 (United States)"/>
    <x v="34"/>
    <n v="91000"/>
    <s v="Nick Cassavetes"/>
    <s v="Jeremy Leven"/>
    <s v="Cameron Diaz"/>
    <s v="United States"/>
    <n v="30000000"/>
    <n v="95714875"/>
    <n v="135964207.05128205"/>
    <n v="319.04958333333332"/>
    <n v="44622319.34731935"/>
    <s v="Curmudgeon Films"/>
    <n v="109"/>
  </r>
  <r>
    <s v="Bride Wars"/>
    <s v="PG"/>
    <s v="Comedy"/>
    <x v="29"/>
    <n v="214.5"/>
    <s v="January 9, 2009 (United States)"/>
    <x v="30"/>
    <n v="102000"/>
    <s v="Gary Winick"/>
    <s v="Greg DePaul"/>
    <s v="Kate Hudson"/>
    <s v="United States"/>
    <n v="30000000"/>
    <n v="115375850"/>
    <n v="163892874.1025641"/>
    <n v="384.58616666666666"/>
    <n v="53788275.058275059"/>
    <s v="Fox 2000 Pictures"/>
    <n v="89"/>
  </r>
  <r>
    <s v="Surrogates"/>
    <s v="PG-13"/>
    <s v="Action"/>
    <x v="29"/>
    <n v="214.5"/>
    <s v="September 25, 2009 (United States)"/>
    <x v="21"/>
    <n v="171000"/>
    <s v="Jonathan Mostow"/>
    <s v="Michael Ferris"/>
    <s v="Bruce Willis"/>
    <s v="United States"/>
    <n v="80000000"/>
    <n v="122444772"/>
    <n v="173934368.43076921"/>
    <n v="153.05596500000001"/>
    <n v="57083809.790209793"/>
    <s v="Touchstone Pictures"/>
    <n v="89"/>
  </r>
  <r>
    <s v="Valhalla Rising"/>
    <s v="Not Rated"/>
    <s v="Action"/>
    <x v="29"/>
    <n v="214.5"/>
    <s v="March 31, 2010 (Denmark)"/>
    <x v="10"/>
    <n v="57000"/>
    <s v="Nicolas Winding Refn"/>
    <s v="Nicolas Winding Refn"/>
    <s v="Mads Mikkelsen"/>
    <s v="Denmark"/>
    <n v="0"/>
    <n v="282737"/>
    <n v="401631.53333333327"/>
    <n v="0"/>
    <n v="131812.12121212122"/>
    <s v="BBC Films"/>
    <n v="93"/>
  </r>
  <r>
    <s v="Funny People"/>
    <s v="R"/>
    <s v="Comedy"/>
    <x v="29"/>
    <n v="214.5"/>
    <s v="July 31, 2009 (United States)"/>
    <x v="21"/>
    <n v="116000"/>
    <s v="Judd Apatow"/>
    <s v="Judd Apatow"/>
    <s v="Adam Sandler"/>
    <s v="United States"/>
    <n v="75000000"/>
    <n v="71585235"/>
    <n v="101687744.07692307"/>
    <n v="95.446979999999996"/>
    <n v="33373069.930069931"/>
    <s v="Universal Pictures"/>
    <n v="146"/>
  </r>
  <r>
    <s v="Saw VI"/>
    <s v="R"/>
    <s v="Horror"/>
    <x v="29"/>
    <n v="214.5"/>
    <s v="October 23, 2009 (United States)"/>
    <x v="22"/>
    <n v="105000"/>
    <s v="Kevin Greutert"/>
    <s v="Patrick Melton"/>
    <s v="Tobin Bell"/>
    <s v="Canada"/>
    <n v="11000000"/>
    <n v="68234154"/>
    <n v="96927490.553846136"/>
    <n v="620.31049090909084"/>
    <n v="31810794.405594405"/>
    <s v="Twisted Pictures"/>
    <n v="90"/>
  </r>
  <r>
    <s v="Fish Tank"/>
    <s v="Not Rated"/>
    <s v="Drama"/>
    <x v="29"/>
    <n v="214.5"/>
    <s v="September 11, 2009 (United Kingdom)"/>
    <x v="4"/>
    <n v="60000"/>
    <s v="Andrea Arnold"/>
    <s v="Andrea Arnold"/>
    <s v="Katie Jarvis"/>
    <s v="Netherlands"/>
    <n v="3000000"/>
    <n v="2404300"/>
    <n v="3415338.974358974"/>
    <n v="80.143333333333331"/>
    <n v="1120885.7808857809"/>
    <s v="BBC Films"/>
    <n v="123"/>
  </r>
  <r>
    <s v="Push"/>
    <s v="PG-13"/>
    <s v="Action"/>
    <x v="29"/>
    <n v="214.5"/>
    <s v="February 6, 2009 (United States)"/>
    <x v="10"/>
    <n v="107000"/>
    <s v="Paul McGuigan"/>
    <s v="David Bourla"/>
    <s v="Camilla Belle"/>
    <s v="United States"/>
    <n v="38000000"/>
    <n v="48858618"/>
    <n v="69404293.261538461"/>
    <n v="128.57531052631577"/>
    <n v="22777910.489510488"/>
    <s v="Summit Entertainment"/>
    <n v="111"/>
  </r>
  <r>
    <s v="After.Life"/>
    <s v="R"/>
    <s v="Drama"/>
    <x v="29"/>
    <n v="214.5"/>
    <s v="December 16, 2009 (Brazil)"/>
    <x v="23"/>
    <n v="37000"/>
    <s v="Agnieszka Wojtowicz-Vosloo"/>
    <s v="Agnieszka Wojtowicz-Vosloo"/>
    <s v="Christina Ricci"/>
    <s v="United States"/>
    <n v="4500000"/>
    <n v="2425535"/>
    <n v="3445503.5641025635"/>
    <n v="53.900777777777776"/>
    <n v="1130785.5477855478"/>
    <s v="Lleju Productions"/>
    <n v="104"/>
  </r>
  <r>
    <s v="Nine"/>
    <s v="PG-13"/>
    <s v="Drama"/>
    <x v="29"/>
    <n v="214.5"/>
    <s v="December 25, 2009 (United States)"/>
    <x v="1"/>
    <n v="43000"/>
    <s v="Rob Marshall"/>
    <s v="Michael Tolkin"/>
    <s v="Daniel Day-Lewis"/>
    <s v="United Kingdom"/>
    <n v="80000000"/>
    <n v="54004950"/>
    <n v="76714723.84615384"/>
    <n v="67.50618750000001"/>
    <n v="25177132.867132869"/>
    <s v="The Weinstein Company"/>
    <n v="118"/>
  </r>
  <r>
    <s v="Obsessed"/>
    <s v="PG-13"/>
    <s v="Drama"/>
    <x v="29"/>
    <n v="214.5"/>
    <s v="April 24, 2009 (United States)"/>
    <x v="18"/>
    <n v="31000"/>
    <s v="Steve Shill"/>
    <s v="David Loughery"/>
    <s v="BeyoncÃ©"/>
    <s v="United States"/>
    <n v="20000000"/>
    <n v="73830347"/>
    <n v="104876954.45641024"/>
    <n v="369.15173499999997"/>
    <n v="34419742.191142194"/>
    <s v="Screen Gems"/>
    <n v="108"/>
  </r>
  <r>
    <s v="Paul Blart: Mall Cop"/>
    <s v="PG"/>
    <s v="Action"/>
    <x v="29"/>
    <n v="214.5"/>
    <s v="January 16, 2009 (United States)"/>
    <x v="33"/>
    <n v="105000"/>
    <s v="Steve Carr"/>
    <s v="Kevin James"/>
    <s v="Kevin James"/>
    <s v="United States"/>
    <n v="26000000"/>
    <n v="183348429"/>
    <n v="260448794.01538458"/>
    <n v="705.18626538461535"/>
    <n v="85477123.076923072"/>
    <s v="Columbia Pictures"/>
    <n v="91"/>
  </r>
  <r>
    <s v="The Box"/>
    <s v="PG-13"/>
    <s v="Drama"/>
    <x v="29"/>
    <n v="214.5"/>
    <s v="November 6, 2009 (United States)"/>
    <x v="41"/>
    <n v="90000"/>
    <s v="Richard Kelly"/>
    <s v="Richard Kelly"/>
    <s v="Cameron Diaz"/>
    <s v="United States"/>
    <n v="30000000"/>
    <n v="33334176"/>
    <n v="47351624.369230762"/>
    <n v="111.11391999999999"/>
    <n v="15540408.391608391"/>
    <s v="Warner Bros."/>
    <n v="115"/>
  </r>
  <r>
    <s v="Everybody's Fine"/>
    <s v="PG-13"/>
    <s v="Adventure"/>
    <x v="29"/>
    <n v="214.5"/>
    <s v="December 4, 2009 (United States)"/>
    <x v="12"/>
    <n v="60000"/>
    <s v="Kirk Jones"/>
    <s v="Kirk Jones"/>
    <s v="Robert De Niro"/>
    <s v="United States"/>
    <n v="21000000"/>
    <n v="16443609"/>
    <n v="23358357.399999999"/>
    <n v="78.302899999999994"/>
    <n v="7666018.1818181816"/>
    <s v="Miramax"/>
    <n v="99"/>
  </r>
  <r>
    <s v="BrÃ¼no"/>
    <s v="R"/>
    <s v="Comedy"/>
    <x v="29"/>
    <n v="214.5"/>
    <s v="July 10, 2009 (United States)"/>
    <x v="1"/>
    <n v="146000"/>
    <s v="Larry Charles"/>
    <s v="Sacha Baron Cohen"/>
    <s v="Sacha Baron Cohen"/>
    <s v="United States"/>
    <n v="42000000"/>
    <n v="138805831"/>
    <n v="197175462.49743587"/>
    <n v="330.49007380952384"/>
    <n v="64711343.123543121"/>
    <s v="Universal Pictures"/>
    <n v="81"/>
  </r>
  <r>
    <s v="I Love You, Beth Cooper"/>
    <s v="PG-13"/>
    <s v="Comedy"/>
    <x v="29"/>
    <n v="214.5"/>
    <s v="July 10, 2009 (United States)"/>
    <x v="11"/>
    <n v="34000"/>
    <s v="Chris Columbus"/>
    <s v="Larry Doyle"/>
    <s v="Hayden Panettiere"/>
    <s v="United States"/>
    <n v="18000000"/>
    <n v="15821907"/>
    <n v="22475221.738461535"/>
    <n v="87.899483333333322"/>
    <n v="7376180.4195804195"/>
    <s v="Fox Atomic"/>
    <n v="102"/>
  </r>
  <r>
    <s v="The Unborn"/>
    <s v="PG-13"/>
    <s v="Drama"/>
    <x v="29"/>
    <n v="214.5"/>
    <s v="January 9, 2009 (United States)"/>
    <x v="25"/>
    <n v="50000"/>
    <s v="David S. Goyer"/>
    <s v="David S. Goyer"/>
    <s v="Odette Annable"/>
    <s v="United States"/>
    <n v="16000000"/>
    <n v="76514050"/>
    <n v="108689188.97435896"/>
    <n v="478.21281249999998"/>
    <n v="35670885.780885778"/>
    <s v="Rogue Pictures"/>
    <n v="88"/>
  </r>
  <r>
    <s v="Thirst"/>
    <s v="R"/>
    <s v="Drama"/>
    <x v="29"/>
    <n v="214.5"/>
    <s v="April 30, 2009 (South Korea)"/>
    <x v="12"/>
    <n v="44000"/>
    <s v="Park Chan-Wook"/>
    <s v="Ã‰mile Zola"/>
    <s v="Kang-ho Song"/>
    <s v="South Korea"/>
    <n v="5000000"/>
    <n v="13085023"/>
    <n v="18587442.928205125"/>
    <n v="261.70046000000002"/>
    <n v="6100243.8228438227"/>
    <s v="CJ Entertainment"/>
    <n v="134"/>
  </r>
  <r>
    <s v="Notorious"/>
    <s v="R"/>
    <s v="Biography"/>
    <x v="29"/>
    <n v="214.5"/>
    <s v="January 16, 2009 (United States)"/>
    <x v="17"/>
    <n v="42000"/>
    <s v="George Tillman Jr."/>
    <s v="Reggie Rock Bythewood"/>
    <s v="Jamal Woolard"/>
    <s v="United States"/>
    <n v="20000000"/>
    <n v="44420167"/>
    <n v="63099416.712820508"/>
    <n v="222.10083499999999"/>
    <n v="20708702.564102564"/>
    <s v="Fox Searchlight Pictures"/>
    <n v="122"/>
  </r>
  <r>
    <s v="Serious Moonlight"/>
    <s v="R"/>
    <s v="Comedy"/>
    <x v="29"/>
    <n v="214.5"/>
    <s v="December 4, 2009 (United States)"/>
    <x v="20"/>
    <n v="8000"/>
    <s v="Cheryl Hines"/>
    <s v="Adrienne Shelly"/>
    <s v="Meg Ryan"/>
    <s v="United States"/>
    <n v="0"/>
    <n v="348327"/>
    <n v="494802.9692307692"/>
    <n v="0"/>
    <n v="162390.2097902098"/>
    <s v="Night and Day Pictures"/>
    <n v="81"/>
  </r>
  <r>
    <s v="All About Steve"/>
    <s v="PG-13"/>
    <s v="Comedy"/>
    <x v="29"/>
    <n v="214.5"/>
    <s v="September 4, 2009 (United States)"/>
    <x v="25"/>
    <n v="40000"/>
    <s v="Phil Traill"/>
    <s v="Kim Barker"/>
    <s v="Sandra Bullock"/>
    <s v="United States"/>
    <n v="15000000"/>
    <n v="40105542"/>
    <n v="56970436.58461538"/>
    <n v="267.37027999999998"/>
    <n v="18697222.377622377"/>
    <s v="Fox 2000 Pictures"/>
    <n v="99"/>
  </r>
  <r>
    <s v="Old Dogs"/>
    <s v="PG"/>
    <s v="Comedy"/>
    <x v="29"/>
    <n v="214.5"/>
    <s v="November 25, 2009 (United States)"/>
    <x v="11"/>
    <n v="37000"/>
    <s v="Walt Becker"/>
    <s v="David Diamond"/>
    <s v="Robin Williams"/>
    <s v="United States"/>
    <n v="35000000"/>
    <n v="96753696"/>
    <n v="137439865.59999999"/>
    <n v="276.43913142857144"/>
    <n v="45106618.18181818"/>
    <s v="Walt Disney Pictures"/>
    <n v="88"/>
  </r>
  <r>
    <s v="Nowhere Boy"/>
    <s v="R"/>
    <s v="Biography"/>
    <x v="29"/>
    <n v="214.5"/>
    <s v="December 25, 2009 (United Kingdom)"/>
    <x v="12"/>
    <n v="36000"/>
    <s v="Sam Taylor-Johnson"/>
    <s v="Julia Baird"/>
    <s v="Aaron Taylor-Johnson"/>
    <s v="United Kingdom"/>
    <n v="0"/>
    <n v="6577779"/>
    <n v="9343819.3999999985"/>
    <n v="0"/>
    <n v="3066563.6363636362"/>
    <s v="Ecosse Films"/>
    <n v="98"/>
  </r>
  <r>
    <s v="The Girlfriend Experience"/>
    <s v="R"/>
    <s v="Drama"/>
    <x v="29"/>
    <n v="214.5"/>
    <s v="July 8, 2009 (France)"/>
    <x v="30"/>
    <n v="16000"/>
    <s v="Steven Soderbergh"/>
    <s v="David Levien"/>
    <s v="Sasha Grey"/>
    <s v="United States"/>
    <n v="1700000"/>
    <n v="1060941"/>
    <n v="1507080.2923076921"/>
    <n v="62.40829411764706"/>
    <n v="494611.1888111888"/>
    <s v="Magnolia Pictures"/>
    <n v="77"/>
  </r>
  <r>
    <s v="The Girl Who Played with Fire"/>
    <s v="R"/>
    <s v="Action"/>
    <x v="29"/>
    <n v="214.5"/>
    <s v="August 27, 2010 (United States)"/>
    <x v="13"/>
    <n v="92000"/>
    <s v="Daniel Alfredson"/>
    <s v="Jonas Frykberg"/>
    <s v="Noomi Rapace"/>
    <s v="Sweden"/>
    <n v="0"/>
    <n v="67153225"/>
    <n v="95392017.051282033"/>
    <n v="0"/>
    <n v="31306864.801864803"/>
    <s v="Yellow Bird"/>
    <n v="129"/>
  </r>
  <r>
    <s v="Ghosts of Girlfriends Past"/>
    <s v="PG-13"/>
    <s v="Comedy"/>
    <x v="29"/>
    <n v="214.5"/>
    <s v="May 1, 2009 (United States)"/>
    <x v="1"/>
    <n v="86000"/>
    <s v="Mark Waters"/>
    <s v="Jon Lucas"/>
    <s v="Matthew McConaughey"/>
    <s v="United States"/>
    <n v="37500000"/>
    <n v="102366815"/>
    <n v="145413373.1025641"/>
    <n v="272.9781733333333"/>
    <n v="47723456.876456879"/>
    <s v="Jon Shestack Productions"/>
    <n v="100"/>
  </r>
  <r>
    <s v="The Haunting in Connecticut"/>
    <s v="PG-13"/>
    <s v="Drama"/>
    <x v="29"/>
    <n v="214.5"/>
    <s v="March 27, 2009 (United States)"/>
    <x v="23"/>
    <n v="60000"/>
    <s v="Peter Cornwell"/>
    <s v="Adam Simon"/>
    <s v="Virginia Madsen"/>
    <s v="United States"/>
    <n v="10000000"/>
    <n v="77578320"/>
    <n v="110200998.15384614"/>
    <n v="775.78319999999997"/>
    <n v="36167048.951048948"/>
    <s v="Lionsgate"/>
    <n v="92"/>
  </r>
  <r>
    <s v="I Love You Phillip Morris"/>
    <s v="R"/>
    <s v="Biography"/>
    <x v="29"/>
    <n v="214.5"/>
    <s v="January 7, 2011 (United States)"/>
    <x v="14"/>
    <n v="93000"/>
    <s v="Glenn Ficarra"/>
    <s v="John Requa"/>
    <s v="Jim Carrey"/>
    <s v="France"/>
    <n v="13000000"/>
    <n v="20768906"/>
    <n v="29502497.241025638"/>
    <n v="159.7608153846154"/>
    <n v="9682473.6596736591"/>
    <s v="EuropaCorp"/>
    <n v="98"/>
  </r>
  <r>
    <s v="Bad Lieutenant: Port of Call New Orleans"/>
    <s v="R"/>
    <s v="Crime"/>
    <x v="29"/>
    <n v="214.5"/>
    <s v="December 11, 2009 (United States)"/>
    <x v="14"/>
    <n v="75000"/>
    <s v="Werner Herzog"/>
    <s v="William M. Finkelstein"/>
    <s v="Nicolas Cage"/>
    <s v="United States"/>
    <n v="25000000"/>
    <n v="10606422"/>
    <n v="15066558.430769229"/>
    <n v="42.425688000000001"/>
    <n v="4944718.8811188815"/>
    <s v="Millennium Films"/>
    <n v="122"/>
  </r>
  <r>
    <s v="Black Dynamite"/>
    <s v="R"/>
    <s v="Action"/>
    <x v="29"/>
    <n v="214.5"/>
    <s v="January 13, 2010 (France)"/>
    <x v="34"/>
    <n v="47000"/>
    <s v="Scott Sanders"/>
    <s v="Michael Jai White"/>
    <s v="Michael Jai White"/>
    <s v="United States"/>
    <n v="2900000"/>
    <n v="296557"/>
    <n v="421263.02051282045"/>
    <n v="10.226103448275863"/>
    <n v="138255.01165501165"/>
    <s v="Destination Films"/>
    <n v="84"/>
  </r>
  <r>
    <s v="Brooklyn's Finest"/>
    <s v="R"/>
    <s v="Action"/>
    <x v="29"/>
    <n v="214.5"/>
    <s v="March 5, 2010 (United States)"/>
    <x v="17"/>
    <n v="62000"/>
    <s v="Antoine Fuqua"/>
    <s v="Michael C. Martin"/>
    <s v="Richard Gere"/>
    <s v="United States"/>
    <n v="17000000"/>
    <n v="45719985"/>
    <n v="64945824.84615384"/>
    <n v="268.9410882352941"/>
    <n v="21314678.321678322"/>
    <s v="Millennium Films"/>
    <n v="132"/>
  </r>
  <r>
    <s v="In the Loop"/>
    <s v="Not Rated"/>
    <s v="Comedy"/>
    <x v="29"/>
    <n v="214.5"/>
    <s v="September 4, 2009 (United States)"/>
    <x v="34"/>
    <n v="56000"/>
    <s v="Armando Iannucci"/>
    <s v="Jesse Armstrong"/>
    <s v="Tom Hollander"/>
    <s v="United Kingdom"/>
    <n v="0"/>
    <n v="7787487"/>
    <n v="11062225.123076921"/>
    <n v="0"/>
    <n v="3630530.0699300701"/>
    <s v="BBC Films"/>
    <n v="106"/>
  </r>
  <r>
    <s v="The White Ribbon"/>
    <s v="R"/>
    <s v="Drama"/>
    <x v="29"/>
    <n v="214.5"/>
    <s v="March 5, 2010 (United States)"/>
    <x v="40"/>
    <n v="70000"/>
    <s v="Michael Haneke"/>
    <s v="Michael Haneke"/>
    <s v="Christian Friedel"/>
    <s v="Germany"/>
    <n v="18000000"/>
    <n v="19319671"/>
    <n v="27443840.343589742"/>
    <n v="107.33150555555555"/>
    <n v="9006839.6270396262"/>
    <s v="X-Filme Creative Pool"/>
    <n v="144"/>
  </r>
  <r>
    <s v="The Boondock Saints II: All Saints Day"/>
    <s v="R"/>
    <s v="Action"/>
    <x v="29"/>
    <n v="214.5"/>
    <s v="December 11, 2009 (United States)"/>
    <x v="21"/>
    <n v="62000"/>
    <s v="Troy Duffy"/>
    <s v="Troy Duffy"/>
    <s v="Sean Patrick Flanery"/>
    <s v="United States"/>
    <n v="8000000"/>
    <n v="10629321"/>
    <n v="15099086.753846152"/>
    <n v="132.8665125"/>
    <n v="4955394.4055944057"/>
    <s v="Stage 6 Films"/>
    <n v="118"/>
  </r>
  <r>
    <s v="Whatever Works"/>
    <s v="PG-13"/>
    <s v="Comedy"/>
    <x v="29"/>
    <n v="214.5"/>
    <s v="July 3, 2009 (United States)"/>
    <x v="12"/>
    <n v="72000"/>
    <s v="Woody Allen"/>
    <s v="Woody Allen"/>
    <s v="Evan Rachel Wood"/>
    <s v="United States"/>
    <n v="15000000"/>
    <n v="36020534"/>
    <n v="51167630.348717943"/>
    <n v="240.13689333333335"/>
    <n v="16792789.743589744"/>
    <s v="Sony Pictures Classics"/>
    <n v="93"/>
  </r>
  <r>
    <s v="Hannah Montana: The Movie"/>
    <s v="G"/>
    <s v="Comedy"/>
    <x v="29"/>
    <n v="214.5"/>
    <s v="April 10, 2009 (United States)"/>
    <x v="26"/>
    <n v="41000"/>
    <s v="Peter Chelsom"/>
    <s v="Dan Berendsen"/>
    <s v="Miley Cyrus"/>
    <s v="United States"/>
    <n v="30000000"/>
    <n v="155545279"/>
    <n v="220954062.98974356"/>
    <n v="518.48426333333327"/>
    <n v="72515281.585081577"/>
    <s v="It's a Laugh Productions"/>
    <n v="102"/>
  </r>
  <r>
    <s v="Darbareye Elly"/>
    <s v="TV-PG"/>
    <s v="Drama"/>
    <x v="29"/>
    <n v="214.5"/>
    <s v="June 6, 2009 (Iran)"/>
    <x v="45"/>
    <n v="48000"/>
    <s v="Asghar Farhadi"/>
    <s v="Asghar Farhadi"/>
    <s v="Golshifteh Farahani"/>
    <s v="Iran"/>
    <n v="0"/>
    <n v="879422"/>
    <n v="1249230.2256410255"/>
    <n v="0"/>
    <n v="409986.94638694637"/>
    <s v="Dreamlab"/>
    <n v="119"/>
  </r>
  <r>
    <s v="Alvin and the Chipmunks: the Squeakquel"/>
    <s v="PG"/>
    <s v="Animation"/>
    <x v="29"/>
    <n v="214.5"/>
    <s v="December 23, 2009 (United States)"/>
    <x v="54"/>
    <n v="45000"/>
    <s v="Betty Thomas"/>
    <s v="Jon Vitti"/>
    <s v="Jason Lee"/>
    <s v="United States"/>
    <n v="75000000"/>
    <n v="443140005"/>
    <n v="629486058.3846153"/>
    <n v="590.85334"/>
    <n v="206592076.92307693"/>
    <s v="Fox 2000 Pictures"/>
    <n v="88"/>
  </r>
  <r>
    <s v="12 Rounds"/>
    <s v="PG-13"/>
    <s v="Action"/>
    <x v="29"/>
    <n v="214.5"/>
    <s v="March 27, 2009 (United States)"/>
    <x v="41"/>
    <n v="28000"/>
    <s v="Renny Harlin"/>
    <s v="Daniel Kunka"/>
    <s v="John Cena"/>
    <s v="United States"/>
    <n v="22000000"/>
    <n v="17280326"/>
    <n v="24546924.625641022"/>
    <n v="78.546936363636362"/>
    <n v="8056096.0372960372"/>
    <s v="Fox Atomic"/>
    <n v="108"/>
  </r>
  <r>
    <s v="Survival of the Dead"/>
    <s v="R"/>
    <s v="Comedy"/>
    <x v="29"/>
    <n v="214.5"/>
    <s v="May 6, 2010 (Germany)"/>
    <x v="38"/>
    <n v="21000"/>
    <s v="George A. Romero"/>
    <s v="George A. Romero"/>
    <s v="Alan Van Sprang"/>
    <s v="United States"/>
    <n v="4000000"/>
    <n v="386078"/>
    <n v="548428.74871794868"/>
    <n v="9.6519499999999994"/>
    <n v="179989.74358974359"/>
    <s v="Blank of the Dead Productions"/>
    <n v="90"/>
  </r>
  <r>
    <s v="Fame"/>
    <s v="PG"/>
    <s v="Comedy"/>
    <x v="29"/>
    <n v="214.5"/>
    <s v="September 25, 2009 (United States)"/>
    <x v="27"/>
    <n v="16000"/>
    <s v="Kevin Tancharoen"/>
    <s v="Allison Burnett"/>
    <s v="Kelsey Grammer"/>
    <s v="United States"/>
    <n v="18000000"/>
    <n v="77211836"/>
    <n v="109680402.93333332"/>
    <n v="428.95464444444445"/>
    <n v="35996193.939393938"/>
    <s v="Metro-Goldwyn-Mayer (MGM)"/>
    <n v="107"/>
  </r>
  <r>
    <s v="I Am Love"/>
    <s v="R"/>
    <s v="Drama"/>
    <x v="29"/>
    <n v="214.5"/>
    <s v="July 23, 2010 (United States)"/>
    <x v="9"/>
    <n v="21000"/>
    <s v="Luca Guadagnino"/>
    <s v="Barbara Alberti"/>
    <s v="Tilda Swinton"/>
    <s v="Italy"/>
    <n v="0"/>
    <n v="12014663"/>
    <n v="17066982.825641025"/>
    <n v="0"/>
    <n v="5601241.4918414922"/>
    <s v="First Sun"/>
    <n v="120"/>
  </r>
  <r>
    <s v="The House of the Devil"/>
    <s v="R"/>
    <s v="Horror"/>
    <x v="29"/>
    <n v="214.5"/>
    <s v="April 25, 2009 (Brazil)"/>
    <x v="5"/>
    <n v="42000"/>
    <s v="Ti West"/>
    <s v="Ti West"/>
    <s v="Jocelin Donahue"/>
    <s v="United States"/>
    <n v="900000"/>
    <n v="101215"/>
    <n v="143777.20512820513"/>
    <n v="11.246111111111111"/>
    <n v="47186.480186480185"/>
    <s v="MPI Media Group"/>
    <n v="95"/>
  </r>
  <r>
    <s v="Middle Men"/>
    <s v="R"/>
    <s v="Comedy"/>
    <x v="29"/>
    <n v="214.5"/>
    <s v="August 6, 2010 (United States)"/>
    <x v="8"/>
    <n v="37000"/>
    <s v="George Gallo"/>
    <s v="George Gallo"/>
    <s v="Luke Wilson"/>
    <s v="United States"/>
    <n v="20000000"/>
    <n v="754301"/>
    <n v="1071494.2410256409"/>
    <n v="3.7715049999999999"/>
    <n v="351655.47785547783"/>
    <s v="Paramount Pictures"/>
    <n v="105"/>
  </r>
  <r>
    <s v="Astro Boy"/>
    <s v="PG"/>
    <s v="Animation"/>
    <x v="29"/>
    <n v="214.5"/>
    <s v="October 23, 2009 (United States)"/>
    <x v="21"/>
    <n v="34000"/>
    <s v="David Bowers"/>
    <s v="Osamu Tezuka"/>
    <s v="Freddie Highmore"/>
    <s v="Hong Kong"/>
    <n v="65000000"/>
    <n v="39886986"/>
    <n v="56659974.984615378"/>
    <n v="61.364593846153845"/>
    <n v="18595331.468531467"/>
    <s v="Imagi Animation Studios"/>
    <n v="94"/>
  </r>
  <r>
    <s v="Carriers"/>
    <s v="PG-13"/>
    <s v="Adventure"/>
    <x v="29"/>
    <n v="214.5"/>
    <s v="September 2, 2009 (Indonesia)"/>
    <x v="22"/>
    <n v="45000"/>
    <s v="David Pastor"/>
    <s v="Ã€lex Pastor"/>
    <s v="Chris Pine"/>
    <s v="United States"/>
    <n v="0"/>
    <n v="5805279"/>
    <n v="8246473.2461538455"/>
    <n v="0"/>
    <n v="2706423.7762237764"/>
    <s v="Paramount Vantage"/>
    <n v="84"/>
  </r>
  <r>
    <s v="My Life in Ruins"/>
    <s v="PG-13"/>
    <s v="Comedy"/>
    <x v="29"/>
    <n v="214.5"/>
    <s v="June 5, 2009 (United States)"/>
    <x v="23"/>
    <n v="19000"/>
    <s v="Donald Petrie"/>
    <s v="Mike Reiss"/>
    <s v="Nia Vardalos"/>
    <s v="United States"/>
    <n v="17000000"/>
    <n v="20458873"/>
    <n v="29062091.389743585"/>
    <n v="120.34631176470589"/>
    <n v="9537936.1305361297"/>
    <s v="26 Films"/>
    <n v="95"/>
  </r>
  <r>
    <s v="G-Force"/>
    <s v="PG"/>
    <s v="Animation"/>
    <x v="29"/>
    <n v="214.5"/>
    <s v="July 24, 2009 (United States)"/>
    <x v="27"/>
    <n v="44000"/>
    <s v="Hoyt Yeatman"/>
    <s v="Cormac Wibberley"/>
    <s v="Will Arnett"/>
    <s v="United States"/>
    <n v="150000000"/>
    <n v="292817898"/>
    <n v="415951578.18461531"/>
    <n v="195.21193199999999"/>
    <n v="136511840.55944055"/>
    <s v="Jerry Bruckheimer Films"/>
    <n v="88"/>
  </r>
  <r>
    <s v="Did You Hear About the Morgans?"/>
    <s v="PG-13"/>
    <s v="Comedy"/>
    <x v="29"/>
    <n v="214.5"/>
    <s v="December 18, 2009 (United States)"/>
    <x v="38"/>
    <n v="39000"/>
    <s v="Marc Lawrence"/>
    <s v="Marc Lawrence"/>
    <s v="Hugh Grant"/>
    <s v="United States"/>
    <n v="58000000"/>
    <n v="85280250"/>
    <n v="121141688.46153845"/>
    <n v="147.03491379310344"/>
    <n v="39757692.307692304"/>
    <s v="Columbia Pictures"/>
    <n v="103"/>
  </r>
  <r>
    <s v="Away We Go"/>
    <s v="R"/>
    <s v="Adventure"/>
    <x v="29"/>
    <n v="214.5"/>
    <s v="June 26, 2009 (United States)"/>
    <x v="9"/>
    <n v="52000"/>
    <s v="Sam Mendes"/>
    <s v="Dave Eggers"/>
    <s v="John Krasinski"/>
    <s v="United States"/>
    <n v="17000000"/>
    <n v="15779455"/>
    <n v="22414918.128205124"/>
    <n v="92.820323529411766"/>
    <n v="7356389.2773892777"/>
    <s v="Focus Features"/>
    <n v="98"/>
  </r>
  <r>
    <s v="Love Happens"/>
    <s v="PG-13"/>
    <s v="Drama"/>
    <x v="29"/>
    <n v="214.5"/>
    <s v="September 18, 2009 (United States)"/>
    <x v="46"/>
    <n v="32000"/>
    <s v="Brandon Camp"/>
    <s v="Brandon Camp"/>
    <s v="Jennifer Aniston"/>
    <s v="United States"/>
    <n v="18000000"/>
    <n v="36088028"/>
    <n v="51263506.441025637"/>
    <n v="200.48904444444443"/>
    <n v="16824255.477855477"/>
    <s v="Universal Pictures"/>
    <n v="109"/>
  </r>
  <r>
    <s v="The Girl Who Kicked the Hornet's Nest"/>
    <s v="R"/>
    <s v="Crime"/>
    <x v="29"/>
    <n v="214.5"/>
    <s v="November 12, 2010 (United States)"/>
    <x v="4"/>
    <n v="69000"/>
    <s v="Daniel Alfredson"/>
    <s v="Jonas Frykberg"/>
    <s v="Michael Nyqvist"/>
    <s v="Sweden"/>
    <n v="0"/>
    <n v="44276335"/>
    <n v="62895101.512820505"/>
    <n v="0"/>
    <n v="20641648.018648017"/>
    <s v="Film i VÃ¤st"/>
    <n v="147"/>
  </r>
  <r>
    <s v="Youth in Revolt"/>
    <s v="R"/>
    <s v="Comedy"/>
    <x v="29"/>
    <n v="214.5"/>
    <s v="January 8, 2010 (United States)"/>
    <x v="5"/>
    <n v="73000"/>
    <s v="Miguel Arteta"/>
    <s v="Gustin Nash"/>
    <s v="Michael Cera"/>
    <s v="United States"/>
    <n v="18000000"/>
    <n v="19651093"/>
    <n v="27914629.543589741"/>
    <n v="109.1727388888889"/>
    <n v="9161348.717948718"/>
    <s v="Dimension Films"/>
    <n v="90"/>
  </r>
  <r>
    <s v="Observe and Report"/>
    <s v="R"/>
    <s v="Comedy"/>
    <x v="29"/>
    <n v="214.5"/>
    <s v="April 10, 2009 (United States)"/>
    <x v="1"/>
    <n v="61000"/>
    <s v="Jody Hill"/>
    <s v="Jody Hill"/>
    <s v="Seth Rogen"/>
    <s v="United States"/>
    <n v="18000000"/>
    <n v="26973554"/>
    <n v="38316279.27179487"/>
    <n v="149.8530777777778"/>
    <n v="12575083.44988345"/>
    <s v="De Line Pictures"/>
    <n v="86"/>
  </r>
  <r>
    <s v="Bright Star"/>
    <s v="PG"/>
    <s v="Biography"/>
    <x v="29"/>
    <n v="214.5"/>
    <s v="October 9, 2009 (United States)"/>
    <x v="15"/>
    <n v="26000"/>
    <s v="Jane Campion"/>
    <s v="Jane Campion"/>
    <s v="Abbie Cornish"/>
    <s v="United Kingdom"/>
    <n v="8500000"/>
    <n v="14374652"/>
    <n v="20419377.456410255"/>
    <n v="169.11355294117647"/>
    <n v="6701469.4638694637"/>
    <s v="PathÃ© Renn Productions"/>
    <n v="119"/>
  </r>
  <r>
    <s v="Harry Brown"/>
    <s v="R"/>
    <s v="Action"/>
    <x v="29"/>
    <n v="214.5"/>
    <s v="May 14, 2010 (United States)"/>
    <x v="13"/>
    <n v="85000"/>
    <s v="Daniel Barber"/>
    <s v="Gary Young"/>
    <s v="Michael Caine"/>
    <s v="United Kingdom"/>
    <n v="7300000"/>
    <n v="10371451"/>
    <n v="14732779.112820512"/>
    <n v="142.07467123287671"/>
    <n v="4835175.2913752915"/>
    <s v="Marv Films"/>
    <n v="103"/>
  </r>
  <r>
    <s v="Duplicity"/>
    <s v="PG-13"/>
    <s v="Comedy"/>
    <x v="29"/>
    <n v="214.5"/>
    <s v="March 20, 2009 (United States)"/>
    <x v="19"/>
    <n v="49000"/>
    <s v="Tony Gilroy"/>
    <s v="Tony Gilroy"/>
    <s v="Julia Roberts"/>
    <s v="United States"/>
    <n v="60000000"/>
    <n v="78176181"/>
    <n v="111050267.36923076"/>
    <n v="130.29363499999999"/>
    <n v="36445772.027972028"/>
    <s v="Universal Pictures"/>
    <n v="125"/>
  </r>
  <r>
    <s v="The Pink Panther 2"/>
    <s v="PG"/>
    <s v="Action"/>
    <x v="29"/>
    <n v="214.5"/>
    <s v="February 6, 2009 (United States)"/>
    <x v="41"/>
    <n v="43000"/>
    <s v="Harald Zwart"/>
    <s v="Scott Neustadter"/>
    <s v="Steve Martin"/>
    <s v="United States"/>
    <n v="70000000"/>
    <n v="76025134"/>
    <n v="107994677.52820511"/>
    <n v="108.6073342857143"/>
    <n v="35442952.913752913"/>
    <s v="Metro-Goldwyn-Mayer (MGM)"/>
    <n v="92"/>
  </r>
  <r>
    <s v="The Informant!"/>
    <s v="R"/>
    <s v="Biography"/>
    <x v="29"/>
    <n v="214.5"/>
    <s v="September 18, 2009 (United States)"/>
    <x v="5"/>
    <n v="64000"/>
    <s v="Steven Soderbergh"/>
    <s v="Scott Z. Burns"/>
    <s v="Matt Damon"/>
    <s v="United States"/>
    <n v="22000000"/>
    <n v="41771168"/>
    <n v="59336479.671794862"/>
    <n v="189.86894545454544"/>
    <n v="19473737.995337997"/>
    <s v="Warner Bros."/>
    <n v="108"/>
  </r>
  <r>
    <s v="The Answer Man"/>
    <s v="R"/>
    <s v="Comedy"/>
    <x v="29"/>
    <n v="214.5"/>
    <s v="December 30, 2009 (France)"/>
    <x v="5"/>
    <n v="6500"/>
    <s v="John Hindman"/>
    <s v="John Hindman"/>
    <s v="Jeff Daniels"/>
    <s v="United States"/>
    <n v="0"/>
    <n v="26676"/>
    <n v="37893.599999999999"/>
    <n v="0"/>
    <n v="12436.363636363636"/>
    <s v="120dB Films"/>
    <n v="95"/>
  </r>
  <r>
    <s v="Planet 51"/>
    <s v="PG"/>
    <s v="Animation"/>
    <x v="29"/>
    <n v="214.5"/>
    <s v="November 20, 2009 (United States)"/>
    <x v="22"/>
    <n v="52000"/>
    <s v="Jorge Blanco"/>
    <s v="Joe Stillman"/>
    <s v="Dwayne Johnson"/>
    <s v="Spain"/>
    <n v="70000000"/>
    <n v="105647102"/>
    <n v="150073062.84102562"/>
    <n v="150.92443142857144"/>
    <n v="49252728.205128208"/>
    <s v="TriStar Pictures"/>
    <n v="91"/>
  </r>
  <r>
    <s v="Crossing Over"/>
    <s v="R"/>
    <s v="Crime"/>
    <x v="29"/>
    <n v="214.5"/>
    <s v="February 26, 2009 (Bahrain)"/>
    <x v="17"/>
    <n v="23000"/>
    <s v="Wayne Kramer"/>
    <s v="Wayne Kramer"/>
    <s v="Harrison Ford"/>
    <s v="United States"/>
    <n v="19000000"/>
    <n v="3676533"/>
    <n v="5222562.2615384609"/>
    <n v="19.350173684210525"/>
    <n v="1714001.3986013986"/>
    <s v="The Weinstein Company"/>
    <n v="113"/>
  </r>
  <r>
    <s v="Madea Goes to Jail"/>
    <s v="PG-13"/>
    <s v="Comedy"/>
    <x v="29"/>
    <n v="214.5"/>
    <s v="February 20, 2009 (United States)"/>
    <x v="54"/>
    <n v="12000"/>
    <s v="Tyler Perry"/>
    <s v="Tyler Perry"/>
    <s v="Tyler Perry"/>
    <s v="United States"/>
    <n v="0"/>
    <n v="90508336"/>
    <n v="128568251.65128204"/>
    <n v="0"/>
    <n v="42195028.438228436"/>
    <s v="The Tyler Perry Company"/>
    <n v="103"/>
  </r>
  <r>
    <s v="A Christmas Carol"/>
    <s v="PG"/>
    <s v="Animation"/>
    <x v="29"/>
    <n v="214.5"/>
    <s v="November 6, 2009 (United States)"/>
    <x v="8"/>
    <n v="106000"/>
    <s v="Robert Zemeckis"/>
    <s v="Charles Dickens"/>
    <s v="Jim Carrey"/>
    <s v="United States"/>
    <n v="200000000"/>
    <n v="325286646"/>
    <n v="462073850.98461533"/>
    <n v="162.64332300000001"/>
    <n v="151648786.01398602"/>
    <s v="Walt Disney Pictures"/>
    <n v="96"/>
  </r>
  <r>
    <s v="Sin Nombre"/>
    <s v="R"/>
    <s v="Adventure"/>
    <x v="29"/>
    <n v="214.5"/>
    <s v="April 17, 2009 (United States)"/>
    <x v="37"/>
    <n v="32000"/>
    <s v="Cary Joji Fukunaga"/>
    <s v="Cary Joji Fukunaga"/>
    <s v="Paulina Gaitan"/>
    <s v="Mexico"/>
    <n v="0"/>
    <n v="5102705"/>
    <n v="7248457.8717948711"/>
    <n v="0"/>
    <n v="2378883.4498834498"/>
    <s v="Scion Films"/>
    <n v="96"/>
  </r>
  <r>
    <s v="City Island"/>
    <s v="PG-13"/>
    <s v="Comedy"/>
    <x v="29"/>
    <n v="214.5"/>
    <s v="April 30, 2010 (United States)"/>
    <x v="34"/>
    <n v="31000"/>
    <s v="Raymond De Felitta"/>
    <s v="Raymond De Felitta"/>
    <s v="Andy Garcia"/>
    <s v="United States"/>
    <n v="6000000"/>
    <n v="7878856"/>
    <n v="11192015.958974358"/>
    <n v="131.31426666666667"/>
    <n v="3673126.3403263404"/>
    <s v="CineSon Entertainment"/>
    <n v="104"/>
  </r>
  <r>
    <s v="Coco Before Chanel"/>
    <s v="PG-13"/>
    <s v="Biography"/>
    <x v="29"/>
    <n v="214.5"/>
    <s v="November 6, 2009 (United States)"/>
    <x v="17"/>
    <n v="39000"/>
    <s v="Anne Fontaine"/>
    <s v="Edmonde Charles-Roux"/>
    <s v="Audrey Tautou"/>
    <s v="France"/>
    <n v="23000000"/>
    <n v="50812934"/>
    <n v="72180424.194871783"/>
    <n v="220.92580000000001"/>
    <n v="23689013.519813519"/>
    <s v="Haut et Court"/>
    <n v="105"/>
  </r>
  <r>
    <s v="Dead Snow"/>
    <s v="Not Rated"/>
    <s v="Comedy"/>
    <x v="29"/>
    <n v="214.5"/>
    <s v="January 9, 2009 (Norway)"/>
    <x v="21"/>
    <n v="65000"/>
    <s v="Tommy Wirkola"/>
    <s v="Tommy Wirkola"/>
    <s v="Jeppe Beck Laursen"/>
    <s v="Norway"/>
    <n v="800000"/>
    <n v="2166797"/>
    <n v="3077962.9179487177"/>
    <n v="270.849625"/>
    <n v="1010161.7715617715"/>
    <s v="Euforia Film"/>
    <n v="91"/>
  </r>
  <r>
    <s v="Summer Wars"/>
    <s v="PG"/>
    <s v="Animation"/>
    <x v="29"/>
    <n v="214.5"/>
    <s v="August 1, 2009 (Japan)"/>
    <x v="24"/>
    <n v="27000"/>
    <s v="Mamoru Hosoda"/>
    <s v="Mamoru Hosoda"/>
    <s v="RyÃ»nosuke Kamiki"/>
    <s v="Japan"/>
    <n v="0"/>
    <n v="18434328"/>
    <n v="26186199.261538457"/>
    <n v="0"/>
    <n v="8594092.307692308"/>
    <s v="Madhouse"/>
    <n v="114"/>
  </r>
  <r>
    <s v="The Messenger"/>
    <s v="R"/>
    <s v="Drama"/>
    <x v="29"/>
    <n v="214.5"/>
    <s v="December 4, 2009 (United States)"/>
    <x v="12"/>
    <n v="34000"/>
    <s v="Oren Moverman"/>
    <s v="Alessandro Camon"/>
    <s v="Ben Foster"/>
    <s v="United States"/>
    <n v="6500000"/>
    <n v="1595417"/>
    <n v="2266310.3025641022"/>
    <n v="24.544876923076924"/>
    <n v="743784.14918414922"/>
    <s v="Oscilloscope"/>
    <n v="113"/>
  </r>
  <r>
    <s v="Bitch Slap"/>
    <s v="R"/>
    <s v="Action"/>
    <x v="29"/>
    <n v="214.5"/>
    <s v="November 6, 2009 (Finland)"/>
    <x v="54"/>
    <n v="13000"/>
    <s v="Rick Jacobson"/>
    <s v="Rick Jacobson"/>
    <s v="Julia Voth"/>
    <s v="United States"/>
    <n v="0"/>
    <n v="439587"/>
    <n v="624438.9692307692"/>
    <n v="0"/>
    <n v="204935.66433566433"/>
    <s v="Bombshell Pictures"/>
    <n v="109"/>
  </r>
  <r>
    <s v="The Soloist"/>
    <s v="PG-13"/>
    <s v="Biography"/>
    <x v="29"/>
    <n v="214.5"/>
    <s v="April 24, 2009 (United States)"/>
    <x v="17"/>
    <n v="52000"/>
    <s v="Joe Wright"/>
    <s v="Susannah Grant"/>
    <s v="Jamie Foxx"/>
    <s v="United Kingdom"/>
    <n v="60000000"/>
    <n v="38332994"/>
    <n v="54452509.425641023"/>
    <n v="63.888323333333332"/>
    <n v="17870859.673659675"/>
    <s v="Dreamworks Pictures"/>
    <n v="117"/>
  </r>
  <r>
    <s v="World's Greatest Dad"/>
    <s v="R"/>
    <s v="Comedy"/>
    <x v="29"/>
    <n v="214.5"/>
    <s v="September 24, 2010 (Ireland)"/>
    <x v="15"/>
    <n v="38000"/>
    <s v="Bobcat Goldthwait"/>
    <s v="Bobcat Goldthwait"/>
    <s v="Robin Williams"/>
    <s v="United States"/>
    <n v="0"/>
    <n v="221805"/>
    <n v="315076.84615384613"/>
    <n v="0"/>
    <n v="103405.5944055944"/>
    <s v="Magnolia Pictures"/>
    <n v="99"/>
  </r>
  <r>
    <s v="Whiteout"/>
    <s v="R"/>
    <s v="Action"/>
    <x v="29"/>
    <n v="214.5"/>
    <s v="September 11, 2009 (United States)"/>
    <x v="30"/>
    <n v="38000"/>
    <s v="Dominic Sena"/>
    <s v="Jon Hoeber"/>
    <s v="Kate Beckinsale"/>
    <s v="United States"/>
    <n v="35000000"/>
    <n v="17976667"/>
    <n v="25536085.94358974"/>
    <n v="51.361905714285719"/>
    <n v="8380730.5361305363"/>
    <s v="Warner Bros."/>
    <n v="101"/>
  </r>
  <r>
    <s v="Beyond a Reasonable Doubt"/>
    <s v="PG-13"/>
    <s v="Crime"/>
    <x v="29"/>
    <n v="214.5"/>
    <s v="July 10, 2009 (Spain)"/>
    <x v="23"/>
    <n v="12000"/>
    <s v="Peter Hyams"/>
    <s v="Peter Hyams"/>
    <s v="Jesse Metcalfe"/>
    <s v="United States"/>
    <n v="25000000"/>
    <n v="4515258"/>
    <n v="6413981.8769230759"/>
    <n v="18.061031999999997"/>
    <n v="2105015.3846153845"/>
    <s v="Autonomous Films"/>
    <n v="106"/>
  </r>
  <r>
    <s v="Paper Man"/>
    <s v="R"/>
    <s v="Comedy"/>
    <x v="29"/>
    <n v="214.5"/>
    <s v="May 1, 2014 (South Korea)"/>
    <x v="14"/>
    <n v="19000"/>
    <s v="Kieran Mulroney"/>
    <s v="Michele Mulroney"/>
    <s v="Jeff Daniels"/>
    <s v="United States"/>
    <n v="0"/>
    <n v="13514"/>
    <n v="19196.810256410256"/>
    <n v="0"/>
    <n v="6300.2331002331002"/>
    <s v="Artfire Films"/>
    <n v="110"/>
  </r>
  <r>
    <s v="The Secret of Kells"/>
    <s v="Not Rated"/>
    <s v="Animation"/>
    <x v="29"/>
    <n v="214.5"/>
    <s v="June 22, 2016 (United States)"/>
    <x v="37"/>
    <n v="33000"/>
    <s v="Tomm Moore"/>
    <s v="Tomm Moore"/>
    <s v="Evan McGuire"/>
    <s v="Ireland"/>
    <n v="8000000"/>
    <n v="1803412"/>
    <n v="2561769.8666666662"/>
    <n v="22.542650000000002"/>
    <n v="840751.51515151514"/>
    <s v="Les Armateurs"/>
    <n v="75"/>
  </r>
  <r>
    <s v="The Disappearance of Alice Creed"/>
    <s v="R"/>
    <s v="Crime"/>
    <x v="29"/>
    <n v="214.5"/>
    <s v="April 30, 2010 (United Kingdom)"/>
    <x v="17"/>
    <n v="26000"/>
    <s v="J Blakeson"/>
    <s v="J Blakeson"/>
    <s v="Gemma Arterton"/>
    <s v="United Kingdom"/>
    <n v="800000"/>
    <n v="896919"/>
    <n v="1274084.9384615384"/>
    <n v="112.114875"/>
    <n v="418144.05594405596"/>
    <s v="CinemaNX"/>
    <n v="100"/>
  </r>
  <r>
    <s v="The Goods: Live Hard, Sell Hard"/>
    <s v="R"/>
    <s v="Comedy"/>
    <x v="29"/>
    <n v="214.5"/>
    <s v="August 14, 2009 (United States)"/>
    <x v="1"/>
    <n v="21000"/>
    <s v="Neal Brennan"/>
    <s v="Andy Stock"/>
    <s v="Jeremy Piven"/>
    <s v="United States"/>
    <n v="10000000"/>
    <n v="15300885"/>
    <n v="21735103.307692304"/>
    <n v="153.00885"/>
    <n v="7133279.7202797206"/>
    <s v="Paramount Vantage"/>
    <n v="89"/>
  </r>
  <r>
    <s v="Miss March"/>
    <s v="R"/>
    <s v="Comedy"/>
    <x v="29"/>
    <n v="214.5"/>
    <s v="March 13, 2009 (United States)"/>
    <x v="18"/>
    <n v="21000"/>
    <s v="Zach Cregger"/>
    <s v="Zach Cregger"/>
    <s v="Zach Cregger"/>
    <s v="United States"/>
    <n v="6000000"/>
    <n v="4591629"/>
    <n v="6522467.8615384605"/>
    <n v="76.527150000000006"/>
    <n v="2140619.5804195805"/>
    <s v="Fox Atomic"/>
    <n v="90"/>
  </r>
  <r>
    <s v="Cirque du Freak: the Vampire's Assistant"/>
    <s v="PG-13"/>
    <s v="Action"/>
    <x v="29"/>
    <n v="214.5"/>
    <s v="October 23, 2009 (United States)"/>
    <x v="1"/>
    <n v="44000"/>
    <s v="Paul Weitz"/>
    <s v="Paul Weitz"/>
    <s v="Chris Massoglia"/>
    <s v="United States"/>
    <n v="40000000"/>
    <n v="39291383"/>
    <n v="55813913.287179478"/>
    <n v="98.228457500000005"/>
    <n v="18317661.072261073"/>
    <s v="Universal Pictures"/>
    <n v="109"/>
  </r>
  <r>
    <s v="Aliens in the Attic"/>
    <s v="PG"/>
    <s v="Adventure"/>
    <x v="29"/>
    <n v="214.5"/>
    <s v="July 31, 2009 (United States)"/>
    <x v="20"/>
    <n v="21000"/>
    <s v="John Schultz"/>
    <s v="Mark Burton"/>
    <s v="Ashley Tisdale"/>
    <s v="United States"/>
    <n v="45000000"/>
    <n v="57881056"/>
    <n v="82220782.112820506"/>
    <n v="128.62456888888889"/>
    <n v="26984175.291375291"/>
    <s v="Twentieth Century Fox"/>
    <n v="86"/>
  </r>
  <r>
    <s v="Street Fighter: The Legend of Chun-Li"/>
    <s v="PG-13"/>
    <s v="Action"/>
    <x v="29"/>
    <n v="214.5"/>
    <s v="February 27, 2009 (United States)"/>
    <x v="47"/>
    <n v="23000"/>
    <s v="Andrzej Bartkowiak"/>
    <s v="Justin Marks"/>
    <s v="Kristin Kreuk"/>
    <s v="Canada"/>
    <n v="18000000"/>
    <n v="12764201"/>
    <n v="18131711.164102562"/>
    <n v="70.912227777777787"/>
    <n v="5950676.4568764567"/>
    <s v="Hyde Park Entertainment"/>
    <n v="96"/>
  </r>
  <r>
    <s v="Daniel and Ana"/>
    <s v="Not Rated"/>
    <s v="Drama"/>
    <x v="29"/>
    <n v="214.5"/>
    <s v="August 27, 2010 (United States)"/>
    <x v="10"/>
    <n v="1500"/>
    <s v="Michel Franco"/>
    <s v="Michel Franco"/>
    <s v="Dario Yazbek Bernal"/>
    <s v="Mexico"/>
    <n v="0"/>
    <n v="2372"/>
    <n v="3369.45641025641"/>
    <n v="0"/>
    <n v="1105.8275058275058"/>
    <s v="Alameda Films"/>
    <n v="90"/>
  </r>
  <r>
    <s v="Broken Embraces"/>
    <s v="R"/>
    <s v="Drama"/>
    <x v="29"/>
    <n v="214.5"/>
    <s v="January 15, 2010 (United States)"/>
    <x v="13"/>
    <n v="39000"/>
    <s v="Pedro AlmodÃ³var"/>
    <s v="Pedro AlmodÃ³var"/>
    <s v="PenÃ©lope Cruz"/>
    <s v="Spain"/>
    <n v="18000000"/>
    <n v="37472736"/>
    <n v="53230501.907692298"/>
    <n v="208.18186666666665"/>
    <n v="17469806.993006993"/>
    <s v="Universal Pictures International (UPI)"/>
    <n v="127"/>
  </r>
  <r>
    <s v="Fighting"/>
    <s v="PG-13"/>
    <s v="Action"/>
    <x v="29"/>
    <n v="214.5"/>
    <s v="April 24, 2009 (United States)"/>
    <x v="41"/>
    <n v="32000"/>
    <s v="Dito Montiel"/>
    <s v="Robert Munic"/>
    <s v="Channing Tatum"/>
    <s v="United States"/>
    <n v="0"/>
    <n v="32482728"/>
    <n v="46142131.569230765"/>
    <n v="0"/>
    <n v="15143462.937062938"/>
    <s v="Rogue Pictures"/>
    <n v="105"/>
  </r>
  <r>
    <s v="The Damned United"/>
    <s v="R"/>
    <s v="Biography"/>
    <x v="29"/>
    <n v="214.5"/>
    <s v="March 27, 2009 (United Kingdom)"/>
    <x v="24"/>
    <n v="42000"/>
    <s v="Tom Hooper"/>
    <s v="Peter Morgan"/>
    <s v="Colm Meaney"/>
    <s v="United Kingdom"/>
    <n v="10000000"/>
    <n v="4091378"/>
    <n v="5811854.9025641019"/>
    <n v="40.913780000000003"/>
    <n v="1907402.3310023309"/>
    <s v="Columbia Pictures"/>
    <n v="98"/>
  </r>
  <r>
    <s v="Gentlemen Broncos"/>
    <s v="PG-13"/>
    <s v="Adventure"/>
    <x v="29"/>
    <n v="214.5"/>
    <s v="May 27, 2010 (Germany)"/>
    <x v="19"/>
    <n v="11000"/>
    <s v="Jared Hess"/>
    <s v="Jared Hess"/>
    <s v="Michael Angarano"/>
    <s v="United States"/>
    <n v="10000000"/>
    <n v="118492"/>
    <n v="168319.40512820511"/>
    <n v="1.18492"/>
    <n v="55241.025641025641"/>
    <s v="Bronco Productions"/>
    <n v="90"/>
  </r>
  <r>
    <s v="ChÃ©ri"/>
    <s v="R"/>
    <s v="Comedy"/>
    <x v="29"/>
    <n v="214.5"/>
    <s v="July 17, 2009 (United States)"/>
    <x v="19"/>
    <n v="11000"/>
    <s v="Stephen Frears"/>
    <s v="Christopher Hampton"/>
    <s v="Michelle Pfeiffer"/>
    <s v="United Kingdom"/>
    <n v="23000000"/>
    <n v="9368242"/>
    <n v="13307707.866666665"/>
    <n v="40.731486956521742"/>
    <n v="4367478.7878787881"/>
    <s v="Bill Kenwright Films"/>
    <n v="86"/>
  </r>
  <r>
    <s v="Tanner Hall"/>
    <s v="R"/>
    <s v="Drama"/>
    <x v="29"/>
    <n v="214.5"/>
    <s v="January 15, 2015 (Sweden)"/>
    <x v="1"/>
    <n v="3500"/>
    <s v="Francesca Gregorini"/>
    <s v="Tatiana von FÃ¼rstenberg"/>
    <s v="Rooney Mara"/>
    <s v="United States"/>
    <n v="3000000"/>
    <n v="5073"/>
    <n v="7206.2615384615374"/>
    <n v="0.1691"/>
    <n v="2365.0349650349649"/>
    <s v="Two Prong Lesson"/>
    <n v="96"/>
  </r>
  <r>
    <s v="Cracks"/>
    <s v="R"/>
    <s v="Drama"/>
    <x v="29"/>
    <n v="214.5"/>
    <s v="March 18, 2011 (United States)"/>
    <x v="17"/>
    <n v="19000"/>
    <s v="Jordan Scott"/>
    <s v="Ben Court"/>
    <s v="Eva Green"/>
    <s v="United Kingdom"/>
    <n v="0"/>
    <n v="101860"/>
    <n v="144693.43589743588"/>
    <n v="0"/>
    <n v="47487.179487179485"/>
    <s v="Antena 3 Films"/>
    <n v="104"/>
  </r>
  <r>
    <s v="[Rec]Â²"/>
    <s v="R"/>
    <s v="Horror"/>
    <x v="29"/>
    <n v="214.5"/>
    <s v="October 2, 2009 (Spain)"/>
    <x v="16"/>
    <n v="70000"/>
    <s v="Jaume BalaguerÃ³"/>
    <s v="Jaume BalaguerÃ³"/>
    <s v="Jonathan D. Mellor"/>
    <s v="Spain"/>
    <n v="5600000"/>
    <n v="18853164"/>
    <n v="26781161.169230767"/>
    <n v="336.66364285714286"/>
    <n v="8789353.846153846"/>
    <s v="Filmax"/>
    <n v="85"/>
  </r>
  <r>
    <s v="Inception"/>
    <s v="PG-13"/>
    <s v="Action"/>
    <x v="30"/>
    <n v="218.1"/>
    <s v="July 16, 2010 (United States)"/>
    <x v="63"/>
    <n v="2100000"/>
    <s v="Christopher Nolan"/>
    <s v="Christopher Nolan"/>
    <s v="Leonardo DiCaprio"/>
    <s v="United States"/>
    <n v="160000000"/>
    <n v="836836967"/>
    <n v="1169116111.1641448"/>
    <n v="523.023104375"/>
    <n v="383694161.85236132"/>
    <s v="Warner Bros."/>
    <n v="148"/>
  </r>
  <r>
    <s v="Iron Man 2"/>
    <s v="PG-13"/>
    <s v="Action"/>
    <x v="30"/>
    <n v="218.1"/>
    <s v="May 7, 2010 (United States)"/>
    <x v="9"/>
    <n v="746000"/>
    <s v="Jon Favreau"/>
    <s v="Justin Theroux"/>
    <s v="Robert Downey Jr."/>
    <s v="United States"/>
    <n v="200000000"/>
    <n v="623933331"/>
    <n v="871675772.37826681"/>
    <n v="311.96666550000003"/>
    <n v="286076722.14580464"/>
    <s v="Paramount Pictures"/>
    <n v="124"/>
  </r>
  <r>
    <s v="Shutter Island"/>
    <s v="R"/>
    <s v="Mystery"/>
    <x v="30"/>
    <n v="218.1"/>
    <s v="February 19, 2010 (United States)"/>
    <x v="7"/>
    <n v="1200000"/>
    <s v="Martin Scorsese"/>
    <s v="Laeta Kalogridis"/>
    <s v="Leonardo DiCaprio"/>
    <s v="United States"/>
    <n v="80000000"/>
    <n v="294805697"/>
    <n v="411862888.01421368"/>
    <n v="368.50712125000001"/>
    <n v="135169966.52911508"/>
    <s v="Paramount Pictures"/>
    <n v="138"/>
  </r>
  <r>
    <s v="Scott Pilgrim vs. the World"/>
    <s v="PG-13"/>
    <s v="Action"/>
    <x v="30"/>
    <n v="218.1"/>
    <s v="August 13, 2010 (United States)"/>
    <x v="24"/>
    <n v="394000"/>
    <s v="Edgar Wright"/>
    <s v="Michael Bacall"/>
    <s v="Michael Cera"/>
    <s v="United States"/>
    <n v="60000000"/>
    <n v="48917974"/>
    <n v="68341617.046309039"/>
    <n v="81.529956666666664"/>
    <n v="22429149.014213663"/>
    <s v="Universal Pictures"/>
    <n v="112"/>
  </r>
  <r>
    <s v="Grown Ups"/>
    <s v="PG-13"/>
    <s v="Comedy"/>
    <x v="30"/>
    <n v="218.1"/>
    <s v="June 25, 2010 (United States)"/>
    <x v="23"/>
    <n v="233000"/>
    <s v="Dennis Dugan"/>
    <s v="Adam Sandler"/>
    <s v="Adam Sandler"/>
    <s v="United States"/>
    <n v="80000000"/>
    <n v="271457301"/>
    <n v="379243647.93535078"/>
    <n v="339.32162625000001"/>
    <n v="124464603.85144429"/>
    <s v="Columbia Pictures"/>
    <n v="102"/>
  </r>
  <r>
    <s v="She's Out of My League"/>
    <s v="R"/>
    <s v="Comedy"/>
    <x v="30"/>
    <n v="218.1"/>
    <s v="March 12, 2010 (United States)"/>
    <x v="5"/>
    <n v="130000"/>
    <s v="Jim Field Smith"/>
    <s v="Sean Anders"/>
    <s v="Jay Baruchel"/>
    <s v="United States"/>
    <n v="20000000"/>
    <n v="49779728"/>
    <n v="69545543.886290684"/>
    <n v="248.89864"/>
    <n v="22824267.76707932"/>
    <s v="Dreamworks Pictures"/>
    <n v="104"/>
  </r>
  <r>
    <s v="Kick-Ass"/>
    <s v="R"/>
    <s v="Action"/>
    <x v="30"/>
    <n v="218.1"/>
    <s v="April 16, 2010 (United States)"/>
    <x v="37"/>
    <n v="535000"/>
    <s v="Matthew Vaughn"/>
    <s v="Jane Goldman"/>
    <s v="Aaron Taylor-Johnson"/>
    <s v="United Kingdom"/>
    <n v="30000000"/>
    <n v="96188903"/>
    <n v="134382204.23704723"/>
    <n v="320.62967666666668"/>
    <n v="44103119.21137093"/>
    <s v="Marv Films"/>
    <n v="117"/>
  </r>
  <r>
    <s v="Black Swan"/>
    <s v="R"/>
    <s v="Drama"/>
    <x v="30"/>
    <n v="218.1"/>
    <s v="December 17, 2010 (United States)"/>
    <x v="45"/>
    <n v="716000"/>
    <s v="Darren Aronofsky"/>
    <s v="Mark Heyman"/>
    <s v="Natalie Portman"/>
    <s v="United States"/>
    <n v="13000000"/>
    <n v="329398046"/>
    <n v="460190667.65795505"/>
    <n v="2533.8311230769232"/>
    <n v="151030740.94452086"/>
    <s v="Fox Searchlight Pictures"/>
    <n v="108"/>
  </r>
  <r>
    <s v="The Town"/>
    <s v="R"/>
    <s v="Crime"/>
    <x v="30"/>
    <n v="218.1"/>
    <s v="September 17, 2010 (United States)"/>
    <x v="24"/>
    <n v="363000"/>
    <s v="Ben Affleck"/>
    <s v="Peter Craig"/>
    <s v="Ben Affleck"/>
    <s v="United States"/>
    <n v="37000000"/>
    <n v="154026136"/>
    <n v="215184610.90875745"/>
    <n v="416.28685405405406"/>
    <n v="70621795.506648332"/>
    <s v="Warner Bros."/>
    <n v="125"/>
  </r>
  <r>
    <s v="Harry Potter and the Deathly Hallows: Part 1"/>
    <s v="PG-13"/>
    <s v="Adventure"/>
    <x v="30"/>
    <n v="218.1"/>
    <s v="November 19, 2010 (United States)"/>
    <x v="3"/>
    <n v="495000"/>
    <s v="David Yates"/>
    <s v="Steve Kloves"/>
    <s v="Daniel Radcliffe"/>
    <s v="United Kingdom"/>
    <n v="0"/>
    <n v="977043483"/>
    <n v="1364993806.8321869"/>
    <n v="0"/>
    <n v="447979588.7207703"/>
    <s v="Warner Bros."/>
    <n v="146"/>
  </r>
  <r>
    <s v="Flipped"/>
    <s v="PG"/>
    <s v="Comedy"/>
    <x v="30"/>
    <n v="218.1"/>
    <s v="September 10, 2010 (United States)"/>
    <x v="3"/>
    <n v="85000"/>
    <s v="Rob Reiner"/>
    <s v="Rob Reiner"/>
    <s v="Madeline Carroll"/>
    <s v="United States"/>
    <n v="14000000"/>
    <n v="4324817"/>
    <n v="6042052.9110499769"/>
    <n v="30.891550000000002"/>
    <n v="1982951.3984410821"/>
    <s v="Castle Rock Entertainment"/>
    <n v="90"/>
  </r>
  <r>
    <s v="The Social Network"/>
    <s v="PG-13"/>
    <s v="Biography"/>
    <x v="30"/>
    <n v="218.1"/>
    <s v="October 1, 2010 (United States)"/>
    <x v="3"/>
    <n v="645000"/>
    <s v="David Fincher"/>
    <s v="Aaron Sorkin"/>
    <s v="Jesse Eisenberg"/>
    <s v="United States"/>
    <n v="40000000"/>
    <n v="224920375"/>
    <n v="314228511.06143969"/>
    <n v="562.30093749999992"/>
    <n v="103127177.90004584"/>
    <s v="Columbia Pictures"/>
    <n v="120"/>
  </r>
  <r>
    <s v="Robin Hood"/>
    <s v="PG-13"/>
    <s v="Action"/>
    <x v="30"/>
    <n v="218.1"/>
    <s v="May 14, 2010 (United States)"/>
    <x v="14"/>
    <n v="257000"/>
    <s v="Ridley Scott"/>
    <s v="Brian Helgeland"/>
    <s v="Russell Crowe"/>
    <s v="United States"/>
    <n v="200000000"/>
    <n v="321669741"/>
    <n v="449393718.85694635"/>
    <n v="160.83487049999999"/>
    <n v="147487272.35213205"/>
    <s v="Universal Pictures"/>
    <n v="140"/>
  </r>
  <r>
    <s v="Monsters"/>
    <s v="R"/>
    <s v="Adventure"/>
    <x v="30"/>
    <n v="218.1"/>
    <s v="December 3, 2010 (United Kingdom)"/>
    <x v="5"/>
    <n v="89000"/>
    <s v="Gareth Edwards"/>
    <s v="Gareth Edwards"/>
    <s v="Scoot McNairy"/>
    <s v="United Kingdom"/>
    <n v="500000"/>
    <n v="5060438"/>
    <n v="7069763.6799633196"/>
    <n v="1012.0876000000001"/>
    <n v="2320237.5057313158"/>
    <s v="Protagonist Pictures"/>
    <n v="94"/>
  </r>
  <r>
    <s v="Insidious"/>
    <s v="PG-13"/>
    <s v="Horror"/>
    <x v="30"/>
    <n v="218.1"/>
    <s v="April 1, 2011 (United States)"/>
    <x v="8"/>
    <n v="287000"/>
    <s v="James Wan"/>
    <s v="Leigh Whannell"/>
    <s v="Patrick Wilson"/>
    <s v="United States"/>
    <n v="1500000"/>
    <n v="99557032"/>
    <n v="139087701.28564879"/>
    <n v="6637.1354666666666"/>
    <n v="45647424.117377348"/>
    <s v="FilmDistrict"/>
    <n v="103"/>
  </r>
  <r>
    <s v="Tangled"/>
    <s v="PG"/>
    <s v="Animation"/>
    <x v="30"/>
    <n v="218.1"/>
    <s v="November 24, 2010 (United States)"/>
    <x v="3"/>
    <n v="417000"/>
    <s v="Nathan Greno"/>
    <s v="Dan Fogelman"/>
    <s v="Mandy Moore"/>
    <s v="United States"/>
    <n v="260000000"/>
    <n v="592462816"/>
    <n v="827709399.51948643"/>
    <n v="227.87031384615383"/>
    <n v="271647325.0802384"/>
    <s v="Walt Disney Animation Studios"/>
    <n v="100"/>
  </r>
  <r>
    <s v="RED"/>
    <s v="PG-13"/>
    <s v="Action"/>
    <x v="30"/>
    <n v="218.1"/>
    <s v="October 15, 2010 (United States)"/>
    <x v="9"/>
    <n v="295000"/>
    <s v="Robert Schwentke"/>
    <s v="Jon Hoeber"/>
    <s v="Bruce Willis"/>
    <s v="United States"/>
    <n v="58000000"/>
    <n v="199006387"/>
    <n v="278024970.74232006"/>
    <n v="343.11446034482759"/>
    <n v="91245477.762494266"/>
    <s v="Summit Entertainment"/>
    <n v="111"/>
  </r>
  <r>
    <s v="I Spit on Your Grave"/>
    <s v="R"/>
    <s v="Horror"/>
    <x v="30"/>
    <n v="218.1"/>
    <s v="January 20, 2011 (Argentina)"/>
    <x v="21"/>
    <n v="79000"/>
    <s v="Steven R. Monroe"/>
    <s v="Adam Rockoff"/>
    <s v="Sarah Butler"/>
    <s v="United States"/>
    <n v="2000000"/>
    <n v="1278650"/>
    <n v="1786357.8862906923"/>
    <n v="63.932500000000005"/>
    <n v="586267.76707932143"/>
    <s v="Cinetel Films"/>
    <n v="108"/>
  </r>
  <r>
    <s v="The Last Airbender"/>
    <s v="PG"/>
    <s v="Action"/>
    <x v="30"/>
    <n v="218.1"/>
    <s v="July 1, 2010 (United States)"/>
    <x v="35"/>
    <n v="156000"/>
    <s v="M. Night Shyamalan"/>
    <s v="M. Night Shyamalan"/>
    <s v="Noah Ringer"/>
    <s v="United States"/>
    <n v="150000000"/>
    <n v="319713881"/>
    <n v="446661254.19853276"/>
    <n v="213.14258733333332"/>
    <n v="146590500.22925264"/>
    <s v="Paramount Pictures"/>
    <n v="103"/>
  </r>
  <r>
    <s v="How to Train Your Dragon"/>
    <s v="PG"/>
    <s v="Animation"/>
    <x v="30"/>
    <n v="218.1"/>
    <s v="March 26, 2010 (United States)"/>
    <x v="31"/>
    <n v="685000"/>
    <s v="Dean DeBlois"/>
    <s v="William Davies"/>
    <s v="Jay Baruchel"/>
    <s v="United States"/>
    <n v="165000000"/>
    <n v="494879471"/>
    <n v="691379068.38010085"/>
    <n v="299.92695212121214"/>
    <n v="226904846.85923886"/>
    <s v="DreamWorks Animation"/>
    <n v="98"/>
  </r>
  <r>
    <s v="The American"/>
    <s v="R"/>
    <s v="Crime"/>
    <x v="30"/>
    <n v="218.1"/>
    <s v="September 1, 2010 (United States)"/>
    <x v="21"/>
    <n v="94000"/>
    <s v="Anton Corbijn"/>
    <s v="Rowan Joffe"/>
    <s v="George Clooney"/>
    <s v="United States"/>
    <n v="20000000"/>
    <n v="67876281"/>
    <n v="94827614.95048143"/>
    <n v="339.38140500000003"/>
    <n v="31121632.73727648"/>
    <s v="Focus Features"/>
    <n v="105"/>
  </r>
  <r>
    <s v="Incendies"/>
    <s v="R"/>
    <s v="Drama"/>
    <x v="30"/>
    <n v="218.1"/>
    <s v="January 12, 2011 (France)"/>
    <x v="28"/>
    <n v="158000"/>
    <s v="Denis Villeneuve"/>
    <s v="Denis Villeneuve"/>
    <s v="Lubna Azabal"/>
    <s v="Canada"/>
    <n v="6800000"/>
    <n v="7099598"/>
    <n v="9918603.9000458512"/>
    <n v="104.40585294117648"/>
    <n v="3255203.1178358551"/>
    <s v="micro_scope"/>
    <n v="131"/>
  </r>
  <r>
    <s v="Sex and the City 2"/>
    <s v="R"/>
    <s v="Comedy"/>
    <x v="30"/>
    <n v="218.1"/>
    <s v="May 27, 2010 (United States)"/>
    <x v="54"/>
    <n v="76000"/>
    <s v="Michael Patrick King"/>
    <s v="Michael Patrick King"/>
    <s v="Sarah Jessica Parker"/>
    <s v="United States"/>
    <n v="100000000"/>
    <n v="290745055"/>
    <n v="406189904.89912885"/>
    <n v="290.74505499999998"/>
    <n v="133308140.76111875"/>
    <s v="New Line Cinema"/>
    <n v="146"/>
  </r>
  <r>
    <s v="Burlesque"/>
    <s v="PG-13"/>
    <s v="Drama"/>
    <x v="30"/>
    <n v="218.1"/>
    <s v="November 24, 2010 (United States)"/>
    <x v="5"/>
    <n v="81000"/>
    <s v="Steve Antin"/>
    <s v="Steve Antin"/>
    <s v="Cher"/>
    <s v="United States"/>
    <n v="55000000"/>
    <n v="89520336"/>
    <n v="125065778.90508941"/>
    <n v="162.76424727272726"/>
    <n v="41045546.079779916"/>
    <s v="Screen Gems"/>
    <n v="119"/>
  </r>
  <r>
    <s v="Alice in Wonderland"/>
    <s v="PG"/>
    <s v="Adventure"/>
    <x v="30"/>
    <n v="218.1"/>
    <s v="March 5, 2010 (United States)"/>
    <x v="5"/>
    <n v="392000"/>
    <s v="Tim Burton"/>
    <s v="Linda Woolverton"/>
    <s v="Mia Wasikowska"/>
    <s v="United States"/>
    <n v="200000000"/>
    <n v="1025468216"/>
    <n v="1432646333.8615315"/>
    <n v="512.73410799999999"/>
    <n v="470182584.13571757"/>
    <s v="Walt Disney Pictures"/>
    <n v="108"/>
  </r>
  <r>
    <s v="Despicable Me"/>
    <s v="PG"/>
    <s v="Animation"/>
    <x v="30"/>
    <n v="218.1"/>
    <s v="July 9, 2010 (United States)"/>
    <x v="37"/>
    <n v="512000"/>
    <s v="Pierre Coffin"/>
    <s v="Cinco Paul"/>
    <s v="Steve Carell"/>
    <s v="United States"/>
    <n v="69000000"/>
    <n v="543113985"/>
    <n v="758765846.9944979"/>
    <n v="787.1217173913044"/>
    <n v="249020625.85969737"/>
    <s v="Universal Pictures"/>
    <n v="95"/>
  </r>
  <r>
    <s v="Love &amp; Other Drugs"/>
    <s v="R"/>
    <s v="Comedy"/>
    <x v="30"/>
    <n v="218.1"/>
    <s v="November 24, 2010 (United States)"/>
    <x v="17"/>
    <n v="186000"/>
    <s v="Edward Zwick"/>
    <s v="Charles Randolph"/>
    <s v="Jake Gyllenhaal"/>
    <s v="United States"/>
    <n v="30000000"/>
    <n v="102820008"/>
    <n v="143646292.69876203"/>
    <n v="342.73336"/>
    <n v="47143515.818431914"/>
    <s v="Fox 2000 Pictures"/>
    <n v="112"/>
  </r>
  <r>
    <s v="True Grit"/>
    <s v="PG-13"/>
    <s v="Drama"/>
    <x v="30"/>
    <n v="218.1"/>
    <s v="December 22, 2010 (United States)"/>
    <x v="37"/>
    <n v="319000"/>
    <s v="Ethan Coen"/>
    <s v="Joel Coen"/>
    <s v="Jeff Bridges"/>
    <s v="United States"/>
    <n v="38000000"/>
    <n v="252276927"/>
    <n v="352447407.87207705"/>
    <n v="663.88665000000003"/>
    <n v="115670301.23796423"/>
    <s v="Paramount Pictures"/>
    <n v="110"/>
  </r>
  <r>
    <s v="The Tourist"/>
    <s v="PG-13"/>
    <s v="Action"/>
    <x v="30"/>
    <n v="218.1"/>
    <s v="December 10, 2010 (United States)"/>
    <x v="22"/>
    <n v="230000"/>
    <s v="Florian Henckel von Donnersmarck"/>
    <s v="Florian Henckel von Donnersmarck"/>
    <s v="Johnny Depp"/>
    <s v="United States"/>
    <n v="100000000"/>
    <n v="278780441"/>
    <n v="389474554.66620815"/>
    <n v="278.780441"/>
    <n v="127822302.15497477"/>
    <s v="GK Films"/>
    <n v="103"/>
  </r>
  <r>
    <s v="The Twilight Saga: Eclipse"/>
    <s v="PG-13"/>
    <s v="Action"/>
    <x v="30"/>
    <n v="218.1"/>
    <s v="June 30, 2010 (United States)"/>
    <x v="18"/>
    <n v="233000"/>
    <s v="David Slade"/>
    <s v="Melissa Rosenberg"/>
    <s v="Kristen Stewart"/>
    <s v="United States"/>
    <n v="68000000"/>
    <n v="698491347"/>
    <n v="975838209.22008252"/>
    <n v="1027.1931573529412"/>
    <n v="320261965.61210454"/>
    <s v="Summit Entertainment"/>
    <n v="124"/>
  </r>
  <r>
    <s v="Percy Jackson &amp; the Olympians: The Lightning Thief"/>
    <s v="PG"/>
    <s v="Adventure"/>
    <x v="30"/>
    <n v="218.1"/>
    <s v="February 12, 2010 (United States)"/>
    <x v="23"/>
    <n v="180000"/>
    <s v="Chris Columbus"/>
    <s v="Craig Titley"/>
    <s v="Logan Lerman"/>
    <s v="United Kingdom"/>
    <n v="95000000"/>
    <n v="226497209"/>
    <n v="316431451.54653829"/>
    <n v="238.41811473684209"/>
    <n v="103850164.60339294"/>
    <s v="Fox 2000 Pictures"/>
    <n v="118"/>
  </r>
  <r>
    <s v="Clash of the Titans"/>
    <s v="PG-13"/>
    <s v="Action"/>
    <x v="30"/>
    <n v="218.1"/>
    <s v="April 2, 2010 (United States)"/>
    <x v="1"/>
    <n v="274000"/>
    <s v="Louis Leterrier"/>
    <s v="Travis Beacham"/>
    <s v="Sam Worthington"/>
    <s v="United States"/>
    <n v="125000000"/>
    <n v="493214993"/>
    <n v="689053683.48051357"/>
    <n v="394.57199439999999"/>
    <n v="226141674.91976157"/>
    <s v="Warner Bros."/>
    <n v="106"/>
  </r>
  <r>
    <s v="The Book of Eli"/>
    <s v="R"/>
    <s v="Action"/>
    <x v="30"/>
    <n v="218.1"/>
    <s v="January 15, 2010 (United States)"/>
    <x v="15"/>
    <n v="300000"/>
    <s v="Albert Hughes"/>
    <s v="Gary Whitta"/>
    <s v="Denzel Washington"/>
    <s v="United States"/>
    <n v="80000000"/>
    <n v="157107755"/>
    <n v="219489834.70197156"/>
    <n v="196.38469375"/>
    <n v="72034734.066941768"/>
    <s v="Alcon Entertainment"/>
    <n v="118"/>
  </r>
  <r>
    <s v="Blue Valentine"/>
    <s v="R"/>
    <s v="Drama"/>
    <x v="30"/>
    <n v="218.1"/>
    <s v="January 28, 2011 (United States)"/>
    <x v="4"/>
    <n v="188000"/>
    <s v="Derek Cianfrance"/>
    <s v="Derek Cianfrance"/>
    <s v="Ryan Gosling"/>
    <s v="United States"/>
    <n v="1000000"/>
    <n v="15440333"/>
    <n v="21571157.565795507"/>
    <n v="1544.0333000000001"/>
    <n v="7079474.0944520859"/>
    <s v="Incentive Filmed Entertainment"/>
    <n v="112"/>
  </r>
  <r>
    <s v="Knight and Day"/>
    <s v="PG-13"/>
    <s v="Action"/>
    <x v="30"/>
    <n v="218.1"/>
    <s v="June 23, 2010 (United States)"/>
    <x v="21"/>
    <n v="184000"/>
    <s v="James Mangold"/>
    <s v="Patrick O'Neill"/>
    <s v="Tom Cruise"/>
    <s v="United States"/>
    <n v="117000000"/>
    <n v="261989769"/>
    <n v="366016884.98074275"/>
    <n v="223.92287948717947"/>
    <n v="120123690.50894085"/>
    <s v="Twentieth Century Fox"/>
    <n v="109"/>
  </r>
  <r>
    <s v="Piranha 3D"/>
    <s v="R"/>
    <s v="Comedy"/>
    <x v="30"/>
    <n v="218.1"/>
    <s v="August 20, 2010 (United States)"/>
    <x v="20"/>
    <n v="87000"/>
    <s v="Alexandre Aja"/>
    <s v="Pete Goldfinger"/>
    <s v="Elisabeth Shue"/>
    <s v="United States"/>
    <n v="24000000"/>
    <n v="83188165"/>
    <n v="116219320.84135717"/>
    <n v="346.61735416666664"/>
    <n v="38142212.287941307"/>
    <s v="Dimension Films"/>
    <n v="88"/>
  </r>
  <r>
    <s v="127 Hours"/>
    <s v="R"/>
    <s v="Biography"/>
    <x v="30"/>
    <n v="218.1"/>
    <s v="January 28, 2011 (United States)"/>
    <x v="24"/>
    <n v="356000"/>
    <s v="Danny Boyle"/>
    <s v="Danny Boyle"/>
    <s v="James Franco"/>
    <s v="United States"/>
    <n v="18000000"/>
    <n v="60738797"/>
    <n v="84856081.824392483"/>
    <n v="337.43776111111112"/>
    <n v="27849058.688674919"/>
    <s v="Fox Searchlight Pictures"/>
    <n v="94"/>
  </r>
  <r>
    <s v="The Expendables"/>
    <s v="R"/>
    <s v="Action"/>
    <x v="30"/>
    <n v="218.1"/>
    <s v="August 13, 2010 (United States)"/>
    <x v="16"/>
    <n v="331000"/>
    <s v="Sylvester Stallone"/>
    <s v="Dave Callaham"/>
    <s v="Sylvester Stallone"/>
    <s v="United States"/>
    <n v="80000000"/>
    <n v="274470394"/>
    <n v="383453136.41357177"/>
    <n v="343.08799250000004"/>
    <n v="125846122.87941311"/>
    <s v="Millennium Films"/>
    <n v="103"/>
  </r>
  <r>
    <s v="The Other Guys"/>
    <s v="PG-13"/>
    <s v="Action"/>
    <x v="30"/>
    <n v="218.1"/>
    <s v="August 6, 2010 (United States)"/>
    <x v="14"/>
    <n v="249000"/>
    <s v="Adam McKay"/>
    <s v="Adam McKay"/>
    <s v="Will Ferrell"/>
    <s v="United States"/>
    <n v="100000000"/>
    <n v="170458922"/>
    <n v="238142290.38697845"/>
    <n v="170.458922"/>
    <n v="78156314.534617141"/>
    <s v="Columbia Pictures"/>
    <n v="107"/>
  </r>
  <r>
    <s v="TRON: Legacy"/>
    <s v="PG"/>
    <s v="Action"/>
    <x v="30"/>
    <n v="218.1"/>
    <s v="December 17, 2010 (United States)"/>
    <x v="8"/>
    <n v="319000"/>
    <s v="Joseph Kosinski"/>
    <s v="Edward Kitsis"/>
    <s v="Jeff Bridges"/>
    <s v="United States"/>
    <n v="170000000"/>
    <n v="400063852"/>
    <n v="558915431.93214118"/>
    <n v="235.33167764705883"/>
    <n v="183431385.60293442"/>
    <s v="Walt Disney Pictures"/>
    <n v="125"/>
  </r>
  <r>
    <s v="Life as We Know It"/>
    <s v="PG-13"/>
    <s v="Comedy"/>
    <x v="30"/>
    <n v="218.1"/>
    <s v="October 8, 2010 (United States)"/>
    <x v="16"/>
    <n v="126000"/>
    <s v="Greg Berlanti"/>
    <s v="Ian Deitchman"/>
    <s v="Katherine Heigl"/>
    <s v="United States"/>
    <n v="38000000"/>
    <n v="105734416"/>
    <n v="147717911.76157725"/>
    <n v="278.24846315789478"/>
    <n v="48479787.253553413"/>
    <s v="Josephson Entertainment"/>
    <n v="114"/>
  </r>
  <r>
    <s v="I Saw the Devil"/>
    <s v="Not Rated"/>
    <s v="Action"/>
    <x v="30"/>
    <n v="218.1"/>
    <s v="August 12, 2010 (South Korea)"/>
    <x v="40"/>
    <n v="117000"/>
    <s v="Jee-woon Kim"/>
    <s v="Park Hoon-jung"/>
    <s v="Lee Byung-hun"/>
    <s v="South Korea"/>
    <n v="0"/>
    <n v="12966357"/>
    <n v="18114850.884456672"/>
    <n v="0"/>
    <n v="5945143.0536451172"/>
    <s v="Softbank Ventures"/>
    <n v="144"/>
  </r>
  <r>
    <s v="Toy Story 3"/>
    <s v="G"/>
    <s v="Animation"/>
    <x v="30"/>
    <n v="218.1"/>
    <s v="June 18, 2010 (United States)"/>
    <x v="7"/>
    <n v="776000"/>
    <s v="Lee Unkrich"/>
    <s v="John Lasseter"/>
    <s v="Tom Hanks"/>
    <s v="United States"/>
    <n v="200000000"/>
    <n v="1066970811"/>
    <n v="1490628180.2462173"/>
    <n v="533.48540549999996"/>
    <n v="489211742.77854192"/>
    <s v="Walt Disney Pictures"/>
    <n v="103"/>
  </r>
  <r>
    <s v="The Next Three Days"/>
    <s v="PG-13"/>
    <s v="Action"/>
    <x v="30"/>
    <n v="218.1"/>
    <s v="November 19, 2010 (United States)"/>
    <x v="4"/>
    <n v="189000"/>
    <s v="Paul Haggis"/>
    <s v="Paul Haggis"/>
    <s v="Russell Crowe"/>
    <s v="United States"/>
    <n v="30000000"/>
    <n v="67448651"/>
    <n v="94230187.802384228"/>
    <n v="224.82883666666669"/>
    <n v="30925562.127464466"/>
    <s v="Lionsgate"/>
    <n v="133"/>
  </r>
  <r>
    <s v="Easy A"/>
    <s v="PG-13"/>
    <s v="Comedy"/>
    <x v="30"/>
    <n v="218.1"/>
    <s v="September 17, 2010 (United States)"/>
    <x v="9"/>
    <n v="368000"/>
    <s v="Will Gluck"/>
    <s v="Bert V. Royal"/>
    <s v="Emma Stone"/>
    <s v="United States"/>
    <n v="8000000"/>
    <n v="75026327"/>
    <n v="104816698.01421367"/>
    <n v="937.8290874999999"/>
    <n v="34399966.529115081"/>
    <s v="Screen Gems"/>
    <n v="92"/>
  </r>
  <r>
    <s v="The King's Speech"/>
    <s v="R"/>
    <s v="Biography"/>
    <x v="30"/>
    <n v="218.1"/>
    <s v="December 25, 2010 (United States)"/>
    <x v="45"/>
    <n v="651000"/>
    <s v="Tom Hooper"/>
    <s v="David Seidler"/>
    <s v="Colin Firth"/>
    <s v="United Kingdom"/>
    <n v="15000000"/>
    <n v="427374317"/>
    <n v="597069942.18202662"/>
    <n v="2849.1621133333333"/>
    <n v="195953377.80834478"/>
    <s v="The Weinstein Company"/>
    <n v="118"/>
  </r>
  <r>
    <s v="The Fighter"/>
    <s v="R"/>
    <s v="Biography"/>
    <x v="30"/>
    <n v="218.1"/>
    <s v="December 17, 2010 (United States)"/>
    <x v="40"/>
    <n v="348000"/>
    <s v="David O. Russell"/>
    <s v="Scott Silver"/>
    <s v="Mark Wahlberg"/>
    <s v="United States"/>
    <n v="25000000"/>
    <n v="129190869"/>
    <n v="180488114.55433288"/>
    <n v="516.76347600000008"/>
    <n v="59234694.635488309"/>
    <s v="Closest to the Hole Productions"/>
    <n v="116"/>
  </r>
  <r>
    <s v="Machete"/>
    <s v="R"/>
    <s v="Action"/>
    <x v="30"/>
    <n v="218.1"/>
    <s v="September 3, 2010 (United States)"/>
    <x v="14"/>
    <n v="192000"/>
    <s v="Ethan Maniquis"/>
    <s v="Robert Rodriguez"/>
    <s v="Danny Trejo"/>
    <s v="United States"/>
    <n v="10500000"/>
    <n v="45491656"/>
    <n v="63554826.149472721"/>
    <n v="433.25386666666662"/>
    <n v="20858164.144887667"/>
    <s v="Overnight Films"/>
    <n v="105"/>
  </r>
  <r>
    <s v="The Debt"/>
    <s v="R"/>
    <s v="Drama"/>
    <x v="30"/>
    <n v="218.1"/>
    <s v="August 31, 2011 (United States)"/>
    <x v="8"/>
    <n v="67000"/>
    <s v="John Madden"/>
    <s v="Matthew Vaughn"/>
    <s v="Helen Mirren"/>
    <s v="United States"/>
    <n v="20000000"/>
    <n v="45636368"/>
    <n v="63756998.301696472"/>
    <n v="228.18184000000002"/>
    <n v="20924515.359926637"/>
    <s v="Miramax"/>
    <n v="113"/>
  </r>
  <r>
    <s v="Megamind"/>
    <s v="PG"/>
    <s v="Animation"/>
    <x v="30"/>
    <n v="218.1"/>
    <s v="November 5, 2010 (United States)"/>
    <x v="13"/>
    <n v="236000"/>
    <s v="Tom McGrath"/>
    <s v="Alan Schoolcraft"/>
    <s v="Will Ferrell"/>
    <s v="United States"/>
    <n v="130000000"/>
    <n v="321885765"/>
    <n v="449695518.54883081"/>
    <n v="247.6044346153846"/>
    <n v="147586320.4951857"/>
    <s v="DreamWorks Animation"/>
    <n v="95"/>
  </r>
  <r>
    <s v="The Losers"/>
    <s v="PG-13"/>
    <s v="Action"/>
    <x v="30"/>
    <n v="218.1"/>
    <s v="April 23, 2010 (United States)"/>
    <x v="21"/>
    <n v="94000"/>
    <s v="Sylvain White"/>
    <s v="Peter Berg"/>
    <s v="Idris Elba"/>
    <s v="United States"/>
    <n v="25000000"/>
    <n v="29397654"/>
    <n v="41070450.132049516"/>
    <n v="117.590616"/>
    <n v="13478979.367262723"/>
    <s v="Warner Bros."/>
    <n v="97"/>
  </r>
  <r>
    <s v="Unstoppable"/>
    <s v="PG-13"/>
    <s v="Action"/>
    <x v="30"/>
    <n v="218.1"/>
    <s v="November 12, 2010 (United States)"/>
    <x v="8"/>
    <n v="189000"/>
    <s v="Tony Scott"/>
    <s v="Mark Bomback"/>
    <s v="Denzel Washington"/>
    <s v="United States"/>
    <n v="100000000"/>
    <n v="167805466"/>
    <n v="234435238.37780833"/>
    <n v="167.805466"/>
    <n v="76939690.967446119"/>
    <s v="Twentieth Century Fox"/>
    <n v="98"/>
  </r>
  <r>
    <s v="The Karate Kid"/>
    <s v="PG"/>
    <s v="Action"/>
    <x v="30"/>
    <n v="218.1"/>
    <s v="June 11, 2010 (United States)"/>
    <x v="19"/>
    <n v="168000"/>
    <s v="Harald Zwart"/>
    <s v="Christopher Murphey"/>
    <s v="Jackie Chan"/>
    <s v="United States"/>
    <n v="40000000"/>
    <n v="359126022"/>
    <n v="501722599.28198075"/>
    <n v="897.81505500000003"/>
    <n v="164661174.69050893"/>
    <s v="Columbia Pictures"/>
    <n v="140"/>
  </r>
  <r>
    <s v="Eat Pray Love"/>
    <s v="PG-13"/>
    <s v="Biography"/>
    <x v="30"/>
    <n v="218.1"/>
    <s v="August 13, 2010 (United States)"/>
    <x v="1"/>
    <n v="92000"/>
    <s v="Ryan Murphy"/>
    <s v="Ryan Murphy"/>
    <s v="Julia Roberts"/>
    <s v="United States"/>
    <n v="60000000"/>
    <n v="204594016"/>
    <n v="285831254.81522238"/>
    <n v="340.99002666666667"/>
    <n v="93807435.12150389"/>
    <s v="Columbia Pictures"/>
    <n v="133"/>
  </r>
  <r>
    <s v="Centurion"/>
    <s v="R"/>
    <s v="Action"/>
    <x v="30"/>
    <n v="218.1"/>
    <s v="July 30, 2010 (United States)"/>
    <x v="21"/>
    <n v="80000"/>
    <s v="Neil Marshall"/>
    <s v="Neil Marshall"/>
    <s v="Michael Fassbender"/>
    <s v="United Kingdom"/>
    <n v="12000000"/>
    <n v="6890432"/>
    <n v="9626385.2838147637"/>
    <n v="57.420266666666663"/>
    <n v="3159299.4039431452"/>
    <s v="PathÃ© Pictures International"/>
    <n v="97"/>
  </r>
  <r>
    <s v="The A-Team"/>
    <s v="PG-13"/>
    <s v="Action"/>
    <x v="30"/>
    <n v="218.1"/>
    <s v="June 11, 2010 (United States)"/>
    <x v="17"/>
    <n v="250000"/>
    <s v="Joe Carnahan"/>
    <s v="Joe Carnahan"/>
    <s v="Liam Neeson"/>
    <s v="United States"/>
    <n v="110000000"/>
    <n v="177238796"/>
    <n v="247614218.89591929"/>
    <n v="161.12617818181818"/>
    <n v="81264922.512608886"/>
    <s v="Twentieth Century Fox"/>
    <n v="117"/>
  </r>
  <r>
    <s v="Animal Kingdom"/>
    <s v="R"/>
    <s v="Crime"/>
    <x v="30"/>
    <n v="218.1"/>
    <s v="June 3, 2010 (Australia)"/>
    <x v="4"/>
    <n v="56000"/>
    <s v="David MichÃ´d"/>
    <s v="David MichÃ´d"/>
    <s v="James Frecheville"/>
    <s v="Australia"/>
    <n v="0"/>
    <n v="7209912"/>
    <n v="10072719.790921595"/>
    <n v="0"/>
    <n v="3305782.6685006875"/>
    <s v="Porchlight Films"/>
    <n v="113"/>
  </r>
  <r>
    <s v="Hot Tub Time Machine"/>
    <s v="R"/>
    <s v="Comedy"/>
    <x v="30"/>
    <n v="218.1"/>
    <s v="March 26, 2010 (United States)"/>
    <x v="5"/>
    <n v="165000"/>
    <s v="Steve Pink"/>
    <s v="Josh Heald"/>
    <s v="John Cusack"/>
    <s v="United States"/>
    <n v="36000000"/>
    <n v="64780213"/>
    <n v="90502204.956900507"/>
    <n v="179.94503611111111"/>
    <n v="29702069.234296195"/>
    <s v="Metro-Goldwyn-Mayer (MGM)"/>
    <n v="101"/>
  </r>
  <r>
    <s v="Prince of Persia: the Sands of Time"/>
    <s v="PG-13"/>
    <s v="Action"/>
    <x v="30"/>
    <n v="218.1"/>
    <s v="May 28, 2010 (United States)"/>
    <x v="14"/>
    <n v="277000"/>
    <s v="Mike Newell"/>
    <s v="Boaz Yakin"/>
    <s v="Jake Gyllenhaal"/>
    <s v="United States"/>
    <n v="200000000"/>
    <n v="336365676"/>
    <n v="469924903.60935348"/>
    <n v="168.182838"/>
    <n v="154225436.03851444"/>
    <s v="Walt Disney Pictures"/>
    <n v="116"/>
  </r>
  <r>
    <s v="Diary of a Wimpy Kid"/>
    <s v="PG"/>
    <s v="Animation"/>
    <x v="30"/>
    <n v="218.1"/>
    <s v="March 19, 2010 (United States)"/>
    <x v="19"/>
    <n v="45000"/>
    <s v="Thor Freudenthal"/>
    <s v="Jackie Filgo"/>
    <s v="Zachary Gordon"/>
    <s v="United States"/>
    <n v="15000000"/>
    <n v="76196538"/>
    <n v="106451559.50756533"/>
    <n v="507.97692000000001"/>
    <n v="34936514.442916095"/>
    <s v="Color Force"/>
    <n v="120"/>
  </r>
  <r>
    <s v="Never Let Me Go"/>
    <s v="R"/>
    <s v="Drama"/>
    <x v="30"/>
    <n v="218.1"/>
    <s v="October 15, 2010 (United States)"/>
    <x v="12"/>
    <n v="140000"/>
    <s v="Mark Romanek"/>
    <s v="Kazuo Ishiguro"/>
    <s v="Keira Knightley"/>
    <s v="United Kingdom"/>
    <n v="15000000"/>
    <n v="9918093"/>
    <n v="13856226.213204952"/>
    <n v="66.120620000000002"/>
    <n v="4547497.9367262721"/>
    <s v="DNA Films"/>
    <n v="103"/>
  </r>
  <r>
    <s v="Predators"/>
    <s v="R"/>
    <s v="Action"/>
    <x v="30"/>
    <n v="218.1"/>
    <s v="July 9, 2010 (United States)"/>
    <x v="5"/>
    <n v="216000"/>
    <s v="NimrÃ³d Antal"/>
    <s v="Alex Litvak"/>
    <s v="Adrien Brody"/>
    <s v="United States"/>
    <n v="40000000"/>
    <n v="127233108"/>
    <n v="177752994.07427785"/>
    <n v="318.08276999999998"/>
    <n v="58337050.894085281"/>
    <s v="Twentieth Century Fox"/>
    <n v="107"/>
  </r>
  <r>
    <s v="Buried"/>
    <s v="R"/>
    <s v="Drama"/>
    <x v="30"/>
    <n v="218.1"/>
    <s v="October 15, 2010 (United States)"/>
    <x v="9"/>
    <n v="153000"/>
    <s v="Rodrigo CortÃ©s"/>
    <s v="Chris Sparling"/>
    <s v="Ryan Reynolds"/>
    <s v="Spain"/>
    <n v="3000000"/>
    <n v="19439764"/>
    <n v="27158624.900504354"/>
    <n v="647.9921333333333"/>
    <n v="8913234.2961944062"/>
    <s v="Audiovisual Aval SGR"/>
    <n v="95"/>
  </r>
  <r>
    <s v="Legion"/>
    <s v="R"/>
    <s v="Action"/>
    <x v="30"/>
    <n v="218.1"/>
    <s v="January 22, 2010 (United States)"/>
    <x v="11"/>
    <n v="101000"/>
    <s v="Scott Stewart"/>
    <s v="Peter Schink"/>
    <s v="Paul Bettany"/>
    <s v="United States"/>
    <n v="26000000"/>
    <n v="67918658"/>
    <n v="94886818.397982582"/>
    <n v="261.22560769230768"/>
    <n v="31141062.815222375"/>
    <s v="Screen Gems"/>
    <n v="100"/>
  </r>
  <r>
    <s v="Remember Me"/>
    <s v="PG-13"/>
    <s v="Drama"/>
    <x v="30"/>
    <n v="218.1"/>
    <s v="March 12, 2010 (United States)"/>
    <x v="12"/>
    <n v="141000"/>
    <s v="Allen Coulter"/>
    <s v="Will Fetters"/>
    <s v="Robert Pattinson"/>
    <s v="United States"/>
    <n v="16000000"/>
    <n v="56032889"/>
    <n v="78281619.79963319"/>
    <n v="350.20555624999997"/>
    <n v="25691375.057313159"/>
    <s v="Summit Entertainment"/>
    <n v="113"/>
  </r>
  <r>
    <s v="Jonah Hex"/>
    <s v="PG-13"/>
    <s v="Action"/>
    <x v="30"/>
    <n v="218.1"/>
    <s v="June 18, 2010 (United States)"/>
    <x v="32"/>
    <n v="56000"/>
    <s v="Jimmy Hayward"/>
    <s v="Mark Neveldine"/>
    <s v="Josh Brolin"/>
    <s v="United States"/>
    <n v="47000000"/>
    <n v="10903312"/>
    <n v="15232641.753324162"/>
    <n v="23.198536170212765"/>
    <n v="4999226.0430994956"/>
    <s v="Warner Bros."/>
    <n v="81"/>
  </r>
  <r>
    <s v="Salt"/>
    <s v="PG-13"/>
    <s v="Action"/>
    <x v="30"/>
    <n v="218.1"/>
    <s v="July 23, 2010 (United States)"/>
    <x v="5"/>
    <n v="301000"/>
    <s v="Phillip Noyce"/>
    <s v="Kurt Wimmer"/>
    <s v="Angelina Jolie"/>
    <s v="United States"/>
    <n v="110000000"/>
    <n v="293503354"/>
    <n v="410043429.45346171"/>
    <n v="266.8212309090909"/>
    <n v="134572835.39660707"/>
    <s v="Columbia Pictures"/>
    <n v="100"/>
  </r>
  <r>
    <s v="Morning Glory"/>
    <s v="PG-13"/>
    <s v="Comedy"/>
    <x v="30"/>
    <n v="218.1"/>
    <s v="November 10, 2010 (United States)"/>
    <x v="16"/>
    <n v="76000"/>
    <s v="Roger Michell"/>
    <s v="Aline Brosh McKenna"/>
    <s v="Rachel McAdams"/>
    <s v="United States"/>
    <n v="40000000"/>
    <n v="60040976"/>
    <n v="83881180.133883536"/>
    <n v="150.10244"/>
    <n v="27529104.080696929"/>
    <s v="Bad Robot"/>
    <n v="107"/>
  </r>
  <r>
    <s v="Winter's Bone"/>
    <s v="R"/>
    <s v="Drama"/>
    <x v="30"/>
    <n v="218.1"/>
    <s v="July 16, 2010 (United States)"/>
    <x v="13"/>
    <n v="138000"/>
    <s v="Debra Granik"/>
    <s v="Debra Granik"/>
    <s v="Jennifer Lawrence"/>
    <s v="United States"/>
    <n v="2000000"/>
    <n v="13796834"/>
    <n v="19275081.704722606"/>
    <n v="689.84170000000006"/>
    <n v="6325921.1370930765"/>
    <s v="Anonymous Content"/>
    <n v="100"/>
  </r>
  <r>
    <s v="A Nightmare on Elm Street"/>
    <s v="R"/>
    <s v="Crime"/>
    <x v="30"/>
    <n v="218.1"/>
    <s v="April 30, 2010 (United States)"/>
    <x v="33"/>
    <n v="95000"/>
    <s v="Samuel Bayer"/>
    <s v="Wesley Strick"/>
    <s v="Jackie Earle Haley"/>
    <s v="United States"/>
    <n v="35000000"/>
    <n v="115695182"/>
    <n v="161633754.95369098"/>
    <n v="330.55766285714287"/>
    <n v="53046850.985786334"/>
    <s v="New Line Cinema"/>
    <n v="95"/>
  </r>
  <r>
    <s v="Resident Evil: Afterlife"/>
    <s v="R"/>
    <s v="Action"/>
    <x v="30"/>
    <n v="218.1"/>
    <s v="September 10, 2010 (United States)"/>
    <x v="1"/>
    <n v="165000"/>
    <s v="Paul W.S. Anderson"/>
    <s v="Paul W.S. Anderson"/>
    <s v="Milla Jovovich"/>
    <s v="Germany"/>
    <n v="60000000"/>
    <n v="300228084"/>
    <n v="419438318.17881703"/>
    <n v="500.38014000000004"/>
    <n v="137656159.55983493"/>
    <s v="Screen Gems"/>
    <n v="96"/>
  </r>
  <r>
    <s v="Takers"/>
    <s v="PG-13"/>
    <s v="Action"/>
    <x v="30"/>
    <n v="218.1"/>
    <s v="August 27, 2010 (United States)"/>
    <x v="19"/>
    <n v="60000"/>
    <s v="John Luessenhop"/>
    <s v="Peter Allen"/>
    <s v="Chris Brown"/>
    <s v="United States"/>
    <n v="32000000"/>
    <n v="80205382"/>
    <n v="112052177.42044933"/>
    <n v="250.64181875"/>
    <n v="36774590.554791376"/>
    <s v="Screen Gems"/>
    <n v="107"/>
  </r>
  <r>
    <s v="Boy"/>
    <s v="Not Rated"/>
    <s v="Comedy"/>
    <x v="30"/>
    <n v="218.1"/>
    <s v="March 25, 2010 (New Zealand)"/>
    <x v="24"/>
    <n v="23000"/>
    <s v="Taika Waititi"/>
    <s v="Taika Waititi"/>
    <s v="James Rolleston"/>
    <s v="New Zealand"/>
    <n v="0"/>
    <n v="43551154"/>
    <n v="60843817.624025673"/>
    <n v="0"/>
    <n v="19968433.745988078"/>
    <s v="Whenua Films"/>
    <n v="87"/>
  </r>
  <r>
    <s v="The Way Back"/>
    <s v="PG-13"/>
    <s v="Adventure"/>
    <x v="30"/>
    <n v="218.1"/>
    <s v="January 21, 2011 (United States)"/>
    <x v="4"/>
    <n v="112000"/>
    <s v="Peter Weir"/>
    <s v="Slavomir Rawicz"/>
    <s v="Jim Sturgess"/>
    <s v="United States"/>
    <n v="30000000"/>
    <n v="24172201"/>
    <n v="33770149.677670792"/>
    <n v="80.574003333333337"/>
    <n v="11083081.613938561"/>
    <s v="Exclusive Films"/>
    <n v="133"/>
  </r>
  <r>
    <s v="Killers"/>
    <s v="PG-13"/>
    <s v="Action"/>
    <x v="30"/>
    <n v="218.1"/>
    <s v="June 4, 2010 (United States)"/>
    <x v="30"/>
    <n v="89000"/>
    <s v="Robert Luketic"/>
    <s v="Bob DeRosa"/>
    <s v="Katherine Heigl"/>
    <s v="United States"/>
    <n v="75000000"/>
    <n v="98159963"/>
    <n v="137135904.29206786"/>
    <n v="130.87995066666667"/>
    <n v="45006860.614397064"/>
    <s v="Lionsgate"/>
    <n v="100"/>
  </r>
  <r>
    <s v="Tucker and Dale vs Evil"/>
    <s v="R"/>
    <s v="Comedy"/>
    <x v="30"/>
    <n v="218.1"/>
    <s v="December 9, 2010 (Kazakhstan)"/>
    <x v="24"/>
    <n v="169000"/>
    <s v="Eli Craig"/>
    <s v="Eli Craig"/>
    <s v="Tyler Labine"/>
    <s v="Canada"/>
    <n v="0"/>
    <n v="5224938"/>
    <n v="7299580.9656121042"/>
    <n v="0"/>
    <n v="2395661.6231086659"/>
    <s v="Reliance Big Pictures"/>
    <n v="89"/>
  </r>
  <r>
    <s v="Due Date"/>
    <s v="R"/>
    <s v="Comedy"/>
    <x v="30"/>
    <n v="218.1"/>
    <s v="November 5, 2010 (United States)"/>
    <x v="16"/>
    <n v="329000"/>
    <s v="Todd Phillips"/>
    <s v="Alan R. Cohen"/>
    <s v="Robert Downey Jr."/>
    <s v="United States"/>
    <n v="65000000"/>
    <n v="211780824"/>
    <n v="295871696.80330122"/>
    <n v="325.81665230769232"/>
    <n v="97102624.484181568"/>
    <s v="Warner Bros."/>
    <n v="95"/>
  </r>
  <r>
    <s v="Devil"/>
    <s v="PG-13"/>
    <s v="Horror"/>
    <x v="30"/>
    <n v="218.1"/>
    <s v="September 17, 2010 (United States)"/>
    <x v="19"/>
    <n v="137000"/>
    <s v="John Erick Dowdle"/>
    <s v="Brian Nelson"/>
    <s v="Chris Messina"/>
    <s v="United States"/>
    <n v="10000000"/>
    <n v="62695489"/>
    <n v="87589708.841357172"/>
    <n v="626.95488999999998"/>
    <n v="28746212.287941311"/>
    <s v="Universal Pictures"/>
    <n v="80"/>
  </r>
  <r>
    <s v="Green Zone"/>
    <s v="R"/>
    <s v="Action"/>
    <x v="30"/>
    <n v="218.1"/>
    <s v="March 12, 2010 (United States)"/>
    <x v="8"/>
    <n v="133000"/>
    <s v="Paul Greengrass"/>
    <s v="Brian Helgeland"/>
    <s v="Matt Damon"/>
    <s v="United Kingdom"/>
    <n v="100000000"/>
    <n v="154711438"/>
    <n v="216142022.73544246"/>
    <n v="154.71143799999999"/>
    <n v="70936010.087116003"/>
    <s v="Universal Pictures"/>
    <n v="115"/>
  </r>
  <r>
    <s v="Faster"/>
    <s v="R"/>
    <s v="Action"/>
    <x v="30"/>
    <n v="218.1"/>
    <s v="November 24, 2010 (United States)"/>
    <x v="5"/>
    <n v="103000"/>
    <s v="George Tillman Jr."/>
    <s v="Tony Gayton"/>
    <s v="Dwayne Johnson"/>
    <s v="United States"/>
    <n v="24000000"/>
    <n v="35626958"/>
    <n v="49773196.252177902"/>
    <n v="148.44565833333334"/>
    <n v="16335148.097203117"/>
    <s v="CBS Films"/>
    <n v="98"/>
  </r>
  <r>
    <s v="Super"/>
    <s v="R"/>
    <s v="Action"/>
    <x v="30"/>
    <n v="218.1"/>
    <s v="June 10, 2011 (Iceland)"/>
    <x v="17"/>
    <n v="76000"/>
    <s v="James Gunn"/>
    <s v="James Gunn"/>
    <s v="Rainn Wilson"/>
    <s v="United States"/>
    <n v="2500000"/>
    <n v="422618"/>
    <n v="590425.05547913804"/>
    <n v="16.904720000000001"/>
    <n v="193772.58138468591"/>
    <s v="This Is That Productions"/>
    <n v="96"/>
  </r>
  <r>
    <s v="It's Kind of a Funny Story"/>
    <s v="PG-13"/>
    <s v="Comedy"/>
    <x v="30"/>
    <n v="218.1"/>
    <s v="October 8, 2010 (United States)"/>
    <x v="12"/>
    <n v="139000"/>
    <s v="Anna Boden"/>
    <s v="Anna Boden"/>
    <s v="Keir Gilchrist"/>
    <s v="United States"/>
    <n v="8000000"/>
    <n v="6491240"/>
    <n v="9068687.8862906918"/>
    <n v="81.140500000000003"/>
    <n v="2976267.7670793212"/>
    <s v="Focus Features"/>
    <n v="101"/>
  </r>
  <r>
    <s v="The Crazies"/>
    <s v="R"/>
    <s v="Horror"/>
    <x v="30"/>
    <n v="218.1"/>
    <s v="February 26, 2010 (United States)"/>
    <x v="16"/>
    <n v="114000"/>
    <s v="Breck Eisner"/>
    <s v="Scott Kosar"/>
    <s v="Radha Mitchell"/>
    <s v="United States"/>
    <n v="20000000"/>
    <n v="54806823"/>
    <n v="76568725.209078401"/>
    <n v="274.03411499999999"/>
    <n v="25129217.331499312"/>
    <s v="Overture Films"/>
    <n v="101"/>
  </r>
  <r>
    <s v="Shrek Forever After"/>
    <s v="PG"/>
    <s v="Animation"/>
    <x v="30"/>
    <n v="218.1"/>
    <s v="May 21, 2010 (United States)"/>
    <x v="21"/>
    <n v="190000"/>
    <s v="Mike Mitchell"/>
    <s v="Josh Klausner"/>
    <s v="Mike Myers"/>
    <s v="United States"/>
    <n v="165000000"/>
    <n v="752600867"/>
    <n v="1051432756.4186153"/>
    <n v="456.12173757575755"/>
    <n v="345071465.84135717"/>
    <s v="DreamWorks Animation"/>
    <n v="93"/>
  </r>
  <r>
    <s v="The Chronicles of Narnia: the Voyage of the Dawn Treader"/>
    <s v="PG"/>
    <s v="Adventure"/>
    <x v="30"/>
    <n v="218.1"/>
    <s v="December 10, 2010 (United States)"/>
    <x v="21"/>
    <n v="145000"/>
    <s v="Michael Apted"/>
    <s v="Christopher Markus"/>
    <s v="Ben Barnes"/>
    <s v="United States"/>
    <n v="155000000"/>
    <n v="415686217"/>
    <n v="580740900.13709307"/>
    <n v="268.18465612903225"/>
    <n v="190594322.32920679"/>
    <s v="Fox 2000 Pictures"/>
    <n v="113"/>
  </r>
  <r>
    <s v="Saw: The Final Chapter"/>
    <s v="R"/>
    <s v="Crime"/>
    <x v="30"/>
    <n v="218.1"/>
    <s v="N/A"/>
    <x v="41"/>
    <n v="93000"/>
    <s v="Kevin Greutert"/>
    <s v="Patrick Melton"/>
    <s v="Tobin Bell"/>
    <s v="N/A"/>
    <n v="0"/>
    <n v="0"/>
    <n v="0"/>
    <n v="0"/>
    <n v="0"/>
    <m/>
    <m/>
  </r>
  <r>
    <s v="Let Me In"/>
    <s v="R"/>
    <s v="Drama"/>
    <x v="30"/>
    <n v="218.1"/>
    <s v="October 1, 2010 (United States)"/>
    <x v="12"/>
    <n v="115000"/>
    <s v="Matt Reeves"/>
    <s v="Matt Reeves"/>
    <s v="Kodi Smit-McPhee"/>
    <s v="United Kingdom"/>
    <n v="20000000"/>
    <n v="27093592"/>
    <n v="37851524.449335165"/>
    <n v="135.46796000000001"/>
    <n v="12422554.7913801"/>
    <s v="Overture Films"/>
    <n v="116"/>
  </r>
  <r>
    <s v="The Wolfman"/>
    <s v="R"/>
    <s v="Drama"/>
    <x v="30"/>
    <n v="218.1"/>
    <s v="N/A"/>
    <x v="1"/>
    <n v="104000"/>
    <s v="Joe Johnston"/>
    <s v="Andrew Kevin Walker"/>
    <s v="Benicio Del Toro"/>
    <s v="N/A"/>
    <n v="0"/>
    <n v="0"/>
    <n v="0"/>
    <n v="0"/>
    <n v="0"/>
    <m/>
    <m/>
  </r>
  <r>
    <s v="The Kids Are All Right"/>
    <s v="R"/>
    <s v="Comedy"/>
    <x v="30"/>
    <n v="218.1"/>
    <s v="July 30, 2010 (United States)"/>
    <x v="9"/>
    <n v="127000"/>
    <s v="Lisa Cholodenko"/>
    <s v="Lisa Cholodenko"/>
    <s v="Annette Bening"/>
    <s v="United States"/>
    <n v="4000000"/>
    <n v="34758951"/>
    <n v="48560533.561210454"/>
    <n v="868.97377500000005"/>
    <n v="15937162.310866574"/>
    <s v="Focus Features"/>
    <n v="106"/>
  </r>
  <r>
    <s v="Date Night"/>
    <s v="PG-13"/>
    <s v="Comedy"/>
    <x v="30"/>
    <n v="218.1"/>
    <s v="April 9, 2010 (United States)"/>
    <x v="21"/>
    <n v="155000"/>
    <s v="Shawn Levy"/>
    <s v="Josh Klausner"/>
    <s v="Steve Carell"/>
    <s v="United States"/>
    <n v="55000000"/>
    <n v="152263880"/>
    <n v="212722623.73223293"/>
    <n v="276.84341818181821"/>
    <n v="69813791.838606149"/>
    <s v="Twentieth Century Fox"/>
    <n v="88"/>
  </r>
  <r>
    <s v="Leap Year"/>
    <s v="PG"/>
    <s v="Comedy"/>
    <x v="30"/>
    <n v="218.1"/>
    <s v="January 8, 2010 (United States)"/>
    <x v="16"/>
    <n v="99000"/>
    <s v="Anand Tucker"/>
    <s v="Deborah Kaplan"/>
    <s v="Amy Adams"/>
    <s v="United States"/>
    <n v="19000000"/>
    <n v="32686500"/>
    <n v="45665183.63136176"/>
    <n v="172.03421052631577"/>
    <n v="14986932.599724896"/>
    <s v="Universal Pictures"/>
    <n v="100"/>
  </r>
  <r>
    <s v="Four Lions"/>
    <s v="R"/>
    <s v="Comedy"/>
    <x v="30"/>
    <n v="218.1"/>
    <s v="May 7, 2010 (United Kingdom)"/>
    <x v="4"/>
    <n v="74000"/>
    <s v="Christopher Morris"/>
    <s v="Christopher Morris"/>
    <s v="Will Adamsdale"/>
    <s v="United Kingdom"/>
    <n v="0"/>
    <n v="6149356"/>
    <n v="8591053.5222375058"/>
    <n v="0"/>
    <n v="2819512.1503897295"/>
    <s v="Film4"/>
    <n v="97"/>
  </r>
  <r>
    <s v="Little Fockers"/>
    <s v="PG-13"/>
    <s v="Comedy"/>
    <x v="30"/>
    <n v="218.1"/>
    <s v="December 22, 2010 (United States)"/>
    <x v="30"/>
    <n v="108000"/>
    <s v="Paul Weitz"/>
    <s v="John Hamburg"/>
    <s v="Ben Stiller"/>
    <s v="United States"/>
    <n v="100000000"/>
    <n v="310650585"/>
    <n v="433999235.44016504"/>
    <n v="310.65058499999998"/>
    <n v="142434931.22420907"/>
    <s v="Universal Pictures"/>
    <n v="98"/>
  </r>
  <r>
    <s v="The Runaways"/>
    <s v="R"/>
    <s v="Biography"/>
    <x v="30"/>
    <n v="218.1"/>
    <s v="April 8, 2010 (Malaysia)"/>
    <x v="16"/>
    <n v="47000"/>
    <s v="Floria Sigismondi"/>
    <s v="Floria Sigismondi"/>
    <s v="Kristen Stewart"/>
    <s v="United States"/>
    <n v="10000000"/>
    <n v="4681651"/>
    <n v="6540573.4053186607"/>
    <n v="46.816510000000001"/>
    <n v="2146561.6689591929"/>
    <s v="River Road Entertainment"/>
    <n v="106"/>
  </r>
  <r>
    <s v="The Sorcerer's Apprentice"/>
    <s v="PG"/>
    <s v="Action"/>
    <x v="30"/>
    <n v="218.1"/>
    <s v="July 14, 2010 (United States)"/>
    <x v="10"/>
    <n v="156000"/>
    <s v="Jon Turteltaub"/>
    <s v="Lawrence Konner"/>
    <s v="Nicolas Cage"/>
    <s v="United States"/>
    <n v="150000000"/>
    <n v="215283742"/>
    <n v="300765502.92251259"/>
    <n v="143.52249466666666"/>
    <n v="98708730.857404858"/>
    <s v="Walt Disney Pictures"/>
    <n v="109"/>
  </r>
  <r>
    <s v="MacGruber"/>
    <s v="R"/>
    <s v="Action"/>
    <x v="30"/>
    <n v="218.1"/>
    <s v="May 21, 2010 (United States)"/>
    <x v="30"/>
    <n v="43000"/>
    <s v="Jorma Taccone"/>
    <s v="Will Forte"/>
    <s v="Will Forte"/>
    <s v="United States"/>
    <n v="10000000"/>
    <n v="9322895"/>
    <n v="13024695.582301697"/>
    <n v="93.228949999999998"/>
    <n v="4274596.515359927"/>
    <s v="Broadway Video"/>
    <n v="90"/>
  </r>
  <r>
    <s v="Frozen"/>
    <s v="R"/>
    <s v="Adventure"/>
    <x v="30"/>
    <n v="218.1"/>
    <s v="March 25, 2010 (Kazakhstan)"/>
    <x v="10"/>
    <n v="70000"/>
    <s v="Adam Green"/>
    <s v="Adam Green"/>
    <s v="Shawn Ashmore"/>
    <s v="United States"/>
    <n v="0"/>
    <n v="3843774"/>
    <n v="5370004.2998624481"/>
    <n v="0"/>
    <n v="1762390.6464924347"/>
    <s v="A Bigger Boat"/>
    <n v="93"/>
  </r>
  <r>
    <s v="Beyond the Black Rainbow"/>
    <s v="R"/>
    <s v="Horror"/>
    <x v="30"/>
    <n v="218.1"/>
    <s v="April 22, 2011 (United States)"/>
    <x v="22"/>
    <n v="14000"/>
    <s v="Panos Cosmatos"/>
    <s v="Panos Cosmatos"/>
    <s v="Eva Bourne"/>
    <s v="Canada"/>
    <n v="0"/>
    <n v="56491"/>
    <n v="78921.630903255384"/>
    <n v="0"/>
    <n v="25901.421366345712"/>
    <s v="Chromewood Productions"/>
    <n v="110"/>
  </r>
  <r>
    <s v="The Ghost Writer"/>
    <s v="PG-13"/>
    <s v="Crime"/>
    <x v="30"/>
    <n v="218.1"/>
    <s v="March 19, 2010 (United States)"/>
    <x v="13"/>
    <n v="159000"/>
    <s v="Roman Polanski"/>
    <s v="Robert Harris"/>
    <s v="Ewan McGregor"/>
    <s v="France"/>
    <n v="45000000"/>
    <n v="60331447"/>
    <n v="84286987.165978909"/>
    <n v="134.06988222222222"/>
    <n v="27662286.565795507"/>
    <s v="R.P. Productions"/>
    <n v="128"/>
  </r>
  <r>
    <s v="Skyline"/>
    <s v="PG-13"/>
    <s v="Action"/>
    <x v="30"/>
    <n v="218.1"/>
    <s v="November 12, 2010 (United States)"/>
    <x v="44"/>
    <n v="88000"/>
    <s v="Colin Strause"/>
    <s v="Joshua Cordes"/>
    <s v="Eric Balfour"/>
    <s v="United States"/>
    <n v="10000000"/>
    <n v="66984887"/>
    <n v="93582279.087116003"/>
    <n v="669.84887000000003"/>
    <n v="30712923.888124712"/>
    <s v="Rogue Pictures"/>
    <n v="92"/>
  </r>
  <r>
    <s v="Uncle Boonmee Who Can Recall His Past Lives"/>
    <s v="Not Rated"/>
    <s v="Drama"/>
    <x v="30"/>
    <n v="218.1"/>
    <s v="September 1, 2010 (France)"/>
    <x v="17"/>
    <n v="15000"/>
    <s v="Apichatpong Weerasethakul"/>
    <s v="Phra Sripariyattiweti"/>
    <s v="Thanapat Saisaymar"/>
    <s v="Thailand"/>
    <n v="0"/>
    <n v="1214424"/>
    <n v="1696629.9532324621"/>
    <n v="0"/>
    <n v="556819.80742778536"/>
    <s v="Kick the Machine"/>
    <n v="114"/>
  </r>
  <r>
    <s v="Edge of Darkness"/>
    <s v="R"/>
    <s v="Action"/>
    <x v="30"/>
    <n v="218.1"/>
    <s v="January 29, 2010 (United States)"/>
    <x v="14"/>
    <n v="91000"/>
    <s v="Martin Campbell"/>
    <s v="William Monahan"/>
    <s v="Mel Gibson"/>
    <s v="United Kingdom"/>
    <n v="80000000"/>
    <n v="81126522"/>
    <n v="113339070.39614855"/>
    <n v="101.4081525"/>
    <n v="37196938.101788171"/>
    <s v="Warner Bros."/>
    <n v="117"/>
  </r>
  <r>
    <s v="The Man from Nowhere"/>
    <s v="R"/>
    <s v="Action"/>
    <x v="30"/>
    <n v="218.1"/>
    <s v="August 5, 2010 (South Korea)"/>
    <x v="40"/>
    <n v="65000"/>
    <s v="Jeong-beom Lee"/>
    <s v="Jeong-beom Lee"/>
    <s v="Won Bin"/>
    <s v="South Korea"/>
    <n v="0"/>
    <n v="44723232"/>
    <n v="62481287.438789546"/>
    <n v="0"/>
    <n v="20505837.689133424"/>
    <s v="Cinema Service"/>
    <n v="119"/>
  </r>
  <r>
    <s v="Ramona and Beezus"/>
    <s v="G"/>
    <s v="Comedy"/>
    <x v="30"/>
    <n v="218.1"/>
    <s v="July 23, 2010 (United States)"/>
    <x v="16"/>
    <n v="18000"/>
    <s v="Elizabeth Allen Rosenbaum"/>
    <s v="Laurie Craig"/>
    <s v="Joey King"/>
    <s v="United States"/>
    <n v="15000000"/>
    <n v="27293743"/>
    <n v="38131148.519486472"/>
    <n v="181.95828666666668"/>
    <n v="12514325.080238422"/>
    <s v="Fox 2000 Pictures"/>
    <n v="103"/>
  </r>
  <r>
    <s v="Trollhunter"/>
    <s v="PG-13"/>
    <s v="Drama"/>
    <x v="30"/>
    <n v="218.1"/>
    <s v="October 29, 2010 (Norway)"/>
    <x v="9"/>
    <n v="71000"/>
    <s v="AndrÃ© Ã˜vredal"/>
    <s v="AndrÃ© Ã˜vredal"/>
    <s v="Otto Jespersen"/>
    <s v="Norway"/>
    <n v="0"/>
    <n v="5341098"/>
    <n v="7461864.1017881706"/>
    <n v="0"/>
    <n v="2448921.5955983493"/>
    <s v="Filmkameratene A/S"/>
    <n v="103"/>
  </r>
  <r>
    <s v="Valentine's Day"/>
    <s v="PG-13"/>
    <s v="Comedy"/>
    <x v="30"/>
    <n v="218.1"/>
    <s v="February 12, 2010 (United States)"/>
    <x v="46"/>
    <n v="116000"/>
    <s v="Garry Marshall"/>
    <s v="Katherine Fugate"/>
    <s v="Julia Roberts"/>
    <s v="United States"/>
    <n v="52000000"/>
    <n v="216485654"/>
    <n v="302444652.79138011"/>
    <n v="416.31856538461534"/>
    <n v="99259813.846859232"/>
    <s v="New Line Cinema"/>
    <n v="125"/>
  </r>
  <r>
    <s v="Letters to Juliet"/>
    <s v="PG"/>
    <s v="Adventure"/>
    <x v="30"/>
    <n v="218.1"/>
    <s v="May 14, 2010 (United States)"/>
    <x v="16"/>
    <n v="95000"/>
    <s v="Gary Winick"/>
    <s v="Jose Rivera"/>
    <s v="Amanda Seyfried"/>
    <s v="United States"/>
    <n v="30000000"/>
    <n v="79628830"/>
    <n v="111246696.47409445"/>
    <n v="265.42943333333335"/>
    <n v="36510238.42274186"/>
    <s v="Summit Entertainment"/>
    <n v="105"/>
  </r>
  <r>
    <s v="Dear John"/>
    <s v="PG-13"/>
    <s v="Drama"/>
    <x v="30"/>
    <n v="218.1"/>
    <s v="February 5, 2010 (United States)"/>
    <x v="21"/>
    <n v="142000"/>
    <s v="Lasse HallstrÃ¶m"/>
    <s v="Jamie Linden"/>
    <s v="Channing Tatum"/>
    <s v="United States"/>
    <n v="25000000"/>
    <n v="114984666"/>
    <n v="160641117.51581842"/>
    <n v="459.93866399999996"/>
    <n v="52721075.653370015"/>
    <s v="Screen Gems"/>
    <n v="108"/>
  </r>
  <r>
    <s v="Get Him to the Greek"/>
    <s v="R"/>
    <s v="Comedy"/>
    <x v="30"/>
    <n v="218.1"/>
    <s v="June 4, 2010 (United States)"/>
    <x v="21"/>
    <n v="172000"/>
    <s v="Nicholas Stoller"/>
    <s v="Nicholas Stoller"/>
    <s v="Jonah Hill"/>
    <s v="United States"/>
    <n v="40000000"/>
    <n v="91720255"/>
    <n v="128139209.98853737"/>
    <n v="229.30063749999999"/>
    <n v="42054220.541036218"/>
    <s v="Universal Pictures"/>
    <n v="109"/>
  </r>
  <r>
    <s v="Dinner for Schmucks"/>
    <s v="PG-13"/>
    <s v="Comedy"/>
    <x v="30"/>
    <n v="218.1"/>
    <s v="July 30, 2010 (United States)"/>
    <x v="23"/>
    <n v="103000"/>
    <s v="Jay Roach"/>
    <s v="David Guion"/>
    <s v="Steve Carell"/>
    <s v="United States"/>
    <n v="69000000"/>
    <n v="86855739"/>
    <n v="121343162.18844567"/>
    <n v="125.87788260869566"/>
    <n v="39823814.305364512"/>
    <s v="Paramount Pictures"/>
    <n v="114"/>
  </r>
  <r>
    <s v="How Do You Know"/>
    <s v="PG-13"/>
    <s v="Comedy"/>
    <x v="30"/>
    <n v="218.1"/>
    <s v="December 17, 2010 (United States)"/>
    <x v="20"/>
    <n v="48000"/>
    <s v="James L. Brooks"/>
    <s v="James L. Brooks"/>
    <s v="Reese Witherspoon"/>
    <s v="United States"/>
    <n v="120000000"/>
    <n v="48668907"/>
    <n v="67993654.116918847"/>
    <n v="40.557422500000001"/>
    <n v="22314950.481430534"/>
    <s v="Columbia Pictures"/>
    <n v="121"/>
  </r>
  <r>
    <s v="The Secret World of Arrietty"/>
    <s v="G"/>
    <s v="Animation"/>
    <x v="30"/>
    <n v="218.1"/>
    <s v="February 17, 2012 (United States)"/>
    <x v="37"/>
    <n v="85000"/>
    <s v="Hiromasa Yonebayashi"/>
    <s v="Mary Norton"/>
    <s v="Amy Poehler"/>
    <s v="Japan"/>
    <n v="23000000"/>
    <n v="149411550"/>
    <n v="208737731.7056396"/>
    <n v="649.61543478260865"/>
    <n v="68505983.493810177"/>
    <s v="Studio Ghibli"/>
    <n v="94"/>
  </r>
  <r>
    <s v="Gulliver's Travels"/>
    <s v="PG"/>
    <s v="Adventure"/>
    <x v="30"/>
    <n v="218.1"/>
    <s v="December 25, 2010 (United States)"/>
    <x v="38"/>
    <n v="67000"/>
    <s v="Rob Letterman"/>
    <s v="Joe Stillman"/>
    <s v="Jack Black"/>
    <s v="United States"/>
    <n v="112000000"/>
    <n v="237382724"/>
    <n v="331639229.72397983"/>
    <n v="211.94886071428573"/>
    <n v="108841230.62815222"/>
    <s v="Twentieth Century Fox"/>
    <n v="85"/>
  </r>
  <r>
    <s v="Submarine"/>
    <s v="R"/>
    <s v="Comedy"/>
    <x v="30"/>
    <n v="218.1"/>
    <s v="March 18, 2011 (United Kingdom)"/>
    <x v="4"/>
    <n v="87000"/>
    <s v="Richard Ayoade"/>
    <s v="Richard Ayoade"/>
    <s v="Craig Roberts"/>
    <s v="United Kingdom"/>
    <n v="0"/>
    <n v="3875173"/>
    <n v="5413870.7615772579"/>
    <n v="0"/>
    <n v="1776787.2535534159"/>
    <s v="The Weinstein Company"/>
    <n v="97"/>
  </r>
  <r>
    <s v="Tooth Fairy"/>
    <s v="PG"/>
    <s v="Comedy"/>
    <x v="30"/>
    <n v="218.1"/>
    <s v="January 22, 2010 (United States)"/>
    <x v="18"/>
    <n v="44000"/>
    <s v="Michael Lembeck"/>
    <s v="Lowell Ganz"/>
    <s v="Dwayne Johnson"/>
    <s v="United States"/>
    <n v="48000000"/>
    <n v="112462508"/>
    <n v="157117497.42136633"/>
    <n v="234.29689166666665"/>
    <n v="51564652.911508478"/>
    <s v="Twentieth Century Fox"/>
    <n v="101"/>
  </r>
  <r>
    <s v="The Switch"/>
    <s v="PG-13"/>
    <s v="Comedy"/>
    <x v="30"/>
    <n v="218.1"/>
    <s v="August 20, 2010 (United States)"/>
    <x v="10"/>
    <n v="100000"/>
    <s v="Josh Gordon"/>
    <s v="Jeffrey Eugenides"/>
    <s v="Jennifer Aniston"/>
    <s v="United States"/>
    <n v="19000000"/>
    <n v="49843011"/>
    <n v="69633954.386519939"/>
    <n v="262.3316368421053"/>
    <n v="22853283.356258597"/>
    <s v="Mandate Pictures"/>
    <n v="101"/>
  </r>
  <r>
    <s v="Step Up"/>
    <s v="PG-13"/>
    <s v="Drama"/>
    <x v="30"/>
    <n v="218.1"/>
    <s v="August 6, 2010 (United States)"/>
    <x v="19"/>
    <n v="56000"/>
    <s v="Jon M. Chu"/>
    <s v="Amy Andelson"/>
    <s v="Sharni Vinson"/>
    <s v="United States"/>
    <n v="30000000"/>
    <n v="159291809"/>
    <n v="222541101.34021091"/>
    <n v="530.97269666666671"/>
    <n v="73036134.342044935"/>
    <s v="Summit Entertainment"/>
    <n v="107"/>
  </r>
  <r>
    <s v="The Way"/>
    <s v="PG-13"/>
    <s v="Comedy"/>
    <x v="30"/>
    <n v="218.1"/>
    <s v="November 19, 2010 (Spain)"/>
    <x v="34"/>
    <n v="31000"/>
    <s v="Emilio Estevez"/>
    <s v="Emilio Estevez"/>
    <s v="Martin Sheen"/>
    <s v="Spain"/>
    <n v="0"/>
    <n v="13348704"/>
    <n v="18649014.712517194"/>
    <n v="0"/>
    <n v="6120451.1691884454"/>
    <s v="Filmax Entertainment"/>
    <n v="123"/>
  </r>
  <r>
    <s v="Elektra Luxx"/>
    <s v="R"/>
    <s v="Comedy"/>
    <x v="30"/>
    <n v="218.1"/>
    <s v="March 14, 2010 (United States)"/>
    <x v="27"/>
    <n v="7000"/>
    <s v="Sebastian Gutierrez"/>
    <s v="Sebastian Gutierrez"/>
    <s v="Joseph Gordon-Levitt"/>
    <s v="United States"/>
    <n v="0"/>
    <n v="11514"/>
    <n v="16085.812929848693"/>
    <n v="0"/>
    <n v="5279.2297111416783"/>
    <s v="Gato Negro Films"/>
    <n v="100"/>
  </r>
  <r>
    <s v="Black Death"/>
    <s v="R"/>
    <s v="Action"/>
    <x v="30"/>
    <n v="218.1"/>
    <s v="June 11, 2010 (United Kingdom)"/>
    <x v="5"/>
    <n v="45000"/>
    <s v="Christopher Smith"/>
    <s v="Dario Poloni"/>
    <s v="Eddie Redmayne"/>
    <s v="Germany"/>
    <n v="0"/>
    <n v="382879"/>
    <n v="534907.06694176979"/>
    <n v="0"/>
    <n v="175552.04034846401"/>
    <s v="Egoli Tossell Pictures"/>
    <n v="102"/>
  </r>
  <r>
    <s v="Certified Copy"/>
    <s v="Not Rated"/>
    <s v="Drama"/>
    <x v="30"/>
    <n v="218.1"/>
    <s v="March 25, 2011 (United States)"/>
    <x v="4"/>
    <n v="22000"/>
    <s v="Abbas Kiarostami"/>
    <s v="Abbas Kiarostami"/>
    <s v="Juliette Binoche"/>
    <s v="France"/>
    <n v="0"/>
    <n v="7736632"/>
    <n v="10808582.165978909"/>
    <n v="0"/>
    <n v="3547286.5657955064"/>
    <s v="MK2 Productions"/>
    <n v="106"/>
  </r>
  <r>
    <s v="Wall Street: Money Never Sleeps"/>
    <s v="PG-13"/>
    <s v="Drama"/>
    <x v="30"/>
    <n v="218.1"/>
    <s v="September 24, 2010 (United States)"/>
    <x v="19"/>
    <n v="100000"/>
    <s v="Oliver Stone"/>
    <s v="Allan Loeb"/>
    <s v="Shia LaBeouf"/>
    <s v="United States"/>
    <n v="70000000"/>
    <n v="134748021"/>
    <n v="188251820.25997248"/>
    <n v="192.49717285714286"/>
    <n v="61782678.129298486"/>
    <s v="Twentieth Century Fox"/>
    <n v="133"/>
  </r>
  <r>
    <s v="The Last Song"/>
    <s v="PG"/>
    <s v="Drama"/>
    <x v="30"/>
    <n v="218.1"/>
    <s v="March 31, 2010 (United States)"/>
    <x v="22"/>
    <n v="83000"/>
    <s v="Julie Anne Robinson"/>
    <s v="Nicholas Sparks"/>
    <s v="Miley Cyrus"/>
    <s v="United States"/>
    <n v="20000000"/>
    <n v="89137047"/>
    <n v="124530299.04126547"/>
    <n v="445.68523500000003"/>
    <n v="40869806.0522696"/>
    <s v="Touchstone Pictures"/>
    <n v="107"/>
  </r>
  <r>
    <s v="Cop Out"/>
    <s v="R"/>
    <s v="Action"/>
    <x v="30"/>
    <n v="218.1"/>
    <s v="February 26, 2010 (United States)"/>
    <x v="41"/>
    <n v="86000"/>
    <s v="Kevin Smith"/>
    <s v="Robb Cullen"/>
    <s v="Bruce Willis"/>
    <s v="United States"/>
    <n v="30000000"/>
    <n v="55611001"/>
    <n v="77692214.602017418"/>
    <n v="185.37000333333333"/>
    <n v="25497937.184777625"/>
    <s v="Warner Bros."/>
    <n v="107"/>
  </r>
  <r>
    <s v="Rubber"/>
    <s v="R"/>
    <s v="Comedy"/>
    <x v="30"/>
    <n v="218.1"/>
    <s v="November 10, 2010 (France)"/>
    <x v="1"/>
    <n v="35000"/>
    <s v="Quentin Dupieux"/>
    <s v="Quentin Dupieux"/>
    <s v="Stephen Spinella"/>
    <s v="France"/>
    <n v="500000"/>
    <n v="101729"/>
    <n v="142122.08298945439"/>
    <n v="20.345800000000001"/>
    <n v="46643.282897753321"/>
    <s v="Realitism Films"/>
    <n v="82"/>
  </r>
  <r>
    <s v="Biutiful"/>
    <s v="R"/>
    <s v="Drama"/>
    <x v="30"/>
    <n v="218.1"/>
    <s v="February 4, 2011 (United States)"/>
    <x v="24"/>
    <n v="88000"/>
    <s v="Alejandro G. IÃ±Ã¡rritu"/>
    <s v="Alejandro G. IÃ±Ã¡rritu"/>
    <s v="Javier Bardem"/>
    <s v="Mexico"/>
    <n v="0"/>
    <n v="25147786"/>
    <n v="35133105.888124712"/>
    <n v="0"/>
    <n v="11530392.480513526"/>
    <s v="Menageatroz"/>
    <n v="148"/>
  </r>
  <r>
    <s v="You Again"/>
    <s v="PG"/>
    <s v="Comedy"/>
    <x v="30"/>
    <n v="218.1"/>
    <s v="September 24, 2010 (United States)"/>
    <x v="1"/>
    <n v="50000"/>
    <s v="Andy Fickman"/>
    <s v="Moe Jelline"/>
    <s v="Kristen Bell"/>
    <s v="United States"/>
    <n v="20000000"/>
    <n v="32054369"/>
    <n v="44782055.177900046"/>
    <n v="160.27184500000001"/>
    <n v="14697097.203117836"/>
    <s v="Touchstone Pictures"/>
    <n v="105"/>
  </r>
  <r>
    <s v="The Bounty Hunter"/>
    <s v="PG-13"/>
    <s v="Action"/>
    <x v="30"/>
    <n v="218.1"/>
    <s v="March 19, 2010 (United States)"/>
    <x v="41"/>
    <n v="123000"/>
    <s v="Andy Tennant"/>
    <s v="Sarah Thorp"/>
    <s v="Jennifer Aniston"/>
    <s v="United States"/>
    <n v="40000000"/>
    <n v="136333522"/>
    <n v="190466869.11233377"/>
    <n v="340.83380499999998"/>
    <n v="62509638.697845027"/>
    <s v="Columbia Pictures"/>
    <n v="110"/>
  </r>
  <r>
    <s v="From Paris with Love"/>
    <s v="R"/>
    <s v="Action"/>
    <x v="30"/>
    <n v="218.1"/>
    <s v="February 5, 2010 (United States)"/>
    <x v="5"/>
    <n v="114000"/>
    <s v="Pierre Morel"/>
    <s v="Adi Hasak"/>
    <s v="John Travolta"/>
    <s v="France"/>
    <n v="52000000"/>
    <n v="52844496"/>
    <n v="73827225.727647871"/>
    <n v="101.62403076923077"/>
    <n v="24229480.05502063"/>
    <s v="EuropaCorp"/>
    <n v="92"/>
  </r>
  <r>
    <s v="13 Assassins"/>
    <s v="R"/>
    <s v="Action"/>
    <x v="30"/>
    <n v="218.1"/>
    <s v="September 25, 2010 (Japan)"/>
    <x v="37"/>
    <n v="63000"/>
    <s v="Takashi Miike"/>
    <s v="Kaneo Ikegami"/>
    <s v="KÃ´ji Yakusho"/>
    <s v="Japan"/>
    <n v="6000000"/>
    <n v="18689058"/>
    <n v="26109839.39752407"/>
    <n v="311.48430000000002"/>
    <n v="8569031.636863824"/>
    <s v="Sedic International"/>
    <n v="141"/>
  </r>
  <r>
    <s v="Nanny McPhee Returns"/>
    <s v="PG"/>
    <s v="Comedy"/>
    <x v="30"/>
    <n v="218.1"/>
    <s v="August 20, 2010 (United States)"/>
    <x v="10"/>
    <n v="30000"/>
    <s v="Susanna White"/>
    <s v="Emma Thompson"/>
    <s v="Emma Thompson"/>
    <s v="United Kingdom"/>
    <n v="35000000"/>
    <n v="93251121"/>
    <n v="130277930.16368638"/>
    <n v="266.43177428571431"/>
    <n v="42756130.674002752"/>
    <s v="Universal Pictures"/>
    <n v="109"/>
  </r>
  <r>
    <s v="All Good Things"/>
    <s v="R"/>
    <s v="Crime"/>
    <x v="30"/>
    <n v="218.1"/>
    <s v="December 3, 2010 (Canada)"/>
    <x v="21"/>
    <n v="54000"/>
    <s v="Andrew Jarecki"/>
    <s v="Marcus Hinchey"/>
    <s v="Ryan Gosling"/>
    <s v="United States"/>
    <n v="0"/>
    <n v="1754389"/>
    <n v="2450996.4617148098"/>
    <n v="0"/>
    <n v="804396.60706098122"/>
    <s v="Groundswell Productions"/>
    <n v="101"/>
  </r>
  <r>
    <s v="Wild Target"/>
    <s v="PG-13"/>
    <s v="Action"/>
    <x v="30"/>
    <n v="218.1"/>
    <s v="June 18, 2010 (United Kingdom)"/>
    <x v="8"/>
    <n v="37000"/>
    <s v="Jonathan Lynn"/>
    <s v="Lucinda Coxon"/>
    <s v="Bill Nighy"/>
    <s v="United Kingdom"/>
    <n v="8000000"/>
    <n v="3494154"/>
    <n v="4881562.2365887212"/>
    <n v="43.676924999999997"/>
    <n v="1602088.0330123797"/>
    <s v="Magic Light Pictures"/>
    <n v="98"/>
  </r>
  <r>
    <s v="When in Rome"/>
    <s v="PG-13"/>
    <s v="Comedy"/>
    <x v="30"/>
    <n v="218.1"/>
    <s v="January 29, 2010 (United States)"/>
    <x v="41"/>
    <n v="60000"/>
    <s v="Mark Steven Johnson"/>
    <s v="David Diamond"/>
    <s v="Kristen Bell"/>
    <s v="United States"/>
    <n v="55000000"/>
    <n v="43053376"/>
    <n v="60148389.120586887"/>
    <n v="78.278865454545453"/>
    <n v="19740199.908298943"/>
    <s v="Touchstone Pictures"/>
    <n v="91"/>
  </r>
  <r>
    <s v="Going the Distance"/>
    <s v="R"/>
    <s v="Comedy"/>
    <x v="30"/>
    <n v="218.1"/>
    <s v="September 3, 2010 (United States)"/>
    <x v="21"/>
    <n v="57000"/>
    <s v="Nanette Burstein"/>
    <s v="Geoff LaTulippe"/>
    <s v="Drew Barrymore"/>
    <s v="United States"/>
    <n v="32000000"/>
    <n v="42059111"/>
    <n v="58759335.725355342"/>
    <n v="131.43472187500001"/>
    <n v="19284324.163227879"/>
    <s v="New Line Cinema"/>
    <n v="102"/>
  </r>
  <r>
    <s v="Somewhere"/>
    <s v="R"/>
    <s v="Comedy"/>
    <x v="30"/>
    <n v="218.1"/>
    <s v="January 21, 2011 (United States)"/>
    <x v="21"/>
    <n v="44000"/>
    <s v="Sofia Coppola"/>
    <s v="Sofia Coppola"/>
    <s v="Stephen Dorff"/>
    <s v="United States"/>
    <n v="7000000"/>
    <n v="14788642"/>
    <n v="20660702.509857863"/>
    <n v="211.26631428571429"/>
    <n v="6780670.334708849"/>
    <s v="Focus Features"/>
    <n v="97"/>
  </r>
  <r>
    <s v="Secretariat"/>
    <s v="PG"/>
    <s v="Biography"/>
    <x v="30"/>
    <n v="218.1"/>
    <s v="October 8, 2010 (United States)"/>
    <x v="13"/>
    <n v="27000"/>
    <s v="Randall Wallace"/>
    <s v="Mike Rich"/>
    <s v="Diane Lane"/>
    <s v="United States"/>
    <n v="35000000"/>
    <n v="60321861"/>
    <n v="84273594.895460799"/>
    <n v="172.34817428571429"/>
    <n v="27657891.334250342"/>
    <s v="Walt Disney Pictures"/>
    <n v="123"/>
  </r>
  <r>
    <s v="Ip Man 2"/>
    <s v="R"/>
    <s v="Action"/>
    <x v="30"/>
    <n v="218.1"/>
    <s v="April 29, 2010 (China)"/>
    <x v="24"/>
    <n v="100000"/>
    <s v="Wilson Yip"/>
    <s v="Tai-lee Chan"/>
    <s v="Donnie Yen"/>
    <s v="Hong Kong"/>
    <n v="0"/>
    <n v="15089448"/>
    <n v="21080948.214580469"/>
    <n v="0"/>
    <n v="6918591.4718019255"/>
    <s v="Golden Harvest Company"/>
    <n v="108"/>
  </r>
  <r>
    <s v="Death at a Funeral"/>
    <s v="R"/>
    <s v="Comedy"/>
    <x v="30"/>
    <n v="218.1"/>
    <s v="April 16, 2010 (United States)"/>
    <x v="46"/>
    <n v="48000"/>
    <s v="Neil LaBute"/>
    <s v="Dean Craig"/>
    <s v="Chris Rock"/>
    <s v="United States"/>
    <n v="21000000"/>
    <n v="49050886"/>
    <n v="68527303.824850991"/>
    <n v="233.57564761904763"/>
    <n v="22490089.86703347"/>
    <s v="Screen Gems"/>
    <n v="92"/>
  </r>
  <r>
    <s v="The Spy Next Door"/>
    <s v="PG"/>
    <s v="Action"/>
    <x v="30"/>
    <n v="218.1"/>
    <s v="January 15, 2010 (United States)"/>
    <x v="30"/>
    <n v="42000"/>
    <s v="Brian Levant"/>
    <s v="Jonathan Bernstein"/>
    <s v="Jackie Chan"/>
    <s v="United States"/>
    <n v="28000000"/>
    <n v="66166000"/>
    <n v="92438240.256762952"/>
    <n v="236.30714285714288"/>
    <n v="30337459.880788628"/>
    <s v="Relativity Media"/>
    <n v="94"/>
  </r>
  <r>
    <s v="Hereafter"/>
    <s v="PG-13"/>
    <s v="Drama"/>
    <x v="30"/>
    <n v="218.1"/>
    <s v="October 22, 2010 (United States)"/>
    <x v="5"/>
    <n v="91000"/>
    <s v="Clint Eastwood"/>
    <s v="Peter Morgan"/>
    <s v="Matt Damon"/>
    <s v="United States"/>
    <n v="50000000"/>
    <n v="106956330"/>
    <n v="149425005.73590097"/>
    <n v="213.91265999999999"/>
    <n v="49040041.26547455"/>
    <s v="Warner Bros."/>
    <n v="129"/>
  </r>
  <r>
    <s v="Repo Men"/>
    <s v="R"/>
    <s v="Action"/>
    <x v="30"/>
    <n v="218.1"/>
    <s v="March 19, 2010 (United States)"/>
    <x v="21"/>
    <n v="103000"/>
    <s v="Miguel Sapochnik"/>
    <s v="Eric Garcia"/>
    <s v="Jude Law"/>
    <s v="United States"/>
    <n v="32000000"/>
    <n v="18409891"/>
    <n v="25719824.794589639"/>
    <n v="57.530909374999993"/>
    <n v="8441032.0953690968"/>
    <s v="Universal Pictures"/>
    <n v="111"/>
  </r>
  <r>
    <s v="Vampires Suck"/>
    <s v="PG-13"/>
    <s v="Comedy"/>
    <x v="30"/>
    <n v="218.1"/>
    <s v="August 18, 2010 (United States)"/>
    <x v="39"/>
    <n v="47000"/>
    <s v="Jason Friedberg"/>
    <s v="Jason Friedberg"/>
    <s v="Jenn Proske"/>
    <s v="United States"/>
    <n v="20000000"/>
    <n v="80547866"/>
    <n v="112530650.02384228"/>
    <n v="402.73933"/>
    <n v="36931621.274644658"/>
    <s v="New Regency Productions"/>
    <n v="82"/>
  </r>
  <r>
    <s v="I'm Still Here"/>
    <s v="R"/>
    <s v="Comedy"/>
    <x v="30"/>
    <n v="218.1"/>
    <s v="September 16, 2010 (Australia)"/>
    <x v="19"/>
    <n v="22000"/>
    <s v="Casey Affleck"/>
    <s v="Casey Affleck"/>
    <s v="Joaquin Phoenix"/>
    <s v="United States"/>
    <n v="0"/>
    <n v="626396"/>
    <n v="875116.28243924805"/>
    <n v="0"/>
    <n v="287205.86886749195"/>
    <s v="They Are Going to Kill Us Productions"/>
    <n v="108"/>
  </r>
  <r>
    <s v="The Whistleblower"/>
    <s v="R"/>
    <s v="Biography"/>
    <x v="30"/>
    <n v="218.1"/>
    <s v="October 27, 2011 (Germany)"/>
    <x v="12"/>
    <n v="32000"/>
    <s v="Larysa Kondracki"/>
    <s v="Larysa Kondracki"/>
    <s v="Rachel Weisz"/>
    <s v="Canada"/>
    <n v="0"/>
    <n v="1870392"/>
    <n v="2613060.258596974"/>
    <n v="0"/>
    <n v="857584.59422283352"/>
    <s v="Samuel Goldwyn Films"/>
    <n v="112"/>
  </r>
  <r>
    <s v="Tamara Drewe"/>
    <s v="R"/>
    <s v="Comedy"/>
    <x v="30"/>
    <n v="218.1"/>
    <s v="September 10, 2010 (United Kingdom)"/>
    <x v="19"/>
    <n v="21000"/>
    <s v="Stephen Frears"/>
    <s v="Posy Simmonds"/>
    <s v="Gemma Arterton"/>
    <s v="United Kingdom"/>
    <n v="0"/>
    <n v="12037973"/>
    <n v="16817837.565795507"/>
    <n v="0"/>
    <n v="5519474.0944520859"/>
    <s v="Ruby Films"/>
    <n v="107"/>
  </r>
  <r>
    <s v="Twelve"/>
    <s v="R"/>
    <s v="Action"/>
    <x v="30"/>
    <n v="218.1"/>
    <s v="August 6, 2010 (United States)"/>
    <x v="41"/>
    <n v="12000"/>
    <s v="Joel Schumacher"/>
    <s v="Jordan Melamed"/>
    <s v="Chace Crawford"/>
    <s v="United States"/>
    <n v="5000000"/>
    <n v="2648195"/>
    <n v="3699702.047226043"/>
    <n v="52.963899999999995"/>
    <n v="1214211.3709307658"/>
    <s v="Gaumont"/>
    <n v="93"/>
  </r>
  <r>
    <s v="The Housemaid"/>
    <s v="Not Rated"/>
    <s v="Drama"/>
    <x v="30"/>
    <n v="218.1"/>
    <s v="January 26, 2011 (United States)"/>
    <x v="5"/>
    <n v="9800"/>
    <s v="Sang-soo Im"/>
    <s v="Ki-young Kim"/>
    <s v="Jeon Do-yeon"/>
    <s v="South Korea"/>
    <n v="0"/>
    <n v="15038301"/>
    <n v="21009492.502063274"/>
    <n v="0"/>
    <n v="6895140.30261348"/>
    <s v="Sidus FNH-Benex Cinema Fund 1"/>
    <n v="107"/>
  </r>
  <r>
    <s v="Beginners"/>
    <s v="R"/>
    <s v="Comedy"/>
    <x v="30"/>
    <n v="218.1"/>
    <s v="June 9, 2011 (Germany)"/>
    <x v="13"/>
    <n v="89000"/>
    <s v="Mike Mills"/>
    <s v="Mike Mills"/>
    <s v="Ewan McGregor"/>
    <s v="United States"/>
    <n v="3200000"/>
    <n v="14311701"/>
    <n v="19994384.661623109"/>
    <n v="447.24065624999997"/>
    <n v="6561990.3713892708"/>
    <s v="Olympus Pictures"/>
    <n v="105"/>
  </r>
  <r>
    <s v="Legend of the Guardians: the Owls of Ga'Hoole"/>
    <s v="PG"/>
    <s v="Animation"/>
    <x v="30"/>
    <n v="218.1"/>
    <s v="September 24, 2010 (United States)"/>
    <x v="15"/>
    <n v="80000"/>
    <s v="Zack Snyder"/>
    <s v="John Orloff"/>
    <s v="Jim Sturgess"/>
    <s v="United States"/>
    <n v="80000000"/>
    <n v="140073390"/>
    <n v="195691709.91746905"/>
    <n v="175.09173749999999"/>
    <n v="64224387.895460799"/>
    <s v="Warner Bros."/>
    <n v="97"/>
  </r>
  <r>
    <s v="Rabbit Hole"/>
    <s v="PG-13"/>
    <s v="Drama"/>
    <x v="30"/>
    <n v="218.1"/>
    <s v="January 28, 2011 (United States)"/>
    <x v="9"/>
    <n v="48000"/>
    <s v="John Cameron Mitchell"/>
    <s v="David Lindsay-Abaire"/>
    <s v="Nicole Kidman"/>
    <s v="United States"/>
    <n v="5000000"/>
    <n v="5144717"/>
    <n v="7187506.9688216411"/>
    <n v="102.89434"/>
    <n v="2358879.8716185237"/>
    <s v="Olympus Pictures"/>
    <n v="91"/>
  </r>
  <r>
    <s v="Meek's Cutoff"/>
    <s v="PG"/>
    <s v="Adventure"/>
    <x v="30"/>
    <n v="218.1"/>
    <s v="April 15, 2011 (United Kingdom)"/>
    <x v="14"/>
    <n v="13000"/>
    <s v="Kelly Reichardt"/>
    <s v="Jonathan Raymond"/>
    <s v="Michelle Williams"/>
    <s v="United States"/>
    <n v="2000000"/>
    <n v="1205257"/>
    <n v="1683823.0531866117"/>
    <n v="60.26285"/>
    <n v="552616.68959193025"/>
    <s v="Evenstar Films"/>
    <n v="104"/>
  </r>
  <r>
    <s v="Conviction"/>
    <s v="R"/>
    <s v="Biography"/>
    <x v="30"/>
    <n v="218.1"/>
    <s v="November 5, 2010 (United States)"/>
    <x v="13"/>
    <n v="43000"/>
    <s v="Tony Goldwyn"/>
    <s v="Pamela Gray"/>
    <s v="Hilary Swank"/>
    <s v="Switzerland"/>
    <n v="12500000"/>
    <n v="11104555"/>
    <n v="15513791.419073818"/>
    <n v="88.83644000000001"/>
    <n v="5091497.0197157264"/>
    <s v="Omega Entertainment"/>
    <n v="107"/>
  </r>
  <r>
    <s v="Trust"/>
    <s v="R"/>
    <s v="Crime"/>
    <x v="30"/>
    <n v="218.1"/>
    <s v="April 28, 2011 (Israel)"/>
    <x v="15"/>
    <n v="42000"/>
    <s v="David Schwimmer"/>
    <s v="Andy Bellin"/>
    <s v="Clive Owen"/>
    <s v="United States"/>
    <n v="4000000"/>
    <n v="595802"/>
    <n v="832374.45850527275"/>
    <n v="14.895050000000001"/>
    <n v="273178.35855112335"/>
    <s v="Millennium Films"/>
    <n v="106"/>
  </r>
  <r>
    <s v="My Name Is Khan"/>
    <s v="PG-13"/>
    <s v="Drama"/>
    <x v="30"/>
    <n v="218.1"/>
    <s v="February 12, 2010 (United States)"/>
    <x v="45"/>
    <n v="101000"/>
    <s v="Karan Johar"/>
    <s v="Shibani Bathija"/>
    <s v="Shah Rukh Khan"/>
    <s v="India"/>
    <n v="12000000"/>
    <n v="42345360"/>
    <n v="59159244.346629985"/>
    <n v="352.87799999999999"/>
    <n v="19415570.83906465"/>
    <s v="Dharma Productions"/>
    <n v="165"/>
  </r>
  <r>
    <s v="Last Night"/>
    <s v="R"/>
    <s v="Drama"/>
    <x v="30"/>
    <n v="218.1"/>
    <s v="February 16, 2011 (France)"/>
    <x v="14"/>
    <n v="47000"/>
    <s v="Massy Tadjedin"/>
    <s v="Massy Tadjedin"/>
    <s v="Keira Knightley"/>
    <s v="United States"/>
    <n v="0"/>
    <n v="11042068"/>
    <n v="15426492.983035306"/>
    <n v="0"/>
    <n v="5062846.4007336088"/>
    <s v="Gaumont"/>
    <n v="93"/>
  </r>
  <r>
    <s v="The Company Men"/>
    <s v="R"/>
    <s v="Drama"/>
    <x v="30"/>
    <n v="218.1"/>
    <s v="February 11, 2011 (United States)"/>
    <x v="17"/>
    <n v="44000"/>
    <s v="John Wells"/>
    <s v="John Wells"/>
    <s v="Ben Affleck"/>
    <s v="United States"/>
    <n v="15000000"/>
    <n v="8087000"/>
    <n v="11298069.234296193"/>
    <n v="53.913333333333334"/>
    <n v="3707932.1412196239"/>
    <s v="The Weinstein Company"/>
    <n v="104"/>
  </r>
  <r>
    <s v="Cyrus"/>
    <s v="R"/>
    <s v="Comedy"/>
    <x v="30"/>
    <n v="218.1"/>
    <s v="July 16, 2010 (United States)"/>
    <x v="21"/>
    <n v="34000"/>
    <s v="Jay Duplass"/>
    <s v="Mark Duplass"/>
    <s v="John C. Reilly"/>
    <s v="United States"/>
    <n v="7000000"/>
    <n v="9933873"/>
    <n v="13878271.90784044"/>
    <n v="141.91247142857142"/>
    <n v="4554733.1499312241"/>
    <s v="Dune Entertainment III"/>
    <n v="91"/>
  </r>
  <r>
    <s v="Paranormal Activity 2"/>
    <s v="R"/>
    <s v="Horror"/>
    <x v="30"/>
    <n v="218.1"/>
    <s v="October 22, 2010 (United States)"/>
    <x v="46"/>
    <n v="100000"/>
    <s v="Tod Williams"/>
    <s v="Michael R. Perry"/>
    <s v="Katie Featherston"/>
    <s v="United States"/>
    <n v="3000000"/>
    <n v="177512032"/>
    <n v="247995947.50298029"/>
    <n v="5917.0677333333333"/>
    <n v="81390202.659330577"/>
    <s v="Paramount Pictures"/>
    <n v="91"/>
  </r>
  <r>
    <s v="The Killer Inside Me"/>
    <s v="R"/>
    <s v="Crime"/>
    <x v="30"/>
    <n v="218.1"/>
    <s v="June 8, 2010 (United Kingdom)"/>
    <x v="10"/>
    <n v="33000"/>
    <s v="Michael Winterbottom"/>
    <s v="John Curran"/>
    <s v="Casey Affleck"/>
    <s v="United Kingdom"/>
    <n v="13000000"/>
    <n v="4052191"/>
    <n v="5661176.513984411"/>
    <n v="31.1707"/>
    <n v="1857950.9399358092"/>
    <s v="Hero Entertainment"/>
    <n v="109"/>
  </r>
  <r>
    <s v="The Extra Man"/>
    <s v="R"/>
    <s v="Comedy"/>
    <x v="30"/>
    <n v="218.1"/>
    <s v="January 27, 2011 (Greece)"/>
    <x v="1"/>
    <n v="4800"/>
    <s v="Shari Springer Berman"/>
    <s v="Robert Pulcini"/>
    <s v="Kevin Kline"/>
    <s v="France"/>
    <n v="7000000"/>
    <n v="649626"/>
    <n v="907570.11554332869"/>
    <n v="9.2803714285714278"/>
    <n v="297856.94635488308"/>
    <s v="3 Arts Entertainment"/>
    <n v="108"/>
  </r>
  <r>
    <s v="Greenberg"/>
    <s v="R"/>
    <s v="Comedy"/>
    <x v="30"/>
    <n v="218.1"/>
    <s v="March 26, 2010 (United States)"/>
    <x v="10"/>
    <n v="37000"/>
    <s v="Noah Baumbach"/>
    <s v="Jennifer Jason Leigh"/>
    <s v="Ben Stiller"/>
    <s v="United States"/>
    <n v="0"/>
    <n v="6344112"/>
    <n v="8863140.423658872"/>
    <n v="0"/>
    <n v="2908808.803301238"/>
    <s v="Scott Rudin Productions"/>
    <n v="107"/>
  </r>
  <r>
    <s v="Stone"/>
    <s v="R"/>
    <s v="Drama"/>
    <x v="30"/>
    <n v="218.1"/>
    <s v="October 22, 2010 (United States)"/>
    <x v="20"/>
    <n v="41000"/>
    <s v="John Curran"/>
    <s v="Angus MacLachlan"/>
    <s v="Edward Norton"/>
    <s v="United States"/>
    <n v="22000000"/>
    <n v="10300416"/>
    <n v="14390356.511691885"/>
    <n v="46.820072727272724"/>
    <n v="4722795.0481430534"/>
    <s v="Millennium Films"/>
    <n v="105"/>
  </r>
  <r>
    <s v="Why Did I Get Married Too?"/>
    <s v="PG-13"/>
    <s v="Comedy"/>
    <x v="30"/>
    <n v="218.1"/>
    <s v="April 2, 2010 (United States)"/>
    <x v="32"/>
    <n v="9200"/>
    <s v="Tyler Perry"/>
    <s v="Tyler Perry"/>
    <s v="Janet Jackson"/>
    <s v="United States"/>
    <n v="20000000"/>
    <n v="60673972"/>
    <n v="84765517.049060062"/>
    <n v="303.36986000000002"/>
    <n v="27819336.084364969"/>
    <s v="Lionsgate"/>
    <n v="121"/>
  </r>
  <r>
    <s v="The Last Exorcism"/>
    <s v="PG-13"/>
    <s v="Horror"/>
    <x v="30"/>
    <n v="218.1"/>
    <s v="August 27, 2010 (United States)"/>
    <x v="46"/>
    <n v="49000"/>
    <s v="Daniel Stamm"/>
    <s v="Huck Botko"/>
    <s v="Patrick Fabian"/>
    <s v="France"/>
    <n v="1800000"/>
    <n v="69432527"/>
    <n v="97001792.649701968"/>
    <n v="3857.3626111111112"/>
    <n v="31835179.734066941"/>
    <s v="Strike Entertainment"/>
    <n v="87"/>
  </r>
  <r>
    <s v="Dirty Girl"/>
    <s v="R"/>
    <s v="Comedy"/>
    <x v="30"/>
    <n v="218.1"/>
    <s v="July 7, 2011 (Thailand)"/>
    <x v="5"/>
    <n v="10000"/>
    <s v="Abe Sylvia"/>
    <s v="Abe Sylvia"/>
    <s v="Juno Temple"/>
    <s v="United States"/>
    <n v="4000000"/>
    <n v="143485"/>
    <n v="200457.9527739569"/>
    <n v="3.5871249999999999"/>
    <n v="65788.629069234288"/>
    <s v="The Weinstein Company"/>
    <n v="90"/>
  </r>
  <r>
    <s v="London Boulevard"/>
    <s v="R"/>
    <s v="Crime"/>
    <x v="30"/>
    <n v="218.1"/>
    <s v="November 26, 2010 (United Kingdom)"/>
    <x v="19"/>
    <n v="47000"/>
    <s v="William Monahan"/>
    <s v="William Monahan"/>
    <s v="Colin Farrell"/>
    <s v="United States"/>
    <n v="25000000"/>
    <n v="8307227"/>
    <n v="11605740.792755617"/>
    <n v="33.228908000000004"/>
    <n v="3808907.3819348924"/>
    <s v="GK Films"/>
    <n v="103"/>
  </r>
  <r>
    <s v="Fair Game"/>
    <s v="PG-13"/>
    <s v="Biography"/>
    <x v="30"/>
    <n v="218.1"/>
    <s v="December 3, 2010 (United States)"/>
    <x v="8"/>
    <n v="47000"/>
    <s v="Doug Liman"/>
    <s v="Jez Butterworth"/>
    <s v="Naomi Watts"/>
    <s v="United States"/>
    <n v="22000000"/>
    <n v="25806953"/>
    <n v="36054005.406235673"/>
    <n v="117.30433181818182"/>
    <n v="11832624.025676295"/>
    <s v="River Road Entertainment"/>
    <n v="108"/>
  </r>
  <r>
    <s v="The Silence"/>
    <s v="Not Rated"/>
    <s v="Crime"/>
    <x v="30"/>
    <n v="218.1"/>
    <s v="August 19, 2010 (Germany)"/>
    <x v="9"/>
    <n v="6900"/>
    <s v="Baran bo Odar"/>
    <s v="Baran bo Odar"/>
    <s v="Ulrich Thomsen"/>
    <s v="Germany"/>
    <n v="0"/>
    <n v="416675"/>
    <n v="582122.2948188904"/>
    <n v="0"/>
    <n v="191047.68454837232"/>
    <s v="Cine Plus"/>
    <n v="118"/>
  </r>
  <r>
    <s v="The Back-up Plan"/>
    <s v="PG-13"/>
    <s v="Comedy"/>
    <x v="30"/>
    <n v="218.1"/>
    <s v="April 23, 2010 (United States)"/>
    <x v="20"/>
    <n v="49000"/>
    <s v="Alan Poul"/>
    <s v="Kate Angelo"/>
    <s v="Jennifer Lopez"/>
    <s v="United States"/>
    <n v="35000000"/>
    <n v="77477008"/>
    <n v="108240460.05318661"/>
    <n v="221.36287999999999"/>
    <n v="35523616.689591929"/>
    <s v="CBS Films"/>
    <n v="104"/>
  </r>
  <r>
    <s v="What If..."/>
    <s v="PG"/>
    <s v="Drama"/>
    <x v="30"/>
    <n v="218.1"/>
    <s v="April 23, 2010 (Brazil)"/>
    <x v="5"/>
    <n v="2600"/>
    <s v="Dallas Jenkins"/>
    <s v="Chuck Konzelman"/>
    <s v="Kevin Sorbo"/>
    <s v="United States"/>
    <n v="0"/>
    <n v="814906"/>
    <n v="1138477.1123337918"/>
    <n v="0"/>
    <n v="373638.69784502522"/>
    <s v="10 West Studios"/>
    <n v="111"/>
  </r>
  <r>
    <s v="Udaan"/>
    <s v="Not Rated"/>
    <s v="Drama"/>
    <x v="30"/>
    <n v="218.1"/>
    <s v="July 16, 2010 (India)"/>
    <x v="7"/>
    <n v="43000"/>
    <s v="Vikramaditya Motwane"/>
    <s v="Vikramaditya Motwane"/>
    <s v="Rajat Barmecha"/>
    <s v="India"/>
    <n v="0"/>
    <n v="434862"/>
    <n v="607530.72627235216"/>
    <n v="0"/>
    <n v="199386.51994497937"/>
    <s v="UTV Spotboy"/>
    <n v="134"/>
  </r>
  <r>
    <s v="Don't Be Afraid of the Dark"/>
    <s v="R"/>
    <s v="Fantasy"/>
    <x v="30"/>
    <n v="218.1"/>
    <s v="August 26, 2011 (United States)"/>
    <x v="41"/>
    <n v="47000"/>
    <s v="Troy Nixey"/>
    <s v="Guillermo del Toro"/>
    <s v="Katie Holmes"/>
    <s v="United States"/>
    <n v="25000000"/>
    <n v="38269529"/>
    <n v="53465041.202659331"/>
    <n v="153.07811600000002"/>
    <n v="17546780.834479596"/>
    <s v="Miramax"/>
    <n v="99"/>
  </r>
  <r>
    <s v="Country Strong"/>
    <s v="PG-13"/>
    <s v="Drama"/>
    <x v="30"/>
    <n v="218.1"/>
    <s v="January 7, 2011 (United States)"/>
    <x v="21"/>
    <n v="18000"/>
    <s v="Shana Feste"/>
    <s v="Shana Feste"/>
    <s v="Garrett Hedlund"/>
    <s v="United States"/>
    <n v="15000000"/>
    <n v="20529194"/>
    <n v="28680630.040348463"/>
    <n v="136.86129333333332"/>
    <n v="9412743.6955524981"/>
    <s v="Screen Gems"/>
    <n v="117"/>
  </r>
  <r>
    <s v="Little White Lies"/>
    <s v="Not Rated"/>
    <s v="Comedy"/>
    <x v="30"/>
    <n v="218.1"/>
    <s v="October 20, 2010 (Belgium)"/>
    <x v="12"/>
    <n v="24000"/>
    <s v="Guillaume Canet"/>
    <s v="Guillaume Canet"/>
    <s v="FranÃ§ois Cluzet"/>
    <s v="France"/>
    <n v="0"/>
    <n v="53319615"/>
    <n v="74490998.122420907"/>
    <n v="0"/>
    <n v="24447324.621733148"/>
    <s v="TrÃ©sor Films"/>
    <n v="154"/>
  </r>
  <r>
    <s v="Charlie St. Cloud"/>
    <s v="PG-13"/>
    <s v="Drama"/>
    <x v="30"/>
    <n v="218.1"/>
    <s v="July 30, 2010 (United States)"/>
    <x v="5"/>
    <n v="60000"/>
    <s v="Burr Steers"/>
    <s v="Craig Pearce"/>
    <s v="Zac Efron"/>
    <s v="United States"/>
    <n v="44000000"/>
    <n v="48190704"/>
    <n v="67325573.171939477"/>
    <n v="109.52432727272728"/>
    <n v="22095691.884456672"/>
    <s v="Universal Pictures"/>
    <n v="99"/>
  </r>
  <r>
    <s v="Snabba Cash"/>
    <s v="R"/>
    <s v="Action"/>
    <x v="30"/>
    <n v="218.1"/>
    <s v="January 15, 2010 (Sweden)"/>
    <x v="17"/>
    <n v="17000"/>
    <s v="Daniel Espinosa"/>
    <s v="Daniel Espinosa"/>
    <s v="Joel Kinnaman"/>
    <s v="Sweden"/>
    <n v="0"/>
    <n v="8444544"/>
    <n v="11797581.645116918"/>
    <n v="0"/>
    <n v="3871867.9504814306"/>
    <s v="Tre VÃ¤nner Produktion AB"/>
    <n v="124"/>
  </r>
  <r>
    <s v="Stake Land"/>
    <s v="R"/>
    <s v="Drama"/>
    <x v="30"/>
    <n v="218.1"/>
    <s v="June 17, 2011 (Ireland)"/>
    <x v="16"/>
    <n v="41000"/>
    <s v="Jim Mickle"/>
    <s v="Nick Damici"/>
    <s v="Connor Paolo"/>
    <s v="United States"/>
    <n v="650000"/>
    <n v="405380"/>
    <n v="566342.43924805138"/>
    <n v="62.36615384615385"/>
    <n v="185868.86749197615"/>
    <s v="Glass Eye Pix"/>
    <n v="98"/>
  </r>
  <r>
    <s v="Vanishing on 7th Street"/>
    <s v="R"/>
    <s v="Horror"/>
    <x v="30"/>
    <n v="218.1"/>
    <s v="February 5, 2011 (Japan)"/>
    <x v="38"/>
    <n v="25000"/>
    <s v="Brad Anderson"/>
    <s v="Anthony Jaswinski"/>
    <s v="Hayden Christensen"/>
    <s v="United States"/>
    <n v="10000000"/>
    <n v="1671196"/>
    <n v="2334770.3860614398"/>
    <n v="16.711960000000001"/>
    <n v="766252.17790004588"/>
    <s v="Herrick Entertainment"/>
    <n v="92"/>
  </r>
  <r>
    <s v="Barney's Version"/>
    <s v="R"/>
    <s v="Comedy"/>
    <x v="30"/>
    <n v="218.1"/>
    <s v="February 18, 2011 (United States)"/>
    <x v="4"/>
    <n v="24000"/>
    <s v="Richard J. Lewis"/>
    <s v="Mordecai Richler"/>
    <s v="Paul Giamatti"/>
    <s v="Italy"/>
    <n v="30000000"/>
    <n v="12106921"/>
    <n v="16914162.442457587"/>
    <n v="40.356403333333333"/>
    <n v="5551087.1160018342"/>
    <s v="Serendipity Point Films"/>
    <n v="134"/>
  </r>
  <r>
    <s v="You Will Meet a Tall Dark Stranger"/>
    <s v="R"/>
    <s v="Comedy"/>
    <x v="30"/>
    <n v="218.1"/>
    <s v="October 22, 2010 (United States)"/>
    <x v="21"/>
    <n v="44000"/>
    <s v="Woody Allen"/>
    <s v="Woody Allen"/>
    <s v="Anthony Hopkins"/>
    <s v="United States"/>
    <n v="22000000"/>
    <n v="36015260"/>
    <n v="50315679.605685465"/>
    <n v="163.70572727272727"/>
    <n v="16513186.611646034"/>
    <s v="Mediapro"/>
    <n v="98"/>
  </r>
  <r>
    <s v="The Conspirator"/>
    <s v="PG-13"/>
    <s v="Crime"/>
    <x v="30"/>
    <n v="218.1"/>
    <s v="April 15, 2011 (United States)"/>
    <x v="15"/>
    <n v="28000"/>
    <s v="Robert Redford"/>
    <s v="James D. Solomon"/>
    <s v="Robin Wright"/>
    <s v="United States"/>
    <n v="25000000"/>
    <n v="15625544"/>
    <n v="21829909.476386979"/>
    <n v="62.502175999999999"/>
    <n v="7164394.3145346167"/>
    <s v="The American Film Company"/>
    <n v="122"/>
  </r>
  <r>
    <s v="Furry Vengeance"/>
    <s v="PG"/>
    <s v="Comedy"/>
    <x v="30"/>
    <n v="218.1"/>
    <s v="April 30, 2010 (United States)"/>
    <x v="51"/>
    <n v="16000"/>
    <s v="Roger Kumble"/>
    <s v="Michael Carnes"/>
    <s v="Brendan Fraser"/>
    <s v="United Kingdom"/>
    <n v="35000000"/>
    <n v="36351945"/>
    <n v="50786050.6258597"/>
    <n v="103.86269999999999"/>
    <n v="16667558.459422283"/>
    <s v="Summit Entertainment"/>
    <n v="92"/>
  </r>
  <r>
    <s v="The Tempest"/>
    <s v="PG-13"/>
    <s v="Comedy"/>
    <x v="30"/>
    <n v="218.1"/>
    <s v="January 7, 2011 (Brazil)"/>
    <x v="20"/>
    <n v="7500"/>
    <s v="Julie Taymor"/>
    <s v="Julie Taymor"/>
    <s v="Helen Mirren"/>
    <s v="United States"/>
    <n v="20000000"/>
    <n v="405861"/>
    <n v="567014.42778541951"/>
    <n v="2.0293049999999999"/>
    <n v="186089.40852819808"/>
    <s v="Miramax"/>
    <n v="110"/>
  </r>
  <r>
    <s v="Henry's Crime"/>
    <s v="R"/>
    <s v="Comedy"/>
    <x v="30"/>
    <n v="218.1"/>
    <s v="January 14, 2011 (United Kingdom)"/>
    <x v="22"/>
    <n v="19000"/>
    <s v="Malcolm Venville"/>
    <s v="Sacha Gervasi"/>
    <s v="Keanu Reeves"/>
    <s v="United States"/>
    <n v="12000000"/>
    <n v="2169799"/>
    <n v="3031351.4685923886"/>
    <n v="18.081658333333333"/>
    <n v="994864.28243924805"/>
    <s v="Company Films"/>
    <n v="108"/>
  </r>
  <r>
    <s v="Extraordinary Measures"/>
    <s v="PG"/>
    <s v="Drama"/>
    <x v="30"/>
    <n v="218.1"/>
    <s v="January 22, 2010 (United States)"/>
    <x v="5"/>
    <n v="16000"/>
    <s v="Tom Vaughan"/>
    <s v="Robert Nelson Jacobs"/>
    <s v="Brendan Fraser"/>
    <s v="United States"/>
    <n v="31000000"/>
    <n v="15134293"/>
    <n v="21143599.619899128"/>
    <n v="48.820300000000003"/>
    <n v="6939153.1407611184"/>
    <s v="CBS Films"/>
    <n v="106"/>
  </r>
  <r>
    <s v="Yogi Bear"/>
    <s v="PG"/>
    <s v="Animation"/>
    <x v="30"/>
    <n v="218.1"/>
    <s v="December 17, 2010 (United States)"/>
    <x v="26"/>
    <n v="21000"/>
    <s v="Eric Brevig"/>
    <s v="Jennifer Ventimilia"/>
    <s v="Dan Aykroyd"/>
    <s v="United States"/>
    <n v="80000000"/>
    <n v="203509374"/>
    <n v="284315938.82530951"/>
    <n v="254.3867175"/>
    <n v="93310121.045392022"/>
    <s v="Warner Bros."/>
    <n v="80"/>
  </r>
  <r>
    <s v="My Soul to Take"/>
    <s v="R"/>
    <s v="Horror"/>
    <x v="30"/>
    <n v="218.1"/>
    <s v="October 8, 2010 (United States)"/>
    <x v="25"/>
    <n v="20000"/>
    <s v="Wes Craven"/>
    <s v="Wes Craven"/>
    <s v="Max Thieriot"/>
    <s v="United States"/>
    <n v="25000000"/>
    <n v="21500813"/>
    <n v="30038045.488766622"/>
    <n v="86.003252000000003"/>
    <n v="9858236.1302154977"/>
    <s v="Rogue"/>
    <n v="107"/>
  </r>
  <r>
    <s v="Elle s'appelait Sarah"/>
    <s v="PG-13"/>
    <s v="Drama"/>
    <x v="30"/>
    <n v="218.1"/>
    <s v="July 22, 2011 (United States)"/>
    <x v="24"/>
    <n v="17000"/>
    <s v="Gilles Paquet-Brenner"/>
    <s v="Tatiana De Rosnay"/>
    <s v="Kristin Scott Thomas"/>
    <s v="France"/>
    <n v="0"/>
    <n v="24792815"/>
    <n v="34637188.127005957"/>
    <n v="0"/>
    <n v="11367636.405318661"/>
    <s v="Hugo Productions"/>
    <n v="111"/>
  </r>
  <r>
    <s v="The Warrior's Way"/>
    <s v="R"/>
    <s v="Action"/>
    <x v="30"/>
    <n v="218.1"/>
    <s v="December 3, 2010 (United States)"/>
    <x v="21"/>
    <n v="26000"/>
    <s v="Sngmoo Lee"/>
    <s v="Sngmoo Lee"/>
    <s v="Jang Dong-Gun"/>
    <s v="New Zealand"/>
    <n v="42000000"/>
    <n v="11103434"/>
    <n v="15512225.308574049"/>
    <n v="26.436747619047619"/>
    <n v="5090983.0353049058"/>
    <s v="Rogue"/>
    <n v="100"/>
  </r>
  <r>
    <s v="Hatchet II"/>
    <s v="R"/>
    <s v="Action"/>
    <x v="30"/>
    <n v="218.1"/>
    <s v="November 2010 (Australia)"/>
    <x v="30"/>
    <n v="13000"/>
    <s v="Adam Green"/>
    <s v="Adam Green"/>
    <s v="Danielle Harris"/>
    <s v="United States"/>
    <n v="800000"/>
    <n v="156190"/>
    <n v="218207.67079321411"/>
    <n v="19.52375"/>
    <n v="71613.938560293449"/>
    <s v="ArieScope Pictures"/>
    <n v="85"/>
  </r>
  <r>
    <s v="The Trip"/>
    <s v="Not Rated"/>
    <s v="Comedy"/>
    <x v="30"/>
    <n v="218.1"/>
    <s v="April 24, 2011 (Greece)"/>
    <x v="9"/>
    <n v="22000"/>
    <s v="Michael Winterbottom"/>
    <s v="N/A"/>
    <s v="Steve Coogan"/>
    <s v="United Kingdom"/>
    <n v="0"/>
    <n v="3945217"/>
    <n v="5511726.8220999539"/>
    <n v="0"/>
    <n v="1808902.7968821642"/>
    <s v="Baby Cow Productions"/>
    <n v="112"/>
  </r>
  <r>
    <s v="Hesher"/>
    <s v="R"/>
    <s v="Drama"/>
    <x v="30"/>
    <n v="218.1"/>
    <s v="June 25, 2011 (Japan)"/>
    <x v="9"/>
    <n v="51000"/>
    <s v="Spencer Susser"/>
    <s v="Spencer Susser"/>
    <s v="Joseph Gordon-Levitt"/>
    <s v="United States"/>
    <n v="7000000"/>
    <n v="449702"/>
    <n v="628263.17927556171"/>
    <n v="6.4243142857142859"/>
    <n v="206190.73819348923"/>
    <s v="The Last Picture Company"/>
    <n v="106"/>
  </r>
  <r>
    <s v="For Colored Girls"/>
    <s v="R"/>
    <s v="Drama"/>
    <x v="30"/>
    <n v="218.1"/>
    <s v="November 5, 2010 (United States)"/>
    <x v="10"/>
    <n v="7300"/>
    <s v="Tyler Perry"/>
    <s v="Tyler Perry"/>
    <s v="Janet Jackson"/>
    <s v="United States"/>
    <n v="21000000"/>
    <n v="37981984"/>
    <n v="53063321.984410822"/>
    <n v="180.86659047619048"/>
    <n v="17414939.935809262"/>
    <s v="Lionsgate"/>
    <n v="133"/>
  </r>
  <r>
    <s v="The Perfect Host"/>
    <s v="R"/>
    <s v="Comedy"/>
    <x v="30"/>
    <n v="218.1"/>
    <s v="May 7, 2011 (Japan)"/>
    <x v="8"/>
    <n v="26000"/>
    <s v="Nick Tomnay"/>
    <s v="Nick Tomnay"/>
    <s v="David Hyde Pierce"/>
    <s v="United States"/>
    <n v="500000"/>
    <n v="453708"/>
    <n v="633859.82393397519"/>
    <n v="90.741600000000005"/>
    <n v="208027.51031636863"/>
    <s v="Stacey Testro International"/>
    <n v="93"/>
  </r>
  <r>
    <s v="Love Ranch"/>
    <s v="R"/>
    <s v="Biography"/>
    <x v="30"/>
    <n v="218.1"/>
    <s v="January 6, 2011 (Netherlands)"/>
    <x v="41"/>
    <n v="3000"/>
    <s v="Taylor Hackford"/>
    <s v="Mark Jacobson"/>
    <s v="Helen Mirren"/>
    <s v="Germany"/>
    <n v="25000000"/>
    <n v="146149"/>
    <n v="204179.73544245758"/>
    <n v="0.584596"/>
    <n v="67010.087116001829"/>
    <s v="Aramid Entertainment Fund"/>
    <n v="117"/>
  </r>
  <r>
    <s v="Love Crime"/>
    <s v="Not Rated"/>
    <s v="Crime"/>
    <x v="30"/>
    <n v="218.1"/>
    <s v="September 2, 2011 (United States)"/>
    <x v="16"/>
    <n v="5200"/>
    <s v="Alain Corneau"/>
    <s v="Alain Corneau"/>
    <s v="Ludivine Sagnier"/>
    <s v="France"/>
    <n v="0"/>
    <n v="3696522"/>
    <n v="5164283.6011004122"/>
    <n v="0"/>
    <n v="1694874.8280605227"/>
    <s v="SBS Films"/>
    <n v="106"/>
  </r>
  <r>
    <s v="Passion Play"/>
    <s v="R"/>
    <s v="Drama"/>
    <x v="30"/>
    <n v="218.1"/>
    <s v="July 2, 2011 (Taiwan)"/>
    <x v="26"/>
    <n v="7400"/>
    <s v="Mitch Glazer"/>
    <s v="Mitch Glazer"/>
    <s v="Mickey Rourke"/>
    <s v="United States"/>
    <n v="8000000"/>
    <n v="25603"/>
    <n v="35769.069692801466"/>
    <n v="0.32003750000000003"/>
    <n v="11739.110499770748"/>
    <s v="Annapurna Productions"/>
    <n v="94"/>
  </r>
  <r>
    <s v="Kaboom"/>
    <s v="Not Rated"/>
    <s v="Comedy"/>
    <x v="30"/>
    <n v="218.1"/>
    <s v="October 6, 2010 (France)"/>
    <x v="46"/>
    <n v="13000"/>
    <s v="Gregg Araki"/>
    <s v="Gregg Araki"/>
    <s v="Thomas Dekker"/>
    <s v="United States"/>
    <n v="0"/>
    <n v="635162"/>
    <n v="887362.95919303072"/>
    <n v="0"/>
    <n v="291225.12608895003"/>
    <s v="Desperate Pictures"/>
    <n v="86"/>
  </r>
  <r>
    <s v="Everything Must Go"/>
    <s v="R"/>
    <s v="Drama"/>
    <x v="30"/>
    <n v="218.1"/>
    <s v="October 14, 2011 (United Kingdom)"/>
    <x v="5"/>
    <n v="49000"/>
    <s v="Dan Rush"/>
    <s v="Dan Rush"/>
    <s v="Will Ferrell"/>
    <s v="United States"/>
    <n v="5000000"/>
    <n v="2820490"/>
    <n v="3940409.4589637779"/>
    <n v="56.409799999999997"/>
    <n v="1293209.5369096745"/>
    <s v="Temple Hill Entertainment"/>
    <n v="97"/>
  </r>
  <r>
    <s v="Captain America: the First Avenger"/>
    <s v="PG-13"/>
    <s v="Action"/>
    <x v="31"/>
    <n v="224.9"/>
    <s v="July 22, 2011 (United States)"/>
    <x v="15"/>
    <n v="769000"/>
    <s v="Joe Johnston"/>
    <s v="Christopher Markus"/>
    <s v="Chris Evans"/>
    <s v="United States"/>
    <n v="140000000"/>
    <n v="370569774"/>
    <n v="502056959.26100481"/>
    <n v="264.69269571428572"/>
    <n v="164770908.84837705"/>
    <s v="Paramount Pictures"/>
    <n v="124"/>
  </r>
  <r>
    <s v="Thor"/>
    <s v="PG-13"/>
    <s v="Action"/>
    <x v="31"/>
    <n v="224.9"/>
    <s v="May 6, 2011 (United States)"/>
    <x v="9"/>
    <n v="772000"/>
    <s v="Kenneth Branagh"/>
    <s v="Ashley Miller"/>
    <s v="Chris Hemsworth"/>
    <s v="United States"/>
    <n v="150000000"/>
    <n v="449326618"/>
    <n v="608758650.53179181"/>
    <n v="299.55107866666668"/>
    <n v="199789514.45086706"/>
    <s v="Paramount Pictures"/>
    <n v="115"/>
  </r>
  <r>
    <s v="Harry Potter and the Deathly Hallows: Part 2"/>
    <s v="PG-13"/>
    <s v="Adventure"/>
    <x v="31"/>
    <n v="224.9"/>
    <s v="July 15, 2011 (United States)"/>
    <x v="31"/>
    <n v="790000"/>
    <s v="David Yates"/>
    <s v="Steve Kloves"/>
    <s v="Daniel Radcliffe"/>
    <s v="United Kingdom"/>
    <n v="125000000"/>
    <n v="1342321665"/>
    <n v="1818610099.2685635"/>
    <n v="1073.857332"/>
    <n v="596852674.52200973"/>
    <s v="Warner Bros."/>
    <n v="130"/>
  </r>
  <r>
    <s v="Take Shelter"/>
    <s v="R"/>
    <s v="Drama"/>
    <x v="31"/>
    <n v="224.9"/>
    <s v="November 10, 2011 (Croatia)"/>
    <x v="34"/>
    <n v="95000"/>
    <s v="Jeff Nichols"/>
    <s v="Jeff Nichols"/>
    <s v="Michael Shannon"/>
    <s v="United States"/>
    <n v="5000000"/>
    <n v="3741098"/>
    <n v="5068530.7274344144"/>
    <n v="74.821960000000004"/>
    <n v="1663449.5331258336"/>
    <s v="Hydraulx"/>
    <n v="120"/>
  </r>
  <r>
    <s v="Bridesmaids"/>
    <s v="R"/>
    <s v="Comedy"/>
    <x v="31"/>
    <n v="224.9"/>
    <s v="May 13, 2011 (United States)"/>
    <x v="8"/>
    <n v="276000"/>
    <s v="Paul Feig"/>
    <s v="Kristen Wiig"/>
    <s v="Kristen Wiig"/>
    <s v="United States"/>
    <n v="32500000"/>
    <n v="288383523"/>
    <n v="390709023.82436633"/>
    <n v="887.33391692307691"/>
    <n v="128227444.64206313"/>
    <s v="Universal Pictures"/>
    <n v="125"/>
  </r>
  <r>
    <s v="Fast Five"/>
    <s v="PG-13"/>
    <s v="Action"/>
    <x v="31"/>
    <n v="224.9"/>
    <s v="April 29, 2011 (United States)"/>
    <x v="4"/>
    <n v="362000"/>
    <s v="Justin Lin"/>
    <s v="Chris Morgan"/>
    <s v="Vin Diesel"/>
    <s v="United States"/>
    <n v="125000000"/>
    <n v="626137675"/>
    <n v="848306578.80168951"/>
    <n v="500.91013999999996"/>
    <n v="278407147.62116498"/>
    <s v="Universal Pictures"/>
    <n v="130"/>
  </r>
  <r>
    <s v="Midnight in Paris"/>
    <s v="PG-13"/>
    <s v="Comedy"/>
    <x v="31"/>
    <n v="224.9"/>
    <s v="June 10, 2011 (United States)"/>
    <x v="3"/>
    <n v="398000"/>
    <s v="Woody Allen"/>
    <s v="Woody Allen"/>
    <s v="Owen Wilson"/>
    <s v="Spain"/>
    <n v="17000000"/>
    <n v="151653750"/>
    <n v="205464195.75366828"/>
    <n v="892.0808823529411"/>
    <n v="67431636.282792345"/>
    <s v="Mediapro"/>
    <n v="94"/>
  </r>
  <r>
    <s v="Moneyball"/>
    <s v="PG-13"/>
    <s v="Biography"/>
    <x v="31"/>
    <n v="224.9"/>
    <s v="September 23, 2011 (United States)"/>
    <x v="37"/>
    <n v="385000"/>
    <s v="Bennett Miller"/>
    <s v="Steven Zaillian"/>
    <s v="Brad Pitt"/>
    <s v="United States"/>
    <n v="50000000"/>
    <n v="110206216"/>
    <n v="149310066.76389503"/>
    <n v="220.412432"/>
    <n v="49002319.253001332"/>
    <s v="Columbia Pictures"/>
    <n v="133"/>
  </r>
  <r>
    <s v="The Girl with the Dragon Tattoo"/>
    <s v="R"/>
    <s v="Crime"/>
    <x v="31"/>
    <n v="224.9"/>
    <s v="December 21, 2011 (United States)"/>
    <x v="40"/>
    <n v="435000"/>
    <s v="David Fincher"/>
    <s v="Steven Zaillian"/>
    <s v="Daniel Craig"/>
    <s v="United States"/>
    <n v="90000000"/>
    <n v="232617430"/>
    <n v="315155762.20987099"/>
    <n v="258.46381111111111"/>
    <n v="103431493.99733214"/>
    <s v="Columbia Pictures"/>
    <n v="158"/>
  </r>
  <r>
    <s v="Just Go with It"/>
    <s v="PG-13"/>
    <s v="Comedy"/>
    <x v="31"/>
    <n v="224.9"/>
    <s v="February 11, 2011 (United States)"/>
    <x v="5"/>
    <n v="227000"/>
    <s v="Dennis Dugan"/>
    <s v="Allan Loeb"/>
    <s v="Adam Sandler"/>
    <s v="United States"/>
    <n v="80000000"/>
    <n v="214945591"/>
    <n v="291213524.13383722"/>
    <n v="268.68198875000002"/>
    <n v="95573851.044908836"/>
    <s v="Columbia Pictures"/>
    <n v="117"/>
  </r>
  <r>
    <s v="The Intouchables"/>
    <s v="R"/>
    <s v="Biography"/>
    <x v="31"/>
    <n v="224.9"/>
    <s v="November 2, 2011 (France)"/>
    <x v="55"/>
    <n v="785000"/>
    <s v="Olivier Nakache"/>
    <s v="Olivier Nakache"/>
    <s v="FranÃ§ois Cluzet"/>
    <s v="France"/>
    <n v="0"/>
    <n v="426588510"/>
    <n v="577952507.76789677"/>
    <n v="0"/>
    <n v="189679195.19786569"/>
    <s v="Quad Productions"/>
    <n v="112"/>
  </r>
  <r>
    <s v="Drive"/>
    <s v="R"/>
    <s v="Crime"/>
    <x v="31"/>
    <n v="224.9"/>
    <s v="September 16, 2011 (United States)"/>
    <x v="40"/>
    <n v="587000"/>
    <s v="Nicolas Winding Refn"/>
    <s v="Hossein Amini"/>
    <s v="Ryan Gosling"/>
    <s v="United States"/>
    <n v="15000000"/>
    <n v="77187281"/>
    <n v="104575209.07381058"/>
    <n v="514.58187333333331"/>
    <n v="34320711.871943086"/>
    <s v="FilmDistrict"/>
    <n v="100"/>
  </r>
  <r>
    <s v="Green Lantern"/>
    <s v="PG-13"/>
    <s v="Action"/>
    <x v="31"/>
    <n v="224.9"/>
    <s v="June 17, 2011 (United States)"/>
    <x v="30"/>
    <n v="272000"/>
    <s v="Martin Campbell"/>
    <s v="Greg Berlanti"/>
    <s v="Ryan Reynolds"/>
    <s v="United States"/>
    <n v="200000000"/>
    <n v="219851172"/>
    <n v="297859724.80391282"/>
    <n v="109.925586"/>
    <n v="97755078.701645166"/>
    <s v="Warner Bros."/>
    <n v="114"/>
  </r>
  <r>
    <s v="The Cabin in the Woods"/>
    <s v="R"/>
    <s v="Horror"/>
    <x v="31"/>
    <n v="224.9"/>
    <s v="April 13, 2012 (United States)"/>
    <x v="9"/>
    <n v="387000"/>
    <s v="Drew Goddard"/>
    <s v="Joss Whedon"/>
    <s v="Kristen Connolly"/>
    <s v="United States"/>
    <n v="30000000"/>
    <n v="69935600"/>
    <n v="94750454.957758993"/>
    <n v="233.11866666666666"/>
    <n v="31096309.470875945"/>
    <s v="Lionsgate"/>
    <n v="95"/>
  </r>
  <r>
    <s v="The Help"/>
    <s v="PG-13"/>
    <s v="Drama"/>
    <x v="31"/>
    <n v="224.9"/>
    <s v="August 10, 2011 (United States)"/>
    <x v="45"/>
    <n v="436000"/>
    <s v="Tate Taylor"/>
    <s v="Tate Taylor"/>
    <s v="Emma Stone"/>
    <s v="United States"/>
    <n v="25000000"/>
    <n v="216639112"/>
    <n v="293507947.64962202"/>
    <n v="866.55644800000005"/>
    <n v="96326861.716318354"/>
    <s v="DreamWorks"/>
    <n v="146"/>
  </r>
  <r>
    <s v="Crazy, Stupid, Love."/>
    <s v="PG-13"/>
    <s v="Comedy"/>
    <x v="31"/>
    <n v="224.9"/>
    <s v="July 29, 2011 (United States)"/>
    <x v="34"/>
    <n v="487000"/>
    <s v="Glenn Ficarra"/>
    <s v="Dan Fogelman"/>
    <s v="Steve Carell"/>
    <s v="United States"/>
    <n v="50000000"/>
    <n v="145051197"/>
    <n v="196518896.06891951"/>
    <n v="290.102394"/>
    <n v="64495863.494886614"/>
    <s v="Carousel Productions (II)"/>
    <n v="118"/>
  </r>
  <r>
    <s v="No Strings Attached"/>
    <s v="R"/>
    <s v="Comedy"/>
    <x v="31"/>
    <n v="224.9"/>
    <s v="January 21, 2011 (United States)"/>
    <x v="19"/>
    <n v="219000"/>
    <s v="Ivan Reitman"/>
    <s v="Elizabeth Meriwether"/>
    <s v="Natalie Portman"/>
    <s v="United States"/>
    <n v="25000000"/>
    <n v="149228077"/>
    <n v="202177834.86838594"/>
    <n v="596.91230800000005"/>
    <n v="66353080.035571359"/>
    <s v="Paramount Pictures"/>
    <n v="108"/>
  </r>
  <r>
    <s v="Pirates of the Caribbean: on Stranger Tides"/>
    <s v="PG-13"/>
    <s v="Action"/>
    <x v="31"/>
    <n v="224.9"/>
    <s v="May 20, 2011 (United States)"/>
    <x v="14"/>
    <n v="492000"/>
    <s v="Rob Marshall"/>
    <s v="Ted Elliott"/>
    <s v="Johnny Depp"/>
    <s v="United States"/>
    <n v="250000000"/>
    <n v="1045713802"/>
    <n v="1416758539.214762"/>
    <n v="418.28552080000003"/>
    <n v="464968342.37438858"/>
    <s v="Walt Disney Pictures"/>
    <n v="136"/>
  </r>
  <r>
    <s v="Sucker Punch"/>
    <s v="PG-13"/>
    <s v="Action"/>
    <x v="31"/>
    <n v="224.9"/>
    <s v="March 25, 2011 (United States)"/>
    <x v="22"/>
    <n v="235000"/>
    <s v="Zack Snyder"/>
    <s v="Zack Snyder"/>
    <s v="Emily Browning"/>
    <s v="United States"/>
    <n v="82000000"/>
    <n v="89792502"/>
    <n v="121653069.62827922"/>
    <n v="109.5030512195122"/>
    <n v="39925523.343708314"/>
    <s v="Warner Bros."/>
    <n v="110"/>
  </r>
  <r>
    <s v="Warrior"/>
    <s v="PG-13"/>
    <s v="Action"/>
    <x v="31"/>
    <n v="224.9"/>
    <s v="September 9, 2011 (United States)"/>
    <x v="31"/>
    <n v="445000"/>
    <s v="Gavin O'Connor"/>
    <s v="Gavin O'Connor"/>
    <s v="Tom Hardy"/>
    <s v="United States"/>
    <n v="25000000"/>
    <n v="23308615"/>
    <n v="31579079.548688304"/>
    <n v="93.234459999999999"/>
    <n v="10363990.662516674"/>
    <s v="Lionsgate"/>
    <n v="140"/>
  </r>
  <r>
    <s v="Kung Fu Panda 2"/>
    <s v="PG"/>
    <s v="Animation"/>
    <x v="31"/>
    <n v="224.9"/>
    <s v="May 26, 2011 (United States)"/>
    <x v="13"/>
    <n v="262000"/>
    <s v="Jennifer Yuh Nelson"/>
    <s v="Jonathan Aibel"/>
    <s v="Jack Black"/>
    <s v="United States"/>
    <n v="150000000"/>
    <n v="665692281"/>
    <n v="901896122.81325018"/>
    <n v="443.79485399999999"/>
    <n v="295994789.23966205"/>
    <s v="DreamWorks Animation"/>
    <n v="90"/>
  </r>
  <r>
    <s v="Friends with Benefits"/>
    <s v="R"/>
    <s v="Comedy"/>
    <x v="31"/>
    <n v="224.9"/>
    <s v="July 22, 2011 (United States)"/>
    <x v="16"/>
    <n v="348000"/>
    <s v="Will Gluck"/>
    <s v="Keith Merryman"/>
    <s v="Mila Kunis"/>
    <s v="United States"/>
    <n v="35000000"/>
    <n v="149542245"/>
    <n v="202603477.32992437"/>
    <n v="427.26355714285711"/>
    <n v="66492772.343263671"/>
    <s v="Screen Gems"/>
    <n v="109"/>
  </r>
  <r>
    <s v="Immortals"/>
    <s v="R"/>
    <s v="Action"/>
    <x v="31"/>
    <n v="224.9"/>
    <s v="November 11, 2011 (United States)"/>
    <x v="22"/>
    <n v="163000"/>
    <s v="Tarsem Singh"/>
    <s v="Charley Parlapanides"/>
    <s v="Henry Cavill"/>
    <s v="United States"/>
    <n v="75000000"/>
    <n v="226904017"/>
    <n v="307415091.06224984"/>
    <n v="302.53868933333331"/>
    <n v="100891070.25344597"/>
    <s v="Relativity Media"/>
    <n v="110"/>
  </r>
  <r>
    <s v="X-Men: First Class"/>
    <s v="PG-13"/>
    <s v="Action"/>
    <x v="31"/>
    <n v="224.9"/>
    <s v="June 3, 2011 (United States)"/>
    <x v="3"/>
    <n v="657000"/>
    <s v="Matthew Vaughn"/>
    <s v="Ashley Miller"/>
    <s v="James McAvoy"/>
    <s v="United States"/>
    <n v="160000000"/>
    <n v="352616690"/>
    <n v="477733683.60604709"/>
    <n v="220.38543124999998"/>
    <n v="156788212.53890619"/>
    <s v="Twentieth Century Fox"/>
    <n v="131"/>
  </r>
  <r>
    <s v="Contagion"/>
    <s v="PG-13"/>
    <s v="Drama"/>
    <x v="31"/>
    <n v="224.9"/>
    <s v="September 9, 2011 (United States)"/>
    <x v="17"/>
    <n v="290000"/>
    <s v="Steven Soderbergh"/>
    <s v="Scott Z. Burns"/>
    <s v="Matt Damon"/>
    <s v="United Arab Emirates"/>
    <n v="60000000"/>
    <n v="136515867"/>
    <n v="184955023.00978211"/>
    <n v="227.526445"/>
    <n v="60700696.754112937"/>
    <s v="Warner Bros."/>
    <n v="106"/>
  </r>
  <r>
    <s v="Bad Teacher"/>
    <s v="R"/>
    <s v="Comedy"/>
    <x v="31"/>
    <n v="224.9"/>
    <s v="June 24, 2011 (United States)"/>
    <x v="41"/>
    <n v="196000"/>
    <s v="Jake Kasdan"/>
    <s v="Gene Stupnitsky"/>
    <s v="Cameron Diaz"/>
    <s v="United States"/>
    <n v="20000000"/>
    <n v="216197492"/>
    <n v="292909630.11293906"/>
    <n v="1080.9874600000001"/>
    <n v="96130498.888394833"/>
    <s v="Columbia Pictures"/>
    <n v="92"/>
  </r>
  <r>
    <s v="In Time"/>
    <s v="PG-13"/>
    <s v="Action"/>
    <x v="31"/>
    <n v="224.9"/>
    <s v="October 28, 2011 (United States)"/>
    <x v="17"/>
    <n v="379000"/>
    <s v="Andrew Niccol"/>
    <s v="Andrew Niccol"/>
    <s v="Justin Timberlake"/>
    <s v="United States"/>
    <n v="40000000"/>
    <n v="173930596"/>
    <n v="235645409.52067584"/>
    <n v="434.82649000000004"/>
    <n v="77336859.048465982"/>
    <s v="New Regency Productions"/>
    <n v="109"/>
  </r>
  <r>
    <s v="One Day"/>
    <s v="PG-13"/>
    <s v="Drama"/>
    <x v="31"/>
    <n v="224.9"/>
    <s v="August 19, 2011 (United States)"/>
    <x v="9"/>
    <n v="143000"/>
    <s v="Lone Scherfig"/>
    <s v="David Nicholls"/>
    <s v="Anne Hathaway"/>
    <s v="United States"/>
    <n v="15000000"/>
    <n v="59389433"/>
    <n v="80462250.93419297"/>
    <n v="395.92955333333333"/>
    <n v="26407040.01778568"/>
    <s v="Focus Features"/>
    <n v="107"/>
  </r>
  <r>
    <s v="Scream 4"/>
    <s v="R"/>
    <s v="Horror"/>
    <x v="31"/>
    <n v="224.9"/>
    <s v="April 15, 2011 (United States)"/>
    <x v="10"/>
    <n v="131000"/>
    <s v="Wes Craven"/>
    <s v="Kevin Williamson"/>
    <s v="Neve Campbell"/>
    <s v="United States"/>
    <n v="40000000"/>
    <n v="97231420"/>
    <n v="131731496.99421965"/>
    <n v="243.07854999999998"/>
    <n v="43233179.190751441"/>
    <s v="Dimension Films"/>
    <n v="111"/>
  </r>
  <r>
    <s v="Shame"/>
    <s v="NC-17"/>
    <s v="Drama"/>
    <x v="31"/>
    <n v="224.9"/>
    <s v="January 13, 2012 (United Kingdom)"/>
    <x v="13"/>
    <n v="187000"/>
    <s v="Steve McQueen"/>
    <s v="Steve McQueen"/>
    <s v="Michael Fassbender"/>
    <s v="United Kingdom"/>
    <n v="6500000"/>
    <n v="19123767"/>
    <n v="25909345.508670516"/>
    <n v="294.21179999999998"/>
    <n v="8503231.2138728313"/>
    <s v="Fox Searchlight Pictures"/>
    <n v="101"/>
  </r>
  <r>
    <s v="Mission: Impossible - Ghost Protocol"/>
    <s v="PG-13"/>
    <s v="Action"/>
    <x v="31"/>
    <n v="224.9"/>
    <s v="December 21, 2011 (United States)"/>
    <x v="34"/>
    <n v="466000"/>
    <s v="Brad Bird"/>
    <s v="Bruce Geller"/>
    <s v="Tom Cruise"/>
    <s v="United States"/>
    <n v="145000000"/>
    <n v="694713380"/>
    <n v="941214614.87772334"/>
    <n v="479.11267586206901"/>
    <n v="308898790.57358825"/>
    <s v="Paramount Pictures"/>
    <n v="132"/>
  </r>
  <r>
    <s v="Super 8"/>
    <s v="PG-13"/>
    <s v="Mystery"/>
    <x v="31"/>
    <n v="224.9"/>
    <s v="June 10, 2011 (United States)"/>
    <x v="9"/>
    <n v="343000"/>
    <s v="J.J. Abrams"/>
    <s v="J.J. Abrams"/>
    <s v="Elle Fanning"/>
    <s v="United States"/>
    <n v="50000000"/>
    <n v="260095986"/>
    <n v="352384379.43174738"/>
    <n v="520.19197200000008"/>
    <n v="115649615.82925744"/>
    <s v="Paramount Pictures"/>
    <n v="112"/>
  </r>
  <r>
    <s v="We Need to Talk About Kevin"/>
    <s v="R"/>
    <s v="Drama"/>
    <x v="31"/>
    <n v="224.9"/>
    <s v="October 21, 2011 (United Kingdom)"/>
    <x v="24"/>
    <n v="142000"/>
    <s v="Lynne Ramsay"/>
    <s v="Lynne Ramsay"/>
    <s v="Tilda Swinton"/>
    <s v="United Kingdom"/>
    <n v="7000000"/>
    <n v="9232318"/>
    <n v="12508169.384615384"/>
    <n v="131.89025714285714"/>
    <n v="4105076.923076923"/>
    <s v="BBC Films"/>
    <n v="112"/>
  </r>
  <r>
    <s v="Limitless"/>
    <s v="PG-13"/>
    <s v="Sci-Fi"/>
    <x v="31"/>
    <n v="224.9"/>
    <s v="March 18, 2011 (United States)"/>
    <x v="34"/>
    <n v="538000"/>
    <s v="Neil Burger"/>
    <s v="Leslie Dixon"/>
    <s v="Bradley Cooper"/>
    <s v="United States"/>
    <n v="27000000"/>
    <n v="161849455"/>
    <n v="219277585.32014227"/>
    <n v="599.44242592592593"/>
    <n v="71965075.589150727"/>
    <s v="Relativity Media"/>
    <n v="105"/>
  </r>
  <r>
    <s v="Unknown"/>
    <s v="PG-13"/>
    <s v="Action"/>
    <x v="31"/>
    <n v="224.9"/>
    <s v="February 18, 2011 (United States)"/>
    <x v="8"/>
    <n v="253000"/>
    <s v="Jaume Collet-Serra"/>
    <s v="Oliver Butcher"/>
    <s v="Liam Neeson"/>
    <s v="United Kingdom"/>
    <n v="30000000"/>
    <n v="135710029"/>
    <n v="183863254.05202311"/>
    <n v="452.36676333333332"/>
    <n v="60342387.283236988"/>
    <s v="Dark Castle Entertainment"/>
    <n v="113"/>
  </r>
  <r>
    <s v="Transformers: Dark of the Moon"/>
    <s v="PG-13"/>
    <s v="Action"/>
    <x v="31"/>
    <n v="224.9"/>
    <s v="June 29, 2011 (United States)"/>
    <x v="19"/>
    <n v="390000"/>
    <s v="Michael Bay"/>
    <s v="Ehren Kruger"/>
    <s v="Shia LaBeouf"/>
    <s v="United States"/>
    <n v="195000000"/>
    <n v="1123794079"/>
    <n v="1522543601.0284569"/>
    <n v="576.30465589743596"/>
    <n v="499686117.83014673"/>
    <s v="Paramount Pictures"/>
    <n v="154"/>
  </r>
  <r>
    <s v="Cowboys &amp; Aliens"/>
    <s v="PG-13"/>
    <s v="Action"/>
    <x v="31"/>
    <n v="224.9"/>
    <s v="July 29, 2011 (United States)"/>
    <x v="22"/>
    <n v="211000"/>
    <s v="Jon Favreau"/>
    <s v="Roberto Orci"/>
    <s v="Daniel Craig"/>
    <s v="United States"/>
    <n v="163000000"/>
    <n v="174822325"/>
    <n v="236853545.69808802"/>
    <n v="107.25296012269938"/>
    <n v="77733359.270787016"/>
    <s v="Universal Pictures"/>
    <n v="119"/>
  </r>
  <r>
    <s v="Tinker Tailor Soldier Spy"/>
    <s v="R"/>
    <s v="Drama"/>
    <x v="31"/>
    <n v="224.9"/>
    <s v="January 6, 2012 (United States)"/>
    <x v="12"/>
    <n v="192000"/>
    <s v="Tomas Alfredson"/>
    <s v="John le CarrÃ©"/>
    <s v="Gary Oldman"/>
    <s v="United Kingdom"/>
    <n v="0"/>
    <n v="81529126"/>
    <n v="110457646.47487772"/>
    <n v="0"/>
    <n v="36251278.79057359"/>
    <s v="StudioCanal"/>
    <n v="122"/>
  </r>
  <r>
    <s v="The Twilight Saga: Breaking Dawn - Part 1"/>
    <s v="PG-13"/>
    <s v="Adventure"/>
    <x v="31"/>
    <n v="224.9"/>
    <s v="November 18, 2011 (United States)"/>
    <x v="38"/>
    <n v="228000"/>
    <s v="Bill Condon"/>
    <s v="Melissa Rosenberg"/>
    <s v="Kristen Stewart"/>
    <s v="United States"/>
    <n v="110000000"/>
    <n v="712205856"/>
    <n v="964913847.59092915"/>
    <n v="647.45986909090914"/>
    <n v="316676681.19164073"/>
    <s v="Summit Entertainment"/>
    <n v="117"/>
  </r>
  <r>
    <s v="Conan the Barbarian"/>
    <s v="R"/>
    <s v="Action"/>
    <x v="31"/>
    <n v="224.9"/>
    <s v="August 19, 2011 (United States)"/>
    <x v="33"/>
    <n v="96000"/>
    <s v="Marcus Nispel"/>
    <s v="Thomas Dean Donnelly"/>
    <s v="Jason Momoa"/>
    <s v="United States"/>
    <n v="90000000"/>
    <n v="63523283"/>
    <n v="86062891.64117384"/>
    <n v="70.581425555555555"/>
    <n v="28245123.610493552"/>
    <s v="Lionsgate"/>
    <n v="113"/>
  </r>
  <r>
    <s v="Cars 2"/>
    <s v="G"/>
    <s v="Animation"/>
    <x v="31"/>
    <n v="224.9"/>
    <s v="June 24, 2011 (United States)"/>
    <x v="10"/>
    <n v="168000"/>
    <s v="John Lasseter"/>
    <s v="John Lasseter"/>
    <s v="Owen Wilson"/>
    <s v="United States"/>
    <n v="200000000"/>
    <n v="559852396"/>
    <n v="758501667.67985761"/>
    <n v="279.926198"/>
    <n v="248933924.41084924"/>
    <s v="Walt Disney Pictures"/>
    <n v="106"/>
  </r>
  <r>
    <s v="Rango"/>
    <s v="PG"/>
    <s v="Animation"/>
    <x v="31"/>
    <n v="224.9"/>
    <s v="March 4, 2011 (United States)"/>
    <x v="13"/>
    <n v="245000"/>
    <s v="Gore Verbinski"/>
    <s v="John Logan"/>
    <s v="Johnny Depp"/>
    <s v="United States"/>
    <n v="135000000"/>
    <n v="245724603"/>
    <n v="332913679.56469536"/>
    <n v="182.01822444444446"/>
    <n v="109259494.44197421"/>
    <s v="Paramount Pictures"/>
    <n v="107"/>
  </r>
  <r>
    <s v="Melancholia"/>
    <s v="R"/>
    <s v="Drama"/>
    <x v="31"/>
    <n v="224.9"/>
    <s v="May 26, 2011 (Denmark)"/>
    <x v="13"/>
    <n v="172000"/>
    <s v="Lars von Trier"/>
    <s v="Lars von Trier"/>
    <s v="Kirsten Dunst"/>
    <s v="Denmark"/>
    <n v="7400000"/>
    <n v="17039814"/>
    <n v="23085955.205869272"/>
    <n v="230.26775675675677"/>
    <n v="7576618.0524677634"/>
    <s v="Zentropa Entertainments"/>
    <n v="135"/>
  </r>
  <r>
    <s v="Source Code"/>
    <s v="PG-13"/>
    <s v="Action"/>
    <x v="31"/>
    <n v="224.9"/>
    <s v="April 1, 2011 (United States)"/>
    <x v="24"/>
    <n v="495000"/>
    <s v="Duncan Jones"/>
    <s v="Ben Ripley"/>
    <s v="Jake Gyllenhaal"/>
    <s v="United States"/>
    <n v="32000000"/>
    <n v="147332697"/>
    <n v="199609927.860827"/>
    <n v="460.41467812499997"/>
    <n v="65510314.361938633"/>
    <s v="Summit Entertainment"/>
    <n v="93"/>
  </r>
  <r>
    <s v="Real Steel"/>
    <s v="PG-13"/>
    <s v="Action"/>
    <x v="31"/>
    <n v="224.9"/>
    <s v="October 7, 2011 (United States)"/>
    <x v="9"/>
    <n v="306000"/>
    <s v="Shawn Levy"/>
    <s v="John Gatins"/>
    <s v="Hugh Jackman"/>
    <s v="United States"/>
    <n v="110000000"/>
    <n v="299268508"/>
    <n v="405456266.73010224"/>
    <n v="272.06227999999999"/>
    <n v="133067366.82970208"/>
    <s v="Dreamworks Pictures"/>
    <n v="127"/>
  </r>
  <r>
    <s v="Horrible Bosses"/>
    <s v="R"/>
    <s v="Comedy"/>
    <x v="31"/>
    <n v="224.9"/>
    <s v="July 8, 2011 (United States)"/>
    <x v="8"/>
    <n v="428000"/>
    <s v="Seth Gordon"/>
    <s v="Michael Markowitz"/>
    <s v="Jason Bateman"/>
    <s v="United States"/>
    <n v="35000000"/>
    <n v="209838559"/>
    <n v="284294392.74032903"/>
    <n v="599.53874000000008"/>
    <n v="93303049.799911067"/>
    <s v="New Line Cinema"/>
    <n v="98"/>
  </r>
  <r>
    <s v="Rio"/>
    <s v="PG"/>
    <s v="Animation"/>
    <x v="31"/>
    <n v="224.9"/>
    <s v="April 15, 2011 (United States)"/>
    <x v="15"/>
    <n v="212000"/>
    <s v="Carlos Saldanha"/>
    <s v="Carlos Saldanha"/>
    <s v="Jesse Eisenberg"/>
    <s v="United States"/>
    <n v="90000000"/>
    <n v="483866518"/>
    <n v="655554148.6642952"/>
    <n v="537.62946444444447"/>
    <n v="215147406.84748775"/>
    <s v="Twentieth Century Fox Animation"/>
    <n v="96"/>
  </r>
  <r>
    <s v="The Skin I Live In"/>
    <s v="R"/>
    <s v="Drama"/>
    <x v="31"/>
    <n v="224.9"/>
    <s v="September 2, 2011 (Spain)"/>
    <x v="37"/>
    <n v="143000"/>
    <s v="Pedro AlmodÃ³var"/>
    <s v="Thierry Jonquet"/>
    <s v="Antonio Banderas"/>
    <s v="Spain"/>
    <n v="0"/>
    <n v="33750478"/>
    <n v="45725969.971542902"/>
    <n v="0"/>
    <n v="15006882.169853268"/>
    <s v="Blue Haze Entertainment"/>
    <n v="120"/>
  </r>
  <r>
    <s v="Sherlock Holmes: A Game of Shadows"/>
    <s v="PG-13"/>
    <s v="Action"/>
    <x v="31"/>
    <n v="224.9"/>
    <s v="December 16, 2011 (United States)"/>
    <x v="24"/>
    <n v="429000"/>
    <s v="Guy Ritchie"/>
    <s v="Michele Mulroney"/>
    <s v="Robert Downey Jr."/>
    <s v="United States"/>
    <n v="125000000"/>
    <n v="543848418"/>
    <n v="736819088.32636714"/>
    <n v="435.07873439999997"/>
    <n v="241817882.61449531"/>
    <s v="Warner Bros."/>
    <n v="129"/>
  </r>
  <r>
    <s v="The Three Musketeers"/>
    <s v="PG-13"/>
    <s v="Action"/>
    <x v="31"/>
    <n v="224.9"/>
    <s v="October 21, 2011 (United States)"/>
    <x v="46"/>
    <n v="105000"/>
    <s v="Paul W.S. Anderson"/>
    <s v="Alex Litvak"/>
    <s v="Logan Lerman"/>
    <s v="United States"/>
    <n v="75000000"/>
    <n v="132274484"/>
    <n v="179208693.97421074"/>
    <n v="176.36597866666665"/>
    <n v="58814799.466429524"/>
    <s v="Summit Entertainment"/>
    <n v="110"/>
  </r>
  <r>
    <s v="Sleeping Beauty"/>
    <s v="Not Rated"/>
    <s v="Drama"/>
    <x v="31"/>
    <n v="224.9"/>
    <s v="December 2, 2011 (United States)"/>
    <x v="11"/>
    <n v="32000"/>
    <s v="Julia Leigh"/>
    <s v="Julia Leigh"/>
    <s v="Emily Browning"/>
    <s v="Australia"/>
    <n v="0"/>
    <n v="408680"/>
    <n v="553689.62205424625"/>
    <n v="0"/>
    <n v="181716.3183637172"/>
    <s v="Screen Australia"/>
    <n v="101"/>
  </r>
  <r>
    <s v="Tower Heist"/>
    <s v="PG-13"/>
    <s v="Action"/>
    <x v="31"/>
    <n v="224.9"/>
    <s v="November 4, 2011 (United States)"/>
    <x v="19"/>
    <n v="137000"/>
    <s v="Brett Ratner"/>
    <s v="Adam Cooper"/>
    <s v="Eddie Murphy"/>
    <s v="United States"/>
    <n v="75000000"/>
    <n v="152930623"/>
    <n v="207194134.40684748"/>
    <n v="203.90749733333334"/>
    <n v="67999387.727879047"/>
    <s v="Universal Pictures"/>
    <n v="104"/>
  </r>
  <r>
    <s v="Paul"/>
    <s v="R"/>
    <s v="Adventure"/>
    <x v="31"/>
    <n v="224.9"/>
    <s v="March 18, 2011 (United States)"/>
    <x v="9"/>
    <n v="240000"/>
    <s v="Greg Mottola"/>
    <s v="Simon Pegg"/>
    <s v="Simon Pegg"/>
    <s v="United States"/>
    <n v="40000000"/>
    <n v="97984015"/>
    <n v="132751131.0382392"/>
    <n v="244.96003750000003"/>
    <n v="43567814.584259667"/>
    <s v="Universal Pictures"/>
    <n v="104"/>
  </r>
  <r>
    <s v="We Bought a Zoo"/>
    <s v="PG"/>
    <s v="Comedy"/>
    <x v="31"/>
    <n v="224.9"/>
    <s v="December 23, 2011 (United States)"/>
    <x v="12"/>
    <n v="138000"/>
    <s v="Cameron Crowe"/>
    <s v="Aline Brosh McKenna"/>
    <s v="Matt Damon"/>
    <s v="United States"/>
    <n v="50000000"/>
    <n v="120081841"/>
    <n v="162689804.1471765"/>
    <n v="240.16368199999997"/>
    <n v="53393437.527790129"/>
    <s v="Twentieth Century Fox"/>
    <n v="124"/>
  </r>
  <r>
    <s v="Rise of the Planet of the Apes"/>
    <s v="PG-13"/>
    <s v="Action"/>
    <x v="31"/>
    <n v="224.9"/>
    <s v="August 5, 2011 (United States)"/>
    <x v="24"/>
    <n v="504000"/>
    <s v="Rupert Wyatt"/>
    <s v="Rick Jaffa"/>
    <s v="James Franco"/>
    <s v="United States"/>
    <n v="93000000"/>
    <n v="481800873"/>
    <n v="652755562.48599374"/>
    <n v="518.06545483870968"/>
    <n v="214228934.19297466"/>
    <s v="Twentieth Century Fox"/>
    <n v="105"/>
  </r>
  <r>
    <s v="Your Highness"/>
    <s v="R"/>
    <s v="Adventure"/>
    <x v="31"/>
    <n v="224.9"/>
    <s v="April 8, 2011 (United States)"/>
    <x v="30"/>
    <n v="99000"/>
    <s v="David Gordon Green"/>
    <s v="Danny McBride"/>
    <s v="Danny McBride"/>
    <s v="United States"/>
    <n v="49900000"/>
    <n v="28013733"/>
    <n v="37953688.061805241"/>
    <n v="56.139745490981966"/>
    <n v="12456084.037349932"/>
    <s v="Universal Pictures"/>
    <n v="102"/>
  </r>
  <r>
    <s v="The Lincoln Lawyer"/>
    <s v="R"/>
    <s v="Crime"/>
    <x v="31"/>
    <n v="224.9"/>
    <s v="March 18, 2011 (United States)"/>
    <x v="4"/>
    <n v="221000"/>
    <s v="Brad Furman"/>
    <s v="John Romano"/>
    <s v="Matthew McConaughey"/>
    <s v="United States"/>
    <n v="40000000"/>
    <n v="86752352"/>
    <n v="117534200.33081368"/>
    <n v="216.88087999999999"/>
    <n v="38573744.775455758"/>
    <s v="Lionsgate"/>
    <n v="118"/>
  </r>
  <r>
    <s v="Colombiana"/>
    <s v="PG-13"/>
    <s v="Action"/>
    <x v="31"/>
    <n v="224.9"/>
    <s v="August 26, 2011 (United States)"/>
    <x v="5"/>
    <n v="97000"/>
    <s v="Olivier Megaton"/>
    <s v="Luc Besson"/>
    <s v="Zoe Saldana"/>
    <s v="France"/>
    <n v="40000000"/>
    <n v="71508440"/>
    <n v="96881376.914184064"/>
    <n v="178.77110000000002"/>
    <n v="31795660.293463759"/>
    <s v="EuropaCorp"/>
    <n v="108"/>
  </r>
  <r>
    <s v="Larry Crowne"/>
    <s v="PG-13"/>
    <s v="Comedy"/>
    <x v="31"/>
    <n v="224.9"/>
    <s v="July 1, 2011 (United States)"/>
    <x v="10"/>
    <n v="65000"/>
    <s v="Tom Hanks"/>
    <s v="Tom Hanks"/>
    <s v="Tom Hanks"/>
    <s v="United States"/>
    <n v="30000000"/>
    <n v="75055070"/>
    <n v="101686437.65673631"/>
    <n v="250.18356666666665"/>
    <n v="33372641.173855044"/>
    <s v="Universal Pictures"/>
    <n v="98"/>
  </r>
  <r>
    <s v="Abduction"/>
    <s v="PG-13"/>
    <s v="Action"/>
    <x v="31"/>
    <n v="224.9"/>
    <s v="September 23, 2011 (United States)"/>
    <x v="27"/>
    <n v="78000"/>
    <s v="John Singleton"/>
    <s v="Shawn Christensen"/>
    <s v="Taylor Lautner"/>
    <s v="United States"/>
    <n v="35000000"/>
    <n v="82087155"/>
    <n v="111213677.76122721"/>
    <n v="234.53472857142859"/>
    <n v="36499401.956425078"/>
    <s v="Lionsgate"/>
    <n v="106"/>
  </r>
  <r>
    <s v="A Separation"/>
    <s v="PG-13"/>
    <s v="Drama"/>
    <x v="31"/>
    <n v="224.9"/>
    <s v="March 16, 2011 (Iran)"/>
    <x v="28"/>
    <n v="227000"/>
    <s v="Asghar Farhadi"/>
    <s v="Asghar Farhadi"/>
    <s v="Payman Maadi"/>
    <s v="Iran"/>
    <n v="500000"/>
    <n v="22926076"/>
    <n v="31060806.390395727"/>
    <n v="4585.2151999999996"/>
    <n v="10193897.732325478"/>
    <s v="Asghar Farhadi Productions"/>
    <n v="123"/>
  </r>
  <r>
    <s v="Hugo"/>
    <s v="PG"/>
    <s v="Drama"/>
    <x v="31"/>
    <n v="224.9"/>
    <s v="November 23, 2011 (United States)"/>
    <x v="24"/>
    <n v="310000"/>
    <s v="Martin Scorsese"/>
    <s v="John Logan"/>
    <s v="Asa Butterfield"/>
    <s v="United Kingdom"/>
    <n v="150000000"/>
    <n v="185770310"/>
    <n v="251686142.53890616"/>
    <n v="123.84687333333333"/>
    <n v="82601293.908403724"/>
    <s v="Paramount Pictures"/>
    <n v="126"/>
  </r>
  <r>
    <s v="The Adjustment Bureau"/>
    <s v="PG-13"/>
    <s v="Romance"/>
    <x v="31"/>
    <n v="224.9"/>
    <s v="March 4, 2011 (United States)"/>
    <x v="9"/>
    <n v="248000"/>
    <s v="George Nolfi"/>
    <s v="George Nolfi"/>
    <s v="Matt Damon"/>
    <s v="United States"/>
    <n v="50200000"/>
    <n v="127869379"/>
    <n v="173240550.38372609"/>
    <n v="254.71987848605576"/>
    <n v="56856104.490884833"/>
    <s v="Universal Pictures"/>
    <n v="106"/>
  </r>
  <r>
    <s v="10 Years"/>
    <s v="PG-13"/>
    <s v="Comedy"/>
    <x v="31"/>
    <n v="224.9"/>
    <s v="October 5, 2012 (United States)"/>
    <x v="10"/>
    <n v="25000"/>
    <s v="Jamie Linden"/>
    <s v="Jamie Linden"/>
    <s v="Channing Tatum"/>
    <s v="United States"/>
    <n v="0"/>
    <n v="285984"/>
    <n v="387458.09159626497"/>
    <n v="0"/>
    <n v="127160.51578479324"/>
    <s v="Anchor Bay Films"/>
    <n v="100"/>
  </r>
  <r>
    <s v="The Tree of Life"/>
    <s v="PG-13"/>
    <s v="Drama"/>
    <x v="31"/>
    <n v="224.9"/>
    <s v="May 17, 2011 (France)"/>
    <x v="8"/>
    <n v="171000"/>
    <s v="Terrence Malick"/>
    <s v="Terrence Malick"/>
    <s v="Brad Pitt"/>
    <s v="United States"/>
    <n v="32000000"/>
    <n v="58409247"/>
    <n v="79134271.057803452"/>
    <n v="182.52889687500002"/>
    <n v="25971208.092485547"/>
    <s v="Cottonwood Pictures"/>
    <n v="139"/>
  </r>
  <r>
    <s v="The Deep Blue Sea"/>
    <s v="R"/>
    <s v="Drama"/>
    <x v="31"/>
    <n v="224.9"/>
    <s v="November 25, 2011 (United Kingdom)"/>
    <x v="19"/>
    <n v="15000"/>
    <s v="Terence Davies"/>
    <s v="Terence Rattigan"/>
    <s v="Rachel Weisz"/>
    <s v="United Kingdom"/>
    <n v="0"/>
    <n v="3143514"/>
    <n v="4258909.3632725654"/>
    <n v="0"/>
    <n v="1397738.5504668741"/>
    <s v="Camberwell / Fly Films"/>
    <n v="98"/>
  </r>
  <r>
    <s v="Killer Joe"/>
    <s v="Unrated"/>
    <s v="Crime"/>
    <x v="31"/>
    <n v="224.9"/>
    <s v="June 29, 2012 (United Kingdom)"/>
    <x v="17"/>
    <n v="75000"/>
    <s v="William Friedkin"/>
    <s v="Tracy Letts"/>
    <s v="Matthew McConaughey"/>
    <s v="United States"/>
    <n v="11000000"/>
    <n v="4633668"/>
    <n v="6277806.3121387279"/>
    <n v="42.124254545454548"/>
    <n v="2060323.6994219653"/>
    <s v="Voltage Pictures"/>
    <n v="102"/>
  </r>
  <r>
    <s v="Jane Eyre"/>
    <s v="PG-13"/>
    <s v="Drama"/>
    <x v="31"/>
    <n v="224.9"/>
    <s v="April 22, 2011 (United States)"/>
    <x v="4"/>
    <n v="83000"/>
    <s v="Cary Joji Fukunaga"/>
    <s v="Charlotte BrontÃ«"/>
    <s v="Mia Wasikowska"/>
    <s v="United Kingdom"/>
    <n v="0"/>
    <n v="34710627"/>
    <n v="47026803.232103154"/>
    <n v="0"/>
    <n v="15433804.802134281"/>
    <s v="Focus Features"/>
    <n v="120"/>
  </r>
  <r>
    <s v="Kill the Irishman"/>
    <s v="R"/>
    <s v="Biography"/>
    <x v="31"/>
    <n v="224.9"/>
    <s v="May 11, 2012 (Mexico)"/>
    <x v="12"/>
    <n v="47000"/>
    <s v="Jonathan Hensleigh"/>
    <s v="Jonathan Hensleigh"/>
    <s v="Ray Stevenson"/>
    <s v="United States"/>
    <n v="12000000"/>
    <n v="1188194"/>
    <n v="1609794.1831925299"/>
    <n v="9.9016166666666674"/>
    <n v="528321.03156958648"/>
    <s v="Anchor Bay Films"/>
    <n v="106"/>
  </r>
  <r>
    <s v="War Horse"/>
    <s v="PG-13"/>
    <s v="Action"/>
    <x v="31"/>
    <n v="224.9"/>
    <s v="December 25, 2011 (United States)"/>
    <x v="13"/>
    <n v="150000"/>
    <s v="Steven Spielberg"/>
    <s v="Lee Hall"/>
    <s v="Jeremy Irvine"/>
    <s v="United States"/>
    <n v="66000000"/>
    <n v="177584879"/>
    <n v="240596321.17074251"/>
    <n v="269.06799848484849"/>
    <n v="78961706.980880395"/>
    <s v="Dreamworks Pictures"/>
    <n v="146"/>
  </r>
  <r>
    <s v="The Change-Up"/>
    <s v="R"/>
    <s v="Comedy"/>
    <x v="31"/>
    <n v="224.9"/>
    <s v="August 5, 2011 (United States)"/>
    <x v="21"/>
    <n v="172000"/>
    <s v="David Dobkin"/>
    <s v="Jon Lucas"/>
    <s v="Jason Bateman"/>
    <s v="United States"/>
    <n v="52000000"/>
    <n v="75450437"/>
    <n v="102222090.50200088"/>
    <n v="145.09699423076924"/>
    <n v="33548437.972432189"/>
    <s v="Universal Pictures"/>
    <n v="112"/>
  </r>
  <r>
    <s v="The Raid: Redemption"/>
    <s v="R"/>
    <s v="Action"/>
    <x v="31"/>
    <n v="224.9"/>
    <s v="April 13, 2012 (United States)"/>
    <x v="37"/>
    <n v="195000"/>
    <s v="Gareth Evans"/>
    <s v="Gareth Evans"/>
    <s v="Iko Uwais"/>
    <s v="Indonesia"/>
    <n v="1100000"/>
    <n v="9148519"/>
    <n v="12394636.457536682"/>
    <n v="831.68354545454554"/>
    <n v="4067816.3628279231"/>
    <s v="Pt. Merantau Films"/>
    <n v="101"/>
  </r>
  <r>
    <s v="Margin Call"/>
    <s v="R"/>
    <s v="Drama"/>
    <x v="31"/>
    <n v="224.9"/>
    <s v="September 29, 2011 (Germany)"/>
    <x v="12"/>
    <n v="121000"/>
    <s v="J.C. Chandor"/>
    <s v="J.C. Chandor"/>
    <s v="Zachary Quinto"/>
    <s v="United States"/>
    <n v="3500000"/>
    <n v="19504039"/>
    <n v="26424547.280124497"/>
    <n v="557.25825714285713"/>
    <n v="8672316.1405068915"/>
    <s v="Before The Door Pictures"/>
    <n v="107"/>
  </r>
  <r>
    <s v="Martha Marcy May Marlene"/>
    <s v="R"/>
    <s v="Drama"/>
    <x v="31"/>
    <n v="224.9"/>
    <s v="December 21, 2011 (Sweden)"/>
    <x v="15"/>
    <n v="50000"/>
    <s v="Sean Durkin"/>
    <s v="Sean Durkin"/>
    <s v="Elizabeth Olsen"/>
    <s v="United States"/>
    <n v="0"/>
    <n v="4778439"/>
    <n v="6473945.5904846592"/>
    <n v="0"/>
    <n v="2124694.9755446864"/>
    <s v="Fox Searchlight Pictures"/>
    <n v="102"/>
  </r>
  <r>
    <s v="Hanna"/>
    <s v="PG-13"/>
    <s v="Action"/>
    <x v="31"/>
    <n v="224.9"/>
    <s v="April 8, 2011 (United States)"/>
    <x v="8"/>
    <n v="193000"/>
    <s v="Joe Wright"/>
    <s v="Seth Lochhead"/>
    <s v="Saoirse Ronan"/>
    <s v="United States"/>
    <n v="30000000"/>
    <n v="63782078"/>
    <n v="86413513.413072467"/>
    <n v="212.60692666666668"/>
    <n v="28360194.753223654"/>
    <s v="Focus Features"/>
    <n v="111"/>
  </r>
  <r>
    <s v="50/50"/>
    <s v="R"/>
    <s v="Comedy"/>
    <x v="31"/>
    <n v="224.9"/>
    <s v="September 30, 2011 (United States)"/>
    <x v="37"/>
    <n v="320000"/>
    <s v="Jonathan Levine"/>
    <s v="Will Reiser"/>
    <s v="Joseph Gordon-Levitt"/>
    <s v="United States"/>
    <n v="8000000"/>
    <n v="41097853"/>
    <n v="55680372.650511332"/>
    <n v="513.72316250000006"/>
    <n v="18273834.148510449"/>
    <s v="Summit Entertainment"/>
    <n v="100"/>
  </r>
  <r>
    <s v="The Descendants"/>
    <s v="R"/>
    <s v="Comedy"/>
    <x v="31"/>
    <n v="224.9"/>
    <s v="December 9, 2011 (United States)"/>
    <x v="4"/>
    <n v="235000"/>
    <s v="Alexander Payne"/>
    <s v="Alexander Payne"/>
    <s v="George Clooney"/>
    <s v="United States"/>
    <n v="20000000"/>
    <n v="177243185"/>
    <n v="240133385.81369495"/>
    <n v="886.21592499999997"/>
    <n v="78809775.45575811"/>
    <s v="Fox Searchlight Pictures"/>
    <n v="115"/>
  </r>
  <r>
    <s v="The Adventures of Tintin"/>
    <s v="PG"/>
    <s v="Animation"/>
    <x v="31"/>
    <n v="224.9"/>
    <s v="December 21, 2011 (United States)"/>
    <x v="4"/>
    <n v="221000"/>
    <s v="Steven Spielberg"/>
    <s v="HergÃ©"/>
    <s v="Jamie Bell"/>
    <s v="United States"/>
    <n v="135000000"/>
    <n v="373993951"/>
    <n v="506696117.69542015"/>
    <n v="277.03255629629632"/>
    <n v="166293441.97421074"/>
    <s v="Columbia Pictures"/>
    <n v="107"/>
  </r>
  <r>
    <s v="The Darkest Hour"/>
    <s v="PG-13"/>
    <s v="Action"/>
    <x v="31"/>
    <n v="224.9"/>
    <s v="December 25, 2011 (United States)"/>
    <x v="38"/>
    <n v="59000"/>
    <s v="Chris Gorak"/>
    <s v="Jon Spaihts"/>
    <s v="Emile Hirsch"/>
    <s v="United States"/>
    <n v="30000000"/>
    <n v="64626786"/>
    <n v="87557944.393952861"/>
    <n v="215.42261999999999"/>
    <n v="28735787.461093817"/>
    <s v="Summit Entertainment"/>
    <n v="89"/>
  </r>
  <r>
    <s v="Final Destination 5"/>
    <s v="R"/>
    <s v="Action"/>
    <x v="31"/>
    <n v="224.9"/>
    <s v="August 12, 2011 (United States)"/>
    <x v="1"/>
    <n v="109000"/>
    <s v="Steven Quale"/>
    <s v="Eric Heisserer"/>
    <s v="Nicholas D'Agosto"/>
    <s v="United States"/>
    <n v="40000000"/>
    <n v="157887643"/>
    <n v="213910025.88750553"/>
    <n v="394.71910750000001"/>
    <n v="70203487.327701196"/>
    <s v="New Line Cinema"/>
    <n v="92"/>
  </r>
  <r>
    <s v="I Am Number Four"/>
    <s v="PG-13"/>
    <s v="Action"/>
    <x v="31"/>
    <n v="224.9"/>
    <s v="February 18, 2011 (United States)"/>
    <x v="10"/>
    <n v="230000"/>
    <s v="D.J. Caruso"/>
    <s v="Alfred Gough"/>
    <s v="Alex Pettyfer"/>
    <s v="United States"/>
    <n v="60000000"/>
    <n v="149878437"/>
    <n v="203058958.44330812"/>
    <n v="249.79739499999999"/>
    <n v="66642257.447754554"/>
    <s v="Dreamworks Pictures"/>
    <n v="111"/>
  </r>
  <r>
    <s v="Footloose"/>
    <s v="PG-13"/>
    <s v="Comedy"/>
    <x v="31"/>
    <n v="224.9"/>
    <s v="October 14, 2011 (United States)"/>
    <x v="23"/>
    <n v="47000"/>
    <s v="Craig Brewer"/>
    <s v="Dean Pitchford"/>
    <s v="Kenny Wormald"/>
    <s v="United States"/>
    <n v="24000000"/>
    <n v="63543328"/>
    <n v="86090049.095598027"/>
    <n v="264.76386666666667"/>
    <n v="28254036.460649177"/>
    <s v="Paramount Pictures"/>
    <n v="113"/>
  </r>
  <r>
    <s v="You're Next"/>
    <s v="R"/>
    <s v="Horror"/>
    <x v="31"/>
    <n v="224.9"/>
    <s v="August 23, 2013 (United States)"/>
    <x v="14"/>
    <n v="92000"/>
    <s v="Adam Wingard"/>
    <s v="Simon Barrett"/>
    <s v="Sharni Vinson"/>
    <s v="United States"/>
    <n v="1000000"/>
    <n v="26895481"/>
    <n v="36438653.004446417"/>
    <n v="2689.5481"/>
    <n v="11958862.160960427"/>
    <s v="Snoot Entertainment"/>
    <n v="95"/>
  </r>
  <r>
    <s v="Zindagi Na Milegi Dobara"/>
    <s v="Not Rated"/>
    <s v="Comedy"/>
    <x v="31"/>
    <n v="224.9"/>
    <s v="July 15, 2011 (India)"/>
    <x v="7"/>
    <n v="71000"/>
    <s v="Zoya Akhtar"/>
    <s v="Farhan Akhtar"/>
    <s v="Hrithik Roshan"/>
    <s v="India"/>
    <n v="0"/>
    <n v="5192743"/>
    <n v="7035254.7447754545"/>
    <n v="0"/>
    <n v="2308911.9608714981"/>
    <s v="Eros Worldwide"/>
    <n v="155"/>
  </r>
  <r>
    <s v="The Hunter"/>
    <s v="R"/>
    <s v="Adventure"/>
    <x v="31"/>
    <n v="224.9"/>
    <s v="October 6, 2011 (Australia)"/>
    <x v="17"/>
    <n v="38000"/>
    <s v="Daniel Nettheim"/>
    <s v="Alice Addison"/>
    <s v="Willem Dafoe"/>
    <s v="Australia"/>
    <n v="0"/>
    <n v="1680778"/>
    <n v="2277158.988883948"/>
    <n v="0"/>
    <n v="747344.5975989328"/>
    <s v="Porchlight Films"/>
    <n v="100"/>
  </r>
  <r>
    <s v="The Thing"/>
    <s v="R"/>
    <s v="Horror"/>
    <x v="31"/>
    <n v="224.9"/>
    <s v="October 14, 2011 (United States)"/>
    <x v="19"/>
    <n v="124000"/>
    <s v="Matthijs van Heijningen Jr."/>
    <s v="Eric Heisserer"/>
    <s v="Mary Elizabeth Winstead"/>
    <s v="Canada"/>
    <n v="38000000"/>
    <n v="31505287"/>
    <n v="42684130.497554466"/>
    <n v="82.908649999999994"/>
    <n v="14008575.811471764"/>
    <s v="Morgan Creek Entertainment"/>
    <n v="103"/>
  </r>
  <r>
    <s v="Drive Angry"/>
    <s v="R"/>
    <s v="Action"/>
    <x v="31"/>
    <n v="224.9"/>
    <s v="February 25, 2011 (United States)"/>
    <x v="20"/>
    <n v="96000"/>
    <s v="Patrick Lussier"/>
    <s v="Todd Farmer"/>
    <s v="Nicolas Cage"/>
    <s v="United States"/>
    <n v="50000000"/>
    <n v="40909909"/>
    <n v="55425741.539795458"/>
    <n v="81.819817999999998"/>
    <n v="18190266.340595819"/>
    <s v="Summit Entertainment"/>
    <n v="104"/>
  </r>
  <r>
    <s v="Jack and Jill"/>
    <s v="PG"/>
    <s v="Comedy"/>
    <x v="31"/>
    <n v="224.9"/>
    <s v="November 11, 2011 (United States)"/>
    <x v="64"/>
    <n v="80000"/>
    <s v="Dennis Dugan"/>
    <s v="Ben Zook"/>
    <s v="Adam Sandler"/>
    <s v="United States"/>
    <n v="79000000"/>
    <n v="149673788"/>
    <n v="202781694.99155179"/>
    <n v="189.4604911392405"/>
    <n v="66551261.894175187"/>
    <s v="Columbia Pictures"/>
    <n v="91"/>
  </r>
  <r>
    <s v="Zookeeper"/>
    <s v="PG"/>
    <s v="Comedy"/>
    <x v="31"/>
    <n v="224.9"/>
    <s v="July 8, 2011 (United States)"/>
    <x v="33"/>
    <n v="59000"/>
    <s v="Frank Coraci"/>
    <s v="Nick Bakay"/>
    <s v="Kevin James"/>
    <s v="United States"/>
    <n v="80000000"/>
    <n v="169852759"/>
    <n v="230120656.59092927"/>
    <n v="212.31594875000002"/>
    <n v="75523681.19164072"/>
    <s v="Columbia Pictures"/>
    <n v="102"/>
  </r>
  <r>
    <s v="The Hangover Part II"/>
    <s v="R"/>
    <s v="Comedy"/>
    <x v="31"/>
    <n v="224.9"/>
    <s v="May 26, 2011 (United States)"/>
    <x v="5"/>
    <n v="472000"/>
    <s v="Todd Phillips"/>
    <s v="Craig Mazin"/>
    <s v="Bradley Cooper"/>
    <s v="United States"/>
    <n v="80000000"/>
    <n v="586764305"/>
    <n v="794962577.73899508"/>
    <n v="733.45538125000007"/>
    <n v="260900091.15162292"/>
    <s v="Warner Bros."/>
    <n v="102"/>
  </r>
  <r>
    <s v="Hall Pass"/>
    <s v="R"/>
    <s v="Comedy"/>
    <x v="31"/>
    <n v="224.9"/>
    <s v="February 25, 2011 (United States)"/>
    <x v="1"/>
    <n v="121000"/>
    <s v="Bobby Farrelly"/>
    <s v="Pete Jones"/>
    <s v="Owen Wilson"/>
    <s v="United States"/>
    <n v="36000000"/>
    <n v="86157237"/>
    <n v="116727924.02801244"/>
    <n v="239.32565833333334"/>
    <n v="38309131.614050686"/>
    <s v="New Line Cinema"/>
    <n v="105"/>
  </r>
  <r>
    <s v="The Best Exotic Marigold Hotel"/>
    <s v="PG-13"/>
    <s v="Comedy"/>
    <x v="31"/>
    <n v="224.9"/>
    <s v="May 25, 2012 (United States)"/>
    <x v="4"/>
    <n v="92000"/>
    <s v="John Madden"/>
    <s v="Ol Parker"/>
    <s v="Judi Dench"/>
    <s v="United Kingdom"/>
    <n v="10000000"/>
    <n v="136836272"/>
    <n v="185389115.5108937"/>
    <n v="1368.3627200000001"/>
    <n v="60843162.294353046"/>
    <s v="Blueprint Pictures"/>
    <n v="124"/>
  </r>
  <r>
    <s v="The Grey"/>
    <s v="R"/>
    <s v="Action"/>
    <x v="31"/>
    <n v="224.9"/>
    <s v="January 27, 2012 (United States)"/>
    <x v="8"/>
    <n v="244000"/>
    <s v="Joe Carnahan"/>
    <s v="Joe Carnahan"/>
    <s v="Liam Neeson"/>
    <s v="United States"/>
    <n v="25000000"/>
    <n v="79781695"/>
    <n v="108090184.3775011"/>
    <n v="319.12678"/>
    <n v="35474297.465540238"/>
    <s v="Open Road Films (II)"/>
    <n v="117"/>
  </r>
  <r>
    <s v="The Sitter"/>
    <s v="R"/>
    <s v="Comedy"/>
    <x v="31"/>
    <n v="224.9"/>
    <s v="December 9, 2011 (United States)"/>
    <x v="46"/>
    <n v="69000"/>
    <s v="David Gordon Green"/>
    <s v="Brian Gatewood"/>
    <s v="Jonah Hill"/>
    <s v="United States"/>
    <n v="25000000"/>
    <n v="34942188"/>
    <n v="47340527.71720764"/>
    <n v="139.76875200000001"/>
    <n v="15536766.562916851"/>
    <s v="Twentieth Century Fox"/>
    <n v="81"/>
  </r>
  <r>
    <s v="Take Me Home Tonight"/>
    <s v="R"/>
    <s v="Comedy"/>
    <x v="31"/>
    <n v="224.9"/>
    <s v="March 4, 2011 (United States)"/>
    <x v="21"/>
    <n v="52000"/>
    <s v="Michael Dowse"/>
    <s v="Jackie Filgo"/>
    <s v="Topher Grace"/>
    <s v="United States"/>
    <n v="23000000"/>
    <n v="7550073"/>
    <n v="10229022.868385948"/>
    <n v="32.826404347826085"/>
    <n v="3357080.0355713647"/>
    <s v="Rogue Pictures"/>
    <n v="97"/>
  </r>
  <r>
    <s v="The Mechanic"/>
    <s v="R"/>
    <s v="Action"/>
    <x v="31"/>
    <n v="224.9"/>
    <s v="January 28, 2011 (United States)"/>
    <x v="14"/>
    <n v="154000"/>
    <s v="Simon West"/>
    <s v="Richard Wenk"/>
    <s v="Jason Statham"/>
    <s v="United States"/>
    <n v="40000000"/>
    <n v="76130093"/>
    <n v="103142905.01156068"/>
    <n v="190.3252325"/>
    <n v="33850641.618497111"/>
    <s v="CBS Films"/>
    <n v="93"/>
  </r>
  <r>
    <s v="Ghost Rider: Spirit of Vengeance"/>
    <s v="PG-13"/>
    <s v="Action"/>
    <x v="31"/>
    <n v="224.9"/>
    <s v="February 17, 2012 (United States)"/>
    <x v="36"/>
    <n v="113000"/>
    <s v="Mark Neveldine"/>
    <s v="Scott M. Gimple"/>
    <s v="Nicolas Cage"/>
    <s v="United States"/>
    <n v="57000000"/>
    <n v="132563930"/>
    <n v="179600842.46776342"/>
    <n v="232.56829824561405"/>
    <n v="58943499.3330369"/>
    <s v="Columbia Pictures"/>
    <n v="96"/>
  </r>
  <r>
    <s v="Battle Los Angeles"/>
    <s v="PG-13"/>
    <s v="Action"/>
    <x v="31"/>
    <n v="224.9"/>
    <s v="March 11, 2011 (United States)"/>
    <x v="46"/>
    <n v="176000"/>
    <s v="Jonathan Liebesman"/>
    <s v="Christopher Bertolini"/>
    <s v="Aaron Eckhart"/>
    <s v="United States"/>
    <n v="70000000"/>
    <n v="211819354"/>
    <n v="286978022.07114267"/>
    <n v="302.59907714285714"/>
    <n v="94183794.575366825"/>
    <s v="Columbia Pictures"/>
    <n v="116"/>
  </r>
  <r>
    <s v="The Green Hornet"/>
    <s v="PG-13"/>
    <s v="Action"/>
    <x v="31"/>
    <n v="224.9"/>
    <s v="January 14, 2011 (United States)"/>
    <x v="1"/>
    <n v="157000"/>
    <s v="Michel Gondry"/>
    <s v="Seth Rogen"/>
    <s v="Seth Rogen"/>
    <s v="United States"/>
    <n v="120000000"/>
    <n v="227817248"/>
    <n v="308652358.67318803"/>
    <n v="189.84770666666665"/>
    <n v="101297131.16940862"/>
    <s v="Columbia Pictures"/>
    <n v="119"/>
  </r>
  <r>
    <s v="Killer Elite"/>
    <s v="R"/>
    <s v="Action"/>
    <x v="31"/>
    <n v="224.9"/>
    <s v="September 23, 2011 (United States)"/>
    <x v="5"/>
    <n v="126000"/>
    <s v="Gary McKendry"/>
    <s v="Matt Sherring"/>
    <s v="Jason Statham"/>
    <s v="United Kingdom"/>
    <n v="70000000"/>
    <n v="57084522"/>
    <n v="77339501.34904401"/>
    <n v="81.549317142857149"/>
    <n v="25382179.635393508"/>
    <s v="Omnilab Media"/>
    <n v="116"/>
  </r>
  <r>
    <s v="Shark Night"/>
    <s v="PG-13"/>
    <s v="Horror"/>
    <x v="31"/>
    <n v="224.9"/>
    <s v="September 2, 2011 (United States)"/>
    <x v="35"/>
    <n v="25000"/>
    <s v="David R. Ellis"/>
    <s v="Will Hayes"/>
    <s v="Sara Paxton"/>
    <s v="United States"/>
    <n v="25000000"/>
    <n v="41363927"/>
    <n v="56040856.188972868"/>
    <n v="165.45570800000002"/>
    <n v="18392141.840818141"/>
    <s v="Incentive Filmed Entertainment"/>
    <n v="90"/>
  </r>
  <r>
    <s v="J. Edgar"/>
    <s v="R"/>
    <s v="Biography"/>
    <x v="31"/>
    <n v="224.9"/>
    <s v="November 11, 2011 (United States)"/>
    <x v="16"/>
    <n v="124000"/>
    <s v="Clint Eastwood"/>
    <s v="Dustin Lance Black"/>
    <s v="Leonardo DiCaprio"/>
    <s v="United States"/>
    <n v="35000000"/>
    <n v="84920539"/>
    <n v="115052415.44375277"/>
    <n v="242.63011142857144"/>
    <n v="37759243.663850598"/>
    <s v="Imagine Entertainment"/>
    <n v="137"/>
  </r>
  <r>
    <s v="Dream House"/>
    <s v="PG-13"/>
    <s v="Drama"/>
    <x v="31"/>
    <n v="224.9"/>
    <s v="September 30, 2011 (United States)"/>
    <x v="22"/>
    <n v="64000"/>
    <s v="Jim Sheridan"/>
    <s v="David Loucka"/>
    <s v="Daniel Craig"/>
    <s v="United States"/>
    <n v="50000000"/>
    <n v="39984400"/>
    <n v="54171839.395286791"/>
    <n v="79.968800000000002"/>
    <n v="17778746.109381948"/>
    <s v="Cliffjack Motion Pictures"/>
    <n v="84"/>
  </r>
  <r>
    <s v="Haywire"/>
    <s v="R"/>
    <s v="Action"/>
    <x v="31"/>
    <n v="224.9"/>
    <s v="January 20, 2012 (United States)"/>
    <x v="1"/>
    <n v="85000"/>
    <s v="Steven Soderbergh"/>
    <s v="Lem Dobbs"/>
    <s v="Gina Carano"/>
    <s v="Ireland"/>
    <n v="23000000"/>
    <n v="34513760"/>
    <n v="46760083.023566023"/>
    <n v="150.05982608695652"/>
    <n v="15346269.453090262"/>
    <s v="Relativity Media"/>
    <n v="93"/>
  </r>
  <r>
    <s v="A Dangerous Method"/>
    <s v="R"/>
    <s v="Biography"/>
    <x v="31"/>
    <n v="224.9"/>
    <s v="November 10, 2011 (Germany)"/>
    <x v="5"/>
    <n v="100000"/>
    <s v="David Cronenberg"/>
    <s v="Christopher Hampton"/>
    <s v="Michael Fassbender"/>
    <s v="United Kingdom"/>
    <n v="0"/>
    <n v="30519436"/>
    <n v="41348475.541129388"/>
    <n v="0"/>
    <n v="13570224.988883948"/>
    <s v="Recorded Picture Company (RPC)"/>
    <n v="99"/>
  </r>
  <r>
    <s v="The Muppets"/>
    <s v="PG"/>
    <s v="Adventure"/>
    <x v="31"/>
    <n v="224.9"/>
    <s v="November 23, 2011 (United States)"/>
    <x v="12"/>
    <n v="89000"/>
    <s v="James Bobin"/>
    <s v="Jason Segel"/>
    <s v="Amy Adams"/>
    <s v="United States"/>
    <n v="45000000"/>
    <n v="165184237"/>
    <n v="223795629.23032457"/>
    <n v="367.07608222222223"/>
    <n v="73447859.937750101"/>
    <s v="Walt Disney Pictures"/>
    <n v="103"/>
  </r>
  <r>
    <s v="The Smurfs"/>
    <s v="PG"/>
    <s v="Animation"/>
    <x v="31"/>
    <n v="224.9"/>
    <s v="July 29, 2011 (United States)"/>
    <x v="20"/>
    <n v="86000"/>
    <s v="Raja Gosnell"/>
    <s v="J. David Stem"/>
    <s v="Hank Azaria"/>
    <s v="United States"/>
    <n v="110000000"/>
    <n v="563749323"/>
    <n v="763781319.33348143"/>
    <n v="512.49938454545452"/>
    <n v="250666662.072032"/>
    <s v="Columbia Pictures"/>
    <n v="103"/>
  </r>
  <r>
    <s v="The Ides of March"/>
    <s v="R"/>
    <s v="Drama"/>
    <x v="31"/>
    <n v="224.9"/>
    <s v="October 7, 2011 (United States)"/>
    <x v="12"/>
    <n v="218000"/>
    <s v="George Clooney"/>
    <s v="George Clooney"/>
    <s v="Paul Giamatti"/>
    <s v="United States"/>
    <n v="12500000"/>
    <n v="76338111"/>
    <n v="103424732.86660737"/>
    <n v="610.70488799999998"/>
    <n v="33943135.171187192"/>
    <s v="Columbia Pictures"/>
    <n v="101"/>
  </r>
  <r>
    <s v="Fright Night"/>
    <s v="R"/>
    <s v="Comedy"/>
    <x v="31"/>
    <n v="224.9"/>
    <s v="August 19, 2011 (United States)"/>
    <x v="5"/>
    <n v="101000"/>
    <s v="Craig Gillespie"/>
    <s v="Marti Noxon"/>
    <s v="Anton Yelchin"/>
    <s v="United States"/>
    <n v="30000000"/>
    <n v="41002607"/>
    <n v="55551331.048910618"/>
    <n v="136.67535666666666"/>
    <n v="18231483.770564694"/>
    <s v="Dreamworks Pictures"/>
    <n v="106"/>
  </r>
  <r>
    <s v="Soul Surfer"/>
    <s v="PG"/>
    <s v="Biography"/>
    <x v="31"/>
    <n v="224.9"/>
    <s v="April 8, 2011 (United States)"/>
    <x v="9"/>
    <n v="47000"/>
    <s v="Sean McNamara"/>
    <s v="Sean McNamara"/>
    <s v="AnnaSophia Robb"/>
    <s v="United States"/>
    <n v="18000000"/>
    <n v="47120948"/>
    <n v="63840608.517563358"/>
    <n v="261.78304444444444"/>
    <n v="20951955.535793684"/>
    <s v="Enticing Entertainment"/>
    <n v="112"/>
  </r>
  <r>
    <s v="The Artist"/>
    <s v="PG-13"/>
    <s v="Comedy"/>
    <x v="31"/>
    <n v="224.9"/>
    <s v="January 20, 2012 (United States)"/>
    <x v="6"/>
    <n v="234000"/>
    <s v="Michel Hazanavicius"/>
    <s v="Michel Hazanavicius"/>
    <s v="Jean Dujardin"/>
    <s v="France"/>
    <n v="15000000"/>
    <n v="133432856"/>
    <n v="180778084.58514893"/>
    <n v="889.55237333333321"/>
    <n v="59329860.382392168"/>
    <s v="Studio 37"/>
    <n v="100"/>
  </r>
  <r>
    <s v="Water for Elephants"/>
    <s v="PG-13"/>
    <s v="Drama"/>
    <x v="31"/>
    <n v="224.9"/>
    <s v="April 22, 2011 (United States)"/>
    <x v="15"/>
    <n v="113000"/>
    <s v="Francis Lawrence"/>
    <s v="Richard LaGravenese"/>
    <s v="Robert Pattinson"/>
    <s v="United States"/>
    <n v="38000000"/>
    <n v="117094902"/>
    <n v="158643026.40907067"/>
    <n v="308.14447894736838"/>
    <n v="52065318.808359265"/>
    <s v="Fox 2000 Pictures"/>
    <n v="120"/>
  </r>
  <r>
    <s v="Oslo, August 31st"/>
    <s v="Not Rated"/>
    <s v="Drama"/>
    <x v="31"/>
    <n v="224.9"/>
    <s v="August 31, 2011 (Norway)"/>
    <x v="37"/>
    <n v="21000"/>
    <s v="Joachim Trier"/>
    <s v="Pierre Drieu La Rochelle"/>
    <s v="Anders Danielsen Lie"/>
    <s v="Norway"/>
    <n v="0"/>
    <n v="1470679"/>
    <n v="1992511.7443308134"/>
    <n v="0"/>
    <n v="653925.74477545568"/>
    <s v="Motlys"/>
    <n v="95"/>
  </r>
  <r>
    <s v="The Snowtown Murders"/>
    <s v="Not Rated"/>
    <s v="Biography"/>
    <x v="31"/>
    <n v="224.9"/>
    <s v="May 19, 2011 (Australia)"/>
    <x v="14"/>
    <n v="18000"/>
    <s v="Justin Kurzel"/>
    <s v="Shaun Grant"/>
    <s v="Lucas Pittaway"/>
    <s v="Australia"/>
    <n v="2000000"/>
    <n v="1349387"/>
    <n v="1828182.3872832367"/>
    <n v="67.469349999999991"/>
    <n v="599994.21965317917"/>
    <s v="Carver Films"/>
    <n v="119"/>
  </r>
  <r>
    <s v="Something Borrowed"/>
    <s v="PG-13"/>
    <s v="Comedy"/>
    <x v="31"/>
    <n v="224.9"/>
    <s v="May 6, 2011 (United States)"/>
    <x v="23"/>
    <n v="59000"/>
    <s v="Luke Greenfield"/>
    <s v="Jennie Snyder Urman"/>
    <s v="Ginnifer Goodwin"/>
    <s v="United States"/>
    <n v="35000000"/>
    <n v="65100369"/>
    <n v="88199566.181858599"/>
    <n v="186.0010542857143"/>
    <n v="28946362.383281458"/>
    <s v="Alcon Entertainment"/>
    <n v="112"/>
  </r>
  <r>
    <s v="The Human Centipede II (Full Sequence)"/>
    <s v="Not Rated"/>
    <s v="Horror"/>
    <x v="31"/>
    <n v="224.9"/>
    <s v="November 2011 (Australia)"/>
    <x v="51"/>
    <n v="37000"/>
    <s v="Tom Six"/>
    <s v="Tom Six"/>
    <s v="Laurence R. Harvey"/>
    <s v="Netherlands"/>
    <n v="0"/>
    <n v="170323"/>
    <n v="230757.75055580254"/>
    <n v="0"/>
    <n v="75732.770120053348"/>
    <s v="Six Entertainment Company"/>
    <n v="91"/>
  </r>
  <r>
    <s v="Priest"/>
    <s v="PG-13"/>
    <s v="Action"/>
    <x v="31"/>
    <n v="224.9"/>
    <s v="May 13, 2011 (United States)"/>
    <x v="46"/>
    <n v="117000"/>
    <s v="Scott Stewart"/>
    <s v="Cory Goodman"/>
    <s v="Paul Bettany"/>
    <s v="United States"/>
    <n v="60000000"/>
    <n v="78309505"/>
    <n v="106095625.49355268"/>
    <n v="130.51584166666669"/>
    <n v="34819699.866607383"/>
    <s v="Screen Gems"/>
    <n v="87"/>
  </r>
  <r>
    <s v="Johnny English Reborn"/>
    <s v="PG"/>
    <s v="Action"/>
    <x v="31"/>
    <n v="224.9"/>
    <s v="October 21, 2011 (United States)"/>
    <x v="21"/>
    <n v="123000"/>
    <s v="Oliver Parker"/>
    <s v="Hamish McColl"/>
    <s v="Rowan Atkinson"/>
    <s v="United Kingdom"/>
    <n v="45000000"/>
    <n v="160078586"/>
    <n v="216878368.84926632"/>
    <n v="355.73019111111114"/>
    <n v="71177672.743441522"/>
    <s v="Universal Pictures"/>
    <n v="101"/>
  </r>
  <r>
    <s v="The Inbetweeners"/>
    <s v="R"/>
    <s v="Comedy"/>
    <x v="31"/>
    <n v="224.9"/>
    <s v="August 17, 2011 (United Kingdom)"/>
    <x v="17"/>
    <n v="80000"/>
    <s v="Ben Palmer"/>
    <s v="Iain Morris"/>
    <s v="James Buckley"/>
    <s v="United Kingdom"/>
    <n v="0"/>
    <n v="88823111"/>
    <n v="120339715.08092484"/>
    <n v="0"/>
    <n v="39494491.329479769"/>
    <s v="Film4"/>
    <n v="97"/>
  </r>
  <r>
    <s v="Bucky Larson: Born to Be a Star"/>
    <s v="R"/>
    <s v="Comedy"/>
    <x v="31"/>
    <n v="224.9"/>
    <s v="September 9, 2011 (United States)"/>
    <x v="56"/>
    <n v="12000"/>
    <s v="Tom Brady"/>
    <s v="Adam Sandler"/>
    <s v="Nick Swardson"/>
    <s v="United States"/>
    <n v="10000000"/>
    <n v="2530394"/>
    <n v="3428239.4477545572"/>
    <n v="25.303940000000004"/>
    <n v="1125119.6087149845"/>
    <s v="Columbia Pictures"/>
    <n v="97"/>
  </r>
  <r>
    <s v="Diary of a Wimpy Kid: Rodrick Rules"/>
    <s v="PG"/>
    <s v="Animation"/>
    <x v="31"/>
    <n v="224.9"/>
    <s v="March 25, 2011 (United States)"/>
    <x v="16"/>
    <n v="28000"/>
    <s v="David Bowers"/>
    <s v="Gabe Sachs"/>
    <s v="Zachary Gordon"/>
    <s v="United States"/>
    <n v="21000000"/>
    <n v="72526996"/>
    <n v="98261341.401511773"/>
    <n v="345.36664761904763"/>
    <n v="32248553.134726543"/>
    <s v="Fox 2000 Pictures"/>
    <n v="99"/>
  </r>
  <r>
    <s v="Kill List"/>
    <s v="Not Rated"/>
    <s v="Action"/>
    <x v="31"/>
    <n v="224.9"/>
    <s v="September 2, 2011 (United Kingdom)"/>
    <x v="5"/>
    <n v="38000"/>
    <s v="Ben Wheatley"/>
    <s v="Ben Wheatley"/>
    <s v="Neil Maskell"/>
    <s v="United Kingdom"/>
    <n v="0"/>
    <n v="450275"/>
    <n v="610043.54157403286"/>
    <n v="0"/>
    <n v="200211.2049799911"/>
    <s v="Warp X"/>
    <n v="95"/>
  </r>
  <r>
    <s v="Carnage"/>
    <s v="R"/>
    <s v="Comedy"/>
    <x v="31"/>
    <n v="224.9"/>
    <s v="November 18, 2011 (Spain)"/>
    <x v="13"/>
    <n v="122000"/>
    <s v="Roman Polanski"/>
    <s v="Yasmina Reza"/>
    <s v="Jodie Foster"/>
    <s v="France"/>
    <n v="25000000"/>
    <n v="30722632"/>
    <n v="41623770.433081366"/>
    <n v="122.890528"/>
    <n v="13660574.477545574"/>
    <s v="SBS Productions"/>
    <n v="80"/>
  </r>
  <r>
    <s v="Attack the Block"/>
    <s v="R"/>
    <s v="Action"/>
    <x v="31"/>
    <n v="224.9"/>
    <s v="May 13, 2011 (United Kingdom)"/>
    <x v="17"/>
    <n v="102000"/>
    <s v="Joe Cornish"/>
    <s v="Joe Cornish"/>
    <s v="John Boyega"/>
    <s v="United Kingdom"/>
    <n v="13000000"/>
    <n v="6206022"/>
    <n v="8408069.8239217419"/>
    <n v="47.738630769230767"/>
    <n v="2759458.4259670964"/>
    <s v="Screen Gems"/>
    <n v="88"/>
  </r>
  <r>
    <s v="The Guard"/>
    <s v="R"/>
    <s v="Comedy"/>
    <x v="31"/>
    <n v="224.9"/>
    <s v="July 7, 2011 (Ireland)"/>
    <x v="4"/>
    <n v="83000"/>
    <s v="John Michael McDonagh"/>
    <s v="John Michael McDonagh"/>
    <s v="Brendan Gleeson"/>
    <s v="Ireland"/>
    <n v="6000000"/>
    <n v="19561904"/>
    <n v="26502944.192085367"/>
    <n v="326.03173333333336"/>
    <n v="8698045.3534904402"/>
    <s v="Reprisal Films"/>
    <n v="96"/>
  </r>
  <r>
    <s v="Young Adult"/>
    <s v="R"/>
    <s v="Comedy"/>
    <x v="31"/>
    <n v="224.9"/>
    <s v="December 16, 2011 (United States)"/>
    <x v="21"/>
    <n v="82000"/>
    <s v="Jason Reitman"/>
    <s v="Diablo Cody"/>
    <s v="Charlize Theron"/>
    <s v="United States"/>
    <n v="12000000"/>
    <n v="22939027"/>
    <n v="31078352.720764782"/>
    <n v="191.15855833333333"/>
    <n v="10199656.291685194"/>
    <s v="Paramount Pictures"/>
    <n v="94"/>
  </r>
  <r>
    <s v="The Devil's Double"/>
    <s v="R"/>
    <s v="Biography"/>
    <x v="31"/>
    <n v="224.9"/>
    <s v="September 8, 2011 (Netherlands)"/>
    <x v="12"/>
    <n v="61000"/>
    <s v="Lee Tamahori"/>
    <s v="Michael Thomas"/>
    <s v="Dominic Cooper"/>
    <s v="Belgium"/>
    <n v="19100000"/>
    <n v="5728213"/>
    <n v="7760722.5482436633"/>
    <n v="29.990643979057591"/>
    <n v="2547004.4464206314"/>
    <s v="Corsan"/>
    <n v="109"/>
  </r>
  <r>
    <s v="Another Earth"/>
    <s v="PG-13"/>
    <s v="Drama"/>
    <x v="31"/>
    <n v="224.9"/>
    <s v="October 12, 2011 (France)"/>
    <x v="15"/>
    <n v="93000"/>
    <s v="Mike Cahill"/>
    <s v="Mike Cahill"/>
    <s v="Brit Marling"/>
    <s v="United States"/>
    <n v="100000"/>
    <n v="1938783"/>
    <n v="2626710.4495331254"/>
    <n v="1938.7830000000001"/>
    <n v="862064.47309915512"/>
    <s v="Artists Public Domain"/>
    <n v="92"/>
  </r>
  <r>
    <s v="Perfect Sense"/>
    <s v="R"/>
    <s v="Drama"/>
    <x v="31"/>
    <n v="224.9"/>
    <s v="October 7, 2011 (United Kingdom)"/>
    <x v="12"/>
    <n v="58000"/>
    <s v="David Mackenzie"/>
    <s v="Kim Fupz Aakeson"/>
    <s v="Ewan McGregor"/>
    <s v="United Kingdom"/>
    <n v="0"/>
    <n v="933352"/>
    <n v="1264528.0320142284"/>
    <n v="0"/>
    <n v="415007.55891507334"/>
    <s v="BBC Films"/>
    <n v="92"/>
  </r>
  <r>
    <s v="Like Crazy"/>
    <s v="PG-13"/>
    <s v="Drama"/>
    <x v="31"/>
    <n v="224.9"/>
    <s v="January 27, 2012 (United Kingdom)"/>
    <x v="17"/>
    <n v="60000"/>
    <s v="Drake Doremus"/>
    <s v="Drake Doremus"/>
    <s v="Felicity Jones"/>
    <s v="United States"/>
    <n v="250000"/>
    <n v="3852409"/>
    <n v="5219337.5824811021"/>
    <n v="1540.9636"/>
    <n v="1712943.0858159182"/>
    <s v="Paramount Vantage"/>
    <n v="86"/>
  </r>
  <r>
    <s v="What's Your Number?"/>
    <s v="R"/>
    <s v="Comedy"/>
    <x v="31"/>
    <n v="224.9"/>
    <s v="September 30, 2011 (United States)"/>
    <x v="10"/>
    <n v="74000"/>
    <s v="Mark Mylod"/>
    <s v="Karyn Bosnak"/>
    <s v="Anna Faris"/>
    <s v="United States"/>
    <n v="20000000"/>
    <n v="30426096"/>
    <n v="41222016.234771006"/>
    <n v="152.13048000000001"/>
    <n v="13528722.098710537"/>
    <s v="New Regency Productions"/>
    <n v="106"/>
  </r>
  <r>
    <s v="Detachment"/>
    <s v="Not Rated"/>
    <s v="Drama"/>
    <x v="31"/>
    <n v="224.9"/>
    <s v="February 1, 2012 (France)"/>
    <x v="3"/>
    <n v="79000"/>
    <s v="Tony Kaye"/>
    <s v="Carl Lund"/>
    <s v="Adrien Brody"/>
    <s v="United States"/>
    <n v="0"/>
    <n v="1688710"/>
    <n v="2287905.4557581143"/>
    <n v="0"/>
    <n v="750871.49844375276"/>
    <s v="Paper Street Films"/>
    <n v="98"/>
  </r>
  <r>
    <s v="Gnomeo &amp; Juliet"/>
    <s v="G"/>
    <s v="Animation"/>
    <x v="31"/>
    <n v="224.9"/>
    <s v="February 11, 2011 (United States)"/>
    <x v="23"/>
    <n v="53000"/>
    <s v="Kelly Asbury"/>
    <s v="Rob Sprackling"/>
    <s v="James McAvoy"/>
    <s v="United Kingdom"/>
    <n v="36000000"/>
    <n v="193967670"/>
    <n v="262792125.6069364"/>
    <n v="538.79908333333333"/>
    <n v="86246184.971098259"/>
    <s v="Touchstone Pictures"/>
    <n v="84"/>
  </r>
  <r>
    <s v="Puss in Boots"/>
    <s v="PG"/>
    <s v="Animation"/>
    <x v="31"/>
    <n v="224.9"/>
    <s v="October 28, 2011 (United States)"/>
    <x v="14"/>
    <n v="148000"/>
    <s v="Chris Miller"/>
    <s v="Tom Wheeler"/>
    <s v="Antonio Banderas"/>
    <s v="United States"/>
    <n v="130000000"/>
    <n v="554987477"/>
    <n v="751910556.87816799"/>
    <n v="426.91344384615383"/>
    <n v="246770776.7896843"/>
    <s v="DreamWorks Animation"/>
    <n v="90"/>
  </r>
  <r>
    <s v="Beastly"/>
    <s v="PG-13"/>
    <s v="Drama"/>
    <x v="31"/>
    <n v="224.9"/>
    <s v="March 4, 2011 (United States)"/>
    <x v="41"/>
    <n v="76000"/>
    <s v="Daniel Barnz"/>
    <s v="Daniel Barnz"/>
    <s v="Alex Pettyfer"/>
    <s v="United States"/>
    <n v="17000000"/>
    <n v="43202283"/>
    <n v="58531505.691863045"/>
    <n v="254.13107647058823"/>
    <n v="19209552.245442417"/>
    <s v="CBS Films"/>
    <n v="86"/>
  </r>
  <r>
    <s v="The Art of Getting by"/>
    <s v="PG-13"/>
    <s v="Drama"/>
    <x v="31"/>
    <n v="224.9"/>
    <s v="June 17, 2011 (United States)"/>
    <x v="14"/>
    <n v="57000"/>
    <s v="Gavin Wiesen"/>
    <s v="Gavin Wiesen"/>
    <s v="Freddie Highmore"/>
    <s v="United States"/>
    <n v="0"/>
    <n v="1892130"/>
    <n v="2563503.8283681632"/>
    <n v="0"/>
    <n v="841320.58692752325"/>
    <s v="Goldcrest Pictures"/>
    <n v="83"/>
  </r>
  <r>
    <s v="My Week with Marilyn"/>
    <s v="R"/>
    <s v="Biography"/>
    <x v="31"/>
    <n v="224.9"/>
    <s v="December 23, 2011 (United States)"/>
    <x v="15"/>
    <n v="85000"/>
    <s v="Simon Curtis"/>
    <s v="Adrian Hodges"/>
    <s v="Michelle Williams"/>
    <s v="United Kingdom"/>
    <n v="0"/>
    <n v="35057696"/>
    <n v="47497020.770120047"/>
    <n v="0"/>
    <n v="15588126.278345931"/>
    <s v="The Weinstein Company"/>
    <n v="99"/>
  </r>
  <r>
    <s v="This Must Be the Place"/>
    <s v="R"/>
    <s v="Adventure"/>
    <x v="31"/>
    <n v="224.9"/>
    <s v="August 24, 2011 (France)"/>
    <x v="17"/>
    <n v="33000"/>
    <s v="Paolo Sorrentino"/>
    <s v="Paolo Sorrentino"/>
    <s v="Sean Penn"/>
    <s v="Italy"/>
    <n v="0"/>
    <n v="11928909"/>
    <n v="16161576.577590039"/>
    <n v="0"/>
    <n v="5304094.7087594485"/>
    <s v="Indigo Film"/>
    <n v="118"/>
  </r>
  <r>
    <s v="Butter"/>
    <s v="R"/>
    <s v="Comedy"/>
    <x v="31"/>
    <n v="224.9"/>
    <s v="October 18, 2012 (Russia)"/>
    <x v="19"/>
    <n v="21000"/>
    <s v="Jim Field Smith"/>
    <s v="Jason A. Micallef"/>
    <s v="Jennifer Garner"/>
    <s v="United States"/>
    <n v="0"/>
    <n v="175706"/>
    <n v="238050.77012005332"/>
    <n v="0"/>
    <n v="78126.278345931525"/>
    <s v="Hurwitz Creative"/>
    <n v="90"/>
  </r>
  <r>
    <s v="Bernie"/>
    <s v="PG-13"/>
    <s v="Biography"/>
    <x v="31"/>
    <n v="224.9"/>
    <s v="June 22, 2012 (Iceland)"/>
    <x v="8"/>
    <n v="58000"/>
    <s v="Richard Linklater"/>
    <s v="Skip Hollandsworth"/>
    <s v="Jack Black"/>
    <s v="United States"/>
    <n v="5000000"/>
    <n v="10173061"/>
    <n v="13782710.923521563"/>
    <n v="203.46122000000003"/>
    <n v="4523370.8314806577"/>
    <s v="Mandalay Vision"/>
    <n v="104"/>
  </r>
  <r>
    <s v="Season of the Witch"/>
    <s v="PG-13"/>
    <s v="Action"/>
    <x v="31"/>
    <n v="224.9"/>
    <s v="January 7, 2011 (United States)"/>
    <x v="20"/>
    <n v="91000"/>
    <s v="Dominic Sena"/>
    <s v="Bragi F. Schut"/>
    <s v="Nicolas Cage"/>
    <s v="United States"/>
    <n v="40000000"/>
    <n v="91627228"/>
    <n v="124138801.11871941"/>
    <n v="229.06806999999998"/>
    <n v="40741319.697643392"/>
    <s v="Atlas Entertainment"/>
    <n v="95"/>
  </r>
  <r>
    <s v="Silent House"/>
    <s v="R"/>
    <s v="Drama"/>
    <x v="31"/>
    <n v="224.9"/>
    <s v="March 9, 2012 (United States)"/>
    <x v="11"/>
    <n v="22000"/>
    <s v="Chris Kentis"/>
    <s v="Gustavo HernÃ¡ndez"/>
    <s v="Elizabeth Olsen"/>
    <s v="United States"/>
    <n v="2000000"/>
    <n v="16527747"/>
    <n v="22392194.357047573"/>
    <n v="826.38735000000008"/>
    <n v="7348931.5251222765"/>
    <s v="Elle Driver"/>
    <n v="86"/>
  </r>
  <r>
    <s v="Winnie the Pooh"/>
    <s v="G"/>
    <s v="Animation"/>
    <x v="31"/>
    <n v="224.9"/>
    <s v="July 15, 2011 (United States)"/>
    <x v="13"/>
    <n v="23000"/>
    <s v="Stephen J. Anderson"/>
    <s v="Stephen J. Anderson"/>
    <s v="Jim Cummings"/>
    <s v="United States"/>
    <n v="30000000"/>
    <n v="49871429"/>
    <n v="67567027.195642501"/>
    <n v="166.23809666666668"/>
    <n v="22174935.08225878"/>
    <s v="Walt Disney Pictures"/>
    <n v="63"/>
  </r>
  <r>
    <s v="Hobo with a Shotgun"/>
    <s v="Not Rated"/>
    <s v="Action"/>
    <x v="31"/>
    <n v="224.9"/>
    <s v="May 12, 2011 (Netherlands)"/>
    <x v="10"/>
    <n v="45000"/>
    <s v="Jason Eisener"/>
    <s v="John Davies"/>
    <s v="Rutger Hauer"/>
    <s v="Canada"/>
    <n v="3000000"/>
    <n v="748453"/>
    <n v="1014022.3614939973"/>
    <n v="24.948433333333334"/>
    <n v="332793.68608270341"/>
    <s v="Rhombus Media"/>
    <n v="86"/>
  </r>
  <r>
    <s v="The Eagle"/>
    <s v="PG-13"/>
    <s v="Action"/>
    <x v="31"/>
    <n v="224.9"/>
    <s v="February 11, 2011 (United States)"/>
    <x v="19"/>
    <n v="67000"/>
    <s v="Kevin Macdonald"/>
    <s v="Jeremy Brock"/>
    <s v="Channing Tatum"/>
    <s v="United Kingdom"/>
    <n v="25000000"/>
    <n v="37989684"/>
    <n v="51469349.554468647"/>
    <n v="151.95873600000002"/>
    <n v="16891811.471765228"/>
    <s v="Focus Features"/>
    <n v="114"/>
  </r>
  <r>
    <s v="The Rum Diary"/>
    <s v="R"/>
    <s v="Comedy"/>
    <x v="31"/>
    <n v="224.9"/>
    <s v="October 28, 2011 (United States)"/>
    <x v="19"/>
    <n v="100000"/>
    <s v="Bruce Robinson"/>
    <s v="Bruce Robinson"/>
    <s v="Johnny Depp"/>
    <s v="United States"/>
    <n v="45000000"/>
    <n v="30134958"/>
    <n v="40827575.378390394"/>
    <n v="66.966573333333329"/>
    <n v="13399269.897732325"/>
    <s v="GK Films"/>
    <n v="119"/>
  </r>
  <r>
    <s v="Spy Kids 4-D: All the Time in the World"/>
    <s v="PG"/>
    <s v="Animation"/>
    <x v="31"/>
    <n v="224.9"/>
    <s v="August 19, 2011 (United States)"/>
    <x v="50"/>
    <n v="24000"/>
    <s v="Robert Rodriguez"/>
    <s v="Robert Rodriguez"/>
    <s v="Jessica Alba"/>
    <s v="United States"/>
    <n v="27000000"/>
    <n v="85564310"/>
    <n v="115924612.08092484"/>
    <n v="316.90485185185184"/>
    <n v="38045491.329479769"/>
    <s v="Dimension Films"/>
    <n v="89"/>
  </r>
  <r>
    <s v="The Divide"/>
    <s v="R"/>
    <s v="Drama"/>
    <x v="31"/>
    <n v="224.9"/>
    <s v="April 20, 2012 (United Kingdom)"/>
    <x v="1"/>
    <n v="36000"/>
    <s v="Xavier Gens"/>
    <s v="Karl Mueller"/>
    <s v="Lauren German"/>
    <s v="United States"/>
    <n v="3000000"/>
    <n v="145676"/>
    <n v="197365.39439750998"/>
    <n v="4.8558666666666666"/>
    <n v="64773.677189862159"/>
    <s v="Preferred Content"/>
    <n v="112"/>
  </r>
  <r>
    <s v="Red Riding Hood"/>
    <s v="PG-13"/>
    <s v="Fantasy"/>
    <x v="31"/>
    <n v="224.9"/>
    <s v="March 11, 2011 (United States)"/>
    <x v="30"/>
    <n v="109000"/>
    <s v="Catherine Hardwicke"/>
    <s v="David Leslie Johnson-McGoldrick"/>
    <s v="Amanda Seyfried"/>
    <s v="United States"/>
    <n v="42000000"/>
    <n v="90260376"/>
    <n v="122286956.72387727"/>
    <n v="214.90565714285714"/>
    <n v="40133559.804357491"/>
    <s v="Warner Bros."/>
    <n v="100"/>
  </r>
  <r>
    <s v="The Roommate"/>
    <s v="PG-13"/>
    <s v="Drama"/>
    <x v="31"/>
    <n v="224.9"/>
    <s v="February 4, 2011 (United States)"/>
    <x v="25"/>
    <n v="37000"/>
    <s v="Christian E. Christiansen"/>
    <s v="Sonny Mallhi"/>
    <s v="Minka Kelly"/>
    <s v="United States"/>
    <n v="16000000"/>
    <n v="40492652"/>
    <n v="54860431.589150727"/>
    <n v="253.07907499999999"/>
    <n v="18004736.327256557"/>
    <s v="Screen Gems"/>
    <n v="91"/>
  </r>
  <r>
    <s v="Salmon Fishing in the Yemen"/>
    <s v="PG-13"/>
    <s v="Comedy"/>
    <x v="31"/>
    <n v="224.9"/>
    <s v="April 20, 2012 (United Kingdom)"/>
    <x v="8"/>
    <n v="63000"/>
    <s v="Lasse HallstrÃ¶m"/>
    <s v="Simon Beaufoy"/>
    <s v="Ewan McGregor"/>
    <s v="United Kingdom"/>
    <n v="0"/>
    <n v="34564651"/>
    <n v="46829031.390395723"/>
    <n v="0"/>
    <n v="15368897.732325478"/>
    <s v="UK Film Council"/>
    <n v="107"/>
  </r>
  <r>
    <s v="Monte Carlo"/>
    <s v="PG"/>
    <s v="Adventure"/>
    <x v="31"/>
    <n v="224.9"/>
    <s v="July 1, 2011 (United States)"/>
    <x v="1"/>
    <n v="42000"/>
    <s v="Thomas Bezucha"/>
    <s v="Thomas Bezucha"/>
    <s v="Selena Gomez"/>
    <s v="Hungary"/>
    <n v="20000000"/>
    <n v="39782683"/>
    <n v="53898548.288572691"/>
    <n v="198.91341499999999"/>
    <n v="17689054.246331703"/>
    <s v="Fox 2000 Pictures"/>
    <n v="109"/>
  </r>
  <r>
    <s v="The Rite"/>
    <s v="PG-13"/>
    <s v="Drama"/>
    <x v="31"/>
    <n v="224.9"/>
    <s v="January 28, 2011 (United States)"/>
    <x v="22"/>
    <n v="93000"/>
    <s v="Mikael HÃ¥fstrÃ¶m"/>
    <s v="Michael Petroni"/>
    <s v="Colin O'Donoghue"/>
    <s v="United States"/>
    <n v="37000000"/>
    <n v="96560591"/>
    <n v="130822641.51934192"/>
    <n v="260.97457027027031"/>
    <n v="42934900.400177851"/>
    <s v="New Line Cinema"/>
    <n v="114"/>
  </r>
  <r>
    <s v="New Year's Eve"/>
    <s v="PG-13"/>
    <s v="Comedy"/>
    <x v="31"/>
    <n v="224.9"/>
    <s v="December 9, 2011 (United States)"/>
    <x v="46"/>
    <n v="83000"/>
    <s v="Garry Marshall"/>
    <s v="Katherine Fugate"/>
    <s v="Sarah Jessica Parker"/>
    <s v="United States"/>
    <n v="56000000"/>
    <n v="142044638"/>
    <n v="192445536.67674521"/>
    <n v="253.65113928571427"/>
    <n v="63159020.898176968"/>
    <s v="New Line Cinema"/>
    <n v="118"/>
  </r>
  <r>
    <s v="Sound of My Voice"/>
    <s v="R"/>
    <s v="Drama"/>
    <x v="31"/>
    <n v="224.9"/>
    <s v="August 3, 2012 (United Kingdom)"/>
    <x v="14"/>
    <n v="21000"/>
    <s v="Zal Batmanglij"/>
    <s v="Zal Batmanglij"/>
    <s v="Christopher Denham"/>
    <s v="United States"/>
    <n v="135000"/>
    <n v="424088"/>
    <n v="574564.75589150726"/>
    <n v="314.13925925925923"/>
    <n v="188567.36327256556"/>
    <s v="Skyscraper Films"/>
    <n v="85"/>
  </r>
  <r>
    <s v="W.E."/>
    <s v="R"/>
    <s v="Drama"/>
    <x v="31"/>
    <n v="224.9"/>
    <s v="January 20, 2012 (United Kingdom)"/>
    <x v="21"/>
    <n v="12000"/>
    <s v="Madonna"/>
    <s v="Madonna"/>
    <s v="Abbie Cornish"/>
    <s v="United Kingdom"/>
    <n v="15000000"/>
    <n v="2042203"/>
    <n v="2766826.3855046686"/>
    <n v="13.614686666666667"/>
    <n v="908049.35526900843"/>
    <s v="Semtex Films"/>
    <n v="119"/>
  </r>
  <r>
    <s v="Goon"/>
    <s v="R"/>
    <s v="Comedy"/>
    <x v="31"/>
    <n v="224.9"/>
    <s v="February 24, 2012 (Canada)"/>
    <x v="8"/>
    <n v="85000"/>
    <s v="Michael Dowse"/>
    <s v="Jay Baruchel"/>
    <s v="Seann William Scott"/>
    <s v="United States"/>
    <n v="0"/>
    <n v="6985158"/>
    <n v="9463662.2614495326"/>
    <n v="0"/>
    <n v="3105895.0644730991"/>
    <s v="No Trace Camping"/>
    <n v="92"/>
  </r>
  <r>
    <s v="Extremely Loud &amp; Incredibly Close"/>
    <s v="PG-13"/>
    <s v="Adventure"/>
    <x v="31"/>
    <n v="224.9"/>
    <s v="January 20, 2012 (United States)"/>
    <x v="15"/>
    <n v="99000"/>
    <s v="Stephen Daldry"/>
    <s v="Eric Roth"/>
    <s v="Thomas Horn"/>
    <s v="United States"/>
    <n v="40000000"/>
    <n v="55247881"/>
    <n v="74851175.369942188"/>
    <n v="138.11970250000002"/>
    <n v="24565531.791907512"/>
    <s v="Warner Bros."/>
    <n v="129"/>
  </r>
  <r>
    <s v="Alvin and the Chipmunks: Chipwrecked"/>
    <s v="G"/>
    <s v="Animation"/>
    <x v="31"/>
    <n v="224.9"/>
    <s v="December 16, 2011 (United States)"/>
    <x v="36"/>
    <n v="33000"/>
    <s v="Mike Mitchell"/>
    <s v="Jonathan Aibel"/>
    <s v="Justin Long"/>
    <s v="United States"/>
    <n v="75000000"/>
    <n v="342695435"/>
    <n v="464292125.58692747"/>
    <n v="456.92724666666669"/>
    <n v="152376805.24677634"/>
    <s v="Fox 2000 Pictures"/>
    <n v="87"/>
  </r>
  <r>
    <s v="House of Tolerance"/>
    <s v="Not Rated"/>
    <s v="Drama"/>
    <x v="31"/>
    <n v="224.9"/>
    <s v="November 25, 2011 (United States)"/>
    <x v="17"/>
    <n v="6500"/>
    <s v="Bertrand Bonello"/>
    <s v="Bertrand Bonello"/>
    <s v="NoÃ©mie Lvovsky"/>
    <s v="France"/>
    <n v="0"/>
    <n v="1389920"/>
    <n v="1883097.4833259224"/>
    <n v="0"/>
    <n v="618016.89639839926"/>
    <s v="Les Films du Lendemain"/>
    <n v="122"/>
  </r>
  <r>
    <s v="Our Idiot Brother"/>
    <s v="R"/>
    <s v="Comedy"/>
    <x v="31"/>
    <n v="224.9"/>
    <s v="August 26, 2011 (United States)"/>
    <x v="5"/>
    <n v="85000"/>
    <s v="Jesse Peretz"/>
    <s v="Jesse Peretz"/>
    <s v="Paul Rudd"/>
    <s v="United States"/>
    <n v="5000000"/>
    <n v="25804448"/>
    <n v="34960494.911516227"/>
    <n v="516.08896000000004"/>
    <n v="11473742.996887505"/>
    <s v="Big Beach Films"/>
    <n v="90"/>
  </r>
  <r>
    <s v="Weekend"/>
    <s v="Not Rated"/>
    <s v="Drama"/>
    <x v="31"/>
    <n v="224.9"/>
    <s v="November 4, 2011 (United Kingdom)"/>
    <x v="37"/>
    <n v="29000"/>
    <s v="Andrew Haigh"/>
    <s v="Andrew Haigh"/>
    <s v="Tom Cullen"/>
    <s v="United Kingdom"/>
    <n v="0"/>
    <n v="1192003"/>
    <n v="1614954.7092040905"/>
    <n v="0"/>
    <n v="530014.67318808357"/>
    <s v="EM Media"/>
    <n v="97"/>
  </r>
  <r>
    <n v="360"/>
    <s v="R"/>
    <s v="Drama"/>
    <x v="31"/>
    <n v="224.9"/>
    <s v="July 25, 2012 (France)"/>
    <x v="19"/>
    <n v="16000"/>
    <s v="Fernando Meirelles"/>
    <s v="Peter Morgan"/>
    <s v="Rachel Weisz"/>
    <s v="United Kingdom"/>
    <n v="0"/>
    <n v="4396975"/>
    <n v="5957128.8683859482"/>
    <n v="0"/>
    <n v="1955080.0355713649"/>
    <s v="BBC Films"/>
    <n v="110"/>
  </r>
  <r>
    <s v="Sanctum"/>
    <s v="R"/>
    <s v="Action"/>
    <x v="31"/>
    <n v="224.9"/>
    <s v="February 4, 2011 (United States)"/>
    <x v="23"/>
    <n v="54000"/>
    <s v="Alister Grierson"/>
    <s v="John Garvin"/>
    <s v="Rhys Wakefield"/>
    <s v="United States"/>
    <n v="30000000"/>
    <n v="108609310"/>
    <n v="147146539.60426855"/>
    <n v="362.03103333333331"/>
    <n v="48292267.674522005"/>
    <s v="Universal Pictures"/>
    <n v="108"/>
  </r>
  <r>
    <s v="The Big Year"/>
    <s v="PG"/>
    <s v="Comedy"/>
    <x v="31"/>
    <n v="224.9"/>
    <s v="October 14, 2011 (United States)"/>
    <x v="19"/>
    <n v="43000"/>
    <s v="David Frankel"/>
    <s v="Howard Franklin"/>
    <s v="Owen Wilson"/>
    <s v="United States"/>
    <n v="41000000"/>
    <n v="8179416"/>
    <n v="11081672.099599821"/>
    <n v="19.949795121951219"/>
    <n v="3636912.4055135613"/>
    <s v="Fox 2000 Pictures"/>
    <n v="100"/>
  </r>
  <r>
    <s v="Jo NesbÃ¸'s Headhunters"/>
    <s v="R"/>
    <s v="Action"/>
    <x v="31"/>
    <n v="224.9"/>
    <s v="August 26, 2011 (Norway)"/>
    <x v="24"/>
    <n v="99000"/>
    <s v="Morten Tyldum"/>
    <s v="Ulf Ryberg"/>
    <s v="Aksel Hennie"/>
    <s v="Norway"/>
    <n v="0"/>
    <n v="18962444"/>
    <n v="25690781.177412182"/>
    <n v="0"/>
    <n v="8431500.2223210316"/>
    <s v="Yellow Bird"/>
    <n v="96"/>
  </r>
  <r>
    <s v="Straw Dogs"/>
    <s v="R"/>
    <s v="Action"/>
    <x v="31"/>
    <n v="224.9"/>
    <s v="September 16, 2011 (United States)"/>
    <x v="1"/>
    <n v="33000"/>
    <s v="Rod Lurie"/>
    <s v="Rod Lurie"/>
    <s v="James Marsden"/>
    <s v="United States"/>
    <n v="25000000"/>
    <n v="11168712"/>
    <n v="15131643.158737214"/>
    <n v="44.674847999999997"/>
    <n v="4966079.1462872382"/>
    <s v="Screen Gems"/>
    <n v="110"/>
  </r>
  <r>
    <s v="Red State"/>
    <s v="R"/>
    <s v="Action"/>
    <x v="31"/>
    <n v="224.9"/>
    <s v="September 30, 2011 (United Kingdom)"/>
    <x v="19"/>
    <n v="63000"/>
    <s v="Kevin Smith"/>
    <s v="Kevin Smith"/>
    <s v="Michael Parks"/>
    <s v="United States"/>
    <n v="4000000"/>
    <n v="1874460"/>
    <n v="2539564.0818141392"/>
    <n v="46.861499999999999"/>
    <n v="833463.76167185407"/>
    <s v="NVSH Productions"/>
    <n v="88"/>
  </r>
  <r>
    <s v="Trespass"/>
    <s v="R"/>
    <s v="Crime"/>
    <x v="31"/>
    <n v="224.9"/>
    <s v="October 21, 2011 (Bulgaria)"/>
    <x v="11"/>
    <n v="42000"/>
    <s v="Joel Schumacher"/>
    <s v="Karl Gajdusek"/>
    <s v="Nicolas Cage"/>
    <s v="United States"/>
    <n v="35000000"/>
    <n v="10117966"/>
    <n v="13708066.875055579"/>
    <n v="28.908474285714288"/>
    <n v="4498873.2770120054"/>
    <s v="Millennium Films"/>
    <n v="91"/>
  </r>
  <r>
    <s v="Machine Gun Preacher"/>
    <s v="R"/>
    <s v="Action"/>
    <x v="31"/>
    <n v="224.9"/>
    <s v="November 2, 2011 (United Kingdom)"/>
    <x v="8"/>
    <n v="64000"/>
    <s v="Marc Forster"/>
    <s v="Jason Keller"/>
    <s v="Gerard Butler"/>
    <s v="United States"/>
    <n v="30000000"/>
    <n v="3338690"/>
    <n v="4523338.5638061352"/>
    <n v="11.128966666666667"/>
    <n v="1484522.0097821252"/>
    <s v="Relativity Media"/>
    <n v="129"/>
  </r>
  <r>
    <s v="From Up on Poppy Hill"/>
    <s v="PG"/>
    <s v="Animation"/>
    <x v="31"/>
    <n v="224.9"/>
    <s v="July 16, 2011 (Japan)"/>
    <x v="34"/>
    <n v="38000"/>
    <s v="GorÃ´ Miyazaki"/>
    <s v="TetsurÃ´ Sayama"/>
    <s v="Sarah Bolger"/>
    <s v="Japan"/>
    <n v="22000000"/>
    <n v="61487846"/>
    <n v="83305231.997332141"/>
    <n v="279.4902090909091"/>
    <n v="27340082.703423742"/>
    <s v="Studio Ghibli"/>
    <n v="91"/>
  </r>
  <r>
    <s v="30 Minutes or Less"/>
    <s v="R"/>
    <s v="Action"/>
    <x v="31"/>
    <n v="224.9"/>
    <s v="August 12, 2011 (United States)"/>
    <x v="10"/>
    <n v="96000"/>
    <s v="Ruben Fleischer"/>
    <s v="Michael Diliberti"/>
    <s v="Jesse Eisenberg"/>
    <s v="United States"/>
    <n v="28000000"/>
    <n v="40662632"/>
    <n v="55090724.634948857"/>
    <n v="145.22368571428572"/>
    <n v="18080316.585148953"/>
    <s v="Columbia Pictures"/>
    <n v="83"/>
  </r>
  <r>
    <s v="The Iron Lady"/>
    <s v="PG-13"/>
    <s v="Biography"/>
    <x v="31"/>
    <n v="224.9"/>
    <s v="January 13, 2012 (United States)"/>
    <x v="5"/>
    <n v="105000"/>
    <s v="Phyllida Lloyd"/>
    <s v="Abi Morgan"/>
    <s v="Meryl Streep"/>
    <s v="United Kingdom"/>
    <n v="13000000"/>
    <n v="115890699"/>
    <n v="157011542.84259668"/>
    <n v="891.46691538461539"/>
    <n v="51529879.502000883"/>
    <s v="DJ Films"/>
    <n v="105"/>
  </r>
  <r>
    <s v="Your Sister's Sister"/>
    <s v="R"/>
    <s v="Comedy"/>
    <x v="31"/>
    <n v="224.9"/>
    <s v="June 29, 2012 (United Kingdom)"/>
    <x v="17"/>
    <n v="27000"/>
    <s v="Lynn Shelton"/>
    <s v="Lynn Shelton"/>
    <s v="Mark Duplass"/>
    <s v="United States"/>
    <n v="125000"/>
    <n v="3242802"/>
    <n v="4393427.1649622051"/>
    <n v="2594.2416000000003"/>
    <n v="1441886.1716318363"/>
    <s v="Ada Films"/>
    <n v="90"/>
  </r>
  <r>
    <s v="Mr. Popper's Penguins"/>
    <s v="PG"/>
    <s v="Comedy"/>
    <x v="31"/>
    <n v="224.9"/>
    <s v="June 17, 2011 (United States)"/>
    <x v="22"/>
    <n v="91000"/>
    <s v="Mark Waters"/>
    <s v="Sean Anders"/>
    <s v="Jim Carrey"/>
    <s v="United States"/>
    <n v="55000000"/>
    <n v="187361754"/>
    <n v="253842269.64784345"/>
    <n v="340.65773454545456"/>
    <n v="83308916.851934195"/>
    <s v="Twentieth Century Fox"/>
    <n v="94"/>
  </r>
  <r>
    <s v="Texas Killing Fields"/>
    <s v="R"/>
    <s v="Crime"/>
    <x v="31"/>
    <n v="224.9"/>
    <s v="October 14, 2011 (United Kingdom)"/>
    <x v="46"/>
    <n v="19000"/>
    <s v="Ami Canaan Mann"/>
    <s v="Don Ferrarone"/>
    <s v="Sam Worthington"/>
    <s v="United States"/>
    <n v="0"/>
    <n v="1271319"/>
    <n v="1722413.9586482879"/>
    <n v="0"/>
    <n v="565281.90306803025"/>
    <s v="Anchor Bay Films"/>
    <n v="105"/>
  </r>
  <r>
    <s v="Take This Waltz"/>
    <s v="R"/>
    <s v="Comedy"/>
    <x v="31"/>
    <n v="224.9"/>
    <s v="July 6, 2012 (Canada)"/>
    <x v="14"/>
    <n v="28000"/>
    <s v="Sarah Polley"/>
    <s v="Sarah Polley"/>
    <s v="Michelle Williams"/>
    <s v="Canada"/>
    <n v="0"/>
    <n v="4965950"/>
    <n v="6727990.0622498877"/>
    <n v="0"/>
    <n v="2208070.2534459759"/>
    <s v="Joe's Daughter"/>
    <n v="116"/>
  </r>
  <r>
    <s v="A Good Old Fashioned Orgy"/>
    <s v="R"/>
    <s v="Comedy"/>
    <x v="31"/>
    <n v="224.9"/>
    <s v="October 27, 2011 (Russia)"/>
    <x v="10"/>
    <n v="22000"/>
    <s v="Alex Gregory"/>
    <s v="Alex Gregory"/>
    <s v="Jason Sudeikis"/>
    <s v="United States"/>
    <n v="0"/>
    <n v="1378947"/>
    <n v="1868230.9955535792"/>
    <n v="0"/>
    <n v="613137.8390395731"/>
    <s v="Endgame Entertainment"/>
    <n v="95"/>
  </r>
  <r>
    <s v="Special Forces"/>
    <s v="R"/>
    <s v="Action"/>
    <x v="31"/>
    <n v="224.9"/>
    <s v="November 2, 2011 (France)"/>
    <x v="5"/>
    <n v="18000"/>
    <s v="StÃ©phane Rybojad"/>
    <s v="StÃ©phane Rybojad"/>
    <s v="Diane Kruger"/>
    <s v="France"/>
    <n v="0"/>
    <n v="3424648"/>
    <n v="4639796.5566918626"/>
    <n v="0"/>
    <n v="1522742.5522454423"/>
    <s v="Easy Company"/>
    <n v="109"/>
  </r>
  <r>
    <s v="Courageous"/>
    <s v="PG-13"/>
    <s v="Drama"/>
    <x v="31"/>
    <n v="224.9"/>
    <s v="September 30, 2011 (United States)"/>
    <x v="9"/>
    <n v="20000"/>
    <s v="Alex Kendrick"/>
    <s v="Alex Kendrick"/>
    <s v="Alex Kendrick"/>
    <s v="United States"/>
    <n v="2000000"/>
    <n v="35185884"/>
    <n v="47670692.995998219"/>
    <n v="1759.2942"/>
    <n v="15645124.055135615"/>
    <s v="TriStar Pictures"/>
    <n v="129"/>
  </r>
  <r>
    <s v="Jin ling shi san chai"/>
    <s v="R"/>
    <s v="Drama"/>
    <x v="31"/>
    <n v="224.9"/>
    <s v="December 16, 2011 (China)"/>
    <x v="37"/>
    <n v="51000"/>
    <s v="Yimou Zhang"/>
    <s v="Heng Liu"/>
    <s v="Christian Bale"/>
    <s v="China"/>
    <n v="94000000"/>
    <n v="2855644"/>
    <n v="3868896.072921298"/>
    <n v="3.0379191489361705"/>
    <n v="1269739.4397510004"/>
    <s v="Beijing New Picture Film"/>
    <n v="146"/>
  </r>
  <r>
    <s v="Apollo 18"/>
    <s v="PG-13"/>
    <s v="Horror"/>
    <x v="31"/>
    <n v="224.9"/>
    <s v="September 2, 2011 (United States)"/>
    <x v="33"/>
    <n v="54000"/>
    <s v="Gonzalo LÃ³pez-Gallego"/>
    <s v="Brian Miller"/>
    <s v="Warren Christie"/>
    <s v="United States"/>
    <n v="5000000"/>
    <n v="26236153"/>
    <n v="35545379.364606485"/>
    <n v="524.72306000000003"/>
    <n v="11665697.198755002"/>
    <s v="Dimension Films"/>
    <n v="86"/>
  </r>
  <r>
    <s v="Anonymous"/>
    <s v="PG-13"/>
    <s v="Drama"/>
    <x v="31"/>
    <n v="224.9"/>
    <s v="October 28, 2011 (United Kingdom)"/>
    <x v="15"/>
    <n v="40000"/>
    <s v="Roland Emmerich"/>
    <s v="John Orloff"/>
    <s v="Rhys Ifans"/>
    <s v="United Kingdom"/>
    <n v="30000000"/>
    <n v="15395087"/>
    <n v="20857638.990217872"/>
    <n v="51.31695666666667"/>
    <n v="6845303.2458870606"/>
    <s v="Columbia Pictures"/>
    <n v="130"/>
  </r>
  <r>
    <s v="Hop"/>
    <s v="PG"/>
    <s v="Animation"/>
    <x v="31"/>
    <n v="224.9"/>
    <s v="April 1, 2011 (United States)"/>
    <x v="20"/>
    <n v="32000"/>
    <s v="Tim Hill"/>
    <s v="Cinco Paul"/>
    <s v="Russell Brand"/>
    <s v="United States"/>
    <n v="63000000"/>
    <n v="183954145"/>
    <n v="249225557.94353044"/>
    <n v="291.99070634920633"/>
    <n v="81793750.555802569"/>
    <s v="Universal Pictures"/>
    <n v="95"/>
  </r>
  <r>
    <s v="Atlas Shrugged: Part I"/>
    <s v="PG-13"/>
    <s v="Drama"/>
    <x v="31"/>
    <n v="224.9"/>
    <s v="April 15, 2011 (United States)"/>
    <x v="41"/>
    <n v="13000"/>
    <s v="Paul Johansson"/>
    <s v="Brian Patrick O'Toole"/>
    <s v="Taylor Schilling"/>
    <s v="United States"/>
    <n v="20000000"/>
    <n v="4627375"/>
    <n v="6269280.4024010664"/>
    <n v="23.136875"/>
    <n v="2057525.5669186304"/>
    <s v="Atlas Productions"/>
    <n v="97"/>
  </r>
  <r>
    <s v="Coriolanus"/>
    <s v="R"/>
    <s v="Drama"/>
    <x v="31"/>
    <n v="224.9"/>
    <s v="January 20, 2012 (United Kingdom)"/>
    <x v="10"/>
    <n v="31000"/>
    <s v="Ralph Fiennes"/>
    <s v="John Logan"/>
    <s v="Ralph Fiennes"/>
    <s v="United Kingdom"/>
    <n v="0"/>
    <n v="2435325"/>
    <n v="3299437.6500666961"/>
    <n v="0"/>
    <n v="1082847.9324144064"/>
    <s v="Hermetof Pictures"/>
    <n v="123"/>
  </r>
  <r>
    <s v="Elles"/>
    <s v="NC-17"/>
    <s v="Drama"/>
    <x v="31"/>
    <n v="224.9"/>
    <s v="February 1, 2012 (France)"/>
    <x v="41"/>
    <n v="6700"/>
    <s v="Malgorzata Szumowska"/>
    <s v="Tine Byrckel"/>
    <s v="Juliette Binoche"/>
    <s v="France"/>
    <n v="0"/>
    <n v="3822241"/>
    <n v="5178465.2409959976"/>
    <n v="0"/>
    <n v="1699529.1240551355"/>
    <s v="Slot Machine"/>
    <n v="99"/>
  </r>
  <r>
    <s v="Angels Crest"/>
    <s v="R"/>
    <s v="Drama"/>
    <x v="31"/>
    <n v="224.9"/>
    <s v="December 30, 2011 (United States)"/>
    <x v="1"/>
    <n v="1900"/>
    <s v="Gaby Dellal"/>
    <s v="Leslie Schwartz"/>
    <s v="Thomas Dekker"/>
    <s v="Canada"/>
    <n v="0"/>
    <n v="2037"/>
    <n v="2759.7772343263669"/>
    <n v="0"/>
    <n v="905.73588261449527"/>
    <s v="Process Film"/>
    <n v="92"/>
  </r>
  <r>
    <s v="Happy Feet Two"/>
    <s v="PG"/>
    <s v="Animation"/>
    <x v="31"/>
    <n v="224.9"/>
    <s v="November 18, 2011 (United States)"/>
    <x v="23"/>
    <n v="43000"/>
    <s v="George Miller"/>
    <s v="George Miller"/>
    <s v="Elijah Wood"/>
    <s v="Australia"/>
    <n v="135000000"/>
    <n v="159197038"/>
    <n v="215684026.13872829"/>
    <n v="117.92373185185185"/>
    <n v="70785699.421965316"/>
    <s v="Warner Bros."/>
    <n v="100"/>
  </r>
  <r>
    <s v="Hysteria"/>
    <s v="R"/>
    <s v="Biography"/>
    <x v="31"/>
    <n v="224.9"/>
    <s v="December 14, 2011 (France)"/>
    <x v="17"/>
    <n v="31000"/>
    <s v="Tanya Wexler"/>
    <s v="Stephen Dyer"/>
    <s v="Maggie Gyllenhaal"/>
    <s v="United Kingdom"/>
    <n v="0"/>
    <n v="0"/>
    <n v="0"/>
    <n v="0"/>
    <n v="0"/>
    <s v="Informant Media"/>
    <n v="100"/>
  </r>
  <r>
    <s v="The Beaver"/>
    <s v="PG-13"/>
    <s v="Drama"/>
    <x v="31"/>
    <n v="224.9"/>
    <s v="May 19, 2011 (Germany)"/>
    <x v="14"/>
    <n v="48000"/>
    <s v="Jodie Foster"/>
    <s v="Kyle Killen"/>
    <s v="Mel Gibson"/>
    <s v="United States"/>
    <n v="21000000"/>
    <n v="7294800"/>
    <n v="9883172.787905734"/>
    <n v="34.737142857142857"/>
    <n v="3243574.9221876389"/>
    <s v="Summit Entertainment"/>
    <n v="91"/>
  </r>
  <r>
    <s v="The Prey"/>
    <s v="R"/>
    <s v="Action"/>
    <x v="31"/>
    <n v="224.9"/>
    <s v="June 7, 2013 (United States)"/>
    <x v="17"/>
    <n v="5200"/>
    <s v="Eric Valette"/>
    <s v="Laurent Turner"/>
    <s v="Albert Dupontel"/>
    <s v="France"/>
    <n v="0"/>
    <n v="3102666"/>
    <n v="4203567.497554468"/>
    <n v="0"/>
    <n v="1379575.8114717652"/>
    <s v="Brio Films"/>
    <n v="105"/>
  </r>
  <r>
    <s v="Wuthering Heights"/>
    <s v="Not Rated"/>
    <s v="Drama"/>
    <x v="31"/>
    <n v="224.9"/>
    <s v="November 11, 2011 (United Kingdom)"/>
    <x v="22"/>
    <n v="9700"/>
    <s v="Andrea Arnold"/>
    <s v="Andrea Arnold"/>
    <s v="Kaya Scodelario"/>
    <s v="United Kingdom"/>
    <n v="0"/>
    <n v="1742215"/>
    <n v="2360395.333481547"/>
    <n v="0"/>
    <n v="774662.07203201414"/>
    <s v="Film4"/>
    <n v="129"/>
  </r>
  <r>
    <s v="Win Win"/>
    <s v="R"/>
    <s v="Comedy"/>
    <x v="31"/>
    <n v="224.9"/>
    <s v="April 15, 2011 (United States)"/>
    <x v="12"/>
    <n v="53000"/>
    <s v="Tom McCarthy"/>
    <s v="Tom McCarthy"/>
    <s v="Paul Giamatti"/>
    <s v="United States"/>
    <n v="0"/>
    <n v="11789613"/>
    <n v="15972854.962650064"/>
    <n v="0"/>
    <n v="5242157.8479324142"/>
    <s v="Fox Searchlight Pictures"/>
    <n v="106"/>
  </r>
  <r>
    <s v="Rockstar"/>
    <s v="Not Rated"/>
    <s v="Drama"/>
    <x v="31"/>
    <n v="224.9"/>
    <s v="November 11, 2011 (United States)"/>
    <x v="3"/>
    <n v="41000"/>
    <s v="Imtiaz Ali"/>
    <s v="Imtiaz Ali"/>
    <s v="Ranbir Kapoor"/>
    <s v="India"/>
    <n v="10920000"/>
    <n v="11219667"/>
    <n v="15200678.234326366"/>
    <n v="102.7442032967033"/>
    <n v="4988735.8826144952"/>
    <s v="Eros Worldwide"/>
    <n v="159"/>
  </r>
  <r>
    <s v="Big Mommas: Like Father, Like Son"/>
    <s v="PG-13"/>
    <s v="Action"/>
    <x v="31"/>
    <n v="224.9"/>
    <s v="February 18, 2011 (United States)"/>
    <x v="44"/>
    <n v="26000"/>
    <s v="John Whitesell"/>
    <s v="Matthew Fogel"/>
    <s v="Martin Lawrence"/>
    <s v="United States"/>
    <n v="32000000"/>
    <n v="82686066"/>
    <n v="112025096.97732325"/>
    <n v="258.39395624999997"/>
    <n v="36765702.979101822"/>
    <s v="New Regency Productions"/>
    <n v="107"/>
  </r>
  <r>
    <s v="Tyrannosaur"/>
    <s v="Not Rated"/>
    <s v="Drama"/>
    <x v="31"/>
    <n v="224.9"/>
    <s v="October 7, 2011 (Ireland)"/>
    <x v="37"/>
    <n v="31000"/>
    <s v="Paddy Considine"/>
    <s v="Paddy Considine"/>
    <s v="Peter Mullan"/>
    <s v="United Kingdom"/>
    <n v="0"/>
    <n v="676111"/>
    <n v="916011.65718096925"/>
    <n v="0"/>
    <n v="300627.38995108934"/>
    <s v="Warp X"/>
    <n v="92"/>
  </r>
  <r>
    <s v="Once Upon a Time in Anatolia"/>
    <s v="Not Rated"/>
    <s v="Crime"/>
    <x v="31"/>
    <n v="224.9"/>
    <s v="September 23, 2011 (Turkey)"/>
    <x v="6"/>
    <n v="44000"/>
    <s v="Nuri Bilge Ceylan"/>
    <s v="Ercan Kesal"/>
    <s v="Muhammet Uzuner"/>
    <s v="Turkey"/>
    <n v="0"/>
    <n v="2099472"/>
    <n v="2844415.8221431742"/>
    <n v="0"/>
    <n v="933513.56158292573"/>
    <s v="NBC Film"/>
    <n v="157"/>
  </r>
  <r>
    <s v="The Dilemma"/>
    <s v="PG-13"/>
    <s v="Comedy"/>
    <x v="31"/>
    <n v="224.9"/>
    <s v="January 14, 2011 (United States)"/>
    <x v="11"/>
    <n v="53000"/>
    <s v="Ron Howard"/>
    <s v="Allan Loeb"/>
    <s v="Vince Vaughn"/>
    <s v="United States"/>
    <n v="70000000"/>
    <n v="69721966"/>
    <n v="94461018.409070686"/>
    <n v="99.602808571428568"/>
    <n v="31001318.808359269"/>
    <s v="Universal Pictures"/>
    <n v="111"/>
  </r>
  <r>
    <s v="Dolphin Tale"/>
    <s v="PG"/>
    <s v="Drama"/>
    <x v="31"/>
    <n v="224.9"/>
    <s v="September 23, 2011 (United States)"/>
    <x v="8"/>
    <n v="23000"/>
    <s v="Charles Martin Smith"/>
    <s v="Karen Janszen"/>
    <s v="Morgan Freeman"/>
    <s v="Canada"/>
    <n v="37000000"/>
    <n v="95943453"/>
    <n v="129986527.91951977"/>
    <n v="259.30662972972971"/>
    <n v="42660494.886616275"/>
    <s v="Alcon Entertainment"/>
    <n v="113"/>
  </r>
  <r>
    <s v="The Avengers"/>
    <s v="PG-13"/>
    <s v="Action"/>
    <x v="32"/>
    <n v="229.6"/>
    <s v="May 4, 2012 (United States)"/>
    <x v="45"/>
    <n v="1300000"/>
    <s v="Joss Whedon"/>
    <s v="Joss Whedon"/>
    <s v="Robert Downey Jr."/>
    <s v="United States"/>
    <n v="220000000"/>
    <n v="1518815515"/>
    <n v="2015605781.4481707"/>
    <n v="690.37068863636364"/>
    <n v="661505015.24390244"/>
    <s v="Marvel Studios"/>
    <n v="143"/>
  </r>
  <r>
    <s v="Django Unchained"/>
    <s v="R"/>
    <s v="Drama"/>
    <x v="32"/>
    <n v="229.6"/>
    <s v="December 25, 2012 (United States)"/>
    <x v="0"/>
    <n v="1400000"/>
    <s v="Quentin Tarantino"/>
    <s v="Quentin Tarantino"/>
    <s v="Jamie Foxx"/>
    <s v="United States"/>
    <n v="100000000"/>
    <n v="426074373"/>
    <n v="565439292.04311848"/>
    <n v="426.07437299999998"/>
    <n v="185572462.10801396"/>
    <s v="The Weinstein Company"/>
    <n v="165"/>
  </r>
  <r>
    <s v="The Hobbit: An Unexpected Journey"/>
    <s v="PG-13"/>
    <s v="Adventure"/>
    <x v="32"/>
    <n v="229.6"/>
    <s v="December 14, 2012 (United States)"/>
    <x v="40"/>
    <n v="773000"/>
    <s v="Peter Jackson"/>
    <s v="Fran Walsh"/>
    <s v="Martin Freeman"/>
    <s v="New Zealand"/>
    <n v="180000000"/>
    <n v="1017003568"/>
    <n v="1349655867.4634144"/>
    <n v="565.00198222222218"/>
    <n v="442945804.87804884"/>
    <s v="Metro-Goldwyn-Mayer (MGM)"/>
    <n v="169"/>
  </r>
  <r>
    <s v="The Hunger Games"/>
    <s v="PG-13"/>
    <s v="Action"/>
    <x v="32"/>
    <n v="229.6"/>
    <s v="March 23, 2012 (United States)"/>
    <x v="13"/>
    <n v="862000"/>
    <s v="Gary Ross"/>
    <s v="Gary Ross"/>
    <s v="Jennifer Lawrence"/>
    <s v="United States"/>
    <n v="78000000"/>
    <n v="694394724"/>
    <n v="921524705.5871079"/>
    <n v="890.24964615384624"/>
    <n v="302436726.48083627"/>
    <s v="Lionsgate"/>
    <n v="142"/>
  </r>
  <r>
    <s v="The Dark Knight Rises"/>
    <s v="PG-13"/>
    <s v="Action"/>
    <x v="32"/>
    <n v="229.6"/>
    <s v="July 20, 2012 (United States)"/>
    <x v="0"/>
    <n v="1600000"/>
    <s v="Christopher Nolan"/>
    <s v="Jonathan Nolan"/>
    <s v="Christian Bale"/>
    <s v="United Kingdom"/>
    <n v="250000000"/>
    <n v="1081142612"/>
    <n v="1434774189.3571427"/>
    <n v="432.45704480000001"/>
    <n v="470880928.5714286"/>
    <s v="Warner Bros."/>
    <n v="164"/>
  </r>
  <r>
    <s v="Pitch Perfect"/>
    <s v="PG-13"/>
    <s v="Comedy"/>
    <x v="32"/>
    <n v="229.6"/>
    <s v="October 5, 2012 (United States)"/>
    <x v="12"/>
    <n v="285000"/>
    <s v="Jason Moore"/>
    <s v="Kay Cannon"/>
    <s v="Anna Kendrick"/>
    <s v="United States"/>
    <n v="17000000"/>
    <n v="115350426"/>
    <n v="153080465.16637629"/>
    <n v="678.53191764705878"/>
    <n v="50239732.578397214"/>
    <s v="Brownstone Productions (II)"/>
    <n v="112"/>
  </r>
  <r>
    <s v="This Is 40"/>
    <s v="R"/>
    <s v="Comedy"/>
    <x v="32"/>
    <n v="229.6"/>
    <s v="December 21, 2012 (United States)"/>
    <x v="19"/>
    <n v="132000"/>
    <s v="Judd Apatow"/>
    <s v="Judd Apatow"/>
    <s v="Paul Rudd"/>
    <s v="United States"/>
    <n v="35000000"/>
    <n v="88215156"/>
    <n v="117069503.62891985"/>
    <n v="252.04330285714286"/>
    <n v="38421235.191637635"/>
    <s v="Apatow Productions"/>
    <n v="134"/>
  </r>
  <r>
    <s v="The Hunt"/>
    <s v="R"/>
    <s v="Drama"/>
    <x v="32"/>
    <n v="229.6"/>
    <s v="January 10, 2013 (Denmark)"/>
    <x v="28"/>
    <n v="297000"/>
    <s v="Thomas Vinterberg"/>
    <s v="Tobias Lindholm"/>
    <s v="Mads Mikkelsen"/>
    <s v="Denmark"/>
    <n v="3800000"/>
    <n v="15843274"/>
    <n v="21025459.8771777"/>
    <n v="416.92826315789472"/>
    <n v="6900380.6620209068"/>
    <s v="Danmarks Radio (DR)"/>
    <n v="115"/>
  </r>
  <r>
    <s v="Prometheus"/>
    <s v="R"/>
    <s v="Adventure"/>
    <x v="32"/>
    <n v="229.6"/>
    <s v="June 8, 2012 (United States)"/>
    <x v="9"/>
    <n v="578000"/>
    <s v="Ridley Scott"/>
    <s v="Jon Spaihts"/>
    <s v="Noomi Rapace"/>
    <s v="United States"/>
    <n v="130000000"/>
    <n v="403354469"/>
    <n v="535287921.18597555"/>
    <n v="310.27266846153844"/>
    <n v="175677033.53658539"/>
    <s v="Twentieth Century Fox"/>
    <n v="124"/>
  </r>
  <r>
    <s v="Moonrise Kingdom"/>
    <s v="PG-13"/>
    <s v="Comedy"/>
    <x v="32"/>
    <n v="229.6"/>
    <s v="June 29, 2012 (United States)"/>
    <x v="40"/>
    <n v="327000"/>
    <s v="Wes Anderson"/>
    <s v="Wes Anderson"/>
    <s v="Jared Gilman"/>
    <s v="United States"/>
    <n v="16000000"/>
    <n v="68264022"/>
    <n v="90592541.39111498"/>
    <n v="426.65013749999997"/>
    <n v="29731716.898954704"/>
    <s v="Indian Paintbrush"/>
    <n v="94"/>
  </r>
  <r>
    <s v="The Impossible"/>
    <s v="PG-13"/>
    <s v="Drama"/>
    <x v="32"/>
    <n v="229.6"/>
    <s v="January 4, 2013 (United States)"/>
    <x v="37"/>
    <n v="208000"/>
    <s v="J.A. Bayona"/>
    <s v="Sergio G. SÃ¡nchez"/>
    <s v="Naomi Watts"/>
    <s v="Spain"/>
    <n v="45000000"/>
    <n v="198087212"/>
    <n v="262879675.50696862"/>
    <n v="440.19380444444442"/>
    <n v="86274918.118466899"/>
    <s v="Mediaset EspaÃ±a"/>
    <n v="114"/>
  </r>
  <r>
    <s v="Argo"/>
    <s v="R"/>
    <s v="Biography"/>
    <x v="32"/>
    <n v="229.6"/>
    <s v="October 12, 2012 (United States)"/>
    <x v="3"/>
    <n v="585000"/>
    <s v="Ben Affleck"/>
    <s v="Chris Terrio"/>
    <s v="Ben Affleck"/>
    <s v="United States"/>
    <n v="44500000"/>
    <n v="232325503"/>
    <n v="308316989.39067942"/>
    <n v="522.07978202247193"/>
    <n v="101187065.76655053"/>
    <s v="Warner Bros."/>
    <n v="120"/>
  </r>
  <r>
    <s v="The Twilight Saga: Breaking Dawn - Part 2"/>
    <s v="PG-13"/>
    <s v="Adventure"/>
    <x v="32"/>
    <n v="229.6"/>
    <s v="November 16, 2012 (United States)"/>
    <x v="30"/>
    <n v="236000"/>
    <s v="Bill Condon"/>
    <s v="Melissa Rosenberg"/>
    <s v="Kristen Stewart"/>
    <s v="United States"/>
    <n v="120000000"/>
    <n v="829747654"/>
    <n v="1101150305.6350174"/>
    <n v="691.4563783333333"/>
    <n v="361388351.04529619"/>
    <s v="Summit Entertainment"/>
    <n v="115"/>
  </r>
  <r>
    <s v="Jack Reacher"/>
    <s v="PG-13"/>
    <s v="Action"/>
    <x v="32"/>
    <n v="229.6"/>
    <s v="December 21, 2012 (United States)"/>
    <x v="9"/>
    <n v="317000"/>
    <s v="Christopher McQuarrie"/>
    <s v="Lee Child"/>
    <s v="Tom Cruise"/>
    <s v="United States"/>
    <n v="60000000"/>
    <n v="218340595"/>
    <n v="289757749.54921603"/>
    <n v="363.9009916666667"/>
    <n v="95096077.961672485"/>
    <s v="Paramount Pictures"/>
    <n v="130"/>
  </r>
  <r>
    <s v="Zero Dark Thirty"/>
    <s v="R"/>
    <s v="Drama"/>
    <x v="32"/>
    <n v="229.6"/>
    <s v="January 11, 2013 (United States)"/>
    <x v="34"/>
    <n v="280000"/>
    <s v="Kathryn Bigelow"/>
    <s v="Mark Boal"/>
    <s v="Jessica Chastain"/>
    <s v="United States"/>
    <n v="40000000"/>
    <n v="132820716"/>
    <n v="176265122.67073169"/>
    <n v="332.05178999999998"/>
    <n v="57848743.902439028"/>
    <s v="Columbia Pictures"/>
    <n v="157"/>
  </r>
  <r>
    <s v="Cloud Atlas"/>
    <s v="R"/>
    <s v="Action"/>
    <x v="32"/>
    <n v="229.6"/>
    <s v="October 26, 2012 (United States)"/>
    <x v="34"/>
    <n v="349000"/>
    <s v="Tom Tykwer"/>
    <s v="David Mitchell"/>
    <s v="Tom Hanks"/>
    <s v="United States"/>
    <n v="102000000"/>
    <n v="130482868"/>
    <n v="173162586.58362368"/>
    <n v="127.92438039215685"/>
    <n v="56830517.421602793"/>
    <s v="Cloud Atlas Productions"/>
    <n v="172"/>
  </r>
  <r>
    <s v="Skyfall"/>
    <s v="PG-13"/>
    <s v="Action"/>
    <x v="32"/>
    <n v="229.6"/>
    <s v="November 9, 2012 (United States)"/>
    <x v="3"/>
    <n v="642000"/>
    <s v="Sam Mendes"/>
    <s v="Neal Purvis"/>
    <s v="Daniel Craig"/>
    <s v="United Kingdom"/>
    <n v="200000000"/>
    <n v="1108569499"/>
    <n v="1471172153.0718639"/>
    <n v="554.28474949999998"/>
    <n v="482826436.84668994"/>
    <s v="Metro-Goldwyn-Mayer (MGM)"/>
    <n v="143"/>
  </r>
  <r>
    <s v="The Perks of Being a Wallflower"/>
    <s v="PG-13"/>
    <s v="Drama"/>
    <x v="32"/>
    <n v="229.6"/>
    <s v="October 12, 2012 (United States)"/>
    <x v="6"/>
    <n v="475000"/>
    <s v="Stephen Chbosky"/>
    <s v="Stephen Chbosky"/>
    <s v="Logan Lerman"/>
    <s v="United States"/>
    <n v="13000000"/>
    <n v="33384127"/>
    <n v="44303760.875"/>
    <n v="256.80097692307692"/>
    <n v="14540125.000000002"/>
    <s v="Summit Entertainment"/>
    <n v="103"/>
  </r>
  <r>
    <s v="The Amazing Spider-Man"/>
    <s v="PG-13"/>
    <s v="Action"/>
    <x v="32"/>
    <n v="229.6"/>
    <s v="July 3, 2012 (United States)"/>
    <x v="15"/>
    <n v="571000"/>
    <s v="Marc Webb"/>
    <s v="James Vanderbilt"/>
    <s v="Andrew Garfield"/>
    <s v="United States"/>
    <n v="230000000"/>
    <n v="757930663"/>
    <n v="1005842652.5091462"/>
    <n v="329.53507086956523"/>
    <n v="330109173.78048784"/>
    <s v="Columbia Pictures"/>
    <n v="136"/>
  </r>
  <r>
    <s v="Les MisÃ©rables"/>
    <s v="PG-13"/>
    <s v="Drama"/>
    <x v="32"/>
    <n v="229.6"/>
    <s v="December 25, 2012 (United States)"/>
    <x v="37"/>
    <n v="315000"/>
    <s v="Tom Hooper"/>
    <s v="William Nicholson"/>
    <s v="Hugh Jackman"/>
    <s v="United Kingdom"/>
    <n v="61000000"/>
    <n v="441809770"/>
    <n v="586321589.36846685"/>
    <n v="724.27831147540985"/>
    <n v="192425858.01393729"/>
    <s v="Universal Pictures"/>
    <n v="158"/>
  </r>
  <r>
    <s v="Silver Linings Playbook"/>
    <s v="R"/>
    <s v="Comedy"/>
    <x v="32"/>
    <n v="229.6"/>
    <s v="December 25, 2012 (United States)"/>
    <x v="3"/>
    <n v="675000"/>
    <s v="David O. Russell"/>
    <s v="David O. Russell"/>
    <s v="Bradley Cooper"/>
    <s v="United States"/>
    <n v="21000000"/>
    <n v="236412453"/>
    <n v="313740742.28702086"/>
    <n v="1125.7735857142857"/>
    <n v="102967096.25435542"/>
    <s v="The Weinstein Company"/>
    <n v="122"/>
  </r>
  <r>
    <s v="Snow White and the Huntsman"/>
    <s v="PG-13"/>
    <s v="Action"/>
    <x v="32"/>
    <n v="229.6"/>
    <s v="June 1, 2012 (United States)"/>
    <x v="10"/>
    <n v="278000"/>
    <s v="Rupert Sanders"/>
    <s v="Evan Daugherty"/>
    <s v="Kristen Stewart"/>
    <s v="United States"/>
    <n v="170000000"/>
    <n v="396592829"/>
    <n v="526314612.35322297"/>
    <n v="233.28989941176471"/>
    <n v="172732068.37979096"/>
    <s v="Roth Films"/>
    <n v="127"/>
  </r>
  <r>
    <s v="The Master"/>
    <s v="R"/>
    <s v="Drama"/>
    <x v="32"/>
    <n v="229.6"/>
    <s v="September 21, 2012 (United States)"/>
    <x v="13"/>
    <n v="160000"/>
    <s v="Paul Thomas Anderson"/>
    <s v="Paul Thomas Anderson"/>
    <s v="Philip Seymour Hoffman"/>
    <s v="United States"/>
    <n v="32000000"/>
    <n v="28258060"/>
    <n v="37501005.583623692"/>
    <n v="88.306437500000001"/>
    <n v="12307517.421602789"/>
    <s v="The Weinstein Company"/>
    <n v="138"/>
  </r>
  <r>
    <s v="Looper"/>
    <s v="R"/>
    <s v="Action"/>
    <x v="32"/>
    <n v="229.6"/>
    <s v="September 28, 2012 (United States)"/>
    <x v="34"/>
    <n v="545000"/>
    <s v="Rian Johnson"/>
    <s v="Rian Johnson"/>
    <s v="Joseph Gordon-Levitt"/>
    <s v="United States"/>
    <n v="30000000"/>
    <n v="176506819"/>
    <n v="234240538.97778744"/>
    <n v="588.3560633333334"/>
    <n v="76875792.247386768"/>
    <s v="TriStar Pictures"/>
    <n v="113"/>
  </r>
  <r>
    <s v="Killing Them Softly"/>
    <s v="R"/>
    <s v="Crime"/>
    <x v="32"/>
    <n v="229.6"/>
    <s v="November 30, 2012 (United States)"/>
    <x v="19"/>
    <n v="137000"/>
    <s v="Andrew Dominik"/>
    <s v="Andrew Dominik"/>
    <s v="Brad Pitt"/>
    <s v="United States"/>
    <n v="15000000"/>
    <n v="37930465"/>
    <n v="50337163.264372818"/>
    <n v="252.86976666666666"/>
    <n v="16520237.36933798"/>
    <s v="Plan B Entertainment"/>
    <n v="97"/>
  </r>
  <r>
    <s v="Flight"/>
    <s v="R"/>
    <s v="Drama"/>
    <x v="32"/>
    <n v="229.6"/>
    <s v="November 2, 2012 (United States)"/>
    <x v="4"/>
    <n v="334000"/>
    <s v="Robert Zemeckis"/>
    <s v="John Gatins"/>
    <s v="Denzel Washington"/>
    <s v="United States"/>
    <n v="31000000"/>
    <n v="161772375"/>
    <n v="214686596.96210799"/>
    <n v="521.84637096774202"/>
    <n v="70458351.480836242"/>
    <s v="Paramount Pictures"/>
    <n v="138"/>
  </r>
  <r>
    <s v="21 Jump Street"/>
    <s v="R"/>
    <s v="Action"/>
    <x v="32"/>
    <n v="229.6"/>
    <s v="March 16, 2012 (United States)"/>
    <x v="13"/>
    <n v="521000"/>
    <s v="Phil Lord"/>
    <s v="Michael Bacall"/>
    <s v="Jonah Hill"/>
    <s v="United States"/>
    <n v="42000000"/>
    <n v="201585328"/>
    <n v="267521992.34146339"/>
    <n v="479.96506666666664"/>
    <n v="87798487.804878056"/>
    <s v="Columbia Pictures"/>
    <n v="109"/>
  </r>
  <r>
    <s v="Ted"/>
    <s v="R"/>
    <s v="Comedy"/>
    <x v="32"/>
    <n v="229.6"/>
    <s v="June 29, 2012 (United States)"/>
    <x v="15"/>
    <n v="580000"/>
    <s v="Seth MacFarlane"/>
    <s v="Seth MacFarlane"/>
    <s v="Mark Wahlberg"/>
    <s v="United States"/>
    <n v="50000000"/>
    <n v="549368315"/>
    <n v="729061522.56315327"/>
    <n v="1098.7366299999999"/>
    <n v="239271914.19860628"/>
    <s v="Universal Pictures"/>
    <n v="106"/>
  </r>
  <r>
    <s v="Sinister"/>
    <s v="R"/>
    <s v="Horror"/>
    <x v="32"/>
    <n v="229.6"/>
    <s v="October 12, 2012 (United States)"/>
    <x v="8"/>
    <n v="229000"/>
    <s v="Scott Derrickson"/>
    <s v="Scott Derrickson"/>
    <s v="Ethan Hawke"/>
    <s v="United States"/>
    <n v="3000000"/>
    <n v="82515113"/>
    <n v="109505030.18771777"/>
    <n v="2750.5037666666667"/>
    <n v="35938638.066202097"/>
    <s v="Summit Entertainment"/>
    <n v="110"/>
  </r>
  <r>
    <s v="This Means War"/>
    <s v="PG-13"/>
    <s v="Action"/>
    <x v="32"/>
    <n v="229.6"/>
    <s v="February 17, 2012 (United States)"/>
    <x v="21"/>
    <n v="179000"/>
    <s v="McG"/>
    <s v="Timothy Dowling"/>
    <s v="Reese Witherspoon"/>
    <s v="United States"/>
    <n v="65000000"/>
    <n v="156491279"/>
    <n v="207678104.14329267"/>
    <n v="240.75581384615384"/>
    <n v="68158222.560975611"/>
    <s v="Overbrook Entertainment"/>
    <n v="103"/>
  </r>
  <r>
    <s v="That's My Boy"/>
    <s v="R"/>
    <s v="Comedy"/>
    <x v="32"/>
    <n v="229.6"/>
    <s v="June 15, 2012 (United States)"/>
    <x v="30"/>
    <n v="94000"/>
    <s v="Sean Anders"/>
    <s v="David Caspe"/>
    <s v="Adam Sandler"/>
    <s v="United States"/>
    <n v="70000000"/>
    <n v="57719093"/>
    <n v="76598465.31837979"/>
    <n v="82.455847142857138"/>
    <n v="25138977.787456449"/>
    <s v="Columbia Pictures"/>
    <n v="116"/>
  </r>
  <r>
    <s v="Lincoln"/>
    <s v="PG-13"/>
    <s v="Biography"/>
    <x v="32"/>
    <n v="229.6"/>
    <s v="November 16, 2012 (United States)"/>
    <x v="4"/>
    <n v="250000"/>
    <s v="Steven Spielberg"/>
    <s v="Tony Kushner"/>
    <s v="Daniel Day-Lewis"/>
    <s v="United States"/>
    <n v="65000000"/>
    <n v="275293450"/>
    <n v="365339347.62630659"/>
    <n v="423.52838461538465"/>
    <n v="119901328.39721255"/>
    <s v="Dreamworks Pictures"/>
    <n v="150"/>
  </r>
  <r>
    <s v="Brave"/>
    <s v="PG"/>
    <s v="Animation"/>
    <x v="32"/>
    <n v="229.6"/>
    <s v="June 22, 2012 (United States)"/>
    <x v="12"/>
    <n v="383000"/>
    <s v="Mark Andrews"/>
    <s v="Brenda Chapman"/>
    <s v="Kelly Macdonald"/>
    <s v="United States"/>
    <n v="185000000"/>
    <n v="538983207"/>
    <n v="715279543.43597555"/>
    <n v="291.34227405405409"/>
    <n v="234748783.53658539"/>
    <s v="Walt Disney Pictures"/>
    <n v="93"/>
  </r>
  <r>
    <s v="The Place Beyond the Pines"/>
    <s v="R"/>
    <s v="Crime"/>
    <x v="32"/>
    <n v="229.6"/>
    <s v="April 19, 2013 (United States)"/>
    <x v="4"/>
    <n v="253000"/>
    <s v="Derek Cianfrance"/>
    <s v="Derek Cianfrance"/>
    <s v="Ryan Gosling"/>
    <s v="United States"/>
    <n v="15000000"/>
    <n v="47052899"/>
    <n v="62443459.60496515"/>
    <n v="313.68599333333333"/>
    <n v="20493422.909407668"/>
    <s v="Sidney Kimmel Entertainment"/>
    <n v="140"/>
  </r>
  <r>
    <s v="Dredd"/>
    <s v="R"/>
    <s v="Action"/>
    <x v="32"/>
    <n v="229.6"/>
    <s v="September 21, 2012 (United States)"/>
    <x v="12"/>
    <n v="260000"/>
    <s v="Pete Travis"/>
    <s v="John Wagner"/>
    <s v="Karl Urban"/>
    <s v="United Kingdom"/>
    <n v="50000000"/>
    <n v="41037742"/>
    <n v="54460801.33885017"/>
    <n v="82.075484000000003"/>
    <n v="17873581.010452963"/>
    <s v="DNA Films"/>
    <n v="95"/>
  </r>
  <r>
    <s v="Dark Shadows"/>
    <s v="PG-13"/>
    <s v="Comedy"/>
    <x v="32"/>
    <n v="229.6"/>
    <s v="May 11, 2012 (United States)"/>
    <x v="19"/>
    <n v="252000"/>
    <s v="Tim Burton"/>
    <s v="Seth Grahame-Smith"/>
    <s v="Johnny Depp"/>
    <s v="United States"/>
    <n v="150000000"/>
    <n v="245527149"/>
    <n v="325836769.60060972"/>
    <n v="163.684766"/>
    <n v="106936911.58536586"/>
    <s v="Warner Bros."/>
    <n v="113"/>
  </r>
  <r>
    <s v="John Carter"/>
    <s v="PG-13"/>
    <s v="Action"/>
    <x v="32"/>
    <n v="229.6"/>
    <s v="March 9, 2012 (United States)"/>
    <x v="14"/>
    <n v="260000"/>
    <s v="Andrew Stanton"/>
    <s v="Andrew Stanton"/>
    <s v="Taylor Kitsch"/>
    <s v="United States"/>
    <n v="250000000"/>
    <n v="284139100"/>
    <n v="377078326.52439022"/>
    <n v="113.65563999999999"/>
    <n v="123753963.41463415"/>
    <s v="Walt Disney Pictures"/>
    <n v="132"/>
  </r>
  <r>
    <s v="Battleship"/>
    <s v="PG-13"/>
    <s v="Action"/>
    <x v="32"/>
    <n v="229.6"/>
    <s v="May 18, 2012 (United States)"/>
    <x v="1"/>
    <n v="240000"/>
    <s v="Peter Berg"/>
    <s v="Jon Hoeber"/>
    <s v="Alexander SkarsgÃ¥rd"/>
    <s v="United States"/>
    <n v="209000000"/>
    <n v="303025485"/>
    <n v="402142270.38109756"/>
    <n v="144.98827033492822"/>
    <n v="131979740.85365854"/>
    <s v="Universal Pictures"/>
    <n v="131"/>
  </r>
  <r>
    <s v="Magic Mike"/>
    <s v="R"/>
    <s v="Comedy"/>
    <x v="32"/>
    <n v="229.6"/>
    <s v="June 29, 2012 (United States)"/>
    <x v="10"/>
    <n v="134000"/>
    <s v="Steven Soderbergh"/>
    <s v="Reid Carolin"/>
    <s v="Channing Tatum"/>
    <s v="United States"/>
    <n v="7000000"/>
    <n v="167739961"/>
    <n v="222606124.20165503"/>
    <n v="2396.2851571428573"/>
    <n v="73057474.303135902"/>
    <s v="Iron Horse Entertainment (II)"/>
    <n v="110"/>
  </r>
  <r>
    <s v="Hotel Transylvania"/>
    <s v="PG"/>
    <s v="Animation"/>
    <x v="32"/>
    <n v="229.6"/>
    <s v="September 28, 2012 (United States)"/>
    <x v="12"/>
    <n v="232000"/>
    <s v="Genndy Tartakovsky"/>
    <s v="Peter Baynham"/>
    <s v="Adam Sandler"/>
    <s v="United States"/>
    <n v="85000000"/>
    <n v="358375603"/>
    <n v="475596891.2635017"/>
    <n v="421.6183564705882"/>
    <n v="156086935.10452962"/>
    <s v="Columbia Pictures"/>
    <n v="91"/>
  </r>
  <r>
    <s v="Lawless"/>
    <s v="R"/>
    <s v="Crime"/>
    <x v="32"/>
    <n v="229.6"/>
    <s v="August 29, 2012 (United States)"/>
    <x v="4"/>
    <n v="232000"/>
    <s v="John Hillcoat"/>
    <s v="Nick Cave"/>
    <s v="Tom Hardy"/>
    <s v="United States"/>
    <n v="26000000"/>
    <n v="55404207"/>
    <n v="73526401.885452956"/>
    <n v="213.09310384615384"/>
    <n v="24130752.177700352"/>
    <s v="The Weinstein Company"/>
    <n v="116"/>
  </r>
  <r>
    <s v="Spring Breakers"/>
    <s v="R"/>
    <s v="Crime"/>
    <x v="32"/>
    <n v="229.6"/>
    <s v="March 22, 2013 (United States)"/>
    <x v="11"/>
    <n v="138000"/>
    <s v="Harmony Korine"/>
    <s v="Harmony Korine"/>
    <s v="Vanessa Hudgens"/>
    <s v="United States"/>
    <n v="5000000"/>
    <n v="32170399"/>
    <n v="42693033.864547037"/>
    <n v="643.40798000000007"/>
    <n v="14011497.822299652"/>
    <s v="Muse Productions"/>
    <n v="94"/>
  </r>
  <r>
    <s v="Underworld: Awakening"/>
    <s v="R"/>
    <s v="Action"/>
    <x v="32"/>
    <n v="229.6"/>
    <s v="January 20, 2012 (United States)"/>
    <x v="21"/>
    <n v="148000"/>
    <s v="MÃ¥ns MÃ¥rlind"/>
    <s v="Len Wiseman"/>
    <s v="Kate Beckinsale"/>
    <s v="United States"/>
    <n v="70000000"/>
    <n v="160112671"/>
    <n v="212484019.39764807"/>
    <n v="228.73238714285714"/>
    <n v="69735483.885017425"/>
    <s v="Screen Gems"/>
    <n v="88"/>
  </r>
  <r>
    <s v="Piranha 3DD"/>
    <s v="R"/>
    <s v="Comedy"/>
    <x v="32"/>
    <n v="229.6"/>
    <s v="July 14, 2012 (Japan)"/>
    <x v="47"/>
    <n v="41000"/>
    <s v="John Gulager"/>
    <s v="Patrick Melton"/>
    <s v="Danielle Panabaker"/>
    <s v="United States"/>
    <n v="5000000"/>
    <n v="8518634"/>
    <n v="11304999.040940765"/>
    <n v="170.37268"/>
    <n v="3710206.4459930318"/>
    <s v="Dimension Films"/>
    <n v="83"/>
  </r>
  <r>
    <s v="Safe House"/>
    <s v="R"/>
    <s v="Action"/>
    <x v="32"/>
    <n v="229.6"/>
    <s v="February 10, 2012 (United States)"/>
    <x v="17"/>
    <n v="211000"/>
    <s v="Daniel Espinosa"/>
    <s v="David Guggenheim"/>
    <s v="Denzel Washington"/>
    <s v="South Africa"/>
    <n v="85000000"/>
    <n v="208076205"/>
    <n v="276135974.14416373"/>
    <n v="244.79553529411766"/>
    <n v="90625524.825783983"/>
    <s v="Universal Pictures"/>
    <n v="115"/>
  </r>
  <r>
    <s v="Seeking a Friend for the End of the World"/>
    <s v="R"/>
    <s v="Adventure"/>
    <x v="32"/>
    <n v="229.6"/>
    <s v="June 22, 2012 (United States)"/>
    <x v="17"/>
    <n v="109000"/>
    <s v="Lorene Scafaria"/>
    <s v="Lorene Scafaria"/>
    <s v="Steve Carell"/>
    <s v="United States"/>
    <n v="10000000"/>
    <n v="11681781"/>
    <n v="15502781.666811846"/>
    <n v="116.81780999999999"/>
    <n v="5087883.7108013937"/>
    <s v="Focus Features"/>
    <n v="101"/>
  </r>
  <r>
    <s v="Lore"/>
    <s v="Not Rated"/>
    <s v="Drama"/>
    <x v="32"/>
    <n v="229.6"/>
    <s v="September 20, 2012 (Australia)"/>
    <x v="12"/>
    <n v="15000"/>
    <s v="Cate Shortland"/>
    <s v="Cate Shortland"/>
    <s v="Saskia Rosendahl"/>
    <s v="Australia"/>
    <n v="0"/>
    <n v="2362019"/>
    <n v="3134613.193815331"/>
    <n v="0"/>
    <n v="1028753.9198606273"/>
    <s v="Rohfilm"/>
    <n v="109"/>
  </r>
  <r>
    <s v="The Bourne Legacy"/>
    <s v="PG-13"/>
    <s v="Action"/>
    <x v="32"/>
    <n v="229.6"/>
    <s v="August 10, 2012 (United States)"/>
    <x v="14"/>
    <n v="290000"/>
    <s v="Tony Gilroy"/>
    <s v="Tony Gilroy"/>
    <s v="Jeremy Renner"/>
    <s v="United States"/>
    <n v="125000000"/>
    <n v="276144750"/>
    <n v="366469099.84756094"/>
    <n v="220.91579999999999"/>
    <n v="120272103.6585366"/>
    <s v="Universal Pictures"/>
    <n v="135"/>
  </r>
  <r>
    <s v="Abraham Lincoln: Vampire Hunter"/>
    <s v="R"/>
    <s v="Action"/>
    <x v="32"/>
    <n v="229.6"/>
    <s v="June 22, 2012 (United States)"/>
    <x v="23"/>
    <n v="151000"/>
    <s v="Timur Bekmambetov"/>
    <s v="Seth Grahame-Smith"/>
    <s v="Benjamin Walker"/>
    <s v="United States"/>
    <n v="69000000"/>
    <n v="116471580"/>
    <n v="154568338.09233448"/>
    <n v="168.79939130434784"/>
    <n v="50728040.069686413"/>
    <s v="Abraham Productions"/>
    <n v="105"/>
  </r>
  <r>
    <s v="Wreck-It Ralph"/>
    <s v="PG"/>
    <s v="Animation"/>
    <x v="32"/>
    <n v="229.6"/>
    <s v="November 2, 2012 (United States)"/>
    <x v="3"/>
    <n v="390000"/>
    <s v="Rich Moore"/>
    <s v="Rich Moore"/>
    <s v="John C. Reilly"/>
    <s v="United States"/>
    <n v="165000000"/>
    <n v="471222889"/>
    <n v="625355462.8845818"/>
    <n v="285.58962969696967"/>
    <n v="205236449.91289201"/>
    <s v="Walt Disney Animation Studios"/>
    <n v="101"/>
  </r>
  <r>
    <s v="Total Recall"/>
    <s v="PG-13"/>
    <s v="Action"/>
    <x v="32"/>
    <n v="229.6"/>
    <s v="August 3, 2012 (United States)"/>
    <x v="19"/>
    <n v="244000"/>
    <s v="Len Wiseman"/>
    <s v="Kurt Wimmer"/>
    <s v="Colin Farrell"/>
    <s v="United States"/>
    <n v="125000000"/>
    <n v="198467168"/>
    <n v="263383911.54006967"/>
    <n v="158.7737344"/>
    <n v="86440404.181184679"/>
    <s v="Total Recall"/>
    <n v="118"/>
  </r>
  <r>
    <s v="Project X"/>
    <s v="R"/>
    <s v="Comedy"/>
    <x v="32"/>
    <n v="229.6"/>
    <s v="March 2, 2012 (United States)"/>
    <x v="14"/>
    <n v="193000"/>
    <s v="Nima Nourizadeh"/>
    <s v="Matt Drake"/>
    <s v="Thomas Mann"/>
    <s v="United States"/>
    <n v="12000000"/>
    <n v="102731865"/>
    <n v="136334491.57447734"/>
    <n v="856.09887500000002"/>
    <n v="44743843.641114987"/>
    <s v="Green Hat Films"/>
    <n v="88"/>
  </r>
  <r>
    <s v="American Reunion"/>
    <s v="R"/>
    <s v="Comedy"/>
    <x v="32"/>
    <n v="229.6"/>
    <s v="April 6, 2012 (United States)"/>
    <x v="17"/>
    <n v="206000"/>
    <s v="Jon Hurwitz"/>
    <s v="Jon Hurwitz"/>
    <s v="Jason Biggs"/>
    <s v="United States"/>
    <n v="50000000"/>
    <n v="234989584"/>
    <n v="311852466.22299647"/>
    <n v="469.97916799999996"/>
    <n v="102347379.79094078"/>
    <s v="Universal Pictures"/>
    <n v="113"/>
  </r>
  <r>
    <s v="Wanderlust"/>
    <s v="R"/>
    <s v="Comedy"/>
    <x v="32"/>
    <n v="229.6"/>
    <s v="February 24, 2012 (United States)"/>
    <x v="41"/>
    <n v="74000"/>
    <s v="David Wain"/>
    <s v="David Wain"/>
    <s v="Jennifer Aniston"/>
    <s v="United States"/>
    <n v="0"/>
    <n v="23812816"/>
    <n v="31601764.090592332"/>
    <n v="0"/>
    <n v="10371435.540069688"/>
    <s v="A Hot Dog"/>
    <n v="98"/>
  </r>
  <r>
    <s v="Savages"/>
    <s v="R"/>
    <s v="Crime"/>
    <x v="32"/>
    <n v="229.6"/>
    <s v="July 6, 2012 (United States)"/>
    <x v="16"/>
    <n v="126000"/>
    <s v="Oliver Stone"/>
    <s v="Shane Salerno"/>
    <s v="Aaron Taylor-Johnson"/>
    <s v="United States"/>
    <n v="45000000"/>
    <n v="82966152"/>
    <n v="110103599.80139372"/>
    <n v="184.36922666666666"/>
    <n v="36135083.623693384"/>
    <s v="Ixtlan"/>
    <n v="131"/>
  </r>
  <r>
    <s v="Life of Pi"/>
    <s v="PG"/>
    <s v="Adventure"/>
    <x v="32"/>
    <n v="229.6"/>
    <s v="November 21, 2012 (United States)"/>
    <x v="6"/>
    <n v="594000"/>
    <s v="Ang Lee"/>
    <s v="Yann Martel"/>
    <s v="Suraj Sharma"/>
    <s v="United States"/>
    <n v="120000000"/>
    <n v="609016565"/>
    <n v="808220153.9873693"/>
    <n v="507.51380416666666"/>
    <n v="265251117.16027877"/>
    <s v="Fox 2000 Pictures"/>
    <n v="127"/>
  </r>
  <r>
    <s v="Anna Karenina"/>
    <s v="R"/>
    <s v="Drama"/>
    <x v="32"/>
    <n v="229.6"/>
    <s v="September 7, 2012 (United Kingdom)"/>
    <x v="14"/>
    <n v="95000"/>
    <s v="Joe Wright"/>
    <s v="Tom Stoppard"/>
    <s v="Keira Knightley"/>
    <s v="United Kingdom"/>
    <n v="40600000"/>
    <n v="68929150"/>
    <n v="91475226.502613232"/>
    <n v="169.77623152709361"/>
    <n v="30021406.794425089"/>
    <s v="Universal Pictures"/>
    <n v="129"/>
  </r>
  <r>
    <s v="Resident Evil: Retribution"/>
    <s v="R"/>
    <s v="Action"/>
    <x v="32"/>
    <n v="229.6"/>
    <s v="September 14, 2012 (United States)"/>
    <x v="20"/>
    <n v="136000"/>
    <s v="Paul W.S. Anderson"/>
    <s v="Paul W.S. Anderson"/>
    <s v="Milla Jovovich"/>
    <s v="Germany"/>
    <n v="65000000"/>
    <n v="240159255"/>
    <n v="318713087.97256094"/>
    <n v="369.47577692307692"/>
    <n v="104598978.6585366"/>
    <s v="Constantin Film International"/>
    <n v="95"/>
  </r>
  <r>
    <s v="Men in Black 3"/>
    <s v="PG-13"/>
    <s v="Action"/>
    <x v="32"/>
    <n v="229.6"/>
    <s v="May 25, 2012 (United States)"/>
    <x v="8"/>
    <n v="342000"/>
    <s v="Barry Sonnenfeld"/>
    <s v="Etan Cohen"/>
    <s v="Will Smith"/>
    <s v="United States"/>
    <n v="225000000"/>
    <n v="624026776"/>
    <n v="828140063.79442501"/>
    <n v="277.34523377777782"/>
    <n v="271788665.50522649"/>
    <s v="Columbia Pictures"/>
    <n v="106"/>
  </r>
  <r>
    <s v="Journey 2: The Mysterious Island"/>
    <s v="PG"/>
    <s v="Action"/>
    <x v="32"/>
    <n v="229.6"/>
    <s v="February 10, 2012 (United States)"/>
    <x v="1"/>
    <n v="96000"/>
    <s v="Brad Peyton"/>
    <s v="Brian Gunn"/>
    <s v="Josh Hutcherson"/>
    <s v="United States"/>
    <n v="79000000"/>
    <n v="335260290"/>
    <n v="444920776.84233445"/>
    <n v="424.38011392405065"/>
    <n v="146019290.06968641"/>
    <s v="New Line Cinema"/>
    <n v="94"/>
  </r>
  <r>
    <s v="Seven Psychopaths"/>
    <s v="R"/>
    <s v="Comedy"/>
    <x v="32"/>
    <n v="229.6"/>
    <s v="October 12, 2012 (United States)"/>
    <x v="13"/>
    <n v="246000"/>
    <s v="Martin McDonagh"/>
    <s v="Martin McDonagh"/>
    <s v="Colin Farrell"/>
    <s v="United Kingdom"/>
    <n v="15000000"/>
    <n v="32226382"/>
    <n v="42767328.3771777"/>
    <n v="214.84254666666666"/>
    <n v="14035880.662020907"/>
    <s v="CBS Films"/>
    <n v="110"/>
  </r>
  <r>
    <s v="Rock of Ages"/>
    <s v="PG-13"/>
    <s v="Comedy"/>
    <x v="32"/>
    <n v="229.6"/>
    <s v="June 15, 2012 (United States)"/>
    <x v="23"/>
    <n v="75000"/>
    <s v="Adam Shankman"/>
    <s v="Justin Theroux"/>
    <s v="Julianne Hough"/>
    <s v="United States"/>
    <n v="75000000"/>
    <n v="59418613"/>
    <n v="78853882.321864098"/>
    <n v="79.224817333333334"/>
    <n v="25879186.846689899"/>
    <s v="New Line Cinema"/>
    <n v="123"/>
  </r>
  <r>
    <s v="The Dictator"/>
    <s v="R"/>
    <s v="Comedy"/>
    <x v="32"/>
    <n v="229.6"/>
    <s v="May 16, 2012 (United States)"/>
    <x v="5"/>
    <n v="286000"/>
    <s v="Larry Charles"/>
    <s v="Sacha Baron Cohen"/>
    <s v="Sacha Baron Cohen"/>
    <s v="United States"/>
    <n v="65000000"/>
    <n v="179379533"/>
    <n v="238052890.70165503"/>
    <n v="275.96851230769232"/>
    <n v="78126974.303135902"/>
    <s v="Paramount Pictures"/>
    <n v="83"/>
  </r>
  <r>
    <s v="The Watch"/>
    <s v="R"/>
    <s v="Comedy"/>
    <x v="32"/>
    <n v="229.6"/>
    <s v="July 27, 2012 (United States)"/>
    <x v="46"/>
    <n v="123000"/>
    <s v="Akiva Schaffer"/>
    <s v="Jared Stern"/>
    <s v="Ben Stiller"/>
    <s v="United States"/>
    <n v="68000000"/>
    <n v="68267862"/>
    <n v="90597637.418989539"/>
    <n v="100.39391470588235"/>
    <n v="29733389.372822303"/>
    <s v="Twentieth Century Fox"/>
    <n v="102"/>
  </r>
  <r>
    <s v="The Expendables 2"/>
    <s v="R"/>
    <s v="Action"/>
    <x v="32"/>
    <n v="229.6"/>
    <s v="August 17, 2012 (United States)"/>
    <x v="14"/>
    <n v="296000"/>
    <s v="Simon West"/>
    <s v="Richard Wenk"/>
    <s v="Sylvester Stallone"/>
    <s v="United States"/>
    <n v="100000000"/>
    <n v="314975955"/>
    <n v="418001626.69207317"/>
    <n v="314.975955"/>
    <n v="137184649.39024392"/>
    <s v="Lionsgate"/>
    <n v="103"/>
  </r>
  <r>
    <s v="Safety Not Guaranteed"/>
    <s v="R"/>
    <s v="Comedy"/>
    <x v="32"/>
    <n v="229.6"/>
    <s v="June 15, 2012 (Canada)"/>
    <x v="9"/>
    <n v="122000"/>
    <s v="Colin Trevorrow"/>
    <s v="Derek Connolly"/>
    <s v="Aubrey Plaza"/>
    <s v="United States"/>
    <n v="750000"/>
    <n v="4424699"/>
    <n v="5871976.4168118462"/>
    <n v="589.9598666666667"/>
    <n v="1927133.710801394"/>
    <s v="FilmDistrict"/>
    <n v="86"/>
  </r>
  <r>
    <s v="Chronicle"/>
    <s v="PG-13"/>
    <s v="Adventure"/>
    <x v="32"/>
    <n v="229.6"/>
    <s v="February 3, 2012 (United States)"/>
    <x v="9"/>
    <n v="243000"/>
    <s v="Josh Trank"/>
    <s v="Max Landis"/>
    <s v="Dane DeHaan"/>
    <s v="United States"/>
    <n v="12000000"/>
    <n v="126636097"/>
    <n v="168057572.97865853"/>
    <n v="1055.3008083333334"/>
    <n v="55155094.512195125"/>
    <s v="Twentieth Century Fox"/>
    <n v="84"/>
  </r>
  <r>
    <s v="Red Dawn"/>
    <s v="PG-13"/>
    <s v="Action"/>
    <x v="32"/>
    <n v="229.6"/>
    <s v="November 21, 2012 (United States)"/>
    <x v="20"/>
    <n v="74000"/>
    <s v="Dan Bradley"/>
    <s v="Carl Ellsworth"/>
    <s v="Chris Hemsworth"/>
    <s v="United States"/>
    <n v="65000000"/>
    <n v="50950296"/>
    <n v="67615658.498257831"/>
    <n v="78.385070769230765"/>
    <n v="22190895.470383275"/>
    <s v="FilmDistrict"/>
    <n v="93"/>
  </r>
  <r>
    <s v="End of Watch"/>
    <s v="R"/>
    <s v="Action"/>
    <x v="32"/>
    <n v="229.6"/>
    <s v="September 21, 2012 (United States)"/>
    <x v="37"/>
    <n v="233000"/>
    <s v="David Ayer"/>
    <s v="David Ayer"/>
    <s v="Jake Gyllenhaal"/>
    <s v="United States"/>
    <n v="7000000"/>
    <n v="55078146"/>
    <n v="73093689.399825782"/>
    <n v="786.83065714285715"/>
    <n v="23988739.547038328"/>
    <s v="Exclusive Media Group"/>
    <n v="109"/>
  </r>
  <r>
    <s v="Wrath of the Titans"/>
    <s v="PG-13"/>
    <s v="Action"/>
    <x v="32"/>
    <n v="229.6"/>
    <s v="March 30, 2012 (United States)"/>
    <x v="46"/>
    <n v="184000"/>
    <s v="Jonathan Liebesman"/>
    <s v="Dan Mazeau"/>
    <s v="Sam Worthington"/>
    <s v="United States"/>
    <n v="150000000"/>
    <n v="301970083"/>
    <n v="400741656.31576651"/>
    <n v="201.31338866666667"/>
    <n v="131520070.99303137"/>
    <s v="Warner Bros."/>
    <n v="99"/>
  </r>
  <r>
    <s v="Mud"/>
    <s v="PG-13"/>
    <s v="Drama"/>
    <x v="32"/>
    <n v="229.6"/>
    <s v="May 10, 2013 (United States)"/>
    <x v="34"/>
    <n v="172000"/>
    <s v="Jeff Nichols"/>
    <s v="Jeff Nichols"/>
    <s v="Matthew McConaughey"/>
    <s v="United States"/>
    <n v="10000000"/>
    <n v="32613173"/>
    <n v="43280635.074477345"/>
    <n v="326.13173"/>
    <n v="14204343.641114984"/>
    <s v="Lionsgate"/>
    <n v="130"/>
  </r>
  <r>
    <s v="The Lorax"/>
    <s v="PG"/>
    <s v="Animation"/>
    <x v="32"/>
    <n v="229.6"/>
    <s v="March 2, 2012 (United States)"/>
    <x v="5"/>
    <n v="102000"/>
    <s v="Chris Renaud"/>
    <s v="Dr. Seuss"/>
    <s v="Zac Efron"/>
    <s v="United States"/>
    <n v="70000000"/>
    <n v="348840316"/>
    <n v="462942701.59059232"/>
    <n v="498.34330857142862"/>
    <n v="151933935.5400697"/>
    <s v="Universal Pictures"/>
    <n v="86"/>
  </r>
  <r>
    <s v="Man on a Ledge"/>
    <s v="PG-13"/>
    <s v="Action"/>
    <x v="32"/>
    <n v="229.6"/>
    <s v="January 27, 2012 (United States)"/>
    <x v="14"/>
    <n v="147000"/>
    <s v="Asger Leth"/>
    <s v="Pablo F. Fenjves"/>
    <s v="Sam Worthington"/>
    <s v="United States"/>
    <n v="42000000"/>
    <n v="47636031"/>
    <n v="63217328.596254349"/>
    <n v="113.41912142857143"/>
    <n v="20747400.261324044"/>
    <s v="Summit Entertainment"/>
    <n v="102"/>
  </r>
  <r>
    <s v="Diary of a Wimpy Kid: Dog Days"/>
    <s v="PG"/>
    <s v="Animation"/>
    <x v="32"/>
    <n v="229.6"/>
    <s v="August 3, 2012 (United States)"/>
    <x v="21"/>
    <n v="23000"/>
    <s v="David Bowers"/>
    <s v="Maya Forbes"/>
    <s v="Zachary Gordon"/>
    <s v="United States"/>
    <n v="22000000"/>
    <n v="77229695"/>
    <n v="102490801.68336236"/>
    <n v="351.0440681818182"/>
    <n v="33636626.742160283"/>
    <s v="Fox 2000 Pictures"/>
    <n v="94"/>
  </r>
  <r>
    <s v="The Lucky One"/>
    <s v="PG-13"/>
    <s v="Drama"/>
    <x v="32"/>
    <n v="229.6"/>
    <s v="April 20, 2012 (United States)"/>
    <x v="16"/>
    <n v="103000"/>
    <s v="Scott Hicks"/>
    <s v="Will Fetters"/>
    <s v="Zac Efron"/>
    <s v="United States"/>
    <n v="25000000"/>
    <n v="99357138"/>
    <n v="131855923.12108013"/>
    <n v="397.42855200000002"/>
    <n v="43274014.808362372"/>
    <s v="Warner Bros."/>
    <n v="101"/>
  </r>
  <r>
    <s v="Rise of the Guardians"/>
    <s v="PG"/>
    <s v="Animation"/>
    <x v="32"/>
    <n v="229.6"/>
    <s v="November 21, 2012 (United States)"/>
    <x v="4"/>
    <n v="161000"/>
    <s v="Peter Ramsey"/>
    <s v="David Lindsay-Abaire"/>
    <s v="Hugh Jackman"/>
    <s v="United States"/>
    <n v="145000000"/>
    <n v="306941670"/>
    <n v="407339402.652439"/>
    <n v="211.68391034482758"/>
    <n v="133685396.34146343"/>
    <s v="DreamWorks Animation"/>
    <n v="97"/>
  </r>
  <r>
    <s v="The Iceman"/>
    <s v="R"/>
    <s v="Biography"/>
    <x v="32"/>
    <n v="229.6"/>
    <s v="May 2, 2013 (Lebanon)"/>
    <x v="8"/>
    <n v="72000"/>
    <s v="Ariel Vromen"/>
    <s v="Morgan Land"/>
    <s v="Michael Shannon"/>
    <s v="United States"/>
    <n v="10000000"/>
    <n v="4552970"/>
    <n v="6042203.6541811842"/>
    <n v="45.529699999999998"/>
    <n v="1983000.8710801394"/>
    <s v="Bleiberg Entertainment"/>
    <n v="106"/>
  </r>
  <r>
    <s v="Maniac"/>
    <s v="Not Rated"/>
    <s v="Horror"/>
    <x v="32"/>
    <n v="229.6"/>
    <s v="January 2, 2013 (France)"/>
    <x v="10"/>
    <n v="36000"/>
    <s v="Franck Khalfoun"/>
    <s v="Alexandre Aja"/>
    <s v="Elijah Wood"/>
    <s v="France"/>
    <n v="6000000"/>
    <n v="2631275"/>
    <n v="3491940.2983449474"/>
    <n v="43.854583333333338"/>
    <n v="1146025.6968641116"/>
    <s v="La Petite Reine"/>
    <n v="89"/>
  </r>
  <r>
    <s v="Byzantium"/>
    <s v="R"/>
    <s v="Drama"/>
    <x v="32"/>
    <n v="229.6"/>
    <s v="May 31, 2013 (United Kingdom)"/>
    <x v="16"/>
    <n v="42000"/>
    <s v="Neil Jordan"/>
    <s v="Moira Buffini"/>
    <s v="Saoirse Ronan"/>
    <s v="United Kingdom"/>
    <n v="0"/>
    <n v="828284"/>
    <n v="1099207.9041811845"/>
    <n v="0"/>
    <n v="360750.87108013942"/>
    <s v="Demarest Films"/>
    <n v="118"/>
  </r>
  <r>
    <s v="Frances Ha"/>
    <s v="R"/>
    <s v="Comedy"/>
    <x v="32"/>
    <n v="229.6"/>
    <s v="August 23, 2013 (Brazil)"/>
    <x v="24"/>
    <n v="78000"/>
    <s v="Noah Baumbach"/>
    <s v="Noah Baumbach"/>
    <s v="Greta Gerwig"/>
    <s v="United States"/>
    <n v="0"/>
    <n v="9058065"/>
    <n v="12020872.846254354"/>
    <n v="0"/>
    <n v="3945150.261324042"/>
    <s v="Pine District Pictures"/>
    <n v="86"/>
  </r>
  <r>
    <s v="Madagascar 3: Europe's Most Wanted"/>
    <s v="PG"/>
    <s v="Animation"/>
    <x v="32"/>
    <n v="229.6"/>
    <s v="June 8, 2012 (United States)"/>
    <x v="8"/>
    <n v="168000"/>
    <s v="Eric Darnell"/>
    <s v="Eric Darnell"/>
    <s v="Ben Stiller"/>
    <s v="United States"/>
    <n v="145000000"/>
    <n v="746921274"/>
    <n v="991232195.93989539"/>
    <n v="515.11811999999998"/>
    <n v="325314143.72822303"/>
    <s v="DreamWorks Animation"/>
    <n v="93"/>
  </r>
  <r>
    <s v="The Five-Year Engagement"/>
    <s v="R"/>
    <s v="Comedy"/>
    <x v="32"/>
    <n v="229.6"/>
    <s v="April 27, 2012 (United States)"/>
    <x v="19"/>
    <n v="96000"/>
    <s v="Nicholas Stoller"/>
    <s v="Jason Segel"/>
    <s v="Jason Segel"/>
    <s v="United States"/>
    <n v="30000000"/>
    <n v="54169363"/>
    <n v="71887652.03005226"/>
    <n v="180.56454333333335"/>
    <n v="23592928.135888502"/>
    <s v="Universal Pictures"/>
    <n v="124"/>
  </r>
  <r>
    <s v="House at the End of the Street"/>
    <s v="PG-13"/>
    <s v="Drama"/>
    <x v="32"/>
    <n v="229.6"/>
    <s v="September 21, 2012 (United States)"/>
    <x v="41"/>
    <n v="74000"/>
    <s v="Mark Tonderai"/>
    <s v="David Loucka"/>
    <s v="Jennifer Lawrence"/>
    <s v="United States"/>
    <n v="10000000"/>
    <n v="44287131"/>
    <n v="58773034.911585361"/>
    <n v="442.87131000000005"/>
    <n v="19288820.121951222"/>
    <s v="Relativity Media"/>
    <n v="101"/>
  </r>
  <r>
    <s v="The Sessions"/>
    <s v="R"/>
    <s v="Biography"/>
    <x v="32"/>
    <n v="229.6"/>
    <s v="November 16, 2012 (United States)"/>
    <x v="13"/>
    <n v="42000"/>
    <s v="Ben Lewin"/>
    <s v="Ben Lewin"/>
    <s v="John Hawkes"/>
    <s v="United States"/>
    <n v="1000000"/>
    <n v="10656155"/>
    <n v="14141683.050958186"/>
    <n v="1065.6155000000001"/>
    <n v="4641182.4912891993"/>
    <s v="Fox Searchlight Pictures"/>
    <n v="95"/>
  </r>
  <r>
    <s v="The Woman in Black"/>
    <s v="PG-13"/>
    <s v="Drama"/>
    <x v="32"/>
    <n v="229.6"/>
    <s v="February 3, 2012 (United States)"/>
    <x v="5"/>
    <n v="177000"/>
    <s v="James Watkins"/>
    <s v="Susan Hill"/>
    <s v="Daniel Radcliffe"/>
    <s v="United Kingdom"/>
    <n v="17000000"/>
    <n v="128955898"/>
    <n v="171136159.06184667"/>
    <n v="758.56410588235292"/>
    <n v="56165460.801393732"/>
    <s v="CBS Films"/>
    <n v="95"/>
  </r>
  <r>
    <s v="The Three Stooges"/>
    <s v="PG"/>
    <s v="Comedy"/>
    <x v="32"/>
    <n v="229.6"/>
    <s v="April 13, 2012 (United States)"/>
    <x v="27"/>
    <n v="30000"/>
    <s v="Bobby Farrelly"/>
    <s v="Mike Cerrone"/>
    <s v="Sean Hayes"/>
    <s v="United States"/>
    <n v="30000000"/>
    <n v="54819301"/>
    <n v="72750178.635452956"/>
    <n v="182.73100333333335"/>
    <n v="23876002.177700352"/>
    <s v="Twentieth Century Fox"/>
    <n v="92"/>
  </r>
  <r>
    <s v="Think Like a Man"/>
    <s v="PG-13"/>
    <s v="Comedy"/>
    <x v="32"/>
    <n v="229.6"/>
    <s v="April 20, 2012 (United States)"/>
    <x v="16"/>
    <n v="45000"/>
    <s v="Tim Story"/>
    <s v="Keith Merryman"/>
    <s v="Chris Brown"/>
    <s v="United States"/>
    <n v="12000000"/>
    <n v="96070507"/>
    <n v="127494266.04050522"/>
    <n v="800.58755833333328"/>
    <n v="41842555.31358885"/>
    <s v="Screen Gems"/>
    <n v="122"/>
  </r>
  <r>
    <s v="The Vow"/>
    <s v="PG-13"/>
    <s v="Drama"/>
    <x v="32"/>
    <n v="229.6"/>
    <s v="February 10, 2012 (United States)"/>
    <x v="8"/>
    <n v="187000"/>
    <s v="Michael Sucsy"/>
    <s v="Abby Kohn"/>
    <s v="Rachel McAdams"/>
    <s v="United States"/>
    <n v="30000000"/>
    <n v="196114570"/>
    <n v="260261800.86672473"/>
    <n v="653.71523333333334"/>
    <n v="85415753.484320566"/>
    <s v="Screen Gems"/>
    <n v="104"/>
  </r>
  <r>
    <s v="Taken 2"/>
    <s v="PG-13"/>
    <s v="Action"/>
    <x v="32"/>
    <n v="229.6"/>
    <s v="October 5, 2012 (United States)"/>
    <x v="21"/>
    <n v="294000"/>
    <s v="Olivier Megaton"/>
    <s v="Luc Besson"/>
    <s v="Liam Neeson"/>
    <s v="France"/>
    <n v="45000000"/>
    <n v="376152455"/>
    <n v="499188384.31402433"/>
    <n v="835.89434444444441"/>
    <n v="163829466.46341464"/>
    <s v="EuropaCorp"/>
    <n v="92"/>
  </r>
  <r>
    <s v="Compliance"/>
    <s v="R"/>
    <s v="Crime"/>
    <x v="32"/>
    <n v="229.6"/>
    <s v="September 26, 2012 (France)"/>
    <x v="5"/>
    <n v="33000"/>
    <s v="Craig Zobel"/>
    <s v="Craig Zobel"/>
    <s v="Ann Dowd"/>
    <s v="United States"/>
    <n v="270000"/>
    <n v="592116"/>
    <n v="785791.57317073166"/>
    <n v="219.30222222222224"/>
    <n v="257890.24390243905"/>
    <s v="Bad Cop Bad Cop Film Productions"/>
    <n v="90"/>
  </r>
  <r>
    <s v="Rust and Bone"/>
    <s v="R"/>
    <s v="Drama"/>
    <x v="32"/>
    <n v="229.6"/>
    <s v="May 17, 2012 (Belgium)"/>
    <x v="24"/>
    <n v="65000"/>
    <s v="Jacques Audiard"/>
    <s v="Jacques Audiard"/>
    <s v="Marion Cotillard"/>
    <s v="France"/>
    <n v="0"/>
    <n v="25807712"/>
    <n v="34249171.804878049"/>
    <n v="0"/>
    <n v="11240292.68292683"/>
    <s v="Why Not Productions"/>
    <n v="120"/>
  </r>
  <r>
    <s v="The Company You Keep"/>
    <s v="R"/>
    <s v="Drama"/>
    <x v="32"/>
    <n v="229.6"/>
    <s v="April 26, 2013 (United States)"/>
    <x v="5"/>
    <n v="32000"/>
    <s v="Robert Redford"/>
    <s v="Lem Dobbs"/>
    <s v="Robert Redford"/>
    <s v="United States"/>
    <n v="2000000"/>
    <n v="20014680"/>
    <n v="26561293.536585364"/>
    <n v="1000.7339999999999"/>
    <n v="8717195.1219512206"/>
    <s v="Voltage Pictures"/>
    <n v="125"/>
  </r>
  <r>
    <s v="Hit and Run"/>
    <s v="R"/>
    <s v="Action"/>
    <x v="32"/>
    <n v="229.6"/>
    <s v="August 22, 2012 (United States)"/>
    <x v="10"/>
    <n v="35000"/>
    <s v="David Palmer"/>
    <s v="Dax Shepard"/>
    <s v="Dax Shepard"/>
    <s v="United States"/>
    <n v="2000000"/>
    <n v="16816647"/>
    <n v="22317214.028310101"/>
    <n v="840.83235000000002"/>
    <n v="7324323.6062717773"/>
    <s v="Exclusive Media Group"/>
    <n v="100"/>
  </r>
  <r>
    <s v="Act of Valor"/>
    <s v="R"/>
    <s v="Action"/>
    <x v="32"/>
    <n v="229.6"/>
    <s v="February 24, 2012 (United States)"/>
    <x v="16"/>
    <n v="67000"/>
    <s v="Mike McCoy"/>
    <s v="Kurt Johnstad"/>
    <s v="Alex Veadov"/>
    <s v="United States"/>
    <n v="12000000"/>
    <n v="82499399"/>
    <n v="109484176.28614981"/>
    <n v="687.49499166666669"/>
    <n v="35931793.989547044"/>
    <s v="Relativity Media"/>
    <n v="110"/>
  </r>
  <r>
    <s v="Passion"/>
    <s v="R"/>
    <s v="Adventure"/>
    <x v="32"/>
    <n v="229.6"/>
    <s v="August 30, 2013 (United States)"/>
    <x v="11"/>
    <n v="22000"/>
    <s v="Brian De Palma"/>
    <s v="Brian De Palma"/>
    <s v="Rachel McAdams"/>
    <s v="France"/>
    <n v="20000000"/>
    <n v="713616"/>
    <n v="947033.08013937273"/>
    <n v="3.5680799999999997"/>
    <n v="310808.36236933799"/>
    <s v="SBS Productions"/>
    <n v="102"/>
  </r>
  <r>
    <s v="On the Road"/>
    <s v="R"/>
    <s v="Adventure"/>
    <x v="32"/>
    <n v="229.6"/>
    <s v="May 23, 2012 (France)"/>
    <x v="10"/>
    <n v="40000"/>
    <s v="Walter Salles"/>
    <s v="Jack Kerouac"/>
    <s v="Sam Riley"/>
    <s v="France"/>
    <n v="25000000"/>
    <n v="9617377"/>
    <n v="12763130.539634146"/>
    <n v="38.469508000000005"/>
    <n v="4188753.0487804883"/>
    <s v="MK2 Productions"/>
    <n v="124"/>
  </r>
  <r>
    <s v="Bullet to the Head"/>
    <s v="R"/>
    <s v="Action"/>
    <x v="32"/>
    <n v="229.6"/>
    <s v="February 1, 2013 (United States)"/>
    <x v="46"/>
    <n v="48000"/>
    <s v="Walter Hill"/>
    <s v="Alessandro Camon"/>
    <s v="Sylvester Stallone"/>
    <s v="United States"/>
    <n v="45000000"/>
    <n v="21947209"/>
    <n v="29125934.591898952"/>
    <n v="48.771575555555557"/>
    <n v="9558888.9372822307"/>
    <s v="IM Global"/>
    <n v="92"/>
  </r>
  <r>
    <s v="LOL"/>
    <s v="PG-13"/>
    <s v="Comedy"/>
    <x v="32"/>
    <n v="229.6"/>
    <s v="March 1, 2012 (Singapore)"/>
    <x v="44"/>
    <n v="54000"/>
    <s v="Lisa Azuelos"/>
    <s v="Lisa Azuelos"/>
    <s v="Miley Cyrus"/>
    <s v="United States"/>
    <n v="11000000"/>
    <n v="10578643"/>
    <n v="14038817.604965156"/>
    <n v="96.169481818181822"/>
    <n v="4607422.909407666"/>
    <s v="Double Feature Films"/>
    <n v="97"/>
  </r>
  <r>
    <s v="Gone"/>
    <s v="PG-13"/>
    <s v="Action"/>
    <x v="32"/>
    <n v="229.6"/>
    <s v="February 24, 2012 (United States)"/>
    <x v="23"/>
    <n v="43000"/>
    <s v="Heitor Dhalia"/>
    <s v="Allison Burnett"/>
    <s v="Amanda Seyfried"/>
    <s v="United States"/>
    <n v="0"/>
    <n v="19767535"/>
    <n v="26233309.732142854"/>
    <n v="0"/>
    <n v="8609553.5714285728"/>
    <s v="Summit Entertainment"/>
    <n v="94"/>
  </r>
  <r>
    <s v="The First Time"/>
    <s v="PG-13"/>
    <s v="Comedy"/>
    <x v="32"/>
    <n v="229.6"/>
    <s v="February 7, 2013 (Russia)"/>
    <x v="8"/>
    <n v="68000"/>
    <s v="Jonathan Kasdan"/>
    <s v="Jonathan Kasdan"/>
    <s v="Dylan O'Brien"/>
    <s v="United States"/>
    <n v="2000000"/>
    <n v="92654"/>
    <n v="122960.25174216027"/>
    <n v="4.6326999999999998"/>
    <n v="40354.529616724743"/>
    <s v="Samuel Goldwyn Films"/>
    <n v="95"/>
  </r>
  <r>
    <s v="Ice Age: Continental Drift"/>
    <s v="PG"/>
    <s v="Animation"/>
    <x v="32"/>
    <n v="229.6"/>
    <s v="July 13, 2012 (United States)"/>
    <x v="16"/>
    <n v="197000"/>
    <s v="Steve Martino"/>
    <s v="Michael Berg"/>
    <s v="Ray Romano"/>
    <s v="United States"/>
    <n v="95000000"/>
    <n v="877244782"/>
    <n v="1164183297.3667247"/>
    <n v="923.41555999999991"/>
    <n v="382075253.48432058"/>
    <s v="Blue Sky Studios"/>
    <n v="88"/>
  </r>
  <r>
    <s v="V/H/S"/>
    <s v="R"/>
    <s v="Horror"/>
    <x v="32"/>
    <n v="229.6"/>
    <s v="September 6, 2012 (Russia)"/>
    <x v="1"/>
    <n v="58000"/>
    <s v="Directors"/>
    <s v="Brad Miska"/>
    <s v="Calvin Reeder"/>
    <s v="United States"/>
    <n v="0"/>
    <n v="1944287"/>
    <n v="2580244.9864982576"/>
    <n v="0"/>
    <n v="846814.89547038334"/>
    <s v="8383 Productions"/>
    <n v="116"/>
  </r>
  <r>
    <s v="No One Lives"/>
    <s v="R"/>
    <s v="Horror"/>
    <x v="32"/>
    <n v="229.6"/>
    <s v="May 10, 2013 (United States)"/>
    <x v="22"/>
    <n v="20000"/>
    <s v="RyÃ»hei Kitamura"/>
    <s v="David Cohen"/>
    <s v="Luke Evans"/>
    <s v="United States"/>
    <n v="2900000"/>
    <n v="1048704"/>
    <n v="1391725.2125435539"/>
    <n v="36.162206896551723"/>
    <n v="456752.61324041814"/>
    <s v="Milk &amp; Media"/>
    <n v="86"/>
  </r>
  <r>
    <s v="Mirror Mirror"/>
    <s v="PG"/>
    <s v="Adventure"/>
    <x v="32"/>
    <n v="229.6"/>
    <s v="March 30, 2012 (United States)"/>
    <x v="41"/>
    <n v="85000"/>
    <s v="Tarsem Singh"/>
    <s v="Marc Klein"/>
    <s v="Lily Collins"/>
    <s v="United States"/>
    <n v="85000000"/>
    <n v="183018522"/>
    <n v="242882158.76916376"/>
    <n v="215.3159082352941"/>
    <n v="79711899.825783983"/>
    <s v="Relativity Media"/>
    <n v="106"/>
  </r>
  <r>
    <s v="About Cherry"/>
    <s v="R"/>
    <s v="Drama"/>
    <x v="32"/>
    <n v="229.6"/>
    <s v="August 9, 2012 (United States)"/>
    <x v="25"/>
    <n v="10000"/>
    <s v="Stephen Elliott"/>
    <s v="Stephen Elliott"/>
    <s v="Ashley Hinshaw"/>
    <s v="United States"/>
    <n v="2500000"/>
    <n v="8315"/>
    <n v="11034.758275261323"/>
    <n v="0.33260000000000001"/>
    <n v="3621.5156794425088"/>
    <s v="Enderby Entertainment"/>
    <n v="98"/>
  </r>
  <r>
    <s v="Hitchcock"/>
    <s v="PG-13"/>
    <s v="Biography"/>
    <x v="32"/>
    <n v="229.6"/>
    <s v="December 14, 2012 (United States)"/>
    <x v="8"/>
    <n v="73000"/>
    <s v="Sacha Gervasi"/>
    <s v="John J. McLaughlin"/>
    <s v="Anthony Hopkins"/>
    <s v="United States"/>
    <n v="15700000"/>
    <n v="27039669"/>
    <n v="35884090.349738672"/>
    <n v="172.22719108280256"/>
    <n v="11776859.320557492"/>
    <s v="Fox Searchlight Pictures"/>
    <n v="98"/>
  </r>
  <r>
    <s v="The Lords of Salem"/>
    <s v="R"/>
    <s v="Horror"/>
    <x v="32"/>
    <n v="229.6"/>
    <s v="April 18, 2013 (Russia)"/>
    <x v="33"/>
    <n v="28000"/>
    <s v="Rob Zombie"/>
    <s v="Rob Zombie"/>
    <s v="Sheri Moon Zombie"/>
    <s v="United States"/>
    <n v="1500000"/>
    <n v="1544989"/>
    <n v="2050340.3671602786"/>
    <n v="102.99926666666666"/>
    <n v="672904.61672473873"/>
    <s v="Alliance"/>
    <n v="101"/>
  </r>
  <r>
    <s v="Step Up Revolution"/>
    <s v="PG-13"/>
    <s v="Drama"/>
    <x v="32"/>
    <n v="229.6"/>
    <s v="July 27, 2012 (United States)"/>
    <x v="5"/>
    <n v="55000"/>
    <s v="Scott Speer"/>
    <s v="Amanda Brody"/>
    <s v="Kathryn McCormick"/>
    <s v="United States"/>
    <n v="33000000"/>
    <n v="140470746"/>
    <n v="186417405.51480836"/>
    <n v="425.66892727272727"/>
    <n v="61180638.501742162"/>
    <s v="Summit Entertainment"/>
    <n v="99"/>
  </r>
  <r>
    <s v="Ruby Sparks"/>
    <s v="R"/>
    <s v="Comedy"/>
    <x v="32"/>
    <n v="229.6"/>
    <s v="September 6, 2012 (Portugal)"/>
    <x v="13"/>
    <n v="97000"/>
    <s v="Jonathan Dayton"/>
    <s v="Zoe Kazan"/>
    <s v="Paul Dano"/>
    <s v="United States"/>
    <n v="8000000"/>
    <n v="9368803"/>
    <n v="12433250.32273519"/>
    <n v="117.1100375"/>
    <n v="4080489.1114982581"/>
    <s v="Fox Searchlight Pictures"/>
    <n v="104"/>
  </r>
  <r>
    <s v="Stuck in Love."/>
    <s v="R"/>
    <s v="Comedy"/>
    <x v="32"/>
    <n v="229.6"/>
    <s v="May 2, 2013 (Israel)"/>
    <x v="13"/>
    <n v="85000"/>
    <s v="Josh Boone"/>
    <s v="Josh Boone"/>
    <s v="Greg Kinnear"/>
    <s v="United States"/>
    <n v="0"/>
    <n v="977671"/>
    <n v="1297457.9864982578"/>
    <n v="0"/>
    <n v="425814.89547038329"/>
    <s v="Informant Media"/>
    <n v="97"/>
  </r>
  <r>
    <s v="The Paperboy"/>
    <s v="R"/>
    <s v="Crime"/>
    <x v="32"/>
    <n v="229.6"/>
    <s v="October 17, 2012 (Belgium)"/>
    <x v="1"/>
    <n v="37000"/>
    <s v="Lee Daniels"/>
    <s v="Peter Dexter"/>
    <s v="Matthew McConaughey"/>
    <s v="United States"/>
    <n v="12500000"/>
    <n v="3783865"/>
    <n v="5021531.6441637622"/>
    <n v="30.27092"/>
    <n v="1648024.8257839722"/>
    <s v="Millennium Films"/>
    <n v="107"/>
  </r>
  <r>
    <s v="The Possession"/>
    <s v="PG-13"/>
    <s v="Horror"/>
    <x v="32"/>
    <n v="229.6"/>
    <s v="August 31, 2012 (United States)"/>
    <x v="23"/>
    <n v="58000"/>
    <s v="Ole Bornedal"/>
    <s v="Juliet Snowden"/>
    <s v="Natasha Calis"/>
    <s v="United States"/>
    <n v="14000000"/>
    <n v="85446075"/>
    <n v="113394682.28440766"/>
    <n v="610.32910714285708"/>
    <n v="37215189.459930316"/>
    <s v="Ghost House Pictures"/>
    <n v="92"/>
  </r>
  <r>
    <s v="Silent Hill: Revelation"/>
    <s v="R"/>
    <s v="Action"/>
    <x v="32"/>
    <n v="229.6"/>
    <s v="October 26, 2012 (United States)"/>
    <x v="18"/>
    <n v="61000"/>
    <s v="M.J. Bassett"/>
    <s v="M.J. Bassett"/>
    <s v="Adelaide Clemens"/>
    <s v="Canada"/>
    <n v="20000000"/>
    <n v="55362705"/>
    <n v="73471324.971689895"/>
    <n v="276.81352499999997"/>
    <n v="24112676.393728226"/>
    <s v="Davis-Films"/>
    <n v="95"/>
  </r>
  <r>
    <s v="Safe"/>
    <s v="R"/>
    <s v="Action"/>
    <x v="32"/>
    <n v="229.6"/>
    <s v="April 27, 2012 (United States)"/>
    <x v="16"/>
    <n v="106000"/>
    <s v="Boaz Yakin"/>
    <s v="Boaz Yakin"/>
    <s v="Jason Statham"/>
    <s v="United States"/>
    <n v="30000000"/>
    <n v="41564670"/>
    <n v="55160082.530487798"/>
    <n v="138.5489"/>
    <n v="18103079.268292684"/>
    <s v="IM Global"/>
    <n v="94"/>
  </r>
  <r>
    <s v="The Brass Teapot"/>
    <s v="R"/>
    <s v="Comedy"/>
    <x v="32"/>
    <n v="229.6"/>
    <s v="April 15, 2013 (United States)"/>
    <x v="5"/>
    <n v="15000"/>
    <s v="Ramaa Mosley"/>
    <s v="Tim Macy"/>
    <s v="Juno Temple"/>
    <s v="United States"/>
    <n v="900000"/>
    <n v="245027"/>
    <n v="325173.02656794421"/>
    <n v="27.225222222222222"/>
    <n v="106719.07665505227"/>
    <s v="Atlantic Pictures (II)"/>
    <n v="101"/>
  </r>
  <r>
    <s v="Alex Cross"/>
    <s v="PG-13"/>
    <s v="Action"/>
    <x v="32"/>
    <n v="229.6"/>
    <s v="October 19, 2012 (United States)"/>
    <x v="33"/>
    <n v="33000"/>
    <s v="Rob Cohen"/>
    <s v="Marc Moss"/>
    <s v="Tyler Perry"/>
    <s v="United States"/>
    <n v="35000000"/>
    <n v="34618867"/>
    <n v="45942372.712979093"/>
    <n v="98.911048571428566"/>
    <n v="15077903.745644601"/>
    <s v="Block / Hanson"/>
    <n v="101"/>
  </r>
  <r>
    <s v="Amour"/>
    <s v="PG-13"/>
    <s v="Drama"/>
    <x v="32"/>
    <n v="229.6"/>
    <s v="September 20, 2012 (Germany)"/>
    <x v="6"/>
    <n v="95000"/>
    <s v="Michael Haneke"/>
    <s v="Michael Haneke"/>
    <s v="Jean-Louis Trintignant"/>
    <s v="Austria"/>
    <n v="8900000"/>
    <n v="29664140"/>
    <n v="39367001.123693377"/>
    <n v="333.30494382022471"/>
    <n v="12919921.602787457"/>
    <s v="Les Films du Losange"/>
    <n v="127"/>
  </r>
  <r>
    <s v="What to Expect When You're Expecting"/>
    <s v="PG-13"/>
    <s v="Comedy"/>
    <x v="32"/>
    <n v="229.6"/>
    <s v="May 18, 2012 (United States)"/>
    <x v="46"/>
    <n v="71000"/>
    <s v="Kirk Jones"/>
    <s v="Shauna Cross"/>
    <s v="Cameron Diaz"/>
    <s v="United States"/>
    <n v="40000000"/>
    <n v="84384002"/>
    <n v="111985215.19773518"/>
    <n v="210.960005"/>
    <n v="36752614.111498259"/>
    <s v="Lionsgate"/>
    <n v="110"/>
  </r>
  <r>
    <s v="Trouble with the Curve"/>
    <s v="PG-13"/>
    <s v="Drama"/>
    <x v="32"/>
    <n v="229.6"/>
    <s v="September 21, 2012 (United States)"/>
    <x v="8"/>
    <n v="61000"/>
    <s v="Robert Lorenz"/>
    <s v="Randy Brown"/>
    <s v="Clint Eastwood"/>
    <s v="United States"/>
    <n v="30000000"/>
    <n v="48963137"/>
    <n v="64978518.483885013"/>
    <n v="163.21045666666666"/>
    <n v="21325408.101045299"/>
    <s v="Warner Bros."/>
    <n v="111"/>
  </r>
  <r>
    <s v="Here Comes the Boom"/>
    <s v="PG"/>
    <s v="Action"/>
    <x v="32"/>
    <n v="229.6"/>
    <s v="October 12, 2012 (United States)"/>
    <x v="5"/>
    <n v="87000"/>
    <s v="Frank Coraci"/>
    <s v="Allan Loeb"/>
    <s v="Kevin James"/>
    <s v="United States"/>
    <n v="42000000"/>
    <n v="73100172"/>
    <n v="97010550.559233442"/>
    <n v="174.04802857142857"/>
    <n v="31838054.006968644"/>
    <s v="Columbia Pictures"/>
    <n v="105"/>
  </r>
  <r>
    <s v="The Collection"/>
    <s v="R"/>
    <s v="Horror"/>
    <x v="32"/>
    <n v="229.6"/>
    <s v="November 30, 2012 (United States)"/>
    <x v="10"/>
    <n v="47000"/>
    <s v="Marcus Dunstan"/>
    <s v="Patrick Melton"/>
    <s v="Josh Stewart"/>
    <s v="United States"/>
    <n v="7500000"/>
    <n v="9929706"/>
    <n v="13177619.417247385"/>
    <n v="132.39608000000001"/>
    <n v="4324784.8432055749"/>
    <s v="LD Entertainment"/>
    <n v="82"/>
  </r>
  <r>
    <s v="John Dies at the End"/>
    <s v="R"/>
    <s v="Comedy"/>
    <x v="32"/>
    <n v="229.6"/>
    <s v="December 27, 2012 (United States)"/>
    <x v="5"/>
    <n v="37000"/>
    <s v="Don Coscarelli"/>
    <s v="Don Coscarelli"/>
    <s v="Chase Williamson"/>
    <s v="United States"/>
    <n v="0"/>
    <n v="141951"/>
    <n v="188381.83667247384"/>
    <n v="0"/>
    <n v="61825.348432055755"/>
    <s v="M3 Alliance"/>
    <n v="99"/>
  </r>
  <r>
    <s v="To Rome with Love"/>
    <s v="R"/>
    <s v="Comedy"/>
    <x v="32"/>
    <n v="229.6"/>
    <s v="July 6, 2012 (United States)"/>
    <x v="21"/>
    <n v="86000"/>
    <s v="Woody Allen"/>
    <s v="Woody Allen"/>
    <s v="Woody Allen"/>
    <s v="United States"/>
    <n v="0"/>
    <n v="73244881"/>
    <n v="97202592.511759579"/>
    <n v="0"/>
    <n v="31901080.574912895"/>
    <s v="Medusa Film"/>
    <n v="112"/>
  </r>
  <r>
    <s v="The Giant Mechanical Man"/>
    <s v="PG-13"/>
    <s v="Comedy"/>
    <x v="32"/>
    <n v="229.6"/>
    <s v="April 27, 2012 (United States)"/>
    <x v="17"/>
    <n v="9800"/>
    <s v="Lee Kirk"/>
    <s v="Lee Kirk"/>
    <s v="Jenna Fischer"/>
    <s v="United States"/>
    <n v="0"/>
    <n v="7396"/>
    <n v="9815.162020905922"/>
    <n v="0"/>
    <n v="3221.254355400697"/>
    <s v="Votiv Films"/>
    <n v="94"/>
  </r>
  <r>
    <s v="ParaNorman"/>
    <s v="PG"/>
    <s v="Animation"/>
    <x v="32"/>
    <n v="229.6"/>
    <s v="August 17, 2012 (United States)"/>
    <x v="9"/>
    <n v="96000"/>
    <s v="Chris Butler"/>
    <s v="Chris Butler"/>
    <s v="Kodi Smit-McPhee"/>
    <s v="United States"/>
    <n v="60000000"/>
    <n v="107139399"/>
    <n v="142183688.48127177"/>
    <n v="178.565665"/>
    <n v="46663501.30662021"/>
    <s v="Focus Features"/>
    <n v="92"/>
  </r>
  <r>
    <s v="Contraband"/>
    <s v="R"/>
    <s v="Action"/>
    <x v="32"/>
    <n v="229.6"/>
    <s v="January 13, 2012 (United States)"/>
    <x v="5"/>
    <n v="119000"/>
    <s v="Baltasar KormÃ¡kur"/>
    <s v="Aaron Guzikowski"/>
    <s v="Mark Wahlberg"/>
    <s v="United States"/>
    <n v="25000000"/>
    <n v="96262212"/>
    <n v="127748675.9425087"/>
    <n v="385.04884800000002"/>
    <n v="41926050.522648089"/>
    <s v="Universal Pictures"/>
    <n v="109"/>
  </r>
  <r>
    <s v="Red Lights"/>
    <s v="R"/>
    <s v="Drama"/>
    <x v="32"/>
    <n v="229.6"/>
    <s v="March 2, 2012 (Spain)"/>
    <x v="19"/>
    <n v="59000"/>
    <s v="Rodrigo CortÃ©s"/>
    <s v="Rodrigo CortÃ©s"/>
    <s v="Sigourney Weaver"/>
    <s v="Spain"/>
    <n v="0"/>
    <n v="14107313"/>
    <n v="18721682.365418117"/>
    <n v="0"/>
    <n v="6144300.0871080142"/>
    <s v="Millennium Films"/>
    <n v="114"/>
  </r>
  <r>
    <s v="Arbitrage"/>
    <s v="R"/>
    <s v="Drama"/>
    <x v="32"/>
    <n v="229.6"/>
    <s v="September 14, 2012 (United States)"/>
    <x v="14"/>
    <n v="51000"/>
    <s v="Nicholas Jarecki"/>
    <s v="Nicholas Jarecki"/>
    <s v="Richard Gere"/>
    <s v="United States"/>
    <n v="12000000"/>
    <n v="35485056"/>
    <n v="47091883.986062713"/>
    <n v="295.7088"/>
    <n v="15455163.763066202"/>
    <s v="Lionsgate"/>
    <n v="107"/>
  </r>
  <r>
    <s v="The Man with the Iron Fists"/>
    <s v="R"/>
    <s v="Action"/>
    <x v="32"/>
    <n v="229.6"/>
    <s v="November 2, 2012 (United States)"/>
    <x v="20"/>
    <n v="61000"/>
    <s v="RZA"/>
    <s v="RZA"/>
    <s v="Russell Crowe"/>
    <s v="United States"/>
    <n v="15000000"/>
    <n v="20546518"/>
    <n v="27267090.743031356"/>
    <n v="136.97678666666667"/>
    <n v="8948831.8815331012"/>
    <s v="Arcade Pictures"/>
    <n v="95"/>
  </r>
  <r>
    <s v="Cosmopolis"/>
    <s v="R"/>
    <s v="Crime"/>
    <x v="32"/>
    <n v="229.6"/>
    <s v="May 25, 2012 (France)"/>
    <x v="27"/>
    <n v="45000"/>
    <s v="David Cronenberg"/>
    <s v="David Cronenberg"/>
    <s v="Robert Pattinson"/>
    <s v="Canada"/>
    <n v="20500000"/>
    <n v="7029095"/>
    <n v="9328245.8471254352"/>
    <n v="34.288268292682929"/>
    <n v="3061452.5261324043"/>
    <s v="Alfama Films"/>
    <n v="109"/>
  </r>
  <r>
    <s v="The Campaign"/>
    <s v="R"/>
    <s v="Comedy"/>
    <x v="32"/>
    <n v="229.6"/>
    <s v="August 10, 2012 (United States)"/>
    <x v="10"/>
    <n v="126000"/>
    <s v="Jay Roach"/>
    <s v="Chris Henchy"/>
    <s v="Will Ferrell"/>
    <s v="United States"/>
    <n v="95000000"/>
    <n v="104907746"/>
    <n v="139222082.77961671"/>
    <n v="110.42920631578947"/>
    <n v="45691527.003484324"/>
    <s v="Warner Bros."/>
    <n v="85"/>
  </r>
  <r>
    <s v="Frankenweenie"/>
    <s v="PG"/>
    <s v="Animation"/>
    <x v="32"/>
    <n v="229.6"/>
    <s v="October 5, 2012 (United States)"/>
    <x v="15"/>
    <n v="101000"/>
    <s v="Tim Burton"/>
    <s v="Leonard Ripps"/>
    <s v="Winona Ryder"/>
    <s v="United States"/>
    <n v="39000000"/>
    <n v="81493846"/>
    <n v="108149716.35975608"/>
    <n v="208.95857948717952"/>
    <n v="35493835.36585366"/>
    <s v="Walt Disney Pictures"/>
    <n v="87"/>
  </r>
  <r>
    <s v="A Royal Affair"/>
    <s v="R"/>
    <s v="Biography"/>
    <x v="32"/>
    <n v="229.6"/>
    <s v="March 29, 2012 (Denmark)"/>
    <x v="24"/>
    <n v="45000"/>
    <s v="Nikolaj Arcel"/>
    <s v="Bodil Steensen-Leth"/>
    <s v="Alicia Vikander"/>
    <s v="Denmark"/>
    <n v="0"/>
    <n v="14758997"/>
    <n v="19586526.070993029"/>
    <n v="0"/>
    <n v="6428134.5818815334"/>
    <s v="Zentropa Entertainments"/>
    <n v="137"/>
  </r>
  <r>
    <s v="The Guilt Trip"/>
    <s v="PG-13"/>
    <s v="Comedy"/>
    <x v="32"/>
    <n v="229.6"/>
    <s v="December 19, 2012 (United States)"/>
    <x v="46"/>
    <n v="36000"/>
    <s v="Anne Fletcher"/>
    <s v="Dan Fogelman"/>
    <s v="Barbra Streisand"/>
    <s v="United States"/>
    <n v="40000000"/>
    <n v="41863726"/>
    <n v="55556956.934668988"/>
    <n v="104.65931500000001"/>
    <n v="18233330.139372822"/>
    <s v="Paramount Pictures"/>
    <n v="95"/>
  </r>
  <r>
    <s v="Stand Up Guys"/>
    <s v="R"/>
    <s v="Comedy"/>
    <x v="32"/>
    <n v="229.6"/>
    <s v="February 1, 2013 (United States)"/>
    <x v="16"/>
    <n v="54000"/>
    <s v="Fisher Stevens"/>
    <s v="Noah Haidle"/>
    <s v="Al Pacino"/>
    <s v="United States"/>
    <n v="15000000"/>
    <n v="5072654"/>
    <n v="6731871.4015679434"/>
    <n v="33.817693333333331"/>
    <n v="2209344.0766550526"/>
    <s v="Lionsgate"/>
    <n v="95"/>
  </r>
  <r>
    <s v="Deadfall"/>
    <s v="R"/>
    <s v="Crime"/>
    <x v="32"/>
    <n v="229.6"/>
    <s v="November 9, 2012 (Bulgaria)"/>
    <x v="21"/>
    <n v="39000"/>
    <s v="Stefan Ruzowitzky"/>
    <s v="Zach Dean"/>
    <s v="Eric Bana"/>
    <s v="France"/>
    <n v="12000000"/>
    <n v="1946254"/>
    <n v="2582855.3736933796"/>
    <n v="16.218783333333334"/>
    <n v="847671.60278745648"/>
    <s v="Magnolia Pictures"/>
    <n v="95"/>
  </r>
  <r>
    <s v="The Bay"/>
    <s v="R"/>
    <s v="Horror"/>
    <x v="32"/>
    <n v="229.6"/>
    <s v="November 21, 2012 (Belgium)"/>
    <x v="46"/>
    <n v="26000"/>
    <s v="Barry Levinson"/>
    <s v="Michael Wallach"/>
    <s v="Will Rogers"/>
    <s v="United States"/>
    <n v="0"/>
    <n v="1581252"/>
    <n v="2098464.6533101043"/>
    <n v="0"/>
    <n v="688698.60627177707"/>
    <s v="Automatik Entertainment"/>
    <n v="84"/>
  </r>
  <r>
    <s v="The Words"/>
    <s v="PG-13"/>
    <s v="Drama"/>
    <x v="32"/>
    <n v="229.6"/>
    <s v="September 7, 2012 (United States)"/>
    <x v="9"/>
    <n v="76000"/>
    <s v="Brian Klugman"/>
    <s v="Brian Klugman"/>
    <s v="Bradley Cooper"/>
    <s v="United States"/>
    <n v="6000000"/>
    <n v="15950164"/>
    <n v="21167312.590592332"/>
    <n v="265.83606666666668"/>
    <n v="6946935.5400696872"/>
    <s v="Also Known As Pictures"/>
    <n v="102"/>
  </r>
  <r>
    <s v="The Broken Circle Breakdown"/>
    <s v="Not Rated"/>
    <s v="Drama"/>
    <x v="32"/>
    <n v="229.6"/>
    <s v="October 10, 2012 (Belgium)"/>
    <x v="3"/>
    <n v="40000"/>
    <s v="Felix van Groeningen"/>
    <s v="Johan Heldenbergh"/>
    <s v="Veerle Baetens"/>
    <s v="Belgium"/>
    <n v="0"/>
    <n v="5990754"/>
    <n v="7950273.274390243"/>
    <n v="0"/>
    <n v="2609213.4146341467"/>
    <s v="Menuet Producties"/>
    <n v="111"/>
  </r>
  <r>
    <s v="Thanks for Sharing"/>
    <s v="R"/>
    <s v="Comedy"/>
    <x v="32"/>
    <n v="229.6"/>
    <s v="September 14, 2013 (Denmark)"/>
    <x v="5"/>
    <n v="27000"/>
    <s v="Stuart Blumberg"/>
    <s v="Stuart Blumberg"/>
    <s v="Mark Ruffalo"/>
    <s v="United States"/>
    <n v="0"/>
    <n v="3499442"/>
    <n v="4644076.5566202085"/>
    <n v="0"/>
    <n v="1524147.2125435541"/>
    <s v="Class 5 Films"/>
    <n v="112"/>
  </r>
  <r>
    <s v="Starlet"/>
    <s v="Not Rated"/>
    <s v="Drama"/>
    <x v="32"/>
    <n v="229.6"/>
    <s v="May 9, 2013 (Germany)"/>
    <x v="15"/>
    <n v="7200"/>
    <s v="Sean Baker"/>
    <s v="Sean Baker"/>
    <s v="Dree Hemingway"/>
    <s v="United States"/>
    <n v="0"/>
    <n v="146222"/>
    <n v="194049.84059233448"/>
    <n v="0"/>
    <n v="63685.540069686416"/>
    <s v="Maybach Film Productions"/>
    <n v="103"/>
  </r>
  <r>
    <s v="The Angels' Share"/>
    <s v="R"/>
    <s v="Comedy"/>
    <x v="32"/>
    <n v="229.6"/>
    <s v="June 1, 2012 (United Kingdom)"/>
    <x v="9"/>
    <n v="24000"/>
    <s v="Ken Loach"/>
    <s v="Paul Laverty"/>
    <s v="Paul Brannigan"/>
    <s v="United Kingdom"/>
    <n v="0"/>
    <n v="13090471"/>
    <n v="17372240.913327526"/>
    <n v="0"/>
    <n v="5701424.6515679443"/>
    <s v="Entertainment One"/>
    <n v="101"/>
  </r>
  <r>
    <s v="Universal Soldier: Day of Reckoning"/>
    <s v="R"/>
    <s v="Action"/>
    <x v="32"/>
    <n v="229.6"/>
    <s v="October 25, 2012 (United States)"/>
    <x v="18"/>
    <n v="20000"/>
    <s v="John Hyams"/>
    <s v="John Hyams"/>
    <s v="Jean-Claude Van Damme"/>
    <s v="United States"/>
    <n v="10000000"/>
    <n v="1402307"/>
    <n v="1860988.4272648082"/>
    <n v="14.023070000000001"/>
    <n v="610760.88850174216"/>
    <s v="Foresight Unlimited"/>
    <n v="114"/>
  </r>
  <r>
    <s v="Promised Land"/>
    <s v="R"/>
    <s v="Drama"/>
    <x v="32"/>
    <n v="229.6"/>
    <s v="January 4, 2013 (United States)"/>
    <x v="14"/>
    <n v="37000"/>
    <s v="Gus Van Sant"/>
    <s v="John Krasinski"/>
    <s v="Matt Damon"/>
    <s v="United States"/>
    <n v="15000000"/>
    <n v="11039031"/>
    <n v="14649794.188588848"/>
    <n v="73.593540000000004"/>
    <n v="4807940.3310104534"/>
    <s v="Focus Features"/>
    <n v="106"/>
  </r>
  <r>
    <s v="Beasts of the Southern Wild"/>
    <s v="PG-13"/>
    <s v="Adventure"/>
    <x v="32"/>
    <n v="229.6"/>
    <s v="July 5, 2012 (Russia)"/>
    <x v="4"/>
    <n v="82000"/>
    <s v="Benh Zeitlin"/>
    <s v="Lucy Alibar"/>
    <s v="QuvenzhanÃ© Wallis"/>
    <s v="United States"/>
    <n v="1800000"/>
    <n v="21107746"/>
    <n v="28011891.141986061"/>
    <n v="1172.6525555555556"/>
    <n v="9193269.1637630668"/>
    <s v="Cinereach"/>
    <n v="93"/>
  </r>
  <r>
    <s v="Red Tails"/>
    <s v="PG-13"/>
    <s v="Action"/>
    <x v="32"/>
    <n v="229.6"/>
    <s v="January 20, 2012 (United States)"/>
    <x v="23"/>
    <n v="34000"/>
    <s v="Anthony Hemingway"/>
    <s v="John Ridley"/>
    <s v="Cuba Gooding Jr."/>
    <s v="United States"/>
    <n v="58000000"/>
    <n v="50365498"/>
    <n v="66839578.574041806"/>
    <n v="86.837065517241371"/>
    <n v="21936192.508710802"/>
    <s v="Twentieth Century Fox"/>
    <n v="125"/>
  </r>
  <r>
    <s v="In the House"/>
    <s v="R"/>
    <s v="Drama"/>
    <x v="32"/>
    <n v="229.6"/>
    <s v="October 10, 2012 (France)"/>
    <x v="34"/>
    <n v="31000"/>
    <s v="FranÃ§ois Ozon"/>
    <s v="Juan Mayorga"/>
    <s v="Fabrice Luchini"/>
    <s v="France"/>
    <n v="0"/>
    <n v="16190771"/>
    <n v="21486619.876742158"/>
    <n v="0"/>
    <n v="7051729.5296167256"/>
    <s v="Mandarin Films"/>
    <n v="105"/>
  </r>
  <r>
    <s v="The Cold Light of Day"/>
    <s v="PG-13"/>
    <s v="Action"/>
    <x v="32"/>
    <n v="229.6"/>
    <s v="September 7, 2012 (United States)"/>
    <x v="38"/>
    <n v="36000"/>
    <s v="Mabrouk El Mechri"/>
    <s v="Scott Wiper"/>
    <s v="Henry Cavill"/>
    <s v="United States"/>
    <n v="20000000"/>
    <n v="16863583"/>
    <n v="22379502.352351915"/>
    <n v="84.317914999999999"/>
    <n v="7344766.1149825789"/>
    <s v="Summit Entertainment"/>
    <n v="93"/>
  </r>
  <r>
    <s v="The Apparition"/>
    <s v="PG-13"/>
    <s v="Horror"/>
    <x v="32"/>
    <n v="229.6"/>
    <s v="August 24, 2012 (United States)"/>
    <x v="52"/>
    <n v="19000"/>
    <s v="Todd Lincoln"/>
    <s v="Todd Lincoln"/>
    <s v="Ashley Greene"/>
    <s v="United States"/>
    <n v="17000000"/>
    <n v="11350665"/>
    <n v="15063360.738240417"/>
    <n v="66.768617647058832"/>
    <n v="4943669.4250871083"/>
    <s v="Warner Bros."/>
    <n v="82"/>
  </r>
  <r>
    <s v="To the Wonder"/>
    <s v="R"/>
    <s v="Drama"/>
    <x v="32"/>
    <n v="229.6"/>
    <s v="February 22, 2013 (Ireland)"/>
    <x v="23"/>
    <n v="28000"/>
    <s v="Terrence Malick"/>
    <s v="Terrence Malick"/>
    <s v="Ben Affleck"/>
    <s v="United States"/>
    <n v="0"/>
    <n v="2801166"/>
    <n v="3717401.046167247"/>
    <n v="0"/>
    <n v="1220020.0348432057"/>
    <s v="Brothers K Productions"/>
    <n v="112"/>
  </r>
  <r>
    <s v="Lockout"/>
    <s v="PG-13"/>
    <s v="Action"/>
    <x v="32"/>
    <n v="229.6"/>
    <s v="April 13, 2012 (United States)"/>
    <x v="10"/>
    <n v="96000"/>
    <s v="James Mather"/>
    <s v="James Mather"/>
    <s v="Guy Pearce"/>
    <s v="France"/>
    <n v="20000000"/>
    <n v="32948113"/>
    <n v="43725130.797473863"/>
    <n v="164.740565"/>
    <n v="14350223.432055751"/>
    <s v="EuropaCorp"/>
    <n v="95"/>
  </r>
  <r>
    <s v="Chasing Mavericks"/>
    <s v="PG"/>
    <s v="Biography"/>
    <x v="32"/>
    <n v="229.6"/>
    <s v="October 26, 2012 (United States)"/>
    <x v="12"/>
    <n v="31000"/>
    <s v="Michael Apted"/>
    <s v="Kario Salem"/>
    <s v="Jonny Weston"/>
    <s v="United States"/>
    <n v="20000000"/>
    <n v="7942116"/>
    <n v="10539907.426829267"/>
    <n v="39.71058"/>
    <n v="3459109.7560975612"/>
    <s v="Fox 2000 Pictures"/>
    <n v="116"/>
  </r>
  <r>
    <s v="One for the Money"/>
    <s v="PG-13"/>
    <s v="Action"/>
    <x v="32"/>
    <n v="229.6"/>
    <s v="January 27, 2012 (United States)"/>
    <x v="11"/>
    <n v="41000"/>
    <s v="Julie Anne Robinson"/>
    <s v="Stacy Sherman"/>
    <s v="Katherine Heigl"/>
    <s v="United States"/>
    <n v="40000000"/>
    <n v="38084162"/>
    <n v="50541133.107142851"/>
    <n v="95.210404999999994"/>
    <n v="16587178.571428573"/>
    <s v="Lakeshore Entertainment"/>
    <m/>
  </r>
  <r>
    <s v="Bachelorette"/>
    <s v="R"/>
    <s v="Comedy"/>
    <x v="32"/>
    <n v="229.6"/>
    <s v="September 6, 2012 (Russia)"/>
    <x v="11"/>
    <n v="46000"/>
    <s v="Leslye Headland"/>
    <s v="Leslye Headland"/>
    <s v="Kirsten Dunst"/>
    <s v="United States"/>
    <n v="3000000"/>
    <n v="12128575"/>
    <n v="16095717.780923344"/>
    <n v="404.2858333333333"/>
    <n v="5282480.4006968644"/>
    <s v="Gary Sanchez Productions"/>
    <n v="87"/>
  </r>
  <r>
    <s v="Lay the Favorite"/>
    <s v="R"/>
    <s v="Comedy"/>
    <x v="32"/>
    <n v="229.6"/>
    <s v="June 22, 2012 (United Kingdom)"/>
    <x v="25"/>
    <n v="11000"/>
    <s v="Stephen Frears"/>
    <s v="D.V. DeVincentis"/>
    <s v="Rebecca Hall"/>
    <s v="United States"/>
    <n v="26350000"/>
    <n v="1577272"/>
    <n v="2093182.8327526131"/>
    <n v="5.9858519924098674"/>
    <n v="686965.1567944251"/>
    <s v="Emmett/Furla/Oasis Films (EFO Films)"/>
    <n v="94"/>
  </r>
  <r>
    <s v="Kahaani"/>
    <s v="Not Rated"/>
    <s v="Mystery"/>
    <x v="32"/>
    <n v="229.6"/>
    <s v="March 9, 2012 (India)"/>
    <x v="31"/>
    <n v="59000"/>
    <s v="Sujoy Ghosh"/>
    <s v="Sujoy Ghosh"/>
    <s v="Vidya Balan"/>
    <s v="India"/>
    <n v="0"/>
    <n v="459234"/>
    <n v="609445.1210801393"/>
    <n v="0"/>
    <n v="200014.80836236937"/>
    <s v="Boundscript"/>
    <n v="122"/>
  </r>
  <r>
    <s v="Parental Guidance"/>
    <s v="PG"/>
    <s v="Comedy"/>
    <x v="32"/>
    <n v="229.6"/>
    <s v="December 25, 2012 (United States)"/>
    <x v="22"/>
    <n v="25000"/>
    <s v="Andy Fickman"/>
    <s v="Lisa Addario"/>
    <s v="Billy Crystal"/>
    <s v="United States"/>
    <n v="25000000"/>
    <n v="119772232"/>
    <n v="158948602.31010452"/>
    <n v="479.08892800000001"/>
    <n v="52165606.271777004"/>
    <s v="Twentieth Century Fox"/>
    <n v="105"/>
  </r>
  <r>
    <s v="The Raven"/>
    <s v="R"/>
    <s v="Crime"/>
    <x v="32"/>
    <n v="229.6"/>
    <s v="April 27, 2012 (United States)"/>
    <x v="5"/>
    <n v="83000"/>
    <s v="James McTeigue"/>
    <s v="Hannah Shakespeare"/>
    <s v="John Cusack"/>
    <s v="United States"/>
    <n v="26000000"/>
    <n v="29699345"/>
    <n v="39413721.347996511"/>
    <n v="114.22825"/>
    <n v="12935254.790940767"/>
    <s v="Intrepid Pictures"/>
    <n v="110"/>
  </r>
  <r>
    <s v="Liberal Arts"/>
    <s v="PG-13"/>
    <s v="Comedy"/>
    <x v="32"/>
    <n v="229.6"/>
    <s v="October 5, 2012 (United Kingdom)"/>
    <x v="17"/>
    <n v="37000"/>
    <s v="Josh Radnor"/>
    <s v="Josh Radnor"/>
    <s v="Josh Radnor"/>
    <s v="United States"/>
    <n v="2000000"/>
    <n v="1150681"/>
    <n v="1527057.9298780486"/>
    <n v="57.534050000000001"/>
    <n v="501167.68292682932"/>
    <s v="BCDF Pictures"/>
    <n v="97"/>
  </r>
  <r>
    <s v="Stolen"/>
    <s v="R"/>
    <s v="Action"/>
    <x v="32"/>
    <n v="229.6"/>
    <s v="September 6, 2012 (United Arab Emirates)"/>
    <x v="30"/>
    <n v="44000"/>
    <s v="Simon West"/>
    <s v="David Guggenheim"/>
    <s v="Nicolas Cage"/>
    <s v="United States"/>
    <n v="35000000"/>
    <n v="17415418"/>
    <n v="23111837.389372822"/>
    <n v="49.758337142857144"/>
    <n v="7585112.3693379797"/>
    <s v="Millennium Films"/>
    <n v="96"/>
  </r>
  <r>
    <s v="Kon-Tiki"/>
    <s v="PG-13"/>
    <s v="Adventure"/>
    <x v="32"/>
    <n v="229.6"/>
    <s v="April 26, 2013 (United States)"/>
    <x v="13"/>
    <n v="47000"/>
    <s v="Joachim RÃ¸nning"/>
    <s v="Petter Skavlan"/>
    <s v="PÃ¥l Sverre Hagen"/>
    <s v="United Kingdom"/>
    <n v="16600000"/>
    <n v="22842887"/>
    <n v="30314580.439459927"/>
    <n v="137.60775301204819"/>
    <n v="9948992.5958188158"/>
    <s v="Recorded Picture Company (RPC)"/>
    <n v="118"/>
  </r>
  <r>
    <s v="Paranormal Activity 4"/>
    <s v="R"/>
    <s v="Horror"/>
    <x v="32"/>
    <n v="229.6"/>
    <s v="October 19, 2012 (United States)"/>
    <x v="26"/>
    <n v="63000"/>
    <s v="Henry Joost"/>
    <s v="Christopher Landon"/>
    <s v="Stephen Dunham"/>
    <s v="United States"/>
    <n v="5000000"/>
    <n v="142802657"/>
    <n v="189512062.66506967"/>
    <n v="2856.05314"/>
    <n v="62196279.181184672"/>
    <s v="Paramount Pictures"/>
    <n v="88"/>
  </r>
  <r>
    <s v="Quartet"/>
    <s v="PG-13"/>
    <s v="Comedy"/>
    <x v="32"/>
    <n v="229.6"/>
    <s v="March 1, 2013 (United States)"/>
    <x v="8"/>
    <n v="19000"/>
    <s v="Dustin Hoffman"/>
    <s v="Ronald Harwood"/>
    <s v="Maggie Smith"/>
    <s v="United Kingdom"/>
    <n v="11000000"/>
    <n v="59520298"/>
    <n v="78988827.528745636"/>
    <n v="541.09361818181821"/>
    <n v="25923474.738675959"/>
    <s v="Headline Pictures"/>
    <n v="98"/>
  </r>
  <r>
    <s v="28 Hotel Rooms"/>
    <s v="Not Rated"/>
    <s v="Drama"/>
    <x v="32"/>
    <n v="229.6"/>
    <s v="November 9, 2012 (United States)"/>
    <x v="1"/>
    <n v="3200"/>
    <s v="Matt Ross"/>
    <s v="Matt Ross"/>
    <s v="Marin Ireland"/>
    <s v="United States"/>
    <n v="0"/>
    <n v="131208"/>
    <n v="174124.90243902439"/>
    <n v="0"/>
    <n v="57146.341463414639"/>
    <s v="Mott Street Pictures"/>
    <n v="82"/>
  </r>
  <r>
    <s v="Playing for Keeps"/>
    <s v="PG-13"/>
    <s v="Comedy"/>
    <x v="32"/>
    <n v="229.6"/>
    <s v="December 7, 2012 (United States)"/>
    <x v="46"/>
    <n v="29000"/>
    <s v="Gabriele Muccino"/>
    <s v="Robbie Fox"/>
    <s v="Gerard Butler"/>
    <s v="United States"/>
    <n v="35000000"/>
    <n v="30962335"/>
    <n v="41089823.495209053"/>
    <n v="88.463814285714278"/>
    <n v="13485337.543554008"/>
    <s v="Eclectic Pictures"/>
    <n v="105"/>
  </r>
  <r>
    <s v="Upside Down"/>
    <s v="PG-13"/>
    <s v="Drama"/>
    <x v="32"/>
    <n v="229.6"/>
    <s v="May 1, 2013 (France)"/>
    <x v="5"/>
    <n v="70000"/>
    <s v="Juan Solanas"/>
    <s v="Juan Solanas"/>
    <s v="Jim Sturgess"/>
    <s v="Canada"/>
    <n v="60000000"/>
    <n v="22187813"/>
    <n v="29445237.896777"/>
    <n v="36.979688333333335"/>
    <n v="9663681.6202090606"/>
    <s v="Upside Down Films"/>
    <n v="109"/>
  </r>
  <r>
    <s v="Great Expectations"/>
    <s v="PG-13"/>
    <s v="Drama"/>
    <x v="32"/>
    <n v="229.6"/>
    <s v="November 8, 2013 (United States)"/>
    <x v="5"/>
    <n v="13000"/>
    <s v="Mike Newell"/>
    <s v="David Nicholls"/>
    <s v="Toby Irvine"/>
    <s v="United Kingdom"/>
    <n v="0"/>
    <n v="6202879"/>
    <n v="8231782.3662891984"/>
    <n v="0"/>
    <n v="2701602.3519163765"/>
    <s v="BBC Films"/>
    <n v="128"/>
  </r>
  <r>
    <s v="The Odd Life of Timothy Green"/>
    <s v="PG"/>
    <s v="Comedy"/>
    <x v="32"/>
    <n v="229.6"/>
    <s v="August 15, 2012 (United States)"/>
    <x v="14"/>
    <n v="46000"/>
    <s v="Peter Hedges"/>
    <s v="Peter Hedges"/>
    <s v="Jennifer Garner"/>
    <s v="United States"/>
    <n v="25000000"/>
    <n v="56012642"/>
    <n v="74333850.25"/>
    <n v="224.050568"/>
    <n v="24395750.000000004"/>
    <s v="Monsterfoot Productions"/>
    <n v="105"/>
  </r>
  <r>
    <s v="Premium Rush"/>
    <s v="PG-13"/>
    <s v="Action"/>
    <x v="32"/>
    <n v="229.6"/>
    <s v="August 24, 2012 (United States)"/>
    <x v="16"/>
    <n v="111000"/>
    <s v="David Koepp"/>
    <s v="David Koepp"/>
    <s v="Joseph Gordon-Levitt"/>
    <s v="United States"/>
    <n v="35000000"/>
    <n v="31083599"/>
    <n v="41250751.808797903"/>
    <n v="88.810282857142852"/>
    <n v="13538152.874564461"/>
    <s v="Columbia Pictures"/>
    <n v="91"/>
  </r>
  <r>
    <s v="Not Fade Away"/>
    <s v="R"/>
    <s v="Drama"/>
    <x v="32"/>
    <n v="229.6"/>
    <s v="July 19, 2013 (Turkey)"/>
    <x v="22"/>
    <n v="4400"/>
    <s v="David Chase"/>
    <s v="David Chase"/>
    <s v="John Magaro"/>
    <s v="United States"/>
    <n v="20000000"/>
    <n v="636399"/>
    <n v="844559.12587108009"/>
    <n v="3.1819950000000001"/>
    <n v="277177.26480836241"/>
    <s v="Chase Films"/>
    <n v="112"/>
  </r>
  <r>
    <s v="Disconnect"/>
    <s v="R"/>
    <s v="Drama"/>
    <x v="32"/>
    <n v="229.6"/>
    <s v="July 5, 2013 (United States)"/>
    <x v="24"/>
    <n v="74000"/>
    <s v="Henry Alex Rubin"/>
    <s v="Andrew Stern"/>
    <s v="Jason Bateman"/>
    <s v="United States"/>
    <n v="10000000"/>
    <n v="3428048"/>
    <n v="4549330.25087108"/>
    <n v="34.280480000000004"/>
    <n v="1493052.2648083626"/>
    <s v="LD Entertainment"/>
    <n v="115"/>
  </r>
  <r>
    <s v="Sightseers"/>
    <s v="Not Rated"/>
    <s v="Adventure"/>
    <x v="32"/>
    <n v="229.6"/>
    <s v="May 10, 2013 (United States)"/>
    <x v="16"/>
    <n v="27000"/>
    <s v="Ben Wheatley"/>
    <s v="Alice Lowe"/>
    <s v="Alice Lowe"/>
    <s v="United Kingdom"/>
    <n v="0"/>
    <n v="2122909"/>
    <n v="2817292.5622822298"/>
    <n v="0"/>
    <n v="924611.93379790953"/>
    <s v="StudioCanal"/>
    <n v="88"/>
  </r>
  <r>
    <s v="The Pirates! Band of Misfits"/>
    <s v="PG"/>
    <s v="Animation"/>
    <x v="32"/>
    <n v="229.6"/>
    <s v="April 27, 2012 (United States)"/>
    <x v="17"/>
    <n v="46000"/>
    <s v="Peter Lord"/>
    <s v="Gideon Defoe"/>
    <s v="Hugh Grant"/>
    <s v="United Kingdom"/>
    <n v="55000000"/>
    <n v="123054041"/>
    <n v="163303860.15984321"/>
    <n v="223.73462000000001"/>
    <n v="53594965.592334501"/>
    <s v="Columbia Pictures"/>
    <n v="88"/>
  </r>
  <r>
    <s v="Chernobyl Diaries"/>
    <s v="R"/>
    <s v="Horror"/>
    <x v="32"/>
    <n v="229.6"/>
    <s v="May 25, 2012 (United States)"/>
    <x v="18"/>
    <n v="65000"/>
    <s v="Bradley Parker"/>
    <s v="Oren Peli"/>
    <s v="Jesse McCartney"/>
    <s v="United States"/>
    <n v="1000000"/>
    <n v="38390020"/>
    <n v="50947034.381533094"/>
    <n v="3839.002"/>
    <n v="16720391.986062719"/>
    <s v="Alcon Entertainment"/>
    <n v="86"/>
  </r>
  <r>
    <s v="Celeste &amp; Jesse Forever"/>
    <s v="R"/>
    <s v="Comedy"/>
    <x v="32"/>
    <n v="229.6"/>
    <s v="August 3, 2012 (Canada)"/>
    <x v="14"/>
    <n v="30000"/>
    <s v="Lee Toland Krieger"/>
    <s v="Rashida Jones"/>
    <s v="Rashida Jones"/>
    <s v="United States"/>
    <n v="0"/>
    <n v="3640975"/>
    <n v="4831903.669425087"/>
    <n v="0"/>
    <n v="1585790.505226481"/>
    <s v="Envision Media Arts"/>
    <n v="92"/>
  </r>
  <r>
    <s v="Talaash"/>
    <s v="Not Rated"/>
    <s v="Crime"/>
    <x v="32"/>
    <n v="229.6"/>
    <s v="November 30, 2012 (India)"/>
    <x v="13"/>
    <n v="40000"/>
    <s v="Reema Kagti"/>
    <s v="Farhan Akhtar"/>
    <s v="Aamir Khan"/>
    <s v="India"/>
    <n v="7395080"/>
    <n v="5277766"/>
    <n v="7004073.6071428563"/>
    <n v="71.368612645164092"/>
    <n v="2298678.5714285718"/>
    <s v="Aamir Khan Productions"/>
    <n v="140"/>
  </r>
  <r>
    <s v="Hope Springs"/>
    <s v="PG-13"/>
    <s v="Comedy"/>
    <x v="32"/>
    <n v="229.6"/>
    <s v="August 8, 2012 (United States)"/>
    <x v="21"/>
    <n v="42000"/>
    <s v="David Frankel"/>
    <s v="Vanessa Taylor"/>
    <s v="Meryl Streep"/>
    <s v="United States"/>
    <n v="30000000"/>
    <n v="114281051"/>
    <n v="151661307.66419861"/>
    <n v="380.93683666666664"/>
    <n v="49773976.916376308"/>
    <s v="Columbia Pictures"/>
    <n v="100"/>
  </r>
  <r>
    <s v="People Like Us"/>
    <s v="PG-13"/>
    <s v="Comedy"/>
    <x v="32"/>
    <n v="229.6"/>
    <s v="June 29, 2012 (United States)"/>
    <x v="12"/>
    <n v="42000"/>
    <s v="Alex Kurtzman"/>
    <s v="Alex Kurtzman"/>
    <s v="Chris Pine"/>
    <s v="United States"/>
    <n v="16000000"/>
    <n v="12558931"/>
    <n v="16666839.179878047"/>
    <n v="78.49331875"/>
    <n v="5469917.6829268299"/>
    <s v="Dreamworks Pictures"/>
    <n v="114"/>
  </r>
  <r>
    <s v="The ABCs of Death"/>
    <s v="Not Rated"/>
    <s v="Comedy"/>
    <x v="32"/>
    <n v="229.6"/>
    <s v="April 26, 2013 (United Kingdom)"/>
    <x v="32"/>
    <n v="18000"/>
    <s v="Directors"/>
    <s v="Ant Timpson"/>
    <s v="Ingrid BolsÃ¸ Berdal"/>
    <s v="United States"/>
    <n v="0"/>
    <n v="23589"/>
    <n v="31304.739982578394"/>
    <n v="0"/>
    <n v="10273.954703832753"/>
    <s v="Magnet Releasing"/>
    <n v="129"/>
  </r>
  <r>
    <s v="Into the White"/>
    <s v="R"/>
    <s v="Action"/>
    <x v="32"/>
    <n v="229.6"/>
    <s v="April 12, 2013 (United States)"/>
    <x v="13"/>
    <n v="20000"/>
    <s v="Petter NÃ¦ss"/>
    <s v="Ole Meldgaard"/>
    <s v="Florian Lukas"/>
    <s v="Norway"/>
    <n v="0"/>
    <n v="712216"/>
    <n v="945175.15331010451"/>
    <n v="0"/>
    <n v="310198.60627177701"/>
    <s v="Zentropa International Norway"/>
    <n v="104"/>
  </r>
  <r>
    <s v="The Sweeney"/>
    <s v="R"/>
    <s v="Action"/>
    <x v="32"/>
    <n v="229.6"/>
    <s v="March 1, 2013 (United States)"/>
    <x v="10"/>
    <n v="19000"/>
    <s v="Nick Love"/>
    <s v="Nick Love"/>
    <s v="Ray Winstone"/>
    <s v="United Kingdom"/>
    <n v="0"/>
    <n v="7708312"/>
    <n v="10229628.337979093"/>
    <n v="0"/>
    <n v="3357278.7456445997"/>
    <s v="Vertigo Films"/>
    <n v="112"/>
  </r>
  <r>
    <s v="Vamps"/>
    <s v="PG-13"/>
    <s v="Comedy"/>
    <x v="32"/>
    <n v="229.6"/>
    <s v="November 2, 2012 (United States)"/>
    <x v="33"/>
    <n v="9700"/>
    <s v="Amy Heckerling"/>
    <s v="Amy Heckerling"/>
    <s v="Alicia Silverstone"/>
    <s v="United States"/>
    <n v="16000000"/>
    <n v="92748"/>
    <n v="123084.99825783972"/>
    <n v="0.57967499999999994"/>
    <n v="40395.470383275264"/>
    <s v="Lucky Monkey Pictures"/>
    <n v="92"/>
  </r>
  <r>
    <s v="Barfi!"/>
    <s v="Not Rated"/>
    <s v="Comedy"/>
    <x v="32"/>
    <n v="229.6"/>
    <s v="September 14, 2012 (India)"/>
    <x v="31"/>
    <n v="78000"/>
    <s v="Anurag Basu"/>
    <s v="Anurag Basu"/>
    <s v="Ranbir Kapoor"/>
    <s v="India"/>
    <n v="0"/>
    <n v="4490134"/>
    <n v="5958814.5897212541"/>
    <n v="0"/>
    <n v="1955633.2752613241"/>
    <s v="UTV Motion Pictures"/>
    <n v="151"/>
  </r>
  <r>
    <s v="Bel Ami"/>
    <s v="R"/>
    <s v="Crime"/>
    <x v="32"/>
    <n v="229.6"/>
    <s v="March 9, 2012 (United Kingdom)"/>
    <x v="20"/>
    <n v="18000"/>
    <s v="Declan Donnellan"/>
    <s v="Guy de Maupassant"/>
    <s v="Robert Pattinson"/>
    <s v="United Kingdom"/>
    <n v="0"/>
    <n v="9374932"/>
    <n v="12441384.060975609"/>
    <n v="0"/>
    <n v="4083158.5365853664"/>
    <s v="Redwave Films"/>
    <n v="102"/>
  </r>
  <r>
    <s v="Unfinished Song"/>
    <s v="PG-13"/>
    <s v="Comedy"/>
    <x v="32"/>
    <n v="229.6"/>
    <s v="February 22, 2013 (United Kingdom)"/>
    <x v="9"/>
    <n v="7400"/>
    <s v="Paul Andrew Williams"/>
    <s v="Paul Andrew Williams"/>
    <s v="Terence Stamp"/>
    <s v="United Kingdom"/>
    <n v="0"/>
    <n v="9166865"/>
    <n v="12165260.302700348"/>
    <n v="0"/>
    <n v="3992537.0209059236"/>
    <s v="Steel Mill Pictures"/>
    <n v="90"/>
  </r>
  <r>
    <s v="A Thousand Words"/>
    <s v="PG-13"/>
    <s v="Comedy"/>
    <x v="32"/>
    <n v="229.6"/>
    <s v="March 9, 2012 (United States)"/>
    <x v="23"/>
    <n v="41000"/>
    <s v="Brian Robbins"/>
    <s v="Steve Koren"/>
    <s v="Eddie Murphy"/>
    <s v="United States"/>
    <n v="40000000"/>
    <n v="22044277"/>
    <n v="29254752.621515676"/>
    <n v="55.110692499999999"/>
    <n v="9601165.9407665506"/>
    <s v="DreamWorks"/>
    <n v="91"/>
  </r>
  <r>
    <s v="Like Someone in Love"/>
    <s v="Not Rated"/>
    <s v="Drama"/>
    <x v="32"/>
    <n v="229.6"/>
    <s v="September 15, 2012 (Japan)"/>
    <x v="9"/>
    <n v="11000"/>
    <s v="Abbas Kiarostami"/>
    <s v="Abbas Kiarostami"/>
    <s v="Rin Takanashi"/>
    <s v="Japan"/>
    <n v="0"/>
    <n v="562878"/>
    <n v="746990.09843205567"/>
    <n v="0"/>
    <n v="245155.92334494775"/>
    <s v="Centre national du cinÃ©ma et de l'image animÃ©e (CNC)"/>
    <n v="109"/>
  </r>
  <r>
    <s v="Escape from Planet Earth"/>
    <s v="PG"/>
    <s v="Animation"/>
    <x v="32"/>
    <n v="229.6"/>
    <s v="February 15, 2013 (United States)"/>
    <x v="23"/>
    <n v="25000"/>
    <s v="Cal Brunker"/>
    <s v="Bob Barlen"/>
    <s v="Brendan Fraser"/>
    <s v="United States"/>
    <n v="40000000"/>
    <n v="74939189"/>
    <n v="99451092.719076648"/>
    <n v="187.3479725"/>
    <n v="32639019.599303138"/>
    <s v="Blue Yonder Films"/>
    <n v="89"/>
  </r>
  <r>
    <s v="The Reluctant Fundamentalist"/>
    <s v="R"/>
    <s v="Drama"/>
    <x v="32"/>
    <n v="229.6"/>
    <s v="May 17, 2013 (India)"/>
    <x v="15"/>
    <n v="14000"/>
    <s v="Mira Nair"/>
    <s v="Javed Akhtar"/>
    <s v="Riz Ahmed"/>
    <s v="United States"/>
    <n v="0"/>
    <n v="2176576"/>
    <n v="2888513.5331010451"/>
    <n v="0"/>
    <n v="947986.06271777011"/>
    <s v="Cine Mosaic"/>
    <n v="130"/>
  </r>
  <r>
    <s v="Much Ado About Nothing"/>
    <s v="PG-13"/>
    <s v="Comedy"/>
    <x v="32"/>
    <n v="229.6"/>
    <s v="June 14, 2013 (United Kingdom)"/>
    <x v="12"/>
    <n v="16000"/>
    <s v="Joss Whedon"/>
    <s v="William Shakespeare"/>
    <s v="Alexis Denisof"/>
    <s v="United States"/>
    <n v="0"/>
    <n v="5341221"/>
    <n v="7088284.1406794423"/>
    <n v="0"/>
    <n v="2326315.7665505228"/>
    <s v="Bellwether Pictures"/>
    <n v="109"/>
  </r>
  <r>
    <s v="Ginger &amp; Rosa"/>
    <s v="PG-13"/>
    <s v="Drama"/>
    <x v="32"/>
    <n v="229.6"/>
    <s v="October 19, 2012 (United Kingdom)"/>
    <x v="21"/>
    <n v="11000"/>
    <s v="Sally Potter"/>
    <s v="Sally Potter"/>
    <s v="Elle Fanning"/>
    <s v="United Kingdom"/>
    <n v="0"/>
    <n v="1674776"/>
    <n v="2222579.4738675957"/>
    <n v="0"/>
    <n v="729432.05574912892"/>
    <s v="Adventure Pictures"/>
    <n v="90"/>
  </r>
  <r>
    <s v="For a Good Time, Call..."/>
    <s v="R"/>
    <s v="Comedy"/>
    <x v="32"/>
    <n v="229.6"/>
    <s v="November 2, 2012 (United Kingdom)"/>
    <x v="22"/>
    <n v="16000"/>
    <s v="Jamie Travis"/>
    <s v="Katie Anne Naylon"/>
    <s v="Ari Graynor"/>
    <s v="United States"/>
    <n v="850000"/>
    <n v="1386088"/>
    <n v="1839464.3449477351"/>
    <n v="163.06917647058822"/>
    <n v="603696.86411149835"/>
    <s v="AdScott Pictures"/>
    <n v="85"/>
  </r>
  <r>
    <s v="Big Miracle"/>
    <s v="PG"/>
    <s v="Biography"/>
    <x v="32"/>
    <n v="229.6"/>
    <s v="February 3, 2012 (United States)"/>
    <x v="16"/>
    <n v="19000"/>
    <s v="Ken Kwapis"/>
    <s v="Jack Amiel"/>
    <s v="Drew Barrymore"/>
    <s v="United States"/>
    <n v="40000000"/>
    <n v="24740061"/>
    <n v="32832302.206881531"/>
    <n v="61.8501525"/>
    <n v="10775287.891986063"/>
    <s v="Universal Pictures"/>
    <n v="107"/>
  </r>
  <r>
    <s v="What Maisie Knew"/>
    <s v="R"/>
    <s v="Drama"/>
    <x v="32"/>
    <n v="229.6"/>
    <s v="May 3, 2013 (United States)"/>
    <x v="34"/>
    <n v="27000"/>
    <s v="Scott McGehee"/>
    <s v="Nancy Doyne"/>
    <s v="Julianne Moore"/>
    <s v="United States"/>
    <n v="6000000"/>
    <n v="2711379"/>
    <n v="3598245.5631533097"/>
    <n v="45.18965"/>
    <n v="1180914.1986062718"/>
    <s v="Red Crown Productions"/>
    <n v="99"/>
  </r>
  <r>
    <s v="The Devil Inside"/>
    <s v="R"/>
    <s v="Horror"/>
    <x v="32"/>
    <n v="229.6"/>
    <s v="January 6, 2012 (United States)"/>
    <x v="29"/>
    <n v="35000"/>
    <s v="William Brent Bell"/>
    <s v="William Brent Bell"/>
    <s v="Fernanda Andrade"/>
    <s v="United States"/>
    <n v="1000000"/>
    <n v="101758490"/>
    <n v="135042734.76916376"/>
    <n v="10175.849"/>
    <n v="44319899.825783975"/>
    <s v="Insurge Pictures"/>
    <n v="83"/>
  </r>
  <r>
    <s v="Cocktail"/>
    <s v="Not Rated"/>
    <s v="Comedy"/>
    <x v="32"/>
    <n v="229.6"/>
    <s v="July 13, 2012 (United Kingdom)"/>
    <x v="21"/>
    <n v="14000"/>
    <s v="Homi Adajania"/>
    <s v="Imtiaz Ali"/>
    <s v="Saif Ali Khan"/>
    <s v="United Kingdom"/>
    <n v="7980000"/>
    <n v="2724695"/>
    <n v="3615917.101480836"/>
    <n v="34.144047619047619"/>
    <n v="1186713.8501742161"/>
    <s v="Cocktail Film"/>
    <n v="146"/>
  </r>
  <r>
    <s v="Fun Size"/>
    <s v="PG-13"/>
    <s v="Adventure"/>
    <x v="32"/>
    <n v="229.6"/>
    <s v="October 26, 2012 (United States)"/>
    <x v="20"/>
    <n v="14000"/>
    <s v="Josh Schwartz"/>
    <s v="Max Werner"/>
    <s v="Victoria Justice"/>
    <s v="United States"/>
    <n v="14000000"/>
    <n v="11417362"/>
    <n v="15151873.69947735"/>
    <n v="81.552585714285726"/>
    <n v="4972718.6411149828"/>
    <s v="Paramount Pictures"/>
    <n v="86"/>
  </r>
  <r>
    <s v="Farewell, My Queen"/>
    <s v="R"/>
    <s v="Drama"/>
    <x v="32"/>
    <n v="229.6"/>
    <s v="March 21, 2012 (France)"/>
    <x v="19"/>
    <n v="8200"/>
    <s v="BenoÃ®t Jacquot"/>
    <s v="BenoÃ®t Jacquot"/>
    <s v="LÃ©a Seydoux"/>
    <s v="France"/>
    <n v="0"/>
    <n v="6366835"/>
    <n v="8449366.831445992"/>
    <n v="0"/>
    <n v="2773011.7595818816"/>
    <s v="GMT Productions"/>
    <n v="100"/>
  </r>
  <r>
    <s v="The Magic of Belle Isle"/>
    <s v="PG"/>
    <s v="Comedy"/>
    <x v="32"/>
    <n v="229.6"/>
    <s v="July 6, 2012 (United States)"/>
    <x v="9"/>
    <n v="18000"/>
    <s v="Rob Reiner"/>
    <s v="Guy Thomas"/>
    <s v="Morgan Freeman"/>
    <s v="United States"/>
    <n v="0"/>
    <n v="123821"/>
    <n v="164321.68423344946"/>
    <n v="0"/>
    <n v="53929.006968641123"/>
    <s v="Magnolia Pictures"/>
    <n v="109"/>
  </r>
  <r>
    <s v="Robot &amp; Frank"/>
    <s v="PG-13"/>
    <s v="Comedy"/>
    <x v="32"/>
    <n v="229.6"/>
    <s v="September 19, 2012 (France)"/>
    <x v="12"/>
    <n v="63000"/>
    <s v="Jake Schreier"/>
    <s v="Christopher Ford"/>
    <s v="Peter Sarsgaard"/>
    <s v="United States"/>
    <n v="2500000"/>
    <n v="4806423"/>
    <n v="6378558.7460801387"/>
    <n v="192.25692000000001"/>
    <n v="2093389.8083623694"/>
    <s v="Dog Run Pictures"/>
    <n v="89"/>
  </r>
  <r>
    <s v="The Wolf of Wall Street"/>
    <s v="R"/>
    <s v="Biography"/>
    <x v="33"/>
    <n v="233"/>
    <s v="December 25, 2013 (United States)"/>
    <x v="7"/>
    <n v="1200000"/>
    <s v="Martin Scorsese"/>
    <s v="Terence Winter"/>
    <s v="Leonardo DiCaprio"/>
    <s v="United States"/>
    <n v="100000000"/>
    <n v="392000694"/>
    <n v="512629233.74163085"/>
    <n v="392.00069400000001"/>
    <n v="168240641.20171672"/>
    <s v="Red Granite Pictures"/>
    <n v="180"/>
  </r>
  <r>
    <s v="Iron Man 3"/>
    <s v="PG-13"/>
    <s v="Action"/>
    <x v="33"/>
    <n v="233"/>
    <s v="May 3, 2013 (United States)"/>
    <x v="12"/>
    <n v="779000"/>
    <s v="Shane Black"/>
    <s v="Drew Pearce"/>
    <s v="Robert Downey Jr."/>
    <s v="United States"/>
    <n v="200000000"/>
    <n v="1214811252"/>
    <n v="1588639435.5553646"/>
    <n v="607.40562599999998"/>
    <n v="521378219.74248928"/>
    <s v="Marvel Studios"/>
    <n v="130"/>
  </r>
  <r>
    <s v="The Conjuring"/>
    <s v="R"/>
    <s v="Horror"/>
    <x v="33"/>
    <n v="233"/>
    <s v="July 19, 2013 (United States)"/>
    <x v="24"/>
    <n v="464000"/>
    <s v="James Wan"/>
    <s v="Chad Hayes"/>
    <s v="Patrick Wilson"/>
    <s v="United States"/>
    <n v="20000000"/>
    <n v="320290989"/>
    <n v="418852636.6879828"/>
    <n v="1601.454945"/>
    <n v="137463943.77682403"/>
    <s v="New Line Cinema"/>
    <n v="112"/>
  </r>
  <r>
    <s v="Prisoners"/>
    <s v="R"/>
    <s v="Crime"/>
    <x v="33"/>
    <n v="233"/>
    <s v="September 20, 2013 (United States)"/>
    <x v="31"/>
    <n v="625000"/>
    <s v="Denis Villeneuve"/>
    <s v="Aaron Guzikowski"/>
    <s v="Hugh Jackman"/>
    <s v="United States"/>
    <n v="46000000"/>
    <n v="122126687"/>
    <n v="159708161.06824034"/>
    <n v="265.49279782608693"/>
    <n v="52414887.124463521"/>
    <s v="Alcon Entertainment"/>
    <n v="153"/>
  </r>
  <r>
    <s v="Thor: The Dark World"/>
    <s v="PG-13"/>
    <s v="Action"/>
    <x v="33"/>
    <n v="233"/>
    <s v="November 8, 2013 (United States)"/>
    <x v="8"/>
    <n v="618000"/>
    <s v="Alan Taylor"/>
    <s v="Christopher L. Yost"/>
    <s v="Chris Hemsworth"/>
    <s v="United States"/>
    <n v="170000000"/>
    <n v="644783140"/>
    <n v="843199239.304721"/>
    <n v="379.2842"/>
    <n v="276730961.37339056"/>
    <s v="Marvel Studios"/>
    <n v="112"/>
  </r>
  <r>
    <s v="The Purge"/>
    <s v="R"/>
    <s v="Horror"/>
    <x v="33"/>
    <n v="233"/>
    <s v="June 7, 2013 (United States)"/>
    <x v="46"/>
    <n v="209000"/>
    <s v="James DeMonaco"/>
    <s v="James DeMonaco"/>
    <s v="Ethan Hawke"/>
    <s v="United States"/>
    <n v="3000000"/>
    <n v="89328627"/>
    <n v="116817307.49742489"/>
    <n v="2977.6209000000003"/>
    <n v="38338466.523605146"/>
    <s v="Universal Pictures"/>
    <n v="85"/>
  </r>
  <r>
    <s v="Grown Ups 2"/>
    <s v="PG-13"/>
    <s v="Comedy"/>
    <x v="33"/>
    <n v="233"/>
    <s v="July 12, 2013 (United States)"/>
    <x v="20"/>
    <n v="144000"/>
    <s v="Dennis Dugan"/>
    <s v="Fred Wolf"/>
    <s v="Adam Sandler"/>
    <s v="United States"/>
    <n v="80000000"/>
    <n v="246984278"/>
    <n v="322987594.44892704"/>
    <n v="308.73034749999999"/>
    <n v="106001836.05150214"/>
    <s v="Columbia Pictures"/>
    <n v="101"/>
  </r>
  <r>
    <s v="Fast &amp; Furious 6"/>
    <s v="PG-13"/>
    <s v="Action"/>
    <x v="33"/>
    <n v="233"/>
    <s v="May 24, 2013 (United States)"/>
    <x v="9"/>
    <n v="377000"/>
    <s v="Justin Lin"/>
    <s v="Chris Morgan"/>
    <s v="Vin Diesel"/>
    <s v="United States"/>
    <n v="160000000"/>
    <n v="788680968"/>
    <n v="1031378072.7450644"/>
    <n v="492.92560500000002"/>
    <n v="338489685.83690989"/>
    <s v="Universal Pictures"/>
    <n v="130"/>
  </r>
  <r>
    <s v="Gravity"/>
    <s v="PG-13"/>
    <s v="Drama"/>
    <x v="33"/>
    <n v="233"/>
    <s v="October 4, 2013 (United States)"/>
    <x v="3"/>
    <n v="784000"/>
    <s v="Alfonso CuarÃ³n"/>
    <s v="Alfonso CuarÃ³n"/>
    <s v="Sandra Bullock"/>
    <s v="United Kingdom"/>
    <n v="100000000"/>
    <n v="723192705"/>
    <n v="945737412.93347633"/>
    <n v="723.19270500000005"/>
    <n v="310383135.19313306"/>
    <s v="Warner Bros."/>
    <n v="91"/>
  </r>
  <r>
    <s v="About Time"/>
    <s v="R"/>
    <s v="Comedy"/>
    <x v="33"/>
    <n v="233"/>
    <s v="November 8, 2013 (United States)"/>
    <x v="40"/>
    <n v="317000"/>
    <s v="Richard Curtis"/>
    <s v="Richard Curtis"/>
    <s v="Domhnall Gleeson"/>
    <s v="United Kingdom"/>
    <n v="12000000"/>
    <n v="87100449"/>
    <n v="113903462.7051502"/>
    <n v="725.83707500000003"/>
    <n v="37382166.952789702"/>
    <s v="Translux"/>
    <n v="123"/>
  </r>
  <r>
    <s v="The Hobbit: The Desolation of Smaug"/>
    <s v="PG-13"/>
    <s v="Adventure"/>
    <x v="33"/>
    <n v="233"/>
    <s v="December 13, 2013 (United States)"/>
    <x v="40"/>
    <n v="615000"/>
    <s v="Peter Jackson"/>
    <s v="Fran Walsh"/>
    <s v="Ian McKellen"/>
    <s v="New Zealand"/>
    <n v="225000000"/>
    <n v="959007513"/>
    <n v="1254118408.6313305"/>
    <n v="426.2255613333333"/>
    <n v="411591207.29613733"/>
    <s v="Metro-Goldwyn-Mayer (MGM)"/>
    <n v="161"/>
  </r>
  <r>
    <s v="Man of Steel"/>
    <s v="PG-13"/>
    <s v="Action"/>
    <x v="33"/>
    <n v="233"/>
    <s v="June 14, 2013 (United States)"/>
    <x v="9"/>
    <n v="721000"/>
    <s v="Zack Snyder"/>
    <s v="David S. Goyer"/>
    <s v="Henry Cavill"/>
    <s v="United States"/>
    <n v="225000000"/>
    <n v="668045518"/>
    <n v="873620040.06266093"/>
    <n v="296.90911911111112"/>
    <n v="286714814.59227467"/>
    <s v="Warner Bros."/>
    <n v="143"/>
  </r>
  <r>
    <s v="Under the Skin"/>
    <s v="R"/>
    <s v="Drama"/>
    <x v="33"/>
    <n v="233"/>
    <s v="March 14, 2014 (United Kingdom)"/>
    <x v="21"/>
    <n v="134000"/>
    <s v="Jonathan Glazer"/>
    <s v="Walter Campbell"/>
    <s v="Scarlett Johansson"/>
    <s v="United Kingdom"/>
    <n v="13300000"/>
    <n v="5866389"/>
    <n v="7671625.4433476394"/>
    <n v="44.108187969924813"/>
    <n v="2517763.5193133047"/>
    <s v="Film4"/>
    <n v="108"/>
  </r>
  <r>
    <s v="Blue Is the Warmest Colour"/>
    <s v="NC-17"/>
    <s v="Drama"/>
    <x v="33"/>
    <n v="233"/>
    <s v="October 9, 2013 (Belgium)"/>
    <x v="3"/>
    <n v="142000"/>
    <s v="Abdellatif Kechiche"/>
    <s v="Abdellatif Kechiche"/>
    <s v="LÃ©a Seydoux"/>
    <s v="France"/>
    <n v="0"/>
    <n v="19465835"/>
    <n v="25455965.341201715"/>
    <n v="0"/>
    <n v="8354435.6223175963"/>
    <s v="Quat'sous Films"/>
    <n v="180"/>
  </r>
  <r>
    <s v="Only Lovers Left Alive"/>
    <s v="R"/>
    <s v="Comedy"/>
    <x v="33"/>
    <n v="233"/>
    <s v="December 25, 2013 (Germany)"/>
    <x v="4"/>
    <n v="94000"/>
    <s v="Jim Jarmusch"/>
    <s v="Jim Jarmusch"/>
    <s v="Tilda Swinton"/>
    <s v="United Kingdom"/>
    <n v="7000000"/>
    <n v="7609187"/>
    <n v="9950726.5188841205"/>
    <n v="108.70267142857142"/>
    <n v="3265745.4935622318"/>
    <s v="Recorded Picture Company (RPC)"/>
    <n v="123"/>
  </r>
  <r>
    <s v="Her"/>
    <s v="R"/>
    <s v="Drama"/>
    <x v="33"/>
    <n v="233"/>
    <s v="January 10, 2014 (United States)"/>
    <x v="45"/>
    <n v="559000"/>
    <s v="Spike Jonze"/>
    <s v="Spike Jonze"/>
    <s v="Joaquin Phoenix"/>
    <s v="United States"/>
    <n v="23000000"/>
    <n v="48517427"/>
    <n v="63447467.840772532"/>
    <n v="210.94533478260868"/>
    <n v="20822930.042918455"/>
    <s v="Annapurna Pictures"/>
    <n v="126"/>
  </r>
  <r>
    <s v="Snowpiercer"/>
    <s v="R"/>
    <s v="Action"/>
    <x v="33"/>
    <n v="233"/>
    <s v="July 11, 2014 (United States)"/>
    <x v="12"/>
    <n v="335000"/>
    <s v="Bong Joon Ho"/>
    <s v="Jacques Lob"/>
    <s v="Chris Evans"/>
    <s v="South Korea"/>
    <n v="39200000"/>
    <n v="86758912"/>
    <n v="113456826.1218884"/>
    <n v="221.32375510204082"/>
    <n v="37235584.549356222"/>
    <s v="SnowPiercer"/>
    <n v="126"/>
  </r>
  <r>
    <s v="We're the Millers"/>
    <s v="R"/>
    <s v="Comedy"/>
    <x v="33"/>
    <n v="233"/>
    <s v="August 7, 2013 (United States)"/>
    <x v="9"/>
    <n v="415000"/>
    <s v="Rawson Marshall Thurber"/>
    <s v="Bob Fisher"/>
    <s v="Jason Sudeikis"/>
    <s v="United States"/>
    <n v="37000000"/>
    <n v="269994119"/>
    <n v="353078146.17725319"/>
    <n v="729.71383513513513"/>
    <n v="115877304.29184549"/>
    <s v="New Line Cinema"/>
    <n v="110"/>
  </r>
  <r>
    <s v="Kick-Ass 2"/>
    <s v="R"/>
    <s v="Action"/>
    <x v="33"/>
    <n v="233"/>
    <s v="August 16, 2013 (United States)"/>
    <x v="16"/>
    <n v="259000"/>
    <s v="Jeff Wadlow"/>
    <s v="Jeff Wadlow"/>
    <s v="Aaron Taylor-Johnson"/>
    <s v="United Kingdom"/>
    <n v="28000000"/>
    <n v="60795985"/>
    <n v="79504449.05364807"/>
    <n v="217.12851785714284"/>
    <n v="26092697.424892701"/>
    <s v="Universal Pictures"/>
    <n v="103"/>
  </r>
  <r>
    <s v="Frozen"/>
    <s v="PG"/>
    <s v="Animation"/>
    <x v="33"/>
    <n v="233"/>
    <s v="November 27, 2013 (United States)"/>
    <x v="34"/>
    <n v="585000"/>
    <s v="Chris Buck"/>
    <s v="Jennifer Lee"/>
    <s v="Kristen Bell"/>
    <s v="United States"/>
    <n v="150000000"/>
    <n v="1281508100"/>
    <n v="1675860592.5751071"/>
    <n v="854.33873333333338"/>
    <n v="550003476.39484978"/>
    <s v="Walt Disney Animation Studios"/>
    <n v="102"/>
  </r>
  <r>
    <s v="The Great Gatsby"/>
    <s v="PG-13"/>
    <s v="Drama"/>
    <x v="33"/>
    <n v="233"/>
    <s v="May 10, 2013 (United States)"/>
    <x v="13"/>
    <n v="494000"/>
    <s v="Baz Luhrmann"/>
    <s v="Baz Luhrmann"/>
    <s v="Leonardo DiCaprio"/>
    <s v="Australia"/>
    <n v="105000000"/>
    <n v="353642274"/>
    <n v="462466956.59999996"/>
    <n v="336.80216571428571"/>
    <n v="151777800"/>
    <s v="Warner Bros."/>
    <n v="143"/>
  </r>
  <r>
    <s v="American Hustle"/>
    <s v="R"/>
    <s v="Crime"/>
    <x v="33"/>
    <n v="233"/>
    <s v="December 20, 2013 (United States)"/>
    <x v="13"/>
    <n v="458000"/>
    <s v="David O. Russell"/>
    <s v="Eric Warren Singer"/>
    <s v="Christian Bale"/>
    <s v="United States"/>
    <n v="40000000"/>
    <n v="251171807"/>
    <n v="328463732.15836906"/>
    <n v="627.92951749999997"/>
    <n v="107799058.79828326"/>
    <s v="Columbia Pictures"/>
    <n v="138"/>
  </r>
  <r>
    <s v="The Green Inferno"/>
    <s v="R"/>
    <s v="Adventure"/>
    <x v="33"/>
    <n v="233"/>
    <s v="September 25, 2015 (United States)"/>
    <x v="11"/>
    <n v="41000"/>
    <s v="Eli Roth"/>
    <s v="Eli Roth"/>
    <s v="Lorenza Izzo"/>
    <s v="United States"/>
    <n v="5000000"/>
    <n v="12666449"/>
    <n v="16564236.095708154"/>
    <n v="253.32898"/>
    <n v="5436244.2060085833"/>
    <s v="Worldview Entertainment"/>
    <n v="100"/>
  </r>
  <r>
    <s v="Rush"/>
    <s v="R"/>
    <s v="Action"/>
    <x v="33"/>
    <n v="233"/>
    <s v="September 27, 2013 (United States)"/>
    <x v="31"/>
    <n v="446000"/>
    <s v="Ron Howard"/>
    <s v="Peter Morgan"/>
    <s v="Daniel BrÃ¼hl"/>
    <s v="United Kingdom"/>
    <n v="38000000"/>
    <n v="96983009"/>
    <n v="126827136.66223176"/>
    <n v="255.21844473684209"/>
    <n v="41623609.012875535"/>
    <s v="Exclusive Media Group"/>
    <n v="123"/>
  </r>
  <r>
    <s v="Monsters University"/>
    <s v="G"/>
    <s v="Animation"/>
    <x v="33"/>
    <n v="233"/>
    <s v="June 21, 2013 (United States)"/>
    <x v="13"/>
    <n v="332000"/>
    <s v="Dan Scanlon"/>
    <s v="Dan Scanlon"/>
    <s v="Billy Crystal"/>
    <s v="United States"/>
    <n v="200000000"/>
    <n v="743559645"/>
    <n v="972371776.10085833"/>
    <n v="371.77982250000002"/>
    <n v="319124311.15879828"/>
    <s v="Walt Disney Pictures"/>
    <n v="104"/>
  </r>
  <r>
    <s v="Don Jon"/>
    <s v="R"/>
    <s v="Comedy"/>
    <x v="33"/>
    <n v="233"/>
    <s v="September 27, 2013 (United States)"/>
    <x v="16"/>
    <n v="232000"/>
    <s v="Joseph Gordon-Levitt"/>
    <s v="Joseph Gordon-Levitt"/>
    <s v="Joseph Gordon-Levitt"/>
    <s v="United States"/>
    <n v="3000000"/>
    <n v="39439355"/>
    <n v="51575843.212446347"/>
    <n v="1314.6451666666667"/>
    <n v="16926761.802575108"/>
    <s v="Voltage Pictures"/>
    <n v="90"/>
  </r>
  <r>
    <s v="Now You See Me"/>
    <s v="PG-13"/>
    <s v="Crime"/>
    <x v="33"/>
    <n v="233"/>
    <s v="May 31, 2013 (United States)"/>
    <x v="13"/>
    <n v="612000"/>
    <s v="Louis Leterrier"/>
    <s v="Ed Solomon"/>
    <s v="Jesse Eisenberg"/>
    <s v="United States"/>
    <n v="75000000"/>
    <n v="351723989"/>
    <n v="459958366.73090124"/>
    <n v="468.96531866666669"/>
    <n v="150954501.71673819"/>
    <s v="Summit Entertainment"/>
    <n v="115"/>
  </r>
  <r>
    <s v="Oblivion"/>
    <s v="PG-13"/>
    <s v="Action"/>
    <x v="33"/>
    <n v="233"/>
    <s v="April 19, 2013 (United States)"/>
    <x v="9"/>
    <n v="495000"/>
    <s v="Joseph Kosinski"/>
    <s v="Karl Gajdusek"/>
    <s v="Tom Cruise"/>
    <s v="United States"/>
    <n v="120000000"/>
    <n v="286168572"/>
    <n v="374229887.93304718"/>
    <n v="238.47380999999999"/>
    <n v="122819129.6137339"/>
    <s v="Universal Pictures"/>
    <n v="124"/>
  </r>
  <r>
    <s v="Identity Thief"/>
    <s v="R"/>
    <s v="Comedy"/>
    <x v="33"/>
    <n v="233"/>
    <s v="February 8, 2013 (United States)"/>
    <x v="46"/>
    <n v="128000"/>
    <s v="Seth Gordon"/>
    <s v="Craig Mazin"/>
    <s v="Jason Bateman"/>
    <s v="United States"/>
    <n v="35000000"/>
    <n v="173965010"/>
    <n v="227498448.6995708"/>
    <n v="497.04288571428572"/>
    <n v="74663094.420600861"/>
    <s v="Aggregate Films"/>
    <n v="111"/>
  </r>
  <r>
    <s v="Nymphomaniac: Vol. I"/>
    <s v="Not Rated"/>
    <s v="Drama"/>
    <x v="33"/>
    <n v="233"/>
    <s v="March 6, 2014 (United States)"/>
    <x v="15"/>
    <n v="119000"/>
    <s v="Lars von Trier"/>
    <s v="Lars von Trier"/>
    <s v="Charlotte Gainsbourg"/>
    <s v="Denmark"/>
    <n v="0"/>
    <n v="13551156"/>
    <n v="17721189.842060085"/>
    <n v="0"/>
    <n v="5815946.7811158793"/>
    <s v="Zentropa Entertainments"/>
    <n v="117"/>
  </r>
  <r>
    <s v="Star Trek Into Darkness"/>
    <s v="PG-13"/>
    <s v="Action"/>
    <x v="33"/>
    <n v="233"/>
    <s v="May 16, 2013 (United States)"/>
    <x v="3"/>
    <n v="468000"/>
    <s v="J.J. Abrams"/>
    <s v="Roberto Orci"/>
    <s v="Chris Pine"/>
    <s v="United States"/>
    <n v="190000000"/>
    <n v="467365246"/>
    <n v="611185366.76480687"/>
    <n v="245.98170842105262"/>
    <n v="200585942.48927039"/>
    <s v="Paramount Pictures"/>
    <n v="132"/>
  </r>
  <r>
    <s v="The Hunger Games: Catching Fire"/>
    <s v="PG-13"/>
    <s v="Action"/>
    <x v="33"/>
    <n v="233"/>
    <s v="November 22, 2013 (United States)"/>
    <x v="24"/>
    <n v="626000"/>
    <s v="Francis Lawrence"/>
    <s v="Simon Beaufoy"/>
    <s v="Jennifer Lawrence"/>
    <s v="United States"/>
    <n v="130000000"/>
    <n v="865011746"/>
    <n v="1131197763.9751072"/>
    <n v="665.39365076923082"/>
    <n v="371249676.39484978"/>
    <s v="Color Force"/>
    <n v="146"/>
  </r>
  <r>
    <s v="Homefront"/>
    <s v="R"/>
    <s v="Action"/>
    <x v="33"/>
    <n v="233"/>
    <s v="November 27, 2013 (United States)"/>
    <x v="16"/>
    <n v="113000"/>
    <s v="Gary Fleder"/>
    <s v="Sylvester Stallone"/>
    <s v="Jason Statham"/>
    <s v="United States"/>
    <n v="22000000"/>
    <n v="48449416"/>
    <n v="63358528.133905575"/>
    <n v="220.22461818181819"/>
    <n v="20793740.772532187"/>
    <s v="Open Road Films (II)"/>
    <n v="100"/>
  </r>
  <r>
    <s v="Movie 43"/>
    <s v="R"/>
    <s v="Comedy"/>
    <x v="33"/>
    <n v="233"/>
    <s v="January 25, 2013 (United States)"/>
    <x v="36"/>
    <n v="101000"/>
    <s v="Directors"/>
    <s v="Rocky Russo"/>
    <s v="Emma Stone"/>
    <s v="United States"/>
    <n v="6000000"/>
    <n v="32443111"/>
    <n v="42426677.775536478"/>
    <n v="540.71851666666669"/>
    <n v="13924081.974248927"/>
    <s v="Relativity Media"/>
    <n v="94"/>
  </r>
  <r>
    <s v="World War Z"/>
    <s v="PG-13"/>
    <s v="Action"/>
    <x v="33"/>
    <n v="233"/>
    <s v="June 21, 2013 (United States)"/>
    <x v="9"/>
    <n v="618000"/>
    <s v="Marc Forster"/>
    <s v="Matthew Michael Carnahan"/>
    <s v="Brad Pitt"/>
    <s v="United States"/>
    <n v="190000000"/>
    <n v="540455876"/>
    <n v="706767834.40858364"/>
    <n v="284.45046105263157"/>
    <n v="231955311.58798283"/>
    <s v="Paramount Pictures"/>
    <n v="116"/>
  </r>
  <r>
    <s v="12 Years a Slave"/>
    <s v="R"/>
    <s v="Biography"/>
    <x v="33"/>
    <n v="233"/>
    <s v="November 8, 2013 (United States)"/>
    <x v="31"/>
    <n v="657000"/>
    <s v="Steve McQueen"/>
    <s v="John Ridley"/>
    <s v="Chiwetel Ejiofor"/>
    <s v="United States"/>
    <n v="20000000"/>
    <n v="187733202"/>
    <n v="245503462.01459226"/>
    <n v="938.66601000000003"/>
    <n v="80572189.69957082"/>
    <s v="New Regency Productions"/>
    <n v="134"/>
  </r>
  <r>
    <s v="G.I. Joe: Retaliation"/>
    <s v="PG-13"/>
    <s v="Action"/>
    <x v="33"/>
    <n v="233"/>
    <s v="March 28, 2013 (United States)"/>
    <x v="1"/>
    <n v="176000"/>
    <s v="Jon M. Chu"/>
    <s v="Rhett Reese"/>
    <s v="Dwayne Johnson"/>
    <s v="United States"/>
    <n v="130000000"/>
    <n v="375740705"/>
    <n v="491365634.39270383"/>
    <n v="289.03131153846158"/>
    <n v="161262105.15021458"/>
    <s v="Paramount Pictures"/>
    <n v="110"/>
  </r>
  <r>
    <s v="Dallas Buyers Club"/>
    <s v="R"/>
    <s v="Biography"/>
    <x v="33"/>
    <n v="233"/>
    <s v="November 22, 2013 (United States)"/>
    <x v="45"/>
    <n v="455000"/>
    <s v="Jean-Marc VallÃ©e"/>
    <s v="Craig Borten"/>
    <s v="Matthew McConaughey"/>
    <s v="United States"/>
    <n v="5000000"/>
    <n v="55736588"/>
    <n v="72888147.483261794"/>
    <n v="1114.7317599999999"/>
    <n v="23921282.403433476"/>
    <s v="Truth Entertainment (II)"/>
    <n v="117"/>
  </r>
  <r>
    <s v="The Secret Life of Walter Mitty"/>
    <s v="PG"/>
    <s v="Adventure"/>
    <x v="33"/>
    <n v="233"/>
    <s v="December 25, 2013 (United States)"/>
    <x v="4"/>
    <n v="300000"/>
    <s v="Ben Stiller"/>
    <s v="Steve Conrad"/>
    <s v="Ben Stiller"/>
    <s v="United States"/>
    <n v="90000000"/>
    <n v="188133322"/>
    <n v="246026709.07038626"/>
    <n v="209.03702444444443"/>
    <n v="80743915.021459222"/>
    <s v="Twentieth Century Fox"/>
    <n v="114"/>
  </r>
  <r>
    <s v="Pacific Rim"/>
    <s v="PG-13"/>
    <s v="Action"/>
    <x v="33"/>
    <n v="233"/>
    <s v="July 12, 2013 (United States)"/>
    <x v="15"/>
    <n v="475000"/>
    <s v="Guillermo del Toro"/>
    <s v="Travis Beacham"/>
    <s v="Idris Elba"/>
    <s v="United States"/>
    <n v="190000000"/>
    <n v="411002906"/>
    <n v="537478907.54592276"/>
    <n v="216.31731894736842"/>
    <n v="176396096.99570814"/>
    <s v="Warner Bros."/>
    <n v="131"/>
  </r>
  <r>
    <s v="The Croods"/>
    <s v="PG"/>
    <s v="Animation"/>
    <x v="33"/>
    <n v="233"/>
    <s v="March 22, 2013 (United States)"/>
    <x v="13"/>
    <n v="199000"/>
    <s v="Kirk DeMicco"/>
    <s v="Chris Sanders"/>
    <s v="Nicolas Cage"/>
    <s v="United States"/>
    <n v="135000000"/>
    <n v="587205319"/>
    <n v="767903264.80386257"/>
    <n v="434.96690296296299"/>
    <n v="252019450.21459228"/>
    <s v="DreamWorks Animation"/>
    <n v="98"/>
  </r>
  <r>
    <s v="This Is the End"/>
    <s v="R"/>
    <s v="Comedy"/>
    <x v="33"/>
    <n v="233"/>
    <s v="June 12, 2013 (United States)"/>
    <x v="14"/>
    <n v="391000"/>
    <s v="Evan Goldberg"/>
    <s v="Seth Rogen"/>
    <s v="James Franco"/>
    <s v="United States"/>
    <n v="32000000"/>
    <n v="126041322"/>
    <n v="164827428.38369098"/>
    <n v="393.87913125"/>
    <n v="54094987.982832618"/>
    <s v="Columbia Pictures"/>
    <n v="107"/>
  </r>
  <r>
    <s v="The Way Way Back"/>
    <s v="PG-13"/>
    <s v="Comedy"/>
    <x v="33"/>
    <n v="233"/>
    <s v="July 26, 2013 (United States)"/>
    <x v="34"/>
    <n v="143000"/>
    <s v="Nat Faxon"/>
    <s v="Nat Faxon"/>
    <s v="Steve Carell"/>
    <s v="United States"/>
    <n v="5000000"/>
    <n v="26474920"/>
    <n v="34621923.278969958"/>
    <n v="529.49840000000006"/>
    <n v="11362626.609442059"/>
    <s v="Sycamore Pictures"/>
    <n v="103"/>
  </r>
  <r>
    <s v="The Internship"/>
    <s v="PG-13"/>
    <s v="Comedy"/>
    <x v="33"/>
    <n v="233"/>
    <s v="June 7, 2013 (United States)"/>
    <x v="21"/>
    <n v="193000"/>
    <s v="Shawn Levy"/>
    <s v="Vince Vaughn"/>
    <s v="Vince Vaughn"/>
    <s v="United States"/>
    <n v="58000000"/>
    <n v="93492844"/>
    <n v="122262959.51416308"/>
    <n v="161.19455862068966"/>
    <n v="40125684.120171674"/>
    <s v="Twentieth Century Fox"/>
    <n v="119"/>
  </r>
  <r>
    <s v="Elysium"/>
    <s v="R"/>
    <s v="Action"/>
    <x v="33"/>
    <n v="233"/>
    <s v="August 9, 2013 (United States)"/>
    <x v="14"/>
    <n v="426000"/>
    <s v="Neill Blomkamp"/>
    <s v="Neill Blomkamp"/>
    <s v="Matt Damon"/>
    <s v="United States"/>
    <n v="115000000"/>
    <n v="286140700"/>
    <n v="374193439.0128755"/>
    <n v="248.81799999999998"/>
    <n v="122807167.38197425"/>
    <s v="TriStar Pictures"/>
    <n v="109"/>
  </r>
  <r>
    <s v="Hansel &amp; Gretel: Witch Hunters"/>
    <s v="R"/>
    <s v="Action"/>
    <x v="33"/>
    <n v="233"/>
    <s v="January 25, 2013 (United States)"/>
    <x v="10"/>
    <n v="198000"/>
    <s v="Tommy Wirkola"/>
    <s v="Tommy Wirkola"/>
    <s v="Jeremy Renner"/>
    <s v="United States"/>
    <n v="50000000"/>
    <n v="226349749"/>
    <n v="296003298.37038624"/>
    <n v="452.69949799999995"/>
    <n v="97145815.021459222"/>
    <s v="Paramount Pictures"/>
    <n v="88"/>
  </r>
  <r>
    <s v="Captain Phillips"/>
    <s v="PG-13"/>
    <s v="Adventure"/>
    <x v="33"/>
    <n v="233"/>
    <s v="October 11, 2013 (United States)"/>
    <x v="40"/>
    <n v="432000"/>
    <s v="Paul Greengrass"/>
    <s v="Billy Ray"/>
    <s v="Tom Hanks"/>
    <s v="United States"/>
    <n v="55000000"/>
    <n v="218791811"/>
    <n v="286119591.46652359"/>
    <n v="397.80329272727272"/>
    <n v="93902064.806866944"/>
    <s v="Scott Rudin Productions"/>
    <n v="134"/>
  </r>
  <r>
    <s v="Evil Dead"/>
    <s v="R"/>
    <s v="Horror"/>
    <x v="33"/>
    <n v="233"/>
    <s v="April 5, 2013 (United States)"/>
    <x v="16"/>
    <n v="160000"/>
    <s v="Fede Alvarez"/>
    <s v="Fede Alvarez"/>
    <s v="Jane Levy"/>
    <s v="United States"/>
    <n v="17000000"/>
    <n v="97542952"/>
    <n v="127559388.30214591"/>
    <n v="573.78207058823523"/>
    <n v="41863927.896995708"/>
    <s v="TriStar Pictures"/>
    <n v="91"/>
  </r>
  <r>
    <s v="White House Down"/>
    <s v="PG-13"/>
    <s v="Action"/>
    <x v="33"/>
    <n v="233"/>
    <s v="June 28, 2013 (United States)"/>
    <x v="21"/>
    <n v="211000"/>
    <s v="Roland Emmerich"/>
    <s v="James Vanderbilt"/>
    <s v="Channing Tatum"/>
    <s v="United States"/>
    <n v="150000000"/>
    <n v="205366737"/>
    <n v="268563282.24849784"/>
    <n v="136.911158"/>
    <n v="88140230.472103"/>
    <s v="Columbia Pictures"/>
    <n v="131"/>
  </r>
  <r>
    <s v="Enemy"/>
    <s v="R"/>
    <s v="Drama"/>
    <x v="33"/>
    <n v="233"/>
    <s v="February 6, 2014 (United States)"/>
    <x v="15"/>
    <n v="175000"/>
    <s v="Denis Villeneuve"/>
    <s v="JosÃ© Saramago"/>
    <s v="Jake Gyllenhaal"/>
    <s v="Canada"/>
    <n v="0"/>
    <n v="3468224"/>
    <n v="4535484.346781116"/>
    <n v="0"/>
    <n v="1488508.1545064377"/>
    <s v="PathÃ©"/>
    <n v="91"/>
  </r>
  <r>
    <s v="Olympus Has Fallen"/>
    <s v="R"/>
    <s v="Action"/>
    <x v="33"/>
    <n v="233"/>
    <s v="March 22, 2013 (United States)"/>
    <x v="16"/>
    <n v="263000"/>
    <s v="Antoine Fuqua"/>
    <s v="Creighton Rothenberger"/>
    <s v="Gerard Butler"/>
    <s v="United States"/>
    <n v="70000000"/>
    <n v="170270201"/>
    <n v="222666653.41072962"/>
    <n v="243.24314428571427"/>
    <n v="73077339.484978542"/>
    <s v="Millennium Films"/>
    <n v="119"/>
  </r>
  <r>
    <s v="Lone Survivor"/>
    <s v="R"/>
    <s v="Action"/>
    <x v="33"/>
    <n v="233"/>
    <s v="January 10, 2014 (United States)"/>
    <x v="24"/>
    <n v="272000"/>
    <s v="Peter Berg"/>
    <s v="Peter Berg"/>
    <s v="Mark Wahlberg"/>
    <s v="United States"/>
    <n v="40000000"/>
    <n v="154802912"/>
    <n v="202439687.92446351"/>
    <n v="387.00727999999998"/>
    <n v="66439018.025751069"/>
    <s v="Film 44"/>
    <n v="121"/>
  </r>
  <r>
    <s v="Oz the Great and Powerful"/>
    <s v="PG"/>
    <s v="Adventure"/>
    <x v="33"/>
    <n v="233"/>
    <s v="March 8, 2013 (United States)"/>
    <x v="21"/>
    <n v="201000"/>
    <s v="Sam Raimi"/>
    <s v="Mitchell Kapner"/>
    <s v="James Franco"/>
    <s v="United States"/>
    <n v="215000000"/>
    <n v="493311825"/>
    <n v="645116365.139485"/>
    <n v="229.44736046511628"/>
    <n v="211721813.30472103"/>
    <s v="Walt Disney Pictures"/>
    <n v="130"/>
  </r>
  <r>
    <s v="Pain &amp; Gain"/>
    <s v="R"/>
    <s v="Action"/>
    <x v="33"/>
    <n v="233"/>
    <s v="April 26, 2013 (United States)"/>
    <x v="5"/>
    <n v="205000"/>
    <s v="Michael Bay"/>
    <s v="Christopher Markus"/>
    <s v="Mark Wahlberg"/>
    <s v="United States"/>
    <n v="26000000"/>
    <n v="87305549"/>
    <n v="114171677.16866952"/>
    <n v="335.79057307692307"/>
    <n v="37470192.70386266"/>
    <s v="Paramount Pictures"/>
    <n v="129"/>
  </r>
  <r>
    <s v="Oldboy"/>
    <s v="R"/>
    <s v="Action"/>
    <x v="33"/>
    <n v="233"/>
    <s v="November 27, 2013 (United States)"/>
    <x v="46"/>
    <n v="71000"/>
    <s v="Spike Lee"/>
    <s v="Garon Tsuchiya"/>
    <s v="Josh Brolin"/>
    <s v="United States"/>
    <n v="30000000"/>
    <n v="5186767"/>
    <n v="6782866.5446351925"/>
    <n v="17.289223333333332"/>
    <n v="2226080.2575107296"/>
    <s v="Good Universe"/>
    <n v="104"/>
  </r>
  <r>
    <s v="Out of the Furnace"/>
    <s v="R"/>
    <s v="Action"/>
    <x v="33"/>
    <n v="233"/>
    <s v="December 6, 2013 (United States)"/>
    <x v="8"/>
    <n v="110000"/>
    <s v="Scott Cooper"/>
    <s v="Brad Ingelsby"/>
    <s v="Christian Bale"/>
    <s v="United Kingdom"/>
    <n v="22000000"/>
    <n v="15661554"/>
    <n v="20481010.745922744"/>
    <n v="71.188881818181812"/>
    <n v="6721696.9957081545"/>
    <s v="Appian Way"/>
    <n v="116"/>
  </r>
  <r>
    <s v="Coherence"/>
    <s v="Not Rated"/>
    <s v="Drama"/>
    <x v="33"/>
    <n v="233"/>
    <s v="August 6, 2014 (United States)"/>
    <x v="13"/>
    <n v="115000"/>
    <s v="James Ward Byrkit"/>
    <s v="James Ward Byrkit"/>
    <s v="Emily Baldoni"/>
    <s v="United States"/>
    <n v="50000"/>
    <n v="139745"/>
    <n v="182748.07510729611"/>
    <n v="279.49"/>
    <n v="59976.394849785407"/>
    <s v="Bellanova Films"/>
    <n v="89"/>
  </r>
  <r>
    <s v="Ender's Game"/>
    <s v="PG-13"/>
    <s v="Action"/>
    <x v="33"/>
    <n v="233"/>
    <s v="November 1, 2013 (United States)"/>
    <x v="14"/>
    <n v="228000"/>
    <s v="Gavin Hood"/>
    <s v="Gavin Hood"/>
    <s v="Harrison Ford"/>
    <s v="United States"/>
    <n v="110000000"/>
    <n v="125544024"/>
    <n v="164177099.19656652"/>
    <n v="114.13093090909089"/>
    <n v="53881555.364806868"/>
    <s v="Summit Entertainment"/>
    <n v="114"/>
  </r>
  <r>
    <s v="Anchorman 2: the Legend Continues"/>
    <s v="PG-13"/>
    <s v="Comedy"/>
    <x v="33"/>
    <n v="233"/>
    <s v="December 18, 2013 (United States)"/>
    <x v="21"/>
    <n v="172000"/>
    <s v="Adam McKay"/>
    <s v="Will Ferrell"/>
    <s v="Will Ferrell"/>
    <s v="United States"/>
    <n v="50000000"/>
    <n v="173649931"/>
    <n v="227086411.91287553"/>
    <n v="347.29986199999996"/>
    <n v="74527867.38197425"/>
    <s v="Paramount Pictures"/>
    <n v="119"/>
  </r>
  <r>
    <s v="The World's End"/>
    <s v="R"/>
    <s v="Comedy"/>
    <x v="33"/>
    <n v="233"/>
    <s v="August 23, 2013 (United States)"/>
    <x v="9"/>
    <n v="266000"/>
    <s v="Edgar Wright"/>
    <s v="Simon Pegg"/>
    <s v="Simon Pegg"/>
    <s v="United Kingdom"/>
    <n v="20000000"/>
    <n v="46091271"/>
    <n v="60274722.204721026"/>
    <n v="230.456355"/>
    <n v="19781661.373390559"/>
    <s v="Universal Pictures"/>
    <n v="109"/>
  </r>
  <r>
    <s v="Stoker"/>
    <s v="R"/>
    <s v="Drama"/>
    <x v="33"/>
    <n v="233"/>
    <s v="March 1, 2013 (United Kingdom)"/>
    <x v="8"/>
    <n v="105000"/>
    <s v="Park Chan-Wook"/>
    <s v="Wentworth Miller"/>
    <s v="Mia Wasikowska"/>
    <s v="United Kingdom"/>
    <n v="12000000"/>
    <n v="12077441"/>
    <n v="15793975.419313304"/>
    <n v="100.64534166666668"/>
    <n v="5183451.0729613733"/>
    <s v="Fox Searchlight Pictures"/>
    <n v="99"/>
  </r>
  <r>
    <s v="The Mortal Instruments: City of Bones"/>
    <s v="PG-13"/>
    <s v="Action"/>
    <x v="33"/>
    <n v="233"/>
    <s v="August 21, 2013 (United States)"/>
    <x v="23"/>
    <n v="129000"/>
    <s v="Harald Zwart"/>
    <s v="Jessica Postigo"/>
    <s v="Lily Collins"/>
    <s v="United States"/>
    <n v="60000000"/>
    <n v="95396573"/>
    <n v="124752514.13347639"/>
    <n v="158.99428833333334"/>
    <n v="40942735.193133049"/>
    <s v="Screen Gems"/>
    <n v="130"/>
  </r>
  <r>
    <s v="Mama"/>
    <s v="PG-13"/>
    <s v="Fantasy"/>
    <x v="33"/>
    <n v="233"/>
    <s v="January 18, 2013 (United States)"/>
    <x v="19"/>
    <n v="172000"/>
    <s v="Andy Muschietti"/>
    <s v="Andy Muschietti"/>
    <s v="Jessica Chastain"/>
    <s v="Canada"/>
    <n v="15000000"/>
    <n v="146428180"/>
    <n v="191487838.82403433"/>
    <n v="976.18786666666665"/>
    <n v="62844712.44635193"/>
    <s v="Universal Pictures"/>
    <n v="100"/>
  </r>
  <r>
    <s v="Riddick"/>
    <s v="R"/>
    <s v="Action"/>
    <x v="33"/>
    <n v="233"/>
    <s v="September 6, 2013 (United States)"/>
    <x v="5"/>
    <n v="157000"/>
    <s v="David Twohy"/>
    <s v="David Twohy"/>
    <s v="Vin Diesel"/>
    <s v="Canada"/>
    <n v="38000000"/>
    <n v="98337295"/>
    <n v="128598170.75751072"/>
    <n v="258.78235526315791"/>
    <n v="42204847.639484979"/>
    <s v="Riddick Canada Productions"/>
    <n v="119"/>
  </r>
  <r>
    <s v="A Good Day to Die Hard"/>
    <s v="R"/>
    <s v="Action"/>
    <x v="33"/>
    <n v="233"/>
    <s v="February 14, 2013 (United States)"/>
    <x v="11"/>
    <n v="201000"/>
    <s v="John Moore"/>
    <s v="Skip Woods"/>
    <s v="Bruce Willis"/>
    <s v="United States"/>
    <n v="92000000"/>
    <n v="304654182"/>
    <n v="398403988.22060084"/>
    <n v="331.14585"/>
    <n v="130752867.81115879"/>
    <s v="Twentieth Century Fox"/>
    <n v="98"/>
  </r>
  <r>
    <s v="Escape Plan"/>
    <s v="R"/>
    <s v="Action"/>
    <x v="33"/>
    <n v="233"/>
    <s v="October 18, 2013 (United States)"/>
    <x v="17"/>
    <n v="232000"/>
    <s v="Mikael HÃ¥fstrÃ¶m"/>
    <s v="Miles Chapman"/>
    <s v="Sylvester Stallone"/>
    <s v="United States"/>
    <n v="50000000"/>
    <n v="137328301"/>
    <n v="179587696.62961373"/>
    <n v="274.65660200000002"/>
    <n v="58939184.978540771"/>
    <s v="Summit Entertainment"/>
    <n v="115"/>
  </r>
  <r>
    <s v="The Wolverine"/>
    <s v="PG-13"/>
    <s v="Action"/>
    <x v="33"/>
    <n v="233"/>
    <s v="July 26, 2013 (United States)"/>
    <x v="17"/>
    <n v="439000"/>
    <s v="James Mangold"/>
    <s v="Mark Bomback"/>
    <s v="Hugh Jackman"/>
    <s v="United States"/>
    <n v="120000000"/>
    <n v="414828246"/>
    <n v="542481401.52875531"/>
    <n v="345.69020499999999"/>
    <n v="178037873.81974247"/>
    <s v="Twentieth Century Fox"/>
    <n v="126"/>
  </r>
  <r>
    <s v="Texas Chainsaw"/>
    <s v="R"/>
    <s v="Horror"/>
    <x v="33"/>
    <n v="233"/>
    <s v="January 4, 2013 (United States)"/>
    <x v="25"/>
    <n v="47000"/>
    <s v="John Luessenhop"/>
    <s v="Adam Marcus"/>
    <s v="Alexandra Daddario"/>
    <s v="United States"/>
    <n v="20000000"/>
    <n v="47340586"/>
    <n v="61908483.065236047"/>
    <n v="236.70293000000001"/>
    <n v="20317848.068669528"/>
    <s v="Lionsgate"/>
    <n v="92"/>
  </r>
  <r>
    <s v="Despicable Me 2"/>
    <s v="PG"/>
    <s v="Animation"/>
    <x v="33"/>
    <n v="233"/>
    <s v="July 3, 2013 (United States)"/>
    <x v="4"/>
    <n v="377000"/>
    <s v="Pierre Coffin"/>
    <s v="Cinco Paul"/>
    <s v="Steve Carell"/>
    <s v="United States"/>
    <n v="76000000"/>
    <n v="970766005"/>
    <n v="1269495286.3669527"/>
    <n v="1277.3236907894736"/>
    <n v="416637770.38626605"/>
    <s v="Universal Pictures"/>
    <n v="98"/>
  </r>
  <r>
    <s v="47 Ronin"/>
    <s v="PG-13"/>
    <s v="Action"/>
    <x v="33"/>
    <n v="233"/>
    <s v="December 25, 2013 (United States)"/>
    <x v="21"/>
    <n v="152000"/>
    <s v="Carl Rinsch"/>
    <s v="Chris Morgan"/>
    <s v="Keanu Reeves"/>
    <s v="United States"/>
    <n v="175000000"/>
    <n v="151783839"/>
    <n v="198491569.71373388"/>
    <n v="86.73362228571429"/>
    <n v="65143278.540772527"/>
    <s v="Bluegrass Films"/>
    <n v="128"/>
  </r>
  <r>
    <s v="Adore"/>
    <s v="R"/>
    <s v="Drama"/>
    <x v="33"/>
    <n v="233"/>
    <s v="April 3, 2013 (France)"/>
    <x v="19"/>
    <n v="33000"/>
    <s v="Anne Fontaine"/>
    <s v="Anne Fontaine"/>
    <s v="Naomi Watts"/>
    <s v="Australia"/>
    <n v="16000000"/>
    <n v="1575749"/>
    <n v="2060646.8682403432"/>
    <n v="9.8484312500000009"/>
    <n v="676287.12446351931"/>
    <s v="Gaumont"/>
    <n v="112"/>
  </r>
  <r>
    <s v="Machete Kills"/>
    <s v="R"/>
    <s v="Action"/>
    <x v="33"/>
    <n v="233"/>
    <s v="October 11, 2013 (United States)"/>
    <x v="41"/>
    <n v="76000"/>
    <s v="Robert Rodriguez"/>
    <s v="Kyle Ward"/>
    <s v="Danny Trejo"/>
    <s v="United States"/>
    <n v="20000000"/>
    <n v="17496820"/>
    <n v="22881034.566523604"/>
    <n v="87.484099999999998"/>
    <n v="7509364.8068669522"/>
    <s v="AR Films"/>
    <n v="107"/>
  </r>
  <r>
    <s v="Warm Bodies"/>
    <s v="PG-13"/>
    <s v="Comedy"/>
    <x v="33"/>
    <n v="233"/>
    <s v="February 1, 2013 (United States)"/>
    <x v="8"/>
    <n v="223000"/>
    <s v="Jonathan Levine"/>
    <s v="Isaac Marion"/>
    <s v="Nicholas Hoult"/>
    <s v="United States"/>
    <n v="35000000"/>
    <n v="116980662"/>
    <n v="152978573.86866951"/>
    <n v="334.23046285714287"/>
    <n v="50206292.70386266"/>
    <s v="Summit Entertainment"/>
    <n v="98"/>
  </r>
  <r>
    <s v="Percy Jackson: Sea of Monsters"/>
    <s v="PG"/>
    <s v="Adventure"/>
    <x v="33"/>
    <n v="233"/>
    <s v="August 7, 2013 (United States)"/>
    <x v="1"/>
    <n v="113000"/>
    <s v="Thor Freudenthal"/>
    <s v="Marc Guggenheim"/>
    <s v="Logan Lerman"/>
    <s v="United States"/>
    <n v="90000000"/>
    <n v="199850315"/>
    <n v="261349317.51287553"/>
    <n v="222.05590555555554"/>
    <n v="85772667.38197425"/>
    <s v="Fox 2000 Pictures"/>
    <n v="106"/>
  </r>
  <r>
    <s v="Blue Jasmine"/>
    <s v="PG-13"/>
    <s v="Comedy"/>
    <x v="33"/>
    <n v="233"/>
    <s v="August 23, 2013 (United States)"/>
    <x v="4"/>
    <n v="195000"/>
    <s v="Woody Allen"/>
    <s v="Woody Allen"/>
    <s v="Cate Blanchett"/>
    <s v="United States"/>
    <n v="18000000"/>
    <n v="99104804"/>
    <n v="129601861.71158798"/>
    <n v="550.58224444444443"/>
    <n v="42534250.643776819"/>
    <s v="Gravier Productions"/>
    <n v="98"/>
  </r>
  <r>
    <s v="Nymphomaniac: Vol. II"/>
    <s v="Not Rated"/>
    <s v="Drama"/>
    <x v="33"/>
    <n v="233"/>
    <s v="March 20, 2014 (United States)"/>
    <x v="17"/>
    <n v="88000"/>
    <s v="Lars von Trier"/>
    <s v="Lars von Trier"/>
    <s v="Charlotte Gainsbourg"/>
    <s v="Denmark"/>
    <n v="0"/>
    <n v="4934725"/>
    <n v="6453264.8390557934"/>
    <n v="0"/>
    <n v="2117907.7253218885"/>
    <s v="Zentropa Entertainments"/>
    <n v="124"/>
  </r>
  <r>
    <s v="Safe Haven"/>
    <s v="PG-13"/>
    <s v="Drama"/>
    <x v="33"/>
    <n v="233"/>
    <s v="February 14, 2013 (United States)"/>
    <x v="17"/>
    <n v="106000"/>
    <s v="Lasse HallstrÃ¶m"/>
    <s v="Dana Stevens"/>
    <s v="Julianne Hough"/>
    <s v="United States"/>
    <n v="28000000"/>
    <n v="97594140"/>
    <n v="127626328.14592274"/>
    <n v="348.5505"/>
    <n v="41885896.995708153"/>
    <s v="Relativity Media"/>
    <n v="115"/>
  </r>
  <r>
    <s v="Gangster Squad"/>
    <s v="R"/>
    <s v="Action"/>
    <x v="33"/>
    <n v="233"/>
    <s v="January 11, 2013 (United States)"/>
    <x v="17"/>
    <n v="209000"/>
    <s v="Ruben Fleischer"/>
    <s v="Will Beall"/>
    <s v="Sean Penn"/>
    <s v="United States"/>
    <n v="60000000"/>
    <n v="105200903"/>
    <n v="137573884.7386266"/>
    <n v="175.33483833333335"/>
    <n v="45150602.145922743"/>
    <s v="Warner Bros."/>
    <n v="113"/>
  </r>
  <r>
    <s v="August: Osage County"/>
    <s v="R"/>
    <s v="Comedy"/>
    <x v="33"/>
    <n v="233"/>
    <s v="January 10, 2014 (United States)"/>
    <x v="13"/>
    <n v="87000"/>
    <s v="John Wells"/>
    <s v="Tracy Letts"/>
    <s v="Meryl Streep"/>
    <s v="United States"/>
    <n v="25000000"/>
    <n v="74188937"/>
    <n v="97018751.518884122"/>
    <n v="296.75574799999998"/>
    <n v="31840745.493562229"/>
    <s v="The Weinstein Company"/>
    <n v="121"/>
  </r>
  <r>
    <s v="Locke"/>
    <s v="R"/>
    <s v="Drama"/>
    <x v="33"/>
    <n v="233"/>
    <s v="April 18, 2014 (United Kingdom)"/>
    <x v="12"/>
    <n v="140000"/>
    <s v="Steven Knight"/>
    <s v="Steven Knight"/>
    <s v="Tom Hardy"/>
    <s v="United Kingdom"/>
    <n v="2000000"/>
    <n v="5090608"/>
    <n v="6657116.985407725"/>
    <n v="254.53039999999999"/>
    <n v="2184810.3004291845"/>
    <s v="IM Global"/>
    <n v="85"/>
  </r>
  <r>
    <s v="Before Midnight"/>
    <s v="R"/>
    <s v="Drama"/>
    <x v="33"/>
    <n v="233"/>
    <s v="June 14, 2013 (United States)"/>
    <x v="6"/>
    <n v="146000"/>
    <s v="Richard Linklater"/>
    <s v="Richard Linklater"/>
    <s v="Ethan Hawke"/>
    <s v="United States"/>
    <n v="3000000"/>
    <n v="20994648"/>
    <n v="27455232.813733906"/>
    <n v="699.82159999999999"/>
    <n v="9010578.5407725312"/>
    <s v="Faliro House Productions"/>
    <n v="109"/>
  </r>
  <r>
    <s v="Young &amp; Beautiful"/>
    <s v="Not Rated"/>
    <s v="Drama"/>
    <x v="33"/>
    <n v="233"/>
    <s v="April 25, 2014 (United States)"/>
    <x v="17"/>
    <n v="33000"/>
    <s v="FranÃ§ois Ozon"/>
    <s v="FranÃ§ois Ozon"/>
    <s v="Marine Vacth"/>
    <s v="France"/>
    <n v="0"/>
    <n v="9757417"/>
    <n v="12760021.287124462"/>
    <n v="0"/>
    <n v="4187732.6180257509"/>
    <s v="Mandarin Films"/>
    <n v="95"/>
  </r>
  <r>
    <s v="Begin Again"/>
    <s v="R"/>
    <s v="Comedy"/>
    <x v="33"/>
    <n v="233"/>
    <s v="July 11, 2014 (United States)"/>
    <x v="34"/>
    <n v="147000"/>
    <s v="John Carney"/>
    <s v="John Carney"/>
    <s v="Keira Knightley"/>
    <s v="United States"/>
    <n v="8000000"/>
    <n v="65652908"/>
    <n v="85855970.247210294"/>
    <n v="820.66134999999997"/>
    <n v="28177213.73390558"/>
    <s v="Exclusive Media Group"/>
    <n v="104"/>
  </r>
  <r>
    <s v="Oculus"/>
    <s v="R"/>
    <s v="Horror"/>
    <x v="33"/>
    <n v="233"/>
    <s v="April 11, 2014 (United States)"/>
    <x v="16"/>
    <n v="120000"/>
    <s v="Mike Flanagan"/>
    <s v="Mike Flanagan"/>
    <s v="Karen Gillan"/>
    <s v="United States"/>
    <n v="5000000"/>
    <n v="44459951"/>
    <n v="58141403.732618026"/>
    <n v="889.19902000000002"/>
    <n v="19081524.034334764"/>
    <s v="Intrepid Pictures"/>
    <n v="104"/>
  </r>
  <r>
    <s v="Big Bad Wolves"/>
    <s v="Not Rated"/>
    <s v="Drama"/>
    <x v="33"/>
    <n v="233"/>
    <s v="August 15, 2013 (Israel)"/>
    <x v="8"/>
    <n v="16000"/>
    <s v="Aharon Keshales"/>
    <s v="Aharon Keshales"/>
    <s v="Lior Ashkenazi"/>
    <s v="Israel"/>
    <n v="0"/>
    <n v="291239"/>
    <n v="380860.61502145923"/>
    <n v="0"/>
    <n v="124995.27896995707"/>
    <s v="United Channel Movies"/>
    <n v="110"/>
  </r>
  <r>
    <s v="The Counselor"/>
    <s v="R"/>
    <s v="Crime"/>
    <x v="33"/>
    <n v="233"/>
    <s v="October 25, 2013 (United States)"/>
    <x v="11"/>
    <n v="98000"/>
    <s v="Ridley Scott"/>
    <s v="Cormac McCarthy"/>
    <s v="Michael Fassbender"/>
    <s v="United Kingdom"/>
    <n v="25000000"/>
    <n v="71009334"/>
    <n v="92860704.162231758"/>
    <n v="284.03733599999998"/>
    <n v="30476109.012875535"/>
    <s v="Fox 2000 Pictures"/>
    <n v="117"/>
  </r>
  <r>
    <s v="Parker"/>
    <s v="R"/>
    <s v="Action"/>
    <x v="33"/>
    <n v="233"/>
    <s v="January 25, 2013 (United States)"/>
    <x v="19"/>
    <n v="118000"/>
    <s v="Taylor Hackford"/>
    <s v="John J. McLaughlin"/>
    <s v="Jason Statham"/>
    <s v="United States"/>
    <n v="35000000"/>
    <n v="46922566"/>
    <n v="61361827.726180255"/>
    <n v="134.06447428571428"/>
    <n v="20138440.343347639"/>
    <s v="Incentive Filmed Entertainment"/>
    <n v="118"/>
  </r>
  <r>
    <s v="The Call"/>
    <s v="R"/>
    <s v="Crime"/>
    <x v="33"/>
    <n v="233"/>
    <s v="March 15, 2013 (United States)"/>
    <x v="17"/>
    <n v="115000"/>
    <s v="Brad Anderson"/>
    <s v="Richard D'Ovidio"/>
    <s v="Halle Berry"/>
    <s v="United States"/>
    <n v="13000000"/>
    <n v="68572631"/>
    <n v="89674165.947210297"/>
    <n v="527.48177692307695"/>
    <n v="29430313.73390558"/>
    <s v="TriStar Pictures"/>
    <n v="94"/>
  </r>
  <r>
    <s v="Scary Movie V"/>
    <s v="PG-13"/>
    <s v="Comedy"/>
    <x v="33"/>
    <n v="233"/>
    <s v="April 12, 2013 (United States)"/>
    <x v="50"/>
    <n v="67000"/>
    <s v="Malcolm D. Lee"/>
    <s v="David Zucker"/>
    <s v="Simon Rex"/>
    <s v="United States"/>
    <n v="20000000"/>
    <n v="78378744"/>
    <n v="102497868.22660944"/>
    <n v="391.89371999999997"/>
    <n v="33638945.922746778"/>
    <s v="Dimension Films"/>
    <n v="86"/>
  </r>
  <r>
    <s v="R.I.P.D."/>
    <s v="PG-13"/>
    <s v="Action"/>
    <x v="33"/>
    <n v="233"/>
    <s v="July 19, 2013 (United States)"/>
    <x v="41"/>
    <n v="123000"/>
    <s v="Robert Schwentke"/>
    <s v="Phil Hay"/>
    <s v="Ryan Reynolds"/>
    <s v="United States"/>
    <n v="130000000"/>
    <n v="78324220"/>
    <n v="102426565.81115879"/>
    <n v="60.249399999999994"/>
    <n v="33615545.06437768"/>
    <s v="Universal Pictures"/>
    <n v="96"/>
  </r>
  <r>
    <s v="Inside Llewyn Davis"/>
    <s v="R"/>
    <s v="Comedy"/>
    <x v="33"/>
    <n v="233"/>
    <s v="January 10, 2014 (United States)"/>
    <x v="24"/>
    <n v="144000"/>
    <s v="Ethan Coen"/>
    <s v="Joel Coen"/>
    <s v="Oscar Isaac"/>
    <s v="United States"/>
    <n v="11000000"/>
    <n v="32960249"/>
    <n v="43102952.23304721"/>
    <n v="299.63862727272726"/>
    <n v="14146029.613733904"/>
    <s v="CBS Films"/>
    <n v="104"/>
  </r>
  <r>
    <s v="The To Do List"/>
    <s v="R"/>
    <s v="Comedy"/>
    <x v="33"/>
    <n v="233"/>
    <s v="July 26, 2013 (United States)"/>
    <x v="1"/>
    <n v="38000"/>
    <s v="Maggie Carey"/>
    <s v="Maggie Carey"/>
    <s v="Aubrey Plaza"/>
    <s v="United States"/>
    <n v="1500000"/>
    <n v="3909596"/>
    <n v="5112677.6875536479"/>
    <n v="260.63973333333331"/>
    <n v="1677938.1974248926"/>
    <s v="3 Arts Entertainment"/>
    <n v="104"/>
  </r>
  <r>
    <s v="Carrie"/>
    <s v="R"/>
    <s v="Drama"/>
    <x v="33"/>
    <n v="233"/>
    <s v="October 18, 2013 (United States)"/>
    <x v="23"/>
    <n v="135000"/>
    <s v="Kimberly Peirce"/>
    <s v="Lawrence D. Cohen"/>
    <s v="ChloÃ« Grace Moretz"/>
    <s v="United States"/>
    <n v="30000000"/>
    <n v="84790678"/>
    <n v="110882916.68068668"/>
    <n v="282.6355933333333"/>
    <n v="36390848.927038625"/>
    <s v="Metro-Goldwyn-Mayer (MGM)"/>
    <n v="100"/>
  </r>
  <r>
    <s v="The Lone Ranger"/>
    <s v="PG-13"/>
    <s v="Action"/>
    <x v="33"/>
    <n v="233"/>
    <s v="July 3, 2013 (United States)"/>
    <x v="5"/>
    <n v="225000"/>
    <s v="Gore Verbinski"/>
    <s v="Justin Haythe"/>
    <s v="Johnny Depp"/>
    <s v="United States"/>
    <n v="215000000"/>
    <n v="260502115"/>
    <n v="340665212.19098711"/>
    <n v="121.16377441860465"/>
    <n v="111803482.83261803"/>
    <s v="Walt Disney Pictures"/>
    <n v="150"/>
  </r>
  <r>
    <s v="The Host"/>
    <s v="PG-13"/>
    <s v="Action"/>
    <x v="33"/>
    <n v="233"/>
    <s v="March 29, 2013 (United States)"/>
    <x v="23"/>
    <n v="112000"/>
    <s v="Andrew Niccol"/>
    <s v="Andrew Niccol"/>
    <s v="Saoirse Ronan"/>
    <s v="United States"/>
    <n v="40000000"/>
    <n v="63365859"/>
    <n v="82865138.357510731"/>
    <n v="158.4146475"/>
    <n v="27195647.639484979"/>
    <s v="Chockstone Pictures"/>
    <n v="125"/>
  </r>
  <r>
    <s v="Turbo"/>
    <s v="PG"/>
    <s v="Animation"/>
    <x v="33"/>
    <n v="233"/>
    <s v="July 17, 2013 (United States)"/>
    <x v="5"/>
    <n v="88000"/>
    <s v="David Soren"/>
    <s v="Darren Lemke"/>
    <s v="Ryan Reynolds"/>
    <s v="United States"/>
    <n v="135000000"/>
    <n v="282570682"/>
    <n v="369524836.07467806"/>
    <n v="209.31161629629628"/>
    <n v="121274970.81545064"/>
    <s v="DreamWorks Animation"/>
    <n v="96"/>
  </r>
  <r>
    <s v="What If"/>
    <s v="PG-13"/>
    <s v="Comedy"/>
    <x v="33"/>
    <n v="233"/>
    <s v="August 15, 2014 (United States)"/>
    <x v="8"/>
    <n v="73000"/>
    <s v="Michael Dowse"/>
    <s v="Elan Mastai"/>
    <s v="Daniel Radcliffe"/>
    <s v="Canada"/>
    <n v="11000000"/>
    <n v="8526288"/>
    <n v="11150042.719313305"/>
    <n v="77.511709090909093"/>
    <n v="3659351.0729613733"/>
    <s v="No Trace Camping"/>
    <n v="98"/>
  </r>
  <r>
    <s v="2 Guns"/>
    <s v="R"/>
    <s v="Action"/>
    <x v="33"/>
    <n v="233"/>
    <s v="August 2, 2013 (United States)"/>
    <x v="17"/>
    <n v="201000"/>
    <s v="Baltasar KormÃ¡kur"/>
    <s v="Blake Masters"/>
    <s v="Denzel Washington"/>
    <s v="United States"/>
    <n v="61000000"/>
    <n v="131940411"/>
    <n v="172541816.44506437"/>
    <n v="216.29575573770489"/>
    <n v="56626785.836909868"/>
    <s v="Universal Pictures"/>
    <n v="109"/>
  </r>
  <r>
    <s v="Enough Said"/>
    <s v="PG-13"/>
    <s v="Comedy"/>
    <x v="33"/>
    <n v="233"/>
    <s v="October 11, 2013 (United States)"/>
    <x v="9"/>
    <n v="60000"/>
    <s v="Nicole Holofcener"/>
    <s v="Nicole Holofcener"/>
    <s v="Julia Louis-Dreyfus"/>
    <s v="United States"/>
    <n v="8000000"/>
    <n v="25288872"/>
    <n v="33070898.276394848"/>
    <n v="316.11090000000002"/>
    <n v="10853593.13304721"/>
    <s v="Fox Searchlight Pictures"/>
    <n v="93"/>
  </r>
  <r>
    <s v="Side Effects"/>
    <s v="R"/>
    <s v="Crime"/>
    <x v="33"/>
    <n v="233"/>
    <s v="February 8, 2013 (United States)"/>
    <x v="12"/>
    <n v="183000"/>
    <s v="Steven Soderbergh"/>
    <s v="Scott Z. Burns"/>
    <s v="Rooney Mara"/>
    <s v="United States"/>
    <n v="30000000"/>
    <n v="63414135"/>
    <n v="82928270.105150208"/>
    <n v="211.38045"/>
    <n v="27216366.952789698"/>
    <s v="Endgame Entertainment"/>
    <n v="106"/>
  </r>
  <r>
    <s v="The Heat"/>
    <s v="R"/>
    <s v="Action"/>
    <x v="33"/>
    <n v="233"/>
    <s v="June 28, 2013 (United States)"/>
    <x v="14"/>
    <n v="165000"/>
    <s v="Paul Feig"/>
    <s v="Katie Dippold"/>
    <s v="Sandra Bullock"/>
    <s v="United States"/>
    <n v="43000000"/>
    <n v="229930771"/>
    <n v="300686291.51802576"/>
    <n v="534.72272325581389"/>
    <n v="98682734.334763944"/>
    <s v="Twentieth Century Fox"/>
    <n v="117"/>
  </r>
  <r>
    <s v="Insidious: Chapter 2"/>
    <s v="PG-13"/>
    <s v="Horror"/>
    <x v="33"/>
    <n v="233"/>
    <s v="September 13, 2013 (United States)"/>
    <x v="14"/>
    <n v="160000"/>
    <s v="James Wan"/>
    <s v="Leigh Whannell"/>
    <s v="Patrick Wilson"/>
    <s v="United States"/>
    <n v="5000000"/>
    <n v="161919318"/>
    <n v="211745992.25150213"/>
    <n v="3238.38636"/>
    <n v="69493269.527897"/>
    <s v="FilmDistrict"/>
    <n v="106"/>
  </r>
  <r>
    <s v="Redemption"/>
    <s v="R"/>
    <s v="Action"/>
    <x v="33"/>
    <n v="233"/>
    <s v="June 28, 2013 (United Kingdom)"/>
    <x v="19"/>
    <n v="68000"/>
    <s v="Steven Knight"/>
    <s v="Steven Knight"/>
    <s v="Jason Statham"/>
    <s v="United Kingdom"/>
    <n v="20000000"/>
    <n v="12671109"/>
    <n v="16570330.095708154"/>
    <n v="63.355544999999999"/>
    <n v="5438244.2060085833"/>
    <s v="Lionsgate"/>
    <n v="100"/>
  </r>
  <r>
    <s v="Belle"/>
    <s v="PG"/>
    <s v="Biography"/>
    <x v="33"/>
    <n v="233"/>
    <s v="June 13, 2014 (United Kingdom)"/>
    <x v="4"/>
    <n v="29000"/>
    <s v="Amma Asante"/>
    <s v="Misan Sagay"/>
    <s v="Gugu Mbatha-Raw"/>
    <s v="United Kingdom"/>
    <n v="10900000"/>
    <n v="16607575"/>
    <n v="21718146.362660944"/>
    <n v="152.36307339449542"/>
    <n v="7127714.5922746779"/>
    <s v="DJ Films"/>
    <n v="100"/>
  </r>
  <r>
    <s v="Horns"/>
    <s v="R"/>
    <s v="Comedy"/>
    <x v="33"/>
    <n v="233"/>
    <s v="October 3, 2014 (United States)"/>
    <x v="16"/>
    <n v="80000"/>
    <s v="Alexandre Aja"/>
    <s v="Keith Bunin"/>
    <s v="Daniel Radcliffe"/>
    <s v="United States"/>
    <n v="0"/>
    <n v="3875442"/>
    <n v="5068013.6369098714"/>
    <n v="0"/>
    <n v="1663279.8283261801"/>
    <s v="Red Granite Pictures"/>
    <n v="120"/>
  </r>
  <r>
    <s v="After Earth"/>
    <s v="PG-13"/>
    <s v="Action"/>
    <x v="33"/>
    <n v="233"/>
    <s v="May 31, 2013 (United States)"/>
    <x v="25"/>
    <n v="194000"/>
    <s v="M. Night Shyamalan"/>
    <s v="Gary Whitta"/>
    <s v="Jaden Smith"/>
    <s v="United States"/>
    <n v="130000000"/>
    <n v="243611982"/>
    <n v="318577557.57682401"/>
    <n v="187.39383230769232"/>
    <n v="104554498.71244635"/>
    <s v="Columbia Pictures"/>
    <n v="100"/>
  </r>
  <r>
    <s v="Lee Daniels' The Butler"/>
    <s v="PG-13"/>
    <s v="Biography"/>
    <x v="33"/>
    <n v="233"/>
    <s v="August 16, 2013 (United States)"/>
    <x v="13"/>
    <n v="111000"/>
    <s v="Lee Daniels"/>
    <s v="Danny Strong"/>
    <s v="Forest Whitaker"/>
    <s v="United States"/>
    <n v="30000000"/>
    <n v="177313795"/>
    <n v="231877739.64163089"/>
    <n v="591.04598333333331"/>
    <n v="76100341.201716736"/>
    <s v="Follow Through Productions"/>
    <n v="132"/>
  </r>
  <r>
    <s v="Only God Forgives"/>
    <s v="R"/>
    <s v="Action"/>
    <x v="33"/>
    <n v="233"/>
    <s v="May 22, 2013 (France)"/>
    <x v="46"/>
    <n v="109000"/>
    <s v="Nicolas Winding Refn"/>
    <s v="Nicolas Winding Refn"/>
    <s v="Ryan Gosling"/>
    <s v="Denmark"/>
    <n v="4800000"/>
    <n v="10639616"/>
    <n v="13913695.258369097"/>
    <n v="221.65866666666668"/>
    <n v="4566358.7982832612"/>
    <s v="Space Rocket Nation"/>
    <n v="90"/>
  </r>
  <r>
    <s v="RED 2"/>
    <s v="PG-13"/>
    <s v="Action"/>
    <x v="33"/>
    <n v="233"/>
    <s v="July 19, 2013 (United States)"/>
    <x v="14"/>
    <n v="163000"/>
    <s v="Dean Parisot"/>
    <s v="Jon Hoeber"/>
    <s v="Bruce Willis"/>
    <s v="United States"/>
    <n v="84000000"/>
    <n v="148075565"/>
    <n v="193642165.90343347"/>
    <n v="176.28043452380953"/>
    <n v="63551744.635193132"/>
    <s v="Summit Entertainment"/>
    <n v="116"/>
  </r>
  <r>
    <s v="Blood Ties"/>
    <s v="R"/>
    <s v="Action"/>
    <x v="33"/>
    <n v="233"/>
    <s v="October 30, 2013 (France)"/>
    <x v="16"/>
    <n v="19000"/>
    <s v="Guillaume Canet"/>
    <s v="Guillaume Canet"/>
    <s v="Clive Owen"/>
    <s v="France"/>
    <n v="25500000"/>
    <n v="2566435"/>
    <n v="3356192.0364806866"/>
    <n v="10.064450980392158"/>
    <n v="1101474.2489270386"/>
    <s v="TrÃ©sor Films"/>
    <n v="127"/>
  </r>
  <r>
    <s v="The Great Beauty"/>
    <s v="Not Rated"/>
    <s v="Drama"/>
    <x v="33"/>
    <n v="233"/>
    <s v="March 14, 2014 (United States)"/>
    <x v="40"/>
    <n v="83000"/>
    <s v="Paolo Sorrentino"/>
    <s v="Paolo Sorrentino"/>
    <s v="Toni Servillo"/>
    <s v="Italy"/>
    <n v="0"/>
    <n v="24665023"/>
    <n v="32255075.142060082"/>
    <n v="0"/>
    <n v="10585846.78111588"/>
    <s v="Indigo Film"/>
    <n v="141"/>
  </r>
  <r>
    <s v="Dead Man Down"/>
    <s v="R"/>
    <s v="Action"/>
    <x v="33"/>
    <n v="233"/>
    <s v="March 8, 2013 (United States)"/>
    <x v="16"/>
    <n v="65000"/>
    <s v="Niels Arden Oplev"/>
    <s v="J.H. Wyman"/>
    <s v="Colin Farrell"/>
    <s v="United States"/>
    <n v="30000000"/>
    <n v="18074539"/>
    <n v="23636532.331759654"/>
    <n v="60.248463333333333"/>
    <n v="7757312.87553648"/>
    <s v="FilmDistrict"/>
    <n v="118"/>
  </r>
  <r>
    <s v="The Spectacular Now"/>
    <s v="R"/>
    <s v="Comedy"/>
    <x v="33"/>
    <n v="233"/>
    <s v="September 13, 2013 (United States)"/>
    <x v="12"/>
    <n v="147000"/>
    <s v="James Ponsoldt"/>
    <s v="Scott Neustadter"/>
    <s v="Miles Teller"/>
    <s v="United States"/>
    <n v="2500000"/>
    <n v="6918591"/>
    <n v="9047616.6424892694"/>
    <n v="276.74363999999997"/>
    <n v="2969352.3605150213"/>
    <s v="Andrew Lauren Productions"/>
    <n v="95"/>
  </r>
  <r>
    <n v="42"/>
    <s v="PG-13"/>
    <s v="Biography"/>
    <x v="33"/>
    <n v="233"/>
    <s v="April 12, 2013 (United States)"/>
    <x v="24"/>
    <n v="89000"/>
    <s v="Brian Helgeland"/>
    <s v="Brian Helgeland"/>
    <s v="Chadwick Boseman"/>
    <s v="United States"/>
    <n v="40000000"/>
    <n v="97470701"/>
    <n v="127464903.83991416"/>
    <n v="243.67675249999999"/>
    <n v="41832918.884120174"/>
    <s v="Warner Bros."/>
    <n v="128"/>
  </r>
  <r>
    <s v="The Best Offer"/>
    <s v="R"/>
    <s v="Crime"/>
    <x v="33"/>
    <n v="233"/>
    <s v="January 1, 2014 (United States)"/>
    <x v="40"/>
    <n v="112000"/>
    <s v="Giuseppe Tornatore"/>
    <s v="Giuseppe Tornatore"/>
    <s v="Geoffrey Rush"/>
    <s v="Italy"/>
    <n v="0"/>
    <n v="20919703"/>
    <n v="27357225.339484978"/>
    <n v="0"/>
    <n v="8978413.3047210295"/>
    <s v="Paco Cinematografica"/>
    <n v="131"/>
  </r>
  <r>
    <s v="The Last Stand"/>
    <s v="R"/>
    <s v="Action"/>
    <x v="33"/>
    <n v="233"/>
    <s v="January 18, 2013 (United States)"/>
    <x v="21"/>
    <n v="135000"/>
    <s v="Jee-woon Kim"/>
    <s v="Andrew Knauer"/>
    <s v="Arnold Schwarzenegger"/>
    <s v="United States"/>
    <n v="45000000"/>
    <n v="48330757"/>
    <n v="63203354.754935622"/>
    <n v="107.40168222222222"/>
    <n v="20742814.163090128"/>
    <s v="CJ Entertainment"/>
    <n v="107"/>
  </r>
  <r>
    <s v="Filth"/>
    <s v="R"/>
    <s v="Comedy"/>
    <x v="33"/>
    <n v="233"/>
    <s v="April 24, 2014 (United States)"/>
    <x v="12"/>
    <n v="104000"/>
    <s v="Jon S. Baird"/>
    <s v="Jon S. Baird"/>
    <s v="James McAvoy"/>
    <s v="United Kingdom"/>
    <n v="5000000"/>
    <n v="8417248"/>
    <n v="11007448.350214591"/>
    <n v="168.34496000000001"/>
    <n v="3612552.7896995707"/>
    <s v="Steel Mill Pictures"/>
    <n v="97"/>
  </r>
  <r>
    <s v="The Grand Seduction"/>
    <s v="PG-13"/>
    <s v="Comedy"/>
    <x v="33"/>
    <n v="233"/>
    <s v="May 30, 2014 (Canada)"/>
    <x v="9"/>
    <n v="16000"/>
    <s v="Don McKellar"/>
    <s v="Ken Scott"/>
    <s v="Taylor Kitsch"/>
    <s v="Canada"/>
    <n v="12700000"/>
    <n v="4292517"/>
    <n v="5613433.1755364807"/>
    <n v="33.799346456692916"/>
    <n v="1842281.9742489271"/>
    <s v="Max Films Productions"/>
    <n v="113"/>
  </r>
  <r>
    <s v="I Spit on Your Grave 2"/>
    <s v="R"/>
    <s v="Horror"/>
    <x v="33"/>
    <n v="233"/>
    <s v="September 5, 2013 (Ukraine)"/>
    <x v="46"/>
    <n v="28000"/>
    <s v="Steven R. Monroe"/>
    <s v="Neil Elman"/>
    <s v="Jemma Dallender"/>
    <s v="United States"/>
    <n v="0"/>
    <n v="678604"/>
    <n v="887427.63433476386"/>
    <n v="0"/>
    <n v="291246.35193133046"/>
    <s v="Cinetel Films"/>
    <n v="106"/>
  </r>
  <r>
    <s v="Short Term 12"/>
    <s v="R"/>
    <s v="Drama"/>
    <x v="33"/>
    <n v="233"/>
    <s v="August 23, 2013 (United States)"/>
    <x v="45"/>
    <n v="84000"/>
    <s v="Destin Daniel Cretton"/>
    <s v="Destin Daniel Cretton"/>
    <s v="Brie Larson"/>
    <s v="United States"/>
    <n v="0"/>
    <n v="1645164"/>
    <n v="2151422.6214592275"/>
    <n v="0"/>
    <n v="706078.96995708148"/>
    <s v="Animal Kingdom"/>
    <n v="96"/>
  </r>
  <r>
    <s v="Saving Mr. Banks"/>
    <s v="PG-13"/>
    <s v="Biography"/>
    <x v="33"/>
    <n v="233"/>
    <s v="December 20, 2013 (United States)"/>
    <x v="24"/>
    <n v="155000"/>
    <s v="John Lee Hancock"/>
    <s v="Kelly Marcel"/>
    <s v="Emma Thompson"/>
    <s v="United States"/>
    <n v="35000000"/>
    <n v="117867984"/>
    <n v="154138947.31673819"/>
    <n v="336.76566857142853"/>
    <n v="50587117.596566521"/>
    <s v="Walt Disney Pictures"/>
    <n v="125"/>
  </r>
  <r>
    <s v="The Book Thief"/>
    <s v="PG-13"/>
    <s v="Drama"/>
    <x v="33"/>
    <n v="233"/>
    <s v="November 27, 2013 (United States)"/>
    <x v="24"/>
    <n v="130000"/>
    <s v="Brian Percival"/>
    <s v="Markus Zusak"/>
    <s v="Sophie NÃ©lisse"/>
    <s v="United States"/>
    <n v="19000000"/>
    <n v="76586316"/>
    <n v="100153864.74334763"/>
    <n v="403.08587368421047"/>
    <n v="32869663.519313302"/>
    <s v="Fox 2000 Pictures"/>
    <n v="131"/>
  </r>
  <r>
    <s v="The Hangover Part III"/>
    <s v="R"/>
    <s v="Comedy"/>
    <x v="33"/>
    <n v="233"/>
    <s v="May 23, 2013 (United States)"/>
    <x v="1"/>
    <n v="299000"/>
    <s v="Todd Phillips"/>
    <s v="Todd Phillips"/>
    <s v="Bradley Cooper"/>
    <s v="United States"/>
    <n v="103000000"/>
    <n v="362000072"/>
    <n v="473396660.67982829"/>
    <n v="351.45638058252428"/>
    <n v="155364837.76824033"/>
    <s v="Green Hat Films"/>
    <n v="100"/>
  </r>
  <r>
    <s v="Lovelace"/>
    <s v="R"/>
    <s v="Biography"/>
    <x v="33"/>
    <n v="233"/>
    <s v="August 8, 2013 (Croatia)"/>
    <x v="19"/>
    <n v="39000"/>
    <s v="Rob Epstein"/>
    <s v="Andy Bellin"/>
    <s v="Amanda Seyfried"/>
    <s v="United States"/>
    <n v="10000000"/>
    <n v="1585583"/>
    <n v="2073507.0390557938"/>
    <n v="15.855830000000001"/>
    <n v="680507.72532188834"/>
    <s v="Millennium Films"/>
    <n v="93"/>
  </r>
  <r>
    <s v="The Bling Ring"/>
    <s v="R"/>
    <s v="Biography"/>
    <x v="33"/>
    <n v="233"/>
    <s v="June 21, 2013 (United States)"/>
    <x v="41"/>
    <n v="85000"/>
    <s v="Sofia Coppola"/>
    <s v="Sofia Coppola"/>
    <s v="Katie Chang"/>
    <s v="United States"/>
    <n v="8000000"/>
    <n v="20045576"/>
    <n v="26214107.327038627"/>
    <n v="250.56970000000001"/>
    <n v="8603251.5021459218"/>
    <s v="American Zoetrope"/>
    <n v="90"/>
  </r>
  <r>
    <s v="The Family"/>
    <s v="R"/>
    <s v="Comedy"/>
    <x v="33"/>
    <n v="233"/>
    <s v="September 13, 2013 (United States)"/>
    <x v="21"/>
    <n v="113000"/>
    <s v="Luc Besson"/>
    <s v="Luc Besson"/>
    <s v="Robert De Niro"/>
    <s v="France"/>
    <n v="30000000"/>
    <n v="78418811"/>
    <n v="102550264.85708153"/>
    <n v="261.3960366666667"/>
    <n v="33656142.060085833"/>
    <s v="EuropaCorp"/>
    <n v="111"/>
  </r>
  <r>
    <s v="The Wind Rises"/>
    <s v="PG-13"/>
    <s v="Animation"/>
    <x v="33"/>
    <n v="233"/>
    <s v="February 21, 2014 (United States)"/>
    <x v="40"/>
    <n v="77000"/>
    <s v="Hayao Miyazaki"/>
    <s v="Hayao Miyazaki"/>
    <s v="Hideaki Anno"/>
    <s v="Japan"/>
    <n v="30000000"/>
    <n v="136533257"/>
    <n v="178547997.45879826"/>
    <n v="455.11085666666668"/>
    <n v="58597964.377682403"/>
    <s v="Studio Ghibli"/>
    <n v="126"/>
  </r>
  <r>
    <s v="Life of Crime"/>
    <s v="R"/>
    <s v="Comedy"/>
    <x v="33"/>
    <n v="233"/>
    <s v="August 29, 2014 (Bahamas)"/>
    <x v="1"/>
    <n v="18000"/>
    <s v="Daniel Schechter"/>
    <s v="Daniel Schechter"/>
    <s v="Jennifer Aniston"/>
    <s v="United States"/>
    <n v="12000000"/>
    <n v="1456675"/>
    <n v="1904930.7832618025"/>
    <n v="12.138958333333333"/>
    <n v="625182.40343347634"/>
    <s v="Abbolita Productions"/>
    <n v="98"/>
  </r>
  <r>
    <s v="Beautiful Creatures"/>
    <s v="PG-13"/>
    <s v="Drama"/>
    <x v="33"/>
    <n v="233"/>
    <s v="February 14, 2013 (United States)"/>
    <x v="10"/>
    <n v="85000"/>
    <s v="Richard LaGravenese"/>
    <s v="Richard LaGravenese"/>
    <s v="Alice Englert"/>
    <s v="United States"/>
    <n v="60000000"/>
    <n v="60052138"/>
    <n v="78531701.496137336"/>
    <n v="100.08689666666666"/>
    <n v="25773449.785407726"/>
    <s v="Alcon Entertainment"/>
    <n v="124"/>
  </r>
  <r>
    <s v="Joe"/>
    <s v="R"/>
    <s v="Crime"/>
    <x v="33"/>
    <n v="233"/>
    <s v="April 11, 2014 (United States)"/>
    <x v="15"/>
    <n v="46000"/>
    <s v="David Gordon Green"/>
    <s v="Gary Hawkins"/>
    <s v="Nicolas Cage"/>
    <s v="United States"/>
    <n v="4000000"/>
    <n v="2431443"/>
    <n v="3179659.5798283261"/>
    <n v="60.786074999999997"/>
    <n v="1043537.7682403433"/>
    <s v="Worldview Entertainment"/>
    <n v="117"/>
  </r>
  <r>
    <s v="Delivery Man"/>
    <s v="PG-13"/>
    <s v="Comedy"/>
    <x v="33"/>
    <n v="233"/>
    <s v="November 22, 2013 (United States)"/>
    <x v="5"/>
    <n v="76000"/>
    <s v="Ken Scott"/>
    <s v="Ken Scott"/>
    <s v="Vince Vaughn"/>
    <s v="United States"/>
    <n v="26000000"/>
    <n v="53120346"/>
    <n v="69466821.57167381"/>
    <n v="204.30902307692307"/>
    <n v="22798431.759656653"/>
    <s v="Dreamworks Pictures"/>
    <n v="105"/>
  </r>
  <r>
    <s v="Afternoon Delight"/>
    <s v="R"/>
    <s v="Comedy"/>
    <x v="33"/>
    <n v="233"/>
    <s v="September 15, 2013 (Canada)"/>
    <x v="46"/>
    <n v="10000"/>
    <s v="Joey Soloway"/>
    <s v="Joey Soloway"/>
    <s v="Kathryn Hahn"/>
    <s v="United States"/>
    <n v="0"/>
    <n v="175755"/>
    <n v="229839.26394849783"/>
    <n v="0"/>
    <n v="75431.330472103"/>
    <s v="Whitewater Films"/>
    <n v="98"/>
  </r>
  <r>
    <s v="Grudge Match"/>
    <s v="PG-13"/>
    <s v="Comedy"/>
    <x v="33"/>
    <n v="233"/>
    <s v="December 25, 2013 (United States)"/>
    <x v="5"/>
    <n v="59000"/>
    <s v="Peter Segal"/>
    <s v="Tim Kelleher"/>
    <s v="Robert De Niro"/>
    <s v="United States"/>
    <n v="40000000"/>
    <n v="44907260"/>
    <n v="58726361.038626604"/>
    <n v="112.26815000000001"/>
    <n v="19273502.145922747"/>
    <s v="Callahan Filmworks"/>
    <n v="113"/>
  </r>
  <r>
    <s v="Planes"/>
    <s v="PG"/>
    <s v="Animation"/>
    <x v="33"/>
    <n v="233"/>
    <s v="August 9, 2013 (United States)"/>
    <x v="46"/>
    <n v="43000"/>
    <s v="Klay Hall"/>
    <s v="John Lasseter"/>
    <s v="Carlos Alazraqui"/>
    <s v="United States"/>
    <n v="50000000"/>
    <n v="239258712"/>
    <n v="312884676.16480684"/>
    <n v="478.51742400000001"/>
    <n v="102686142.48927039"/>
    <s v="Prana Studios"/>
    <n v="91"/>
  </r>
  <r>
    <s v="Cloudy with a Chance of Meatballs 2"/>
    <s v="PG"/>
    <s v="Animation"/>
    <x v="33"/>
    <n v="233"/>
    <s v="September 27, 2013 (United States)"/>
    <x v="5"/>
    <n v="94000"/>
    <s v="Cody Cameron"/>
    <s v="Erica Rivinoja"/>
    <s v="Bill Hader"/>
    <s v="United States"/>
    <n v="78000000"/>
    <n v="274325949"/>
    <n v="358742989.95836908"/>
    <n v="351.69993461538462"/>
    <n v="117736458.79828326"/>
    <s v="Columbia Pictures"/>
    <n v="95"/>
  </r>
  <r>
    <s v="Jack the Giant Slayer"/>
    <s v="PG-13"/>
    <s v="Adventure"/>
    <x v="33"/>
    <n v="233"/>
    <s v="March 1, 2013 (United States)"/>
    <x v="19"/>
    <n v="134000"/>
    <s v="Bryan Singer"/>
    <s v="Darren Lemke"/>
    <s v="Nicholas Hoult"/>
    <s v="United Kingdom"/>
    <n v="195000000"/>
    <n v="197687603"/>
    <n v="258521084.2665236"/>
    <n v="101.37825794871796"/>
    <n v="84844464.806866944"/>
    <s v="New Line Cinema"/>
    <n v="114"/>
  </r>
  <r>
    <s v="Blue Ruin"/>
    <s v="R"/>
    <s v="Crime"/>
    <x v="33"/>
    <n v="233"/>
    <s v="July 9, 2014 (France)"/>
    <x v="12"/>
    <n v="69000"/>
    <s v="Jeremy Saulnier"/>
    <s v="Jeremy Saulnier"/>
    <s v="Macon Blair"/>
    <s v="United States"/>
    <n v="420000"/>
    <n v="993313"/>
    <n v="1298980.5626609442"/>
    <n v="236.50309523809523"/>
    <n v="426314.59227467811"/>
    <s v="The Lab of Madness"/>
    <n v="90"/>
  </r>
  <r>
    <s v="Epic"/>
    <s v="PG"/>
    <s v="Animation"/>
    <x v="33"/>
    <n v="233"/>
    <s v="May 24, 2013 (United States)"/>
    <x v="17"/>
    <n v="101000"/>
    <s v="Chris Wedge"/>
    <s v="James V. Hart"/>
    <s v="Amanda Seyfried"/>
    <s v="United States"/>
    <n v="100000000"/>
    <n v="268426634"/>
    <n v="351028306.35107297"/>
    <n v="268.42663400000004"/>
    <n v="115204563.94849785"/>
    <s v="Twentieth Century Fox Animation"/>
    <n v="102"/>
  </r>
  <r>
    <s v="Dark Skies"/>
    <s v="PG-13"/>
    <s v="Horror"/>
    <x v="33"/>
    <n v="233"/>
    <s v="February 22, 2013 (United States)"/>
    <x v="21"/>
    <n v="73000"/>
    <s v="Scott Stewart"/>
    <s v="Scott Stewart"/>
    <s v="Keri Russell"/>
    <s v="United States"/>
    <n v="3500000"/>
    <n v="27858103"/>
    <n v="36430746.712875538"/>
    <n v="795.94579999999996"/>
    <n v="11956267.381974248"/>
    <s v="Alliance Films"/>
    <n v="97"/>
  </r>
  <r>
    <s v="Nebraska"/>
    <s v="R"/>
    <s v="Adventure"/>
    <x v="33"/>
    <n v="233"/>
    <s v="January 24, 2014 (United States)"/>
    <x v="3"/>
    <n v="114000"/>
    <s v="Alexander Payne"/>
    <s v="Bob Nelson"/>
    <s v="Bruce Dern"/>
    <s v="United States"/>
    <n v="12000000"/>
    <n v="27682872"/>
    <n v="36201592.696995705"/>
    <n v="230.69060000000002"/>
    <n v="11881060.944206009"/>
    <s v="Paramount Vantage"/>
    <n v="115"/>
  </r>
  <r>
    <s v="The Kings of Summer"/>
    <s v="R"/>
    <s v="Adventure"/>
    <x v="33"/>
    <n v="233"/>
    <s v="August 23, 2013 (United Kingdom)"/>
    <x v="12"/>
    <n v="79000"/>
    <s v="Jordan Vogt-Roberts"/>
    <s v="Chris Galletta"/>
    <s v="Nick Robinson"/>
    <s v="United States"/>
    <n v="0"/>
    <n v="1501595"/>
    <n v="1963673.8047210299"/>
    <n v="0"/>
    <n v="644461.37339055794"/>
    <s v="Big Beach Films"/>
    <n v="95"/>
  </r>
  <r>
    <s v="Bhaag Milkha Bhaag"/>
    <s v="Not Rated"/>
    <s v="Biography"/>
    <x v="33"/>
    <n v="233"/>
    <s v="July 12, 2013 (United States)"/>
    <x v="7"/>
    <n v="63000"/>
    <s v="Rakeysh Omprakash Mehra"/>
    <s v="Prasoon Joshi"/>
    <s v="Farhan Akhtar"/>
    <s v="India"/>
    <n v="0"/>
    <n v="17551296"/>
    <n v="22952274.211158797"/>
    <n v="0"/>
    <n v="7532745.0643776823"/>
    <s v="Rakeysh Omprakash Mehra Pictures"/>
    <n v="186"/>
  </r>
  <r>
    <s v="Labor Day"/>
    <s v="PG-13"/>
    <s v="Drama"/>
    <x v="33"/>
    <n v="233"/>
    <s v="January 31, 2014 (United States)"/>
    <x v="15"/>
    <n v="44000"/>
    <s v="Jason Reitman"/>
    <s v="Jason Reitman"/>
    <s v="Kate Winslet"/>
    <s v="United States"/>
    <n v="18000000"/>
    <n v="20275812"/>
    <n v="26515192.774248924"/>
    <n v="112.6434"/>
    <n v="8702065.2360515017"/>
    <s v="Indian Paintbrush"/>
    <n v="111"/>
  </r>
  <r>
    <s v="Trance"/>
    <s v="R"/>
    <s v="Crime"/>
    <x v="33"/>
    <n v="233"/>
    <s v="March 27, 2013 (United Kingdom)"/>
    <x v="15"/>
    <n v="111000"/>
    <s v="Danny Boyle"/>
    <s v="Joe Ahearne"/>
    <s v="James McAvoy"/>
    <s v="United Kingdom"/>
    <n v="20000000"/>
    <n v="24261569"/>
    <n v="31727468.130042918"/>
    <n v="121.307845"/>
    <n v="10412690.557939913"/>
    <s v="PathÃ©"/>
    <n v="101"/>
  </r>
  <r>
    <s v="Broken City"/>
    <s v="R"/>
    <s v="Action"/>
    <x v="33"/>
    <n v="233"/>
    <s v="January 18, 2013 (United States)"/>
    <x v="19"/>
    <n v="78000"/>
    <s v="Allen Hughes"/>
    <s v="Brian Tucker"/>
    <s v="Mark Wahlberg"/>
    <s v="United States"/>
    <n v="35000000"/>
    <n v="34737199"/>
    <n v="45426714.743776821"/>
    <n v="99.249139999999997"/>
    <n v="14908669.098712446"/>
    <s v="Emmett/Furla/Oasis Films (EFO Films)"/>
    <n v="109"/>
  </r>
  <r>
    <s v="The Zero Theorem"/>
    <s v="R"/>
    <s v="Comedy"/>
    <x v="33"/>
    <n v="233"/>
    <s v="August 19, 2014 (United States)"/>
    <x v="10"/>
    <n v="46000"/>
    <s v="Terry Gilliam"/>
    <s v="Pat Rushin"/>
    <s v="Christoph Waltz"/>
    <s v="United Kingdom"/>
    <n v="8500000"/>
    <n v="1486506"/>
    <n v="1943941.5373390557"/>
    <n v="17.488305882352943"/>
    <n v="637985.40772532183"/>
    <s v="Voltage Pictures"/>
    <n v="107"/>
  </r>
  <r>
    <s v="All Is Lost"/>
    <s v="PG-13"/>
    <s v="Action"/>
    <x v="33"/>
    <n v="233"/>
    <s v="October 25, 2013 (Canada)"/>
    <x v="15"/>
    <n v="78000"/>
    <s v="J.C. Chandor"/>
    <s v="J.C. Chandor"/>
    <s v="Robert Redford"/>
    <s v="United States"/>
    <n v="9000000"/>
    <n v="13627519"/>
    <n v="17821051.670815449"/>
    <n v="151.41687777777776"/>
    <n v="5848720.6008583689"/>
    <s v="Roadside Attractions"/>
    <n v="106"/>
  </r>
  <r>
    <s v="Anna"/>
    <s v="R"/>
    <s v="Drama"/>
    <x v="33"/>
    <n v="233"/>
    <s v="January 24, 2014 (Spain)"/>
    <x v="16"/>
    <n v="22000"/>
    <s v="Jorge Dorado"/>
    <s v="Guy Holmes"/>
    <s v="Mark Strong"/>
    <s v="Spain"/>
    <n v="7000000"/>
    <n v="1257142"/>
    <n v="1643996.4266094419"/>
    <n v="17.95917142857143"/>
    <n v="539545.92274678114"/>
    <s v="The Safran Company"/>
    <n v="99"/>
  </r>
  <r>
    <s v="Third Person"/>
    <s v="R"/>
    <s v="Drama"/>
    <x v="33"/>
    <n v="233"/>
    <s v="November 14, 2014 (United Kingdom)"/>
    <x v="21"/>
    <n v="27000"/>
    <s v="Paul Haggis"/>
    <s v="Paul Haggis"/>
    <s v="Liam Neeson"/>
    <s v="Belgium"/>
    <n v="28000000"/>
    <n v="2624761"/>
    <n v="3432466.4236051501"/>
    <n v="9.3741464285714287"/>
    <n v="1126506.8669527897"/>
    <s v="Corsan"/>
    <n v="137"/>
  </r>
  <r>
    <s v="One Chance"/>
    <s v="PG-13"/>
    <s v="Biography"/>
    <x v="33"/>
    <n v="233"/>
    <s v="October 25, 2013 (United Kingdom)"/>
    <x v="8"/>
    <n v="12000"/>
    <s v="David Frankel"/>
    <s v="Justin Zackham"/>
    <s v="James Corden"/>
    <s v="United Kingdom"/>
    <n v="0"/>
    <n v="10900434"/>
    <n v="14254773.56137339"/>
    <n v="0"/>
    <n v="4678297.8540772535"/>
    <s v="Relevant Entertainment"/>
    <n v="103"/>
  </r>
  <r>
    <s v="The Grandmaster"/>
    <s v="PG-13"/>
    <s v="Action"/>
    <x v="33"/>
    <n v="233"/>
    <s v="August 30, 2013 (United States)"/>
    <x v="14"/>
    <n v="32000"/>
    <s v="Kar-Wai Wong"/>
    <s v="Kar-Wai Wong"/>
    <s v="Tony Chiu-Wai Leung"/>
    <s v="Hong Kong"/>
    <n v="38600000"/>
    <n v="73906736"/>
    <n v="96649710.12532188"/>
    <n v="191.46822797927462"/>
    <n v="31719629.184549354"/>
    <s v="Block 2 Pictures"/>
    <n v="130"/>
  </r>
  <r>
    <s v="The Incredible Burt Wonderstone"/>
    <s v="PG-13"/>
    <s v="Comedy"/>
    <x v="33"/>
    <n v="233"/>
    <s v="March 15, 2013 (United States)"/>
    <x v="23"/>
    <n v="71000"/>
    <s v="Don Scardino"/>
    <s v="Jonathan Goldstein"/>
    <s v="Steve Carell"/>
    <s v="United States"/>
    <n v="30000000"/>
    <n v="27437881"/>
    <n v="35881211.762660943"/>
    <n v="91.459603333333334"/>
    <n v="11775914.592274677"/>
    <s v="New Line Cinema"/>
    <n v="100"/>
  </r>
  <r>
    <s v="Austenland"/>
    <s v="PG-13"/>
    <s v="Comedy"/>
    <x v="33"/>
    <n v="233"/>
    <s v="September 27, 2013 (United Kingdom)"/>
    <x v="21"/>
    <n v="20000"/>
    <s v="Jerusha Hess"/>
    <s v="Jerusha Hess"/>
    <s v="Keri Russell"/>
    <s v="United Kingdom"/>
    <n v="0"/>
    <n v="2313509"/>
    <n v="3025434.3017167379"/>
    <n v="0"/>
    <n v="992922.31759656651"/>
    <s v="Fickle Fish Films"/>
    <n v="97"/>
  </r>
  <r>
    <s v="The Big Wedding"/>
    <s v="R"/>
    <s v="Comedy"/>
    <x v="33"/>
    <n v="233"/>
    <s v="April 26, 2013 (United States)"/>
    <x v="41"/>
    <n v="48000"/>
    <s v="Justin Zackham"/>
    <s v="Justin Zackham"/>
    <s v="Robert De Niro"/>
    <s v="United States"/>
    <n v="35000000"/>
    <n v="46522137"/>
    <n v="60838176.583261803"/>
    <n v="132.92039142857143"/>
    <n v="19966582.403433476"/>
    <s v="Two Ton Films"/>
    <n v="89"/>
  </r>
  <r>
    <s v="Kill Your Darlings"/>
    <s v="R"/>
    <s v="Biography"/>
    <x v="33"/>
    <n v="233"/>
    <s v="September 19, 2013 (Croatia)"/>
    <x v="16"/>
    <n v="36000"/>
    <s v="John Krokidas"/>
    <s v="Austin Bunn"/>
    <s v="Daniel Radcliffe"/>
    <s v="United States"/>
    <n v="0"/>
    <n v="1877924"/>
    <n v="2455808.767381974"/>
    <n v="0"/>
    <n v="805975.965665236"/>
    <s v="Killer Films"/>
    <n v="104"/>
  </r>
  <r>
    <s v="Snitch"/>
    <s v="PG-13"/>
    <s v="Action"/>
    <x v="33"/>
    <n v="233"/>
    <s v="February 22, 2013 (United States)"/>
    <x v="5"/>
    <n v="85000"/>
    <s v="Ric Roman Waugh"/>
    <s v="Justin Haythe"/>
    <s v="Dwayne Johnson"/>
    <s v="United States"/>
    <n v="15000000"/>
    <n v="57824674"/>
    <n v="75618790.41974248"/>
    <n v="385.49782666666664"/>
    <n v="24817456.652360514"/>
    <s v="Exclusive Media Group"/>
    <n v="112"/>
  </r>
  <r>
    <s v="The Smurfs 2"/>
    <s v="PG"/>
    <s v="Animation"/>
    <x v="33"/>
    <n v="233"/>
    <s v="July 31, 2013 (United States)"/>
    <x v="11"/>
    <n v="39000"/>
    <s v="Raja Gosnell"/>
    <s v="J. David Stem"/>
    <s v="Neil Patrick Harris"/>
    <s v="United States"/>
    <n v="105000000"/>
    <n v="347545360"/>
    <n v="454493867.776824"/>
    <n v="330.99558095238098"/>
    <n v="149161098.71244636"/>
    <s v="Columbia Pictures"/>
    <n v="105"/>
  </r>
  <r>
    <s v="Last Vegas"/>
    <s v="PG-13"/>
    <s v="Comedy"/>
    <x v="33"/>
    <n v="233"/>
    <s v="November 1, 2013 (United States)"/>
    <x v="14"/>
    <n v="130000"/>
    <s v="Jon Turteltaub"/>
    <s v="Dan Fogelman"/>
    <s v="Robert De Niro"/>
    <s v="United States"/>
    <n v="28000000"/>
    <n v="134409025"/>
    <n v="175770085.48283261"/>
    <n v="480.03223214285714"/>
    <n v="57686276.824034333"/>
    <s v="CBS Films"/>
    <n v="105"/>
  </r>
  <r>
    <s v="Fruitvale Station"/>
    <s v="R"/>
    <s v="Biography"/>
    <x v="33"/>
    <n v="233"/>
    <s v="July 26, 2013 (United States)"/>
    <x v="24"/>
    <n v="78000"/>
    <s v="Ryan Coogler"/>
    <s v="Ryan Coogler"/>
    <s v="Michael B. Jordan"/>
    <s v="United States"/>
    <n v="900000"/>
    <n v="17385830"/>
    <n v="22735890.133047208"/>
    <n v="1931.7588888888888"/>
    <n v="7461729.6137339054"/>
    <s v="Forest Whitaker's Significant Productions"/>
    <n v="85"/>
  </r>
  <r>
    <s v="Palo Alto"/>
    <s v="R"/>
    <s v="Drama"/>
    <x v="33"/>
    <n v="233"/>
    <s v="May 9, 2014 (United States)"/>
    <x v="19"/>
    <n v="28000"/>
    <s v="Gia Coppola"/>
    <s v="Gia Coppola"/>
    <s v="Emma Roberts"/>
    <s v="United States"/>
    <n v="0"/>
    <n v="919591"/>
    <n v="1202572.4364806865"/>
    <n v="0"/>
    <n v="394674.24892703863"/>
    <s v="American Zoetrope"/>
    <n v="100"/>
  </r>
  <r>
    <s v="Bad Grandpa"/>
    <s v="R"/>
    <s v="Comedy"/>
    <x v="33"/>
    <n v="233"/>
    <s v="October 25, 2013 (United States)"/>
    <x v="16"/>
    <n v="90000"/>
    <s v="Jeff Tremaine"/>
    <s v="Johnny Knoxville"/>
    <s v="Johnny Knoxville"/>
    <s v="United States"/>
    <n v="15000000"/>
    <n v="151826547"/>
    <n v="198547420.04678109"/>
    <n v="1012.17698"/>
    <n v="65161608.154506437"/>
    <s v="Dickhouse Productions"/>
    <n v="92"/>
  </r>
  <r>
    <s v="Philomena"/>
    <s v="PG-13"/>
    <s v="Biography"/>
    <x v="33"/>
    <n v="233"/>
    <s v="November 27, 2013 (United States)"/>
    <x v="37"/>
    <n v="96000"/>
    <s v="Stephen Frears"/>
    <s v="Steve Coogan"/>
    <s v="Judi Dench"/>
    <s v="United Kingdom"/>
    <n v="12000000"/>
    <n v="100129872"/>
    <n v="130942369.09184548"/>
    <n v="834.41560000000004"/>
    <n v="42974193.991416305"/>
    <s v="The Weinstein Company"/>
    <n v="98"/>
  </r>
  <r>
    <s v="The Canyons"/>
    <s v="R"/>
    <s v="Drama"/>
    <x v="33"/>
    <n v="233"/>
    <s v="August 2, 2013 (United States)"/>
    <x v="51"/>
    <n v="11000"/>
    <s v="Paul Schrader"/>
    <s v="Bret Easton Ellis"/>
    <s v="Lindsay Lohan"/>
    <s v="United States"/>
    <n v="250000"/>
    <n v="270185"/>
    <n v="353327.76609442057"/>
    <n v="108.074"/>
    <n v="115959.22746781116"/>
    <s v="Prettybird"/>
    <n v="99"/>
  </r>
  <r>
    <s v="Jobs"/>
    <s v="PG-13"/>
    <s v="Biography"/>
    <x v="33"/>
    <n v="233"/>
    <s v="August 16, 2013 (United States)"/>
    <x v="22"/>
    <n v="95000"/>
    <s v="Joshua Michael Stern"/>
    <s v="Matt Whiteley"/>
    <s v="Ashton Kutcher"/>
    <s v="United States"/>
    <n v="12000000"/>
    <n v="42128352"/>
    <n v="55092312.679828323"/>
    <n v="351.06959999999998"/>
    <n v="18080837.768240344"/>
    <s v="Open Road Films (II)"/>
    <n v="128"/>
  </r>
  <r>
    <s v="Europa Report"/>
    <s v="PG-13"/>
    <s v="Action"/>
    <x v="33"/>
    <n v="233"/>
    <s v="June 27, 2013 (United States)"/>
    <x v="5"/>
    <n v="68000"/>
    <s v="SebastiÃ¡n Cordero"/>
    <s v="Philip Gelatt"/>
    <s v="Sharlto Copley"/>
    <s v="United States"/>
    <n v="0"/>
    <n v="125687"/>
    <n v="164364.07253218885"/>
    <n v="0"/>
    <n v="53942.918454935621"/>
    <s v="Wayfare Entertainment"/>
    <n v="90"/>
  </r>
  <r>
    <s v="The Immigrant"/>
    <s v="R"/>
    <s v="Drama"/>
    <x v="33"/>
    <n v="233"/>
    <s v="May 23, 2014 (United States)"/>
    <x v="14"/>
    <n v="31000"/>
    <s v="James Gray"/>
    <s v="James Gray"/>
    <s v="Marion Cotillard"/>
    <s v="United States"/>
    <n v="16000000"/>
    <n v="5952884"/>
    <n v="7784737.1450643772"/>
    <n v="37.205525000000002"/>
    <n v="2554885.8369098711"/>
    <s v="Worldview Entertainment"/>
    <n v="120"/>
  </r>
  <r>
    <s v="I Give It a Year"/>
    <s v="R"/>
    <s v="Comedy"/>
    <x v="33"/>
    <n v="233"/>
    <s v="February 8, 2013 (United Kingdom)"/>
    <x v="46"/>
    <n v="36000"/>
    <s v="Dan Mazer"/>
    <s v="Dan Mazer"/>
    <s v="Rose Byrne"/>
    <s v="United Kingdom"/>
    <n v="0"/>
    <n v="29128433"/>
    <n v="38091989.421030045"/>
    <n v="0"/>
    <n v="12501473.390557939"/>
    <s v="StudioCanal"/>
    <n v="97"/>
  </r>
  <r>
    <s v="Starred Up"/>
    <s v="Not Rated"/>
    <s v="Crime"/>
    <x v="33"/>
    <n v="233"/>
    <s v="August 26, 2014 (United States)"/>
    <x v="34"/>
    <n v="44000"/>
    <s v="David Mackenzie"/>
    <s v="Jonathan Asser"/>
    <s v="Jack O'Connell"/>
    <s v="United Kingdom"/>
    <n v="0"/>
    <n v="3025189"/>
    <n v="3956116.2587982831"/>
    <n v="0"/>
    <n v="1298364.3776824034"/>
    <s v="Film4"/>
    <n v="106"/>
  </r>
  <r>
    <s v="21 &amp; Over"/>
    <s v="R"/>
    <s v="Comedy"/>
    <x v="33"/>
    <n v="233"/>
    <s v="March 1, 2013 (United States)"/>
    <x v="1"/>
    <n v="73000"/>
    <s v="Jon Lucas"/>
    <s v="Jon Lucas"/>
    <s v="Miles Teller"/>
    <s v="United States"/>
    <n v="13000000"/>
    <n v="48065672"/>
    <n v="62856696.38798283"/>
    <n v="369.73593846153847"/>
    <n v="20629043.776824035"/>
    <s v="Relativity Media"/>
    <n v="93"/>
  </r>
  <r>
    <s v="The Inevitable Defeat of Mister &amp; Pete"/>
    <s v="R"/>
    <s v="Drama"/>
    <x v="33"/>
    <n v="233"/>
    <s v="January 25, 2013 (United States)"/>
    <x v="24"/>
    <n v="5300"/>
    <s v="George Tillman Jr."/>
    <s v="Michael Starrbury"/>
    <s v="Skylan Brooks"/>
    <s v="United States"/>
    <n v="0"/>
    <n v="506303"/>
    <n v="662105.25364806864"/>
    <n v="0"/>
    <n v="217297.42489270386"/>
    <s v="iDeal Partners Film Fund"/>
    <n v="108"/>
  </r>
  <r>
    <s v="Romeo and Juliet"/>
    <s v="PG-13"/>
    <s v="Drama"/>
    <x v="33"/>
    <n v="233"/>
    <s v="2013 (United States)"/>
    <x v="1"/>
    <n v="11000"/>
    <s v="Carlo Carlei"/>
    <s v="Arthur Brooke"/>
    <s v="Hailee Steinfeld"/>
    <s v="United Kingdom"/>
    <n v="0"/>
    <n v="2966268"/>
    <n v="3879063.7751072957"/>
    <n v="0"/>
    <n v="1273076.3948497854"/>
    <s v="Amber Entertainment"/>
    <n v="118"/>
  </r>
  <r>
    <s v="Runner Runner"/>
    <s v="R"/>
    <s v="Crime"/>
    <x v="33"/>
    <n v="233"/>
    <s v="October 4, 2013 (United States)"/>
    <x v="41"/>
    <n v="61000"/>
    <s v="Brad Furman"/>
    <s v="Brian Koppelman"/>
    <s v="Ben Affleck"/>
    <s v="United States"/>
    <n v="30000000"/>
    <n v="62675095"/>
    <n v="81961808.783261806"/>
    <n v="208.91698333333335"/>
    <n v="26899182.403433476"/>
    <s v="New Regency Productions"/>
    <n v="88"/>
  </r>
  <r>
    <s v="A Haunted House"/>
    <s v="R"/>
    <s v="Comedy"/>
    <x v="33"/>
    <n v="233"/>
    <s v="January 11, 2013 (United States)"/>
    <x v="18"/>
    <n v="45000"/>
    <s v="Michael Tiddes"/>
    <s v="Marlon Wayans"/>
    <s v="Marlon Wayans"/>
    <s v="United States"/>
    <n v="2500000"/>
    <n v="60159584"/>
    <n v="78672211.351072952"/>
    <n v="2406.3833599999998"/>
    <n v="25819563.948497854"/>
    <s v="Open Road Films"/>
    <n v="86"/>
  </r>
  <r>
    <s v="The Tale of The Princess Kaguya"/>
    <s v="PG"/>
    <s v="Animation"/>
    <x v="33"/>
    <n v="233"/>
    <s v="November 23, 2013 (Japan)"/>
    <x v="45"/>
    <n v="41000"/>
    <s v="Isao Takahata"/>
    <s v="Isao Takahata"/>
    <s v="ChloÃ« Grace Moretz"/>
    <s v="Japan"/>
    <n v="0"/>
    <n v="24706166"/>
    <n v="32308878.88497854"/>
    <n v="0"/>
    <n v="10603504.721030043"/>
    <s v="Studio Ghibli"/>
    <n v="137"/>
  </r>
  <r>
    <s v="The Double"/>
    <s v="R"/>
    <s v="Comedy"/>
    <x v="33"/>
    <n v="233"/>
    <s v="April 4, 2014 (United Kingdom)"/>
    <x v="16"/>
    <n v="48000"/>
    <s v="Richard Ayoade"/>
    <s v="Fyodor Dostoevsky"/>
    <s v="Jesse Eisenberg"/>
    <s v="United Kingdom"/>
    <n v="0"/>
    <n v="1662515"/>
    <n v="2174112.9635193134"/>
    <n v="0"/>
    <n v="713525.75107296137"/>
    <s v="Alcove Entertainment"/>
    <n v="93"/>
  </r>
  <r>
    <s v="Yeh Jawaani Hai Deewani"/>
    <s v="Not Rated"/>
    <s v="Drama"/>
    <x v="33"/>
    <n v="233"/>
    <s v="May 31, 2013 (India)"/>
    <x v="13"/>
    <n v="40000"/>
    <s v="Ayan Mukherjee"/>
    <s v="Hussain Dalal"/>
    <s v="Ranbir Kapoor"/>
    <s v="India"/>
    <n v="0"/>
    <n v="30991781"/>
    <n v="40528736.784120172"/>
    <n v="0"/>
    <n v="13301193.562231759"/>
    <s v="Dharma Productions"/>
    <n v="160"/>
  </r>
  <r>
    <s v="How I Live Now"/>
    <s v="R"/>
    <s v="Action"/>
    <x v="33"/>
    <n v="233"/>
    <s v="October 4, 2013 (United Kingdom)"/>
    <x v="16"/>
    <n v="29000"/>
    <s v="Kevin Macdonald"/>
    <s v="Meg Rosoff"/>
    <s v="Saoirse Ronan"/>
    <s v="United Kingdom"/>
    <n v="8000000"/>
    <n v="925762"/>
    <n v="1210642.4094420599"/>
    <n v="11.572025"/>
    <n v="397322.74678111589"/>
    <s v="Film4"/>
    <n v="101"/>
  </r>
  <r>
    <s v="Upstream Color"/>
    <s v="Not Rated"/>
    <s v="Drama"/>
    <x v="33"/>
    <n v="233"/>
    <s v="August 30, 2013 (United Kingdom)"/>
    <x v="17"/>
    <n v="32000"/>
    <s v="Shane Carruth"/>
    <s v="Shane Carruth"/>
    <s v="Amy Seimetz"/>
    <s v="United States"/>
    <n v="50000"/>
    <n v="587174"/>
    <n v="767862.30815450638"/>
    <n v="1174.348"/>
    <n v="252006.00858369097"/>
    <s v="erbp"/>
    <n v="96"/>
  </r>
  <r>
    <s v="Parkland"/>
    <s v="PG-13"/>
    <s v="Drama"/>
    <x v="33"/>
    <n v="233"/>
    <s v="October 2, 2013 (France)"/>
    <x v="5"/>
    <n v="15000"/>
    <s v="Peter Landesman"/>
    <s v="Peter Landesman"/>
    <s v="Zac Efron"/>
    <s v="United States"/>
    <n v="10000000"/>
    <n v="1412181"/>
    <n v="1846744.8527896996"/>
    <n v="14.121810000000002"/>
    <n v="606086.26609442057"/>
    <s v="Exclusive Media Group"/>
    <n v="93"/>
  </r>
  <r>
    <s v="A Field in England"/>
    <s v="Not Rated"/>
    <s v="Drama"/>
    <x v="33"/>
    <n v="233"/>
    <s v="July 5, 2013 (United Kingdom)"/>
    <x v="21"/>
    <n v="12000"/>
    <s v="Ben Wheatley"/>
    <s v="Amy Jump"/>
    <s v="Julian Barratt"/>
    <s v="United Kingdom"/>
    <n v="0"/>
    <n v="97195"/>
    <n v="127104.3626609442"/>
    <n v="0"/>
    <n v="41714.592274678107"/>
    <s v="Film4"/>
    <n v="90"/>
  </r>
  <r>
    <s v="In Secret"/>
    <s v="R"/>
    <s v="Crime"/>
    <x v="33"/>
    <n v="233"/>
    <s v="April 3, 2014 (Singapore)"/>
    <x v="10"/>
    <n v="8000"/>
    <s v="Charlie Stratton"/>
    <s v="Ã‰mile Zola"/>
    <s v="Elizabeth Olsen"/>
    <s v="Serbia"/>
    <n v="0"/>
    <n v="652228"/>
    <n v="852935.07124463515"/>
    <n v="0"/>
    <n v="279926.18025751074"/>
    <s v="LD Entertainment"/>
    <n v="107"/>
  </r>
  <r>
    <s v="Paranoia"/>
    <s v="PG-13"/>
    <s v="Drama"/>
    <x v="33"/>
    <n v="233"/>
    <s v="August 16, 2013 (United States)"/>
    <x v="46"/>
    <n v="36000"/>
    <s v="Robert Luketic"/>
    <s v="Jason Hall"/>
    <s v="Liam Hemsworth"/>
    <s v="United States"/>
    <n v="35000000"/>
    <n v="17056265"/>
    <n v="22304909.637339056"/>
    <n v="48.732185714285713"/>
    <n v="7320285.4077253221"/>
    <s v="Relativity Media"/>
    <n v="106"/>
  </r>
  <r>
    <s v="The Past"/>
    <s v="PG-13"/>
    <s v="Drama"/>
    <x v="33"/>
    <n v="233"/>
    <s v="May 17, 2013 (France)"/>
    <x v="3"/>
    <n v="46000"/>
    <s v="Asghar Farhadi"/>
    <s v="Asghar Farhadi"/>
    <s v="BÃ©rÃ©nice Bejo"/>
    <s v="France"/>
    <n v="11000000"/>
    <n v="12673462"/>
    <n v="16573407.173390558"/>
    <n v="115.21329090909092"/>
    <n v="5439254.0772532187"/>
    <s v="Memento Films Production"/>
    <n v="130"/>
  </r>
  <r>
    <s v="Breathe In"/>
    <s v="R"/>
    <s v="Drama"/>
    <x v="33"/>
    <n v="233"/>
    <s v="July 19, 2013 (Ireland)"/>
    <x v="5"/>
    <n v="14000"/>
    <s v="Drake Doremus"/>
    <s v="Drake Doremus"/>
    <s v="Felicity Jones"/>
    <s v="United States"/>
    <n v="0"/>
    <n v="500207"/>
    <n v="654133.36008583684"/>
    <n v="0"/>
    <n v="214681.11587982831"/>
    <s v="Indian Paintbrush"/>
    <n v="98"/>
  </r>
  <r>
    <s v="V/H/S/2"/>
    <s v="R"/>
    <s v="Horror"/>
    <x v="33"/>
    <n v="233"/>
    <s v="June 6, 2013 (United States)"/>
    <x v="22"/>
    <n v="37000"/>
    <s v="Directors"/>
    <s v="Simon Barrett"/>
    <s v="Lawrence Michael Levine"/>
    <s v="United States"/>
    <n v="0"/>
    <n v="805574"/>
    <n v="1053469.5184549356"/>
    <n v="0"/>
    <n v="345739.91416309011"/>
    <s v="The Collective Studios"/>
    <n v="96"/>
  </r>
  <r>
    <s v="Knights of Badassdom"/>
    <s v="R"/>
    <s v="Action"/>
    <x v="33"/>
    <n v="233"/>
    <s v="April 11, 2014 (Australia)"/>
    <x v="41"/>
    <n v="20000"/>
    <s v="Joe Lynch"/>
    <s v="Kevin Dreyfuss"/>
    <s v="Ryan Kwanten"/>
    <s v="United States"/>
    <n v="0"/>
    <n v="123854"/>
    <n v="161967.01201716738"/>
    <n v="0"/>
    <n v="53156.223175965664"/>
    <s v="Bayview Films"/>
    <n v="86"/>
  </r>
  <r>
    <s v="The Congress"/>
    <s v="Not Rated"/>
    <s v="Animation"/>
    <x v="33"/>
    <n v="233"/>
    <s v="July 24, 2014 (United States)"/>
    <x v="16"/>
    <n v="18000"/>
    <s v="Ari Folman"/>
    <s v="Stanislaw Lem"/>
    <s v="Robin Wright"/>
    <s v="Israel"/>
    <n v="0"/>
    <n v="758754"/>
    <n v="992241.81888412009"/>
    <n v="0"/>
    <n v="325645.49356223177"/>
    <s v="Bridgit Folman Film Gang"/>
    <n v="122"/>
  </r>
  <r>
    <s v="The Fifth Estate"/>
    <s v="R"/>
    <s v="Biography"/>
    <x v="33"/>
    <n v="233"/>
    <s v="October 18, 2013 (United States)"/>
    <x v="19"/>
    <n v="40000"/>
    <s v="Bill Condon"/>
    <s v="Daniel Domscheit-Berg"/>
    <s v="Benedict Cumberbatch"/>
    <s v="United States"/>
    <n v="28000000"/>
    <n v="9058564"/>
    <n v="11846113.522746781"/>
    <n v="32.35201428571429"/>
    <n v="3887795.7081545065"/>
    <s v="Dreamworks Pictures"/>
    <n v="128"/>
  </r>
  <r>
    <s v="Ida"/>
    <s v="PG-13"/>
    <s v="Drama"/>
    <x v="33"/>
    <n v="233"/>
    <s v="October 25, 2013 (Poland)"/>
    <x v="34"/>
    <n v="55000"/>
    <s v="Pawel Pawlikowski"/>
    <s v="Pawel Pawlikowski"/>
    <s v="Agata Kulesza"/>
    <s v="Poland"/>
    <n v="0"/>
    <n v="11156836"/>
    <n v="14590076.949356223"/>
    <n v="0"/>
    <n v="4788341.6309012873"/>
    <s v="Opus Film"/>
    <n v="82"/>
  </r>
  <r>
    <s v="The Love Punch"/>
    <s v="PG-13"/>
    <s v="Comedy"/>
    <x v="33"/>
    <n v="233"/>
    <s v="May 23, 2014 (United States)"/>
    <x v="1"/>
    <n v="14000"/>
    <s v="Joel Hopkins"/>
    <s v="Joel Hopkins"/>
    <s v="Pierce Brosnan"/>
    <s v="France"/>
    <n v="0"/>
    <n v="8366493"/>
    <n v="10941074.751502145"/>
    <n v="0"/>
    <n v="3590769.5278969957"/>
    <s v="Process Media"/>
    <n v="94"/>
  </r>
  <r>
    <s v="Tracks"/>
    <s v="PG-13"/>
    <s v="Adventure"/>
    <x v="33"/>
    <n v="233"/>
    <s v="March 6, 2014 (Australia)"/>
    <x v="13"/>
    <n v="29000"/>
    <s v="John Curran"/>
    <s v="Marion Nelson"/>
    <s v="Mia Wasikowska"/>
    <s v="Australia"/>
    <n v="0"/>
    <n v="5853509"/>
    <n v="7654781.9412017167"/>
    <n v="0"/>
    <n v="2512235.6223175963"/>
    <s v="See-Saw Films"/>
    <n v="112"/>
  </r>
  <r>
    <s v="Bad Words"/>
    <s v="R"/>
    <s v="Comedy"/>
    <x v="33"/>
    <n v="233"/>
    <s v="March 28, 2014 (United States)"/>
    <x v="14"/>
    <n v="48000"/>
    <s v="Jason Bateman"/>
    <s v="Andrew Dodge"/>
    <s v="Jason Bateman"/>
    <s v="United States"/>
    <n v="10000000"/>
    <n v="7804337"/>
    <n v="10205929.115450643"/>
    <n v="78.043369999999996"/>
    <n v="3349500.8583690985"/>
    <s v="Aggregate Films"/>
    <n v="89"/>
  </r>
  <r>
    <s v="In a World..."/>
    <s v="R"/>
    <s v="Comedy"/>
    <x v="33"/>
    <n v="233"/>
    <s v="September 13, 2013 (United Kingdom)"/>
    <x v="17"/>
    <n v="31000"/>
    <s v="Lake Bell"/>
    <s v="Lake Bell"/>
    <s v="Lake Bell"/>
    <s v="United States"/>
    <n v="0"/>
    <n v="3114953"/>
    <n v="4073502.9145922745"/>
    <n v="0"/>
    <n v="1336889.6995708153"/>
    <s v="3311 Productions"/>
    <n v="93"/>
  </r>
  <r>
    <s v="Ain't Them Bodies Saints"/>
    <s v="R"/>
    <s v="Crime"/>
    <x v="33"/>
    <n v="233"/>
    <s v="August 16, 2013 (United States)"/>
    <x v="5"/>
    <n v="21000"/>
    <s v="David Lowery"/>
    <s v="David Lowery"/>
    <s v="Rooney Mara"/>
    <s v="United States"/>
    <n v="0"/>
    <n v="1031243"/>
    <n v="1348582.5841201716"/>
    <n v="0"/>
    <n v="442593.56223175966"/>
    <s v="Sailor Bear"/>
    <n v="96"/>
  </r>
  <r>
    <s v="Man of Tai Chi"/>
    <s v="R"/>
    <s v="Action"/>
    <x v="33"/>
    <n v="233"/>
    <s v="July 5, 2013 (China)"/>
    <x v="10"/>
    <n v="36000"/>
    <s v="Keanu Reeves"/>
    <s v="Michael G. Cooney"/>
    <s v="Tiger Hu Chen"/>
    <s v="United States"/>
    <n v="25000000"/>
    <n v="5464885"/>
    <n v="7146568.4957081545"/>
    <n v="21.859539999999999"/>
    <n v="2345444.2060085838"/>
    <s v="China Film Group Corporation (CFGC)"/>
    <n v="105"/>
  </r>
  <r>
    <s v="The East"/>
    <s v="PG-13"/>
    <s v="Crime"/>
    <x v="33"/>
    <n v="233"/>
    <s v="June 28, 2013 (United Kingdom)"/>
    <x v="8"/>
    <n v="49000"/>
    <s v="Zal Batmanglij"/>
    <s v="Zal Batmanglij"/>
    <s v="Brit Marling"/>
    <s v="United Kingdom"/>
    <n v="6500000"/>
    <n v="2891812"/>
    <n v="3781695.7785407724"/>
    <n v="44.489415384615384"/>
    <n v="1241121.0300429184"/>
    <s v="Dune Entertainment"/>
    <n v="116"/>
  </r>
  <r>
    <s v="The Lunchbox"/>
    <s v="PG"/>
    <s v="Drama"/>
    <x v="33"/>
    <n v="233"/>
    <s v="September 20, 2013 (India)"/>
    <x v="40"/>
    <n v="52000"/>
    <s v="Ritesh Batra"/>
    <s v="Ritesh Batra"/>
    <s v="Irrfan Khan"/>
    <s v="India"/>
    <n v="1000000"/>
    <n v="11621777"/>
    <n v="15198092.068240343"/>
    <n v="1162.1777"/>
    <n v="4987887.1244635191"/>
    <s v="Sikhya Entertainment"/>
    <n v="104"/>
  </r>
  <r>
    <s v="New World"/>
    <s v="Not Rated"/>
    <s v="Action"/>
    <x v="33"/>
    <n v="233"/>
    <s v="February 21, 2013 (South Korea)"/>
    <x v="37"/>
    <n v="21000"/>
    <s v="Park Hoon-jung"/>
    <s v="Park Hoon-jung"/>
    <s v="Jung-jae Lee"/>
    <s v="South Korea"/>
    <n v="0"/>
    <n v="31673928"/>
    <n v="41420797.689270385"/>
    <n v="0"/>
    <n v="13593960.515021458"/>
    <s v="Sanai Pictures"/>
    <n v="135"/>
  </r>
  <r>
    <s v="Charlie Countryman"/>
    <s v="R"/>
    <s v="Action"/>
    <x v="33"/>
    <n v="233"/>
    <s v="September 13, 2013 (Norway)"/>
    <x v="5"/>
    <n v="28000"/>
    <s v="Fredrik Bond"/>
    <s v="Matt Drake"/>
    <s v="Shia LaBeouf"/>
    <s v="United States"/>
    <n v="0"/>
    <n v="443990"/>
    <n v="580616.965665236"/>
    <n v="0"/>
    <n v="190553.64806866951"/>
    <s v="Media Pro Pictures"/>
    <n v="103"/>
  </r>
  <r>
    <s v="Getaway"/>
    <s v="PG-13"/>
    <s v="Action"/>
    <x v="33"/>
    <n v="233"/>
    <s v="August 30, 2013 (United States)"/>
    <x v="44"/>
    <n v="23000"/>
    <s v="Courtney Solomon"/>
    <s v="Sean Finegan"/>
    <s v="Ethan Hawke"/>
    <s v="United States"/>
    <n v="18000000"/>
    <n v="11806432"/>
    <n v="15439570.087553646"/>
    <n v="65.591288888888883"/>
    <n v="5067138.1974248923"/>
    <s v="After Dark Films"/>
    <n v="90"/>
  </r>
  <r>
    <s v="Guardians of the Galaxy"/>
    <s v="PG-13"/>
    <s v="Action"/>
    <x v="34"/>
    <n v="236.7"/>
    <s v="August 1, 2014 (United States)"/>
    <x v="45"/>
    <n v="1100000"/>
    <s v="James Gunn"/>
    <s v="James Gunn"/>
    <s v="Chris Pratt"/>
    <s v="United States"/>
    <n v="170000000"/>
    <n v="773350147"/>
    <n v="995520869.41656113"/>
    <n v="454.91185117647063"/>
    <n v="326721650.61258978"/>
    <s v="Marvel Studios"/>
    <n v="121"/>
  </r>
  <r>
    <s v="Interstellar"/>
    <s v="PG-13"/>
    <s v="Adventure"/>
    <x v="34"/>
    <n v="236.7"/>
    <s v="November 7, 2014 (United States)"/>
    <x v="60"/>
    <n v="1600000"/>
    <s v="Christopher Nolan"/>
    <s v="Jonathan Nolan"/>
    <s v="Matthew McConaughey"/>
    <s v="United States"/>
    <n v="165000000"/>
    <n v="701729206"/>
    <n v="903324415.15927339"/>
    <n v="425.29042787878791"/>
    <n v="296463542.88128436"/>
    <s v="Paramount Pictures"/>
    <n v="169"/>
  </r>
  <r>
    <s v="John Wick"/>
    <s v="R"/>
    <s v="Action"/>
    <x v="34"/>
    <n v="236.7"/>
    <s v="October 24, 2014 (United States)"/>
    <x v="34"/>
    <n v="565000"/>
    <s v="Chad Stahelski"/>
    <s v="Derek Kolstad"/>
    <s v="Keanu Reeves"/>
    <s v="United States"/>
    <n v="20000000"/>
    <n v="86081711"/>
    <n v="110811564.60371779"/>
    <n v="430.40855499999998"/>
    <n v="36367431.770173214"/>
    <s v="Summit Entertainment"/>
    <n v="101"/>
  </r>
  <r>
    <s v="Edge of Tomorrow"/>
    <s v="PG-13"/>
    <s v="Action"/>
    <x v="34"/>
    <n v="236.7"/>
    <s v="June 6, 2014 (United States)"/>
    <x v="6"/>
    <n v="620000"/>
    <s v="Doug Liman"/>
    <s v="Christopher McQuarrie"/>
    <s v="Tom Cruise"/>
    <s v="United States"/>
    <n v="178000000"/>
    <n v="370541256"/>
    <n v="476991637.95183778"/>
    <n v="208.16924494382022"/>
    <n v="156544679.34093788"/>
    <s v="Warner Bros."/>
    <n v="113"/>
  </r>
  <r>
    <s v="Gone Girl"/>
    <s v="R"/>
    <s v="Drama"/>
    <x v="34"/>
    <n v="236.7"/>
    <s v="October 3, 2014 (United States)"/>
    <x v="31"/>
    <n v="893000"/>
    <s v="David Fincher"/>
    <s v="Gillian Flynn"/>
    <s v="Ben Affleck"/>
    <s v="United States"/>
    <n v="61000000"/>
    <n v="369330363"/>
    <n v="475432875.3954373"/>
    <n v="605.45961147540993"/>
    <n v="156033106.46387833"/>
    <s v="Twentieth Century Fox"/>
    <n v="149"/>
  </r>
  <r>
    <s v="Captain America: The Winter Soldier"/>
    <s v="PG-13"/>
    <s v="Action"/>
    <x v="34"/>
    <n v="236.7"/>
    <s v="April 4, 2014 (United States)"/>
    <x v="3"/>
    <n v="764000"/>
    <s v="Anthony Russo"/>
    <s v="Christopher Markus"/>
    <s v="Chris Evans"/>
    <s v="United States"/>
    <n v="170000000"/>
    <n v="714421503"/>
    <n v="919662999.42585552"/>
    <n v="420.24794294117652"/>
    <n v="301825730.03802282"/>
    <s v="Marvel Entertainment"/>
    <n v="136"/>
  </r>
  <r>
    <s v="The Grand Budapest Hotel"/>
    <s v="R"/>
    <s v="Adventure"/>
    <x v="34"/>
    <n v="236.7"/>
    <s v="March 28, 2014 (United States)"/>
    <x v="31"/>
    <n v="734000"/>
    <s v="Wes Anderson"/>
    <s v="Stefan Zweig"/>
    <s v="Ralph Fiennes"/>
    <s v="United States"/>
    <n v="25000000"/>
    <n v="172945750"/>
    <n v="222630207.11871567"/>
    <n v="691.78300000000002"/>
    <n v="73065378.115758345"/>
    <s v="Fox Searchlight Pictures"/>
    <n v="99"/>
  </r>
  <r>
    <s v="Whiplash"/>
    <s v="R"/>
    <s v="Drama"/>
    <x v="34"/>
    <n v="236.7"/>
    <s v="October 15, 2014 (Philippines)"/>
    <x v="55"/>
    <n v="749000"/>
    <s v="Damien Chazelle"/>
    <s v="Damien Chazelle"/>
    <s v="Miles Teller"/>
    <s v="United States"/>
    <n v="3300000"/>
    <n v="49396747"/>
    <n v="63587616.438107312"/>
    <n v="1496.8711212121211"/>
    <n v="20868925.644275453"/>
    <s v="Bold Films"/>
    <n v="106"/>
  </r>
  <r>
    <s v="Kingsman: The Secret Service"/>
    <s v="R"/>
    <s v="Action"/>
    <x v="34"/>
    <n v="236.7"/>
    <s v="February 13, 2015 (United States)"/>
    <x v="3"/>
    <n v="607000"/>
    <s v="Matthew Vaughn"/>
    <s v="Jane Goldman"/>
    <s v="Colin Firth"/>
    <s v="United Kingdom"/>
    <n v="81000000"/>
    <n v="414351546"/>
    <n v="533387900.57541192"/>
    <n v="511.54511851851856"/>
    <n v="175053462.61089987"/>
    <s v="Twentieth Century Fox"/>
    <n v="129"/>
  </r>
  <r>
    <s v="Ex Machina"/>
    <s v="R"/>
    <s v="Drama"/>
    <x v="34"/>
    <n v="236.7"/>
    <s v="April 24, 2015 (United States)"/>
    <x v="3"/>
    <n v="493000"/>
    <s v="Alex Garland"/>
    <s v="Alex Garland"/>
    <s v="Alicia Vikander"/>
    <s v="United Kingdom"/>
    <n v="15000000"/>
    <n v="36869414"/>
    <n v="47461387.603717789"/>
    <n v="245.79609333333332"/>
    <n v="15576431.770173214"/>
    <s v="A24"/>
    <n v="108"/>
  </r>
  <r>
    <s v="Divergent"/>
    <s v="PG-13"/>
    <s v="Action"/>
    <x v="34"/>
    <n v="236.7"/>
    <s v="March 21, 2014 (United States)"/>
    <x v="14"/>
    <n v="435000"/>
    <s v="Neil Burger"/>
    <s v="Evan Daugherty"/>
    <s v="Shailene Woodley"/>
    <s v="United States"/>
    <n v="85000000"/>
    <n v="288885818"/>
    <n v="371877941.46430081"/>
    <n v="339.86566823529409"/>
    <n v="122047240.38867766"/>
    <s v="Summit Entertainment"/>
    <n v="139"/>
  </r>
  <r>
    <s v="Nightcrawler"/>
    <s v="R"/>
    <s v="Crime"/>
    <x v="34"/>
    <n v="236.7"/>
    <s v="October 31, 2014 (United States)"/>
    <x v="40"/>
    <n v="486000"/>
    <s v="Dan Gilroy"/>
    <s v="Dan Gilroy"/>
    <s v="Jake Gyllenhaal"/>
    <s v="United States"/>
    <n v="8500000"/>
    <n v="47398992"/>
    <n v="61015939.427122943"/>
    <n v="557.63519999999994"/>
    <n v="20024922.686945502"/>
    <s v="Bold Films"/>
    <n v="117"/>
  </r>
  <r>
    <s v="The Hobbit: The Battle of the Five Armies"/>
    <s v="PG-13"/>
    <s v="Adventure"/>
    <x v="34"/>
    <n v="236.7"/>
    <s v="December 17, 2014 (United States)"/>
    <x v="34"/>
    <n v="487000"/>
    <s v="Peter Jackson"/>
    <s v="Fran Walsh"/>
    <s v="Ian McKellen"/>
    <s v="New Zealand"/>
    <n v="250000000"/>
    <n v="962182865"/>
    <n v="1238602108.0080271"/>
    <n v="384.87314600000002"/>
    <n v="406498886.77651036"/>
    <s v="New Line Cinema"/>
    <n v="144"/>
  </r>
  <r>
    <s v="The Equalizer"/>
    <s v="R"/>
    <s v="Action"/>
    <x v="34"/>
    <n v="236.7"/>
    <s v="September 26, 2014 (United States)"/>
    <x v="13"/>
    <n v="344000"/>
    <s v="Antoine Fuqua"/>
    <s v="Richard Wenk"/>
    <s v="Denzel Washington"/>
    <s v="United States"/>
    <n v="55000000"/>
    <n v="192330738"/>
    <n v="247584181.95437264"/>
    <n v="349.69225090909089"/>
    <n v="81255064.638783276"/>
    <s v="Columbia Pictures"/>
    <n v="132"/>
  </r>
  <r>
    <s v="The Maze Runner"/>
    <s v="PG-13"/>
    <s v="Action"/>
    <x v="34"/>
    <n v="236.7"/>
    <s v="September 19, 2014 (United States)"/>
    <x v="8"/>
    <n v="431000"/>
    <s v="Wes Ball"/>
    <s v="Noah Oppenheim"/>
    <s v="Dylan O'Brien"/>
    <s v="United States"/>
    <n v="34000000"/>
    <n v="348319861"/>
    <n v="448386403.23912126"/>
    <n v="1024.4701794117648"/>
    <n v="147156679.76341361"/>
    <s v="Twentieth Century Fox"/>
    <n v="113"/>
  </r>
  <r>
    <s v="Lucy"/>
    <s v="R"/>
    <s v="Action"/>
    <x v="34"/>
    <n v="236.7"/>
    <s v="July 25, 2014 (United States)"/>
    <x v="5"/>
    <n v="460000"/>
    <s v="Luc Besson"/>
    <s v="Luc Besson"/>
    <s v="Scarlett Johansson"/>
    <s v="France"/>
    <n v="40000000"/>
    <n v="458863600"/>
    <n v="590687532.4038868"/>
    <n v="1147.1590000000001"/>
    <n v="193858724.1233629"/>
    <s v="EuropaCorp"/>
    <n v="89"/>
  </r>
  <r>
    <s v="Chef"/>
    <s v="R"/>
    <s v="Adventure"/>
    <x v="34"/>
    <n v="236.7"/>
    <s v="May 30, 2014 (United States)"/>
    <x v="4"/>
    <n v="202000"/>
    <s v="Jon Favreau"/>
    <s v="Jon Favreau"/>
    <s v="Jon Favreau"/>
    <s v="United States"/>
    <n v="11000000"/>
    <n v="48428048"/>
    <n v="62340626.217152514"/>
    <n v="440.25498181818182"/>
    <n v="20459673.848753698"/>
    <s v="Aldamisa Entertainment"/>
    <n v="114"/>
  </r>
  <r>
    <s v="What We Do in the Shadows"/>
    <s v="R"/>
    <s v="Comedy"/>
    <x v="34"/>
    <n v="236.7"/>
    <s v="February 13, 2015 (United States)"/>
    <x v="3"/>
    <n v="164000"/>
    <s v="Jemaine Clement"/>
    <s v="Jemaine Clement"/>
    <s v="Jemaine Clement"/>
    <s v="New Zealand"/>
    <n v="1600000"/>
    <n v="7253160"/>
    <n v="9336873.0544993673"/>
    <n v="453.32249999999999"/>
    <n v="3064283.9036755385"/>
    <s v="Unison Films"/>
    <n v="86"/>
  </r>
  <r>
    <s v="The Imitation Game"/>
    <s v="PG-13"/>
    <s v="Biography"/>
    <x v="34"/>
    <n v="236.7"/>
    <s v="December 25, 2014 (United States)"/>
    <x v="45"/>
    <n v="707000"/>
    <s v="Morten Tyldum"/>
    <s v="Graham Moore"/>
    <s v="Benedict Cumberbatch"/>
    <s v="United Kingdom"/>
    <n v="14000000"/>
    <n v="233555708"/>
    <n v="300652404.84833121"/>
    <n v="1668.2550571428571"/>
    <n v="98671613.012251794"/>
    <s v="Black Bear Pictures"/>
    <n v="114"/>
  </r>
  <r>
    <s v="Fury"/>
    <s v="R"/>
    <s v="Action"/>
    <x v="34"/>
    <n v="236.7"/>
    <s v="October 17, 2014 (United States)"/>
    <x v="37"/>
    <n v="442000"/>
    <s v="David Ayer"/>
    <s v="David Ayer"/>
    <s v="Brad Pitt"/>
    <s v="United States"/>
    <n v="68000000"/>
    <n v="211822697"/>
    <n v="272675858.79129702"/>
    <n v="311.50396617647061"/>
    <n v="89489943.810730889"/>
    <s v="Columbia Pictures"/>
    <n v="134"/>
  </r>
  <r>
    <s v="X-Men: Days of Future Past"/>
    <s v="PG-13"/>
    <s v="Action"/>
    <x v="34"/>
    <n v="236.7"/>
    <s v="May 23, 2014 (United States)"/>
    <x v="6"/>
    <n v="673000"/>
    <s v="Bryan Singer"/>
    <s v="Simon Kinberg"/>
    <s v="Patrick Stewart"/>
    <s v="United States"/>
    <n v="200000000"/>
    <n v="746045700"/>
    <n v="960372305.83016479"/>
    <n v="373.02285000000001"/>
    <n v="315186185.04435992"/>
    <s v="Twentieth Century Fox"/>
    <n v="132"/>
  </r>
  <r>
    <s v="Predestination"/>
    <s v="R"/>
    <s v="Action"/>
    <x v="34"/>
    <n v="236.7"/>
    <s v="January 9, 2015 (United States)"/>
    <x v="24"/>
    <n v="262000"/>
    <s v="Michael Spierig"/>
    <s v="Michael Spierig"/>
    <s v="Ethan Hawke"/>
    <s v="Australia"/>
    <n v="5100000"/>
    <n v="4942449"/>
    <n v="6362332.9543726239"/>
    <n v="96.910764705882357"/>
    <n v="2088064.63878327"/>
    <s v="Screen Australia"/>
    <n v="97"/>
  </r>
  <r>
    <s v="The Purge: Anarchy"/>
    <s v="R"/>
    <s v="Action"/>
    <x v="34"/>
    <n v="236.7"/>
    <s v="July 18, 2014 (United States)"/>
    <x v="5"/>
    <n v="143000"/>
    <s v="James DeMonaco"/>
    <s v="James DeMonaco"/>
    <s v="Frank Grillo"/>
    <s v="United States"/>
    <n v="9000000"/>
    <n v="111928365"/>
    <n v="144083535.34220532"/>
    <n v="1243.6485"/>
    <n v="47287015.209125474"/>
    <s v="Universal Pictures"/>
    <n v="103"/>
  </r>
  <r>
    <s v="Birdman or (The Unexpected Virtue of Ignorance)"/>
    <s v="R"/>
    <s v="Comedy"/>
    <x v="34"/>
    <n v="236.7"/>
    <s v="November 14, 2014 (United States)"/>
    <x v="3"/>
    <n v="594000"/>
    <s v="Alejandro G. IÃ±Ã¡rritu"/>
    <s v="Alejandro G. IÃ±Ã¡rritu"/>
    <s v="Michael Keaton"/>
    <s v="United States"/>
    <n v="18000000"/>
    <n v="103215094"/>
    <n v="132867085.5166878"/>
    <n v="573.41718888888886"/>
    <n v="43605869.877482042"/>
    <s v="New Regency Productions"/>
    <n v="119"/>
  </r>
  <r>
    <s v="It Follows"/>
    <s v="R"/>
    <s v="Horror"/>
    <x v="34"/>
    <n v="236.7"/>
    <s v="March 13, 2015 (United States)"/>
    <x v="8"/>
    <n v="217000"/>
    <s v="David Robert Mitchell"/>
    <s v="David Robert Mitchell"/>
    <s v="Maika Monroe"/>
    <s v="United States"/>
    <n v="1000000"/>
    <n v="21947454"/>
    <n v="28252594.988593157"/>
    <n v="2194.7454000000002"/>
    <n v="9272266.1596958172"/>
    <s v="Northern Lights Films"/>
    <n v="100"/>
  </r>
  <r>
    <s v="Blended"/>
    <s v="PG-13"/>
    <s v="Comedy"/>
    <x v="34"/>
    <n v="236.7"/>
    <s v="May 23, 2014 (United States)"/>
    <x v="16"/>
    <n v="124000"/>
    <s v="Frank Coraci"/>
    <s v="Ivan Menchell"/>
    <s v="Adam Sandler"/>
    <s v="United States"/>
    <n v="40000000"/>
    <n v="127994610"/>
    <n v="164765347.13561469"/>
    <n v="319.98652500000003"/>
    <n v="54074613.434727505"/>
    <s v="Gulfstream Pictures"/>
    <n v="117"/>
  </r>
  <r>
    <s v="Hercules"/>
    <s v="PG-13"/>
    <s v="Action"/>
    <x v="34"/>
    <n v="236.7"/>
    <s v="July 25, 2014 (United States)"/>
    <x v="22"/>
    <n v="149000"/>
    <s v="Brett Ratner"/>
    <s v="Ryan J. Condal"/>
    <s v="Dwayne Johnson"/>
    <s v="United States"/>
    <n v="100000000"/>
    <n v="244819862"/>
    <n v="315152564.22222221"/>
    <n v="244.819862"/>
    <n v="103430444.44444445"/>
    <s v="Paramount Pictures"/>
    <n v="98"/>
  </r>
  <r>
    <s v="The Judge"/>
    <s v="R"/>
    <s v="Crime"/>
    <x v="34"/>
    <n v="236.7"/>
    <s v="October 10, 2014 (United States)"/>
    <x v="34"/>
    <n v="183000"/>
    <s v="David Dobkin"/>
    <s v="Nick Schenk"/>
    <s v="Robert Downey Jr."/>
    <s v="United States"/>
    <n v="50000000"/>
    <n v="84419388"/>
    <n v="108671683.66539924"/>
    <n v="168.838776"/>
    <n v="35665140.684410647"/>
    <s v="Warner Bros."/>
    <n v="141"/>
  </r>
  <r>
    <s v="Annie"/>
    <s v="PG"/>
    <s v="Comedy"/>
    <x v="34"/>
    <n v="236.7"/>
    <s v="December 19, 2014 (United States)"/>
    <x v="11"/>
    <n v="35000"/>
    <s v="Will Gluck"/>
    <s v="Will Gluck"/>
    <s v="QuvenzhanÃ© Wallis"/>
    <s v="United States"/>
    <n v="65000000"/>
    <n v="136853506"/>
    <n v="176169257.61808196"/>
    <n v="210.54385538461537"/>
    <n v="57817281.791297004"/>
    <s v="Marcy Media"/>
    <n v="118"/>
  </r>
  <r>
    <s v="Godzilla"/>
    <s v="PG-13"/>
    <s v="Action"/>
    <x v="34"/>
    <n v="236.7"/>
    <s v="May 16, 2014 (United States)"/>
    <x v="5"/>
    <n v="394000"/>
    <s v="Gareth Edwards"/>
    <s v="IshirÃ´ Honda"/>
    <s v="Aaron Taylor-Johnson"/>
    <s v="United States"/>
    <n v="160000000"/>
    <n v="524976069"/>
    <n v="675793021.64892268"/>
    <n v="328.110043125"/>
    <n v="221789636.24841571"/>
    <s v="Warner Bros."/>
    <n v="123"/>
  </r>
  <r>
    <s v="The Giver"/>
    <s v="PG-13"/>
    <s v="Drama"/>
    <x v="34"/>
    <n v="236.7"/>
    <s v="August 15, 2014 (United States)"/>
    <x v="16"/>
    <n v="114000"/>
    <s v="Phillip Noyce"/>
    <s v="Michael Mitnick"/>
    <s v="Brenton Thwaites"/>
    <s v="United States"/>
    <n v="25000000"/>
    <n v="66980456"/>
    <n v="86222834.572032109"/>
    <n v="267.92182400000002"/>
    <n v="28297615.547106043"/>
    <s v="Tonik Productions"/>
    <n v="97"/>
  </r>
  <r>
    <s v="300: Rise of an Empire"/>
    <s v="R"/>
    <s v="Action"/>
    <x v="34"/>
    <n v="236.7"/>
    <s v="March 7, 2014 (United States)"/>
    <x v="19"/>
    <n v="286000"/>
    <s v="Noam Murro"/>
    <s v="Zack Snyder"/>
    <s v="Sullivan Stapleton"/>
    <s v="United States"/>
    <n v="110000000"/>
    <n v="337580051"/>
    <n v="434561223.23489648"/>
    <n v="306.89095545454546"/>
    <n v="142619370.93367133"/>
    <s v="Warner Bros."/>
    <n v="102"/>
  </r>
  <r>
    <s v="American Sniper"/>
    <s v="R"/>
    <s v="Action"/>
    <x v="34"/>
    <n v="236.7"/>
    <s v="January 16, 2015 (United States)"/>
    <x v="4"/>
    <n v="451000"/>
    <s v="Clint Eastwood"/>
    <s v="Jason Hall"/>
    <s v="Bradley Cooper"/>
    <s v="United States"/>
    <n v="58800000"/>
    <n v="547426372"/>
    <n v="704692925.84875369"/>
    <n v="930.99723129251709"/>
    <n v="231274343.89522603"/>
    <s v="Warner Bros."/>
    <n v="133"/>
  </r>
  <r>
    <s v="Love, Rosie"/>
    <s v="R"/>
    <s v="Comedy"/>
    <x v="34"/>
    <n v="236.7"/>
    <s v="October 22, 2014 (United Kingdom)"/>
    <x v="13"/>
    <n v="127000"/>
    <s v="Christian Ditter"/>
    <s v="Juliette Towhidi"/>
    <s v="Lily Collins"/>
    <s v="Germany"/>
    <n v="0"/>
    <n v="25574387"/>
    <n v="32921485.926911704"/>
    <n v="0"/>
    <n v="10804557.245458387"/>
    <s v="Canyon Creek Films"/>
    <n v="102"/>
  </r>
  <r>
    <s v="Big Hero 6"/>
    <s v="PG"/>
    <s v="Animation"/>
    <x v="34"/>
    <n v="236.7"/>
    <s v="November 7, 2014 (United States)"/>
    <x v="40"/>
    <n v="423000"/>
    <s v="Don Hall"/>
    <s v="Jordan Roberts"/>
    <s v="Ryan Potter"/>
    <s v="United States"/>
    <n v="165000000"/>
    <n v="657869686"/>
    <n v="846864779.56991971"/>
    <n v="398.70890060606058"/>
    <n v="277933961.13223487"/>
    <s v="FortyFour Studios"/>
    <n v="102"/>
  </r>
  <r>
    <s v="The Amazing Spider-Man 2"/>
    <s v="PG-13"/>
    <s v="Action"/>
    <x v="34"/>
    <n v="236.7"/>
    <s v="May 2, 2014 (United States)"/>
    <x v="14"/>
    <n v="427000"/>
    <s v="Marc Webb"/>
    <s v="Alex Kurtzman"/>
    <s v="Andrew Garfield"/>
    <s v="United States"/>
    <n v="200000000"/>
    <n v="708982323"/>
    <n v="912661232.86058307"/>
    <n v="354.49116150000003"/>
    <n v="299527808.61850446"/>
    <s v="Marvel Enterprises"/>
    <n v="142"/>
  </r>
  <r>
    <s v="Maleficent"/>
    <s v="PG"/>
    <s v="Action"/>
    <x v="34"/>
    <n v="236.7"/>
    <s v="May 30, 2014 (United States)"/>
    <x v="9"/>
    <n v="353000"/>
    <s v="Robert Stromberg"/>
    <s v="Linda Woolverton"/>
    <s v="Angelina Jolie"/>
    <s v="United States"/>
    <n v="180000000"/>
    <n v="758411779"/>
    <n v="976290955.05407691"/>
    <n v="421.33987722222219"/>
    <n v="320410553.02070129"/>
    <s v="Jolie Pas"/>
    <n v="97"/>
  </r>
  <r>
    <s v="Into the Woods"/>
    <s v="PG"/>
    <s v="Adventure"/>
    <x v="34"/>
    <n v="236.7"/>
    <s v="December 25, 2014 (United States)"/>
    <x v="23"/>
    <n v="135000"/>
    <s v="Rob Marshall"/>
    <s v="James Lapine"/>
    <s v="Anna Kendrick"/>
    <s v="United States"/>
    <n v="50000000"/>
    <n v="212902372"/>
    <n v="274065706.58386141"/>
    <n v="425.80474400000003"/>
    <n v="89946080.270384446"/>
    <s v="BBL Motion Picture Studios"/>
    <n v="125"/>
  </r>
  <r>
    <s v="Unbroken"/>
    <s v="PG-13"/>
    <s v="Action"/>
    <x v="34"/>
    <n v="236.7"/>
    <s v="December 25, 2014 (United States)"/>
    <x v="13"/>
    <n v="155000"/>
    <s v="Angelina Jolie"/>
    <s v="Joel Coen"/>
    <s v="Jack O'Connell"/>
    <s v="United States"/>
    <n v="65000000"/>
    <n v="161459297"/>
    <n v="207843885.91423744"/>
    <n v="248.39891846153844"/>
    <n v="68212630.756231517"/>
    <s v="3 Arts Entertainment"/>
    <n v="137"/>
  </r>
  <r>
    <s v="The Lego Movie"/>
    <s v="PG"/>
    <s v="Animation"/>
    <x v="34"/>
    <n v="236.7"/>
    <s v="February 7, 2014 (United States)"/>
    <x v="3"/>
    <n v="331000"/>
    <s v="Christopher Miller"/>
    <s v="Phil Lord"/>
    <s v="Chris Pratt"/>
    <s v="United States"/>
    <n v="60000000"/>
    <n v="468060692"/>
    <n v="602526797.01056194"/>
    <n v="780.10115333333329"/>
    <n v="197744272.07435572"/>
    <s v="Warner Bros."/>
    <n v="100"/>
  </r>
  <r>
    <s v="The Hunger Games: Mockingjay - Part 1"/>
    <s v="PG-13"/>
    <s v="Action"/>
    <x v="34"/>
    <n v="236.7"/>
    <s v="November 21, 2014 (United States)"/>
    <x v="14"/>
    <n v="424000"/>
    <s v="Francis Lawrence"/>
    <s v="Peter Craig"/>
    <s v="Jennifer Lawrence"/>
    <s v="United States"/>
    <n v="125000000"/>
    <n v="755356711"/>
    <n v="972358216.48373473"/>
    <n v="604.28536880000001"/>
    <n v="319119861.00549221"/>
    <s v="Lionsgate"/>
    <n v="123"/>
  </r>
  <r>
    <s v="Tusk"/>
    <s v="R"/>
    <s v="Comedy"/>
    <x v="34"/>
    <n v="236.7"/>
    <s v="September 19, 2014 (United States)"/>
    <x v="11"/>
    <n v="48000"/>
    <s v="Kevin Smith"/>
    <s v="Kevin Smith"/>
    <s v="Justin Long"/>
    <s v="Canada"/>
    <n v="3000000"/>
    <n v="1882074"/>
    <n v="2422762.7705956907"/>
    <n v="62.735799999999998"/>
    <n v="795130.54499366286"/>
    <s v="SModcast Pictures"/>
    <n v="102"/>
  </r>
  <r>
    <s v="Night at the Museum: Secret of the Tomb"/>
    <s v="PG"/>
    <s v="Adventure"/>
    <x v="34"/>
    <n v="236.7"/>
    <s v="December 19, 2014 (United States)"/>
    <x v="19"/>
    <n v="111000"/>
    <s v="Shawn Levy"/>
    <s v="David Guion"/>
    <s v="Ben Stiller"/>
    <s v="United Kingdom"/>
    <n v="127000000"/>
    <n v="363204635"/>
    <n v="467547326.93071401"/>
    <n v="285.98790157480317"/>
    <n v="153445135.19222644"/>
    <s v="Twentieth Century Fox"/>
    <n v="98"/>
  </r>
  <r>
    <s v="The Fault in Our Stars"/>
    <s v="PG-13"/>
    <s v="Drama"/>
    <x v="34"/>
    <n v="236.7"/>
    <s v="June 6, 2014 (United States)"/>
    <x v="3"/>
    <n v="352000"/>
    <s v="Josh Boone"/>
    <s v="Scott Neustadter"/>
    <s v="Shailene Woodley"/>
    <s v="United States"/>
    <n v="12000000"/>
    <n v="307166834"/>
    <n v="395410791.38065064"/>
    <n v="2559.7236166666667"/>
    <n v="129770525.55978031"/>
    <s v="Fox 2000 Pictures"/>
    <n v="126"/>
  </r>
  <r>
    <s v="As Above, So Below"/>
    <s v="R"/>
    <s v="Horror"/>
    <x v="34"/>
    <n v="236.7"/>
    <s v="August 29, 2014 (United States)"/>
    <x v="19"/>
    <n v="83000"/>
    <s v="John Erick Dowdle"/>
    <s v="John Erick Dowdle"/>
    <s v="Perdita Weeks"/>
    <s v="United States"/>
    <n v="5000000"/>
    <n v="41898409"/>
    <n v="53935129.794254333"/>
    <n v="837.96818000000007"/>
    <n v="17701059.991550487"/>
    <s v="Legendary Entertainment"/>
    <n v="93"/>
  </r>
  <r>
    <s v="Annabelle"/>
    <s v="R"/>
    <s v="Horror"/>
    <x v="34"/>
    <n v="236.7"/>
    <s v="October 3, 2014 (United States)"/>
    <x v="20"/>
    <n v="147000"/>
    <s v="John R. Leonetti"/>
    <s v="Gary Dauberman"/>
    <s v="Ward Horton"/>
    <s v="United States"/>
    <n v="6500000"/>
    <n v="257579282"/>
    <n v="331577554.817913"/>
    <n v="3962.7581846153844"/>
    <n v="108820989.43810731"/>
    <s v="New Line Cinema"/>
    <n v="99"/>
  </r>
  <r>
    <s v="Boyhood"/>
    <s v="R"/>
    <s v="Drama"/>
    <x v="34"/>
    <n v="236.7"/>
    <s v="August 15, 2014 (United States)"/>
    <x v="6"/>
    <n v="341000"/>
    <s v="Richard Linklater"/>
    <s v="Richard Linklater"/>
    <s v="Ellar Coltrane"/>
    <s v="United States"/>
    <n v="4000000"/>
    <n v="48137666"/>
    <n v="61966822.265314743"/>
    <n v="1203.44165"/>
    <n v="20336994.507815801"/>
    <s v="IFC Productions"/>
    <n v="165"/>
  </r>
  <r>
    <s v="The Theory of Everything"/>
    <s v="PG-13"/>
    <s v="Biography"/>
    <x v="34"/>
    <n v="236.7"/>
    <s v="November 26, 2014 (United States)"/>
    <x v="3"/>
    <n v="417000"/>
    <s v="James Marsh"/>
    <s v="Anthony McCarten"/>
    <s v="Eddie Redmayne"/>
    <s v="United Kingdom"/>
    <n v="15000000"/>
    <n v="123726688"/>
    <n v="159271321.64596537"/>
    <n v="824.8445866666666"/>
    <n v="52271520.067596115"/>
    <s v="Working Title Films"/>
    <n v="123"/>
  </r>
  <r>
    <s v="The Expendables 3"/>
    <s v="PG-13"/>
    <s v="Action"/>
    <x v="34"/>
    <n v="236.7"/>
    <s v="August 15, 2014 (United States)"/>
    <x v="10"/>
    <n v="173000"/>
    <s v="Patrick Hughes"/>
    <s v="Sylvester Stallone"/>
    <s v="Sylvester Stallone"/>
    <s v="France"/>
    <n v="80000000"/>
    <n v="214657577"/>
    <n v="276325152.98648077"/>
    <n v="268.32197124999999"/>
    <n v="90687611.744824678"/>
    <s v="Lionsgate"/>
    <n v="126"/>
  </r>
  <r>
    <s v="The Interview"/>
    <s v="R"/>
    <s v="Action"/>
    <x v="34"/>
    <n v="236.7"/>
    <s v="December 24, 2014 (United States)"/>
    <x v="16"/>
    <n v="313000"/>
    <s v="Evan Goldberg"/>
    <s v="Dan Sterling"/>
    <s v="James Franco"/>
    <s v="United States"/>
    <n v="44000000"/>
    <n v="11782625"/>
    <n v="15167578.527672159"/>
    <n v="26.778693181818181"/>
    <n v="4977872.8348119985"/>
    <s v="Columbia Pictures"/>
    <n v="112"/>
  </r>
  <r>
    <s v="The Drop"/>
    <s v="R"/>
    <s v="Crime"/>
    <x v="34"/>
    <n v="236.7"/>
    <s v="September 12, 2014 (United States)"/>
    <x v="12"/>
    <n v="146000"/>
    <s v="MichaÃ«l R. Roskam"/>
    <s v="Dennis Lehane"/>
    <s v="Tom Hardy"/>
    <s v="United States"/>
    <n v="12600000"/>
    <n v="18658381"/>
    <n v="24018625.647232786"/>
    <n v="148.08238888888889"/>
    <n v="7882712.7165187998"/>
    <s v="Big Screen Productions"/>
    <n v="106"/>
  </r>
  <r>
    <s v="Transformers: Age of Extinction"/>
    <s v="PG-13"/>
    <s v="Action"/>
    <x v="34"/>
    <n v="236.7"/>
    <s v="June 27, 2014 (United States)"/>
    <x v="41"/>
    <n v="302000"/>
    <s v="Michael Bay"/>
    <s v="Ehren Kruger"/>
    <s v="Mark Wahlberg"/>
    <s v="United States"/>
    <n v="210000000"/>
    <n v="1104054072"/>
    <n v="1421230569.2370088"/>
    <n v="525.74003428571427"/>
    <n v="466436025.34854245"/>
    <s v="Paramount Pictures"/>
    <n v="165"/>
  </r>
  <r>
    <s v="Inherent Vice"/>
    <s v="R"/>
    <s v="Comedy"/>
    <x v="34"/>
    <n v="236.7"/>
    <s v="January 9, 2015 (United States)"/>
    <x v="17"/>
    <n v="97000"/>
    <s v="Paul Thomas Anderson"/>
    <s v="Paul Thomas Anderson"/>
    <s v="Joaquin Phoenix"/>
    <s v="United States"/>
    <n v="20000000"/>
    <n v="14710975"/>
    <n v="18937195.109843686"/>
    <n v="73.554874999999996"/>
    <n v="6215029.5732995356"/>
    <s v="Ghoulardi Film Company"/>
    <n v="148"/>
  </r>
  <r>
    <s v="Neighbors"/>
    <s v="R"/>
    <s v="Comedy"/>
    <x v="34"/>
    <n v="236.7"/>
    <s v="May 9, 2014 (United States)"/>
    <x v="21"/>
    <n v="294000"/>
    <s v="Nicholas Stoller"/>
    <s v="Andrew Jay Cohen"/>
    <s v="Seth Rogen"/>
    <s v="United States"/>
    <n v="18000000"/>
    <n v="270665134"/>
    <n v="348422755.93493873"/>
    <n v="1503.6951888888889"/>
    <n v="114349444.02196874"/>
    <s v="Good Universe"/>
    <n v="97"/>
  </r>
  <r>
    <s v="The Babadook"/>
    <s v="Not Rated"/>
    <s v="Drama"/>
    <x v="34"/>
    <n v="236.7"/>
    <s v="November 28, 2014 (United States)"/>
    <x v="8"/>
    <n v="203000"/>
    <s v="Jennifer Kent"/>
    <s v="Jennifer Kent"/>
    <s v="Essie Davis"/>
    <s v="Australia"/>
    <n v="2000000"/>
    <n v="10312540"/>
    <n v="13275162.391212506"/>
    <n v="515.62700000000007"/>
    <n v="4356797.634136037"/>
    <s v="Screen Australia"/>
    <n v="94"/>
  </r>
  <r>
    <s v="Sex Tape"/>
    <s v="R"/>
    <s v="Comedy"/>
    <x v="34"/>
    <n v="236.7"/>
    <s v="July 18, 2014 (United States)"/>
    <x v="27"/>
    <n v="109000"/>
    <s v="Jake Kasdan"/>
    <s v="Kate Angelo"/>
    <s v="Jason Segel"/>
    <s v="United States"/>
    <n v="40000000"/>
    <n v="126069509"/>
    <n v="162287196.41867343"/>
    <n v="315.17377249999998"/>
    <n v="53261305.027460918"/>
    <s v="Columbia Pictures"/>
    <n v="94"/>
  </r>
  <r>
    <s v="The Other Woman"/>
    <s v="PG-13"/>
    <s v="Comedy"/>
    <x v="34"/>
    <n v="236.7"/>
    <s v="April 25, 2014 (United States)"/>
    <x v="22"/>
    <n v="133000"/>
    <s v="Nick Cassavetes"/>
    <s v="Melissa K. Stack"/>
    <s v="Cameron Diaz"/>
    <s v="United States"/>
    <n v="40000000"/>
    <n v="196710396"/>
    <n v="253222043.35107732"/>
    <n v="491.77598999999998"/>
    <n v="83105363.751584291"/>
    <s v="Twentieth Century Fox"/>
    <n v="109"/>
  </r>
  <r>
    <s v="Wild Tales"/>
    <s v="R"/>
    <s v="Comedy"/>
    <x v="34"/>
    <n v="236.7"/>
    <s v="August 21, 2014 (Argentina)"/>
    <x v="31"/>
    <n v="184000"/>
    <s v="DamiÃ¡n Szifron"/>
    <s v="GermÃ¡n Servidio"/>
    <s v="DarÃ­o Grandinetti"/>
    <s v="Argentina"/>
    <n v="3300000"/>
    <n v="30642704"/>
    <n v="39445846.678495988"/>
    <n v="928.56678787878786"/>
    <n v="12945798.056611745"/>
    <s v="Kramer &amp; Sigman Films"/>
    <n v="122"/>
  </r>
  <r>
    <s v="Wild"/>
    <s v="R"/>
    <s v="Adventure"/>
    <x v="34"/>
    <n v="236.7"/>
    <s v="December 19, 2014 (United States)"/>
    <x v="12"/>
    <n v="123000"/>
    <s v="Jean-Marc VallÃ©e"/>
    <s v="Nick Hornby"/>
    <s v="Reese Witherspoon"/>
    <s v="United States"/>
    <n v="15000000"/>
    <n v="52501541"/>
    <n v="67584366.466835663"/>
    <n v="350.01027333333332"/>
    <n v="22180625.686523024"/>
    <s v="Bob Industries"/>
    <n v="115"/>
  </r>
  <r>
    <s v="Foxcatcher"/>
    <s v="R"/>
    <s v="Biography"/>
    <x v="34"/>
    <n v="236.7"/>
    <s v="January 16, 2015 (United States)"/>
    <x v="9"/>
    <n v="137000"/>
    <s v="Bennett Miller"/>
    <s v="E. Max Frye"/>
    <s v="Steve Carell"/>
    <s v="United States"/>
    <n v="24000000"/>
    <n v="19206513"/>
    <n v="24724226.91634981"/>
    <n v="80.027137499999995"/>
    <n v="8114285.1711026616"/>
    <s v="Annapurna Pictures"/>
    <n v="134"/>
  </r>
  <r>
    <s v="The Guest"/>
    <s v="R"/>
    <s v="Action"/>
    <x v="34"/>
    <n v="236.7"/>
    <s v="September 5, 2014 (United Kingdom)"/>
    <x v="17"/>
    <n v="95000"/>
    <s v="Adam Wingard"/>
    <s v="Simon Barrett"/>
    <s v="Dan Stevens"/>
    <s v="United States"/>
    <n v="5000000"/>
    <n v="2700051"/>
    <n v="3475731.050697085"/>
    <n v="54.001019999999997"/>
    <n v="1140705.9569074779"/>
    <s v="HanWay Films"/>
    <n v="100"/>
  </r>
  <r>
    <s v="Teenage Mutant Ninja Turtles"/>
    <s v="PG-13"/>
    <s v="Action"/>
    <x v="34"/>
    <n v="236.7"/>
    <s v="August 8, 2014 (United States)"/>
    <x v="1"/>
    <n v="203000"/>
    <s v="Jonathan Liebesman"/>
    <s v="Josh Appelbaum"/>
    <s v="Megan Fox"/>
    <s v="United States"/>
    <n v="125000000"/>
    <n v="485004754"/>
    <n v="624338608.12758768"/>
    <n v="388.00380319999999"/>
    <n v="204902726.65821716"/>
    <s v="Paramount Pictures"/>
    <n v="101"/>
  </r>
  <r>
    <s v="RoboCop"/>
    <s v="PG-13"/>
    <s v="Action"/>
    <x v="34"/>
    <n v="236.7"/>
    <s v="February 12, 2014 (United States)"/>
    <x v="10"/>
    <n v="219000"/>
    <s v="JosÃ© Padilha"/>
    <s v="Joshua Zetumer"/>
    <s v="Joel Kinnaman"/>
    <s v="United States"/>
    <n v="100000000"/>
    <n v="242688965"/>
    <n v="312409495.71398395"/>
    <n v="242.68896500000002"/>
    <n v="102530192.22644699"/>
    <s v="Metro-Goldwyn-Mayer (MGM)"/>
    <n v="117"/>
  </r>
  <r>
    <s v="22 Jump Street"/>
    <s v="R"/>
    <s v="Action"/>
    <x v="34"/>
    <n v="236.7"/>
    <s v="June 13, 2014 (United States)"/>
    <x v="9"/>
    <n v="354000"/>
    <s v="Phil Lord"/>
    <s v="Michael Bacall"/>
    <s v="Channing Tatum"/>
    <s v="United States"/>
    <n v="50000000"/>
    <n v="331333876"/>
    <n v="426520625.33671314"/>
    <n v="662.66775200000006"/>
    <n v="139980513.73046049"/>
    <s v="Columbia Pictures"/>
    <n v="112"/>
  </r>
  <r>
    <s v="Dawn of the Planet of the Apes"/>
    <s v="PG-13"/>
    <s v="Action"/>
    <x v="34"/>
    <n v="236.7"/>
    <s v="July 11, 2014 (United States)"/>
    <x v="37"/>
    <n v="419000"/>
    <s v="Matt Reeves"/>
    <s v="Mark Bomback"/>
    <s v="Gary Oldman"/>
    <s v="United States"/>
    <n v="170000000"/>
    <n v="710644566"/>
    <n v="914801010.81622314"/>
    <n v="418.02621529411761"/>
    <n v="300230065.90621042"/>
    <s v="Chernin Entertainment"/>
    <n v="130"/>
  </r>
  <r>
    <s v="Sin City: A Dame to Kill for"/>
    <s v="R"/>
    <s v="Action"/>
    <x v="34"/>
    <n v="236.7"/>
    <s v="August 22, 2014 (United States)"/>
    <x v="16"/>
    <n v="155000"/>
    <s v="Frank Miller"/>
    <s v="Frank Miller"/>
    <s v="Mickey Rourke"/>
    <s v="United States"/>
    <n v="65000000"/>
    <n v="39407616"/>
    <n v="50728773.110266164"/>
    <n v="60.627101538461538"/>
    <n v="16648760.456273764"/>
    <s v="Aldamisa Entertainment"/>
    <n v="102"/>
  </r>
  <r>
    <s v="Brick Mansions"/>
    <s v="PG-13"/>
    <s v="Action"/>
    <x v="34"/>
    <n v="236.7"/>
    <s v="April 25, 2014 (United States)"/>
    <x v="46"/>
    <n v="41000"/>
    <s v="Camille Delamarre"/>
    <s v="Luc Besson"/>
    <s v="Paul Walker"/>
    <s v="France"/>
    <n v="28000000"/>
    <n v="71416730"/>
    <n v="91933576.810308412"/>
    <n v="255.05974999999998"/>
    <n v="30171833.544571187"/>
    <s v="Relativity Media"/>
    <n v="90"/>
  </r>
  <r>
    <s v="Vampire Academy"/>
    <s v="PG-13"/>
    <s v="Action"/>
    <x v="34"/>
    <n v="236.7"/>
    <s v="February 7, 2014 (United States)"/>
    <x v="30"/>
    <n v="53000"/>
    <s v="Mark Waters"/>
    <s v="Richelle Mead"/>
    <s v="Zoey Deutch"/>
    <s v="United States"/>
    <n v="30000000"/>
    <n v="15642346"/>
    <n v="20136133.613012254"/>
    <n v="52.141153333333335"/>
    <n v="6608511.1956062531"/>
    <s v="Angry Films"/>
    <n v="104"/>
  </r>
  <r>
    <s v="The Monuments Men"/>
    <s v="PG-13"/>
    <s v="Comedy"/>
    <x v="34"/>
    <n v="236.7"/>
    <s v="February 7, 2014 (United States)"/>
    <x v="10"/>
    <n v="127000"/>
    <s v="George Clooney"/>
    <s v="George Clooney"/>
    <s v="George Clooney"/>
    <s v="United States"/>
    <n v="70000000"/>
    <n v="156706638"/>
    <n v="201725866.49176174"/>
    <n v="223.8666257142857"/>
    <n v="66204747.782002538"/>
    <s v="Columbia Pictures"/>
    <n v="118"/>
  </r>
  <r>
    <s v="Honeymoon"/>
    <s v="R"/>
    <s v="Drama"/>
    <x v="34"/>
    <n v="236.7"/>
    <s v="September 12, 2014 (United States)"/>
    <x v="46"/>
    <n v="25000"/>
    <s v="Leigh Janiak"/>
    <s v="Phil Graziadei"/>
    <s v="Rose Leslie"/>
    <s v="United States"/>
    <n v="1000000"/>
    <n v="24343"/>
    <n v="31336.341782847489"/>
    <n v="2.4342999999999999"/>
    <n v="10284.326151246303"/>
    <s v="Fewlas Entertainment"/>
    <n v="87"/>
  </r>
  <r>
    <s v="Dumb and Dumber to"/>
    <s v="PG-13"/>
    <s v="Comedy"/>
    <x v="34"/>
    <n v="236.7"/>
    <s v="November 14, 2014 (United States)"/>
    <x v="41"/>
    <n v="131000"/>
    <s v="Bobby Farrelly"/>
    <s v="Sean Anders"/>
    <s v="Jim Carrey"/>
    <s v="United States"/>
    <n v="40000000"/>
    <n v="169837010"/>
    <n v="218628377.46937051"/>
    <n v="424.59252500000002"/>
    <n v="71752010.984368399"/>
    <s v="Universal Pictures"/>
    <n v="109"/>
  </r>
  <r>
    <s v="Before We Go"/>
    <s v="PG-13"/>
    <s v="Comedy"/>
    <x v="34"/>
    <n v="236.7"/>
    <s v="July 21, 2015 (United States)"/>
    <x v="8"/>
    <n v="54000"/>
    <s v="Chris Evans"/>
    <s v="Ronald Bass"/>
    <s v="Chris Evans"/>
    <s v="United States"/>
    <n v="0"/>
    <n v="462875"/>
    <n v="595851.34136037179"/>
    <n v="0"/>
    <n v="195553.44317701733"/>
    <s v="G4 Productions"/>
    <n v="95"/>
  </r>
  <r>
    <s v="How to Train Your Dragon 2"/>
    <s v="PG"/>
    <s v="Animation"/>
    <x v="34"/>
    <n v="236.7"/>
    <s v="June 13, 2014 (United States)"/>
    <x v="40"/>
    <n v="313000"/>
    <s v="Dean DeBlois"/>
    <s v="Dean DeBlois"/>
    <s v="Jay Baruchel"/>
    <s v="United States"/>
    <n v="145000000"/>
    <n v="621537519"/>
    <n v="800094981.15462613"/>
    <n v="428.64656482758619"/>
    <n v="262584503.16856781"/>
    <s v="DreamWorks Animation"/>
    <n v="102"/>
  </r>
  <r>
    <s v="Noah"/>
    <s v="PG-13"/>
    <s v="Action"/>
    <x v="34"/>
    <n v="236.7"/>
    <s v="March 28, 2014 (United States)"/>
    <x v="46"/>
    <n v="246000"/>
    <s v="Darren Aronofsky"/>
    <s v="Darren Aronofsky"/>
    <s v="Russell Crowe"/>
    <s v="United States"/>
    <n v="125000000"/>
    <n v="359200044"/>
    <n v="462392283.08745247"/>
    <n v="287.36003519999997"/>
    <n v="151753292.7756654"/>
    <s v="Paramount Pictures"/>
    <n v="138"/>
  </r>
  <r>
    <s v="A Walk Among the Tombstones"/>
    <s v="R"/>
    <s v="Action"/>
    <x v="34"/>
    <n v="236.7"/>
    <s v="September 19, 2014 (United States)"/>
    <x v="16"/>
    <n v="115000"/>
    <s v="Scott Frank"/>
    <s v="Lawrence Block"/>
    <s v="Liam Neeson"/>
    <s v="United States"/>
    <n v="28000000"/>
    <n v="58834384"/>
    <n v="75736530.649767637"/>
    <n v="210.12279999999998"/>
    <n v="24856098.014364175"/>
    <s v="1984 Private Defense Contractors"/>
    <n v="114"/>
  </r>
  <r>
    <s v="Need for Speed"/>
    <s v="PG-13"/>
    <s v="Action"/>
    <x v="34"/>
    <n v="236.7"/>
    <s v="March 14, 2014 (United States)"/>
    <x v="5"/>
    <n v="165000"/>
    <s v="Scott Waugh"/>
    <s v="George Gatins"/>
    <s v="Aaron Paul"/>
    <s v="United States"/>
    <n v="66000000"/>
    <n v="203277636"/>
    <n v="261675942.9201521"/>
    <n v="307.99641818181817"/>
    <n v="85879863.117870718"/>
    <s v="Dreamworks Pictures"/>
    <n v="132"/>
  </r>
  <r>
    <s v="Rio 2"/>
    <s v="G"/>
    <s v="Animation"/>
    <x v="34"/>
    <n v="236.7"/>
    <s v="April 11, 2014 (United States)"/>
    <x v="21"/>
    <n v="83000"/>
    <s v="Carlos Saldanha"/>
    <s v="Don Rhymer"/>
    <s v="Jesse Eisenberg"/>
    <s v="United States"/>
    <n v="103000000"/>
    <n v="498781117"/>
    <n v="642072692.6485002"/>
    <n v="484.25351165048545"/>
    <n v="210722905.3654415"/>
    <s v="Twentieth Century Fox Animation"/>
    <n v="101"/>
  </r>
  <r>
    <s v="Seventh Son"/>
    <s v="PG-13"/>
    <s v="Action"/>
    <x v="34"/>
    <n v="236.7"/>
    <s v="February 6, 2015 (United States)"/>
    <x v="30"/>
    <n v="74000"/>
    <s v="Sergei Bodrov"/>
    <s v="Charles Leavitt"/>
    <s v="Ben Barnes"/>
    <s v="United States"/>
    <n v="95000000"/>
    <n v="114178613"/>
    <n v="146980242.42120829"/>
    <n v="120.18801368421053"/>
    <n v="48237690.325306296"/>
    <s v="Beijing Skywheel Entertainment Co."/>
    <n v="102"/>
  </r>
  <r>
    <s v="Exodus: Gods and Kings"/>
    <s v="PG-13"/>
    <s v="Action"/>
    <x v="34"/>
    <n v="236.7"/>
    <s v="December 12, 2014 (United States)"/>
    <x v="22"/>
    <n v="162000"/>
    <s v="Ridley Scott"/>
    <s v="Adam Cooper"/>
    <s v="Christian Bale"/>
    <s v="United Kingdom"/>
    <n v="140000000"/>
    <n v="268175631"/>
    <n v="345218059.8466413"/>
    <n v="191.55402214285715"/>
    <n v="113297689.48035488"/>
    <s v="Chernin Entertainment"/>
    <n v="150"/>
  </r>
  <r>
    <s v="A Million Ways to Die in the West"/>
    <s v="R"/>
    <s v="Comedy"/>
    <x v="34"/>
    <n v="236.7"/>
    <s v="May 30, 2014 (United States)"/>
    <x v="10"/>
    <n v="181000"/>
    <s v="Seth MacFarlane"/>
    <s v="Seth MacFarlane"/>
    <s v="Seth MacFarlane"/>
    <s v="United States"/>
    <n v="40000000"/>
    <n v="87189756"/>
    <n v="112237932.62864386"/>
    <n v="217.97439"/>
    <n v="36835553.865652725"/>
    <s v="Bluegrass Films"/>
    <n v="116"/>
  </r>
  <r>
    <s v="Sabotage"/>
    <s v="R"/>
    <s v="Action"/>
    <x v="34"/>
    <n v="236.7"/>
    <s v="March 28, 2014 (United States)"/>
    <x v="46"/>
    <n v="61000"/>
    <s v="David Ayer"/>
    <s v="Skip Woods"/>
    <s v="Arnold Schwarzenegger"/>
    <s v="United States"/>
    <n v="35000000"/>
    <n v="22126842"/>
    <n v="28483518.197718631"/>
    <n v="63.219548571428575"/>
    <n v="9348053.2319391631"/>
    <s v="Open Road Films (II)"/>
    <n v="109"/>
  </r>
  <r>
    <s v="Paddington"/>
    <s v="PG"/>
    <s v="Animation"/>
    <x v="34"/>
    <n v="236.7"/>
    <s v="January 16, 2015 (United States)"/>
    <x v="13"/>
    <n v="103000"/>
    <s v="Paul King"/>
    <s v="Paul King"/>
    <s v="Hugh Bonneville"/>
    <s v="United Kingdom"/>
    <n v="55000000"/>
    <n v="282377683"/>
    <n v="363500126.78538233"/>
    <n v="513.41396909090906"/>
    <n v="119297711.44909167"/>
    <s v="StudioCanal"/>
    <n v="95"/>
  </r>
  <r>
    <s v="Non-Stop"/>
    <s v="PG-13"/>
    <s v="Action"/>
    <x v="34"/>
    <n v="236.7"/>
    <s v="February 28, 2014 (United States)"/>
    <x v="15"/>
    <n v="254000"/>
    <s v="Jaume Collet-Serra"/>
    <s v="John W. Richardson"/>
    <s v="Liam Neeson"/>
    <s v="United Kingdom"/>
    <n v="50000000"/>
    <n v="222809600"/>
    <n v="286819117.5327419"/>
    <n v="445.61919999999998"/>
    <n v="94131643.430502743"/>
    <s v="StudioCanal"/>
    <n v="106"/>
  </r>
  <r>
    <s v="The Best of Me"/>
    <s v="PG-13"/>
    <s v="Drama"/>
    <x v="34"/>
    <n v="236.7"/>
    <s v="October 17, 2014 (United States)"/>
    <x v="17"/>
    <n v="68000"/>
    <s v="Michael Hoffman"/>
    <s v="Nicholas Sparks"/>
    <s v="James Marsden"/>
    <s v="United States"/>
    <n v="26000000"/>
    <n v="38609668"/>
    <n v="49701587.831009716"/>
    <n v="148.49872307692306"/>
    <n v="16311646.810308408"/>
    <s v="DiNovi Pictures"/>
    <n v="118"/>
  </r>
  <r>
    <s v="Horrible Bosses 2"/>
    <s v="R"/>
    <s v="Comedy"/>
    <x v="34"/>
    <n v="236.7"/>
    <s v="November 26, 2014 (United States)"/>
    <x v="21"/>
    <n v="162000"/>
    <s v="Sean Anders"/>
    <s v="Sean Anders"/>
    <s v="Jason Bateman"/>
    <s v="United States"/>
    <n v="42000000"/>
    <n v="107645357"/>
    <n v="138570089.8939586"/>
    <n v="256.29846904761905"/>
    <n v="45477548.373468526"/>
    <s v="BenderSpink"/>
    <n v="108"/>
  </r>
  <r>
    <s v="This Is Where I Leave You"/>
    <s v="R"/>
    <s v="Comedy"/>
    <x v="34"/>
    <n v="236.7"/>
    <s v="September 19, 2014 (United States)"/>
    <x v="14"/>
    <n v="75000"/>
    <s v="Shawn Levy"/>
    <s v="Jonathan Tropper"/>
    <s v="Jason Bateman"/>
    <s v="United States"/>
    <n v="19800000"/>
    <n v="41296320"/>
    <n v="53160070.570342205"/>
    <n v="208.56727272727272"/>
    <n v="17446692.015209127"/>
    <s v="21 Laps Entertainment"/>
    <n v="103"/>
  </r>
  <r>
    <s v="Into the Storm"/>
    <s v="PG-13"/>
    <s v="Action"/>
    <x v="34"/>
    <n v="236.7"/>
    <s v="August 8, 2014 (United States)"/>
    <x v="1"/>
    <n v="66000"/>
    <s v="Steven Quale"/>
    <s v="John Swetnam"/>
    <s v="Richard Armitage"/>
    <s v="United States"/>
    <n v="50000000"/>
    <n v="161502194"/>
    <n v="207899106.51373047"/>
    <n v="323.00438800000001"/>
    <n v="68230753.696662441"/>
    <s v="Broken Road Productions"/>
    <n v="89"/>
  </r>
  <r>
    <s v="Penguins of Madagascar"/>
    <s v="PG"/>
    <s v="Animation"/>
    <x v="34"/>
    <n v="236.7"/>
    <s v="November 26, 2014 (United States)"/>
    <x v="17"/>
    <n v="83000"/>
    <s v="Eric Darnell"/>
    <s v="Michael Colton"/>
    <s v="Tom McGrath"/>
    <s v="United States"/>
    <n v="132000000"/>
    <n v="373515621"/>
    <n v="480820488.88339674"/>
    <n v="282.96637954545452"/>
    <n v="157801276.2991128"/>
    <s v="DreamWorks Animation"/>
    <n v="92"/>
  </r>
  <r>
    <s v="Jack Ryan: Shadow Recruit"/>
    <s v="PG-13"/>
    <s v="Action"/>
    <x v="34"/>
    <n v="236.7"/>
    <s v="January 17, 2014 (United States)"/>
    <x v="19"/>
    <n v="126000"/>
    <s v="Kenneth Branagh"/>
    <s v="Adam Cozad"/>
    <s v="Chris Pine"/>
    <s v="United States"/>
    <n v="60000000"/>
    <n v="135503748"/>
    <n v="174431736.44106466"/>
    <n v="225.83958000000001"/>
    <n v="57247041.825095057"/>
    <s v="Paramount Pictures"/>
    <n v="105"/>
  </r>
  <r>
    <s v="Mommy"/>
    <s v="R"/>
    <s v="Drama"/>
    <x v="34"/>
    <n v="236.7"/>
    <s v="October 8, 2014 (Belgium)"/>
    <x v="31"/>
    <n v="53000"/>
    <s v="Xavier Dolan"/>
    <s v="Xavier Dolan"/>
    <s v="Anne Dorval"/>
    <s v="Canada"/>
    <n v="0"/>
    <n v="13156856"/>
    <n v="16936603.393324886"/>
    <n v="0"/>
    <n v="5558452.049007182"/>
    <s v="Les Films SÃ©ville"/>
    <n v="139"/>
  </r>
  <r>
    <s v="Testament of Youth"/>
    <s v="PG-13"/>
    <s v="Biography"/>
    <x v="34"/>
    <n v="236.7"/>
    <s v="January 16, 2015 (United Kingdom)"/>
    <x v="4"/>
    <n v="27000"/>
    <s v="James Kent"/>
    <s v="Vera Brittain"/>
    <s v="Alicia Vikander"/>
    <s v="United Kingdom"/>
    <n v="0"/>
    <n v="5874883"/>
    <n v="7562639.839881707"/>
    <n v="0"/>
    <n v="2481995.352767216"/>
    <s v="BBC Films"/>
    <n v="129"/>
  </r>
  <r>
    <s v="Cooties"/>
    <s v="R"/>
    <s v="Action"/>
    <x v="34"/>
    <n v="236.7"/>
    <s v="September 18, 2015 (United States)"/>
    <x v="46"/>
    <n v="24000"/>
    <s v="Jonathan Milott"/>
    <s v="Leigh Whannell"/>
    <s v="Elijah Wood"/>
    <s v="United States"/>
    <n v="0"/>
    <n v="485544"/>
    <n v="625032.77059569082"/>
    <n v="0"/>
    <n v="205130.54499366286"/>
    <s v="SpectreVision"/>
    <n v="88"/>
  </r>
  <r>
    <s v="The Book of Life"/>
    <s v="PG"/>
    <s v="Animation"/>
    <x v="34"/>
    <n v="236.7"/>
    <s v="October 17, 2014 (United States)"/>
    <x v="4"/>
    <n v="66000"/>
    <s v="Jorge R. GutiÃ©rrez"/>
    <s v="Jorge R. GutiÃ©rrez"/>
    <s v="Diego Luna"/>
    <s v="United States"/>
    <n v="50000000"/>
    <n v="99783556"/>
    <n v="128449723.33417828"/>
    <n v="199.56711199999998"/>
    <n v="42156128.432615124"/>
    <s v="Reel FX Creative Studios"/>
    <n v="95"/>
  </r>
  <r>
    <s v="Goodnight Mommy"/>
    <s v="R"/>
    <s v="Horror"/>
    <x v="34"/>
    <n v="236.7"/>
    <s v="September 11, 2015 (United States)"/>
    <x v="17"/>
    <n v="47000"/>
    <s v="Severin Fiala"/>
    <s v="Veronika Franz"/>
    <s v="Lukas Schwarz"/>
    <s v="Austria"/>
    <n v="0"/>
    <n v="2193474"/>
    <n v="2823622.8466413184"/>
    <n v="0"/>
    <n v="926689.48035487963"/>
    <s v="Ulrich Seidl Film Produktion GmbH"/>
    <n v="99"/>
  </r>
  <r>
    <s v="The November Man"/>
    <s v="R"/>
    <s v="Action"/>
    <x v="34"/>
    <n v="236.7"/>
    <s v="August 27, 2014 (United States)"/>
    <x v="21"/>
    <n v="65000"/>
    <s v="Roger Donaldson"/>
    <s v="Michael Finch"/>
    <s v="Pierce Brosnan"/>
    <s v="United States"/>
    <n v="15000000"/>
    <n v="39661919"/>
    <n v="51056133.161385722"/>
    <n v="264.41279333333335"/>
    <n v="16756197.296155471"/>
    <s v="Relativity Media"/>
    <n v="108"/>
  </r>
  <r>
    <s v="Dracula Untold"/>
    <s v="PG-13"/>
    <s v="Action"/>
    <x v="34"/>
    <n v="236.7"/>
    <s v="October 10, 2014 (United States)"/>
    <x v="21"/>
    <n v="184000"/>
    <s v="Gary Shore"/>
    <s v="Matt Sazama"/>
    <s v="Luke Evans"/>
    <s v="United States"/>
    <n v="70000000"/>
    <n v="217124280"/>
    <n v="279500499.01140684"/>
    <n v="310.17754285714284"/>
    <n v="91729733.840304181"/>
    <s v="Universal Pictures"/>
    <n v="92"/>
  </r>
  <r>
    <s v="Unfriended"/>
    <s v="R"/>
    <s v="Horror"/>
    <x v="34"/>
    <n v="236.7"/>
    <s v="April 17, 2015 (United States)"/>
    <x v="30"/>
    <n v="71000"/>
    <s v="Levan Gabriadze"/>
    <s v="Nelson Greaves"/>
    <s v="Heather Sossaman"/>
    <s v="United States"/>
    <n v="1000000"/>
    <n v="62882090"/>
    <n v="80947075.720321089"/>
    <n v="6288.2089999999998"/>
    <n v="26566155.471060414"/>
    <s v="Bazelevs Production"/>
    <n v="83"/>
  </r>
  <r>
    <s v="I Origins"/>
    <s v="R"/>
    <s v="Drama"/>
    <x v="34"/>
    <n v="236.7"/>
    <s v="September 19, 2014 (South Africa)"/>
    <x v="34"/>
    <n v="119000"/>
    <s v="Mike Cahill"/>
    <s v="Mike Cahill"/>
    <s v="Michael Pitt"/>
    <s v="United States"/>
    <n v="1000000"/>
    <n v="481234"/>
    <n v="619484.57879171951"/>
    <n v="48.123399999999997"/>
    <n v="203309.67469370511"/>
    <s v="Verisimilitude"/>
    <n v="106"/>
  </r>
  <r>
    <s v="Transcendence"/>
    <s v="PG-13"/>
    <s v="Action"/>
    <x v="34"/>
    <n v="236.7"/>
    <s v="April 18, 2014 (United States)"/>
    <x v="19"/>
    <n v="220000"/>
    <s v="Wally Pfister"/>
    <s v="Jack Paglen"/>
    <s v="Johnny Depp"/>
    <s v="United Kingdom"/>
    <n v="100000000"/>
    <n v="103039258"/>
    <n v="132640734.73848754"/>
    <n v="103.039258"/>
    <n v="43531583.43895226"/>
    <s v="Alcon Entertainment"/>
    <n v="119"/>
  </r>
  <r>
    <s v="Endless Love"/>
    <s v="PG-13"/>
    <s v="Drama"/>
    <x v="34"/>
    <n v="236.7"/>
    <s v="February 14, 2014 (United States)"/>
    <x v="21"/>
    <n v="42000"/>
    <s v="Shana Feste"/>
    <s v="Shana Feste"/>
    <s v="Gabriella Wilde"/>
    <s v="United States"/>
    <n v="20000000"/>
    <n v="34718173"/>
    <n v="44692130.600337982"/>
    <n v="173.59086500000001"/>
    <n v="14667584.706379384"/>
    <s v="Bluegrass Films"/>
    <n v="104"/>
  </r>
  <r>
    <s v="Just Before I Go"/>
    <s v="R"/>
    <s v="Comedy"/>
    <x v="34"/>
    <n v="236.7"/>
    <s v="April 24, 2015 (United States)"/>
    <x v="5"/>
    <n v="18000"/>
    <s v="Courteney Cox"/>
    <s v="David Flebotte"/>
    <s v="Seann William Scott"/>
    <s v="United States"/>
    <n v="0"/>
    <n v="10970"/>
    <n v="14121.499788762147"/>
    <n v="0"/>
    <n v="4634.5585128855091"/>
    <s v="New Artists Alliance"/>
    <n v="95"/>
  </r>
  <r>
    <s v="Before I Go to Sleep"/>
    <s v="R"/>
    <s v="Drama"/>
    <x v="34"/>
    <n v="236.7"/>
    <s v="October 31, 2014 (United States)"/>
    <x v="5"/>
    <n v="75000"/>
    <s v="Rowan Joffe"/>
    <s v="Rowan Joffe"/>
    <s v="Nicole Kidman"/>
    <s v="United Kingdom"/>
    <n v="22000000"/>
    <n v="17669776"/>
    <n v="22746010.761301227"/>
    <n v="80.317163636363631"/>
    <n v="7465051.1195606254"/>
    <s v="Scott Free Productions"/>
    <n v="92"/>
  </r>
  <r>
    <s v="The Good Lie"/>
    <s v="PG-13"/>
    <s v="Biography"/>
    <x v="34"/>
    <n v="236.7"/>
    <s v="November 7, 2014 (South Africa)"/>
    <x v="34"/>
    <n v="28000"/>
    <s v="Philippe Falardeau"/>
    <s v="Margaret Nagle"/>
    <s v="Reese Witherspoon"/>
    <s v="Kenya"/>
    <n v="20000000"/>
    <n v="3396345"/>
    <n v="4372058.8149556406"/>
    <n v="16.981725000000001"/>
    <n v="1434873.257287706"/>
    <s v="Alcon Entertainment"/>
    <n v="110"/>
  </r>
  <r>
    <s v="Deliver Us from Evil"/>
    <s v="R"/>
    <s v="Action"/>
    <x v="34"/>
    <n v="236.7"/>
    <s v="July 2, 2014 (United States)"/>
    <x v="19"/>
    <n v="73000"/>
    <s v="Scott Derrickson"/>
    <s v="Scott Derrickson"/>
    <s v="Eric Bana"/>
    <s v="United States"/>
    <n v="30000000"/>
    <n v="87937815"/>
    <n v="113200896.62230672"/>
    <n v="293.12605000000002"/>
    <n v="37151590.621039294"/>
    <s v="Screen Gems"/>
    <n v="118"/>
  </r>
  <r>
    <s v="The Raid 2"/>
    <s v="R"/>
    <s v="Action"/>
    <x v="34"/>
    <n v="236.7"/>
    <s v="April 11, 2014 (United States)"/>
    <x v="45"/>
    <n v="117000"/>
    <s v="Gareth Evans"/>
    <s v="Gareth Evans"/>
    <s v="Iko Uwais"/>
    <s v="Indonesia"/>
    <n v="4500000"/>
    <n v="6566916"/>
    <n v="8453482.4892268702"/>
    <n v="145.93146666666667"/>
    <n v="2774362.4841571609"/>
    <s v="Sony Pictures Classics"/>
    <n v="150"/>
  </r>
  <r>
    <s v="Taken 3"/>
    <s v="PG-13"/>
    <s v="Action"/>
    <x v="34"/>
    <n v="236.7"/>
    <s v="January 9, 2015 (United States)"/>
    <x v="22"/>
    <n v="183000"/>
    <s v="Olivier Megaton"/>
    <s v="Luc Besson"/>
    <s v="Liam Neeson"/>
    <s v="France"/>
    <n v="48000000"/>
    <n v="326479141"/>
    <n v="420271205.16561049"/>
    <n v="680.16487708333329"/>
    <n v="137929506.12589777"/>
    <s v="EuropaCorp"/>
    <n v="108"/>
  </r>
  <r>
    <s v="Pompeii"/>
    <s v="PG-13"/>
    <s v="Action"/>
    <x v="34"/>
    <n v="236.7"/>
    <s v="February 21, 2014 (United States)"/>
    <x v="30"/>
    <n v="108000"/>
    <s v="Paul W.S. Anderson"/>
    <s v="Janet Scott Batchler"/>
    <s v="Kit Harington"/>
    <s v="Canada"/>
    <n v="100000000"/>
    <n v="117831631"/>
    <n v="151682712.14913392"/>
    <n v="117.831631"/>
    <n v="49781001.689902827"/>
    <s v="TriStar Pictures"/>
    <n v="105"/>
  </r>
  <r>
    <s v="Kill Me Three Times"/>
    <s v="R"/>
    <s v="Action"/>
    <x v="34"/>
    <n v="236.7"/>
    <s v="April 10, 2015 (United States)"/>
    <x v="23"/>
    <n v="22000"/>
    <s v="Kriv Stenders"/>
    <s v="James McFarland"/>
    <s v="Simon Pegg"/>
    <s v="United States"/>
    <n v="0"/>
    <n v="101807"/>
    <n v="131054.4693705112"/>
    <n v="0"/>
    <n v="43010.984368398815"/>
    <s v="Cargo Entertainment"/>
    <n v="90"/>
  </r>
  <r>
    <s v="Ride Along"/>
    <s v="PG-13"/>
    <s v="Action"/>
    <x v="34"/>
    <n v="236.7"/>
    <s v="January 17, 2014 (United States)"/>
    <x v="19"/>
    <n v="106000"/>
    <s v="Tim Story"/>
    <s v="Greg Coolidge"/>
    <s v="Ice Cube"/>
    <s v="United States"/>
    <n v="25000000"/>
    <n v="154468902"/>
    <n v="198845265.90367556"/>
    <n v="617.87560800000006"/>
    <n v="65259358.681875795"/>
    <s v="Universal Pictures"/>
    <n v="99"/>
  </r>
  <r>
    <s v="That Awkward Moment"/>
    <s v="R"/>
    <s v="Comedy"/>
    <x v="34"/>
    <n v="236.7"/>
    <s v="January 31, 2014 (United States)"/>
    <x v="10"/>
    <n v="99000"/>
    <s v="Tom Gormican"/>
    <s v="Tom Gormican"/>
    <s v="Zac Efron"/>
    <s v="United States"/>
    <n v="8000000"/>
    <n v="45640143"/>
    <n v="58751802.163498104"/>
    <n v="570.50178749999998"/>
    <n v="19281851.711026616"/>
    <s v="Treehouse Pictures"/>
    <n v="94"/>
  </r>
  <r>
    <s v="The Homesman"/>
    <s v="R"/>
    <s v="Drama"/>
    <x v="34"/>
    <n v="236.7"/>
    <s v="May 18, 2014 (France)"/>
    <x v="14"/>
    <n v="32000"/>
    <s v="Tommy Lee Jones"/>
    <s v="Tommy Lee Jones"/>
    <s v="Tommy Lee Jones"/>
    <s v="United States"/>
    <n v="16000000"/>
    <n v="3819421"/>
    <n v="4916677.5610477403"/>
    <n v="23.871381250000002"/>
    <n v="1613612.5897760878"/>
    <s v="EuropaCorp"/>
    <n v="122"/>
  </r>
  <r>
    <s v="Black Sea"/>
    <s v="R"/>
    <s v="Adventure"/>
    <x v="34"/>
    <n v="236.7"/>
    <s v="January 23, 2015 (United States)"/>
    <x v="5"/>
    <n v="36000"/>
    <s v="Kevin Macdonald"/>
    <s v="Dennis Kelly"/>
    <s v="Jude Law"/>
    <s v="United Kingdom"/>
    <n v="0"/>
    <n v="4070789"/>
    <n v="5240259.4351499788"/>
    <n v="0"/>
    <n v="1719809.4634558512"/>
    <s v="Focus Features"/>
    <n v="114"/>
  </r>
  <r>
    <s v="Men, Women &amp; Children"/>
    <s v="R"/>
    <s v="Comedy"/>
    <x v="34"/>
    <n v="236.7"/>
    <s v="October 17, 2014 (United States)"/>
    <x v="17"/>
    <n v="31000"/>
    <s v="Jason Reitman"/>
    <s v="Chad Kultgen"/>
    <s v="Kaitlyn Dever"/>
    <s v="United States"/>
    <n v="16000000"/>
    <n v="1705908"/>
    <n v="2195987.1888466412"/>
    <n v="10.661925"/>
    <n v="720704.68948035489"/>
    <s v="Paramount Pictures"/>
    <n v="119"/>
  </r>
  <r>
    <s v="Let's Be Cops"/>
    <s v="R"/>
    <s v="Action"/>
    <x v="34"/>
    <n v="236.7"/>
    <s v="August 13, 2014 (United States)"/>
    <x v="5"/>
    <n v="129000"/>
    <s v="Luke Greenfield"/>
    <s v="Luke Greenfield"/>
    <s v="Jake Johnson"/>
    <s v="United States"/>
    <n v="17000000"/>
    <n v="138224951"/>
    <n v="177934696.11195606"/>
    <n v="813.08794705882349"/>
    <n v="58396683.988170683"/>
    <s v="Genre Films"/>
    <n v="104"/>
  </r>
  <r>
    <s v="A Most Violent Year"/>
    <s v="R"/>
    <s v="Action"/>
    <x v="34"/>
    <n v="236.7"/>
    <s v="January 30, 2015 (United States)"/>
    <x v="9"/>
    <n v="68000"/>
    <s v="J.C. Chandor"/>
    <s v="J.C. Chandor"/>
    <s v="Oscar Isaac"/>
    <s v="United States"/>
    <n v="20000000"/>
    <n v="12007070"/>
    <n v="15456502.868610056"/>
    <n v="60.035350000000001"/>
    <n v="5072695.3950147871"/>
    <s v="Before The Door Pictures"/>
    <n v="125"/>
  </r>
  <r>
    <s v="PK"/>
    <s v="Not Rated"/>
    <s v="Comedy"/>
    <x v="34"/>
    <n v="236.7"/>
    <s v="December 19, 2014 (India)"/>
    <x v="31"/>
    <n v="169000"/>
    <s v="Rajkumar Hirani"/>
    <s v="Rajkumar Hirani"/>
    <s v="Aamir Khan"/>
    <s v="India"/>
    <n v="0"/>
    <n v="100370104"/>
    <n v="129204776.88550909"/>
    <n v="0"/>
    <n v="42403930.713983946"/>
    <s v="Rajkumar Hirani Films"/>
    <n v="153"/>
  </r>
  <r>
    <s v="A Little Chaos"/>
    <s v="R"/>
    <s v="Drama"/>
    <x v="34"/>
    <n v="236.7"/>
    <s v="June 26, 2015 (United States)"/>
    <x v="16"/>
    <n v="22000"/>
    <s v="Alan Rickman"/>
    <s v="Jeremy Brock"/>
    <s v="Kate Winslet"/>
    <s v="United Kingdom"/>
    <n v="0"/>
    <n v="10084623"/>
    <n v="12981768.602027884"/>
    <n v="0"/>
    <n v="4260508.2382762991"/>
    <s v="BBC Films"/>
    <n v="112"/>
  </r>
  <r>
    <s v="The Loft"/>
    <s v="R"/>
    <s v="Mystery"/>
    <x v="34"/>
    <n v="236.7"/>
    <s v="January 30, 2015 (United States)"/>
    <x v="21"/>
    <n v="53000"/>
    <s v="Erik Van Looy"/>
    <s v="Bart De Pauw"/>
    <s v="Karl Urban"/>
    <s v="Belgium"/>
    <n v="14000000"/>
    <n v="11020402"/>
    <n v="14186381.45078158"/>
    <n v="78.717157142857147"/>
    <n v="4655852.1335023232"/>
    <s v="Open Road Films"/>
    <n v="108"/>
  </r>
  <r>
    <s v="A Most Wanted Man"/>
    <s v="R"/>
    <s v="Crime"/>
    <x v="34"/>
    <n v="236.7"/>
    <s v="August 1, 2014 (United States)"/>
    <x v="8"/>
    <n v="74000"/>
    <s v="Anton Corbijn"/>
    <s v="Andrew Bovell"/>
    <s v="Philip Seymour Hoffman"/>
    <s v="United Kingdom"/>
    <n v="15000000"/>
    <n v="36233517"/>
    <n v="46642807.899873257"/>
    <n v="241.55677999999997"/>
    <n v="15307780.735107731"/>
    <s v="Lionsgate"/>
    <n v="122"/>
  </r>
  <r>
    <s v="Clown"/>
    <s v="R"/>
    <s v="Horror"/>
    <x v="34"/>
    <n v="236.7"/>
    <s v="June 17, 2016 (United States)"/>
    <x v="46"/>
    <n v="23000"/>
    <s v="Jon Watts"/>
    <s v="Christopher Ford"/>
    <s v="Andy Powers"/>
    <s v="United States"/>
    <n v="1500000"/>
    <n v="4381603"/>
    <n v="5640365.1630756231"/>
    <n v="292.10686666666669"/>
    <n v="1851120.8280523871"/>
    <s v="Cross Creek Pictures"/>
    <n v="100"/>
  </r>
  <r>
    <s v="The Signal"/>
    <s v="PG-13"/>
    <s v="Drama"/>
    <x v="34"/>
    <n v="236.7"/>
    <s v="July 10, 2014 (Germany)"/>
    <x v="10"/>
    <n v="64000"/>
    <s v="William Eubank"/>
    <s v="Carlyle Eubank"/>
    <s v="Brenton Thwaites"/>
    <s v="United States"/>
    <n v="4000000"/>
    <n v="2595622"/>
    <n v="3341301.3240388678"/>
    <n v="64.890550000000005"/>
    <n v="1096587.2412336292"/>
    <s v="Automatik Entertainment"/>
    <n v="97"/>
  </r>
  <r>
    <s v="The Hundred-Foot Journey"/>
    <s v="PG"/>
    <s v="Comedy"/>
    <x v="34"/>
    <n v="236.7"/>
    <s v="August 8, 2014 (United States)"/>
    <x v="4"/>
    <n v="79000"/>
    <s v="Lasse HallstrÃ¶m"/>
    <s v="Steven Knight"/>
    <s v="Helen Mirren"/>
    <s v="United States"/>
    <n v="22000000"/>
    <n v="89514453"/>
    <n v="115230476.67553866"/>
    <n v="406.88387727272726"/>
    <n v="37817681.875792146"/>
    <s v="Amblin Entertainment"/>
    <n v="122"/>
  </r>
  <r>
    <s v="Beyond the Lights"/>
    <s v="PG-13"/>
    <s v="Drama"/>
    <x v="34"/>
    <n v="236.7"/>
    <s v="November 14, 2014 (United States)"/>
    <x v="15"/>
    <n v="16000"/>
    <s v="Gina Prince-Bythewood"/>
    <s v="Gina Prince-Bythewood"/>
    <s v="Gugu Mbatha-Raw"/>
    <s v="United States"/>
    <n v="7000000"/>
    <n v="14618727"/>
    <n v="18818445.783269964"/>
    <n v="208.83895714285714"/>
    <n v="6176057.0342205325"/>
    <s v="Black Entertainment Television (BET)"/>
    <n v="116"/>
  </r>
  <r>
    <s v="Maps to the Stars"/>
    <s v="R"/>
    <s v="Comedy"/>
    <x v="34"/>
    <n v="236.7"/>
    <s v="February 27, 2015 (United States)"/>
    <x v="19"/>
    <n v="39000"/>
    <s v="David Cronenberg"/>
    <s v="Bruce Wagner"/>
    <s v="Julianne Moore"/>
    <s v="Canada"/>
    <n v="15000000"/>
    <n v="4510934"/>
    <n v="5806850.8229826791"/>
    <n v="30.072893333333333"/>
    <n v="1905760.0337980567"/>
    <s v="Prospero Pictures"/>
    <n v="111"/>
  </r>
  <r>
    <s v="If I Stay"/>
    <s v="PG-13"/>
    <s v="Drama"/>
    <x v="34"/>
    <n v="236.7"/>
    <s v="August 22, 2014 (United States)"/>
    <x v="17"/>
    <n v="118000"/>
    <s v="R.J. Cutler"/>
    <s v="Shauna Cross"/>
    <s v="ChloÃ« Grace Moretz"/>
    <s v="United States"/>
    <n v="11000000"/>
    <n v="78274843"/>
    <n v="100761912.38741022"/>
    <n v="711.58948181818187"/>
    <n v="33069219.687367976"/>
    <s v="DiNovi Pictures"/>
    <n v="107"/>
  </r>
  <r>
    <s v="She's Funny That Way"/>
    <s v="R"/>
    <s v="Comedy"/>
    <x v="34"/>
    <n v="236.7"/>
    <s v="August 21, 2015 (United States)"/>
    <x v="10"/>
    <n v="25000"/>
    <s v="Peter Bogdanovich"/>
    <s v="Louise Stratten"/>
    <s v="Imogen Poots"/>
    <s v="United States"/>
    <n v="0"/>
    <n v="6034851"/>
    <n v="7768564.0038022818"/>
    <n v="0"/>
    <n v="2549577.9467680608"/>
    <s v="Lagniappe Films"/>
    <n v="93"/>
  </r>
  <r>
    <s v="'71"/>
    <s v="R"/>
    <s v="Action"/>
    <x v="34"/>
    <n v="236.7"/>
    <s v="October 10, 2014 (United Kingdom)"/>
    <x v="13"/>
    <n v="53000"/>
    <s v="Yann Demange"/>
    <s v="Gregory Burke"/>
    <s v="Jack O'Connell"/>
    <s v="United Kingdom"/>
    <n v="0"/>
    <n v="3062178"/>
    <n v="3941891.1558935363"/>
    <n v="0"/>
    <n v="1293695.8174904943"/>
    <s v="Film 4"/>
    <n v="99"/>
  </r>
  <r>
    <s v="Still Alice"/>
    <s v="PG-13"/>
    <s v="Drama"/>
    <x v="34"/>
    <n v="236.7"/>
    <s v="February 20, 2015 (United States)"/>
    <x v="24"/>
    <n v="129000"/>
    <s v="Richard Glatzer"/>
    <s v="Richard Glatzer"/>
    <s v="Julianne Moore"/>
    <s v="United States"/>
    <n v="5000000"/>
    <n v="44779195"/>
    <n v="57643518.024926066"/>
    <n v="895.58389999999997"/>
    <n v="18918122.095479511"/>
    <s v="Lutzus-Brown"/>
    <n v="101"/>
  </r>
  <r>
    <s v="3 Days to Kill"/>
    <s v="PG-13"/>
    <s v="Action"/>
    <x v="34"/>
    <n v="236.7"/>
    <s v="February 21, 2014 (United States)"/>
    <x v="19"/>
    <n v="90000"/>
    <s v="McG"/>
    <s v="Adi Hasak"/>
    <s v="Kevin Costner"/>
    <s v="United States"/>
    <n v="28000000"/>
    <n v="53260230"/>
    <n v="68561014.283903673"/>
    <n v="190.21510714285714"/>
    <n v="22501153.358681876"/>
    <s v="Relativity Media"/>
    <n v="117"/>
  </r>
  <r>
    <s v="Spring"/>
    <s v="Not Rated"/>
    <s v="Horror"/>
    <x v="34"/>
    <n v="236.7"/>
    <s v="March 20, 2015 (United States)"/>
    <x v="17"/>
    <n v="26000"/>
    <s v="Justin Benson"/>
    <s v="Justin Benson"/>
    <s v="Lou Taylor Pucci"/>
    <s v="United States"/>
    <n v="0"/>
    <n v="49970"/>
    <n v="64325.555555555555"/>
    <n v="0"/>
    <n v="21111.111111111109"/>
    <s v="Rustic Films"/>
    <n v="109"/>
  </r>
  <r>
    <s v="Love &amp; Mercy"/>
    <s v="PG-13"/>
    <s v="Biography"/>
    <x v="34"/>
    <n v="236.7"/>
    <s v="June 19, 2015 (United States)"/>
    <x v="34"/>
    <n v="37000"/>
    <s v="Bill Pohlad"/>
    <s v="Oren Moverman"/>
    <s v="John Cusack"/>
    <s v="United States"/>
    <n v="10000000"/>
    <n v="28641776"/>
    <n v="36870085.11702577"/>
    <n v="286.41775999999999"/>
    <n v="12100454.583861427"/>
    <s v="River Road Entertainment"/>
    <n v="121"/>
  </r>
  <r>
    <s v="Big Eyes"/>
    <s v="PG-13"/>
    <s v="Biography"/>
    <x v="34"/>
    <n v="236.7"/>
    <s v="December 25, 2014 (United States)"/>
    <x v="9"/>
    <n v="88000"/>
    <s v="Tim Burton"/>
    <s v="Scott Alexander"/>
    <s v="Amy Adams"/>
    <s v="United States"/>
    <n v="10000000"/>
    <n v="29253166"/>
    <n v="37657117.364596538"/>
    <n v="292.53165999999999"/>
    <n v="12358752.006759612"/>
    <s v="The Weinstein Company"/>
    <n v="106"/>
  </r>
  <r>
    <s v="Addicted"/>
    <s v="R"/>
    <s v="Drama"/>
    <x v="34"/>
    <n v="236.7"/>
    <s v="October 10, 2014 (United States)"/>
    <x v="27"/>
    <n v="10000"/>
    <s v="Bille Woodruff"/>
    <s v="Christina Welsh"/>
    <s v="Sharon Leal"/>
    <s v="United States"/>
    <n v="5000000"/>
    <n v="17534314"/>
    <n v="22571632.766370934"/>
    <n v="350.68628000000001"/>
    <n v="7407821.7152513731"/>
    <s v="Codeblack Entertainment"/>
    <n v="106"/>
  </r>
  <r>
    <s v="The Water Diviner"/>
    <s v="R"/>
    <s v="Drama"/>
    <x v="34"/>
    <n v="236.7"/>
    <s v="December 26, 2014 (Australia)"/>
    <x v="9"/>
    <n v="73000"/>
    <s v="Russell Crowe"/>
    <s v="Andrew Knight"/>
    <s v="Russell Crowe"/>
    <s v="Australia"/>
    <n v="22500000"/>
    <n v="38176317"/>
    <n v="49143742.24714829"/>
    <n v="169.67251999999999"/>
    <n v="16128566.539923955"/>
    <s v="Fear of God Films"/>
    <n v="111"/>
  </r>
  <r>
    <s v="Selma"/>
    <s v="PG-13"/>
    <s v="Biography"/>
    <x v="34"/>
    <n v="236.7"/>
    <s v="January 9, 2015 (United States)"/>
    <x v="24"/>
    <n v="88000"/>
    <s v="Ava DuVernay"/>
    <s v="Paul Webb"/>
    <s v="David Oyelowo"/>
    <s v="United Kingdom"/>
    <n v="20000000"/>
    <n v="66787908"/>
    <n v="85974970.712294042"/>
    <n v="333.93953999999997"/>
    <n v="28216268.694550063"/>
    <s v="PathÃ©"/>
    <n v="128"/>
  </r>
  <r>
    <s v="Veronica Mars"/>
    <s v="PG-13"/>
    <s v="Crime"/>
    <x v="34"/>
    <n v="236.7"/>
    <s v="March 13, 2014 (Germany)"/>
    <x v="8"/>
    <n v="51000"/>
    <s v="Rob Thomas"/>
    <s v="Rob Thomas"/>
    <s v="Kristen Bell"/>
    <s v="United States"/>
    <n v="6000000"/>
    <n v="3485383"/>
    <n v="4486675.9615547108"/>
    <n v="58.089716666666668"/>
    <n v="1472489.6493451626"/>
    <s v="Warner Bros. Digital Distribution"/>
    <n v="107"/>
  </r>
  <r>
    <s v="Million Dollar Arm"/>
    <s v="PG"/>
    <s v="Biography"/>
    <x v="34"/>
    <n v="236.7"/>
    <s v="May 16, 2014 (United States)"/>
    <x v="9"/>
    <n v="44000"/>
    <s v="Craig Gillespie"/>
    <s v="Tom McCarthy"/>
    <s v="Jon Hamm"/>
    <s v="United States"/>
    <n v="25000000"/>
    <n v="38483455"/>
    <n v="49539115.920997046"/>
    <n v="153.93382"/>
    <n v="16258324.88381918"/>
    <s v="Walt Disney Pictures"/>
    <n v="124"/>
  </r>
  <r>
    <s v="The One I Love"/>
    <s v="R"/>
    <s v="Comedy"/>
    <x v="34"/>
    <n v="236.7"/>
    <s v="August 8, 2014 (United States)"/>
    <x v="12"/>
    <n v="37000"/>
    <s v="Charlie McDowell"/>
    <s v="Justin Lader"/>
    <s v="Mark Duplass"/>
    <s v="United States"/>
    <n v="100000"/>
    <n v="596933"/>
    <n v="768421.99028305872"/>
    <n v="596.93299999999999"/>
    <n v="252189.6915927334"/>
    <s v="RADiUS-TWC"/>
    <n v="91"/>
  </r>
  <r>
    <s v="Jersey Boys"/>
    <s v="R"/>
    <s v="Biography"/>
    <x v="34"/>
    <n v="236.7"/>
    <s v="June 20, 2014 (United States)"/>
    <x v="8"/>
    <n v="33000"/>
    <s v="Clint Eastwood"/>
    <s v="Marshall Brickman"/>
    <s v="John Lloyd Young"/>
    <s v="United States"/>
    <n v="40000000"/>
    <n v="67647013"/>
    <n v="87080882.387410223"/>
    <n v="169.11753249999998"/>
    <n v="28579219.687367976"/>
    <s v="Four Seasons Partnership"/>
    <n v="134"/>
  </r>
  <r>
    <s v="Walk of Shame"/>
    <s v="R"/>
    <s v="Comedy"/>
    <x v="34"/>
    <n v="236.7"/>
    <s v="May 1, 2014 (Israel)"/>
    <x v="22"/>
    <n v="52000"/>
    <s v="Steven Brill"/>
    <s v="Steven Brill"/>
    <s v="Elizabeth Banks"/>
    <s v="United States"/>
    <n v="0"/>
    <n v="8122990"/>
    <n v="10456590.844951415"/>
    <n v="0"/>
    <n v="3431765.9484579638"/>
    <s v="Focus World"/>
    <n v="95"/>
  </r>
  <r>
    <s v="Draft Day"/>
    <s v="PG-13"/>
    <s v="Drama"/>
    <x v="34"/>
    <n v="236.7"/>
    <s v="April 11, 2014 (United States)"/>
    <x v="8"/>
    <n v="56000"/>
    <s v="Ivan Reitman"/>
    <s v="Scott Rothman"/>
    <s v="Kevin Costner"/>
    <s v="United States"/>
    <n v="25000000"/>
    <n v="29824199"/>
    <n v="38392198.71271652"/>
    <n v="119.296796"/>
    <n v="12599999.577524293"/>
    <s v="Summit Entertainment"/>
    <n v="110"/>
  </r>
  <r>
    <s v="And So It Goes"/>
    <s v="PG-13"/>
    <s v="Comedy"/>
    <x v="34"/>
    <n v="236.7"/>
    <s v="July 25, 2014 (United States)"/>
    <x v="1"/>
    <n v="13000"/>
    <s v="Rob Reiner"/>
    <s v="Mark Andrus"/>
    <s v="Michael Douglas"/>
    <s v="United States"/>
    <n v="18000000"/>
    <n v="25419147"/>
    <n v="32721648.039290242"/>
    <n v="141.21748333333332"/>
    <n v="10738972.116603296"/>
    <s v="ASIG Productions"/>
    <n v="94"/>
  </r>
  <r>
    <s v="A Haunted House 2"/>
    <s v="R"/>
    <s v="Comedy"/>
    <x v="34"/>
    <n v="236.7"/>
    <s v="April 18, 2014 (United States)"/>
    <x v="32"/>
    <n v="20000"/>
    <s v="Michael Tiddes"/>
    <s v="Marlon Wayans"/>
    <s v="Marlon Wayans"/>
    <s v="United States"/>
    <n v="4000000"/>
    <n v="25358716"/>
    <n v="32643856.211237855"/>
    <n v="633.96789999999999"/>
    <n v="10713441.487114491"/>
    <s v="Baby Way Productions"/>
    <n v="86"/>
  </r>
  <r>
    <s v="The Gambler"/>
    <s v="R"/>
    <s v="Crime"/>
    <x v="34"/>
    <n v="236.7"/>
    <s v="December 25, 2014 (United States)"/>
    <x v="10"/>
    <n v="68000"/>
    <s v="Rupert Wyatt"/>
    <s v="William Monahan"/>
    <s v="Mark Wahlberg"/>
    <s v="United States"/>
    <n v="25000000"/>
    <n v="39280992"/>
    <n v="50565772.126742713"/>
    <n v="157.12396799999999"/>
    <n v="16595264.892268695"/>
    <s v="Paramount Pictures"/>
    <n v="111"/>
  </r>
  <r>
    <s v="Cake"/>
    <s v="R"/>
    <s v="Drama"/>
    <x v="34"/>
    <n v="236.7"/>
    <s v="January 23, 2015 (United States)"/>
    <x v="5"/>
    <n v="36000"/>
    <s v="Daniel Barnz"/>
    <s v="Patrick Tobin"/>
    <s v="Jennifer Aniston"/>
    <s v="United States"/>
    <n v="7000000"/>
    <n v="2433850"/>
    <n v="3133054.9007182089"/>
    <n v="34.769285714285715"/>
    <n v="1028242.5010561893"/>
    <s v="Cinelou Films"/>
    <n v="102"/>
  </r>
  <r>
    <s v="I, Frankenstein"/>
    <s v="PG-13"/>
    <s v="Action"/>
    <x v="34"/>
    <n v="236.7"/>
    <s v="January 24, 2014 (United States)"/>
    <x v="27"/>
    <n v="79000"/>
    <s v="Stuart Beattie"/>
    <s v="Stuart Beattie"/>
    <s v="Aaron Eckhart"/>
    <s v="United States"/>
    <n v="65000000"/>
    <n v="76801179"/>
    <n v="98864889.06337136"/>
    <n v="118.15566"/>
    <n v="32446632.446134347"/>
    <s v="Hopscotch Features"/>
    <n v="92"/>
  </r>
  <r>
    <s v="Muppets Most Wanted"/>
    <s v="PG"/>
    <s v="Adventure"/>
    <x v="34"/>
    <n v="236.7"/>
    <s v="March 21, 2014 (United States)"/>
    <x v="5"/>
    <n v="33000"/>
    <s v="James Bobin"/>
    <s v="James Bobin"/>
    <s v="Ricky Gervais"/>
    <s v="United States"/>
    <n v="50000000"/>
    <n v="80383113"/>
    <n v="103475853.5323194"/>
    <n v="160.76622599999999"/>
    <n v="33959912.54752852"/>
    <s v="Walt Disney Pictures"/>
    <n v="107"/>
  </r>
  <r>
    <s v="Two Night Stand"/>
    <s v="R"/>
    <s v="Comedy"/>
    <x v="34"/>
    <n v="236.7"/>
    <s v="September 26, 2014 (United States)"/>
    <x v="5"/>
    <n v="67000"/>
    <s v="Max Nichols"/>
    <s v="Mark Hammer"/>
    <s v="Miles Teller"/>
    <s v="United States"/>
    <n v="0"/>
    <n v="492332"/>
    <n v="633770.85086607526"/>
    <n v="0"/>
    <n v="207998.31009716942"/>
    <s v="Apartment Two"/>
    <n v="86"/>
  </r>
  <r>
    <s v="Son of a Gun"/>
    <s v="R"/>
    <s v="Action"/>
    <x v="34"/>
    <n v="236.7"/>
    <s v="December 11, 2014 (United States)"/>
    <x v="5"/>
    <n v="27000"/>
    <s v="Julius Avery"/>
    <s v="Julius Avery"/>
    <s v="Ewan McGregor"/>
    <s v="Australia"/>
    <n v="0"/>
    <n v="660241"/>
    <n v="849917.33291085763"/>
    <n v="0"/>
    <n v="278935.78369243769"/>
    <s v="Screen Australia"/>
    <n v="108"/>
  </r>
  <r>
    <s v="Pawn Sacrifice"/>
    <s v="PG-13"/>
    <s v="Biography"/>
    <x v="34"/>
    <n v="236.7"/>
    <s v="September 25, 2015 (United States)"/>
    <x v="9"/>
    <n v="42000"/>
    <s v="Edward Zwick"/>
    <s v="Steven Knight"/>
    <s v="Tobey Maguire"/>
    <s v="United States"/>
    <n v="19000000"/>
    <n v="5578519"/>
    <n v="7181135.3582594004"/>
    <n v="29.360626315789474"/>
    <n v="2356788.7621461768"/>
    <s v="Gail Katz Productions"/>
    <n v="115"/>
  </r>
  <r>
    <s v="Left Behind"/>
    <s v="PG-13"/>
    <s v="Action"/>
    <x v="34"/>
    <n v="236.7"/>
    <s v="October 3, 2014 (United States)"/>
    <x v="59"/>
    <n v="38000"/>
    <s v="Vic Armstrong"/>
    <s v="Paul Lalonde"/>
    <s v="Nicolas Cage"/>
    <s v="United States"/>
    <n v="16000000"/>
    <n v="27405896"/>
    <n v="35279157.208280526"/>
    <n v="171.28684999999999"/>
    <n v="11578325.306294888"/>
    <s v="Stoney Lake Entertainment"/>
    <n v="110"/>
  </r>
  <r>
    <s v="Alexander and the Terrible, Horrible, No Good, Very Bad Day"/>
    <s v="PG"/>
    <s v="Comedy"/>
    <x v="34"/>
    <n v="236.7"/>
    <s v="October 10, 2014 (United States)"/>
    <x v="19"/>
    <n v="42000"/>
    <s v="Miguel Arteta"/>
    <s v="Rob Lieber"/>
    <s v="Steve Carell"/>
    <s v="United States"/>
    <n v="28000000"/>
    <n v="100654149"/>
    <n v="129570423.32192649"/>
    <n v="359.47910357142854"/>
    <n v="42523932.826362483"/>
    <s v="Walt Disney Pictures"/>
    <n v="81"/>
  </r>
  <r>
    <s v="St. Vincent"/>
    <s v="PG-13"/>
    <s v="Comedy"/>
    <x v="34"/>
    <n v="236.7"/>
    <s v="October 24, 2014 (United States)"/>
    <x v="13"/>
    <n v="98000"/>
    <s v="Theodore Melfi"/>
    <s v="Theodore Melfi"/>
    <s v="Bill Murray"/>
    <s v="United States"/>
    <n v="13000000"/>
    <n v="54837234"/>
    <n v="70591065.482889742"/>
    <n v="421.82487692307689"/>
    <n v="23167399.239543725"/>
    <s v="Chernin Entertainment"/>
    <n v="102"/>
  </r>
  <r>
    <s v="The Legend of Hercules"/>
    <s v="PG-13"/>
    <s v="Action"/>
    <x v="34"/>
    <n v="236.7"/>
    <s v="January 10, 2014 (United States)"/>
    <x v="29"/>
    <n v="53000"/>
    <s v="Renny Harlin"/>
    <s v="Sean Hood"/>
    <s v="Kellan Lutz"/>
    <s v="United States"/>
    <n v="70000000"/>
    <n v="61279452"/>
    <n v="78884026.296577945"/>
    <n v="87.542074285714293"/>
    <n v="25889079.847908746"/>
    <s v="Summit Entertainment"/>
    <n v="99"/>
  </r>
  <r>
    <s v="Kill the Messenger"/>
    <s v="R"/>
    <s v="Biography"/>
    <x v="34"/>
    <n v="236.7"/>
    <s v="October 9, 2014 (Hungary)"/>
    <x v="15"/>
    <n v="45000"/>
    <s v="Michael Cuesta"/>
    <s v="Peter Landesman"/>
    <s v="Jeremy Renner"/>
    <s v="United States"/>
    <n v="0"/>
    <n v="5218973"/>
    <n v="6718297.7317279261"/>
    <n v="0"/>
    <n v="2204889.3113645967"/>
    <s v="Sierra / Affinity"/>
    <n v="112"/>
  </r>
  <r>
    <s v="Step Up All in"/>
    <s v="PG-13"/>
    <s v="Drama"/>
    <x v="34"/>
    <n v="236.7"/>
    <s v="August 8, 2014 (United States)"/>
    <x v="22"/>
    <n v="33000"/>
    <s v="Trish Sie"/>
    <s v="Duane Adler"/>
    <s v="Ryan Guzman"/>
    <s v="United States"/>
    <n v="45000000"/>
    <n v="86165646"/>
    <n v="110919612.7427123"/>
    <n v="191.47921333333332"/>
    <n v="36402892.26869455"/>
    <s v="Summit Entertainment"/>
    <n v="112"/>
  </r>
  <r>
    <s v="The Salvation"/>
    <s v="R"/>
    <s v="Action"/>
    <x v="34"/>
    <n v="236.7"/>
    <s v="February 27, 2015 (United States)"/>
    <x v="17"/>
    <n v="37000"/>
    <s v="Kristian Levring"/>
    <s v="Anders Thomas Jensen"/>
    <s v="Mads Mikkelsen"/>
    <s v="Denmark"/>
    <n v="0"/>
    <n v="1363964"/>
    <n v="1755808.3261512464"/>
    <n v="0"/>
    <n v="576241.65610477398"/>
    <s v="Zentropa Entertainments"/>
    <n v="92"/>
  </r>
  <r>
    <s v="God's Not Dead"/>
    <s v="PG"/>
    <s v="Drama"/>
    <x v="34"/>
    <n v="236.7"/>
    <s v="March 21, 2014 (United States)"/>
    <x v="32"/>
    <n v="41000"/>
    <s v="Harold Cronk"/>
    <s v="Hunter Dennis"/>
    <s v="Shane Harper"/>
    <s v="United States"/>
    <n v="2000000"/>
    <n v="64676349"/>
    <n v="83256795.692015216"/>
    <n v="3233.81745"/>
    <n v="27324186.311787073"/>
    <s v="Pure Flix Productions"/>
    <n v="113"/>
  </r>
  <r>
    <s v="Winter's Tale"/>
    <s v="PG-13"/>
    <s v="Drama"/>
    <x v="34"/>
    <n v="236.7"/>
    <s v="February 14, 2014 (United States)"/>
    <x v="19"/>
    <n v="53000"/>
    <s v="Akiva Goldsman"/>
    <s v="Akiva Goldsman"/>
    <s v="Colin Farrell"/>
    <s v="United States"/>
    <n v="60000000"/>
    <n v="30800231"/>
    <n v="39648628.583438955"/>
    <n v="51.333718333333337"/>
    <n v="13012349.387410223"/>
    <s v="Village Roadshow Pictures"/>
    <n v="118"/>
  </r>
  <r>
    <s v="When Marnie Was There"/>
    <s v="PG"/>
    <s v="Animation"/>
    <x v="34"/>
    <n v="236.7"/>
    <s v="August 7, 2015 (United States)"/>
    <x v="3"/>
    <n v="35000"/>
    <s v="James Simone"/>
    <s v="Joan G. Robinson"/>
    <s v="Sara Takatsuki"/>
    <s v="Japan"/>
    <n v="0"/>
    <n v="34949567"/>
    <n v="44990000.274186738"/>
    <n v="0"/>
    <n v="14765343.050274609"/>
    <s v="Dentsu"/>
    <n v="103"/>
  </r>
  <r>
    <s v="Mr. Peabody &amp; Sherman"/>
    <s v="PG"/>
    <s v="Animation"/>
    <x v="34"/>
    <n v="236.7"/>
    <s v="March 7, 2014 (United States)"/>
    <x v="8"/>
    <n v="65000"/>
    <s v="Rob Minkoff"/>
    <s v="Jay Ward"/>
    <s v="Ty Burrell"/>
    <s v="United States"/>
    <n v="145000000"/>
    <n v="275698039"/>
    <n v="354901531.4038868"/>
    <n v="190.13657862068965"/>
    <n v="116475724.12336291"/>
    <s v="Bullwinkle Studios"/>
    <n v="92"/>
  </r>
  <r>
    <s v="Tammy"/>
    <s v="R"/>
    <s v="Comedy"/>
    <x v="34"/>
    <n v="236.7"/>
    <s v="July 2, 2014 (United States)"/>
    <x v="38"/>
    <n v="49000"/>
    <s v="Ben Falcone"/>
    <s v="Melissa McCarthy"/>
    <s v="Melissa McCarthy"/>
    <s v="United States"/>
    <n v="20000000"/>
    <n v="100375432"/>
    <n v="129211635.53189692"/>
    <n v="501.87716"/>
    <n v="42406181.66455429"/>
    <s v="RatPac-Dune Entertainment"/>
    <n v="97"/>
  </r>
  <r>
    <s v="Big Game"/>
    <s v="PG-13"/>
    <s v="Action"/>
    <x v="34"/>
    <n v="236.7"/>
    <s v="June 26, 2015 (United States)"/>
    <x v="20"/>
    <n v="32000"/>
    <s v="Jalmari Helander"/>
    <s v="Jalmari Helander"/>
    <s v="Samuel L. Jackson"/>
    <s v="Finland"/>
    <n v="0"/>
    <n v="7455398"/>
    <n v="9597210.6911702584"/>
    <n v="0"/>
    <n v="3149724.5458386145"/>
    <s v="Subzero Film Entertainment"/>
    <n v="110"/>
  </r>
  <r>
    <s v="A Long Way Down"/>
    <s v="R"/>
    <s v="Comedy"/>
    <x v="34"/>
    <n v="236.7"/>
    <s v="June 5, 2014 (United States)"/>
    <x v="5"/>
    <n v="32000"/>
    <s v="Pascal Chaumeil"/>
    <s v="Nick Hornby"/>
    <s v="Pierce Brosnan"/>
    <s v="United Kingdom"/>
    <n v="12000000"/>
    <n v="7257942"/>
    <n v="9343028.8441064637"/>
    <n v="60.482849999999999"/>
    <n v="3066304.1825095057"/>
    <s v="Wildgaze Films"/>
    <n v="96"/>
  </r>
  <r>
    <s v="The Rover"/>
    <s v="R"/>
    <s v="Action"/>
    <x v="34"/>
    <n v="236.7"/>
    <s v="June 20, 2014 (United States)"/>
    <x v="5"/>
    <n v="46000"/>
    <s v="David MichÃ´d"/>
    <s v="David MichÃ´d"/>
    <s v="Guy Pearce"/>
    <s v="Australia"/>
    <n v="12000000"/>
    <n v="2510007"/>
    <n v="3231090.5487959445"/>
    <n v="20.916725"/>
    <n v="1060416.9835234473"/>
    <s v="Porchlight Films"/>
    <n v="103"/>
  </r>
  <r>
    <s v="Force Majeure"/>
    <s v="R"/>
    <s v="Comedy"/>
    <x v="34"/>
    <n v="236.7"/>
    <s v="December 30, 2014 (United States)"/>
    <x v="4"/>
    <n v="51000"/>
    <s v="Ruben Ã–stlund"/>
    <s v="Ruben Ã–stlund"/>
    <s v="Johannes Kuhnke"/>
    <s v="Sweden"/>
    <n v="0"/>
    <n v="4094339"/>
    <n v="5270574.9611322349"/>
    <n v="0"/>
    <n v="1729758.7663709337"/>
    <s v="Plattform Produktion"/>
    <n v="120"/>
  </r>
  <r>
    <s v="Two Days, One Night"/>
    <s v="PG-13"/>
    <s v="Drama"/>
    <x v="34"/>
    <n v="236.7"/>
    <s v="May 21, 2014 (Belgium)"/>
    <x v="4"/>
    <n v="46000"/>
    <s v="Jean-Pierre Dardenne"/>
    <s v="Jean-Pierre Dardenne"/>
    <s v="Marion Cotillard"/>
    <s v="Belgium"/>
    <n v="0"/>
    <n v="9016922"/>
    <n v="11607334.741867343"/>
    <n v="0"/>
    <n v="3809430.5027460922"/>
    <s v="Les Films du Fleuve"/>
    <n v="95"/>
  </r>
  <r>
    <s v="Lost River"/>
    <s v="R"/>
    <s v="Drama"/>
    <x v="34"/>
    <n v="236.7"/>
    <s v="April 10, 2015 (United States)"/>
    <x v="46"/>
    <n v="17000"/>
    <s v="Ryan Gosling"/>
    <s v="Ryan Gosling"/>
    <s v="Christina Hendricks"/>
    <s v="United States"/>
    <n v="2000000"/>
    <n v="615500"/>
    <n v="792322.98267849605"/>
    <n v="30.775000000000002"/>
    <n v="260033.79805661173"/>
    <s v="Bold Films"/>
    <n v="95"/>
  </r>
  <r>
    <s v="Magic in the Moonlight"/>
    <s v="PG-13"/>
    <s v="Comedy"/>
    <x v="34"/>
    <n v="236.7"/>
    <s v="August 15, 2014 (United States)"/>
    <x v="16"/>
    <n v="66000"/>
    <s v="Woody Allen"/>
    <s v="Woody Allen"/>
    <s v="Colin Firth"/>
    <s v="United States"/>
    <n v="16800000"/>
    <n v="51029361"/>
    <n v="65689253.471482895"/>
    <n v="303.74619642857141"/>
    <n v="21558665.399239544"/>
    <s v="Gravier Productions"/>
    <n v="97"/>
  </r>
  <r>
    <s v="Song of the Sea"/>
    <s v="PG"/>
    <s v="Animation"/>
    <x v="34"/>
    <n v="236.7"/>
    <s v="November 20, 2015 (United States)"/>
    <x v="31"/>
    <n v="54000"/>
    <s v="Tomm Moore"/>
    <s v="Will Collins"/>
    <s v="David Rawle"/>
    <s v="Ireland"/>
    <n v="0"/>
    <n v="4190884"/>
    <n v="5394855.744824673"/>
    <n v="0"/>
    <n v="1770546.6835656951"/>
    <s v="Backup Media"/>
    <n v="93"/>
  </r>
  <r>
    <s v="Hector and the Search for Happiness"/>
    <s v="R"/>
    <s v="Adventure"/>
    <x v="34"/>
    <n v="236.7"/>
    <s v="August 14, 2014 (Germany)"/>
    <x v="9"/>
    <n v="46000"/>
    <s v="Peter Chelsom"/>
    <s v="Maria von Heland"/>
    <s v="Simon Pegg"/>
    <s v="Germany"/>
    <n v="0"/>
    <n v="6337728"/>
    <n v="8158452.5627376428"/>
    <n v="0"/>
    <n v="2677536.1216730038"/>
    <s v="Egoli Tossell Pictures"/>
    <n v="114"/>
  </r>
  <r>
    <s v="The Quiet Ones"/>
    <s v="PG-13"/>
    <s v="Horror"/>
    <x v="34"/>
    <n v="236.7"/>
    <s v="April 25, 2014 (United States)"/>
    <x v="27"/>
    <n v="20000"/>
    <s v="John Pogue"/>
    <s v="Craig Rosenberg"/>
    <s v="Jared Harris"/>
    <s v="United Kingdom"/>
    <n v="200000"/>
    <n v="17835162"/>
    <n v="22958909.427122939"/>
    <n v="8917.5810000000001"/>
    <n v="7534922.6869455008"/>
    <s v="Exclusive Media Group"/>
    <n v="98"/>
  </r>
  <r>
    <s v="Zombeavers"/>
    <s v="R"/>
    <s v="Action"/>
    <x v="34"/>
    <n v="236.7"/>
    <s v="March 20, 2015 (United States)"/>
    <x v="25"/>
    <n v="17000"/>
    <s v="Jordan Rubin"/>
    <s v="Al Kaplan"/>
    <s v="Rachel Melvin"/>
    <s v="United States"/>
    <n v="0"/>
    <n v="54985"/>
    <n v="70781.282213772705"/>
    <n v="0"/>
    <n v="23229.826784959863"/>
    <s v="Armory Films"/>
    <n v="77"/>
  </r>
  <r>
    <s v="Barefoot"/>
    <s v="PG-13"/>
    <s v="Comedy"/>
    <x v="34"/>
    <n v="236.7"/>
    <s v="September 4, 2014 (Israel)"/>
    <x v="14"/>
    <n v="24000"/>
    <s v="Andrew Fleming"/>
    <s v="Stephen Zotnowski"/>
    <s v="Evan Rachel Wood"/>
    <s v="United States"/>
    <n v="6000000"/>
    <n v="15071"/>
    <n v="19400.649345162652"/>
    <n v="0.25118333333333331"/>
    <n v="6367.1313899450779"/>
    <s v="WhiteFlame Productions"/>
    <n v="90"/>
  </r>
  <r>
    <s v="No Good Deed"/>
    <s v="PG-13"/>
    <s v="Thriller"/>
    <x v="34"/>
    <n v="236.7"/>
    <s v="September 12, 2014 (United States)"/>
    <x v="41"/>
    <n v="20000"/>
    <s v="Sam Miller"/>
    <s v="Aimee Lagos"/>
    <s v="Taraji P. Henson"/>
    <s v="United States"/>
    <n v="13200000"/>
    <n v="54323210"/>
    <n v="69929370.878749475"/>
    <n v="411.53946969696972"/>
    <n v="22950236.586396281"/>
    <s v="Screen Gems"/>
    <n v="84"/>
  </r>
  <r>
    <s v="Leviathan"/>
    <s v="R"/>
    <s v="Crime"/>
    <x v="34"/>
    <n v="236.7"/>
    <s v="February 5, 2015 (Russia)"/>
    <x v="37"/>
    <n v="51000"/>
    <s v="Andrey Zvyagintsev"/>
    <s v="Oleg Negin"/>
    <s v="Aleksey Serebryakov"/>
    <s v="Russia"/>
    <n v="0"/>
    <n v="4439481"/>
    <n v="5714870.5564005068"/>
    <n v="0"/>
    <n v="1875572.8770595691"/>
    <s v="Non-Stop Productions"/>
    <n v="140"/>
  </r>
  <r>
    <s v="Serena"/>
    <s v="R"/>
    <s v="Drama"/>
    <x v="34"/>
    <n v="236.7"/>
    <s v="February 26, 2015 (United States)"/>
    <x v="20"/>
    <n v="28000"/>
    <s v="Susanne Bier"/>
    <s v="Christopher Kyle"/>
    <s v="Bradley Cooper"/>
    <s v="Czech Republic"/>
    <n v="30000000"/>
    <n v="5092129"/>
    <n v="6555013.5458386149"/>
    <n v="16.973763333333334"/>
    <n v="2151300.8027038444"/>
    <s v="2929 Productions"/>
    <n v="109"/>
  </r>
  <r>
    <s v="The Duke of Burgundy"/>
    <s v="Not Rated"/>
    <s v="Drama"/>
    <x v="34"/>
    <n v="236.7"/>
    <s v="January 23, 2015 (United States)"/>
    <x v="16"/>
    <n v="12000"/>
    <s v="Peter Strickland"/>
    <s v="Peter Strickland"/>
    <s v="Sidse Babett Knudsen"/>
    <s v="United Kingdom"/>
    <n v="1000000"/>
    <n v="185147"/>
    <n v="238336.67469370511"/>
    <n v="18.514700000000001"/>
    <n v="78220.109843683982"/>
    <s v="Rook Films"/>
    <n v="104"/>
  </r>
  <r>
    <s v="Effie Gray"/>
    <s v="PG-13"/>
    <s v="Biography"/>
    <x v="34"/>
    <n v="236.7"/>
    <s v="October 10, 2014 (United Kingdom)"/>
    <x v="22"/>
    <n v="4900"/>
    <s v="Richard Laxton"/>
    <s v="Emma Thompson"/>
    <s v="Dakota Fanning"/>
    <s v="United Kingdom"/>
    <n v="0"/>
    <n v="721143"/>
    <n v="928315.47148288973"/>
    <n v="0"/>
    <n v="304665.39923954371"/>
    <s v="Sovereign Films (II)"/>
    <n v="104"/>
  </r>
  <r>
    <s v="Wish I Was Here"/>
    <s v="R"/>
    <s v="Comedy"/>
    <x v="34"/>
    <n v="236.7"/>
    <s v="July 25, 2014 (United States)"/>
    <x v="17"/>
    <n v="37000"/>
    <s v="Zach Braff"/>
    <s v="Adam J. Braff"/>
    <s v="Zach Braff"/>
    <s v="United States"/>
    <n v="6000000"/>
    <n v="5670776"/>
    <n v="7299896.2703844532"/>
    <n v="94.512933333333336"/>
    <n v="2395765.1035065483"/>
    <s v="Worldview Entertainment"/>
    <n v="106"/>
  </r>
  <r>
    <s v="Frank"/>
    <s v="R"/>
    <s v="Comedy"/>
    <x v="34"/>
    <n v="236.7"/>
    <s v="September 5, 2014 (United States)"/>
    <x v="9"/>
    <n v="76000"/>
    <s v="Lenny Abrahamson"/>
    <s v="Jon Ronson"/>
    <s v="Michael Fassbender"/>
    <s v="United Kingdom"/>
    <n v="0"/>
    <n v="1897363"/>
    <n v="2442444.0477397549"/>
    <n v="0"/>
    <n v="801589.7760878749"/>
    <s v="Element Pictures"/>
    <n v="95"/>
  </r>
  <r>
    <s v="Get on Up"/>
    <s v="PG-13"/>
    <s v="Biography"/>
    <x v="34"/>
    <n v="236.7"/>
    <s v="August 1, 2014 (United States)"/>
    <x v="15"/>
    <n v="23000"/>
    <s v="Tate Taylor"/>
    <s v="Jez Butterworth"/>
    <s v="Chadwick Boseman"/>
    <s v="United Kingdom"/>
    <n v="30000000"/>
    <n v="33448971"/>
    <n v="43058307.831432194"/>
    <n v="111.49656999999999"/>
    <n v="14131377.693282636"/>
    <s v="Imagine Entertainment"/>
    <n v="139"/>
  </r>
  <r>
    <s v="Suffragette"/>
    <s v="PG-13"/>
    <s v="Drama"/>
    <x v="34"/>
    <n v="236.7"/>
    <s v="October 12, 2015 (United Kingdom)"/>
    <x v="15"/>
    <n v="40000"/>
    <s v="Sarah Gavron"/>
    <s v="Abi Morgan"/>
    <s v="Carey Mulligan"/>
    <s v="United Kingdom"/>
    <n v="14000000"/>
    <n v="31972096"/>
    <n v="41157151.04013519"/>
    <n v="228.3721142857143"/>
    <n v="13507433.882551754"/>
    <s v="Ruby Films"/>
    <n v="106"/>
  </r>
  <r>
    <s v="Ouija"/>
    <s v="PG-13"/>
    <s v="Horror"/>
    <x v="34"/>
    <n v="236.7"/>
    <s v="October 24, 2014 (United States)"/>
    <x v="54"/>
    <n v="50000"/>
    <s v="Stiles White"/>
    <s v="Juliet Snowden"/>
    <s v="Olivia Cooke"/>
    <s v="United States"/>
    <n v="5000000"/>
    <n v="103687316"/>
    <n v="133474969.09674694"/>
    <n v="2073.7463200000002"/>
    <n v="43805372.201098435"/>
    <s v="Universal Pictures"/>
    <n v="89"/>
  </r>
  <r>
    <s v="Heaven Is for Real"/>
    <s v="PG"/>
    <s v="Biography"/>
    <x v="34"/>
    <n v="236.7"/>
    <s v="April 16, 2014 (United States)"/>
    <x v="1"/>
    <n v="26000"/>
    <s v="Randall Wallace"/>
    <s v="Randall Wallace"/>
    <s v="Greg Kinnear"/>
    <s v="United States"/>
    <n v="12000000"/>
    <n v="101982712"/>
    <n v="131280660.52555978"/>
    <n v="849.85593333333327"/>
    <n v="43085218.419940852"/>
    <s v="TriStar Pictures"/>
    <n v="99"/>
  </r>
  <r>
    <s v="While We're Young"/>
    <s v="R"/>
    <s v="Comedy"/>
    <x v="34"/>
    <n v="236.7"/>
    <s v="April 17, 2015 (United States)"/>
    <x v="21"/>
    <n v="48000"/>
    <s v="Noah Baumbach"/>
    <s v="Noah Baumbach"/>
    <s v="Ben Stiller"/>
    <s v="United States"/>
    <n v="10000000"/>
    <n v="18117839"/>
    <n v="23322794.859738067"/>
    <n v="181.17839000000001"/>
    <n v="7654346.8525559781"/>
    <s v="IAC Films"/>
    <n v="97"/>
  </r>
  <r>
    <s v="Winter Sleep"/>
    <s v="Not Rated"/>
    <s v="Drama"/>
    <x v="34"/>
    <n v="236.7"/>
    <s v="June 12, 2014 (Turkey)"/>
    <x v="31"/>
    <n v="48000"/>
    <s v="Nuri Bilge Ceylan"/>
    <s v="Ebru Ceylan"/>
    <s v="Haluk Bilginer"/>
    <s v="Turkey"/>
    <n v="0"/>
    <n v="4018705"/>
    <n v="5173212.5623151669"/>
    <n v="0"/>
    <n v="1697805.2386987747"/>
    <s v="NBC Film"/>
    <n v="196"/>
  </r>
  <r>
    <s v="White Bird in a Blizzard"/>
    <s v="R"/>
    <s v="Drama"/>
    <x v="34"/>
    <n v="236.7"/>
    <s v="September 25, 2014 (United States)"/>
    <x v="5"/>
    <n v="27000"/>
    <s v="Gregg Araki"/>
    <s v="Gregg Araki"/>
    <s v="Shailene Woodley"/>
    <s v="France"/>
    <n v="0"/>
    <n v="469701"/>
    <n v="604638.33840304182"/>
    <n v="0"/>
    <n v="198437.26235741444"/>
    <s v="Desperate Pictures"/>
    <n v="91"/>
  </r>
  <r>
    <s v="Dear White People"/>
    <s v="R"/>
    <s v="Comedy"/>
    <x v="34"/>
    <n v="236.7"/>
    <s v="December 4, 2014 (Brazil)"/>
    <x v="10"/>
    <n v="25000"/>
    <s v="Justin Simien"/>
    <s v="Justin Simien"/>
    <s v="Tyler James Williams"/>
    <s v="United States"/>
    <n v="0"/>
    <n v="4633961"/>
    <n v="5965221.44782425"/>
    <n v="0"/>
    <n v="1957735.9526827207"/>
    <s v="Code Red"/>
    <n v="108"/>
  </r>
  <r>
    <s v="Calvary"/>
    <s v="R"/>
    <s v="Drama"/>
    <x v="34"/>
    <n v="236.7"/>
    <s v="April 11, 2014 (United Kingdom)"/>
    <x v="34"/>
    <n v="57000"/>
    <s v="John Michael McDonagh"/>
    <s v="John Michael McDonagh"/>
    <s v="Brendan Gleeson"/>
    <s v="Ireland"/>
    <n v="0"/>
    <n v="16887741"/>
    <n v="21739310.024081115"/>
    <n v="0"/>
    <n v="7134660.3295310521"/>
    <s v="Fox Searchlight Pictures"/>
    <n v="102"/>
  </r>
  <r>
    <s v="Think Like a Man Too"/>
    <s v="PG-13"/>
    <s v="Comedy"/>
    <x v="34"/>
    <n v="236.7"/>
    <s v="June 20, 2014 (United States)"/>
    <x v="1"/>
    <n v="20000"/>
    <s v="Tim Story"/>
    <s v="Keith Merryman"/>
    <s v="Kevin Hart"/>
    <s v="United States"/>
    <n v="24000000"/>
    <n v="70181428"/>
    <n v="90343392.9514153"/>
    <n v="292.42261666666667"/>
    <n v="29649948.457963668"/>
    <s v="LStar Capital"/>
    <n v="106"/>
  </r>
  <r>
    <s v="Heaven Knows What"/>
    <s v="R"/>
    <s v="Crime"/>
    <x v="34"/>
    <n v="236.7"/>
    <s v="May 29, 2015 (United States)"/>
    <x v="8"/>
    <n v="7100"/>
    <s v="Benny Safdie"/>
    <s v="Arielle Holmes"/>
    <s v="Arielle Holmes"/>
    <s v="France"/>
    <n v="0"/>
    <n v="84417"/>
    <n v="108668.60963244614"/>
    <n v="0"/>
    <n v="35664.131812420783"/>
    <s v="Iconoclast"/>
    <n v="97"/>
  </r>
  <r>
    <s v="The Keeping Room"/>
    <s v="R"/>
    <s v="Drama"/>
    <x v="34"/>
    <n v="236.7"/>
    <s v="September 25, 2015 (United States)"/>
    <x v="22"/>
    <n v="6500"/>
    <s v="Daniel Barber"/>
    <s v="Julia Hart"/>
    <s v="Brit Marling"/>
    <s v="United States"/>
    <n v="0"/>
    <n v="73922"/>
    <n v="95158.569497253906"/>
    <n v="0"/>
    <n v="31230.249260667511"/>
    <s v="Gilbert Films"/>
    <n v="95"/>
  </r>
  <r>
    <s v="Planes: Fire &amp; Rescue"/>
    <s v="PG"/>
    <s v="Animation"/>
    <x v="34"/>
    <n v="236.7"/>
    <s v="July 18, 2014 (United States)"/>
    <x v="22"/>
    <n v="17000"/>
    <s v="Roberts Gannaway"/>
    <s v="Roberts Gannaway"/>
    <s v="Dane Cook"/>
    <s v="United States"/>
    <n v="50000000"/>
    <n v="146965787"/>
    <n v="189186629.90663287"/>
    <n v="293.93157400000001"/>
    <n v="62089474.862695396"/>
    <s v="Disneytoon Studios"/>
    <n v="83"/>
  </r>
  <r>
    <s v="Top Five"/>
    <s v="R"/>
    <s v="Comedy"/>
    <x v="34"/>
    <n v="236.7"/>
    <s v="December 12, 2014 (United States)"/>
    <x v="5"/>
    <n v="26000"/>
    <s v="Chris Rock"/>
    <s v="Chris Rock"/>
    <s v="Chris Rock"/>
    <s v="United States"/>
    <n v="12000000"/>
    <n v="26117471"/>
    <n v="33620588.989015631"/>
    <n v="217.64559166666669"/>
    <n v="11033997.042670047"/>
    <s v="IAC Films"/>
    <n v="102"/>
  </r>
  <r>
    <s v="99 Homes"/>
    <s v="R"/>
    <s v="Drama"/>
    <x v="34"/>
    <n v="236.7"/>
    <s v="October 9, 2015 (United States)"/>
    <x v="12"/>
    <n v="32000"/>
    <s v="Ramin Bahrani"/>
    <s v="Ramin Bahrani"/>
    <s v="Andrew Garfield"/>
    <s v="United States"/>
    <n v="8000000"/>
    <n v="1828232"/>
    <n v="2353452.8534009294"/>
    <n v="22.852900000000002"/>
    <n v="772383.60794254334"/>
    <s v="Broad Green Pictures"/>
    <n v="112"/>
  </r>
  <r>
    <s v="Black or White"/>
    <s v="PG-13"/>
    <s v="Drama"/>
    <x v="34"/>
    <n v="236.7"/>
    <s v="January 30, 2015 (United States)"/>
    <x v="14"/>
    <n v="12000"/>
    <s v="Mike Binder"/>
    <s v="Mike Binder"/>
    <s v="Kevin Costner"/>
    <s v="United States"/>
    <n v="9000000"/>
    <n v="21833967"/>
    <n v="28106505.048162233"/>
    <n v="242.59963333333334"/>
    <n v="9224320.6590621043"/>
    <s v="BlackWhite"/>
    <n v="121"/>
  </r>
  <r>
    <s v="Clouds of Sils Maria"/>
    <s v="R"/>
    <s v="Drama"/>
    <x v="34"/>
    <n v="236.7"/>
    <s v="August 20, 2014 (France)"/>
    <x v="17"/>
    <n v="28000"/>
    <s v="Olivier Assayas"/>
    <s v="Olivier Assayas"/>
    <s v="Juliette Binoche"/>
    <s v="France"/>
    <n v="0"/>
    <n v="4728401"/>
    <n v="6086792.4997887621"/>
    <n v="0"/>
    <n v="1997634.5585128856"/>
    <s v="CG CinÃ©ma"/>
    <n v="124"/>
  </r>
  <r>
    <s v="Big Stone Gap"/>
    <s v="PG-13"/>
    <s v="Comedy"/>
    <x v="34"/>
    <n v="236.7"/>
    <s v="May 20, 2016 (Spain)"/>
    <x v="46"/>
    <n v="2800"/>
    <s v="Adriana Trigiani"/>
    <s v="Adriana Trigiani"/>
    <s v="Ashley Judd"/>
    <s v="United States"/>
    <n v="0"/>
    <n v="1012804"/>
    <n v="1303765.8588931137"/>
    <n v="0"/>
    <n v="427885.08660752006"/>
    <s v="Altar Identity Studios"/>
    <n v="103"/>
  </r>
  <r>
    <s v="Laggies"/>
    <s v="R"/>
    <s v="Comedy"/>
    <x v="34"/>
    <n v="236.7"/>
    <s v="October 24, 2014 (United States)"/>
    <x v="5"/>
    <n v="43000"/>
    <s v="Lynn Shelton"/>
    <s v="Andrea Seigel"/>
    <s v="Keira Knightley"/>
    <s v="United States"/>
    <n v="5000000"/>
    <n v="2379154"/>
    <n v="3062645.6434305026"/>
    <n v="47.583080000000002"/>
    <n v="1005134.7697507393"/>
    <s v="Anonymous Content"/>
    <n v="99"/>
  </r>
  <r>
    <s v="Mad Max: Fury Road"/>
    <s v="R"/>
    <s v="Action"/>
    <x v="35"/>
    <n v="237"/>
    <s v="May 15, 2015 (United States)"/>
    <x v="31"/>
    <n v="912000"/>
    <s v="George Miller"/>
    <s v="George Miller"/>
    <s v="Tom Hardy"/>
    <s v="Australia"/>
    <n v="150000000"/>
    <n v="375658750"/>
    <n v="482967177.74261606"/>
    <n v="250.43916666666667"/>
    <n v="158505801.68776372"/>
    <s v="Warner Bros."/>
    <n v="120"/>
  </r>
  <r>
    <s v="Avengers: Age of Ultron"/>
    <s v="PG-13"/>
    <s v="Action"/>
    <x v="35"/>
    <n v="237"/>
    <s v="May 1, 2015 (United States)"/>
    <x v="4"/>
    <n v="777000"/>
    <s v="Joss Whedon"/>
    <s v="Joss Whedon"/>
    <s v="Robert Downey Jr."/>
    <s v="United States"/>
    <n v="250000000"/>
    <n v="1402809540"/>
    <n v="1803527708.1772153"/>
    <n v="561.12381600000003"/>
    <n v="591902759.49367082"/>
    <s v="Marvel Studios"/>
    <n v="141"/>
  </r>
  <r>
    <s v="Crimson Peak"/>
    <s v="R"/>
    <s v="Drama"/>
    <x v="35"/>
    <n v="237"/>
    <s v="October 16, 2015 (United States)"/>
    <x v="16"/>
    <n v="136000"/>
    <s v="Guillermo del Toro"/>
    <s v="Guillermo del Toro"/>
    <s v="Mia Wasikowska"/>
    <s v="Canada"/>
    <n v="55000000"/>
    <n v="74679822"/>
    <n v="96012412.503797472"/>
    <n v="135.78149454545454"/>
    <n v="31510473.417721517"/>
    <s v="Double Dare You (DDY)"/>
    <n v="119"/>
  </r>
  <r>
    <s v="Furious 7"/>
    <s v="PG-13"/>
    <s v="Action"/>
    <x v="35"/>
    <n v="237"/>
    <s v="April 3, 2015 (United States)"/>
    <x v="12"/>
    <n v="370000"/>
    <s v="James Wan"/>
    <s v="Chris Morgan"/>
    <s v="Vin Diesel"/>
    <s v="United States"/>
    <n v="190000000"/>
    <n v="1515341399"/>
    <n v="1948204743.7776372"/>
    <n v="797.54810473684211"/>
    <n v="639384556.54008436"/>
    <s v="Universal Pictures"/>
    <n v="137"/>
  </r>
  <r>
    <s v="The Hateful Eight"/>
    <s v="R"/>
    <s v="Crime"/>
    <x v="35"/>
    <n v="237"/>
    <s v="December 30, 2015 (United States)"/>
    <x v="40"/>
    <n v="539000"/>
    <s v="Quentin Tarantino"/>
    <s v="Quentin Tarantino"/>
    <s v="Samuel L. Jackson"/>
    <s v="United States"/>
    <n v="44000000"/>
    <n v="156480177"/>
    <n v="201179366.80126584"/>
    <n v="355.63676590909091"/>
    <n v="66025391.139240503"/>
    <s v="Visiona Romantica"/>
    <n v="168"/>
  </r>
  <r>
    <s v="Ant-Man"/>
    <s v="PG-13"/>
    <s v="Action"/>
    <x v="35"/>
    <n v="237"/>
    <s v="July 17, 2015 (United States)"/>
    <x v="4"/>
    <n v="595000"/>
    <s v="Peyton Reed"/>
    <s v="Edgar Wright"/>
    <s v="Paul Rudd"/>
    <s v="United States"/>
    <n v="130000000"/>
    <n v="519311965"/>
    <n v="667655509.43248951"/>
    <n v="399.47074230769232"/>
    <n v="219118972.57383966"/>
    <s v="Gary Sanchez Productions"/>
    <n v="117"/>
  </r>
  <r>
    <s v="Fifty Shades of Grey"/>
    <s v="R"/>
    <s v="Drama"/>
    <x v="35"/>
    <n v="237"/>
    <s v="February 13, 2015 (United States)"/>
    <x v="52"/>
    <n v="304000"/>
    <s v="Sam Taylor-Johnson"/>
    <s v="Kelly Marcel"/>
    <s v="Dakota Johnson"/>
    <s v="United States"/>
    <n v="40000000"/>
    <n v="569651467"/>
    <n v="732374691.9616034"/>
    <n v="1424.1286674999999"/>
    <n v="240359268.7763713"/>
    <s v="Focus Features"/>
    <n v="125"/>
  </r>
  <r>
    <s v="Sicario"/>
    <s v="R"/>
    <s v="Action"/>
    <x v="35"/>
    <n v="237"/>
    <s v="October 2, 2015 (United States)"/>
    <x v="37"/>
    <n v="386000"/>
    <s v="Denis Villeneuve"/>
    <s v="Taylor Sheridan"/>
    <s v="Emily Blunt"/>
    <s v="United States"/>
    <n v="30000000"/>
    <n v="84872444"/>
    <n v="109116597.83459917"/>
    <n v="282.90814666666665"/>
    <n v="35811157.805907175"/>
    <s v="Lionsgate"/>
    <n v="121"/>
  </r>
  <r>
    <s v="The Witch"/>
    <s v="R"/>
    <s v="Drama"/>
    <x v="35"/>
    <n v="237"/>
    <s v="February 19, 2016 (United States)"/>
    <x v="15"/>
    <n v="218000"/>
    <s v="Robert Eggers"/>
    <s v="Robert Eggers"/>
    <s v="Anya Taylor-Joy"/>
    <s v="Canada"/>
    <n v="4000000"/>
    <n v="40423945"/>
    <n v="51971206.926160336"/>
    <n v="1010.5986250000001"/>
    <n v="17056516.877637129"/>
    <s v="Parts and Labor"/>
    <n v="92"/>
  </r>
  <r>
    <s v="The Big Short"/>
    <s v="R"/>
    <s v="Biography"/>
    <x v="35"/>
    <n v="237"/>
    <s v="December 23, 2015 (United States)"/>
    <x v="40"/>
    <n v="381000"/>
    <s v="Adam McKay"/>
    <s v="Charles Randolph"/>
    <s v="Christian Bale"/>
    <s v="United States"/>
    <n v="28000000"/>
    <n v="133440870"/>
    <n v="171558789.4050633"/>
    <n v="476.57453571428573"/>
    <n v="56304164.556962021"/>
    <s v="Paramount Pictures"/>
    <n v="130"/>
  </r>
  <r>
    <s v="Jurassic World"/>
    <s v="PG-13"/>
    <s v="Action"/>
    <x v="35"/>
    <n v="237"/>
    <s v="June 12, 2015 (United States)"/>
    <x v="9"/>
    <n v="593000"/>
    <s v="Colin Trevorrow"/>
    <s v="Rick Jaffa"/>
    <s v="Chris Pratt"/>
    <s v="United States"/>
    <n v="150000000"/>
    <n v="1670516444"/>
    <n v="2147706162.391561"/>
    <n v="1113.6776293333335"/>
    <n v="704859259.0717299"/>
    <s v="Universal Pictures"/>
    <n v="124"/>
  </r>
  <r>
    <s v="The Revenant"/>
    <s v="R"/>
    <s v="Action"/>
    <x v="35"/>
    <n v="237"/>
    <s v="January 8, 2016 (United States)"/>
    <x v="45"/>
    <n v="729000"/>
    <s v="Alejandro G. IÃ±Ã¡rritu"/>
    <s v="Mark L. Smith"/>
    <s v="Leonardo DiCaprio"/>
    <s v="United States"/>
    <n v="135000000"/>
    <n v="532950503"/>
    <n v="685189950.48143458"/>
    <n v="394.77815037037038"/>
    <n v="224873629.9578059"/>
    <s v="New Regency Productions"/>
    <n v="156"/>
  </r>
  <r>
    <s v="The Martian"/>
    <s v="PG-13"/>
    <s v="Adventure"/>
    <x v="35"/>
    <n v="237"/>
    <s v="October 2, 2015 (United States)"/>
    <x v="45"/>
    <n v="783000"/>
    <s v="Ridley Scott"/>
    <s v="Drew Goddard"/>
    <s v="Matt Damon"/>
    <s v="United Kingdom"/>
    <n v="108000000"/>
    <n v="630162448"/>
    <n v="810170877.23881865"/>
    <n v="583.48374814814815"/>
    <n v="265891328.27004218"/>
    <s v="Twentieth Century Fox"/>
    <n v="144"/>
  </r>
  <r>
    <s v="Room"/>
    <s v="R"/>
    <s v="Drama"/>
    <x v="35"/>
    <n v="237"/>
    <s v="January 22, 2016 (United States)"/>
    <x v="31"/>
    <n v="386000"/>
    <s v="Lenny Abrahamson"/>
    <s v="Emma Donoghue"/>
    <s v="Brie Larson"/>
    <s v="Canada"/>
    <n v="13000000"/>
    <n v="35401758"/>
    <n v="45514412.078481011"/>
    <n v="272.32121538461536"/>
    <n v="14937450.632911392"/>
    <s v="Element Pictures"/>
    <n v="118"/>
  </r>
  <r>
    <s v="Inside Out"/>
    <s v="PG"/>
    <s v="Animation"/>
    <x v="35"/>
    <n v="237"/>
    <s v="June 19, 2015 (United States)"/>
    <x v="31"/>
    <n v="641000"/>
    <s v="Pete Docter"/>
    <s v="Pete Docter"/>
    <s v="Amy Poehler"/>
    <s v="United States"/>
    <n v="175000000"/>
    <n v="858848019"/>
    <n v="1104181398.2670887"/>
    <n v="490.77029657142862"/>
    <n v="362383130.37974679"/>
    <s v="Pixar Animation Studios"/>
    <n v="95"/>
  </r>
  <r>
    <s v="Spotlight"/>
    <s v="R"/>
    <s v="Biography"/>
    <x v="35"/>
    <n v="237"/>
    <s v="November 20, 2015 (United States)"/>
    <x v="31"/>
    <n v="435000"/>
    <s v="Tom McCarthy"/>
    <s v="Josh Singer"/>
    <s v="Mark Ruffalo"/>
    <s v="United States"/>
    <n v="20000000"/>
    <n v="98690254"/>
    <n v="126881520.64894515"/>
    <n v="493.45127000000002"/>
    <n v="41641457.383966245"/>
    <s v="Participant"/>
    <n v="129"/>
  </r>
  <r>
    <s v="American Ultra"/>
    <s v="R"/>
    <s v="Action"/>
    <x v="35"/>
    <n v="237"/>
    <s v="August 21, 2015 (United States)"/>
    <x v="10"/>
    <n v="87000"/>
    <s v="Nima Nourizadeh"/>
    <s v="Max Landis"/>
    <s v="Jesse Eisenberg"/>
    <s v="United States"/>
    <n v="28000000"/>
    <n v="27262374"/>
    <n v="35049980.412658229"/>
    <n v="97.36562142857143"/>
    <n v="11503111.392405063"/>
    <s v="PalmStar Media"/>
    <n v="96"/>
  </r>
  <r>
    <s v="The Man from U.N.C.L.E."/>
    <s v="PG-13"/>
    <s v="Action"/>
    <x v="35"/>
    <n v="237"/>
    <s v="August 14, 2015 (United States)"/>
    <x v="4"/>
    <n v="286000"/>
    <s v="Guy Ritchie"/>
    <s v="Guy Ritchie"/>
    <s v="Henry Cavill"/>
    <s v="United States"/>
    <n v="75000000"/>
    <n v="107045109"/>
    <n v="137622973.46962026"/>
    <n v="142.726812"/>
    <n v="45166712.658227846"/>
    <s v="Warner Bros."/>
    <n v="116"/>
  </r>
  <r>
    <s v="Terminator Genisys"/>
    <s v="PG-13"/>
    <s v="Action"/>
    <x v="35"/>
    <n v="237"/>
    <s v="July 1, 2015 (United States)"/>
    <x v="21"/>
    <n v="264000"/>
    <s v="Alan Taylor"/>
    <s v="Laeta Kalogridis"/>
    <s v="Arnold Schwarzenegger"/>
    <s v="United States"/>
    <n v="155000000"/>
    <n v="440603537"/>
    <n v="566463703.47637129"/>
    <n v="284.26034645161292"/>
    <n v="185908665.40084386"/>
    <s v="Paramount Pictures"/>
    <n v="126"/>
  </r>
  <r>
    <s v="Cinderella"/>
    <s v="PG"/>
    <s v="Drama"/>
    <x v="35"/>
    <n v="237"/>
    <s v="March 13, 2015 (United States)"/>
    <x v="15"/>
    <n v="165000"/>
    <s v="Kenneth Branagh"/>
    <s v="Chris Weitz"/>
    <s v="Lily James"/>
    <s v="United States"/>
    <n v="95000000"/>
    <n v="542358331"/>
    <n v="697285162.26033759"/>
    <n v="570.90350631578951"/>
    <n v="228843177.6371308"/>
    <s v="Allison Shearmur Productions"/>
    <n v="105"/>
  </r>
  <r>
    <s v="Star Wars: Episode VII - The Force Awakens"/>
    <s v="PG-13"/>
    <s v="Action"/>
    <x v="35"/>
    <n v="237"/>
    <s v="December 18, 2015 (United States)"/>
    <x v="40"/>
    <n v="876000"/>
    <s v="J.J. Abrams"/>
    <s v="Lawrence Kasdan"/>
    <s v="Daisy Ridley"/>
    <s v="United States"/>
    <n v="245000000"/>
    <n v="2069521700"/>
    <n v="2660688869.1561184"/>
    <n v="844.70273469387746"/>
    <n v="873215907.17299569"/>
    <s v="Lucasfilm"/>
    <n v="138"/>
  </r>
  <r>
    <s v="The Lobster"/>
    <s v="R"/>
    <s v="Comedy"/>
    <x v="35"/>
    <n v="237"/>
    <s v="October 16, 2015 (United Kingdom)"/>
    <x v="13"/>
    <n v="230000"/>
    <s v="Yorgos Lanthimos"/>
    <s v="Yorgos Lanthimos"/>
    <s v="Colin Farrell"/>
    <s v="Ireland"/>
    <n v="0"/>
    <n v="15509546"/>
    <n v="19939909.983966246"/>
    <n v="0"/>
    <n v="6544112.2362869196"/>
    <s v="Film4"/>
    <n v="119"/>
  </r>
  <r>
    <s v="Spectre"/>
    <s v="PG-13"/>
    <s v="Action"/>
    <x v="35"/>
    <n v="237"/>
    <s v="November 6, 2015 (United States)"/>
    <x v="8"/>
    <n v="393000"/>
    <s v="Sam Mendes"/>
    <s v="John Logan"/>
    <s v="Daniel Craig"/>
    <s v="United Kingdom"/>
    <n v="245000000"/>
    <n v="880681519"/>
    <n v="1132251725.0603375"/>
    <n v="359.46184448979591"/>
    <n v="371595577.6371308"/>
    <s v="B24"/>
    <n v="148"/>
  </r>
  <r>
    <s v="High-Rise"/>
    <s v="R"/>
    <s v="Drama"/>
    <x v="35"/>
    <n v="237"/>
    <s v="April 28, 2016 (United States)"/>
    <x v="41"/>
    <n v="40000"/>
    <s v="Ben Wheatley"/>
    <s v="Amy Jump"/>
    <s v="Tom Hiddleston"/>
    <s v="United Kingdom"/>
    <n v="0"/>
    <n v="4289074"/>
    <n v="5514265.1805907171"/>
    <n v="0"/>
    <n v="1809735.864978903"/>
    <s v="HanWay Films"/>
    <n v="119"/>
  </r>
  <r>
    <s v="Legend"/>
    <s v="R"/>
    <s v="Biography"/>
    <x v="35"/>
    <n v="237"/>
    <s v="November 20, 2015 (United States)"/>
    <x v="15"/>
    <n v="164000"/>
    <s v="Brian Helgeland"/>
    <s v="Brian Helgeland"/>
    <s v="Tom Hardy"/>
    <s v="United Kingdom"/>
    <n v="30000000"/>
    <n v="42972994"/>
    <n v="55248401.990717299"/>
    <n v="143.24331333333333"/>
    <n v="18132064.978902955"/>
    <s v="Cross Creek Pictures"/>
    <n v="132"/>
  </r>
  <r>
    <s v="Chappie"/>
    <s v="R"/>
    <s v="Action"/>
    <x v="35"/>
    <n v="237"/>
    <s v="March 6, 2015 (United States)"/>
    <x v="8"/>
    <n v="235000"/>
    <s v="Neill Blomkamp"/>
    <s v="Neill Blomkamp"/>
    <s v="Sharlto Copley"/>
    <s v="South Africa"/>
    <n v="49000000"/>
    <n v="102811889"/>
    <n v="132180517.20801689"/>
    <n v="209.82018163265309"/>
    <n v="43380543.881856538"/>
    <s v="Columbia Pictures"/>
    <n v="120"/>
  </r>
  <r>
    <s v="Knock Knock"/>
    <s v="R"/>
    <s v="Drama"/>
    <x v="35"/>
    <n v="237"/>
    <s v="October 9, 2015 (United States)"/>
    <x v="38"/>
    <n v="87000"/>
    <s v="Eli Roth"/>
    <s v="Eli Roth"/>
    <s v="Keanu Reeves"/>
    <s v="United States"/>
    <n v="2500000"/>
    <n v="5567103"/>
    <n v="7157368.2873417726"/>
    <n v="222.68412000000001"/>
    <n v="2348988.6075949366"/>
    <s v="Black Bear Pictures"/>
    <n v="99"/>
  </r>
  <r>
    <s v="In the Heart of the Sea"/>
    <s v="PG-13"/>
    <s v="Action"/>
    <x v="35"/>
    <n v="237"/>
    <s v="December 11, 2015 (United States)"/>
    <x v="15"/>
    <n v="128000"/>
    <s v="Ron Howard"/>
    <s v="Charles Leavitt"/>
    <s v="Chris Hemsworth"/>
    <s v="United States"/>
    <n v="100000000"/>
    <n v="93920758"/>
    <n v="120749598.99831223"/>
    <n v="93.920758000000006"/>
    <n v="39629011.814345993"/>
    <s v="Warner Bros."/>
    <n v="122"/>
  </r>
  <r>
    <s v="The Bronze"/>
    <s v="R"/>
    <s v="Comedy"/>
    <x v="35"/>
    <n v="237"/>
    <s v="March 18, 2016 (United States)"/>
    <x v="10"/>
    <n v="11000"/>
    <s v="Bryan Buckley"/>
    <s v="Melissa Rauch"/>
    <s v="Melissa Rauch"/>
    <s v="United States"/>
    <n v="3500000"/>
    <n v="615816"/>
    <n v="791726.30886075948"/>
    <n v="17.594742857142855"/>
    <n v="259837.97468354428"/>
    <s v="Duplass Brothers Productions"/>
    <n v="100"/>
  </r>
  <r>
    <s v="The Intern"/>
    <s v="PG-13"/>
    <s v="Comedy"/>
    <x v="35"/>
    <n v="237"/>
    <s v="September 25, 2015 (United States)"/>
    <x v="12"/>
    <n v="231000"/>
    <s v="Nancy Meyers"/>
    <s v="Nancy Meyers"/>
    <s v="Robert De Niro"/>
    <s v="United States"/>
    <n v="35000000"/>
    <n v="194564672"/>
    <n v="250142850.45738396"/>
    <n v="555.89906285714278"/>
    <n v="82094798.312236279"/>
    <s v="Waverly Films"/>
    <n v="121"/>
  </r>
  <r>
    <s v="The Hunger Games: Mockingjay - Part 2"/>
    <s v="PG-13"/>
    <s v="Action"/>
    <x v="35"/>
    <n v="237"/>
    <s v="November 20, 2015 (United States)"/>
    <x v="14"/>
    <n v="297000"/>
    <s v="Francis Lawrence"/>
    <s v="Peter Craig"/>
    <s v="Jennifer Lawrence"/>
    <s v="United States"/>
    <n v="160000000"/>
    <n v="658344137"/>
    <n v="846402778.66624475"/>
    <n v="411.46508562499997"/>
    <n v="277782336.28691983"/>
    <s v="Lionsgate"/>
    <n v="137"/>
  </r>
  <r>
    <s v="Everest"/>
    <s v="PG-13"/>
    <s v="Action"/>
    <x v="35"/>
    <n v="237"/>
    <s v="September 25, 2015 (United States)"/>
    <x v="12"/>
    <n v="205000"/>
    <s v="Baltasar KormÃ¡kur"/>
    <s v="William Nicholson"/>
    <s v="Jason Clarke"/>
    <s v="United Kingdom"/>
    <n v="55000000"/>
    <n v="203427584"/>
    <n v="261537488.79662448"/>
    <n v="369.86833454545456"/>
    <n v="85834423.628691986"/>
    <s v="Working Title Films"/>
    <n v="121"/>
  </r>
  <r>
    <s v="Blackhat"/>
    <s v="R"/>
    <s v="Action"/>
    <x v="35"/>
    <n v="237"/>
    <s v="January 16, 2015 (United States)"/>
    <x v="20"/>
    <n v="56000"/>
    <s v="Michael Mann"/>
    <s v="Morgan Davis Foehl"/>
    <s v="Chris Hemsworth"/>
    <s v="United States"/>
    <n v="70000000"/>
    <n v="19652057"/>
    <n v="25265745.856118143"/>
    <n v="28.074367142857142"/>
    <n v="8292007.1729957806"/>
    <s v="Forward Pass"/>
    <n v="133"/>
  </r>
  <r>
    <s v="Spy"/>
    <s v="R"/>
    <s v="Action"/>
    <x v="35"/>
    <n v="237"/>
    <s v="June 5, 2015 (United States)"/>
    <x v="9"/>
    <n v="234000"/>
    <s v="Paul Feig"/>
    <s v="Paul Feig"/>
    <s v="Melissa McCarthy"/>
    <s v="United States"/>
    <n v="65000000"/>
    <n v="235666219"/>
    <n v="302985219.1109705"/>
    <n v="362.56341384615382"/>
    <n v="99437223.206751049"/>
    <s v="Twentieth Century Fox"/>
    <n v="120"/>
  </r>
  <r>
    <s v="Fantastic Four"/>
    <s v="PG-13"/>
    <s v="Action"/>
    <x v="35"/>
    <n v="237"/>
    <s v="August 7, 2015 (United States)"/>
    <x v="29"/>
    <n v="156000"/>
    <s v="Josh Trank"/>
    <s v="Jeremy Slater"/>
    <s v="Miles Teller"/>
    <s v="United States"/>
    <n v="120000000"/>
    <n v="167882881"/>
    <n v="215839298.90590718"/>
    <n v="139.90240083333333"/>
    <n v="70836658.64978902"/>
    <s v="Twentieth Century Fox"/>
    <n v="100"/>
  </r>
  <r>
    <s v="Mission: Impossible - Rogue Nation"/>
    <s v="PG-13"/>
    <s v="Action"/>
    <x v="35"/>
    <n v="237"/>
    <s v="July 31, 2015 (United States)"/>
    <x v="34"/>
    <n v="350000"/>
    <s v="Christopher McQuarrie"/>
    <s v="Bruce Geller"/>
    <s v="Tom Cruise"/>
    <s v="United States"/>
    <n v="150000000"/>
    <n v="682716636"/>
    <n v="877737379.70126581"/>
    <n v="455.14442400000001"/>
    <n v="288066091.1392405"/>
    <s v="Paramount Pictures"/>
    <n v="131"/>
  </r>
  <r>
    <s v="The Visit"/>
    <s v="PG-13"/>
    <s v="Horror"/>
    <x v="35"/>
    <n v="237"/>
    <s v="September 11, 2015 (United States)"/>
    <x v="19"/>
    <n v="119000"/>
    <s v="M. Night Shyamalan"/>
    <s v="M. Night Shyamalan"/>
    <s v="Olivia DeJonge"/>
    <s v="United States"/>
    <n v="5000000"/>
    <n v="98450062"/>
    <n v="126572716.84135021"/>
    <n v="1969.0012400000001"/>
    <n v="41540110.548523203"/>
    <s v="Blinding Edge Pictures"/>
    <n v="94"/>
  </r>
  <r>
    <s v="Vacation"/>
    <s v="R"/>
    <s v="Adventure"/>
    <x v="35"/>
    <n v="237"/>
    <s v="July 29, 2015 (United States)"/>
    <x v="10"/>
    <n v="103000"/>
    <s v="John Francis Daley"/>
    <s v="Jonathan Goldstein"/>
    <s v="Ed Helms"/>
    <s v="United States"/>
    <n v="31000000"/>
    <n v="107228221"/>
    <n v="137858392.14641351"/>
    <n v="345.89748709677417"/>
    <n v="45243975.105485231"/>
    <s v="BenderSpink"/>
    <n v="99"/>
  </r>
  <r>
    <s v="Creed"/>
    <s v="PG-13"/>
    <s v="Drama"/>
    <x v="35"/>
    <n v="237"/>
    <s v="November 25, 2015 (United States)"/>
    <x v="37"/>
    <n v="254000"/>
    <s v="Ryan Coogler"/>
    <s v="Ryan Coogler"/>
    <s v="Michael B. Jordan"/>
    <s v="United States"/>
    <n v="35000000"/>
    <n v="173567581"/>
    <n v="223147856.24767932"/>
    <n v="495.9073742857143"/>
    <n v="73235266.244725734"/>
    <s v="Metro-Goldwyn-Mayer (MGM)"/>
    <n v="133"/>
  </r>
  <r>
    <s v="The Age of Adaline"/>
    <s v="PG-13"/>
    <s v="Drama"/>
    <x v="35"/>
    <n v="237"/>
    <s v="April 24, 2015 (United States)"/>
    <x v="13"/>
    <n v="160000"/>
    <s v="Lee Toland Krieger"/>
    <s v="J. Mills Goodloe"/>
    <s v="Blake Lively"/>
    <s v="United States"/>
    <n v="25000000"/>
    <n v="65663276"/>
    <n v="84420253.99662447"/>
    <n v="262.65310400000004"/>
    <n v="27706023.628691982"/>
    <s v="Lakeshore Entertainment"/>
    <n v="112"/>
  </r>
  <r>
    <s v="Black Mass"/>
    <s v="R"/>
    <s v="Biography"/>
    <x v="35"/>
    <n v="237"/>
    <s v="September 18, 2015 (United States)"/>
    <x v="15"/>
    <n v="171000"/>
    <s v="Scott Cooper"/>
    <s v="Mark Mallouk"/>
    <s v="Johnny Depp"/>
    <s v="United States"/>
    <n v="53000000"/>
    <n v="99775678"/>
    <n v="128277000.36540085"/>
    <n v="188.25599622641508"/>
    <n v="42099442.194092825"/>
    <s v="Cross Creek Pictures"/>
    <n v="123"/>
  </r>
  <r>
    <s v="Focus"/>
    <s v="R"/>
    <s v="Comedy"/>
    <x v="35"/>
    <n v="237"/>
    <s v="February 27, 2015 (United States)"/>
    <x v="14"/>
    <n v="226000"/>
    <s v="Glenn Ficarra"/>
    <s v="Glenn Ficarra"/>
    <s v="Will Smith"/>
    <s v="United States"/>
    <n v="50100000"/>
    <n v="158762963"/>
    <n v="204114239.77257386"/>
    <n v="316.89214171656687"/>
    <n v="66988591.983122356"/>
    <s v="Kramer &amp; Sigman Films"/>
    <n v="105"/>
  </r>
  <r>
    <s v="Home"/>
    <s v="PG"/>
    <s v="Animation"/>
    <x v="35"/>
    <n v="237"/>
    <s v="March 27, 2015 (United States)"/>
    <x v="14"/>
    <n v="95000"/>
    <s v="Tim Johnson"/>
    <s v="Tom J. Astle"/>
    <s v="Jim Parsons"/>
    <s v="United States"/>
    <n v="135000000"/>
    <n v="386041607"/>
    <n v="496315939.46371311"/>
    <n v="285.95674592592593"/>
    <n v="162886754.00843883"/>
    <s v="DreamWorks Animation"/>
    <n v="94"/>
  </r>
  <r>
    <s v="Jupiter Ascending"/>
    <s v="PG-13"/>
    <s v="Action"/>
    <x v="35"/>
    <n v="237"/>
    <s v="February 6, 2015 (United States)"/>
    <x v="11"/>
    <n v="182000"/>
    <s v="Lana Wachowski"/>
    <s v="Lilly Wachowski"/>
    <s v="Channing Tatum"/>
    <s v="United States"/>
    <n v="176000000"/>
    <n v="183887723"/>
    <n v="236415988.17763713"/>
    <n v="104.48166079545456"/>
    <n v="77589756.540084392"/>
    <s v="Warner Bros."/>
    <n v="127"/>
  </r>
  <r>
    <s v="I Saw the Light"/>
    <s v="R"/>
    <s v="Biography"/>
    <x v="35"/>
    <n v="237"/>
    <s v="April 1, 2016 (United States)"/>
    <x v="1"/>
    <n v="6700"/>
    <s v="Marc Abraham"/>
    <s v="Marc Abraham"/>
    <s v="Tom Hiddleston"/>
    <s v="United States"/>
    <n v="13000000"/>
    <n v="1767963"/>
    <n v="2272988.7177215191"/>
    <n v="13.599715384615385"/>
    <n v="745975.94936708861"/>
    <s v="BRON Studios"/>
    <n v="123"/>
  </r>
  <r>
    <s v="Minions"/>
    <s v="PG"/>
    <s v="Animation"/>
    <x v="35"/>
    <n v="237"/>
    <s v="July 10, 2015 (United States)"/>
    <x v="5"/>
    <n v="218000"/>
    <s v="Kyle Balda"/>
    <s v="Brian Lynch"/>
    <s v="Sandra Bullock"/>
    <s v="United States"/>
    <n v="74000000"/>
    <n v="1159444662"/>
    <n v="1490644677.2632911"/>
    <n v="1566.8171108108108"/>
    <n v="489217156.96202528"/>
    <s v="Illumination Entertainment"/>
    <n v="91"/>
  </r>
  <r>
    <s v="Pitch Perfect 2"/>
    <s v="PG-13"/>
    <s v="Comedy"/>
    <x v="35"/>
    <n v="237"/>
    <s v="May 15, 2015 (United States)"/>
    <x v="5"/>
    <n v="146000"/>
    <s v="Elizabeth Banks"/>
    <s v="Kay Cannon"/>
    <s v="Anna Kendrick"/>
    <s v="United States"/>
    <n v="29000000"/>
    <n v="287144079"/>
    <n v="369167936.1658228"/>
    <n v="990.15199655172421"/>
    <n v="121157839.24050632"/>
    <s v="Brownstone Productions (II)"/>
    <n v="115"/>
  </r>
  <r>
    <s v="San Andreas"/>
    <s v="PG-13"/>
    <s v="Action"/>
    <x v="35"/>
    <n v="237"/>
    <s v="May 29, 2015 (United States)"/>
    <x v="10"/>
    <n v="219000"/>
    <s v="Brad Peyton"/>
    <s v="Carlton Cuse"/>
    <s v="Dwayne Johnson"/>
    <s v="United States"/>
    <n v="110000000"/>
    <n v="473990832"/>
    <n v="609388213.12405062"/>
    <n v="430.90075636363633"/>
    <n v="199996131.64556962"/>
    <s v="New Line Cinema"/>
    <n v="114"/>
  </r>
  <r>
    <s v="Trainwreck"/>
    <s v="R"/>
    <s v="Comedy"/>
    <x v="35"/>
    <n v="237"/>
    <s v="July 17, 2015 (United States)"/>
    <x v="19"/>
    <n v="132000"/>
    <s v="Judd Apatow"/>
    <s v="Amy Schumer"/>
    <s v="Amy Schumer"/>
    <s v="United States"/>
    <n v="35000000"/>
    <n v="140795793"/>
    <n v="181014675.64177215"/>
    <n v="402.27369428571427"/>
    <n v="59407507.594936706"/>
    <s v="Universal Pictures"/>
    <n v="125"/>
  </r>
  <r>
    <s v="Tomorrowland"/>
    <s v="PG"/>
    <s v="Action"/>
    <x v="35"/>
    <n v="237"/>
    <s v="May 22, 2015 (United States)"/>
    <x v="5"/>
    <n v="175000"/>
    <s v="Brad Bird"/>
    <s v="Damon Lindelof"/>
    <s v="George Clooney"/>
    <s v="United States"/>
    <n v="190000000"/>
    <n v="209035668"/>
    <n v="268747544.47088611"/>
    <n v="110.01877263157895"/>
    <n v="88200703.797468349"/>
    <s v="Walt Disney Pictures"/>
    <n v="130"/>
  </r>
  <r>
    <s v="Bridge of Spies"/>
    <s v="PG-13"/>
    <s v="Drama"/>
    <x v="35"/>
    <n v="237"/>
    <s v="October 16, 2015 (United States)"/>
    <x v="37"/>
    <n v="295000"/>
    <s v="Steven Spielberg"/>
    <s v="Matt Charman"/>
    <s v="Tom Hanks"/>
    <s v="United States"/>
    <n v="40000000"/>
    <n v="165478348"/>
    <n v="212747901.41603377"/>
    <n v="413.69587000000001"/>
    <n v="69822087.763713077"/>
    <s v="Dreamworks Pictures"/>
    <n v="142"/>
  </r>
  <r>
    <s v="The Danish Girl"/>
    <s v="R"/>
    <s v="Biography"/>
    <x v="35"/>
    <n v="237"/>
    <s v="January 22, 2016 (United States)"/>
    <x v="12"/>
    <n v="170000"/>
    <s v="Tom Hooper"/>
    <s v="Lucinda Coxon"/>
    <s v="Eddie Redmayne"/>
    <s v="United Kingdom"/>
    <n v="15000000"/>
    <n v="64191523"/>
    <n v="82528088.852742612"/>
    <n v="427.94348666666667"/>
    <n v="27085030.801687762"/>
    <s v="Working Title Films"/>
    <n v="119"/>
  </r>
  <r>
    <s v="The Divergent Series: Insurgent"/>
    <s v="PG-13"/>
    <s v="Action"/>
    <x v="35"/>
    <n v="237"/>
    <s v="March 20, 2015 (United States)"/>
    <x v="19"/>
    <n v="223000"/>
    <s v="Robert Schwentke"/>
    <s v="Brian Duffield"/>
    <s v="Shailene Woodley"/>
    <s v="United States"/>
    <n v="110000000"/>
    <n v="297002527"/>
    <n v="381842489.35400844"/>
    <n v="270.00229727272728"/>
    <n v="125317521.94092827"/>
    <s v="Summit Entertainment"/>
    <n v="119"/>
  </r>
  <r>
    <s v="Straight Outta Compton"/>
    <s v="R"/>
    <s v="Biography"/>
    <x v="35"/>
    <n v="237"/>
    <s v="August 14, 2015 (United States)"/>
    <x v="40"/>
    <n v="185000"/>
    <s v="F. Gary Gray"/>
    <s v="Jonathan Herman"/>
    <s v="O'Shea Jackson Jr."/>
    <s v="United States"/>
    <n v="28000000"/>
    <n v="201634991"/>
    <n v="259232834.42067513"/>
    <n v="720.12496785714279"/>
    <n v="85078055.274261594"/>
    <s v="Universal Pictures"/>
    <n v="147"/>
  </r>
  <r>
    <s v="Carol"/>
    <s v="R"/>
    <s v="Drama"/>
    <x v="35"/>
    <n v="237"/>
    <s v="January 15, 2016 (United States)"/>
    <x v="13"/>
    <n v="120000"/>
    <s v="Todd Haynes"/>
    <s v="Phyllis Nagy"/>
    <s v="Cate Blanchett"/>
    <s v="United Kingdom"/>
    <n v="11800000"/>
    <n v="40272135"/>
    <n v="51776031.791139245"/>
    <n v="341.28927966101696"/>
    <n v="16992462.025316454"/>
    <s v="The Weinstein Company"/>
    <n v="118"/>
  </r>
  <r>
    <s v="No Escape"/>
    <s v="R"/>
    <s v="Action"/>
    <x v="35"/>
    <n v="237"/>
    <s v="August 26, 2015 (United States)"/>
    <x v="8"/>
    <n v="81000"/>
    <s v="John Erick Dowdle"/>
    <s v="John Erick Dowdle"/>
    <s v="Lake Bell"/>
    <s v="United States"/>
    <n v="16200000"/>
    <n v="54418872"/>
    <n v="69963840.921518996"/>
    <n v="335.91896296296295"/>
    <n v="22961549.367088605"/>
    <s v="Bold Films"/>
    <n v="103"/>
  </r>
  <r>
    <s v="The Boy Next Door"/>
    <s v="R"/>
    <s v="Thriller"/>
    <x v="35"/>
    <n v="237"/>
    <s v="January 23, 2015 (United States)"/>
    <x v="32"/>
    <n v="40000"/>
    <s v="Rob Cohen"/>
    <s v="Barbara Curry"/>
    <s v="Jennifer Lopez"/>
    <s v="United States"/>
    <n v="4000000"/>
    <n v="52425855"/>
    <n v="67401510.62658228"/>
    <n v="1310.646375"/>
    <n v="22120613.924050633"/>
    <s v="Universal Pictures"/>
    <n v="91"/>
  </r>
  <r>
    <s v="Southpaw"/>
    <s v="R"/>
    <s v="Action"/>
    <x v="35"/>
    <n v="237"/>
    <s v="July 24, 2015 (United States)"/>
    <x v="34"/>
    <n v="223000"/>
    <s v="Antoine Fuqua"/>
    <s v="Kurt Sutter"/>
    <s v="Jake Gyllenhaal"/>
    <s v="Hong Kong"/>
    <n v="30000000"/>
    <n v="91970827"/>
    <n v="118242662.39198312"/>
    <n v="306.5694233333333"/>
    <n v="38806256.118143462"/>
    <s v="Escape Artists"/>
    <n v="124"/>
  </r>
  <r>
    <s v="The Dressmaker"/>
    <s v="R"/>
    <s v="Comedy"/>
    <x v="35"/>
    <n v="237"/>
    <s v="October 29, 2015 (Australia)"/>
    <x v="12"/>
    <n v="56000"/>
    <s v="Jocelyn Moorhouse"/>
    <s v="Rosalie Ham"/>
    <s v="Kate Winslet"/>
    <s v="Australia"/>
    <n v="0"/>
    <n v="25003426"/>
    <n v="32145754.861603376"/>
    <n v="0"/>
    <n v="10549968.776371308"/>
    <s v="Screen Australia"/>
    <n v="119"/>
  </r>
  <r>
    <s v="Maze Runner: The Scorch Trials"/>
    <s v="PG-13"/>
    <s v="Action"/>
    <x v="35"/>
    <n v="237"/>
    <s v="September 18, 2015 (United States)"/>
    <x v="21"/>
    <n v="230000"/>
    <s v="Wes Ball"/>
    <s v="T.S. Nowlin"/>
    <s v="Dylan O'Brien"/>
    <s v="United States"/>
    <n v="61000000"/>
    <n v="312296056"/>
    <n v="401504676.21603376"/>
    <n v="511.96074754098362"/>
    <n v="131770487.76371308"/>
    <s v="Gotham Group"/>
    <n v="131"/>
  </r>
  <r>
    <s v="Lost and Love"/>
    <s v="N/A"/>
    <s v="Drama"/>
    <x v="35"/>
    <n v="237"/>
    <s v="March 20, 2015 (China)"/>
    <x v="5"/>
    <n v="620"/>
    <s v="Sanyuan Peng"/>
    <s v="Sanyuan Peng"/>
    <s v="Andy Lau"/>
    <s v="China"/>
    <n v="0"/>
    <n v="34930177"/>
    <n v="44908122.07552743"/>
    <n v="0"/>
    <n v="14738471.308016878"/>
    <s v="Chongqing Film Group"/>
    <n v="108"/>
  </r>
  <r>
    <s v="The Last Witch Hunter"/>
    <s v="PG-13"/>
    <s v="Action"/>
    <x v="35"/>
    <n v="237"/>
    <s v="October 23, 2015 (United States)"/>
    <x v="22"/>
    <n v="98000"/>
    <s v="Breck Eisner"/>
    <s v="Cory Goodman"/>
    <s v="Vin Diesel"/>
    <s v="United States"/>
    <n v="90000000"/>
    <n v="146936910"/>
    <n v="188910027.32911393"/>
    <n v="163.26323333333332"/>
    <n v="61998696.202531643"/>
    <s v="Summit Entertainment"/>
    <n v="106"/>
  </r>
  <r>
    <s v="Green Room"/>
    <s v="R"/>
    <s v="Horror"/>
    <x v="35"/>
    <n v="237"/>
    <s v="May 13, 2016 (United States)"/>
    <x v="9"/>
    <n v="112000"/>
    <s v="Jeremy Saulnier"/>
    <s v="Jeremy Saulnier"/>
    <s v="Anton Yelchin"/>
    <s v="United States"/>
    <n v="5000000"/>
    <n v="3769214"/>
    <n v="4845905.0877637137"/>
    <n v="75.384280000000004"/>
    <n v="1590385.6540084388"/>
    <s v="Broad Green Pictures"/>
    <n v="95"/>
  </r>
  <r>
    <s v="Burnt"/>
    <s v="R"/>
    <s v="Comedy"/>
    <x v="35"/>
    <n v="237"/>
    <s v="October 30, 2015 (United States)"/>
    <x v="14"/>
    <n v="110000"/>
    <s v="John Wells"/>
    <s v="Steven Knight"/>
    <s v="Bradley Cooper"/>
    <s v="United States"/>
    <n v="20000000"/>
    <n v="36606743"/>
    <n v="47063605.873839661"/>
    <n v="183.033715"/>
    <n v="15445883.122362869"/>
    <s v="3 Arts Entertainment"/>
    <n v="101"/>
  </r>
  <r>
    <s v="The Good Dinosaur"/>
    <s v="PG"/>
    <s v="Animation"/>
    <x v="35"/>
    <n v="237"/>
    <s v="November 25, 2015 (United States)"/>
    <x v="17"/>
    <n v="106000"/>
    <s v="Peter Sohn"/>
    <s v="Bob Peterson"/>
    <s v="Jeffrey Wright"/>
    <s v="United States"/>
    <n v="200000000"/>
    <n v="332207671"/>
    <n v="427104123.85527426"/>
    <n v="166.1038355"/>
    <n v="140172013.08016878"/>
    <s v="Pixar Animation Studios"/>
    <n v="93"/>
  </r>
  <r>
    <s v="Far from the Madding Crowd"/>
    <s v="PG-13"/>
    <s v="Drama"/>
    <x v="35"/>
    <n v="237"/>
    <s v="May 22, 2015 (United States)"/>
    <x v="12"/>
    <n v="47000"/>
    <s v="Thomas Vinterberg"/>
    <s v="Thomas Hardy"/>
    <s v="Carey Mulligan"/>
    <s v="United Kingdom"/>
    <n v="0"/>
    <n v="30229977"/>
    <n v="38865291.105063289"/>
    <n v="0"/>
    <n v="12755264.556962024"/>
    <s v="Fox Searchlight Pictures"/>
    <n v="119"/>
  </r>
  <r>
    <s v="The Invitation"/>
    <s v="Not Rated"/>
    <s v="Drama"/>
    <x v="35"/>
    <n v="237"/>
    <s v="April 8, 2016 (United States)"/>
    <x v="14"/>
    <n v="100000"/>
    <s v="Karyn Kusama"/>
    <s v="Phil Hay"/>
    <s v="Logan Marshall-Green"/>
    <s v="United States"/>
    <n v="0"/>
    <n v="354835"/>
    <n v="456195.04008438822"/>
    <n v="0"/>
    <n v="149719.40928270042"/>
    <s v="Gamechanger Films"/>
    <n v="100"/>
  </r>
  <r>
    <s v="The Gift"/>
    <s v="R"/>
    <s v="Drama"/>
    <x v="35"/>
    <n v="237"/>
    <s v="August 7, 2015 (United States)"/>
    <x v="9"/>
    <n v="145000"/>
    <s v="Joel Edgerton"/>
    <s v="Joel Edgerton"/>
    <s v="Jason Bateman"/>
    <s v="United States"/>
    <n v="5000000"/>
    <n v="58980521"/>
    <n v="75828543.243459925"/>
    <n v="1179.61042"/>
    <n v="24886295.780590717"/>
    <s v="Blumhouse Productions"/>
    <n v="108"/>
  </r>
  <r>
    <s v="Point Break"/>
    <s v="PG-13"/>
    <s v="Action"/>
    <x v="35"/>
    <n v="237"/>
    <s v="December 25, 2015 (United States)"/>
    <x v="11"/>
    <n v="60000"/>
    <s v="Ericson Core"/>
    <s v="Kurt Wimmer"/>
    <s v="Edgar RamÃ­rez"/>
    <s v="China"/>
    <n v="105000000"/>
    <n v="133718711"/>
    <n v="171915996.80042195"/>
    <n v="127.35115333333333"/>
    <n v="56421397.046413496"/>
    <s v="Alcon Entertainment"/>
    <n v="114"/>
  </r>
  <r>
    <s v="Get Hard"/>
    <s v="R"/>
    <s v="Comedy"/>
    <x v="35"/>
    <n v="237"/>
    <s v="March 27, 2015 (United States)"/>
    <x v="22"/>
    <n v="127000"/>
    <s v="Etan Cohen"/>
    <s v="Jay Martel"/>
    <s v="Will Ferrell"/>
    <s v="United States"/>
    <n v="40000000"/>
    <n v="111711453"/>
    <n v="143622277.3379747"/>
    <n v="279.27863249999996"/>
    <n v="47135634.177215189"/>
    <s v="Gary Sanchez Productions"/>
    <n v="100"/>
  </r>
  <r>
    <s v="Hitman: Agent 47"/>
    <s v="R"/>
    <s v="Action"/>
    <x v="35"/>
    <n v="237"/>
    <s v="August 21, 2015 (United States)"/>
    <x v="46"/>
    <n v="87000"/>
    <s v="Aleksander Bach"/>
    <s v="Skip Woods"/>
    <s v="Rupert Friend"/>
    <s v="United States"/>
    <n v="35000000"/>
    <n v="82347656"/>
    <n v="105870594.02194093"/>
    <n v="235.27901714285716"/>
    <n v="34745846.413502105"/>
    <s v="Twentieth Century Fox"/>
    <n v="96"/>
  </r>
  <r>
    <s v="Entourage"/>
    <s v="R"/>
    <s v="Comedy"/>
    <x v="35"/>
    <n v="237"/>
    <s v="June 3, 2015 (United States)"/>
    <x v="14"/>
    <n v="77000"/>
    <s v="Doug Ellin"/>
    <s v="Doug Ellin"/>
    <s v="Adrian Grenier"/>
    <s v="United States"/>
    <n v="30000000"/>
    <n v="49263404"/>
    <n v="63335692.821940929"/>
    <n v="164.21134666666666"/>
    <n v="20786246.413502108"/>
    <s v="Warner Bros."/>
    <n v="104"/>
  </r>
  <r>
    <s v="Steve Jobs"/>
    <s v="R"/>
    <s v="Biography"/>
    <x v="35"/>
    <n v="237"/>
    <s v="October 23, 2015 (United States)"/>
    <x v="13"/>
    <n v="160000"/>
    <s v="Danny Boyle"/>
    <s v="Aaron Sorkin"/>
    <s v="Michael Fassbender"/>
    <s v="United Kingdom"/>
    <n v="30000000"/>
    <n v="34441873"/>
    <n v="44280332.080590717"/>
    <n v="114.80624333333334"/>
    <n v="14532435.864978902"/>
    <s v="Universal Pictures"/>
    <n v="122"/>
  </r>
  <r>
    <s v="Scouts Guide to the Zombie Apocalypse"/>
    <s v="R"/>
    <s v="Action"/>
    <x v="35"/>
    <n v="237"/>
    <s v="October 30, 2015 (United States)"/>
    <x v="21"/>
    <n v="47000"/>
    <s v="Christopher Landon"/>
    <s v="Carrie Lee Wilson"/>
    <s v="Tye Sheridan"/>
    <s v="United States"/>
    <n v="15000000"/>
    <n v="16137046"/>
    <n v="20746657.874261603"/>
    <n v="107.58030666666667"/>
    <n v="6808880.1687763706"/>
    <s v="Paramount Pictures"/>
    <n v="93"/>
  </r>
  <r>
    <s v="Hardcore Henry"/>
    <s v="R"/>
    <s v="Action"/>
    <x v="35"/>
    <n v="237"/>
    <s v="April 8, 2016 (United States)"/>
    <x v="17"/>
    <n v="90000"/>
    <s v="Ilya Naishuller"/>
    <s v="Ilya Naishuller"/>
    <s v="Sharlto Copley"/>
    <s v="Russia"/>
    <n v="2000000"/>
    <n v="16810562"/>
    <n v="21612566.419409283"/>
    <n v="840.52809999999999"/>
    <n v="7093064.135021097"/>
    <s v="Bazelevs Production"/>
    <n v="96"/>
  </r>
  <r>
    <s v="Joy"/>
    <s v="PG-13"/>
    <s v="Biography"/>
    <x v="35"/>
    <n v="237"/>
    <s v="December 25, 2015 (United States)"/>
    <x v="14"/>
    <n v="131000"/>
    <s v="David O. Russell"/>
    <s v="David O. Russell"/>
    <s v="Jennifer Lawrence"/>
    <s v="United States"/>
    <n v="60000000"/>
    <n v="101134059"/>
    <n v="130023408.34303798"/>
    <n v="168.55676500000001"/>
    <n v="42672598.734177217"/>
    <s v="Fox 2000 Pictures"/>
    <n v="124"/>
  </r>
  <r>
    <s v="Masterminds"/>
    <s v="PG-13"/>
    <s v="Biography"/>
    <x v="35"/>
    <n v="237"/>
    <s v="September 30, 2016 (United States)"/>
    <x v="1"/>
    <n v="52000"/>
    <s v="Jared Hess"/>
    <s v="Chris Bowman"/>
    <s v="Zach Galifianakis"/>
    <s v="United States"/>
    <n v="25000000"/>
    <n v="29674699"/>
    <n v="38151395.718565404"/>
    <n v="118.698796"/>
    <n v="12520970.042194093"/>
    <s v="Broadway Video"/>
    <n v="95"/>
  </r>
  <r>
    <s v="Brooklyn"/>
    <s v="PG-13"/>
    <s v="Drama"/>
    <x v="35"/>
    <n v="237"/>
    <s v="November 25, 2015 (United States)"/>
    <x v="24"/>
    <n v="135000"/>
    <s v="John Crowley"/>
    <s v="Nick Hornby"/>
    <s v="Saoirse Ronan"/>
    <s v="United Kingdom"/>
    <n v="11000000"/>
    <n v="62402155"/>
    <n v="80227580.710970461"/>
    <n v="567.29231818181813"/>
    <n v="26330023.206751052"/>
    <s v="Wildgaze Films"/>
    <n v="117"/>
  </r>
  <r>
    <s v="Youth"/>
    <s v="R"/>
    <s v="Comedy"/>
    <x v="35"/>
    <n v="237"/>
    <s v="December 4, 2015 (United States)"/>
    <x v="4"/>
    <n v="74000"/>
    <s v="Paolo Sorrentino"/>
    <s v="Paolo Sorrentino"/>
    <s v="Michael Caine"/>
    <s v="Italy"/>
    <n v="0"/>
    <n v="23459358"/>
    <n v="30160617.648101266"/>
    <n v="0"/>
    <n v="9898463.2911392394"/>
    <s v="Indigo Film"/>
    <n v="124"/>
  </r>
  <r>
    <s v="Self/less"/>
    <s v="PG-13"/>
    <s v="Action"/>
    <x v="35"/>
    <n v="237"/>
    <s v="July 10, 2015 (United States)"/>
    <x v="16"/>
    <n v="93000"/>
    <s v="Tarsem Singh"/>
    <s v="Ã€lex Pastor"/>
    <s v="Ryan Reynolds"/>
    <s v="United States"/>
    <n v="26000000"/>
    <n v="31807156"/>
    <n v="40892997.60843882"/>
    <n v="122.33521538461538"/>
    <n v="13420740.928270042"/>
    <s v="Focus Features"/>
    <n v="117"/>
  </r>
  <r>
    <s v="Ted 2"/>
    <s v="R"/>
    <s v="Comedy"/>
    <x v="35"/>
    <n v="237"/>
    <s v="June 26, 2015 (United States)"/>
    <x v="21"/>
    <n v="191000"/>
    <s v="Seth MacFarlane"/>
    <s v="Seth MacFarlane"/>
    <s v="Mark Wahlberg"/>
    <s v="United States"/>
    <n v="68000000"/>
    <n v="215863606"/>
    <n v="277525910.32995784"/>
    <n v="317.4464794117647"/>
    <n v="91081690.295358643"/>
    <s v="Universal Pictures"/>
    <n v="115"/>
  </r>
  <r>
    <s v="Pan"/>
    <s v="PG"/>
    <s v="Adventure"/>
    <x v="35"/>
    <n v="237"/>
    <s v="October 9, 2015 (United States)"/>
    <x v="46"/>
    <n v="62000"/>
    <s v="Joe Wright"/>
    <s v="Jason Fuchs"/>
    <s v="Levi Miller"/>
    <s v="United States"/>
    <n v="150000000"/>
    <n v="128388320"/>
    <n v="165062958.24472573"/>
    <n v="85.592213333333333"/>
    <n v="54172286.919831224"/>
    <s v="Warner Bros."/>
    <n v="111"/>
  </r>
  <r>
    <s v="Pixels"/>
    <s v="PG-13"/>
    <s v="Action"/>
    <x v="35"/>
    <n v="237"/>
    <s v="July 24, 2015 (United States)"/>
    <x v="30"/>
    <n v="135000"/>
    <s v="Chris Columbus"/>
    <s v="Tim Herlihy"/>
    <s v="Adam Sandler"/>
    <s v="United States"/>
    <n v="88000000"/>
    <n v="244874809"/>
    <n v="314824279.75654012"/>
    <n v="278.26682840909092"/>
    <n v="103322704.21940927"/>
    <s v="Columbia Pictures"/>
    <n v="105"/>
  </r>
  <r>
    <s v="Demolition"/>
    <s v="R"/>
    <s v="Comedy"/>
    <x v="35"/>
    <n v="237"/>
    <s v="April 8, 2016 (United States)"/>
    <x v="9"/>
    <n v="93000"/>
    <s v="Jean-Marc VallÃ©e"/>
    <s v="Bryan Sipe"/>
    <s v="Jake Gyllenhaal"/>
    <s v="United States"/>
    <n v="10000000"/>
    <n v="4366460"/>
    <n v="5613756.801687764"/>
    <n v="43.6646"/>
    <n v="1842388.1856540083"/>
    <s v="Black Label Media"/>
    <n v="101"/>
  </r>
  <r>
    <s v="Macbeth"/>
    <s v="R"/>
    <s v="Drama"/>
    <x v="35"/>
    <n v="237"/>
    <s v="December 11, 2015 (United States)"/>
    <x v="14"/>
    <n v="54000"/>
    <s v="Justin Kurzel"/>
    <s v="Todd Louiso"/>
    <s v="Michael Fassbender"/>
    <s v="United Kingdom"/>
    <n v="15000000"/>
    <n v="16322067"/>
    <n v="20984530.864556964"/>
    <n v="108.81377999999999"/>
    <n v="6886948.1012658225"/>
    <s v="See-Saw Films"/>
    <n v="113"/>
  </r>
  <r>
    <s v="Daddy's Home"/>
    <s v="PG-13"/>
    <s v="Comedy"/>
    <x v="35"/>
    <n v="237"/>
    <s v="December 25, 2015 (United States)"/>
    <x v="19"/>
    <n v="112000"/>
    <s v="Sean Anders"/>
    <s v="Brian Burns"/>
    <s v="Will Ferrell"/>
    <s v="United States"/>
    <n v="50000000"/>
    <n v="242786137"/>
    <n v="312138970.22742617"/>
    <n v="485.57227399999999"/>
    <n v="102441408.01687764"/>
    <s v="Paramount Pictures"/>
    <n v="96"/>
  </r>
  <r>
    <s v="Run All Night"/>
    <s v="R"/>
    <s v="Action"/>
    <x v="35"/>
    <n v="237"/>
    <s v="March 13, 2015 (United States)"/>
    <x v="14"/>
    <n v="105000"/>
    <s v="Jaume Collet-Serra"/>
    <s v="Brad Ingelsby"/>
    <s v="Liam Neeson"/>
    <s v="United States"/>
    <n v="50000000"/>
    <n v="71561644"/>
    <n v="92003514.459071726"/>
    <n v="143.123288"/>
    <n v="30194786.497890294"/>
    <s v="Warner Bros."/>
    <n v="114"/>
  </r>
  <r>
    <s v="Mr. Right"/>
    <s v="R"/>
    <s v="Action"/>
    <x v="35"/>
    <n v="237"/>
    <s v="April 8, 2016 (United States)"/>
    <x v="5"/>
    <n v="52000"/>
    <s v="Paco Cabezas"/>
    <s v="Max Landis"/>
    <s v="Anna Kendrick"/>
    <s v="United States"/>
    <n v="8000000"/>
    <n v="607595"/>
    <n v="781156.94725738396"/>
    <n v="7.5949375000000003"/>
    <n v="256369.19831223629"/>
    <s v="Amasia Entertainment"/>
    <n v="95"/>
  </r>
  <r>
    <s v="Magic Mike XXL"/>
    <s v="R"/>
    <s v="Comedy"/>
    <x v="35"/>
    <n v="237"/>
    <s v="July 1, 2015 (United States)"/>
    <x v="41"/>
    <n v="53000"/>
    <s v="Gregory Jacobs"/>
    <s v="Reid Carolin"/>
    <s v="Channing Tatum"/>
    <s v="United States"/>
    <n v="14800000"/>
    <n v="117813057"/>
    <n v="151466828.97848102"/>
    <n v="796.03416891891891"/>
    <n v="49710150.632911392"/>
    <s v="Warner Bros."/>
    <n v="115"/>
  </r>
  <r>
    <s v="The DUFF"/>
    <s v="PG-13"/>
    <s v="Comedy"/>
    <x v="35"/>
    <n v="237"/>
    <s v="February 20, 2015 (United States)"/>
    <x v="16"/>
    <n v="87000"/>
    <s v="Ari Sandel"/>
    <s v="Josh A. Cagan"/>
    <s v="Mae Whitman"/>
    <s v="United States"/>
    <n v="8500000"/>
    <n v="43709744"/>
    <n v="56195607.5814346"/>
    <n v="514.23228235294118"/>
    <n v="18442929.957805905"/>
    <s v="CBS Films"/>
    <n v="101"/>
  </r>
  <r>
    <s v="Trumbo"/>
    <s v="R"/>
    <s v="Biography"/>
    <x v="35"/>
    <n v="237"/>
    <s v="November 27, 2015 (United States)"/>
    <x v="24"/>
    <n v="78000"/>
    <s v="Jay Roach"/>
    <s v="John McNamara"/>
    <s v="Bryan Cranston"/>
    <s v="United States"/>
    <n v="15000000"/>
    <n v="11430025"/>
    <n v="14695057.457805907"/>
    <n v="76.200166666666675"/>
    <n v="4822795.3586497884"/>
    <s v="Bleecker Street Films"/>
    <n v="124"/>
  </r>
  <r>
    <s v="Hotel Transylvania 2"/>
    <s v="PG"/>
    <s v="Animation"/>
    <x v="35"/>
    <n v="237"/>
    <s v="September 25, 2015 (United States)"/>
    <x v="17"/>
    <n v="113000"/>
    <s v="Genndy Tartakovsky"/>
    <s v="Robert Smigel"/>
    <s v="Adam Sandler"/>
    <s v="United States"/>
    <n v="80000000"/>
    <n v="474800000"/>
    <n v="610428523.20675111"/>
    <n v="593.5"/>
    <n v="200337552.74261603"/>
    <s v="Columbia Pictures"/>
    <n v="89"/>
  </r>
  <r>
    <s v="Knight of Cups"/>
    <s v="R"/>
    <s v="Drama"/>
    <x v="35"/>
    <n v="237"/>
    <s v="March 4, 2016 (United States)"/>
    <x v="46"/>
    <n v="26000"/>
    <s v="Terrence Malick"/>
    <s v="Terrence Malick"/>
    <s v="Christian Bale"/>
    <s v="United States"/>
    <n v="0"/>
    <n v="1026288"/>
    <n v="1319451.2810126583"/>
    <n v="0"/>
    <n v="433032.91139240505"/>
    <s v="Dogwood Films"/>
    <n v="118"/>
  </r>
  <r>
    <s v="The Stanford Prison Experiment"/>
    <s v="R"/>
    <s v="Biography"/>
    <x v="35"/>
    <n v="237"/>
    <s v="July 17, 2015 (United States)"/>
    <x v="15"/>
    <n v="40000"/>
    <s v="Kyle Patrick Alvarez"/>
    <s v="Tim Talbott"/>
    <s v="Ezra Miller"/>
    <s v="United States"/>
    <n v="0"/>
    <n v="663114"/>
    <n v="852535.17215189873"/>
    <n v="0"/>
    <n v="279794.93670886074"/>
    <s v="Coup d'Etat Films"/>
    <n v="122"/>
  </r>
  <r>
    <s v="The Longest Ride"/>
    <s v="PG-13"/>
    <s v="Drama"/>
    <x v="35"/>
    <n v="237"/>
    <s v="April 10, 2015 (United States)"/>
    <x v="12"/>
    <n v="79000"/>
    <s v="George Tillman Jr."/>
    <s v="Nicholas Sparks"/>
    <s v="Scott Eastwood"/>
    <s v="United States"/>
    <n v="34000000"/>
    <n v="62944815"/>
    <n v="80925253.715189874"/>
    <n v="185.13180882352941"/>
    <n v="26558993.670886073"/>
    <s v="Fox 2000 Pictures"/>
    <n v="123"/>
  </r>
  <r>
    <s v="Victor Frankenstein"/>
    <s v="PG-13"/>
    <s v="Drama"/>
    <x v="35"/>
    <n v="237"/>
    <s v="November 25, 2015 (United States)"/>
    <x v="22"/>
    <n v="54000"/>
    <s v="Paul McGuigan"/>
    <s v="Max Landis"/>
    <s v="Daniel Radcliffe"/>
    <s v="United Kingdom"/>
    <n v="65000000"/>
    <n v="34227298"/>
    <n v="44004462.871729963"/>
    <n v="52.657381538461536"/>
    <n v="14441897.890295358"/>
    <s v="Davis Entertainment"/>
    <n v="110"/>
  </r>
  <r>
    <s v="Insidious: Chapter 3"/>
    <s v="PG-13"/>
    <s v="Horror"/>
    <x v="35"/>
    <n v="237"/>
    <s v="June 5, 2015 (United States)"/>
    <x v="10"/>
    <n v="97000"/>
    <s v="Leigh Whannell"/>
    <s v="Leigh Whannell"/>
    <s v="Dermot Mulroney"/>
    <s v="Canada"/>
    <n v="10000000"/>
    <n v="112983889"/>
    <n v="145258189.78185654"/>
    <n v="1129.83889"/>
    <n v="47672527.004219405"/>
    <s v="Gramercy Pictures (I)"/>
    <n v="97"/>
  </r>
  <r>
    <s v="Goosebumps"/>
    <s v="PG"/>
    <s v="Adventure"/>
    <x v="35"/>
    <n v="237"/>
    <s v="October 16, 2015 (United States)"/>
    <x v="21"/>
    <n v="83000"/>
    <s v="Rob Letterman"/>
    <s v="Darren Lemke"/>
    <s v="Jack Black"/>
    <s v="United States"/>
    <n v="58000000"/>
    <n v="158261424"/>
    <n v="203469434.14683545"/>
    <n v="272.86452413793103"/>
    <n v="66776972.151898734"/>
    <s v="Sony Pictures Animation"/>
    <n v="103"/>
  </r>
  <r>
    <s v="Aloha"/>
    <s v="PG-13"/>
    <s v="Comedy"/>
    <x v="35"/>
    <n v="237"/>
    <s v="May 29, 2015 (United States)"/>
    <x v="20"/>
    <n v="64000"/>
    <s v="Cameron Crowe"/>
    <s v="Cameron Crowe"/>
    <s v="Bradley Cooper"/>
    <s v="United States"/>
    <n v="37000000"/>
    <n v="26250020"/>
    <n v="33748443.434599154"/>
    <n v="70.945999999999998"/>
    <n v="11075957.805907173"/>
    <s v="Columbia Pictures"/>
    <n v="105"/>
  </r>
  <r>
    <s v="Baahubali: The Beginning"/>
    <s v="Not Rated"/>
    <s v="Action"/>
    <x v="35"/>
    <n v="237"/>
    <s v="July 9, 2015 (United States)"/>
    <x v="45"/>
    <n v="107000"/>
    <s v="S.S. Rajamouli"/>
    <s v="Vijayendra Prasad"/>
    <s v="Prabhas"/>
    <s v="India"/>
    <n v="18026148"/>
    <n v="24548038"/>
    <n v="31560283.454008441"/>
    <n v="136.18016450325382"/>
    <n v="10357821.940928269"/>
    <s v="Arka Mediaworks"/>
    <n v="159"/>
  </r>
  <r>
    <s v="A Bigger Splash"/>
    <s v="R"/>
    <s v="Drama"/>
    <x v="35"/>
    <n v="237"/>
    <s v="May 13, 2016 (United States)"/>
    <x v="5"/>
    <n v="28000"/>
    <s v="Luca Guadagnino"/>
    <s v="David Kajganich"/>
    <s v="Tilda Swinton"/>
    <s v="Italy"/>
    <n v="0"/>
    <n v="7545758"/>
    <n v="9701234.0194092821"/>
    <n v="0"/>
    <n v="3183864.135021097"/>
    <s v="Frenesy Film Company"/>
    <n v="125"/>
  </r>
  <r>
    <s v="The Wedding Ringer"/>
    <s v="R"/>
    <s v="Comedy"/>
    <x v="35"/>
    <n v="237"/>
    <s v="January 16, 2015 (United States)"/>
    <x v="14"/>
    <n v="72000"/>
    <s v="Jeremy Garelick"/>
    <s v="Jeremy Garelick"/>
    <s v="Kevin Hart"/>
    <s v="United States"/>
    <n v="23000000"/>
    <n v="79799880"/>
    <n v="102595035.59493671"/>
    <n v="346.95600000000002"/>
    <n v="33670835.443037972"/>
    <s v="LStar Capital"/>
    <n v="101"/>
  </r>
  <r>
    <s v="Sisters"/>
    <s v="R"/>
    <s v="Comedy"/>
    <x v="35"/>
    <n v="237"/>
    <s v="December 18, 2015 (United States)"/>
    <x v="22"/>
    <n v="64000"/>
    <s v="Jason Moore"/>
    <s v="Paula Pell"/>
    <s v="Amy Poehler"/>
    <s v="United States"/>
    <n v="30000000"/>
    <n v="105011053"/>
    <n v="135007881.21983123"/>
    <n v="350.03684333333331"/>
    <n v="44308461.181434594"/>
    <s v="Little Stranger"/>
    <n v="118"/>
  </r>
  <r>
    <s v="Secret in Their Eyes"/>
    <s v="PG-13"/>
    <s v="Crime"/>
    <x v="35"/>
    <n v="237"/>
    <s v="November 20, 2015 (United States)"/>
    <x v="21"/>
    <n v="46000"/>
    <s v="Billy Ray"/>
    <s v="Billy Ray"/>
    <s v="Chiwetel Ejiofor"/>
    <s v="United States"/>
    <n v="19500000"/>
    <n v="34854990"/>
    <n v="44811457.607594937"/>
    <n v="178.74353846153846"/>
    <n v="14706746.835443037"/>
    <s v="IM Global"/>
    <n v="111"/>
  </r>
  <r>
    <s v="Irrational Man"/>
    <s v="R"/>
    <s v="Comedy"/>
    <x v="35"/>
    <n v="237"/>
    <s v="August 7, 2015 (United States)"/>
    <x v="14"/>
    <n v="60000"/>
    <s v="Woody Allen"/>
    <s v="Woody Allen"/>
    <s v="Joaquin Phoenix"/>
    <s v="United States"/>
    <n v="11000000"/>
    <n v="27391084"/>
    <n v="35215456.94008439"/>
    <n v="249.00985454545457"/>
    <n v="11557419.409282699"/>
    <s v="Gravier Productions"/>
    <n v="95"/>
  </r>
  <r>
    <s v="Wild Card"/>
    <s v="R"/>
    <s v="Action"/>
    <x v="35"/>
    <n v="237"/>
    <s v="January 14, 2015 (Belgium)"/>
    <x v="41"/>
    <n v="53000"/>
    <s v="Simon West"/>
    <s v="William Goldman"/>
    <s v="Jason Statham"/>
    <s v="United States"/>
    <n v="30000000"/>
    <n v="6738764"/>
    <n v="8663718.9485232066"/>
    <n v="22.462546666666665"/>
    <n v="2843360.3375527426"/>
    <s v="Lionsgate"/>
    <n v="92"/>
  </r>
  <r>
    <s v="Paper Towns"/>
    <s v="PG-13"/>
    <s v="Adventure"/>
    <x v="35"/>
    <n v="237"/>
    <s v="July 24, 2015 (United States)"/>
    <x v="19"/>
    <n v="98000"/>
    <s v="Jake Schreier"/>
    <s v="Scott Neustadter"/>
    <s v="Nat Wolff"/>
    <s v="United States"/>
    <n v="12000000"/>
    <n v="85512300"/>
    <n v="109939231.26582278"/>
    <n v="712.60250000000008"/>
    <n v="36081139.240506329"/>
    <s v="Fox 2000 Pictures"/>
    <n v="109"/>
  </r>
  <r>
    <s v="The Lady in the Van"/>
    <s v="PG-13"/>
    <s v="Biography"/>
    <x v="35"/>
    <n v="237"/>
    <s v="February 26, 2016 (United States)"/>
    <x v="17"/>
    <n v="27000"/>
    <s v="Nicholas Hytner"/>
    <s v="Alan Bennett"/>
    <s v="Maggie Smith"/>
    <s v="United Kingdom"/>
    <n v="6000000"/>
    <n v="41387687"/>
    <n v="53210245.691561185"/>
    <n v="689.79478333333327"/>
    <n v="17463159.071729958"/>
    <s v="BBC Films"/>
    <n v="104"/>
  </r>
  <r>
    <s v="The SpongeBob Movie: Sponge Out of Water"/>
    <s v="PG"/>
    <s v="Animation"/>
    <x v="35"/>
    <n v="237"/>
    <s v="February 6, 2015 (United States)"/>
    <x v="22"/>
    <n v="51000"/>
    <s v="Paul Tibbitt"/>
    <s v="Jonathan Aibel"/>
    <s v="Tom Kenny"/>
    <s v="United States"/>
    <n v="74000000"/>
    <n v="325186032"/>
    <n v="418076725.52911395"/>
    <n v="439.44058378378384"/>
    <n v="137209296.20253164"/>
    <s v="Paramount Animation"/>
    <n v="92"/>
  </r>
  <r>
    <s v="Child 44"/>
    <s v="R"/>
    <s v="Crime"/>
    <x v="35"/>
    <n v="237"/>
    <s v="April 17, 2015 (United Kingdom)"/>
    <x v="16"/>
    <n v="68000"/>
    <s v="Daniel Espinosa"/>
    <s v="Richard Price"/>
    <s v="Tom Hardy"/>
    <s v="Czech Republic"/>
    <n v="50000000"/>
    <n v="12951093"/>
    <n v="16650624.629113924"/>
    <n v="25.902186"/>
    <n v="5464596.2025316451"/>
    <s v="Summit Entertainment"/>
    <n v="137"/>
  </r>
  <r>
    <s v="The Wave"/>
    <s v="R"/>
    <s v="Action"/>
    <x v="35"/>
    <n v="237"/>
    <s v="August 28, 2015 (Norway)"/>
    <x v="17"/>
    <n v="35000"/>
    <s v="Roar Uthaug"/>
    <s v="John KÃ¥re Raake"/>
    <s v="Kristoffer Joner"/>
    <s v="Norway"/>
    <n v="0"/>
    <n v="12975143"/>
    <n v="16681544.608016878"/>
    <n v="0"/>
    <n v="5474743.8818565402"/>
    <s v="Fantefilm"/>
    <n v="105"/>
  </r>
  <r>
    <s v="A Man Called Ove"/>
    <s v="PG-13"/>
    <s v="Comedy"/>
    <x v="35"/>
    <n v="237"/>
    <s v="September 30, 2016 (United States)"/>
    <x v="3"/>
    <n v="50000"/>
    <s v="Hannes Holm"/>
    <s v="Hannes Holm"/>
    <s v="Rolf LassgÃ¥rd"/>
    <s v="Sweden"/>
    <n v="0"/>
    <n v="30692889"/>
    <n v="39460435.773417726"/>
    <n v="0"/>
    <n v="12950586.075949367"/>
    <s v="Tre VÃ¤nner Produktion AB"/>
    <n v="116"/>
  </r>
  <r>
    <s v="Beasts of No Nation"/>
    <s v="TV-MA"/>
    <s v="Drama"/>
    <x v="35"/>
    <n v="237"/>
    <s v="October 16, 2015 (United States)"/>
    <x v="3"/>
    <n v="76000"/>
    <s v="Cary Joji Fukunaga"/>
    <s v="Cary Joji Fukunaga"/>
    <s v="Abraham Attah"/>
    <s v="United States"/>
    <n v="6000000"/>
    <n v="90777"/>
    <n v="116707.81392405064"/>
    <n v="1.51295"/>
    <n v="38302.531645569616"/>
    <s v="Red Crown Productions"/>
    <n v="137"/>
  </r>
  <r>
    <s v="Me and Earl and the Dying Girl"/>
    <s v="PG-13"/>
    <s v="Comedy"/>
    <x v="35"/>
    <n v="237"/>
    <s v="July 1, 2015 (United States)"/>
    <x v="3"/>
    <n v="126000"/>
    <s v="Alfonso Gomez-Rejon"/>
    <s v="Jesse Andrews"/>
    <s v="Thomas Mann"/>
    <s v="United States"/>
    <n v="8000000"/>
    <n v="9074749"/>
    <n v="11666987.427426161"/>
    <n v="113.43436250000001"/>
    <n v="3829008.0168776368"/>
    <s v="Fox Searchlight Pictures"/>
    <n v="105"/>
  </r>
  <r>
    <s v="Sleeping with Other People"/>
    <s v="R"/>
    <s v="Comedy"/>
    <x v="35"/>
    <n v="237"/>
    <s v="August 12, 2015 (Belgium)"/>
    <x v="16"/>
    <n v="42000"/>
    <s v="Leslye Headland"/>
    <s v="Leslye Headland"/>
    <s v="Jason Sudeikis"/>
    <s v="United States"/>
    <n v="0"/>
    <n v="3224947"/>
    <n v="4146166.0375527428"/>
    <n v="0"/>
    <n v="1360737.1308016877"/>
    <s v="Gloria Sanchez Productions"/>
    <n v="101"/>
  </r>
  <r>
    <s v="Concussion"/>
    <s v="PG-13"/>
    <s v="Biography"/>
    <x v="35"/>
    <n v="237"/>
    <s v="December 25, 2015 (United States)"/>
    <x v="12"/>
    <n v="89000"/>
    <s v="Peter Landesman"/>
    <s v="Peter Landesman"/>
    <s v="Will Smith"/>
    <s v="United Kingdom"/>
    <n v="35000000"/>
    <n v="48623572"/>
    <n v="62513090.246413507"/>
    <n v="138.92449142857143"/>
    <n v="20516275.105485231"/>
    <s v="LStar Capital"/>
    <n v="123"/>
  </r>
  <r>
    <s v="The Diary of a Teenage Girl"/>
    <s v="R"/>
    <s v="Comedy"/>
    <x v="35"/>
    <n v="237"/>
    <s v="August 28, 2015 (United States)"/>
    <x v="15"/>
    <n v="30000"/>
    <s v="Marielle Heller"/>
    <s v="Phoebe Gloeckner"/>
    <s v="Bel Powley"/>
    <s v="United States"/>
    <n v="2000000"/>
    <n v="1775133"/>
    <n v="2282206.8569620252"/>
    <n v="88.756650000000008"/>
    <n v="749001.26582278474"/>
    <s v="Caviar"/>
    <n v="102"/>
  </r>
  <r>
    <s v="Mustang"/>
    <s v="PG-13"/>
    <s v="Drama"/>
    <x v="35"/>
    <n v="237"/>
    <s v="June 17, 2015 (France)"/>
    <x v="37"/>
    <n v="37000"/>
    <s v="Deniz Gamze ErgÃ¼ven"/>
    <s v="Deniz Gamze ErgÃ¼ven"/>
    <s v="GÃ¼nes Sensoy"/>
    <s v="Turkey"/>
    <n v="0"/>
    <n v="5274664"/>
    <n v="6781392.9147679331"/>
    <n v="0"/>
    <n v="2225596.6244725739"/>
    <s v="CG CinÃ©ma"/>
    <n v="97"/>
  </r>
  <r>
    <s v="The Walk"/>
    <s v="PG"/>
    <s v="Action"/>
    <x v="35"/>
    <n v="237"/>
    <s v="October 9, 2015 (United States)"/>
    <x v="4"/>
    <n v="123000"/>
    <s v="Robert Zemeckis"/>
    <s v="Robert Zemeckis"/>
    <s v="Joseph Gordon-Levitt"/>
    <s v="United States"/>
    <n v="35000000"/>
    <n v="61181942"/>
    <n v="78658808.976371303"/>
    <n v="174.80554857142857"/>
    <n v="25815165.400843881"/>
    <s v="Sony Pictures Entertainment (SPE)"/>
    <n v="123"/>
  </r>
  <r>
    <s v="Tangerine"/>
    <s v="R"/>
    <s v="Comedy"/>
    <x v="35"/>
    <n v="237"/>
    <s v="July 10, 2015 (United States)"/>
    <x v="12"/>
    <n v="28000"/>
    <s v="Sean Baker"/>
    <s v="Sean Baker"/>
    <s v="Kitana Kiki Rodriguez"/>
    <s v="United States"/>
    <n v="100000"/>
    <n v="828874"/>
    <n v="1065645.1805907174"/>
    <n v="828.87400000000002"/>
    <n v="349735.86497890292"/>
    <s v="Duplass Brothers Productions"/>
    <n v="88"/>
  </r>
  <r>
    <s v="A Walk in the Woods"/>
    <s v="R"/>
    <s v="Adventure"/>
    <x v="35"/>
    <n v="237"/>
    <s v="September 2, 2015 (United States)"/>
    <x v="5"/>
    <n v="26000"/>
    <s v="Ken Kwapis"/>
    <s v="Michael Arndt"/>
    <s v="Robert Redford"/>
    <s v="United States"/>
    <n v="8000000"/>
    <n v="37461274"/>
    <n v="48162237.079324894"/>
    <n v="468.26592500000004"/>
    <n v="15806444.725738395"/>
    <s v="Route One Entertainment"/>
    <n v="104"/>
  </r>
  <r>
    <s v="Sinister 2"/>
    <s v="R"/>
    <s v="Horror"/>
    <x v="35"/>
    <n v="237"/>
    <s v="August 21, 2015 (United States)"/>
    <x v="11"/>
    <n v="50000"/>
    <s v="CiarÃ¡n Foy"/>
    <s v="Scott Derrickson"/>
    <s v="James Ransone"/>
    <s v="United States"/>
    <n v="10000000"/>
    <n v="53329150"/>
    <n v="68562835.464135021"/>
    <n v="533.29150000000004"/>
    <n v="22501751.054852318"/>
    <s v="Entertainment One"/>
    <n v="97"/>
  </r>
  <r>
    <s v="Summertime"/>
    <s v="Not Rated"/>
    <s v="Drama"/>
    <x v="35"/>
    <n v="237"/>
    <s v="August 19, 2015 (Belgium)"/>
    <x v="17"/>
    <n v="4500"/>
    <s v="Catherine Corsini"/>
    <s v="Catherine Corsini"/>
    <s v="CÃ©cile de France"/>
    <s v="France"/>
    <n v="0"/>
    <n v="3778938"/>
    <n v="4858406.7873417726"/>
    <n v="0"/>
    <n v="1594488.6075949366"/>
    <s v="Chaz Productions"/>
    <n v="105"/>
  </r>
  <r>
    <s v="Anomalisa"/>
    <s v="R"/>
    <s v="Animation"/>
    <x v="35"/>
    <n v="237"/>
    <s v="March 11, 2016 (United Kingdom)"/>
    <x v="4"/>
    <n v="68000"/>
    <s v="Duke Johnson"/>
    <s v="Charlie Kaufman"/>
    <s v="David Thewlis"/>
    <s v="United Kingdom"/>
    <n v="8000000"/>
    <n v="5659286"/>
    <n v="7275883.7308016876"/>
    <n v="70.741074999999995"/>
    <n v="2387884.3881856538"/>
    <s v="Paramount Animation"/>
    <n v="90"/>
  </r>
  <r>
    <s v="The Blackcoat's Daughter"/>
    <s v="R"/>
    <s v="Horror"/>
    <x v="35"/>
    <n v="237"/>
    <s v="February 16, 2017 (United States)"/>
    <x v="23"/>
    <n v="20000"/>
    <s v="Oz Perkins"/>
    <s v="Oz Perkins"/>
    <s v="Emma Roberts"/>
    <s v="Canada"/>
    <n v="0"/>
    <n v="38348"/>
    <n v="49302.259915611816"/>
    <n v="0"/>
    <n v="16180.590717299578"/>
    <s v="Paris Film"/>
    <n v="93"/>
  </r>
  <r>
    <s v="Mississippi Grind"/>
    <s v="R"/>
    <s v="Comedy"/>
    <x v="35"/>
    <n v="237"/>
    <s v="August 13, 2015 (United States)"/>
    <x v="5"/>
    <n v="22000"/>
    <s v="Anna Boden"/>
    <s v="Anna Boden"/>
    <s v="Ben Mendelsohn"/>
    <s v="United States"/>
    <n v="6000000"/>
    <n v="422746"/>
    <n v="543505.08945147682"/>
    <n v="7.0457666666666672"/>
    <n v="178373.83966244725"/>
    <s v="Sycamore Pictures"/>
    <n v="108"/>
  </r>
  <r>
    <s v="Drishyam"/>
    <s v="Not Rated"/>
    <s v="Crime"/>
    <x v="35"/>
    <n v="237"/>
    <s v="July 31, 2015 (United States)"/>
    <x v="7"/>
    <n v="75000"/>
    <s v="Nishikant Kamat"/>
    <s v="Jeethu Joseph"/>
    <s v="Ajay Devgn"/>
    <s v="India"/>
    <n v="9400000"/>
    <n v="0"/>
    <n v="0"/>
    <n v="0"/>
    <n v="0"/>
    <s v="Panorama Studios"/>
    <n v="163"/>
  </r>
  <r>
    <s v="Attack on Titan Part 1"/>
    <s v="Not Rated"/>
    <s v="Action"/>
    <x v="35"/>
    <n v="237"/>
    <s v="August 1, 2015 (Japan)"/>
    <x v="18"/>
    <n v="13000"/>
    <s v="Shinji Higuchi"/>
    <s v="Hajime Isayama"/>
    <s v="Haruma Miura"/>
    <s v="Japan"/>
    <n v="0"/>
    <n v="30810658"/>
    <n v="39611845.960337557"/>
    <n v="0"/>
    <n v="13000277.637130801"/>
    <s v="KÃ´dansha"/>
    <n v="98"/>
  </r>
  <r>
    <s v="Woman in Gold"/>
    <s v="PG-13"/>
    <s v="Biography"/>
    <x v="35"/>
    <n v="237"/>
    <s v="April 10, 2015 (United States)"/>
    <x v="4"/>
    <n v="56000"/>
    <s v="Simon Curtis"/>
    <s v="Alexi Kaye Campbell"/>
    <s v="Helen Mirren"/>
    <s v="United Kingdom"/>
    <n v="11000000"/>
    <n v="61619773"/>
    <n v="79221708.156540081"/>
    <n v="560.17975454545456"/>
    <n v="25999904.219409283"/>
    <s v="Origin Pictures"/>
    <n v="109"/>
  </r>
  <r>
    <s v="Eddie the Eagle"/>
    <s v="PG-13"/>
    <s v="Biography"/>
    <x v="35"/>
    <n v="237"/>
    <s v="February 26, 2016 (United States)"/>
    <x v="34"/>
    <n v="88000"/>
    <s v="Dexter Fletcher"/>
    <s v="Simon Kelton"/>
    <s v="Taron Egerton"/>
    <s v="United Kingdom"/>
    <n v="23000000"/>
    <n v="46152800"/>
    <n v="59336532.320675105"/>
    <n v="200.66434782608695"/>
    <n v="19473755.274261601"/>
    <s v="Hurwitz Creative"/>
    <n v="106"/>
  </r>
  <r>
    <s v="Eye in the Sky"/>
    <s v="R"/>
    <s v="Action"/>
    <x v="35"/>
    <n v="237"/>
    <s v="April 1, 2016 (United States)"/>
    <x v="4"/>
    <n v="81000"/>
    <s v="Gavin Hood"/>
    <s v="Guy Hibbert"/>
    <s v="Helen Mirren"/>
    <s v="United Kingdom"/>
    <n v="13000000"/>
    <n v="35259653"/>
    <n v="45331714.215611815"/>
    <n v="271.22809999999998"/>
    <n v="14877490.717299577"/>
    <s v="Raindog Films"/>
    <n v="102"/>
  </r>
  <r>
    <s v="The Second Best Exotic Marigold Hotel"/>
    <s v="PG"/>
    <s v="Comedy"/>
    <x v="35"/>
    <n v="237"/>
    <s v="March 6, 2015 (United States)"/>
    <x v="14"/>
    <n v="32000"/>
    <s v="John Madden"/>
    <s v="Ol Parker"/>
    <s v="Judi Dench"/>
    <s v="United Kingdom"/>
    <n v="10000000"/>
    <n v="85978292"/>
    <n v="110538335.74852321"/>
    <n v="859.78291999999999"/>
    <n v="36277760.337552741"/>
    <s v="Blueprint Pictures"/>
    <n v="122"/>
  </r>
  <r>
    <s v="Tumbledown"/>
    <s v="R"/>
    <s v="Comedy"/>
    <x v="35"/>
    <n v="237"/>
    <s v="February 5, 2016 (United States)"/>
    <x v="19"/>
    <n v="6800"/>
    <s v="Sean Mewshaw"/>
    <s v="Sean Mewshaw"/>
    <s v="Rebecca Hall"/>
    <s v="United States"/>
    <n v="0"/>
    <n v="282083"/>
    <n v="362661.13966244727"/>
    <n v="0"/>
    <n v="119022.3628691983"/>
    <s v="BRON Studios"/>
    <n v="105"/>
  </r>
  <r>
    <s v="Poltergeist"/>
    <s v="PG-13"/>
    <s v="Horror"/>
    <x v="35"/>
    <n v="237"/>
    <s v="May 22, 2015 (United States)"/>
    <x v="38"/>
    <n v="56000"/>
    <s v="Gil Kenan"/>
    <s v="David Lindsay-Abaire"/>
    <s v="Sam Rockwell"/>
    <s v="United States"/>
    <n v="35000000"/>
    <n v="95437994"/>
    <n v="122700239.54345992"/>
    <n v="272.67998285714287"/>
    <n v="40269195.780590713"/>
    <s v="Fox 2000 Pictures"/>
    <n v="93"/>
  </r>
  <r>
    <s v="The Meddler"/>
    <s v="PG-13"/>
    <s v="Comedy"/>
    <x v="35"/>
    <n v="237"/>
    <s v="June 3, 2016 (Spain)"/>
    <x v="21"/>
    <n v="12000"/>
    <s v="Lorene Scafaria"/>
    <s v="Lorene Scafaria"/>
    <s v="Susan Sarandon"/>
    <s v="United States"/>
    <n v="3200000"/>
    <n v="5425148"/>
    <n v="6974863.2725738399"/>
    <n v="169.535875"/>
    <n v="2289091.9831223628"/>
    <s v="Anonymous Content"/>
    <n v="103"/>
  </r>
  <r>
    <s v="We Are Your Friends"/>
    <s v="R"/>
    <s v="Drama"/>
    <x v="35"/>
    <n v="237"/>
    <s v="August 28, 2015 (United States)"/>
    <x v="19"/>
    <n v="37000"/>
    <s v="Max Joseph"/>
    <s v="Max Joseph"/>
    <s v="Zac Efron"/>
    <s v="United Kingdom"/>
    <n v="2000000"/>
    <n v="11122090"/>
    <n v="14299159.590717301"/>
    <n v="556.10450000000003"/>
    <n v="4692864.9789029537"/>
    <s v="StudioCanal"/>
    <n v="96"/>
  </r>
  <r>
    <s v="Into the Forest"/>
    <s v="R"/>
    <s v="Drama"/>
    <x v="35"/>
    <n v="237"/>
    <s v="July 29, 2016 (United States)"/>
    <x v="1"/>
    <n v="20000"/>
    <s v="Patricia Rozema"/>
    <s v="Patricia Rozema"/>
    <s v="Elliot Page"/>
    <s v="Canada"/>
    <n v="0"/>
    <n v="92166"/>
    <n v="118493.58734177216"/>
    <n v="0"/>
    <n v="38888.607594936708"/>
    <s v="Rhombus Media"/>
    <n v="101"/>
  </r>
  <r>
    <s v="Grandma"/>
    <s v="R"/>
    <s v="Comedy"/>
    <x v="35"/>
    <n v="237"/>
    <s v="September 18, 2015 (United States)"/>
    <x v="17"/>
    <n v="15000"/>
    <s v="Paul Weitz"/>
    <s v="Paul Weitz"/>
    <s v="Lily Tomlin"/>
    <s v="United States"/>
    <n v="600000"/>
    <n v="7205073"/>
    <n v="9263230.983544305"/>
    <n v="1200.8454999999999"/>
    <n v="3040115.1898734174"/>
    <s v="Depth of Field"/>
    <n v="79"/>
  </r>
  <r>
    <s v="Bajirao Mastani"/>
    <s v="Not Rated"/>
    <s v="Action"/>
    <x v="35"/>
    <n v="237"/>
    <s v="December 18, 2015 (United States)"/>
    <x v="4"/>
    <n v="32000"/>
    <s v="Sanjay Leela Bhansali"/>
    <s v="Nagnath S. Inamdar"/>
    <s v="Ranveer Singh"/>
    <s v="India"/>
    <n v="0"/>
    <n v="11350917"/>
    <n v="14593351.94050633"/>
    <n v="0"/>
    <n v="4789416.4556962019"/>
    <s v="Bhansali Productions"/>
    <n v="158"/>
  </r>
  <r>
    <s v="By the Sea"/>
    <s v="R"/>
    <s v="Drama"/>
    <x v="35"/>
    <n v="237"/>
    <s v="December 9, 2015 (France)"/>
    <x v="11"/>
    <n v="19000"/>
    <s v="Angelina Jolie"/>
    <s v="Angelina Jolie"/>
    <s v="Brad Pitt"/>
    <s v="France"/>
    <n v="10000000"/>
    <n v="3334927"/>
    <n v="4287562.2654008437"/>
    <n v="33.349269999999997"/>
    <n v="1407142.1940928269"/>
    <s v="Universal Pictures"/>
    <n v="122"/>
  </r>
  <r>
    <s v="Mortdecai"/>
    <s v="R"/>
    <s v="Action"/>
    <x v="35"/>
    <n v="237"/>
    <s v="January 23, 2015 (United States)"/>
    <x v="30"/>
    <n v="69000"/>
    <s v="David Koepp"/>
    <s v="Eric Aronson"/>
    <s v="Johnny Depp"/>
    <s v="United Kingdom"/>
    <n v="60000000"/>
    <n v="47275717"/>
    <n v="60780215.062869199"/>
    <n v="78.792861666666667"/>
    <n v="19947559.915611815"/>
    <s v="MWM Studios"/>
    <n v="107"/>
  </r>
  <r>
    <s v="I'll See You in My Dreams"/>
    <s v="PG-13"/>
    <s v="Comedy"/>
    <x v="35"/>
    <n v="237"/>
    <s v="May 15, 2015 (United States)"/>
    <x v="17"/>
    <n v="7100"/>
    <s v="Brett Haley"/>
    <s v="Brett Haley"/>
    <s v="Blythe Danner"/>
    <s v="United States"/>
    <n v="0"/>
    <n v="7452512"/>
    <n v="9581351.9257383961"/>
    <n v="0"/>
    <n v="3144519.8312236285"/>
    <s v="Two Flints"/>
    <n v="92"/>
  </r>
  <r>
    <s v="Maggie"/>
    <s v="PG-13"/>
    <s v="Drama"/>
    <x v="35"/>
    <n v="237"/>
    <s v="May 8, 2015 (United States)"/>
    <x v="41"/>
    <n v="43000"/>
    <s v="Henry Hobson"/>
    <s v="John Scott 3"/>
    <s v="Arnold Schwarzenegger"/>
    <s v="United States"/>
    <n v="0"/>
    <n v="1663165"/>
    <n v="2138254.7489451477"/>
    <n v="0"/>
    <n v="701757.38396624464"/>
    <s v="Lionsgate"/>
    <n v="95"/>
  </r>
  <r>
    <s v="Project Almanac"/>
    <s v="PG-13"/>
    <s v="Drama"/>
    <x v="35"/>
    <n v="237"/>
    <s v="January 30, 2015 (United States)"/>
    <x v="5"/>
    <n v="77000"/>
    <s v="Dean Israelite"/>
    <s v="Jason Pagan"/>
    <s v="Amy Landecker"/>
    <s v="United States"/>
    <n v="12000000"/>
    <n v="33213241"/>
    <n v="42700736.424894519"/>
    <n v="276.7770083333333"/>
    <n v="14014025.738396624"/>
    <s v="Insurge Pictures"/>
    <n v="106"/>
  </r>
  <r>
    <s v="Regression"/>
    <s v="R"/>
    <s v="Crime"/>
    <x v="35"/>
    <n v="237"/>
    <s v="October 2, 2015 (Spain)"/>
    <x v="46"/>
    <n v="38000"/>
    <s v="Alejandro AmenÃ¡bar"/>
    <s v="Alejandro AmenÃ¡bar"/>
    <s v="Ethan Hawke"/>
    <s v="Spain"/>
    <n v="0"/>
    <n v="17671101"/>
    <n v="22718921.834177215"/>
    <n v="0"/>
    <n v="7456160.7594936704"/>
    <s v="Mod Producciones"/>
    <n v="106"/>
  </r>
  <r>
    <s v="True Story"/>
    <s v="R"/>
    <s v="Biography"/>
    <x v="35"/>
    <n v="237"/>
    <s v="April 17, 2015 (United States)"/>
    <x v="21"/>
    <n v="65000"/>
    <s v="Rupert Goold"/>
    <s v="Rupert Goold"/>
    <s v="James Franco"/>
    <s v="United States"/>
    <n v="0"/>
    <n v="5261595"/>
    <n v="6764590.702531646"/>
    <n v="0"/>
    <n v="2220082.2784810127"/>
    <s v="New Regency Productions"/>
    <n v="99"/>
  </r>
  <r>
    <s v="The Man Who Knew Infinity"/>
    <s v="PG-13"/>
    <s v="Biography"/>
    <x v="35"/>
    <n v="237"/>
    <s v="April 29, 2016 (United States)"/>
    <x v="13"/>
    <n v="53000"/>
    <s v="Matt Brown"/>
    <s v="Matt Brown"/>
    <s v="Dev Patel"/>
    <s v="United Kingdom"/>
    <n v="10000000"/>
    <n v="12252684"/>
    <n v="15752712.298734177"/>
    <n v="122.52684000000001"/>
    <n v="5169908.8607594939"/>
    <s v="Pressman Film"/>
    <n v="108"/>
  </r>
  <r>
    <s v="The Transporter Refueled"/>
    <s v="PG-13"/>
    <s v="Action"/>
    <x v="35"/>
    <n v="237"/>
    <s v="September 4, 2015 (United States)"/>
    <x v="33"/>
    <n v="40000"/>
    <s v="Camille Delamarre"/>
    <s v="Adam Cooper"/>
    <s v="Ed Skrein"/>
    <s v="France"/>
    <n v="0"/>
    <n v="72629670"/>
    <n v="93376626.367088616"/>
    <n v="0"/>
    <n v="30645430.379746836"/>
    <s v="EuropaCorp"/>
    <n v="96"/>
  </r>
  <r>
    <s v="Z for Zachariah"/>
    <s v="PG-13"/>
    <s v="Drama"/>
    <x v="35"/>
    <n v="237"/>
    <s v="August 13, 2015 (Denmark)"/>
    <x v="22"/>
    <n v="29000"/>
    <s v="Craig Zobel"/>
    <s v="Nissar Modi"/>
    <s v="Chiwetel Ejiofor"/>
    <s v="Iceland"/>
    <n v="7500000"/>
    <n v="381839"/>
    <n v="490912.84092827007"/>
    <n v="5.0911866666666663"/>
    <n v="161113.50210970463"/>
    <s v="Silver Reel"/>
    <n v="98"/>
  </r>
  <r>
    <s v="Equals"/>
    <s v="PG-13"/>
    <s v="Drama"/>
    <x v="35"/>
    <n v="237"/>
    <s v="May 26, 2016 (United States)"/>
    <x v="10"/>
    <n v="29000"/>
    <s v="Drake Doremus"/>
    <s v="Nathan Parker"/>
    <s v="Nicholas Hoult"/>
    <s v="United States"/>
    <n v="16000000"/>
    <n v="2084628"/>
    <n v="2680110.3443037975"/>
    <n v="13.028924999999999"/>
    <n v="879589.87341772148"/>
    <s v="Freedom Media"/>
    <n v="101"/>
  </r>
  <r>
    <s v="Dope"/>
    <s v="R"/>
    <s v="Adventure"/>
    <x v="35"/>
    <n v="237"/>
    <s v="June 19, 2015 (United States)"/>
    <x v="13"/>
    <n v="82000"/>
    <s v="Rick Famuyiwa"/>
    <s v="Rick Famuyiwa"/>
    <s v="Shameik Moore"/>
    <s v="United States"/>
    <n v="7000000"/>
    <n v="17986781"/>
    <n v="23124777.091561183"/>
    <n v="256.95401428571427"/>
    <n v="7589359.0717299571"/>
    <s v="i am OTHER"/>
    <n v="103"/>
  </r>
  <r>
    <s v="Land of Mine"/>
    <s v="R"/>
    <s v="Drama"/>
    <x v="35"/>
    <n v="237"/>
    <s v="December 3, 2015 (Denmark)"/>
    <x v="40"/>
    <n v="38000"/>
    <s v="Martin Zandvliet"/>
    <s v="Martin Zandvliet"/>
    <s v="Roland MÃ¸ller"/>
    <s v="Denmark"/>
    <n v="0"/>
    <n v="3169553"/>
    <n v="4074948.5194092831"/>
    <n v="0"/>
    <n v="1337364.135021097"/>
    <s v="Nordisk Film"/>
    <n v="100"/>
  </r>
  <r>
    <s v="Hot Pursuit"/>
    <s v="PG-13"/>
    <s v="Action"/>
    <x v="35"/>
    <n v="237"/>
    <s v="May 8, 2015 (United States)"/>
    <x v="33"/>
    <n v="49000"/>
    <s v="Anne Fletcher"/>
    <s v="David Feeney"/>
    <s v="Reese Witherspoon"/>
    <s v="United States"/>
    <n v="35000000"/>
    <n v="51380201"/>
    <n v="66057161.370042197"/>
    <n v="146.8005742857143"/>
    <n v="21679409.70464135"/>
    <s v="Metro-Goldwyn-Mayer (MGM)"/>
    <n v="87"/>
  </r>
  <r>
    <s v="Krampus"/>
    <s v="PG-13"/>
    <s v="Comedy"/>
    <x v="35"/>
    <n v="237"/>
    <s v="December 4, 2015 (United States)"/>
    <x v="19"/>
    <n v="66000"/>
    <s v="Michael Dougherty"/>
    <s v="Todd Casey"/>
    <s v="Adam Scott"/>
    <s v="United States"/>
    <n v="15000000"/>
    <n v="61548707"/>
    <n v="79130341.868776381"/>
    <n v="410.32471333333331"/>
    <n v="25969918.565400843"/>
    <s v="Legendary Entertainment"/>
    <n v="98"/>
  </r>
  <r>
    <s v="Bajrangi Bhaijaan"/>
    <s v="Not Rated"/>
    <s v="Action"/>
    <x v="35"/>
    <n v="237"/>
    <s v="July 17, 2015 (United States)"/>
    <x v="45"/>
    <n v="79000"/>
    <s v="Kabir Khan"/>
    <s v="Vijayendra Prasad"/>
    <s v="Salman Khan"/>
    <s v="India"/>
    <n v="0"/>
    <n v="121126188"/>
    <n v="155726369.12911394"/>
    <n v="0"/>
    <n v="51108096.202531643"/>
    <s v="Eros Worldwide"/>
    <n v="163"/>
  </r>
  <r>
    <s v="The Lure"/>
    <s v="Not Rated"/>
    <s v="Drama"/>
    <x v="35"/>
    <n v="237"/>
    <s v="December 25, 2015 (Poland)"/>
    <x v="21"/>
    <n v="7200"/>
    <s v="Agnieszka Smoczynska"/>
    <s v="Robert Bolesto"/>
    <s v="Marta Mazurek"/>
    <s v="Poland"/>
    <n v="0"/>
    <n v="108846"/>
    <n v="139938.29620253164"/>
    <n v="0"/>
    <n v="45926.582278481008"/>
    <s v="WytwÃ³rnia FilmÃ³w Dokumentalnych i Fabularnych (WFDiF)"/>
    <n v="92"/>
  </r>
  <r>
    <s v="The Gunman"/>
    <s v="R"/>
    <s v="Action"/>
    <x v="35"/>
    <n v="237"/>
    <s v="March 20, 2015 (United States)"/>
    <x v="1"/>
    <n v="40000"/>
    <s v="Pierre Morel"/>
    <s v="Jean-Patrick Manchette"/>
    <s v="Sean Penn"/>
    <s v="United States"/>
    <n v="40000000"/>
    <n v="24177137"/>
    <n v="31083433.096624475"/>
    <n v="60.442842500000005"/>
    <n v="10201323.628691982"/>
    <s v="Open Road Films (II)"/>
    <n v="115"/>
  </r>
  <r>
    <s v="The Night Before"/>
    <s v="R"/>
    <s v="Comedy"/>
    <x v="35"/>
    <n v="237"/>
    <s v="November 20, 2015 (United States)"/>
    <x v="5"/>
    <n v="68000"/>
    <s v="Jonathan Levine"/>
    <s v="Jonathan Levine"/>
    <s v="Joseph Gordon-Levitt"/>
    <s v="United States"/>
    <n v="25000000"/>
    <n v="52395996"/>
    <n v="67363122.283544302"/>
    <n v="209.58398399999999"/>
    <n v="22108015.189873416"/>
    <s v="Columbia Pictures"/>
    <n v="101"/>
  </r>
  <r>
    <s v="90 Minutes in Heaven"/>
    <s v="PG-13"/>
    <s v="Drama"/>
    <x v="35"/>
    <n v="237"/>
    <s v="September 11, 2015 (United States)"/>
    <x v="25"/>
    <n v="3500"/>
    <s v="Michael Polish"/>
    <s v="Michael Polish"/>
    <s v="Kate Bosworth"/>
    <s v="United States"/>
    <n v="5000000"/>
    <n v="4842699"/>
    <n v="6226035.3810126586"/>
    <n v="96.853979999999993"/>
    <n v="2043332.9113924049"/>
    <s v="Astute Films"/>
    <n v="121"/>
  </r>
  <r>
    <s v="Tale of Tales"/>
    <s v="R"/>
    <s v="Drama"/>
    <x v="35"/>
    <n v="237"/>
    <s v="April 22, 2016 (United States)"/>
    <x v="5"/>
    <n v="27000"/>
    <s v="Matteo Garrone"/>
    <s v="Edoardo Albinati"/>
    <s v="Salma Hayek"/>
    <s v="Italy"/>
    <n v="0"/>
    <n v="5497104"/>
    <n v="7067373.7924050633"/>
    <n v="0"/>
    <n v="2319453.164556962"/>
    <s v="Archimede"/>
    <n v="134"/>
  </r>
  <r>
    <s v="Ip Man 3"/>
    <s v="PG-13"/>
    <s v="Action"/>
    <x v="35"/>
    <n v="237"/>
    <s v="December 24, 2015 (Hong Kong)"/>
    <x v="12"/>
    <n v="51000"/>
    <s v="Wilson Yip"/>
    <s v="Tai-lee Chan"/>
    <s v="Donnie Yen"/>
    <s v="China"/>
    <n v="36000000"/>
    <n v="157029618"/>
    <n v="201885757.82531646"/>
    <n v="436.19338333333337"/>
    <n v="66257222.784810126"/>
    <s v="Golden Harvest Company"/>
    <n v="105"/>
  </r>
  <r>
    <s v="McFarland, USA"/>
    <s v="PG"/>
    <s v="Biography"/>
    <x v="35"/>
    <n v="237"/>
    <s v="February 20, 2015 (United States)"/>
    <x v="34"/>
    <n v="36000"/>
    <s v="Niki Caro"/>
    <s v="Christopher Cleveland"/>
    <s v="Kevin Costner"/>
    <s v="United States"/>
    <n v="17000000"/>
    <n v="45710059"/>
    <n v="58767320.579324894"/>
    <n v="268.8827"/>
    <n v="19286944.725738395"/>
    <s v="Mayhem Pictures"/>
    <n v="129"/>
  </r>
  <r>
    <s v="Strange Magic"/>
    <s v="PG"/>
    <s v="Animation"/>
    <x v="35"/>
    <n v="237"/>
    <s v="January 23, 2015 (United States)"/>
    <x v="1"/>
    <n v="10000"/>
    <s v="Gary Rydstrom"/>
    <s v="David Berenbaum"/>
    <s v="Evan Rachel Wood"/>
    <s v="United States"/>
    <n v="0"/>
    <n v="13603453"/>
    <n v="17489333.878059071"/>
    <n v="0"/>
    <n v="5739853.5864978898"/>
    <s v="Buena Vista Negative Cutting"/>
    <n v="99"/>
  </r>
  <r>
    <s v="The Peanuts Movie"/>
    <s v="G"/>
    <s v="Animation"/>
    <x v="35"/>
    <n v="237"/>
    <s v="November 6, 2015 (United States)"/>
    <x v="12"/>
    <n v="43000"/>
    <s v="Steve Martino"/>
    <s v="Craig Schulz"/>
    <s v="Noah Schnapp"/>
    <s v="United States"/>
    <n v="99000000"/>
    <n v="246233113"/>
    <n v="316570588.73881859"/>
    <n v="248.72031616161615"/>
    <n v="103895828.2700422"/>
    <s v="Twentieth Century Fox Animation"/>
    <n v="88"/>
  </r>
  <r>
    <s v="Rock the Kasbah"/>
    <s v="R"/>
    <s v="Comedy"/>
    <x v="35"/>
    <n v="237"/>
    <s v="October 23, 2015 (United States)"/>
    <x v="30"/>
    <n v="11000"/>
    <s v="Barry Levinson"/>
    <s v="Mitch Glazer"/>
    <s v="Bill Murray"/>
    <s v="United States"/>
    <n v="15000000"/>
    <n v="3394174"/>
    <n v="4363733.4084388185"/>
    <n v="22.627826666666667"/>
    <n v="1432140.9282700422"/>
    <s v="Covert Media"/>
    <n v="106"/>
  </r>
  <r>
    <s v="The Sea of Trees"/>
    <s v="PG-13"/>
    <s v="Drama"/>
    <x v="35"/>
    <n v="237"/>
    <s v="August 26, 2016 (United States)"/>
    <x v="10"/>
    <n v="15000"/>
    <s v="Gus Van Sant"/>
    <s v="Chris Sparling"/>
    <s v="Matthew McConaughey"/>
    <s v="United States"/>
    <n v="25000000"/>
    <n v="906995"/>
    <n v="1166081.7573839664"/>
    <n v="3.62798"/>
    <n v="382698.31223628687"/>
    <s v="Bloom"/>
    <n v="110"/>
  </r>
  <r>
    <s v="Alvin and the Chipmunks: The Road Chip"/>
    <s v="PG"/>
    <s v="Animation"/>
    <x v="35"/>
    <n v="237"/>
    <s v="December 18, 2015 (United States)"/>
    <x v="18"/>
    <n v="18000"/>
    <s v="Walt Becker"/>
    <s v="Ross Bagdasarian"/>
    <s v="Jason Lee"/>
    <s v="United States"/>
    <n v="90000000"/>
    <n v="234798636"/>
    <n v="301869807.54936707"/>
    <n v="260.8873733333333"/>
    <n v="99071154.430379748"/>
    <s v="Fox 2000 Pictures"/>
    <n v="92"/>
  </r>
  <r>
    <s v="The Lazarus Effect"/>
    <s v="PG-13"/>
    <s v="Horror"/>
    <x v="35"/>
    <n v="237"/>
    <s v="February 27, 2015 (United States)"/>
    <x v="33"/>
    <n v="42000"/>
    <s v="David Gelb"/>
    <s v="Luke Dawson"/>
    <s v="Olivia Wilde"/>
    <s v="United States"/>
    <n v="3300000"/>
    <n v="38356892"/>
    <n v="49313691.951054856"/>
    <n v="1162.3300606060607"/>
    <n v="16184342.616033755"/>
    <s v="Blumhouse Productions"/>
    <n v="83"/>
  </r>
  <r>
    <s v="Love the Coopers"/>
    <s v="PG-13"/>
    <s v="Comedy"/>
    <x v="35"/>
    <n v="237"/>
    <s v="November 13, 2015 (United States)"/>
    <x v="1"/>
    <n v="22000"/>
    <s v="Jessie Nelson"/>
    <s v="Steven Rogers"/>
    <s v="Steve Martin"/>
    <s v="United States"/>
    <n v="17000000"/>
    <n v="42426912"/>
    <n v="54546329.478481017"/>
    <n v="249.5700705882353"/>
    <n v="17901650.632911392"/>
    <s v="CBS Films"/>
    <n v="107"/>
  </r>
  <r>
    <s v="The 33"/>
    <s v="PG-13"/>
    <s v="Biography"/>
    <x v="35"/>
    <n v="237"/>
    <s v="November 13, 2015 (United States)"/>
    <x v="15"/>
    <n v="37000"/>
    <s v="Patricia Riggen"/>
    <s v="Mikko Alanne"/>
    <s v="Antonio Banderas"/>
    <s v="Chile"/>
    <n v="26000000"/>
    <n v="27972023"/>
    <n v="35962343.49409283"/>
    <n v="107.58470384615384"/>
    <n v="11802541.35021097"/>
    <s v="Alcon Entertainment"/>
    <n v="127"/>
  </r>
  <r>
    <s v="The Little Prince"/>
    <s v="PG"/>
    <s v="Animation"/>
    <x v="35"/>
    <n v="237"/>
    <s v="August 5, 2016 (United States)"/>
    <x v="3"/>
    <n v="58000"/>
    <s v="Mark Osborne"/>
    <s v="Irena Brignull"/>
    <s v="Jeff Bridges"/>
    <s v="France"/>
    <n v="81200000"/>
    <n v="97571250"/>
    <n v="125442868.67088608"/>
    <n v="120.16163793103449"/>
    <n v="41169303.797468349"/>
    <s v="Onyx Films"/>
    <n v="108"/>
  </r>
  <r>
    <s v="Louder Than Bombs"/>
    <s v="R"/>
    <s v="Drama"/>
    <x v="35"/>
    <n v="237"/>
    <s v="October 2, 2015 (Norway)"/>
    <x v="14"/>
    <n v="12000"/>
    <s v="Joachim Trier"/>
    <s v="Joachim Trier"/>
    <s v="Jesse Eisenberg"/>
    <s v="Norway"/>
    <n v="11000000"/>
    <n v="1160724"/>
    <n v="1492289.4632911393"/>
    <n v="10.552036363636363"/>
    <n v="489756.96202531643"/>
    <s v="Motlys"/>
    <n v="109"/>
  </r>
  <r>
    <s v="The Gallows"/>
    <s v="R"/>
    <s v="Horror"/>
    <x v="35"/>
    <n v="237"/>
    <s v="July 10, 2015 (United States)"/>
    <x v="36"/>
    <n v="20000"/>
    <s v="Travis Cluff"/>
    <s v="Chris Lofing"/>
    <s v="Reese Mishler"/>
    <s v="United States"/>
    <n v="100000"/>
    <n v="42964410"/>
    <n v="55237365.93670886"/>
    <n v="42964.409999999996"/>
    <n v="18128443.037974682"/>
    <s v="New Line Cinema"/>
    <n v="81"/>
  </r>
  <r>
    <s v="The Ones Below"/>
    <s v="R"/>
    <s v="Drama"/>
    <x v="35"/>
    <n v="237"/>
    <s v="May 27, 2016 (United States)"/>
    <x v="10"/>
    <n v="9700"/>
    <s v="David Farr"/>
    <s v="David Farr"/>
    <s v="ClÃ©mence PoÃ©sy"/>
    <s v="United Kingdom"/>
    <n v="0"/>
    <n v="121827"/>
    <n v="156627.37088607595"/>
    <n v="0"/>
    <n v="51403.797468354431"/>
    <s v="Cuba Pictures"/>
    <n v="87"/>
  </r>
  <r>
    <s v="Southbound"/>
    <s v="R"/>
    <s v="Horror"/>
    <x v="35"/>
    <n v="237"/>
    <s v="February 9, 2016 (United States)"/>
    <x v="23"/>
    <n v="17000"/>
    <s v="Directors"/>
    <s v="Matt Bettinelli-Olpin"/>
    <s v="Chad Villella"/>
    <s v="United States"/>
    <n v="0"/>
    <n v="35275"/>
    <n v="45351.445147679326"/>
    <n v="0"/>
    <n v="14883.966244725738"/>
    <s v="Soapbox Films"/>
    <n v="89"/>
  </r>
  <r>
    <s v="Men &amp; Chicken"/>
    <s v="Not Rated"/>
    <s v="Comedy"/>
    <x v="35"/>
    <n v="237"/>
    <s v="February 5, 2015 (Denmark)"/>
    <x v="17"/>
    <n v="11000"/>
    <s v="Anders Thomas Jensen"/>
    <s v="Anders Thomas Jensen"/>
    <s v="David Dencik"/>
    <s v="Denmark"/>
    <n v="0"/>
    <n v="4765472"/>
    <n v="6126748.1789029539"/>
    <n v="0"/>
    <n v="2010747.6793248944"/>
    <s v="M&amp;M Productions"/>
    <n v="104"/>
  </r>
  <r>
    <s v="Hyena Road"/>
    <s v="R"/>
    <s v="Action"/>
    <x v="35"/>
    <n v="237"/>
    <s v="October 9, 2015 (Canada)"/>
    <x v="16"/>
    <n v="7300"/>
    <s v="Paul Gross"/>
    <s v="Paul Gross"/>
    <s v="Rossif Sutherland"/>
    <s v="Canada"/>
    <n v="0"/>
    <n v="87768"/>
    <n v="112839.28101265823"/>
    <n v="0"/>
    <n v="37032.911392405062"/>
    <s v="Rhombus Media"/>
    <n v="120"/>
  </r>
  <r>
    <s v="Slow West"/>
    <s v="R"/>
    <s v="Action"/>
    <x v="35"/>
    <n v="237"/>
    <s v="April 16, 2015 (United States)"/>
    <x v="15"/>
    <n v="44000"/>
    <s v="John Maclean"/>
    <s v="John Maclean"/>
    <s v="Kodi Smit-McPhee"/>
    <s v="United Kingdom"/>
    <n v="2000000"/>
    <n v="1295574"/>
    <n v="1665659.906329114"/>
    <n v="64.778700000000001"/>
    <n v="546655.69620253157"/>
    <s v="Film4"/>
    <n v="84"/>
  </r>
  <r>
    <s v="The End of the Tour"/>
    <s v="R"/>
    <s v="Biography"/>
    <x v="35"/>
    <n v="237"/>
    <s v="November 12, 2015 (Brazil)"/>
    <x v="4"/>
    <n v="29000"/>
    <s v="James Ponsoldt"/>
    <s v="Donald Margulies"/>
    <s v="Jason Segel"/>
    <s v="United States"/>
    <n v="0"/>
    <n v="3072991"/>
    <n v="3950803.1970464136"/>
    <n v="0"/>
    <n v="1296620.6751054851"/>
    <s v="Modern Man Films"/>
    <n v="106"/>
  </r>
  <r>
    <s v="Cop Car"/>
    <s v="R"/>
    <s v="Crime"/>
    <x v="35"/>
    <n v="237"/>
    <s v="August 7, 2015 (United States)"/>
    <x v="21"/>
    <n v="31000"/>
    <s v="Jon Watts"/>
    <s v="Jon Watts"/>
    <s v="Kevin Bacon"/>
    <s v="United States"/>
    <n v="800000"/>
    <n v="143658"/>
    <n v="184694.4835443038"/>
    <n v="17.957249999999998"/>
    <n v="60615.189873417716"/>
    <s v="Audax Films"/>
    <n v="88"/>
  </r>
  <r>
    <s v="The Daughter"/>
    <s v="N/A"/>
    <s v="Drama"/>
    <x v="35"/>
    <n v="237"/>
    <s v="January 27, 2017 (United States)"/>
    <x v="14"/>
    <n v="4900"/>
    <s v="Simon Stone"/>
    <s v="Simon Stone"/>
    <s v="Geoffrey Rush"/>
    <s v="Australia"/>
    <n v="0"/>
    <n v="1505434"/>
    <n v="1935467.2565400845"/>
    <n v="0"/>
    <n v="635204.21940928267"/>
    <s v="Screen NSW"/>
    <n v="96"/>
  </r>
  <r>
    <s v="Jem and the Holograms"/>
    <s v="PG"/>
    <s v="Adventure"/>
    <x v="35"/>
    <n v="237"/>
    <s v="October 23, 2015 (United States)"/>
    <x v="29"/>
    <n v="7500"/>
    <s v="Jon M. Chu"/>
    <s v="Ryan Landels"/>
    <s v="Aubrey Peeples"/>
    <s v="United States"/>
    <n v="5000000"/>
    <n v="2333684"/>
    <n v="3000310.1890295357"/>
    <n v="46.673679999999997"/>
    <n v="984676.79324894515"/>
    <s v="Allspark Pictures"/>
    <n v="118"/>
  </r>
  <r>
    <s v="Cemetery of Splendor"/>
    <s v="Unrated"/>
    <s v="Drama"/>
    <x v="35"/>
    <n v="237"/>
    <s v="September 2, 2015 (France)"/>
    <x v="8"/>
    <n v="4400"/>
    <s v="Apichatpong Weerasethakul"/>
    <s v="Apichatpong Weerasethakul"/>
    <s v="Jenjira Pongpas"/>
    <s v="Thailand"/>
    <n v="0"/>
    <n v="98932"/>
    <n v="127192.32236286921"/>
    <n v="0"/>
    <n v="41743.459915611813"/>
    <s v="Kick the Machine"/>
    <n v="122"/>
  </r>
  <r>
    <s v="Captive"/>
    <s v="PG-13"/>
    <s v="Action"/>
    <x v="35"/>
    <n v="237"/>
    <s v="September 18, 2015 (United States)"/>
    <x v="20"/>
    <n v="6500"/>
    <s v="Jerry Jameson"/>
    <s v="Brian Bird"/>
    <s v="Kate Mara"/>
    <s v="United States"/>
    <n v="2000000"/>
    <n v="2801508"/>
    <n v="3601769.9898734177"/>
    <n v="140.0754"/>
    <n v="1182070.8860759493"/>
    <s v="BN Films"/>
    <n v="97"/>
  </r>
  <r>
    <s v="Our Brand Is Crisis"/>
    <s v="R"/>
    <s v="Comedy"/>
    <x v="35"/>
    <n v="237"/>
    <s v="October 30, 2015 (United States)"/>
    <x v="10"/>
    <n v="21000"/>
    <s v="David Gordon Green"/>
    <s v="Rachel Boynton"/>
    <s v="Sandra Bullock"/>
    <s v="United States"/>
    <n v="28000000"/>
    <n v="8527658"/>
    <n v="10963617.690295359"/>
    <n v="30.455921428571429"/>
    <n v="3598167.9324894515"/>
    <s v="Fortis Films"/>
    <n v="107"/>
  </r>
  <r>
    <s v="Unfinished Business"/>
    <s v="R"/>
    <s v="Comedy"/>
    <x v="35"/>
    <n v="237"/>
    <s v="March 6, 2015 (United States)"/>
    <x v="20"/>
    <n v="33000"/>
    <s v="Ken Scott"/>
    <s v="Steve Conrad"/>
    <s v="Vince Vaughn"/>
    <s v="United States"/>
    <n v="35000000"/>
    <n v="14431253"/>
    <n v="18553598.266244728"/>
    <n v="41.232151428571427"/>
    <n v="6089136.2869198313"/>
    <s v="New Regency Productions"/>
    <n v="91"/>
  </r>
  <r>
    <s v="Hot Tub Time Machine 2"/>
    <s v="R"/>
    <s v="Comedy"/>
    <x v="35"/>
    <n v="237"/>
    <s v="February 20, 2015 (United States)"/>
    <x v="27"/>
    <n v="38000"/>
    <s v="Steve Pink"/>
    <s v="Josh Heald"/>
    <s v="Rob Corddry"/>
    <s v="United States"/>
    <n v="14000000"/>
    <n v="13081651"/>
    <n v="16818477.04514768"/>
    <n v="93.440364285714281"/>
    <n v="5519683.9662447255"/>
    <s v="Paramount Pictures"/>
    <n v="93"/>
  </r>
  <r>
    <s v="Turbo Kid"/>
    <s v="Not Rated"/>
    <s v="Action"/>
    <x v="35"/>
    <n v="237"/>
    <s v="August 28, 2015 (United States)"/>
    <x v="17"/>
    <n v="27000"/>
    <s v="FranÃ§ois Simard"/>
    <s v="Anouk Whissell"/>
    <s v="Munro Chambers"/>
    <s v="Canada"/>
    <n v="0"/>
    <n v="67069"/>
    <n v="86227.528691983127"/>
    <n v="0"/>
    <n v="28299.156118143459"/>
    <s v="EMA Films"/>
    <n v="93"/>
  </r>
  <r>
    <s v="The Overnight"/>
    <s v="R"/>
    <s v="Comedy"/>
    <x v="35"/>
    <n v="237"/>
    <s v="June 19, 2015 (United States)"/>
    <x v="10"/>
    <n v="16000"/>
    <s v="Patrick Brice"/>
    <s v="Patrick Brice"/>
    <s v="Adam Scott"/>
    <s v="United States"/>
    <n v="0"/>
    <n v="1110522"/>
    <n v="1427747.0607594936"/>
    <n v="0"/>
    <n v="468574.68354430376"/>
    <s v="Duplass Brothers Productions"/>
    <n v="79"/>
  </r>
  <r>
    <s v="Hello, My Name Is Doris"/>
    <s v="R"/>
    <s v="Comedy"/>
    <x v="35"/>
    <n v="237"/>
    <s v="April 1, 2016 (United States)"/>
    <x v="14"/>
    <n v="19000"/>
    <s v="Michael Showalter"/>
    <s v="Laura Terruso"/>
    <s v="Sally Field"/>
    <s v="United States"/>
    <n v="1000000"/>
    <n v="14659448"/>
    <n v="18846978.082700424"/>
    <n v="1465.9448"/>
    <n v="6185421.0970464135"/>
    <s v="Red Crown Productions"/>
    <n v="90"/>
  </r>
  <r>
    <s v="Ricki and the Flash"/>
    <s v="PG-13"/>
    <s v="Comedy"/>
    <x v="35"/>
    <n v="237"/>
    <s v="August 7, 2015 (United States)"/>
    <x v="23"/>
    <n v="23000"/>
    <s v="Jonathan Demme"/>
    <s v="Diablo Cody"/>
    <s v="Meryl Streep"/>
    <s v="United States"/>
    <n v="18000000"/>
    <n v="41325328"/>
    <n v="53130073.593248948"/>
    <n v="229.58515555555556"/>
    <n v="17436847.257383965"/>
    <s v="Clinica Estetico"/>
    <n v="101"/>
  </r>
  <r>
    <s v="Danny Collins"/>
    <s v="R"/>
    <s v="Biography"/>
    <x v="35"/>
    <n v="237"/>
    <s v="April 10, 2015 (United States)"/>
    <x v="9"/>
    <n v="30000"/>
    <s v="Dan Fogelman"/>
    <s v="Dan Fogelman"/>
    <s v="Al Pacino"/>
    <s v="United States"/>
    <n v="10000000"/>
    <n v="10835752"/>
    <n v="13931027.993248945"/>
    <n v="108.35752000000001"/>
    <n v="4572047.2573839659"/>
    <s v="Big Indie Pictures"/>
    <n v="106"/>
  </r>
  <r>
    <s v="Son of Saul"/>
    <s v="R"/>
    <s v="Drama"/>
    <x v="35"/>
    <n v="237"/>
    <s v="June 11, 2015 (Hungary)"/>
    <x v="24"/>
    <n v="46000"/>
    <s v="LÃ¡szlÃ³ Nemes"/>
    <s v="LÃ¡szlÃ³ Nemes"/>
    <s v="GÃ©za RÃ¶hrig"/>
    <s v="Hungary"/>
    <n v="0"/>
    <n v="6659121"/>
    <n v="8561325.6063291151"/>
    <n v="0"/>
    <n v="2809755.6962025315"/>
    <s v="Laokoon Filmgroup"/>
    <n v="107"/>
  </r>
  <r>
    <s v="Mr. Holmes"/>
    <s v="PG"/>
    <s v="Drama"/>
    <x v="35"/>
    <n v="237"/>
    <s v="July 24, 2015 (United States)"/>
    <x v="15"/>
    <n v="62000"/>
    <s v="Bill Condon"/>
    <s v="Mitch Cullin"/>
    <s v="Ian McKellen"/>
    <s v="United Kingdom"/>
    <n v="11000000"/>
    <n v="29355203"/>
    <n v="37740634.405485235"/>
    <n v="266.86548181818182"/>
    <n v="12386161.603375526"/>
    <s v="Miramax"/>
    <n v="104"/>
  </r>
  <r>
    <s v="Empire of Lust"/>
    <s v="N/A"/>
    <s v="Action"/>
    <x v="35"/>
    <n v="237"/>
    <s v="March 5, 2015 (South Korea)"/>
    <x v="22"/>
    <n v="465"/>
    <s v="Sang-hoon Ahn"/>
    <s v="Se-hee Kim"/>
    <s v="Shin Ha-kyun"/>
    <s v="South Korea"/>
    <n v="0"/>
    <n v="3191168"/>
    <n v="4102737.9308016878"/>
    <n v="0"/>
    <n v="1346484.3881856538"/>
    <s v="Fineworks"/>
    <n v="113"/>
  </r>
  <r>
    <s v="Paul Blart: Mall Cop 2"/>
    <s v="PG"/>
    <s v="Action"/>
    <x v="35"/>
    <n v="237"/>
    <s v="April 17, 2015 (United States)"/>
    <x v="44"/>
    <n v="35000"/>
    <s v="Andy Fickman"/>
    <s v="Kevin James"/>
    <s v="Kevin James"/>
    <s v="United States"/>
    <n v="30000000"/>
    <n v="107588225"/>
    <n v="138321232.73206753"/>
    <n v="358.62741666666665"/>
    <n v="45395875.527426161"/>
    <s v="Columbia Pictures"/>
    <n v="94"/>
  </r>
  <r>
    <s v="Remember"/>
    <s v="R"/>
    <s v="Drama"/>
    <x v="35"/>
    <n v="237"/>
    <s v="December 17, 2015 (United States)"/>
    <x v="24"/>
    <n v="24000"/>
    <s v="Atom Egoyan"/>
    <s v="Benjamin August"/>
    <s v="Christopher Plummer"/>
    <s v="Canada"/>
    <n v="0"/>
    <n v="4235959"/>
    <n v="5445977.6679324899"/>
    <n v="0"/>
    <n v="1787324.4725738396"/>
    <s v="Serendipity Point Films"/>
    <n v="94"/>
  </r>
  <r>
    <s v="War Room"/>
    <s v="PG"/>
    <s v="Drama"/>
    <x v="35"/>
    <n v="237"/>
    <s v="August 28, 2015 (United States)"/>
    <x v="16"/>
    <n v="14000"/>
    <s v="Alex Kendrick"/>
    <s v="Alex Kendrick"/>
    <s v="Priscilla C. Shirer"/>
    <s v="United States"/>
    <n v="3000000"/>
    <n v="73256266"/>
    <n v="94182212.026160344"/>
    <n v="2441.8755333333334"/>
    <n v="30909816.877637129"/>
    <s v="FaithStep Films"/>
    <n v="120"/>
  </r>
  <r>
    <s v="Dragon Blade"/>
    <s v="R"/>
    <s v="Action"/>
    <x v="35"/>
    <n v="237"/>
    <s v="September 4, 2015 (United States)"/>
    <x v="22"/>
    <n v="19000"/>
    <s v="Daniel Lee"/>
    <s v="Daniel Lee"/>
    <s v="Jackie Chan"/>
    <s v="China"/>
    <n v="65000000"/>
    <n v="122606884"/>
    <n v="157630031.87679327"/>
    <n v="188.62597538461537"/>
    <n v="51732862.447257385"/>
    <s v="Sparkle Roll Media"/>
    <n v="127"/>
  </r>
  <r>
    <s v="45 Years"/>
    <s v="R"/>
    <s v="Drama"/>
    <x v="35"/>
    <n v="237"/>
    <s v="August 28, 2015 (United Kingdom)"/>
    <x v="12"/>
    <n v="32000"/>
    <s v="Andrew Haigh"/>
    <s v="Andrew Haigh"/>
    <s v="Charlotte Rampling"/>
    <s v="United Kingdom"/>
    <n v="0"/>
    <n v="14430249"/>
    <n v="18552307.469620254"/>
    <n v="0"/>
    <n v="6088712.6582278479"/>
    <s v="BFI Film Fund"/>
    <n v="91"/>
  </r>
  <r>
    <s v="Mother's Day"/>
    <s v="PG-13"/>
    <s v="Comedy"/>
    <x v="36"/>
    <n v="240"/>
    <s v="April 29, 2016 (United States)"/>
    <x v="46"/>
    <n v="35000"/>
    <s v="Garry Marshall"/>
    <s v="Anya Kochoff"/>
    <s v="Jennifer Aniston"/>
    <s v="United States"/>
    <n v="25000000"/>
    <n v="48782670"/>
    <n v="61933664.787499994"/>
    <n v="195.13068000000001"/>
    <n v="20326112.5"/>
    <s v="Open Road Films (II)"/>
    <n v="118"/>
  </r>
  <r>
    <s v="Suicide Squad"/>
    <s v="PG-13"/>
    <s v="Action"/>
    <x v="36"/>
    <n v="240"/>
    <s v="August 5, 2016 (United States)"/>
    <x v="23"/>
    <n v="625000"/>
    <s v="David Ayer"/>
    <s v="David Ayer"/>
    <s v="Will Smith"/>
    <s v="United States"/>
    <n v="175000000"/>
    <n v="746846894"/>
    <n v="948184369.17416668"/>
    <n v="426.76965371428571"/>
    <n v="311186205.83333337"/>
    <s v="Atlas Entertainment"/>
    <n v="123"/>
  </r>
  <r>
    <s v="The Magnificent Seven"/>
    <s v="PG-13"/>
    <s v="Action"/>
    <x v="36"/>
    <n v="240"/>
    <s v="September 23, 2016 (United States)"/>
    <x v="15"/>
    <n v="191000"/>
    <s v="Antoine Fuqua"/>
    <s v="Akira Kurosawa"/>
    <s v="Denzel Washington"/>
    <s v="United States"/>
    <n v="90000000"/>
    <n v="162360636"/>
    <n v="206130357.45499998"/>
    <n v="180.40070666666668"/>
    <n v="67650265"/>
    <s v="Metro-Goldwyn-Mayer (MGM)"/>
    <n v="132"/>
  </r>
  <r>
    <s v="Captain America: Civil War"/>
    <s v="PG-13"/>
    <s v="Action"/>
    <x v="36"/>
    <n v="240"/>
    <s v="May 6, 2016 (United States)"/>
    <x v="40"/>
    <n v="694000"/>
    <s v="Anthony Russo"/>
    <s v="Christopher Markus"/>
    <s v="Chris Evans"/>
    <s v="United States"/>
    <n v="250000000"/>
    <n v="1153337496"/>
    <n v="1464258062.6299999"/>
    <n v="461.33499840000002"/>
    <n v="480557290"/>
    <s v="Marvel Studios"/>
    <n v="147"/>
  </r>
  <r>
    <s v="Warcraft"/>
    <s v="PG-13"/>
    <s v="Action"/>
    <x v="36"/>
    <n v="240"/>
    <s v="June 10, 2016 (United States)"/>
    <x v="8"/>
    <n v="249000"/>
    <s v="Duncan Jones"/>
    <s v="Charles Leavitt"/>
    <s v="Travis Fimmel"/>
    <s v="China"/>
    <n v="160000000"/>
    <n v="439048914"/>
    <n v="557409183.73249996"/>
    <n v="274.40557124999998"/>
    <n v="182937047.5"/>
    <s v="Legendary Entertainment"/>
    <n v="123"/>
  </r>
  <r>
    <s v="Deadpool"/>
    <s v="R"/>
    <s v="Action"/>
    <x v="36"/>
    <n v="240"/>
    <s v="February 12, 2016 (United States)"/>
    <x v="45"/>
    <n v="932000"/>
    <s v="Tim Miller"/>
    <s v="Rhett Reese"/>
    <s v="Ryan Reynolds"/>
    <s v="United States"/>
    <n v="58000000"/>
    <n v="782836791"/>
    <n v="993876542.57375002"/>
    <n v="1349.7186051724136"/>
    <n v="326181996.25"/>
    <s v="Twentieth Century Fox"/>
    <n v="108"/>
  </r>
  <r>
    <s v="Doctor Strange"/>
    <s v="PG-13"/>
    <s v="Action"/>
    <x v="36"/>
    <n v="240"/>
    <s v="November 4, 2016 (United States)"/>
    <x v="24"/>
    <n v="628000"/>
    <s v="Scott Derrickson"/>
    <s v="Jon Spaihts"/>
    <s v="Benedict Cumberbatch"/>
    <s v="United States"/>
    <n v="165000000"/>
    <n v="677796076"/>
    <n v="860518601.48833334"/>
    <n v="410.78550060606062"/>
    <n v="282415031.66666669"/>
    <s v="Marvel Studios"/>
    <n v="115"/>
  </r>
  <r>
    <s v="Split"/>
    <s v="PG-13"/>
    <s v="Horror"/>
    <x v="36"/>
    <n v="240"/>
    <s v="January 20, 2017 (United States)"/>
    <x v="4"/>
    <n v="446000"/>
    <s v="M. Night Shyamalan"/>
    <s v="M. Night Shyamalan"/>
    <s v="James McAvoy"/>
    <s v="United States"/>
    <n v="9000000"/>
    <n v="278454417"/>
    <n v="353521086.91624999"/>
    <n v="3093.9379666666669"/>
    <n v="116022673.75"/>
    <s v="Universal Pictures"/>
    <n v="117"/>
  </r>
  <r>
    <s v="Me Before You"/>
    <s v="PG-13"/>
    <s v="Drama"/>
    <x v="36"/>
    <n v="240"/>
    <s v="June 3, 2016 (United States)"/>
    <x v="34"/>
    <n v="220000"/>
    <s v="Thea Sharrock"/>
    <s v="Jojo Moyes"/>
    <s v="Emilia Clarke"/>
    <s v="United Kingdom"/>
    <n v="20000000"/>
    <n v="208314186"/>
    <n v="264472218.64249998"/>
    <n v="1041.5709299999999"/>
    <n v="86797577.5"/>
    <s v="Metro-Goldwyn-Mayer (MGM)"/>
    <n v="106"/>
  </r>
  <r>
    <s v="Don't Breathe"/>
    <s v="R"/>
    <s v="Crime"/>
    <x v="36"/>
    <n v="240"/>
    <s v="August 26, 2016 (United States)"/>
    <x v="12"/>
    <n v="235000"/>
    <s v="Fede Alvarez"/>
    <s v="Fede Alvarez"/>
    <s v="Stephen Lang"/>
    <s v="United States"/>
    <n v="9900000"/>
    <n v="157830487"/>
    <n v="200378955.78708333"/>
    <n v="1594.2473434343433"/>
    <n v="65762702.916666672"/>
    <s v="Screen Gems"/>
    <n v="88"/>
  </r>
  <r>
    <s v="Lady Macbeth"/>
    <s v="R"/>
    <s v="Drama"/>
    <x v="36"/>
    <n v="240"/>
    <s v="July 14, 2017 (United States)"/>
    <x v="8"/>
    <n v="21000"/>
    <s v="William Oldroyd"/>
    <s v="Nikolai Leskov"/>
    <s v="Florence Pugh"/>
    <s v="United Kingdom"/>
    <n v="0"/>
    <n v="5401447"/>
    <n v="6857587.0870833332"/>
    <n v="0"/>
    <n v="2250602.916666667"/>
    <s v="Sixty-Six Pictures"/>
    <n v="89"/>
  </r>
  <r>
    <s v="Moana"/>
    <s v="PG"/>
    <s v="Animation"/>
    <x v="36"/>
    <n v="240"/>
    <s v="November 23, 2016 (United States)"/>
    <x v="37"/>
    <n v="289000"/>
    <s v="Directors"/>
    <s v="Jared Bush"/>
    <s v="Auli'i Cravalho"/>
    <s v="United States"/>
    <n v="150000000"/>
    <n v="644411850"/>
    <n v="818134544.5625"/>
    <n v="429.60789999999997"/>
    <n v="268504937.5"/>
    <s v="Hurwitz Creative"/>
    <n v="107"/>
  </r>
  <r>
    <s v="Arrival"/>
    <s v="PG-13"/>
    <s v="Drama"/>
    <x v="36"/>
    <n v="240"/>
    <s v="November 11, 2016 (United States)"/>
    <x v="6"/>
    <n v="621000"/>
    <s v="Denis Villeneuve"/>
    <s v="Eric Heisserer"/>
    <s v="Amy Adams"/>
    <s v="United States"/>
    <n v="47000000"/>
    <n v="203388186"/>
    <n v="258218251.14249998"/>
    <n v="432.7408212765958"/>
    <n v="84745077.5"/>
    <s v="Lava Bear Films"/>
    <n v="116"/>
  </r>
  <r>
    <s v="X-Men: Apocalypse"/>
    <s v="PG-13"/>
    <s v="Action"/>
    <x v="36"/>
    <n v="240"/>
    <s v="May 27, 2016 (United States)"/>
    <x v="15"/>
    <n v="404000"/>
    <s v="Bryan Singer"/>
    <s v="Simon Kinberg"/>
    <s v="James McAvoy"/>
    <s v="United States"/>
    <n v="178000000"/>
    <n v="543934105"/>
    <n v="690569674.13958335"/>
    <n v="305.5809578651685"/>
    <n v="226639210.41666669"/>
    <s v="Twentieth Century Fox"/>
    <n v="144"/>
  </r>
  <r>
    <s v="Captain Fantastic"/>
    <s v="R"/>
    <s v="Comedy"/>
    <x v="36"/>
    <n v="240"/>
    <s v="July 29, 2016 (United States)"/>
    <x v="6"/>
    <n v="201000"/>
    <s v="Matt Ross"/>
    <s v="Matt Ross"/>
    <s v="Viggo Mortensen"/>
    <s v="United States"/>
    <n v="5000000"/>
    <n v="23123592"/>
    <n v="29357327.009999998"/>
    <n v="462.47183999999999"/>
    <n v="9634830"/>
    <s v="Electric City Entertainment"/>
    <n v="118"/>
  </r>
  <r>
    <s v="Star Trek Beyond"/>
    <s v="PG-13"/>
    <s v="Action"/>
    <x v="36"/>
    <n v="240"/>
    <s v="July 22, 2016 (United States)"/>
    <x v="9"/>
    <n v="234000"/>
    <s v="Justin Lin"/>
    <s v="Simon Pegg"/>
    <s v="Chris Pine"/>
    <s v="United States"/>
    <n v="185000000"/>
    <n v="343471816"/>
    <n v="436066093.06333333"/>
    <n v="185.66044108108107"/>
    <n v="143113256.66666669"/>
    <s v="Paramount Pictures"/>
    <n v="122"/>
  </r>
  <r>
    <s v="Sing"/>
    <s v="PG"/>
    <s v="Animation"/>
    <x v="36"/>
    <n v="240"/>
    <s v="December 21, 2016 (United States)"/>
    <x v="12"/>
    <n v="140000"/>
    <s v="Garth Jennings"/>
    <s v="Garth Jennings"/>
    <s v="Matthew McConaughey"/>
    <s v="United States"/>
    <n v="75000000"/>
    <n v="634208384"/>
    <n v="805180394.18666661"/>
    <n v="845.61117866666655"/>
    <n v="264253493.33333334"/>
    <s v="Dentsu"/>
    <n v="108"/>
  </r>
  <r>
    <s v="La La Land"/>
    <s v="PG-13"/>
    <s v="Comedy"/>
    <x v="36"/>
    <n v="240"/>
    <s v="December 25, 2016 (United States)"/>
    <x v="45"/>
    <n v="527000"/>
    <s v="Damien Chazelle"/>
    <s v="Damien Chazelle"/>
    <s v="Ryan Gosling"/>
    <s v="United States"/>
    <n v="30000000"/>
    <n v="448906865"/>
    <n v="569924674.02291667"/>
    <n v="1496.3562166666666"/>
    <n v="187044527.08333334"/>
    <s v="Summit Entertainment"/>
    <n v="128"/>
  </r>
  <r>
    <s v="The Conjuring 2"/>
    <s v="R"/>
    <s v="Horror"/>
    <x v="36"/>
    <n v="240"/>
    <s v="June 10, 2016 (United States)"/>
    <x v="4"/>
    <n v="242000"/>
    <s v="James Wan"/>
    <s v="Chad Hayes"/>
    <s v="Vera Farmiga"/>
    <s v="Canada"/>
    <n v="40000000"/>
    <n v="321788219"/>
    <n v="408536959.70541668"/>
    <n v="804.47054750000007"/>
    <n v="134078424.58333334"/>
    <s v="New Line Cinema"/>
    <n v="134"/>
  </r>
  <r>
    <s v="Passengers"/>
    <s v="PG-13"/>
    <s v="Drama"/>
    <x v="36"/>
    <n v="240"/>
    <s v="December 21, 2016 (United States)"/>
    <x v="9"/>
    <n v="364000"/>
    <s v="Morten Tyldum"/>
    <s v="Jon Spaihts"/>
    <s v="Jennifer Lawrence"/>
    <s v="United States"/>
    <n v="110000000"/>
    <n v="303144152"/>
    <n v="384866762.97666663"/>
    <n v="275.58559272727274"/>
    <n v="126310063.33333334"/>
    <s v="Columbia Pictures"/>
    <n v="116"/>
  </r>
  <r>
    <s v="Zootopia"/>
    <s v="PG"/>
    <s v="Animation"/>
    <x v="36"/>
    <n v="240"/>
    <s v="March 4, 2016 (United States)"/>
    <x v="45"/>
    <n v="450000"/>
    <s v="Byron Howard"/>
    <s v="Byron Howard"/>
    <s v="Ginnifer Goodwin"/>
    <s v="United States"/>
    <n v="150000000"/>
    <n v="1024121104"/>
    <n v="1300207084.9533334"/>
    <n v="682.74740266666663"/>
    <n v="426717126.66666669"/>
    <s v="Walt Disney Pictures"/>
    <n v="108"/>
  </r>
  <r>
    <s v="The Huntsman: Winter's War"/>
    <s v="PG-13"/>
    <s v="Action"/>
    <x v="36"/>
    <n v="240"/>
    <s v="April 22, 2016 (United States)"/>
    <x v="10"/>
    <n v="101000"/>
    <s v="Cedric Nicolas-Troyan"/>
    <s v="Evan Spiliotopoulos"/>
    <s v="Chris Hemsworth"/>
    <s v="United States"/>
    <n v="115000000"/>
    <n v="164989338"/>
    <n v="209467713.70249999"/>
    <n v="143.46898956521738"/>
    <n v="68745557.5"/>
    <s v="Universal Pictures"/>
    <n v="114"/>
  </r>
  <r>
    <s v="Hacksaw Ridge"/>
    <s v="R"/>
    <s v="Biography"/>
    <x v="36"/>
    <n v="240"/>
    <s v="November 4, 2016 (United States)"/>
    <x v="31"/>
    <n v="457000"/>
    <s v="Mel Gibson"/>
    <s v="Robert Schenkkan"/>
    <s v="Andrew Garfield"/>
    <s v="Australia"/>
    <n v="40000000"/>
    <n v="180563636"/>
    <n v="229240582.87166667"/>
    <n v="451.40909000000005"/>
    <n v="75234848.333333343"/>
    <s v="Summit Entertainment"/>
    <n v="139"/>
  </r>
  <r>
    <s v="The Handmaiden"/>
    <s v="Not Rated"/>
    <s v="Drama"/>
    <x v="36"/>
    <n v="240"/>
    <s v="June 1, 2016 (South Korea)"/>
    <x v="31"/>
    <n v="123000"/>
    <s v="Park Chan-Wook"/>
    <s v="Sarah Waters"/>
    <s v="Kim Min-hee"/>
    <s v="South Korea"/>
    <n v="0"/>
    <n v="37767206"/>
    <n v="47948615.284166664"/>
    <n v="0"/>
    <n v="15736335.833333334"/>
    <s v="CJ Entertainment"/>
    <n v="145"/>
  </r>
  <r>
    <s v="13 Hours"/>
    <s v="R"/>
    <s v="Action"/>
    <x v="36"/>
    <n v="240"/>
    <s v="January 15, 2016 (United States)"/>
    <x v="4"/>
    <n v="126000"/>
    <s v="Michael Bay"/>
    <s v="Chuck Hogan"/>
    <s v="John Krasinski"/>
    <s v="United States"/>
    <n v="50000000"/>
    <n v="69411370"/>
    <n v="88123518.495833337"/>
    <n v="138.82273999999998"/>
    <n v="28921404.166666668"/>
    <s v="Paramount Pictures"/>
    <n v="144"/>
  </r>
  <r>
    <s v="Nocturnal Animals"/>
    <s v="R"/>
    <s v="Drama"/>
    <x v="36"/>
    <n v="240"/>
    <s v="December 9, 2016 (United States)"/>
    <x v="24"/>
    <n v="248000"/>
    <s v="Tom Ford"/>
    <s v="Tom Ford"/>
    <s v="Amy Adams"/>
    <s v="United States"/>
    <n v="22500000"/>
    <n v="30311857"/>
    <n v="38483428.449583329"/>
    <n v="134.71936444444444"/>
    <n v="12629940.416666668"/>
    <s v="Focus Features"/>
    <n v="116"/>
  </r>
  <r>
    <s v="Rogue One: A Star Wars Story"/>
    <s v="PG-13"/>
    <s v="Action"/>
    <x v="36"/>
    <n v="240"/>
    <s v="December 16, 2016 (United States)"/>
    <x v="40"/>
    <n v="572000"/>
    <s v="Gareth Edwards"/>
    <s v="Chris Weitz"/>
    <s v="Felicity Jones"/>
    <s v="United States"/>
    <n v="200000000"/>
    <n v="1056057720"/>
    <n v="1340753280.3499999"/>
    <n v="528.02886000000001"/>
    <n v="440024050"/>
    <s v="Lucasfilm"/>
    <n v="133"/>
  </r>
  <r>
    <s v="Batman v Superman: Dawn of Justice"/>
    <s v="PG-13"/>
    <s v="Action"/>
    <x v="36"/>
    <n v="240"/>
    <s v="March 25, 2016 (United States)"/>
    <x v="5"/>
    <n v="655000"/>
    <s v="Zack Snyder"/>
    <s v="Chris Terrio"/>
    <s v="Ben Affleck"/>
    <s v="United States"/>
    <n v="250000000"/>
    <n v="873637528"/>
    <n v="1109155644.9233334"/>
    <n v="349.4550112"/>
    <n v="364015636.66666669"/>
    <s v="Warner Bros."/>
    <n v="152"/>
  </r>
  <r>
    <s v="Your Name."/>
    <s v="TV-PG"/>
    <s v="Animation"/>
    <x v="36"/>
    <n v="240"/>
    <s v="April 7, 2017 (United States)"/>
    <x v="0"/>
    <n v="215000"/>
    <s v="Makoto Shinkai"/>
    <s v="Makoto Shinkai"/>
    <s v="RyÃ»nosuke Kamiki"/>
    <s v="Japan"/>
    <n v="0"/>
    <n v="358180115"/>
    <n v="454739504.33541667"/>
    <n v="0"/>
    <n v="149241714.58333334"/>
    <s v="Amuse"/>
    <n v="106"/>
  </r>
  <r>
    <s v="Kung Fu Panda 3"/>
    <s v="PG"/>
    <s v="Animation"/>
    <x v="36"/>
    <n v="240"/>
    <s v="January 29, 2016 (United States)"/>
    <x v="12"/>
    <n v="141000"/>
    <s v="Alessandro Carloni"/>
    <s v="Jonathan Aibel"/>
    <s v="Jack Black"/>
    <s v="United States"/>
    <n v="145000000"/>
    <n v="521170825"/>
    <n v="661669793.23958325"/>
    <n v="359.42815517241382"/>
    <n v="217154510.41666669"/>
    <s v="China Film Group Corporation (CFGC)"/>
    <n v="95"/>
  </r>
  <r>
    <s v="The Nice Guys"/>
    <s v="R"/>
    <s v="Action"/>
    <x v="36"/>
    <n v="240"/>
    <s v="May 20, 2016 (United States)"/>
    <x v="34"/>
    <n v="294000"/>
    <s v="Shane Black"/>
    <s v="Shane Black"/>
    <s v="Russell Crowe"/>
    <s v="United States"/>
    <n v="50000000"/>
    <n v="62788218"/>
    <n v="79714875.102499992"/>
    <n v="125.57643599999999"/>
    <n v="26161757.5"/>
    <s v="Warner Bros."/>
    <n v="116"/>
  </r>
  <r>
    <s v="Independence Day: Resurgence"/>
    <s v="PG-13"/>
    <s v="Action"/>
    <x v="36"/>
    <n v="240"/>
    <s v="June 24, 2016 (United States)"/>
    <x v="33"/>
    <n v="171000"/>
    <s v="Roland Emmerich"/>
    <s v="Nicolas Wright"/>
    <s v="Liam Hemsworth"/>
    <s v="United States"/>
    <n v="165000000"/>
    <n v="389681935"/>
    <n v="494733689.97708333"/>
    <n v="236.17086969696967"/>
    <n v="162367472.91666669"/>
    <s v="Twentieth Century Fox"/>
    <n v="120"/>
  </r>
  <r>
    <s v="Raw"/>
    <s v="R"/>
    <s v="Drama"/>
    <x v="36"/>
    <n v="240"/>
    <s v="March 15, 2017 (Belgium)"/>
    <x v="9"/>
    <n v="64000"/>
    <s v="Julia Ducournau"/>
    <s v="Julia Ducournau"/>
    <s v="Garance Marillier"/>
    <s v="France"/>
    <n v="0"/>
    <n v="3096815"/>
    <n v="3931664.7104166667"/>
    <n v="0"/>
    <n v="1290339.5833333335"/>
    <s v="Petit Film"/>
    <n v="99"/>
  </r>
  <r>
    <s v="Miss Peregrine's Home for Peculiar Children"/>
    <s v="PG-13"/>
    <s v="Adventure"/>
    <x v="36"/>
    <n v="240"/>
    <s v="September 30, 2016 (United States)"/>
    <x v="17"/>
    <n v="160000"/>
    <s v="Tim Burton"/>
    <s v="Ransom Riggs"/>
    <s v="Eva Green"/>
    <s v="United States"/>
    <n v="110000000"/>
    <n v="296482446"/>
    <n v="376409172.0675"/>
    <n v="269.52949636363638"/>
    <n v="123534352.5"/>
    <s v="Twentieth Century Fox"/>
    <n v="127"/>
  </r>
  <r>
    <s v="Fantastic Beasts and Where to Find Them"/>
    <s v="PG-13"/>
    <s v="Adventure"/>
    <x v="36"/>
    <n v="240"/>
    <s v="November 18, 2016 (United States)"/>
    <x v="4"/>
    <n v="422000"/>
    <s v="David Yates"/>
    <s v="J.K. Rowling"/>
    <s v="Eddie Redmayne"/>
    <s v="United Kingdom"/>
    <n v="180000000"/>
    <n v="814044001"/>
    <n v="1033496696.2695833"/>
    <n v="452.24666722222224"/>
    <n v="339185000.41666669"/>
    <s v="Heyday Films"/>
    <n v="132"/>
  </r>
  <r>
    <s v="Train to Busan"/>
    <s v="Not Rated"/>
    <s v="Action"/>
    <x v="36"/>
    <n v="240"/>
    <s v="July 20, 2016 (South Korea)"/>
    <x v="37"/>
    <n v="181000"/>
    <s v="Sang-ho Yeon"/>
    <s v="Joo-Suk Park"/>
    <s v="Gong Yoo"/>
    <s v="South Korea"/>
    <n v="0"/>
    <n v="92764199"/>
    <n v="117771880.98041666"/>
    <n v="0"/>
    <n v="38651749.583333336"/>
    <s v="Next Entertainment World"/>
    <n v="118"/>
  </r>
  <r>
    <s v="Resident Evil: The Final Chapter"/>
    <s v="R"/>
    <s v="Action"/>
    <x v="36"/>
    <n v="240"/>
    <s v="January 27, 2017 (United States)"/>
    <x v="30"/>
    <n v="87000"/>
    <s v="Paul W.S. Anderson"/>
    <s v="Paul W.S. Anderson"/>
    <s v="Milla Jovovich"/>
    <s v="United States"/>
    <n v="40000000"/>
    <n v="312242626"/>
    <n v="396418033.92583334"/>
    <n v="780.60656499999993"/>
    <n v="130101094.16666667"/>
    <s v="Screen Gems"/>
    <n v="107"/>
  </r>
  <r>
    <s v="Criminal"/>
    <s v="R"/>
    <s v="Action"/>
    <x v="36"/>
    <n v="240"/>
    <s v="April 15, 2016 (United States)"/>
    <x v="21"/>
    <n v="62000"/>
    <s v="Ariel Vromen"/>
    <s v="Douglas Cook"/>
    <s v="Kevin Costner"/>
    <s v="United States"/>
    <n v="31500000"/>
    <n v="38803993"/>
    <n v="49264902.779583335"/>
    <n v="123.18727936507936"/>
    <n v="16168330.416666668"/>
    <s v="Summit Entertainment"/>
    <n v="113"/>
  </r>
  <r>
    <s v="Underworld: Blood Wars"/>
    <s v="R"/>
    <s v="Action"/>
    <x v="36"/>
    <n v="240"/>
    <s v="January 6, 2017 (United States)"/>
    <x v="1"/>
    <n v="72000"/>
    <s v="Anna Foerster"/>
    <s v="Cory Goodman"/>
    <s v="Kate Beckinsale"/>
    <s v="United States"/>
    <n v="35000000"/>
    <n v="81093313"/>
    <n v="102954718.62958333"/>
    <n v="231.69517999999999"/>
    <n v="33788880.416666672"/>
    <s v="Screen Gems"/>
    <n v="91"/>
  </r>
  <r>
    <s v="The Shallows"/>
    <s v="PG-13"/>
    <s v="Action"/>
    <x v="36"/>
    <n v="240"/>
    <s v="June 24, 2016 (United States)"/>
    <x v="21"/>
    <n v="124000"/>
    <s v="Jaume Collet-Serra"/>
    <s v="Anthony Jaswinski"/>
    <s v="Blake Lively"/>
    <s v="United States"/>
    <n v="17000000"/>
    <n v="119100758"/>
    <n v="151208337.34416667"/>
    <n v="700.59269411764706"/>
    <n v="49625315.833333336"/>
    <s v="Columbia Pictures"/>
    <n v="86"/>
  </r>
  <r>
    <s v="Hidden Figures"/>
    <s v="PG"/>
    <s v="Biography"/>
    <x v="36"/>
    <n v="240"/>
    <s v="January 6, 2017 (United States)"/>
    <x v="40"/>
    <n v="209000"/>
    <s v="Theodore Melfi"/>
    <s v="Allison Schroeder"/>
    <s v="Taraji P. Henson"/>
    <s v="United States"/>
    <n v="25000000"/>
    <n v="236225193"/>
    <n v="299907567.94624996"/>
    <n v="944.90077200000007"/>
    <n v="98427163.75"/>
    <s v="Fox 2000 Pictures"/>
    <n v="127"/>
  </r>
  <r>
    <s v="Sausage Party"/>
    <s v="R"/>
    <s v="Animation"/>
    <x v="36"/>
    <n v="240"/>
    <s v="August 12, 2016 (United States)"/>
    <x v="10"/>
    <n v="181000"/>
    <s v="Greg Tiernan"/>
    <s v="Kyle Hunter"/>
    <s v="Seth Rogen"/>
    <s v="United States"/>
    <n v="19000000"/>
    <n v="140705322"/>
    <n v="178637131.7225"/>
    <n v="740.55432631578947"/>
    <n v="58627217.5"/>
    <s v="Annapurna Pictures"/>
    <n v="89"/>
  </r>
  <r>
    <s v="The Girl on the Train"/>
    <s v="R"/>
    <s v="Crime"/>
    <x v="36"/>
    <n v="240"/>
    <s v="October 7, 2016 (United States)"/>
    <x v="16"/>
    <n v="176000"/>
    <s v="Tate Taylor"/>
    <s v="Erin Cressida Wilson"/>
    <s v="Emily Blunt"/>
    <s v="United States"/>
    <n v="45000000"/>
    <n v="173185859"/>
    <n v="219873880.15541667"/>
    <n v="384.85746444444447"/>
    <n v="72160774.583333343"/>
    <s v="Dreamworks Pictures"/>
    <n v="112"/>
  </r>
  <r>
    <s v="Hell or High Water"/>
    <s v="R"/>
    <s v="Action"/>
    <x v="36"/>
    <n v="240"/>
    <s v="August 26, 2016 (United States)"/>
    <x v="37"/>
    <n v="211000"/>
    <s v="David Mackenzie"/>
    <s v="Taylor Sheridan"/>
    <s v="Chris Pine"/>
    <s v="United States"/>
    <n v="12000000"/>
    <n v="37879877"/>
    <n v="48091660.507916667"/>
    <n v="315.66564166666666"/>
    <n v="15783282.083333334"/>
    <s v="CBS Films"/>
    <n v="102"/>
  </r>
  <r>
    <s v="The Purge: Election Year"/>
    <s v="R"/>
    <s v="Action"/>
    <x v="36"/>
    <n v="240"/>
    <s v="July 1, 2016 (United States)"/>
    <x v="22"/>
    <n v="93000"/>
    <s v="James DeMonaco"/>
    <s v="James DeMonaco"/>
    <s v="Frank Grillo"/>
    <s v="United States"/>
    <n v="10000000"/>
    <n v="118587880"/>
    <n v="150557195.98333332"/>
    <n v="1185.8788"/>
    <n v="49411616.666666672"/>
    <s v="Universal Pictures"/>
    <n v="108"/>
  </r>
  <r>
    <s v="Ghostbusters"/>
    <s v="PG-13"/>
    <s v="Action"/>
    <x v="36"/>
    <n v="240"/>
    <s v="July 15, 2016 (United States)"/>
    <x v="17"/>
    <n v="209000"/>
    <s v="Paul Feig"/>
    <s v="Katie Dippold"/>
    <s v="Melissa McCarthy"/>
    <s v="United States"/>
    <n v="144000000"/>
    <n v="229147509"/>
    <n v="290921858.30124998"/>
    <n v="159.13021458333333"/>
    <n v="95478128.75"/>
    <s v="Columbia Pictures"/>
    <n v="117"/>
  </r>
  <r>
    <s v="The Accountant"/>
    <s v="R"/>
    <s v="Action"/>
    <x v="36"/>
    <n v="240"/>
    <s v="October 14, 2016 (United States)"/>
    <x v="4"/>
    <n v="271000"/>
    <s v="Gavin O'Connor"/>
    <s v="Bill Dubuque"/>
    <s v="Ben Affleck"/>
    <s v="United States"/>
    <n v="44000000"/>
    <n v="155160045"/>
    <n v="196988607.13124999"/>
    <n v="352.63646590909093"/>
    <n v="64650018.75"/>
    <s v="Warner Bros."/>
    <n v="128"/>
  </r>
  <r>
    <s v="The Neon Demon"/>
    <s v="R"/>
    <s v="Horror"/>
    <x v="36"/>
    <n v="240"/>
    <s v="June 24, 2016 (United States)"/>
    <x v="19"/>
    <n v="87000"/>
    <s v="Nicolas Winding Refn"/>
    <s v="Nicolas Winding Refn"/>
    <s v="Elle Fanning"/>
    <s v="United States"/>
    <n v="7000000"/>
    <n v="3377430"/>
    <n v="4287928.8374999994"/>
    <n v="48.248999999999995"/>
    <n v="1407262.5"/>
    <s v="Space Rocket Nation"/>
    <n v="117"/>
  </r>
  <r>
    <s v="Moonlight"/>
    <s v="R"/>
    <s v="Drama"/>
    <x v="36"/>
    <n v="240"/>
    <s v="November 18, 2016 (United States)"/>
    <x v="34"/>
    <n v="284000"/>
    <s v="Barry Jenkins"/>
    <s v="Barry Jenkins"/>
    <s v="Mahershala Ali"/>
    <s v="United States"/>
    <n v="4000000"/>
    <n v="65336603"/>
    <n v="82950262.22541666"/>
    <n v="1633.4150749999999"/>
    <n v="27223584.583333336"/>
    <s v="A24"/>
    <n v="111"/>
  </r>
  <r>
    <s v="Jason Bourne"/>
    <s v="PG-13"/>
    <s v="Action"/>
    <x v="36"/>
    <n v="240"/>
    <s v="July 29, 2016 (United States)"/>
    <x v="14"/>
    <n v="213000"/>
    <s v="Paul Greengrass"/>
    <s v="Paul Greengrass"/>
    <s v="Matt Damon"/>
    <s v="United States"/>
    <n v="120000000"/>
    <n v="415484914"/>
    <n v="527492722.06583333"/>
    <n v="346.23742833333336"/>
    <n v="173118714.16666669"/>
    <s v="Universal Pictures"/>
    <n v="123"/>
  </r>
  <r>
    <s v="Manchester by the Sea"/>
    <s v="R"/>
    <s v="Drama"/>
    <x v="36"/>
    <n v="240"/>
    <s v="December 16, 2016 (United States)"/>
    <x v="40"/>
    <n v="257000"/>
    <s v="Kenneth Lonergan"/>
    <s v="Kenneth Lonergan"/>
    <s v="Casey Affleck"/>
    <s v="United States"/>
    <n v="9000000"/>
    <n v="78988148"/>
    <n v="100282036.23166667"/>
    <n v="877.64608888888893"/>
    <n v="32911728.333333336"/>
    <s v="Amazon Studios"/>
    <n v="137"/>
  </r>
  <r>
    <s v="Central Intelligence"/>
    <s v="PG-13"/>
    <s v="Action"/>
    <x v="36"/>
    <n v="240"/>
    <s v="June 17, 2016 (United States)"/>
    <x v="21"/>
    <n v="166000"/>
    <s v="Rawson Marshall Thurber"/>
    <s v="Ike Barinholtz"/>
    <s v="Dwayne Johnson"/>
    <s v="United States"/>
    <n v="50000000"/>
    <n v="216972543"/>
    <n v="275464724.38374996"/>
    <n v="433.94508600000006"/>
    <n v="90405226.25"/>
    <s v="New Line Cinema"/>
    <n v="107"/>
  </r>
  <r>
    <s v="War Dogs"/>
    <s v="R"/>
    <s v="Biography"/>
    <x v="36"/>
    <n v="240"/>
    <s v="August 19, 2016 (United States)"/>
    <x v="12"/>
    <n v="188000"/>
    <s v="Todd Phillips"/>
    <s v="Stephen Chin"/>
    <s v="Jonah Hill"/>
    <s v="United States"/>
    <n v="40000000"/>
    <n v="86234523"/>
    <n v="109481913.15875"/>
    <n v="215.5863075"/>
    <n v="35931051.25"/>
    <s v="BZ Entertainment"/>
    <n v="114"/>
  </r>
  <r>
    <s v="The Legend of Tarzan"/>
    <s v="PG-13"/>
    <s v="Action"/>
    <x v="36"/>
    <n v="240"/>
    <s v="July 1, 2016 (United States)"/>
    <x v="19"/>
    <n v="168000"/>
    <s v="David Yates"/>
    <s v="Adam Cozad"/>
    <s v="Alexander SkarsgÃ¥rd"/>
    <s v="United Kingdom"/>
    <n v="180000000"/>
    <n v="356700357"/>
    <n v="452860828.24124998"/>
    <n v="198.166865"/>
    <n v="148625148.75"/>
    <s v="Village Roadshow Pictures"/>
    <n v="110"/>
  </r>
  <r>
    <s v="Silence"/>
    <s v="R"/>
    <s v="Drama"/>
    <x v="36"/>
    <n v="240"/>
    <s v="January 13, 2017 (United States)"/>
    <x v="13"/>
    <n v="104000"/>
    <s v="Martin Scorsese"/>
    <s v="Jay Cocks"/>
    <s v="Andrew Garfield"/>
    <s v="United States"/>
    <n v="46000000"/>
    <n v="23834809"/>
    <n v="30260276.259583332"/>
    <n v="51.814802173913044"/>
    <n v="9931170.4166666679"/>
    <s v="SharpSword Films"/>
    <n v="161"/>
  </r>
  <r>
    <s v="American Honey"/>
    <s v="R"/>
    <s v="Adventure"/>
    <x v="36"/>
    <n v="240"/>
    <s v="October 14, 2016 (United Kingdom)"/>
    <x v="9"/>
    <n v="40000"/>
    <s v="Andrea Arnold"/>
    <s v="Andrea Arnold"/>
    <s v="Sasha Lane"/>
    <s v="United Kingdom"/>
    <n v="0"/>
    <n v="2290649"/>
    <n v="2908169.7929166667"/>
    <n v="0"/>
    <n v="954437.08333333337"/>
    <s v="Maven Pictures"/>
    <n v="163"/>
  </r>
  <r>
    <s v="Gods of Egypt"/>
    <s v="PG-13"/>
    <s v="Action"/>
    <x v="36"/>
    <n v="240"/>
    <s v="February 26, 2016 (United States)"/>
    <x v="20"/>
    <n v="110000"/>
    <s v="Alex Proyas"/>
    <s v="Matt Sazama"/>
    <s v="Brenton Thwaites"/>
    <s v="United States"/>
    <n v="140000000"/>
    <n v="150680864"/>
    <n v="191301913.58666667"/>
    <n v="107.62918857142859"/>
    <n v="62783693.333333336"/>
    <s v="Pyramania"/>
    <n v="127"/>
  </r>
  <r>
    <s v="Hunt for the Wilderpeople"/>
    <s v="PG-13"/>
    <s v="Adventure"/>
    <x v="36"/>
    <n v="240"/>
    <s v="July 1, 2016 (United States)"/>
    <x v="6"/>
    <n v="118000"/>
    <s v="Taika Waititi"/>
    <s v="Taika Waititi"/>
    <s v="Sam Neill"/>
    <s v="New Zealand"/>
    <n v="0"/>
    <n v="23915910"/>
    <n v="30363240.737499997"/>
    <n v="0"/>
    <n v="9964962.5"/>
    <s v="Piki Films"/>
    <n v="101"/>
  </r>
  <r>
    <s v="The Founder"/>
    <s v="PG-13"/>
    <s v="Biography"/>
    <x v="36"/>
    <n v="240"/>
    <s v="January 20, 2017 (United States)"/>
    <x v="13"/>
    <n v="134000"/>
    <s v="John Lee Hancock"/>
    <s v="Robert Siegel"/>
    <s v="Michael Keaton"/>
    <s v="United States"/>
    <n v="25000000"/>
    <n v="24121245"/>
    <n v="30623930.631249998"/>
    <n v="96.484979999999993"/>
    <n v="10050518.75"/>
    <s v="The Weinstein Company"/>
    <n v="115"/>
  </r>
  <r>
    <s v="Inferno"/>
    <s v="PG-13"/>
    <s v="Action"/>
    <x v="36"/>
    <n v="240"/>
    <s v="October 28, 2016 (United States)"/>
    <x v="19"/>
    <n v="165000"/>
    <s v="Ron Howard"/>
    <s v="Dan Brown"/>
    <s v="Tom Hanks"/>
    <s v="United States"/>
    <n v="75000000"/>
    <n v="220021259"/>
    <n v="279335323.40541667"/>
    <n v="293.36167866666665"/>
    <n v="91675524.583333343"/>
    <s v="Columbia Pictures"/>
    <n v="121"/>
  </r>
  <r>
    <s v="Now You See Me 2"/>
    <s v="PG-13"/>
    <s v="Action"/>
    <x v="36"/>
    <n v="240"/>
    <s v="June 10, 2016 (United States)"/>
    <x v="16"/>
    <n v="260000"/>
    <s v="Jon M. Chu"/>
    <s v="Ed Solomon"/>
    <s v="Jesse Eisenberg"/>
    <s v="United States"/>
    <n v="90000000"/>
    <n v="334897606"/>
    <n v="425180418.95083332"/>
    <n v="372.10845111111109"/>
    <n v="139540669.16666669"/>
    <s v="Summit Entertainment"/>
    <n v="129"/>
  </r>
  <r>
    <s v="Miss Sloane"/>
    <s v="R"/>
    <s v="Drama"/>
    <x v="36"/>
    <n v="240"/>
    <s v="December 9, 2016 (United States)"/>
    <x v="24"/>
    <n v="68000"/>
    <s v="John Madden"/>
    <s v="Jonathan Perera"/>
    <s v="Jessica Chastain"/>
    <s v="France"/>
    <n v="13000000"/>
    <n v="9101546"/>
    <n v="11555171.109166667"/>
    <n v="70.011892307692307"/>
    <n v="3792310.8333333335"/>
    <s v="EuropaCorp"/>
    <n v="132"/>
  </r>
  <r>
    <s v="The Jungle Book"/>
    <s v="PG"/>
    <s v="Adventure"/>
    <x v="36"/>
    <n v="240"/>
    <s v="April 15, 2016 (United States)"/>
    <x v="34"/>
    <n v="264000"/>
    <s v="Jon Favreau"/>
    <s v="Justin Marks"/>
    <s v="Neel Sethi"/>
    <s v="United Kingdom"/>
    <n v="175000000"/>
    <n v="966554929"/>
    <n v="1227122028.6095834"/>
    <n v="552.31710228571421"/>
    <n v="402731220.41666669"/>
    <s v="Fairview Entertainment"/>
    <n v="106"/>
  </r>
  <r>
    <s v="10 Cloverfield Lane"/>
    <s v="PG-13"/>
    <s v="Action"/>
    <x v="36"/>
    <n v="240"/>
    <s v="March 11, 2016 (United States)"/>
    <x v="13"/>
    <n v="300000"/>
    <s v="Dan Trachtenberg"/>
    <s v="Josh Campbell"/>
    <s v="John Goodman"/>
    <s v="United States"/>
    <n v="15000000"/>
    <n v="110216998"/>
    <n v="139929663.71083334"/>
    <n v="734.77998666666667"/>
    <n v="45923749.166666672"/>
    <s v="Paramount Pictures"/>
    <n v="103"/>
  </r>
  <r>
    <s v="The Lost City of Z"/>
    <s v="PG-13"/>
    <s v="Biography"/>
    <x v="36"/>
    <n v="240"/>
    <s v="April 21, 2017 (United States)"/>
    <x v="14"/>
    <n v="83000"/>
    <s v="James Gray"/>
    <s v="James Gray"/>
    <s v="Charlie Hunnam"/>
    <s v="United States"/>
    <n v="30000000"/>
    <n v="19263938"/>
    <n v="24457174.619166665"/>
    <n v="64.213126666666668"/>
    <n v="8026640.833333334"/>
    <s v="Keep Your Head"/>
    <n v="141"/>
  </r>
  <r>
    <s v="Finding Dory"/>
    <s v="PG"/>
    <s v="Animation"/>
    <x v="36"/>
    <n v="240"/>
    <s v="June 17, 2016 (United States)"/>
    <x v="4"/>
    <n v="250000"/>
    <s v="Andrew Stanton"/>
    <s v="Andrew Stanton"/>
    <s v="Ellen DeGeneres"/>
    <s v="United States"/>
    <n v="200000000"/>
    <n v="1028570942"/>
    <n v="1305856525.1141667"/>
    <n v="514.28547100000003"/>
    <n v="428571225.83333337"/>
    <s v="Pixar Animation Studios"/>
    <n v="97"/>
  </r>
  <r>
    <s v="Lion"/>
    <s v="PG-13"/>
    <s v="Biography"/>
    <x v="36"/>
    <n v="240"/>
    <s v="January 6, 2017 (United States)"/>
    <x v="45"/>
    <n v="221000"/>
    <s v="Garth Davis"/>
    <s v="Saroo Brierley"/>
    <s v="Dev Patel"/>
    <s v="United Kingdom"/>
    <n v="12000000"/>
    <n v="140853810"/>
    <n v="178825649.61249998"/>
    <n v="1173.7817500000001"/>
    <n v="58689087.5"/>
    <s v="The Weinstein Company"/>
    <n v="118"/>
  </r>
  <r>
    <s v="Lights Out"/>
    <s v="PG-13"/>
    <s v="Drama"/>
    <x v="36"/>
    <n v="240"/>
    <s v="July 22, 2016 (United States)"/>
    <x v="21"/>
    <n v="119000"/>
    <s v="David F. Sandberg"/>
    <s v="Eric Heisserer"/>
    <s v="Teresa Palmer"/>
    <s v="United States"/>
    <n v="4900000"/>
    <n v="148868835"/>
    <n v="189001391.76874998"/>
    <n v="3038.1394897959181"/>
    <n v="62028681.25"/>
    <s v="New Line Cinema"/>
    <n v="81"/>
  </r>
  <r>
    <s v="Meet the Blacks"/>
    <s v="R"/>
    <s v="Comedy"/>
    <x v="36"/>
    <n v="240"/>
    <s v="April 1, 2016 (United States)"/>
    <x v="25"/>
    <n v="36000"/>
    <s v="Deon Taylor"/>
    <s v="Deon Taylor"/>
    <s v="Mike Epps"/>
    <s v="United States"/>
    <n v="900000"/>
    <n v="9097072"/>
    <n v="11549490.993333332"/>
    <n v="1010.7857777777778"/>
    <n v="3790446.666666667"/>
    <s v="Hidden Empire Film Group (HEFG)"/>
    <n v="94"/>
  </r>
  <r>
    <s v="Allied"/>
    <s v="R"/>
    <s v="Action"/>
    <x v="36"/>
    <n v="240"/>
    <s v="November 23, 2016 (United States)"/>
    <x v="12"/>
    <n v="146000"/>
    <s v="Robert Zemeckis"/>
    <s v="Steven Knight"/>
    <s v="Brad Pitt"/>
    <s v="United Kingdom"/>
    <n v="85000000"/>
    <n v="119520023"/>
    <n v="151740629.20041665"/>
    <n v="140.61179176470588"/>
    <n v="49800009.583333336"/>
    <s v="Paramount Pictures"/>
    <n v="124"/>
  </r>
  <r>
    <s v="Jack Reacher: Never Go Back"/>
    <s v="PG-13"/>
    <s v="Action"/>
    <x v="36"/>
    <n v="240"/>
    <s v="October 21, 2016 (United States)"/>
    <x v="10"/>
    <n v="144000"/>
    <s v="Edward Zwick"/>
    <s v="Richard Wenk"/>
    <s v="Tom Cruise"/>
    <s v="China"/>
    <n v="60000000"/>
    <n v="162146076"/>
    <n v="205857955.655"/>
    <n v="270.24346000000003"/>
    <n v="67560865"/>
    <s v="Paramount Pictures"/>
    <n v="118"/>
  </r>
  <r>
    <s v="Bridget Jones's Baby"/>
    <s v="R"/>
    <s v="Comedy"/>
    <x v="36"/>
    <n v="240"/>
    <s v="September 16, 2016 (United States)"/>
    <x v="16"/>
    <n v="71000"/>
    <s v="Sharon Maguire"/>
    <s v="Helen Fielding"/>
    <s v="RenÃ©e Zellweger"/>
    <s v="United States"/>
    <n v="35000000"/>
    <n v="211952420"/>
    <n v="269091259.89166665"/>
    <n v="605.57834285714284"/>
    <n v="88313508.333333343"/>
    <s v="Universal Pictures"/>
    <n v="123"/>
  </r>
  <r>
    <s v="How to Be Single"/>
    <s v="R"/>
    <s v="Comedy"/>
    <x v="36"/>
    <n v="240"/>
    <s v="February 12, 2016 (United States)"/>
    <x v="10"/>
    <n v="83000"/>
    <s v="Christian Ditter"/>
    <s v="Abby Kohn"/>
    <s v="Dakota Johnson"/>
    <s v="United States"/>
    <n v="38000000"/>
    <n v="112343513"/>
    <n v="142629451.71291667"/>
    <n v="295.64082368421055"/>
    <n v="46809797.083333336"/>
    <s v="New Line Cinema"/>
    <n v="110"/>
  </r>
  <r>
    <s v="Snowden"/>
    <s v="R"/>
    <s v="Biography"/>
    <x v="36"/>
    <n v="240"/>
    <s v="September 16, 2016 (United States)"/>
    <x v="4"/>
    <n v="143000"/>
    <s v="Oliver Stone"/>
    <s v="Kieran Fitzgerald"/>
    <s v="Joseph Gordon-Levitt"/>
    <s v="United Kingdom"/>
    <n v="40000000"/>
    <n v="37357216"/>
    <n v="47428098.813333333"/>
    <n v="93.393039999999999"/>
    <n v="15565506.666666668"/>
    <s v="Endgame Entertainment"/>
    <n v="134"/>
  </r>
  <r>
    <s v="Dangal"/>
    <s v="Not Rated"/>
    <s v="Action"/>
    <x v="36"/>
    <n v="240"/>
    <s v="December 21, 2016 (United States)"/>
    <x v="0"/>
    <n v="167000"/>
    <s v="Nitesh Tiwari"/>
    <s v="Piyush Gupta"/>
    <s v="Aamir Khan"/>
    <s v="India"/>
    <n v="0"/>
    <n v="303723636"/>
    <n v="385602466.20499998"/>
    <n v="0"/>
    <n v="126551515"/>
    <s v="Aamir Khan Productions"/>
    <n v="161"/>
  </r>
  <r>
    <s v="The Bad Batch"/>
    <s v="R"/>
    <s v="Action"/>
    <x v="36"/>
    <n v="240"/>
    <s v="June 23, 2017 (United States)"/>
    <x v="11"/>
    <n v="28000"/>
    <s v="Ana Lily Amirpour"/>
    <s v="Ana Lily Amirpour"/>
    <s v="Suki Waterhouse"/>
    <s v="United States"/>
    <n v="6000000"/>
    <n v="201890"/>
    <n v="256316.17916666667"/>
    <n v="3.3648333333333333"/>
    <n v="84120.833333333343"/>
    <s v="Human Stew Factory"/>
    <n v="118"/>
  </r>
  <r>
    <s v="Triple 9"/>
    <s v="R"/>
    <s v="Action"/>
    <x v="36"/>
    <n v="240"/>
    <s v="February 26, 2016 (United States)"/>
    <x v="21"/>
    <n v="69000"/>
    <s v="John Hillcoat"/>
    <s v="Matt Cook"/>
    <s v="Casey Affleck"/>
    <s v="United States"/>
    <n v="20000000"/>
    <n v="23177948"/>
    <n v="29426336.481666666"/>
    <n v="115.88974"/>
    <n v="9657478.333333334"/>
    <s v="Worldview Entertainment"/>
    <n v="115"/>
  </r>
  <r>
    <s v="Deepwater Horizon"/>
    <s v="PG-13"/>
    <s v="Action"/>
    <x v="36"/>
    <n v="240"/>
    <s v="September 30, 2016 (United States)"/>
    <x v="12"/>
    <n v="157000"/>
    <s v="Peter Berg"/>
    <s v="Matthew Michael Carnahan"/>
    <s v="Mark Wahlberg"/>
    <s v="United States"/>
    <n v="110000000"/>
    <n v="121790373"/>
    <n v="154623027.72125"/>
    <n v="110.71852090909091"/>
    <n v="50745988.75"/>
    <s v="Summit Entertainment"/>
    <n v="107"/>
  </r>
  <r>
    <s v="The Choice"/>
    <s v="PG-13"/>
    <s v="Drama"/>
    <x v="36"/>
    <n v="240"/>
    <s v="February 5, 2016 (United States)"/>
    <x v="14"/>
    <n v="37000"/>
    <s v="Ross Katz"/>
    <s v="Bryan Sipe"/>
    <s v="Benjamin Walker"/>
    <s v="United States"/>
    <n v="0"/>
    <n v="23079932"/>
    <n v="29301897.001666665"/>
    <n v="0"/>
    <n v="9616638.333333334"/>
    <s v="Nicholas Sparks Productions"/>
    <n v="111"/>
  </r>
  <r>
    <s v="Sully"/>
    <s v="PG-13"/>
    <s v="Biography"/>
    <x v="36"/>
    <n v="240"/>
    <s v="September 9, 2016 (United States)"/>
    <x v="34"/>
    <n v="248000"/>
    <s v="Clint Eastwood"/>
    <s v="Todd Komarnicki"/>
    <s v="Tom Hanks"/>
    <s v="United States"/>
    <n v="60000000"/>
    <n v="240797623"/>
    <n v="305712648.86708331"/>
    <n v="401.32937166666665"/>
    <n v="100332342.91666667"/>
    <s v="Flashlight Films"/>
    <n v="96"/>
  </r>
  <r>
    <s v="Morgan"/>
    <s v="R"/>
    <s v="Action"/>
    <x v="36"/>
    <n v="240"/>
    <s v="September 2, 2016 (United States)"/>
    <x v="1"/>
    <n v="41000"/>
    <s v="Luke Scott"/>
    <s v="Seth W. Owen"/>
    <s v="Kate Mara"/>
    <s v="United States"/>
    <n v="8000000"/>
    <n v="8809407"/>
    <n v="11184276.303749999"/>
    <n v="110.1175875"/>
    <n v="3670586.25"/>
    <s v="Burk A Project"/>
    <n v="92"/>
  </r>
  <r>
    <s v="Pride and Prejudice and Zombies"/>
    <s v="PG-13"/>
    <s v="Action"/>
    <x v="36"/>
    <n v="240"/>
    <s v="February 5, 2016 (United States)"/>
    <x v="1"/>
    <n v="53000"/>
    <s v="Burr Steers"/>
    <s v="Burr Steers"/>
    <s v="Lily James"/>
    <s v="United States"/>
    <n v="28000000"/>
    <n v="16457494"/>
    <n v="20894160.090833332"/>
    <n v="58.776764285714286"/>
    <n v="6857289.166666667"/>
    <s v="Cross Creek Pictures"/>
    <n v="108"/>
  </r>
  <r>
    <s v="The Infiltrator"/>
    <s v="R"/>
    <s v="Biography"/>
    <x v="36"/>
    <n v="240"/>
    <s v="July 13, 2016 (United States)"/>
    <x v="9"/>
    <n v="71000"/>
    <s v="Brad Furman"/>
    <s v="Ellen Furman"/>
    <s v="Bryan Cranston"/>
    <s v="United Kingdom"/>
    <n v="28000000"/>
    <n v="21011110"/>
    <n v="26675355.070833333"/>
    <n v="75.039678571428567"/>
    <n v="8754629.1666666679"/>
    <s v="George Films"/>
    <n v="127"/>
  </r>
  <r>
    <s v="The Edge of Seventeen"/>
    <s v="R"/>
    <s v="Comedy"/>
    <x v="36"/>
    <n v="240"/>
    <s v="November 18, 2016 (United States)"/>
    <x v="4"/>
    <n v="110000"/>
    <s v="Kelly Fremon Craig"/>
    <s v="Kelly Fremon Craig"/>
    <s v="Hailee Steinfeld"/>
    <s v="United States"/>
    <n v="9000000"/>
    <n v="19370020"/>
    <n v="24591854.558333334"/>
    <n v="215.22244444444442"/>
    <n v="8070841.666666667"/>
    <s v="Gracie Films"/>
    <n v="104"/>
  </r>
  <r>
    <s v="A Cure for Wellness"/>
    <s v="R"/>
    <s v="Drama"/>
    <x v="36"/>
    <n v="240"/>
    <s v="February 17, 2017 (United States)"/>
    <x v="5"/>
    <n v="90000"/>
    <s v="Gore Verbinski"/>
    <s v="Justin Haythe"/>
    <s v="Dane DeHaan"/>
    <s v="United States"/>
    <n v="40000000"/>
    <n v="26620002"/>
    <n v="33796310.872500002"/>
    <n v="66.550004999999999"/>
    <n v="11091667.5"/>
    <s v="New Regency Productions"/>
    <n v="146"/>
  </r>
  <r>
    <s v="London Has Fallen"/>
    <s v="R"/>
    <s v="Action"/>
    <x v="36"/>
    <n v="240"/>
    <s v="March 4, 2016 (United States)"/>
    <x v="23"/>
    <n v="149000"/>
    <s v="Babak Najafi"/>
    <s v="Creighton Rothenberger"/>
    <s v="Gerard Butler"/>
    <s v="United States"/>
    <n v="60000000"/>
    <n v="205754447"/>
    <n v="261222416.67041665"/>
    <n v="342.92407833333334"/>
    <n v="85731019.583333343"/>
    <s v="Millennium Films"/>
    <n v="99"/>
  </r>
  <r>
    <s v="Dirty Grandpa"/>
    <s v="R"/>
    <s v="Comedy"/>
    <x v="36"/>
    <n v="240"/>
    <s v="January 22, 2016 (United States)"/>
    <x v="23"/>
    <n v="117000"/>
    <s v="Dan Mazer"/>
    <s v="John Phillips"/>
    <s v="Robert De Niro"/>
    <s v="United States"/>
    <n v="25000000"/>
    <n v="94073028"/>
    <n v="119433548.46499999"/>
    <n v="376.29211200000003"/>
    <n v="39197095"/>
    <s v="Lionsgate"/>
    <n v="102"/>
  </r>
  <r>
    <s v="Hail, Caesar!"/>
    <s v="PG-13"/>
    <s v="Comedy"/>
    <x v="36"/>
    <n v="240"/>
    <s v="February 5, 2016 (United States)"/>
    <x v="21"/>
    <n v="127000"/>
    <s v="Ethan Coen"/>
    <s v="Joel Coen"/>
    <s v="Josh Brolin"/>
    <s v="United States"/>
    <n v="22000000"/>
    <n v="63945241"/>
    <n v="81183812.219583333"/>
    <n v="290.66018636363634"/>
    <n v="26643850.416666668"/>
    <s v="Universal Pictures"/>
    <n v="106"/>
  </r>
  <r>
    <s v="The 5th Wave"/>
    <s v="PG-13"/>
    <s v="Action"/>
    <x v="36"/>
    <n v="240"/>
    <s v="January 22, 2016 (United States)"/>
    <x v="33"/>
    <n v="103000"/>
    <s v="J Blakeson"/>
    <s v="Susannah Grant"/>
    <s v="ChloÃ« Grace Moretz"/>
    <s v="United States"/>
    <n v="38000000"/>
    <n v="109906372"/>
    <n v="139535298.11833334"/>
    <n v="289.22729473684211"/>
    <n v="45794321.666666672"/>
    <s v="Columbia Pictures"/>
    <n v="112"/>
  </r>
  <r>
    <s v="Trolls"/>
    <s v="PG"/>
    <s v="Animation"/>
    <x v="36"/>
    <n v="240"/>
    <s v="November 4, 2016 (United States)"/>
    <x v="16"/>
    <n v="75000"/>
    <s v="Mike Mitchell"/>
    <s v="Jonathan Aibel"/>
    <s v="Anna Kendrick"/>
    <s v="United States"/>
    <n v="125000000"/>
    <n v="346864886"/>
    <n v="440373878.18416667"/>
    <n v="277.49190879999998"/>
    <n v="144527035.83333334"/>
    <s v="DreamWorks Animation"/>
    <n v="92"/>
  </r>
  <r>
    <s v="Allegiant"/>
    <s v="PG-13"/>
    <s v="Action"/>
    <x v="36"/>
    <n v="240"/>
    <s v="March 18, 2016 (United States)"/>
    <x v="46"/>
    <n v="113000"/>
    <s v="Robert Schwentke"/>
    <s v="Noah Oppenheim"/>
    <s v="Shailene Woodley"/>
    <s v="United States"/>
    <n v="110000000"/>
    <n v="179246868"/>
    <n v="227568836.16499999"/>
    <n v="162.95169818181819"/>
    <n v="74686195"/>
    <s v="Mandeville Films"/>
    <n v="120"/>
  </r>
  <r>
    <s v="Paterson"/>
    <s v="R"/>
    <s v="Comedy"/>
    <x v="36"/>
    <n v="240"/>
    <s v="December 28, 2016 (United States)"/>
    <x v="34"/>
    <n v="74000"/>
    <s v="Jim Jarmusch"/>
    <s v="Jim Jarmusch"/>
    <s v="Adam Driver"/>
    <s v="France"/>
    <n v="5000000"/>
    <n v="9588282"/>
    <n v="12173123.022499999"/>
    <n v="191.76563999999999"/>
    <n v="3995117.5"/>
    <s v="K5 International"/>
    <n v="118"/>
  </r>
  <r>
    <s v="Swiss Army Man"/>
    <s v="R"/>
    <s v="Comedy"/>
    <x v="36"/>
    <n v="240"/>
    <s v="July 1, 2016 (United States)"/>
    <x v="9"/>
    <n v="109000"/>
    <s v="Dan Kwan"/>
    <s v="Daniel Scheinert"/>
    <s v="Paul Dano"/>
    <s v="United States"/>
    <n v="3000000"/>
    <n v="4935501"/>
    <n v="6266029.8112499993"/>
    <n v="164.51670000000001"/>
    <n v="2056458.75"/>
    <s v="Astrakan Films"/>
    <n v="97"/>
  </r>
  <r>
    <s v="The Great Wall"/>
    <s v="PG-13"/>
    <s v="Action"/>
    <x v="36"/>
    <n v="240"/>
    <s v="February 17, 2017 (United States)"/>
    <x v="23"/>
    <n v="128000"/>
    <s v="Yimou Zhang"/>
    <s v="Carlo Bernard"/>
    <s v="Matt Damon"/>
    <s v="United States"/>
    <n v="150000000"/>
    <n v="334933831"/>
    <n v="425226409.60708332"/>
    <n v="223.28922066666667"/>
    <n v="139555762.91666669"/>
    <s v="Legendary East"/>
    <n v="103"/>
  </r>
  <r>
    <s v="Mike and Dave Need Wedding Dates"/>
    <s v="R"/>
    <s v="Comedy"/>
    <x v="36"/>
    <n v="240"/>
    <s v="July 8, 2016 (United States)"/>
    <x v="22"/>
    <n v="85000"/>
    <s v="Jake Szymanski"/>
    <s v="Andrew Jay Cohen"/>
    <s v="Zac Efron"/>
    <s v="United States"/>
    <n v="33000000"/>
    <n v="77068246"/>
    <n v="97844560.650833324"/>
    <n v="233.5401393939394"/>
    <n v="32111769.166666668"/>
    <s v="Twentieth Century Fox"/>
    <n v="98"/>
  </r>
  <r>
    <s v="Bad Moms"/>
    <s v="R"/>
    <s v="Comedy"/>
    <x v="36"/>
    <n v="240"/>
    <s v="July 29, 2016 (United States)"/>
    <x v="19"/>
    <n v="117000"/>
    <s v="Jon Lucas"/>
    <s v="Jon Lucas"/>
    <s v="Mila Kunis"/>
    <s v="United States"/>
    <n v="20000000"/>
    <n v="183936074"/>
    <n v="233522173.94916666"/>
    <n v="919.68037000000004"/>
    <n v="76640030.833333343"/>
    <s v="STX Entertainment"/>
    <n v="100"/>
  </r>
  <r>
    <s v="Collateral Beauty"/>
    <s v="PG-13"/>
    <s v="Drama"/>
    <x v="36"/>
    <n v="240"/>
    <s v="December 16, 2016 (United States)"/>
    <x v="8"/>
    <n v="95000"/>
    <s v="David Frankel"/>
    <s v="Allan Loeb"/>
    <s v="Will Smith"/>
    <s v="United States"/>
    <n v="36000000"/>
    <n v="88528280"/>
    <n v="112394028.81666666"/>
    <n v="245.91188888888888"/>
    <n v="36886783.333333336"/>
    <s v="New Line Cinema"/>
    <n v="97"/>
  </r>
  <r>
    <s v="The Boy"/>
    <s v="PG-13"/>
    <s v="Horror"/>
    <x v="36"/>
    <n v="240"/>
    <s v="January 22, 2016 (United States)"/>
    <x v="22"/>
    <n v="84000"/>
    <s v="William Brent Bell"/>
    <s v="Stacey Menear"/>
    <s v="Lauren Cohan"/>
    <s v="United States"/>
    <n v="10000000"/>
    <n v="73929392"/>
    <n v="93859523.926666662"/>
    <n v="739.29391999999996"/>
    <n v="30803913.333333336"/>
    <s v="Lakeshore Entertainment"/>
    <n v="97"/>
  </r>
  <r>
    <s v="Fences"/>
    <s v="PG-13"/>
    <s v="Drama"/>
    <x v="36"/>
    <n v="240"/>
    <s v="December 25, 2016 (United States)"/>
    <x v="13"/>
    <n v="101000"/>
    <s v="Denzel Washington"/>
    <s v="August Wilson"/>
    <s v="Denzel Washington"/>
    <s v="United States"/>
    <n v="24000000"/>
    <n v="64414761"/>
    <n v="81779906.986249998"/>
    <n v="268.39483749999999"/>
    <n v="26839483.75"/>
    <s v="BRON Studios"/>
    <n v="139"/>
  </r>
  <r>
    <s v="Alice Through the Looking Glass"/>
    <s v="PG"/>
    <s v="Adventure"/>
    <x v="36"/>
    <n v="240"/>
    <s v="May 27, 2016 (United States)"/>
    <x v="19"/>
    <n v="98000"/>
    <s v="James Bobin"/>
    <s v="Linda Woolverton"/>
    <s v="Mia Wasikowska"/>
    <s v="United States"/>
    <n v="170000000"/>
    <n v="299820798"/>
    <n v="380647488.1275"/>
    <n v="176.36517529411765"/>
    <n v="124925332.5"/>
    <s v="Walt Disney Pictures"/>
    <n v="113"/>
  </r>
  <r>
    <s v="The Brothers Grimsby"/>
    <s v="R"/>
    <s v="Action"/>
    <x v="36"/>
    <n v="240"/>
    <s v="March 11, 2016 (United States)"/>
    <x v="19"/>
    <n v="96000"/>
    <s v="Louis Leterrier"/>
    <s v="Sacha Baron Cohen"/>
    <s v="Sacha Baron Cohen"/>
    <s v="United Kingdom"/>
    <n v="35000000"/>
    <n v="27979040"/>
    <n v="35521722.866666667"/>
    <n v="79.940114285714287"/>
    <n v="11657933.333333334"/>
    <s v="Blue Sky Films"/>
    <n v="83"/>
  </r>
  <r>
    <s v="Ice Age: Collision Course"/>
    <s v="PG"/>
    <s v="Animation"/>
    <x v="36"/>
    <n v="240"/>
    <s v="July 22, 2016 (United States)"/>
    <x v="46"/>
    <n v="60000"/>
    <s v="Mike Thurmeier"/>
    <s v="Michael J. Wilson"/>
    <s v="Ray Romano"/>
    <s v="United States"/>
    <n v="105000000"/>
    <n v="408754975"/>
    <n v="518948503.67708331"/>
    <n v="389.29045238095239"/>
    <n v="170314572.91666669"/>
    <s v="Blue Sky Studios"/>
    <n v="94"/>
  </r>
  <r>
    <s v="Patriots Day"/>
    <s v="R"/>
    <s v="Action"/>
    <x v="36"/>
    <n v="240"/>
    <s v="January 13, 2017 (United States)"/>
    <x v="34"/>
    <n v="96000"/>
    <s v="Peter Berg"/>
    <s v="Peter Berg"/>
    <s v="Mark Wahlberg"/>
    <s v="Hong Kong"/>
    <n v="45000000"/>
    <n v="52185751"/>
    <n v="66254159.70708333"/>
    <n v="115.96833555555554"/>
    <n v="21744062.916666668"/>
    <s v="CBS Films"/>
    <n v="133"/>
  </r>
  <r>
    <s v="Keeping Up with the Joneses"/>
    <s v="PG-13"/>
    <s v="Action"/>
    <x v="36"/>
    <n v="240"/>
    <s v="October 21, 2016 (United States)"/>
    <x v="23"/>
    <n v="60000"/>
    <s v="Greg Mottola"/>
    <s v="Michael LeSieur"/>
    <s v="Zach Galifianakis"/>
    <s v="United States"/>
    <n v="40000000"/>
    <n v="29918745"/>
    <n v="37984340.006250001"/>
    <n v="74.796862500000003"/>
    <n v="12466143.75"/>
    <s v="Fox 2000 Pictures"/>
    <n v="105"/>
  </r>
  <r>
    <s v="Genius"/>
    <s v="PG-13"/>
    <s v="Biography"/>
    <x v="36"/>
    <n v="240"/>
    <s v="June 10, 2016 (United States)"/>
    <x v="14"/>
    <n v="19000"/>
    <s v="Michael Grandage"/>
    <s v="John Logan"/>
    <s v="Colin Firth"/>
    <s v="United Kingdom"/>
    <n v="0"/>
    <n v="7435006"/>
    <n v="9439359.7008333337"/>
    <n v="0"/>
    <n v="3097919.166666667"/>
    <s v="Desert Wolf Productions"/>
    <n v="104"/>
  </r>
  <r>
    <s v="The Secret Life of Pets"/>
    <s v="PG"/>
    <s v="Animation"/>
    <x v="36"/>
    <n v="240"/>
    <s v="July 8, 2016 (United States)"/>
    <x v="16"/>
    <n v="188000"/>
    <s v="Chris Renaud"/>
    <s v="Cinco Paul"/>
    <s v="Louis C.K."/>
    <s v="United States"/>
    <n v="75000000"/>
    <n v="875458631"/>
    <n v="1111467686.9404166"/>
    <n v="1167.2781746666667"/>
    <n v="364774429.58333337"/>
    <s v="Universal Pictures"/>
    <n v="87"/>
  </r>
  <r>
    <s v="Popstar: Never Stop Never Stopping"/>
    <s v="R"/>
    <s v="Comedy"/>
    <x v="36"/>
    <n v="240"/>
    <s v="June 3, 2016 (United States)"/>
    <x v="17"/>
    <n v="57000"/>
    <s v="Akiva Schaffer"/>
    <s v="Andy Samberg"/>
    <s v="Andy Samberg"/>
    <s v="United States"/>
    <n v="20000000"/>
    <n v="9680029"/>
    <n v="12289603.484583333"/>
    <n v="48.400145000000002"/>
    <n v="4033345.416666667"/>
    <s v="Universal Pictures"/>
    <n v="87"/>
  </r>
  <r>
    <s v="Goldstone"/>
    <s v="R"/>
    <s v="Crime"/>
    <x v="36"/>
    <n v="240"/>
    <s v="July 7, 2016 (Australia)"/>
    <x v="16"/>
    <n v="5100"/>
    <s v="Ivan Sen"/>
    <s v="Ivan Sen"/>
    <s v="Aaron Pedersen"/>
    <s v="Australia"/>
    <n v="0"/>
    <n v="650352"/>
    <n v="825676.05999999994"/>
    <n v="0"/>
    <n v="270980"/>
    <s v="Bunya Productions"/>
    <n v="110"/>
  </r>
  <r>
    <s v="20th Century Women"/>
    <s v="R"/>
    <s v="Comedy"/>
    <x v="36"/>
    <n v="240"/>
    <s v="January 20, 2017 (United States)"/>
    <x v="4"/>
    <n v="42000"/>
    <s v="Mike Mills"/>
    <s v="Mike Mills"/>
    <s v="Annette Bening"/>
    <s v="United States"/>
    <n v="7000000"/>
    <n v="7214806"/>
    <n v="9159797.4508333337"/>
    <n v="103.06865714285713"/>
    <n v="3006169.166666667"/>
    <s v="A24"/>
    <n v="119"/>
  </r>
  <r>
    <s v="Assassin's Creed"/>
    <s v="PG-13"/>
    <s v="Action"/>
    <x v="36"/>
    <n v="240"/>
    <s v="December 21, 2016 (United States)"/>
    <x v="46"/>
    <n v="190000"/>
    <s v="Justin Kurzel"/>
    <s v="Michael Lesslie"/>
    <s v="Michael Fassbender"/>
    <s v="United States"/>
    <n v="125000000"/>
    <n v="240697856"/>
    <n v="305585986.34666663"/>
    <n v="192.5582848"/>
    <n v="100290773.33333334"/>
    <s v="New Regency Productions"/>
    <n v="115"/>
  </r>
  <r>
    <s v="Teenage Mutant Ninja Turtles: Out of the Shadows"/>
    <s v="PG-13"/>
    <s v="Action"/>
    <x v="36"/>
    <n v="240"/>
    <s v="June 3, 2016 (United States)"/>
    <x v="22"/>
    <n v="87000"/>
    <s v="Dave Green"/>
    <s v="Josh Appelbaum"/>
    <s v="Megan Fox"/>
    <s v="United States"/>
    <n v="135000000"/>
    <n v="245623848"/>
    <n v="311839943.69"/>
    <n v="181.94359111111112"/>
    <n v="102343270"/>
    <s v="Paramount Pictures"/>
    <n v="112"/>
  </r>
  <r>
    <s v="White Girl"/>
    <s v="Not Rated"/>
    <s v="Crime"/>
    <x v="36"/>
    <n v="240"/>
    <s v="December 1, 2016 (United States)"/>
    <x v="46"/>
    <n v="10000"/>
    <s v="Elizabeth Wood"/>
    <s v="Elizabeth Wood"/>
    <s v="Morgan Saylor"/>
    <s v="United States"/>
    <n v="0"/>
    <n v="200242"/>
    <n v="254223.90583333332"/>
    <n v="0"/>
    <n v="83434.166666666672"/>
    <s v="Bank Street Films"/>
    <n v="88"/>
  </r>
  <r>
    <s v="Everybody Wants Some!!"/>
    <s v="R"/>
    <s v="Comedy"/>
    <x v="36"/>
    <n v="240"/>
    <s v="April 7, 2016 (Russia)"/>
    <x v="15"/>
    <n v="53000"/>
    <s v="Richard Linklater"/>
    <s v="Richard Linklater"/>
    <s v="Blake Jenner"/>
    <s v="United States"/>
    <n v="10000000"/>
    <n v="4644472"/>
    <n v="5896544.2433333332"/>
    <n v="46.444720000000004"/>
    <n v="1935196.6666666667"/>
    <s v="Annapurna Pictures"/>
    <n v="117"/>
  </r>
  <r>
    <s v="The Take"/>
    <s v="R"/>
    <s v="Action"/>
    <x v="36"/>
    <n v="240"/>
    <s v="November 18, 2016 (United States)"/>
    <x v="21"/>
    <n v="40000"/>
    <s v="James Watkins"/>
    <s v="Andrew Baldwin"/>
    <s v="Idris Elba"/>
    <s v="United Kingdom"/>
    <n v="20000000"/>
    <n v="14857808"/>
    <n v="18863225.406666666"/>
    <n v="74.28904"/>
    <n v="6190753.333333334"/>
    <s v="StudioCanal"/>
    <n v="92"/>
  </r>
  <r>
    <s v="The Finest Hours"/>
    <s v="PG-13"/>
    <s v="Action"/>
    <x v="36"/>
    <n v="240"/>
    <s v="January 29, 2016 (United States)"/>
    <x v="8"/>
    <n v="63000"/>
    <s v="Craig Gillespie"/>
    <s v="Scott Silver"/>
    <s v="Chris Pine"/>
    <s v="United States"/>
    <n v="80000000"/>
    <n v="52099090"/>
    <n v="66144136.345833331"/>
    <n v="65.123862500000001"/>
    <n v="21707954.166666668"/>
    <s v="Walt Disney Pictures"/>
    <n v="117"/>
  </r>
  <r>
    <s v="Greater"/>
    <s v="PG"/>
    <s v="Biography"/>
    <x v="36"/>
    <n v="240"/>
    <s v="August 26, 2016 (United States)"/>
    <x v="4"/>
    <n v="5300"/>
    <s v="David L. Hunt"/>
    <s v="Brian Reindl"/>
    <s v="Neal McDonough"/>
    <s v="United States"/>
    <n v="9000000"/>
    <n v="2000620"/>
    <n v="2539953.8083333331"/>
    <n v="22.229111111111109"/>
    <n v="833591.66666666674"/>
    <s v="Greater Productions"/>
    <n v="130"/>
  </r>
  <r>
    <s v="The Love Witch"/>
    <s v="Unrated"/>
    <s v="Comedy"/>
    <x v="36"/>
    <n v="240"/>
    <s v="March 10, 2017 (United Kingdom)"/>
    <x v="19"/>
    <n v="14000"/>
    <s v="Anna Biller"/>
    <s v="Anna Biller"/>
    <s v="Samantha Robinson"/>
    <s v="United States"/>
    <n v="0"/>
    <n v="246218"/>
    <n v="312594.26916666667"/>
    <n v="0"/>
    <n v="102590.83333333334"/>
    <s v="Anna Biller Productions"/>
    <n v="120"/>
  </r>
  <r>
    <s v="The Belko Experiment"/>
    <s v="R"/>
    <s v="Horror"/>
    <x v="36"/>
    <n v="240"/>
    <s v="March 17, 2017 (United States)"/>
    <x v="10"/>
    <n v="46000"/>
    <s v="Greg McLean"/>
    <s v="James Gunn"/>
    <s v="John Gallagher Jr."/>
    <s v="United States"/>
    <n v="5000000"/>
    <n v="11084630"/>
    <n v="14072861.504166666"/>
    <n v="221.6926"/>
    <n v="4618595.833333334"/>
    <s v="Orion Pictures"/>
    <n v="89"/>
  </r>
  <r>
    <s v="The BFG"/>
    <s v="PG"/>
    <s v="Adventure"/>
    <x v="36"/>
    <n v="240"/>
    <s v="July 1, 2016 (United States)"/>
    <x v="5"/>
    <n v="80000"/>
    <s v="Steven Spielberg"/>
    <s v="Melissa Mathison"/>
    <s v="Mark Rylance"/>
    <s v="United States"/>
    <n v="140000000"/>
    <n v="195243411"/>
    <n v="247877780.54874998"/>
    <n v="139.45957928571428"/>
    <n v="81351421.25"/>
    <s v="Walt Disney Pictures"/>
    <n v="117"/>
  </r>
  <r>
    <s v="Zoolander 2"/>
    <s v="PG-13"/>
    <s v="Action"/>
    <x v="36"/>
    <n v="240"/>
    <s v="February 12, 2016 (United States)"/>
    <x v="32"/>
    <n v="66000"/>
    <s v="Ben Stiller"/>
    <s v="Justin Theroux"/>
    <s v="Ben Stiller"/>
    <s v="United States"/>
    <n v="50000000"/>
    <n v="56722693"/>
    <n v="72014185.654583335"/>
    <n v="113.445386"/>
    <n v="23634455.416666668"/>
    <s v="Panorama Films"/>
    <n v="101"/>
  </r>
  <r>
    <s v="Midnight Special"/>
    <s v="PG-13"/>
    <s v="Drama"/>
    <x v="36"/>
    <n v="240"/>
    <s v="April 21, 2016 (Greece)"/>
    <x v="14"/>
    <n v="77000"/>
    <s v="Jeff Nichols"/>
    <s v="Jeff Nichols"/>
    <s v="Michael Shannon"/>
    <s v="United States"/>
    <n v="18000000"/>
    <n v="6740647"/>
    <n v="8557813.0870833322"/>
    <n v="37.448038888888888"/>
    <n v="2808602.916666667"/>
    <s v="Warner Bros."/>
    <n v="112"/>
  </r>
  <r>
    <s v="The Angry Birds Movie"/>
    <s v="PG"/>
    <s v="Animation"/>
    <x v="36"/>
    <n v="240"/>
    <s v="May 20, 2016 (United States)"/>
    <x v="21"/>
    <n v="84000"/>
    <s v="Clay Kaytis"/>
    <s v="Jon Vitti"/>
    <s v="Jason Sudeikis"/>
    <s v="Finland"/>
    <n v="73000000"/>
    <n v="352333929"/>
    <n v="447317284.02625"/>
    <n v="482.64921780821919"/>
    <n v="146805803.75"/>
    <s v="Columbia Pictures"/>
    <n v="97"/>
  </r>
  <r>
    <s v="Live by Night"/>
    <s v="R"/>
    <s v="Action"/>
    <x v="36"/>
    <n v="240"/>
    <s v="January 13, 2017 (United States)"/>
    <x v="5"/>
    <n v="54000"/>
    <s v="Ben Affleck"/>
    <s v="Ben Affleck"/>
    <s v="Ben Affleck"/>
    <s v="United States"/>
    <n v="108000000"/>
    <n v="22678555"/>
    <n v="28792315.452083331"/>
    <n v="20.998662037037036"/>
    <n v="9449397.9166666679"/>
    <s v="Appian Way"/>
    <n v="129"/>
  </r>
  <r>
    <s v="Nerve"/>
    <s v="PG-13"/>
    <s v="Action"/>
    <x v="36"/>
    <n v="240"/>
    <s v="July 27, 2016 (United States)"/>
    <x v="16"/>
    <n v="120000"/>
    <s v="Henry Joost"/>
    <s v="Jessica Sharzer"/>
    <s v="Emma Roberts"/>
    <s v="United States"/>
    <n v="19000000"/>
    <n v="85251425"/>
    <n v="108233788.32291666"/>
    <n v="448.69171052631583"/>
    <n v="35521427.083333336"/>
    <s v="Lionsgate"/>
    <n v="96"/>
  </r>
  <r>
    <s v="Mechanic: Resurrection"/>
    <s v="R"/>
    <s v="Action"/>
    <x v="36"/>
    <n v="240"/>
    <s v="August 26, 2016 (United States)"/>
    <x v="46"/>
    <n v="79000"/>
    <s v="Dennis Gansel"/>
    <s v="Lewis John Carlino"/>
    <s v="Jason Statham"/>
    <s v="United States"/>
    <n v="40000000"/>
    <n v="125729635"/>
    <n v="159624249.10208333"/>
    <n v="314.32408750000002"/>
    <n v="52387347.916666672"/>
    <s v="Summit Entertainment"/>
    <n v="98"/>
  </r>
  <r>
    <s v="Sing Street"/>
    <s v="PG-13"/>
    <s v="Comedy"/>
    <x v="36"/>
    <n v="240"/>
    <s v="March 17, 2016 (Ireland)"/>
    <x v="6"/>
    <n v="88000"/>
    <s v="John Carney"/>
    <s v="Simon Carmody"/>
    <s v="Ferdia Walsh-Peelo"/>
    <s v="Ireland"/>
    <n v="0"/>
    <n v="13624522"/>
    <n v="17297466.055833332"/>
    <n v="0"/>
    <n v="5676884.166666667"/>
    <s v="Cosmo Films"/>
    <n v="106"/>
  </r>
  <r>
    <s v="The Light Between Oceans"/>
    <s v="PG-13"/>
    <s v="Drama"/>
    <x v="36"/>
    <n v="240"/>
    <s v="September 2, 2016 (United States)"/>
    <x v="13"/>
    <n v="54000"/>
    <s v="Derek Cianfrance"/>
    <s v="Derek Cianfrance"/>
    <s v="Michael Fassbender"/>
    <s v="United Kingdom"/>
    <n v="20000000"/>
    <n v="25975621"/>
    <n v="32978215.494583331"/>
    <n v="129.87810500000001"/>
    <n v="10823175.416666668"/>
    <s v="Heyday Films"/>
    <n v="133"/>
  </r>
  <r>
    <s v="Shin Godzilla"/>
    <s v="Not Rated"/>
    <s v="Action"/>
    <x v="36"/>
    <n v="240"/>
    <s v="July 29, 2016 (Japan)"/>
    <x v="8"/>
    <n v="25000"/>
    <s v="Hideaki Anno"/>
    <s v="Hideaki Anno"/>
    <s v="Hiroki Hasegawa"/>
    <s v="Japan"/>
    <n v="0"/>
    <n v="78053145"/>
    <n v="99094972.006249994"/>
    <n v="0"/>
    <n v="32522143.75"/>
    <s v="Cine Bazar"/>
    <n v="120"/>
  </r>
  <r>
    <s v="Why Him?"/>
    <s v="R"/>
    <s v="Comedy"/>
    <x v="36"/>
    <n v="240"/>
    <s v="December 23, 2016 (United States)"/>
    <x v="19"/>
    <n v="104000"/>
    <s v="John Hamburg"/>
    <s v="John Hamburg"/>
    <s v="Zoey Deutch"/>
    <s v="United States"/>
    <n v="38000000"/>
    <n v="118102725"/>
    <n v="149941251.28125"/>
    <n v="310.7966447368421"/>
    <n v="49209468.75"/>
    <s v="Twentieth Century Fox"/>
    <n v="111"/>
  </r>
  <r>
    <s v="Miracles from Heaven"/>
    <s v="PG"/>
    <s v="Biography"/>
    <x v="36"/>
    <n v="240"/>
    <s v="March 16, 2016 (United States)"/>
    <x v="12"/>
    <n v="23000"/>
    <s v="Patricia Riggen"/>
    <s v="Christy Beam"/>
    <s v="Jennifer Garner"/>
    <s v="United States"/>
    <n v="13000000"/>
    <n v="73983003"/>
    <n v="93927587.558750004"/>
    <n v="569.10002307692309"/>
    <n v="30826251.25"/>
    <s v="Columbia Pictures"/>
    <n v="109"/>
  </r>
  <r>
    <s v="Colossal"/>
    <s v="R"/>
    <s v="Comedy"/>
    <x v="36"/>
    <n v="240"/>
    <s v="April 21, 2017 (Canada)"/>
    <x v="19"/>
    <n v="61000"/>
    <s v="Nacho Vigalondo"/>
    <s v="Nacho Vigalondo"/>
    <s v="Anne Hathaway"/>
    <s v="Canada"/>
    <n v="15000000"/>
    <n v="4531320"/>
    <n v="5752888.3499999996"/>
    <n v="30.208800000000004"/>
    <n v="1888050"/>
    <s v="Toy Fight Productions"/>
    <n v="109"/>
  </r>
  <r>
    <s v="Free Fire"/>
    <s v="R"/>
    <s v="Action"/>
    <x v="36"/>
    <n v="240"/>
    <s v="April 21, 2017 (United States)"/>
    <x v="5"/>
    <n v="44000"/>
    <s v="Ben Wheatley"/>
    <s v="Amy Jump"/>
    <s v="Sharlto Copley"/>
    <s v="United Kingdom"/>
    <n v="0"/>
    <n v="3719383"/>
    <n v="4722066.6670833332"/>
    <n v="0"/>
    <n v="1549742.9166666667"/>
    <s v="Film4"/>
    <n v="91"/>
  </r>
  <r>
    <s v="The Void"/>
    <s v="Not Rated"/>
    <s v="Horror"/>
    <x v="36"/>
    <n v="240"/>
    <s v="April 7, 2017 (United States)"/>
    <x v="23"/>
    <n v="33000"/>
    <s v="Jeremy Gillespie"/>
    <s v="Jeremy Gillespie"/>
    <s v="Aaron Poole"/>
    <s v="Canada"/>
    <n v="0"/>
    <n v="368372"/>
    <n v="467678.95166666666"/>
    <n v="0"/>
    <n v="153488.33333333334"/>
    <s v="120dB Films"/>
    <n v="90"/>
  </r>
  <r>
    <s v="The Exception"/>
    <s v="R"/>
    <s v="Drama"/>
    <x v="36"/>
    <n v="240"/>
    <s v="June 2, 2017 (United States)"/>
    <x v="8"/>
    <n v="12000"/>
    <s v="David Leveaux"/>
    <s v="Simon Burke"/>
    <s v="Lily James"/>
    <s v="United Kingdom"/>
    <n v="0"/>
    <n v="872805"/>
    <n v="1108098.6812499999"/>
    <n v="0"/>
    <n v="363668.75"/>
    <s v="Egoli Tossell KLK"/>
    <n v="107"/>
  </r>
  <r>
    <s v="Neighbors 2: Sorority Rising"/>
    <s v="R"/>
    <s v="Comedy"/>
    <x v="36"/>
    <n v="240"/>
    <s v="May 20, 2016 (United States)"/>
    <x v="46"/>
    <n v="116000"/>
    <s v="Nicholas Stoller"/>
    <s v="Andrew Jay Cohen"/>
    <s v="Seth Rogen"/>
    <s v="United States"/>
    <n v="35000000"/>
    <n v="108007109"/>
    <n v="137124025.46791667"/>
    <n v="308.59174000000002"/>
    <n v="45002962.083333336"/>
    <s v="Universal Pictures"/>
    <n v="92"/>
  </r>
  <r>
    <s v="Ben-Hur"/>
    <s v="PG-13"/>
    <s v="Action"/>
    <x v="36"/>
    <n v="240"/>
    <s v="August 19, 2016 (United States)"/>
    <x v="46"/>
    <n v="43000"/>
    <s v="Timur Bekmambetov"/>
    <s v="Lew Wallace"/>
    <s v="Jack Huston"/>
    <s v="United States"/>
    <n v="100000000"/>
    <n v="94061311"/>
    <n v="119418672.75708333"/>
    <n v="94.061311000000003"/>
    <n v="39192212.916666672"/>
    <s v="Hivemind"/>
    <n v="123"/>
  </r>
  <r>
    <s v="Free State of Jones"/>
    <s v="R"/>
    <s v="Action"/>
    <x v="36"/>
    <n v="240"/>
    <s v="June 24, 2016 (United States)"/>
    <x v="15"/>
    <n v="55000"/>
    <s v="Gary Ross"/>
    <s v="Gary Ross"/>
    <s v="Matthew McConaughey"/>
    <s v="United States"/>
    <n v="50000000"/>
    <n v="25035950"/>
    <n v="31785224.854166664"/>
    <n v="50.071899999999999"/>
    <n v="10431645.833333334"/>
    <s v="Route One Entertainment"/>
    <n v="139"/>
  </r>
  <r>
    <s v="Jackie"/>
    <s v="R"/>
    <s v="Biography"/>
    <x v="36"/>
    <n v="240"/>
    <s v="December 2, 2016 (United States)"/>
    <x v="17"/>
    <n v="75000"/>
    <s v="Pablo LarraÃ­n"/>
    <s v="Noah Oppenheim"/>
    <s v="Natalie Portman"/>
    <s v="United States"/>
    <n v="9000000"/>
    <n v="29777777"/>
    <n v="37805369.382916667"/>
    <n v="330.86418888888886"/>
    <n v="12407407.083333334"/>
    <s v="Fox Searchlight Pictures"/>
    <n v="100"/>
  </r>
  <r>
    <s v="Gold"/>
    <s v="R"/>
    <s v="Crime"/>
    <x v="36"/>
    <n v="240"/>
    <s v="January 27, 2017 (United States)"/>
    <x v="17"/>
    <n v="60000"/>
    <s v="Stephen Gaghan"/>
    <s v="Patrick Massett"/>
    <s v="Matthew McConaughey"/>
    <s v="United States"/>
    <n v="20000000"/>
    <n v="14880939"/>
    <n v="18892592.138749998"/>
    <n v="74.404695000000004"/>
    <n v="6200391.25"/>
    <s v="Black Bear Pictures"/>
    <n v="120"/>
  </r>
  <r>
    <s v="Pete's Dragon"/>
    <s v="PG"/>
    <s v="Action"/>
    <x v="36"/>
    <n v="240"/>
    <s v="August 12, 2016 (United States)"/>
    <x v="17"/>
    <n v="55000"/>
    <s v="David Lowery"/>
    <s v="David Lowery"/>
    <s v="Bryce Dallas Howard"/>
    <s v="United States"/>
    <n v="65000000"/>
    <n v="143695338"/>
    <n v="182433206.20249999"/>
    <n v="221.06975076923078"/>
    <n v="59873057.5"/>
    <s v="Walt Disney Pictures"/>
    <n v="102"/>
  </r>
  <r>
    <n v="31"/>
    <s v="N/A"/>
    <s v="Horror"/>
    <x v="36"/>
    <n v="240"/>
    <s v="September 16, 2016 (United States)"/>
    <x v="27"/>
    <n v="19000"/>
    <s v="Rob Zombie"/>
    <s v="Rob Zombie"/>
    <s v="Malcolm McDowell"/>
    <s v="United Kingdom"/>
    <n v="1500000"/>
    <n v="850419"/>
    <n v="1079677.7887500001"/>
    <n v="56.694599999999994"/>
    <n v="354341.25"/>
    <s v="Bow and Arrow Entertainment"/>
    <n v="102"/>
  </r>
  <r>
    <s v="Keanu"/>
    <s v="R"/>
    <s v="Action"/>
    <x v="36"/>
    <n v="240"/>
    <s v="April 29, 2016 (United States)"/>
    <x v="21"/>
    <n v="47000"/>
    <s v="Peter Atencio"/>
    <s v="Jordan Peele"/>
    <s v="Keegan-Michael Key"/>
    <s v="United States"/>
    <n v="15000000"/>
    <n v="20651333"/>
    <n v="26218588.187916666"/>
    <n v="137.67555333333331"/>
    <n v="8604722.083333334"/>
    <s v="Artists First"/>
    <n v="100"/>
  </r>
  <r>
    <s v="Goat"/>
    <s v="R"/>
    <s v="Drama"/>
    <x v="36"/>
    <n v="240"/>
    <s v="September 23, 2016 (United States)"/>
    <x v="46"/>
    <n v="7500"/>
    <s v="Andrew Neel"/>
    <s v="David Gordon Green"/>
    <s v="Ben Schnetzer"/>
    <s v="United States"/>
    <n v="0"/>
    <n v="23020"/>
    <n v="29225.808333333331"/>
    <n v="0"/>
    <n v="9591.6666666666679"/>
    <s v="Killer Films"/>
    <n v="96"/>
  </r>
  <r>
    <s v="Storks"/>
    <s v="PG"/>
    <s v="Animation"/>
    <x v="36"/>
    <n v="240"/>
    <s v="September 23, 2016 (United States)"/>
    <x v="8"/>
    <n v="58000"/>
    <s v="Nicholas Stoller"/>
    <s v="Nicholas Stoller"/>
    <s v="Andy Samberg"/>
    <s v="United States"/>
    <n v="70000000"/>
    <n v="183388953"/>
    <n v="232827558.24625"/>
    <n v="261.98421857142853"/>
    <n v="76412063.75"/>
    <s v="RatPac-Dune Entertainment"/>
    <n v="87"/>
  </r>
  <r>
    <s v="A Monster Calls"/>
    <s v="PG-13"/>
    <s v="Adventure"/>
    <x v="36"/>
    <n v="240"/>
    <s v="January 6, 2017 (United States)"/>
    <x v="24"/>
    <n v="83000"/>
    <s v="J.A. Bayona"/>
    <s v="Patrick Ness"/>
    <s v="Lewis MacDougall"/>
    <s v="United Kingdom"/>
    <n v="43000000"/>
    <n v="47309313"/>
    <n v="60063115.296250001"/>
    <n v="110.02165813953488"/>
    <n v="19712213.75"/>
    <s v="Participant"/>
    <n v="108"/>
  </r>
  <r>
    <s v="Anthropoid"/>
    <s v="R"/>
    <s v="Action"/>
    <x v="36"/>
    <n v="240"/>
    <s v="September 9, 2016 (United Kingdom)"/>
    <x v="13"/>
    <n v="45000"/>
    <s v="Sean Ellis"/>
    <s v="Sean Ellis"/>
    <s v="Jamie Dornan"/>
    <s v="Czech Republic"/>
    <n v="0"/>
    <n v="5079219"/>
    <n v="6448491.7887499994"/>
    <n v="0"/>
    <n v="2116341.25"/>
    <s v="LD Entertainment"/>
    <n v="120"/>
  </r>
  <r>
    <s v="Kubo and the Two Strings"/>
    <s v="PG"/>
    <s v="Animation"/>
    <x v="36"/>
    <n v="240"/>
    <s v="August 19, 2016 (United States)"/>
    <x v="40"/>
    <n v="121000"/>
    <s v="Travis Knight"/>
    <s v="Marc Haimes"/>
    <s v="Charlize Theron"/>
    <s v="United States"/>
    <n v="60000000"/>
    <n v="76249438"/>
    <n v="96805015.660833329"/>
    <n v="127.08239666666668"/>
    <n v="31770599.166666668"/>
    <s v="Focus Features"/>
    <n v="101"/>
  </r>
  <r>
    <s v="CafÃ© Society"/>
    <s v="PG-13"/>
    <s v="Comedy"/>
    <x v="36"/>
    <n v="240"/>
    <s v="August 5, 2016 (United States)"/>
    <x v="14"/>
    <n v="73000"/>
    <s v="Woody Allen"/>
    <s v="Woody Allen"/>
    <s v="Jesse Eisenberg"/>
    <s v="United States"/>
    <n v="30000000"/>
    <n v="43763247"/>
    <n v="55561089.003749996"/>
    <n v="145.87749000000002"/>
    <n v="18234686.25"/>
    <s v="Gravier Productions"/>
    <n v="96"/>
  </r>
  <r>
    <s v="Blair Witch"/>
    <s v="R"/>
    <s v="Horror"/>
    <x v="36"/>
    <n v="240"/>
    <s v="September 16, 2016 (United States)"/>
    <x v="18"/>
    <n v="43000"/>
    <s v="Adam Wingard"/>
    <s v="Simon Barrett"/>
    <s v="James Allen McCune"/>
    <s v="Canada"/>
    <n v="5000000"/>
    <n v="45173154"/>
    <n v="57351083.432499997"/>
    <n v="903.46307999999999"/>
    <n v="18822147.5"/>
    <s v="Lionsgate"/>
    <n v="89"/>
  </r>
  <r>
    <s v="The Salesman"/>
    <s v="PG-13"/>
    <s v="Drama"/>
    <x v="36"/>
    <n v="240"/>
    <s v="August 31, 2016 (Iran)"/>
    <x v="40"/>
    <n v="54000"/>
    <s v="Asghar Farhadi"/>
    <s v="Asghar Farhadi"/>
    <s v="Shahab Hosseini"/>
    <s v="Iran"/>
    <n v="0"/>
    <n v="6953604"/>
    <n v="8828179.7449999992"/>
    <n v="0"/>
    <n v="2897335"/>
    <s v="ARTE"/>
    <n v="124"/>
  </r>
  <r>
    <s v="In a Valley of Violence"/>
    <s v="R"/>
    <s v="Action"/>
    <x v="36"/>
    <n v="240"/>
    <s v="October 21, 2016 (United States)"/>
    <x v="22"/>
    <n v="17000"/>
    <s v="Ti West"/>
    <s v="Ti West"/>
    <s v="Ethan Hawke"/>
    <s v="United States"/>
    <n v="0"/>
    <n v="61797"/>
    <n v="78456.441250000003"/>
    <n v="0"/>
    <n v="25748.75"/>
    <s v="Blumhouse Productions"/>
    <n v="104"/>
  </r>
  <r>
    <s v="Ratchet &amp; Clank"/>
    <s v="PG"/>
    <s v="Animation"/>
    <x v="36"/>
    <n v="240"/>
    <s v="April 29, 2016 (United States)"/>
    <x v="41"/>
    <n v="10000"/>
    <s v="Kevin Munroe"/>
    <s v="T.J. Fixman"/>
    <s v="James Arnold Taylor"/>
    <s v="Hong Kong"/>
    <n v="20000000"/>
    <n v="13385737"/>
    <n v="16994308.599583331"/>
    <n v="66.928685000000002"/>
    <n v="5577390.416666667"/>
    <s v="Gramercy Pictures (I)"/>
    <n v="94"/>
  </r>
  <r>
    <s v="Risen"/>
    <s v="PG-13"/>
    <s v="Action"/>
    <x v="36"/>
    <n v="240"/>
    <s v="February 19, 2016 (United States)"/>
    <x v="21"/>
    <n v="26000"/>
    <s v="Kevin Reynolds"/>
    <s v="Kevin Reynolds"/>
    <s v="Joseph Fiennes"/>
    <s v="United States"/>
    <n v="20000000"/>
    <n v="46771565"/>
    <n v="59380399.397916667"/>
    <n v="233.85782499999999"/>
    <n v="19488152.083333336"/>
    <s v="LD Entertainment"/>
    <n v="107"/>
  </r>
  <r>
    <s v="Rules Don't Apply"/>
    <s v="PG-13"/>
    <s v="Comedy"/>
    <x v="36"/>
    <n v="240"/>
    <s v="November 23, 2016 (United States)"/>
    <x v="46"/>
    <n v="10000"/>
    <s v="Warren Beatty"/>
    <s v="Warren Beatty"/>
    <s v="Lily Collins"/>
    <s v="United States"/>
    <n v="25000000"/>
    <n v="3885342"/>
    <n v="4932765.4474999998"/>
    <n v="15.541368"/>
    <n v="1618892.5"/>
    <s v="New Regency Productions"/>
    <n v="127"/>
  </r>
  <r>
    <s v="Office Christmas Party"/>
    <s v="R"/>
    <s v="Comedy"/>
    <x v="36"/>
    <n v="240"/>
    <s v="December 9, 2016 (United States)"/>
    <x v="23"/>
    <n v="72000"/>
    <s v="Josh Gordon"/>
    <s v="Jon Lucas"/>
    <s v="Jason Bateman"/>
    <s v="United States"/>
    <n v="45000000"/>
    <n v="114501299"/>
    <n v="145368940.85541666"/>
    <n v="254.44733111111111"/>
    <n v="47708874.583333336"/>
    <s v="DreamWorks"/>
    <n v="105"/>
  </r>
  <r>
    <s v="Better Watch Out"/>
    <s v="R"/>
    <s v="Comedy"/>
    <x v="36"/>
    <n v="240"/>
    <s v="November 9, 2017 (New Zealand)"/>
    <x v="16"/>
    <n v="33000"/>
    <s v="Chris Peckover"/>
    <s v="Zack Kahn"/>
    <s v="Olivia DeJonge"/>
    <s v="Australia"/>
    <n v="0"/>
    <n v="176288"/>
    <n v="223812.30666666667"/>
    <n v="0"/>
    <n v="73453.333333333343"/>
    <s v="Storm Vision Entertainment"/>
    <n v="89"/>
  </r>
  <r>
    <s v="Florence Foster Jenkins"/>
    <s v="PG-13"/>
    <s v="Biography"/>
    <x v="36"/>
    <n v="240"/>
    <s v="August 12, 2016 (United States)"/>
    <x v="8"/>
    <n v="52000"/>
    <s v="Stephen Frears"/>
    <s v="Nicholas Martin"/>
    <s v="Meryl Streep"/>
    <s v="United Kingdom"/>
    <n v="29000000"/>
    <n v="49052787"/>
    <n v="62276600.828749999"/>
    <n v="169.14754137931033"/>
    <n v="20438661.25"/>
    <s v="PathÃ©"/>
    <n v="111"/>
  </r>
  <r>
    <s v="Batman: The Killing Joke"/>
    <s v="R"/>
    <s v="Animation"/>
    <x v="36"/>
    <n v="240"/>
    <s v="July 25, 2016 (United States)"/>
    <x v="5"/>
    <n v="52000"/>
    <s v="Sam Liu"/>
    <s v="Brian Azzarello"/>
    <s v="Kevin Conroy"/>
    <s v="United States"/>
    <n v="3500000"/>
    <n v="4462034"/>
    <n v="5664923.9991666665"/>
    <n v="127.48668571428571"/>
    <n v="1859180.8333333335"/>
    <s v="Warner Bros. Animation"/>
    <n v="76"/>
  </r>
  <r>
    <s v="Leap!"/>
    <s v="PG"/>
    <s v="Animation"/>
    <x v="36"/>
    <n v="240"/>
    <s v="August 25, 2017 (United States)"/>
    <x v="8"/>
    <n v="21000"/>
    <s v="Directors"/>
    <s v="Eric Summer"/>
    <s v="Elle Fanning"/>
    <s v="France"/>
    <n v="30000000"/>
    <n v="106127278"/>
    <n v="134737423.36083332"/>
    <n v="353.75759333333332"/>
    <n v="44219699.166666672"/>
    <s v="Quad Productions"/>
    <n v="89"/>
  </r>
  <r>
    <s v="The Untamed"/>
    <s v="Not Rated"/>
    <s v="Drama"/>
    <x v="36"/>
    <n v="240"/>
    <s v="July 21, 2017 (United States)"/>
    <x v="10"/>
    <n v="5000"/>
    <s v="Amat Escalante"/>
    <s v="Amat Escalante"/>
    <s v="Ruth Ramos"/>
    <s v="Mexico"/>
    <n v="0"/>
    <n v="61249"/>
    <n v="77760.70958333333"/>
    <n v="0"/>
    <n v="25520.416666666668"/>
    <s v="Mantarraya Producciones"/>
    <n v="98"/>
  </r>
  <r>
    <s v="A Hologram for the King"/>
    <s v="R"/>
    <s v="Comedy"/>
    <x v="36"/>
    <n v="240"/>
    <s v="April 28, 2016 (Germany)"/>
    <x v="10"/>
    <n v="42000"/>
    <s v="Tom Tykwer"/>
    <s v="Dave Eggers"/>
    <s v="Tom Hanks"/>
    <s v="United Kingdom"/>
    <n v="30000000"/>
    <n v="9169507"/>
    <n v="11641453.262083333"/>
    <n v="30.565023333333336"/>
    <n v="3820627.916666667"/>
    <s v="X-Filme Creative Pool"/>
    <n v="98"/>
  </r>
  <r>
    <s v="Ouija: Origin of Evil"/>
    <s v="PG-13"/>
    <s v="Drama"/>
    <x v="36"/>
    <n v="240"/>
    <s v="October 21, 2016 (United States)"/>
    <x v="10"/>
    <n v="56000"/>
    <s v="Mike Flanagan"/>
    <s v="Mike Flanagan"/>
    <s v="Elizabeth Reaser"/>
    <s v="United States"/>
    <n v="9000000"/>
    <n v="81705746"/>
    <n v="103732253.35916667"/>
    <n v="907.84162222222221"/>
    <n v="34044060.833333336"/>
    <s v="Universal Pictures"/>
    <n v="99"/>
  </r>
  <r>
    <s v="All I See Is You"/>
    <s v="R"/>
    <s v="Drama"/>
    <x v="36"/>
    <n v="240"/>
    <s v="October 27, 2017 (United States)"/>
    <x v="20"/>
    <n v="11000"/>
    <s v="Marc Forster"/>
    <s v="Sean Conway"/>
    <s v="Blake Lively"/>
    <s v="United States"/>
    <n v="30000000"/>
    <n v="678150"/>
    <n v="860967.9375"/>
    <n v="2.2605"/>
    <n v="282562.5"/>
    <s v="2DUXÂ²"/>
    <n v="109"/>
  </r>
  <r>
    <s v="The Forest"/>
    <s v="PG-13"/>
    <s v="Horror"/>
    <x v="36"/>
    <n v="240"/>
    <s v="January 8, 2016 (United States)"/>
    <x v="25"/>
    <n v="41000"/>
    <s v="Jason Zada"/>
    <s v="Nick Antosca"/>
    <s v="Natalie Dormer"/>
    <s v="United States"/>
    <n v="10000000"/>
    <n v="39712000"/>
    <n v="50417693.333333328"/>
    <n v="397.12"/>
    <n v="16546666.666666668"/>
    <s v="AI-Film"/>
    <n v="93"/>
  </r>
  <r>
    <s v="Money Monster"/>
    <s v="R"/>
    <s v="Crime"/>
    <x v="36"/>
    <n v="240"/>
    <s v="May 13, 2016 (United States)"/>
    <x v="16"/>
    <n v="96000"/>
    <s v="Jodie Foster"/>
    <s v="Jamie Linden"/>
    <s v="George Clooney"/>
    <s v="United States"/>
    <n v="27000000"/>
    <n v="93282604"/>
    <n v="118430039.32833333"/>
    <n v="345.49112592592593"/>
    <n v="38867751.666666672"/>
    <s v="TriStar Pictures"/>
    <n v="98"/>
  </r>
  <r>
    <s v="Monster Trucks"/>
    <s v="PG"/>
    <s v="Animation"/>
    <x v="36"/>
    <n v="240"/>
    <s v="January 13, 2017 (United States)"/>
    <x v="46"/>
    <n v="16000"/>
    <s v="Chris Wedge"/>
    <s v="Derek Connolly"/>
    <s v="Lucas Till"/>
    <s v="Canada"/>
    <n v="125000000"/>
    <n v="64493915"/>
    <n v="81880399.58541666"/>
    <n v="51.595132"/>
    <n v="26872464.583333336"/>
    <s v="Paramount Pictures"/>
    <n v="104"/>
  </r>
  <r>
    <s v="The Hollars"/>
    <s v="PG-13"/>
    <s v="Comedy"/>
    <x v="36"/>
    <n v="240"/>
    <s v="August 26, 2016 (United States)"/>
    <x v="14"/>
    <n v="12000"/>
    <s v="John Krasinski"/>
    <s v="Jim Strouse"/>
    <s v="Sharlto Copley"/>
    <s v="United States"/>
    <n v="3800000"/>
    <n v="1138609"/>
    <n v="1445559.0095833333"/>
    <n v="29.963394736842101"/>
    <n v="474420.41666666669"/>
    <s v="Sycamore Pictures"/>
    <n v="88"/>
  </r>
  <r>
    <s v="Fifty Shades of Black"/>
    <s v="R"/>
    <s v="Comedy"/>
    <x v="36"/>
    <n v="240"/>
    <s v="January 29, 2016 (United States)"/>
    <x v="50"/>
    <n v="20000"/>
    <s v="Michael Tiddes"/>
    <s v="Marlon Wayans"/>
    <s v="Marlon Wayans"/>
    <s v="United States"/>
    <n v="5000000"/>
    <n v="22227514"/>
    <n v="28219681.315833334"/>
    <n v="444.55027999999999"/>
    <n v="9261464.1666666679"/>
    <s v="Fermion Films"/>
    <n v="92"/>
  </r>
  <r>
    <s v="Toni Erdmann"/>
    <s v="R"/>
    <s v="Comedy"/>
    <x v="36"/>
    <n v="240"/>
    <s v="December 25, 2016 (United States)"/>
    <x v="34"/>
    <n v="46000"/>
    <s v="Maren Ade"/>
    <s v="Maren Ade"/>
    <s v="Sandra HÃ¼ller"/>
    <s v="Germany"/>
    <n v="0"/>
    <n v="11784207"/>
    <n v="14961032.803749999"/>
    <n v="0"/>
    <n v="4910086.25"/>
    <s v="Komplizen Film"/>
    <n v="162"/>
  </r>
  <r>
    <s v="Their Finest"/>
    <s v="R"/>
    <s v="Comedy"/>
    <x v="36"/>
    <n v="240"/>
    <s v="April 7, 2017 (United States)"/>
    <x v="8"/>
    <n v="19000"/>
    <s v="Lone Scherfig"/>
    <s v="Lissa Evans"/>
    <s v="Gemma Arterton"/>
    <s v="United Kingdom"/>
    <n v="0"/>
    <n v="12597262"/>
    <n v="15993273.880833333"/>
    <n v="0"/>
    <n v="5248859.166666667"/>
    <s v="BBC Films"/>
    <n v="117"/>
  </r>
  <r>
    <s v="My Big Fat Greek Wedding 2"/>
    <s v="PG-13"/>
    <s v="Comedy"/>
    <x v="36"/>
    <n v="240"/>
    <s v="March 25, 2016 (United States)"/>
    <x v="22"/>
    <n v="29000"/>
    <s v="Kirk Jones"/>
    <s v="Nia Vardalos"/>
    <s v="Nia Vardalos"/>
    <s v="United States"/>
    <n v="18000000"/>
    <n v="90632641"/>
    <n v="115065690.46958333"/>
    <n v="503.51467222222226"/>
    <n v="37763600.416666672"/>
    <s v="Gold Circle Films"/>
    <n v="94"/>
  </r>
  <r>
    <s v="Billy Lynn's Long Halftime Walk"/>
    <s v="R"/>
    <s v="Action"/>
    <x v="36"/>
    <n v="240"/>
    <s v="November 18, 2016 (United States)"/>
    <x v="19"/>
    <n v="22000"/>
    <s v="Ang Lee"/>
    <s v="Ben Fountain"/>
    <s v="Joe Alwyn"/>
    <s v="United Kingdom"/>
    <n v="40000000"/>
    <n v="30930984"/>
    <n v="39269461.769999996"/>
    <n v="77.327460000000002"/>
    <n v="12887910"/>
    <s v="Bona Film Group"/>
    <n v="113"/>
  </r>
  <r>
    <s v="Personal Shopper"/>
    <s v="R"/>
    <s v="Drama"/>
    <x v="36"/>
    <n v="240"/>
    <s v="March 10, 2017 (United States)"/>
    <x v="10"/>
    <n v="37000"/>
    <s v="Olivier Assayas"/>
    <s v="Olivier Assayas"/>
    <s v="Kristen Stewart"/>
    <s v="France"/>
    <n v="6000000"/>
    <n v="2840408"/>
    <n v="3606134.6566666667"/>
    <n v="47.340133333333334"/>
    <n v="1183503.3333333335"/>
    <s v="CG CinÃ©ma"/>
    <n v="105"/>
  </r>
  <r>
    <s v="Our Kind of Traitor"/>
    <s v="R"/>
    <s v="Crime"/>
    <x v="36"/>
    <n v="240"/>
    <s v="May 13, 2016 (United Kingdom)"/>
    <x v="19"/>
    <n v="21000"/>
    <s v="Susanna White"/>
    <s v="John le CarrÃ©"/>
    <s v="Carlos Acosta"/>
    <s v="United Kingdom"/>
    <n v="0"/>
    <n v="10711027"/>
    <n v="13598541.362083333"/>
    <n v="0"/>
    <n v="4462927.916666667"/>
    <s v="StudioCanal"/>
    <n v="108"/>
  </r>
  <r>
    <s v="Love &amp; Friendship"/>
    <s v="PG"/>
    <s v="Comedy"/>
    <x v="36"/>
    <n v="240"/>
    <s v="June 3, 2016 (United States)"/>
    <x v="5"/>
    <n v="24000"/>
    <s v="Whit Stillman"/>
    <s v="Whit Stillman"/>
    <s v="Kate Beckinsale"/>
    <s v="Ireland"/>
    <n v="3000000"/>
    <n v="21401949"/>
    <n v="27171557.751249999"/>
    <n v="713.39829999999995"/>
    <n v="8917478.75"/>
    <s v="Westerly Films"/>
    <n v="90"/>
  </r>
  <r>
    <s v="Bleed for This"/>
    <s v="R"/>
    <s v="Biography"/>
    <x v="36"/>
    <n v="240"/>
    <s v="November 18, 2016 (United States)"/>
    <x v="8"/>
    <n v="26000"/>
    <s v="Ben Younger"/>
    <s v="Ben Younger"/>
    <s v="Miles Teller"/>
    <s v="United States"/>
    <n v="6000000"/>
    <n v="6698679"/>
    <n v="8504531.2137499992"/>
    <n v="111.64464999999998"/>
    <n v="2791116.25"/>
    <s v="Verdi Productions"/>
    <n v="117"/>
  </r>
  <r>
    <s v="Whiskey Tango Foxtrot"/>
    <s v="R"/>
    <s v="Biography"/>
    <x v="36"/>
    <n v="240"/>
    <s v="March 4, 2016 (United States)"/>
    <x v="14"/>
    <n v="51000"/>
    <s v="Glenn Ficarra"/>
    <s v="Robert Carlock"/>
    <s v="Tina Fey"/>
    <s v="United States"/>
    <n v="35000000"/>
    <n v="24972139"/>
    <n v="31704211.472083334"/>
    <n v="71.348968571428571"/>
    <n v="10405057.916666668"/>
    <s v="Broadway Video"/>
    <n v="112"/>
  </r>
  <r>
    <s v="Loving"/>
    <s v="PG-13"/>
    <s v="Biography"/>
    <x v="36"/>
    <n v="240"/>
    <s v="November 4, 2016 (United States)"/>
    <x v="9"/>
    <n v="33000"/>
    <s v="Jeff Nichols"/>
    <s v="Jeff Nichols"/>
    <s v="Ruth Negga"/>
    <s v="United Kingdom"/>
    <n v="9000000"/>
    <n v="12957265"/>
    <n v="16450327.689583333"/>
    <n v="143.96961111111111"/>
    <n v="5398860.416666667"/>
    <s v="Raindog Films"/>
    <n v="123"/>
  </r>
  <r>
    <s v="I, Daniel Blake"/>
    <s v="R"/>
    <s v="Drama"/>
    <x v="36"/>
    <n v="240"/>
    <s v="June 9, 2017 (United States)"/>
    <x v="6"/>
    <n v="56000"/>
    <s v="Ken Loach"/>
    <s v="Paul Laverty"/>
    <s v="Dave Johns"/>
    <s v="United Kingdom"/>
    <n v="0"/>
    <n v="15793051"/>
    <n v="20050594.332083333"/>
    <n v="0"/>
    <n v="6580437.916666667"/>
    <s v="Sixteen Films"/>
    <n v="100"/>
  </r>
  <r>
    <s v="Sanam Teri Kasam"/>
    <s v="Not Rated"/>
    <s v="Drama"/>
    <x v="36"/>
    <n v="240"/>
    <s v="February 5, 2016 (India)"/>
    <x v="24"/>
    <n v="11000"/>
    <s v="Radhika Rao"/>
    <s v="Radhika Rao"/>
    <s v="Harshvardhan Rane"/>
    <s v="India"/>
    <n v="0"/>
    <n v="1386707"/>
    <n v="1760540.0954166667"/>
    <n v="0"/>
    <n v="577794.58333333337"/>
    <s v="Jhoom Jhoom Productions"/>
    <n v="154"/>
  </r>
  <r>
    <s v="Pet"/>
    <s v="R"/>
    <s v="Horror"/>
    <x v="36"/>
    <n v="240"/>
    <s v="December 2, 2016 (United States)"/>
    <x v="46"/>
    <n v="16000"/>
    <s v="Carles Torrens"/>
    <s v="Jeremy Slater"/>
    <s v="Dominic Monaghan"/>
    <s v="Spain"/>
    <n v="0"/>
    <n v="22003"/>
    <n v="27934.642083333332"/>
    <n v="0"/>
    <n v="9167.9166666666679"/>
    <s v="Cine365 Films"/>
    <n v="94"/>
  </r>
  <r>
    <s v="Kingsglaive: Final Fantasy XV"/>
    <s v="PG-13"/>
    <s v="Animation"/>
    <x v="36"/>
    <n v="240"/>
    <s v="July 9, 2016 (Japan)"/>
    <x v="8"/>
    <n v="21000"/>
    <s v="Takeshi Nozue"/>
    <s v="Takashi Hasegawa"/>
    <s v="Aaron Paul"/>
    <s v="Japan"/>
    <n v="0"/>
    <n v="5725482"/>
    <n v="7268976.5225"/>
    <n v="0"/>
    <n v="2385617.5"/>
    <s v="Square Visual Works Co. Ltd."/>
    <n v="110"/>
  </r>
  <r>
    <s v="Mr. Church"/>
    <s v="PG-13"/>
    <s v="Comedy"/>
    <x v="36"/>
    <n v="240"/>
    <s v="November 11, 2016 (Netherlands)"/>
    <x v="3"/>
    <n v="27000"/>
    <s v="Bruce Beresford"/>
    <s v="Susan McMartin"/>
    <s v="Eddie Murphy"/>
    <s v="United States"/>
    <n v="8000000"/>
    <n v="685780"/>
    <n v="870654.85833333328"/>
    <n v="8.5722499999999986"/>
    <n v="285741.66666666669"/>
    <s v="Cinelou Films"/>
    <n v="104"/>
  </r>
  <r>
    <s v="Hands of Stone"/>
    <s v="R"/>
    <s v="Biography"/>
    <x v="36"/>
    <n v="240"/>
    <s v="August 26, 2016 (United States)"/>
    <x v="14"/>
    <n v="16000"/>
    <s v="Jonathan Jakubowicz"/>
    <s v="Jonathan Jakubowicz"/>
    <s v="Edgar RamÃ­rez"/>
    <s v="Panama"/>
    <n v="20000000"/>
    <n v="4978353"/>
    <n v="6320433.9962499999"/>
    <n v="24.891764999999999"/>
    <n v="2074313.75"/>
    <s v="Fuego Films"/>
    <n v="111"/>
  </r>
  <r>
    <s v="Ae Dil Hai Mushkil"/>
    <s v="Not Rated"/>
    <s v="Drama"/>
    <x v="36"/>
    <n v="240"/>
    <s v="October 28, 2016 (United States)"/>
    <x v="1"/>
    <n v="22000"/>
    <s v="Karan Johar"/>
    <s v="Karan Johar"/>
    <s v="Ranbir Kapoor"/>
    <s v="India"/>
    <n v="0"/>
    <n v="31668920"/>
    <n v="40206333.016666666"/>
    <n v="0"/>
    <n v="13195383.333333334"/>
    <s v="ADHM Films"/>
    <n v="158"/>
  </r>
  <r>
    <s v="Denial"/>
    <s v="PG-13"/>
    <s v="Biography"/>
    <x v="36"/>
    <n v="240"/>
    <s v="October 21, 2016 (United States)"/>
    <x v="17"/>
    <n v="20000"/>
    <s v="Mick Jackson"/>
    <s v="Deborah Lipstadt"/>
    <s v="Rachel Weisz"/>
    <s v="United Kingdom"/>
    <n v="10000000"/>
    <n v="7994527"/>
    <n v="10149718.237083333"/>
    <n v="79.945270000000008"/>
    <n v="3331052.916666667"/>
    <s v="BBC Films"/>
    <n v="109"/>
  </r>
  <r>
    <s v="Carrie Pilby"/>
    <s v="Not Rated"/>
    <s v="Comedy"/>
    <x v="36"/>
    <n v="240"/>
    <s v="April 4, 2017 (United States)"/>
    <x v="17"/>
    <n v="9800"/>
    <s v="Susan Johnson"/>
    <s v="Kara Holden"/>
    <s v="Bel Powley"/>
    <s v="United States"/>
    <n v="0"/>
    <n v="28430"/>
    <n v="36094.254166666666"/>
    <n v="0"/>
    <n v="11845.833333333334"/>
    <s v="Braveart Films"/>
    <n v="98"/>
  </r>
  <r>
    <s v="Ride Along 2"/>
    <s v="PG-13"/>
    <s v="Action"/>
    <x v="36"/>
    <n v="240"/>
    <s v="January 15, 2016 (United States)"/>
    <x v="23"/>
    <n v="55000"/>
    <s v="Tim Story"/>
    <s v="Phil Hay"/>
    <s v="Ice Cube"/>
    <s v="United States"/>
    <n v="40000000"/>
    <n v="124608438"/>
    <n v="158200796.07749999"/>
    <n v="311.521095"/>
    <n v="51920182.5"/>
    <s v="Universal Pictures"/>
    <n v="102"/>
  </r>
  <r>
    <s v="Pink"/>
    <s v="Not Rated"/>
    <s v="Crime"/>
    <x v="36"/>
    <n v="240"/>
    <s v="September 16, 2016 (United States)"/>
    <x v="31"/>
    <n v="41000"/>
    <s v="Aniruddha Roy Chowdhury"/>
    <s v="Shoojit Sircar"/>
    <s v="Taapsee Pannu"/>
    <s v="India"/>
    <n v="0"/>
    <n v="180180"/>
    <n v="228753.52499999999"/>
    <n v="0"/>
    <n v="75075"/>
    <s v="NH Studioz"/>
    <n v="136"/>
  </r>
  <r>
    <s v="Under the Shadow"/>
    <s v="PG-13"/>
    <s v="Drama"/>
    <x v="36"/>
    <n v="240"/>
    <s v="October 7, 2016 (United States)"/>
    <x v="15"/>
    <n v="25000"/>
    <s v="Babak Anvari"/>
    <s v="Babak Anvari"/>
    <s v="Narges Rashidi"/>
    <s v="United Kingdom"/>
    <n v="0"/>
    <n v="133324"/>
    <n v="169265.92833333332"/>
    <n v="0"/>
    <n v="55551.666666666672"/>
    <s v="Wigwam Films"/>
    <n v="84"/>
  </r>
  <r>
    <s v="Rock Dog"/>
    <s v="PG"/>
    <s v="Animation"/>
    <x v="36"/>
    <n v="240"/>
    <s v="February 24, 2017 (United States)"/>
    <x v="22"/>
    <n v="4900"/>
    <s v="Ash Brannon"/>
    <s v="Ash Brannon"/>
    <s v="Luke Wilson"/>
    <s v="China"/>
    <n v="60000000"/>
    <n v="23157646"/>
    <n v="29400561.400833331"/>
    <n v="38.596076666666669"/>
    <n v="9649019.1666666679"/>
    <s v="Summit Premiere"/>
    <n v="90"/>
  </r>
  <r>
    <s v="Race"/>
    <s v="PG-13"/>
    <s v="Biography"/>
    <x v="36"/>
    <n v="240"/>
    <s v="February 19, 2016 (United States)"/>
    <x v="12"/>
    <n v="36000"/>
    <s v="Stephen Hopkins"/>
    <s v="Joe Shrapnel"/>
    <s v="Stephan James"/>
    <s v="Canada"/>
    <n v="35000000"/>
    <n v="25070261"/>
    <n v="31828785.527916666"/>
    <n v="71.629317142857147"/>
    <n v="10445942.083333334"/>
    <s v="Forecast Pictures"/>
    <n v="134"/>
  </r>
  <r>
    <s v="A United Kingdom"/>
    <s v="PG-13"/>
    <s v="Biography"/>
    <x v="36"/>
    <n v="240"/>
    <s v="February 10, 2017 (United States)"/>
    <x v="15"/>
    <n v="15000"/>
    <s v="Amma Asante"/>
    <s v="Guy Hibbert"/>
    <s v="David Oyelowo"/>
    <s v="Czech Republic"/>
    <n v="14000000"/>
    <n v="14459330"/>
    <n v="18357324.379166666"/>
    <n v="103.28092857142856"/>
    <n v="6024720.833333334"/>
    <s v="Fox Searchlight Pictures"/>
    <n v="111"/>
  </r>
  <r>
    <s v="Julieta"/>
    <s v="R"/>
    <s v="Drama"/>
    <x v="36"/>
    <n v="240"/>
    <s v="December 21, 2016 (United States)"/>
    <x v="12"/>
    <n v="30000"/>
    <s v="Pedro AlmodÃ³var"/>
    <s v="Pedro AlmodÃ³var"/>
    <s v="Emma SuÃ¡rez"/>
    <s v="Spain"/>
    <n v="0"/>
    <n v="22546233"/>
    <n v="28624321.646249998"/>
    <n v="0"/>
    <n v="9394263.75"/>
    <s v="Echo Lake Entertainment"/>
    <n v="99"/>
  </r>
  <r>
    <s v="American Pastoral"/>
    <s v="R"/>
    <s v="Crime"/>
    <x v="36"/>
    <n v="240"/>
    <s v="October 21, 2016 (United States)"/>
    <x v="10"/>
    <n v="16000"/>
    <s v="Ewan McGregor"/>
    <s v="Philip Roth"/>
    <s v="Ewan McGregor"/>
    <s v="Hong Kong"/>
    <n v="0"/>
    <n v="2063436"/>
    <n v="2619703.9550000001"/>
    <n v="0"/>
    <n v="859765"/>
    <s v="Lionsgate"/>
    <n v="108"/>
  </r>
  <r>
    <s v="Buster's Mal Heart"/>
    <s v="Unrated"/>
    <s v="Crime"/>
    <x v="36"/>
    <n v="240"/>
    <s v="May 23, 2017 (United States)"/>
    <x v="19"/>
    <n v="9400"/>
    <s v="Sarah Adina Smith"/>
    <s v="Sarah Adina Smith"/>
    <s v="Rami Malek"/>
    <s v="United States"/>
    <n v="0"/>
    <n v="73121"/>
    <n v="92833.202916666662"/>
    <n v="0"/>
    <n v="30467.083333333336"/>
    <s v="Everything Is Everything"/>
    <n v="96"/>
  </r>
  <r>
    <s v="Complete Unknown"/>
    <s v="R"/>
    <s v="Drama"/>
    <x v="36"/>
    <n v="240"/>
    <s v="August 26, 2016 (United States)"/>
    <x v="20"/>
    <n v="5800"/>
    <s v="Joshua Marston"/>
    <s v="Joshua Marston"/>
    <s v="Erin Darke"/>
    <s v="United States"/>
    <n v="0"/>
    <n v="217473"/>
    <n v="276100.09625"/>
    <n v="0"/>
    <n v="90613.75"/>
    <s v="Parts and Labor"/>
    <n v="91"/>
  </r>
  <r>
    <s v="This Beautiful Fantastic"/>
    <s v="PG"/>
    <s v="Comedy"/>
    <x v="36"/>
    <n v="240"/>
    <s v="February 19, 2018 (United Kingdom)"/>
    <x v="15"/>
    <n v="10000"/>
    <s v="Simon Aboud"/>
    <s v="Simon Aboud"/>
    <s v="Jessica Brown Findlay"/>
    <s v="United Kingdom"/>
    <n v="0"/>
    <n v="353808"/>
    <n v="449188.74"/>
    <n v="0"/>
    <n v="147420"/>
    <s v="Ipso Facto Productions"/>
    <n v="92"/>
  </r>
  <r>
    <s v="Incarnate"/>
    <s v="PG-13"/>
    <s v="Horror"/>
    <x v="36"/>
    <n v="240"/>
    <s v="December 2, 2016 (United States)"/>
    <x v="11"/>
    <n v="12000"/>
    <s v="Brad Peyton"/>
    <s v="Ronnie Christensen"/>
    <s v="Aaron Eckhart"/>
    <s v="United States"/>
    <n v="5000000"/>
    <n v="9037058"/>
    <n v="11473298.219166666"/>
    <n v="180.74116000000001"/>
    <n v="3765440.8333333335"/>
    <s v="IM Global"/>
    <n v="87"/>
  </r>
  <r>
    <s v="The Innocents"/>
    <s v="PG-13"/>
    <s v="Drama"/>
    <x v="36"/>
    <n v="240"/>
    <s v="February 10, 2016 (France)"/>
    <x v="4"/>
    <n v="10000"/>
    <s v="Anne Fontaine"/>
    <s v="Sabrina B. Karine"/>
    <s v="Lou de LaÃ¢ge"/>
    <s v="France"/>
    <n v="0"/>
    <n v="7400324"/>
    <n v="9395328.0116666667"/>
    <n v="0"/>
    <n v="3083468.3333333335"/>
    <s v="Mandarin Films"/>
    <n v="115"/>
  </r>
  <r>
    <s v="Thor: Ragnarok"/>
    <s v="PG-13"/>
    <s v="Action"/>
    <x v="37"/>
    <n v="245.1"/>
    <s v="November 3, 2017 (United States)"/>
    <x v="6"/>
    <n v="628000"/>
    <s v="Taika Waititi"/>
    <s v="Eric Pearson"/>
    <s v="Chris Hemsworth"/>
    <s v="United States"/>
    <n v="180000000"/>
    <n v="853983911"/>
    <n v="1061643809.3908608"/>
    <n v="474.43550611111112"/>
    <n v="348422648.30681354"/>
    <s v="Walt Disney Pictures"/>
    <n v="130"/>
  </r>
  <r>
    <s v="Darkest Hour"/>
    <s v="PG-13"/>
    <s v="Biography"/>
    <x v="37"/>
    <n v="245.1"/>
    <s v="December 22, 2017 (United States)"/>
    <x v="34"/>
    <n v="179000"/>
    <s v="Joe Wright"/>
    <s v="Anthony McCarten"/>
    <s v="Gary Oldman"/>
    <s v="United Kingdom"/>
    <n v="30000000"/>
    <n v="150847274"/>
    <n v="187528210.47654018"/>
    <n v="502.82424666666668"/>
    <n v="61545195.430436552"/>
    <s v="Focus Features"/>
    <n v="125"/>
  </r>
  <r>
    <s v="The Hitman's Bodyguard"/>
    <s v="R"/>
    <s v="Action"/>
    <x v="37"/>
    <n v="245.1"/>
    <s v="August 18, 2017 (United States)"/>
    <x v="15"/>
    <n v="203000"/>
    <s v="Patrick Hughes"/>
    <s v="Tom O'Connor"/>
    <s v="Ryan Reynolds"/>
    <s v="United States"/>
    <n v="30000000"/>
    <n v="176600207"/>
    <n v="219543382.59037128"/>
    <n v="588.66735666666671"/>
    <n v="72052308.037535697"/>
    <s v="Summit Entertainment"/>
    <n v="118"/>
  </r>
  <r>
    <s v="It"/>
    <s v="R"/>
    <s v="Horror"/>
    <x v="37"/>
    <n v="245.1"/>
    <s v="September 8, 2017 (United States)"/>
    <x v="4"/>
    <n v="478000"/>
    <s v="Andy Muschietti"/>
    <s v="Chase Palmer"/>
    <s v="Bill SkarsgÃ¥rd"/>
    <s v="United States"/>
    <n v="35000000"/>
    <n v="701796444"/>
    <n v="872449516.47001219"/>
    <n v="2005.1326971428573"/>
    <n v="286330658.50673193"/>
    <s v="New Line Cinema"/>
    <n v="135"/>
  </r>
  <r>
    <s v="Spider-Man: Homecoming"/>
    <s v="PG-13"/>
    <s v="Action"/>
    <x v="37"/>
    <n v="245.1"/>
    <s v="July 7, 2017 (United States)"/>
    <x v="34"/>
    <n v="540000"/>
    <s v="Jon Watts"/>
    <s v="Jonathan Goldstein"/>
    <s v="Tom Holland"/>
    <s v="United States"/>
    <n v="175000000"/>
    <n v="880166924"/>
    <n v="1094193642.361485"/>
    <n v="502.95252799999997"/>
    <n v="359105232.15014279"/>
    <s v="Columbia Pictures"/>
    <n v="133"/>
  </r>
  <r>
    <s v="Blade Runner 2049"/>
    <s v="R"/>
    <s v="Action"/>
    <x v="37"/>
    <n v="245.1"/>
    <s v="October 6, 2017 (United States)"/>
    <x v="45"/>
    <n v="486000"/>
    <s v="Denis Villeneuve"/>
    <s v="Hampton Fancher"/>
    <s v="Harrison Ford"/>
    <s v="United States"/>
    <n v="150000000"/>
    <n v="259334548"/>
    <n v="322395906.87719297"/>
    <n v="172.88969866666665"/>
    <n v="105807649.12280701"/>
    <s v="Alcon Entertainment"/>
    <n v="164"/>
  </r>
  <r>
    <s v="Guardians of the Galaxy Vol. 2"/>
    <s v="PG-13"/>
    <s v="Action"/>
    <x v="37"/>
    <n v="245.1"/>
    <s v="May 5, 2017 (United States)"/>
    <x v="37"/>
    <n v="596000"/>
    <s v="James Gunn"/>
    <s v="James Gunn"/>
    <s v="Chris Pratt"/>
    <s v="United States"/>
    <n v="200000000"/>
    <n v="863756051"/>
    <n v="1073792202.1203589"/>
    <n v="431.87802550000004"/>
    <n v="352409649.53080374"/>
    <s v="Marvel Studios"/>
    <n v="136"/>
  </r>
  <r>
    <s v="The Greatest Showman"/>
    <s v="PG"/>
    <s v="Biography"/>
    <x v="37"/>
    <n v="245.1"/>
    <s v="December 20, 2017 (United States)"/>
    <x v="37"/>
    <n v="251000"/>
    <s v="Michael Gracey"/>
    <s v="Jenny Bicks"/>
    <s v="Hugh Jackman"/>
    <s v="United States"/>
    <n v="84000000"/>
    <n v="438006904"/>
    <n v="544515314.76458585"/>
    <n v="521.43679047619048"/>
    <n v="178705387.1889025"/>
    <s v="Bona Film Group"/>
    <n v="105"/>
  </r>
  <r>
    <s v="Jumanji: Welcome to the Jungle"/>
    <s v="PG-13"/>
    <s v="Action"/>
    <x v="37"/>
    <n v="245.1"/>
    <s v="December 20, 2017 (United States)"/>
    <x v="15"/>
    <n v="336000"/>
    <s v="Jake Kasdan"/>
    <s v="Chris McKenna"/>
    <s v="Dwayne Johnson"/>
    <s v="United States"/>
    <n v="90000000"/>
    <n v="962542945"/>
    <n v="1196600715.3875968"/>
    <n v="1069.492161111111"/>
    <n v="392714379.84496123"/>
    <s v="Columbia Pictures"/>
    <n v="119"/>
  </r>
  <r>
    <s v="Baywatch"/>
    <s v="R"/>
    <s v="Action"/>
    <x v="37"/>
    <n v="245.1"/>
    <s v="May 25, 2017 (United States)"/>
    <x v="30"/>
    <n v="170000"/>
    <s v="Seth Gordon"/>
    <s v="Michael Berk"/>
    <s v="Dwayne Johnson"/>
    <s v="United Kingdom"/>
    <n v="69000000"/>
    <n v="177856751"/>
    <n v="221105475.43737251"/>
    <n v="257.7634072463768"/>
    <n v="72564973.888208896"/>
    <s v="Paramount Pictures"/>
    <n v="116"/>
  </r>
  <r>
    <s v="Call Me by Your Name"/>
    <s v="R"/>
    <s v="Drama"/>
    <x v="37"/>
    <n v="245.1"/>
    <s v="January 19, 2018 (United States)"/>
    <x v="6"/>
    <n v="228000"/>
    <s v="Luca Guadagnino"/>
    <s v="James Ivory"/>
    <s v="Armie Hammer"/>
    <s v="Italy"/>
    <n v="0"/>
    <n v="41888660"/>
    <n v="52074560.187678501"/>
    <n v="0"/>
    <n v="17090436.556507546"/>
    <s v="Frenesy Film Company"/>
    <n v="132"/>
  </r>
  <r>
    <s v="Home Again"/>
    <s v="PG-13"/>
    <s v="Comedy"/>
    <x v="37"/>
    <n v="245.1"/>
    <s v="September 8, 2017 (United States)"/>
    <x v="1"/>
    <n v="30000"/>
    <s v="Hallie Meyers-Shyer"/>
    <s v="Hallie Meyers-Shyer"/>
    <s v="Reese Witherspoon"/>
    <s v="United States"/>
    <n v="12000000"/>
    <n v="37270721"/>
    <n v="46333695.180334553"/>
    <n v="310.58934166666666"/>
    <n v="15206332.517339861"/>
    <s v="Black Bicycle Entertainment"/>
    <n v="97"/>
  </r>
  <r>
    <s v="The Fate of the Furious"/>
    <s v="PG-13"/>
    <s v="Action"/>
    <x v="37"/>
    <n v="245.1"/>
    <s v="April 14, 2017 (United States)"/>
    <x v="14"/>
    <n v="214000"/>
    <s v="F. Gary Gray"/>
    <s v="Gary Scott Thompson"/>
    <s v="Vin Diesel"/>
    <s v="China"/>
    <n v="250000000"/>
    <n v="1236005118"/>
    <n v="1536559606.0979192"/>
    <n v="494.40204720000003"/>
    <n v="504286053.85556912"/>
    <s v="Universal Pictures"/>
    <n v="136"/>
  </r>
  <r>
    <s v="Get Out"/>
    <s v="R"/>
    <s v="Horror"/>
    <x v="37"/>
    <n v="245.1"/>
    <s v="February 24, 2017 (United States)"/>
    <x v="3"/>
    <n v="517000"/>
    <s v="Jordan Peele"/>
    <s v="Jordan Peele"/>
    <s v="Daniel Kaluuya"/>
    <s v="United States"/>
    <n v="4500000"/>
    <n v="255589157"/>
    <n v="317739763.92452061"/>
    <n v="5679.759044444445"/>
    <n v="104279541.81966545"/>
    <s v="Universal Pictures"/>
    <n v="104"/>
  </r>
  <r>
    <s v="Dunkirk"/>
    <s v="PG-13"/>
    <s v="Action"/>
    <x v="37"/>
    <n v="245.1"/>
    <s v="July 21, 2017 (United States)"/>
    <x v="40"/>
    <n v="582000"/>
    <s v="Christopher Nolan"/>
    <s v="Christopher Nolan"/>
    <s v="Fionn Whitehead"/>
    <s v="United Kingdom"/>
    <n v="100000000"/>
    <n v="527016307"/>
    <n v="655168783.120767"/>
    <n v="527.01630699999998"/>
    <n v="215020933.08853528"/>
    <s v="Syncopy"/>
    <n v="106"/>
  </r>
  <r>
    <s v="Coco"/>
    <s v="PG"/>
    <s v="Animation"/>
    <x v="37"/>
    <n v="245.1"/>
    <s v="November 22, 2017 (United States)"/>
    <x v="0"/>
    <n v="417000"/>
    <s v="Lee Unkrich"/>
    <s v="Lee Unkrich"/>
    <s v="Anthony Gonzalez"/>
    <s v="United States"/>
    <n v="175000000"/>
    <n v="807817888"/>
    <n v="1004251776.7180742"/>
    <n v="461.61022171428573"/>
    <n v="329587061.60750711"/>
    <s v="Walt Disney Pictures"/>
    <n v="105"/>
  </r>
  <r>
    <s v="Baby Driver"/>
    <s v="R"/>
    <s v="Action"/>
    <x v="37"/>
    <n v="245.1"/>
    <s v="June 28, 2017 (United States)"/>
    <x v="37"/>
    <n v="466000"/>
    <s v="Edgar Wright"/>
    <s v="Edgar Wright"/>
    <s v="Ansel Elgort"/>
    <s v="United Kingdom"/>
    <n v="34000000"/>
    <n v="226945087"/>
    <n v="282130428.43288451"/>
    <n v="667.48554999999999"/>
    <n v="92592854.753161967"/>
    <s v="TriStar Pictures"/>
    <n v="113"/>
  </r>
  <r>
    <s v="The Boss Baby"/>
    <s v="PG"/>
    <s v="Animation"/>
    <x v="37"/>
    <n v="245.1"/>
    <s v="March 31, 2017 (United States)"/>
    <x v="21"/>
    <n v="114000"/>
    <s v="Tom McGrath"/>
    <s v="Michael McCullers"/>
    <s v="Alec Baldwin"/>
    <s v="United States"/>
    <n v="125000000"/>
    <n v="527965936"/>
    <n v="656349329.6580987"/>
    <n v="422.37274879999995"/>
    <n v="215408378.62097102"/>
    <s v="DreamWorks Animation"/>
    <n v="97"/>
  </r>
  <r>
    <s v="Logan"/>
    <s v="R"/>
    <s v="Action"/>
    <x v="37"/>
    <n v="245.1"/>
    <s v="March 3, 2017 (United States)"/>
    <x v="31"/>
    <n v="674000"/>
    <s v="James Mangold"/>
    <s v="James Mangold"/>
    <s v="Hugh Jackman"/>
    <s v="United States"/>
    <n v="97000000"/>
    <n v="619179950"/>
    <n v="769743495.57323539"/>
    <n v="638.32984536082472"/>
    <n v="252623398.61281109"/>
    <s v="Twentieth Century Fox"/>
    <n v="137"/>
  </r>
  <r>
    <s v="Wonder Woman"/>
    <s v="PG-13"/>
    <s v="Action"/>
    <x v="37"/>
    <n v="245.1"/>
    <s v="June 2, 2017 (United States)"/>
    <x v="34"/>
    <n v="600000"/>
    <s v="Patty Jenkins"/>
    <s v="Allan Heinberg"/>
    <s v="Gal Gadot"/>
    <s v="United States"/>
    <n v="149000000"/>
    <n v="822824522"/>
    <n v="1022907514.7017543"/>
    <n v="552.23122281879193"/>
    <n v="335709719.29824561"/>
    <s v="Warner Bros."/>
    <n v="141"/>
  </r>
  <r>
    <s v="Alien: Covenant"/>
    <s v="R"/>
    <s v="Horror"/>
    <x v="37"/>
    <n v="245.1"/>
    <s v="May 19, 2017 (United States)"/>
    <x v="5"/>
    <n v="261000"/>
    <s v="Ridley Scott"/>
    <s v="Dan O'Bannon"/>
    <s v="Michael Fassbender"/>
    <s v="United States"/>
    <n v="97000000"/>
    <n v="240891763"/>
    <n v="299468462.61158711"/>
    <n v="248.3420237113402"/>
    <n v="98283053.039575681"/>
    <s v="Twentieth Century Fox"/>
    <n v="122"/>
  </r>
  <r>
    <s v="John Wick: Chapter 2"/>
    <s v="R"/>
    <s v="Action"/>
    <x v="37"/>
    <n v="245.1"/>
    <s v="February 10, 2017 (United States)"/>
    <x v="24"/>
    <n v="385000"/>
    <s v="Chad Stahelski"/>
    <s v="Derek Kolstad"/>
    <s v="Keanu Reeves"/>
    <s v="United States"/>
    <n v="40000000"/>
    <n v="171547802"/>
    <n v="213262404.19991839"/>
    <n v="428.869505"/>
    <n v="69990943.288453683"/>
    <s v="Summit Entertainment"/>
    <n v="122"/>
  </r>
  <r>
    <s v="Wonder"/>
    <s v="PG"/>
    <s v="Drama"/>
    <x v="37"/>
    <n v="245.1"/>
    <s v="November 17, 2017 (United States)"/>
    <x v="45"/>
    <n v="150000"/>
    <s v="Stephen Chbosky"/>
    <s v="Stephen Chbosky"/>
    <s v="Jacob Tremblay"/>
    <s v="United States"/>
    <n v="20000000"/>
    <n v="306209289"/>
    <n v="380668993.70991433"/>
    <n v="1531.0464449999999"/>
    <n v="124932390.45287637"/>
    <s v="Lionsgate"/>
    <n v="113"/>
  </r>
  <r>
    <s v="Justice League"/>
    <s v="PG-13"/>
    <s v="Action"/>
    <x v="37"/>
    <n v="245.1"/>
    <s v="November 17, 2017 (United States)"/>
    <x v="10"/>
    <n v="418000"/>
    <s v="Zack Snyder"/>
    <s v="Jerry Siegel"/>
    <s v="Ben Affleck"/>
    <s v="United States"/>
    <n v="300000000"/>
    <n v="657926987"/>
    <n v="817912496.69073844"/>
    <n v="219.30899566666668"/>
    <n v="268432063.23949409"/>
    <s v="Warner Bros."/>
    <n v="120"/>
  </r>
  <r>
    <s v="Mother!"/>
    <s v="R"/>
    <s v="Drama"/>
    <x v="37"/>
    <n v="245.1"/>
    <s v="September 15, 2017 (United States)"/>
    <x v="14"/>
    <n v="200000"/>
    <s v="Darren Aronofsky"/>
    <s v="Darren Aronofsky"/>
    <s v="Jennifer Lawrence"/>
    <s v="United States"/>
    <n v="30000000"/>
    <n v="44516999"/>
    <n v="55342022.012647897"/>
    <n v="148.38999666666666"/>
    <n v="18162790.289677683"/>
    <s v="Paramount Pictures"/>
    <n v="121"/>
  </r>
  <r>
    <s v="Pirates of the Caribbean: Dead Men Tell No Tales"/>
    <s v="PG-13"/>
    <s v="Action"/>
    <x v="37"/>
    <n v="245.1"/>
    <s v="May 26, 2017 (United States)"/>
    <x v="16"/>
    <n v="275000"/>
    <s v="Joachim RÃ¸nning"/>
    <s v="Jeff Nathanson"/>
    <s v="Johnny Depp"/>
    <s v="United States"/>
    <n v="230000000"/>
    <n v="794881442"/>
    <n v="988169626.18278253"/>
    <n v="345.60062695652169"/>
    <n v="324309033.86372906"/>
    <s v="Walt Disney Pictures"/>
    <n v="129"/>
  </r>
  <r>
    <s v="The Shape of Water"/>
    <s v="R"/>
    <s v="Adventure"/>
    <x v="37"/>
    <n v="245.1"/>
    <s v="December 22, 2017 (United States)"/>
    <x v="4"/>
    <n v="386000"/>
    <s v="Guillermo del Toro"/>
    <s v="Guillermo del Toro"/>
    <s v="Sally Hawkins"/>
    <s v="United States"/>
    <n v="19400000"/>
    <n v="195333312"/>
    <n v="242831742.82496938"/>
    <n v="1006.8727422680413"/>
    <n v="79695353.733170137"/>
    <s v="Double Dare You (DDY)"/>
    <n v="123"/>
  </r>
  <r>
    <s v="Disobedience"/>
    <s v="R"/>
    <s v="Drama"/>
    <x v="37"/>
    <n v="245.1"/>
    <s v="April 27, 2018 (United States)"/>
    <x v="14"/>
    <n v="27000"/>
    <s v="SebastiÃ¡n Lelio"/>
    <s v="SebastiÃ¡n Lelio"/>
    <s v="Rachel Weisz"/>
    <s v="Ireland"/>
    <n v="6000000"/>
    <n v="8003180"/>
    <n v="9949281.7054263558"/>
    <n v="133.38633333333334"/>
    <n v="3265271.3178294571"/>
    <s v="Braven Films"/>
    <n v="114"/>
  </r>
  <r>
    <s v="Kong: Skull Island"/>
    <s v="PG-13"/>
    <s v="Action"/>
    <x v="37"/>
    <n v="245.1"/>
    <s v="March 10, 2017 (United States)"/>
    <x v="14"/>
    <n v="293000"/>
    <s v="Jordan Vogt-Roberts"/>
    <s v="Dan Gilroy"/>
    <s v="Tom Hiddleston"/>
    <s v="United States"/>
    <n v="185000000"/>
    <n v="566652812"/>
    <n v="704443540.66258669"/>
    <n v="306.29881729729732"/>
    <n v="231192497.75601795"/>
    <s v="Warner Bros."/>
    <n v="118"/>
  </r>
  <r>
    <s v="Beauty and the Beast"/>
    <s v="PG"/>
    <s v="Family"/>
    <x v="37"/>
    <n v="245.1"/>
    <s v="March 17, 2017 (United States)"/>
    <x v="12"/>
    <n v="283000"/>
    <s v="Bill Condon"/>
    <s v="Stephen Chbosky"/>
    <s v="Emma Watson"/>
    <s v="United States"/>
    <n v="160000000"/>
    <n v="1264434525"/>
    <n v="1571902079.8347614"/>
    <n v="790.27157812500002"/>
    <n v="515885159.11872703"/>
    <s v="Mandeville Films"/>
    <n v="129"/>
  </r>
  <r>
    <s v="Kingsman: The Golden Circle"/>
    <s v="R"/>
    <s v="Action"/>
    <x v="37"/>
    <n v="245.1"/>
    <s v="September 22, 2017 (United States)"/>
    <x v="17"/>
    <n v="286000"/>
    <s v="Matthew Vaughn"/>
    <s v="Jane Goldman"/>
    <s v="Taron Egerton"/>
    <s v="United Kingdom"/>
    <n v="104000000"/>
    <n v="410902662"/>
    <n v="510820241.17258263"/>
    <n v="395.09871346153847"/>
    <n v="167646944.92044064"/>
    <s v="Twentieth Century Fox"/>
    <n v="141"/>
  </r>
  <r>
    <s v="Three Billboards Outside Ebbing, Missouri"/>
    <s v="R"/>
    <s v="Comedy"/>
    <x v="37"/>
    <n v="245.1"/>
    <s v="December 1, 2017 (United States)"/>
    <x v="31"/>
    <n v="456000"/>
    <s v="Martin McDonagh"/>
    <s v="Martin McDonagh"/>
    <s v="Frances McDormand"/>
    <s v="United Kingdom"/>
    <n v="15000000"/>
    <n v="160192267"/>
    <n v="199145588.55528355"/>
    <n v="1067.9484466666668"/>
    <n v="65357922.072623417"/>
    <s v="Blueprint Pictures"/>
    <n v="115"/>
  </r>
  <r>
    <s v="Star Wars: Episode VIII - The Last Jedi"/>
    <s v="PG-13"/>
    <s v="Action"/>
    <x v="37"/>
    <n v="245.1"/>
    <s v="December 15, 2017 (United States)"/>
    <x v="9"/>
    <n v="581000"/>
    <s v="Rian Johnson"/>
    <s v="Rian Johnson"/>
    <s v="Daisy Ridley"/>
    <s v="United States"/>
    <n v="317000000"/>
    <n v="1332698830"/>
    <n v="1656765946.5565076"/>
    <n v="420.40972555205053"/>
    <n v="543736772.74581802"/>
    <s v="Walt Disney Pictures"/>
    <n v="152"/>
  </r>
  <r>
    <s v="Beast"/>
    <s v="R"/>
    <s v="Crime"/>
    <x v="37"/>
    <n v="245.1"/>
    <s v="May 11, 2018 (United States)"/>
    <x v="8"/>
    <n v="11000"/>
    <s v="Michael Pearce"/>
    <s v="Michael Pearce"/>
    <s v="Jessie Buckley"/>
    <s v="United Kingdom"/>
    <n v="0"/>
    <n v="1744071"/>
    <n v="2168169.864137087"/>
    <n v="0"/>
    <n v="711575.27539779677"/>
    <s v="Agile Films"/>
    <n v="107"/>
  </r>
  <r>
    <s v="I, Tonya"/>
    <s v="R"/>
    <s v="Biography"/>
    <x v="37"/>
    <n v="245.1"/>
    <s v="January 19, 2018 (United States)"/>
    <x v="24"/>
    <n v="193000"/>
    <s v="Craig Gillespie"/>
    <s v="Steven Rogers"/>
    <s v="Margot Robbie"/>
    <s v="United States"/>
    <n v="11000000"/>
    <n v="53939297"/>
    <n v="67055503.043247655"/>
    <n v="490.35724545454542"/>
    <n v="22007057.119543042"/>
    <s v="AI-Film"/>
    <n v="119"/>
  </r>
  <r>
    <s v="Atomic Blonde"/>
    <s v="R"/>
    <s v="Action"/>
    <x v="37"/>
    <n v="245.1"/>
    <s v="July 28, 2017 (United States)"/>
    <x v="17"/>
    <n v="182000"/>
    <s v="David Leitch"/>
    <s v="Kurt Johnstad"/>
    <s v="Charlize Theron"/>
    <s v="United States"/>
    <n v="30000000"/>
    <n v="100014025"/>
    <n v="124334040.87107302"/>
    <n v="333.38008333333335"/>
    <n v="40805395.756833941"/>
    <s v="Focus Features"/>
    <n v="115"/>
  </r>
  <r>
    <s v="Wind River"/>
    <s v="R"/>
    <s v="Crime"/>
    <x v="37"/>
    <n v="245.1"/>
    <s v="August 18, 2017 (United States)"/>
    <x v="3"/>
    <n v="217000"/>
    <s v="Taylor Sheridan"/>
    <s v="Taylor Sheridan"/>
    <s v="Elizabeth Olsen"/>
    <s v="United Kingdom"/>
    <n v="11000000"/>
    <n v="43980821"/>
    <n v="54675463.723786205"/>
    <n v="399.82564545454545"/>
    <n v="17944031.415748674"/>
    <s v="Acacia Filmed Entertainment"/>
    <n v="107"/>
  </r>
  <r>
    <s v="Murder on the Orient Express"/>
    <s v="PG-13"/>
    <s v="Crime"/>
    <x v="37"/>
    <n v="245.1"/>
    <s v="November 10, 2017 (United States)"/>
    <x v="16"/>
    <n v="221000"/>
    <s v="Kenneth Branagh"/>
    <s v="Michael Green"/>
    <s v="Kenneth Branagh"/>
    <s v="Malta"/>
    <n v="55000000"/>
    <n v="352794081"/>
    <n v="438581625.78824967"/>
    <n v="641.44378363636361"/>
    <n v="143938833.5373317"/>
    <s v="Twentieth Century Fox"/>
    <n v="114"/>
  </r>
  <r>
    <s v="King Arthur: Legend of the Sword"/>
    <s v="PG-13"/>
    <s v="Action"/>
    <x v="37"/>
    <n v="245.1"/>
    <s v="May 12, 2017 (United States)"/>
    <x v="17"/>
    <n v="200000"/>
    <s v="Guy Ritchie"/>
    <s v="Joby Harold"/>
    <s v="Charlie Hunnam"/>
    <s v="United Kingdom"/>
    <n v="175000000"/>
    <n v="148675066"/>
    <n v="184827795.22725418"/>
    <n v="84.957180571428566"/>
    <n v="60658941.656466745"/>
    <s v="Warner Bros."/>
    <n v="126"/>
  </r>
  <r>
    <s v="Lady Bird"/>
    <s v="R"/>
    <s v="Comedy"/>
    <x v="37"/>
    <n v="245.1"/>
    <s v="December 1, 2017 (United States)"/>
    <x v="34"/>
    <n v="254000"/>
    <s v="Greta Gerwig"/>
    <s v="Greta Gerwig"/>
    <s v="Saoirse Ronan"/>
    <s v="United States"/>
    <n v="10000000"/>
    <n v="78966486"/>
    <n v="98168454.85189718"/>
    <n v="789.66485999999998"/>
    <n v="32218068.543451652"/>
    <s v="IAC Films"/>
    <n v="94"/>
  </r>
  <r>
    <s v="The Killing of a Sacred Deer"/>
    <s v="R"/>
    <s v="Drama"/>
    <x v="37"/>
    <n v="245.1"/>
    <s v="November 3, 2017 (United States)"/>
    <x v="9"/>
    <n v="132000"/>
    <s v="Yorgos Lanthimos"/>
    <s v="Yorgos Lanthimos"/>
    <s v="Barry G. Bernson"/>
    <s v="Ireland"/>
    <n v="0"/>
    <n v="7027336"/>
    <n v="8736145.5699714404"/>
    <n v="0"/>
    <n v="2867130.1509587923"/>
    <s v="Element Pictures"/>
    <n v="121"/>
  </r>
  <r>
    <s v="Logan Lucky"/>
    <s v="PG-13"/>
    <s v="Comedy"/>
    <x v="37"/>
    <n v="245.1"/>
    <s v="August 18, 2017 (United States)"/>
    <x v="9"/>
    <n v="137000"/>
    <s v="Steven Soderbergh"/>
    <s v="Jules Asner"/>
    <s v="Channing Tatum"/>
    <s v="United States"/>
    <n v="29000000"/>
    <n v="48453605"/>
    <n v="60235876.962464303"/>
    <n v="167.08139655172414"/>
    <n v="19768912.688698489"/>
    <s v="Fingerprint Releasing"/>
    <n v="118"/>
  </r>
  <r>
    <s v="Fifty Shades Darker"/>
    <s v="R"/>
    <s v="Drama"/>
    <x v="37"/>
    <n v="245.1"/>
    <s v="February 10, 2017 (United States)"/>
    <x v="26"/>
    <n v="95000"/>
    <s v="James Foley"/>
    <s v="Niall Leonard"/>
    <s v="Dakota Johnson"/>
    <s v="United States"/>
    <n v="55000000"/>
    <n v="381545846"/>
    <n v="474324844.04814363"/>
    <n v="693.71972000000005"/>
    <n v="155669459.81232148"/>
    <s v="Universal Pictures"/>
    <n v="118"/>
  </r>
  <r>
    <s v="Happy Death Day"/>
    <s v="PG-13"/>
    <s v="Comedy"/>
    <x v="37"/>
    <n v="245.1"/>
    <s v="October 13, 2017 (United States)"/>
    <x v="14"/>
    <n v="124000"/>
    <s v="Christopher Landon"/>
    <s v="Scott Lobdell"/>
    <s v="Jessica Rothe"/>
    <s v="United States"/>
    <n v="4800000"/>
    <n v="125479266"/>
    <n v="155991564.05630356"/>
    <n v="2614.1513750000004"/>
    <n v="51195130.966952264"/>
    <s v="Universal Pictures"/>
    <n v="96"/>
  </r>
  <r>
    <s v="Transformers: The Last Knight"/>
    <s v="PG-13"/>
    <s v="Action"/>
    <x v="37"/>
    <n v="245.1"/>
    <s v="June 21, 2017 (United States)"/>
    <x v="33"/>
    <n v="140000"/>
    <s v="Michael Bay"/>
    <s v="Art Marcum"/>
    <s v="Mark Wahlberg"/>
    <s v="United States"/>
    <n v="217000000"/>
    <n v="605425157"/>
    <n v="752644003.82660139"/>
    <n v="278.99776820276497"/>
    <n v="247011487.96409628"/>
    <s v="Paramount Pictures"/>
    <n v="154"/>
  </r>
  <r>
    <s v="Good Time"/>
    <s v="R"/>
    <s v="Crime"/>
    <x v="37"/>
    <n v="245.1"/>
    <s v="August 25, 2017 (United States)"/>
    <x v="34"/>
    <n v="100000"/>
    <s v="Benny Safdie"/>
    <s v="Ronald Bronstein"/>
    <s v="Robert Pattinson"/>
    <s v="United States"/>
    <n v="4500000"/>
    <n v="3283369"/>
    <n v="4081772.8857609136"/>
    <n v="72.963755555555551"/>
    <n v="1339603.8351693186"/>
    <s v="Elara Pictures"/>
    <n v="102"/>
  </r>
  <r>
    <s v="Ghost in the Shell"/>
    <s v="PG-13"/>
    <s v="Action"/>
    <x v="37"/>
    <n v="245.1"/>
    <s v="March 31, 2017 (United States)"/>
    <x v="21"/>
    <n v="202000"/>
    <s v="Rupert Sanders"/>
    <s v="Shirow Masamune"/>
    <s v="Scarlett Johansson"/>
    <s v="United States"/>
    <n v="110000000"/>
    <n v="169846945"/>
    <n v="211147956.51366788"/>
    <n v="154.40631363636362"/>
    <n v="69296999.184006527"/>
    <s v="Paramount Pictures"/>
    <n v="107"/>
  </r>
  <r>
    <s v="Hampstead"/>
    <s v="PG-13"/>
    <s v="Comedy"/>
    <x v="37"/>
    <n v="245.1"/>
    <s v="June 14, 2019 (United States)"/>
    <x v="22"/>
    <n v="5400"/>
    <s v="Joel Hopkins"/>
    <s v="Robert Festinger"/>
    <s v="Lesley Manville"/>
    <s v="United Kingdom"/>
    <n v="0"/>
    <n v="6335171"/>
    <n v="7875669.5377396978"/>
    <n v="0"/>
    <n v="2584729.0901672784"/>
    <s v="Ecosse Films"/>
    <n v="102"/>
  </r>
  <r>
    <s v="Molly's Game"/>
    <s v="R"/>
    <s v="Biography"/>
    <x v="37"/>
    <n v="245.1"/>
    <s v="January 5, 2018 (United States)"/>
    <x v="34"/>
    <n v="153000"/>
    <s v="Aaron Sorkin"/>
    <s v="Aaron Sorkin"/>
    <s v="Jessica Chastain"/>
    <s v="China"/>
    <n v="30000000"/>
    <n v="59284015"/>
    <n v="73699875.032639742"/>
    <n v="197.61338333333333"/>
    <n v="24187684.61852305"/>
    <s v="STX Entertainment"/>
    <n v="140"/>
  </r>
  <r>
    <s v="Hostiles"/>
    <s v="R"/>
    <s v="Drama"/>
    <x v="37"/>
    <n v="245.1"/>
    <s v="January 26, 2018 (United States)"/>
    <x v="13"/>
    <n v="76000"/>
    <s v="Scott Cooper"/>
    <s v="Scott Cooper"/>
    <s v="Scott Shepherd"/>
    <s v="United States"/>
    <n v="39000000"/>
    <n v="35669017"/>
    <n v="44342511.137902893"/>
    <n v="91.459017948717943"/>
    <n v="14552842.513259893"/>
    <s v="Grisbi Productions, Le"/>
    <n v="134"/>
  </r>
  <r>
    <s v="Valerian and the City of a Thousand Planets"/>
    <s v="PG-13"/>
    <s v="Action"/>
    <x v="37"/>
    <n v="245.1"/>
    <s v="July 21, 2017 (United States)"/>
    <x v="16"/>
    <n v="168000"/>
    <s v="Luc Besson"/>
    <s v="Pierre Christin"/>
    <s v="Dane DeHaan"/>
    <s v="France"/>
    <n v="177200000"/>
    <n v="225973340"/>
    <n v="280922385.54875559"/>
    <n v="127.52445823927765"/>
    <n v="92196385.148918808"/>
    <s v="EuropaCorp"/>
    <n v="136"/>
  </r>
  <r>
    <s v="The Dark Tower"/>
    <s v="PG-13"/>
    <s v="Action"/>
    <x v="37"/>
    <n v="245.1"/>
    <s v="August 4, 2017 (United States)"/>
    <x v="41"/>
    <n v="131000"/>
    <s v="Nikolaj Arcel"/>
    <s v="Akiva Goldsman"/>
    <s v="Idris Elba"/>
    <s v="United States"/>
    <n v="60000000"/>
    <n v="113231078"/>
    <n v="140765032.50346798"/>
    <n v="188.71846333333332"/>
    <n v="46197910.240718074"/>
    <s v="Columbia Pictures"/>
    <n v="95"/>
  </r>
  <r>
    <s v="Pitch Perfect 3"/>
    <s v="PG-13"/>
    <s v="Comedy"/>
    <x v="37"/>
    <n v="245.1"/>
    <s v="December 22, 2017 (United States)"/>
    <x v="1"/>
    <n v="58000"/>
    <s v="Trish Sie"/>
    <s v="Kay Cannon"/>
    <s v="Anna Kendrick"/>
    <s v="United States"/>
    <n v="45000000"/>
    <n v="185400345"/>
    <n v="230483415.42839658"/>
    <n v="412.00076666666672"/>
    <n v="75642735.618115053"/>
    <s v="Brownstone Entertainment (II)"/>
    <n v="93"/>
  </r>
  <r>
    <s v="American Assassin"/>
    <s v="R"/>
    <s v="Action"/>
    <x v="37"/>
    <n v="245.1"/>
    <s v="September 15, 2017 (United States)"/>
    <x v="19"/>
    <n v="75000"/>
    <s v="Michael Cuesta"/>
    <s v="Stephen Schiff"/>
    <s v="Dylan O'Brien"/>
    <s v="United States"/>
    <n v="33000000"/>
    <n v="67234188"/>
    <n v="83583260.235006124"/>
    <n v="203.73996363636363"/>
    <n v="27431329.253365971"/>
    <s v="CBS Films"/>
    <n v="111"/>
  </r>
  <r>
    <s v="You Were Never Really Here"/>
    <s v="R"/>
    <s v="Crime"/>
    <x v="37"/>
    <n v="245.1"/>
    <s v="April 6, 2018 (United States)"/>
    <x v="8"/>
    <n v="109000"/>
    <s v="Lynne Ramsay"/>
    <s v="Lynne Ramsay"/>
    <s v="Joaquin Phoenix"/>
    <s v="United Kingdom"/>
    <n v="0"/>
    <n v="9360514"/>
    <n v="11636673.259077927"/>
    <n v="0"/>
    <n v="3819059.1595267239"/>
    <s v="Why Not Productions"/>
    <n v="89"/>
  </r>
  <r>
    <s v="The Florida Project"/>
    <s v="R"/>
    <s v="Drama"/>
    <x v="37"/>
    <n v="245.1"/>
    <s v="November 10, 2017 (United Kingdom)"/>
    <x v="37"/>
    <n v="101000"/>
    <s v="Sean Baker"/>
    <s v="Sean Baker"/>
    <s v="Brooklynn Prince"/>
    <s v="United States"/>
    <n v="2000000"/>
    <n v="10971298"/>
    <n v="13639145.249286005"/>
    <n v="548.56490000000008"/>
    <n v="4476253.7739698077"/>
    <s v="Cre Film"/>
    <n v="111"/>
  </r>
  <r>
    <s v="Life"/>
    <s v="R"/>
    <s v="Horror"/>
    <x v="37"/>
    <n v="245.1"/>
    <s v="March 24, 2017 (United States)"/>
    <x v="14"/>
    <n v="213000"/>
    <s v="Daniel Espinosa"/>
    <s v="Rhett Reese"/>
    <s v="Jake Gyllenhaal"/>
    <s v="United Kingdom"/>
    <n v="58000000"/>
    <n v="100541806"/>
    <n v="124990160.29457363"/>
    <n v="173.34794137931036"/>
    <n v="41020728.68217054"/>
    <s v="Columbia Pictures"/>
    <n v="104"/>
  </r>
  <r>
    <s v="The Death of Stalin"/>
    <s v="R"/>
    <s v="Comedy"/>
    <x v="37"/>
    <n v="245.1"/>
    <s v="March 9, 2018 (United States)"/>
    <x v="13"/>
    <n v="92000"/>
    <s v="Armando Iannucci"/>
    <s v="Armando Iannucci"/>
    <s v="Steve Buscemi"/>
    <s v="United Kingdom"/>
    <n v="13000000"/>
    <n v="24646055"/>
    <n v="30639138.95756834"/>
    <n v="189.58503846153846"/>
    <n v="10055509.995920032"/>
    <s v="Quad Productions"/>
    <n v="107"/>
  </r>
  <r>
    <s v="Gifted"/>
    <s v="PG-13"/>
    <s v="Drama"/>
    <x v="37"/>
    <n v="245.1"/>
    <s v="April 12, 2017 (United States)"/>
    <x v="37"/>
    <n v="105000"/>
    <s v="Marc Webb"/>
    <s v="Tom Flynn"/>
    <s v="Chris Evans"/>
    <s v="United States"/>
    <n v="7000000"/>
    <n v="43069254"/>
    <n v="53542234.572827414"/>
    <n v="615.27505714285712"/>
    <n v="17572115.055079561"/>
    <s v="Dayday Films"/>
    <n v="101"/>
  </r>
  <r>
    <s v="Phantom Thread"/>
    <s v="R"/>
    <s v="Drama"/>
    <x v="37"/>
    <n v="245.1"/>
    <s v="January 19, 2018 (United States)"/>
    <x v="24"/>
    <n v="118000"/>
    <s v="Paul Thomas Anderson"/>
    <s v="Paul Thomas Anderson"/>
    <s v="Vicky Krieps"/>
    <s v="United States"/>
    <n v="35000000"/>
    <n v="47756590"/>
    <n v="59369371.574867398"/>
    <n v="136.44739999999999"/>
    <n v="19484532.843737248"/>
    <s v="Focus Features"/>
    <n v="130"/>
  </r>
  <r>
    <s v="The Upside"/>
    <s v="PG-13"/>
    <s v="Comedy"/>
    <x v="37"/>
    <n v="245.1"/>
    <s v="January 11, 2019 (United States)"/>
    <x v="9"/>
    <n v="49000"/>
    <s v="Neil Burger"/>
    <s v="Jon Hartmere"/>
    <s v="Kevin Hart"/>
    <s v="United States"/>
    <n v="37500000"/>
    <n v="125856180"/>
    <n v="156460130.74663404"/>
    <n v="335.61648000000002"/>
    <n v="51348910.648714811"/>
    <s v="Escape Artists"/>
    <n v="126"/>
  </r>
  <r>
    <s v="Berlin Syndrome"/>
    <s v="R"/>
    <s v="Drama"/>
    <x v="37"/>
    <n v="245.1"/>
    <s v="May 26, 2017 (United States)"/>
    <x v="21"/>
    <n v="23000"/>
    <s v="Cate Shortland"/>
    <s v="Shaun Grant"/>
    <s v="Teresa Palmer"/>
    <s v="Australia"/>
    <n v="0"/>
    <n v="397783"/>
    <n v="494510.3227254182"/>
    <n v="0"/>
    <n v="162294.16564667481"/>
    <s v="Aquarius Films"/>
    <n v="116"/>
  </r>
  <r>
    <s v="Annabelle: Creation"/>
    <s v="R"/>
    <s v="Horror"/>
    <x v="37"/>
    <n v="245.1"/>
    <s v="August 11, 2017 (United States)"/>
    <x v="16"/>
    <n v="120000"/>
    <s v="David F. Sandberg"/>
    <s v="Gary Dauberman"/>
    <s v="Anthony LaPaglia"/>
    <s v="United States"/>
    <n v="15000000"/>
    <n v="306515884"/>
    <n v="381050142.20644635"/>
    <n v="2043.4392266666666"/>
    <n v="125057480.21215829"/>
    <s v="New Line Cinema"/>
    <n v="109"/>
  </r>
  <r>
    <s v="American Made"/>
    <s v="R"/>
    <s v="Action"/>
    <x v="37"/>
    <n v="245.1"/>
    <s v="September 29, 2017 (United States)"/>
    <x v="13"/>
    <n v="165000"/>
    <s v="Doug Liman"/>
    <s v="Gary Spinelli"/>
    <s v="Tom Cruise"/>
    <s v="United States"/>
    <n v="50000000"/>
    <n v="134866593"/>
    <n v="167661570.32680538"/>
    <n v="269.73318599999999"/>
    <n v="55025129.742962055"/>
    <s v="Cross Creek Pictures"/>
    <n v="115"/>
  </r>
  <r>
    <s v="War for the Planet of the Apes"/>
    <s v="PG-13"/>
    <s v="Action"/>
    <x v="37"/>
    <n v="245.1"/>
    <s v="July 14, 2017 (United States)"/>
    <x v="34"/>
    <n v="235000"/>
    <s v="Matt Reeves"/>
    <s v="Mark Bomback"/>
    <s v="Andy Serkis"/>
    <s v="United States"/>
    <n v="150000000"/>
    <n v="490719763"/>
    <n v="610046151.7180742"/>
    <n v="327.1465086666667"/>
    <n v="200212061.60750714"/>
    <s v="Twentieth Century Fox"/>
    <n v="140"/>
  </r>
  <r>
    <s v="Geostorm"/>
    <s v="PG-13"/>
    <s v="Action"/>
    <x v="37"/>
    <n v="245.1"/>
    <s v="October 20, 2017 (United States)"/>
    <x v="11"/>
    <n v="99000"/>
    <s v="Dean Devlin"/>
    <s v="Dean Devlin"/>
    <s v="Gerard Butler"/>
    <s v="United States"/>
    <n v="120000000"/>
    <n v="221600160"/>
    <n v="275485796.62178701"/>
    <n v="184.66679999999999"/>
    <n v="90412141.982864141"/>
    <s v="Warner Bros."/>
    <n v="109"/>
  </r>
  <r>
    <s v="The Circle"/>
    <s v="PG-13"/>
    <s v="Drama"/>
    <x v="37"/>
    <n v="245.1"/>
    <s v="April 28, 2017 (United States)"/>
    <x v="11"/>
    <n v="87000"/>
    <s v="James Ponsoldt"/>
    <s v="James Ponsoldt"/>
    <s v="Emma Watson"/>
    <s v="United Arab Emirates"/>
    <n v="18000000"/>
    <n v="40656399"/>
    <n v="50542655.141982861"/>
    <n v="225.86888333333332"/>
    <n v="16587678.090575274"/>
    <s v="1978 Films"/>
    <n v="110"/>
  </r>
  <r>
    <s v="Cars 3"/>
    <s v="G"/>
    <s v="Animation"/>
    <x v="37"/>
    <n v="245.1"/>
    <s v="June 16, 2017 (United States)"/>
    <x v="17"/>
    <n v="82000"/>
    <s v="Brian Fee"/>
    <s v="Brian Fee"/>
    <s v="Owen Wilson"/>
    <s v="United States"/>
    <n v="175000000"/>
    <n v="383930656"/>
    <n v="477289558.88698488"/>
    <n v="219.38894628571427"/>
    <n v="156642454.50836393"/>
    <s v="Pixar Animation Studios"/>
    <n v="102"/>
  </r>
  <r>
    <s v="Rough Night"/>
    <s v="R"/>
    <s v="Comedy"/>
    <x v="37"/>
    <n v="245.1"/>
    <s v="June 16, 2017 (United States)"/>
    <x v="33"/>
    <n v="49000"/>
    <s v="Lucia Aniello"/>
    <s v="Lucia Aniello"/>
    <s v="Scarlett Johansson"/>
    <s v="United States"/>
    <n v="20000000"/>
    <n v="47347283"/>
    <n v="58860535.006527945"/>
    <n v="236.73641499999997"/>
    <n v="19317536.923704609"/>
    <s v="Paulilu Productions"/>
    <n v="101"/>
  </r>
  <r>
    <s v="xXx: Return of Xander Cage"/>
    <s v="PG-13"/>
    <s v="Action"/>
    <x v="37"/>
    <n v="245.1"/>
    <s v="January 20, 2017 (United States)"/>
    <x v="33"/>
    <n v="88000"/>
    <s v="D.J. Caruso"/>
    <s v="Rich Wilkes"/>
    <s v="Vin Diesel"/>
    <s v="China"/>
    <n v="85000000"/>
    <n v="346118277"/>
    <n v="430282492.86780906"/>
    <n v="407.19797294117643"/>
    <n v="141215127.29498163"/>
    <s v="Paramount Pictures"/>
    <n v="107"/>
  </r>
  <r>
    <s v="The Mummy"/>
    <s v="PG-13"/>
    <s v="Action"/>
    <x v="37"/>
    <n v="245.1"/>
    <s v="June 9, 2017 (United States)"/>
    <x v="20"/>
    <n v="177000"/>
    <s v="Alex Kurtzman"/>
    <s v="David Koepp"/>
    <s v="Tom Cruise"/>
    <s v="United States"/>
    <n v="125000000"/>
    <n v="409231607"/>
    <n v="508742842.32109344"/>
    <n v="327.38528559999997"/>
    <n v="166965159.93472052"/>
    <s v="Universal Pictures"/>
    <n v="110"/>
  </r>
  <r>
    <s v="CHIPS"/>
    <s v="R"/>
    <s v="Action"/>
    <x v="37"/>
    <n v="245.1"/>
    <s v="March 24, 2017 (United States)"/>
    <x v="22"/>
    <n v="44000"/>
    <s v="Dax Shepard"/>
    <s v="Rick Rosner"/>
    <s v="Michael PeÃ±a"/>
    <s v="United States"/>
    <n v="25000000"/>
    <n v="26800152"/>
    <n v="33317039.226438187"/>
    <n v="107.200608"/>
    <n v="10934374.541003672"/>
    <s v="Primate Pictures"/>
    <n v="100"/>
  </r>
  <r>
    <s v="Ferdinand"/>
    <s v="PG"/>
    <s v="Animation"/>
    <x v="37"/>
    <n v="245.1"/>
    <s v="December 15, 2017 (United States)"/>
    <x v="17"/>
    <n v="51000"/>
    <s v="Carlos Saldanha"/>
    <s v="Robert L. Baird"/>
    <s v="John Cena"/>
    <s v="United States"/>
    <n v="111000000"/>
    <n v="296069199"/>
    <n v="368063178.03059977"/>
    <n v="266.72900810810808"/>
    <n v="120795266.82986535"/>
    <s v="Blue Sky Studios"/>
    <n v="108"/>
  </r>
  <r>
    <s v="Only the Brave"/>
    <s v="PG-13"/>
    <s v="Action"/>
    <x v="37"/>
    <n v="245.1"/>
    <s v="October 20, 2017 (United States)"/>
    <x v="37"/>
    <n v="62000"/>
    <s v="Joseph Kosinski"/>
    <s v="Sean Flynn"/>
    <s v="Josh Brolin"/>
    <s v="United States"/>
    <n v="38000000"/>
    <n v="26351322"/>
    <n v="32759069.006119952"/>
    <n v="69.345584210526312"/>
    <n v="10751253.365973072"/>
    <s v="Columbia Pictures"/>
    <n v="134"/>
  </r>
  <r>
    <s v="The Beguiled"/>
    <s v="R"/>
    <s v="Drama"/>
    <x v="37"/>
    <n v="245.1"/>
    <s v="June 30, 2017 (United States)"/>
    <x v="21"/>
    <n v="54000"/>
    <s v="Sofia Coppola"/>
    <s v="Sofia Coppola"/>
    <s v="Nicole Kidman"/>
    <s v="United States"/>
    <n v="10500000"/>
    <n v="27869129"/>
    <n v="34645955.146062829"/>
    <n v="265.42027619047622"/>
    <n v="11370513.667890657"/>
    <s v="American Zoetrope"/>
    <n v="93"/>
  </r>
  <r>
    <s v="The Glass Castle"/>
    <s v="PG-13"/>
    <s v="Biography"/>
    <x v="37"/>
    <n v="245.1"/>
    <s v="August 11, 2017 (United States)"/>
    <x v="12"/>
    <n v="31000"/>
    <s v="Destin Daniel Cretton"/>
    <s v="Destin Daniel Cretton"/>
    <s v="Brie Larson"/>
    <s v="United States"/>
    <n v="9000000"/>
    <n v="22088533"/>
    <n v="27459714.423092615"/>
    <n v="245.42814444444443"/>
    <n v="9012049.3676050585"/>
    <s v="Lionsgate"/>
    <n v="127"/>
  </r>
  <r>
    <s v="The Lego Batman Movie"/>
    <s v="PG"/>
    <s v="Animation"/>
    <x v="37"/>
    <n v="245.1"/>
    <s v="February 10, 2017 (United States)"/>
    <x v="4"/>
    <n v="135000"/>
    <s v="Chris McKay"/>
    <s v="Seth Grahame-Smith"/>
    <s v="Will Arnett"/>
    <s v="United States"/>
    <n v="80000000"/>
    <n v="311950384"/>
    <n v="387806128.13055897"/>
    <n v="389.93798000000004"/>
    <n v="127274738.4740922"/>
    <s v="Animal Logic"/>
    <n v="104"/>
  </r>
  <r>
    <s v="Papillon"/>
    <s v="R"/>
    <s v="Adventure"/>
    <x v="37"/>
    <n v="245.1"/>
    <s v="August 24, 2018 (United States)"/>
    <x v="13"/>
    <n v="63000"/>
    <s v="Michael Noer"/>
    <s v="Aaron Guzikowski"/>
    <s v="Charlie Hunnam"/>
    <s v="United States"/>
    <n v="0"/>
    <n v="10060903"/>
    <n v="12507373.088943288"/>
    <n v="0"/>
    <n v="4104815.5854753163"/>
    <s v="Czech Anglo Productions"/>
    <n v="133"/>
  </r>
  <r>
    <s v="The Big Sick"/>
    <s v="R"/>
    <s v="Comedy"/>
    <x v="37"/>
    <n v="245.1"/>
    <s v="July 14, 2017 (United States)"/>
    <x v="24"/>
    <n v="126000"/>
    <s v="Michael Showalter"/>
    <s v="Emily V. Gordon"/>
    <s v="Kumail Nanjiani"/>
    <s v="United States"/>
    <n v="5000000"/>
    <n v="56411585"/>
    <n v="70128967.562219501"/>
    <n v="1128.2317"/>
    <n v="23015742.554059565"/>
    <s v="Apatow Productions"/>
    <n v="120"/>
  </r>
  <r>
    <s v="The Endless"/>
    <s v="Not Rated"/>
    <s v="Drama"/>
    <x v="37"/>
    <n v="245.1"/>
    <s v="April 6, 2018 (United States)"/>
    <x v="16"/>
    <n v="37000"/>
    <s v="Justin Benson"/>
    <s v="Justin Benson"/>
    <s v="Aaron Moorhead"/>
    <s v="United States"/>
    <n v="0"/>
    <n v="956425"/>
    <n v="1188995.0938392493"/>
    <n v="0"/>
    <n v="390218.27825377398"/>
    <s v="Snowfort Pictures"/>
    <n v="111"/>
  </r>
  <r>
    <s v="Thoroughbreds"/>
    <s v="R"/>
    <s v="Comedy"/>
    <x v="37"/>
    <n v="245.1"/>
    <s v="March 9, 2018 (United States)"/>
    <x v="17"/>
    <n v="38000"/>
    <s v="Cory Finley"/>
    <s v="Cory Finley"/>
    <s v="Olivia Cooke"/>
    <s v="United States"/>
    <n v="6000000"/>
    <n v="3187255"/>
    <n v="3962287.2235822114"/>
    <n v="53.120916666666659"/>
    <n v="1300389.6368829049"/>
    <s v="B Story"/>
    <n v="92"/>
  </r>
  <r>
    <s v="The Foreigner"/>
    <s v="R"/>
    <s v="Action"/>
    <x v="37"/>
    <n v="245.1"/>
    <s v="October 13, 2017 (United States)"/>
    <x v="9"/>
    <n v="106000"/>
    <s v="Martin Campbell"/>
    <s v="David Marconi"/>
    <s v="Katie Leung"/>
    <s v="United Kingdom"/>
    <n v="35000000"/>
    <n v="145418070"/>
    <n v="180778808.35985312"/>
    <n v="415.48020000000002"/>
    <n v="59330097.919216648"/>
    <s v="STX Entertainment"/>
    <n v="113"/>
  </r>
  <r>
    <s v="Revenge"/>
    <s v="R"/>
    <s v="Action"/>
    <x v="37"/>
    <n v="245.1"/>
    <s v="May 11, 2018 (United States)"/>
    <x v="5"/>
    <n v="39000"/>
    <s v="Coralie Fargeat"/>
    <s v="Coralie Fargeat"/>
    <s v="Matilda Anna Ingrid Lutz"/>
    <s v="France"/>
    <n v="0"/>
    <n v="913331"/>
    <n v="1135422.095879233"/>
    <n v="0"/>
    <n v="372636.06691146467"/>
    <s v="M.E.S. Productions"/>
    <n v="108"/>
  </r>
  <r>
    <s v="Jigsaw"/>
    <s v="R"/>
    <s v="Crime"/>
    <x v="37"/>
    <n v="245.1"/>
    <s v="October 27, 2017 (United States)"/>
    <x v="1"/>
    <n v="73000"/>
    <s v="Michael Spierig"/>
    <s v="Josh Stolberg"/>
    <s v="Matt Passmore"/>
    <s v="Canada"/>
    <n v="10000000"/>
    <n v="102952888"/>
    <n v="127987535.59200326"/>
    <n v="1029.5288800000001"/>
    <n v="42004442.268461853"/>
    <s v="Twisted Pictures"/>
    <n v="92"/>
  </r>
  <r>
    <s v="The Snowman"/>
    <s v="R"/>
    <s v="Crime"/>
    <x v="37"/>
    <n v="245.1"/>
    <s v="October 20, 2017 (United States)"/>
    <x v="27"/>
    <n v="60000"/>
    <s v="Tomas Alfredson"/>
    <s v="Jo NesbÃ¸"/>
    <s v="Michael Fassbender"/>
    <s v="United Kingdom"/>
    <n v="35000000"/>
    <n v="43155261"/>
    <n v="53649155.555691555"/>
    <n v="123.30074571428571"/>
    <n v="17607205.630354956"/>
    <s v="Universal Pictures"/>
    <n v="119"/>
  </r>
  <r>
    <s v="The Disaster Artist"/>
    <s v="R"/>
    <s v="Biography"/>
    <x v="37"/>
    <n v="245.1"/>
    <s v="December 8, 2017 (United States)"/>
    <x v="34"/>
    <n v="143000"/>
    <s v="James Franco"/>
    <s v="Scott Neustadter"/>
    <s v="James Franco"/>
    <s v="United States"/>
    <n v="10000000"/>
    <n v="29820616"/>
    <n v="37071977.540595673"/>
    <n v="298.20616000000001"/>
    <n v="12166713.994288046"/>
    <s v="Good Universe"/>
    <n v="104"/>
  </r>
  <r>
    <s v="47 Meters Down"/>
    <s v="PG-13"/>
    <s v="Adventure"/>
    <x v="37"/>
    <n v="245.1"/>
    <s v="June 16, 2017 (United States)"/>
    <x v="46"/>
    <n v="51000"/>
    <s v="Johannes Roberts"/>
    <s v="Johannes Roberts"/>
    <s v="Mandy Moore"/>
    <s v="United Kingdom"/>
    <n v="5300000"/>
    <n v="62198461"/>
    <n v="77323015.368013054"/>
    <n v="1173.5558679245282"/>
    <n v="25376769.073847409"/>
    <s v="thefyzz"/>
    <n v="89"/>
  </r>
  <r>
    <s v="The Post"/>
    <s v="PG-13"/>
    <s v="Drama"/>
    <x v="37"/>
    <n v="245.1"/>
    <s v="January 12, 2018 (United States)"/>
    <x v="13"/>
    <n v="141000"/>
    <s v="Steven Spielberg"/>
    <s v="Liz Hannah"/>
    <s v="Meryl Streep"/>
    <s v="United States"/>
    <n v="50000000"/>
    <n v="180419231"/>
    <n v="224291063.58914727"/>
    <n v="360.83846199999999"/>
    <n v="73610457.36434108"/>
    <s v="Twentieth Century Fox"/>
    <n v="116"/>
  </r>
  <r>
    <s v="Everything, Everything"/>
    <s v="PG-13"/>
    <s v="Drama"/>
    <x v="37"/>
    <n v="245.1"/>
    <s v="May 19, 2017 (United States)"/>
    <x v="5"/>
    <n v="35000"/>
    <s v="Stella Meghie"/>
    <s v="J. Mills Goodloe"/>
    <s v="Amandla Stenberg"/>
    <s v="United States"/>
    <n v="10000000"/>
    <n v="61621140"/>
    <n v="76605309.498164013"/>
    <n v="616.21140000000003"/>
    <n v="25141223.990208078"/>
    <s v="Alloy Entertainment"/>
    <n v="96"/>
  </r>
  <r>
    <s v="A Ghost Story"/>
    <s v="R"/>
    <s v="Drama"/>
    <x v="37"/>
    <n v="245.1"/>
    <s v="July 27, 2017 (Australia)"/>
    <x v="15"/>
    <n v="64000"/>
    <s v="David Lowery"/>
    <s v="David Lowery"/>
    <s v="Casey Affleck"/>
    <s v="United States"/>
    <n v="100000"/>
    <n v="1951683"/>
    <n v="2426266.0550795593"/>
    <n v="1951.683"/>
    <n v="796280.29375764995"/>
    <s v="Sailor Bear"/>
    <n v="92"/>
  </r>
  <r>
    <s v="Sweet Virginia"/>
    <s v="R"/>
    <s v="Action"/>
    <x v="37"/>
    <n v="245.1"/>
    <s v="November 30, 2017 (Australia)"/>
    <x v="19"/>
    <n v="9200"/>
    <s v="Jamie M. Dagg"/>
    <s v="Paul China"/>
    <s v="Jon Bernthal"/>
    <s v="Canada"/>
    <n v="0"/>
    <n v="14725"/>
    <n v="18305.62015503876"/>
    <n v="0"/>
    <n v="6007.7519379844962"/>
    <s v="Automatik Entertainment"/>
    <n v="93"/>
  </r>
  <r>
    <s v="Power Rangers"/>
    <s v="PG-13"/>
    <s v="Action"/>
    <x v="37"/>
    <n v="245.1"/>
    <s v="March 24, 2017 (United States)"/>
    <x v="23"/>
    <n v="104000"/>
    <s v="Dean Israelite"/>
    <s v="John Gatins"/>
    <s v="Dacre Montgomery"/>
    <s v="United States"/>
    <n v="100000000"/>
    <n v="142337240"/>
    <n v="176948825.08363932"/>
    <n v="142.33724000000001"/>
    <n v="58073129.334965318"/>
    <s v="Lionsgate"/>
    <n v="124"/>
  </r>
  <r>
    <s v="Lucky"/>
    <s v="Not Rated"/>
    <s v="Comedy"/>
    <x v="37"/>
    <n v="245.1"/>
    <s v="September 29, 2017 (United States)"/>
    <x v="34"/>
    <n v="21000"/>
    <s v="John Carroll Lynch"/>
    <s v="Logan Sparks"/>
    <s v="Harry Dean Stanton"/>
    <s v="United States"/>
    <n v="0"/>
    <n v="2728446"/>
    <n v="3391911.4492044062"/>
    <n v="0"/>
    <n v="1113197.0624235005"/>
    <s v="Superlative Films"/>
    <n v="88"/>
  </r>
  <r>
    <s v="All the Money in the World"/>
    <s v="R"/>
    <s v="Biography"/>
    <x v="37"/>
    <n v="245.1"/>
    <s v="December 25, 2017 (United States)"/>
    <x v="8"/>
    <n v="79000"/>
    <s v="Ridley Scott"/>
    <s v="David Scarpa"/>
    <s v="Michelle Williams"/>
    <s v="United States"/>
    <n v="50000000"/>
    <n v="56996304"/>
    <n v="70855870.374541"/>
    <n v="113.99260799999999"/>
    <n v="23254305.997552019"/>
    <s v="Imperative Entertainment"/>
    <n v="132"/>
  </r>
  <r>
    <s v="Suburbicon"/>
    <s v="R"/>
    <s v="Comedy"/>
    <x v="37"/>
    <n v="245.1"/>
    <s v="October 27, 2017 (United States)"/>
    <x v="46"/>
    <n v="42000"/>
    <s v="George Clooney"/>
    <s v="Joel Coen"/>
    <s v="Matt Damon"/>
    <s v="United Kingdom"/>
    <n v="25000000"/>
    <n v="12751667"/>
    <n v="15852439.55487556"/>
    <n v="51.006667999999998"/>
    <n v="5202638.5148918806"/>
    <s v="Black Bear Pictures"/>
    <n v="105"/>
  </r>
  <r>
    <s v="The Wife"/>
    <s v="R"/>
    <s v="Drama"/>
    <x v="37"/>
    <n v="245.1"/>
    <s v="September 28, 2018 (United Kingdom)"/>
    <x v="13"/>
    <n v="37000"/>
    <s v="BjÃ¶rn Runge"/>
    <s v="Jane Anderson"/>
    <s v="Glenn Close"/>
    <s v="United Kingdom"/>
    <n v="0"/>
    <n v="19978189"/>
    <n v="24836206.398612812"/>
    <n v="0"/>
    <n v="8151035.90371277"/>
    <s v="Silver Reel"/>
    <n v="99"/>
  </r>
  <r>
    <s v="It Comes at Night"/>
    <s v="R"/>
    <s v="Horror"/>
    <x v="37"/>
    <n v="245.1"/>
    <s v="June 9, 2017 (United States)"/>
    <x v="19"/>
    <n v="87000"/>
    <s v="Trey Edward Shults"/>
    <s v="Trey Edward Shults"/>
    <s v="Joel Edgerton"/>
    <s v="United States"/>
    <n v="5000000"/>
    <n v="19735344"/>
    <n v="24534309.738066096"/>
    <n v="394.70687999999996"/>
    <n v="8051955.9363525091"/>
    <s v="Animal Kingdom"/>
    <n v="91"/>
  </r>
  <r>
    <s v="Despicable Me 3"/>
    <s v="PG"/>
    <s v="Animation"/>
    <x v="37"/>
    <n v="245.1"/>
    <s v="June 30, 2017 (United States)"/>
    <x v="21"/>
    <n v="119000"/>
    <s v="Kyle Balda"/>
    <s v="Cinco Paul"/>
    <s v="Steve Carell"/>
    <s v="United States"/>
    <n v="80000000"/>
    <n v="1034800131"/>
    <n v="1286428396.2288861"/>
    <n v="1293.50016375"/>
    <n v="422195075.88739288"/>
    <s v="Illumination Entertainment"/>
    <n v="89"/>
  </r>
  <r>
    <s v="Going in Style"/>
    <s v="PG-13"/>
    <s v="Comedy"/>
    <x v="37"/>
    <n v="245.1"/>
    <s v="April 7, 2017 (United States)"/>
    <x v="14"/>
    <n v="79000"/>
    <s v="Zach Braff"/>
    <s v="Theodore Melfi"/>
    <s v="Michael Caine"/>
    <s v="United States"/>
    <n v="25000000"/>
    <n v="84918541"/>
    <n v="105567847.58343533"/>
    <n v="339.67416400000002"/>
    <n v="34646487.556099549"/>
    <s v="De Line Pictures"/>
    <n v="96"/>
  </r>
  <r>
    <s v="Downsizing"/>
    <s v="R"/>
    <s v="Drama"/>
    <x v="37"/>
    <n v="245.1"/>
    <s v="December 22, 2017 (United States)"/>
    <x v="46"/>
    <n v="102000"/>
    <s v="Alexander Payne"/>
    <s v="Alexander Payne"/>
    <s v="Matt Damon"/>
    <s v="United States"/>
    <n v="68000000"/>
    <n v="55003890"/>
    <n v="68378968.922888622"/>
    <n v="80.88807352941177"/>
    <n v="22441407.588739291"/>
    <s v="Paramount Pictures"/>
    <n v="135"/>
  </r>
  <r>
    <s v="Before I Fall"/>
    <s v="PG-13"/>
    <s v="Drama"/>
    <x v="37"/>
    <n v="245.1"/>
    <s v="March 3, 2017 (United States)"/>
    <x v="16"/>
    <n v="48000"/>
    <s v="Ry Russo-Young"/>
    <s v="Maria Maggenti"/>
    <s v="Zoey Deutch"/>
    <s v="United States"/>
    <n v="5000000"/>
    <n v="16373843"/>
    <n v="20355405.802121583"/>
    <n v="327.47685999999999"/>
    <n v="6680474.5002039978"/>
    <s v="Awesomeness Films"/>
    <n v="98"/>
  </r>
  <r>
    <s v="Wonder Wheel"/>
    <s v="PG-13"/>
    <s v="Drama"/>
    <x v="37"/>
    <n v="245.1"/>
    <s v="December 15, 2017 (United States)"/>
    <x v="19"/>
    <n v="27000"/>
    <s v="Woody Allen"/>
    <s v="Woody Allen"/>
    <s v="Justin Timberlake"/>
    <s v="United States"/>
    <n v="25000000"/>
    <n v="15889124"/>
    <n v="19752819.595267236"/>
    <n v="63.556495999999996"/>
    <n v="6482710.730314157"/>
    <s v="Amazon Studios"/>
    <n v="101"/>
  </r>
  <r>
    <s v="The Emoji Movie"/>
    <s v="PG"/>
    <s v="Animation"/>
    <x v="37"/>
    <n v="245.1"/>
    <s v="July 28, 2017 (United States)"/>
    <x v="64"/>
    <n v="58000"/>
    <s v="Tony Leondis"/>
    <s v="Tony Leondis"/>
    <s v="T.J. Miller"/>
    <s v="United States"/>
    <n v="50000000"/>
    <n v="217776646"/>
    <n v="270732533.80742556"/>
    <n v="435.553292"/>
    <n v="88852160.750713989"/>
    <s v="Columbia Pictures"/>
    <n v="86"/>
  </r>
  <r>
    <s v="Ingrid Goes West"/>
    <s v="R"/>
    <s v="Comedy"/>
    <x v="37"/>
    <n v="245.1"/>
    <s v="August 25, 2017 (United States)"/>
    <x v="14"/>
    <n v="38000"/>
    <s v="Matt Spicer"/>
    <s v="David Branson Smith"/>
    <s v="Aubrey Plaza"/>
    <s v="United States"/>
    <n v="0"/>
    <n v="3146831"/>
    <n v="3912033.4789881678"/>
    <n v="0"/>
    <n v="1283896.7768257854"/>
    <s v="Star Thrower Entertainment"/>
    <n v="98"/>
  </r>
  <r>
    <s v="Unforgettable"/>
    <s v="R"/>
    <s v="Drama"/>
    <x v="37"/>
    <n v="245.1"/>
    <s v="April 21, 2017 (United States)"/>
    <x v="27"/>
    <n v="15000"/>
    <s v="Denise Di Novi"/>
    <s v="Christina Hodson"/>
    <s v="Rosario Dawson"/>
    <s v="United States"/>
    <n v="12000000"/>
    <n v="17768012"/>
    <n v="22088589.377396982"/>
    <n v="148.06676666666667"/>
    <n v="7249290.9016727861"/>
    <s v="DiNovi Pictures"/>
    <n v="100"/>
  </r>
  <r>
    <s v="Paddington 2"/>
    <s v="PG"/>
    <s v="Animation"/>
    <x v="37"/>
    <n v="245.1"/>
    <s v="January 12, 2018 (United States)"/>
    <x v="40"/>
    <n v="66000"/>
    <s v="Paul King"/>
    <s v="Paul King"/>
    <s v="Ben Whishaw"/>
    <s v="United Kingdom"/>
    <n v="40000000"/>
    <n v="227978645"/>
    <n v="283415312.65401876"/>
    <n v="569.94661250000001"/>
    <n v="93014543.043655649"/>
    <s v="StudioCanal"/>
    <n v="103"/>
  </r>
  <r>
    <s v="Girls Trip"/>
    <s v="R"/>
    <s v="Adventure"/>
    <x v="37"/>
    <n v="245.1"/>
    <s v="July 21, 2017 (United States)"/>
    <x v="19"/>
    <n v="35000"/>
    <s v="Malcolm D. Lee"/>
    <s v="Erica Rivinoja"/>
    <s v="Regina Hall"/>
    <s v="United States"/>
    <n v="19000000"/>
    <n v="140552359"/>
    <n v="174729921.61281109"/>
    <n v="739.74925789473684"/>
    <n v="57344903.712770298"/>
    <s v="Perfect World Pictures"/>
    <n v="122"/>
  </r>
  <r>
    <s v="Loving Vincent"/>
    <s v="PG-13"/>
    <s v="Animation"/>
    <x v="37"/>
    <n v="245.1"/>
    <s v="September 22, 2017 (United States)"/>
    <x v="40"/>
    <n v="53000"/>
    <s v="Dorota Kobiela"/>
    <s v="Dorota Kobiela"/>
    <s v="Douglas Booth"/>
    <s v="Poland"/>
    <n v="0"/>
    <n v="42187665"/>
    <n v="52446273.053855568"/>
    <n v="0"/>
    <n v="17212429.620563034"/>
    <s v="BreakThru Productions"/>
    <n v="94"/>
  </r>
  <r>
    <s v="The Space Between Us"/>
    <s v="PG-13"/>
    <s v="Drama"/>
    <x v="37"/>
    <n v="245.1"/>
    <s v="February 3, 2017 (United States)"/>
    <x v="5"/>
    <n v="50000"/>
    <s v="Peter Chelsom"/>
    <s v="Allan Loeb"/>
    <s v="Gary Oldman"/>
    <s v="United States"/>
    <n v="30000000"/>
    <n v="16080475"/>
    <n v="19990700.662994694"/>
    <n v="53.601583333333338"/>
    <n v="6560781.3137494894"/>
    <s v="Los Angeles Media Fund (LAMF)"/>
    <n v="120"/>
  </r>
  <r>
    <s v="Double Lover"/>
    <s v="Not Rated"/>
    <s v="Drama"/>
    <x v="37"/>
    <n v="245.1"/>
    <s v="May 26, 2017 (France)"/>
    <x v="19"/>
    <n v="11000"/>
    <s v="FranÃ§ois Ozon"/>
    <s v="FranÃ§ois Ozon"/>
    <s v="Marine Vacth"/>
    <s v="France"/>
    <n v="0"/>
    <n v="5012423"/>
    <n v="6231274.125254998"/>
    <n v="0"/>
    <n v="2045052.2235822112"/>
    <s v="Mandarin Films"/>
    <n v="107"/>
  </r>
  <r>
    <s v="The Mountain Between Us"/>
    <s v="PG-13"/>
    <s v="Action"/>
    <x v="37"/>
    <n v="245.1"/>
    <s v="October 6, 2017 (United States)"/>
    <x v="5"/>
    <n v="70000"/>
    <s v="Hany Abu-Assad"/>
    <s v="Chris Weitz"/>
    <s v="Kate Winslet"/>
    <s v="United States"/>
    <n v="35000000"/>
    <n v="62832209"/>
    <n v="78110869.368829042"/>
    <n v="179.52059714285716"/>
    <n v="25635336.189310484"/>
    <s v="Chernin Entertainment"/>
    <n v="112"/>
  </r>
  <r>
    <s v="T2 Trainspotting"/>
    <s v="R"/>
    <s v="Drama"/>
    <x v="37"/>
    <n v="245.1"/>
    <s v="March 31, 2017 (United States)"/>
    <x v="13"/>
    <n v="117000"/>
    <s v="Danny Boyle"/>
    <s v="John Hodge"/>
    <s v="Ewan McGregor"/>
    <s v="United Kingdom"/>
    <n v="18000000"/>
    <n v="41681746"/>
    <n v="51817331.726642184"/>
    <n v="231.56525555555555"/>
    <n v="17006016.31986944"/>
    <s v="Artbees"/>
    <n v="117"/>
  </r>
  <r>
    <s v="The Square"/>
    <s v="R"/>
    <s v="Comedy"/>
    <x v="37"/>
    <n v="245.1"/>
    <s v="August 25, 2017 (Sweden)"/>
    <x v="13"/>
    <n v="58000"/>
    <s v="Ruben Ã–stlund"/>
    <s v="Ruben Ã–stlund"/>
    <s v="Claes Bang"/>
    <s v="Sweden"/>
    <n v="0"/>
    <n v="9493791"/>
    <n v="11802358.701346388"/>
    <n v="0"/>
    <n v="3873435.7405140758"/>
    <s v="Plattform Produktion"/>
    <n v="151"/>
  </r>
  <r>
    <s v="The Hero"/>
    <s v="R"/>
    <s v="Drama"/>
    <x v="37"/>
    <n v="245.1"/>
    <s v="June 9, 2017 (United States)"/>
    <x v="16"/>
    <n v="8600"/>
    <s v="Brett Haley"/>
    <s v="Brett Haley"/>
    <s v="Sam Elliott"/>
    <s v="United States"/>
    <n v="1200000"/>
    <n v="4101699"/>
    <n v="5099092.9632802941"/>
    <n v="341.80824999999999"/>
    <n v="1673479.8041615668"/>
    <s v="Houston King Productions"/>
    <n v="96"/>
  </r>
  <r>
    <s v="Battle of the Sexes"/>
    <s v="PG-13"/>
    <s v="Biography"/>
    <x v="37"/>
    <n v="245.1"/>
    <s v="September 29, 2017 (United States)"/>
    <x v="17"/>
    <n v="52000"/>
    <s v="Jonathan Dayton"/>
    <s v="Simon Beaufoy"/>
    <s v="Emma Stone"/>
    <s v="United Kingdom"/>
    <n v="25000000"/>
    <n v="18598607"/>
    <n v="23121156.886576906"/>
    <n v="74.394428000000005"/>
    <n v="7588170.9506323943"/>
    <s v="Cloud Eight Films"/>
    <n v="121"/>
  </r>
  <r>
    <s v="God's Own Country"/>
    <s v="Not Rated"/>
    <s v="Drama"/>
    <x v="37"/>
    <n v="245.1"/>
    <s v="August 24, 2017 (New Zealand)"/>
    <x v="3"/>
    <n v="27000"/>
    <s v="Francis Lee"/>
    <s v="Francis Lee"/>
    <s v="Josh O'Connor"/>
    <s v="United Kingdom"/>
    <n v="0"/>
    <n v="2559939"/>
    <n v="3182429.2668298655"/>
    <n v="0"/>
    <n v="1044446.7564259486"/>
    <s v="British Film Institute (BFI)"/>
    <n v="104"/>
  </r>
  <r>
    <s v="The Book of Henry"/>
    <s v="PG-13"/>
    <s v="Crime"/>
    <x v="37"/>
    <n v="245.1"/>
    <s v="June 23, 2017 (United States)"/>
    <x v="14"/>
    <n v="25000"/>
    <s v="Colin Trevorrow"/>
    <s v="Gregg Hurwitz"/>
    <s v="Naomi Watts"/>
    <s v="United States"/>
    <n v="10000000"/>
    <n v="4596705"/>
    <n v="5714467.6193390451"/>
    <n v="45.96705"/>
    <n v="1875440.6364749081"/>
    <s v="Double Nickel Entertainment"/>
    <n v="105"/>
  </r>
  <r>
    <s v="Borg vs. McEnroe"/>
    <s v="R"/>
    <s v="Biography"/>
    <x v="37"/>
    <n v="245.1"/>
    <s v="April 13, 2018 (United States)"/>
    <x v="15"/>
    <n v="29000"/>
    <s v="Janus Metz"/>
    <s v="Ronnie Sandahl"/>
    <s v="Sverrir Gudnason"/>
    <s v="Sweden"/>
    <n v="0"/>
    <n v="3430165"/>
    <n v="4264264.6899224808"/>
    <n v="0"/>
    <n v="1399496.1240310078"/>
    <s v="SF Studios Production AB"/>
    <n v="107"/>
  </r>
  <r>
    <s v="Daddy's Home 2"/>
    <s v="PG-13"/>
    <s v="Comedy"/>
    <x v="37"/>
    <n v="245.1"/>
    <s v="November 10, 2017 (United States)"/>
    <x v="22"/>
    <n v="65000"/>
    <s v="Sean Anders"/>
    <s v="Sean Anders"/>
    <s v="Will Ferrell"/>
    <s v="United States"/>
    <n v="69000000"/>
    <n v="180613824"/>
    <n v="224532975.00122398"/>
    <n v="261.75916521739128"/>
    <n v="73689850.673194617"/>
    <s v="Paramount Pictures"/>
    <n v="100"/>
  </r>
  <r>
    <s v="Mark Felt: The Man Who Brought Down the White House"/>
    <s v="PG-13"/>
    <s v="Biography"/>
    <x v="37"/>
    <n v="245.1"/>
    <s v="September 29, 2017 (United States)"/>
    <x v="5"/>
    <n v="12000"/>
    <s v="Peter Landesman"/>
    <s v="Mark Felt"/>
    <s v="Liam Neeson"/>
    <s v="United States"/>
    <n v="0"/>
    <n v="4372130"/>
    <n v="5435283.6026111795"/>
    <n v="0"/>
    <n v="1783814.769481844"/>
    <s v="Butler Pictures"/>
    <n v="103"/>
  </r>
  <r>
    <s v="A Dog's Purpose"/>
    <s v="PG"/>
    <s v="Adventure"/>
    <x v="37"/>
    <n v="245.1"/>
    <s v="January 27, 2017 (United States)"/>
    <x v="13"/>
    <n v="68000"/>
    <s v="Lasse HallstrÃ¶m"/>
    <s v="W. Bruce Cameron"/>
    <s v="Josh Gad"/>
    <s v="United States"/>
    <n v="22000000"/>
    <n v="205035819"/>
    <n v="254893570.17258263"/>
    <n v="931.98099545454556"/>
    <n v="83653944.920440629"/>
    <s v="Dreamworks Pictures"/>
    <n v="100"/>
  </r>
  <r>
    <s v="Columbus"/>
    <s v="Not Rated"/>
    <s v="Drama"/>
    <x v="37"/>
    <n v="245.1"/>
    <s v="August 4, 2017 (United States)"/>
    <x v="13"/>
    <n v="15000"/>
    <s v="Kogonada"/>
    <s v="Kogonada"/>
    <s v="John Cho"/>
    <s v="United States"/>
    <n v="0"/>
    <n v="1093077"/>
    <n v="1358876.2215422275"/>
    <n v="0"/>
    <n v="445971.84822521417"/>
    <s v="Depth of Field"/>
    <n v="100"/>
  </r>
  <r>
    <s v="The Little Hours"/>
    <s v="R"/>
    <s v="Comedy"/>
    <x v="37"/>
    <n v="245.1"/>
    <s v="June 30, 2017 (United States)"/>
    <x v="1"/>
    <n v="21000"/>
    <s v="Jeff Baena"/>
    <s v="Giovanni Boccaccio"/>
    <s v="Alison Brie"/>
    <s v="United States"/>
    <n v="0"/>
    <n v="1647175"/>
    <n v="2047712.0461036311"/>
    <n v="0"/>
    <n v="672042.02366381069"/>
    <s v="Destro Films"/>
    <n v="90"/>
  </r>
  <r>
    <s v="The Shack"/>
    <s v="PG-13"/>
    <s v="Drama"/>
    <x v="37"/>
    <n v="245.1"/>
    <s v="March 3, 2017 (United States)"/>
    <x v="21"/>
    <n v="32000"/>
    <s v="Stuart Hazeldine"/>
    <s v="John Fusco"/>
    <s v="Sam Worthington"/>
    <s v="United States"/>
    <n v="20000000"/>
    <n v="96942115"/>
    <n v="120515146.63606691"/>
    <n v="484.71057500000001"/>
    <n v="39552066.50346797"/>
    <s v="Summit Entertainment"/>
    <n v="132"/>
  </r>
  <r>
    <s v="Thelma"/>
    <s v="Not Rated"/>
    <s v="Drama"/>
    <x v="37"/>
    <n v="245.1"/>
    <s v="September 15, 2017 (Norway)"/>
    <x v="9"/>
    <n v="28000"/>
    <s v="Joachim Trier"/>
    <s v="Eskil Vogt"/>
    <s v="Eili Harboe"/>
    <s v="Norway"/>
    <n v="0"/>
    <n v="1463727"/>
    <n v="1819655.7197062422"/>
    <n v="0"/>
    <n v="597195.83843329246"/>
    <s v="Motlys"/>
    <n v="116"/>
  </r>
  <r>
    <s v="Flatliners"/>
    <s v="PG-13"/>
    <s v="Drama"/>
    <x v="37"/>
    <n v="245.1"/>
    <s v="September 29, 2017 (United States)"/>
    <x v="33"/>
    <n v="44000"/>
    <s v="Niels Arden Oplev"/>
    <s v="Peter Filardi"/>
    <s v="Elliot Page"/>
    <s v="United States"/>
    <n v="19000000"/>
    <n v="45158254"/>
    <n v="56139208.46103631"/>
    <n v="237.67502105263159"/>
    <n v="18424420.236638106"/>
    <s v="Columbia Pictures"/>
    <n v="109"/>
  </r>
  <r>
    <s v="Rings"/>
    <s v="PG-13"/>
    <s v="Drama"/>
    <x v="37"/>
    <n v="245.1"/>
    <s v="February 3, 2017 (United States)"/>
    <x v="54"/>
    <n v="39000"/>
    <s v="F. Javier GutiÃ©rrez"/>
    <s v="David Loucka"/>
    <s v="Matilda Anna Ingrid Lutz"/>
    <s v="United States"/>
    <n v="25000000"/>
    <n v="83080890"/>
    <n v="103283342.23990208"/>
    <n v="332.32355999999999"/>
    <n v="33896731.946144432"/>
    <s v="Macari/Edelstein"/>
    <n v="102"/>
  </r>
  <r>
    <s v="I Do... Until I Don't"/>
    <s v="R"/>
    <s v="Comedy"/>
    <x v="37"/>
    <n v="245.1"/>
    <s v="September 1, 2017 (United States)"/>
    <x v="52"/>
    <n v="2000"/>
    <s v="Lake Bell"/>
    <s v="Lake Bell"/>
    <s v="Lake Bell"/>
    <s v="United States"/>
    <n v="0"/>
    <n v="280668"/>
    <n v="348916.93023255811"/>
    <n v="0"/>
    <n v="114511.62790697675"/>
    <s v="Cold Iron Pictures"/>
    <n v="106"/>
  </r>
  <r>
    <s v="Professor Marston &amp; the Wonder Women"/>
    <s v="R"/>
    <s v="Biography"/>
    <x v="37"/>
    <n v="245.1"/>
    <s v="October 13, 2017 (United States)"/>
    <x v="12"/>
    <n v="24000"/>
    <s v="Angela Robinson"/>
    <s v="Angela Robinson"/>
    <s v="Luke Evans"/>
    <s v="United States"/>
    <n v="0"/>
    <n v="1899615"/>
    <n v="2361536.8849449204"/>
    <n v="0"/>
    <n v="775036.71970624232"/>
    <s v="Strongman"/>
    <n v="108"/>
  </r>
  <r>
    <s v="The Rider"/>
    <s v="R"/>
    <s v="Drama"/>
    <x v="37"/>
    <n v="245.1"/>
    <s v="April 13, 2018 (United States)"/>
    <x v="24"/>
    <n v="17000"/>
    <s v="ChloÃ© Zhao"/>
    <s v="ChloÃ© Zhao"/>
    <s v="Brady Jandreau"/>
    <s v="United States"/>
    <n v="0"/>
    <n v="3436124"/>
    <n v="4271672.7164422683"/>
    <n v="0"/>
    <n v="1401927.3765809874"/>
    <s v="Caviar"/>
    <n v="104"/>
  </r>
  <r>
    <s v="First Reformed"/>
    <s v="R"/>
    <s v="Drama"/>
    <x v="37"/>
    <n v="245.1"/>
    <s v="May 18, 2018 (United States)"/>
    <x v="12"/>
    <n v="51000"/>
    <s v="Paul Schrader"/>
    <s v="Paul Schrader"/>
    <s v="Ethan Hawke"/>
    <s v="United States"/>
    <n v="0"/>
    <n v="3862498"/>
    <n v="4801726.399836801"/>
    <n v="0"/>
    <n v="1575886.5769073847"/>
    <s v="Killer Films"/>
    <n v="113"/>
  </r>
  <r>
    <s v="The Lego Ninjago Movie"/>
    <s v="PG"/>
    <s v="Animation"/>
    <x v="37"/>
    <n v="245.1"/>
    <s v="September 22, 2017 (United States)"/>
    <x v="22"/>
    <n v="24000"/>
    <s v="Charlie Bean"/>
    <s v="Bob Logan"/>
    <s v="Jackie Chan"/>
    <s v="United States"/>
    <n v="70000000"/>
    <n v="123081555"/>
    <n v="153010811.13219094"/>
    <n v="175.83079285714285"/>
    <n v="50216872.705018356"/>
    <s v="Animal Logic"/>
    <n v="101"/>
  </r>
  <r>
    <s v="My Friend Dahmer"/>
    <s v="R"/>
    <s v="Biography"/>
    <x v="37"/>
    <n v="245.1"/>
    <s v="March 2, 2018 (France)"/>
    <x v="19"/>
    <n v="17000"/>
    <s v="Marc Meyers"/>
    <s v="Marc Meyers"/>
    <s v="Ross Lynch"/>
    <s v="United States"/>
    <n v="0"/>
    <n v="1436751"/>
    <n v="1786120.0722154223"/>
    <n v="0"/>
    <n v="586189.71848225209"/>
    <s v="Ibid Filmworks"/>
    <n v="107"/>
  </r>
  <r>
    <s v="The House"/>
    <s v="R"/>
    <s v="Comedy"/>
    <x v="37"/>
    <n v="245.1"/>
    <s v="June 30, 2017 (United States)"/>
    <x v="41"/>
    <n v="42000"/>
    <s v="Andrew Jay Cohen"/>
    <s v="Brendan O'Brien"/>
    <s v="Will Ferrell"/>
    <s v="United States"/>
    <n v="40000000"/>
    <n v="34184504"/>
    <n v="42497014.968584247"/>
    <n v="85.461259999999996"/>
    <n v="13947166.054671561"/>
    <s v="Gary Sanchez Productions"/>
    <n v="88"/>
  </r>
  <r>
    <s v="Marrowbone"/>
    <s v="R"/>
    <s v="Drama"/>
    <x v="37"/>
    <n v="245.1"/>
    <s v="April 13, 2018 (United States)"/>
    <x v="17"/>
    <n v="28000"/>
    <s v="Sergio G. SÃ¡nchez"/>
    <s v="Sergio G. SÃ¡nchez"/>
    <s v="George MacKay"/>
    <s v="Spain"/>
    <n v="0"/>
    <n v="12294931"/>
    <n v="15284640.863729089"/>
    <n v="0"/>
    <n v="5016291.7176662581"/>
    <s v="Lionsgate"/>
    <n v="110"/>
  </r>
  <r>
    <s v="The Zookeeper's Wife"/>
    <s v="PG-13"/>
    <s v="Biography"/>
    <x v="37"/>
    <n v="245.1"/>
    <s v="April 7, 2017 (United States)"/>
    <x v="9"/>
    <n v="41000"/>
    <s v="Niki Caro"/>
    <s v="Angela Workman"/>
    <s v="Jessica Chastain"/>
    <s v="Czech Republic"/>
    <n v="20000000"/>
    <n v="26152835"/>
    <n v="32512316.705426358"/>
    <n v="130.76417499999999"/>
    <n v="10670271.317829456"/>
    <s v="Scion Films"/>
    <n v="127"/>
  </r>
  <r>
    <s v="Flower"/>
    <s v="R"/>
    <s v="Comedy"/>
    <x v="37"/>
    <n v="245.1"/>
    <s v="March 16, 2018 (United States)"/>
    <x v="22"/>
    <n v="7800"/>
    <s v="Max Winkler"/>
    <s v="Alex McAulay"/>
    <s v="Zoey Deutch"/>
    <s v="United States"/>
    <n v="0"/>
    <n v="380553"/>
    <n v="473090.57160342718"/>
    <n v="0"/>
    <n v="155264.38188494492"/>
    <s v="Diablo Entertainment (II)"/>
    <n v="90"/>
  </r>
  <r>
    <s v="Song to Song"/>
    <s v="R"/>
    <s v="Drama"/>
    <x v="37"/>
    <n v="245.1"/>
    <s v="March 17, 2017 (United States)"/>
    <x v="46"/>
    <n v="20000"/>
    <s v="Terrence Malick"/>
    <s v="Terrence Malick"/>
    <s v="Ryan Gosling"/>
    <s v="United States"/>
    <n v="0"/>
    <n v="1813453"/>
    <n v="2254423.2113423091"/>
    <n v="0"/>
    <n v="739882.90493676043"/>
    <s v="Buckeye Pictures"/>
    <n v="129"/>
  </r>
  <r>
    <s v="Detroit"/>
    <s v="R"/>
    <s v="Crime"/>
    <x v="37"/>
    <n v="245.1"/>
    <s v="August 4, 2017 (United States)"/>
    <x v="4"/>
    <n v="50000"/>
    <s v="Kathryn Bigelow"/>
    <s v="Mark Boal"/>
    <s v="John Boyega"/>
    <s v="United States"/>
    <n v="34000000"/>
    <n v="23355100"/>
    <n v="29034267.523459811"/>
    <n v="68.691470588235291"/>
    <n v="9528804.5695634428"/>
    <s v="Annapurna Pictures"/>
    <n v="143"/>
  </r>
  <r>
    <s v="Last Flag Flying"/>
    <s v="R"/>
    <s v="Comedy"/>
    <x v="37"/>
    <n v="245.1"/>
    <s v="November 3, 2017 (United States)"/>
    <x v="15"/>
    <n v="24000"/>
    <s v="Richard Linklater"/>
    <s v="Richard Linklater"/>
    <s v="Bryan Cranston"/>
    <s v="United States"/>
    <n v="0"/>
    <n v="1872950"/>
    <n v="2328387.8620971031"/>
    <n v="0"/>
    <n v="764157.48674010602"/>
    <s v="Amazon Studios"/>
    <n v="125"/>
  </r>
  <r>
    <s v="Megan Leavey"/>
    <s v="PG-13"/>
    <s v="Biography"/>
    <x v="37"/>
    <n v="245.1"/>
    <s v="June 9, 2017 (United States)"/>
    <x v="12"/>
    <n v="22000"/>
    <s v="Gabriela Cowperthwaite"/>
    <s v="Pamela Gray"/>
    <s v="Kate Mara"/>
    <s v="United States"/>
    <n v="0"/>
    <n v="14510490"/>
    <n v="18038948.604651164"/>
    <n v="0"/>
    <n v="5920232.5581395347"/>
    <s v="LD Entertainment"/>
    <n v="116"/>
  </r>
  <r>
    <s v="All Eyez on Me"/>
    <s v="R"/>
    <s v="Biography"/>
    <x v="37"/>
    <n v="245.1"/>
    <s v="June 16, 2017 (United States)"/>
    <x v="23"/>
    <n v="22000"/>
    <s v="Benny Boom"/>
    <s v="Jeremy Haft"/>
    <s v="Demetrius Shipp Jr."/>
    <s v="United States"/>
    <n v="40000000"/>
    <n v="55668698"/>
    <n v="69205435.661362708"/>
    <n v="139.17174500000002"/>
    <n v="22712647.082823336"/>
    <s v="Summit Entertainment"/>
    <n v="139"/>
  </r>
  <r>
    <s v="Sleepless"/>
    <s v="R"/>
    <s v="Action"/>
    <x v="37"/>
    <n v="245.1"/>
    <s v="January 13, 2017 (United States)"/>
    <x v="41"/>
    <n v="31000"/>
    <s v="Baran bo Odar"/>
    <s v="Andrea Berloff"/>
    <s v="Jamie Foxx"/>
    <s v="United States"/>
    <n v="30000000"/>
    <n v="32917353"/>
    <n v="40921735.859241128"/>
    <n v="109.72451000000001"/>
    <n v="13430172.582619339"/>
    <s v="Open Road Films (II)"/>
    <n v="95"/>
  </r>
  <r>
    <s v="The Captain"/>
    <s v="N/A"/>
    <s v="Drama"/>
    <x v="37"/>
    <n v="245.1"/>
    <s v="July 27, 2018 (United States)"/>
    <x v="34"/>
    <n v="15000"/>
    <s v="Robert Schwentke"/>
    <s v="Robert Schwentke"/>
    <s v="Max Hubacher"/>
    <s v="Germany"/>
    <n v="0"/>
    <n v="1196669"/>
    <n v="1487658.2794777642"/>
    <n v="0"/>
    <n v="488237.04610363115"/>
    <s v="Filmgalerie 451"/>
    <n v="118"/>
  </r>
  <r>
    <s v="Tulip Fever"/>
    <s v="R"/>
    <s v="Drama"/>
    <x v="37"/>
    <n v="245.1"/>
    <s v="September 1, 2017 (United States)"/>
    <x v="19"/>
    <n v="19000"/>
    <s v="Justin Chadwick"/>
    <s v="Deborah Moggach"/>
    <s v="Alicia Vikander"/>
    <s v="United Kingdom"/>
    <n v="25000000"/>
    <n v="9204549"/>
    <n v="11442782.865361078"/>
    <n v="36.818196"/>
    <n v="3755425.9485924114"/>
    <s v="Worldview Entertainment"/>
    <n v="105"/>
  </r>
  <r>
    <s v="Stronger"/>
    <s v="R"/>
    <s v="Biography"/>
    <x v="37"/>
    <n v="245.1"/>
    <s v="September 29, 2017 (United States)"/>
    <x v="15"/>
    <n v="42000"/>
    <s v="David Gordon Green"/>
    <s v="John Pollono"/>
    <s v="Jake Gyllenhaal"/>
    <s v="United States"/>
    <n v="30000000"/>
    <n v="8503658"/>
    <n v="10571458.966136271"/>
    <n v="28.345526666666665"/>
    <n v="3469464.7082823338"/>
    <s v="Lionsgate"/>
    <n v="119"/>
  </r>
  <r>
    <s v="Jeepers Creepers III"/>
    <s v="Not Rated"/>
    <s v="Horror"/>
    <x v="37"/>
    <n v="245.1"/>
    <s v="November 2, 2017 (Mexico)"/>
    <x v="49"/>
    <n v="18000"/>
    <s v="Victor Salva"/>
    <s v="Victor Salva"/>
    <s v="Stan Shaw"/>
    <s v="United States"/>
    <n v="0"/>
    <n v="4017852"/>
    <n v="4994857.2190942476"/>
    <n v="0"/>
    <n v="1639270.5018359853"/>
    <s v="Infinity Films"/>
    <n v="100"/>
  </r>
  <r>
    <s v="My Cousin Rachel"/>
    <s v="PG-13"/>
    <s v="Drama"/>
    <x v="37"/>
    <n v="245.1"/>
    <s v="June 9, 2017 (United States)"/>
    <x v="22"/>
    <n v="18000"/>
    <s v="Roger Michell"/>
    <s v="Roger Michell"/>
    <s v="Rachel Weisz"/>
    <s v="United Kingdom"/>
    <n v="0"/>
    <n v="9200168"/>
    <n v="11437336.55487556"/>
    <n v="0"/>
    <n v="3753638.5148918806"/>
    <s v="Fox Searchlight Pictures"/>
    <n v="106"/>
  </r>
  <r>
    <s v="Baahubali 2: The Conclusion"/>
    <s v="Not Rated"/>
    <s v="Action"/>
    <x v="37"/>
    <n v="245.1"/>
    <s v="April 28, 2017 (United States)"/>
    <x v="7"/>
    <n v="79000"/>
    <s v="S.S. Rajamouli"/>
    <s v="Vijayendra Prasad"/>
    <s v="Prabhas"/>
    <s v="India"/>
    <n v="0"/>
    <n v="254158390"/>
    <n v="315961082.95797634"/>
    <n v="0"/>
    <n v="103695793.55365157"/>
    <s v="Arka Mediaworks"/>
    <n v="167"/>
  </r>
  <r>
    <s v="Breathe"/>
    <s v="PG-13"/>
    <s v="Biography"/>
    <x v="37"/>
    <n v="245.1"/>
    <s v="October 27, 2017 (United Kingdom)"/>
    <x v="13"/>
    <n v="20000"/>
    <s v="Andy Serkis"/>
    <s v="William Nicholson"/>
    <s v="Andrew Garfield"/>
    <s v="United Kingdom"/>
    <n v="0"/>
    <n v="5026154"/>
    <n v="6248344.0383516932"/>
    <n v="0"/>
    <n v="2050654.4267645858"/>
    <s v="BBC Films"/>
    <n v="118"/>
  </r>
  <r>
    <s v="The Only Living Boy in New York"/>
    <s v="R"/>
    <s v="Drama"/>
    <x v="37"/>
    <n v="245.1"/>
    <s v="July 27, 2017 (Greece)"/>
    <x v="21"/>
    <n v="13000"/>
    <s v="Marc Webb"/>
    <s v="Allan Loeb"/>
    <s v="Callum Turner"/>
    <s v="United States"/>
    <n v="0"/>
    <n v="2550321"/>
    <n v="3170472.4957160344"/>
    <n v="0"/>
    <n v="1040522.6438188495"/>
    <s v="Amazon Studios"/>
    <n v="89"/>
  </r>
  <r>
    <s v="A Taxi Driver"/>
    <s v="Not Rated"/>
    <s v="Action"/>
    <x v="37"/>
    <n v="245.1"/>
    <s v="August 11, 2017 (United States)"/>
    <x v="6"/>
    <n v="19000"/>
    <s v="Hun Jang"/>
    <s v="Yu-na Eom"/>
    <s v="Kang-ho Song"/>
    <s v="South Korea"/>
    <n v="0"/>
    <n v="86252940"/>
    <n v="107226727.12362301"/>
    <n v="0"/>
    <n v="35190917.99265606"/>
    <s v="The Lamp"/>
    <n v="137"/>
  </r>
  <r>
    <s v="Brad's Status"/>
    <s v="R"/>
    <s v="Comedy"/>
    <x v="37"/>
    <n v="245.1"/>
    <s v="September 15, 2017 (United States)"/>
    <x v="16"/>
    <n v="17000"/>
    <s v="Mike White"/>
    <s v="Mike White"/>
    <s v="Ben Stiller"/>
    <s v="United States"/>
    <n v="0"/>
    <n v="3816527"/>
    <n v="4744576.813137495"/>
    <n v="0"/>
    <n v="1557130.5589555283"/>
    <s v="Amazon Studios"/>
    <n v="102"/>
  </r>
  <r>
    <s v="American Satan"/>
    <s v="R"/>
    <s v="Drama"/>
    <x v="37"/>
    <n v="245.1"/>
    <s v="October 13, 2017 (United States)"/>
    <x v="46"/>
    <n v="3500"/>
    <s v="Ash Avildsen"/>
    <s v="Ash Avildsen"/>
    <s v="Andy Biersack"/>
    <s v="United States"/>
    <n v="0"/>
    <n v="237708"/>
    <n v="295510.51652386779"/>
    <n v="0"/>
    <n v="96984.088127294977"/>
    <s v="Sumerian Films"/>
    <n v="111"/>
  </r>
  <r>
    <s v="Smurfs: The Lost Village"/>
    <s v="PG"/>
    <s v="Animation"/>
    <x v="37"/>
    <n v="245.1"/>
    <s v="April 7, 2017 (United States)"/>
    <x v="22"/>
    <n v="19000"/>
    <s v="Kelly Asbury"/>
    <s v="Stacey Harman"/>
    <s v="Demi Lovato"/>
    <s v="United States"/>
    <n v="60000000"/>
    <n v="197183546"/>
    <n v="245131890.92696857"/>
    <n v="328.63924333333335"/>
    <n v="80450243.166054666"/>
    <s v="Walt Disney Animation Studios"/>
    <n v="90"/>
  </r>
  <r>
    <s v="Gook"/>
    <s v="Unrated"/>
    <s v="Drama"/>
    <x v="37"/>
    <n v="245.1"/>
    <s v="January 19, 2018 (Sweden)"/>
    <x v="9"/>
    <n v="2300"/>
    <s v="Justin Chon"/>
    <s v="Justin Chon"/>
    <s v="Simone Baker"/>
    <s v="United States"/>
    <n v="0"/>
    <n v="251541"/>
    <n v="312707.23255813954"/>
    <n v="0"/>
    <n v="102627.90697674418"/>
    <s v="Datari Turner Productions"/>
    <n v="94"/>
  </r>
  <r>
    <s v="Wonderstruck"/>
    <s v="PG"/>
    <s v="Adventure"/>
    <x v="37"/>
    <n v="245.1"/>
    <s v="October 20, 2017 (United States)"/>
    <x v="19"/>
    <n v="9800"/>
    <s v="Todd Haynes"/>
    <s v="Brian Selznick"/>
    <s v="Oakes Fegley"/>
    <s v="United States"/>
    <n v="0"/>
    <n v="3285916"/>
    <n v="4084939.2297021621"/>
    <n v="0"/>
    <n v="1340643.002855977"/>
    <s v="Amazon Studios"/>
    <n v="116"/>
  </r>
  <r>
    <s v="In the Fade"/>
    <s v="R"/>
    <s v="Crime"/>
    <x v="37"/>
    <n v="245.1"/>
    <s v="December 27, 2017 (United States)"/>
    <x v="12"/>
    <n v="30000"/>
    <s v="Fatih Akin"/>
    <s v="Fatih Akin"/>
    <s v="Numan Acar"/>
    <s v="Germany"/>
    <n v="0"/>
    <n v="5104991"/>
    <n v="6346351.5206038347"/>
    <n v="0"/>
    <n v="2082819.6654426765"/>
    <s v="Warner Bros."/>
    <n v="106"/>
  </r>
  <r>
    <s v="Snatched"/>
    <s v="R"/>
    <s v="Action"/>
    <x v="37"/>
    <n v="245.1"/>
    <s v="May 12, 2017 (United States)"/>
    <x v="54"/>
    <n v="34000"/>
    <s v="Jonathan Levine"/>
    <s v="Katie Dippold"/>
    <s v="Amy Schumer"/>
    <s v="United States"/>
    <n v="42000000"/>
    <n v="60845711"/>
    <n v="75641322.4875561"/>
    <n v="144.87074047619049"/>
    <n v="24824851.489188086"/>
    <s v="Chernin Entertainment"/>
    <n v="90"/>
  </r>
  <r>
    <s v="Roman J. Israel, Esq."/>
    <s v="PG-13"/>
    <s v="Crime"/>
    <x v="37"/>
    <n v="245.1"/>
    <s v="November 22, 2017 (United States)"/>
    <x v="16"/>
    <n v="35000"/>
    <s v="Dan Gilroy"/>
    <s v="Dan Gilroy"/>
    <s v="Denzel Washington"/>
    <s v="Canada"/>
    <n v="22000000"/>
    <n v="13025860"/>
    <n v="16193306.98490412"/>
    <n v="59.208454545454551"/>
    <n v="5314508.3639330883"/>
    <s v="BRON Studios"/>
    <n v="122"/>
  </r>
  <r>
    <s v="Victoria &amp; Abdul"/>
    <s v="PG-13"/>
    <s v="Biography"/>
    <x v="37"/>
    <n v="245.1"/>
    <s v="October 6, 2017 (United States)"/>
    <x v="8"/>
    <n v="33000"/>
    <s v="Stephen Frears"/>
    <s v="Lee Hall"/>
    <s v="Judi Dench"/>
    <s v="United Kingdom"/>
    <n v="21000000"/>
    <n v="66558465"/>
    <n v="82743224.339045286"/>
    <n v="316.94507142857145"/>
    <n v="27155636.474908199"/>
    <s v="BBC Films"/>
    <n v="111"/>
  </r>
  <r>
    <s v="Fist Fight"/>
    <s v="R"/>
    <s v="Comedy"/>
    <x v="37"/>
    <n v="245.1"/>
    <s v="February 17, 2017 (United States)"/>
    <x v="41"/>
    <n v="41000"/>
    <s v="Richie Keen"/>
    <s v="Van Robichaux"/>
    <s v="Ice Cube"/>
    <s v="United States"/>
    <n v="22000000"/>
    <n v="41087017"/>
    <n v="51077984.822113425"/>
    <n v="186.75916818181818"/>
    <n v="16763368.829049367"/>
    <s v="New Line Cinema"/>
    <n v="91"/>
  </r>
  <r>
    <s v="The Wall"/>
    <s v="R"/>
    <s v="Action"/>
    <x v="37"/>
    <n v="245.1"/>
    <s v="May 18, 2017 (Greece)"/>
    <x v="19"/>
    <n v="25000"/>
    <s v="Doug Liman"/>
    <s v="Dwain Worrell"/>
    <s v="Aaron Taylor-Johnson"/>
    <s v="United States"/>
    <n v="0"/>
    <n v="4477141"/>
    <n v="5565829.7131782947"/>
    <n v="0"/>
    <n v="1826658.914728682"/>
    <s v="Amazon Studios"/>
    <n v="88"/>
  </r>
  <r>
    <s v="How to Be a Latin Lover"/>
    <s v="PG-13"/>
    <s v="Comedy"/>
    <x v="37"/>
    <n v="245.1"/>
    <s v="April 28, 2017 (United States)"/>
    <x v="22"/>
    <n v="15000"/>
    <s v="Ken Marino"/>
    <s v="Jon Zack"/>
    <s v="Eugenio Derbez"/>
    <s v="Mexico"/>
    <n v="10000000"/>
    <n v="62547032"/>
    <n v="77756347.002855971"/>
    <n v="625.47032000000002"/>
    <n v="25518984.904120766"/>
    <s v="Pantelion Films"/>
    <n v="115"/>
  </r>
  <r>
    <s v="The Leisure Seeker"/>
    <s v="R"/>
    <s v="Adventure"/>
    <x v="37"/>
    <n v="245.1"/>
    <s v="January 3, 2018 (France)"/>
    <x v="17"/>
    <n v="7800"/>
    <s v="Paolo VirzÃ¬"/>
    <s v="Michael Zadoorian"/>
    <s v="Helen Mirren"/>
    <s v="Italy"/>
    <n v="0"/>
    <n v="10472180"/>
    <n v="13018658.694410445"/>
    <n v="0"/>
    <n v="4272615.2590779271"/>
    <s v="Indiana Production"/>
    <n v="112"/>
  </r>
  <r>
    <s v="Same Kind of Different as Me"/>
    <s v="PG-13"/>
    <s v="Biography"/>
    <x v="37"/>
    <n v="245.1"/>
    <s v="October 20, 2017 (United States)"/>
    <x v="14"/>
    <n v="6900"/>
    <s v="Michael Carney"/>
    <s v="Ron Hall"/>
    <s v="Greg Kinnear"/>
    <s v="United States"/>
    <n v="15000000"/>
    <n v="6423605"/>
    <n v="7985607.6846185233"/>
    <n v="42.824033333333333"/>
    <n v="2620809.8735210118"/>
    <s v="Disruption Entertainment"/>
    <n v="119"/>
  </r>
  <r>
    <s v="My Little Pony: The Movie"/>
    <s v="PG"/>
    <s v="Animation"/>
    <x v="37"/>
    <n v="245.1"/>
    <s v="October 6, 2017 (United States)"/>
    <x v="10"/>
    <n v="6200"/>
    <s v="Jayson Thiessen"/>
    <s v="Meghan McCarthy"/>
    <s v="Emily Blunt"/>
    <s v="United States"/>
    <n v="6500000"/>
    <n v="60330833"/>
    <n v="75001243.63565892"/>
    <n v="928.16666153846154"/>
    <n v="24614782.945736434"/>
    <s v="Lionsgate"/>
    <n v="99"/>
  </r>
  <r>
    <s v="Goodbye Christopher Robin"/>
    <s v="PG"/>
    <s v="Biography"/>
    <x v="37"/>
    <n v="245.1"/>
    <s v="September 29, 2017 (United Kingdom)"/>
    <x v="12"/>
    <n v="26000"/>
    <s v="Simon Curtis"/>
    <s v="Frank Cottrell Boyce"/>
    <s v="Domhnall Gleeson"/>
    <s v="United Kingdom"/>
    <n v="0"/>
    <n v="7401949"/>
    <n v="9201851.7352101188"/>
    <n v="0"/>
    <n v="3019971.0322317421"/>
    <s v="DJ Films"/>
    <n v="107"/>
  </r>
  <r>
    <s v="Table 19"/>
    <s v="PG-13"/>
    <s v="Comedy"/>
    <x v="37"/>
    <n v="245.1"/>
    <s v="March 3, 2017 (United States)"/>
    <x v="1"/>
    <n v="27000"/>
    <s v="Jeffrey Blitz"/>
    <s v="Mark Duplass"/>
    <s v="Anna Kendrick"/>
    <s v="United States"/>
    <n v="5000000"/>
    <n v="5042014"/>
    <n v="6268060.6519787842"/>
    <n v="100.84028000000001"/>
    <n v="2057125.2549979601"/>
    <s v="3311 Productions"/>
    <n v="87"/>
  </r>
  <r>
    <s v="Father Figures"/>
    <s v="R"/>
    <s v="Comedy"/>
    <x v="37"/>
    <n v="245.1"/>
    <s v="December 22, 2017 (United States)"/>
    <x v="30"/>
    <n v="19000"/>
    <s v="Lawrence Sher"/>
    <s v="Justin Malen"/>
    <s v="Owen Wilson"/>
    <s v="United States"/>
    <n v="25000000"/>
    <n v="25601244"/>
    <n v="31826597.498164013"/>
    <n v="102.404976"/>
    <n v="10445223.990208078"/>
    <s v="Alcon Entertainment"/>
    <n v="113"/>
  </r>
  <r>
    <s v="Kidnap"/>
    <s v="R"/>
    <s v="Action"/>
    <x v="37"/>
    <n v="245.1"/>
    <s v="August 4, 2017 (United States)"/>
    <x v="23"/>
    <n v="35000"/>
    <s v="Luis Prieto"/>
    <s v="Knate Lee"/>
    <s v="Halle Berry"/>
    <s v="United States"/>
    <n v="21000000"/>
    <n v="34814102"/>
    <n v="43279709.83027336"/>
    <n v="165.78143809523809"/>
    <n v="14204039.983680131"/>
    <s v="Di Bonaventura Pictures"/>
    <n v="95"/>
  </r>
  <r>
    <s v="Diary of a Wimpy Kid: The Long Haul"/>
    <s v="PG"/>
    <s v="Animation"/>
    <x v="37"/>
    <n v="245.1"/>
    <s v="May 19, 2017 (United States)"/>
    <x v="36"/>
    <n v="7700"/>
    <s v="David Bowers"/>
    <s v="Jeff Kinney"/>
    <s v="Jason Drucker"/>
    <s v="United States"/>
    <n v="22000000"/>
    <n v="40140972"/>
    <n v="49901893.79192166"/>
    <n v="182.45896363636365"/>
    <n v="16377385.556915544"/>
    <s v="Twentieth Century Fox"/>
    <n v="91"/>
  </r>
  <r>
    <s v="Ghost Stories"/>
    <s v="Not Rated"/>
    <s v="Drama"/>
    <x v="37"/>
    <n v="245.1"/>
    <s v="April 20, 2018 (United States)"/>
    <x v="5"/>
    <n v="32000"/>
    <s v="Jeremy Dyson"/>
    <s v="Jeremy Dyson"/>
    <s v="Samuel Bottomley"/>
    <s v="United Kingdom"/>
    <n v="0"/>
    <n v="4131358"/>
    <n v="5135964.0252957977"/>
    <n v="0"/>
    <n v="1685580.5793553651"/>
    <s v="Warp Films"/>
    <n v="98"/>
  </r>
  <r>
    <s v="Churchill"/>
    <s v="PG"/>
    <s v="Biography"/>
    <x v="37"/>
    <n v="245.1"/>
    <s v="June 2, 2017 (United States)"/>
    <x v="10"/>
    <n v="12000"/>
    <s v="Jonathan Teplitzky"/>
    <s v="Alex von Tunzelmann"/>
    <s v="Brian Cox"/>
    <s v="United Kingdom"/>
    <n v="6400000"/>
    <n v="6724365"/>
    <n v="8359502.3072215421"/>
    <n v="105.068203125"/>
    <n v="2743518.9718482252"/>
    <s v="Salon Pictures"/>
    <n v="105"/>
  </r>
  <r>
    <s v="Beach Rats"/>
    <s v="R"/>
    <s v="Drama"/>
    <x v="37"/>
    <n v="245.1"/>
    <s v="November 22, 2017 (Sweden)"/>
    <x v="5"/>
    <n v="13000"/>
    <s v="Eliza Hittman"/>
    <s v="Eliza Hittman"/>
    <s v="Harris Dickinson"/>
    <s v="United States"/>
    <n v="0"/>
    <n v="486623"/>
    <n v="604953.19502243982"/>
    <n v="0"/>
    <n v="198540.5956752346"/>
    <s v="Cinereach"/>
    <n v="98"/>
  </r>
  <r>
    <s v="The Bookshop"/>
    <s v="PG"/>
    <s v="Drama"/>
    <x v="37"/>
    <n v="245.1"/>
    <s v="August 24, 2018 (United States)"/>
    <x v="16"/>
    <n v="14000"/>
    <s v="Isabel Coixet"/>
    <s v="Isabel Coixet"/>
    <s v="Emily Mortimer"/>
    <s v="United Kingdom"/>
    <n v="5400000"/>
    <n v="12062146"/>
    <n v="14995250.453692371"/>
    <n v="223.37307407407408"/>
    <n v="4921316.19747042"/>
    <s v="Diagonal TV"/>
    <n v="113"/>
  </r>
  <r>
    <s v="Mary Shelley"/>
    <s v="PG-13"/>
    <s v="Biography"/>
    <x v="37"/>
    <n v="245.1"/>
    <s v="July 5, 2018 (Australia)"/>
    <x v="16"/>
    <n v="14000"/>
    <s v="Haifaa Al-Mansour"/>
    <s v="Emma Jensen"/>
    <s v="Elle Fanning"/>
    <s v="United Kingdom"/>
    <n v="0"/>
    <n v="2096600"/>
    <n v="2606421.9502243982"/>
    <n v="0"/>
    <n v="855405.95675234601"/>
    <s v="BFI Film Fund"/>
    <n v="120"/>
  </r>
  <r>
    <s v="A Bad Moms Christmas"/>
    <s v="R"/>
    <s v="Comedy"/>
    <x v="37"/>
    <n v="245.1"/>
    <s v="November 1, 2017 (United States)"/>
    <x v="41"/>
    <n v="46000"/>
    <s v="Jon Lucas"/>
    <s v="Jon Lucas"/>
    <s v="Mila Kunis"/>
    <s v="United States"/>
    <n v="28000000"/>
    <n v="130560428"/>
    <n v="162308292.17299062"/>
    <n v="466.28724285714281"/>
    <n v="53268228.478172176"/>
    <s v="Huayi Brothers Media"/>
    <n v="104"/>
  </r>
  <r>
    <s v="Loveless"/>
    <s v="R"/>
    <s v="Drama"/>
    <x v="37"/>
    <n v="245.1"/>
    <s v="June 1, 2017 (Russia)"/>
    <x v="37"/>
    <n v="31000"/>
    <s v="Andrey Zvyagintsev"/>
    <s v="Oleg Negin"/>
    <s v="Maryana Spivak"/>
    <s v="Russia"/>
    <n v="0"/>
    <n v="3925992"/>
    <n v="4880659.9853121173"/>
    <n v="0"/>
    <n v="1601791.9216646266"/>
    <s v="Non-Stop Productions"/>
    <n v="127"/>
  </r>
  <r>
    <s v="Captain Underpants: The First Epic Movie"/>
    <s v="PG"/>
    <s v="Animation"/>
    <x v="37"/>
    <n v="245.1"/>
    <s v="June 2, 2017 (United States)"/>
    <x v="19"/>
    <n v="26000"/>
    <s v="David Soren"/>
    <s v="Nicholas Stoller"/>
    <s v="Kevin Hart"/>
    <s v="United States"/>
    <n v="38000000"/>
    <n v="125427681"/>
    <n v="155927435.33537331"/>
    <n v="330.07284473684206"/>
    <n v="51174084.455324359"/>
    <s v="DreamWorks Animation"/>
    <n v="89"/>
  </r>
  <r>
    <s v="Beatriz at Dinner"/>
    <s v="R"/>
    <s v="Comedy"/>
    <x v="37"/>
    <n v="245.1"/>
    <s v="June 9, 2017 (United States)"/>
    <x v="22"/>
    <n v="9300"/>
    <s v="Miguel Arteta"/>
    <s v="Mike White"/>
    <s v="Salma Hayek"/>
    <s v="United States"/>
    <n v="0"/>
    <n v="7425391"/>
    <n v="9230994.0338637289"/>
    <n v="0"/>
    <n v="3029535.2917176662"/>
    <s v="BRON Studios"/>
    <n v="82"/>
  </r>
  <r>
    <s v="Wish Upon"/>
    <s v="PG-13"/>
    <s v="Drama"/>
    <x v="37"/>
    <n v="245.1"/>
    <s v="July 14, 2017 (United States)"/>
    <x v="18"/>
    <n v="19000"/>
    <s v="John R. Leonetti"/>
    <s v="Barbara Marshall"/>
    <s v="Joey King"/>
    <s v="United States"/>
    <n v="12000000"/>
    <n v="23468586"/>
    <n v="29175349.46634027"/>
    <n v="195.57155"/>
    <n v="9575106.4871481024"/>
    <s v="Broad Green Pictures"/>
    <n v="90"/>
  </r>
  <r>
    <s v="Super Dark Times"/>
    <s v="Not Rated"/>
    <s v="Crime"/>
    <x v="37"/>
    <n v="245.1"/>
    <s v="September 29, 2017 (United States)"/>
    <x v="14"/>
    <n v="21000"/>
    <s v="Kevin Phillips"/>
    <s v="Ben Collins"/>
    <s v="Owen Campbell"/>
    <s v="United States"/>
    <n v="0"/>
    <n v="33109"/>
    <n v="41159.984904120764"/>
    <n v="0"/>
    <n v="13508.363933088534"/>
    <s v="Ways &amp; Means"/>
    <n v="103"/>
  </r>
  <r>
    <s v="Blade of the Immortal"/>
    <s v="R"/>
    <s v="Action"/>
    <x v="37"/>
    <n v="245.1"/>
    <s v="November 3, 2017 (United States)"/>
    <x v="8"/>
    <n v="16000"/>
    <s v="Takashi Miike"/>
    <s v="Hiroaki Samura"/>
    <s v="Takuya Kimura"/>
    <s v="Japan"/>
    <n v="0"/>
    <n v="7162617"/>
    <n v="8904322.317013463"/>
    <n v="0"/>
    <n v="2922324.3574051405"/>
    <s v="Warner Bros."/>
    <n v="140"/>
  </r>
  <r>
    <s v="Journey's End"/>
    <s v="R"/>
    <s v="Drama"/>
    <x v="37"/>
    <n v="245.1"/>
    <s v="February 2, 2018 (United Kingdom)"/>
    <x v="17"/>
    <n v="8500"/>
    <s v="Saul Dibb"/>
    <s v="Simon Reade"/>
    <s v="Paul Bettany"/>
    <s v="United Kingdom"/>
    <n v="0"/>
    <n v="970809"/>
    <n v="1206876.794369645"/>
    <n v="0"/>
    <n v="396086.90330477356"/>
    <s v="Fluidity Films"/>
    <n v="107"/>
  </r>
  <r>
    <s v="Godard Mon Amour"/>
    <s v="R"/>
    <s v="Biography"/>
    <x v="37"/>
    <n v="245.1"/>
    <s v="September 13, 2017 (France)"/>
    <x v="14"/>
    <n v="4900"/>
    <s v="Michel Hazanavicius"/>
    <s v="Michel Hazanavicius"/>
    <s v="Louis Garrel"/>
    <s v="France"/>
    <n v="0"/>
    <n v="1332204"/>
    <n v="1656150.7906976745"/>
    <n v="0"/>
    <n v="543534.8837209302"/>
    <s v="Les Compagnons du CinÃ©ma"/>
    <n v="107"/>
  </r>
  <r>
    <s v="Marshall"/>
    <s v="PG-13"/>
    <s v="Biography"/>
    <x v="37"/>
    <n v="245.1"/>
    <s v="October 13, 2017 (United States)"/>
    <x v="4"/>
    <n v="22000"/>
    <s v="Reginald Hudlin"/>
    <s v="Michael Koskoff"/>
    <s v="Chadwick Boseman"/>
    <s v="United States"/>
    <n v="12000000"/>
    <n v="10116816"/>
    <n v="12576882.232558139"/>
    <n v="84.30680000000001"/>
    <n v="4127627.9069767441"/>
    <s v="Chestnut Ridge Productions"/>
    <n v="118"/>
  </r>
  <r>
    <s v="BPM (Beats Per Minute)"/>
    <s v="Not Rated"/>
    <s v="Drama"/>
    <x v="37"/>
    <n v="245.1"/>
    <s v="October 20, 2017 (United States)"/>
    <x v="34"/>
    <n v="14000"/>
    <s v="Robin Campillo"/>
    <s v="Robin Campillo"/>
    <s v="Nahuel PÃ©rez Biscayart"/>
    <s v="France"/>
    <n v="0"/>
    <n v="7704369"/>
    <n v="9577810.013463892"/>
    <n v="0"/>
    <n v="3143357.405140759"/>
    <s v="Les Films de Pierre"/>
    <n v="143"/>
  </r>
  <r>
    <s v="Lean on Pete"/>
    <s v="R"/>
    <s v="Adventure"/>
    <x v="37"/>
    <n v="245.1"/>
    <s v="April 6, 2018 (United States)"/>
    <x v="13"/>
    <n v="12000"/>
    <s v="Andrew Haigh"/>
    <s v="Andrew Haigh"/>
    <s v="Charlie Plummer"/>
    <s v="United Kingdom"/>
    <n v="0"/>
    <n v="2443584"/>
    <n v="3037780.6805385556"/>
    <n v="0"/>
    <n v="996974.29620563029"/>
    <s v="Film4"/>
    <n v="121"/>
  </r>
  <r>
    <s v="Memoir of a Murderer"/>
    <s v="Not Rated"/>
    <s v="Action"/>
    <x v="37"/>
    <n v="245.1"/>
    <s v="September 8, 2017 (United States)"/>
    <x v="13"/>
    <n v="7300"/>
    <s v="Shin-yeon Won"/>
    <s v="Jo-yun Hwang"/>
    <s v="Sol Kyung-gu"/>
    <s v="South Korea"/>
    <n v="0"/>
    <n v="19015346"/>
    <n v="23639232.665034678"/>
    <n v="0"/>
    <n v="7758199.1024071807"/>
    <s v="Green Fish Pictures"/>
    <n v="118"/>
  </r>
  <r>
    <s v="Take Me"/>
    <s v="TV-MA"/>
    <s v="Comedy"/>
    <x v="37"/>
    <n v="245.1"/>
    <s v="May 5, 2017 (United States)"/>
    <x v="10"/>
    <n v="4900"/>
    <s v="Pat Healy"/>
    <s v="Mike Makowsky"/>
    <s v="Pat Healy"/>
    <s v="United States"/>
    <n v="0"/>
    <n v="2583"/>
    <n v="3211.097919216646"/>
    <n v="0"/>
    <n v="1053.8555691554468"/>
    <s v="Duplass Brothers Productions"/>
    <n v="83"/>
  </r>
  <r>
    <s v="The Last Movie Star"/>
    <s v="R"/>
    <s v="Drama"/>
    <x v="37"/>
    <n v="245.1"/>
    <s v="March 30, 2018 (United States)"/>
    <x v="9"/>
    <n v="3700"/>
    <s v="Adam Rifkin"/>
    <s v="Adam Rifkin"/>
    <s v="Burt Reynolds"/>
    <s v="United States"/>
    <n v="0"/>
    <n v="14410"/>
    <n v="17914.022847817218"/>
    <n v="0"/>
    <n v="5879.232966136271"/>
    <s v="Broken Twig Productions Inc."/>
    <n v="94"/>
  </r>
  <r>
    <s v="On Chesil Beach"/>
    <s v="R"/>
    <s v="Drama"/>
    <x v="37"/>
    <n v="245.1"/>
    <s v="May 18, 2018 (United States)"/>
    <x v="21"/>
    <n v="10000"/>
    <s v="Dominic Cooke"/>
    <s v="Ian McEwan"/>
    <s v="Billy Howle"/>
    <s v="United Kingdom"/>
    <n v="0"/>
    <n v="3338249"/>
    <n v="4149997.8388412893"/>
    <n v="0"/>
    <n v="1361994.6960424315"/>
    <s v="BBC Films"/>
    <n v="110"/>
  </r>
  <r>
    <s v="Breath"/>
    <s v="TV-MA"/>
    <s v="Adventure"/>
    <x v="37"/>
    <n v="245.1"/>
    <s v="May 3, 2018 (Australia)"/>
    <x v="17"/>
    <n v="3000"/>
    <s v="Simon Baker"/>
    <s v="Gerard Lee"/>
    <s v="Samson Coulter"/>
    <s v="Australia"/>
    <n v="0"/>
    <n v="3322479"/>
    <n v="4130393.1101591187"/>
    <n v="0"/>
    <n v="1355560.5875152999"/>
    <s v="Gran Via Productions"/>
    <n v="115"/>
  </r>
  <r>
    <s v="The Villainess"/>
    <s v="Not Rated"/>
    <s v="Action"/>
    <x v="37"/>
    <n v="245.1"/>
    <s v="June 8, 2017 (South Korea)"/>
    <x v="17"/>
    <n v="13000"/>
    <s v="Byung-gil Jung"/>
    <s v="Byeong-sik Jung"/>
    <s v="Kim Ok-bin"/>
    <s v="South Korea"/>
    <n v="0"/>
    <n v="8737458"/>
    <n v="10862111.189718481"/>
    <n v="0"/>
    <n v="3564854.3451652387"/>
    <s v="Apeitda"/>
    <n v="124"/>
  </r>
  <r>
    <s v="How to Talk to Girls at Parties"/>
    <s v="R"/>
    <s v="Comedy"/>
    <x v="37"/>
    <n v="245.1"/>
    <s v="May 25, 2018 (United States)"/>
    <x v="46"/>
    <n v="10000"/>
    <s v="John Cameron Mitchell"/>
    <s v="Philippa Goslett"/>
    <s v="Elle Fanning"/>
    <s v="United Kingdom"/>
    <n v="0"/>
    <n v="385733"/>
    <n v="479530.17176662583"/>
    <n v="0"/>
    <n v="157377.80497756018"/>
    <s v="Cross City Sales"/>
    <n v="102"/>
  </r>
  <r>
    <s v="Amityville: The Awakening"/>
    <s v="PG-13"/>
    <s v="Horror"/>
    <x v="37"/>
    <n v="245.1"/>
    <s v="October 12, 2017 (United States)"/>
    <x v="25"/>
    <n v="13000"/>
    <s v="Franck Khalfoun"/>
    <s v="Franck Khalfoun"/>
    <s v="Jennifer Jason Leigh"/>
    <s v="United States"/>
    <n v="0"/>
    <n v="8481997"/>
    <n v="10544530.746226029"/>
    <n v="0"/>
    <n v="3460627.0909832721"/>
    <s v="Dimension Films"/>
    <n v="87"/>
  </r>
  <r>
    <s v="The Resurrection of Gavin Stone"/>
    <s v="PG"/>
    <s v="Comedy"/>
    <x v="37"/>
    <n v="245.1"/>
    <s v="January 20, 2017 (United States)"/>
    <x v="21"/>
    <n v="2000"/>
    <s v="Dallas Jenkins"/>
    <s v="Andrea Gyertson Nasfell"/>
    <s v="Brett Dalton"/>
    <s v="United States"/>
    <n v="2000000"/>
    <n v="2308355"/>
    <n v="2869668.5781313749"/>
    <n v="115.41775000000001"/>
    <n v="941801.3055895553"/>
    <s v="Blumhouse Productions"/>
    <n v="91"/>
  </r>
  <r>
    <s v="The Bye Bye Man"/>
    <s v="PG-13"/>
    <s v="Drama"/>
    <x v="37"/>
    <n v="245.1"/>
    <s v="January 13, 2017 (United States)"/>
    <x v="29"/>
    <n v="23000"/>
    <s v="Stacy Title"/>
    <s v="Jonathan Penner"/>
    <s v="Douglas Smith"/>
    <s v="United States"/>
    <n v="7400000"/>
    <n v="29874280"/>
    <n v="37138690.80375357"/>
    <n v="403.70648648648648"/>
    <n v="12188608.731130151"/>
    <s v="Huayi Brothers Media"/>
    <n v="96"/>
  </r>
  <r>
    <s v="Along With the Gods: The Two Worlds"/>
    <s v="Not Rated"/>
    <s v="Action"/>
    <x v="37"/>
    <n v="245.1"/>
    <s v="December 20, 2017 (South Korea)"/>
    <x v="4"/>
    <n v="13000"/>
    <s v="Yong-hwa Kim"/>
    <s v="Ho-min Ju"/>
    <s v="Ha Jung-woo"/>
    <s v="South Korea"/>
    <n v="0"/>
    <n v="109383972"/>
    <n v="135982440.91554466"/>
    <n v="0"/>
    <n v="44628303.549571604"/>
    <s v="Dexter Studios"/>
    <n v="139"/>
  </r>
  <r>
    <s v="A Quiet Place"/>
    <s v="PG-13"/>
    <s v="Drama"/>
    <x v="38"/>
    <n v="251.1"/>
    <s v="April 6, 2018 (United States)"/>
    <x v="24"/>
    <n v="456000"/>
    <s v="John Krasinski"/>
    <s v="Bryan Woods"/>
    <s v="Emily Blunt"/>
    <s v="United States"/>
    <n v="17000000"/>
    <n v="350320413"/>
    <n v="425100079.01672637"/>
    <n v="2060.7083117647057"/>
    <n v="139514302.27001193"/>
    <s v="Paramount Pictures"/>
    <n v="90"/>
  </r>
  <r>
    <s v="Avengers: Infinity War"/>
    <s v="PG-13"/>
    <s v="Action"/>
    <x v="38"/>
    <n v="251.1"/>
    <s v="April 27, 2018 (United States)"/>
    <x v="0"/>
    <n v="897000"/>
    <s v="Anthony Russo"/>
    <s v="Christopher Markus"/>
    <s v="Robert Downey Jr."/>
    <s v="United States"/>
    <n v="321000000"/>
    <n v="2048359754"/>
    <n v="2485604209.6527281"/>
    <n v="638.11830342679127"/>
    <n v="815754581.44165671"/>
    <s v="Marvel Studios"/>
    <n v="149"/>
  </r>
  <r>
    <s v="Deadpool 2"/>
    <s v="R"/>
    <s v="Action"/>
    <x v="38"/>
    <n v="251.1"/>
    <s v="May 18, 2018 (United States)"/>
    <x v="3"/>
    <n v="505000"/>
    <s v="David Leitch"/>
    <s v="Rhett Reese"/>
    <s v="Ryan Reynolds"/>
    <s v="Canada"/>
    <n v="110000000"/>
    <n v="786470484"/>
    <n v="954351081.14217436"/>
    <n v="714.97316727272732"/>
    <n v="313210069.29510152"/>
    <s v="Twentieth Century Fox"/>
    <n v="119"/>
  </r>
  <r>
    <s v="Bohemian Rhapsody"/>
    <s v="PG-13"/>
    <s v="Biography"/>
    <x v="38"/>
    <n v="251.1"/>
    <s v="November 2, 2018 (United States)"/>
    <x v="6"/>
    <n v="476000"/>
    <s v="Bryan Singer"/>
    <s v="Anthony McCarten"/>
    <s v="Rami Malek"/>
    <s v="United Kingdom"/>
    <n v="52000000"/>
    <n v="911902649"/>
    <n v="1106558092.9920349"/>
    <n v="1753.6589403846153"/>
    <n v="363163141.7761848"/>
    <s v="Twentieth Century Fox"/>
    <n v="134"/>
  </r>
  <r>
    <s v="Black Panther"/>
    <s v="PG-13"/>
    <s v="Action"/>
    <x v="38"/>
    <n v="251.1"/>
    <s v="February 16, 2018 (United States)"/>
    <x v="4"/>
    <n v="661000"/>
    <s v="Ryan Coogler"/>
    <s v="Ryan Coogler"/>
    <s v="Chadwick Boseman"/>
    <s v="United States"/>
    <n v="200000000"/>
    <n v="1347597973"/>
    <n v="1635257277.4715252"/>
    <n v="673.79898650000007"/>
    <n v="536677806.84986061"/>
    <s v="Marvel Studios"/>
    <n v="134"/>
  </r>
  <r>
    <s v="Hereditary"/>
    <s v="R"/>
    <s v="Drama"/>
    <x v="38"/>
    <n v="251.1"/>
    <s v="June 8, 2018 (United States)"/>
    <x v="4"/>
    <n v="259000"/>
    <s v="Ari Aster"/>
    <s v="Ari Aster"/>
    <s v="Toni Collette"/>
    <s v="United States"/>
    <n v="10000000"/>
    <n v="80239658"/>
    <n v="97367677.389884502"/>
    <n v="802.39657999999986"/>
    <n v="31955260.055754676"/>
    <s v="PalmStar Media"/>
    <n v="127"/>
  </r>
  <r>
    <s v="A Simple Favor"/>
    <s v="R"/>
    <s v="Comedy"/>
    <x v="38"/>
    <n v="251.1"/>
    <s v="September 14, 2018 (United States)"/>
    <x v="8"/>
    <n v="136000"/>
    <s v="Paul Feig"/>
    <s v="Darcey Bell"/>
    <s v="Anna Kendrick"/>
    <s v="Canada"/>
    <n v="20000000"/>
    <n v="97644617"/>
    <n v="118487912.38510554"/>
    <n v="488.22308500000003"/>
    <n v="38886745.121465549"/>
    <s v="BRON Studios"/>
    <n v="117"/>
  </r>
  <r>
    <s v="Aquaman"/>
    <s v="PG-13"/>
    <s v="Action"/>
    <x v="38"/>
    <n v="251.1"/>
    <s v="December 21, 2018 (United States)"/>
    <x v="15"/>
    <n v="404000"/>
    <s v="James Wan"/>
    <s v="David Leslie Johnson-McGoldrick"/>
    <s v="Jason Momoa"/>
    <s v="United States"/>
    <n v="160000000"/>
    <n v="1148485886"/>
    <n v="1393642570.5463958"/>
    <n v="717.80367875000002"/>
    <n v="457381874.1537236"/>
    <s v="Warner Bros."/>
    <n v="143"/>
  </r>
  <r>
    <s v="Ready Player One"/>
    <s v="PG-13"/>
    <s v="Action"/>
    <x v="38"/>
    <n v="251.1"/>
    <s v="March 29, 2018 (United States)"/>
    <x v="34"/>
    <n v="388000"/>
    <s v="Steven Spielberg"/>
    <s v="Zak Penn"/>
    <s v="Tye Sheridan"/>
    <s v="United States"/>
    <n v="175000000"/>
    <n v="582893671"/>
    <n v="707318604.35563517"/>
    <n v="333.08209771428568"/>
    <n v="232136069.69334924"/>
    <s v="Warner Bros."/>
    <n v="140"/>
  </r>
  <r>
    <s v="Spider-Man: Into the Spider-Verse"/>
    <s v="PG"/>
    <s v="Animation"/>
    <x v="38"/>
    <n v="251.1"/>
    <s v="December 14, 2018 (United States)"/>
    <x v="0"/>
    <n v="411000"/>
    <s v="Bob Persichetti"/>
    <s v="Phil Lord"/>
    <s v="Shameik Moore"/>
    <s v="United States"/>
    <n v="90000000"/>
    <n v="375540831"/>
    <n v="455704066.9283154"/>
    <n v="417.26758999999998"/>
    <n v="149558275.98566309"/>
    <s v="Sony Pictures Entertainment (SPE)"/>
    <n v="117"/>
  </r>
  <r>
    <s v="Mission: Impossible - Fallout"/>
    <s v="PG-13"/>
    <s v="Action"/>
    <x v="38"/>
    <n v="251.1"/>
    <s v="July 27, 2018 (United States)"/>
    <x v="3"/>
    <n v="303000"/>
    <s v="Christopher McQuarrie"/>
    <s v="Bruce Geller"/>
    <s v="Tom Cruise"/>
    <s v="United States"/>
    <n v="178000000"/>
    <n v="791657398"/>
    <n v="960645197.8120271"/>
    <n v="444.75134719101123"/>
    <n v="315275745.91796094"/>
    <s v="Paramount Pictures"/>
    <n v="147"/>
  </r>
  <r>
    <s v="Venom"/>
    <s v="PG-13"/>
    <s v="Action"/>
    <x v="38"/>
    <n v="251.1"/>
    <s v="October 5, 2018 (United States)"/>
    <x v="17"/>
    <n v="387000"/>
    <s v="Ruben Fleischer"/>
    <s v="Jeff Pinkner"/>
    <s v="Tom Hardy"/>
    <s v="China"/>
    <n v="100000000"/>
    <n v="856085151"/>
    <n v="1038825748.7443249"/>
    <n v="856.08515100000011"/>
    <n v="340933951.01553166"/>
    <s v="Avi Arad Productions"/>
    <n v="112"/>
  </r>
  <r>
    <s v="Green Book"/>
    <s v="PG-13"/>
    <s v="Biography"/>
    <x v="38"/>
    <n v="251.1"/>
    <s v="November 16, 2018 (United States)"/>
    <x v="7"/>
    <n v="414000"/>
    <s v="Peter Farrelly"/>
    <s v="Nick Vallelonga"/>
    <s v="Viggo Mortensen"/>
    <s v="United States"/>
    <n v="23000000"/>
    <n v="321752656"/>
    <n v="390434226.53604138"/>
    <n v="1398.9245913043478"/>
    <n v="128137258.46276383"/>
    <s v="Participant"/>
    <n v="130"/>
  </r>
  <r>
    <s v="Crazy Rich Asians"/>
    <s v="PG-13"/>
    <s v="Comedy"/>
    <x v="38"/>
    <n v="251.1"/>
    <s v="August 15, 2018 (United States)"/>
    <x v="15"/>
    <n v="152000"/>
    <s v="Jon M. Chu"/>
    <s v="Peter Chiarelli"/>
    <s v="Constance Wu"/>
    <s v="United States"/>
    <n v="30000000"/>
    <n v="238539198"/>
    <n v="289457959.50059736"/>
    <n v="795.13065999999992"/>
    <n v="94997689.366786137"/>
    <s v="Warner Bros."/>
    <n v="120"/>
  </r>
  <r>
    <s v="Ant-Man and the Wasp"/>
    <s v="PG-13"/>
    <s v="Action"/>
    <x v="38"/>
    <n v="251.1"/>
    <s v="July 6, 2018 (United States)"/>
    <x v="9"/>
    <n v="333000"/>
    <s v="Peyton Reed"/>
    <s v="Chris McKenna"/>
    <s v="Paul Rudd"/>
    <s v="United States"/>
    <n v="162000000"/>
    <n v="622674139"/>
    <n v="755590641.78932691"/>
    <n v="384.3667524691358"/>
    <n v="247978549.98008761"/>
    <s v="Marvel Studios"/>
    <n v="118"/>
  </r>
  <r>
    <s v="BlacKkKlansman"/>
    <s v="R"/>
    <s v="Biography"/>
    <x v="38"/>
    <n v="251.1"/>
    <s v="August 10, 2018 (United States)"/>
    <x v="24"/>
    <n v="236000"/>
    <s v="Spike Lee"/>
    <s v="Charlie Wachtel"/>
    <s v="John David Washington"/>
    <s v="United States"/>
    <n v="15000000"/>
    <n v="93413709"/>
    <n v="113353871.49462365"/>
    <n v="622.75806"/>
    <n v="37201795.698924728"/>
    <s v="Focus Features"/>
    <n v="135"/>
  </r>
  <r>
    <s v="The Predator"/>
    <s v="R"/>
    <s v="Action"/>
    <x v="38"/>
    <n v="251.1"/>
    <s v="September 14, 2018 (United States)"/>
    <x v="11"/>
    <n v="120000"/>
    <s v="Shane Black"/>
    <s v="Fred Dekker"/>
    <s v="Boyd Holbrook"/>
    <s v="United States"/>
    <n v="88000000"/>
    <n v="160542134"/>
    <n v="194811581.95858222"/>
    <n v="182.43424318181818"/>
    <n v="63935537.236160889"/>
    <s v="Twentieth Century Fox"/>
    <n v="107"/>
  </r>
  <r>
    <s v="White Boy Rick"/>
    <s v="R"/>
    <s v="Crime"/>
    <x v="38"/>
    <n v="251.1"/>
    <s v="September 14, 2018 (United States)"/>
    <x v="16"/>
    <n v="33000"/>
    <s v="Yann Demange"/>
    <s v="Andy Weiss"/>
    <s v="Matthew McConaughey"/>
    <s v="United States"/>
    <n v="29000000"/>
    <n v="25957482"/>
    <n v="31498386.162485063"/>
    <n v="89.508558620689655"/>
    <n v="10337507.765830345"/>
    <s v="LBI Productions"/>
    <n v="111"/>
  </r>
  <r>
    <s v="Solo: A Star Wars Story"/>
    <s v="PG-13"/>
    <s v="Action"/>
    <x v="38"/>
    <n v="251.1"/>
    <s v="May 25, 2018 (United States)"/>
    <x v="15"/>
    <n v="306000"/>
    <s v="Ron Howard"/>
    <s v="Jonathan Kasdan"/>
    <s v="Alden Ehrenreich"/>
    <s v="United States"/>
    <n v="275000000"/>
    <n v="392924807"/>
    <n v="476798839.87614495"/>
    <n v="142.88174799999999"/>
    <n v="156481404.61967343"/>
    <s v="Lucasfilm"/>
    <n v="135"/>
  </r>
  <r>
    <s v="Midnight Sun"/>
    <s v="PG-13"/>
    <s v="Drama"/>
    <x v="38"/>
    <n v="251.1"/>
    <s v="March 23, 2018 (United States)"/>
    <x v="14"/>
    <n v="26000"/>
    <s v="Scott Speer"/>
    <s v="Kenji Bando"/>
    <s v="Bella Thorne"/>
    <s v="United States"/>
    <n v="2800000"/>
    <n v="27365467"/>
    <n v="33206920.72839506"/>
    <n v="977.33810714285721"/>
    <n v="10898234.567901233"/>
    <s v="Boies / Schiller Film Group"/>
    <n v="91"/>
  </r>
  <r>
    <s v="Under the Silver Lake"/>
    <s v="R"/>
    <s v="Crime"/>
    <x v="38"/>
    <n v="251.1"/>
    <s v="April 19, 2019 (United States)"/>
    <x v="16"/>
    <n v="36000"/>
    <s v="David Robert Mitchell"/>
    <s v="David Robert Mitchell"/>
    <s v="Andrew Garfield"/>
    <s v="United States"/>
    <n v="8500000"/>
    <n v="2053469"/>
    <n v="2491804.079251294"/>
    <n v="24.158458823529411"/>
    <n v="817789.32696136995"/>
    <s v="Vendian Entertainment"/>
    <n v="139"/>
  </r>
  <r>
    <s v="Den of Thieves"/>
    <s v="R"/>
    <s v="Action"/>
    <x v="38"/>
    <n v="251.1"/>
    <s v="January 19, 2018 (United States)"/>
    <x v="9"/>
    <n v="99000"/>
    <s v="Christian Gudegast"/>
    <s v="Christian Gudegast"/>
    <s v="Gerard Butler"/>
    <s v="United States"/>
    <n v="30000000"/>
    <n v="80509622"/>
    <n v="97695268.113898844"/>
    <n v="268.36540666666667"/>
    <n v="32062772.600557547"/>
    <s v="STX Films"/>
    <n v="140"/>
  </r>
  <r>
    <s v="Annihilation"/>
    <s v="R"/>
    <s v="Adventure"/>
    <x v="38"/>
    <n v="251.1"/>
    <s v="February 23, 2018 (United States)"/>
    <x v="8"/>
    <n v="292000"/>
    <s v="Alex Garland"/>
    <s v="Alex Garland"/>
    <s v="Natalie Portman"/>
    <s v="United Kingdom"/>
    <n v="40000000"/>
    <n v="43070915"/>
    <n v="52264865.792512938"/>
    <n v="107.67728750000001"/>
    <n v="17152893.269613698"/>
    <s v="Paramount Pictures"/>
    <n v="115"/>
  </r>
  <r>
    <s v="Red Sparrow"/>
    <s v="R"/>
    <s v="Action"/>
    <x v="38"/>
    <n v="251.1"/>
    <s v="March 2, 2018 (United States)"/>
    <x v="14"/>
    <n v="173000"/>
    <s v="Francis Lawrence"/>
    <s v="Justin Haythe"/>
    <s v="Jennifer Lawrence"/>
    <s v="United States"/>
    <n v="69000000"/>
    <n v="151572634"/>
    <n v="183927445.55874154"/>
    <n v="219.67048405797104"/>
    <n v="60363454.400637195"/>
    <s v="Chernin Entertainment"/>
    <n v="140"/>
  </r>
  <r>
    <s v="A Star Is Born"/>
    <s v="R"/>
    <s v="Drama"/>
    <x v="38"/>
    <n v="251.1"/>
    <s v="October 5, 2018 (United States)"/>
    <x v="37"/>
    <n v="350000"/>
    <s v="Bradley Cooper"/>
    <s v="Eric Roth"/>
    <s v="Lady Gaga"/>
    <s v="United States"/>
    <n v="36000000"/>
    <n v="436188866"/>
    <n v="529298078.33612108"/>
    <n v="1211.6357388888889"/>
    <n v="173711217.04500198"/>
    <s v="Warner Bros. Pictures"/>
    <n v="136"/>
  </r>
  <r>
    <s v="Mamma Mia! Here We Go Again"/>
    <s v="PG-13"/>
    <s v="Comedy"/>
    <x v="38"/>
    <n v="251.1"/>
    <s v="July 20, 2018 (United States)"/>
    <x v="14"/>
    <n v="85000"/>
    <s v="Ol Parker"/>
    <s v="Ol Parker"/>
    <s v="Lily James"/>
    <s v="United Kingdom"/>
    <n v="75000000"/>
    <n v="395618157"/>
    <n v="480067114.44802868"/>
    <n v="527.49087599999996"/>
    <n v="157554025.08960572"/>
    <s v="Universal Pictures"/>
    <n v="114"/>
  </r>
  <r>
    <s v="Death Wish"/>
    <s v="R"/>
    <s v="Action"/>
    <x v="38"/>
    <n v="251.1"/>
    <s v="March 2, 2018 (United States)"/>
    <x v="21"/>
    <n v="67000"/>
    <s v="Eli Roth"/>
    <s v="Joe Carnahan"/>
    <s v="Bruce Willis"/>
    <s v="United States"/>
    <n v="30000000"/>
    <n v="49562710"/>
    <n v="60142404.368777379"/>
    <n v="165.20903333333334"/>
    <n v="19738235.762644365"/>
    <s v="Cave 76"/>
    <n v="107"/>
  </r>
  <r>
    <s v="Instant Family"/>
    <s v="PG-13"/>
    <s v="Comedy"/>
    <x v="38"/>
    <n v="251.1"/>
    <s v="November 16, 2018 (United States)"/>
    <x v="4"/>
    <n v="97000"/>
    <s v="Sean Anders"/>
    <s v="Sean Anders"/>
    <s v="Mark Wahlberg"/>
    <s v="United States"/>
    <n v="48000000"/>
    <n v="120556201"/>
    <n v="146290220.80724812"/>
    <n v="251.15875208333333"/>
    <n v="48011230.983671844"/>
    <s v="Closest to the Hole Productions"/>
    <n v="118"/>
  </r>
  <r>
    <s v="Jurassic World: Fallen Kingdom"/>
    <s v="PG-13"/>
    <s v="Action"/>
    <x v="38"/>
    <n v="251.1"/>
    <s v="June 22, 2018 (United States)"/>
    <x v="19"/>
    <n v="277000"/>
    <s v="J.A. Bayona"/>
    <s v="Derek Connolly"/>
    <s v="Chris Pratt"/>
    <s v="United States"/>
    <n v="170000000"/>
    <n v="1310466296"/>
    <n v="1590199444.0111508"/>
    <n v="770.8625270588235"/>
    <n v="521890201.51334125"/>
    <s v="Universal Pictures"/>
    <n v="128"/>
  </r>
  <r>
    <s v="Eighth Grade"/>
    <s v="R"/>
    <s v="Comedy"/>
    <x v="38"/>
    <n v="251.1"/>
    <s v="August 3, 2018 (United States)"/>
    <x v="34"/>
    <n v="68000"/>
    <s v="Bo Burnham"/>
    <s v="Bo Burnham"/>
    <s v="Elsie Fisher"/>
    <s v="United States"/>
    <n v="2000000"/>
    <n v="14347433"/>
    <n v="17410047.133014735"/>
    <n v="717.37165000000005"/>
    <n v="5713832.3377140574"/>
    <s v="A24"/>
    <n v="93"/>
  </r>
  <r>
    <s v="Ocean's Eight"/>
    <s v="PG-13"/>
    <s v="Action"/>
    <x v="38"/>
    <n v="251.1"/>
    <s v="June 8, 2018 (United States)"/>
    <x v="21"/>
    <n v="197000"/>
    <s v="Gary Ross"/>
    <s v="Gary Ross"/>
    <s v="Sandra Bullock"/>
    <s v="United States"/>
    <n v="70000000"/>
    <n v="297718711"/>
    <n v="361269977.06770211"/>
    <n v="425.31244428571426"/>
    <n v="118565794.90242931"/>
    <s v="Warner Bros."/>
    <n v="110"/>
  </r>
  <r>
    <s v="Suspiria"/>
    <s v="R"/>
    <s v="Fantasy"/>
    <x v="38"/>
    <n v="251.1"/>
    <s v="November 2, 2018 (United States)"/>
    <x v="17"/>
    <n v="66000"/>
    <s v="Luca Guadagnino"/>
    <s v="Dario Argento"/>
    <s v="ChloÃ« Grace Moretz"/>
    <s v="Italy"/>
    <n v="20000000"/>
    <n v="7942093"/>
    <n v="9637418.3078454789"/>
    <n v="39.710464999999999"/>
    <n v="3162920.3504579845"/>
    <s v="Frenesy Film Company"/>
    <n v="152"/>
  </r>
  <r>
    <s v="The Favourite"/>
    <s v="R"/>
    <s v="Biography"/>
    <x v="38"/>
    <n v="251.1"/>
    <s v="December 21, 2018 (United States)"/>
    <x v="24"/>
    <n v="181000"/>
    <s v="Yorgos Lanthimos"/>
    <s v="Deborah Davis"/>
    <s v="Olivia Colman"/>
    <s v="Ireland"/>
    <n v="15000000"/>
    <n v="95918706"/>
    <n v="116393587.08960573"/>
    <n v="639.45803999999998"/>
    <n v="38199405.017921142"/>
    <s v="Fox Searchlight Pictures"/>
    <n v="119"/>
  </r>
  <r>
    <s v="The Meg"/>
    <s v="PG-13"/>
    <s v="Action"/>
    <x v="38"/>
    <n v="251.1"/>
    <s v="August 10, 2018 (United States)"/>
    <x v="41"/>
    <n v="157000"/>
    <s v="Jon Turteltaub"/>
    <s v="Dean Georgaris"/>
    <s v="Jason Statham"/>
    <s v="United States"/>
    <n v="130000000"/>
    <n v="530259473"/>
    <n v="643449069.78534448"/>
    <n v="407.89190230769236"/>
    <n v="211174620.86818001"/>
    <s v="Di Bonaventura Pictures"/>
    <n v="113"/>
  </r>
  <r>
    <s v="Mandy"/>
    <s v="Not Rated"/>
    <s v="Horror"/>
    <x v="38"/>
    <n v="251.1"/>
    <s v="September 14, 2018 (United States)"/>
    <x v="16"/>
    <n v="68000"/>
    <s v="Panos Cosmatos"/>
    <s v="Panos Cosmatos"/>
    <s v="Nicolas Cage"/>
    <s v="United Kingdom"/>
    <n v="6000000"/>
    <n v="1555203"/>
    <n v="1887177.8339307047"/>
    <n v="25.92005"/>
    <n v="619356.03345280758"/>
    <s v="SpectreVision"/>
    <n v="121"/>
  </r>
  <r>
    <s v="Sicario: Day of the Soldado"/>
    <s v="R"/>
    <s v="Action"/>
    <x v="38"/>
    <n v="251.1"/>
    <s v="June 29, 2018 (United States)"/>
    <x v="12"/>
    <n v="132000"/>
    <s v="Stefano Sollima"/>
    <s v="Taylor Sheridan"/>
    <s v="Benicio Del Toro"/>
    <s v="United States"/>
    <n v="35000000"/>
    <n v="75837743"/>
    <n v="92026126.213062525"/>
    <n v="216.67926571428572"/>
    <n v="30202207.487056948"/>
    <s v="Columbia Pictures"/>
    <n v="122"/>
  </r>
  <r>
    <s v="Fifty Shades Freed"/>
    <s v="R"/>
    <s v="Drama"/>
    <x v="38"/>
    <n v="251.1"/>
    <s v="February 9, 2018 (United States)"/>
    <x v="54"/>
    <n v="59000"/>
    <s v="James Foley"/>
    <s v="Niall Leonard"/>
    <s v="Dakota Johnson"/>
    <s v="United States"/>
    <n v="55000000"/>
    <n v="371987838"/>
    <n v="451392649.29749101"/>
    <n v="676.3415236363636"/>
    <n v="148143304.65949821"/>
    <s v="Perfect World Pictures"/>
    <n v="105"/>
  </r>
  <r>
    <s v="Halloween"/>
    <s v="R"/>
    <s v="Crime"/>
    <x v="38"/>
    <n v="251.1"/>
    <s v="October 19, 2018 (United States)"/>
    <x v="16"/>
    <n v="126000"/>
    <s v="David Gordon Green"/>
    <s v="John Carpenter"/>
    <s v="Jamie Lee Curtis"/>
    <s v="United States"/>
    <n v="10000000"/>
    <n v="255614941"/>
    <n v="310178703.79410595"/>
    <n v="2556.14941"/>
    <n v="101798064.91437674"/>
    <s v="Blumhouse Productions"/>
    <n v="106"/>
  </r>
  <r>
    <s v="Incredibles 2"/>
    <s v="PG"/>
    <s v="Animation"/>
    <x v="38"/>
    <n v="251.1"/>
    <s v="June 15, 2018 (United States)"/>
    <x v="37"/>
    <n v="263000"/>
    <s v="Brad Bird"/>
    <s v="Brad Bird"/>
    <s v="Craig T. Nelson"/>
    <s v="United States"/>
    <n v="200000000"/>
    <n v="1244639527"/>
    <n v="1510321242.0426126"/>
    <n v="622.31976350000002"/>
    <n v="495674841.49741137"/>
    <s v="Walt Disney Pictures"/>
    <n v="118"/>
  </r>
  <r>
    <s v="The First Purge"/>
    <s v="R"/>
    <s v="Action"/>
    <x v="38"/>
    <n v="251.1"/>
    <s v="July 4, 2018 (United States)"/>
    <x v="33"/>
    <n v="58000"/>
    <s v="Gerard McMurray"/>
    <s v="James DeMonaco"/>
    <s v="Y'lan Noel"/>
    <s v="United States"/>
    <n v="13000000"/>
    <n v="137056262"/>
    <n v="166312397.57626444"/>
    <n v="1054.2789384615385"/>
    <n v="54582342.49303066"/>
    <s v="Blumhouse Productions"/>
    <n v="97"/>
  </r>
  <r>
    <s v="The House That Jack Built"/>
    <s v="R"/>
    <s v="Crime"/>
    <x v="38"/>
    <n v="251.1"/>
    <s v="October 17, 2018 (Belgium)"/>
    <x v="8"/>
    <n v="64000"/>
    <s v="Lars von Trier"/>
    <s v="Lars von Trier"/>
    <s v="Matt Dillon"/>
    <s v="Denmark"/>
    <n v="0"/>
    <n v="3081913"/>
    <n v="3739780.5300677018"/>
    <n v="0"/>
    <n v="1227364.7949024292"/>
    <s v="Zentropa Entertainments"/>
    <n v="152"/>
  </r>
  <r>
    <s v="Ophelia"/>
    <s v="PG-13"/>
    <s v="Drama"/>
    <x v="38"/>
    <n v="251.1"/>
    <s v="June 28, 2019 (United States)"/>
    <x v="14"/>
    <n v="8500"/>
    <s v="Claire McCarthy"/>
    <s v="Semi Chellas"/>
    <s v="Daisy Ridley"/>
    <s v="United Kingdom"/>
    <n v="12000000"/>
    <n v="242115"/>
    <n v="293797.05495818396"/>
    <n v="2.0176249999999998"/>
    <n v="96421.744324970132"/>
    <s v="Covert Media"/>
    <n v="106"/>
  </r>
  <r>
    <s v="The Nun"/>
    <s v="R"/>
    <s v="Horror"/>
    <x v="38"/>
    <n v="251.1"/>
    <s v="September 7, 2018 (United States)"/>
    <x v="11"/>
    <n v="127000"/>
    <s v="Corin Hardy"/>
    <s v="Gary Dauberman"/>
    <s v="DemiÃ¡n Bichir"/>
    <s v="United States"/>
    <n v="22000000"/>
    <n v="365551694"/>
    <n v="443582641.02668256"/>
    <n v="1661.5986090909089"/>
    <n v="145580125.04978096"/>
    <s v="Atomic Monster"/>
    <n v="96"/>
  </r>
  <r>
    <s v="Charlie Says"/>
    <s v="R"/>
    <s v="Biography"/>
    <x v="38"/>
    <n v="251.1"/>
    <s v="May 17, 2019 (United States)"/>
    <x v="23"/>
    <n v="3500"/>
    <s v="Mary Harron"/>
    <s v="Guinevere Turner"/>
    <s v="Hannah Murray"/>
    <s v="United States"/>
    <n v="0"/>
    <n v="98240"/>
    <n v="119210.38630027877"/>
    <n v="0"/>
    <n v="39123.855037833528"/>
    <s v="Epic Level Entertainment"/>
    <n v="110"/>
  </r>
  <r>
    <s v="The Equalizer 2"/>
    <s v="R"/>
    <s v="Action"/>
    <x v="38"/>
    <n v="251.1"/>
    <s v="July 20, 2018 (United States)"/>
    <x v="17"/>
    <n v="141000"/>
    <s v="Antoine Fuqua"/>
    <s v="Richard Wenk"/>
    <s v="Denzel Washington"/>
    <s v="United States"/>
    <n v="62000000"/>
    <n v="190400157"/>
    <n v="231043121.61648744"/>
    <n v="307.09702741935484"/>
    <n v="75826426.523297489"/>
    <s v="Columbia Pictures"/>
    <n v="121"/>
  </r>
  <r>
    <s v="Climax"/>
    <s v="R"/>
    <s v="Drama"/>
    <x v="38"/>
    <n v="251.1"/>
    <s v="September 19, 2018 (France)"/>
    <x v="9"/>
    <n v="57000"/>
    <s v="Gaspar NoÃ©"/>
    <s v="Gaspar NoÃ©"/>
    <s v="Sofia Boutella"/>
    <s v="France"/>
    <n v="0"/>
    <n v="2027391"/>
    <n v="2460159.4492234169"/>
    <n v="0"/>
    <n v="807403.8231780167"/>
    <s v="Rectangle Productions"/>
    <n v="97"/>
  </r>
  <r>
    <s v="The Commuter"/>
    <s v="PG-13"/>
    <s v="Action"/>
    <x v="38"/>
    <n v="251.1"/>
    <s v="January 12, 2018 (United States)"/>
    <x v="21"/>
    <n v="107000"/>
    <s v="Jaume Collet-Serra"/>
    <s v="Byron Willinger"/>
    <s v="Liam Neeson"/>
    <s v="United States"/>
    <n v="30000000"/>
    <n v="119942387"/>
    <n v="145545381.59657505"/>
    <n v="399.80795666666666"/>
    <n v="47766780.96375946"/>
    <s v="StudioCanal"/>
    <n v="104"/>
  </r>
  <r>
    <s v="Game Night"/>
    <s v="R"/>
    <s v="Action"/>
    <x v="38"/>
    <n v="251.1"/>
    <s v="February 23, 2018 (United States)"/>
    <x v="15"/>
    <n v="215000"/>
    <s v="John Francis Daley"/>
    <s v="Mark Perez"/>
    <s v="Jason Bateman"/>
    <s v="United States"/>
    <n v="37000000"/>
    <n v="117679066"/>
    <n v="142798930.34727201"/>
    <n v="318.05152972972974"/>
    <n v="46865418.558343284"/>
    <s v="Access Entertainment"/>
    <n v="100"/>
  </r>
  <r>
    <s v="Red Joan"/>
    <s v="R"/>
    <s v="Biography"/>
    <x v="38"/>
    <n v="251.1"/>
    <s v="April 19, 2019 (United Kingdom)"/>
    <x v="5"/>
    <n v="11000"/>
    <s v="Trevor Nunn"/>
    <s v="Lindsay Shapero"/>
    <s v="Judi Dench"/>
    <s v="United Kingdom"/>
    <n v="0"/>
    <n v="10647493"/>
    <n v="12920315.082039028"/>
    <n v="0"/>
    <n v="4240339.7052966943"/>
    <s v="Trademark Films"/>
    <n v="101"/>
  </r>
  <r>
    <s v="Tag"/>
    <s v="R"/>
    <s v="Action"/>
    <x v="38"/>
    <n v="251.1"/>
    <s v="June 15, 2018 (United States)"/>
    <x v="16"/>
    <n v="121000"/>
    <s v="Jeff Tomsic"/>
    <s v="Rob McKittrick"/>
    <s v="Jeremy Renner"/>
    <s v="United States"/>
    <n v="28000000"/>
    <n v="78130625"/>
    <n v="94808448.576264441"/>
    <n v="279.03794642857144"/>
    <n v="31115342.493030664"/>
    <s v="Broken Road Productions"/>
    <n v="100"/>
  </r>
  <r>
    <s v="The Hate U Give"/>
    <s v="PG-13"/>
    <s v="Crime"/>
    <x v="38"/>
    <n v="251.1"/>
    <s v="October 19, 2018 (United States)"/>
    <x v="24"/>
    <n v="33000"/>
    <s v="George Tillman Jr."/>
    <s v="Audrey Wells"/>
    <s v="Amandla Stenberg"/>
    <s v="United States"/>
    <n v="23000000"/>
    <n v="34934009"/>
    <n v="42391049.551174827"/>
    <n v="151.88699565217391"/>
    <n v="13912389.088012744"/>
    <s v="Fox 2000 Pictures"/>
    <n v="133"/>
  </r>
  <r>
    <s v="Bad Times at the El Royale"/>
    <s v="R"/>
    <s v="Crime"/>
    <x v="38"/>
    <n v="251.1"/>
    <s v="October 12, 2018 (United States)"/>
    <x v="12"/>
    <n v="135000"/>
    <s v="Drew Goddard"/>
    <s v="Drew Goddard"/>
    <s v="Jeff Bridges"/>
    <s v="United States"/>
    <n v="32000000"/>
    <n v="31882724"/>
    <n v="38688434.897650339"/>
    <n v="99.633512499999995"/>
    <n v="12697221.823974511"/>
    <s v="Goddard Textiles"/>
    <n v="141"/>
  </r>
  <r>
    <s v="Isle of Dogs"/>
    <s v="PG-13"/>
    <s v="Animation"/>
    <x v="38"/>
    <n v="251.1"/>
    <s v="April 13, 2018 (United States)"/>
    <x v="6"/>
    <n v="147000"/>
    <s v="Wes Anderson"/>
    <s v="Wes Anderson"/>
    <s v="Bryan Cranston"/>
    <s v="Germany"/>
    <n v="0"/>
    <n v="64337744"/>
    <n v="78071328.541616887"/>
    <n v="0"/>
    <n v="25622359.219434489"/>
    <s v="Indian Paintbrush"/>
    <n v="101"/>
  </r>
  <r>
    <s v="Fantastic Beasts: The Crimes of Grindelwald"/>
    <s v="PG-13"/>
    <s v="Adventure"/>
    <x v="38"/>
    <n v="251.1"/>
    <s v="November 16, 2018 (United States)"/>
    <x v="16"/>
    <n v="234000"/>
    <s v="David Yates"/>
    <s v="J.K. Rowling"/>
    <s v="Eddie Redmayne"/>
    <s v="United Kingdom"/>
    <n v="200000000"/>
    <n v="654855901"/>
    <n v="794641947.56949425"/>
    <n v="327.42795050000001"/>
    <n v="260794863.00278771"/>
    <s v="Heyday Films"/>
    <n v="134"/>
  </r>
  <r>
    <s v="Hunter Killer"/>
    <s v="R"/>
    <s v="Action"/>
    <x v="38"/>
    <n v="251.1"/>
    <s v="October 26, 2018 (United States)"/>
    <x v="14"/>
    <n v="58000"/>
    <s v="Donovan Marsh"/>
    <s v="Arne Schmidt"/>
    <s v="Gerard Butler"/>
    <s v="United Kingdom"/>
    <n v="40000000"/>
    <n v="31676128"/>
    <n v="38437738.75587415"/>
    <n v="79.19032"/>
    <n v="12614945.440063719"/>
    <s v="Hunter Killer Productions"/>
    <n v="121"/>
  </r>
  <r>
    <s v="The Mule"/>
    <s v="R"/>
    <s v="Crime"/>
    <x v="38"/>
    <n v="251.1"/>
    <s v="December 14, 2018 (United States)"/>
    <x v="9"/>
    <n v="121000"/>
    <s v="Clint Eastwood"/>
    <s v="Nick Schenk"/>
    <s v="Clint Eastwood"/>
    <s v="United States"/>
    <n v="50000000"/>
    <n v="174804407"/>
    <n v="212118290.77220231"/>
    <n v="349.608814"/>
    <n v="69615454.798884898"/>
    <s v="Warner Bros."/>
    <n v="116"/>
  </r>
  <r>
    <s v="The Clovehitch Killer"/>
    <s v="Unrated"/>
    <s v="Crime"/>
    <x v="38"/>
    <n v="251.1"/>
    <s v="November 16, 2018 (United States)"/>
    <x v="14"/>
    <n v="21000"/>
    <s v="Duncan Skiles"/>
    <s v="Christopher Ford"/>
    <s v="Dylan McDermott"/>
    <s v="United States"/>
    <n v="0"/>
    <n v="167994"/>
    <n v="203854.12903225806"/>
    <n v="0"/>
    <n v="66903.225806451606"/>
    <s v="End Cue"/>
    <n v="109"/>
  </r>
  <r>
    <s v="Robin Hood"/>
    <s v="PG-13"/>
    <s v="Action"/>
    <x v="38"/>
    <n v="251.1"/>
    <s v="November 21, 2018 (United States)"/>
    <x v="11"/>
    <n v="68000"/>
    <s v="Otto Bathurst"/>
    <s v="Ben Chandler"/>
    <s v="Taron Egerton"/>
    <s v="United States"/>
    <n v="100000000"/>
    <n v="86493046"/>
    <n v="104955918.42373556"/>
    <n v="86.493045999999993"/>
    <n v="34445657.506969333"/>
    <s v="Summit Entertainment"/>
    <n v="116"/>
  </r>
  <r>
    <s v="Beautiful Boy"/>
    <s v="R"/>
    <s v="Biography"/>
    <x v="38"/>
    <n v="251.1"/>
    <s v="October 25, 2018 (Israel)"/>
    <x v="4"/>
    <n v="59000"/>
    <s v="Felix van Groeningen"/>
    <s v="Luke Davies"/>
    <s v="Steve Carell"/>
    <s v="United States"/>
    <n v="25000000"/>
    <n v="16636604"/>
    <n v="20187866.343289524"/>
    <n v="66.546415999999994"/>
    <n v="6625489.4464356825"/>
    <s v="Amazon Studios"/>
    <n v="120"/>
  </r>
  <r>
    <s v="CapharnaÃ¼m"/>
    <s v="R"/>
    <s v="Drama"/>
    <x v="38"/>
    <n v="251.1"/>
    <s v="September 20, 2018 (Lebanon)"/>
    <x v="0"/>
    <n v="71000"/>
    <s v="Nadine Labaki"/>
    <s v="Nadine Labaki"/>
    <s v="Zain Al Rafeea"/>
    <s v="Lebanon"/>
    <n v="4000000"/>
    <n v="64417003"/>
    <n v="78167506.228992432"/>
    <n v="1610.4250749999999"/>
    <n v="25653923.934687376"/>
    <s v="Mooz Films"/>
    <n v="126"/>
  </r>
  <r>
    <s v="Adrift"/>
    <s v="PG-13"/>
    <s v="Action"/>
    <x v="38"/>
    <n v="251.1"/>
    <s v="June 1, 2018 (United States)"/>
    <x v="14"/>
    <n v="50000"/>
    <s v="Baltasar KormÃ¡kur"/>
    <s v="Aaron Kandell"/>
    <s v="Shailene Woodley"/>
    <s v="Hong Kong"/>
    <n v="35000000"/>
    <n v="59945012"/>
    <n v="72740920.575069696"/>
    <n v="171.27146285714286"/>
    <n v="23872963.759458382"/>
    <s v="Huayi Brothers"/>
    <n v="96"/>
  </r>
  <r>
    <s v="Love, Simon"/>
    <s v="PG-13"/>
    <s v="Comedy"/>
    <x v="38"/>
    <n v="251.1"/>
    <s v="March 16, 2018 (United States)"/>
    <x v="37"/>
    <n v="104000"/>
    <s v="Greg Berlanti"/>
    <s v="Becky Albertalli"/>
    <s v="Nick Robinson"/>
    <s v="United States"/>
    <n v="17000000"/>
    <n v="66316289"/>
    <n v="80472215.285941854"/>
    <n v="390.09581764705882"/>
    <n v="26410310.234966148"/>
    <s v="Fox 2000 Pictures"/>
    <n v="110"/>
  </r>
  <r>
    <s v="Mary Poppins Returns"/>
    <s v="PG"/>
    <s v="Comedy"/>
    <x v="38"/>
    <n v="251.1"/>
    <s v="December 19, 2018 (United States)"/>
    <x v="17"/>
    <n v="80000"/>
    <s v="Rob Marshall"/>
    <s v="P.L. Travers"/>
    <s v="Emily Blunt"/>
    <s v="United States"/>
    <n v="130000000"/>
    <n v="349546142"/>
    <n v="424160531.53086418"/>
    <n v="268.88164769230769"/>
    <n v="139205950.61728394"/>
    <s v="Lucamar Productions"/>
    <n v="130"/>
  </r>
  <r>
    <s v="Leave No Trace"/>
    <s v="PG"/>
    <s v="Adventure"/>
    <x v="38"/>
    <n v="251.1"/>
    <s v="June 29, 2018 (United Kingdom)"/>
    <x v="13"/>
    <n v="54000"/>
    <s v="Debra Granik"/>
    <s v="Debra Granik"/>
    <s v="Thomasin McKenzie"/>
    <s v="United States"/>
    <n v="0"/>
    <n v="7682928"/>
    <n v="9322931.746714456"/>
    <n v="0"/>
    <n v="3059708.4826762243"/>
    <s v="BRON Studios"/>
    <n v="109"/>
  </r>
  <r>
    <s v="Bumblebee"/>
    <s v="PG-13"/>
    <s v="Action"/>
    <x v="38"/>
    <n v="251.1"/>
    <s v="December 21, 2018 (United States)"/>
    <x v="17"/>
    <n v="147000"/>
    <s v="Travis Knight"/>
    <s v="Christina Hodson"/>
    <s v="Hailee Steinfeld"/>
    <s v="China"/>
    <n v="135000000"/>
    <n v="467989645"/>
    <n v="567887076.19076061"/>
    <n v="346.65899629629632"/>
    <n v="186375804.46037436"/>
    <s v="Hasbro"/>
    <n v="114"/>
  </r>
  <r>
    <s v="Vice"/>
    <s v="R"/>
    <s v="Biography"/>
    <x v="38"/>
    <n v="251.1"/>
    <s v="December 25, 2018 (United States)"/>
    <x v="13"/>
    <n v="130000"/>
    <s v="Adam McKay"/>
    <s v="Adam McKay"/>
    <s v="Christian Bale"/>
    <s v="United States"/>
    <n v="60000000"/>
    <n v="76073488"/>
    <n v="92312193.52289924"/>
    <n v="126.78914666666668"/>
    <n v="30296092.393468738"/>
    <s v="Annapurna Pictures"/>
    <n v="132"/>
  </r>
  <r>
    <s v="Hotel Transylvania 3: Summer Vacation"/>
    <s v="PG"/>
    <s v="Animation"/>
    <x v="38"/>
    <n v="251.1"/>
    <s v="July 13, 2018 (United States)"/>
    <x v="21"/>
    <n v="62000"/>
    <s v="Genndy Tartakovsky"/>
    <s v="Genndy Tartakovsky"/>
    <s v="Adam Sandler"/>
    <s v="United States"/>
    <n v="80000000"/>
    <n v="528583774"/>
    <n v="641415674.78215849"/>
    <n v="660.72971749999999"/>
    <n v="210507277.5786539"/>
    <s v="Sony Pictures Animation"/>
    <n v="97"/>
  </r>
  <r>
    <s v="Mile 22"/>
    <s v="R"/>
    <s v="Action"/>
    <x v="38"/>
    <n v="251.1"/>
    <s v="August 17, 2018 (United States)"/>
    <x v="10"/>
    <n v="72000"/>
    <s v="Peter Berg"/>
    <s v="Graham Roland"/>
    <s v="Mark Wahlberg"/>
    <s v="United States"/>
    <n v="50000000"/>
    <n v="66308758"/>
    <n v="80463076.712863401"/>
    <n v="132.61751599999999"/>
    <n v="26407311.031461567"/>
    <s v="STX Entertainment"/>
    <n v="94"/>
  </r>
  <r>
    <s v="Peter Rabbit"/>
    <s v="PG"/>
    <s v="Animation"/>
    <x v="38"/>
    <n v="251.1"/>
    <s v="February 9, 2018 (United States)"/>
    <x v="14"/>
    <n v="38000"/>
    <s v="Will Gluck"/>
    <s v="Rob Lieber"/>
    <s v="James Corden"/>
    <s v="United States"/>
    <n v="50000000"/>
    <n v="351496066"/>
    <n v="426526687.81441653"/>
    <n v="702.99213199999997"/>
    <n v="139982503.38510552"/>
    <s v="Columbia Pictures"/>
    <n v="95"/>
  </r>
  <r>
    <s v="12 Strong"/>
    <s v="R"/>
    <s v="Action"/>
    <x v="38"/>
    <n v="251.1"/>
    <s v="January 19, 2018 (United States)"/>
    <x v="14"/>
    <n v="72000"/>
    <s v="Nicolai Fuglsig"/>
    <s v="Ted Tally"/>
    <s v="Chris Hemsworth"/>
    <s v="United States"/>
    <n v="35000000"/>
    <n v="67450815"/>
    <n v="81848918.082437277"/>
    <n v="192.71661428571429"/>
    <n v="26862132.616487455"/>
    <s v="Alcon Entertainment"/>
    <n v="130"/>
  </r>
  <r>
    <s v="The Spy Who Dumped Me"/>
    <s v="R"/>
    <s v="Action"/>
    <x v="38"/>
    <n v="251.1"/>
    <s v="August 3, 2018 (United States)"/>
    <x v="10"/>
    <n v="72000"/>
    <s v="Susanna Fogel"/>
    <s v="Susanna Fogel"/>
    <s v="Justin Theroux"/>
    <s v="Canada"/>
    <n v="40000000"/>
    <n v="75339459"/>
    <n v="91421478.125448033"/>
    <n v="188.3486475"/>
    <n v="30003767.025089603"/>
    <s v="BRON Studios"/>
    <n v="117"/>
  </r>
  <r>
    <s v="Upgrade"/>
    <s v="R"/>
    <s v="Action"/>
    <x v="38"/>
    <n v="251.1"/>
    <s v="June 1, 2018 (United States)"/>
    <x v="24"/>
    <n v="168000"/>
    <s v="Leigh Whannell"/>
    <s v="Leigh Whannell"/>
    <s v="Logan Marshall-Green"/>
    <s v="United States"/>
    <n v="5000000"/>
    <n v="16706680"/>
    <n v="20272900.820390284"/>
    <n v="334.1336"/>
    <n v="6653397.0529669449"/>
    <s v="Goalpost Pictures"/>
    <n v="100"/>
  </r>
  <r>
    <s v="Mary Queen of Scots"/>
    <s v="R"/>
    <s v="Biography"/>
    <x v="38"/>
    <n v="251.1"/>
    <s v="December 21, 2018 (United States)"/>
    <x v="21"/>
    <n v="45000"/>
    <s v="Josie Rourke"/>
    <s v="Beau Willimon"/>
    <s v="Saoirse Ronan"/>
    <s v="United Kingdom"/>
    <n v="25000000"/>
    <n v="46712809"/>
    <n v="56684161.299482279"/>
    <n v="186.851236"/>
    <n v="18603269.215452012"/>
    <s v="Focus Features"/>
    <n v="124"/>
  </r>
  <r>
    <s v="Ralph Breaks the Internet"/>
    <s v="PG"/>
    <s v="Animation"/>
    <x v="38"/>
    <n v="251.1"/>
    <s v="November 21, 2018 (United States)"/>
    <x v="9"/>
    <n v="140000"/>
    <s v="Phil Johnston"/>
    <s v="Phil Johnston"/>
    <s v="John C. Reilly"/>
    <s v="United States"/>
    <n v="175000000"/>
    <n v="529323962"/>
    <n v="642313863.88450813"/>
    <n v="302.47083542857143"/>
    <n v="210802055.75467941"/>
    <s v="Walt Disney Animation Studios"/>
    <n v="112"/>
  </r>
  <r>
    <s v="Overlord"/>
    <s v="R"/>
    <s v="Action"/>
    <x v="38"/>
    <n v="251.1"/>
    <s v="November 9, 2018 (United States)"/>
    <x v="14"/>
    <n v="91000"/>
    <s v="Julius Avery"/>
    <s v="Billy Ray"/>
    <s v="Jovan Adepo"/>
    <s v="United States"/>
    <n v="38000000"/>
    <n v="41657844"/>
    <n v="50550159.5651135"/>
    <n v="109.6259052631579"/>
    <n v="16590140.979689365"/>
    <s v="Bad Robot"/>
    <n v="110"/>
  </r>
  <r>
    <s v="Tomb Raider"/>
    <s v="PG-13"/>
    <s v="Action"/>
    <x v="38"/>
    <n v="251.1"/>
    <s v="March 16, 2018 (United States)"/>
    <x v="21"/>
    <n v="197000"/>
    <s v="Roar Uthaug"/>
    <s v="Geneva Robertson-Dworet"/>
    <s v="Alicia Vikander"/>
    <s v="United Kingdom"/>
    <n v="94000000"/>
    <n v="274650803"/>
    <n v="333277975.60374349"/>
    <n v="292.18170531914893"/>
    <n v="109379053.36519314"/>
    <s v="Warner Bros."/>
    <n v="119"/>
  </r>
  <r>
    <s v="The Girl in the Spider's Web"/>
    <s v="R"/>
    <s v="Action"/>
    <x v="38"/>
    <n v="251.1"/>
    <s v="November 9, 2018 (United States)"/>
    <x v="10"/>
    <n v="44000"/>
    <s v="Fede Alvarez"/>
    <s v="David Lagercrantz"/>
    <s v="Claire Foy"/>
    <s v="Germany"/>
    <n v="43000000"/>
    <n v="35164920"/>
    <n v="42671250.991636798"/>
    <n v="81.778883720930224"/>
    <n v="14004348.864994025"/>
    <s v="Columbia Pictures"/>
    <n v="115"/>
  </r>
  <r>
    <s v="Mortal Engines"/>
    <s v="PG-13"/>
    <s v="Action"/>
    <x v="38"/>
    <n v="251.1"/>
    <s v="December 14, 2018 (United States)"/>
    <x v="10"/>
    <n v="115000"/>
    <s v="Christian Rivers"/>
    <s v="Fran Walsh"/>
    <s v="Hera Hilmar"/>
    <s v="United States"/>
    <n v="100000000"/>
    <n v="83869818"/>
    <n v="101772734.14814815"/>
    <n v="83.869817999999995"/>
    <n v="33400962.962962963"/>
    <s v="Media Rights Capital (MRC)"/>
    <n v="128"/>
  </r>
  <r>
    <s v="Maze Runner: The Death Cure"/>
    <s v="PG-13"/>
    <s v="Action"/>
    <x v="38"/>
    <n v="251.1"/>
    <s v="January 26, 2018 (United States)"/>
    <x v="21"/>
    <n v="121000"/>
    <s v="Wes Ball"/>
    <s v="T.S. Nowlin"/>
    <s v="Dylan O'Brien"/>
    <s v="United States"/>
    <n v="62000000"/>
    <n v="288175335"/>
    <n v="349689464.65352446"/>
    <n v="464.79892741935487"/>
    <n v="114765167.26403822"/>
    <s v="Gotham Group"/>
    <n v="143"/>
  </r>
  <r>
    <s v="First Man"/>
    <s v="PG-13"/>
    <s v="Biography"/>
    <x v="38"/>
    <n v="251.1"/>
    <s v="October 12, 2018 (United States)"/>
    <x v="4"/>
    <n v="176000"/>
    <s v="Damien Chazelle"/>
    <s v="Josh Singer"/>
    <s v="Ryan Gosling"/>
    <s v="United States"/>
    <n v="59000000"/>
    <n v="105713218"/>
    <n v="128278843.18837117"/>
    <n v="179.17494576271187"/>
    <n v="42100046.993229784"/>
    <s v="Universal Pictures"/>
    <n v="141"/>
  </r>
  <r>
    <s v="Creed II"/>
    <s v="PG-13"/>
    <s v="Drama"/>
    <x v="38"/>
    <n v="251.1"/>
    <s v="November 21, 2018 (United States)"/>
    <x v="12"/>
    <n v="111000"/>
    <s v="Steven Caple Jr."/>
    <s v="Juel Taylor"/>
    <s v="Michael B. Jordan"/>
    <s v="United States"/>
    <n v="50000000"/>
    <n v="214215889"/>
    <n v="259942578.16925526"/>
    <n v="428.43177800000001"/>
    <n v="85310987.256073266"/>
    <s v="Metro-Goldwyn-Mayer (MGM)"/>
    <n v="130"/>
  </r>
  <r>
    <s v="Rampage"/>
    <s v="PG-13"/>
    <s v="Action"/>
    <x v="38"/>
    <n v="251.1"/>
    <s v="April 13, 2018 (United States)"/>
    <x v="10"/>
    <n v="151000"/>
    <s v="Brad Peyton"/>
    <s v="Ryan Engle"/>
    <s v="Dwayne Johnson"/>
    <s v="United States"/>
    <n v="120000000"/>
    <n v="428028233"/>
    <n v="519395470.31103146"/>
    <n v="356.69019416666663"/>
    <n v="170461263.63998407"/>
    <s v="New Line Cinema"/>
    <n v="107"/>
  </r>
  <r>
    <s v="Everybody Knows"/>
    <s v="R"/>
    <s v="Crime"/>
    <x v="38"/>
    <n v="251.1"/>
    <s v="February 8, 2019 (United States)"/>
    <x v="15"/>
    <n v="31000"/>
    <s v="Asghar Farhadi"/>
    <s v="Asghar Farhadi"/>
    <s v="PenÃ©lope Cruz"/>
    <s v="Spain"/>
    <n v="0"/>
    <n v="19176163"/>
    <n v="23269521.569494225"/>
    <n v="0"/>
    <n v="7636863.0027877335"/>
    <s v="Memento Films Production"/>
    <n v="133"/>
  </r>
  <r>
    <s v="Mid90s"/>
    <s v="R"/>
    <s v="Comedy"/>
    <x v="38"/>
    <n v="251.1"/>
    <s v="October 26, 2018 (United States)"/>
    <x v="34"/>
    <n v="54000"/>
    <s v="Jonah Hill"/>
    <s v="Jonah Hill"/>
    <s v="Sunny Suljic"/>
    <s v="United States"/>
    <n v="10000000"/>
    <n v="9303022"/>
    <n v="11288852.263639985"/>
    <n v="93.03022"/>
    <n v="3704907.208283552"/>
    <s v="A24"/>
    <n v="85"/>
  </r>
  <r>
    <s v="Replicas"/>
    <s v="PG-13"/>
    <s v="Drama"/>
    <x v="38"/>
    <n v="251.1"/>
    <s v="January 11, 2019 (United States)"/>
    <x v="30"/>
    <n v="34000"/>
    <s v="Jeffrey Nachmanoff"/>
    <s v="Chad St. John"/>
    <s v="Keanu Reeves"/>
    <s v="United Kingdom"/>
    <n v="30000000"/>
    <n v="9330075"/>
    <n v="11321680.017921146"/>
    <n v="31.100250000000003"/>
    <n v="3715681.0035842294"/>
    <s v="Company Films"/>
    <n v="107"/>
  </r>
  <r>
    <s v="Widows"/>
    <s v="R"/>
    <s v="Crime"/>
    <x v="38"/>
    <n v="251.1"/>
    <s v="November 16, 2018 (United States)"/>
    <x v="15"/>
    <n v="91000"/>
    <s v="Steve McQueen"/>
    <s v="Gillian Flynn"/>
    <s v="Viola Davis"/>
    <s v="United Kingdom"/>
    <n v="42000000"/>
    <n v="75984700"/>
    <n v="92204452.76782158"/>
    <n v="180.91595238095238"/>
    <n v="30260732.775786538"/>
    <s v="New Regency Productions"/>
    <n v="129"/>
  </r>
  <r>
    <s v="Burning"/>
    <s v="Not Rated"/>
    <s v="Drama"/>
    <x v="38"/>
    <n v="251.1"/>
    <s v="May 17, 2018 (South Korea)"/>
    <x v="24"/>
    <n v="54000"/>
    <s v="Chang-dong Lee"/>
    <s v="Jungmi Oh"/>
    <s v="Yoo Ah-in"/>
    <s v="South Korea"/>
    <n v="0"/>
    <n v="7578063"/>
    <n v="9195682.1827956978"/>
    <n v="0"/>
    <n v="3017946.2365591396"/>
    <s v="Pine House Film"/>
    <n v="148"/>
  </r>
  <r>
    <s v="Searching"/>
    <s v="PG-13"/>
    <s v="Drama"/>
    <x v="38"/>
    <n v="251.1"/>
    <s v="August 31, 2018 (United States)"/>
    <x v="37"/>
    <n v="148000"/>
    <s v="Aneesh Chaganty"/>
    <s v="Aneesh Chaganty"/>
    <s v="John Cho"/>
    <s v="United States"/>
    <n v="880000"/>
    <n v="75462037"/>
    <n v="91570221.720031857"/>
    <n v="8575.2314772727277"/>
    <n v="30052583.432895258"/>
    <s v="Screen Gems"/>
    <n v="102"/>
  </r>
  <r>
    <s v="Life Itself"/>
    <s v="R"/>
    <s v="Drama"/>
    <x v="38"/>
    <n v="251.1"/>
    <s v="September 21, 2018 (United States)"/>
    <x v="15"/>
    <n v="19000"/>
    <s v="Dan Fogelman"/>
    <s v="Dan Fogelman"/>
    <s v="Oscar Isaac"/>
    <s v="United States"/>
    <n v="10000000"/>
    <n v="7997774"/>
    <n v="9704985.017124651"/>
    <n v="79.977739999999997"/>
    <n v="3185095.1812027078"/>
    <s v="FilmNation Entertainment"/>
    <n v="117"/>
  </r>
  <r>
    <s v="Blockers"/>
    <s v="R"/>
    <s v="Comedy"/>
    <x v="38"/>
    <n v="251.1"/>
    <s v="April 6, 2018 (United States)"/>
    <x v="19"/>
    <n v="74000"/>
    <s v="Kay Cannon"/>
    <s v="Brian Kehoe"/>
    <s v="Leslie Mann"/>
    <s v="United States"/>
    <n v="21000000"/>
    <n v="94019120"/>
    <n v="114088513.99442452"/>
    <n v="447.71009523809522"/>
    <n v="37442899.243329346"/>
    <s v="Point Grey Pictures"/>
    <n v="102"/>
  </r>
  <r>
    <s v="The Strangers: Prey at Night"/>
    <s v="R"/>
    <s v="Horror"/>
    <x v="38"/>
    <n v="251.1"/>
    <s v="March 9, 2018 (United States)"/>
    <x v="33"/>
    <n v="28000"/>
    <s v="Johannes Roberts"/>
    <s v="Bryan Bertino"/>
    <s v="Christina Hendricks"/>
    <s v="United States"/>
    <n v="5000000"/>
    <n v="31039126"/>
    <n v="37664761.816806056"/>
    <n v="620.78251999999998"/>
    <n v="12361260.852250099"/>
    <s v="Aviron Pictures"/>
    <n v="85"/>
  </r>
  <r>
    <s v="Peppermint"/>
    <s v="R"/>
    <s v="Action"/>
    <x v="38"/>
    <n v="251.1"/>
    <s v="September 7, 2018 (United States)"/>
    <x v="16"/>
    <n v="60000"/>
    <s v="Pierre Morel"/>
    <s v="Chad St. John"/>
    <s v="Jennifer Garner"/>
    <s v="Hong Kong"/>
    <n v="25000000"/>
    <n v="53918723"/>
    <n v="65428255.26921545"/>
    <n v="215.674892"/>
    <n v="21473007.964954201"/>
    <s v="STX Films"/>
    <n v="101"/>
  </r>
  <r>
    <s v="High Life"/>
    <s v="R"/>
    <s v="Adventure"/>
    <x v="38"/>
    <n v="251.1"/>
    <s v="April 12, 2019 (United States)"/>
    <x v="1"/>
    <n v="31000"/>
    <s v="Claire Denis"/>
    <s v="Claire Denis"/>
    <s v="Robert Pattinson"/>
    <s v="France"/>
    <n v="0"/>
    <n v="2133033"/>
    <n v="2588351.872162485"/>
    <n v="0"/>
    <n v="849475.50776583026"/>
    <s v="Alcatraz Films"/>
    <n v="113"/>
  </r>
  <r>
    <s v="Every Day"/>
    <s v="PG-13"/>
    <s v="Drama"/>
    <x v="38"/>
    <n v="251.1"/>
    <s v="February 23, 2018 (United States)"/>
    <x v="16"/>
    <n v="20000"/>
    <s v="Michael Sucsy"/>
    <s v="Jesse Andrews"/>
    <s v="Angourie Rice"/>
    <s v="Canada"/>
    <n v="4900000"/>
    <n v="10421847"/>
    <n v="12646502.512544803"/>
    <n v="212.69075510204081"/>
    <n v="4150476.7025089604"/>
    <s v="Likely Story"/>
    <n v="97"/>
  </r>
  <r>
    <s v="Operation Finale"/>
    <s v="PG-13"/>
    <s v="Biography"/>
    <x v="38"/>
    <n v="251.1"/>
    <s v="August 29, 2018 (United States)"/>
    <x v="14"/>
    <n v="36000"/>
    <s v="Chris Weitz"/>
    <s v="Matthew Orton"/>
    <s v="Oscar Isaac"/>
    <s v="United States"/>
    <n v="24000000"/>
    <n v="17612099"/>
    <n v="21371591.259657506"/>
    <n v="73.383745833333336"/>
    <n v="7013978.096375946"/>
    <s v="Metro-Goldwyn-Mayer (MGM)"/>
    <n v="122"/>
  </r>
  <r>
    <s v="Shoplifters"/>
    <s v="R"/>
    <s v="Crime"/>
    <x v="38"/>
    <n v="251.1"/>
    <s v="November 23, 2018 (United States)"/>
    <x v="6"/>
    <n v="68000"/>
    <s v="Hirokazu Koreeda"/>
    <s v="Hirokazu Koreeda"/>
    <s v="Lily Franky"/>
    <s v="Japan"/>
    <n v="0"/>
    <n v="67999335"/>
    <n v="82514525.585424125"/>
    <n v="0"/>
    <n v="27080579.450418159"/>
    <s v="AOI Promotion"/>
    <n v="121"/>
  </r>
  <r>
    <s v="Blindspotting"/>
    <s v="R"/>
    <s v="Comedy"/>
    <x v="38"/>
    <n v="251.1"/>
    <s v="July 27, 2018 (United States)"/>
    <x v="34"/>
    <n v="29000"/>
    <s v="Carlos LÃ³pez Estrada"/>
    <s v="Rafael Casal"/>
    <s v="Daveed Diggs"/>
    <s v="United States"/>
    <n v="0"/>
    <n v="5006989"/>
    <n v="6075784.7403424932"/>
    <n v="0"/>
    <n v="1994021.903624054"/>
    <s v="Snoot Entertainment"/>
    <n v="95"/>
  </r>
  <r>
    <s v="The Sisters Brothers"/>
    <s v="R"/>
    <s v="Crime"/>
    <x v="38"/>
    <n v="251.1"/>
    <s v="October 19, 2018 (United States)"/>
    <x v="9"/>
    <n v="58000"/>
    <s v="Jacques Audiard"/>
    <s v="Jacques Audiard"/>
    <s v="John C. Reilly"/>
    <s v="France"/>
    <n v="38000000"/>
    <n v="13143056"/>
    <n v="15948582.888092393"/>
    <n v="34.586989473684213"/>
    <n v="5234191.9553962564"/>
    <s v="Why Not Productions"/>
    <n v="122"/>
  </r>
  <r>
    <s v="The Nightingale"/>
    <s v="R"/>
    <s v="Adventure"/>
    <x v="38"/>
    <n v="251.1"/>
    <s v="August 29, 2019 (Australia)"/>
    <x v="4"/>
    <n v="24000"/>
    <s v="Jennifer Kent"/>
    <s v="Jennifer Kent"/>
    <s v="Aisling Franciosi"/>
    <s v="Australia"/>
    <n v="0"/>
    <n v="988687"/>
    <n v="1199732.8908801274"/>
    <n v="0"/>
    <n v="393742.33373158105"/>
    <s v="Causeway Films"/>
    <n v="136"/>
  </r>
  <r>
    <s v="Greta"/>
    <s v="R"/>
    <s v="Drama"/>
    <x v="38"/>
    <n v="251.1"/>
    <s v="March 1, 2019 (United States)"/>
    <x v="22"/>
    <n v="30000"/>
    <s v="Neil Jordan"/>
    <s v="Ray Wright"/>
    <s v="Isabelle Huppert"/>
    <s v="Ireland"/>
    <n v="0"/>
    <n v="18653107"/>
    <n v="22634813.631620869"/>
    <n v="0"/>
    <n v="7428557.1485463958"/>
    <s v="Sidney Kimmel Entertainment"/>
    <n v="98"/>
  </r>
  <r>
    <s v="I Feel Pretty"/>
    <s v="PG-13"/>
    <s v="Comedy"/>
    <x v="38"/>
    <n v="251.1"/>
    <s v="April 20, 2018 (United States)"/>
    <x v="30"/>
    <n v="51000"/>
    <s v="Abby Kohn"/>
    <s v="Abby Kohn"/>
    <s v="Amy Schumer"/>
    <s v="China"/>
    <n v="32000000"/>
    <n v="94539426"/>
    <n v="114719884.91517323"/>
    <n v="295.43570625000001"/>
    <n v="37650109.916367978"/>
    <s v="Huayi Brothers Pictures"/>
    <n v="110"/>
  </r>
  <r>
    <s v="Hotel Artemis"/>
    <s v="R"/>
    <s v="Action"/>
    <x v="38"/>
    <n v="251.1"/>
    <s v="June 8, 2018 (United States)"/>
    <x v="10"/>
    <n v="49000"/>
    <s v="Drew Pearce"/>
    <s v="Drew Pearce"/>
    <s v="Jodie Foster"/>
    <s v="United Kingdom"/>
    <n v="15000000"/>
    <n v="13313581"/>
    <n v="16155508.286340103"/>
    <n v="88.757206666666661"/>
    <n v="5302103.1461569089"/>
    <s v="The Ink Factory"/>
    <n v="94"/>
  </r>
  <r>
    <s v="Slender Man"/>
    <s v="PG-13"/>
    <s v="Horror"/>
    <x v="38"/>
    <n v="251.1"/>
    <s v="August 10, 2018 (United States)"/>
    <x v="56"/>
    <n v="30000"/>
    <s v="Sylvain White"/>
    <s v="David Birke"/>
    <s v="Joey King"/>
    <s v="United States"/>
    <n v="10000000"/>
    <n v="51738549"/>
    <n v="62782699.642771803"/>
    <n v="517.38549"/>
    <n v="20604758.661887694"/>
    <s v="Screen Gems"/>
    <n v="93"/>
  </r>
  <r>
    <s v="Trial by Fire"/>
    <s v="R"/>
    <s v="Biography"/>
    <x v="38"/>
    <n v="251.1"/>
    <s v="May 17, 2019 (United States)"/>
    <x v="9"/>
    <n v="7200"/>
    <s v="Edward Zwick"/>
    <s v="Geoffrey Fletcher"/>
    <s v="Jack O'Connell"/>
    <s v="United States"/>
    <n v="0"/>
    <n v="148504"/>
    <n v="180203.77857427319"/>
    <n v="0"/>
    <n v="59141.377937076861"/>
    <s v="Flashlight Films"/>
    <n v="127"/>
  </r>
  <r>
    <s v="American Woman"/>
    <s v="R"/>
    <s v="Drama"/>
    <x v="38"/>
    <n v="251.1"/>
    <s v="June 14, 2019 (United States)"/>
    <x v="8"/>
    <n v="5800"/>
    <s v="Jake Scott"/>
    <s v="Brad Ingelsby"/>
    <s v="Sienna Miller"/>
    <s v="United Kingdom"/>
    <n v="0"/>
    <n v="245416"/>
    <n v="297802.68896853842"/>
    <n v="0"/>
    <n v="97736.360015929909"/>
    <s v="Romulus Entertainment"/>
    <n v="111"/>
  </r>
  <r>
    <s v="Book Club"/>
    <s v="PG-13"/>
    <s v="Comedy"/>
    <x v="38"/>
    <n v="251.1"/>
    <s v="May 18, 2018 (United States)"/>
    <x v="10"/>
    <n v="26000"/>
    <s v="Bill Holderman"/>
    <s v="Bill Holderman"/>
    <s v="Diane Keaton"/>
    <s v="United States"/>
    <n v="10000000"/>
    <n v="104438188"/>
    <n v="126731644.29948227"/>
    <n v="1044.3818800000001"/>
    <n v="41592269.215452008"/>
    <s v="Apartment Story"/>
    <n v="104"/>
  </r>
  <r>
    <s v="Slaughterhouse Rulez"/>
    <s v="R"/>
    <s v="Action"/>
    <x v="38"/>
    <n v="251.1"/>
    <s v="May 17, 2019 (United States)"/>
    <x v="11"/>
    <n v="13000"/>
    <s v="Crispian Mills"/>
    <s v="Crispian Mills"/>
    <s v="Jassa Ahluwalia"/>
    <s v="United Kingdom"/>
    <n v="0"/>
    <n v="730762"/>
    <n v="886751.02110712859"/>
    <n v="0"/>
    <n v="291024.29311031458"/>
    <s v="Catalyst Global Media"/>
    <n v="104"/>
  </r>
  <r>
    <s v="Sorry to Bother You"/>
    <s v="R"/>
    <s v="Comedy"/>
    <x v="38"/>
    <n v="251.1"/>
    <s v="July 13, 2018 (United States)"/>
    <x v="15"/>
    <n v="69000"/>
    <s v="Boots Riley"/>
    <s v="Boots Riley"/>
    <s v="LaKeith Stanfield"/>
    <s v="United States"/>
    <n v="3200000"/>
    <n v="18170707"/>
    <n v="22049440.154918358"/>
    <n v="567.83459374999995"/>
    <n v="7236442.4532058937"/>
    <s v="Cinereach"/>
    <n v="112"/>
  </r>
  <r>
    <s v="Pacific Rim: Uprising"/>
    <s v="PG-13"/>
    <s v="Action"/>
    <x v="38"/>
    <n v="251.1"/>
    <s v="March 23, 2018 (United States)"/>
    <x v="41"/>
    <n v="110000"/>
    <s v="Steven S. DeKnight"/>
    <s v="Steven S. DeKnight"/>
    <s v="John Boyega"/>
    <s v="United Kingdom"/>
    <n v="150000000"/>
    <n v="290930148"/>
    <n v="353032322.16487455"/>
    <n v="193.95343199999999"/>
    <n v="115862265.2329749"/>
    <s v="Legendary Entertainment"/>
    <n v="111"/>
  </r>
  <r>
    <s v="Holmes &amp; Watson"/>
    <s v="PG-13"/>
    <s v="Comedy"/>
    <x v="38"/>
    <n v="251.1"/>
    <s v="December 25, 2018 (United States)"/>
    <x v="51"/>
    <n v="33000"/>
    <s v="Etan Cohen"/>
    <s v="Etan Cohen"/>
    <s v="Will Ferrell"/>
    <s v="United States"/>
    <n v="42000000"/>
    <n v="40466970"/>
    <n v="49105080.681003585"/>
    <n v="96.349928571428563"/>
    <n v="16115878.136200717"/>
    <s v="Columbia Pictures"/>
    <n v="90"/>
  </r>
  <r>
    <s v="The Darkest Minds"/>
    <s v="PG-13"/>
    <s v="Action"/>
    <x v="38"/>
    <n v="251.1"/>
    <s v="August 3, 2018 (United States)"/>
    <x v="46"/>
    <n v="30000"/>
    <s v="Jennifer Yuh Nelson"/>
    <s v="Chad Hodge"/>
    <s v="Amandla Stenberg"/>
    <s v="United States"/>
    <n v="34000000"/>
    <n v="41142379"/>
    <n v="49924663.007964954"/>
    <n v="121.00699705882354"/>
    <n v="16384858.223815212"/>
    <s v="21 Laps Entertainment"/>
    <n v="104"/>
  </r>
  <r>
    <s v="Cold War"/>
    <s v="R"/>
    <s v="Drama"/>
    <x v="38"/>
    <n v="251.1"/>
    <s v="June 8, 2018 (Poland)"/>
    <x v="37"/>
    <n v="52000"/>
    <s v="Pawel Pawlikowski"/>
    <s v="Pawel Pawlikowski"/>
    <s v="Joanna Kulig"/>
    <s v="Poland"/>
    <n v="0"/>
    <n v="20343051"/>
    <n v="24685494.383512545"/>
    <n v="0"/>
    <n v="8101573.4767025085"/>
    <s v="Opus Film"/>
    <n v="89"/>
  </r>
  <r>
    <s v="Truth or Dare"/>
    <s v="PG-13"/>
    <s v="Horror"/>
    <x v="38"/>
    <n v="251.1"/>
    <s v="April 13, 2018 (United States)"/>
    <x v="33"/>
    <n v="50000"/>
    <s v="Jeff Wadlow"/>
    <s v="Michael Reisz"/>
    <s v="Lucy Hale"/>
    <s v="United States"/>
    <n v="3500000"/>
    <n v="95330710"/>
    <n v="115680077.0091597"/>
    <n v="2723.7345714285711"/>
    <n v="37965236.957387492"/>
    <s v="Blumhouse Productions"/>
    <n v="100"/>
  </r>
  <r>
    <s v="Alpha"/>
    <s v="PG-13"/>
    <s v="Action"/>
    <x v="38"/>
    <n v="251.1"/>
    <s v="August 17, 2018 (United States)"/>
    <x v="17"/>
    <n v="58000"/>
    <s v="Albert Hughes"/>
    <s v="Daniele Sebastian Wiedenhaupt"/>
    <s v="Kodi Smit-McPhee"/>
    <s v="United States"/>
    <n v="51000000"/>
    <n v="98203196"/>
    <n v="119165726.09000398"/>
    <n v="192.5552862745098"/>
    <n v="39109197.929111905"/>
    <s v="Studio 8"/>
    <n v="96"/>
  </r>
  <r>
    <s v="At Eternity's Gate"/>
    <s v="PG-13"/>
    <s v="Biography"/>
    <x v="38"/>
    <n v="251.1"/>
    <s v="February 15, 2019 (France)"/>
    <x v="15"/>
    <n v="31000"/>
    <s v="Julian Schnabel"/>
    <s v="Jean-Claude CarriÃ¨re"/>
    <s v="Willem Dafoe"/>
    <s v="Ireland"/>
    <n v="0"/>
    <n v="11473638"/>
    <n v="13922809.632019116"/>
    <n v="0"/>
    <n v="4569350.0597371561"/>
    <s v="CBS Films"/>
    <n v="111"/>
  </r>
  <r>
    <s v="Overboard"/>
    <s v="PG-13"/>
    <s v="Comedy"/>
    <x v="38"/>
    <n v="251.1"/>
    <s v="May 4, 2018 (United States)"/>
    <x v="22"/>
    <n v="36000"/>
    <s v="Rob Greenberg"/>
    <s v="Bob Fisher"/>
    <s v="Eugenio Derbez"/>
    <s v="United States"/>
    <n v="12000000"/>
    <n v="91244913"/>
    <n v="110722122.62485066"/>
    <n v="760.37427500000001"/>
    <n v="36338077.658303462"/>
    <s v="Metro-Goldwyn-Mayer (MGM)"/>
    <n v="112"/>
  </r>
  <r>
    <s v="Summer of 84"/>
    <s v="Not Rated"/>
    <s v="Drama"/>
    <x v="38"/>
    <n v="251.1"/>
    <s v="August 10, 2018 (United States)"/>
    <x v="17"/>
    <n v="36000"/>
    <s v="FranÃ§ois Simard"/>
    <s v="Matt Leslie"/>
    <s v="Graham Verchere"/>
    <s v="Canada"/>
    <n v="0"/>
    <n v="42027"/>
    <n v="50998.115890083631"/>
    <n v="0"/>
    <n v="16737.156511350058"/>
    <s v="Brightlight Pictures"/>
    <n v="105"/>
  </r>
  <r>
    <s v="Arctic"/>
    <s v="PG-13"/>
    <s v="Adventure"/>
    <x v="38"/>
    <n v="251.1"/>
    <s v="January 31, 2019 (Denmark)"/>
    <x v="8"/>
    <n v="46000"/>
    <s v="Joe Penna"/>
    <s v="Joe Penna"/>
    <s v="Mads Mikkelsen"/>
    <s v="Iceland"/>
    <n v="2000000"/>
    <n v="4165776"/>
    <n v="5055005.7634408604"/>
    <n v="208.28880000000001"/>
    <n v="1659010.752688172"/>
    <s v="Armory Films"/>
    <n v="98"/>
  </r>
  <r>
    <s v="A Wrinkle in Time"/>
    <s v="PG"/>
    <s v="Adventure"/>
    <x v="38"/>
    <n v="251.1"/>
    <s v="March 9, 2018 (United States)"/>
    <x v="29"/>
    <n v="42000"/>
    <s v="Ava DuVernay"/>
    <s v="Jennifer Lee"/>
    <s v="Storm Reid"/>
    <s v="United States"/>
    <n v="100000000"/>
    <n v="132675864"/>
    <n v="160996956.43488649"/>
    <n v="132.67586399999999"/>
    <n v="52837859.020310633"/>
    <s v="Legend3D"/>
    <n v="109"/>
  </r>
  <r>
    <s v="London Fields"/>
    <s v="R"/>
    <s v="Crime"/>
    <x v="38"/>
    <n v="251.1"/>
    <s v="October 26, 2018 (United States)"/>
    <x v="35"/>
    <n v="7800"/>
    <s v="Mathew Cullen"/>
    <s v="Roberta Hanley"/>
    <s v="Amber Heard"/>
    <s v="United Kingdom"/>
    <n v="8000000"/>
    <n v="487420"/>
    <n v="591465.04978096369"/>
    <n v="6.0927500000000006"/>
    <n v="194113.89884508163"/>
    <s v="Muse Productions"/>
    <n v="118"/>
  </r>
  <r>
    <s v="Andhadhun"/>
    <s v="Not Rated"/>
    <s v="Crime"/>
    <x v="38"/>
    <n v="251.1"/>
    <s v="October 5, 2018 (United States)"/>
    <x v="7"/>
    <n v="79000"/>
    <s v="Sriram Raghavan"/>
    <s v="Arijit Biswas"/>
    <s v="Ayushmann Khurrana"/>
    <s v="India"/>
    <n v="4500000"/>
    <n v="62475342"/>
    <n v="75811376.771804065"/>
    <n v="1388.3409333333334"/>
    <n v="24880661.887694143"/>
    <s v="Matchbox Pictures"/>
    <n v="139"/>
  </r>
  <r>
    <s v="Hotel Mumbai"/>
    <s v="R"/>
    <s v="Action"/>
    <x v="38"/>
    <n v="251.1"/>
    <s v="March 29, 2019 (United States)"/>
    <x v="37"/>
    <n v="57000"/>
    <s v="Anthony Maras"/>
    <s v="John Collee"/>
    <s v="Dev Patel"/>
    <s v="Australia"/>
    <n v="0"/>
    <n v="21315827"/>
    <n v="25865919.900039826"/>
    <n v="0"/>
    <n v="8488979.2911190763"/>
    <s v="India Take One Productions"/>
    <n v="123"/>
  </r>
  <r>
    <s v="Life of the Party"/>
    <s v="PG-13"/>
    <s v="Comedy"/>
    <x v="38"/>
    <n v="251.1"/>
    <s v="May 11, 2018 (United States)"/>
    <x v="41"/>
    <n v="35000"/>
    <s v="Ben Falcone"/>
    <s v="Melissa McCarthy"/>
    <s v="Melissa McCarthy"/>
    <s v="United States"/>
    <n v="30000000"/>
    <n v="65859911"/>
    <n v="79918418.485463962"/>
    <n v="219.53303666666665"/>
    <n v="26228558.741537236"/>
    <s v="New Line Cinema"/>
    <n v="105"/>
  </r>
  <r>
    <s v="American Animals"/>
    <s v="R"/>
    <s v="Biography"/>
    <x v="38"/>
    <n v="251.1"/>
    <s v="August 14, 2018 (United States)"/>
    <x v="9"/>
    <n v="41000"/>
    <s v="Bart Layton"/>
    <s v="Bart Layton"/>
    <s v="Spencer Reinhard"/>
    <s v="United Kingdom"/>
    <n v="0"/>
    <n v="4080073"/>
    <n v="4951008.5348466747"/>
    <n v="0"/>
    <n v="1624879.729191557"/>
    <s v="Film4"/>
    <n v="116"/>
  </r>
  <r>
    <s v="The House with a Clock in Its Walls"/>
    <s v="PG"/>
    <s v="Comedy"/>
    <x v="38"/>
    <n v="251.1"/>
    <s v="September 21, 2018 (United States)"/>
    <x v="10"/>
    <n v="48000"/>
    <s v="Eli Roth"/>
    <s v="John Bellairs"/>
    <s v="Jack Black"/>
    <s v="United States"/>
    <n v="42000000"/>
    <n v="131523093"/>
    <n v="159598114.04659498"/>
    <n v="313.15022142857146"/>
    <n v="52378770.609318994"/>
    <s v="DreamWorks"/>
    <n v="105"/>
  </r>
  <r>
    <s v="Brian Banks"/>
    <s v="PG-13"/>
    <s v="Biography"/>
    <x v="38"/>
    <n v="251.1"/>
    <s v="August 9, 2019 (United States)"/>
    <x v="13"/>
    <n v="5400"/>
    <s v="Tom Shadyac"/>
    <s v="Doug Atchison"/>
    <s v="Aldis Hodge"/>
    <s v="United States"/>
    <n v="10000000"/>
    <n v="4376819"/>
    <n v="5311098.1652727993"/>
    <n v="43.768190000000004"/>
    <n v="1743058.144165671"/>
    <s v="ShivHans Pictures"/>
    <n v="99"/>
  </r>
  <r>
    <s v="Gotti"/>
    <s v="R"/>
    <s v="Biography"/>
    <x v="38"/>
    <n v="251.1"/>
    <s v="June 14, 2018 (Hungary)"/>
    <x v="32"/>
    <n v="14000"/>
    <s v="Kevin Connolly"/>
    <s v="Leo Rossi"/>
    <s v="John Travolta"/>
    <s v="Canada"/>
    <n v="10000000"/>
    <n v="6412349"/>
    <n v="7781133.9717244124"/>
    <n v="64.123490000000004"/>
    <n v="2553703.3054559934"/>
    <s v="Emmett/Furla/Oasis Films (EFO Films)"/>
    <n v="112"/>
  </r>
  <r>
    <s v="Christopher Robin"/>
    <s v="PG"/>
    <s v="Adventure"/>
    <x v="38"/>
    <n v="251.1"/>
    <s v="August 3, 2018 (United States)"/>
    <x v="4"/>
    <n v="72000"/>
    <s v="Marc Forster"/>
    <s v="A.A. Milne"/>
    <s v="Ewan McGregor"/>
    <s v="United Kingdom"/>
    <n v="75000000"/>
    <n v="197744377"/>
    <n v="239955044.49183592"/>
    <n v="263.65916933333335"/>
    <n v="78751245.320589408"/>
    <s v="2DUXÂ²"/>
    <n v="104"/>
  </r>
  <r>
    <s v="Destroyer"/>
    <s v="R"/>
    <s v="Action"/>
    <x v="38"/>
    <n v="251.1"/>
    <s v="December 27, 2018 (Israel)"/>
    <x v="19"/>
    <n v="27000"/>
    <s v="Karyn Kusama"/>
    <s v="Phil Hay"/>
    <s v="Nicole Kidman"/>
    <s v="United States"/>
    <n v="9000000"/>
    <n v="5580940"/>
    <n v="6772251.7642373554"/>
    <n v="62.010444444444445"/>
    <n v="2222596.5750696934"/>
    <s v="Annapurna Pictures"/>
    <n v="121"/>
  </r>
  <r>
    <s v="We Have Always Lived in the Castle"/>
    <s v="Not Rated"/>
    <s v="Drama"/>
    <x v="38"/>
    <n v="251.1"/>
    <s v="May 17, 2019 (United States)"/>
    <x v="41"/>
    <n v="6100"/>
    <s v="Stacie Passon"/>
    <s v="Mark Kruger"/>
    <s v="Taissa Farmiga"/>
    <s v="United States"/>
    <n v="0"/>
    <n v="62567"/>
    <n v="75922.60015929908"/>
    <n v="0"/>
    <n v="24917.16447630426"/>
    <s v="Mighty Engine"/>
    <n v="90"/>
  </r>
  <r>
    <s v="The Miseducation of Cameron Post"/>
    <s v="Not Rated"/>
    <s v="Drama"/>
    <x v="38"/>
    <n v="251.1"/>
    <s v="September 7, 2018 (United Kingdom)"/>
    <x v="14"/>
    <n v="20000"/>
    <s v="Desiree Akhavan"/>
    <s v="Desiree Akhavan"/>
    <s v="ChloÃ« Grace Moretz"/>
    <s v="United States"/>
    <n v="0"/>
    <n v="1474577"/>
    <n v="1789341.3456790124"/>
    <n v="0"/>
    <n v="587246.91358024685"/>
    <s v="Beachside Films"/>
    <n v="91"/>
  </r>
  <r>
    <s v="Insidious: The Last Key"/>
    <s v="PG-13"/>
    <s v="Horror"/>
    <x v="38"/>
    <n v="251.1"/>
    <s v="January 5, 2018 (United States)"/>
    <x v="46"/>
    <n v="55000"/>
    <s v="Adam Robitel"/>
    <s v="Leigh Whannell"/>
    <s v="Lin Shaye"/>
    <s v="United States"/>
    <n v="10000000"/>
    <n v="167885588"/>
    <n v="203722575.32297888"/>
    <n v="1678.8558800000001"/>
    <n v="66860050.975706883"/>
    <s v="Blumhouse Productions"/>
    <n v="103"/>
  </r>
  <r>
    <s v="Mary Magdalene"/>
    <s v="R"/>
    <s v="Biography"/>
    <x v="38"/>
    <n v="251.1"/>
    <s v="March 16, 2018 (United Kingdom)"/>
    <x v="23"/>
    <n v="9300"/>
    <s v="Garth Davis"/>
    <s v="Helen Edmundson"/>
    <s v="Rooney Mara"/>
    <s v="United Kingdom"/>
    <n v="0"/>
    <n v="11710110"/>
    <n v="14209759.127837515"/>
    <n v="0"/>
    <n v="4663524.4922341695"/>
    <s v="See-Saw Films"/>
    <n v="120"/>
  </r>
  <r>
    <s v="Don't Worry, He Won't Get Far on Foot"/>
    <s v="R"/>
    <s v="Biography"/>
    <x v="38"/>
    <n v="251.1"/>
    <s v="April 4, 2018 (France)"/>
    <x v="15"/>
    <n v="24000"/>
    <s v="Gus Van Sant"/>
    <s v="John Callahan"/>
    <s v="Joaquin Phoenix"/>
    <s v="France"/>
    <n v="0"/>
    <n v="4241656"/>
    <n v="5147083.1668657903"/>
    <n v="0"/>
    <n v="1689229.7889287136"/>
    <s v="Amazon Studios"/>
    <n v="114"/>
  </r>
  <r>
    <s v="Can You Ever Forgive Me?"/>
    <s v="R"/>
    <s v="Biography"/>
    <x v="38"/>
    <n v="251.1"/>
    <s v="November 2, 2018 (South Africa)"/>
    <x v="12"/>
    <n v="49000"/>
    <s v="Marielle Heller"/>
    <s v="Nicole Holofcener"/>
    <s v="Melissa McCarthy"/>
    <s v="United States"/>
    <n v="10000000"/>
    <n v="12442161"/>
    <n v="15098074.299880525"/>
    <n v="124.42161"/>
    <n v="4955062.126642772"/>
    <s v="Archer Gray"/>
    <n v="106"/>
  </r>
  <r>
    <s v="Unsane"/>
    <s v="R"/>
    <s v="Drama"/>
    <x v="38"/>
    <n v="251.1"/>
    <s v="March 23, 2018 (United States)"/>
    <x v="5"/>
    <n v="42000"/>
    <s v="Steven Soderbergh"/>
    <s v="Jonathan Bernstein"/>
    <s v="Claire Foy"/>
    <s v="United States"/>
    <n v="1500000"/>
    <n v="14293601"/>
    <n v="17344724.112704102"/>
    <n v="952.90673333333336"/>
    <n v="5692393.8669852642"/>
    <s v="Fingerprint Releasing"/>
    <n v="98"/>
  </r>
  <r>
    <s v="Boy Erased"/>
    <s v="R"/>
    <s v="Biography"/>
    <x v="38"/>
    <n v="251.1"/>
    <s v="November 8, 2018 (Australia)"/>
    <x v="15"/>
    <n v="35000"/>
    <s v="Joel Edgerton"/>
    <s v="Garrard Conley"/>
    <s v="Lucas Hedges"/>
    <s v="Australia"/>
    <n v="11000000"/>
    <n v="11853081"/>
    <n v="14383248.827956989"/>
    <n v="107.75528181818181"/>
    <n v="4720462.3655913975"/>
    <s v="Focus Features"/>
    <n v="115"/>
  </r>
  <r>
    <s v="Johnny English Strikes Again"/>
    <s v="PG"/>
    <s v="Action"/>
    <x v="38"/>
    <n v="251.1"/>
    <s v="October 26, 2018 (United States)"/>
    <x v="19"/>
    <n v="67000"/>
    <s v="David Kerr"/>
    <s v="William Davies"/>
    <s v="Rowan Atkinson"/>
    <s v="United Kingdom"/>
    <n v="25000000"/>
    <n v="158972499"/>
    <n v="192906891.45878136"/>
    <n v="635.889996"/>
    <n v="63310433.691756271"/>
    <s v="Universal Pictures"/>
    <n v="89"/>
  </r>
  <r>
    <s v="Skyscraper"/>
    <s v="PG-13"/>
    <s v="Action"/>
    <x v="38"/>
    <n v="251.1"/>
    <s v="July 13, 2018 (United States)"/>
    <x v="1"/>
    <n v="111000"/>
    <s v="Rawson Marshall Thurber"/>
    <s v="Rawson Marshall Thurber"/>
    <s v="Dwayne Johnson"/>
    <s v="United States"/>
    <n v="125000000"/>
    <n v="304868961"/>
    <n v="369946524.95698923"/>
    <n v="243.89516879999999"/>
    <n v="121413365.59139784"/>
    <s v="Legendary Entertainment"/>
    <n v="102"/>
  </r>
  <r>
    <s v="Wildlife"/>
    <s v="PG-13"/>
    <s v="Drama"/>
    <x v="38"/>
    <n v="251.1"/>
    <s v="January 1, 2019 (United States)"/>
    <x v="8"/>
    <n v="26000"/>
    <s v="Paul Dano"/>
    <s v="Paul Dano"/>
    <s v="Ed Oxenbould"/>
    <s v="United States"/>
    <n v="0"/>
    <n v="3321367"/>
    <n v="4030348.5659099957"/>
    <n v="0"/>
    <n v="1322726.802070888"/>
    <s v="June Pictures"/>
    <n v="105"/>
  </r>
  <r>
    <s v="The Old Man &amp; the Gun"/>
    <s v="PG-13"/>
    <s v="Biography"/>
    <x v="38"/>
    <n v="251.1"/>
    <s v="October 19, 2018 (United States)"/>
    <x v="17"/>
    <n v="42000"/>
    <s v="David Lowery"/>
    <s v="David Lowery"/>
    <s v="Robert Redford"/>
    <s v="United States"/>
    <n v="0"/>
    <n v="17860397"/>
    <n v="21672891.142572679"/>
    <n v="0"/>
    <n v="7112862.2062923135"/>
    <s v="Fox Searchlight Pictures"/>
    <n v="93"/>
  </r>
  <r>
    <s v="Forever My Girl"/>
    <s v="PG"/>
    <s v="Comedy"/>
    <x v="38"/>
    <n v="251.1"/>
    <s v="January 19, 2018 (United States)"/>
    <x v="17"/>
    <n v="16000"/>
    <s v="Bethany Ashton Wolf"/>
    <s v="Bethany Ashton Wolf"/>
    <s v="Alex Roe"/>
    <s v="United States"/>
    <n v="3500000"/>
    <n v="16376066"/>
    <n v="19871713.700517721"/>
    <n v="467.88759999999996"/>
    <n v="6521730.7845479883"/>
    <s v="LD Entertainment"/>
    <n v="108"/>
  </r>
  <r>
    <s v="On the Basis of Sex"/>
    <s v="PG-13"/>
    <s v="Biography"/>
    <x v="38"/>
    <n v="251.1"/>
    <s v="January 11, 2019 (United States)"/>
    <x v="12"/>
    <n v="31000"/>
    <s v="Mimi Leder"/>
    <s v="Daniel Stiepleman"/>
    <s v="Felicity Jones"/>
    <s v="United States"/>
    <n v="20000000"/>
    <n v="38755900"/>
    <n v="47028764.356829949"/>
    <n v="193.77949999999998"/>
    <n v="15434448.426921545"/>
    <s v="Alibaba Pictures"/>
    <n v="120"/>
  </r>
  <r>
    <s v="I Want to Eat Your Pancreas"/>
    <s v="Not Rated"/>
    <s v="Animation"/>
    <x v="38"/>
    <n v="251.1"/>
    <s v="September 1, 2018 (Japan)"/>
    <x v="45"/>
    <n v="11000"/>
    <s v="Shin'ichirÃ´ Ushijima"/>
    <s v="Yoru Sumino"/>
    <s v="Mahiro Takasugi"/>
    <s v="Japan"/>
    <n v="0"/>
    <n v="33748006"/>
    <n v="40951881.434488252"/>
    <n v="0"/>
    <n v="13440066.109119872"/>
    <s v="ABC Animation"/>
    <n v="109"/>
  </r>
  <r>
    <s v="The Man Who Killed Don Quixote"/>
    <s v="Not Rated"/>
    <s v="Adventure"/>
    <x v="38"/>
    <n v="251.1"/>
    <s v="May 19, 2018 (France)"/>
    <x v="5"/>
    <n v="17000"/>
    <s v="Terry Gilliam"/>
    <s v="Terry Gilliam"/>
    <s v="JosÃ© Luis Ferrer"/>
    <s v="Spain"/>
    <n v="0"/>
    <n v="2390383"/>
    <n v="2900636.0019912384"/>
    <n v="0"/>
    <n v="951964.55595380324"/>
    <s v="Alacran Pictures"/>
    <n v="132"/>
  </r>
  <r>
    <s v="The Catcher Was a Spy"/>
    <s v="R"/>
    <s v="Biography"/>
    <x v="38"/>
    <n v="251.1"/>
    <s v="June 22, 2018 (United States)"/>
    <x v="19"/>
    <n v="8500"/>
    <s v="Ben Lewin"/>
    <s v="Robert Rodat"/>
    <s v="Paul Rudd"/>
    <s v="United States"/>
    <n v="14000000"/>
    <n v="953953"/>
    <n v="1157584.5444046196"/>
    <n v="6.8139500000000002"/>
    <n v="379909.5977698128"/>
    <s v="PalmStar Media"/>
    <n v="94"/>
  </r>
  <r>
    <s v="Welcome to Marwen"/>
    <s v="PG-13"/>
    <s v="Biography"/>
    <x v="38"/>
    <n v="251.1"/>
    <s v="December 21, 2018 (United States)"/>
    <x v="19"/>
    <n v="21000"/>
    <s v="Robert Zemeckis"/>
    <s v="Robert Zemeckis"/>
    <s v="Steve Carell"/>
    <s v="Japan"/>
    <n v="39000000"/>
    <n v="13061491"/>
    <n v="15849606.960175229"/>
    <n v="33.491002564102565"/>
    <n v="5201708.8809239343"/>
    <s v="Universal Pictures"/>
    <n v="116"/>
  </r>
  <r>
    <s v="Bad Samaritan"/>
    <s v="R"/>
    <s v="Crime"/>
    <x v="38"/>
    <n v="251.1"/>
    <s v="May 4, 2018 (United States)"/>
    <x v="16"/>
    <n v="21000"/>
    <s v="Dean Devlin"/>
    <s v="Brandon Boyce"/>
    <s v="David Tennant"/>
    <s v="United States"/>
    <n v="0"/>
    <n v="4623836"/>
    <n v="5610843.6049382715"/>
    <n v="0"/>
    <n v="1841432.0987654319"/>
    <s v="Electric Entertainment"/>
    <n v="110"/>
  </r>
  <r>
    <s v="Border"/>
    <s v="R"/>
    <s v="Crime"/>
    <x v="38"/>
    <n v="251.1"/>
    <s v="October 26, 2018 (United States)"/>
    <x v="9"/>
    <n v="26000"/>
    <s v="Ali Abbasi"/>
    <s v="John Ajvide Lindqvist"/>
    <s v="Eva Melander"/>
    <s v="Sweden"/>
    <n v="0"/>
    <n v="2177678"/>
    <n v="2642526.8283552369"/>
    <n v="0"/>
    <n v="867255.27678215841"/>
    <s v="Meta Film Stockholm"/>
    <n v="110"/>
  </r>
  <r>
    <s v="Gringo"/>
    <s v="R"/>
    <s v="Action"/>
    <x v="38"/>
    <n v="251.1"/>
    <s v="March 9, 2018 (United States)"/>
    <x v="10"/>
    <n v="28000"/>
    <s v="Nash Edgerton"/>
    <s v="Anthony Tambakis"/>
    <s v="Joel Edgerton"/>
    <s v="Australia"/>
    <n v="0"/>
    <n v="11001627"/>
    <n v="13350042.799283154"/>
    <n v="0"/>
    <n v="4381372.759856631"/>
    <s v="Amazon Studios"/>
    <n v="111"/>
  </r>
  <r>
    <s v="Assassination Nation"/>
    <s v="R"/>
    <s v="Action"/>
    <x v="38"/>
    <n v="251.1"/>
    <s v="September 21, 2018 (United States)"/>
    <x v="22"/>
    <n v="17000"/>
    <s v="Sam Levinson"/>
    <s v="Sam Levinson"/>
    <s v="Odessa Young"/>
    <s v="United States"/>
    <n v="7000000"/>
    <n v="2584988"/>
    <n v="3136781.5356431701"/>
    <n v="36.928400000000003"/>
    <n v="1029465.5515730784"/>
    <s v="BRON Studios"/>
    <n v="108"/>
  </r>
  <r>
    <s v="Unfriended: Dark Web"/>
    <s v="R"/>
    <s v="Horror"/>
    <x v="38"/>
    <n v="251.1"/>
    <s v="July 20, 2018 (United States)"/>
    <x v="22"/>
    <n v="29000"/>
    <s v="Stephen Susco"/>
    <s v="Stephen Susco"/>
    <s v="Colin Woodell"/>
    <s v="United States"/>
    <n v="1000000"/>
    <n v="16024987"/>
    <n v="19445693.10593389"/>
    <n v="1602.4986999999999"/>
    <n v="6381914.3767423332"/>
    <s v="Bazelevs Production"/>
    <n v="92"/>
  </r>
  <r>
    <s v="The Nutcracker and the Four Realms"/>
    <s v="PG"/>
    <s v="Adventure"/>
    <x v="38"/>
    <n v="251.1"/>
    <s v="November 2, 2018 (United States)"/>
    <x v="41"/>
    <n v="30000"/>
    <s v="Lasse HallstrÃ¶m"/>
    <s v="Ashleigh Powell"/>
    <s v="Mackenzie Foy"/>
    <s v="United States"/>
    <n v="120000000"/>
    <n v="173961069"/>
    <n v="211094933.19115889"/>
    <n v="144.9675575"/>
    <n v="69279597.371565104"/>
    <s v="Walt Disney Pictures"/>
    <n v="99"/>
  </r>
  <r>
    <s v="Little Italy"/>
    <s v="R"/>
    <s v="Comedy"/>
    <x v="38"/>
    <n v="251.1"/>
    <s v="September 21, 2018 (United States)"/>
    <x v="46"/>
    <n v="13000"/>
    <s v="Donald Petrie"/>
    <s v="Steve Galluccio"/>
    <s v="Emma Roberts"/>
    <s v="Canada"/>
    <n v="0"/>
    <n v="1362536"/>
    <n v="1653383.9872560732"/>
    <n v="0"/>
    <n v="542626.8418956591"/>
    <s v="Firsttake Entertainment"/>
    <n v="102"/>
  </r>
  <r>
    <s v="The Happytime Murders"/>
    <s v="R"/>
    <s v="Action"/>
    <x v="38"/>
    <n v="251.1"/>
    <s v="August 24, 2018 (United States)"/>
    <x v="20"/>
    <n v="26000"/>
    <s v="Brian Henson"/>
    <s v="Todd Berger"/>
    <s v="Melissa McCarthy"/>
    <s v="United States"/>
    <n v="40000000"/>
    <n v="27506452"/>
    <n v="33378000.49542015"/>
    <n v="68.766130000000004"/>
    <n v="10954381.521306252"/>
    <s v="STX Entertainment"/>
    <n v="91"/>
  </r>
  <r>
    <s v="Tully"/>
    <s v="R"/>
    <s v="Comedy"/>
    <x v="38"/>
    <n v="251.1"/>
    <s v="May 4, 2018 (United States)"/>
    <x v="9"/>
    <n v="55000"/>
    <s v="Jason Reitman"/>
    <s v="Diablo Cody"/>
    <s v="Charlize Theron"/>
    <s v="United States"/>
    <n v="13000000"/>
    <n v="15636462"/>
    <n v="18974233.259259257"/>
    <n v="120.28047692307693"/>
    <n v="6227185.1851851847"/>
    <s v="BRON Studios"/>
    <n v="95"/>
  </r>
  <r>
    <s v="Night School"/>
    <s v="PG-13"/>
    <s v="Comedy"/>
    <x v="38"/>
    <n v="251.1"/>
    <s v="September 28, 2018 (United States)"/>
    <x v="41"/>
    <n v="38000"/>
    <s v="Malcolm D. Lee"/>
    <s v="Kevin Hart"/>
    <s v="Kevin Hart"/>
    <s v="United States"/>
    <n v="29000000"/>
    <n v="103105878"/>
    <n v="125114938.37753883"/>
    <n v="355.53751034482758"/>
    <n v="41061679.808841094"/>
    <s v="Hartbeat Productions"/>
    <n v="111"/>
  </r>
  <r>
    <s v="Lords of Chaos"/>
    <s v="R"/>
    <s v="Biography"/>
    <x v="38"/>
    <n v="251.1"/>
    <s v="February 8, 2019 (United States)"/>
    <x v="14"/>
    <n v="13000"/>
    <s v="Jonas Ã…kerlund"/>
    <s v="Dennis Magnusson"/>
    <s v="Rory Culkin"/>
    <s v="United Kingdom"/>
    <n v="0"/>
    <n v="365353"/>
    <n v="443341.5336519315"/>
    <n v="0"/>
    <n v="145500.99561927517"/>
    <s v="Proton Cinema"/>
    <n v="118"/>
  </r>
  <r>
    <s v="Smallfoot"/>
    <s v="PG"/>
    <s v="Animation"/>
    <x v="38"/>
    <n v="251.1"/>
    <s v="September 28, 2018 (United States)"/>
    <x v="14"/>
    <n v="36000"/>
    <s v="Karey Kirkpatrick"/>
    <s v="Karey Kirkpatrick"/>
    <s v="Channing Tatum"/>
    <s v="United States"/>
    <n v="80000000"/>
    <n v="214040103"/>
    <n v="259729268.75388291"/>
    <n v="267.55012875"/>
    <n v="85240980.884109914"/>
    <s v="Warner Animation Group"/>
    <n v="96"/>
  </r>
  <r>
    <s v="Hell Fest"/>
    <s v="R"/>
    <s v="Horror"/>
    <x v="38"/>
    <n v="251.1"/>
    <s v="September 28, 2018 (United States)"/>
    <x v="30"/>
    <n v="15000"/>
    <s v="Gregory Plotkin"/>
    <s v="Seth M. Sherwood"/>
    <s v="Cynthea Mercado"/>
    <s v="United States"/>
    <n v="5500000"/>
    <n v="18160930"/>
    <n v="22037576.148944642"/>
    <n v="330.1987272727273"/>
    <n v="7232548.7853444843"/>
    <s v="CBS Films"/>
    <n v="89"/>
  </r>
  <r>
    <s v="A Private War"/>
    <s v="R"/>
    <s v="Biography"/>
    <x v="38"/>
    <n v="251.1"/>
    <s v="November 16, 2018 (United States)"/>
    <x v="17"/>
    <n v="18000"/>
    <s v="Matthew Heineman"/>
    <s v="Arash Amel"/>
    <s v="Rosamund Pike"/>
    <s v="United Kingdom"/>
    <n v="0"/>
    <n v="3915207"/>
    <n v="4750950.111111111"/>
    <n v="0"/>
    <n v="1559222.2222222222"/>
    <s v="Acacia Filmed Entertainment"/>
    <n v="110"/>
  </r>
  <r>
    <s v="Second Act"/>
    <s v="PG-13"/>
    <s v="Comedy"/>
    <x v="38"/>
    <n v="251.1"/>
    <s v="December 21, 2018 (United States)"/>
    <x v="1"/>
    <n v="24000"/>
    <s v="Peter Segal"/>
    <s v="Justin Zackham"/>
    <s v="Jennifer Lopez"/>
    <s v="United States"/>
    <n v="16000000"/>
    <n v="72294066"/>
    <n v="87726013.182795703"/>
    <n v="451.83791250000002"/>
    <n v="28790946.236559138"/>
    <s v="Huayi Brothers"/>
    <n v="103"/>
  </r>
  <r>
    <s v="Uncle Drew"/>
    <s v="PG-13"/>
    <s v="Comedy"/>
    <x v="38"/>
    <n v="251.1"/>
    <s v="June 29, 2018 (United States)"/>
    <x v="1"/>
    <n v="13000"/>
    <s v="Charles Stone III"/>
    <s v="Jay Longino"/>
    <s v="Kyrie Irving"/>
    <s v="United States"/>
    <n v="19000000"/>
    <n v="46664414"/>
    <n v="56625435.865392275"/>
    <n v="245.6021789473684"/>
    <n v="18583996.017522898"/>
    <s v="Summit Entertainment"/>
    <n v="103"/>
  </r>
  <r>
    <s v="Wild Rose"/>
    <s v="R"/>
    <s v="Comedy"/>
    <x v="38"/>
    <n v="251.1"/>
    <s v="June 21, 2019 (United States)"/>
    <x v="13"/>
    <n v="12000"/>
    <s v="Tom Harper"/>
    <s v="Nicole Taylor"/>
    <s v="Jessie Buckley"/>
    <s v="United Kingdom"/>
    <n v="0"/>
    <n v="7123449"/>
    <n v="8644025.9271206688"/>
    <n v="0"/>
    <n v="2836897.2520908006"/>
    <s v="BFI Film Fund"/>
    <n v="101"/>
  </r>
  <r>
    <s v="The Possession of Hannah Grace"/>
    <s v="R"/>
    <s v="Horror"/>
    <x v="38"/>
    <n v="251.1"/>
    <s v="November 30, 2018 (United States)"/>
    <x v="33"/>
    <n v="20000"/>
    <s v="Diederik Van Rooijen"/>
    <s v="Brian Sieve"/>
    <s v="Shay Mitchell"/>
    <s v="United States"/>
    <n v="7700000"/>
    <n v="43016528"/>
    <n v="52198869.301473513"/>
    <n v="558.65620779220774"/>
    <n v="17131233.771405812"/>
    <s v="Screen Gems"/>
    <n v="86"/>
  </r>
  <r>
    <s v="If Beale Street Could Talk"/>
    <s v="R"/>
    <s v="Drama"/>
    <x v="38"/>
    <n v="251.1"/>
    <s v="December 25, 2018 (United States)"/>
    <x v="12"/>
    <n v="45000"/>
    <s v="Barry Jenkins"/>
    <s v="Barry Jenkins"/>
    <s v="KiKi Layne"/>
    <s v="United States"/>
    <n v="12000000"/>
    <n v="20596567"/>
    <n v="24993126.104739148"/>
    <n v="171.63805833333333"/>
    <n v="8202535.6431700513"/>
    <s v="Annapurna Pictures"/>
    <n v="119"/>
  </r>
  <r>
    <s v="Out of Blue"/>
    <s v="Unrated"/>
    <s v="Crime"/>
    <x v="38"/>
    <n v="251.1"/>
    <s v="March 22, 2019 (United States)"/>
    <x v="25"/>
    <n v="1700"/>
    <s v="Carol Morley"/>
    <s v="Martin Amis"/>
    <s v="Mamie Gummer"/>
    <s v="United Kingdom"/>
    <n v="0"/>
    <n v="242847"/>
    <n v="294685.3082437276"/>
    <n v="0"/>
    <n v="96713.261648745509"/>
    <s v="Cannon and Morley Productions"/>
    <n v="109"/>
  </r>
  <r>
    <s v="The Grinch"/>
    <s v="PG"/>
    <s v="Animation"/>
    <x v="38"/>
    <n v="251.1"/>
    <s v="November 9, 2018 (United States)"/>
    <x v="21"/>
    <n v="58000"/>
    <s v="Yarrow Cheney"/>
    <s v="Michael LeSieur"/>
    <s v="Benedict Cumberbatch"/>
    <s v="France"/>
    <n v="75000000"/>
    <n v="512492755"/>
    <n v="621889854.43448818"/>
    <n v="683.32367333333332"/>
    <n v="204099066.10911986"/>
    <s v="Universal Pictures"/>
    <n v="85"/>
  </r>
  <r>
    <s v="Colette"/>
    <s v="R"/>
    <s v="Biography"/>
    <x v="38"/>
    <n v="251.1"/>
    <s v="December 20, 2018 (Netherlands)"/>
    <x v="17"/>
    <n v="21000"/>
    <s v="Wash Westmoreland"/>
    <s v="Richard Glatzer"/>
    <s v="Keira Knightley"/>
    <s v="United Kingdom"/>
    <n v="0"/>
    <n v="14273033"/>
    <n v="17319765.651533253"/>
    <n v="0"/>
    <n v="5684202.7080844287"/>
    <s v="Number 9 Films"/>
    <n v="111"/>
  </r>
  <r>
    <s v="Winchester"/>
    <s v="PG-13"/>
    <s v="Biography"/>
    <x v="38"/>
    <n v="251.1"/>
    <s v="February 2, 2018 (United States)"/>
    <x v="30"/>
    <n v="32000"/>
    <s v="Michael Spierig"/>
    <s v="Tom Vaughan"/>
    <s v="Helen Mirren"/>
    <s v="Australia"/>
    <n v="3500000"/>
    <n v="44019588"/>
    <n v="53416043.264038227"/>
    <n v="1257.7025142857142"/>
    <n v="17530700.11947431"/>
    <s v="CBS Films"/>
    <n v="99"/>
  </r>
  <r>
    <s v="The 15:17 to Paris"/>
    <s v="PG-13"/>
    <s v="Biography"/>
    <x v="38"/>
    <n v="251.1"/>
    <s v="February 9, 2018 (United States)"/>
    <x v="11"/>
    <n v="30000"/>
    <s v="Clint Eastwood"/>
    <s v="Dorothy Blyskal"/>
    <s v="Alek Skarlatos"/>
    <s v="United States"/>
    <n v="30000000"/>
    <n v="57076286"/>
    <n v="69259834.106730387"/>
    <n v="190.25428666666667"/>
    <n v="22730500.199123856"/>
    <s v="Warner Bros."/>
    <n v="94"/>
  </r>
  <r>
    <s v="Action Point"/>
    <s v="R"/>
    <s v="Comedy"/>
    <x v="38"/>
    <n v="251.1"/>
    <s v="June 1, 2018 (United States)"/>
    <x v="27"/>
    <n v="11000"/>
    <s v="Tim Kirkby"/>
    <s v="John Altschuler"/>
    <s v="Johnny Knoxville"/>
    <s v="United States"/>
    <n v="19000000"/>
    <n v="5103663"/>
    <n v="6193094.8470728789"/>
    <n v="26.861384210526317"/>
    <n v="2032522.102747909"/>
    <s v="Paramount Pictures"/>
    <n v="85"/>
  </r>
  <r>
    <s v="Juliet, Naked"/>
    <s v="R"/>
    <s v="Comedy"/>
    <x v="38"/>
    <n v="251.1"/>
    <s v="August 17, 2018 (United States)"/>
    <x v="14"/>
    <n v="21000"/>
    <s v="Jesse Peretz"/>
    <s v="Evgenia Peretz"/>
    <s v="Chris O'Dowd"/>
    <s v="United States"/>
    <n v="0"/>
    <n v="4511157"/>
    <n v="5474112.0585424136"/>
    <n v="0"/>
    <n v="1796557.945041816"/>
    <s v="Los Angeles Media Fund (LAMF)"/>
    <n v="97"/>
  </r>
  <r>
    <s v="The Guilty"/>
    <s v="R"/>
    <s v="Crime"/>
    <x v="38"/>
    <n v="251.1"/>
    <s v="October 19, 2018 (United States)"/>
    <x v="24"/>
    <n v="48000"/>
    <s v="Gustav MÃ¶ller"/>
    <s v="Gustav MÃ¶ller"/>
    <s v="Jakob Cedergren"/>
    <s v="Denmark"/>
    <n v="0"/>
    <n v="4598051"/>
    <n v="5579554.5189167662"/>
    <n v="0"/>
    <n v="1831163.2815611309"/>
    <s v="Nordisk Film / SPRING"/>
    <n v="85"/>
  </r>
  <r>
    <s v="Never Look Away"/>
    <s v="R"/>
    <s v="Biography"/>
    <x v="38"/>
    <n v="251.1"/>
    <s v="October 3, 2018 (Germany)"/>
    <x v="3"/>
    <n v="18000"/>
    <s v="Florian Henckel von Donnersmarck"/>
    <s v="Florian Henckel von Donnersmarck"/>
    <s v="Tom Schilling"/>
    <s v="Germany"/>
    <n v="0"/>
    <n v="6193234"/>
    <n v="7515246.5145360408"/>
    <n v="0"/>
    <n v="2466441.2584627639"/>
    <s v="Pergamon Film"/>
    <n v="189"/>
  </r>
  <r>
    <s v="Vox Lux"/>
    <s v="R"/>
    <s v="Drama"/>
    <x v="38"/>
    <n v="251.1"/>
    <s v="December 20, 2018 (Kuwait)"/>
    <x v="1"/>
    <n v="17000"/>
    <s v="Brady Corbet"/>
    <s v="Brady Corbet"/>
    <s v="Natalie Portman"/>
    <s v="United States"/>
    <n v="0"/>
    <n v="1399272"/>
    <n v="1697961.6821983273"/>
    <n v="0"/>
    <n v="557256.86977299873"/>
    <s v="Bold Films"/>
    <n v="114"/>
  </r>
  <r>
    <s v="The Wind"/>
    <s v="R"/>
    <s v="Horror"/>
    <x v="38"/>
    <n v="251.1"/>
    <s v="April 5, 2019 (United States)"/>
    <x v="41"/>
    <n v="6800"/>
    <s v="Emma Tammi"/>
    <s v="Teresa Sutherland"/>
    <s v="Caitlin Gerard"/>
    <s v="United States"/>
    <n v="0"/>
    <n v="130974"/>
    <n v="158931.81123058542"/>
    <n v="0"/>
    <n v="52160.095579450419"/>
    <s v="Soapbox Films"/>
    <n v="88"/>
  </r>
  <r>
    <s v="Super Troopers 2"/>
    <s v="R"/>
    <s v="Comedy"/>
    <x v="38"/>
    <n v="251.1"/>
    <s v="April 20, 2018 (United States)"/>
    <x v="10"/>
    <n v="25000"/>
    <s v="Jay Chandrasekhar"/>
    <s v="Jay Chandrasekhar"/>
    <s v="Jay Chandrasekhar"/>
    <s v="United States"/>
    <n v="13500000"/>
    <n v="31626386"/>
    <n v="38377378.790123455"/>
    <n v="234.26952592592593"/>
    <n v="12595135.802469134"/>
    <s v="Votiv Films"/>
    <n v="99"/>
  </r>
  <r>
    <s v="Summer '03"/>
    <s v="Not Rated"/>
    <s v="Comedy"/>
    <x v="38"/>
    <n v="251.1"/>
    <s v="December 20, 2018 (Russia)"/>
    <x v="30"/>
    <n v="2900"/>
    <s v="Becca Gleason"/>
    <s v="Becca Gleason"/>
    <s v="Joey King"/>
    <s v="United States"/>
    <n v="0"/>
    <n v="11746"/>
    <n v="14253.310234966149"/>
    <n v="0"/>
    <n v="4677.8176025487855"/>
    <s v="Big Cat Productions"/>
    <n v="95"/>
  </r>
  <r>
    <s v="An Acceptable Loss"/>
    <s v="R"/>
    <s v="Drama"/>
    <x v="38"/>
    <n v="251.1"/>
    <s v="January 18, 2019 (United States)"/>
    <x v="20"/>
    <n v="1200"/>
    <s v="Joe Chappelle"/>
    <s v="Joe Chappelle"/>
    <s v="Tika Sumpter"/>
    <s v="United States"/>
    <n v="0"/>
    <n v="32427"/>
    <n v="39348.892473118278"/>
    <n v="0"/>
    <n v="12913.978494623656"/>
    <s v="CorradoMooncoin"/>
    <n v="102"/>
  </r>
  <r>
    <s v="The Death &amp; Life of John F. Donovan"/>
    <s v="R"/>
    <s v="Drama"/>
    <x v="38"/>
    <n v="251.1"/>
    <s v="December 13, 2019 (United States)"/>
    <x v="19"/>
    <n v="5900"/>
    <s v="Xavier Dolan"/>
    <s v="Xavier Dolan"/>
    <s v="Kit Harington"/>
    <s v="Canada"/>
    <n v="35000000"/>
    <n v="3326364"/>
    <n v="4036412.2293906808"/>
    <n v="9.5038971428571433"/>
    <n v="1324716.8458781361"/>
    <s v="Lyla Films"/>
    <n v="123"/>
  </r>
  <r>
    <s v="Duck Butter"/>
    <s v="Not Rated"/>
    <s v="Comedy"/>
    <x v="38"/>
    <n v="251.1"/>
    <s v="April 27, 2018 (United States)"/>
    <x v="11"/>
    <n v="3500"/>
    <s v="Miguel Arteta"/>
    <s v="Miguel Arteta"/>
    <s v="Alia Shawkat"/>
    <s v="United States"/>
    <n v="0"/>
    <n v="6877"/>
    <n v="8344.9697331740335"/>
    <n v="0"/>
    <n v="2738.7495021903624"/>
    <s v="Duplass Brothers Productions"/>
    <n v="93"/>
  </r>
  <r>
    <s v="The Little Mermaid"/>
    <s v="PG"/>
    <s v="Adventure"/>
    <x v="38"/>
    <n v="251.1"/>
    <s v="August 17, 2018 (United States)"/>
    <x v="36"/>
    <n v="8500"/>
    <s v="Blake Harris"/>
    <s v="Blake Harris"/>
    <s v="William Moseley"/>
    <s v="United States"/>
    <n v="0"/>
    <n v="2614006"/>
    <n v="3171993.7403424932"/>
    <n v="0"/>
    <n v="1041021.9036240542"/>
    <s v="Conglomerate Media"/>
    <n v="85"/>
  </r>
  <r>
    <s v="Padmaavat"/>
    <s v="Not Rated"/>
    <s v="Drama"/>
    <x v="38"/>
    <n v="251.1"/>
    <s v="January 25, 2018 (India)"/>
    <x v="9"/>
    <n v="29000"/>
    <s v="Sanjay Leela Bhansali"/>
    <s v="Prakash Kapadia"/>
    <s v="Deepika Padukone"/>
    <s v="India"/>
    <n v="0"/>
    <n v="60508780"/>
    <n v="73425030.927917168"/>
    <n v="0"/>
    <n v="24097483.074472319"/>
    <s v="Bhansali Productions"/>
    <n v="164"/>
  </r>
  <r>
    <s v="Stan &amp; Ollie"/>
    <s v="PG"/>
    <s v="Biography"/>
    <x v="38"/>
    <n v="251.1"/>
    <s v="January 11, 2019 (United Kingdom)"/>
    <x v="13"/>
    <n v="34000"/>
    <s v="Jon S. Baird"/>
    <s v="Jeff Pope"/>
    <s v="Steve Coogan"/>
    <s v="United Kingdom"/>
    <n v="10000000"/>
    <n v="24420923"/>
    <n v="29633832.091198724"/>
    <n v="244.20923000000002"/>
    <n v="9725576.6626841892"/>
    <s v="Entertainment One"/>
    <n v="98"/>
  </r>
  <r>
    <s v="SuperFly"/>
    <s v="R"/>
    <s v="Action"/>
    <x v="38"/>
    <n v="251.1"/>
    <s v="June 13, 2018 (United States)"/>
    <x v="33"/>
    <n v="6500"/>
    <s v="Director X."/>
    <s v="Alex Tse"/>
    <s v="Trevor Jackson"/>
    <s v="United States"/>
    <n v="16000000"/>
    <n v="20780685"/>
    <n v="25216546.075268816"/>
    <n v="129.87928124999999"/>
    <n v="8275860.2150537632"/>
    <s v="Columbia Pictures"/>
    <n v="116"/>
  </r>
  <r>
    <s v="Early Man"/>
    <s v="PG"/>
    <s v="Animation"/>
    <x v="38"/>
    <n v="251.1"/>
    <s v="February 16, 2018 (United States)"/>
    <x v="10"/>
    <n v="21000"/>
    <s v="Nick Park"/>
    <s v="Mark Burton"/>
    <s v="Eddie Redmayne"/>
    <s v="France"/>
    <n v="50000000"/>
    <n v="54622814"/>
    <n v="66282642.078056552"/>
    <n v="109.245628"/>
    <n v="21753410.593389086"/>
    <s v="Summit Entertainment"/>
    <n v="89"/>
  </r>
  <r>
    <s v="I Can Only Imagine"/>
    <s v="PG"/>
    <s v="Biography"/>
    <x v="38"/>
    <n v="251.1"/>
    <s v="March 16, 2018 (United States)"/>
    <x v="4"/>
    <n v="15000"/>
    <s v="Andrew Erwin"/>
    <s v="Bart Millard"/>
    <s v="J. Michael Finley"/>
    <s v="United States"/>
    <n v="7000000"/>
    <n v="86086881"/>
    <n v="104463053.12903225"/>
    <n v="1229.8125857142857"/>
    <n v="34283903.225806452"/>
    <s v="Kevin Downes Productions"/>
    <n v="110"/>
  </r>
  <r>
    <s v="The Hummingbird Project"/>
    <s v="R"/>
    <s v="Drama"/>
    <x v="38"/>
    <n v="251.1"/>
    <s v="March 22, 2019 (Canada)"/>
    <x v="19"/>
    <n v="13000"/>
    <s v="Kim Nguyen"/>
    <s v="Kim Nguyen"/>
    <s v="Jesse Eisenberg"/>
    <s v="Canada"/>
    <n v="0"/>
    <n v="878199"/>
    <n v="1065660.0370370371"/>
    <n v="0"/>
    <n v="349740.74074074073"/>
    <s v="Item 7"/>
    <n v="111"/>
  </r>
  <r>
    <s v="Dragon Ball Super: Broly"/>
    <s v="PG"/>
    <s v="Animation"/>
    <x v="38"/>
    <n v="251.1"/>
    <s v="January 16, 2019 (United States)"/>
    <x v="40"/>
    <n v="24000"/>
    <s v="Tatsuya Nagamine"/>
    <s v="Akira Toriyama"/>
    <s v="Masako Nozawa"/>
    <s v="Japan"/>
    <n v="8500000"/>
    <n v="115757940"/>
    <n v="140467719.30704898"/>
    <n v="1361.8581176470589"/>
    <n v="46100334.528076462"/>
    <s v="Toei Company"/>
    <n v="100"/>
  </r>
  <r>
    <s v="Gloria Bell"/>
    <s v="R"/>
    <s v="Comedy"/>
    <x v="38"/>
    <n v="251.1"/>
    <s v="March 22, 2019 (United States)"/>
    <x v="21"/>
    <n v="10000"/>
    <s v="SebastiÃ¡n Lelio"/>
    <s v="Alice Johnson Boher"/>
    <s v="Julianne Moore"/>
    <s v="Chile"/>
    <n v="0"/>
    <n v="11145006"/>
    <n v="13524027.59139785"/>
    <n v="0"/>
    <n v="4438473.1182795698"/>
    <s v="Fabula"/>
    <n v="102"/>
  </r>
  <r>
    <s v="Kin"/>
    <s v="PG-13"/>
    <s v="Action"/>
    <x v="38"/>
    <n v="251.1"/>
    <s v="August 31, 2018 (United States)"/>
    <x v="1"/>
    <n v="16000"/>
    <s v="Jonathan Baker"/>
    <s v="Jonathan Baker"/>
    <s v="Myles Truitt"/>
    <s v="United States"/>
    <n v="30000000"/>
    <n v="10313019"/>
    <n v="12514444.003584228"/>
    <n v="34.376730000000002"/>
    <n v="4107136.2007168457"/>
    <s v="Summit Entertainment"/>
    <n v="102"/>
  </r>
  <r>
    <s v="Aniara"/>
    <s v="R"/>
    <s v="Drama"/>
    <x v="38"/>
    <n v="251.1"/>
    <s v="May 17, 2019 (United States)"/>
    <x v="21"/>
    <n v="7400"/>
    <s v="Pella Kagerman"/>
    <s v="Pella Kagerman"/>
    <s v="Emelie Garbers"/>
    <s v="Sweden"/>
    <n v="0"/>
    <n v="40124"/>
    <n v="48688.900039824766"/>
    <n v="0"/>
    <n v="15979.291119076064"/>
    <s v="Film Capital Stockholm"/>
    <n v="106"/>
  </r>
  <r>
    <s v="Becoming Astrid"/>
    <s v="N/A"/>
    <s v="Biography"/>
    <x v="38"/>
    <n v="251.1"/>
    <s v="September 14, 2018 (Sweden)"/>
    <x v="12"/>
    <n v="5300"/>
    <s v="Pernille Fischer Christensen"/>
    <s v="Kim Fupz Aakeson"/>
    <s v="Alba August"/>
    <s v="Sweden"/>
    <n v="0"/>
    <n v="962653"/>
    <n v="1168141.6531262444"/>
    <n v="0"/>
    <n v="383374.35284747113"/>
    <s v="Nordisk Film Production Sverige AB"/>
    <n v="123"/>
  </r>
  <r>
    <s v="Goosebumps 2: Haunted Halloween"/>
    <s v="PG"/>
    <s v="Animation"/>
    <x v="38"/>
    <n v="251.1"/>
    <s v="October 12, 2018 (United States)"/>
    <x v="41"/>
    <n v="19000"/>
    <s v="Ari Sandel"/>
    <s v="Rob Lieber"/>
    <s v="Wendi McLendon-Covey"/>
    <s v="United States"/>
    <n v="35000000"/>
    <n v="93320380"/>
    <n v="113240620.41417761"/>
    <n v="266.62965714285718"/>
    <n v="37164627.638391078"/>
    <s v="Sony Pictures Animation"/>
    <n v="90"/>
  </r>
  <r>
    <s v="The Quake"/>
    <s v="PG-13"/>
    <s v="Action"/>
    <x v="38"/>
    <n v="251.1"/>
    <s v="December 14, 2018 (United States)"/>
    <x v="19"/>
    <n v="11000"/>
    <s v="John Andreas Andersen"/>
    <s v="John KÃ¥re Raake"/>
    <s v="Kristoffer Joner"/>
    <s v="Norway"/>
    <n v="0"/>
    <n v="13837294"/>
    <n v="16791013.467941061"/>
    <n v="0"/>
    <n v="5510670.6491437675"/>
    <s v="Fantefilm"/>
    <n v="106"/>
  </r>
  <r>
    <s v="Nobody's Fool"/>
    <s v="R"/>
    <s v="Comedy"/>
    <x v="38"/>
    <n v="251.1"/>
    <s v="November 2, 2018 (United States)"/>
    <x v="38"/>
    <n v="7000"/>
    <s v="Tyler Perry"/>
    <s v="Tyler Perry"/>
    <s v="Tiffany Haddish"/>
    <s v="United States"/>
    <n v="19000000"/>
    <n v="33705333"/>
    <n v="40900099.42293907"/>
    <n v="177.3964894736842"/>
    <n v="13423071.684587812"/>
    <s v="BET Films"/>
    <n v="110"/>
  </r>
  <r>
    <s v="7 Days in Entebbe"/>
    <s v="PG-13"/>
    <s v="Action"/>
    <x v="38"/>
    <n v="251.1"/>
    <s v="March 16, 2018 (United States)"/>
    <x v="1"/>
    <n v="15000"/>
    <s v="JosÃ© Padilha"/>
    <s v="Gregory Burke"/>
    <s v="Batsheva Dance Company"/>
    <s v="United Kingdom"/>
    <n v="0"/>
    <n v="8771432"/>
    <n v="10643788.651533253"/>
    <n v="0"/>
    <n v="3493202.7080844282"/>
    <s v="Participant"/>
    <n v="107"/>
  </r>
  <r>
    <s v="My Hero Academia: Two Heroes"/>
    <s v="PG-13"/>
    <s v="Animation"/>
    <x v="38"/>
    <n v="251.1"/>
    <s v="September 25, 2018 (United States)"/>
    <x v="24"/>
    <n v="8000"/>
    <s v="Kenji Nagasaki"/>
    <s v="KÃ´hei Horikoshi"/>
    <s v="Daiki Yamashita"/>
    <s v="Japan"/>
    <n v="0"/>
    <n v="21022724"/>
    <n v="25510250.907208283"/>
    <n v="0"/>
    <n v="8372251.6925527677"/>
    <s v="Bones"/>
    <n v="96"/>
  </r>
  <r>
    <s v="An Interview with God"/>
    <s v="Unrated"/>
    <s v="Drama"/>
    <x v="38"/>
    <n v="251.1"/>
    <s v="August 21, 2018 (United States)"/>
    <x v="1"/>
    <n v="3400"/>
    <s v="Perry Lang"/>
    <s v="Ken Aguado"/>
    <s v="David Strathairn"/>
    <s v="United States"/>
    <n v="0"/>
    <n v="2251795"/>
    <n v="2732464.9004380726"/>
    <n v="0"/>
    <n v="896772.20230983663"/>
    <s v="Astute Films"/>
    <n v="97"/>
  </r>
  <r>
    <s v="Midsommar"/>
    <s v="R"/>
    <s v="Drama"/>
    <x v="39"/>
    <n v="255.7"/>
    <s v="July 3, 2019 (United States)"/>
    <x v="12"/>
    <n v="232000"/>
    <s v="Ari Aster"/>
    <s v="Ari Aster"/>
    <s v="Florence Pugh"/>
    <s v="United States"/>
    <n v="9000000"/>
    <n v="47967636"/>
    <n v="57159713.293703564"/>
    <n v="532.97373333333326"/>
    <n v="18759341.415721551"/>
    <s v="A24"/>
    <n v="148"/>
  </r>
  <r>
    <s v="Once Upon a Time... In Hollywood"/>
    <s v="R"/>
    <s v="Comedy"/>
    <x v="39"/>
    <n v="255.7"/>
    <s v="July 26, 2019 (United States)"/>
    <x v="37"/>
    <n v="603000"/>
    <s v="Quentin Tarantino"/>
    <s v="Quentin Tarantino"/>
    <s v="Leonardo DiCaprio"/>
    <s v="United States"/>
    <n v="90000000"/>
    <n v="374565754"/>
    <n v="446344095.59561986"/>
    <n v="416.18417111111114"/>
    <n v="146486411.41963238"/>
    <s v="Columbia Pictures"/>
    <n v="161"/>
  </r>
  <r>
    <s v="Avengers: Endgame"/>
    <s v="PG-13"/>
    <s v="Action"/>
    <x v="39"/>
    <n v="255.7"/>
    <s v="April 26, 2019 (United States)"/>
    <x v="0"/>
    <n v="903000"/>
    <s v="Anthony Russo"/>
    <s v="Christopher Markus"/>
    <s v="Robert Downey Jr."/>
    <s v="United States"/>
    <n v="356000000"/>
    <n v="2797501328"/>
    <n v="3333588794.0617914"/>
    <n v="785.8149797752809"/>
    <n v="1094056053.1873288"/>
    <s v="Marvel Studios"/>
    <n v="181"/>
  </r>
  <r>
    <s v="Fighting with My Family"/>
    <s v="PG-13"/>
    <s v="Biography"/>
    <x v="39"/>
    <n v="255.7"/>
    <s v="February 22, 2019 (United States)"/>
    <x v="12"/>
    <n v="71000"/>
    <s v="Stephen Merchant"/>
    <s v="Stephen Merchant"/>
    <s v="Dwayne Johnson"/>
    <s v="United Kingdom"/>
    <n v="11000000"/>
    <n v="40811919"/>
    <n v="48632740.396167383"/>
    <n v="371.01744545454545"/>
    <n v="15960859.992178334"/>
    <s v="Metro-Goldwyn-Mayer (MGM)"/>
    <n v="108"/>
  </r>
  <r>
    <s v="Little Women"/>
    <s v="PG"/>
    <s v="Drama"/>
    <x v="39"/>
    <n v="255.7"/>
    <s v="December 25, 2019 (United States)"/>
    <x v="40"/>
    <n v="159000"/>
    <s v="Greta Gerwig"/>
    <s v="Greta Gerwig"/>
    <s v="Saoirse Ronan"/>
    <s v="United States"/>
    <n v="40000000"/>
    <n v="216601214"/>
    <n v="258108681.68087605"/>
    <n v="541.50303500000007"/>
    <n v="84709117.716073528"/>
    <s v="Columbia Pictures"/>
    <n v="135"/>
  </r>
  <r>
    <s v="Escape Room"/>
    <s v="PG-13"/>
    <s v="Action"/>
    <x v="39"/>
    <n v="255.7"/>
    <s v="January 4, 2019 (United States)"/>
    <x v="5"/>
    <n v="97000"/>
    <s v="Adam Robitel"/>
    <s v="Bragi F. Schut"/>
    <s v="Taylor Russell"/>
    <s v="United States"/>
    <n v="9000000"/>
    <n v="155712077"/>
    <n v="185551309.58897147"/>
    <n v="1730.134188888889"/>
    <n v="60896393.038717248"/>
    <s v="Columbia Pictures"/>
    <n v="99"/>
  </r>
  <r>
    <s v="The Dead Don't Die"/>
    <s v="R"/>
    <s v="Comedy"/>
    <x v="39"/>
    <n v="255.7"/>
    <s v="June 14, 2019 (United States)"/>
    <x v="30"/>
    <n v="65000"/>
    <s v="Jim Jarmusch"/>
    <s v="Jim Jarmusch"/>
    <s v="Bill Murray"/>
    <s v="United States"/>
    <n v="0"/>
    <n v="15325468"/>
    <n v="18262299.959327336"/>
    <n v="0"/>
    <n v="5993534.6108721159"/>
    <s v="Focus Features"/>
    <n v="104"/>
  </r>
  <r>
    <s v="Joker"/>
    <s v="R"/>
    <s v="Crime"/>
    <x v="39"/>
    <n v="255.7"/>
    <s v="October 4, 2019 (United States)"/>
    <x v="0"/>
    <n v="1000000"/>
    <s v="Todd Phillips"/>
    <s v="Todd Phillips"/>
    <s v="Joaquin Phoenix"/>
    <s v="United States"/>
    <n v="55000000"/>
    <n v="1074427370"/>
    <n v="1280320765.1114588"/>
    <n v="1953.5043090909091"/>
    <n v="420190602.26828313"/>
    <s v="Warner Bros."/>
    <n v="122"/>
  </r>
  <r>
    <s v="Yesterday"/>
    <s v="PG-13"/>
    <s v="Comedy"/>
    <x v="39"/>
    <n v="255.7"/>
    <s v="June 28, 2019 (United States)"/>
    <x v="8"/>
    <n v="131000"/>
    <s v="Danny Boyle"/>
    <s v="Richard Curtis"/>
    <s v="Himesh Patel"/>
    <s v="United Kingdom"/>
    <n v="26000000"/>
    <n v="153193369"/>
    <n v="182549939.51622996"/>
    <n v="589.20526538461536"/>
    <n v="59911368.400469303"/>
    <s v="Decibel Films"/>
    <n v="116"/>
  </r>
  <r>
    <s v="Parasite"/>
    <s v="R"/>
    <s v="Comedy"/>
    <x v="39"/>
    <n v="255.7"/>
    <s v="November 8, 2019 (United States)"/>
    <x v="60"/>
    <n v="631000"/>
    <s v="Bong Joon Ho"/>
    <s v="Bong Joon Ho"/>
    <s v="Kang-ho Song"/>
    <s v="South Korea"/>
    <n v="11400000"/>
    <n v="258908054"/>
    <n v="308522816.01016819"/>
    <n v="2271.1232807017545"/>
    <n v="101254616.34728198"/>
    <s v="Barunson E&amp;A"/>
    <n v="132"/>
  </r>
  <r>
    <s v="John Wick: Chapter 3 - Parabellum"/>
    <s v="R"/>
    <s v="Action"/>
    <x v="39"/>
    <n v="255.7"/>
    <s v="May 17, 2019 (United States)"/>
    <x v="34"/>
    <n v="296000"/>
    <s v="Chad Stahelski"/>
    <s v="Derek Kolstad"/>
    <s v="Keanu Reeves"/>
    <s v="United States"/>
    <n v="75000000"/>
    <n v="327281779"/>
    <n v="389999053.81814629"/>
    <n v="436.37570533333331"/>
    <n v="127994438.40438014"/>
    <s v="Lionsgate"/>
    <n v="130"/>
  </r>
  <r>
    <s v="Knives Out"/>
    <s v="PG-13"/>
    <s v="Comedy"/>
    <x v="39"/>
    <n v="255.7"/>
    <s v="November 27, 2019 (United States)"/>
    <x v="6"/>
    <n v="505000"/>
    <s v="Rian Johnson"/>
    <s v="Rian Johnson"/>
    <s v="Daniel Craig"/>
    <s v="United States"/>
    <n v="40000000"/>
    <n v="311539397"/>
    <n v="371239946.28822839"/>
    <n v="778.84849250000002"/>
    <n v="121837855.69026203"/>
    <s v="Lionsgate"/>
    <n v="130"/>
  </r>
  <r>
    <s v="Fast &amp; Furious Presents: Hobbs &amp; Shaw"/>
    <s v="PG-13"/>
    <s v="Action"/>
    <x v="39"/>
    <n v="255.7"/>
    <s v="August 2, 2019 (United States)"/>
    <x v="5"/>
    <n v="184000"/>
    <s v="David Leitch"/>
    <s v="Chris Morgan"/>
    <s v="Dwayne Johnson"/>
    <s v="United States"/>
    <n v="200000000"/>
    <n v="759056935"/>
    <n v="904515635.87993741"/>
    <n v="379.52846749999998"/>
    <n v="296854491.59170902"/>
    <s v="Chris Morgan Productions"/>
    <n v="137"/>
  </r>
  <r>
    <s v="Captain Marvel"/>
    <s v="PG-13"/>
    <s v="Action"/>
    <x v="39"/>
    <n v="255.7"/>
    <s v="March 8, 2019 (United States)"/>
    <x v="8"/>
    <n v="478000"/>
    <s v="Anna Boden"/>
    <s v="Anna Boden"/>
    <s v="Brie Larson"/>
    <s v="United States"/>
    <n v="160000000"/>
    <n v="1128462972"/>
    <n v="1344711253.6894798"/>
    <n v="705.28935749999994"/>
    <n v="441323023.85608137"/>
    <s v="Walt Disney Pictures"/>
    <n v="123"/>
  </r>
  <r>
    <s v="After"/>
    <s v="PG-13"/>
    <s v="Drama"/>
    <x v="39"/>
    <n v="255.7"/>
    <s v="April 12, 2019 (United States)"/>
    <x v="11"/>
    <n v="44000"/>
    <s v="Jenny Gage"/>
    <s v="Susan McMartin"/>
    <s v="Josephine Langford"/>
    <s v="United States"/>
    <n v="14000000"/>
    <n v="69756455"/>
    <n v="83123941.488071963"/>
    <n v="498.26039285714285"/>
    <n v="27280584.669534612"/>
    <s v="CalMaple"/>
    <n v="105"/>
  </r>
  <r>
    <s v="Spider-Man: Far from Home"/>
    <s v="PG-13"/>
    <s v="Action"/>
    <x v="39"/>
    <n v="255.7"/>
    <s v="July 2, 2019 (United States)"/>
    <x v="24"/>
    <n v="359000"/>
    <s v="Jon Watts"/>
    <s v="Chris McKenna"/>
    <s v="Tom Holland"/>
    <s v="United States"/>
    <n v="160000000"/>
    <n v="1131927996"/>
    <n v="1348840283.0707862"/>
    <n v="707.45499749999999"/>
    <n v="442678136.87915528"/>
    <s v="Columbia Pictures"/>
    <n v="129"/>
  </r>
  <r>
    <s v="Jojo Rabbit"/>
    <s v="PG-13"/>
    <s v="Comedy"/>
    <x v="39"/>
    <n v="255.7"/>
    <s v="November 8, 2019 (United States)"/>
    <x v="6"/>
    <n v="328000"/>
    <s v="Taika Waititi"/>
    <s v="Christine Leunens"/>
    <s v="Roman Griffin Davis"/>
    <s v="New Zealand"/>
    <n v="14000000"/>
    <n v="90335025"/>
    <n v="107645999.67735629"/>
    <n v="645.25017857142859"/>
    <n v="35328519.749706686"/>
    <s v="TSG Entertainment"/>
    <n v="108"/>
  </r>
  <r>
    <s v="Shazam!"/>
    <s v="PG-13"/>
    <s v="Action"/>
    <x v="39"/>
    <n v="255.7"/>
    <s v="April 5, 2019 (United States)"/>
    <x v="9"/>
    <n v="284000"/>
    <s v="David F. Sandberg"/>
    <s v="Henry Gayden"/>
    <s v="Zachary Levi"/>
    <s v="United States"/>
    <n v="100000000"/>
    <n v="365971656"/>
    <n v="436103103.57137269"/>
    <n v="365.971656"/>
    <n v="143125403.20688307"/>
    <s v="Warner Bros."/>
    <n v="132"/>
  </r>
  <r>
    <s v="It Chapter Two"/>
    <s v="R"/>
    <s v="Drama"/>
    <x v="39"/>
    <n v="255.7"/>
    <s v="September 6, 2019 (United States)"/>
    <x v="16"/>
    <n v="222000"/>
    <s v="Andy Muschietti"/>
    <s v="Stephen King"/>
    <s v="Jessica Chastain"/>
    <s v="United States"/>
    <n v="79000000"/>
    <n v="473093228"/>
    <n v="563752469.9710598"/>
    <n v="598.85218734177215"/>
    <n v="185018861.16542825"/>
    <s v="New Line Cinema"/>
    <n v="169"/>
  </r>
  <r>
    <n v="1917"/>
    <s v="R"/>
    <s v="Drama"/>
    <x v="39"/>
    <n v="255.7"/>
    <s v="January 10, 2020 (United States)"/>
    <x v="28"/>
    <n v="473000"/>
    <s v="Sam Mendes"/>
    <s v="Sam Mendes"/>
    <s v="Dean-Charles Chapman"/>
    <s v="United States"/>
    <n v="95000000"/>
    <n v="384623579"/>
    <n v="458329309.82127494"/>
    <n v="404.8669252631579"/>
    <n v="150419858.81892842"/>
    <s v="Dreamworks Pictures"/>
    <n v="119"/>
  </r>
  <r>
    <s v="Star Wars: Episode IX - The Rise of Skywalker"/>
    <s v="PG-13"/>
    <s v="Action"/>
    <x v="39"/>
    <n v="255.7"/>
    <s v="December 20, 2019 (United States)"/>
    <x v="16"/>
    <n v="394000"/>
    <s v="J.J. Abrams"/>
    <s v="Chris Terrio"/>
    <s v="Daisy Ridley"/>
    <s v="United States"/>
    <n v="275000000"/>
    <n v="1078232589"/>
    <n v="1284855181.3386781"/>
    <n v="392.0845778181818"/>
    <n v="421678759.87485337"/>
    <s v="Walt Disney Pictures"/>
    <n v="141"/>
  </r>
  <r>
    <s v="Ford v Ferrari"/>
    <s v="PG-13"/>
    <s v="Action"/>
    <x v="39"/>
    <n v="255.7"/>
    <s v="November 15, 2019 (United States)"/>
    <x v="31"/>
    <n v="323000"/>
    <s v="James Mangold"/>
    <s v="Jez Butterworth"/>
    <s v="Matt Damon"/>
    <s v="United States"/>
    <n v="97600000"/>
    <n v="225508210"/>
    <n v="268722532.60461479"/>
    <n v="231.05349385245901"/>
    <n v="88192495.111458749"/>
    <s v="Chernin Entertainment"/>
    <n v="152"/>
  </r>
  <r>
    <s v="The Irishman"/>
    <s v="R"/>
    <s v="Biography"/>
    <x v="39"/>
    <n v="255.7"/>
    <s v="November 27, 2019 (United States)"/>
    <x v="40"/>
    <n v="344000"/>
    <s v="Martin Scorsese"/>
    <s v="Steven Zaillian"/>
    <s v="Robert De Niro"/>
    <s v="United States"/>
    <n v="159000000"/>
    <n v="968853"/>
    <n v="1154515.092295659"/>
    <n v="0.60934150943396226"/>
    <n v="378902.22917481425"/>
    <s v="Tribeca Productions"/>
    <n v="209"/>
  </r>
  <r>
    <s v="The Lighthouse"/>
    <s v="R"/>
    <s v="Drama"/>
    <x v="39"/>
    <n v="255.7"/>
    <s v="November 1, 2019 (United States)"/>
    <x v="24"/>
    <n v="159000"/>
    <s v="Robert Eggers"/>
    <s v="Robert Eggers"/>
    <s v="Robert Pattinson"/>
    <s v="Canada"/>
    <n v="0"/>
    <n v="18123239"/>
    <n v="21596210.102854908"/>
    <n v="0"/>
    <n v="7087696.1282753227"/>
    <s v="A24"/>
    <n v="109"/>
  </r>
  <r>
    <s v="Jumanji: The Next Level"/>
    <s v="PG-13"/>
    <s v="Action"/>
    <x v="39"/>
    <n v="255.7"/>
    <s v="December 13, 2019 (United States)"/>
    <x v="14"/>
    <n v="204000"/>
    <s v="Jake Kasdan"/>
    <s v="Jake Kasdan"/>
    <s v="Dwayne Johnson"/>
    <s v="United States"/>
    <n v="125000000"/>
    <n v="800059707"/>
    <n v="953375802.59249127"/>
    <n v="640.04776559999993"/>
    <n v="312889991.0050841"/>
    <s v="Columbia Pictures"/>
    <n v="123"/>
  </r>
  <r>
    <s v="Alita: Battle Angel"/>
    <s v="PG-13"/>
    <s v="Action"/>
    <x v="39"/>
    <n v="255.7"/>
    <s v="February 14, 2019 (United States)"/>
    <x v="4"/>
    <n v="240000"/>
    <s v="Robert Rodriguez"/>
    <s v="James Cameron"/>
    <s v="Rosa Salazar"/>
    <s v="United States"/>
    <n v="170000000"/>
    <n v="404980543"/>
    <n v="482587295.47164649"/>
    <n v="238.22384882352941"/>
    <n v="158381127.49315605"/>
    <s v="Twentieth Century Fox"/>
    <n v="122"/>
  </r>
  <r>
    <s v="Us"/>
    <s v="R"/>
    <s v="Horror"/>
    <x v="39"/>
    <n v="255.7"/>
    <s v="March 22, 2019 (United States)"/>
    <x v="8"/>
    <n v="247000"/>
    <s v="Jordan Peele"/>
    <s v="Jordan Peele"/>
    <s v="Lupita Nyong'o"/>
    <s v="United States"/>
    <n v="20000000"/>
    <n v="255184580"/>
    <n v="304085809.6441142"/>
    <n v="1275.9229"/>
    <n v="99798427.84513101"/>
    <s v="Monkeypaw Productions"/>
    <n v="116"/>
  </r>
  <r>
    <s v="Ready or Not"/>
    <s v="R"/>
    <s v="Action"/>
    <x v="39"/>
    <n v="255.7"/>
    <s v="August 21, 2019 (United States)"/>
    <x v="15"/>
    <n v="121000"/>
    <s v="Matt Bettinelli-Olpin"/>
    <s v="Guy Busick"/>
    <s v="Samara Weaving"/>
    <s v="United States"/>
    <n v="6000000"/>
    <n v="57615777"/>
    <n v="68656735.439577639"/>
    <n v="960.26295000000005"/>
    <n v="22532568.244035982"/>
    <s v="Fox Searchlight Pictures"/>
    <n v="95"/>
  </r>
  <r>
    <s v="Hellboy"/>
    <s v="R"/>
    <s v="Action"/>
    <x v="39"/>
    <n v="255.7"/>
    <s v="April 12, 2019 (United States)"/>
    <x v="33"/>
    <n v="82000"/>
    <s v="Neil Marshall"/>
    <s v="Andrew Cosby"/>
    <s v="David Harbour"/>
    <s v="United States"/>
    <n v="50000000"/>
    <n v="55065289"/>
    <n v="65617495.339460306"/>
    <n v="110.13057799999999"/>
    <n v="21535114.97849042"/>
    <s v="Summit Entertainment"/>
    <n v="120"/>
  </r>
  <r>
    <s v="Terminator: Dark Fate"/>
    <s v="R"/>
    <s v="Action"/>
    <x v="39"/>
    <n v="255.7"/>
    <s v="November 1, 2019 (United States)"/>
    <x v="19"/>
    <n v="159000"/>
    <s v="Tim Miller"/>
    <s v="David S. Goyer"/>
    <s v="Linda Hamilton"/>
    <s v="United States"/>
    <n v="185000000"/>
    <n v="261119292"/>
    <n v="311157795.35549474"/>
    <n v="141.14556324324323"/>
    <n v="102119394.60305046"/>
    <s v="Paramount Pictures"/>
    <n v="128"/>
  </r>
  <r>
    <s v="Downton Abbey"/>
    <s v="PG"/>
    <s v="Drama"/>
    <x v="39"/>
    <n v="255.7"/>
    <s v="September 20, 2019 (United States)"/>
    <x v="34"/>
    <n v="43000"/>
    <s v="Michael Engler"/>
    <s v="Julian Fellowes"/>
    <s v="Stephen Campbell Moore"/>
    <s v="United Kingdom"/>
    <n v="13000000"/>
    <n v="237860050"/>
    <n v="283441365.79976535"/>
    <n v="1829.6926923076924"/>
    <n v="93023093.468908876"/>
    <s v="Carnival Film &amp; Television"/>
    <n v="122"/>
  </r>
  <r>
    <s v="Gemini Man"/>
    <s v="PG-13"/>
    <s v="Action"/>
    <x v="39"/>
    <n v="255.7"/>
    <s v="October 11, 2019 (United States)"/>
    <x v="46"/>
    <n v="98000"/>
    <s v="Ang Lee"/>
    <s v="David Benioff"/>
    <s v="Will Smith"/>
    <s v="China"/>
    <n v="138000000"/>
    <n v="173469516"/>
    <n v="206711621.13883457"/>
    <n v="125.70254782608697"/>
    <n v="67841030.895580754"/>
    <s v="Skydance Media"/>
    <n v="117"/>
  </r>
  <r>
    <s v="Booksmart"/>
    <s v="R"/>
    <s v="Comedy"/>
    <x v="39"/>
    <n v="255.7"/>
    <s v="May 24, 2019 (United States)"/>
    <x v="13"/>
    <n v="102000"/>
    <s v="Olivia Wilde"/>
    <s v="Emily Halpern"/>
    <s v="Kaitlyn Dever"/>
    <s v="United States"/>
    <n v="6000000"/>
    <n v="24959607"/>
    <n v="29742636.890496679"/>
    <n v="415.99345000000005"/>
    <n v="9761285.4908095431"/>
    <s v="Annapurna Pictures"/>
    <n v="102"/>
  </r>
  <r>
    <s v="Dora and the Lost City of Gold"/>
    <s v="PG"/>
    <s v="Adventure"/>
    <x v="39"/>
    <n v="255.7"/>
    <s v="August 9, 2019 (United States)"/>
    <x v="10"/>
    <n v="27000"/>
    <s v="James Bobin"/>
    <s v="Nicholas Stoller"/>
    <s v="Isabela Merced"/>
    <s v="United States"/>
    <n v="49000000"/>
    <n v="119682635"/>
    <n v="142617516.16933906"/>
    <n v="244.25027551020406"/>
    <n v="46805879.937426671"/>
    <s v="Paramount Players"/>
    <n v="102"/>
  </r>
  <r>
    <s v="Glass"/>
    <s v="PG-13"/>
    <s v="Drama"/>
    <x v="39"/>
    <n v="255.7"/>
    <s v="January 18, 2019 (United States)"/>
    <x v="14"/>
    <n v="219000"/>
    <s v="M. Night Shyamalan"/>
    <s v="M. Night Shyamalan"/>
    <s v="James McAvoy"/>
    <s v="United States"/>
    <n v="20000000"/>
    <n v="246999039"/>
    <n v="294331666.73171687"/>
    <n v="1234.995195"/>
    <n v="96597199.452483386"/>
    <s v="Buena Vista International"/>
    <n v="129"/>
  </r>
  <r>
    <s v="The Best of Enemies"/>
    <s v="PG-13"/>
    <s v="Biography"/>
    <x v="39"/>
    <n v="255.7"/>
    <s v="April 5, 2019 (United States)"/>
    <x v="13"/>
    <n v="13000"/>
    <s v="Robin Bissell"/>
    <s v="Robin Bissell"/>
    <s v="Taraji P. Henson"/>
    <s v="United States"/>
    <n v="10000000"/>
    <n v="10209813"/>
    <n v="12166327.8103246"/>
    <n v="102.09813000000001"/>
    <n v="3992887.3680093861"/>
    <s v="Astute Films"/>
    <n v="133"/>
  </r>
  <r>
    <s v="Official Secrets"/>
    <s v="R"/>
    <s v="Biography"/>
    <x v="39"/>
    <n v="255.7"/>
    <s v="August 30, 2019 (United States)"/>
    <x v="4"/>
    <n v="38000"/>
    <s v="Gavin Hood"/>
    <s v="Sara Bernstein"/>
    <s v="Keira Knightley"/>
    <s v="United Kingdom"/>
    <n v="0"/>
    <n v="10088753"/>
    <n v="12022068.983574502"/>
    <n v="0"/>
    <n v="3945542.8236214314"/>
    <s v="Entertainment One"/>
    <n v="112"/>
  </r>
  <r>
    <s v="The Lion King"/>
    <s v="PG"/>
    <s v="Animation"/>
    <x v="39"/>
    <n v="255.7"/>
    <s v="July 19, 2019 (United States)"/>
    <x v="15"/>
    <n v="222000"/>
    <s v="Jon Favreau"/>
    <s v="Jeff Nathanson"/>
    <s v="Donald Glover"/>
    <s v="United States"/>
    <n v="260000000"/>
    <n v="1670727580"/>
    <n v="1990890471.7481425"/>
    <n v="642.58753076923074"/>
    <n v="653393656.6288619"/>
    <s v="Walt Disney Pictures"/>
    <n v="118"/>
  </r>
  <r>
    <s v="Aladdin"/>
    <s v="PG"/>
    <s v="Adventure"/>
    <x v="39"/>
    <n v="255.7"/>
    <s v="May 24, 2019 (United States)"/>
    <x v="15"/>
    <n v="239000"/>
    <s v="Guy Ritchie"/>
    <s v="John August"/>
    <s v="Will Smith"/>
    <s v="United Kingdom"/>
    <n v="183000000"/>
    <n v="1050693953"/>
    <n v="1252039294.0129058"/>
    <n v="574.14970109289618"/>
    <n v="410908859.21001172"/>
    <s v="Walt Disney Pictures"/>
    <n v="128"/>
  </r>
  <r>
    <s v="Marriage Story"/>
    <s v="R"/>
    <s v="Comedy"/>
    <x v="39"/>
    <n v="255.7"/>
    <s v="December 6, 2019 (United States)"/>
    <x v="6"/>
    <n v="265000"/>
    <s v="Noah Baumbach"/>
    <s v="Noah Baumbach"/>
    <s v="Adam Driver"/>
    <s v="United Kingdom"/>
    <n v="18600000"/>
    <n v="333686"/>
    <n v="397630.52092295658"/>
    <n v="1.7940107526881719"/>
    <n v="130499.02229174814"/>
    <s v="Heyday Films"/>
    <n v="137"/>
  </r>
  <r>
    <s v="Godzilla: King of the Monsters"/>
    <s v="PG-13"/>
    <s v="Action"/>
    <x v="39"/>
    <n v="255.7"/>
    <s v="May 31, 2019 (United States)"/>
    <x v="22"/>
    <n v="162000"/>
    <s v="Michael Dougherty"/>
    <s v="Michael Dougherty"/>
    <s v="Kyle Chandler"/>
    <s v="United States"/>
    <n v="170000000"/>
    <n v="386600138"/>
    <n v="460684638.43801332"/>
    <n v="227.41184588235294"/>
    <n v="151192858.03676182"/>
    <s v="Warner Bros."/>
    <n v="132"/>
  </r>
  <r>
    <s v="Rocketman"/>
    <s v="R"/>
    <s v="Biography"/>
    <x v="39"/>
    <n v="255.7"/>
    <s v="May 31, 2019 (United States)"/>
    <x v="4"/>
    <n v="153000"/>
    <s v="Dexter Fletcher"/>
    <s v="Lee Hall"/>
    <s v="Taron Egerton"/>
    <s v="United Kingdom"/>
    <n v="40000000"/>
    <n v="195179299"/>
    <n v="232581667.59992179"/>
    <n v="487.94824749999998"/>
    <n v="76331364.489636287"/>
    <s v="Paramount Pictures"/>
    <n v="121"/>
  </r>
  <r>
    <s v="Hustlers"/>
    <s v="R"/>
    <s v="Comedy"/>
    <x v="39"/>
    <n v="255.7"/>
    <s v="September 13, 2019 (United States)"/>
    <x v="21"/>
    <n v="89000"/>
    <s v="Lorene Scafaria"/>
    <s v="Lorene Scafaria"/>
    <s v="Constance Wu"/>
    <s v="United States"/>
    <n v="20000000"/>
    <n v="157563598"/>
    <n v="187757639.07156825"/>
    <n v="787.81799000000001"/>
    <n v="61620491.982792333"/>
    <s v="Annapurna Pictures"/>
    <n v="110"/>
  </r>
  <r>
    <s v="Anna"/>
    <s v="R"/>
    <s v="Action"/>
    <x v="39"/>
    <n v="255.7"/>
    <s v="June 21, 2019 (United States)"/>
    <x v="14"/>
    <n v="69000"/>
    <s v="Luc Besson"/>
    <s v="Luc Besson"/>
    <s v="Sasha Luss"/>
    <s v="France"/>
    <n v="0"/>
    <n v="31626978"/>
    <n v="37687681.644896366"/>
    <n v="0"/>
    <n v="12368782.948768089"/>
    <s v="Summit Entertainment"/>
    <n v="118"/>
  </r>
  <r>
    <s v="Portrait of a Lady on Fire"/>
    <s v="R"/>
    <s v="Drama"/>
    <x v="39"/>
    <n v="255.7"/>
    <s v="February 14, 2020 (United States)"/>
    <x v="31"/>
    <n v="74000"/>
    <s v="CÃ©line Sciamma"/>
    <s v="CÃ©line Sciamma"/>
    <s v="NoÃ©mie Merlant"/>
    <s v="France"/>
    <n v="0"/>
    <n v="10123353"/>
    <n v="12063299.409855299"/>
    <n v="0"/>
    <n v="3959074.3058271413"/>
    <s v="Lilies Films"/>
    <n v="122"/>
  </r>
  <r>
    <s v="Toy Story 4"/>
    <s v="G"/>
    <s v="Animation"/>
    <x v="39"/>
    <n v="255.7"/>
    <s v="June 21, 2019 (United States)"/>
    <x v="3"/>
    <n v="217000"/>
    <s v="Josh Cooley"/>
    <s v="John Lasseter"/>
    <s v="Tom Hanks"/>
    <s v="United States"/>
    <n v="200000000"/>
    <n v="1073394593"/>
    <n v="1279090076.210794"/>
    <n v="536.69729649999999"/>
    <n v="419786700.43019164"/>
    <s v="Pixar Animation Studios"/>
    <n v="100"/>
  </r>
  <r>
    <s v="Zombieland: Double Tap"/>
    <s v="R"/>
    <s v="Action"/>
    <x v="39"/>
    <n v="255.7"/>
    <s v="October 18, 2019 (United States)"/>
    <x v="17"/>
    <n v="151000"/>
    <s v="Ruben Fleischer"/>
    <s v="Rhett Reese"/>
    <s v="Woody Harrelson"/>
    <s v="United States"/>
    <n v="42000000"/>
    <n v="122810399"/>
    <n v="146344656.14118108"/>
    <n v="292.40571190476192"/>
    <n v="48029096.206491984"/>
    <s v="2.0 Entertainment"/>
    <n v="99"/>
  </r>
  <r>
    <s v="Long Shot"/>
    <s v="R"/>
    <s v="Comedy"/>
    <x v="39"/>
    <n v="255.7"/>
    <s v="May 3, 2019 (United States)"/>
    <x v="8"/>
    <n v="101000"/>
    <s v="Jonathan Levine"/>
    <s v="Dan Sterling"/>
    <s v="Charlize Theron"/>
    <s v="United States"/>
    <n v="40000000"/>
    <n v="53873809"/>
    <n v="64197691.053187333"/>
    <n v="134.68452250000001"/>
    <n v="21069147.047321081"/>
    <s v="Summit Entertainment"/>
    <n v="125"/>
  </r>
  <r>
    <s v="Angel Has Fallen"/>
    <s v="R"/>
    <s v="Action"/>
    <x v="39"/>
    <n v="255.7"/>
    <s v="August 23, 2019 (United States)"/>
    <x v="5"/>
    <n v="86000"/>
    <s v="Ric Roman Waugh"/>
    <s v="Robert Mark Kamen"/>
    <s v="Gerard Butler"/>
    <s v="United States"/>
    <n v="40000000"/>
    <n v="146661977"/>
    <n v="174766931.52874464"/>
    <n v="366.6549425"/>
    <n v="57357050.058662497"/>
    <s v="Millennium Media"/>
    <n v="121"/>
  </r>
  <r>
    <s v="Men in Black: International"/>
    <s v="PG-13"/>
    <s v="Action"/>
    <x v="39"/>
    <n v="255.7"/>
    <s v="June 14, 2019 (United States)"/>
    <x v="41"/>
    <n v="119000"/>
    <s v="F. Gary Gray"/>
    <s v="Matt Holloway"/>
    <s v="Chris Hemsworth"/>
    <s v="China"/>
    <n v="110000000"/>
    <n v="253890701"/>
    <n v="302543983.55377394"/>
    <n v="230.80972818181817"/>
    <n v="99292413.375048891"/>
    <s v="Columbia Pictures"/>
    <n v="114"/>
  </r>
  <r>
    <s v="X-Men: Dark Phoenix"/>
    <s v="PG-13"/>
    <s v="Action"/>
    <x v="39"/>
    <n v="255.7"/>
    <s v="June 7, 2019 (United States)"/>
    <x v="46"/>
    <n v="166000"/>
    <s v="Simon Kinberg"/>
    <s v="Simon Kinberg"/>
    <s v="James McAvoy"/>
    <s v="United States"/>
    <n v="200000000"/>
    <n v="252442974"/>
    <n v="300818827.44544387"/>
    <n v="126.221487"/>
    <n v="98726231.52131404"/>
    <s v="Twentieth Century Fox"/>
    <n v="113"/>
  </r>
  <r>
    <s v="Frozen II"/>
    <s v="PG"/>
    <s v="Animation"/>
    <x v="39"/>
    <n v="255.7"/>
    <s v="November 22, 2019 (United States)"/>
    <x v="8"/>
    <n v="148000"/>
    <s v="Chris Buck"/>
    <s v="Jennifer Lee"/>
    <s v="Kristen Bell"/>
    <s v="United States"/>
    <n v="150000000"/>
    <n v="1450026933"/>
    <n v="1727896779.3707471"/>
    <n v="966.68462199999999"/>
    <n v="567081319.12397337"/>
    <s v="Walt Disney Animation Studios"/>
    <n v="103"/>
  </r>
  <r>
    <s v="Brightburn"/>
    <s v="R"/>
    <s v="Drama"/>
    <x v="39"/>
    <n v="255.7"/>
    <s v="May 24, 2019 (United States)"/>
    <x v="10"/>
    <n v="87000"/>
    <s v="David Yarovesky"/>
    <s v="Brian Gunn"/>
    <s v="Elizabeth Banks"/>
    <s v="United States"/>
    <n v="6000000"/>
    <n v="32893421"/>
    <n v="39196814.152131408"/>
    <n v="548.22368333333338"/>
    <n v="12864067.65741103"/>
    <s v="Screen Gems"/>
    <n v="90"/>
  </r>
  <r>
    <s v="Ad Astra"/>
    <s v="PG-13"/>
    <s v="Adventure"/>
    <x v="39"/>
    <n v="255.7"/>
    <s v="September 20, 2019 (United States)"/>
    <x v="16"/>
    <n v="208000"/>
    <s v="James Gray"/>
    <s v="James Gray"/>
    <s v="Brad Pitt"/>
    <s v="China"/>
    <n v="90000000"/>
    <n v="127461872"/>
    <n v="151887494.71411812"/>
    <n v="141.62430222222221"/>
    <n v="49848209.620649196"/>
    <s v="New Regency Productions"/>
    <n v="123"/>
  </r>
  <r>
    <s v="The Peanut Butter Falcon"/>
    <s v="PG-13"/>
    <s v="Adventure"/>
    <x v="39"/>
    <n v="255.7"/>
    <s v="August 23, 2019 (United States)"/>
    <x v="37"/>
    <n v="73000"/>
    <s v="Tyler Nilson"/>
    <s v="Tyler Nilson"/>
    <s v="Zack Gottsagen"/>
    <s v="United States"/>
    <n v="6200000"/>
    <n v="133031473"/>
    <n v="158524402.90614"/>
    <n v="2145.6689193548391"/>
    <n v="52026387.563551039"/>
    <s v="Armory Films"/>
    <n v="97"/>
  </r>
  <r>
    <s v="Good Boys"/>
    <s v="R"/>
    <s v="Adventure"/>
    <x v="39"/>
    <n v="255.7"/>
    <s v="August 16, 2019 (United States)"/>
    <x v="17"/>
    <n v="66000"/>
    <s v="Gene Stupnitsky"/>
    <s v="Lee Eisenberg"/>
    <s v="Jacob Tremblay"/>
    <s v="United States"/>
    <n v="20000000"/>
    <n v="111037232"/>
    <n v="132315387.52600704"/>
    <n v="555.18615999999997"/>
    <n v="43424807.195932731"/>
    <s v="Universal Pictures"/>
    <n v="90"/>
  </r>
  <r>
    <s v="Ma"/>
    <s v="R"/>
    <s v="Horror"/>
    <x v="39"/>
    <n v="255.7"/>
    <s v="May 31, 2019 (United States)"/>
    <x v="41"/>
    <n v="46000"/>
    <s v="Tate Taylor"/>
    <s v="Scotty Landes"/>
    <s v="Octavia Spencer"/>
    <s v="Japan"/>
    <n v="5000000"/>
    <n v="61105744"/>
    <n v="72815487.668361366"/>
    <n v="1222.1148800000001"/>
    <n v="23897436.057880331"/>
    <s v="Blumhouse Productions"/>
    <n v="99"/>
  </r>
  <r>
    <s v="Five Feet Apart"/>
    <s v="PG-13"/>
    <s v="Drama"/>
    <x v="39"/>
    <n v="255.7"/>
    <s v="March 15, 2019 (United States)"/>
    <x v="13"/>
    <n v="51000"/>
    <s v="Justin Baldoni"/>
    <s v="Mikki Daughtry"/>
    <s v="Haley Lu Richardson"/>
    <s v="United States"/>
    <n v="7000000"/>
    <n v="91527795"/>
    <n v="109067341.16738366"/>
    <n v="1307.5399285714286"/>
    <n v="35794992.178333983"/>
    <s v="CBS Films"/>
    <n v="116"/>
  </r>
  <r>
    <s v="Cold Pursuit"/>
    <s v="R"/>
    <s v="Action"/>
    <x v="39"/>
    <n v="255.7"/>
    <s v="February 8, 2019 (United States)"/>
    <x v="19"/>
    <n v="61000"/>
    <s v="Hans Petter Moland"/>
    <s v="Frank Baldwin"/>
    <s v="Liam Neeson"/>
    <s v="United Kingdom"/>
    <n v="60000000"/>
    <n v="76419755"/>
    <n v="91064135.113414153"/>
    <n v="127.36625833333332"/>
    <n v="29886490.027375832"/>
    <s v="Summit Entertainment"/>
    <n v="119"/>
  </r>
  <r>
    <s v="Crawl"/>
    <s v="R"/>
    <s v="Action"/>
    <x v="39"/>
    <n v="255.7"/>
    <s v="July 12, 2019 (United States)"/>
    <x v="10"/>
    <n v="74000"/>
    <s v="Alexandre Aja"/>
    <s v="Michael Rasmussen"/>
    <s v="Kaya Scodelario"/>
    <s v="United States"/>
    <n v="13500000"/>
    <n v="91542097"/>
    <n v="109084383.8713336"/>
    <n v="678.08960740740747"/>
    <n v="35800585.451701216"/>
    <s v="Paramount Pictures"/>
    <n v="87"/>
  </r>
  <r>
    <s v="Annabelle Comes Home"/>
    <s v="R"/>
    <s v="Horror"/>
    <x v="39"/>
    <n v="255.7"/>
    <s v="June 26, 2019 (United States)"/>
    <x v="23"/>
    <n v="65000"/>
    <s v="Gary Dauberman"/>
    <s v="Gary Dauberman"/>
    <s v="Vera Farmiga"/>
    <s v="United States"/>
    <n v="30000000"/>
    <n v="231252591"/>
    <n v="275567714.03089559"/>
    <n v="770.84197000000006"/>
    <n v="90439026.593664452"/>
    <s v="New Line Cinema"/>
    <n v="106"/>
  </r>
  <r>
    <s v="Rambo: Last Blood"/>
    <s v="R"/>
    <s v="Action"/>
    <x v="39"/>
    <n v="255.7"/>
    <s v="September 20, 2019 (United States)"/>
    <x v="10"/>
    <n v="87000"/>
    <s v="Adrian Grunberg"/>
    <s v="Matthew Cirulnick"/>
    <s v="Sylvester Stallone"/>
    <s v="United States"/>
    <n v="50000000"/>
    <n v="91490353"/>
    <n v="109022724.12631992"/>
    <n v="182.980706"/>
    <n v="35780349.237387568"/>
    <s v="Lionsgate"/>
    <n v="89"/>
  </r>
  <r>
    <s v="Late Night"/>
    <s v="R"/>
    <s v="Comedy"/>
    <x v="39"/>
    <n v="255.7"/>
    <s v="June 14, 2019 (United States)"/>
    <x v="16"/>
    <n v="33000"/>
    <s v="Nisha Ganatra"/>
    <s v="Mindy Kaling"/>
    <s v="Emma Thompson"/>
    <s v="United States"/>
    <n v="4000000"/>
    <n v="22386555"/>
    <n v="26676508.832616348"/>
    <n v="559.66387500000008"/>
    <n v="8755007.8216660153"/>
    <s v="3 Arts Entertainment"/>
    <n v="102"/>
  </r>
  <r>
    <s v="The Addams Family"/>
    <s v="PG"/>
    <s v="Animation"/>
    <x v="39"/>
    <n v="255.7"/>
    <s v="October 11, 2019 (United States)"/>
    <x v="1"/>
    <n v="31000"/>
    <s v="Greg Tiernan"/>
    <s v="Matt Lieberman"/>
    <s v="Oscar Isaac"/>
    <s v="Canada"/>
    <n v="24000000"/>
    <n v="203783566"/>
    <n v="242834777.31795073"/>
    <n v="849.09819166666659"/>
    <n v="79696349.628470868"/>
    <s v="Metro-Goldwyn-Mayer (MGM)"/>
    <n v="86"/>
  </r>
  <r>
    <s v="The Goldfinch"/>
    <s v="R"/>
    <s v="Drama"/>
    <x v="39"/>
    <n v="255.7"/>
    <s v="September 13, 2019 (United States)"/>
    <x v="21"/>
    <n v="19000"/>
    <s v="John Crowley"/>
    <s v="Peter Straughan"/>
    <s v="Oakes Fegley"/>
    <s v="United States"/>
    <n v="45000000"/>
    <n v="9932621"/>
    <n v="11836017.280797811"/>
    <n v="22.072491111111113"/>
    <n v="3884482.2057098164"/>
    <s v="Amazon Studios"/>
    <n v="149"/>
  </r>
  <r>
    <s v="A Beautiful Day in the Neighborhood"/>
    <s v="PG"/>
    <s v="Biography"/>
    <x v="39"/>
    <n v="255.7"/>
    <s v="November 22, 2019 (United States)"/>
    <x v="4"/>
    <n v="67000"/>
    <s v="Marielle Heller"/>
    <s v="Micah Fitzerman-Blue"/>
    <s v="Tom Hanks"/>
    <s v="China"/>
    <n v="25000000"/>
    <n v="67760877"/>
    <n v="80745949.244818151"/>
    <n v="271.04350799999997"/>
    <n v="26500147.438404381"/>
    <s v="Big Beach Films"/>
    <n v="109"/>
  </r>
  <r>
    <s v="How to Train Your Dragon: The Hidden World"/>
    <s v="PG"/>
    <s v="Animation"/>
    <x v="39"/>
    <n v="255.7"/>
    <s v="February 22, 2019 (United States)"/>
    <x v="24"/>
    <n v="112000"/>
    <s v="Dean DeBlois"/>
    <s v="Dean DeBlois"/>
    <s v="Jay Baruchel"/>
    <s v="United States"/>
    <n v="129000000"/>
    <n v="525683457"/>
    <n v="626420607.53969502"/>
    <n v="407.50655581395347"/>
    <n v="205586021.50958154"/>
    <s v="DreamWorks Animation"/>
    <n v="104"/>
  </r>
  <r>
    <s v="PokÃ©mon Detective Pikachu"/>
    <s v="PG"/>
    <s v="Action"/>
    <x v="39"/>
    <n v="255.7"/>
    <s v="May 10, 2019 (United States)"/>
    <x v="14"/>
    <n v="146000"/>
    <s v="Rob Letterman"/>
    <s v="Dan Hernandez"/>
    <s v="Ryan Reynolds"/>
    <s v="United States"/>
    <n v="150000000"/>
    <n v="433921300"/>
    <n v="517073993.39069223"/>
    <n v="289.28086666666667"/>
    <n v="169699374.2667188"/>
    <s v="Warner Bros."/>
    <n v="104"/>
  </r>
  <r>
    <s v="Serenity"/>
    <s v="R"/>
    <s v="Drama"/>
    <x v="39"/>
    <n v="255.7"/>
    <s v="January 25, 2019 (United States)"/>
    <x v="20"/>
    <n v="38000"/>
    <s v="Steven Knight"/>
    <s v="Steven Knight"/>
    <s v="Matthew McConaughey"/>
    <s v="United Kingdom"/>
    <n v="25000000"/>
    <n v="14454622"/>
    <n v="17224573.028549083"/>
    <n v="57.818488000000002"/>
    <n v="5652961.2827532263"/>
    <s v="Blue Budgie Films Limited"/>
    <n v="106"/>
  </r>
  <r>
    <s v="Maleficent: Mistress of Evil"/>
    <s v="PG"/>
    <s v="Adventure"/>
    <x v="39"/>
    <n v="255.7"/>
    <s v="October 18, 2019 (United States)"/>
    <x v="14"/>
    <n v="91000"/>
    <s v="Joachim RÃ¸nning"/>
    <s v="Linda Woolverton"/>
    <s v="Angelina Jolie"/>
    <s v="United States"/>
    <n v="185000000"/>
    <n v="491730089"/>
    <n v="585960727.87759089"/>
    <n v="265.80004810810811"/>
    <n v="192307426.28079781"/>
    <s v="Walt Disney Pictures"/>
    <n v="119"/>
  </r>
  <r>
    <s v="The Last Black Man in San Francisco"/>
    <s v="R"/>
    <s v="Drama"/>
    <x v="39"/>
    <n v="255.7"/>
    <s v="June 7, 2019 (United States)"/>
    <x v="4"/>
    <n v="16000"/>
    <s v="Joe Talbot"/>
    <s v="Jimmie Fails"/>
    <s v="Jimmie Fails"/>
    <s v="United States"/>
    <n v="0"/>
    <n v="4637830"/>
    <n v="5526581.153695737"/>
    <n v="0"/>
    <n v="1813777.864685178"/>
    <s v="A24"/>
    <n v="121"/>
  </r>
  <r>
    <s v="The Secret Life of Pets 2"/>
    <s v="PG"/>
    <s v="Animation"/>
    <x v="39"/>
    <n v="255.7"/>
    <s v="June 7, 2019 (United States)"/>
    <x v="16"/>
    <n v="55000"/>
    <s v="Chris Renaud"/>
    <s v="Brian Lynch"/>
    <s v="Patton Oswalt"/>
    <s v="United States"/>
    <n v="80000000"/>
    <n v="430051293"/>
    <n v="512462373.78607744"/>
    <n v="537.56411624999998"/>
    <n v="168185879.15526009"/>
    <s v="Universal Pictures"/>
    <n v="86"/>
  </r>
  <r>
    <s v="The Curse of la Llorona"/>
    <s v="R"/>
    <s v="Horror"/>
    <x v="39"/>
    <n v="255.7"/>
    <s v="April 19, 2019 (United States)"/>
    <x v="11"/>
    <n v="43000"/>
    <s v="Michael Chaves"/>
    <s v="Mikki Daughtry"/>
    <s v="Linda Cardellini"/>
    <s v="United States"/>
    <n v="9000000"/>
    <n v="123133739"/>
    <n v="146729958.0496676"/>
    <n v="1368.1526555555556"/>
    <n v="48155549.080954246"/>
    <s v="New Line Cinema"/>
    <n v="93"/>
  </r>
  <r>
    <s v="Captive State"/>
    <s v="PG-13"/>
    <s v="Action"/>
    <x v="39"/>
    <n v="255.7"/>
    <s v="March 15, 2019 (United States)"/>
    <x v="22"/>
    <n v="51000"/>
    <s v="Rupert Wyatt"/>
    <s v="Erica Beeney"/>
    <s v="John Goodman"/>
    <s v="United States"/>
    <n v="25000000"/>
    <n v="8808611"/>
    <n v="10496612.32577239"/>
    <n v="35.234443999999996"/>
    <n v="3444900.6648416114"/>
    <s v="Participant"/>
    <n v="109"/>
  </r>
  <r>
    <s v="Scary Stories to Tell in the Dark"/>
    <s v="PG-13"/>
    <s v="Adventure"/>
    <x v="39"/>
    <n v="255.7"/>
    <s v="August 9, 2019 (United States)"/>
    <x v="19"/>
    <n v="66000"/>
    <s v="AndrÃ© Ã˜vredal"/>
    <s v="Dan Hageman"/>
    <s v="Zoe Margaret Colletti"/>
    <s v="United States"/>
    <n v="25000000"/>
    <n v="104545505"/>
    <n v="124579645.57489246"/>
    <n v="418.18201999999997"/>
    <n v="40886001.1732499"/>
    <s v="CBS Films"/>
    <n v="108"/>
  </r>
  <r>
    <s v="The Intruder"/>
    <s v="PG-13"/>
    <s v="Thriller"/>
    <x v="39"/>
    <n v="255.7"/>
    <s v="May 3, 2019 (United States)"/>
    <x v="41"/>
    <n v="15000"/>
    <s v="Deon Taylor"/>
    <s v="David Loughery"/>
    <s v="Michael Ealy"/>
    <s v="United States"/>
    <n v="8000000"/>
    <n v="36599361"/>
    <n v="43612926.463433713"/>
    <n v="457.49201250000004"/>
    <n v="14313398.904966759"/>
    <s v="Screen Gems"/>
    <n v="102"/>
  </r>
  <r>
    <s v="The Angry Birds Movie 2"/>
    <s v="PG"/>
    <s v="Animation"/>
    <x v="39"/>
    <n v="255.7"/>
    <s v="August 14, 2019 (United States)"/>
    <x v="5"/>
    <n v="24000"/>
    <s v="Thurop Van Orman"/>
    <s v="Peter Ackerman"/>
    <s v="Jason Sudeikis"/>
    <s v="Finland"/>
    <n v="65000000"/>
    <n v="147792047"/>
    <n v="176113557.76652327"/>
    <n v="227.37237999999999"/>
    <n v="57799001.564333208"/>
    <s v="Sony Pictures Animation"/>
    <n v="97"/>
  </r>
  <r>
    <s v="What Men Want"/>
    <s v="R"/>
    <s v="Comedy"/>
    <x v="39"/>
    <n v="255.7"/>
    <s v="February 8, 2019 (United States)"/>
    <x v="11"/>
    <n v="26000"/>
    <s v="Adam Shankman"/>
    <s v="Tina Gordon"/>
    <s v="Taraji P. Henson"/>
    <s v="United States"/>
    <n v="20000000"/>
    <n v="72216294"/>
    <n v="86055161.446226045"/>
    <n v="361.08147000000002"/>
    <n v="28242586.624951117"/>
    <s v="BET Films"/>
    <n v="117"/>
  </r>
  <r>
    <s v="Pet Sematary"/>
    <s v="R"/>
    <s v="Horror"/>
    <x v="39"/>
    <n v="255.7"/>
    <s v="April 5, 2019 (United States)"/>
    <x v="46"/>
    <n v="86000"/>
    <s v="Kevin KÃ¶lsch"/>
    <s v="Stephen King"/>
    <s v="Jason Clarke"/>
    <s v="United States"/>
    <n v="21000000"/>
    <n v="113118226"/>
    <n v="134795164.10715684"/>
    <n v="538.65821904761901"/>
    <n v="44238649.198279232"/>
    <s v="Paramount Pictures"/>
    <n v="101"/>
  </r>
  <r>
    <s v="47 Meters Down: Uncaged"/>
    <s v="PG-13"/>
    <s v="Adventure"/>
    <x v="39"/>
    <n v="255.7"/>
    <s v="August 16, 2019 (United States)"/>
    <x v="18"/>
    <n v="23000"/>
    <s v="Johannes Roberts"/>
    <s v="Ernest Riera"/>
    <s v="Sophie NÃ©lisse"/>
    <s v="United Kingdom"/>
    <n v="12000000"/>
    <n v="47582563"/>
    <n v="56700848.439968713"/>
    <n v="396.52135833333335"/>
    <n v="18608745.795854516"/>
    <s v="Entertainment Studios Motion Pictures"/>
    <n v="90"/>
  </r>
  <r>
    <s v="The Art of Self-Defense"/>
    <s v="R"/>
    <s v="Action"/>
    <x v="39"/>
    <n v="255.7"/>
    <s v="July 19, 2019 (United States)"/>
    <x v="14"/>
    <n v="32000"/>
    <s v="Riley Stearns"/>
    <s v="Riley Stearns"/>
    <s v="Jesse Eisenberg"/>
    <s v="United States"/>
    <n v="0"/>
    <n v="2414269"/>
    <n v="2876917.3418068048"/>
    <n v="0"/>
    <n v="944180.28940164263"/>
    <s v="End Cue"/>
    <n v="104"/>
  </r>
  <r>
    <s v="Happy Death Day 2U"/>
    <s v="PG-13"/>
    <s v="Comedy"/>
    <x v="39"/>
    <n v="255.7"/>
    <s v="February 13, 2019 (United States)"/>
    <x v="19"/>
    <n v="64000"/>
    <s v="Christopher Landon"/>
    <s v="Christopher Landon"/>
    <s v="Jessica Rothe"/>
    <s v="United States"/>
    <n v="9000000"/>
    <n v="64600152"/>
    <n v="76979531.929605007"/>
    <n v="717.77946666666662"/>
    <n v="25264040.672663279"/>
    <s v="Blumhouse Productions"/>
    <n v="100"/>
  </r>
  <r>
    <s v="Weathering with You"/>
    <s v="PG-13"/>
    <s v="Animation"/>
    <x v="39"/>
    <n v="255.7"/>
    <s v="January 17, 2020 (United States)"/>
    <x v="24"/>
    <n v="28000"/>
    <s v="Makoto Shinkai"/>
    <s v="Makoto Shinkai"/>
    <s v="Kotaro Daigo"/>
    <s v="Japan"/>
    <n v="11100000"/>
    <n v="193457467"/>
    <n v="230529879.52639812"/>
    <n v="1742.8600630630631"/>
    <n v="75657984.747751266"/>
    <s v="&quot;Weathering With You&quot; Film Partners"/>
    <n v="112"/>
  </r>
  <r>
    <s v="The Kid"/>
    <s v="R"/>
    <s v="Biography"/>
    <x v="39"/>
    <n v="255.7"/>
    <s v="March 8, 2019 (United States)"/>
    <x v="23"/>
    <n v="7400"/>
    <s v="Vincent D'Onofrio"/>
    <s v="Vincent D'Onofrio"/>
    <s v="Jake Schur"/>
    <s v="United States"/>
    <n v="8000000"/>
    <n v="1561698"/>
    <n v="1860967.4642158779"/>
    <n v="19.521225000000001"/>
    <n v="610754.00860383268"/>
    <s v="Mimran Schur Pictures"/>
    <n v="100"/>
  </r>
  <r>
    <s v="Sword of Trust"/>
    <s v="R"/>
    <s v="Comedy"/>
    <x v="39"/>
    <n v="255.7"/>
    <s v="July 19, 2019 (United States)"/>
    <x v="21"/>
    <n v="2700"/>
    <s v="Lynn Shelton"/>
    <s v="Lynn Shelton"/>
    <s v="Marc Maron"/>
    <s v="United States"/>
    <n v="0"/>
    <n v="323369"/>
    <n v="385336.46578021121"/>
    <n v="0"/>
    <n v="126464.21587798202"/>
    <s v="Forager Films"/>
    <n v="88"/>
  </r>
  <r>
    <s v="The Lego Movie 2: The Second Part"/>
    <s v="PG"/>
    <s v="Animation"/>
    <x v="39"/>
    <n v="255.7"/>
    <s v="February 8, 2019 (United States)"/>
    <x v="14"/>
    <n v="58000"/>
    <s v="Mike Mitchell"/>
    <s v="Phil Lord"/>
    <s v="Chris Pratt"/>
    <s v="Denmark"/>
    <n v="99000000"/>
    <n v="192306508"/>
    <n v="229158361.31247556"/>
    <n v="194.24899797979799"/>
    <n v="75207863.903011337"/>
    <s v="Warner Bros."/>
    <n v="107"/>
  </r>
  <r>
    <s v="Child's Play"/>
    <s v="R"/>
    <s v="Drama"/>
    <x v="39"/>
    <n v="255.7"/>
    <s v="June 21, 2019 (United States)"/>
    <x v="1"/>
    <n v="47000"/>
    <s v="Lars Klevberg"/>
    <s v="Tyler Burton Smith"/>
    <s v="Tim Matheson"/>
    <s v="Canada"/>
    <n v="10000000"/>
    <n v="44907074"/>
    <n v="53512653.296050057"/>
    <n v="449.07074"/>
    <n v="17562406.726632774"/>
    <s v="Orion Pictures"/>
    <n v="90"/>
  </r>
  <r>
    <s v="Luce"/>
    <s v="R"/>
    <s v="Drama"/>
    <x v="39"/>
    <n v="255.7"/>
    <s v="August 23, 2019 (United States)"/>
    <x v="17"/>
    <n v="11000"/>
    <s v="Julius Onah"/>
    <s v="J.C. Lee"/>
    <s v="Naomi Watts"/>
    <s v="United States"/>
    <n v="0"/>
    <n v="2268204"/>
    <n v="2702861.786468518"/>
    <n v="0"/>
    <n v="887056.70707860775"/>
    <s v="Dream Factory Group"/>
    <n v="109"/>
  </r>
  <r>
    <s v="The Souvenir"/>
    <s v="R"/>
    <s v="Drama"/>
    <x v="39"/>
    <n v="255.7"/>
    <s v="August 30, 2019 (United Kingdom)"/>
    <x v="5"/>
    <n v="9300"/>
    <s v="Joanna Hogg"/>
    <s v="Joanna Hogg"/>
    <s v="Neil Young"/>
    <s v="United Kingdom"/>
    <n v="0"/>
    <n v="1719157"/>
    <n v="2048600.4610872117"/>
    <n v="0"/>
    <n v="672333.59405553387"/>
    <s v="BBC Films"/>
    <n v="120"/>
  </r>
  <r>
    <s v="The Farewell"/>
    <s v="PG"/>
    <s v="Comedy"/>
    <x v="39"/>
    <n v="255.7"/>
    <s v="August 9, 2019 (United States)"/>
    <x v="37"/>
    <n v="55000"/>
    <s v="Lulu Wang"/>
    <s v="Lulu Wang"/>
    <s v="Shuzhen Zhao"/>
    <s v="United States"/>
    <n v="0"/>
    <n v="23076657"/>
    <n v="27498855.642940946"/>
    <n v="0"/>
    <n v="9024895.1896754019"/>
    <s v="Big Beach Films"/>
    <n v="100"/>
  </r>
  <r>
    <s v="Dumbo"/>
    <s v="PG"/>
    <s v="Adventure"/>
    <x v="39"/>
    <n v="255.7"/>
    <s v="March 29, 2019 (United States)"/>
    <x v="21"/>
    <n v="69000"/>
    <s v="Tim Burton"/>
    <s v="Ehren Kruger"/>
    <s v="Colin Farrell"/>
    <s v="United States"/>
    <n v="170000000"/>
    <n v="353284621"/>
    <n v="420984841.68439579"/>
    <n v="207.81448294117646"/>
    <n v="138163715.68244037"/>
    <s v="Walt Disney Pictures"/>
    <n v="112"/>
  </r>
  <r>
    <s v="The Hustle"/>
    <s v="PG-13"/>
    <s v="Comedy"/>
    <x v="39"/>
    <n v="255.7"/>
    <s v="May 10, 2019 (United States)"/>
    <x v="20"/>
    <n v="51000"/>
    <s v="Chris Addison"/>
    <s v="Stanley Shapiro"/>
    <s v="Anne Hathaway"/>
    <s v="United States"/>
    <n v="21000000"/>
    <n v="95017038"/>
    <n v="113225230.65545562"/>
    <n v="452.46208571428565"/>
    <n v="37159576.847868599"/>
    <s v="Metro-Goldwyn-Mayer (MGM)"/>
    <n v="93"/>
  </r>
  <r>
    <s v="Ode to Joy"/>
    <s v="R"/>
    <s v="Comedy"/>
    <x v="39"/>
    <n v="255.7"/>
    <s v="August 9, 2019 (United States)"/>
    <x v="5"/>
    <n v="4400"/>
    <s v="Jason Winer"/>
    <s v="Max Werner"/>
    <s v="Martin Freeman"/>
    <s v="United States"/>
    <n v="0"/>
    <n v="22594"/>
    <n v="26923.706687524442"/>
    <n v="0"/>
    <n v="8836.1360969886591"/>
    <s v="Mosaic"/>
    <n v="97"/>
  </r>
  <r>
    <s v="Shaft"/>
    <s v="R"/>
    <s v="Action"/>
    <x v="39"/>
    <n v="255.7"/>
    <s v="June 14, 2019 (United States)"/>
    <x v="5"/>
    <n v="48000"/>
    <s v="Tim Story"/>
    <s v="Ernest Tidyman"/>
    <s v="Samuel L. Jackson"/>
    <s v="United States"/>
    <n v="35000000"/>
    <n v="21360215"/>
    <n v="25453490.459522881"/>
    <n v="61.029185714285717"/>
    <n v="8353623.3867813842"/>
    <s v="Davis Entertainment"/>
    <n v="111"/>
  </r>
  <r>
    <s v="The Beach Bum"/>
    <s v="R"/>
    <s v="Comedy"/>
    <x v="39"/>
    <n v="255.7"/>
    <s v="March 29, 2019 (United States)"/>
    <x v="30"/>
    <n v="20000"/>
    <s v="Harmony Korine"/>
    <s v="Harmony Korine"/>
    <s v="Matthew McConaughey"/>
    <s v="Switzerland"/>
    <n v="5000000"/>
    <n v="4554416"/>
    <n v="5427182.4606961282"/>
    <n v="91.088319999999996"/>
    <n v="1781156.0422369966"/>
    <s v="Iconoclast"/>
    <n v="95"/>
  </r>
  <r>
    <s v="The Kitchen"/>
    <s v="R"/>
    <s v="Action"/>
    <x v="39"/>
    <n v="255.7"/>
    <s v="August 9, 2019 (United States)"/>
    <x v="30"/>
    <n v="18000"/>
    <s v="Andrea Berloff"/>
    <s v="Andrea Berloff"/>
    <s v="Melissa McCarthy"/>
    <s v="United States"/>
    <n v="38000000"/>
    <n v="15980032"/>
    <n v="19042298.593664452"/>
    <n v="42.05271578947368"/>
    <n v="6249523.6605396951"/>
    <s v="BRON Studios"/>
    <n v="102"/>
  </r>
  <r>
    <s v="Can You Keep a Secret?"/>
    <s v="Not Rated"/>
    <s v="Comedy"/>
    <x v="39"/>
    <n v="255.7"/>
    <s v="September 13, 2019 (United States)"/>
    <x v="11"/>
    <n v="12000"/>
    <s v="Elise DurÃ¡n"/>
    <s v="Peter Hutchings"/>
    <s v="Alexandra Daddario"/>
    <s v="United States"/>
    <n v="0"/>
    <n v="1378160"/>
    <n v="1642257.9272585062"/>
    <n v="0"/>
    <n v="538975.36175205326"/>
    <s v="BCDF Pictures"/>
    <n v="94"/>
  </r>
  <r>
    <s v="Stuber"/>
    <s v="R"/>
    <s v="Action"/>
    <x v="39"/>
    <n v="255.7"/>
    <s v="July 12, 2019 (United States)"/>
    <x v="19"/>
    <n v="43000"/>
    <s v="Michael Dowse"/>
    <s v="Tripper Clancy"/>
    <s v="Dave Bautista"/>
    <s v="United States"/>
    <n v="16000000"/>
    <n v="32390945"/>
    <n v="38598048.265545562"/>
    <n v="202.44340625000001"/>
    <n v="12667557.68478686"/>
    <s v="GoldDay"/>
    <n v="93"/>
  </r>
  <r>
    <s v="The Art of Racing in the Rain"/>
    <s v="PG"/>
    <s v="Comedy"/>
    <x v="39"/>
    <n v="255.7"/>
    <s v="August 9, 2019 (United States)"/>
    <x v="37"/>
    <n v="27000"/>
    <s v="Simon Curtis"/>
    <s v="Mark Bomback"/>
    <s v="Kevin Costner"/>
    <s v="United States"/>
    <n v="18000000"/>
    <n v="33766787"/>
    <n v="40237543.992569417"/>
    <n v="187.59326111111113"/>
    <n v="13205626.51544779"/>
    <s v="Fox 2000 Pictures"/>
    <n v="109"/>
  </r>
  <r>
    <s v="Blinded by the Light"/>
    <s v="PG-13"/>
    <s v="Comedy"/>
    <x v="39"/>
    <n v="255.7"/>
    <s v="August 16, 2019 (United States)"/>
    <x v="15"/>
    <n v="22000"/>
    <s v="Gurinder Chadha"/>
    <s v="Sarfraz Manzoor"/>
    <s v="Billy Barratt"/>
    <s v="United Kingdom"/>
    <n v="15000000"/>
    <n v="18096691"/>
    <n v="21564574.687915526"/>
    <n v="120.64460666666668"/>
    <n v="7077313.6488071959"/>
    <s v="New Line Cinema"/>
    <n v="118"/>
  </r>
  <r>
    <s v="Where'd You Go, Bernadette"/>
    <s v="PG-13"/>
    <s v="Comedy"/>
    <x v="39"/>
    <n v="255.7"/>
    <s v="August 16, 2019 (United States)"/>
    <x v="16"/>
    <n v="19000"/>
    <s v="Richard Linklater"/>
    <s v="Richard Linklater"/>
    <s v="Cate Blanchett"/>
    <s v="United States"/>
    <n v="20000000"/>
    <n v="11025353"/>
    <n v="13138150.407117717"/>
    <n v="55.126764999999999"/>
    <n v="4311831.44309738"/>
    <s v="Annapurna Pictures"/>
    <n v="109"/>
  </r>
  <r>
    <s v="Ip Man 4: The Finale"/>
    <s v="Not Rated"/>
    <s v="Action"/>
    <x v="39"/>
    <n v="255.7"/>
    <s v="December 20, 2019 (China)"/>
    <x v="9"/>
    <n v="27000"/>
    <s v="Wilson Yip"/>
    <s v="Edmond Wong"/>
    <s v="Donnie Yen"/>
    <s v="Hong Kong"/>
    <n v="52000000"/>
    <n v="176345966"/>
    <n v="210139287.60344154"/>
    <n v="339.12685769230768"/>
    <n v="68965962.456003129"/>
    <s v="Golden Harvest Company"/>
    <n v="107"/>
  </r>
  <r>
    <s v="Abominable"/>
    <s v="PG"/>
    <s v="Animation"/>
    <x v="39"/>
    <n v="255.7"/>
    <s v="September 27, 2019 (United States)"/>
    <x v="9"/>
    <n v="32000"/>
    <s v="Jill Culton"/>
    <s v="Jill Culton"/>
    <s v="Chloe Bennet"/>
    <s v="United States"/>
    <n v="75000000"/>
    <n v="180314199"/>
    <n v="214867956.33672273"/>
    <n v="240.41893199999998"/>
    <n v="70517872.115760654"/>
    <s v="DreamWorks Animation"/>
    <n v="97"/>
  </r>
  <r>
    <s v="The Aftermath"/>
    <s v="R"/>
    <s v="Drama"/>
    <x v="39"/>
    <n v="255.7"/>
    <s v="March 15, 2019 (United States)"/>
    <x v="21"/>
    <n v="19000"/>
    <s v="James Kent"/>
    <s v="Joe Shrapnel"/>
    <s v="Keira Knightley"/>
    <s v="Germany"/>
    <n v="0"/>
    <n v="9215591"/>
    <n v="10981582.235823231"/>
    <n v="0"/>
    <n v="3604063.746578021"/>
    <s v="Amusement Park Films"/>
    <n v="108"/>
  </r>
  <r>
    <s v="Isn't It Romantic"/>
    <s v="PG-13"/>
    <s v="Comedy"/>
    <x v="39"/>
    <n v="255.7"/>
    <s v="February 13, 2019 (United States)"/>
    <x v="23"/>
    <n v="65000"/>
    <s v="Todd Strauss-Schulson"/>
    <s v="Erin Cardillo"/>
    <s v="Rebel Wilson"/>
    <s v="United States"/>
    <n v="31000000"/>
    <n v="48791187"/>
    <n v="58141082.04497458"/>
    <n v="157.39092580645163"/>
    <n v="19081418.459131796"/>
    <s v="BRON Studios"/>
    <n v="89"/>
  </r>
  <r>
    <s v="Killerman"/>
    <s v="R"/>
    <s v="Action"/>
    <x v="39"/>
    <n v="255.7"/>
    <s v="August 8, 2019 (Germany)"/>
    <x v="20"/>
    <n v="4000"/>
    <s v="Malik Bader"/>
    <s v="Malik Bader"/>
    <s v="Liam Hemsworth"/>
    <s v="United States"/>
    <n v="0"/>
    <n v="619855"/>
    <n v="738638.32029722328"/>
    <n v="0"/>
    <n v="242414.9393820884"/>
    <s v="Solution Entertainment Group"/>
    <n v="112"/>
  </r>
  <r>
    <s v="A Dog's Journey"/>
    <s v="PG"/>
    <s v="Adventure"/>
    <x v="39"/>
    <n v="255.7"/>
    <s v="May 17, 2019 (United States)"/>
    <x v="24"/>
    <n v="21000"/>
    <s v="Gail Mancuso"/>
    <s v="W. Bruce Cameron"/>
    <s v="Josh Gad"/>
    <s v="China"/>
    <n v="16000000"/>
    <n v="75741734"/>
    <n v="90256184.39499414"/>
    <n v="473.38583749999998"/>
    <n v="29621327.336722724"/>
    <s v="Dreamworks Pictures"/>
    <n v="109"/>
  </r>
  <r>
    <s v="Don't Let Go"/>
    <s v="R"/>
    <s v="Drama"/>
    <x v="39"/>
    <n v="255.7"/>
    <s v="August 30, 2019 (United States)"/>
    <x v="5"/>
    <n v="8000"/>
    <s v="Jacob Estes"/>
    <s v="Jacob Estes"/>
    <s v="David Oyelowo"/>
    <s v="United States"/>
    <n v="5000000"/>
    <n v="5288011"/>
    <n v="6301356.8701603441"/>
    <n v="105.76022"/>
    <n v="2068052.7962456003"/>
    <s v="Blumhouse Productions"/>
    <n v="103"/>
  </r>
  <r>
    <s v="UglyDolls"/>
    <s v="PG"/>
    <s v="Animation"/>
    <x v="39"/>
    <n v="255.7"/>
    <s v="May 3, 2019 (United States)"/>
    <x v="18"/>
    <n v="6100"/>
    <s v="Kelly Asbury"/>
    <s v="Alison Peck"/>
    <s v="Kelly Clarkson"/>
    <s v="China"/>
    <n v="45000000"/>
    <n v="32450241"/>
    <n v="38668707.206491984"/>
    <n v="72.111646666666658"/>
    <n v="12690747.360187721"/>
    <s v="STX Entertainment"/>
    <n v="87"/>
  </r>
  <r>
    <s v="Tolkien"/>
    <s v="PG-13"/>
    <s v="Biography"/>
    <x v="39"/>
    <n v="255.7"/>
    <s v="May 10, 2019 (United States)"/>
    <x v="8"/>
    <n v="36000"/>
    <s v="Dome Karukoski"/>
    <s v="David Gleeson"/>
    <s v="Nicholas Hoult"/>
    <s v="United States"/>
    <n v="20000000"/>
    <n v="9090040"/>
    <n v="10831971.795072351"/>
    <n v="45.450200000000002"/>
    <n v="3554962.8470864296"/>
    <s v="Fox Searchlight Pictures"/>
    <n v="112"/>
  </r>
  <r>
    <s v="The Hole in the Ground"/>
    <s v="R"/>
    <s v="Drama"/>
    <x v="39"/>
    <n v="255.7"/>
    <s v="February 26, 2019 (United States)"/>
    <x v="46"/>
    <n v="17000"/>
    <s v="Lee Cronin"/>
    <s v="Lee Cronin"/>
    <s v="SeÃ¡na Kerslake"/>
    <s v="Ireland"/>
    <n v="0"/>
    <n v="3373474"/>
    <n v="4019935.5799765349"/>
    <n v="0"/>
    <n v="1319309.3468908877"/>
    <s v="Savage Productions"/>
    <n v="90"/>
  </r>
  <r>
    <s v="Brittany Runs a Marathon"/>
    <s v="R"/>
    <s v="Comedy"/>
    <x v="39"/>
    <n v="255.7"/>
    <s v="October 24, 2019 (Argentina)"/>
    <x v="8"/>
    <n v="18000"/>
    <s v="Paul Downs Colaizzo"/>
    <s v="Paul Downs Colaizzo"/>
    <s v="Jillian Bell"/>
    <s v="United States"/>
    <n v="0"/>
    <n v="7442106"/>
    <n v="8868242.8556902632"/>
    <n v="0"/>
    <n v="2910483.3789597186"/>
    <s v="Material Pictures"/>
    <n v="104"/>
  </r>
  <r>
    <s v="Chhichhore"/>
    <s v="Not Rated"/>
    <s v="Comedy"/>
    <x v="39"/>
    <n v="255.7"/>
    <s v="September 6, 2019 (United States)"/>
    <x v="28"/>
    <n v="40000"/>
    <s v="Nitesh Tiwari"/>
    <s v="Piyush Gupta"/>
    <s v="Sushant Singh Rajput"/>
    <s v="India"/>
    <n v="0"/>
    <n v="3311391"/>
    <n v="3945955.5639421199"/>
    <n v="0"/>
    <n v="1295029.7223308566"/>
    <s v="Fox STAR Studios"/>
    <n v="143"/>
  </r>
  <r>
    <s v="After the Wedding"/>
    <s v="PG-13"/>
    <s v="Drama"/>
    <x v="39"/>
    <n v="255.7"/>
    <s v="November 1, 2019 (United Kingdom)"/>
    <x v="21"/>
    <n v="6700"/>
    <s v="Bart Freundlich"/>
    <s v="Bart Freundlich"/>
    <s v="Julianne Moore"/>
    <s v="United States"/>
    <n v="0"/>
    <n v="2790019"/>
    <n v="3324672.6214313651"/>
    <n v="0"/>
    <n v="1091129.8396558468"/>
    <s v="Sony Pictures Classics"/>
    <n v="112"/>
  </r>
  <r>
    <s v="Miss Bala"/>
    <s v="PG-13"/>
    <s v="Action"/>
    <x v="39"/>
    <n v="255.7"/>
    <s v="February 1, 2019 (United States)"/>
    <x v="1"/>
    <n v="9900"/>
    <s v="Catherine Hardwicke"/>
    <s v="Gareth Dunnet-Alcocer"/>
    <s v="Gina Rodriguez"/>
    <s v="Mexico"/>
    <n v="15000000"/>
    <n v="15383580"/>
    <n v="18331548.009385999"/>
    <n v="102.55719999999999"/>
    <n v="6016261.2436448969"/>
    <s v="Canana Films"/>
    <n v="104"/>
  </r>
  <r>
    <s v="A Dog's Way Home"/>
    <s v="PG"/>
    <s v="Adventure"/>
    <x v="39"/>
    <n v="255.7"/>
    <s v="January 11, 2019 (United States)"/>
    <x v="17"/>
    <n v="16000"/>
    <s v="Charles Martin Smith"/>
    <s v="W. Bruce Cameron"/>
    <s v="Ashley Judd"/>
    <s v="China"/>
    <n v="18000000"/>
    <n v="80708134"/>
    <n v="96174299.686351195"/>
    <n v="448.37852222222222"/>
    <n v="31563603.441533048"/>
    <s v="Bona Film Group"/>
    <n v="96"/>
  </r>
  <r>
    <s v="Super 30"/>
    <s v="Not Rated"/>
    <s v="Biography"/>
    <x v="39"/>
    <n v="255.7"/>
    <s v="July 12, 2019 (United States)"/>
    <x v="45"/>
    <n v="24000"/>
    <s v="Vikas Bahl"/>
    <s v="Sanjeev Dutta"/>
    <s v="Hrithik Roshan"/>
    <s v="India"/>
    <n v="0"/>
    <n v="24701637"/>
    <n v="29435231.888541259"/>
    <n v="0"/>
    <n v="9660397.7317168564"/>
    <s v="Film Poland Productions"/>
    <n v="154"/>
  </r>
  <r>
    <s v="Wonder Park"/>
    <s v="PG"/>
    <s v="Animation"/>
    <x v="39"/>
    <n v="255.7"/>
    <s v="March 15, 2019 (United States)"/>
    <x v="23"/>
    <n v="11000"/>
    <s v="Dylan Brown"/>
    <s v="Josh Appelbaum"/>
    <s v="Sofia Mali"/>
    <s v="Spain"/>
    <n v="90000000"/>
    <n v="119559110"/>
    <n v="142470319.97262418"/>
    <n v="132.84345555555555"/>
    <n v="46757571.37270239"/>
    <s v="Paramount Animation"/>
    <n v="85"/>
  </r>
  <r>
    <s v="The Gangster, the Cop, the Devil"/>
    <s v="Not Rated"/>
    <s v="Action"/>
    <x v="39"/>
    <n v="255.7"/>
    <s v="May 15, 2019 (South Korea)"/>
    <x v="15"/>
    <n v="9700"/>
    <s v="Won-Tae Lee"/>
    <s v="Won-Tae Lee"/>
    <s v="Ma Dong-seok"/>
    <s v="South Korea"/>
    <n v="0"/>
    <n v="25775371"/>
    <n v="30714726.412592884"/>
    <n v="0"/>
    <n v="10080317.168556903"/>
    <s v="Ace Maker Movie Works"/>
    <n v="109"/>
  </r>
  <r>
    <s v="The Fanatic"/>
    <s v="R"/>
    <s v="Crime"/>
    <x v="39"/>
    <n v="255.7"/>
    <s v="August 30, 2019 (Mexico)"/>
    <x v="52"/>
    <n v="7900"/>
    <s v="Fred Durst"/>
    <s v="Fred Durst"/>
    <s v="John Travolta"/>
    <s v="United States"/>
    <n v="18000000"/>
    <n v="0"/>
    <n v="0"/>
    <n v="0"/>
    <n v="0"/>
    <s v="Daniel Grodnik Productions"/>
    <n v="88"/>
  </r>
  <r>
    <s v="The Mustang"/>
    <s v="R"/>
    <s v="Drama"/>
    <x v="39"/>
    <n v="255.7"/>
    <s v="June 19, 2019 (France)"/>
    <x v="15"/>
    <n v="11000"/>
    <s v="Laure de Clermont-Tonnerre"/>
    <s v="Laure de Clermont-Tonnerre"/>
    <s v="Matthias Schoenaerts"/>
    <s v="France"/>
    <n v="0"/>
    <n v="6405816"/>
    <n v="7633367.7559640203"/>
    <n v="0"/>
    <n v="2505207.6652326947"/>
    <s v="Canal+"/>
    <n v="96"/>
  </r>
  <r>
    <s v="Triple Threat"/>
    <s v="R"/>
    <s v="Action"/>
    <x v="39"/>
    <n v="255.7"/>
    <s v="March 29, 2019 (China)"/>
    <x v="41"/>
    <n v="10000"/>
    <s v="Jesse V. Johnson"/>
    <s v="Joey O'Bryan"/>
    <s v="Tony Jaa"/>
    <s v="Thailand"/>
    <n v="10000000"/>
    <n v="345900"/>
    <n v="412185.09972624172"/>
    <n v="3.4590000000000001"/>
    <n v="135275.71372702386"/>
    <s v="Aurora Alliance Films"/>
    <n v="96"/>
  </r>
  <r>
    <s v="The Wandering Earth"/>
    <s v="TV-MA"/>
    <s v="Action"/>
    <x v="39"/>
    <n v="255.7"/>
    <s v="February 5, 2019 (China)"/>
    <x v="22"/>
    <n v="28000"/>
    <s v="Frant Gwo"/>
    <s v="Gong Geer"/>
    <s v="Jing Wu"/>
    <s v="China"/>
    <n v="48000000"/>
    <n v="699992512"/>
    <n v="834132649.22330856"/>
    <n v="1458.3177333333333"/>
    <n v="273755382.08838481"/>
    <s v="Beijing Dengfeng International Culture Communications Company"/>
    <n v="125"/>
  </r>
  <r>
    <s v="The Kid Who Would Be King"/>
    <s v="PG"/>
    <s v="Action"/>
    <x v="39"/>
    <n v="255.7"/>
    <s v="January 25, 2019 (United States)"/>
    <x v="22"/>
    <n v="15000"/>
    <s v="Joe Cornish"/>
    <s v="Joe Cornish"/>
    <s v="Louis Ashbourne Serkis"/>
    <s v="United Kingdom"/>
    <n v="59000000"/>
    <n v="32140970"/>
    <n v="38300170.351974972"/>
    <n v="54.476220338983047"/>
    <n v="12569796.636683613"/>
    <s v="Big Talk Productions"/>
    <n v="120"/>
  </r>
  <r>
    <s v="Sunrise in Heaven"/>
    <s v="Not Rated"/>
    <s v="Drama"/>
    <x v="39"/>
    <n v="255.7"/>
    <s v="April 9, 2019 (United States)"/>
    <x v="22"/>
    <n v="871"/>
    <s v="Waymon Boone"/>
    <s v="Dan Benamor"/>
    <s v="Caylee Cowan"/>
    <s v="United States"/>
    <n v="1100000"/>
    <n v="0"/>
    <n v="0"/>
    <n v="0"/>
    <n v="0"/>
    <s v="Nasser Group"/>
    <n v="85"/>
  </r>
  <r>
    <s v="Missing Link"/>
    <s v="PG"/>
    <s v="Animation"/>
    <x v="39"/>
    <n v="255.7"/>
    <s v="April 12, 2019 (United States)"/>
    <x v="17"/>
    <n v="23000"/>
    <s v="Chris Butler"/>
    <s v="Chris Butler"/>
    <s v="Hugh Jackman"/>
    <s v="Canada"/>
    <n v="100000000"/>
    <n v="26565710"/>
    <n v="31656518.721157607"/>
    <n v="26.565709999999999"/>
    <n v="10389405.553382872"/>
    <s v="Annapurna Pictures"/>
    <n v="93"/>
  </r>
  <r>
    <s v="Breakthrough"/>
    <s v="PG"/>
    <s v="Biography"/>
    <x v="39"/>
    <n v="255.7"/>
    <s v="April 17, 2019 (United States)"/>
    <x v="21"/>
    <n v="8800"/>
    <s v="Roxann Dawson"/>
    <s v="Joyce Smith"/>
    <s v="Marcel Ruiz"/>
    <s v="United States"/>
    <n v="14000000"/>
    <n v="50444358"/>
    <n v="60111051.554947205"/>
    <n v="360.31684285714289"/>
    <n v="19727946.030504499"/>
    <s v="Fox 2000 Pictures"/>
    <n v="116"/>
  </r>
  <r>
    <s v="Poms"/>
    <s v="PG-13"/>
    <s v="Comedy"/>
    <x v="39"/>
    <n v="255.7"/>
    <s v="May 10, 2019 (United States)"/>
    <x v="22"/>
    <n v="4700"/>
    <s v="Zara Hayes"/>
    <s v="Zara Hayes"/>
    <s v="Diane Keaton"/>
    <s v="United Kingdom"/>
    <n v="10000000"/>
    <n v="16418218"/>
    <n v="19564454.535001956"/>
    <n v="164.18217999999999"/>
    <n v="6420890.8877590932"/>
    <s v="Entertainment One"/>
    <n v="90"/>
  </r>
  <r>
    <s v="Little"/>
    <s v="PG-13"/>
    <s v="Comedy"/>
    <x v="39"/>
    <n v="255.7"/>
    <s v="April 12, 2019 (United States)"/>
    <x v="30"/>
    <n v="12000"/>
    <s v="Tina Gordon"/>
    <s v="Tracy Oliver"/>
    <s v="Regina Hall"/>
    <s v="United States"/>
    <n v="20000000"/>
    <n v="49000667"/>
    <n v="58390704.86859601"/>
    <n v="245.00333499999999"/>
    <n v="19163342.588971451"/>
    <s v="Universal Pictures"/>
    <n v="109"/>
  </r>
  <r>
    <s v="The Prodigy"/>
    <s v="R"/>
    <s v="Fantasy"/>
    <x v="39"/>
    <n v="255.7"/>
    <s v="February 8, 2019 (United States)"/>
    <x v="23"/>
    <n v="24000"/>
    <s v="Nicholas McCarthy"/>
    <s v="Jeff Buhler"/>
    <s v="Taylor Schilling"/>
    <s v="United States"/>
    <n v="6000000"/>
    <n v="21150265"/>
    <n v="25203307.569417287"/>
    <n v="352.50441666666666"/>
    <n v="8271515.4477903796"/>
    <s v="Orion Pictures"/>
    <n v="92"/>
  </r>
  <r>
    <s v="Ne Zha"/>
    <s v="Not Rated"/>
    <s v="Animation"/>
    <x v="39"/>
    <n v="255.7"/>
    <s v="July 26, 2019 (China)"/>
    <x v="24"/>
    <n v="6500"/>
    <s v="Yu Yang"/>
    <s v="Yu Yang"/>
    <s v="Yanting LÃ¼"/>
    <s v="China"/>
    <n v="0"/>
    <n v="726264074"/>
    <n v="865438652.12280023"/>
    <n v="0"/>
    <n v="284029751.27102071"/>
    <s v="Coco Cartoon"/>
    <n v="110"/>
  </r>
  <r>
    <s v="Storm Boy"/>
    <s v="PG"/>
    <s v="Drama"/>
    <x v="39"/>
    <n v="255.7"/>
    <s v="April 5, 2019 (United States)"/>
    <x v="15"/>
    <n v="3100"/>
    <s v="Shawn Seet"/>
    <s v="Justin Monjo"/>
    <s v="Finn Little"/>
    <s v="Australia"/>
    <n v="0"/>
    <n v="4393018"/>
    <n v="5234855.6300351974"/>
    <n v="0"/>
    <n v="1718035.9796636684"/>
    <s v="Ambience Entertainment"/>
    <n v="99"/>
  </r>
  <r>
    <s v="Gully Boy"/>
    <s v="Not Rated"/>
    <s v="Drama"/>
    <x v="39"/>
    <n v="255.7"/>
    <s v="February 14, 2019 (United States)"/>
    <x v="45"/>
    <n v="34000"/>
    <s v="Zoya Akhtar"/>
    <s v="Zoya Akhtar"/>
    <s v="Vijay Varma"/>
    <s v="India"/>
    <n v="0"/>
    <n v="28141995"/>
    <n v="33534868.504106376"/>
    <n v="0"/>
    <n v="11005864.294094643"/>
    <s v="Excel Entertainment"/>
    <n v="154"/>
  </r>
  <r>
    <s v="Crypto"/>
    <s v="R"/>
    <s v="Crime"/>
    <x v="39"/>
    <n v="255.7"/>
    <s v="April 12, 2019 (United States)"/>
    <x v="11"/>
    <n v="3700"/>
    <s v="John Stalberg Jr."/>
    <s v="Carlyle Eubank"/>
    <s v="Beau Knapp"/>
    <s v="United States"/>
    <n v="0"/>
    <n v="20440"/>
    <n v="24356.933906922175"/>
    <n v="0"/>
    <n v="7993.7426671881112"/>
    <s v="Yale Productions"/>
    <n v="105"/>
  </r>
  <r>
    <s v="Overcomer"/>
    <s v="PG"/>
    <s v="Drama"/>
    <x v="39"/>
    <n v="255.7"/>
    <s v="August 23, 2019 (United States)"/>
    <x v="14"/>
    <n v="4100"/>
    <s v="Alex Kendrick"/>
    <s v="Alex Kendrick"/>
    <s v="Alex Kendrick"/>
    <s v="United States"/>
    <n v="5000000"/>
    <n v="38026103"/>
    <n v="45313076.199061401"/>
    <n v="760.52206000000001"/>
    <n v="14871373.87563551"/>
    <s v="Affirm Films"/>
    <n v="119"/>
  </r>
  <r>
    <s v="Ms. Purple"/>
    <s v="N/A"/>
    <s v="Crime"/>
    <x v="39"/>
    <n v="255.7"/>
    <s v="September 6, 2019 (United States)"/>
    <x v="19"/>
    <n v="481"/>
    <s v="Justin Chon"/>
    <s v="Justin Chon"/>
    <s v="Jake Choi"/>
    <s v="United States"/>
    <n v="0"/>
    <n v="80657"/>
    <n v="96113.366836136105"/>
    <n v="0"/>
    <n v="31543.605788032852"/>
    <s v="Electric Panda Entertainment"/>
    <n v="87"/>
  </r>
  <r>
    <s v="A Madea Family Funeral"/>
    <s v="PG-13"/>
    <s v="Comedy"/>
    <x v="39"/>
    <n v="255.7"/>
    <s v="March 1, 2019 (United States)"/>
    <x v="54"/>
    <n v="4000"/>
    <s v="Tyler Perry"/>
    <s v="Tyler Perry"/>
    <s v="Tyler Perry"/>
    <s v="United States"/>
    <n v="20000000"/>
    <n v="74747725"/>
    <n v="89071692.637856871"/>
    <n v="373.73862500000001"/>
    <n v="29232587.016034417"/>
    <s v="The Tyler Perry Company"/>
    <n v="109"/>
  </r>
  <r>
    <s v="Run with the Hunted"/>
    <s v="Not Rated"/>
    <s v="Crime"/>
    <x v="39"/>
    <n v="255.7"/>
    <s v="June 26, 2020 (United States)"/>
    <x v="33"/>
    <n v="735"/>
    <s v="John Swab"/>
    <s v="John Swab"/>
    <s v="Ron Perlman"/>
    <s v="United States"/>
    <n v="0"/>
    <n v="682"/>
    <n v="812.69221744231527"/>
    <n v="0"/>
    <n v="266.71881110676577"/>
    <s v="Roxwell Films"/>
    <n v="93"/>
  </r>
  <r>
    <s v="Extreme Job"/>
    <s v="Not Rated"/>
    <s v="Action"/>
    <x v="39"/>
    <n v="255.7"/>
    <s v="June 21, 2019 (United States)"/>
    <x v="12"/>
    <n v="7600"/>
    <s v="Byeong-heon Lee"/>
    <s v="Se-yeong Bae"/>
    <s v="Lee Dong-yong"/>
    <s v="South Korea"/>
    <n v="0"/>
    <n v="119932733"/>
    <n v="142915540.6535002"/>
    <n v="0"/>
    <n v="46903689.08877591"/>
    <s v="About Film"/>
    <n v="111"/>
  </r>
  <r>
    <s v="The Tomorrow Man"/>
    <s v="PG-13"/>
    <s v="Drama"/>
    <x v="39"/>
    <n v="255.7"/>
    <s v="August 2, 2019 (Sweden)"/>
    <x v="46"/>
    <n v="1500"/>
    <s v="Noble Jones"/>
    <s v="Noble Jones"/>
    <s v="John Lithgow"/>
    <s v="United States"/>
    <n v="0"/>
    <n v="354103"/>
    <n v="421960.04732107942"/>
    <n v="0"/>
    <n v="138483.77004301918"/>
    <s v="Symbolic Exchange"/>
    <n v="94"/>
  </r>
  <r>
    <s v="The Sun Is also a Star"/>
    <s v="PG-13"/>
    <s v="Drama"/>
    <x v="39"/>
    <n v="255.7"/>
    <s v="May 17, 2019 (United States)"/>
    <x v="23"/>
    <n v="6600"/>
    <s v="Ry Russo-Young"/>
    <s v="Tracy Oliver"/>
    <s v="Yara Shahidi"/>
    <s v="United States"/>
    <n v="9000000"/>
    <n v="6750029"/>
    <n v="8043542.5745013691"/>
    <n v="75.000322222222223"/>
    <n v="2639823.6214313651"/>
    <s v="Alloy Entertainment"/>
    <n v="100"/>
  </r>
  <r>
    <s v="Faith, Hope &amp; Love"/>
    <s v="PG"/>
    <s v="Comedy"/>
    <x v="39"/>
    <n v="255.7"/>
    <s v="February 4, 2020 (Australia)"/>
    <x v="19"/>
    <n v="719"/>
    <s v="J.J. Englert"/>
    <s v="Robert Krantz"/>
    <s v="Peta Murgatroyd"/>
    <s v="United States"/>
    <n v="0"/>
    <n v="210091"/>
    <n v="250350.91005084084"/>
    <n v="0"/>
    <n v="82163.081736409862"/>
    <s v="Ellinas Multimedia"/>
    <n v="106"/>
  </r>
  <r>
    <s v="Kalank"/>
    <s v="Not Rated"/>
    <s v="Drama"/>
    <x v="39"/>
    <n v="255.7"/>
    <s v="April 17, 2019 (United States)"/>
    <x v="48"/>
    <n v="12000"/>
    <s v="Abhishek Varman"/>
    <s v="Shibani Bathija"/>
    <s v="Varun Dhawan"/>
    <s v="India"/>
    <n v="0"/>
    <n v="17987034"/>
    <n v="21433904.027375832"/>
    <n v="0"/>
    <n v="7034428.6272976147"/>
    <s v="Dharma Productions"/>
    <n v="166"/>
  </r>
  <r>
    <s v="Sonchiriya"/>
    <s v="Not Rated"/>
    <s v="Action"/>
    <x v="39"/>
    <n v="255.7"/>
    <s v="March 1, 2019 (India)"/>
    <x v="31"/>
    <n v="9800"/>
    <s v="Abhishek Chaubey"/>
    <s v="Sudip Sharma"/>
    <s v="Sushant Singh Rajput"/>
    <s v="India"/>
    <n v="0"/>
    <n v="914565"/>
    <n v="1089823.8384825969"/>
    <n v="0"/>
    <n v="357671.09894407511"/>
    <s v="MacGuffin Pictures"/>
    <n v="143"/>
  </r>
  <r>
    <s v="Mission Mangal"/>
    <s v="Not Rated"/>
    <s v="Drama"/>
    <x v="39"/>
    <n v="255.7"/>
    <s v="August 15, 2019 (United States)"/>
    <x v="16"/>
    <n v="13000"/>
    <s v="Jagan Shakti"/>
    <s v="R. Balki"/>
    <s v="Akshay Kumar"/>
    <s v="India"/>
    <n v="0"/>
    <n v="5667057"/>
    <n v="6753039.7649589367"/>
    <n v="0"/>
    <n v="2216291.3570590536"/>
    <s v="Cape of Good Films"/>
    <n v="130"/>
  </r>
  <r>
    <s v="K-12"/>
    <s v="Not Rated"/>
    <s v="Fantasy"/>
    <x v="39"/>
    <n v="255.7"/>
    <s v="September 5, 2019 (United States)"/>
    <x v="16"/>
    <n v="2500"/>
    <s v="Melanie Martinez"/>
    <s v="Melanie Martinez"/>
    <s v="Melanie Martinez"/>
    <s v="United States"/>
    <n v="5000000"/>
    <n v="359377"/>
    <n v="428244.70825185766"/>
    <n v="7.1875400000000003"/>
    <n v="140546.34337113806"/>
    <s v="Atlantic Records"/>
    <n v="96"/>
  </r>
  <r>
    <s v="Batla House"/>
    <s v="Not Rated"/>
    <s v="Action"/>
    <x v="39"/>
    <n v="255.7"/>
    <s v="August 15, 2019 (United States)"/>
    <x v="13"/>
    <n v="10000"/>
    <s v="Nikkhil Advani"/>
    <s v="Ritesh Shah"/>
    <s v="Mrunal Thakur"/>
    <s v="India"/>
    <n v="0"/>
    <n v="13098981"/>
    <n v="15609149.435666798"/>
    <n v="0"/>
    <n v="5122792.7258506063"/>
    <s v="Bake My Cake Films"/>
    <n v="146"/>
  </r>
  <r>
    <s v="Saaho"/>
    <s v="Not Rated"/>
    <s v="Action"/>
    <x v="39"/>
    <n v="255.7"/>
    <s v="August 30, 2019 (United States)"/>
    <x v="33"/>
    <n v="17000"/>
    <s v="Sujeeth"/>
    <s v="Sujeeth"/>
    <s v="Prabhas"/>
    <s v="India"/>
    <n v="0"/>
    <n v="5708522"/>
    <n v="6802450.7368009388"/>
    <n v="0"/>
    <n v="2232507.6261243643"/>
    <s v="UV Creations"/>
    <n v="170"/>
  </r>
  <r>
    <s v="Exit"/>
    <s v="Not Rated"/>
    <s v="Action"/>
    <x v="39"/>
    <n v="255.7"/>
    <s v="July 31, 2019 (South Korea)"/>
    <x v="9"/>
    <n v="4700"/>
    <s v="Sang-Geun Lee"/>
    <s v="Sang-Geun Lee"/>
    <s v="Jo Jung-Suk"/>
    <s v="South Korea"/>
    <n v="0"/>
    <n v="69501772"/>
    <n v="82820453.376613215"/>
    <n v="0"/>
    <n v="27180982.401251469"/>
    <s v="Filmmaker R&amp;K"/>
    <n v="103"/>
  </r>
  <r>
    <s v="Cliffs of Freedom"/>
    <s v="R"/>
    <s v="Drama"/>
    <x v="39"/>
    <n v="255.7"/>
    <s v="March 22, 2019 (Ireland)"/>
    <x v="21"/>
    <n v="417"/>
    <s v="Van Ling"/>
    <s v="Van Ling"/>
    <s v="Tania Raymonde"/>
    <s v="United States"/>
    <n v="0"/>
    <n v="300842"/>
    <n v="358492.59835745016"/>
    <n v="0"/>
    <n v="117654.28236214315"/>
    <s v="The National Hellenic Society"/>
    <n v="137"/>
  </r>
  <r>
    <s v="Them That Follow"/>
    <s v="R"/>
    <s v="Drama"/>
    <x v="39"/>
    <n v="255.7"/>
    <s v="August 2, 2019 (United States)"/>
    <x v="20"/>
    <n v="2900"/>
    <s v="Britt Poulton"/>
    <s v="Britt Poulton"/>
    <s v="Walton Goggins"/>
    <s v="United States"/>
    <n v="0"/>
    <n v="172952"/>
    <n v="206094.93312475557"/>
    <n v="0"/>
    <n v="67638.639030113409"/>
    <s v="Amasia Entertainment"/>
    <n v="98"/>
  </r>
  <r>
    <s v="Unplanned"/>
    <s v="R"/>
    <s v="Biography"/>
    <x v="39"/>
    <n v="255.7"/>
    <s v="March 29, 2019 (United States)"/>
    <x v="1"/>
    <n v="13000"/>
    <s v="Chuck Konzelman"/>
    <s v="Abby Johnson"/>
    <s v="Ashley Bratcher"/>
    <s v="United States"/>
    <n v="6000000"/>
    <n v="21354152"/>
    <n v="25446265.601877201"/>
    <n v="355.90253333333334"/>
    <n v="8351252.2487289794"/>
    <s v="Unplanned Movie"/>
    <n v="109"/>
  </r>
  <r>
    <s v="Student of the Year 2"/>
    <s v="Not Rated"/>
    <s v="Action"/>
    <x v="39"/>
    <n v="255.7"/>
    <s v="May 10, 2019 (United States)"/>
    <x v="58"/>
    <n v="18000"/>
    <s v="Punit Malhotra"/>
    <s v="Arshad Sayed"/>
    <s v="Tiger Shroff"/>
    <s v="India"/>
    <n v="0"/>
    <n v="1635907"/>
    <n v="1949397.1955416505"/>
    <n v="0"/>
    <n v="639775.90926867421"/>
    <s v="Fox STAR Studios"/>
    <n v="146"/>
  </r>
  <r>
    <s v="The Divine Fury"/>
    <s v="Not Rated"/>
    <s v="Action"/>
    <x v="39"/>
    <n v="255.7"/>
    <s v="July 31, 2019 (South Korea)"/>
    <x v="19"/>
    <n v="2500"/>
    <s v="Joo-hwan Kim"/>
    <s v="Joo-hwan Kim"/>
    <s v="Seo Jun Park"/>
    <s v="South Korea"/>
    <n v="0"/>
    <n v="11799556"/>
    <n v="14060714.560813453"/>
    <n v="0"/>
    <n v="4614609.3077825578"/>
    <s v="KeyEast"/>
    <n v="129"/>
  </r>
  <r>
    <s v="Luka Chuppi"/>
    <s v="Not Rated"/>
    <s v="Comedy"/>
    <x v="39"/>
    <n v="255.7"/>
    <s v="March 1, 2019 (India)"/>
    <x v="21"/>
    <n v="9000"/>
    <s v="Laxman Utekar"/>
    <s v="Rohan Shankar"/>
    <s v="Kartik Aaryan"/>
    <s v="India"/>
    <n v="0"/>
    <n v="14256199"/>
    <n v="16988126.066875245"/>
    <n v="0"/>
    <n v="5575361.3609698871"/>
    <s v="Maddock Films"/>
    <n v="126"/>
  </r>
  <r>
    <s v="De De Pyaar De"/>
    <s v="Not Rated"/>
    <s v="Comedy"/>
    <x v="39"/>
    <n v="255.7"/>
    <s v="May 17, 2019 (United States)"/>
    <x v="14"/>
    <n v="7400"/>
    <s v="Akiv Ali"/>
    <s v="Surabhi Bhatnagar"/>
    <s v="Ajay Devgn"/>
    <s v="India"/>
    <n v="0"/>
    <n v="1473116"/>
    <n v="1755410.4231521315"/>
    <n v="0"/>
    <n v="576111.0676574111"/>
    <s v="Luv Films"/>
    <n v="135"/>
  </r>
  <r>
    <s v="End of the Century"/>
    <s v="Unrated"/>
    <s v="Drama"/>
    <x v="39"/>
    <n v="255.7"/>
    <s v="August 16, 2019 (United States)"/>
    <x v="15"/>
    <n v="2700"/>
    <s v="Lucio Castro"/>
    <s v="Lucio Castro"/>
    <s v="Juan Barberini"/>
    <s v="Argentina"/>
    <n v="0"/>
    <n v="103047"/>
    <n v="122793.98083691827"/>
    <n v="0"/>
    <n v="40299.960891669929"/>
    <m/>
    <n v="84"/>
  </r>
  <r>
    <s v="Bennett's War"/>
    <s v="PG-13"/>
    <s v="Sport"/>
    <x v="39"/>
    <n v="255.7"/>
    <s v="August 30, 2019 (United States)"/>
    <x v="23"/>
    <n v="691"/>
    <s v="Alex Ranarivelo"/>
    <s v="Alex Ranarivelo"/>
    <s v="Michael Roark"/>
    <s v="United States"/>
    <n v="0"/>
    <n v="1067629"/>
    <n v="1272219.6179116152"/>
    <n v="0"/>
    <n v="417531.87328901055"/>
    <s v="ESX Entertainment"/>
    <n v="94"/>
  </r>
  <r>
    <s v="Code Geass: Lelouch of the Re;Surrection"/>
    <s v="Not Rated"/>
    <s v="Animation"/>
    <x v="39"/>
    <n v="255.7"/>
    <s v="May 5, 2019 (United States)"/>
    <x v="34"/>
    <n v="2000"/>
    <s v="GorÃ´ Taniguchi"/>
    <s v="GorÃ´ Taniguchi"/>
    <s v="Jun Fukuyama"/>
    <s v="Japan"/>
    <n v="0"/>
    <n v="9982083"/>
    <n v="11894957.724286273"/>
    <n v="0"/>
    <n v="3903825.9679311696"/>
    <s v="Sunrise"/>
    <n v="112"/>
  </r>
  <r>
    <s v="Before You Know It"/>
    <s v="Not Rated"/>
    <s v="Comedy"/>
    <x v="39"/>
    <n v="255.7"/>
    <s v="August 30, 2019 (United States)"/>
    <x v="27"/>
    <n v="590"/>
    <s v="Hannah Pearl Utt"/>
    <s v="Jen Tullock"/>
    <s v="Hannah Pearl Utt"/>
    <s v="United States"/>
    <n v="0"/>
    <n v="151507"/>
    <n v="180540.4102463825"/>
    <n v="0"/>
    <n v="59251.85764567853"/>
    <s v="Ball &amp; Chain Productions"/>
    <n v="98"/>
  </r>
  <r>
    <s v="Pilgrim's Progress"/>
    <s v="PG"/>
    <s v="Animation"/>
    <x v="39"/>
    <n v="255.7"/>
    <s v="April 18, 2019 (United States)"/>
    <x v="10"/>
    <n v="548"/>
    <s v="Robert Fernandez"/>
    <s v="John Bunyan"/>
    <s v="David Thorpe"/>
    <s v="United States"/>
    <n v="0"/>
    <n v="3173282"/>
    <n v="3781380.6233867817"/>
    <n v="0"/>
    <n v="1241017.5987485335"/>
    <s v="Cat In The Mill Studio"/>
    <n v="108"/>
  </r>
  <r>
    <s v="Mine 9"/>
    <s v="Not Rated"/>
    <s v="Drama"/>
    <x v="39"/>
    <n v="255.7"/>
    <s v="May 19, 2020 (Poland)"/>
    <x v="5"/>
    <n v="4400"/>
    <s v="Eddie Mensore"/>
    <s v="Eddie Mensore"/>
    <s v="Terry Serpico"/>
    <s v="United States"/>
    <n v="350000"/>
    <n v="226421"/>
    <n v="269810.24129839655"/>
    <n v="64.691714285714284"/>
    <n v="88549.472037543994"/>
    <s v="Emphatic Films"/>
    <n v="83"/>
  </r>
  <r>
    <s v="Give Me Liberty"/>
    <s v="N/A"/>
    <s v="Comedy"/>
    <x v="39"/>
    <n v="255.7"/>
    <s v="August 23, 2019 (United States)"/>
    <x v="17"/>
    <n v="1700"/>
    <s v="Kirill Mikhanovsky"/>
    <s v="Alice Austen"/>
    <s v="Chris Galust"/>
    <s v="United States"/>
    <n v="0"/>
    <n v="624818"/>
    <n v="744552.38404380134"/>
    <n v="0"/>
    <n v="244355.88580367618"/>
    <s v="Give Me Liberty"/>
    <n v="110"/>
  </r>
  <r>
    <s v="Romeo Akbar Walter"/>
    <s v="Not Rated"/>
    <s v="Action"/>
    <x v="39"/>
    <n v="255.7"/>
    <s v="April 5, 2019 (United States)"/>
    <x v="14"/>
    <n v="5200"/>
    <s v="Robbie Grewal"/>
    <s v="Robbie Grewal"/>
    <s v="John Abraham"/>
    <s v="India"/>
    <n v="0"/>
    <n v="6111065"/>
    <n v="7282133.3809151351"/>
    <n v="0"/>
    <n v="2389935.4712553774"/>
    <s v="Kyta Productions"/>
    <n v="141"/>
  </r>
  <r>
    <s v="Furie"/>
    <s v="TV-14"/>
    <s v="Action"/>
    <x v="39"/>
    <n v="255.7"/>
    <s v="February 22, 2019 (Vietnam)"/>
    <x v="21"/>
    <n v="4200"/>
    <s v="Le-Van Kiet"/>
    <s v="Le-Van Kiet"/>
    <s v="Veronica Ngo"/>
    <s v="Vietnam"/>
    <n v="0"/>
    <n v="5756185"/>
    <n v="6859247.4364489643"/>
    <n v="0"/>
    <n v="2251147.8294876809"/>
    <s v="Premiere Picture"/>
    <n v="98"/>
  </r>
  <r>
    <s v="Photograph"/>
    <s v="PG-13"/>
    <s v="Drama"/>
    <x v="39"/>
    <n v="255.7"/>
    <s v="March 15, 2019 (India)"/>
    <x v="15"/>
    <n v="4600"/>
    <s v="Ritesh Batra"/>
    <s v="Ritesh Batra"/>
    <s v="Nawazuddin Siddiqui"/>
    <s v="Germany"/>
    <n v="0"/>
    <n v="996171"/>
    <n v="1187068.0629644115"/>
    <n v="0"/>
    <n v="389585.84278451314"/>
    <s v="Poetic License Production"/>
    <n v="110"/>
  </r>
  <r>
    <s v="Ek Ladki Ko Dekha Toh Aisa Laga"/>
    <s v="N/A"/>
    <s v="Comedy"/>
    <x v="39"/>
    <n v="255.7"/>
    <s v="February 1, 2019 (United States)"/>
    <x v="30"/>
    <n v="4000"/>
    <s v="Shelly Chopra Dhar"/>
    <s v="Shelly Chopra Dhar"/>
    <s v="Sonam Kapoor"/>
    <s v="India"/>
    <n v="0"/>
    <n v="3531837"/>
    <n v="4208645.8111067656"/>
    <n v="0"/>
    <n v="1381242.4716464607"/>
    <s v="Fox STAR Studios"/>
    <n v="120"/>
  </r>
  <r>
    <s v="Body at Brighton Rock"/>
    <s v="R"/>
    <s v="Horror"/>
    <x v="39"/>
    <n v="255.7"/>
    <s v="April 26, 2019 (United States)"/>
    <x v="25"/>
    <n v="1900"/>
    <s v="Roxanne Benjamin"/>
    <s v="Roxanne Benjamin"/>
    <s v="Karina Fontes"/>
    <s v="United States"/>
    <n v="0"/>
    <n v="5123"/>
    <n v="6104.7246773562774"/>
    <n v="0"/>
    <n v="2003.5197497066877"/>
    <s v="Protostar Pictures"/>
    <n v="87"/>
  </r>
  <r>
    <s v="The Bravest"/>
    <s v="PG-13"/>
    <s v="Action"/>
    <x v="39"/>
    <n v="255.7"/>
    <s v="August 9, 2019 (United States)"/>
    <x v="41"/>
    <n v="794"/>
    <s v="Tony Chan"/>
    <s v="Chao Wang"/>
    <s v="Xiaoming Huang"/>
    <s v="China"/>
    <n v="0"/>
    <n v="245179562"/>
    <n v="292163521.86703169"/>
    <n v="0"/>
    <n v="95885632.381697297"/>
    <s v="Bona Film Group"/>
    <n v="118"/>
  </r>
  <r>
    <s v="Bharat"/>
    <s v="Not Rated"/>
    <s v="Action"/>
    <x v="39"/>
    <n v="255.7"/>
    <s v="June 5, 2019 (United States)"/>
    <x v="38"/>
    <n v="24000"/>
    <s v="Ali Abbas Zafar"/>
    <s v="Su-jin Park"/>
    <s v="Salman Khan"/>
    <s v="India"/>
    <n v="0"/>
    <n v="35261263"/>
    <n v="42018407.649980448"/>
    <n v="0"/>
    <n v="13790091.122409074"/>
    <s v="AVA Films &amp; Entertainment"/>
    <n v="150"/>
  </r>
  <r>
    <s v="42nd Street: The Musical"/>
    <s v="Not Rated"/>
    <s v="Musical"/>
    <x v="39"/>
    <n v="255.7"/>
    <s v="May 1, 2019 (United States)"/>
    <x v="6"/>
    <n v="321"/>
    <s v="Mark Bramble"/>
    <s v="Mark Bramble"/>
    <s v="Bonnie Langford"/>
    <s v="United Kingdom"/>
    <n v="0"/>
    <n v="2217255"/>
    <n v="2642149.3879546346"/>
    <n v="0"/>
    <n v="867131.40398904972"/>
    <s v="Julian Marsh Pictures"/>
    <n v="155"/>
  </r>
  <r>
    <s v="Piranhas"/>
    <s v="N/A"/>
    <s v="Crime"/>
    <x v="39"/>
    <n v="255.7"/>
    <s v="February 13, 2019 (Italy)"/>
    <x v="21"/>
    <n v="4000"/>
    <s v="Claudio Giovannesi"/>
    <s v="Roberto Saviano"/>
    <s v="Francesco Di Napoli"/>
    <s v="Italy"/>
    <n v="0"/>
    <n v="2298525"/>
    <n v="2738993.2244818145"/>
    <n v="0"/>
    <n v="898914.74384043808"/>
    <s v="Palomar"/>
    <n v="111"/>
  </r>
  <r>
    <s v="Clinton Road"/>
    <s v="N/A"/>
    <s v="Horror"/>
    <x v="39"/>
    <n v="255.7"/>
    <s v="June 14, 2019 (United States)"/>
    <x v="23"/>
    <n v="1900"/>
    <s v="Richard Grieco"/>
    <s v="Noel Ashman"/>
    <s v="Ace Young"/>
    <s v="N/A"/>
    <n v="2500000"/>
    <n v="50400"/>
    <n v="60058.193195150568"/>
    <n v="2.016"/>
    <n v="19710.598357450137"/>
    <s v="Growing Tree Productions"/>
    <n v="77"/>
  </r>
  <r>
    <s v="High on the Hog"/>
    <s v="R"/>
    <s v="Action"/>
    <x v="39"/>
    <n v="255.7"/>
    <s v="April 16, 2019 (United States)"/>
    <x v="50"/>
    <n v="195"/>
    <s v="Tony Wash"/>
    <s v="Andy Golub"/>
    <s v="Sid Haig"/>
    <s v="United States"/>
    <n v="1200000"/>
    <n v="45696"/>
    <n v="54452.761830269847"/>
    <n v="3.8080000000000003"/>
    <n v="17870.94251075479"/>
    <s v="Hicktown Entertainment"/>
    <n v="85"/>
  </r>
  <r>
    <s v="Kinky Boots: The Musical"/>
    <s v="N/A"/>
    <s v="Musical"/>
    <x v="39"/>
    <n v="255.7"/>
    <s v="June 25, 2019 (United States)"/>
    <x v="7"/>
    <n v="641"/>
    <s v="Jerry Mitchell"/>
    <s v="Harvey Fierstein"/>
    <s v="Matt Henry"/>
    <s v="United Kingdom"/>
    <n v="0"/>
    <n v="2973437"/>
    <n v="3543239.162690653"/>
    <n v="0"/>
    <n v="1162861.5565115369"/>
    <s v="BroadwayHD"/>
    <n v="135"/>
  </r>
  <r>
    <s v="Play the Flute"/>
    <s v="N/A"/>
    <s v="Drama"/>
    <x v="39"/>
    <n v="255.7"/>
    <s v="March 1, 2019 (United States)"/>
    <x v="15"/>
    <n v="34"/>
    <s v="Rich Christiano"/>
    <s v="Rich Christiano"/>
    <s v="Brett Varvel"/>
    <s v="United States"/>
    <n v="0"/>
    <n v="254475"/>
    <n v="303240.252248729"/>
    <n v="0"/>
    <n v="99520.922956589755"/>
    <s v="Christiano Film Group"/>
    <n v="103"/>
  </r>
  <r>
    <s v="Geolkapseu"/>
    <s v="N/A"/>
    <s v="Action"/>
    <x v="39"/>
    <n v="255.7"/>
    <s v="May 9, 2019 (South Korea)"/>
    <x v="23"/>
    <n v="760"/>
    <s v="Jung Da-Won"/>
    <s v="Jung Da-Won"/>
    <s v="Mi-ran Ra"/>
    <s v="South Korea"/>
    <n v="0"/>
    <n v="12147170"/>
    <n v="14474942.115760658"/>
    <n v="0"/>
    <n v="4750555.3382870555"/>
    <s v="CJ Entertainment"/>
    <n v="107"/>
  </r>
  <r>
    <s v="Shed of the Dead"/>
    <s v="R"/>
    <s v="Comedy"/>
    <x v="39"/>
    <n v="255.7"/>
    <s v="May 20, 2019 (United Kingdom)"/>
    <x v="32"/>
    <n v="1400"/>
    <s v="Drew Cullingham"/>
    <s v="Drew Cullingham"/>
    <s v="Spencer Brown"/>
    <s v="United Kingdom"/>
    <n v="0"/>
    <n v="38901"/>
    <n v="46355.630426280797"/>
    <n v="0"/>
    <n v="15213.53148220571"/>
    <s v="7DM Studios"/>
    <n v="82"/>
  </r>
  <r>
    <s v="The Fighting Preacher"/>
    <s v="PG"/>
    <s v="Comedy"/>
    <x v="39"/>
    <n v="255.7"/>
    <s v="July 24, 2019 (United States)"/>
    <x v="23"/>
    <n v="403"/>
    <s v="T.C. Christensen"/>
    <s v="T.C. Christensen"/>
    <s v="David McConnell"/>
    <s v="United States"/>
    <n v="0"/>
    <n v="954641"/>
    <n v="1137579.6351192805"/>
    <n v="0"/>
    <n v="373344.15330465388"/>
    <s v="Remember Films"/>
    <n v="100"/>
  </r>
  <r>
    <s v="Junglee"/>
    <s v="Not Rated"/>
    <s v="Action"/>
    <x v="39"/>
    <n v="255.7"/>
    <s v="March 29, 2019 (United States)"/>
    <x v="41"/>
    <n v="1700"/>
    <s v="Chuck Russell"/>
    <s v="Adam Prince"/>
    <s v="Vidyut Jammwal"/>
    <s v="India"/>
    <n v="0"/>
    <n v="4033587"/>
    <n v="4806546.5737192025"/>
    <n v="0"/>
    <n v="1577468.5177942903"/>
    <s v="Junglee Pictures"/>
    <n v="115"/>
  </r>
  <r>
    <s v="The Captain"/>
    <s v="N/A"/>
    <s v="Action"/>
    <x v="39"/>
    <n v="255.7"/>
    <s v="September 30, 2019 (China)"/>
    <x v="19"/>
    <n v="1700"/>
    <s v="Andrew Lau"/>
    <s v="Yonggan Yu"/>
    <s v="Hanyu Zhang"/>
    <s v="China"/>
    <n v="0"/>
    <n v="417282021"/>
    <n v="497246115.75557297"/>
    <n v="0"/>
    <n v="163192030.11341417"/>
    <s v="Bona Film Group"/>
    <n v="111"/>
  </r>
  <r>
    <s v="Total Dhamaal"/>
    <s v="Not Rated"/>
    <s v="Action"/>
    <x v="39"/>
    <n v="255.7"/>
    <s v="February 22, 2019 (India)"/>
    <x v="29"/>
    <n v="5700"/>
    <s v="Indra Kumar"/>
    <s v="Paritosh Painter"/>
    <s v="Ajay Devgn"/>
    <s v="India"/>
    <n v="0"/>
    <n v="26911995"/>
    <n v="32069162.598748535"/>
    <n v="0"/>
    <n v="10524831.834180681"/>
    <s v="Ajay Devgn Ffilms"/>
    <n v="130"/>
  </r>
  <r>
    <s v="The Untold Story"/>
    <s v="N/A"/>
    <s v="Comedy"/>
    <x v="39"/>
    <n v="255.7"/>
    <s v="January 11, 2019 (United States)"/>
    <x v="46"/>
    <n v="320"/>
    <s v="Shane Stanley"/>
    <s v="Lee Stanley"/>
    <s v="Miko Hughes"/>
    <s v="United States"/>
    <n v="0"/>
    <n v="790"/>
    <n v="941.38834571763789"/>
    <n v="0"/>
    <n v="308.95580758701607"/>
    <s v="Visual Arts Entertainment"/>
    <n v="104"/>
  </r>
  <r>
    <s v="No Manches Frida 2"/>
    <s v="R"/>
    <s v="Comedy"/>
    <x v="39"/>
    <n v="255.7"/>
    <s v="March 15, 2019 (United States)"/>
    <x v="29"/>
    <n v="904"/>
    <s v="Nacho G. Velilla"/>
    <s v="Claudio Herrera"/>
    <s v="Martha Higareda"/>
    <s v="Mexico"/>
    <n v="0"/>
    <n v="26493648"/>
    <n v="31570647.421196718"/>
    <n v="0"/>
    <n v="10361223.308564724"/>
    <s v="Neverending Media"/>
    <n v="102"/>
  </r>
  <r>
    <s v="Line Walker 2: Invisible Spy"/>
    <s v="Not Rated"/>
    <s v="Action"/>
    <x v="39"/>
    <n v="255.7"/>
    <s v="August 16, 2019 (United States)"/>
    <x v="22"/>
    <n v="674"/>
    <s v="Jazz Boon"/>
    <s v="Cat Kwan"/>
    <s v="Louis Koo"/>
    <s v="Hong Kong"/>
    <n v="0"/>
    <n v="99482027"/>
    <n v="118545849.14704733"/>
    <n v="0"/>
    <n v="38905759.483770043"/>
    <s v="Babieka"/>
    <n v="98"/>
  </r>
  <r>
    <s v="Money"/>
    <s v="N/A"/>
    <s v="Crime"/>
    <x v="39"/>
    <n v="255.7"/>
    <s v="March 22, 2019 (United States)"/>
    <x v="23"/>
    <n v="630"/>
    <s v="Noo-ri Park"/>
    <s v="Noo-ri Park"/>
    <s v="Ryu Jun-Yeol"/>
    <s v="South Korea"/>
    <n v="0"/>
    <n v="155732"/>
    <n v="185575.05044974579"/>
    <n v="0"/>
    <n v="60904.18459131795"/>
    <s v="Moonlight Film"/>
    <n v="115"/>
  </r>
  <r>
    <s v="The Ground Beneath My Feet"/>
    <s v="Not Rated"/>
    <s v="Drama"/>
    <x v="39"/>
    <n v="255.7"/>
    <s v="July 26, 2019 (United States)"/>
    <x v="16"/>
    <n v="898"/>
    <s v="Marie Kreutzer"/>
    <s v="Marie Kreutzer"/>
    <s v="Valerie Pachner"/>
    <s v="Austria"/>
    <n v="0"/>
    <n v="29251"/>
    <n v="34856.393038717251"/>
    <n v="0"/>
    <n v="11439.577630035197"/>
    <s v="Novotny &amp; Novotny Filmproduktion GmbH"/>
    <n v="108"/>
  </r>
  <r>
    <s v="Open"/>
    <s v="N/A"/>
    <s v="Drama"/>
    <x v="39"/>
    <n v="255.7"/>
    <s v="October 4, 2019 (United States)"/>
    <x v="6"/>
    <n v="73"/>
    <s v="Andoy Ranay"/>
    <s v="Wanggo Gallaga"/>
    <s v="JC Santos"/>
    <s v="Philippines"/>
    <n v="0"/>
    <n v="0"/>
    <n v="0"/>
    <n v="0"/>
    <n v="0"/>
    <s v="ABS-CBN Film Productions"/>
    <n v="105"/>
  </r>
  <r>
    <s v="The Least of These: The Graham Staines Story"/>
    <s v="PG-13"/>
    <s v="Drama"/>
    <x v="39"/>
    <n v="255.7"/>
    <s v="March 29, 2019 (India)"/>
    <x v="5"/>
    <n v="806"/>
    <s v="Aneesh Daniel"/>
    <s v="Andrew E. Matthews"/>
    <s v="Sharman Joshi"/>
    <s v="United States"/>
    <n v="0"/>
    <n v="695164"/>
    <n v="828378.84552209626"/>
    <n v="0"/>
    <n v="271867.03167774738"/>
    <s v="Skypass Entertainment"/>
    <n v="112"/>
  </r>
  <r>
    <s v="Saga of Tanya the Evil - The Movie"/>
    <s v="Not Rated"/>
    <s v="Animation"/>
    <x v="39"/>
    <n v="255.7"/>
    <s v="May 16, 2019 (United States)"/>
    <x v="37"/>
    <n v="900"/>
    <s v="Yutaka Uemura"/>
    <s v="Carlo Zen"/>
    <s v="TesshÃ´ Genda"/>
    <s v="Japan"/>
    <n v="0"/>
    <n v="288460"/>
    <n v="343737.82557684788"/>
    <n v="0"/>
    <n v="112811.8889323426"/>
    <s v="Studio NuT"/>
    <n v="115"/>
  </r>
  <r>
    <s v="Tod@s Caen"/>
    <s v="PG-13"/>
    <s v="Comedy"/>
    <x v="39"/>
    <n v="255.7"/>
    <s v="August 30, 2019 (United States)"/>
    <x v="38"/>
    <n v="550"/>
    <s v="Ariel Winograd"/>
    <s v="Cory Brusseau"/>
    <s v="Martha Higareda"/>
    <s v="Mexico"/>
    <n v="0"/>
    <n v="9667157"/>
    <n v="11519682.197497068"/>
    <n v="0"/>
    <n v="3780663.6683613611"/>
    <s v="Neverending Media"/>
    <n v="120"/>
  </r>
  <r>
    <s v="My People, My Country"/>
    <s v="N/A"/>
    <s v="Drama"/>
    <x v="39"/>
    <n v="255.7"/>
    <s v="October 1, 2019 (United States)"/>
    <x v="16"/>
    <n v="1500"/>
    <s v="Directors"/>
    <s v="Hu Guan"/>
    <s v="Bo Huang"/>
    <s v="China"/>
    <n v="0"/>
    <n v="450064993"/>
    <n v="536311315.47555733"/>
    <n v="0"/>
    <n v="176012903.01134142"/>
    <s v="Alibaba Pictures"/>
    <n v="154"/>
  </r>
  <r>
    <s v="Alone/Together"/>
    <s v="N/A"/>
    <s v="Drama"/>
    <x v="39"/>
    <n v="255.7"/>
    <s v="February 13, 2019 (Philippines)"/>
    <x v="8"/>
    <n v="396"/>
    <s v="Antoinette Jadaone"/>
    <s v="Antoinette Jadaone"/>
    <s v="Liza Soberano"/>
    <s v="Philippines"/>
    <n v="0"/>
    <n v="271101"/>
    <n v="323052.30621822452"/>
    <n v="0"/>
    <n v="106023.07391474384"/>
    <s v="ABS-CBN Film Productions"/>
    <n v="103"/>
  </r>
  <r>
    <s v="The Other Side of Heaven 2: Fire of Faith"/>
    <s v="PG-13"/>
    <s v="Adventure"/>
    <x v="39"/>
    <n v="255.7"/>
    <s v="June 28, 2019 (United States)"/>
    <x v="41"/>
    <n v="336"/>
    <s v="Mitch Davis"/>
    <s v="Mitch Davis"/>
    <s v="Christopher Gorham"/>
    <s v="United States"/>
    <n v="0"/>
    <n v="1807216"/>
    <n v="2153534.2792334766"/>
    <n v="0"/>
    <n v="706771.99843566678"/>
    <s v="Kolipoki Pictures"/>
    <n v="117"/>
  </r>
  <r>
    <s v="India's Most Wanted"/>
    <s v="Not Rated"/>
    <s v="Action"/>
    <x v="39"/>
    <n v="255.7"/>
    <s v="May 24, 2019 (United States)"/>
    <x v="54"/>
    <n v="2000"/>
    <s v="Raj Kumar Gupta"/>
    <s v="Raj Kumar Gupta"/>
    <s v="Arjun Kapoor"/>
    <s v="India"/>
    <n v="0"/>
    <n v="1715851"/>
    <n v="2044660.929605006"/>
    <n v="0"/>
    <n v="671040.67266327725"/>
    <s v="Fox STAR Studios"/>
    <n v="123"/>
  </r>
  <r>
    <s v="Chasing the Dragon II: Wild Wild Bunch"/>
    <s v="Not Rated"/>
    <s v="Action"/>
    <x v="39"/>
    <n v="255.7"/>
    <s v="June 7, 2019 (United States)"/>
    <x v="1"/>
    <n v="523"/>
    <s v="Jason Kwan"/>
    <s v="Koon-Nam Lui"/>
    <s v="Tony Ka Fai Leung"/>
    <s v="China"/>
    <n v="0"/>
    <n v="45738461"/>
    <n v="54503359.666405946"/>
    <n v="0"/>
    <n v="17887548.298787642"/>
    <s v="Bona Film Group"/>
    <n v="101"/>
  </r>
  <r>
    <s v="Round of Your Life"/>
    <s v="N/A"/>
    <s v="Family"/>
    <x v="39"/>
    <n v="255.7"/>
    <s v="June 21, 2019 (United States)"/>
    <x v="26"/>
    <n v="150"/>
    <s v="Dylan Thomas Ellis"/>
    <s v="Tim Ogletree"/>
    <s v="Cole Allen"/>
    <s v="United States"/>
    <n v="0"/>
    <n v="20941"/>
    <n v="24953.94094642159"/>
    <n v="0"/>
    <n v="8189.6754008603839"/>
    <s v="Aristar Entertainment"/>
    <n v="91"/>
  </r>
  <r>
    <s v="El Coyote"/>
    <s v="R"/>
    <s v="Action"/>
    <x v="39"/>
    <n v="255.7"/>
    <s v="October 4, 2019 (United States)"/>
    <x v="53"/>
    <n v="122"/>
    <s v="Jeffrey Nicholson"/>
    <s v="Jeffrey Nicholson"/>
    <s v="Michael Saquella"/>
    <s v="United States"/>
    <n v="0"/>
    <n v="1101470"/>
    <n v="1312545.5964020337"/>
    <n v="0"/>
    <n v="430766.5232694564"/>
    <s v="Cactus Blue Entertainment"/>
    <n v="93"/>
  </r>
  <r>
    <s v="By Light of Desert Night"/>
    <s v="N/A"/>
    <s v="Drama"/>
    <x v="39"/>
    <n v="255.7"/>
    <s v="March 3, 2020 (United States)"/>
    <x v="25"/>
    <n v="373"/>
    <s v="David Stuart Snell"/>
    <s v="David Stuart Snell"/>
    <s v="Alexandra Bokova"/>
    <s v="United States"/>
    <n v="0"/>
    <n v="0"/>
    <n v="0"/>
    <n v="0"/>
    <n v="0"/>
    <s v="Canyon Media"/>
    <n v="94"/>
  </r>
  <r>
    <s v="A Brother's Love"/>
    <s v="N/A"/>
    <s v="Drama"/>
    <x v="39"/>
    <n v="255.7"/>
    <s v="June 7, 2019 (Canada)"/>
    <x v="8"/>
    <n v="869"/>
    <s v="Monia Chokri"/>
    <s v="Monia Chokri"/>
    <s v="Anne-Ã‰lisabeth BossÃ©"/>
    <s v="Canada"/>
    <n v="0"/>
    <n v="1671969"/>
    <n v="1992369.7860774347"/>
    <n v="0"/>
    <n v="653879.15526007046"/>
    <s v="Metafilms"/>
    <n v="117"/>
  </r>
  <r>
    <s v="Tenet"/>
    <s v="PG-13"/>
    <s v="Action"/>
    <x v="40"/>
    <n v="258.8"/>
    <s v="September 3, 2020 (United States)"/>
    <x v="34"/>
    <n v="387000"/>
    <s v="Christopher Nolan"/>
    <s v="Christopher Nolan"/>
    <s v="John David Washington"/>
    <s v="United States"/>
    <n v="205000000"/>
    <n v="363656624"/>
    <n v="428153683.6661514"/>
    <n v="177.39347512195124"/>
    <n v="140516469.86089644"/>
    <s v="Warner Bros."/>
    <n v="150"/>
  </r>
  <r>
    <s v="Wonder Woman 1984"/>
    <s v="PG-13"/>
    <s v="Action"/>
    <x v="40"/>
    <n v="258.8"/>
    <s v="December 25, 2020 (United States)"/>
    <x v="20"/>
    <n v="217000"/>
    <s v="Patty Jenkins"/>
    <s v="Patty Jenkins"/>
    <s v="Gal Gadot"/>
    <s v="United States"/>
    <n v="0"/>
    <n v="166534027"/>
    <n v="196070007.83191651"/>
    <n v="0"/>
    <n v="64348542.11746522"/>
    <s v="Atlas Entertainment"/>
    <n v="151"/>
  </r>
  <r>
    <s v="Birds of Prey"/>
    <s v="R"/>
    <s v="Action"/>
    <x v="40"/>
    <n v="258.8"/>
    <s v="February 7, 2020 (United States)"/>
    <x v="10"/>
    <n v="190000"/>
    <s v="Cathy Yan"/>
    <s v="Christina Hodson"/>
    <s v="Margot Robbie"/>
    <s v="United States"/>
    <n v="84500000"/>
    <n v="201858461"/>
    <n v="237659478.61939719"/>
    <n v="238.8857526627219"/>
    <n v="77997859.737248838"/>
    <s v="Clubhouse Pictures (II)"/>
    <n v="109"/>
  </r>
  <r>
    <s v="The Invisible Man"/>
    <s v="R"/>
    <s v="Drama"/>
    <x v="40"/>
    <n v="258.8"/>
    <s v="February 28, 2020 (United States)"/>
    <x v="12"/>
    <n v="186000"/>
    <s v="Leigh Whannell"/>
    <s v="Leigh Whannell"/>
    <s v="Elisabeth Moss"/>
    <s v="Canada"/>
    <n v="7000000"/>
    <n v="143151000"/>
    <n v="168539836.553323"/>
    <n v="2045.0142857142857"/>
    <n v="55313369.397217929"/>
    <s v="Universal Pictures"/>
    <n v="124"/>
  </r>
  <r>
    <s v="Onward"/>
    <s v="PG"/>
    <s v="Animation"/>
    <x v="40"/>
    <n v="258.8"/>
    <s v="March 6, 2020 (United States)"/>
    <x v="34"/>
    <n v="120000"/>
    <s v="Dan Scanlon"/>
    <s v="Dan Scanlon"/>
    <s v="Tom Holland"/>
    <s v="United States"/>
    <n v="0"/>
    <n v="141950608"/>
    <n v="167126546.5904173"/>
    <n v="0"/>
    <n v="54849539.412673876"/>
    <s v="Walt Disney Pictures"/>
    <n v="102"/>
  </r>
  <r>
    <s v="Bad Boys for Life"/>
    <s v="R"/>
    <s v="Action"/>
    <x v="40"/>
    <n v="258.8"/>
    <s v="January 17, 2020 (United States)"/>
    <x v="14"/>
    <n v="140000"/>
    <s v="Adil El Arbi"/>
    <s v="Peter Craig"/>
    <s v="Will Smith"/>
    <s v="United States"/>
    <n v="90000000"/>
    <n v="426505244"/>
    <n v="502148948.40340024"/>
    <n v="473.89471555555554"/>
    <n v="164801098.91808346"/>
    <s v="Columbia Pictures"/>
    <n v="124"/>
  </r>
  <r>
    <s v="Sonic the Hedgehog"/>
    <s v="PG"/>
    <s v="Action"/>
    <x v="40"/>
    <n v="258.8"/>
    <s v="February 14, 2020 (United States)"/>
    <x v="16"/>
    <n v="102000"/>
    <s v="Jeff Fowler"/>
    <s v="Pat Casey"/>
    <s v="Ben Schwartz"/>
    <s v="United States"/>
    <n v="85000000"/>
    <n v="319715683"/>
    <n v="376419507.76700151"/>
    <n v="376.13609764705882"/>
    <n v="123537744.59041731"/>
    <s v="Paramount Pictures"/>
    <n v="99"/>
  </r>
  <r>
    <s v="Dolittle"/>
    <s v="PG"/>
    <s v="Adventure"/>
    <x v="40"/>
    <n v="258.8"/>
    <s v="January 17, 2020 (United States)"/>
    <x v="41"/>
    <n v="53000"/>
    <s v="Stephen Gaghan"/>
    <s v="Stephen Gaghan"/>
    <s v="Robert Downey Jr."/>
    <s v="United States"/>
    <n v="175000000"/>
    <n v="245487753"/>
    <n v="289026732.37673879"/>
    <n v="140.278716"/>
    <n v="94856164.219474494"/>
    <s v="Universal Pictures"/>
    <n v="101"/>
  </r>
  <r>
    <s v="The Call of the Wild"/>
    <s v="PG"/>
    <s v="Adventure"/>
    <x v="40"/>
    <n v="258.8"/>
    <s v="February 21, 2020 (United States)"/>
    <x v="8"/>
    <n v="42000"/>
    <s v="Chris Sanders"/>
    <s v="Michael Green"/>
    <s v="Harrison Ford"/>
    <s v="Canada"/>
    <n v="135000000"/>
    <n v="111105497"/>
    <n v="130810838.23763523"/>
    <n v="82.300368148148152"/>
    <n v="42931026.661514685"/>
    <s v="20th Century Studios"/>
    <n v="100"/>
  </r>
  <r>
    <s v="The Eight Hundred"/>
    <s v="Not Rated"/>
    <s v="Action"/>
    <x v="40"/>
    <n v="258.8"/>
    <s v="August 28, 2020 (United States)"/>
    <x v="8"/>
    <n v="3700"/>
    <s v="Hu Guan"/>
    <s v="Hu Guan"/>
    <s v="Zhi-zhong Huang"/>
    <s v="China"/>
    <n v="80000000"/>
    <n v="461421559"/>
    <n v="543257917.4161514"/>
    <n v="576.77694874999997"/>
    <n v="178292719.86089644"/>
    <s v="Beijing Diqi Yinxiang Entertainment"/>
    <n v="149"/>
  </r>
  <r>
    <s v="The Quarry"/>
    <s v="R"/>
    <s v="Crime"/>
    <x v="40"/>
    <n v="258.8"/>
    <s v="April 17, 2020 (Mexico)"/>
    <x v="20"/>
    <n v="2400"/>
    <s v="Scott Teems"/>
    <s v="Scott Teems"/>
    <s v="Shea Whigham"/>
    <s v="United States"/>
    <n v="0"/>
    <n v="3661"/>
    <n v="4310.304095826893"/>
    <n v="0"/>
    <n v="1414.6058732612055"/>
    <s v="Prowess Pictures"/>
    <n v="98"/>
  </r>
  <r>
    <s v="Star Trek First Frontier"/>
    <s v="N/A"/>
    <s v="Sci-Fi"/>
    <x v="40"/>
    <n v="258.8"/>
    <s v="September 8, 2020 (United States)"/>
    <x v="46"/>
    <n v="165"/>
    <s v="Kenneth Smith"/>
    <s v="Keith Brooks"/>
    <s v="Robert Pralgo"/>
    <s v="United States"/>
    <n v="370000"/>
    <n v="0"/>
    <n v="0"/>
    <n v="0"/>
    <n v="0"/>
    <s v="An Impulsive Production"/>
    <n v="85"/>
  </r>
  <r>
    <s v="Legend of Deification"/>
    <s v="TV-PG"/>
    <s v="Animation"/>
    <x v="40"/>
    <n v="258.8"/>
    <s v="October 1, 2020 (United States)"/>
    <x v="14"/>
    <n v="1300"/>
    <s v="Teng Cheng"/>
    <s v="N/A"/>
    <s v="Guangtao Jiang"/>
    <s v="China"/>
    <n v="0"/>
    <n v="240663149"/>
    <n v="283346450.92851621"/>
    <n v="0"/>
    <n v="92991943.199381754"/>
    <s v="Beijing Enlight Pictures"/>
    <n v="110"/>
  </r>
  <r>
    <s v="Tulsa"/>
    <s v="PG-13"/>
    <s v="Comedy"/>
    <x v="40"/>
    <n v="258.8"/>
    <s v="June 3, 2020 (United States)"/>
    <x v="18"/>
    <n v="294"/>
    <s v="Scott Pryor"/>
    <s v="Scott Pryor"/>
    <s v="Scott Pryor"/>
    <s v="United States"/>
    <n v="0"/>
    <n v="413378"/>
    <n v="486693.49536321481"/>
    <n v="0"/>
    <n v="159728.74806800619"/>
    <s v="Pryor Entertainment"/>
    <n v="120"/>
  </r>
  <r>
    <s v="Leap"/>
    <s v="N/A"/>
    <s v="Drama"/>
    <x v="40"/>
    <n v="258.8"/>
    <s v="September 25, 2020 (United States)"/>
    <x v="17"/>
    <n v="903"/>
    <s v="Peter Ho-Sun Chan"/>
    <s v="Ji Zhang"/>
    <s v="Gong Li"/>
    <s v="China"/>
    <n v="0"/>
    <n v="25818882"/>
    <n v="30398042.292890258"/>
    <n v="0"/>
    <n v="9976384.0803709421"/>
    <m/>
    <n v="135"/>
  </r>
  <r>
    <s v="Black Wall Street Burning"/>
    <s v="R"/>
    <s v="Drama"/>
    <x v="40"/>
    <n v="258.8"/>
    <s v="February 7, 2020 (United States)"/>
    <x v="14"/>
    <n v="35"/>
    <s v="Marcus Brown"/>
    <s v="Dekoven Riggins"/>
    <s v="Dan Belcher"/>
    <s v="United States"/>
    <n v="5000"/>
    <n v="0"/>
    <n v="0"/>
    <n v="0"/>
    <n v="0"/>
    <s v="Notis Studio"/>
    <n v="78"/>
  </r>
  <r>
    <s v="I Am Fear"/>
    <s v="Not Rated"/>
    <s v="Horror"/>
    <x v="40"/>
    <n v="258.8"/>
    <s v="March 3, 2020 (United States)"/>
    <x v="39"/>
    <n v="447"/>
    <s v="Kevin Shulman"/>
    <s v="Kevin Shulman"/>
    <s v="Kristina Klebe"/>
    <s v="United States"/>
    <n v="0"/>
    <n v="13266"/>
    <n v="15618.818392581143"/>
    <n v="0"/>
    <n v="5125.9659969088098"/>
    <s v="Roxwell Films"/>
    <n v="87"/>
  </r>
  <r>
    <s v="Aloha Surf Hotel"/>
    <s v="N/A"/>
    <s v="Comedy"/>
    <x v="40"/>
    <n v="258.8"/>
    <s v="November 5, 2020 (United States)"/>
    <x v="12"/>
    <n v="14"/>
    <s v="Stefan C. Schaefer"/>
    <s v="Stefan C. Schaefer"/>
    <s v="Augie Tulba"/>
    <s v="United States"/>
    <n v="0"/>
    <n v="0"/>
    <n v="0"/>
    <n v="0"/>
    <n v="0"/>
    <s v="Abominable Pictures"/>
    <n v="90"/>
  </r>
  <r>
    <s v="Love by Drowning"/>
    <s v="R"/>
    <s v="Drama"/>
    <x v="40"/>
    <n v="258.8"/>
    <s v="November 6, 2020 (United States)"/>
    <x v="72"/>
    <s v="N/A"/>
    <s v="Justin Kreinbrink"/>
    <s v="C.E. Poverman"/>
    <s v="Nicky Whelan"/>
    <s v="United States"/>
    <n v="1000000"/>
    <n v="0"/>
    <n v="0"/>
    <n v="0"/>
    <n v="0"/>
    <s v="Dow Jazz Films"/>
    <n v="121"/>
  </r>
  <r>
    <s v="The Robinsons"/>
    <s v="N/A"/>
    <s v="Action"/>
    <x v="40"/>
    <n v="258.8"/>
    <s v="November 10, 2020 (United States)"/>
    <x v="72"/>
    <s v="N/A"/>
    <s v="Directors"/>
    <s v="Aleks Alifirenko Jr."/>
    <s v="Billy Hartmann"/>
    <s v="United States"/>
    <n v="10000"/>
    <n v="0"/>
    <n v="0"/>
    <n v="0"/>
    <n v="0"/>
    <m/>
    <n v="90"/>
  </r>
  <r>
    <s v="More to Life"/>
    <s v="N/A"/>
    <s v="Drama"/>
    <x v="40"/>
    <n v="258.8"/>
    <s v="October 23, 2020 (United States)"/>
    <x v="59"/>
    <n v="18"/>
    <s v="Joseph Ebanks"/>
    <s v="Joseph Ebanks"/>
    <s v="Shannon Bond"/>
    <s v="United States"/>
    <n v="7000"/>
    <n v="0"/>
    <n v="0"/>
    <n v="0"/>
    <n v="0"/>
    <m/>
    <n v="90"/>
  </r>
  <r>
    <s v="Dream Round"/>
    <s v="N/A"/>
    <s v="Comedy"/>
    <x v="40"/>
    <n v="258.8"/>
    <s v="February 7, 2020 (United States)"/>
    <x v="32"/>
    <n v="36"/>
    <s v="Dusty Dukatz"/>
    <s v="Lisa Huston"/>
    <s v="Michael Saquella"/>
    <s v="United States"/>
    <n v="0"/>
    <n v="0"/>
    <n v="0"/>
    <n v="0"/>
    <n v="0"/>
    <s v="Cactus Blue Entertainment"/>
    <n v="90"/>
  </r>
  <r>
    <s v="Saving Mbango"/>
    <s v="N/A"/>
    <s v="Drama"/>
    <x v="40"/>
    <n v="258.8"/>
    <s v="April 27, 2020 (Cameroon)"/>
    <x v="46"/>
    <n v="29"/>
    <s v="Nkanya Nkwai"/>
    <s v="Lynno Lovert"/>
    <s v="Onyama Laura"/>
    <s v="United States"/>
    <n v="58750"/>
    <n v="0"/>
    <n v="0"/>
    <n v="0"/>
    <n v="0"/>
    <s v="Embi Productions"/>
    <m/>
  </r>
  <r>
    <s v="It's Just Us"/>
    <s v="N/A"/>
    <s v="Drama"/>
    <x v="40"/>
    <n v="258.8"/>
    <s v="October 1, 2020 (United States)"/>
    <x v="72"/>
    <s v="N/A"/>
    <s v="James Randall"/>
    <s v="James Randall"/>
    <s v="Christina Roz"/>
    <s v="United States"/>
    <n v="15000"/>
    <n v="0"/>
    <n v="0"/>
    <n v="0"/>
    <n v="0"/>
    <m/>
    <n v="120"/>
  </r>
  <r>
    <s v="Tee em el"/>
    <s v="N/A"/>
    <s v="Horror"/>
    <x v="40"/>
    <n v="258.8"/>
    <s v="August 19, 2020 (United States)"/>
    <x v="46"/>
    <n v="7"/>
    <s v="Pereko Mosia"/>
    <s v="Pereko Mosia"/>
    <s v="Siyabonga Mabaso"/>
    <s v="South Africa"/>
    <n v="0"/>
    <n v="0"/>
    <n v="0"/>
    <n v="0"/>
    <n v="0"/>
    <s v="PK 65 Films"/>
    <n v="1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05953D-0498-4566-9F3B-31A9615D4EC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Year">
  <location ref="A3:B44" firstHeaderRow="1" firstDataRow="1" firstDataCol="1"/>
  <pivotFields count="20">
    <pivotField showAll="0"/>
    <pivotField showAll="0"/>
    <pivotField showAll="0"/>
    <pivotField axis="axisRow"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h="1" x="4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Items count="1">
    <i/>
  </colItems>
  <dataFields count="1">
    <dataField name="Sum of Gross Revenue" fld="13" baseField="3" baseItem="0" numFmtId="166"/>
  </dataFields>
  <formats count="29">
    <format dxfId="100">
      <pivotArea dataOnly="0" fieldPosition="0">
        <references count="1">
          <reference field="3" count="0"/>
        </references>
      </pivotArea>
    </format>
    <format dxfId="99">
      <pivotArea type="all" dataOnly="0" outline="0" fieldPosition="0"/>
    </format>
    <format dxfId="98">
      <pivotArea outline="0" collapsedLevelsAreSubtotals="1" fieldPosition="0"/>
    </format>
    <format dxfId="97">
      <pivotArea field="3" type="button" dataOnly="0" labelOnly="1" outline="0" axis="axisRow" fieldPosition="0"/>
    </format>
    <format dxfId="96">
      <pivotArea dataOnly="0" labelOnly="1" fieldPosition="0">
        <references count="1">
          <reference field="3" count="0"/>
        </references>
      </pivotArea>
    </format>
    <format dxfId="95">
      <pivotArea dataOnly="0" labelOnly="1" grandRow="1" outline="0" fieldPosition="0"/>
    </format>
    <format dxfId="94">
      <pivotArea dataOnly="0" labelOnly="1" outline="0" axis="axisValues" fieldPosition="0"/>
    </format>
    <format dxfId="93">
      <pivotArea collapsedLevelsAreSubtotals="1" fieldPosition="0">
        <references count="1">
          <reference field="3" count="0"/>
        </references>
      </pivotArea>
    </format>
    <format dxfId="92">
      <pivotArea dataOnly="0" labelOnly="1" fieldPosition="0">
        <references count="1">
          <reference field="3" count="0"/>
        </references>
      </pivotArea>
    </format>
    <format dxfId="91">
      <pivotArea collapsedLevelsAreSubtotals="1" fieldPosition="0">
        <references count="1">
          <reference field="3" count="0"/>
        </references>
      </pivotArea>
    </format>
    <format dxfId="90">
      <pivotArea dataOnly="0" labelOnly="1" fieldPosition="0">
        <references count="1">
          <reference field="3" count="0"/>
        </references>
      </pivotArea>
    </format>
    <format dxfId="89">
      <pivotArea type="all" dataOnly="0" outline="0" fieldPosition="0"/>
    </format>
    <format dxfId="88">
      <pivotArea outline="0" collapsedLevelsAreSubtotals="1" fieldPosition="0"/>
    </format>
    <format dxfId="87">
      <pivotArea field="3" type="button" dataOnly="0" labelOnly="1" outline="0" axis="axisRow" fieldPosition="0"/>
    </format>
    <format dxfId="86">
      <pivotArea dataOnly="0" labelOnly="1" fieldPosition="0">
        <references count="1">
          <reference field="3" count="0"/>
        </references>
      </pivotArea>
    </format>
    <format dxfId="85">
      <pivotArea dataOnly="0" labelOnly="1" grandRow="1" outline="0" fieldPosition="0"/>
    </format>
    <format dxfId="84">
      <pivotArea dataOnly="0" labelOnly="1" outline="0" axis="axisValues" fieldPosition="0"/>
    </format>
    <format dxfId="83">
      <pivotArea dataOnly="0" labelOnly="1" fieldPosition="0">
        <references count="1">
          <reference field="3" count="0"/>
        </references>
      </pivotArea>
    </format>
    <format dxfId="82">
      <pivotArea field="3" type="button" dataOnly="0" labelOnly="1" outline="0" axis="axisRow" fieldPosition="0"/>
    </format>
    <format dxfId="81">
      <pivotArea dataOnly="0" labelOnly="1" outline="0" axis="axisValues" fieldPosition="0"/>
    </format>
    <format dxfId="80">
      <pivotArea grandRow="1" outline="0" collapsedLevelsAreSubtotals="1" fieldPosition="0"/>
    </format>
    <format dxfId="79">
      <pivotArea dataOnly="0" labelOnly="1" grandRow="1" outline="0" fieldPosition="0"/>
    </format>
    <format dxfId="78">
      <pivotArea field="3" type="button" dataOnly="0" labelOnly="1" outline="0" axis="axisRow" fieldPosition="0"/>
    </format>
    <format dxfId="77">
      <pivotArea dataOnly="0" labelOnly="1" fieldPosition="0">
        <references count="1">
          <reference field="3" count="0"/>
        </references>
      </pivotArea>
    </format>
    <format dxfId="76">
      <pivotArea dataOnly="0" labelOnly="1" grandRow="1" outline="0" fieldPosition="0"/>
    </format>
    <format dxfId="75">
      <pivotArea outline="0" collapsedLevelsAreSubtotals="1" fieldPosition="0"/>
    </format>
    <format dxfId="74">
      <pivotArea dataOnly="0" labelOnly="1" outline="0" axis="axisValues" fieldPosition="0"/>
    </format>
    <format dxfId="73">
      <pivotArea collapsedLevelsAreSubtotals="1" fieldPosition="0">
        <references count="1">
          <reference field="3" count="0"/>
        </references>
      </pivotArea>
    </format>
    <format dxfId="72">
      <pivotArea dataOnly="0" labelOnly="1" fieldPosition="0">
        <references count="1">
          <reference field="3" count="0"/>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188531-0C84-4805-A8FC-E32D85624BC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Year">
  <location ref="A4:C45" firstHeaderRow="0" firstDataRow="1" firstDataCol="1"/>
  <pivotFields count="20">
    <pivotField showAll="0"/>
    <pivotField showAll="0"/>
    <pivotField showAll="0"/>
    <pivotField axis="axisRow"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h="1" x="4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Fields count="1">
    <field x="-2"/>
  </colFields>
  <colItems count="2">
    <i>
      <x/>
    </i>
    <i i="1">
      <x v="1"/>
    </i>
  </colItems>
  <dataFields count="2">
    <dataField name="Sum of Gross Revenue" fld="13" baseField="3" baseItem="0" numFmtId="166"/>
    <dataField name="Sum of Inflation-Adjusted Revenue" fld="16" baseField="3" baseItem="28" numFmtId="166"/>
  </dataFields>
  <formats count="22">
    <format dxfId="71">
      <pivotArea type="all" dataOnly="0" outline="0" fieldPosition="0"/>
    </format>
    <format dxfId="70">
      <pivotArea outline="0" collapsedLevelsAreSubtotals="1" fieldPosition="0"/>
    </format>
    <format dxfId="69">
      <pivotArea field="3" type="button" dataOnly="0" labelOnly="1" outline="0" axis="axisRow" fieldPosition="0"/>
    </format>
    <format dxfId="68">
      <pivotArea dataOnly="0" labelOnly="1" fieldPosition="0">
        <references count="1">
          <reference field="3" count="0"/>
        </references>
      </pivotArea>
    </format>
    <format dxfId="67">
      <pivotArea dataOnly="0" labelOnly="1" grandRow="1" outline="0" fieldPosition="0"/>
    </format>
    <format dxfId="66">
      <pivotArea dataOnly="0" labelOnly="1" outline="0" fieldPosition="0">
        <references count="1">
          <reference field="4294967294" count="2">
            <x v="0"/>
            <x v="1"/>
          </reference>
        </references>
      </pivotArea>
    </format>
    <format dxfId="65">
      <pivotArea collapsedLevelsAreSubtotals="1" fieldPosition="0">
        <references count="1">
          <reference field="3" count="0"/>
        </references>
      </pivotArea>
    </format>
    <format dxfId="64">
      <pivotArea dataOnly="0" labelOnly="1" fieldPosition="0">
        <references count="1">
          <reference field="3" count="0"/>
        </references>
      </pivotArea>
    </format>
    <format dxfId="63">
      <pivotArea field="3" type="button" dataOnly="0" labelOnly="1" outline="0" axis="axisRow" fieldPosition="0"/>
    </format>
    <format dxfId="62">
      <pivotArea dataOnly="0" labelOnly="1" outline="0" fieldPosition="0">
        <references count="1">
          <reference field="4294967294" count="2">
            <x v="0"/>
            <x v="1"/>
          </reference>
        </references>
      </pivotArea>
    </format>
    <format dxfId="61">
      <pivotArea grandRow="1" outline="0" collapsedLevelsAreSubtotals="1" fieldPosition="0"/>
    </format>
    <format dxfId="60">
      <pivotArea dataOnly="0" labelOnly="1" grandRow="1" outline="0" fieldPosition="0"/>
    </format>
    <format dxfId="59">
      <pivotArea collapsedLevelsAreSubtotals="1" fieldPosition="0">
        <references count="1">
          <reference field="3" count="0"/>
        </references>
      </pivotArea>
    </format>
    <format dxfId="58">
      <pivotArea dataOnly="0" labelOnly="1" fieldPosition="0">
        <references count="1">
          <reference field="3" count="0"/>
        </references>
      </pivotArea>
    </format>
    <format dxfId="57">
      <pivotArea type="all" dataOnly="0" outline="0" fieldPosition="0"/>
    </format>
    <format dxfId="56">
      <pivotArea outline="0" collapsedLevelsAreSubtotals="1" fieldPosition="0"/>
    </format>
    <format dxfId="55">
      <pivotArea field="3" type="button" dataOnly="0" labelOnly="1" outline="0" axis="axisRow" fieldPosition="0"/>
    </format>
    <format dxfId="54">
      <pivotArea dataOnly="0" labelOnly="1" fieldPosition="0">
        <references count="1">
          <reference field="3" count="0"/>
        </references>
      </pivotArea>
    </format>
    <format dxfId="53">
      <pivotArea dataOnly="0" labelOnly="1" grandRow="1" outline="0" fieldPosition="0"/>
    </format>
    <format dxfId="52">
      <pivotArea dataOnly="0" labelOnly="1" outline="0" fieldPosition="0">
        <references count="1">
          <reference field="4294967294" count="2">
            <x v="0"/>
            <x v="1"/>
          </reference>
        </references>
      </pivotArea>
    </format>
    <format dxfId="51">
      <pivotArea outline="0" collapsedLevelsAreSubtotals="1" fieldPosition="0"/>
    </format>
    <format dxfId="50">
      <pivotArea dataOnly="0" labelOnly="1" fieldPosition="0">
        <references count="1">
          <reference field="3" count="0"/>
        </references>
      </pivotArea>
    </format>
  </formats>
  <chartFormats count="2">
    <chartFormat chart="3" format="3"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E9B6DB-A6D0-4379-8E63-20292294BDFE}"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Score">
  <location ref="A3:B75" firstHeaderRow="1" firstDataRow="1" firstDataCol="1"/>
  <pivotFields count="20">
    <pivotField showAll="0"/>
    <pivotField showAll="0"/>
    <pivotField showAll="0"/>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axis="axisRow" showAll="0">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h="1" x="72"/>
        <item t="default"/>
      </items>
    </pivotField>
    <pivotField showAll="0"/>
    <pivotField showAll="0"/>
    <pivotField showAll="0"/>
    <pivotField showAll="0"/>
    <pivotField showAll="0"/>
    <pivotField numFmtId="164" showAll="0"/>
    <pivotField numFmtId="164" showAll="0"/>
    <pivotField numFmtId="43" showAll="0"/>
    <pivotField numFmtId="44" showAll="0"/>
    <pivotField numFmtId="164" showAll="0"/>
    <pivotField showAll="0"/>
    <pivotField showAll="0"/>
    <pivotField dataField="1" dragToRow="0" dragToCol="0" dragToPage="0" showAll="0" defaultSubtotal="0"/>
  </pivotFields>
  <rowFields count="1">
    <field x="6"/>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Items count="1">
    <i/>
  </colItems>
  <dataFields count="1">
    <dataField name="Sum of Sum(Gross) / Sum(Budget)" fld="19" baseField="6" baseItem="0" numFmtId="10"/>
  </dataFields>
  <formats count="24">
    <format dxfId="49">
      <pivotArea field="6" type="button" dataOnly="0" labelOnly="1" outline="0" axis="axisRow" fieldPosition="0"/>
    </format>
    <format dxfId="48">
      <pivotArea dataOnly="0" labelOnly="1" outline="0" axis="axisValues"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field="6" type="button" dataOnly="0" labelOnly="1" outline="0" axis="axisRow" fieldPosition="0"/>
    </format>
    <format dxfId="43">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2">
      <pivotArea dataOnly="0" labelOnly="1" fieldPosition="0">
        <references count="1">
          <reference field="6" count="22">
            <x v="50"/>
            <x v="51"/>
            <x v="52"/>
            <x v="53"/>
            <x v="54"/>
            <x v="55"/>
            <x v="56"/>
            <x v="57"/>
            <x v="58"/>
            <x v="59"/>
            <x v="60"/>
            <x v="61"/>
            <x v="62"/>
            <x v="63"/>
            <x v="64"/>
            <x v="65"/>
            <x v="66"/>
            <x v="67"/>
            <x v="68"/>
            <x v="69"/>
            <x v="70"/>
            <x v="71"/>
          </reference>
        </references>
      </pivotArea>
    </format>
    <format dxfId="41">
      <pivotArea dataOnly="0" labelOnly="1" outline="0" axis="axisValues" fieldPosition="0"/>
    </format>
    <format dxfId="40">
      <pivotArea dataOnly="0" labelOnly="1" outline="0" axis="axisValues" fieldPosition="0"/>
    </format>
    <format dxfId="39">
      <pivotArea field="6" type="button" dataOnly="0" labelOnly="1" outline="0" axis="axisRow" fieldPosition="0"/>
    </format>
    <format dxfId="38">
      <pivotArea dataOnly="0" labelOnly="1" outline="0" axis="axisValues" fieldPosition="0"/>
    </format>
    <format dxfId="37">
      <pivotArea outline="0" collapsedLevelsAreSubtotals="1" fieldPosition="0"/>
    </format>
    <format dxfId="36">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5">
      <pivotArea dataOnly="0" labelOnly="1" fieldPosition="0">
        <references count="1">
          <reference field="6" count="22">
            <x v="50"/>
            <x v="51"/>
            <x v="52"/>
            <x v="53"/>
            <x v="54"/>
            <x v="55"/>
            <x v="56"/>
            <x v="57"/>
            <x v="58"/>
            <x v="59"/>
            <x v="60"/>
            <x v="61"/>
            <x v="62"/>
            <x v="63"/>
            <x v="64"/>
            <x v="65"/>
            <x v="66"/>
            <x v="67"/>
            <x v="68"/>
            <x v="69"/>
            <x v="70"/>
            <x v="71"/>
          </reference>
        </references>
      </pivotArea>
    </format>
    <format dxfId="34">
      <pivotArea field="6" type="button" dataOnly="0" labelOnly="1" outline="0" axis="axisRow" fieldPosition="0"/>
    </format>
    <format dxfId="33">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2">
      <pivotArea dataOnly="0" labelOnly="1" fieldPosition="0">
        <references count="1">
          <reference field="6" count="22">
            <x v="50"/>
            <x v="51"/>
            <x v="52"/>
            <x v="53"/>
            <x v="54"/>
            <x v="55"/>
            <x v="56"/>
            <x v="57"/>
            <x v="58"/>
            <x v="59"/>
            <x v="60"/>
            <x v="61"/>
            <x v="62"/>
            <x v="63"/>
            <x v="64"/>
            <x v="65"/>
            <x v="66"/>
            <x v="67"/>
            <x v="68"/>
            <x v="69"/>
            <x v="70"/>
            <x v="71"/>
          </reference>
        </references>
      </pivotArea>
    </format>
    <format dxfId="31">
      <pivotArea outline="0" collapsedLevelsAreSubtotals="1" fieldPosition="0"/>
    </format>
    <format dxfId="30">
      <pivotArea dataOnly="0" labelOnly="1" outline="0" axis="axisValues" fieldPosition="0"/>
    </format>
    <format dxfId="29">
      <pivotArea collapsedLevelsAreSubtotals="1" fieldPosition="0">
        <references count="1">
          <reference field="6" count="17">
            <x v="0"/>
            <x v="1"/>
            <x v="2"/>
            <x v="3"/>
            <x v="4"/>
            <x v="5"/>
            <x v="6"/>
            <x v="7"/>
            <x v="8"/>
            <x v="9"/>
            <x v="10"/>
            <x v="11"/>
            <x v="12"/>
            <x v="13"/>
            <x v="14"/>
            <x v="15"/>
            <x v="16"/>
          </reference>
        </references>
      </pivotArea>
    </format>
    <format dxfId="28">
      <pivotArea outline="0" collapsedLevelsAreSubtotals="1" fieldPosition="0"/>
    </format>
    <format dxfId="27">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
      <pivotArea dataOnly="0" labelOnly="1" fieldPosition="0">
        <references count="1">
          <reference field="6" count="22">
            <x v="50"/>
            <x v="51"/>
            <x v="52"/>
            <x v="53"/>
            <x v="54"/>
            <x v="55"/>
            <x v="56"/>
            <x v="57"/>
            <x v="58"/>
            <x v="59"/>
            <x v="60"/>
            <x v="61"/>
            <x v="62"/>
            <x v="63"/>
            <x v="64"/>
            <x v="65"/>
            <x v="66"/>
            <x v="67"/>
            <x v="68"/>
            <x v="69"/>
            <x v="70"/>
            <x v="71"/>
          </reference>
        </references>
      </pivotArea>
    </format>
  </formats>
  <chartFormats count="1">
    <chartFormat chart="4" format="1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F8E525-CA68-423B-9F70-E1BC95758A4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Rating">
  <location ref="A3:B14" firstHeaderRow="1" firstDataRow="1" firstDataCol="1"/>
  <pivotFields count="20">
    <pivotField showAll="0"/>
    <pivotField axis="axisRow" showAll="0">
      <items count="15">
        <item x="6"/>
        <item x="2"/>
        <item x="3"/>
        <item x="5"/>
        <item x="4"/>
        <item x="1"/>
        <item x="8"/>
        <item x="0"/>
        <item h="1" x="12"/>
        <item x="11"/>
        <item h="1" x="7"/>
        <item x="9"/>
        <item x="10"/>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11">
    <i>
      <x/>
    </i>
    <i>
      <x v="1"/>
    </i>
    <i>
      <x v="2"/>
    </i>
    <i>
      <x v="3"/>
    </i>
    <i>
      <x v="4"/>
    </i>
    <i>
      <x v="5"/>
    </i>
    <i>
      <x v="6"/>
    </i>
    <i>
      <x v="7"/>
    </i>
    <i>
      <x v="9"/>
    </i>
    <i>
      <x v="11"/>
    </i>
    <i>
      <x v="12"/>
    </i>
  </rowItems>
  <colItems count="1">
    <i/>
  </colItems>
  <dataFields count="1">
    <dataField name="Sum of sum(gross) / sum(budget)" fld="19" baseField="1" baseItem="0" numFmtId="10"/>
  </dataFields>
  <formats count="11">
    <format dxfId="15">
      <pivotArea collapsedLevelsAreSubtotals="1" fieldPosition="0">
        <references count="1">
          <reference field="1" count="0"/>
        </references>
      </pivotArea>
    </format>
    <format dxfId="16">
      <pivotArea dataOnly="0" labelOnly="1" fieldPosition="0">
        <references count="1">
          <reference field="1" count="0"/>
        </references>
      </pivotArea>
    </format>
    <format dxfId="17">
      <pivotArea collapsedLevelsAreSubtotals="1" fieldPosition="0">
        <references count="1">
          <reference field="1" count="0"/>
        </references>
      </pivotArea>
    </format>
    <format dxfId="18">
      <pivotArea dataOnly="0" labelOnly="1" fieldPosition="0">
        <references count="1">
          <reference field="1" count="0"/>
        </references>
      </pivotArea>
    </format>
    <format dxfId="19">
      <pivotArea field="1" type="button" dataOnly="0" labelOnly="1" outline="0" axis="axisRow" fieldPosition="0"/>
    </format>
    <format dxfId="20">
      <pivotArea dataOnly="0" labelOnly="1" outline="0" axis="axisValues" fieldPosition="0"/>
    </format>
    <format dxfId="21">
      <pivotArea outline="0" fieldPosition="0">
        <references count="1">
          <reference field="4294967294" count="1">
            <x v="0"/>
          </reference>
        </references>
      </pivotArea>
    </format>
    <format dxfId="22">
      <pivotArea outline="0" collapsedLevelsAreSubtotals="1" fieldPosition="0"/>
    </format>
    <format dxfId="23">
      <pivotArea dataOnly="0" labelOnly="1" fieldPosition="0">
        <references count="1">
          <reference field="1" count="0"/>
        </references>
      </pivotArea>
    </format>
    <format dxfId="24">
      <pivotArea outline="0" collapsedLevelsAreSubtotals="1" fieldPosition="0"/>
    </format>
    <format dxfId="25">
      <pivotArea dataOnly="0" labelOnly="1" fieldPosition="0">
        <references count="1">
          <reference field="1"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296BE2-F5A5-47C0-AAAA-45FCF953589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Genre">
  <location ref="A3:B18" firstHeaderRow="1" firstDataRow="1" firstDataCol="1"/>
  <pivotFields count="20">
    <pivotField showAll="0"/>
    <pivotField showAll="0"/>
    <pivotField axis="axisRow" showAll="0">
      <items count="21">
        <item x="2"/>
        <item x="1"/>
        <item x="10"/>
        <item x="5"/>
        <item x="3"/>
        <item x="6"/>
        <item x="0"/>
        <item x="8"/>
        <item x="7"/>
        <item h="1" x="15"/>
        <item x="4"/>
        <item h="1" x="12"/>
        <item h="1" x="18"/>
        <item x="16"/>
        <item x="11"/>
        <item x="9"/>
        <item h="1" x="17"/>
        <item x="14"/>
        <item x="13"/>
        <item h="1"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
  </rowFields>
  <rowItems count="15">
    <i>
      <x/>
    </i>
    <i>
      <x v="1"/>
    </i>
    <i>
      <x v="2"/>
    </i>
    <i>
      <x v="3"/>
    </i>
    <i>
      <x v="4"/>
    </i>
    <i>
      <x v="5"/>
    </i>
    <i>
      <x v="6"/>
    </i>
    <i>
      <x v="7"/>
    </i>
    <i>
      <x v="8"/>
    </i>
    <i>
      <x v="10"/>
    </i>
    <i>
      <x v="13"/>
    </i>
    <i>
      <x v="14"/>
    </i>
    <i>
      <x v="15"/>
    </i>
    <i>
      <x v="17"/>
    </i>
    <i>
      <x v="18"/>
    </i>
  </rowItems>
  <colItems count="1">
    <i/>
  </colItems>
  <dataFields count="1">
    <dataField name="Sum of sum(gross) / sum(budget)" fld="19" baseField="2" baseItem="0" numFmtId="10"/>
  </dataFields>
  <formats count="15">
    <format dxfId="0">
      <pivotArea field="2" type="button" dataOnly="0" labelOnly="1" outline="0" axis="axisRow" fieldPosition="0"/>
    </format>
    <format dxfId="1">
      <pivotArea dataOnly="0" labelOnly="1" outline="0" axis="axisValues" fieldPosition="0"/>
    </format>
    <format dxfId="2">
      <pivotArea dataOnly="0" fieldPosition="0">
        <references count="1">
          <reference field="2" count="0"/>
        </references>
      </pivotArea>
    </format>
    <format dxfId="3">
      <pivotArea type="all" dataOnly="0" outline="0" fieldPosition="0"/>
    </format>
    <format dxfId="4">
      <pivotArea outline="0" collapsedLevelsAreSubtotals="1" fieldPosition="0"/>
    </format>
    <format dxfId="5">
      <pivotArea field="2" type="button" dataOnly="0" labelOnly="1" outline="0" axis="axisRow" fieldPosition="0"/>
    </format>
    <format dxfId="6">
      <pivotArea dataOnly="0" labelOnly="1" fieldPosition="0">
        <references count="1">
          <reference field="2" count="0"/>
        </references>
      </pivotArea>
    </format>
    <format dxfId="7">
      <pivotArea dataOnly="0" labelOnly="1" outline="0" axis="axisValues" fieldPosition="0"/>
    </format>
    <format dxfId="8">
      <pivotArea type="all" dataOnly="0" outline="0" fieldPosition="0"/>
    </format>
    <format dxfId="9">
      <pivotArea outline="0" collapsedLevelsAreSubtotals="1" fieldPosition="0"/>
    </format>
    <format dxfId="10">
      <pivotArea field="2" type="button" dataOnly="0" labelOnly="1" outline="0" axis="axisRow" fieldPosition="0"/>
    </format>
    <format dxfId="11">
      <pivotArea dataOnly="0" labelOnly="1" fieldPosition="0">
        <references count="1">
          <reference field="2" count="0"/>
        </references>
      </pivotArea>
    </format>
    <format dxfId="12">
      <pivotArea dataOnly="0" labelOnly="1" outline="0" axis="axisValues" fieldPosition="0"/>
    </format>
    <format dxfId="13">
      <pivotArea field="2" type="button" dataOnly="0" labelOnly="1" outline="0" axis="axisRow" fieldPosition="0"/>
    </format>
    <format dxfId="1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6CF9CDF-9ACF-4348-86D3-EF62F7A76338}" sourceName="Rating">
  <pivotTables>
    <pivotTable tabId="17" name="PivotTable1"/>
  </pivotTables>
  <data>
    <tabular pivotCacheId="1343198944">
      <items count="14">
        <i x="6" s="1"/>
        <i x="2" s="1"/>
        <i x="3" s="1"/>
        <i x="5" s="1"/>
        <i x="4" s="1"/>
        <i x="1" s="1"/>
        <i x="8" s="1"/>
        <i x="0" s="1"/>
        <i x="12"/>
        <i x="11" s="1"/>
        <i x="7"/>
        <i x="9" s="1"/>
        <i x="10" s="1"/>
        <i x="1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01D6C43-CAE4-4297-8431-BF847CAA0147}" sourceName="Genre">
  <pivotTables>
    <pivotTable tabId="18" name="PivotTable1"/>
  </pivotTables>
  <data>
    <tabular pivotCacheId="1343198944">
      <items count="20">
        <i x="2" s="1"/>
        <i x="1" s="1"/>
        <i x="10" s="1"/>
        <i x="5" s="1"/>
        <i x="3" s="1"/>
        <i x="6" s="1"/>
        <i x="0" s="1"/>
        <i x="8" s="1"/>
        <i x="7" s="1"/>
        <i x="15"/>
        <i x="4" s="1"/>
        <i x="12"/>
        <i x="18"/>
        <i x="16" s="1"/>
        <i x="11" s="1"/>
        <i x="9" s="1"/>
        <i x="17"/>
        <i x="14" s="1"/>
        <i x="13" s="1"/>
        <i x="1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91504C63-AA5F-4903-9232-51D2F23942FC}" cache="Slicer_Rating" caption="Rating"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F1A77684-0F5B-49A0-A157-0ED929843B8E}" cache="Slicer_Genre" caption="Genre"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ivotTable" Target="../pivotTables/pivotTable4.xml"/><Relationship Id="rId5" Type="http://schemas.openxmlformats.org/officeDocument/2006/relationships/comments" Target="../comments1.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ivotTable" Target="../pivotTables/pivotTable5.xml"/><Relationship Id="rId5" Type="http://schemas.openxmlformats.org/officeDocument/2006/relationships/comments" Target="../comments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A67D0-B2AC-480F-8BA8-D7996F1A1DB0}">
  <dimension ref="A1:S7669"/>
  <sheetViews>
    <sheetView tabSelected="1" zoomScaleNormal="100" workbookViewId="0">
      <selection activeCell="C6" sqref="C6"/>
    </sheetView>
  </sheetViews>
  <sheetFormatPr defaultColWidth="9.140625" defaultRowHeight="15" x14ac:dyDescent="0.25"/>
  <cols>
    <col min="1" max="1" width="76.5703125" style="1" bestFit="1" customWidth="1"/>
    <col min="2" max="2" width="9.5703125" style="1" bestFit="1" customWidth="1"/>
    <col min="3" max="3" width="10.140625" style="1" bestFit="1" customWidth="1"/>
    <col min="4" max="4" width="5.5703125" style="1" bestFit="1" customWidth="1"/>
    <col min="5" max="5" width="21.7109375" style="1" bestFit="1" customWidth="1"/>
    <col min="6" max="6" width="41.140625" style="1" bestFit="1" customWidth="1"/>
    <col min="7" max="7" width="6.28515625" style="1" bestFit="1" customWidth="1"/>
    <col min="8" max="8" width="11.140625" style="2" bestFit="1" customWidth="1"/>
    <col min="9" max="10" width="32.42578125" style="1" bestFit="1" customWidth="1"/>
    <col min="11" max="11" width="28.28515625" style="1" bestFit="1" customWidth="1"/>
    <col min="12" max="12" width="28.42578125" style="1" bestFit="1" customWidth="1"/>
    <col min="13" max="13" width="17.42578125" style="3" bestFit="1" customWidth="1"/>
    <col min="14" max="14" width="19" style="3" bestFit="1" customWidth="1"/>
    <col min="15" max="15" width="34.5703125" style="13" bestFit="1" customWidth="1"/>
    <col min="16" max="16" width="27.28515625" style="1" bestFit="1" customWidth="1"/>
    <col min="17" max="17" width="29.140625" style="1" bestFit="1" customWidth="1"/>
    <col min="18" max="18" width="60.5703125" style="1" bestFit="1" customWidth="1"/>
    <col min="19" max="19" width="8.7109375" style="1" bestFit="1" customWidth="1"/>
    <col min="20" max="25" width="0" style="1" hidden="1" customWidth="1"/>
    <col min="26" max="26" width="9.140625" style="1" customWidth="1"/>
    <col min="27" max="16384" width="9.140625" style="1"/>
  </cols>
  <sheetData>
    <row r="1" spans="1:19" s="9" customFormat="1" x14ac:dyDescent="0.25">
      <c r="A1" s="4" t="s">
        <v>0</v>
      </c>
      <c r="B1" s="4" t="s">
        <v>1</v>
      </c>
      <c r="C1" s="4" t="s">
        <v>2</v>
      </c>
      <c r="D1" s="4" t="s">
        <v>3</v>
      </c>
      <c r="E1" s="6" t="s">
        <v>4</v>
      </c>
      <c r="F1" s="4" t="s">
        <v>5</v>
      </c>
      <c r="G1" s="4" t="s">
        <v>6</v>
      </c>
      <c r="H1" s="7" t="s">
        <v>7</v>
      </c>
      <c r="I1" s="4" t="s">
        <v>8</v>
      </c>
      <c r="J1" s="4" t="s">
        <v>9</v>
      </c>
      <c r="K1" s="4" t="s">
        <v>10</v>
      </c>
      <c r="L1" s="4" t="s">
        <v>11</v>
      </c>
      <c r="M1" s="8" t="s">
        <v>12</v>
      </c>
      <c r="N1" s="8" t="s">
        <v>13</v>
      </c>
      <c r="O1" s="12" t="s">
        <v>14</v>
      </c>
      <c r="P1" s="6" t="s">
        <v>15</v>
      </c>
      <c r="Q1" s="6" t="s">
        <v>16</v>
      </c>
      <c r="R1" s="4" t="s">
        <v>17</v>
      </c>
      <c r="S1" s="4" t="s">
        <v>18</v>
      </c>
    </row>
    <row r="2" spans="1:19" x14ac:dyDescent="0.25">
      <c r="A2" s="18" t="s">
        <v>19</v>
      </c>
      <c r="B2" s="18" t="s">
        <v>20</v>
      </c>
      <c r="C2" s="18" t="s">
        <v>21</v>
      </c>
      <c r="D2" s="18">
        <v>1980</v>
      </c>
      <c r="E2" s="18">
        <f>VLOOKUP(D2,'cpi roi'!A:C,2,FALSE)</f>
        <v>82.4</v>
      </c>
      <c r="F2" s="18" t="s">
        <v>22</v>
      </c>
      <c r="G2" s="18">
        <v>8.4</v>
      </c>
      <c r="H2" s="19">
        <v>927000</v>
      </c>
      <c r="I2" s="18" t="s">
        <v>23</v>
      </c>
      <c r="J2" s="18" t="s">
        <v>24</v>
      </c>
      <c r="K2" s="18" t="s">
        <v>25</v>
      </c>
      <c r="L2" s="18" t="s">
        <v>26</v>
      </c>
      <c r="M2" s="20">
        <v>19000000</v>
      </c>
      <c r="N2" s="20">
        <v>46998772</v>
      </c>
      <c r="O2" s="21">
        <f>(304.7/E2)*N2</f>
        <v>173792789.17961165</v>
      </c>
      <c r="P2" s="22">
        <f>IFERROR(N2/M2, 0)*100</f>
        <v>247.36195789473686</v>
      </c>
      <c r="Q2" s="20">
        <f>N2/(E2/100)</f>
        <v>57037344.660194173</v>
      </c>
      <c r="R2" s="18" t="s">
        <v>27</v>
      </c>
      <c r="S2" s="18">
        <v>146</v>
      </c>
    </row>
    <row r="3" spans="1:19" x14ac:dyDescent="0.25">
      <c r="A3" s="18" t="s">
        <v>28</v>
      </c>
      <c r="B3" s="18" t="s">
        <v>20</v>
      </c>
      <c r="C3" s="18" t="s">
        <v>29</v>
      </c>
      <c r="D3" s="18">
        <v>1980</v>
      </c>
      <c r="E3" s="18">
        <f>VLOOKUP(D3,'cpi roi'!A:C,2,FALSE)</f>
        <v>82.4</v>
      </c>
      <c r="F3" s="18" t="s">
        <v>30</v>
      </c>
      <c r="G3" s="18">
        <v>5.8</v>
      </c>
      <c r="H3" s="19">
        <v>65000</v>
      </c>
      <c r="I3" s="18" t="s">
        <v>31</v>
      </c>
      <c r="J3" s="18" t="s">
        <v>32</v>
      </c>
      <c r="K3" s="18" t="s">
        <v>33</v>
      </c>
      <c r="L3" s="18" t="s">
        <v>34</v>
      </c>
      <c r="M3" s="20">
        <v>4500000</v>
      </c>
      <c r="N3" s="20">
        <v>58853106</v>
      </c>
      <c r="O3" s="21">
        <f t="shared" ref="O3:O66" si="0">(304.7/E3)*N3</f>
        <v>217627929.58980581</v>
      </c>
      <c r="P3" s="22">
        <f t="shared" ref="P3:P66" si="1">IFERROR(N3/M3, 0)*100</f>
        <v>1307.8468</v>
      </c>
      <c r="Q3" s="20">
        <f t="shared" ref="Q3:Q66" si="2">N3/(E3/100)</f>
        <v>71423672.330097079</v>
      </c>
      <c r="R3" s="18" t="s">
        <v>35</v>
      </c>
      <c r="S3" s="18">
        <v>104</v>
      </c>
    </row>
    <row r="4" spans="1:19" x14ac:dyDescent="0.25">
      <c r="A4" s="18" t="s">
        <v>36</v>
      </c>
      <c r="B4" s="18" t="s">
        <v>37</v>
      </c>
      <c r="C4" s="18" t="s">
        <v>38</v>
      </c>
      <c r="D4" s="18">
        <v>1980</v>
      </c>
      <c r="E4" s="18">
        <f>VLOOKUP(D4,'cpi roi'!A:C,2,FALSE)</f>
        <v>82.4</v>
      </c>
      <c r="F4" s="18" t="s">
        <v>39</v>
      </c>
      <c r="G4" s="18">
        <v>8.6999999999999993</v>
      </c>
      <c r="H4" s="19">
        <v>1200000</v>
      </c>
      <c r="I4" s="18" t="s">
        <v>40</v>
      </c>
      <c r="J4" s="18" t="s">
        <v>41</v>
      </c>
      <c r="K4" s="18" t="s">
        <v>42</v>
      </c>
      <c r="L4" s="18" t="s">
        <v>34</v>
      </c>
      <c r="M4" s="20">
        <v>18000000</v>
      </c>
      <c r="N4" s="20">
        <v>538375067</v>
      </c>
      <c r="O4" s="21">
        <f t="shared" si="0"/>
        <v>1990811685.8604367</v>
      </c>
      <c r="P4" s="22">
        <f t="shared" si="1"/>
        <v>2990.9725944444444</v>
      </c>
      <c r="Q4" s="20">
        <f t="shared" si="2"/>
        <v>653367799.75728154</v>
      </c>
      <c r="R4" s="18" t="s">
        <v>43</v>
      </c>
      <c r="S4" s="18">
        <v>124</v>
      </c>
    </row>
    <row r="5" spans="1:19" x14ac:dyDescent="0.25">
      <c r="A5" s="18" t="s">
        <v>44</v>
      </c>
      <c r="B5" s="18" t="s">
        <v>37</v>
      </c>
      <c r="C5" s="18" t="s">
        <v>45</v>
      </c>
      <c r="D5" s="18">
        <v>1980</v>
      </c>
      <c r="E5" s="18">
        <f>VLOOKUP(D5,'cpi roi'!A:C,2,FALSE)</f>
        <v>82.4</v>
      </c>
      <c r="F5" s="18" t="s">
        <v>30</v>
      </c>
      <c r="G5" s="18">
        <v>7.7</v>
      </c>
      <c r="H5" s="19">
        <v>221000</v>
      </c>
      <c r="I5" s="18" t="s">
        <v>46</v>
      </c>
      <c r="J5" s="18" t="s">
        <v>46</v>
      </c>
      <c r="K5" s="18" t="s">
        <v>47</v>
      </c>
      <c r="L5" s="18" t="s">
        <v>34</v>
      </c>
      <c r="M5" s="20">
        <v>3500000</v>
      </c>
      <c r="N5" s="20">
        <v>83453539</v>
      </c>
      <c r="O5" s="21">
        <f t="shared" si="0"/>
        <v>308595792.87985432</v>
      </c>
      <c r="P5" s="22">
        <f t="shared" si="1"/>
        <v>2384.3868285714289</v>
      </c>
      <c r="Q5" s="20">
        <f t="shared" si="2"/>
        <v>101278566.74757281</v>
      </c>
      <c r="R5" s="18" t="s">
        <v>48</v>
      </c>
      <c r="S5" s="18">
        <v>88</v>
      </c>
    </row>
    <row r="6" spans="1:19" x14ac:dyDescent="0.25">
      <c r="A6" s="18" t="s">
        <v>49</v>
      </c>
      <c r="B6" s="18" t="s">
        <v>20</v>
      </c>
      <c r="C6" s="18" t="s">
        <v>45</v>
      </c>
      <c r="D6" s="18">
        <v>1980</v>
      </c>
      <c r="E6" s="18">
        <f>VLOOKUP(D6,'cpi roi'!A:C,2,FALSE)</f>
        <v>82.4</v>
      </c>
      <c r="F6" s="18" t="s">
        <v>50</v>
      </c>
      <c r="G6" s="18">
        <v>7.3</v>
      </c>
      <c r="H6" s="19">
        <v>108000</v>
      </c>
      <c r="I6" s="18" t="s">
        <v>51</v>
      </c>
      <c r="J6" s="18" t="s">
        <v>52</v>
      </c>
      <c r="K6" s="18" t="s">
        <v>53</v>
      </c>
      <c r="L6" s="18" t="s">
        <v>34</v>
      </c>
      <c r="M6" s="20">
        <v>6000000</v>
      </c>
      <c r="N6" s="20">
        <v>39846344</v>
      </c>
      <c r="O6" s="21">
        <f t="shared" si="0"/>
        <v>147344429.81553397</v>
      </c>
      <c r="P6" s="22">
        <f t="shared" si="1"/>
        <v>664.10573333333332</v>
      </c>
      <c r="Q6" s="20">
        <f t="shared" si="2"/>
        <v>48357213.592233002</v>
      </c>
      <c r="R6" s="18" t="s">
        <v>54</v>
      </c>
      <c r="S6" s="18">
        <v>98</v>
      </c>
    </row>
    <row r="7" spans="1:19" x14ac:dyDescent="0.25">
      <c r="A7" s="18" t="s">
        <v>55</v>
      </c>
      <c r="B7" s="18" t="s">
        <v>20</v>
      </c>
      <c r="C7" s="18" t="s">
        <v>56</v>
      </c>
      <c r="D7" s="18">
        <v>1980</v>
      </c>
      <c r="E7" s="18">
        <f>VLOOKUP(D7,'cpi roi'!A:C,2,FALSE)</f>
        <v>82.4</v>
      </c>
      <c r="F7" s="18" t="s">
        <v>57</v>
      </c>
      <c r="G7" s="18">
        <v>6.4</v>
      </c>
      <c r="H7" s="19">
        <v>123000</v>
      </c>
      <c r="I7" s="18" t="s">
        <v>58</v>
      </c>
      <c r="J7" s="18" t="s">
        <v>59</v>
      </c>
      <c r="K7" s="18" t="s">
        <v>60</v>
      </c>
      <c r="L7" s="18" t="s">
        <v>34</v>
      </c>
      <c r="M7" s="20">
        <v>550000</v>
      </c>
      <c r="N7" s="20">
        <v>39754601</v>
      </c>
      <c r="O7" s="21">
        <f t="shared" si="0"/>
        <v>147005181.125</v>
      </c>
      <c r="P7" s="22">
        <f t="shared" si="1"/>
        <v>7228.1092727272717</v>
      </c>
      <c r="Q7" s="20">
        <f t="shared" si="2"/>
        <v>48245874.999999993</v>
      </c>
      <c r="R7" s="18" t="s">
        <v>48</v>
      </c>
      <c r="S7" s="18">
        <v>95</v>
      </c>
    </row>
    <row r="8" spans="1:19" x14ac:dyDescent="0.25">
      <c r="A8" s="18" t="s">
        <v>61</v>
      </c>
      <c r="B8" s="18" t="s">
        <v>20</v>
      </c>
      <c r="C8" s="18" t="s">
        <v>38</v>
      </c>
      <c r="D8" s="18">
        <v>1980</v>
      </c>
      <c r="E8" s="18">
        <f>VLOOKUP(D8,'cpi roi'!A:C,2,FALSE)</f>
        <v>82.4</v>
      </c>
      <c r="F8" s="18" t="s">
        <v>39</v>
      </c>
      <c r="G8" s="18">
        <v>7.9</v>
      </c>
      <c r="H8" s="19">
        <v>188000</v>
      </c>
      <c r="I8" s="18" t="s">
        <v>62</v>
      </c>
      <c r="J8" s="18" t="s">
        <v>63</v>
      </c>
      <c r="K8" s="18" t="s">
        <v>64</v>
      </c>
      <c r="L8" s="18" t="s">
        <v>34</v>
      </c>
      <c r="M8" s="20">
        <v>27000000</v>
      </c>
      <c r="N8" s="20">
        <v>115229890</v>
      </c>
      <c r="O8" s="21">
        <f t="shared" si="0"/>
        <v>426098877.22087377</v>
      </c>
      <c r="P8" s="22">
        <f t="shared" si="1"/>
        <v>426.77737037037036</v>
      </c>
      <c r="Q8" s="20">
        <f t="shared" si="2"/>
        <v>139842099.51456308</v>
      </c>
      <c r="R8" s="18" t="s">
        <v>65</v>
      </c>
      <c r="S8" s="18">
        <v>133</v>
      </c>
    </row>
    <row r="9" spans="1:19" x14ac:dyDescent="0.25">
      <c r="A9" s="18" t="s">
        <v>66</v>
      </c>
      <c r="B9" s="18" t="s">
        <v>20</v>
      </c>
      <c r="C9" s="18" t="s">
        <v>67</v>
      </c>
      <c r="D9" s="18">
        <v>1980</v>
      </c>
      <c r="E9" s="18">
        <f>VLOOKUP(D9,'cpi roi'!A:C,2,FALSE)</f>
        <v>82.4</v>
      </c>
      <c r="F9" s="18" t="s">
        <v>68</v>
      </c>
      <c r="G9" s="18">
        <v>8.1999999999999993</v>
      </c>
      <c r="H9" s="19">
        <v>330000</v>
      </c>
      <c r="I9" s="18" t="s">
        <v>69</v>
      </c>
      <c r="J9" s="18" t="s">
        <v>70</v>
      </c>
      <c r="K9" s="18" t="s">
        <v>71</v>
      </c>
      <c r="L9" s="18" t="s">
        <v>34</v>
      </c>
      <c r="M9" s="20">
        <v>18000000</v>
      </c>
      <c r="N9" s="20">
        <v>23402427</v>
      </c>
      <c r="O9" s="21">
        <f t="shared" si="0"/>
        <v>86537858.093446597</v>
      </c>
      <c r="P9" s="22">
        <f t="shared" si="1"/>
        <v>130.01348333333334</v>
      </c>
      <c r="Q9" s="20">
        <f t="shared" si="2"/>
        <v>28401003.640776698</v>
      </c>
      <c r="R9" s="18" t="s">
        <v>72</v>
      </c>
      <c r="S9" s="18">
        <v>129</v>
      </c>
    </row>
    <row r="10" spans="1:19" x14ac:dyDescent="0.25">
      <c r="A10" s="18" t="s">
        <v>73</v>
      </c>
      <c r="B10" s="18" t="s">
        <v>37</v>
      </c>
      <c r="C10" s="18" t="s">
        <v>38</v>
      </c>
      <c r="D10" s="18">
        <v>1980</v>
      </c>
      <c r="E10" s="18">
        <f>VLOOKUP(D10,'cpi roi'!A:C,2,FALSE)</f>
        <v>82.4</v>
      </c>
      <c r="F10" s="18" t="s">
        <v>74</v>
      </c>
      <c r="G10" s="18">
        <v>6.8</v>
      </c>
      <c r="H10" s="19">
        <v>101000</v>
      </c>
      <c r="I10" s="18" t="s">
        <v>75</v>
      </c>
      <c r="J10" s="18" t="s">
        <v>76</v>
      </c>
      <c r="K10" s="18" t="s">
        <v>77</v>
      </c>
      <c r="L10" s="18" t="s">
        <v>34</v>
      </c>
      <c r="M10" s="20">
        <v>54000000</v>
      </c>
      <c r="N10" s="20">
        <v>108185706</v>
      </c>
      <c r="O10" s="21">
        <f t="shared" si="0"/>
        <v>400050784.20145631</v>
      </c>
      <c r="P10" s="22">
        <f t="shared" si="1"/>
        <v>200.34390000000002</v>
      </c>
      <c r="Q10" s="20">
        <f t="shared" si="2"/>
        <v>131293332.52427183</v>
      </c>
      <c r="R10" s="18" t="s">
        <v>78</v>
      </c>
      <c r="S10" s="18">
        <v>127</v>
      </c>
    </row>
    <row r="11" spans="1:19" x14ac:dyDescent="0.25">
      <c r="A11" s="18" t="s">
        <v>79</v>
      </c>
      <c r="B11" s="18" t="s">
        <v>20</v>
      </c>
      <c r="C11" s="18" t="s">
        <v>67</v>
      </c>
      <c r="D11" s="18">
        <v>1980</v>
      </c>
      <c r="E11" s="18">
        <f>VLOOKUP(D11,'cpi roi'!A:C,2,FALSE)</f>
        <v>82.4</v>
      </c>
      <c r="F11" s="18" t="s">
        <v>80</v>
      </c>
      <c r="G11" s="18">
        <v>7</v>
      </c>
      <c r="H11" s="19">
        <v>10000</v>
      </c>
      <c r="I11" s="18" t="s">
        <v>81</v>
      </c>
      <c r="J11" s="18" t="s">
        <v>82</v>
      </c>
      <c r="K11" s="18" t="s">
        <v>83</v>
      </c>
      <c r="L11" s="18" t="s">
        <v>34</v>
      </c>
      <c r="M11" s="20">
        <v>10000000</v>
      </c>
      <c r="N11" s="20">
        <v>15795189</v>
      </c>
      <c r="O11" s="21">
        <f t="shared" si="0"/>
        <v>58407695.246359222</v>
      </c>
      <c r="P11" s="22">
        <f t="shared" si="1"/>
        <v>157.95188999999999</v>
      </c>
      <c r="Q11" s="20">
        <f t="shared" si="2"/>
        <v>19168918.689320385</v>
      </c>
      <c r="R11" s="18" t="s">
        <v>84</v>
      </c>
      <c r="S11" s="18">
        <v>100</v>
      </c>
    </row>
    <row r="12" spans="1:19" x14ac:dyDescent="0.25">
      <c r="A12" s="18" t="s">
        <v>85</v>
      </c>
      <c r="B12" s="18" t="s">
        <v>37</v>
      </c>
      <c r="C12" s="18" t="s">
        <v>38</v>
      </c>
      <c r="D12" s="18">
        <v>1980</v>
      </c>
      <c r="E12" s="18">
        <f>VLOOKUP(D12,'cpi roi'!A:C,2,FALSE)</f>
        <v>82.4</v>
      </c>
      <c r="F12" s="18" t="s">
        <v>86</v>
      </c>
      <c r="G12" s="18">
        <v>6.1</v>
      </c>
      <c r="H12" s="19">
        <v>18000</v>
      </c>
      <c r="I12" s="18" t="s">
        <v>87</v>
      </c>
      <c r="J12" s="18" t="s">
        <v>88</v>
      </c>
      <c r="K12" s="18" t="s">
        <v>89</v>
      </c>
      <c r="L12" s="18" t="s">
        <v>34</v>
      </c>
      <c r="M12" s="20">
        <v>15000000</v>
      </c>
      <c r="N12" s="20">
        <v>70687344</v>
      </c>
      <c r="O12" s="21">
        <f t="shared" si="0"/>
        <v>261388758.69902912</v>
      </c>
      <c r="P12" s="22">
        <f t="shared" si="1"/>
        <v>471.24895999999995</v>
      </c>
      <c r="Q12" s="20">
        <f t="shared" si="2"/>
        <v>85785611.650485426</v>
      </c>
      <c r="R12" s="18" t="s">
        <v>90</v>
      </c>
      <c r="S12" s="18">
        <v>116</v>
      </c>
    </row>
    <row r="13" spans="1:19" x14ac:dyDescent="0.25">
      <c r="A13" s="18" t="s">
        <v>91</v>
      </c>
      <c r="B13" s="18" t="s">
        <v>37</v>
      </c>
      <c r="C13" s="18" t="s">
        <v>29</v>
      </c>
      <c r="D13" s="18">
        <v>1980</v>
      </c>
      <c r="E13" s="18">
        <f>VLOOKUP(D13,'cpi roi'!A:C,2,FALSE)</f>
        <v>82.4</v>
      </c>
      <c r="F13" s="18" t="s">
        <v>92</v>
      </c>
      <c r="G13" s="18">
        <v>7.3</v>
      </c>
      <c r="H13" s="19">
        <v>54000</v>
      </c>
      <c r="I13" s="18" t="s">
        <v>93</v>
      </c>
      <c r="J13" s="18" t="s">
        <v>93</v>
      </c>
      <c r="K13" s="18" t="s">
        <v>94</v>
      </c>
      <c r="L13" s="18" t="s">
        <v>95</v>
      </c>
      <c r="M13" s="20">
        <v>5000000</v>
      </c>
      <c r="N13" s="20">
        <v>30031783</v>
      </c>
      <c r="O13" s="21">
        <f t="shared" si="0"/>
        <v>111051993.69053397</v>
      </c>
      <c r="P13" s="22">
        <f t="shared" si="1"/>
        <v>600.63566000000003</v>
      </c>
      <c r="Q13" s="20">
        <f t="shared" si="2"/>
        <v>36446338.59223301</v>
      </c>
      <c r="R13" s="18" t="s">
        <v>96</v>
      </c>
      <c r="S13" s="18">
        <v>109</v>
      </c>
    </row>
    <row r="14" spans="1:19" x14ac:dyDescent="0.25">
      <c r="A14" s="18" t="s">
        <v>97</v>
      </c>
      <c r="B14" s="18" t="s">
        <v>37</v>
      </c>
      <c r="C14" s="18" t="s">
        <v>29</v>
      </c>
      <c r="D14" s="18">
        <v>1980</v>
      </c>
      <c r="E14" s="18">
        <f>VLOOKUP(D14,'cpi roi'!A:C,2,FALSE)</f>
        <v>82.4</v>
      </c>
      <c r="F14" s="18" t="s">
        <v>98</v>
      </c>
      <c r="G14" s="18">
        <v>5.3</v>
      </c>
      <c r="H14" s="19">
        <v>30000</v>
      </c>
      <c r="I14" s="18" t="s">
        <v>99</v>
      </c>
      <c r="J14" s="18" t="s">
        <v>100</v>
      </c>
      <c r="K14" s="18" t="s">
        <v>101</v>
      </c>
      <c r="L14" s="18" t="s">
        <v>34</v>
      </c>
      <c r="M14" s="20">
        <v>20000000</v>
      </c>
      <c r="N14" s="20">
        <v>49823037</v>
      </c>
      <c r="O14" s="21">
        <f t="shared" si="0"/>
        <v>184236400.16868931</v>
      </c>
      <c r="P14" s="22">
        <f t="shared" si="1"/>
        <v>249.115185</v>
      </c>
      <c r="Q14" s="20">
        <f t="shared" si="2"/>
        <v>60464850.728155337</v>
      </c>
      <c r="R14" s="18" t="s">
        <v>48</v>
      </c>
      <c r="S14" s="18">
        <v>114</v>
      </c>
    </row>
    <row r="15" spans="1:19" x14ac:dyDescent="0.25">
      <c r="A15" s="18" t="s">
        <v>102</v>
      </c>
      <c r="B15" s="18" t="s">
        <v>20</v>
      </c>
      <c r="C15" s="18" t="s">
        <v>21</v>
      </c>
      <c r="D15" s="18">
        <v>1980</v>
      </c>
      <c r="E15" s="18">
        <f>VLOOKUP(D15,'cpi roi'!A:C,2,FALSE)</f>
        <v>82.4</v>
      </c>
      <c r="F15" s="18" t="s">
        <v>103</v>
      </c>
      <c r="G15" s="18">
        <v>7.7</v>
      </c>
      <c r="H15" s="19">
        <v>49000</v>
      </c>
      <c r="I15" s="18" t="s">
        <v>104</v>
      </c>
      <c r="J15" s="18" t="s">
        <v>105</v>
      </c>
      <c r="K15" s="18" t="s">
        <v>106</v>
      </c>
      <c r="L15" s="18" t="s">
        <v>34</v>
      </c>
      <c r="M15" s="20">
        <v>6000000</v>
      </c>
      <c r="N15" s="20">
        <v>54766923</v>
      </c>
      <c r="O15" s="21">
        <f t="shared" si="0"/>
        <v>202517978.61771843</v>
      </c>
      <c r="P15" s="22">
        <f t="shared" si="1"/>
        <v>912.78205000000003</v>
      </c>
      <c r="Q15" s="20">
        <f t="shared" si="2"/>
        <v>66464712.378640771</v>
      </c>
      <c r="R15" s="18" t="s">
        <v>48</v>
      </c>
      <c r="S15" s="18">
        <v>124</v>
      </c>
    </row>
    <row r="16" spans="1:19" x14ac:dyDescent="0.25">
      <c r="A16" s="18" t="s">
        <v>107</v>
      </c>
      <c r="B16" s="18" t="s">
        <v>20</v>
      </c>
      <c r="C16" s="18" t="s">
        <v>108</v>
      </c>
      <c r="D16" s="18">
        <v>1980</v>
      </c>
      <c r="E16" s="18">
        <f>VLOOKUP(D16,'cpi roi'!A:C,2,FALSE)</f>
        <v>82.4</v>
      </c>
      <c r="F16" s="18" t="s">
        <v>50</v>
      </c>
      <c r="G16" s="18">
        <v>7.1</v>
      </c>
      <c r="H16" s="19">
        <v>37000</v>
      </c>
      <c r="I16" s="18" t="s">
        <v>109</v>
      </c>
      <c r="J16" s="18" t="s">
        <v>109</v>
      </c>
      <c r="K16" s="18" t="s">
        <v>110</v>
      </c>
      <c r="L16" s="18" t="s">
        <v>34</v>
      </c>
      <c r="M16" s="20">
        <v>6500000</v>
      </c>
      <c r="N16" s="20">
        <v>31899000</v>
      </c>
      <c r="O16" s="21">
        <f t="shared" si="0"/>
        <v>117956617.7184466</v>
      </c>
      <c r="P16" s="22">
        <f t="shared" si="1"/>
        <v>490.75384615384615</v>
      </c>
      <c r="Q16" s="20">
        <f t="shared" si="2"/>
        <v>38712378.640776694</v>
      </c>
      <c r="R16" s="18" t="s">
        <v>111</v>
      </c>
      <c r="S16" s="18">
        <v>104</v>
      </c>
    </row>
    <row r="17" spans="1:19" x14ac:dyDescent="0.25">
      <c r="A17" s="18" t="s">
        <v>112</v>
      </c>
      <c r="B17" s="18" t="s">
        <v>37</v>
      </c>
      <c r="C17" s="18" t="s">
        <v>21</v>
      </c>
      <c r="D17" s="18">
        <v>1980</v>
      </c>
      <c r="E17" s="18">
        <f>VLOOKUP(D17,'cpi roi'!A:C,2,FALSE)</f>
        <v>82.4</v>
      </c>
      <c r="F17" s="18" t="s">
        <v>113</v>
      </c>
      <c r="G17" s="18">
        <v>7.2</v>
      </c>
      <c r="H17" s="19">
        <v>27000</v>
      </c>
      <c r="I17" s="18" t="s">
        <v>114</v>
      </c>
      <c r="J17" s="18" t="s">
        <v>115</v>
      </c>
      <c r="K17" s="18" t="s">
        <v>116</v>
      </c>
      <c r="L17" s="18" t="s">
        <v>34</v>
      </c>
      <c r="M17" s="20">
        <v>5100000</v>
      </c>
      <c r="N17" s="20">
        <v>9709597</v>
      </c>
      <c r="O17" s="21">
        <f t="shared" si="0"/>
        <v>35904298.61529126</v>
      </c>
      <c r="P17" s="22">
        <f t="shared" si="1"/>
        <v>190.38425490196079</v>
      </c>
      <c r="Q17" s="20">
        <f t="shared" si="2"/>
        <v>11783491.504854368</v>
      </c>
      <c r="R17" s="18" t="s">
        <v>117</v>
      </c>
      <c r="S17" s="18">
        <v>103</v>
      </c>
    </row>
    <row r="18" spans="1:19" x14ac:dyDescent="0.25">
      <c r="A18" s="18" t="s">
        <v>118</v>
      </c>
      <c r="B18" s="18" t="s">
        <v>20</v>
      </c>
      <c r="C18" s="18" t="s">
        <v>21</v>
      </c>
      <c r="D18" s="18">
        <v>1980</v>
      </c>
      <c r="E18" s="18">
        <f>VLOOKUP(D18,'cpi roi'!A:C,2,FALSE)</f>
        <v>82.4</v>
      </c>
      <c r="F18" s="18" t="s">
        <v>80</v>
      </c>
      <c r="G18" s="18">
        <v>6.6</v>
      </c>
      <c r="H18" s="19">
        <v>21000</v>
      </c>
      <c r="I18" s="18" t="s">
        <v>119</v>
      </c>
      <c r="J18" s="18" t="s">
        <v>120</v>
      </c>
      <c r="K18" s="18" t="s">
        <v>121</v>
      </c>
      <c r="L18" s="18" t="s">
        <v>34</v>
      </c>
      <c r="M18" s="20">
        <v>0</v>
      </c>
      <c r="N18" s="20">
        <v>21202829</v>
      </c>
      <c r="O18" s="21">
        <f t="shared" si="0"/>
        <v>78404150.440533981</v>
      </c>
      <c r="P18" s="22">
        <f t="shared" si="1"/>
        <v>0</v>
      </c>
      <c r="Q18" s="20">
        <f t="shared" si="2"/>
        <v>25731588.592233006</v>
      </c>
      <c r="R18" s="18" t="s">
        <v>122</v>
      </c>
      <c r="S18" s="18">
        <v>134</v>
      </c>
    </row>
    <row r="19" spans="1:19" x14ac:dyDescent="0.25">
      <c r="A19" s="18" t="s">
        <v>123</v>
      </c>
      <c r="B19" s="18" t="s">
        <v>37</v>
      </c>
      <c r="C19" s="18" t="s">
        <v>45</v>
      </c>
      <c r="D19" s="18">
        <v>1980</v>
      </c>
      <c r="E19" s="18">
        <f>VLOOKUP(D19,'cpi roi'!A:C,2,FALSE)</f>
        <v>82.4</v>
      </c>
      <c r="F19" s="18" t="s">
        <v>68</v>
      </c>
      <c r="G19" s="18">
        <v>6.9</v>
      </c>
      <c r="H19" s="19">
        <v>29000</v>
      </c>
      <c r="I19" s="18" t="s">
        <v>124</v>
      </c>
      <c r="J19" s="18" t="s">
        <v>125</v>
      </c>
      <c r="K19" s="18" t="s">
        <v>126</v>
      </c>
      <c r="L19" s="18" t="s">
        <v>34</v>
      </c>
      <c r="M19" s="20">
        <v>10000000</v>
      </c>
      <c r="N19" s="20">
        <v>103300686</v>
      </c>
      <c r="O19" s="21">
        <f t="shared" si="0"/>
        <v>381986881.36165047</v>
      </c>
      <c r="P19" s="22">
        <f t="shared" si="1"/>
        <v>1033.00686</v>
      </c>
      <c r="Q19" s="20">
        <f t="shared" si="2"/>
        <v>125364910.19417475</v>
      </c>
      <c r="R19" s="18" t="s">
        <v>127</v>
      </c>
      <c r="S19" s="18">
        <v>109</v>
      </c>
    </row>
    <row r="20" spans="1:19" x14ac:dyDescent="0.25">
      <c r="A20" s="18" t="s">
        <v>128</v>
      </c>
      <c r="B20" s="18" t="s">
        <v>20</v>
      </c>
      <c r="C20" s="18" t="s">
        <v>56</v>
      </c>
      <c r="D20" s="18">
        <v>1980</v>
      </c>
      <c r="E20" s="18">
        <f>VLOOKUP(D20,'cpi roi'!A:C,2,FALSE)</f>
        <v>82.4</v>
      </c>
      <c r="F20" s="18" t="s">
        <v>129</v>
      </c>
      <c r="G20" s="18">
        <v>6.8</v>
      </c>
      <c r="H20" s="19">
        <v>66000</v>
      </c>
      <c r="I20" s="18" t="s">
        <v>130</v>
      </c>
      <c r="J20" s="18" t="s">
        <v>130</v>
      </c>
      <c r="K20" s="18" t="s">
        <v>131</v>
      </c>
      <c r="L20" s="18" t="s">
        <v>34</v>
      </c>
      <c r="M20" s="20">
        <v>1000000</v>
      </c>
      <c r="N20" s="20">
        <v>21448782</v>
      </c>
      <c r="O20" s="21">
        <f t="shared" si="0"/>
        <v>79313639.264563099</v>
      </c>
      <c r="P20" s="22">
        <f t="shared" si="1"/>
        <v>2144.8782000000001</v>
      </c>
      <c r="Q20" s="20">
        <f t="shared" si="2"/>
        <v>26030075.242718443</v>
      </c>
      <c r="R20" s="18" t="s">
        <v>132</v>
      </c>
      <c r="S20" s="18">
        <v>89</v>
      </c>
    </row>
    <row r="21" spans="1:19" x14ac:dyDescent="0.25">
      <c r="A21" s="18" t="s">
        <v>133</v>
      </c>
      <c r="B21" s="18" t="s">
        <v>20</v>
      </c>
      <c r="C21" s="18" t="s">
        <v>45</v>
      </c>
      <c r="D21" s="18">
        <v>1980</v>
      </c>
      <c r="E21" s="18">
        <f>VLOOKUP(D21,'cpi roi'!A:C,2,FALSE)</f>
        <v>82.4</v>
      </c>
      <c r="F21" s="18" t="s">
        <v>98</v>
      </c>
      <c r="G21" s="18">
        <v>6.8</v>
      </c>
      <c r="H21" s="19">
        <v>26000</v>
      </c>
      <c r="I21" s="18" t="s">
        <v>134</v>
      </c>
      <c r="J21" s="18" t="s">
        <v>135</v>
      </c>
      <c r="K21" s="18" t="s">
        <v>136</v>
      </c>
      <c r="L21" s="18" t="s">
        <v>34</v>
      </c>
      <c r="M21" s="20">
        <v>0</v>
      </c>
      <c r="N21" s="20">
        <v>101300000</v>
      </c>
      <c r="O21" s="21">
        <f t="shared" si="0"/>
        <v>374588713.592233</v>
      </c>
      <c r="P21" s="22">
        <f t="shared" si="1"/>
        <v>0</v>
      </c>
      <c r="Q21" s="20">
        <f t="shared" si="2"/>
        <v>122936893.20388348</v>
      </c>
      <c r="R21" s="18" t="s">
        <v>35</v>
      </c>
      <c r="S21" s="18">
        <v>111</v>
      </c>
    </row>
    <row r="22" spans="1:19" x14ac:dyDescent="0.25">
      <c r="A22" s="18" t="s">
        <v>137</v>
      </c>
      <c r="B22" s="18" t="s">
        <v>20</v>
      </c>
      <c r="C22" s="18" t="s">
        <v>108</v>
      </c>
      <c r="D22" s="18">
        <v>1980</v>
      </c>
      <c r="E22" s="18">
        <f>VLOOKUP(D22,'cpi roi'!A:C,2,FALSE)</f>
        <v>82.4</v>
      </c>
      <c r="F22" s="18" t="s">
        <v>138</v>
      </c>
      <c r="G22" s="18">
        <v>6.5</v>
      </c>
      <c r="H22" s="19">
        <v>20000</v>
      </c>
      <c r="I22" s="18" t="s">
        <v>139</v>
      </c>
      <c r="J22" s="18" t="s">
        <v>139</v>
      </c>
      <c r="K22" s="18" t="s">
        <v>140</v>
      </c>
      <c r="L22" s="18" t="s">
        <v>141</v>
      </c>
      <c r="M22" s="20">
        <v>11000000</v>
      </c>
      <c r="N22" s="20">
        <v>19814523</v>
      </c>
      <c r="O22" s="21">
        <f t="shared" si="0"/>
        <v>73270450.947815523</v>
      </c>
      <c r="P22" s="22">
        <f t="shared" si="1"/>
        <v>180.13202727272727</v>
      </c>
      <c r="Q22" s="20">
        <f t="shared" si="2"/>
        <v>24046751.213592231</v>
      </c>
      <c r="R22" s="18" t="s">
        <v>142</v>
      </c>
      <c r="S22" s="18">
        <v>102</v>
      </c>
    </row>
    <row r="23" spans="1:19" x14ac:dyDescent="0.25">
      <c r="A23" s="18" t="s">
        <v>143</v>
      </c>
      <c r="B23" s="18" t="s">
        <v>20</v>
      </c>
      <c r="C23" s="18" t="s">
        <v>29</v>
      </c>
      <c r="D23" s="18">
        <v>1980</v>
      </c>
      <c r="E23" s="18">
        <f>VLOOKUP(D23,'cpi roi'!A:C,2,FALSE)</f>
        <v>82.4</v>
      </c>
      <c r="F23" s="18" t="s">
        <v>144</v>
      </c>
      <c r="G23" s="18">
        <v>6.8</v>
      </c>
      <c r="H23" s="19">
        <v>14000</v>
      </c>
      <c r="I23" s="18" t="s">
        <v>145</v>
      </c>
      <c r="J23" s="18" t="s">
        <v>145</v>
      </c>
      <c r="K23" s="18" t="s">
        <v>146</v>
      </c>
      <c r="L23" s="18" t="s">
        <v>34</v>
      </c>
      <c r="M23" s="20">
        <v>44000000</v>
      </c>
      <c r="N23" s="20">
        <v>3484523</v>
      </c>
      <c r="O23" s="21">
        <f t="shared" si="0"/>
        <v>12885123.27791262</v>
      </c>
      <c r="P23" s="22">
        <f t="shared" si="1"/>
        <v>7.9193704545454544</v>
      </c>
      <c r="Q23" s="20">
        <f t="shared" si="2"/>
        <v>4228790.0485436888</v>
      </c>
      <c r="R23" s="18" t="s">
        <v>147</v>
      </c>
      <c r="S23" s="18">
        <v>219</v>
      </c>
    </row>
    <row r="24" spans="1:19" x14ac:dyDescent="0.25">
      <c r="A24" s="18" t="s">
        <v>148</v>
      </c>
      <c r="B24" s="18" t="s">
        <v>37</v>
      </c>
      <c r="C24" s="18" t="s">
        <v>38</v>
      </c>
      <c r="D24" s="18">
        <v>1980</v>
      </c>
      <c r="E24" s="18">
        <f>VLOOKUP(D24,'cpi roi'!A:C,2,FALSE)</f>
        <v>82.4</v>
      </c>
      <c r="F24" s="18" t="s">
        <v>149</v>
      </c>
      <c r="G24" s="18">
        <v>6.7</v>
      </c>
      <c r="H24" s="19">
        <v>22000</v>
      </c>
      <c r="I24" s="18" t="s">
        <v>150</v>
      </c>
      <c r="J24" s="18" t="s">
        <v>151</v>
      </c>
      <c r="K24" s="18" t="s">
        <v>152</v>
      </c>
      <c r="L24" s="18" t="s">
        <v>34</v>
      </c>
      <c r="M24" s="20">
        <v>12000000</v>
      </c>
      <c r="N24" s="20">
        <v>16647800</v>
      </c>
      <c r="O24" s="21">
        <f t="shared" si="0"/>
        <v>61560493.446601935</v>
      </c>
      <c r="P24" s="22">
        <f t="shared" si="1"/>
        <v>138.73166666666668</v>
      </c>
      <c r="Q24" s="20">
        <f t="shared" si="2"/>
        <v>20203640.776699029</v>
      </c>
      <c r="R24" s="18" t="s">
        <v>153</v>
      </c>
      <c r="S24" s="18">
        <v>103</v>
      </c>
    </row>
    <row r="25" spans="1:19" x14ac:dyDescent="0.25">
      <c r="A25" s="18" t="s">
        <v>154</v>
      </c>
      <c r="B25" s="18" t="s">
        <v>37</v>
      </c>
      <c r="C25" s="18" t="s">
        <v>155</v>
      </c>
      <c r="D25" s="18">
        <v>1980</v>
      </c>
      <c r="E25" s="18">
        <f>VLOOKUP(D25,'cpi roi'!A:C,2,FALSE)</f>
        <v>82.4</v>
      </c>
      <c r="F25" s="18" t="s">
        <v>156</v>
      </c>
      <c r="G25" s="18">
        <v>5.3</v>
      </c>
      <c r="H25" s="19">
        <v>12000</v>
      </c>
      <c r="I25" s="18" t="s">
        <v>157</v>
      </c>
      <c r="J25" s="18" t="s">
        <v>158</v>
      </c>
      <c r="K25" s="18" t="s">
        <v>159</v>
      </c>
      <c r="L25" s="18" t="s">
        <v>34</v>
      </c>
      <c r="M25" s="20">
        <v>20000000</v>
      </c>
      <c r="N25" s="20">
        <v>22762571</v>
      </c>
      <c r="O25" s="21">
        <f t="shared" si="0"/>
        <v>84171788.637135923</v>
      </c>
      <c r="P25" s="22">
        <f t="shared" si="1"/>
        <v>113.812855</v>
      </c>
      <c r="Q25" s="20">
        <f t="shared" si="2"/>
        <v>27624479.368932035</v>
      </c>
      <c r="R25" s="18" t="s">
        <v>65</v>
      </c>
      <c r="S25" s="18">
        <v>96</v>
      </c>
    </row>
    <row r="26" spans="1:19" x14ac:dyDescent="0.25">
      <c r="A26" s="18" t="s">
        <v>160</v>
      </c>
      <c r="B26" s="18" t="s">
        <v>37</v>
      </c>
      <c r="C26" s="18" t="s">
        <v>21</v>
      </c>
      <c r="D26" s="18">
        <v>1980</v>
      </c>
      <c r="E26" s="18">
        <f>VLOOKUP(D26,'cpi roi'!A:C,2,FALSE)</f>
        <v>82.4</v>
      </c>
      <c r="F26" s="18" t="s">
        <v>161</v>
      </c>
      <c r="G26" s="18">
        <v>6.4</v>
      </c>
      <c r="H26" s="19">
        <v>14000</v>
      </c>
      <c r="I26" s="18" t="s">
        <v>162</v>
      </c>
      <c r="J26" s="18" t="s">
        <v>163</v>
      </c>
      <c r="K26" s="18" t="s">
        <v>164</v>
      </c>
      <c r="L26" s="18" t="s">
        <v>34</v>
      </c>
      <c r="M26" s="20">
        <v>0</v>
      </c>
      <c r="N26" s="20">
        <v>46918287</v>
      </c>
      <c r="O26" s="21">
        <f t="shared" si="0"/>
        <v>173495170.4963592</v>
      </c>
      <c r="P26" s="22">
        <f t="shared" si="1"/>
        <v>0</v>
      </c>
      <c r="Q26" s="20">
        <f t="shared" si="2"/>
        <v>56939668.689320385</v>
      </c>
      <c r="R26" s="18" t="s">
        <v>48</v>
      </c>
      <c r="S26" s="18">
        <v>132</v>
      </c>
    </row>
    <row r="27" spans="1:19" x14ac:dyDescent="0.25">
      <c r="A27" s="18" t="s">
        <v>165</v>
      </c>
      <c r="B27" s="18" t="s">
        <v>20</v>
      </c>
      <c r="C27" s="18" t="s">
        <v>56</v>
      </c>
      <c r="D27" s="18">
        <v>1980</v>
      </c>
      <c r="E27" s="18">
        <f>VLOOKUP(D27,'cpi roi'!A:C,2,FALSE)</f>
        <v>82.4</v>
      </c>
      <c r="F27" s="18" t="s">
        <v>166</v>
      </c>
      <c r="G27" s="18">
        <v>6.9</v>
      </c>
      <c r="H27" s="19">
        <v>33000</v>
      </c>
      <c r="I27" s="18" t="s">
        <v>167</v>
      </c>
      <c r="J27" s="18" t="s">
        <v>168</v>
      </c>
      <c r="K27" s="18" t="s">
        <v>169</v>
      </c>
      <c r="L27" s="18" t="s">
        <v>34</v>
      </c>
      <c r="M27" s="20">
        <v>0</v>
      </c>
      <c r="N27" s="20">
        <v>19853892</v>
      </c>
      <c r="O27" s="21">
        <f t="shared" si="0"/>
        <v>73416030.247572809</v>
      </c>
      <c r="P27" s="22">
        <f t="shared" si="1"/>
        <v>0</v>
      </c>
      <c r="Q27" s="20">
        <f t="shared" si="2"/>
        <v>24094529.126213592</v>
      </c>
      <c r="R27" s="18" t="s">
        <v>27</v>
      </c>
      <c r="S27" s="18">
        <v>102</v>
      </c>
    </row>
    <row r="28" spans="1:19" x14ac:dyDescent="0.25">
      <c r="A28" s="18" t="s">
        <v>170</v>
      </c>
      <c r="B28" s="18" t="s">
        <v>20</v>
      </c>
      <c r="C28" s="18" t="s">
        <v>45</v>
      </c>
      <c r="D28" s="18">
        <v>1980</v>
      </c>
      <c r="E28" s="18">
        <f>VLOOKUP(D28,'cpi roi'!A:C,2,FALSE)</f>
        <v>82.4</v>
      </c>
      <c r="F28" s="18" t="s">
        <v>171</v>
      </c>
      <c r="G28" s="18">
        <v>6.5</v>
      </c>
      <c r="H28" s="19">
        <v>5100</v>
      </c>
      <c r="I28" s="18" t="s">
        <v>172</v>
      </c>
      <c r="J28" s="18" t="s">
        <v>173</v>
      </c>
      <c r="K28" s="18" t="s">
        <v>174</v>
      </c>
      <c r="L28" s="18" t="s">
        <v>34</v>
      </c>
      <c r="M28" s="20">
        <v>0</v>
      </c>
      <c r="N28" s="20">
        <v>34326249</v>
      </c>
      <c r="O28" s="21">
        <f t="shared" si="0"/>
        <v>126932136.77548543</v>
      </c>
      <c r="P28" s="22">
        <f t="shared" si="1"/>
        <v>0</v>
      </c>
      <c r="Q28" s="20">
        <f t="shared" si="2"/>
        <v>41658069.174757279</v>
      </c>
      <c r="R28" s="18" t="s">
        <v>175</v>
      </c>
      <c r="S28" s="18">
        <v>96</v>
      </c>
    </row>
    <row r="29" spans="1:19" x14ac:dyDescent="0.25">
      <c r="A29" s="18" t="s">
        <v>176</v>
      </c>
      <c r="B29" s="18" t="s">
        <v>37</v>
      </c>
      <c r="C29" s="18" t="s">
        <v>38</v>
      </c>
      <c r="D29" s="18">
        <v>1980</v>
      </c>
      <c r="E29" s="18">
        <f>VLOOKUP(D29,'cpi roi'!A:C,2,FALSE)</f>
        <v>82.4</v>
      </c>
      <c r="F29" s="18" t="s">
        <v>149</v>
      </c>
      <c r="G29" s="18">
        <v>5</v>
      </c>
      <c r="H29" s="19">
        <v>4100</v>
      </c>
      <c r="I29" s="18" t="s">
        <v>177</v>
      </c>
      <c r="J29" s="18" t="s">
        <v>178</v>
      </c>
      <c r="K29" s="18" t="s">
        <v>179</v>
      </c>
      <c r="L29" s="18" t="s">
        <v>26</v>
      </c>
      <c r="M29" s="20">
        <v>36000000</v>
      </c>
      <c r="N29" s="20">
        <v>0</v>
      </c>
      <c r="O29" s="21">
        <f t="shared" si="0"/>
        <v>0</v>
      </c>
      <c r="P29" s="22">
        <f t="shared" si="1"/>
        <v>0</v>
      </c>
      <c r="Q29" s="20">
        <f t="shared" si="2"/>
        <v>0</v>
      </c>
      <c r="R29" s="18" t="s">
        <v>180</v>
      </c>
      <c r="S29" s="18">
        <v>115</v>
      </c>
    </row>
    <row r="30" spans="1:19" x14ac:dyDescent="0.25">
      <c r="A30" s="18" t="s">
        <v>181</v>
      </c>
      <c r="B30" s="18" t="s">
        <v>20</v>
      </c>
      <c r="C30" s="18" t="s">
        <v>108</v>
      </c>
      <c r="D30" s="18">
        <v>1980</v>
      </c>
      <c r="E30" s="18">
        <f>VLOOKUP(D30,'cpi roi'!A:C,2,FALSE)</f>
        <v>82.4</v>
      </c>
      <c r="F30" s="18" t="s">
        <v>39</v>
      </c>
      <c r="G30" s="18">
        <v>7.2</v>
      </c>
      <c r="H30" s="19">
        <v>17000</v>
      </c>
      <c r="I30" s="18" t="s">
        <v>182</v>
      </c>
      <c r="J30" s="18" t="s">
        <v>183</v>
      </c>
      <c r="K30" s="18" t="s">
        <v>104</v>
      </c>
      <c r="L30" s="18" t="s">
        <v>34</v>
      </c>
      <c r="M30" s="20">
        <v>9000000</v>
      </c>
      <c r="N30" s="20">
        <v>37121708</v>
      </c>
      <c r="O30" s="21">
        <f t="shared" si="0"/>
        <v>137269228.49029124</v>
      </c>
      <c r="P30" s="22">
        <f t="shared" si="1"/>
        <v>412.46342222222222</v>
      </c>
      <c r="Q30" s="20">
        <f t="shared" si="2"/>
        <v>45050616.504854366</v>
      </c>
      <c r="R30" s="18" t="s">
        <v>184</v>
      </c>
      <c r="S30" s="18">
        <v>131</v>
      </c>
    </row>
    <row r="31" spans="1:19" x14ac:dyDescent="0.25">
      <c r="A31" s="18" t="s">
        <v>185</v>
      </c>
      <c r="B31" s="18" t="s">
        <v>20</v>
      </c>
      <c r="C31" s="18" t="s">
        <v>108</v>
      </c>
      <c r="D31" s="18">
        <v>1980</v>
      </c>
      <c r="E31" s="18">
        <f>VLOOKUP(D31,'cpi roi'!A:C,2,FALSE)</f>
        <v>82.4</v>
      </c>
      <c r="F31" s="18" t="s">
        <v>186</v>
      </c>
      <c r="G31" s="18">
        <v>6.2</v>
      </c>
      <c r="H31" s="19">
        <v>22000</v>
      </c>
      <c r="I31" s="18" t="s">
        <v>187</v>
      </c>
      <c r="J31" s="18" t="s">
        <v>187</v>
      </c>
      <c r="K31" s="18" t="s">
        <v>188</v>
      </c>
      <c r="L31" s="18" t="s">
        <v>34</v>
      </c>
      <c r="M31" s="20">
        <v>4800000</v>
      </c>
      <c r="N31" s="20">
        <v>22743674</v>
      </c>
      <c r="O31" s="21">
        <f t="shared" si="0"/>
        <v>84101911.016990289</v>
      </c>
      <c r="P31" s="22">
        <f t="shared" si="1"/>
        <v>473.82654166666669</v>
      </c>
      <c r="Q31" s="20">
        <f t="shared" si="2"/>
        <v>27601546.116504852</v>
      </c>
      <c r="R31" s="18" t="s">
        <v>48</v>
      </c>
      <c r="S31" s="18">
        <v>117</v>
      </c>
    </row>
    <row r="32" spans="1:19" x14ac:dyDescent="0.25">
      <c r="A32" s="18" t="s">
        <v>189</v>
      </c>
      <c r="B32" s="18" t="s">
        <v>37</v>
      </c>
      <c r="C32" s="18" t="s">
        <v>45</v>
      </c>
      <c r="D32" s="18">
        <v>1980</v>
      </c>
      <c r="E32" s="18">
        <f>VLOOKUP(D32,'cpi roi'!A:C,2,FALSE)</f>
        <v>82.4</v>
      </c>
      <c r="F32" s="18" t="s">
        <v>190</v>
      </c>
      <c r="G32" s="18">
        <v>7.1</v>
      </c>
      <c r="H32" s="19">
        <v>8900</v>
      </c>
      <c r="I32" s="18" t="s">
        <v>191</v>
      </c>
      <c r="J32" s="18" t="s">
        <v>192</v>
      </c>
      <c r="K32" s="18" t="s">
        <v>193</v>
      </c>
      <c r="L32" s="18" t="s">
        <v>34</v>
      </c>
      <c r="M32" s="20">
        <v>0</v>
      </c>
      <c r="N32" s="20">
        <v>22482952</v>
      </c>
      <c r="O32" s="21">
        <f t="shared" si="0"/>
        <v>83137809.155339807</v>
      </c>
      <c r="P32" s="22">
        <f t="shared" si="1"/>
        <v>0</v>
      </c>
      <c r="Q32" s="20">
        <f t="shared" si="2"/>
        <v>27285135.922330096</v>
      </c>
      <c r="R32" s="18" t="s">
        <v>184</v>
      </c>
      <c r="S32" s="18">
        <v>102</v>
      </c>
    </row>
    <row r="33" spans="1:19" x14ac:dyDescent="0.25">
      <c r="A33" s="18" t="s">
        <v>194</v>
      </c>
      <c r="B33" s="18" t="s">
        <v>20</v>
      </c>
      <c r="C33" s="18" t="s">
        <v>56</v>
      </c>
      <c r="D33" s="18">
        <v>1980</v>
      </c>
      <c r="E33" s="18">
        <f>VLOOKUP(D33,'cpi roi'!A:C,2,FALSE)</f>
        <v>82.4</v>
      </c>
      <c r="F33" s="18" t="s">
        <v>195</v>
      </c>
      <c r="G33" s="18">
        <v>5.4</v>
      </c>
      <c r="H33" s="19">
        <v>16000</v>
      </c>
      <c r="I33" s="18" t="s">
        <v>196</v>
      </c>
      <c r="J33" s="18" t="s">
        <v>197</v>
      </c>
      <c r="K33" s="18" t="s">
        <v>198</v>
      </c>
      <c r="L33" s="18" t="s">
        <v>199</v>
      </c>
      <c r="M33" s="20">
        <v>0</v>
      </c>
      <c r="N33" s="20">
        <v>14796236</v>
      </c>
      <c r="O33" s="21">
        <f t="shared" si="0"/>
        <v>54713751.325242713</v>
      </c>
      <c r="P33" s="22">
        <f t="shared" si="1"/>
        <v>0</v>
      </c>
      <c r="Q33" s="20">
        <f t="shared" si="2"/>
        <v>17956597.08737864</v>
      </c>
      <c r="R33" s="18" t="s">
        <v>200</v>
      </c>
      <c r="S33" s="18">
        <v>92</v>
      </c>
    </row>
    <row r="34" spans="1:19" x14ac:dyDescent="0.25">
      <c r="A34" s="18" t="s">
        <v>201</v>
      </c>
      <c r="B34" s="18" t="s">
        <v>37</v>
      </c>
      <c r="C34" s="18" t="s">
        <v>38</v>
      </c>
      <c r="D34" s="18">
        <v>1980</v>
      </c>
      <c r="E34" s="18">
        <f>VLOOKUP(D34,'cpi roi'!A:C,2,FALSE)</f>
        <v>82.4</v>
      </c>
      <c r="F34" s="18" t="s">
        <v>202</v>
      </c>
      <c r="G34" s="18">
        <v>5.3</v>
      </c>
      <c r="H34" s="19">
        <v>15000</v>
      </c>
      <c r="I34" s="18" t="s">
        <v>203</v>
      </c>
      <c r="J34" s="18" t="s">
        <v>203</v>
      </c>
      <c r="K34" s="18" t="s">
        <v>204</v>
      </c>
      <c r="L34" s="18" t="s">
        <v>34</v>
      </c>
      <c r="M34" s="20">
        <v>0</v>
      </c>
      <c r="N34" s="20">
        <v>66132626</v>
      </c>
      <c r="O34" s="21">
        <f t="shared" si="0"/>
        <v>244546251.72572812</v>
      </c>
      <c r="P34" s="22">
        <f t="shared" si="1"/>
        <v>0</v>
      </c>
      <c r="Q34" s="20">
        <f t="shared" si="2"/>
        <v>80258041.262135923</v>
      </c>
      <c r="R34" s="18" t="s">
        <v>65</v>
      </c>
      <c r="S34" s="18">
        <v>100</v>
      </c>
    </row>
    <row r="35" spans="1:19" x14ac:dyDescent="0.25">
      <c r="A35" s="18" t="s">
        <v>205</v>
      </c>
      <c r="B35" s="18" t="s">
        <v>37</v>
      </c>
      <c r="C35" s="18" t="s">
        <v>21</v>
      </c>
      <c r="D35" s="18">
        <v>1980</v>
      </c>
      <c r="E35" s="18">
        <f>VLOOKUP(D35,'cpi roi'!A:C,2,FALSE)</f>
        <v>82.4</v>
      </c>
      <c r="F35" s="18" t="s">
        <v>144</v>
      </c>
      <c r="G35" s="18">
        <v>6.1</v>
      </c>
      <c r="H35" s="19">
        <v>604</v>
      </c>
      <c r="I35" s="18" t="s">
        <v>206</v>
      </c>
      <c r="J35" s="18" t="s">
        <v>207</v>
      </c>
      <c r="K35" s="18" t="s">
        <v>208</v>
      </c>
      <c r="L35" s="18" t="s">
        <v>34</v>
      </c>
      <c r="M35" s="20">
        <v>5100000</v>
      </c>
      <c r="N35" s="20">
        <v>534816</v>
      </c>
      <c r="O35" s="21">
        <f t="shared" si="0"/>
        <v>1977650.9126213591</v>
      </c>
      <c r="P35" s="22">
        <f t="shared" si="1"/>
        <v>10.486588235294118</v>
      </c>
      <c r="Q35" s="20">
        <f t="shared" si="2"/>
        <v>649048.54368932033</v>
      </c>
      <c r="R35" s="18" t="s">
        <v>209</v>
      </c>
      <c r="S35" s="18">
        <v>97</v>
      </c>
    </row>
    <row r="36" spans="1:19" x14ac:dyDescent="0.25">
      <c r="A36" s="18" t="s">
        <v>210</v>
      </c>
      <c r="B36" s="18" t="s">
        <v>37</v>
      </c>
      <c r="C36" s="18" t="s">
        <v>45</v>
      </c>
      <c r="D36" s="18">
        <v>1980</v>
      </c>
      <c r="E36" s="18">
        <f>VLOOKUP(D36,'cpi roi'!A:C,2,FALSE)</f>
        <v>82.4</v>
      </c>
      <c r="F36" s="18" t="s">
        <v>68</v>
      </c>
      <c r="G36" s="18">
        <v>6.7</v>
      </c>
      <c r="H36" s="19">
        <v>9100</v>
      </c>
      <c r="I36" s="18" t="s">
        <v>211</v>
      </c>
      <c r="J36" s="18" t="s">
        <v>212</v>
      </c>
      <c r="K36" s="18" t="s">
        <v>213</v>
      </c>
      <c r="L36" s="18" t="s">
        <v>34</v>
      </c>
      <c r="M36" s="20">
        <v>0</v>
      </c>
      <c r="N36" s="20">
        <v>43995918</v>
      </c>
      <c r="O36" s="21">
        <f t="shared" si="0"/>
        <v>162688789.01213592</v>
      </c>
      <c r="P36" s="22">
        <f t="shared" si="1"/>
        <v>0</v>
      </c>
      <c r="Q36" s="20">
        <f t="shared" si="2"/>
        <v>53393104.368932031</v>
      </c>
      <c r="R36" s="18" t="s">
        <v>214</v>
      </c>
      <c r="S36" s="18">
        <v>102</v>
      </c>
    </row>
    <row r="37" spans="1:19" x14ac:dyDescent="0.25">
      <c r="A37" s="18" t="s">
        <v>215</v>
      </c>
      <c r="B37" s="18" t="s">
        <v>20</v>
      </c>
      <c r="C37" s="18" t="s">
        <v>45</v>
      </c>
      <c r="D37" s="18">
        <v>1980</v>
      </c>
      <c r="E37" s="18">
        <f>VLOOKUP(D37,'cpi roi'!A:C,2,FALSE)</f>
        <v>82.4</v>
      </c>
      <c r="F37" s="18" t="s">
        <v>216</v>
      </c>
      <c r="G37" s="18">
        <v>6.2</v>
      </c>
      <c r="H37" s="19">
        <v>24000</v>
      </c>
      <c r="I37" s="18" t="s">
        <v>217</v>
      </c>
      <c r="J37" s="18" t="s">
        <v>218</v>
      </c>
      <c r="K37" s="18" t="s">
        <v>213</v>
      </c>
      <c r="L37" s="18" t="s">
        <v>34</v>
      </c>
      <c r="M37" s="20">
        <v>10000000</v>
      </c>
      <c r="N37" s="20">
        <v>69847348</v>
      </c>
      <c r="O37" s="21">
        <f t="shared" si="0"/>
        <v>258282608.44174755</v>
      </c>
      <c r="P37" s="22">
        <f t="shared" si="1"/>
        <v>698.47348</v>
      </c>
      <c r="Q37" s="20">
        <f t="shared" si="2"/>
        <v>84766199.029126212</v>
      </c>
      <c r="R37" s="18" t="s">
        <v>27</v>
      </c>
      <c r="S37" s="18">
        <v>109</v>
      </c>
    </row>
    <row r="38" spans="1:19" x14ac:dyDescent="0.25">
      <c r="A38" s="18" t="s">
        <v>219</v>
      </c>
      <c r="B38" s="18" t="s">
        <v>20</v>
      </c>
      <c r="C38" s="18" t="s">
        <v>45</v>
      </c>
      <c r="D38" s="18">
        <v>1980</v>
      </c>
      <c r="E38" s="18">
        <f>VLOOKUP(D38,'cpi roi'!A:C,2,FALSE)</f>
        <v>82.4</v>
      </c>
      <c r="F38" s="18" t="s">
        <v>220</v>
      </c>
      <c r="G38" s="18">
        <v>6.3</v>
      </c>
      <c r="H38" s="19">
        <v>4300</v>
      </c>
      <c r="I38" s="18" t="s">
        <v>221</v>
      </c>
      <c r="J38" s="18" t="s">
        <v>221</v>
      </c>
      <c r="K38" s="18" t="s">
        <v>222</v>
      </c>
      <c r="L38" s="18" t="s">
        <v>34</v>
      </c>
      <c r="M38" s="20">
        <v>4000000</v>
      </c>
      <c r="N38" s="20">
        <v>10000000</v>
      </c>
      <c r="O38" s="21">
        <f t="shared" si="0"/>
        <v>36978155.339805819</v>
      </c>
      <c r="P38" s="22">
        <f t="shared" si="1"/>
        <v>250</v>
      </c>
      <c r="Q38" s="20">
        <f t="shared" si="2"/>
        <v>12135922.330097087</v>
      </c>
      <c r="R38" s="18" t="s">
        <v>223</v>
      </c>
      <c r="S38" s="18">
        <v>91</v>
      </c>
    </row>
    <row r="39" spans="1:19" x14ac:dyDescent="0.25">
      <c r="A39" s="18" t="s">
        <v>224</v>
      </c>
      <c r="B39" s="18" t="s">
        <v>20</v>
      </c>
      <c r="C39" s="18" t="s">
        <v>45</v>
      </c>
      <c r="D39" s="18">
        <v>1980</v>
      </c>
      <c r="E39" s="18">
        <f>VLOOKUP(D39,'cpi roi'!A:C,2,FALSE)</f>
        <v>82.4</v>
      </c>
      <c r="F39" s="18" t="s">
        <v>225</v>
      </c>
      <c r="G39" s="18">
        <v>6</v>
      </c>
      <c r="H39" s="19">
        <v>11000</v>
      </c>
      <c r="I39" s="18" t="s">
        <v>226</v>
      </c>
      <c r="J39" s="18" t="s">
        <v>227</v>
      </c>
      <c r="K39" s="18" t="s">
        <v>228</v>
      </c>
      <c r="L39" s="18" t="s">
        <v>34</v>
      </c>
      <c r="M39" s="20">
        <v>3000000</v>
      </c>
      <c r="N39" s="20">
        <v>6342668</v>
      </c>
      <c r="O39" s="21">
        <f t="shared" si="0"/>
        <v>23454016.257281553</v>
      </c>
      <c r="P39" s="22">
        <f t="shared" si="1"/>
        <v>211.42226666666664</v>
      </c>
      <c r="Q39" s="20">
        <f t="shared" si="2"/>
        <v>7697412.6213592226</v>
      </c>
      <c r="R39" s="18" t="s">
        <v>229</v>
      </c>
      <c r="S39" s="18">
        <v>101</v>
      </c>
    </row>
    <row r="40" spans="1:19" x14ac:dyDescent="0.25">
      <c r="A40" s="18" t="s">
        <v>230</v>
      </c>
      <c r="B40" s="18" t="s">
        <v>37</v>
      </c>
      <c r="C40" s="18" t="s">
        <v>21</v>
      </c>
      <c r="D40" s="18">
        <v>1980</v>
      </c>
      <c r="E40" s="18">
        <f>VLOOKUP(D40,'cpi roi'!A:C,2,FALSE)</f>
        <v>82.4</v>
      </c>
      <c r="F40" s="18" t="s">
        <v>68</v>
      </c>
      <c r="G40" s="18">
        <v>5.9</v>
      </c>
      <c r="H40" s="19">
        <v>4000</v>
      </c>
      <c r="I40" s="18" t="s">
        <v>231</v>
      </c>
      <c r="J40" s="18" t="s">
        <v>232</v>
      </c>
      <c r="K40" s="18" t="s">
        <v>233</v>
      </c>
      <c r="L40" s="18" t="s">
        <v>34</v>
      </c>
      <c r="M40" s="20">
        <v>0</v>
      </c>
      <c r="N40" s="20">
        <v>27118000</v>
      </c>
      <c r="O40" s="21">
        <f t="shared" si="0"/>
        <v>100277361.65048543</v>
      </c>
      <c r="P40" s="22">
        <f t="shared" si="1"/>
        <v>0</v>
      </c>
      <c r="Q40" s="20">
        <f t="shared" si="2"/>
        <v>32910194.174757279</v>
      </c>
      <c r="R40" s="18" t="s">
        <v>234</v>
      </c>
      <c r="S40" s="18">
        <v>115</v>
      </c>
    </row>
    <row r="41" spans="1:19" x14ac:dyDescent="0.25">
      <c r="A41" s="18" t="s">
        <v>235</v>
      </c>
      <c r="B41" s="18" t="s">
        <v>37</v>
      </c>
      <c r="C41" s="18" t="s">
        <v>67</v>
      </c>
      <c r="D41" s="18">
        <v>1980</v>
      </c>
      <c r="E41" s="18">
        <f>VLOOKUP(D41,'cpi roi'!A:C,2,FALSE)</f>
        <v>82.4</v>
      </c>
      <c r="F41" s="18" t="s">
        <v>236</v>
      </c>
      <c r="G41" s="18">
        <v>7.5</v>
      </c>
      <c r="H41" s="19">
        <v>17000</v>
      </c>
      <c r="I41" s="18" t="s">
        <v>237</v>
      </c>
      <c r="J41" s="18" t="s">
        <v>238</v>
      </c>
      <c r="K41" s="18" t="s">
        <v>239</v>
      </c>
      <c r="L41" s="18" t="s">
        <v>34</v>
      </c>
      <c r="M41" s="20">
        <v>0</v>
      </c>
      <c r="N41" s="20">
        <v>67182787</v>
      </c>
      <c r="O41" s="21">
        <f t="shared" si="0"/>
        <v>248429553.38470873</v>
      </c>
      <c r="P41" s="22">
        <f t="shared" si="1"/>
        <v>0</v>
      </c>
      <c r="Q41" s="20">
        <f t="shared" si="2"/>
        <v>81532508.495145619</v>
      </c>
      <c r="R41" s="18" t="s">
        <v>65</v>
      </c>
      <c r="S41" s="18">
        <v>124</v>
      </c>
    </row>
    <row r="42" spans="1:19" x14ac:dyDescent="0.25">
      <c r="A42" s="18" t="s">
        <v>240</v>
      </c>
      <c r="B42" s="18" t="s">
        <v>37</v>
      </c>
      <c r="C42" s="18" t="s">
        <v>241</v>
      </c>
      <c r="D42" s="18">
        <v>1980</v>
      </c>
      <c r="E42" s="18">
        <f>VLOOKUP(D42,'cpi roi'!A:C,2,FALSE)</f>
        <v>82.4</v>
      </c>
      <c r="F42" s="18" t="s">
        <v>242</v>
      </c>
      <c r="G42" s="18">
        <v>6.3</v>
      </c>
      <c r="H42" s="19">
        <v>5700</v>
      </c>
      <c r="I42" s="18" t="s">
        <v>243</v>
      </c>
      <c r="J42" s="18" t="s">
        <v>244</v>
      </c>
      <c r="K42" s="18" t="s">
        <v>245</v>
      </c>
      <c r="L42" s="18" t="s">
        <v>34</v>
      </c>
      <c r="M42" s="20">
        <v>0</v>
      </c>
      <c r="N42" s="20">
        <v>5000000</v>
      </c>
      <c r="O42" s="21">
        <f t="shared" si="0"/>
        <v>18489077.66990291</v>
      </c>
      <c r="P42" s="22">
        <f t="shared" si="1"/>
        <v>0</v>
      </c>
      <c r="Q42" s="20">
        <f t="shared" si="2"/>
        <v>6067961.1650485434</v>
      </c>
      <c r="R42" s="18" t="s">
        <v>246</v>
      </c>
      <c r="S42" s="18">
        <v>84</v>
      </c>
    </row>
    <row r="43" spans="1:19" x14ac:dyDescent="0.25">
      <c r="A43" s="18" t="s">
        <v>247</v>
      </c>
      <c r="B43" s="18" t="s">
        <v>37</v>
      </c>
      <c r="C43" s="18" t="s">
        <v>21</v>
      </c>
      <c r="D43" s="18">
        <v>1980</v>
      </c>
      <c r="E43" s="18">
        <f>VLOOKUP(D43,'cpi roi'!A:C,2,FALSE)</f>
        <v>82.4</v>
      </c>
      <c r="F43" s="18" t="s">
        <v>248</v>
      </c>
      <c r="G43" s="18">
        <v>7.9</v>
      </c>
      <c r="H43" s="19">
        <v>13000</v>
      </c>
      <c r="I43" s="18" t="s">
        <v>249</v>
      </c>
      <c r="J43" s="18" t="s">
        <v>250</v>
      </c>
      <c r="K43" s="18" t="s">
        <v>251</v>
      </c>
      <c r="L43" s="18" t="s">
        <v>252</v>
      </c>
      <c r="M43" s="20">
        <v>0</v>
      </c>
      <c r="N43" s="20">
        <v>0</v>
      </c>
      <c r="O43" s="21">
        <f t="shared" si="0"/>
        <v>0</v>
      </c>
      <c r="P43" s="22">
        <f t="shared" si="1"/>
        <v>0</v>
      </c>
      <c r="Q43" s="20">
        <f t="shared" si="2"/>
        <v>0</v>
      </c>
      <c r="R43" s="18" t="s">
        <v>253</v>
      </c>
      <c r="S43" s="18">
        <v>107</v>
      </c>
    </row>
    <row r="44" spans="1:19" x14ac:dyDescent="0.25">
      <c r="A44" s="18" t="s">
        <v>254</v>
      </c>
      <c r="B44" s="18" t="s">
        <v>20</v>
      </c>
      <c r="C44" s="18" t="s">
        <v>38</v>
      </c>
      <c r="D44" s="18">
        <v>1980</v>
      </c>
      <c r="E44" s="18">
        <f>VLOOKUP(D44,'cpi roi'!A:C,2,FALSE)</f>
        <v>82.4</v>
      </c>
      <c r="F44" s="18" t="s">
        <v>255</v>
      </c>
      <c r="G44" s="18">
        <v>7.1</v>
      </c>
      <c r="H44" s="19">
        <v>9000</v>
      </c>
      <c r="I44" s="18" t="s">
        <v>256</v>
      </c>
      <c r="J44" s="18" t="s">
        <v>257</v>
      </c>
      <c r="K44" s="18" t="s">
        <v>258</v>
      </c>
      <c r="L44" s="18" t="s">
        <v>34</v>
      </c>
      <c r="M44" s="20">
        <v>3500000</v>
      </c>
      <c r="N44" s="20">
        <v>7063886</v>
      </c>
      <c r="O44" s="21">
        <f t="shared" si="0"/>
        <v>26120947.381067958</v>
      </c>
      <c r="P44" s="22">
        <f t="shared" si="1"/>
        <v>201.82531428571431</v>
      </c>
      <c r="Q44" s="20">
        <f t="shared" si="2"/>
        <v>8572677.1844660193</v>
      </c>
      <c r="R44" s="18" t="s">
        <v>259</v>
      </c>
      <c r="S44" s="18">
        <v>131</v>
      </c>
    </row>
    <row r="45" spans="1:19" x14ac:dyDescent="0.25">
      <c r="A45" s="18" t="s">
        <v>260</v>
      </c>
      <c r="B45" s="18" t="s">
        <v>20</v>
      </c>
      <c r="C45" s="18" t="s">
        <v>67</v>
      </c>
      <c r="D45" s="18">
        <v>1980</v>
      </c>
      <c r="E45" s="18">
        <f>VLOOKUP(D45,'cpi roi'!A:C,2,FALSE)</f>
        <v>82.4</v>
      </c>
      <c r="F45" s="18" t="s">
        <v>261</v>
      </c>
      <c r="G45" s="18">
        <v>6.6</v>
      </c>
      <c r="H45" s="19">
        <v>11000</v>
      </c>
      <c r="I45" s="18" t="s">
        <v>262</v>
      </c>
      <c r="J45" s="18" t="s">
        <v>263</v>
      </c>
      <c r="K45" s="18" t="s">
        <v>264</v>
      </c>
      <c r="L45" s="18" t="s">
        <v>34</v>
      </c>
      <c r="M45" s="20">
        <v>0</v>
      </c>
      <c r="N45" s="20">
        <v>6659377</v>
      </c>
      <c r="O45" s="21">
        <f t="shared" si="0"/>
        <v>24625147.71723301</v>
      </c>
      <c r="P45" s="22">
        <f t="shared" si="1"/>
        <v>0</v>
      </c>
      <c r="Q45" s="20">
        <f t="shared" si="2"/>
        <v>8081768.2038834943</v>
      </c>
      <c r="R45" s="18" t="s">
        <v>65</v>
      </c>
      <c r="S45" s="18">
        <v>99</v>
      </c>
    </row>
    <row r="46" spans="1:19" x14ac:dyDescent="0.25">
      <c r="A46" s="18" t="s">
        <v>265</v>
      </c>
      <c r="B46" s="18" t="s">
        <v>20</v>
      </c>
      <c r="C46" s="18" t="s">
        <v>56</v>
      </c>
      <c r="D46" s="18">
        <v>1980</v>
      </c>
      <c r="E46" s="18">
        <f>VLOOKUP(D46,'cpi roi'!A:C,2,FALSE)</f>
        <v>82.4</v>
      </c>
      <c r="F46" s="18" t="s">
        <v>266</v>
      </c>
      <c r="G46" s="18">
        <v>4.8</v>
      </c>
      <c r="H46" s="19">
        <v>2000</v>
      </c>
      <c r="I46" s="18" t="s">
        <v>267</v>
      </c>
      <c r="J46" s="18" t="s">
        <v>268</v>
      </c>
      <c r="K46" s="18" t="s">
        <v>269</v>
      </c>
      <c r="L46" s="18" t="s">
        <v>26</v>
      </c>
      <c r="M46" s="20">
        <v>0</v>
      </c>
      <c r="N46" s="20">
        <v>8415112</v>
      </c>
      <c r="O46" s="21">
        <f t="shared" si="0"/>
        <v>31117531.873786405</v>
      </c>
      <c r="P46" s="22">
        <f t="shared" si="1"/>
        <v>0</v>
      </c>
      <c r="Q46" s="20">
        <f t="shared" si="2"/>
        <v>10212514.563106796</v>
      </c>
      <c r="R46" s="18" t="s">
        <v>234</v>
      </c>
      <c r="S46" s="18">
        <v>101</v>
      </c>
    </row>
    <row r="47" spans="1:19" x14ac:dyDescent="0.25">
      <c r="A47" s="18" t="s">
        <v>270</v>
      </c>
      <c r="B47" s="18" t="s">
        <v>20</v>
      </c>
      <c r="C47" s="18" t="s">
        <v>45</v>
      </c>
      <c r="D47" s="18">
        <v>1980</v>
      </c>
      <c r="E47" s="18">
        <f>VLOOKUP(D47,'cpi roi'!A:C,2,FALSE)</f>
        <v>82.4</v>
      </c>
      <c r="F47" s="18" t="s">
        <v>195</v>
      </c>
      <c r="G47" s="18">
        <v>6.1</v>
      </c>
      <c r="H47" s="19">
        <v>12000</v>
      </c>
      <c r="I47" s="18" t="s">
        <v>271</v>
      </c>
      <c r="J47" s="18" t="s">
        <v>271</v>
      </c>
      <c r="K47" s="18" t="s">
        <v>272</v>
      </c>
      <c r="L47" s="18" t="s">
        <v>34</v>
      </c>
      <c r="M47" s="20">
        <v>0</v>
      </c>
      <c r="N47" s="20">
        <v>41675194</v>
      </c>
      <c r="O47" s="21">
        <f t="shared" si="0"/>
        <v>154107179.75485435</v>
      </c>
      <c r="P47" s="22">
        <f t="shared" si="1"/>
        <v>0</v>
      </c>
      <c r="Q47" s="20">
        <f t="shared" si="2"/>
        <v>50576691.747572809</v>
      </c>
      <c r="R47" s="18" t="s">
        <v>65</v>
      </c>
      <c r="S47" s="18">
        <v>99</v>
      </c>
    </row>
    <row r="48" spans="1:19" x14ac:dyDescent="0.25">
      <c r="A48" s="18" t="s">
        <v>273</v>
      </c>
      <c r="B48" s="18" t="s">
        <v>20</v>
      </c>
      <c r="C48" s="18" t="s">
        <v>38</v>
      </c>
      <c r="D48" s="18">
        <v>1980</v>
      </c>
      <c r="E48" s="18">
        <f>VLOOKUP(D48,'cpi roi'!A:C,2,FALSE)</f>
        <v>82.4</v>
      </c>
      <c r="F48" s="18" t="s">
        <v>22</v>
      </c>
      <c r="G48" s="18">
        <v>5.3</v>
      </c>
      <c r="H48" s="19">
        <v>3900</v>
      </c>
      <c r="I48" s="18" t="s">
        <v>274</v>
      </c>
      <c r="J48" s="18" t="s">
        <v>275</v>
      </c>
      <c r="K48" s="18" t="s">
        <v>110</v>
      </c>
      <c r="L48" s="18" t="s">
        <v>34</v>
      </c>
      <c r="M48" s="20">
        <v>22000000</v>
      </c>
      <c r="N48" s="20">
        <v>15716828</v>
      </c>
      <c r="O48" s="21">
        <f t="shared" si="0"/>
        <v>58117930.723300964</v>
      </c>
      <c r="P48" s="22">
        <f t="shared" si="1"/>
        <v>71.440127272727267</v>
      </c>
      <c r="Q48" s="20">
        <f t="shared" si="2"/>
        <v>19073820.388349514</v>
      </c>
      <c r="R48" s="18" t="s">
        <v>65</v>
      </c>
      <c r="S48" s="18">
        <v>109</v>
      </c>
    </row>
    <row r="49" spans="1:19" x14ac:dyDescent="0.25">
      <c r="A49" s="18" t="s">
        <v>276</v>
      </c>
      <c r="B49" s="18" t="s">
        <v>20</v>
      </c>
      <c r="C49" s="18" t="s">
        <v>56</v>
      </c>
      <c r="D49" s="18">
        <v>1980</v>
      </c>
      <c r="E49" s="18">
        <f>VLOOKUP(D49,'cpi roi'!A:C,2,FALSE)</f>
        <v>82.4</v>
      </c>
      <c r="F49" s="18" t="s">
        <v>277</v>
      </c>
      <c r="G49" s="18">
        <v>4.5999999999999996</v>
      </c>
      <c r="H49" s="19">
        <v>3900</v>
      </c>
      <c r="I49" s="18" t="s">
        <v>278</v>
      </c>
      <c r="J49" s="18" t="s">
        <v>278</v>
      </c>
      <c r="K49" s="18" t="s">
        <v>279</v>
      </c>
      <c r="L49" s="18" t="s">
        <v>34</v>
      </c>
      <c r="M49" s="20">
        <v>300000</v>
      </c>
      <c r="N49" s="20">
        <v>0</v>
      </c>
      <c r="O49" s="21">
        <f t="shared" si="0"/>
        <v>0</v>
      </c>
      <c r="P49" s="22">
        <f t="shared" si="1"/>
        <v>0</v>
      </c>
      <c r="Q49" s="20">
        <f t="shared" si="2"/>
        <v>0</v>
      </c>
      <c r="R49" s="18" t="s">
        <v>280</v>
      </c>
      <c r="S49" s="18">
        <v>82</v>
      </c>
    </row>
    <row r="50" spans="1:19" x14ac:dyDescent="0.25">
      <c r="A50" s="18" t="s">
        <v>281</v>
      </c>
      <c r="B50" s="18" t="s">
        <v>37</v>
      </c>
      <c r="C50" s="18" t="s">
        <v>38</v>
      </c>
      <c r="D50" s="18">
        <v>1980</v>
      </c>
      <c r="E50" s="18">
        <f>VLOOKUP(D50,'cpi roi'!A:C,2,FALSE)</f>
        <v>82.4</v>
      </c>
      <c r="F50" s="18" t="s">
        <v>57</v>
      </c>
      <c r="G50" s="18">
        <v>5.0999999999999996</v>
      </c>
      <c r="H50" s="19">
        <v>3100</v>
      </c>
      <c r="I50" s="18" t="s">
        <v>282</v>
      </c>
      <c r="J50" s="18" t="s">
        <v>283</v>
      </c>
      <c r="K50" s="18" t="s">
        <v>284</v>
      </c>
      <c r="L50" s="18" t="s">
        <v>34</v>
      </c>
      <c r="M50" s="20">
        <v>15000000</v>
      </c>
      <c r="N50" s="20">
        <v>14662035</v>
      </c>
      <c r="O50" s="21">
        <f t="shared" si="0"/>
        <v>54217500.782766983</v>
      </c>
      <c r="P50" s="22">
        <f t="shared" si="1"/>
        <v>97.746899999999997</v>
      </c>
      <c r="Q50" s="20">
        <f t="shared" si="2"/>
        <v>17793731.796116505</v>
      </c>
      <c r="R50" s="18" t="s">
        <v>65</v>
      </c>
      <c r="S50" s="18">
        <v>94</v>
      </c>
    </row>
    <row r="51" spans="1:19" x14ac:dyDescent="0.25">
      <c r="A51" s="18" t="s">
        <v>285</v>
      </c>
      <c r="B51" s="18" t="s">
        <v>37</v>
      </c>
      <c r="C51" s="18" t="s">
        <v>67</v>
      </c>
      <c r="D51" s="18">
        <v>1980</v>
      </c>
      <c r="E51" s="18">
        <f>VLOOKUP(D51,'cpi roi'!A:C,2,FALSE)</f>
        <v>82.4</v>
      </c>
      <c r="F51" s="18" t="s">
        <v>286</v>
      </c>
      <c r="G51" s="18">
        <v>8.3000000000000007</v>
      </c>
      <c r="H51" s="19">
        <v>15000</v>
      </c>
      <c r="I51" s="18" t="s">
        <v>287</v>
      </c>
      <c r="J51" s="18" t="s">
        <v>288</v>
      </c>
      <c r="K51" s="18" t="s">
        <v>289</v>
      </c>
      <c r="L51" s="18" t="s">
        <v>290</v>
      </c>
      <c r="M51" s="20">
        <v>35000000</v>
      </c>
      <c r="N51" s="20">
        <v>0</v>
      </c>
      <c r="O51" s="21">
        <f t="shared" si="0"/>
        <v>0</v>
      </c>
      <c r="P51" s="22">
        <f t="shared" si="1"/>
        <v>0</v>
      </c>
      <c r="Q51" s="20">
        <f t="shared" si="2"/>
        <v>0</v>
      </c>
      <c r="R51" s="18" t="s">
        <v>291</v>
      </c>
      <c r="S51" s="18">
        <v>173</v>
      </c>
    </row>
    <row r="52" spans="1:19" x14ac:dyDescent="0.25">
      <c r="A52" s="18" t="s">
        <v>292</v>
      </c>
      <c r="B52" s="18" t="s">
        <v>37</v>
      </c>
      <c r="C52" s="18" t="s">
        <v>45</v>
      </c>
      <c r="D52" s="18">
        <v>1980</v>
      </c>
      <c r="E52" s="18">
        <f>VLOOKUP(D52,'cpi roi'!A:C,2,FALSE)</f>
        <v>82.4</v>
      </c>
      <c r="F52" s="18" t="s">
        <v>190</v>
      </c>
      <c r="G52" s="18">
        <v>7.3</v>
      </c>
      <c r="H52" s="19">
        <v>22000</v>
      </c>
      <c r="I52" s="18" t="s">
        <v>293</v>
      </c>
      <c r="J52" s="18" t="s">
        <v>293</v>
      </c>
      <c r="K52" s="18" t="s">
        <v>293</v>
      </c>
      <c r="L52" s="18" t="s">
        <v>34</v>
      </c>
      <c r="M52" s="20">
        <v>10000000</v>
      </c>
      <c r="N52" s="20">
        <v>10389003</v>
      </c>
      <c r="O52" s="21">
        <f t="shared" si="0"/>
        <v>38416616.675970875</v>
      </c>
      <c r="P52" s="22">
        <f t="shared" si="1"/>
        <v>103.89003000000001</v>
      </c>
      <c r="Q52" s="20">
        <f t="shared" si="2"/>
        <v>12608013.349514563</v>
      </c>
      <c r="R52" s="18" t="s">
        <v>294</v>
      </c>
      <c r="S52" s="18">
        <v>89</v>
      </c>
    </row>
    <row r="53" spans="1:19" x14ac:dyDescent="0.25">
      <c r="A53" s="18" t="s">
        <v>295</v>
      </c>
      <c r="B53" s="18" t="s">
        <v>20</v>
      </c>
      <c r="C53" s="18" t="s">
        <v>45</v>
      </c>
      <c r="D53" s="18">
        <v>1980</v>
      </c>
      <c r="E53" s="18">
        <f>VLOOKUP(D53,'cpi roi'!A:C,2,FALSE)</f>
        <v>82.4</v>
      </c>
      <c r="F53" s="18" t="s">
        <v>103</v>
      </c>
      <c r="G53" s="18">
        <v>6.8</v>
      </c>
      <c r="H53" s="19">
        <v>4500</v>
      </c>
      <c r="I53" s="18" t="s">
        <v>296</v>
      </c>
      <c r="J53" s="18" t="s">
        <v>297</v>
      </c>
      <c r="K53" s="18" t="s">
        <v>298</v>
      </c>
      <c r="L53" s="18" t="s">
        <v>34</v>
      </c>
      <c r="M53" s="20">
        <v>7000000</v>
      </c>
      <c r="N53" s="20">
        <v>4309490</v>
      </c>
      <c r="O53" s="21">
        <f t="shared" si="0"/>
        <v>15935699.065533979</v>
      </c>
      <c r="P53" s="22">
        <f t="shared" si="1"/>
        <v>61.564142857142855</v>
      </c>
      <c r="Q53" s="20">
        <f t="shared" si="2"/>
        <v>5229963.5922330096</v>
      </c>
      <c r="R53" s="18" t="s">
        <v>65</v>
      </c>
      <c r="S53" s="18">
        <v>95</v>
      </c>
    </row>
    <row r="54" spans="1:19" x14ac:dyDescent="0.25">
      <c r="A54" s="18" t="s">
        <v>299</v>
      </c>
      <c r="B54" s="18" t="s">
        <v>37</v>
      </c>
      <c r="C54" s="18" t="s">
        <v>67</v>
      </c>
      <c r="D54" s="18">
        <v>1980</v>
      </c>
      <c r="E54" s="18">
        <f>VLOOKUP(D54,'cpi roi'!A:C,2,FALSE)</f>
        <v>82.4</v>
      </c>
      <c r="F54" s="18" t="s">
        <v>39</v>
      </c>
      <c r="G54" s="18">
        <v>4.2</v>
      </c>
      <c r="H54" s="19">
        <v>3700</v>
      </c>
      <c r="I54" s="18" t="s">
        <v>300</v>
      </c>
      <c r="J54" s="18" t="s">
        <v>301</v>
      </c>
      <c r="K54" s="18" t="s">
        <v>302</v>
      </c>
      <c r="L54" s="18" t="s">
        <v>34</v>
      </c>
      <c r="M54" s="20">
        <v>20000000</v>
      </c>
      <c r="N54" s="20">
        <v>0</v>
      </c>
      <c r="O54" s="21">
        <f t="shared" si="0"/>
        <v>0</v>
      </c>
      <c r="P54" s="22">
        <f t="shared" si="1"/>
        <v>0</v>
      </c>
      <c r="Q54" s="20">
        <f t="shared" si="2"/>
        <v>0</v>
      </c>
      <c r="R54" s="18" t="s">
        <v>234</v>
      </c>
      <c r="S54" s="18">
        <v>124</v>
      </c>
    </row>
    <row r="55" spans="1:19" x14ac:dyDescent="0.25">
      <c r="A55" s="18" t="s">
        <v>303</v>
      </c>
      <c r="B55" s="18" t="s">
        <v>37</v>
      </c>
      <c r="C55" s="18" t="s">
        <v>38</v>
      </c>
      <c r="D55" s="18">
        <v>1980</v>
      </c>
      <c r="E55" s="18">
        <f>VLOOKUP(D55,'cpi roi'!A:C,2,FALSE)</f>
        <v>82.4</v>
      </c>
      <c r="F55" s="18" t="s">
        <v>304</v>
      </c>
      <c r="G55" s="18">
        <v>6.1</v>
      </c>
      <c r="H55" s="19">
        <v>11000</v>
      </c>
      <c r="I55" s="18" t="s">
        <v>89</v>
      </c>
      <c r="J55" s="18" t="s">
        <v>305</v>
      </c>
      <c r="K55" s="18" t="s">
        <v>89</v>
      </c>
      <c r="L55" s="18" t="s">
        <v>34</v>
      </c>
      <c r="M55" s="20">
        <v>6500000</v>
      </c>
      <c r="N55" s="20">
        <v>24265659</v>
      </c>
      <c r="O55" s="21">
        <f t="shared" si="0"/>
        <v>89729930.792475715</v>
      </c>
      <c r="P55" s="22">
        <f t="shared" si="1"/>
        <v>373.3178307692308</v>
      </c>
      <c r="Q55" s="20">
        <f t="shared" si="2"/>
        <v>29448615.291262135</v>
      </c>
      <c r="R55" s="18" t="s">
        <v>27</v>
      </c>
      <c r="S55" s="18">
        <v>116</v>
      </c>
    </row>
    <row r="56" spans="1:19" x14ac:dyDescent="0.25">
      <c r="A56" s="18" t="s">
        <v>306</v>
      </c>
      <c r="B56" s="18" t="s">
        <v>20</v>
      </c>
      <c r="C56" s="18" t="s">
        <v>45</v>
      </c>
      <c r="D56" s="18">
        <v>1980</v>
      </c>
      <c r="E56" s="18">
        <f>VLOOKUP(D56,'cpi roi'!A:C,2,FALSE)</f>
        <v>82.4</v>
      </c>
      <c r="F56" s="18" t="s">
        <v>307</v>
      </c>
      <c r="G56" s="18">
        <v>7</v>
      </c>
      <c r="H56" s="19">
        <v>6700</v>
      </c>
      <c r="I56" s="18" t="s">
        <v>308</v>
      </c>
      <c r="J56" s="18" t="s">
        <v>308</v>
      </c>
      <c r="K56" s="18" t="s">
        <v>309</v>
      </c>
      <c r="L56" s="18" t="s">
        <v>310</v>
      </c>
      <c r="M56" s="20">
        <v>0</v>
      </c>
      <c r="N56" s="20">
        <v>12516</v>
      </c>
      <c r="O56" s="21">
        <f t="shared" si="0"/>
        <v>46281.859223300969</v>
      </c>
      <c r="P56" s="22">
        <f t="shared" si="1"/>
        <v>0</v>
      </c>
      <c r="Q56" s="20">
        <f t="shared" si="2"/>
        <v>15189.320388349513</v>
      </c>
      <c r="R56" s="18" t="s">
        <v>311</v>
      </c>
      <c r="S56" s="18">
        <v>139</v>
      </c>
    </row>
    <row r="57" spans="1:19" x14ac:dyDescent="0.25">
      <c r="A57" s="18" t="s">
        <v>312</v>
      </c>
      <c r="B57" s="18" t="s">
        <v>37</v>
      </c>
      <c r="C57" s="18" t="s">
        <v>45</v>
      </c>
      <c r="D57" s="18">
        <v>1980</v>
      </c>
      <c r="E57" s="18">
        <f>VLOOKUP(D57,'cpi roi'!A:C,2,FALSE)</f>
        <v>82.4</v>
      </c>
      <c r="F57" s="18" t="s">
        <v>313</v>
      </c>
      <c r="G57" s="18">
        <v>6.7</v>
      </c>
      <c r="H57" s="19">
        <v>2900</v>
      </c>
      <c r="I57" s="18" t="s">
        <v>314</v>
      </c>
      <c r="J57" s="18" t="s">
        <v>315</v>
      </c>
      <c r="K57" s="18" t="s">
        <v>315</v>
      </c>
      <c r="L57" s="18" t="s">
        <v>34</v>
      </c>
      <c r="M57" s="20">
        <v>0</v>
      </c>
      <c r="N57" s="20">
        <v>0</v>
      </c>
      <c r="O57" s="21">
        <f t="shared" si="0"/>
        <v>0</v>
      </c>
      <c r="P57" s="22">
        <f t="shared" si="1"/>
        <v>0</v>
      </c>
      <c r="Q57" s="20">
        <f t="shared" si="2"/>
        <v>0</v>
      </c>
      <c r="R57" s="18" t="s">
        <v>316</v>
      </c>
      <c r="S57" s="18">
        <v>91</v>
      </c>
    </row>
    <row r="58" spans="1:19" x14ac:dyDescent="0.25">
      <c r="A58" s="18" t="s">
        <v>317</v>
      </c>
      <c r="B58" s="18" t="s">
        <v>37</v>
      </c>
      <c r="C58" s="18" t="s">
        <v>38</v>
      </c>
      <c r="D58" s="18">
        <v>1980</v>
      </c>
      <c r="E58" s="18">
        <f>VLOOKUP(D58,'cpi roi'!A:C,2,FALSE)</f>
        <v>82.4</v>
      </c>
      <c r="F58" s="18" t="s">
        <v>318</v>
      </c>
      <c r="G58" s="18">
        <v>4.5999999999999996</v>
      </c>
      <c r="H58" s="19">
        <v>2600</v>
      </c>
      <c r="I58" s="18" t="s">
        <v>319</v>
      </c>
      <c r="J58" s="18" t="s">
        <v>320</v>
      </c>
      <c r="K58" s="18" t="s">
        <v>321</v>
      </c>
      <c r="L58" s="18" t="s">
        <v>34</v>
      </c>
      <c r="M58" s="20">
        <v>20000000</v>
      </c>
      <c r="N58" s="20">
        <v>3763988</v>
      </c>
      <c r="O58" s="21">
        <f t="shared" si="0"/>
        <v>13918533.296116505</v>
      </c>
      <c r="P58" s="22">
        <f t="shared" si="1"/>
        <v>18.819939999999999</v>
      </c>
      <c r="Q58" s="20">
        <f t="shared" si="2"/>
        <v>4567946.6019417476</v>
      </c>
      <c r="R58" s="18" t="s">
        <v>322</v>
      </c>
      <c r="S58" s="18">
        <v>121</v>
      </c>
    </row>
    <row r="59" spans="1:19" x14ac:dyDescent="0.25">
      <c r="A59" s="18" t="s">
        <v>323</v>
      </c>
      <c r="B59" s="18" t="s">
        <v>37</v>
      </c>
      <c r="C59" s="18" t="s">
        <v>45</v>
      </c>
      <c r="D59" s="18">
        <v>1980</v>
      </c>
      <c r="E59" s="18">
        <f>VLOOKUP(D59,'cpi roi'!A:C,2,FALSE)</f>
        <v>82.4</v>
      </c>
      <c r="F59" s="18" t="s">
        <v>324</v>
      </c>
      <c r="G59" s="18">
        <v>5.4</v>
      </c>
      <c r="H59" s="19">
        <v>2400</v>
      </c>
      <c r="I59" s="18" t="s">
        <v>325</v>
      </c>
      <c r="J59" s="18" t="s">
        <v>326</v>
      </c>
      <c r="K59" s="18" t="s">
        <v>53</v>
      </c>
      <c r="L59" s="18" t="s">
        <v>34</v>
      </c>
      <c r="M59" s="20">
        <v>6000000</v>
      </c>
      <c r="N59" s="20">
        <v>6216067</v>
      </c>
      <c r="O59" s="21">
        <f t="shared" si="0"/>
        <v>22985869.112864077</v>
      </c>
      <c r="P59" s="22">
        <f t="shared" si="1"/>
        <v>103.60111666666667</v>
      </c>
      <c r="Q59" s="20">
        <f t="shared" si="2"/>
        <v>7543770.6310679605</v>
      </c>
      <c r="R59" s="18" t="s">
        <v>327</v>
      </c>
      <c r="S59" s="18">
        <v>103</v>
      </c>
    </row>
    <row r="60" spans="1:19" x14ac:dyDescent="0.25">
      <c r="A60" s="18" t="s">
        <v>328</v>
      </c>
      <c r="B60" s="18" t="s">
        <v>20</v>
      </c>
      <c r="C60" s="18" t="s">
        <v>38</v>
      </c>
      <c r="D60" s="18">
        <v>1980</v>
      </c>
      <c r="E60" s="18">
        <f>VLOOKUP(D60,'cpi roi'!A:C,2,FALSE)</f>
        <v>82.4</v>
      </c>
      <c r="F60" s="18" t="s">
        <v>202</v>
      </c>
      <c r="G60" s="18">
        <v>5.0999999999999996</v>
      </c>
      <c r="H60" s="19">
        <v>5200</v>
      </c>
      <c r="I60" s="18" t="s">
        <v>329</v>
      </c>
      <c r="J60" s="18" t="s">
        <v>330</v>
      </c>
      <c r="K60" s="18" t="s">
        <v>331</v>
      </c>
      <c r="L60" s="18" t="s">
        <v>34</v>
      </c>
      <c r="M60" s="20">
        <v>4000000</v>
      </c>
      <c r="N60" s="20">
        <v>18971000</v>
      </c>
      <c r="O60" s="21">
        <f t="shared" si="0"/>
        <v>70151258.495145619</v>
      </c>
      <c r="P60" s="22">
        <f t="shared" si="1"/>
        <v>474.27499999999998</v>
      </c>
      <c r="Q60" s="20">
        <f t="shared" si="2"/>
        <v>23023058.252427183</v>
      </c>
      <c r="R60" s="18" t="s">
        <v>332</v>
      </c>
      <c r="S60" s="18">
        <v>103</v>
      </c>
    </row>
    <row r="61" spans="1:19" x14ac:dyDescent="0.25">
      <c r="A61" s="18" t="s">
        <v>333</v>
      </c>
      <c r="B61" s="18" t="s">
        <v>37</v>
      </c>
      <c r="C61" s="18" t="s">
        <v>334</v>
      </c>
      <c r="D61" s="18">
        <v>1980</v>
      </c>
      <c r="E61" s="18">
        <f>VLOOKUP(D61,'cpi roi'!A:C,2,FALSE)</f>
        <v>82.4</v>
      </c>
      <c r="F61" s="18" t="s">
        <v>335</v>
      </c>
      <c r="G61" s="18">
        <v>5.3</v>
      </c>
      <c r="H61" s="19">
        <v>2400</v>
      </c>
      <c r="I61" s="18" t="s">
        <v>336</v>
      </c>
      <c r="J61" s="18" t="s">
        <v>337</v>
      </c>
      <c r="K61" s="18" t="s">
        <v>338</v>
      </c>
      <c r="L61" s="18" t="s">
        <v>34</v>
      </c>
      <c r="M61" s="20">
        <v>11000000</v>
      </c>
      <c r="N61" s="20">
        <v>0</v>
      </c>
      <c r="O61" s="21">
        <f t="shared" si="0"/>
        <v>0</v>
      </c>
      <c r="P61" s="22">
        <f t="shared" si="1"/>
        <v>0</v>
      </c>
      <c r="Q61" s="20">
        <f t="shared" si="2"/>
        <v>0</v>
      </c>
      <c r="R61" s="18" t="s">
        <v>339</v>
      </c>
      <c r="S61" s="18">
        <v>97</v>
      </c>
    </row>
    <row r="62" spans="1:19" x14ac:dyDescent="0.25">
      <c r="A62" s="18" t="s">
        <v>340</v>
      </c>
      <c r="B62" s="18" t="s">
        <v>341</v>
      </c>
      <c r="C62" s="18" t="s">
        <v>29</v>
      </c>
      <c r="D62" s="18">
        <v>1980</v>
      </c>
      <c r="E62" s="18">
        <f>VLOOKUP(D62,'cpi roi'!A:C,2,FALSE)</f>
        <v>82.4</v>
      </c>
      <c r="F62" s="18" t="s">
        <v>342</v>
      </c>
      <c r="G62" s="18">
        <v>5</v>
      </c>
      <c r="H62" s="19">
        <v>5300</v>
      </c>
      <c r="I62" s="18" t="s">
        <v>343</v>
      </c>
      <c r="J62" s="18" t="s">
        <v>344</v>
      </c>
      <c r="K62" s="18" t="s">
        <v>345</v>
      </c>
      <c r="L62" s="18" t="s">
        <v>34</v>
      </c>
      <c r="M62" s="20">
        <v>0</v>
      </c>
      <c r="N62" s="20">
        <v>18000000</v>
      </c>
      <c r="O62" s="21">
        <f t="shared" si="0"/>
        <v>66560679.611650482</v>
      </c>
      <c r="P62" s="22">
        <f t="shared" si="1"/>
        <v>0</v>
      </c>
      <c r="Q62" s="20">
        <f t="shared" si="2"/>
        <v>21844660.194174755</v>
      </c>
      <c r="R62" s="18" t="s">
        <v>246</v>
      </c>
      <c r="S62" s="18">
        <v>100</v>
      </c>
    </row>
    <row r="63" spans="1:19" x14ac:dyDescent="0.25">
      <c r="A63" s="18" t="s">
        <v>346</v>
      </c>
      <c r="B63" s="18" t="s">
        <v>37</v>
      </c>
      <c r="C63" s="18" t="s">
        <v>21</v>
      </c>
      <c r="D63" s="18">
        <v>1980</v>
      </c>
      <c r="E63" s="18">
        <f>VLOOKUP(D63,'cpi roi'!A:C,2,FALSE)</f>
        <v>82.4</v>
      </c>
      <c r="F63" s="18" t="s">
        <v>347</v>
      </c>
      <c r="G63" s="18">
        <v>6.7</v>
      </c>
      <c r="H63" s="19">
        <v>1900</v>
      </c>
      <c r="I63" s="18" t="s">
        <v>348</v>
      </c>
      <c r="J63" s="18" t="s">
        <v>348</v>
      </c>
      <c r="K63" s="18" t="s">
        <v>349</v>
      </c>
      <c r="L63" s="18" t="s">
        <v>34</v>
      </c>
      <c r="M63" s="20">
        <v>0</v>
      </c>
      <c r="N63" s="20">
        <v>14287755</v>
      </c>
      <c r="O63" s="21">
        <f t="shared" si="0"/>
        <v>52833482.384708732</v>
      </c>
      <c r="P63" s="22">
        <f t="shared" si="1"/>
        <v>0</v>
      </c>
      <c r="Q63" s="20">
        <f t="shared" si="2"/>
        <v>17339508.49514563</v>
      </c>
      <c r="R63" s="18" t="s">
        <v>214</v>
      </c>
      <c r="S63" s="18">
        <v>123</v>
      </c>
    </row>
    <row r="64" spans="1:19" x14ac:dyDescent="0.25">
      <c r="A64" s="18" t="s">
        <v>350</v>
      </c>
      <c r="B64" s="18" t="s">
        <v>20</v>
      </c>
      <c r="C64" s="18" t="s">
        <v>45</v>
      </c>
      <c r="D64" s="18">
        <v>1980</v>
      </c>
      <c r="E64" s="18">
        <f>VLOOKUP(D64,'cpi roi'!A:C,2,FALSE)</f>
        <v>82.4</v>
      </c>
      <c r="F64" s="18" t="s">
        <v>351</v>
      </c>
      <c r="G64" s="18">
        <v>5.5</v>
      </c>
      <c r="H64" s="19">
        <v>875</v>
      </c>
      <c r="I64" s="18" t="s">
        <v>352</v>
      </c>
      <c r="J64" s="18" t="s">
        <v>353</v>
      </c>
      <c r="K64" s="18" t="s">
        <v>354</v>
      </c>
      <c r="L64" s="18" t="s">
        <v>34</v>
      </c>
      <c r="M64" s="20">
        <v>0</v>
      </c>
      <c r="N64" s="20">
        <v>0</v>
      </c>
      <c r="O64" s="21">
        <f t="shared" si="0"/>
        <v>0</v>
      </c>
      <c r="P64" s="22">
        <f t="shared" si="1"/>
        <v>0</v>
      </c>
      <c r="Q64" s="20">
        <f t="shared" si="2"/>
        <v>0</v>
      </c>
      <c r="R64" s="18" t="s">
        <v>214</v>
      </c>
      <c r="S64" s="18">
        <v>91</v>
      </c>
    </row>
    <row r="65" spans="1:19" x14ac:dyDescent="0.25">
      <c r="A65" s="18" t="s">
        <v>355</v>
      </c>
      <c r="B65" s="18" t="s">
        <v>37</v>
      </c>
      <c r="C65" s="18" t="s">
        <v>21</v>
      </c>
      <c r="D65" s="18">
        <v>1980</v>
      </c>
      <c r="E65" s="18">
        <f>VLOOKUP(D65,'cpi roi'!A:C,2,FALSE)</f>
        <v>82.4</v>
      </c>
      <c r="F65" s="18" t="s">
        <v>195</v>
      </c>
      <c r="G65" s="18">
        <v>6.3</v>
      </c>
      <c r="H65" s="19">
        <v>1400</v>
      </c>
      <c r="I65" s="18" t="s">
        <v>356</v>
      </c>
      <c r="J65" s="18" t="s">
        <v>357</v>
      </c>
      <c r="K65" s="18" t="s">
        <v>358</v>
      </c>
      <c r="L65" s="18" t="s">
        <v>34</v>
      </c>
      <c r="M65" s="20">
        <v>0</v>
      </c>
      <c r="N65" s="20">
        <v>17815212</v>
      </c>
      <c r="O65" s="21">
        <f t="shared" si="0"/>
        <v>65877367.674757279</v>
      </c>
      <c r="P65" s="22">
        <f t="shared" si="1"/>
        <v>0</v>
      </c>
      <c r="Q65" s="20">
        <f t="shared" si="2"/>
        <v>21620402.912621357</v>
      </c>
      <c r="R65" s="18" t="s">
        <v>359</v>
      </c>
      <c r="S65" s="18">
        <v>119</v>
      </c>
    </row>
    <row r="66" spans="1:19" x14ac:dyDescent="0.25">
      <c r="A66" s="18" t="s">
        <v>360</v>
      </c>
      <c r="B66" s="18" t="s">
        <v>37</v>
      </c>
      <c r="C66" s="18" t="s">
        <v>21</v>
      </c>
      <c r="D66" s="18">
        <v>1980</v>
      </c>
      <c r="E66" s="18">
        <f>VLOOKUP(D66,'cpi roi'!A:C,2,FALSE)</f>
        <v>82.4</v>
      </c>
      <c r="F66" s="18" t="s">
        <v>190</v>
      </c>
      <c r="G66" s="18">
        <v>7.3</v>
      </c>
      <c r="H66" s="19">
        <v>2800</v>
      </c>
      <c r="I66" s="18" t="s">
        <v>361</v>
      </c>
      <c r="J66" s="18" t="s">
        <v>362</v>
      </c>
      <c r="K66" s="18" t="s">
        <v>363</v>
      </c>
      <c r="L66" s="18" t="s">
        <v>34</v>
      </c>
      <c r="M66" s="20">
        <v>0</v>
      </c>
      <c r="N66" s="20">
        <v>3910019</v>
      </c>
      <c r="O66" s="21">
        <f t="shared" si="0"/>
        <v>14458528.996359222</v>
      </c>
      <c r="P66" s="22">
        <f t="shared" si="1"/>
        <v>0</v>
      </c>
      <c r="Q66" s="20">
        <f t="shared" si="2"/>
        <v>4745168.6893203883</v>
      </c>
      <c r="R66" s="18" t="s">
        <v>65</v>
      </c>
      <c r="S66" s="18">
        <v>103</v>
      </c>
    </row>
    <row r="67" spans="1:19" x14ac:dyDescent="0.25">
      <c r="A67" s="18" t="s">
        <v>364</v>
      </c>
      <c r="B67" s="18" t="s">
        <v>37</v>
      </c>
      <c r="C67" s="18" t="s">
        <v>45</v>
      </c>
      <c r="D67" s="18">
        <v>1980</v>
      </c>
      <c r="E67" s="18">
        <f>VLOOKUP(D67,'cpi roi'!A:C,2,FALSE)</f>
        <v>82.4</v>
      </c>
      <c r="F67" s="18" t="s">
        <v>186</v>
      </c>
      <c r="G67" s="18">
        <v>6.3</v>
      </c>
      <c r="H67" s="19">
        <v>2000</v>
      </c>
      <c r="I67" s="18" t="s">
        <v>365</v>
      </c>
      <c r="J67" s="18" t="s">
        <v>365</v>
      </c>
      <c r="K67" s="18" t="s">
        <v>366</v>
      </c>
      <c r="L67" s="18" t="s">
        <v>34</v>
      </c>
      <c r="M67" s="20">
        <v>0</v>
      </c>
      <c r="N67" s="20">
        <v>7653061</v>
      </c>
      <c r="O67" s="21">
        <f t="shared" ref="O67:O130" si="3">(304.7/E67)*N67</f>
        <v>28299607.848300967</v>
      </c>
      <c r="P67" s="22">
        <f t="shared" ref="P67:P130" si="4">IFERROR(N67/M67, 0)*100</f>
        <v>0</v>
      </c>
      <c r="Q67" s="20">
        <f t="shared" ref="Q67:Q130" si="5">N67/(E67/100)</f>
        <v>9287695.3883495145</v>
      </c>
      <c r="R67" s="18" t="s">
        <v>367</v>
      </c>
      <c r="S67" s="18">
        <v>93</v>
      </c>
    </row>
    <row r="68" spans="1:19" x14ac:dyDescent="0.25">
      <c r="A68" s="18" t="s">
        <v>368</v>
      </c>
      <c r="B68" s="18" t="s">
        <v>37</v>
      </c>
      <c r="C68" s="18" t="s">
        <v>45</v>
      </c>
      <c r="D68" s="18">
        <v>1980</v>
      </c>
      <c r="E68" s="18">
        <f>VLOOKUP(D68,'cpi roi'!A:C,2,FALSE)</f>
        <v>82.4</v>
      </c>
      <c r="F68" s="18" t="s">
        <v>369</v>
      </c>
      <c r="G68" s="18">
        <v>8.1</v>
      </c>
      <c r="H68" s="19">
        <v>12000</v>
      </c>
      <c r="I68" s="18" t="s">
        <v>370</v>
      </c>
      <c r="J68" s="18" t="s">
        <v>371</v>
      </c>
      <c r="K68" s="18" t="s">
        <v>372</v>
      </c>
      <c r="L68" s="18" t="s">
        <v>373</v>
      </c>
      <c r="M68" s="20">
        <v>900000</v>
      </c>
      <c r="N68" s="20">
        <v>0</v>
      </c>
      <c r="O68" s="21">
        <f t="shared" si="3"/>
        <v>0</v>
      </c>
      <c r="P68" s="22">
        <f t="shared" si="4"/>
        <v>0</v>
      </c>
      <c r="Q68" s="20">
        <f t="shared" si="5"/>
        <v>0</v>
      </c>
      <c r="R68" s="18" t="s">
        <v>374</v>
      </c>
      <c r="S68" s="18">
        <v>150</v>
      </c>
    </row>
    <row r="69" spans="1:19" x14ac:dyDescent="0.25">
      <c r="A69" s="18" t="s">
        <v>375</v>
      </c>
      <c r="B69" s="18" t="s">
        <v>37</v>
      </c>
      <c r="C69" s="18" t="s">
        <v>45</v>
      </c>
      <c r="D69" s="18">
        <v>1980</v>
      </c>
      <c r="E69" s="18">
        <f>VLOOKUP(D69,'cpi roi'!A:C,2,FALSE)</f>
        <v>82.4</v>
      </c>
      <c r="F69" s="18" t="s">
        <v>156</v>
      </c>
      <c r="G69" s="18">
        <v>5.0999999999999996</v>
      </c>
      <c r="H69" s="19">
        <v>2000</v>
      </c>
      <c r="I69" s="18" t="s">
        <v>376</v>
      </c>
      <c r="J69" s="18" t="s">
        <v>377</v>
      </c>
      <c r="K69" s="18" t="s">
        <v>378</v>
      </c>
      <c r="L69" s="18" t="s">
        <v>34</v>
      </c>
      <c r="M69" s="20">
        <v>0</v>
      </c>
      <c r="N69" s="20">
        <v>10697276</v>
      </c>
      <c r="O69" s="21">
        <f t="shared" si="3"/>
        <v>39556553.364077665</v>
      </c>
      <c r="P69" s="22">
        <f t="shared" si="4"/>
        <v>0</v>
      </c>
      <c r="Q69" s="20">
        <f t="shared" si="5"/>
        <v>12982131.067961164</v>
      </c>
      <c r="R69" s="18" t="s">
        <v>379</v>
      </c>
      <c r="S69" s="18">
        <v>100</v>
      </c>
    </row>
    <row r="70" spans="1:19" x14ac:dyDescent="0.25">
      <c r="A70" s="18" t="s">
        <v>380</v>
      </c>
      <c r="B70" s="18" t="s">
        <v>20</v>
      </c>
      <c r="C70" s="18" t="s">
        <v>45</v>
      </c>
      <c r="D70" s="18">
        <v>1980</v>
      </c>
      <c r="E70" s="18">
        <f>VLOOKUP(D70,'cpi roi'!A:C,2,FALSE)</f>
        <v>82.4</v>
      </c>
      <c r="F70" s="18" t="s">
        <v>318</v>
      </c>
      <c r="G70" s="18">
        <v>6.6</v>
      </c>
      <c r="H70" s="19">
        <v>915</v>
      </c>
      <c r="I70" s="18" t="s">
        <v>381</v>
      </c>
      <c r="J70" s="18" t="s">
        <v>382</v>
      </c>
      <c r="K70" s="18" t="s">
        <v>383</v>
      </c>
      <c r="L70" s="18" t="s">
        <v>34</v>
      </c>
      <c r="M70" s="20">
        <v>0</v>
      </c>
      <c r="N70" s="20">
        <v>9870727</v>
      </c>
      <c r="O70" s="21">
        <f t="shared" si="3"/>
        <v>36500127.632281549</v>
      </c>
      <c r="P70" s="22">
        <f t="shared" si="4"/>
        <v>0</v>
      </c>
      <c r="Q70" s="20">
        <f t="shared" si="5"/>
        <v>11979037.621359222</v>
      </c>
      <c r="R70" s="18" t="s">
        <v>48</v>
      </c>
      <c r="S70" s="18">
        <v>86</v>
      </c>
    </row>
    <row r="71" spans="1:19" x14ac:dyDescent="0.25">
      <c r="A71" s="18" t="s">
        <v>384</v>
      </c>
      <c r="B71" s="18" t="s">
        <v>37</v>
      </c>
      <c r="C71" s="18" t="s">
        <v>45</v>
      </c>
      <c r="D71" s="18">
        <v>1980</v>
      </c>
      <c r="E71" s="18">
        <f>VLOOKUP(D71,'cpi roi'!A:C,2,FALSE)</f>
        <v>82.4</v>
      </c>
      <c r="F71" s="18" t="s">
        <v>129</v>
      </c>
      <c r="G71" s="18">
        <v>6</v>
      </c>
      <c r="H71" s="19">
        <v>1500</v>
      </c>
      <c r="I71" s="18" t="s">
        <v>385</v>
      </c>
      <c r="J71" s="18" t="s">
        <v>386</v>
      </c>
      <c r="K71" s="18" t="s">
        <v>387</v>
      </c>
      <c r="L71" s="18" t="s">
        <v>34</v>
      </c>
      <c r="M71" s="20">
        <v>0</v>
      </c>
      <c r="N71" s="20">
        <v>15934737</v>
      </c>
      <c r="O71" s="21">
        <f t="shared" si="3"/>
        <v>58923718.008495145</v>
      </c>
      <c r="P71" s="22">
        <f t="shared" si="4"/>
        <v>0</v>
      </c>
      <c r="Q71" s="20">
        <f t="shared" si="5"/>
        <v>19338273.058252424</v>
      </c>
      <c r="R71" s="18" t="s">
        <v>388</v>
      </c>
      <c r="S71" s="18">
        <v>98</v>
      </c>
    </row>
    <row r="72" spans="1:19" x14ac:dyDescent="0.25">
      <c r="A72" s="18" t="s">
        <v>389</v>
      </c>
      <c r="B72" s="18" t="s">
        <v>37</v>
      </c>
      <c r="C72" s="18" t="s">
        <v>45</v>
      </c>
      <c r="D72" s="18">
        <v>1980</v>
      </c>
      <c r="E72" s="18">
        <f>VLOOKUP(D72,'cpi roi'!A:C,2,FALSE)</f>
        <v>82.4</v>
      </c>
      <c r="F72" s="18" t="s">
        <v>22</v>
      </c>
      <c r="G72" s="18">
        <v>4.7</v>
      </c>
      <c r="H72" s="19">
        <v>1800</v>
      </c>
      <c r="I72" s="18" t="s">
        <v>390</v>
      </c>
      <c r="J72" s="18" t="s">
        <v>391</v>
      </c>
      <c r="K72" s="18" t="s">
        <v>392</v>
      </c>
      <c r="L72" s="18" t="s">
        <v>34</v>
      </c>
      <c r="M72" s="20">
        <v>0</v>
      </c>
      <c r="N72" s="20">
        <v>14155617</v>
      </c>
      <c r="O72" s="21">
        <f t="shared" si="3"/>
        <v>52344860.435679607</v>
      </c>
      <c r="P72" s="22">
        <f t="shared" si="4"/>
        <v>0</v>
      </c>
      <c r="Q72" s="20">
        <f t="shared" si="5"/>
        <v>17179146.844660193</v>
      </c>
      <c r="R72" s="18" t="s">
        <v>35</v>
      </c>
      <c r="S72" s="18">
        <v>103</v>
      </c>
    </row>
    <row r="73" spans="1:19" x14ac:dyDescent="0.25">
      <c r="A73" s="18" t="s">
        <v>393</v>
      </c>
      <c r="B73" s="18" t="s">
        <v>341</v>
      </c>
      <c r="C73" s="18" t="s">
        <v>394</v>
      </c>
      <c r="D73" s="18">
        <v>1980</v>
      </c>
      <c r="E73" s="18">
        <f>VLOOKUP(D73,'cpi roi'!A:C,2,FALSE)</f>
        <v>82.4</v>
      </c>
      <c r="F73" s="18" t="s">
        <v>220</v>
      </c>
      <c r="G73" s="18">
        <v>7.3</v>
      </c>
      <c r="H73" s="19">
        <v>2900</v>
      </c>
      <c r="I73" s="18" t="s">
        <v>395</v>
      </c>
      <c r="J73" s="18" t="s">
        <v>396</v>
      </c>
      <c r="K73" s="18" t="s">
        <v>397</v>
      </c>
      <c r="L73" s="18" t="s">
        <v>34</v>
      </c>
      <c r="M73" s="20">
        <v>0</v>
      </c>
      <c r="N73" s="20">
        <v>2013193</v>
      </c>
      <c r="O73" s="21">
        <f t="shared" si="3"/>
        <v>7444416.3483009702</v>
      </c>
      <c r="P73" s="22">
        <f t="shared" si="4"/>
        <v>0</v>
      </c>
      <c r="Q73" s="20">
        <f t="shared" si="5"/>
        <v>2443195.3883495145</v>
      </c>
      <c r="R73" s="18" t="s">
        <v>398</v>
      </c>
      <c r="S73" s="18">
        <v>75</v>
      </c>
    </row>
    <row r="74" spans="1:19" x14ac:dyDescent="0.25">
      <c r="A74" s="18" t="s">
        <v>399</v>
      </c>
      <c r="B74" s="18" t="s">
        <v>37</v>
      </c>
      <c r="C74" s="18" t="s">
        <v>45</v>
      </c>
      <c r="D74" s="18">
        <v>1980</v>
      </c>
      <c r="E74" s="18">
        <f>VLOOKUP(D74,'cpi roi'!A:C,2,FALSE)</f>
        <v>82.4</v>
      </c>
      <c r="F74" s="18" t="s">
        <v>190</v>
      </c>
      <c r="G74" s="18">
        <v>5.5</v>
      </c>
      <c r="H74" s="19">
        <v>965</v>
      </c>
      <c r="I74" s="18" t="s">
        <v>400</v>
      </c>
      <c r="J74" s="18" t="s">
        <v>400</v>
      </c>
      <c r="K74" s="18" t="s">
        <v>400</v>
      </c>
      <c r="L74" s="18" t="s">
        <v>34</v>
      </c>
      <c r="M74" s="20">
        <v>0</v>
      </c>
      <c r="N74" s="20">
        <v>5215015</v>
      </c>
      <c r="O74" s="21">
        <f t="shared" si="3"/>
        <v>19284163.476941746</v>
      </c>
      <c r="P74" s="22">
        <f t="shared" si="4"/>
        <v>0</v>
      </c>
      <c r="Q74" s="20">
        <f t="shared" si="5"/>
        <v>6328901.6990291253</v>
      </c>
      <c r="R74" s="18" t="s">
        <v>65</v>
      </c>
      <c r="S74" s="18">
        <v>97</v>
      </c>
    </row>
    <row r="75" spans="1:19" x14ac:dyDescent="0.25">
      <c r="A75" s="18" t="s">
        <v>401</v>
      </c>
      <c r="B75" s="18" t="s">
        <v>37</v>
      </c>
      <c r="C75" s="18" t="s">
        <v>45</v>
      </c>
      <c r="D75" s="18">
        <v>1980</v>
      </c>
      <c r="E75" s="18">
        <f>VLOOKUP(D75,'cpi roi'!A:C,2,FALSE)</f>
        <v>82.4</v>
      </c>
      <c r="F75" s="18" t="s">
        <v>22</v>
      </c>
      <c r="G75" s="18">
        <v>5.2</v>
      </c>
      <c r="H75" s="19">
        <v>1100</v>
      </c>
      <c r="I75" s="18" t="s">
        <v>402</v>
      </c>
      <c r="J75" s="18" t="s">
        <v>403</v>
      </c>
      <c r="K75" s="18" t="s">
        <v>404</v>
      </c>
      <c r="L75" s="18" t="s">
        <v>34</v>
      </c>
      <c r="M75" s="20">
        <v>0</v>
      </c>
      <c r="N75" s="20">
        <v>4226370</v>
      </c>
      <c r="O75" s="21">
        <f t="shared" si="3"/>
        <v>15628336.638349513</v>
      </c>
      <c r="P75" s="22">
        <f t="shared" si="4"/>
        <v>0</v>
      </c>
      <c r="Q75" s="20">
        <f t="shared" si="5"/>
        <v>5129089.8058252428</v>
      </c>
      <c r="R75" s="18" t="s">
        <v>405</v>
      </c>
      <c r="S75" s="18">
        <v>106</v>
      </c>
    </row>
    <row r="76" spans="1:19" x14ac:dyDescent="0.25">
      <c r="A76" s="18" t="s">
        <v>406</v>
      </c>
      <c r="B76" s="18" t="s">
        <v>20</v>
      </c>
      <c r="C76" s="18" t="s">
        <v>45</v>
      </c>
      <c r="D76" s="18">
        <v>1980</v>
      </c>
      <c r="E76" s="18">
        <f>VLOOKUP(D76,'cpi roi'!A:C,2,FALSE)</f>
        <v>82.4</v>
      </c>
      <c r="F76" s="18" t="s">
        <v>407</v>
      </c>
      <c r="G76" s="18">
        <v>5.5</v>
      </c>
      <c r="H76" s="19">
        <v>585</v>
      </c>
      <c r="I76" s="18" t="s">
        <v>408</v>
      </c>
      <c r="J76" s="18" t="s">
        <v>409</v>
      </c>
      <c r="K76" s="18" t="s">
        <v>410</v>
      </c>
      <c r="L76" s="18" t="s">
        <v>34</v>
      </c>
      <c r="M76" s="20">
        <v>0</v>
      </c>
      <c r="N76" s="20">
        <v>2086905</v>
      </c>
      <c r="O76" s="21">
        <f t="shared" si="3"/>
        <v>7716989.7269417467</v>
      </c>
      <c r="P76" s="22">
        <f t="shared" si="4"/>
        <v>0</v>
      </c>
      <c r="Q76" s="20">
        <f t="shared" si="5"/>
        <v>2532651.6990291262</v>
      </c>
      <c r="R76" s="18" t="s">
        <v>27</v>
      </c>
      <c r="S76" s="18">
        <v>112</v>
      </c>
    </row>
    <row r="77" spans="1:19" x14ac:dyDescent="0.25">
      <c r="A77" s="18" t="s">
        <v>411</v>
      </c>
      <c r="B77" s="18" t="s">
        <v>341</v>
      </c>
      <c r="C77" s="18" t="s">
        <v>29</v>
      </c>
      <c r="D77" s="18">
        <v>1980</v>
      </c>
      <c r="E77" s="18">
        <f>VLOOKUP(D77,'cpi roi'!A:C,2,FALSE)</f>
        <v>82.4</v>
      </c>
      <c r="F77" s="18" t="s">
        <v>342</v>
      </c>
      <c r="G77" s="18">
        <v>5.8</v>
      </c>
      <c r="H77" s="19">
        <v>1300</v>
      </c>
      <c r="I77" s="18" t="s">
        <v>412</v>
      </c>
      <c r="J77" s="18" t="s">
        <v>413</v>
      </c>
      <c r="K77" s="18" t="s">
        <v>414</v>
      </c>
      <c r="L77" s="18" t="s">
        <v>34</v>
      </c>
      <c r="M77" s="20">
        <v>6000000</v>
      </c>
      <c r="N77" s="20">
        <v>11000000</v>
      </c>
      <c r="O77" s="21">
        <f t="shared" si="3"/>
        <v>40675970.873786405</v>
      </c>
      <c r="P77" s="22">
        <f t="shared" si="4"/>
        <v>183.33333333333331</v>
      </c>
      <c r="Q77" s="20">
        <f t="shared" si="5"/>
        <v>13349514.563106796</v>
      </c>
      <c r="R77" s="18" t="s">
        <v>246</v>
      </c>
      <c r="S77" s="18">
        <v>97</v>
      </c>
    </row>
    <row r="78" spans="1:19" x14ac:dyDescent="0.25">
      <c r="A78" s="18" t="s">
        <v>415</v>
      </c>
      <c r="B78" s="18" t="s">
        <v>37</v>
      </c>
      <c r="C78" s="18" t="s">
        <v>45</v>
      </c>
      <c r="D78" s="18">
        <v>1980</v>
      </c>
      <c r="E78" s="18">
        <f>VLOOKUP(D78,'cpi roi'!A:C,2,FALSE)</f>
        <v>82.4</v>
      </c>
      <c r="F78" s="18" t="s">
        <v>171</v>
      </c>
      <c r="G78" s="18">
        <v>6.3</v>
      </c>
      <c r="H78" s="19">
        <v>1400</v>
      </c>
      <c r="I78" s="18" t="s">
        <v>416</v>
      </c>
      <c r="J78" s="18" t="s">
        <v>417</v>
      </c>
      <c r="K78" s="18" t="s">
        <v>418</v>
      </c>
      <c r="L78" s="18" t="s">
        <v>34</v>
      </c>
      <c r="M78" s="20">
        <v>0</v>
      </c>
      <c r="N78" s="20">
        <v>6321392</v>
      </c>
      <c r="O78" s="21">
        <f t="shared" si="3"/>
        <v>23375341.533980582</v>
      </c>
      <c r="P78" s="22">
        <f t="shared" si="4"/>
        <v>0</v>
      </c>
      <c r="Q78" s="20">
        <f t="shared" si="5"/>
        <v>7671592.2330097081</v>
      </c>
      <c r="R78" s="18" t="s">
        <v>65</v>
      </c>
      <c r="S78" s="18">
        <v>103</v>
      </c>
    </row>
    <row r="79" spans="1:19" x14ac:dyDescent="0.25">
      <c r="A79" s="18" t="s">
        <v>419</v>
      </c>
      <c r="B79" s="18" t="s">
        <v>20</v>
      </c>
      <c r="C79" s="18" t="s">
        <v>45</v>
      </c>
      <c r="D79" s="18">
        <v>1980</v>
      </c>
      <c r="E79" s="18">
        <f>VLOOKUP(D79,'cpi roi'!A:C,2,FALSE)</f>
        <v>82.4</v>
      </c>
      <c r="F79" s="18" t="s">
        <v>202</v>
      </c>
      <c r="G79" s="18">
        <v>5.9</v>
      </c>
      <c r="H79" s="19">
        <v>415</v>
      </c>
      <c r="I79" s="18" t="s">
        <v>420</v>
      </c>
      <c r="J79" s="18" t="s">
        <v>421</v>
      </c>
      <c r="K79" s="18" t="s">
        <v>422</v>
      </c>
      <c r="L79" s="18" t="s">
        <v>34</v>
      </c>
      <c r="M79" s="20">
        <v>5500000</v>
      </c>
      <c r="N79" s="20">
        <v>4400000</v>
      </c>
      <c r="O79" s="21">
        <f t="shared" si="3"/>
        <v>16270388.349514563</v>
      </c>
      <c r="P79" s="22">
        <f t="shared" si="4"/>
        <v>80</v>
      </c>
      <c r="Q79" s="20">
        <f t="shared" si="5"/>
        <v>5339805.8252427178</v>
      </c>
      <c r="R79" s="18" t="s">
        <v>184</v>
      </c>
      <c r="S79" s="18">
        <v>115</v>
      </c>
    </row>
    <row r="80" spans="1:19" x14ac:dyDescent="0.25">
      <c r="A80" s="18" t="s">
        <v>423</v>
      </c>
      <c r="B80" s="18" t="s">
        <v>424</v>
      </c>
      <c r="C80" s="18" t="s">
        <v>21</v>
      </c>
      <c r="D80" s="18">
        <v>1980</v>
      </c>
      <c r="E80" s="18">
        <f>VLOOKUP(D80,'cpi roi'!A:C,2,FALSE)</f>
        <v>82.4</v>
      </c>
      <c r="F80" s="18" t="s">
        <v>425</v>
      </c>
      <c r="G80" s="18">
        <v>7.4</v>
      </c>
      <c r="H80" s="19">
        <v>1300</v>
      </c>
      <c r="I80" s="18" t="s">
        <v>426</v>
      </c>
      <c r="J80" s="18" t="s">
        <v>426</v>
      </c>
      <c r="K80" s="18" t="s">
        <v>427</v>
      </c>
      <c r="L80" s="18" t="s">
        <v>26</v>
      </c>
      <c r="M80" s="20">
        <v>0</v>
      </c>
      <c r="N80" s="20">
        <v>109749</v>
      </c>
      <c r="O80" s="21">
        <f t="shared" si="3"/>
        <v>405831.5570388349</v>
      </c>
      <c r="P80" s="22">
        <f t="shared" si="4"/>
        <v>0</v>
      </c>
      <c r="Q80" s="20">
        <f t="shared" si="5"/>
        <v>133190.53398058252</v>
      </c>
      <c r="R80" s="18" t="s">
        <v>428</v>
      </c>
      <c r="S80" s="18">
        <v>95</v>
      </c>
    </row>
    <row r="81" spans="1:19" x14ac:dyDescent="0.25">
      <c r="A81" s="18" t="s">
        <v>429</v>
      </c>
      <c r="B81" s="18" t="s">
        <v>37</v>
      </c>
      <c r="C81" s="18" t="s">
        <v>29</v>
      </c>
      <c r="D81" s="18">
        <v>1980</v>
      </c>
      <c r="E81" s="18">
        <f>VLOOKUP(D81,'cpi roi'!A:C,2,FALSE)</f>
        <v>82.4</v>
      </c>
      <c r="F81" s="18" t="s">
        <v>430</v>
      </c>
      <c r="G81" s="18">
        <v>6.9</v>
      </c>
      <c r="H81" s="19">
        <v>1000</v>
      </c>
      <c r="I81" s="18" t="s">
        <v>431</v>
      </c>
      <c r="J81" s="18" t="s">
        <v>432</v>
      </c>
      <c r="K81" s="18" t="s">
        <v>433</v>
      </c>
      <c r="L81" s="18" t="s">
        <v>34</v>
      </c>
      <c r="M81" s="20">
        <v>3000000</v>
      </c>
      <c r="N81" s="20">
        <v>0</v>
      </c>
      <c r="O81" s="21">
        <f t="shared" si="3"/>
        <v>0</v>
      </c>
      <c r="P81" s="22">
        <f t="shared" si="4"/>
        <v>0</v>
      </c>
      <c r="Q81" s="20">
        <f t="shared" si="5"/>
        <v>0</v>
      </c>
      <c r="R81" s="18" t="s">
        <v>434</v>
      </c>
      <c r="S81" s="18">
        <v>108</v>
      </c>
    </row>
    <row r="82" spans="1:19" x14ac:dyDescent="0.25">
      <c r="A82" s="18" t="s">
        <v>435</v>
      </c>
      <c r="B82" s="18" t="s">
        <v>20</v>
      </c>
      <c r="C82" s="18" t="s">
        <v>21</v>
      </c>
      <c r="D82" s="18">
        <v>1980</v>
      </c>
      <c r="E82" s="18">
        <f>VLOOKUP(D82,'cpi roi'!A:C,2,FALSE)</f>
        <v>82.4</v>
      </c>
      <c r="F82" s="18" t="s">
        <v>436</v>
      </c>
      <c r="G82" s="18">
        <v>4</v>
      </c>
      <c r="H82" s="19">
        <v>546</v>
      </c>
      <c r="I82" s="18" t="s">
        <v>437</v>
      </c>
      <c r="J82" s="18" t="s">
        <v>438</v>
      </c>
      <c r="K82" s="18" t="s">
        <v>439</v>
      </c>
      <c r="L82" s="18" t="s">
        <v>199</v>
      </c>
      <c r="M82" s="20">
        <v>5100000</v>
      </c>
      <c r="N82" s="20">
        <v>59167</v>
      </c>
      <c r="O82" s="21">
        <f t="shared" si="3"/>
        <v>218788.65169902911</v>
      </c>
      <c r="P82" s="22">
        <f t="shared" si="4"/>
        <v>1.1601372549019608</v>
      </c>
      <c r="Q82" s="20">
        <f t="shared" si="5"/>
        <v>71804.611650485429</v>
      </c>
      <c r="R82" s="18" t="s">
        <v>440</v>
      </c>
      <c r="S82" s="18">
        <v>94</v>
      </c>
    </row>
    <row r="83" spans="1:19" x14ac:dyDescent="0.25">
      <c r="A83" s="18" t="s">
        <v>441</v>
      </c>
      <c r="B83" s="18" t="s">
        <v>20</v>
      </c>
      <c r="C83" s="18" t="s">
        <v>21</v>
      </c>
      <c r="D83" s="18">
        <v>1980</v>
      </c>
      <c r="E83" s="18">
        <f>VLOOKUP(D83,'cpi roi'!A:C,2,FALSE)</f>
        <v>82.4</v>
      </c>
      <c r="F83" s="18" t="s">
        <v>407</v>
      </c>
      <c r="G83" s="18">
        <v>4.8</v>
      </c>
      <c r="H83" s="19">
        <v>643</v>
      </c>
      <c r="I83" s="18" t="s">
        <v>442</v>
      </c>
      <c r="J83" s="18" t="s">
        <v>443</v>
      </c>
      <c r="K83" s="18" t="s">
        <v>444</v>
      </c>
      <c r="L83" s="18" t="s">
        <v>34</v>
      </c>
      <c r="M83" s="20">
        <v>0</v>
      </c>
      <c r="N83" s="20">
        <v>2128395</v>
      </c>
      <c r="O83" s="21">
        <f t="shared" si="3"/>
        <v>7870412.0934466012</v>
      </c>
      <c r="P83" s="22">
        <f t="shared" si="4"/>
        <v>0</v>
      </c>
      <c r="Q83" s="20">
        <f t="shared" si="5"/>
        <v>2583003.6407766989</v>
      </c>
      <c r="R83" s="18" t="s">
        <v>445</v>
      </c>
      <c r="S83" s="18">
        <v>96</v>
      </c>
    </row>
    <row r="84" spans="1:19" x14ac:dyDescent="0.25">
      <c r="A84" s="18" t="s">
        <v>446</v>
      </c>
      <c r="B84" s="18" t="s">
        <v>37</v>
      </c>
      <c r="C84" s="18" t="s">
        <v>45</v>
      </c>
      <c r="D84" s="18">
        <v>1980</v>
      </c>
      <c r="E84" s="18">
        <f>VLOOKUP(D84,'cpi roi'!A:C,2,FALSE)</f>
        <v>82.4</v>
      </c>
      <c r="F84" s="18" t="s">
        <v>225</v>
      </c>
      <c r="G84" s="18">
        <v>5.2</v>
      </c>
      <c r="H84" s="19">
        <v>351</v>
      </c>
      <c r="I84" s="18" t="s">
        <v>447</v>
      </c>
      <c r="J84" s="18" t="s">
        <v>448</v>
      </c>
      <c r="K84" s="18" t="s">
        <v>449</v>
      </c>
      <c r="L84" s="18" t="s">
        <v>34</v>
      </c>
      <c r="M84" s="20">
        <v>0</v>
      </c>
      <c r="N84" s="20">
        <v>2806659</v>
      </c>
      <c r="O84" s="21">
        <f t="shared" si="3"/>
        <v>10378507.248786407</v>
      </c>
      <c r="P84" s="22">
        <f t="shared" si="4"/>
        <v>0</v>
      </c>
      <c r="Q84" s="20">
        <f t="shared" si="5"/>
        <v>3406139.5631067958</v>
      </c>
      <c r="R84" s="18" t="s">
        <v>450</v>
      </c>
      <c r="S84" s="18">
        <v>97</v>
      </c>
    </row>
    <row r="85" spans="1:19" x14ac:dyDescent="0.25">
      <c r="A85" s="18" t="s">
        <v>451</v>
      </c>
      <c r="B85" s="18" t="s">
        <v>452</v>
      </c>
      <c r="C85" s="18" t="s">
        <v>394</v>
      </c>
      <c r="D85" s="18">
        <v>1980</v>
      </c>
      <c r="E85" s="18">
        <f>VLOOKUP(D85,'cpi roi'!A:C,2,FALSE)</f>
        <v>82.4</v>
      </c>
      <c r="F85" s="18" t="s">
        <v>453</v>
      </c>
      <c r="G85" s="18">
        <v>7.9</v>
      </c>
      <c r="H85" s="19">
        <v>4800</v>
      </c>
      <c r="I85" s="18" t="s">
        <v>454</v>
      </c>
      <c r="J85" s="18" t="s">
        <v>455</v>
      </c>
      <c r="K85" s="18" t="s">
        <v>456</v>
      </c>
      <c r="L85" s="18" t="s">
        <v>457</v>
      </c>
      <c r="M85" s="20">
        <v>0</v>
      </c>
      <c r="N85" s="20">
        <v>167451</v>
      </c>
      <c r="O85" s="21">
        <f t="shared" si="3"/>
        <v>619202.90898058249</v>
      </c>
      <c r="P85" s="22">
        <f t="shared" si="4"/>
        <v>0</v>
      </c>
      <c r="Q85" s="20">
        <f t="shared" si="5"/>
        <v>203217.23300970873</v>
      </c>
      <c r="R85" s="18" t="s">
        <v>458</v>
      </c>
      <c r="S85" s="18">
        <v>83</v>
      </c>
    </row>
    <row r="86" spans="1:19" x14ac:dyDescent="0.25">
      <c r="A86" s="18" t="s">
        <v>459</v>
      </c>
      <c r="B86" s="18" t="s">
        <v>37</v>
      </c>
      <c r="C86" s="18" t="s">
        <v>45</v>
      </c>
      <c r="D86" s="18">
        <v>1980</v>
      </c>
      <c r="E86" s="18">
        <f>VLOOKUP(D86,'cpi roi'!A:C,2,FALSE)</f>
        <v>82.4</v>
      </c>
      <c r="F86" s="18" t="s">
        <v>113</v>
      </c>
      <c r="G86" s="18">
        <v>5.2</v>
      </c>
      <c r="H86" s="19">
        <v>2100</v>
      </c>
      <c r="I86" s="18" t="s">
        <v>460</v>
      </c>
      <c r="J86" s="18" t="s">
        <v>461</v>
      </c>
      <c r="K86" s="18" t="s">
        <v>462</v>
      </c>
      <c r="L86" s="18" t="s">
        <v>34</v>
      </c>
      <c r="M86" s="20">
        <v>0</v>
      </c>
      <c r="N86" s="20">
        <v>14504277</v>
      </c>
      <c r="O86" s="21">
        <f t="shared" si="3"/>
        <v>53634140.799757279</v>
      </c>
      <c r="P86" s="22">
        <f t="shared" si="4"/>
        <v>0</v>
      </c>
      <c r="Q86" s="20">
        <f t="shared" si="5"/>
        <v>17602277.912621357</v>
      </c>
      <c r="R86" s="18" t="s">
        <v>27</v>
      </c>
      <c r="S86" s="18">
        <v>94</v>
      </c>
    </row>
    <row r="87" spans="1:19" x14ac:dyDescent="0.25">
      <c r="A87" s="18" t="s">
        <v>463</v>
      </c>
      <c r="B87" s="18" t="s">
        <v>20</v>
      </c>
      <c r="C87" s="18" t="s">
        <v>45</v>
      </c>
      <c r="D87" s="18">
        <v>1980</v>
      </c>
      <c r="E87" s="18">
        <f>VLOOKUP(D87,'cpi roi'!A:C,2,FALSE)</f>
        <v>82.4</v>
      </c>
      <c r="F87" s="18" t="s">
        <v>202</v>
      </c>
      <c r="G87" s="18">
        <v>6.5</v>
      </c>
      <c r="H87" s="19">
        <v>269</v>
      </c>
      <c r="I87" s="18" t="s">
        <v>464</v>
      </c>
      <c r="J87" s="18" t="s">
        <v>465</v>
      </c>
      <c r="K87" s="18" t="s">
        <v>466</v>
      </c>
      <c r="L87" s="18" t="s">
        <v>34</v>
      </c>
      <c r="M87" s="20">
        <v>0</v>
      </c>
      <c r="N87" s="20">
        <v>804713</v>
      </c>
      <c r="O87" s="21">
        <f t="shared" si="3"/>
        <v>2975680.2317961161</v>
      </c>
      <c r="P87" s="22">
        <f t="shared" si="4"/>
        <v>0</v>
      </c>
      <c r="Q87" s="20">
        <f t="shared" si="5"/>
        <v>976593.44660194172</v>
      </c>
      <c r="R87" s="18" t="s">
        <v>467</v>
      </c>
      <c r="S87" s="18">
        <v>105</v>
      </c>
    </row>
    <row r="88" spans="1:19" x14ac:dyDescent="0.25">
      <c r="A88" s="18" t="s">
        <v>468</v>
      </c>
      <c r="B88" s="18" t="s">
        <v>20</v>
      </c>
      <c r="C88" s="18" t="s">
        <v>45</v>
      </c>
      <c r="D88" s="18">
        <v>1980</v>
      </c>
      <c r="E88" s="18">
        <f>VLOOKUP(D88,'cpi roi'!A:C,2,FALSE)</f>
        <v>82.4</v>
      </c>
      <c r="F88" s="18" t="s">
        <v>469</v>
      </c>
      <c r="G88" s="18">
        <v>5.8</v>
      </c>
      <c r="H88" s="19">
        <v>1900</v>
      </c>
      <c r="I88" s="18" t="s">
        <v>470</v>
      </c>
      <c r="J88" s="18" t="s">
        <v>471</v>
      </c>
      <c r="K88" s="18" t="s">
        <v>472</v>
      </c>
      <c r="L88" s="18" t="s">
        <v>457</v>
      </c>
      <c r="M88" s="20">
        <v>0</v>
      </c>
      <c r="N88" s="20">
        <v>6950125</v>
      </c>
      <c r="O88" s="21">
        <f t="shared" si="3"/>
        <v>25700280.188106794</v>
      </c>
      <c r="P88" s="22">
        <f t="shared" si="4"/>
        <v>0</v>
      </c>
      <c r="Q88" s="20">
        <f t="shared" si="5"/>
        <v>8434617.7184466012</v>
      </c>
      <c r="R88" s="18" t="s">
        <v>473</v>
      </c>
      <c r="S88" s="18">
        <v>102</v>
      </c>
    </row>
    <row r="89" spans="1:19" x14ac:dyDescent="0.25">
      <c r="A89" s="18" t="s">
        <v>474</v>
      </c>
      <c r="B89" s="18" t="s">
        <v>20</v>
      </c>
      <c r="C89" s="18" t="s">
        <v>45</v>
      </c>
      <c r="D89" s="18">
        <v>1980</v>
      </c>
      <c r="E89" s="18">
        <f>VLOOKUP(D89,'cpi roi'!A:C,2,FALSE)</f>
        <v>82.4</v>
      </c>
      <c r="F89" s="18" t="s">
        <v>475</v>
      </c>
      <c r="G89" s="18">
        <v>4.3</v>
      </c>
      <c r="H89" s="19">
        <v>740</v>
      </c>
      <c r="I89" s="18" t="s">
        <v>476</v>
      </c>
      <c r="J89" s="18" t="s">
        <v>476</v>
      </c>
      <c r="K89" s="18" t="s">
        <v>476</v>
      </c>
      <c r="L89" s="18" t="s">
        <v>34</v>
      </c>
      <c r="M89" s="20">
        <v>0</v>
      </c>
      <c r="N89" s="20">
        <v>6621520</v>
      </c>
      <c r="O89" s="21">
        <f t="shared" si="3"/>
        <v>24485159.514563106</v>
      </c>
      <c r="P89" s="22">
        <f t="shared" si="4"/>
        <v>0</v>
      </c>
      <c r="Q89" s="20">
        <f t="shared" si="5"/>
        <v>8035825.2427184461</v>
      </c>
      <c r="R89" s="18" t="s">
        <v>477</v>
      </c>
      <c r="S89" s="18">
        <v>89</v>
      </c>
    </row>
    <row r="90" spans="1:19" x14ac:dyDescent="0.25">
      <c r="A90" s="18" t="s">
        <v>478</v>
      </c>
      <c r="B90" s="18" t="s">
        <v>20</v>
      </c>
      <c r="C90" s="18" t="s">
        <v>45</v>
      </c>
      <c r="D90" s="18">
        <v>1980</v>
      </c>
      <c r="E90" s="18">
        <f>VLOOKUP(D90,'cpi roi'!A:C,2,FALSE)</f>
        <v>82.4</v>
      </c>
      <c r="F90" s="18" t="s">
        <v>318</v>
      </c>
      <c r="G90" s="18">
        <v>6.8</v>
      </c>
      <c r="H90" s="19">
        <v>599</v>
      </c>
      <c r="I90" s="18" t="s">
        <v>479</v>
      </c>
      <c r="J90" s="18" t="s">
        <v>480</v>
      </c>
      <c r="K90" s="18" t="s">
        <v>481</v>
      </c>
      <c r="L90" s="18" t="s">
        <v>34</v>
      </c>
      <c r="M90" s="20">
        <v>0</v>
      </c>
      <c r="N90" s="20">
        <v>2261507</v>
      </c>
      <c r="O90" s="21">
        <f t="shared" si="3"/>
        <v>8362635.7148058247</v>
      </c>
      <c r="P90" s="22">
        <f t="shared" si="4"/>
        <v>0</v>
      </c>
      <c r="Q90" s="20">
        <f t="shared" si="5"/>
        <v>2744547.3300970872</v>
      </c>
      <c r="R90" s="18" t="s">
        <v>482</v>
      </c>
      <c r="S90" s="18">
        <v>96</v>
      </c>
    </row>
    <row r="91" spans="1:19" x14ac:dyDescent="0.25">
      <c r="A91" s="18" t="s">
        <v>483</v>
      </c>
      <c r="B91" s="18" t="s">
        <v>37</v>
      </c>
      <c r="C91" s="18" t="s">
        <v>45</v>
      </c>
      <c r="D91" s="18">
        <v>1980</v>
      </c>
      <c r="E91" s="18">
        <f>VLOOKUP(D91,'cpi roi'!A:C,2,FALSE)</f>
        <v>82.4</v>
      </c>
      <c r="F91" s="18" t="s">
        <v>156</v>
      </c>
      <c r="G91" s="18">
        <v>6.5</v>
      </c>
      <c r="H91" s="19">
        <v>211</v>
      </c>
      <c r="I91" s="18" t="s">
        <v>484</v>
      </c>
      <c r="J91" s="18" t="s">
        <v>485</v>
      </c>
      <c r="K91" s="18" t="s">
        <v>486</v>
      </c>
      <c r="L91" s="18" t="s">
        <v>34</v>
      </c>
      <c r="M91" s="20">
        <v>0</v>
      </c>
      <c r="N91" s="20">
        <v>1175855</v>
      </c>
      <c r="O91" s="21">
        <f t="shared" si="3"/>
        <v>4348094.884708738</v>
      </c>
      <c r="P91" s="22">
        <f t="shared" si="4"/>
        <v>0</v>
      </c>
      <c r="Q91" s="20">
        <f t="shared" si="5"/>
        <v>1427008.495145631</v>
      </c>
      <c r="R91" s="18" t="s">
        <v>122</v>
      </c>
      <c r="S91" s="18">
        <v>105</v>
      </c>
    </row>
    <row r="92" spans="1:19" x14ac:dyDescent="0.25">
      <c r="A92" s="18" t="s">
        <v>487</v>
      </c>
      <c r="B92" s="18" t="s">
        <v>20</v>
      </c>
      <c r="C92" s="18" t="s">
        <v>45</v>
      </c>
      <c r="D92" s="18">
        <v>1980</v>
      </c>
      <c r="E92" s="18">
        <f>VLOOKUP(D92,'cpi roi'!A:C,2,FALSE)</f>
        <v>82.4</v>
      </c>
      <c r="F92" s="18" t="s">
        <v>166</v>
      </c>
      <c r="G92" s="18">
        <v>4.3</v>
      </c>
      <c r="H92" s="19">
        <v>593</v>
      </c>
      <c r="I92" s="18" t="s">
        <v>488</v>
      </c>
      <c r="J92" s="18" t="s">
        <v>488</v>
      </c>
      <c r="K92" s="18" t="s">
        <v>489</v>
      </c>
      <c r="L92" s="18" t="s">
        <v>34</v>
      </c>
      <c r="M92" s="20">
        <v>0</v>
      </c>
      <c r="N92" s="20">
        <v>15198912</v>
      </c>
      <c r="O92" s="21">
        <f t="shared" si="3"/>
        <v>56202772.893203877</v>
      </c>
      <c r="P92" s="22">
        <f t="shared" si="4"/>
        <v>0</v>
      </c>
      <c r="Q92" s="20">
        <f t="shared" si="5"/>
        <v>18445281.553398058</v>
      </c>
      <c r="R92" s="18" t="s">
        <v>490</v>
      </c>
      <c r="S92" s="18">
        <v>97</v>
      </c>
    </row>
    <row r="93" spans="1:19" x14ac:dyDescent="0.25">
      <c r="A93" s="18" t="s">
        <v>491</v>
      </c>
      <c r="B93" s="18" t="s">
        <v>424</v>
      </c>
      <c r="C93" s="18" t="s">
        <v>38</v>
      </c>
      <c r="D93" s="18">
        <v>1980</v>
      </c>
      <c r="E93" s="18">
        <f>VLOOKUP(D93,'cpi roi'!A:C,2,FALSE)</f>
        <v>82.4</v>
      </c>
      <c r="F93" s="18" t="s">
        <v>492</v>
      </c>
      <c r="G93" s="18">
        <v>6.7</v>
      </c>
      <c r="H93" s="19">
        <v>230</v>
      </c>
      <c r="I93" s="18" t="s">
        <v>493</v>
      </c>
      <c r="J93" s="18" t="s">
        <v>494</v>
      </c>
      <c r="K93" s="18" t="s">
        <v>495</v>
      </c>
      <c r="L93" s="18" t="s">
        <v>496</v>
      </c>
      <c r="M93" s="20">
        <v>0</v>
      </c>
      <c r="N93" s="20">
        <v>0</v>
      </c>
      <c r="O93" s="21">
        <f t="shared" si="3"/>
        <v>0</v>
      </c>
      <c r="P93" s="22">
        <f t="shared" si="4"/>
        <v>0</v>
      </c>
      <c r="Q93" s="20">
        <f t="shared" si="5"/>
        <v>0</v>
      </c>
      <c r="R93" s="18" t="s">
        <v>497</v>
      </c>
      <c r="S93" s="18">
        <v>89</v>
      </c>
    </row>
    <row r="94" spans="1:19" x14ac:dyDescent="0.25">
      <c r="A94" s="18" t="s">
        <v>498</v>
      </c>
      <c r="B94" s="18" t="s">
        <v>37</v>
      </c>
      <c r="C94" s="18" t="s">
        <v>38</v>
      </c>
      <c r="D94" s="18">
        <v>1981</v>
      </c>
      <c r="E94" s="18">
        <f>VLOOKUP(D94,'cpi roi'!A:C,2,FALSE)</f>
        <v>90.9</v>
      </c>
      <c r="F94" s="18" t="s">
        <v>499</v>
      </c>
      <c r="G94" s="18">
        <v>8.4</v>
      </c>
      <c r="H94" s="19">
        <v>905000</v>
      </c>
      <c r="I94" s="18" t="s">
        <v>500</v>
      </c>
      <c r="J94" s="18" t="s">
        <v>501</v>
      </c>
      <c r="K94" s="18" t="s">
        <v>502</v>
      </c>
      <c r="L94" s="18" t="s">
        <v>34</v>
      </c>
      <c r="M94" s="20">
        <v>18000000</v>
      </c>
      <c r="N94" s="20">
        <v>389925971</v>
      </c>
      <c r="O94" s="21">
        <f t="shared" si="3"/>
        <v>1307045581.5588558</v>
      </c>
      <c r="P94" s="22">
        <f t="shared" si="4"/>
        <v>2166.2553944444444</v>
      </c>
      <c r="Q94" s="20">
        <f t="shared" si="5"/>
        <v>428961464.24642462</v>
      </c>
      <c r="R94" s="18" t="s">
        <v>48</v>
      </c>
      <c r="S94" s="18">
        <v>115</v>
      </c>
    </row>
    <row r="95" spans="1:19" x14ac:dyDescent="0.25">
      <c r="A95" s="18" t="s">
        <v>503</v>
      </c>
      <c r="B95" s="18" t="s">
        <v>20</v>
      </c>
      <c r="C95" s="18" t="s">
        <v>108</v>
      </c>
      <c r="D95" s="18">
        <v>1981</v>
      </c>
      <c r="E95" s="18">
        <f>VLOOKUP(D95,'cpi roi'!A:C,2,FALSE)</f>
        <v>90.9</v>
      </c>
      <c r="F95" s="18" t="s">
        <v>504</v>
      </c>
      <c r="G95" s="18">
        <v>7.4</v>
      </c>
      <c r="H95" s="19">
        <v>32000</v>
      </c>
      <c r="I95" s="18" t="s">
        <v>501</v>
      </c>
      <c r="J95" s="18" t="s">
        <v>501</v>
      </c>
      <c r="K95" s="18" t="s">
        <v>169</v>
      </c>
      <c r="L95" s="18" t="s">
        <v>34</v>
      </c>
      <c r="M95" s="20">
        <v>0</v>
      </c>
      <c r="N95" s="20">
        <v>24058838</v>
      </c>
      <c r="O95" s="21">
        <f t="shared" si="3"/>
        <v>80646071.931793168</v>
      </c>
      <c r="P95" s="22">
        <f t="shared" si="4"/>
        <v>0</v>
      </c>
      <c r="Q95" s="20">
        <f t="shared" si="5"/>
        <v>26467368.536853686</v>
      </c>
      <c r="R95" s="18" t="s">
        <v>505</v>
      </c>
      <c r="S95" s="18">
        <v>113</v>
      </c>
    </row>
    <row r="96" spans="1:19" x14ac:dyDescent="0.25">
      <c r="A96" s="18" t="s">
        <v>506</v>
      </c>
      <c r="B96" s="18" t="s">
        <v>20</v>
      </c>
      <c r="C96" s="18" t="s">
        <v>45</v>
      </c>
      <c r="D96" s="18">
        <v>1981</v>
      </c>
      <c r="E96" s="18">
        <f>VLOOKUP(D96,'cpi roi'!A:C,2,FALSE)</f>
        <v>90.9</v>
      </c>
      <c r="F96" s="18" t="s">
        <v>507</v>
      </c>
      <c r="G96" s="18">
        <v>7.5</v>
      </c>
      <c r="H96" s="19">
        <v>97000</v>
      </c>
      <c r="I96" s="18" t="s">
        <v>62</v>
      </c>
      <c r="J96" s="18" t="s">
        <v>62</v>
      </c>
      <c r="K96" s="18" t="s">
        <v>508</v>
      </c>
      <c r="L96" s="18" t="s">
        <v>26</v>
      </c>
      <c r="M96" s="20">
        <v>10000000</v>
      </c>
      <c r="N96" s="20">
        <v>30669378</v>
      </c>
      <c r="O96" s="21">
        <f t="shared" si="3"/>
        <v>102804834.72607259</v>
      </c>
      <c r="P96" s="22">
        <f t="shared" si="4"/>
        <v>306.69378</v>
      </c>
      <c r="Q96" s="20">
        <f t="shared" si="5"/>
        <v>33739689.768976897</v>
      </c>
      <c r="R96" s="18" t="s">
        <v>509</v>
      </c>
      <c r="S96" s="18">
        <v>97</v>
      </c>
    </row>
    <row r="97" spans="1:19" x14ac:dyDescent="0.25">
      <c r="A97" s="18" t="s">
        <v>510</v>
      </c>
      <c r="B97" s="18" t="s">
        <v>20</v>
      </c>
      <c r="C97" s="18" t="s">
        <v>38</v>
      </c>
      <c r="D97" s="18">
        <v>1981</v>
      </c>
      <c r="E97" s="18">
        <f>VLOOKUP(D97,'cpi roi'!A:C,2,FALSE)</f>
        <v>90.9</v>
      </c>
      <c r="F97" s="18" t="s">
        <v>511</v>
      </c>
      <c r="G97" s="18">
        <v>7.2</v>
      </c>
      <c r="H97" s="19">
        <v>131000</v>
      </c>
      <c r="I97" s="18" t="s">
        <v>130</v>
      </c>
      <c r="J97" s="18" t="s">
        <v>130</v>
      </c>
      <c r="K97" s="18" t="s">
        <v>512</v>
      </c>
      <c r="L97" s="18" t="s">
        <v>34</v>
      </c>
      <c r="M97" s="20">
        <v>6000000</v>
      </c>
      <c r="N97" s="20">
        <v>25244626</v>
      </c>
      <c r="O97" s="21">
        <f t="shared" si="3"/>
        <v>84620875.051705152</v>
      </c>
      <c r="P97" s="22">
        <f t="shared" si="4"/>
        <v>420.74376666666666</v>
      </c>
      <c r="Q97" s="20">
        <f t="shared" si="5"/>
        <v>27771865.786578655</v>
      </c>
      <c r="R97" s="18" t="s">
        <v>132</v>
      </c>
      <c r="S97" s="18">
        <v>99</v>
      </c>
    </row>
    <row r="98" spans="1:19" x14ac:dyDescent="0.25">
      <c r="A98" s="18" t="s">
        <v>513</v>
      </c>
      <c r="B98" s="18" t="s">
        <v>514</v>
      </c>
      <c r="C98" s="18" t="s">
        <v>56</v>
      </c>
      <c r="D98" s="18">
        <v>1981</v>
      </c>
      <c r="E98" s="18">
        <f>VLOOKUP(D98,'cpi roi'!A:C,2,FALSE)</f>
        <v>90.9</v>
      </c>
      <c r="F98" s="18" t="s">
        <v>515</v>
      </c>
      <c r="G98" s="18">
        <v>7.5</v>
      </c>
      <c r="H98" s="19">
        <v>192000</v>
      </c>
      <c r="I98" s="18" t="s">
        <v>516</v>
      </c>
      <c r="J98" s="18" t="s">
        <v>516</v>
      </c>
      <c r="K98" s="18" t="s">
        <v>517</v>
      </c>
      <c r="L98" s="18" t="s">
        <v>34</v>
      </c>
      <c r="M98" s="20">
        <v>350000</v>
      </c>
      <c r="N98" s="20">
        <v>2956630</v>
      </c>
      <c r="O98" s="21">
        <f t="shared" si="3"/>
        <v>9910727.843784377</v>
      </c>
      <c r="P98" s="22">
        <f t="shared" si="4"/>
        <v>844.75142857142862</v>
      </c>
      <c r="Q98" s="20">
        <f t="shared" si="5"/>
        <v>3252618.2618261827</v>
      </c>
      <c r="R98" s="18" t="s">
        <v>518</v>
      </c>
      <c r="S98" s="18">
        <v>85</v>
      </c>
    </row>
    <row r="99" spans="1:19" x14ac:dyDescent="0.25">
      <c r="A99" s="18" t="s">
        <v>519</v>
      </c>
      <c r="B99" s="18" t="s">
        <v>20</v>
      </c>
      <c r="C99" s="18" t="s">
        <v>45</v>
      </c>
      <c r="D99" s="18">
        <v>1981</v>
      </c>
      <c r="E99" s="18">
        <f>VLOOKUP(D99,'cpi roi'!A:C,2,FALSE)</f>
        <v>90.9</v>
      </c>
      <c r="F99" s="18" t="s">
        <v>520</v>
      </c>
      <c r="G99" s="18">
        <v>6.2</v>
      </c>
      <c r="H99" s="19">
        <v>40000</v>
      </c>
      <c r="I99" s="18" t="s">
        <v>521</v>
      </c>
      <c r="J99" s="18" t="s">
        <v>521</v>
      </c>
      <c r="K99" s="18" t="s">
        <v>522</v>
      </c>
      <c r="L99" s="18" t="s">
        <v>199</v>
      </c>
      <c r="M99" s="20">
        <v>2500000</v>
      </c>
      <c r="N99" s="20">
        <v>111289673</v>
      </c>
      <c r="O99" s="21">
        <f t="shared" si="3"/>
        <v>373046901.68426836</v>
      </c>
      <c r="P99" s="22">
        <f t="shared" si="4"/>
        <v>4451.5869199999997</v>
      </c>
      <c r="Q99" s="20">
        <f t="shared" si="5"/>
        <v>122430883.38833883</v>
      </c>
      <c r="R99" s="18" t="s">
        <v>523</v>
      </c>
      <c r="S99" s="18">
        <v>94</v>
      </c>
    </row>
    <row r="100" spans="1:19" x14ac:dyDescent="0.25">
      <c r="A100" s="18" t="s">
        <v>524</v>
      </c>
      <c r="B100" s="18" t="s">
        <v>20</v>
      </c>
      <c r="C100" s="18" t="s">
        <v>108</v>
      </c>
      <c r="D100" s="18">
        <v>1981</v>
      </c>
      <c r="E100" s="18">
        <f>VLOOKUP(D100,'cpi roi'!A:C,2,FALSE)</f>
        <v>90.9</v>
      </c>
      <c r="F100" s="18" t="s">
        <v>525</v>
      </c>
      <c r="G100" s="18">
        <v>7.4</v>
      </c>
      <c r="H100" s="19">
        <v>47000</v>
      </c>
      <c r="I100" s="18" t="s">
        <v>109</v>
      </c>
      <c r="J100" s="18" t="s">
        <v>109</v>
      </c>
      <c r="K100" s="18" t="s">
        <v>164</v>
      </c>
      <c r="L100" s="18" t="s">
        <v>34</v>
      </c>
      <c r="M100" s="20">
        <v>18000000</v>
      </c>
      <c r="N100" s="20">
        <v>12000000</v>
      </c>
      <c r="O100" s="21">
        <f t="shared" si="3"/>
        <v>40224422.442244217</v>
      </c>
      <c r="P100" s="22">
        <f t="shared" si="4"/>
        <v>66.666666666666657</v>
      </c>
      <c r="Q100" s="20">
        <f t="shared" si="5"/>
        <v>13201320.132013202</v>
      </c>
      <c r="R100" s="18" t="s">
        <v>111</v>
      </c>
      <c r="S100" s="18">
        <v>108</v>
      </c>
    </row>
    <row r="101" spans="1:19" x14ac:dyDescent="0.25">
      <c r="A101" s="18" t="s">
        <v>526</v>
      </c>
      <c r="B101" s="18" t="s">
        <v>37</v>
      </c>
      <c r="C101" s="18" t="s">
        <v>38</v>
      </c>
      <c r="D101" s="18">
        <v>1981</v>
      </c>
      <c r="E101" s="18">
        <f>VLOOKUP(D101,'cpi roi'!A:C,2,FALSE)</f>
        <v>90.9</v>
      </c>
      <c r="F101" s="18" t="s">
        <v>499</v>
      </c>
      <c r="G101" s="18">
        <v>6.9</v>
      </c>
      <c r="H101" s="19">
        <v>42000</v>
      </c>
      <c r="I101" s="18" t="s">
        <v>527</v>
      </c>
      <c r="J101" s="18" t="s">
        <v>528</v>
      </c>
      <c r="K101" s="18" t="s">
        <v>233</v>
      </c>
      <c r="L101" s="18" t="s">
        <v>26</v>
      </c>
      <c r="M101" s="20">
        <v>15000000</v>
      </c>
      <c r="N101" s="20">
        <v>41092328</v>
      </c>
      <c r="O101" s="21">
        <f t="shared" si="3"/>
        <v>137742930.05060503</v>
      </c>
      <c r="P101" s="22">
        <f t="shared" si="4"/>
        <v>273.94885333333332</v>
      </c>
      <c r="Q101" s="20">
        <f t="shared" si="5"/>
        <v>45206081.408140816</v>
      </c>
      <c r="R101" s="18" t="s">
        <v>529</v>
      </c>
      <c r="S101" s="18">
        <v>118</v>
      </c>
    </row>
    <row r="102" spans="1:19" x14ac:dyDescent="0.25">
      <c r="A102" s="18" t="s">
        <v>530</v>
      </c>
      <c r="B102" s="18" t="s">
        <v>20</v>
      </c>
      <c r="C102" s="18" t="s">
        <v>29</v>
      </c>
      <c r="D102" s="18">
        <v>1981</v>
      </c>
      <c r="E102" s="18">
        <f>VLOOKUP(D102,'cpi roi'!A:C,2,FALSE)</f>
        <v>90.9</v>
      </c>
      <c r="F102" s="18" t="s">
        <v>531</v>
      </c>
      <c r="G102" s="18">
        <v>7.4</v>
      </c>
      <c r="H102" s="19">
        <v>59000</v>
      </c>
      <c r="I102" s="18" t="s">
        <v>532</v>
      </c>
      <c r="J102" s="18" t="s">
        <v>533</v>
      </c>
      <c r="K102" s="18" t="s">
        <v>534</v>
      </c>
      <c r="L102" s="18" t="s">
        <v>26</v>
      </c>
      <c r="M102" s="20">
        <v>11000000</v>
      </c>
      <c r="N102" s="20">
        <v>34971136</v>
      </c>
      <c r="O102" s="21">
        <f t="shared" si="3"/>
        <v>117224478.97909789</v>
      </c>
      <c r="P102" s="22">
        <f t="shared" si="4"/>
        <v>317.91941818181817</v>
      </c>
      <c r="Q102" s="20">
        <f t="shared" si="5"/>
        <v>38472096.809680969</v>
      </c>
      <c r="R102" s="18" t="s">
        <v>535</v>
      </c>
      <c r="S102" s="18">
        <v>140</v>
      </c>
    </row>
    <row r="103" spans="1:19" x14ac:dyDescent="0.25">
      <c r="A103" s="18" t="s">
        <v>536</v>
      </c>
      <c r="B103" s="18" t="s">
        <v>20</v>
      </c>
      <c r="C103" s="18" t="s">
        <v>38</v>
      </c>
      <c r="D103" s="18">
        <v>1981</v>
      </c>
      <c r="E103" s="18">
        <f>VLOOKUP(D103,'cpi roi'!A:C,2,FALSE)</f>
        <v>90.9</v>
      </c>
      <c r="F103" s="18" t="s">
        <v>537</v>
      </c>
      <c r="G103" s="18">
        <v>7.6</v>
      </c>
      <c r="H103" s="19">
        <v>170000</v>
      </c>
      <c r="I103" s="18" t="s">
        <v>538</v>
      </c>
      <c r="J103" s="18" t="s">
        <v>539</v>
      </c>
      <c r="K103" s="18" t="s">
        <v>540</v>
      </c>
      <c r="L103" s="18" t="s">
        <v>252</v>
      </c>
      <c r="M103" s="20">
        <v>3000000</v>
      </c>
      <c r="N103" s="20">
        <v>23668369</v>
      </c>
      <c r="O103" s="21">
        <f t="shared" si="3"/>
        <v>79337206.097909778</v>
      </c>
      <c r="P103" s="22">
        <f t="shared" si="4"/>
        <v>788.94563333333338</v>
      </c>
      <c r="Q103" s="20">
        <f t="shared" si="5"/>
        <v>26037809.680968095</v>
      </c>
      <c r="R103" s="18" t="s">
        <v>541</v>
      </c>
      <c r="S103" s="18">
        <v>96</v>
      </c>
    </row>
    <row r="104" spans="1:19" x14ac:dyDescent="0.25">
      <c r="A104" s="18" t="s">
        <v>542</v>
      </c>
      <c r="B104" s="18" t="s">
        <v>424</v>
      </c>
      <c r="C104" s="18" t="s">
        <v>29</v>
      </c>
      <c r="D104" s="18">
        <v>1981</v>
      </c>
      <c r="E104" s="18">
        <f>VLOOKUP(D104,'cpi roi'!A:C,2,FALSE)</f>
        <v>90.9</v>
      </c>
      <c r="F104" s="18" t="s">
        <v>543</v>
      </c>
      <c r="G104" s="18">
        <v>8.3000000000000007</v>
      </c>
      <c r="H104" s="19">
        <v>237000</v>
      </c>
      <c r="I104" s="18" t="s">
        <v>544</v>
      </c>
      <c r="J104" s="18" t="s">
        <v>544</v>
      </c>
      <c r="K104" s="18" t="s">
        <v>545</v>
      </c>
      <c r="L104" s="18" t="s">
        <v>141</v>
      </c>
      <c r="M104" s="20">
        <v>0</v>
      </c>
      <c r="N104" s="20">
        <v>11487676</v>
      </c>
      <c r="O104" s="21">
        <f t="shared" si="3"/>
        <v>38507094.358635858</v>
      </c>
      <c r="P104" s="22">
        <f t="shared" si="4"/>
        <v>0</v>
      </c>
      <c r="Q104" s="20">
        <f t="shared" si="5"/>
        <v>12637707.370737074</v>
      </c>
      <c r="R104" s="18" t="s">
        <v>546</v>
      </c>
      <c r="S104" s="18">
        <v>149</v>
      </c>
    </row>
    <row r="105" spans="1:19" x14ac:dyDescent="0.25">
      <c r="A105" s="18" t="s">
        <v>547</v>
      </c>
      <c r="B105" s="18" t="s">
        <v>20</v>
      </c>
      <c r="C105" s="18" t="s">
        <v>45</v>
      </c>
      <c r="D105" s="18">
        <v>1981</v>
      </c>
      <c r="E105" s="18">
        <f>VLOOKUP(D105,'cpi roi'!A:C,2,FALSE)</f>
        <v>90.9</v>
      </c>
      <c r="F105" s="18" t="s">
        <v>548</v>
      </c>
      <c r="G105" s="18">
        <v>6.9</v>
      </c>
      <c r="H105" s="19">
        <v>68000</v>
      </c>
      <c r="I105" s="18" t="s">
        <v>549</v>
      </c>
      <c r="J105" s="18" t="s">
        <v>550</v>
      </c>
      <c r="K105" s="18" t="s">
        <v>551</v>
      </c>
      <c r="L105" s="18" t="s">
        <v>34</v>
      </c>
      <c r="M105" s="20">
        <v>10000000</v>
      </c>
      <c r="N105" s="20">
        <v>85297000</v>
      </c>
      <c r="O105" s="21">
        <f t="shared" si="3"/>
        <v>285918546.75467545</v>
      </c>
      <c r="P105" s="22">
        <f t="shared" si="4"/>
        <v>852.97</v>
      </c>
      <c r="Q105" s="20">
        <f t="shared" si="5"/>
        <v>93836083.608360827</v>
      </c>
      <c r="R105" s="18" t="s">
        <v>35</v>
      </c>
      <c r="S105" s="18">
        <v>106</v>
      </c>
    </row>
    <row r="106" spans="1:19" x14ac:dyDescent="0.25">
      <c r="A106" s="18" t="s">
        <v>552</v>
      </c>
      <c r="B106" s="18" t="s">
        <v>20</v>
      </c>
      <c r="C106" s="18" t="s">
        <v>21</v>
      </c>
      <c r="D106" s="18">
        <v>1981</v>
      </c>
      <c r="E106" s="18">
        <f>VLOOKUP(D106,'cpi roi'!A:C,2,FALSE)</f>
        <v>90.9</v>
      </c>
      <c r="F106" s="18" t="s">
        <v>553</v>
      </c>
      <c r="G106" s="18">
        <v>7.4</v>
      </c>
      <c r="H106" s="19">
        <v>27000</v>
      </c>
      <c r="I106" s="18" t="s">
        <v>554</v>
      </c>
      <c r="J106" s="18" t="s">
        <v>554</v>
      </c>
      <c r="K106" s="18" t="s">
        <v>555</v>
      </c>
      <c r="L106" s="18" t="s">
        <v>457</v>
      </c>
      <c r="M106" s="20">
        <v>0</v>
      </c>
      <c r="N106" s="20">
        <v>1113538</v>
      </c>
      <c r="O106" s="21">
        <f t="shared" si="3"/>
        <v>3732618.5764576453</v>
      </c>
      <c r="P106" s="22">
        <f t="shared" si="4"/>
        <v>0</v>
      </c>
      <c r="Q106" s="20">
        <f t="shared" si="5"/>
        <v>1225014.301430143</v>
      </c>
      <c r="R106" s="18" t="s">
        <v>556</v>
      </c>
      <c r="S106" s="18">
        <v>124</v>
      </c>
    </row>
    <row r="107" spans="1:19" x14ac:dyDescent="0.25">
      <c r="A107" s="18" t="s">
        <v>557</v>
      </c>
      <c r="B107" s="18" t="s">
        <v>37</v>
      </c>
      <c r="C107" s="18" t="s">
        <v>38</v>
      </c>
      <c r="D107" s="18">
        <v>1981</v>
      </c>
      <c r="E107" s="18">
        <f>VLOOKUP(D107,'cpi roi'!A:C,2,FALSE)</f>
        <v>90.9</v>
      </c>
      <c r="F107" s="18" t="s">
        <v>74</v>
      </c>
      <c r="G107" s="18">
        <v>6.2</v>
      </c>
      <c r="H107" s="19">
        <v>34000</v>
      </c>
      <c r="I107" s="18" t="s">
        <v>203</v>
      </c>
      <c r="J107" s="18" t="s">
        <v>558</v>
      </c>
      <c r="K107" s="18" t="s">
        <v>204</v>
      </c>
      <c r="L107" s="18" t="s">
        <v>34</v>
      </c>
      <c r="M107" s="20">
        <v>18000000</v>
      </c>
      <c r="N107" s="20">
        <v>72179579</v>
      </c>
      <c r="O107" s="21">
        <f t="shared" si="3"/>
        <v>241948489.78327829</v>
      </c>
      <c r="P107" s="22">
        <f t="shared" si="4"/>
        <v>400.99766111111109</v>
      </c>
      <c r="Q107" s="20">
        <f t="shared" si="5"/>
        <v>79405477.447744772</v>
      </c>
      <c r="R107" s="18" t="s">
        <v>559</v>
      </c>
      <c r="S107" s="18">
        <v>95</v>
      </c>
    </row>
    <row r="108" spans="1:19" x14ac:dyDescent="0.25">
      <c r="A108" s="18" t="s">
        <v>560</v>
      </c>
      <c r="B108" s="18" t="s">
        <v>20</v>
      </c>
      <c r="C108" s="18" t="s">
        <v>38</v>
      </c>
      <c r="D108" s="18">
        <v>1981</v>
      </c>
      <c r="E108" s="18">
        <f>VLOOKUP(D108,'cpi roi'!A:C,2,FALSE)</f>
        <v>90.9</v>
      </c>
      <c r="F108" s="18" t="s">
        <v>561</v>
      </c>
      <c r="G108" s="18">
        <v>7.4</v>
      </c>
      <c r="H108" s="19">
        <v>27000</v>
      </c>
      <c r="I108" s="18" t="s">
        <v>562</v>
      </c>
      <c r="J108" s="18" t="s">
        <v>563</v>
      </c>
      <c r="K108" s="18" t="s">
        <v>564</v>
      </c>
      <c r="L108" s="18" t="s">
        <v>34</v>
      </c>
      <c r="M108" s="20">
        <v>5500000</v>
      </c>
      <c r="N108" s="20">
        <v>11492915</v>
      </c>
      <c r="O108" s="21">
        <f t="shared" si="3"/>
        <v>38524655.671067104</v>
      </c>
      <c r="P108" s="22">
        <f t="shared" si="4"/>
        <v>208.96209090909093</v>
      </c>
      <c r="Q108" s="20">
        <f t="shared" si="5"/>
        <v>12643470.847084709</v>
      </c>
      <c r="R108" s="18" t="s">
        <v>565</v>
      </c>
      <c r="S108" s="18">
        <v>123</v>
      </c>
    </row>
    <row r="109" spans="1:19" x14ac:dyDescent="0.25">
      <c r="A109" s="18" t="s">
        <v>566</v>
      </c>
      <c r="B109" s="18" t="s">
        <v>20</v>
      </c>
      <c r="C109" s="18" t="s">
        <v>21</v>
      </c>
      <c r="D109" s="18">
        <v>1981</v>
      </c>
      <c r="E109" s="18">
        <f>VLOOKUP(D109,'cpi roi'!A:C,2,FALSE)</f>
        <v>90.9</v>
      </c>
      <c r="F109" s="18" t="s">
        <v>567</v>
      </c>
      <c r="G109" s="18">
        <v>4.9000000000000004</v>
      </c>
      <c r="H109" s="19">
        <v>7600</v>
      </c>
      <c r="I109" s="18" t="s">
        <v>568</v>
      </c>
      <c r="J109" s="18" t="s">
        <v>569</v>
      </c>
      <c r="K109" s="18" t="s">
        <v>33</v>
      </c>
      <c r="L109" s="18" t="s">
        <v>34</v>
      </c>
      <c r="M109" s="20">
        <v>0</v>
      </c>
      <c r="N109" s="20">
        <v>32492674</v>
      </c>
      <c r="O109" s="21">
        <f t="shared" si="3"/>
        <v>108916587.10451044</v>
      </c>
      <c r="P109" s="22">
        <f t="shared" si="4"/>
        <v>0</v>
      </c>
      <c r="Q109" s="20">
        <f t="shared" si="5"/>
        <v>35745515.951595157</v>
      </c>
      <c r="R109" s="18" t="s">
        <v>223</v>
      </c>
      <c r="S109" s="18">
        <v>116</v>
      </c>
    </row>
    <row r="110" spans="1:19" x14ac:dyDescent="0.25">
      <c r="A110" s="18" t="s">
        <v>570</v>
      </c>
      <c r="B110" s="18" t="s">
        <v>37</v>
      </c>
      <c r="C110" s="18" t="s">
        <v>29</v>
      </c>
      <c r="D110" s="18">
        <v>1981</v>
      </c>
      <c r="E110" s="18">
        <f>VLOOKUP(D110,'cpi roi'!A:C,2,FALSE)</f>
        <v>90.9</v>
      </c>
      <c r="F110" s="18" t="s">
        <v>571</v>
      </c>
      <c r="G110" s="18">
        <v>7</v>
      </c>
      <c r="H110" s="19">
        <v>60000</v>
      </c>
      <c r="I110" s="18" t="s">
        <v>572</v>
      </c>
      <c r="J110" s="18" t="s">
        <v>573</v>
      </c>
      <c r="K110" s="18" t="s">
        <v>574</v>
      </c>
      <c r="L110" s="18" t="s">
        <v>26</v>
      </c>
      <c r="M110" s="20">
        <v>5000000</v>
      </c>
      <c r="N110" s="20">
        <v>42368025</v>
      </c>
      <c r="O110" s="21">
        <f t="shared" si="3"/>
        <v>142019111.30363035</v>
      </c>
      <c r="P110" s="22">
        <f t="shared" si="4"/>
        <v>847.36049999999989</v>
      </c>
      <c r="Q110" s="20">
        <f t="shared" si="5"/>
        <v>46609488.44884488</v>
      </c>
      <c r="R110" s="18" t="s">
        <v>575</v>
      </c>
      <c r="S110" s="18">
        <v>110</v>
      </c>
    </row>
    <row r="111" spans="1:19" x14ac:dyDescent="0.25">
      <c r="A111" s="18" t="s">
        <v>576</v>
      </c>
      <c r="B111" s="18" t="s">
        <v>37</v>
      </c>
      <c r="C111" s="18" t="s">
        <v>45</v>
      </c>
      <c r="D111" s="18">
        <v>1981</v>
      </c>
      <c r="E111" s="18">
        <f>VLOOKUP(D111,'cpi roi'!A:C,2,FALSE)</f>
        <v>90.9</v>
      </c>
      <c r="F111" s="18" t="s">
        <v>577</v>
      </c>
      <c r="G111" s="18">
        <v>6.8</v>
      </c>
      <c r="H111" s="19">
        <v>4200</v>
      </c>
      <c r="I111" s="18" t="s">
        <v>578</v>
      </c>
      <c r="J111" s="18" t="s">
        <v>578</v>
      </c>
      <c r="K111" s="18" t="s">
        <v>578</v>
      </c>
      <c r="L111" s="18" t="s">
        <v>34</v>
      </c>
      <c r="M111" s="20">
        <v>0</v>
      </c>
      <c r="N111" s="20">
        <v>50427646</v>
      </c>
      <c r="O111" s="21">
        <f t="shared" si="3"/>
        <v>169035244.62266225</v>
      </c>
      <c r="P111" s="22">
        <f t="shared" si="4"/>
        <v>0</v>
      </c>
      <c r="Q111" s="20">
        <f t="shared" si="5"/>
        <v>55475958.195819579</v>
      </c>
      <c r="R111" s="18" t="s">
        <v>65</v>
      </c>
      <c r="S111" s="18">
        <v>107</v>
      </c>
    </row>
    <row r="112" spans="1:19" x14ac:dyDescent="0.25">
      <c r="A112" s="18" t="s">
        <v>579</v>
      </c>
      <c r="B112" s="18" t="s">
        <v>20</v>
      </c>
      <c r="C112" s="18" t="s">
        <v>56</v>
      </c>
      <c r="D112" s="18">
        <v>1981</v>
      </c>
      <c r="E112" s="18">
        <f>VLOOKUP(D112,'cpi roi'!A:C,2,FALSE)</f>
        <v>90.9</v>
      </c>
      <c r="F112" s="18" t="s">
        <v>580</v>
      </c>
      <c r="G112" s="18">
        <v>6.1</v>
      </c>
      <c r="H112" s="19">
        <v>61000</v>
      </c>
      <c r="I112" s="18" t="s">
        <v>581</v>
      </c>
      <c r="J112" s="18" t="s">
        <v>582</v>
      </c>
      <c r="K112" s="18" t="s">
        <v>60</v>
      </c>
      <c r="L112" s="18" t="s">
        <v>34</v>
      </c>
      <c r="M112" s="20">
        <v>1250000</v>
      </c>
      <c r="N112" s="20">
        <v>21722776</v>
      </c>
      <c r="O112" s="21">
        <f t="shared" si="3"/>
        <v>72815509.870187014</v>
      </c>
      <c r="P112" s="22">
        <f t="shared" si="4"/>
        <v>1737.8220800000001</v>
      </c>
      <c r="Q112" s="20">
        <f t="shared" si="5"/>
        <v>23897443.344334431</v>
      </c>
      <c r="R112" s="18" t="s">
        <v>583</v>
      </c>
      <c r="S112" s="18">
        <v>87</v>
      </c>
    </row>
    <row r="113" spans="1:19" x14ac:dyDescent="0.25">
      <c r="A113" s="18" t="s">
        <v>584</v>
      </c>
      <c r="B113" s="18" t="s">
        <v>20</v>
      </c>
      <c r="C113" s="18" t="s">
        <v>56</v>
      </c>
      <c r="D113" s="18">
        <v>1981</v>
      </c>
      <c r="E113" s="18">
        <f>VLOOKUP(D113,'cpi roi'!A:C,2,FALSE)</f>
        <v>90.9</v>
      </c>
      <c r="F113" s="18" t="s">
        <v>585</v>
      </c>
      <c r="G113" s="18">
        <v>6.8</v>
      </c>
      <c r="H113" s="19">
        <v>51000</v>
      </c>
      <c r="I113" s="18" t="s">
        <v>586</v>
      </c>
      <c r="J113" s="18" t="s">
        <v>586</v>
      </c>
      <c r="K113" s="18" t="s">
        <v>587</v>
      </c>
      <c r="L113" s="18" t="s">
        <v>199</v>
      </c>
      <c r="M113" s="20">
        <v>0</v>
      </c>
      <c r="N113" s="20">
        <v>14225876</v>
      </c>
      <c r="O113" s="21">
        <f t="shared" si="3"/>
        <v>47685637.152915284</v>
      </c>
      <c r="P113" s="22">
        <f t="shared" si="4"/>
        <v>0</v>
      </c>
      <c r="Q113" s="20">
        <f t="shared" si="5"/>
        <v>15650028.602860285</v>
      </c>
      <c r="R113" s="18" t="s">
        <v>588</v>
      </c>
      <c r="S113" s="18">
        <v>103</v>
      </c>
    </row>
    <row r="114" spans="1:19" x14ac:dyDescent="0.25">
      <c r="A114" s="18" t="s">
        <v>589</v>
      </c>
      <c r="B114" s="18" t="s">
        <v>37</v>
      </c>
      <c r="C114" s="18" t="s">
        <v>38</v>
      </c>
      <c r="D114" s="18">
        <v>1981</v>
      </c>
      <c r="E114" s="18">
        <f>VLOOKUP(D114,'cpi roi'!A:C,2,FALSE)</f>
        <v>90.9</v>
      </c>
      <c r="F114" s="18" t="s">
        <v>548</v>
      </c>
      <c r="G114" s="18">
        <v>6.7</v>
      </c>
      <c r="H114" s="19">
        <v>94000</v>
      </c>
      <c r="I114" s="18" t="s">
        <v>590</v>
      </c>
      <c r="J114" s="18" t="s">
        <v>591</v>
      </c>
      <c r="K114" s="18" t="s">
        <v>592</v>
      </c>
      <c r="L114" s="18" t="s">
        <v>26</v>
      </c>
      <c r="M114" s="20">
        <v>28000000</v>
      </c>
      <c r="N114" s="20">
        <v>54813222</v>
      </c>
      <c r="O114" s="21">
        <f t="shared" si="3"/>
        <v>183735849.76237622</v>
      </c>
      <c r="P114" s="22">
        <f t="shared" si="4"/>
        <v>195.76150714285714</v>
      </c>
      <c r="Q114" s="20">
        <f t="shared" si="5"/>
        <v>60300574.25742574</v>
      </c>
      <c r="R114" s="18" t="s">
        <v>593</v>
      </c>
      <c r="S114" s="18">
        <v>127</v>
      </c>
    </row>
    <row r="115" spans="1:19" x14ac:dyDescent="0.25">
      <c r="A115" s="18" t="s">
        <v>594</v>
      </c>
      <c r="B115" s="18" t="s">
        <v>20</v>
      </c>
      <c r="C115" s="18" t="s">
        <v>56</v>
      </c>
      <c r="D115" s="18">
        <v>1981</v>
      </c>
      <c r="E115" s="18">
        <f>VLOOKUP(D115,'cpi roi'!A:C,2,FALSE)</f>
        <v>90.9</v>
      </c>
      <c r="F115" s="18" t="s">
        <v>595</v>
      </c>
      <c r="G115" s="18">
        <v>6.5</v>
      </c>
      <c r="H115" s="19">
        <v>77000</v>
      </c>
      <c r="I115" s="18" t="s">
        <v>596</v>
      </c>
      <c r="J115" s="18" t="s">
        <v>130</v>
      </c>
      <c r="K115" s="18" t="s">
        <v>597</v>
      </c>
      <c r="L115" s="18" t="s">
        <v>34</v>
      </c>
      <c r="M115" s="20">
        <v>2500000</v>
      </c>
      <c r="N115" s="20">
        <v>25533818</v>
      </c>
      <c r="O115" s="21">
        <f t="shared" si="3"/>
        <v>85590256.816281617</v>
      </c>
      <c r="P115" s="22">
        <f t="shared" si="4"/>
        <v>1021.35272</v>
      </c>
      <c r="Q115" s="20">
        <f t="shared" si="5"/>
        <v>28090008.800880086</v>
      </c>
      <c r="R115" s="18" t="s">
        <v>598</v>
      </c>
      <c r="S115" s="18">
        <v>92</v>
      </c>
    </row>
    <row r="116" spans="1:19" x14ac:dyDescent="0.25">
      <c r="A116" s="18" t="s">
        <v>599</v>
      </c>
      <c r="B116" s="18" t="s">
        <v>37</v>
      </c>
      <c r="C116" s="18" t="s">
        <v>21</v>
      </c>
      <c r="D116" s="18">
        <v>1981</v>
      </c>
      <c r="E116" s="18">
        <f>VLOOKUP(D116,'cpi roi'!A:C,2,FALSE)</f>
        <v>90.9</v>
      </c>
      <c r="F116" s="18" t="s">
        <v>600</v>
      </c>
      <c r="G116" s="18">
        <v>6.8</v>
      </c>
      <c r="H116" s="19">
        <v>17000</v>
      </c>
      <c r="I116" s="18" t="s">
        <v>601</v>
      </c>
      <c r="J116" s="18" t="s">
        <v>602</v>
      </c>
      <c r="K116" s="18" t="s">
        <v>603</v>
      </c>
      <c r="L116" s="18" t="s">
        <v>34</v>
      </c>
      <c r="M116" s="20">
        <v>14000000</v>
      </c>
      <c r="N116" s="20">
        <v>35856053</v>
      </c>
      <c r="O116" s="21">
        <f t="shared" si="3"/>
        <v>120190751.91529152</v>
      </c>
      <c r="P116" s="22">
        <f t="shared" si="4"/>
        <v>256.1146642857143</v>
      </c>
      <c r="Q116" s="20">
        <f t="shared" si="5"/>
        <v>39445602.860286027</v>
      </c>
      <c r="R116" s="18" t="s">
        <v>359</v>
      </c>
      <c r="S116" s="18">
        <v>126</v>
      </c>
    </row>
    <row r="117" spans="1:19" x14ac:dyDescent="0.25">
      <c r="A117" s="18" t="s">
        <v>604</v>
      </c>
      <c r="B117" s="18" t="s">
        <v>37</v>
      </c>
      <c r="C117" s="18" t="s">
        <v>67</v>
      </c>
      <c r="D117" s="18">
        <v>1981</v>
      </c>
      <c r="E117" s="18">
        <f>VLOOKUP(D117,'cpi roi'!A:C,2,FALSE)</f>
        <v>90.9</v>
      </c>
      <c r="F117" s="18" t="s">
        <v>600</v>
      </c>
      <c r="G117" s="18">
        <v>7.3</v>
      </c>
      <c r="H117" s="19">
        <v>21000</v>
      </c>
      <c r="I117" s="18" t="s">
        <v>605</v>
      </c>
      <c r="J117" s="18" t="s">
        <v>605</v>
      </c>
      <c r="K117" s="18" t="s">
        <v>605</v>
      </c>
      <c r="L117" s="18" t="s">
        <v>34</v>
      </c>
      <c r="M117" s="20">
        <v>32000000</v>
      </c>
      <c r="N117" s="20">
        <v>40382659</v>
      </c>
      <c r="O117" s="21">
        <f t="shared" si="3"/>
        <v>135364094.57975796</v>
      </c>
      <c r="P117" s="22">
        <f t="shared" si="4"/>
        <v>126.195809375</v>
      </c>
      <c r="Q117" s="20">
        <f t="shared" si="5"/>
        <v>44425367.436743669</v>
      </c>
      <c r="R117" s="18" t="s">
        <v>606</v>
      </c>
      <c r="S117" s="18">
        <v>195</v>
      </c>
    </row>
    <row r="118" spans="1:19" x14ac:dyDescent="0.25">
      <c r="A118" s="18" t="s">
        <v>607</v>
      </c>
      <c r="B118" s="18" t="s">
        <v>37</v>
      </c>
      <c r="C118" s="18" t="s">
        <v>21</v>
      </c>
      <c r="D118" s="18">
        <v>1981</v>
      </c>
      <c r="E118" s="18">
        <f>VLOOKUP(D118,'cpi roi'!A:C,2,FALSE)</f>
        <v>90.9</v>
      </c>
      <c r="F118" s="18" t="s">
        <v>608</v>
      </c>
      <c r="G118" s="18">
        <v>7.6</v>
      </c>
      <c r="H118" s="19">
        <v>29000</v>
      </c>
      <c r="I118" s="18" t="s">
        <v>609</v>
      </c>
      <c r="J118" s="18" t="s">
        <v>610</v>
      </c>
      <c r="K118" s="18" t="s">
        <v>611</v>
      </c>
      <c r="L118" s="18" t="s">
        <v>34</v>
      </c>
      <c r="M118" s="20">
        <v>0</v>
      </c>
      <c r="N118" s="20">
        <v>119285432</v>
      </c>
      <c r="O118" s="21">
        <f t="shared" si="3"/>
        <v>399848967.33113307</v>
      </c>
      <c r="P118" s="22">
        <f t="shared" si="4"/>
        <v>0</v>
      </c>
      <c r="Q118" s="20">
        <f t="shared" si="5"/>
        <v>131227097.90979098</v>
      </c>
      <c r="R118" s="18" t="s">
        <v>127</v>
      </c>
      <c r="S118" s="18">
        <v>109</v>
      </c>
    </row>
    <row r="119" spans="1:19" x14ac:dyDescent="0.25">
      <c r="A119" s="18" t="s">
        <v>612</v>
      </c>
      <c r="B119" s="18" t="s">
        <v>341</v>
      </c>
      <c r="C119" s="18" t="s">
        <v>394</v>
      </c>
      <c r="D119" s="18">
        <v>1981</v>
      </c>
      <c r="E119" s="18">
        <f>VLOOKUP(D119,'cpi roi'!A:C,2,FALSE)</f>
        <v>90.9</v>
      </c>
      <c r="F119" s="18" t="s">
        <v>511</v>
      </c>
      <c r="G119" s="18">
        <v>7.3</v>
      </c>
      <c r="H119" s="19">
        <v>87000</v>
      </c>
      <c r="I119" s="18" t="s">
        <v>613</v>
      </c>
      <c r="J119" s="18" t="s">
        <v>614</v>
      </c>
      <c r="K119" s="18" t="s">
        <v>615</v>
      </c>
      <c r="L119" s="18" t="s">
        <v>34</v>
      </c>
      <c r="M119" s="20">
        <v>12000000</v>
      </c>
      <c r="N119" s="20">
        <v>63456988</v>
      </c>
      <c r="O119" s="21">
        <f t="shared" si="3"/>
        <v>212710057.68536851</v>
      </c>
      <c r="P119" s="22">
        <f t="shared" si="4"/>
        <v>528.80823333333331</v>
      </c>
      <c r="Q119" s="20">
        <f t="shared" si="5"/>
        <v>69809667.766776681</v>
      </c>
      <c r="R119" s="18" t="s">
        <v>616</v>
      </c>
      <c r="S119" s="18">
        <v>83</v>
      </c>
    </row>
    <row r="120" spans="1:19" x14ac:dyDescent="0.25">
      <c r="A120" s="18" t="s">
        <v>617</v>
      </c>
      <c r="B120" s="18" t="s">
        <v>37</v>
      </c>
      <c r="C120" s="18" t="s">
        <v>67</v>
      </c>
      <c r="D120" s="18">
        <v>1981</v>
      </c>
      <c r="E120" s="18">
        <f>VLOOKUP(D120,'cpi roi'!A:C,2,FALSE)</f>
        <v>90.9</v>
      </c>
      <c r="F120" s="18" t="s">
        <v>618</v>
      </c>
      <c r="G120" s="18">
        <v>7.2</v>
      </c>
      <c r="H120" s="19">
        <v>56000</v>
      </c>
      <c r="I120" s="18" t="s">
        <v>619</v>
      </c>
      <c r="J120" s="18" t="s">
        <v>620</v>
      </c>
      <c r="K120" s="18" t="s">
        <v>621</v>
      </c>
      <c r="L120" s="18" t="s">
        <v>26</v>
      </c>
      <c r="M120" s="20">
        <v>5500000</v>
      </c>
      <c r="N120" s="20">
        <v>59303359</v>
      </c>
      <c r="O120" s="21">
        <f t="shared" si="3"/>
        <v>198786947.05500546</v>
      </c>
      <c r="P120" s="22">
        <f t="shared" si="4"/>
        <v>1078.2428909090909</v>
      </c>
      <c r="Q120" s="20">
        <f t="shared" si="5"/>
        <v>65240218.921892188</v>
      </c>
      <c r="R120" s="18" t="s">
        <v>622</v>
      </c>
      <c r="S120" s="18">
        <v>125</v>
      </c>
    </row>
    <row r="121" spans="1:19" x14ac:dyDescent="0.25">
      <c r="A121" s="18" t="s">
        <v>623</v>
      </c>
      <c r="B121" s="18" t="s">
        <v>37</v>
      </c>
      <c r="C121" s="18" t="s">
        <v>21</v>
      </c>
      <c r="D121" s="18">
        <v>1981</v>
      </c>
      <c r="E121" s="18">
        <f>VLOOKUP(D121,'cpi roi'!A:C,2,FALSE)</f>
        <v>90.9</v>
      </c>
      <c r="F121" s="18" t="s">
        <v>624</v>
      </c>
      <c r="G121" s="18">
        <v>6.9</v>
      </c>
      <c r="H121" s="19">
        <v>12000</v>
      </c>
      <c r="I121" s="18" t="s">
        <v>625</v>
      </c>
      <c r="J121" s="18" t="s">
        <v>626</v>
      </c>
      <c r="K121" s="18" t="s">
        <v>321</v>
      </c>
      <c r="L121" s="18" t="s">
        <v>34</v>
      </c>
      <c r="M121" s="20">
        <v>12000000</v>
      </c>
      <c r="N121" s="20">
        <v>40716963</v>
      </c>
      <c r="O121" s="21">
        <f t="shared" si="3"/>
        <v>136484693.35643563</v>
      </c>
      <c r="P121" s="22">
        <f t="shared" si="4"/>
        <v>339.30802499999999</v>
      </c>
      <c r="Q121" s="20">
        <f t="shared" si="5"/>
        <v>44793138.613861382</v>
      </c>
      <c r="R121" s="18" t="s">
        <v>35</v>
      </c>
      <c r="S121" s="18">
        <v>116</v>
      </c>
    </row>
    <row r="122" spans="1:19" x14ac:dyDescent="0.25">
      <c r="A122" s="18" t="s">
        <v>627</v>
      </c>
      <c r="B122" s="18" t="s">
        <v>628</v>
      </c>
      <c r="C122" s="18" t="s">
        <v>29</v>
      </c>
      <c r="D122" s="18">
        <v>1981</v>
      </c>
      <c r="E122" s="18">
        <f>VLOOKUP(D122,'cpi roi'!A:C,2,FALSE)</f>
        <v>90.9</v>
      </c>
      <c r="F122" s="18" t="s">
        <v>525</v>
      </c>
      <c r="G122" s="18">
        <v>3.4</v>
      </c>
      <c r="H122" s="19">
        <v>5300</v>
      </c>
      <c r="I122" s="18" t="s">
        <v>629</v>
      </c>
      <c r="J122" s="18" t="s">
        <v>630</v>
      </c>
      <c r="K122" s="18" t="s">
        <v>631</v>
      </c>
      <c r="L122" s="18" t="s">
        <v>34</v>
      </c>
      <c r="M122" s="20">
        <v>6500000</v>
      </c>
      <c r="N122" s="20">
        <v>36565280</v>
      </c>
      <c r="O122" s="21">
        <f t="shared" si="3"/>
        <v>122568105.78657864</v>
      </c>
      <c r="P122" s="22">
        <f t="shared" si="4"/>
        <v>562.54276923076918</v>
      </c>
      <c r="Q122" s="20">
        <f t="shared" si="5"/>
        <v>40225830.583058305</v>
      </c>
      <c r="R122" s="18" t="s">
        <v>122</v>
      </c>
      <c r="S122" s="18">
        <v>115</v>
      </c>
    </row>
    <row r="123" spans="1:19" x14ac:dyDescent="0.25">
      <c r="A123" s="18" t="s">
        <v>632</v>
      </c>
      <c r="B123" s="18" t="s">
        <v>37</v>
      </c>
      <c r="C123" s="18" t="s">
        <v>21</v>
      </c>
      <c r="D123" s="18">
        <v>1981</v>
      </c>
      <c r="E123" s="18">
        <f>VLOOKUP(D123,'cpi roi'!A:C,2,FALSE)</f>
        <v>90.9</v>
      </c>
      <c r="F123" s="18" t="s">
        <v>633</v>
      </c>
      <c r="G123" s="18">
        <v>6.7</v>
      </c>
      <c r="H123" s="19">
        <v>29000</v>
      </c>
      <c r="I123" s="18" t="s">
        <v>437</v>
      </c>
      <c r="J123" s="18" t="s">
        <v>634</v>
      </c>
      <c r="K123" s="18" t="s">
        <v>110</v>
      </c>
      <c r="L123" s="18" t="s">
        <v>26</v>
      </c>
      <c r="M123" s="20">
        <v>10000000</v>
      </c>
      <c r="N123" s="20">
        <v>10853418</v>
      </c>
      <c r="O123" s="21">
        <f t="shared" si="3"/>
        <v>36381039.214521445</v>
      </c>
      <c r="P123" s="22">
        <f t="shared" si="4"/>
        <v>108.53417999999999</v>
      </c>
      <c r="Q123" s="20">
        <f t="shared" si="5"/>
        <v>11939953.795379538</v>
      </c>
      <c r="R123" s="18" t="s">
        <v>142</v>
      </c>
      <c r="S123" s="18">
        <v>116</v>
      </c>
    </row>
    <row r="124" spans="1:19" x14ac:dyDescent="0.25">
      <c r="A124" s="18" t="s">
        <v>635</v>
      </c>
      <c r="B124" s="18" t="s">
        <v>37</v>
      </c>
      <c r="C124" s="18" t="s">
        <v>45</v>
      </c>
      <c r="D124" s="18">
        <v>1981</v>
      </c>
      <c r="E124" s="18">
        <f>VLOOKUP(D124,'cpi roi'!A:C,2,FALSE)</f>
        <v>90.9</v>
      </c>
      <c r="F124" s="18" t="s">
        <v>567</v>
      </c>
      <c r="G124" s="18">
        <v>6.9</v>
      </c>
      <c r="H124" s="19">
        <v>27000</v>
      </c>
      <c r="I124" s="18" t="s">
        <v>636</v>
      </c>
      <c r="J124" s="18" t="s">
        <v>636</v>
      </c>
      <c r="K124" s="18" t="s">
        <v>392</v>
      </c>
      <c r="L124" s="18" t="s">
        <v>34</v>
      </c>
      <c r="M124" s="20">
        <v>7000000</v>
      </c>
      <c r="N124" s="20">
        <v>95461682</v>
      </c>
      <c r="O124" s="21">
        <f t="shared" si="3"/>
        <v>319990918.65126508</v>
      </c>
      <c r="P124" s="22">
        <f t="shared" si="4"/>
        <v>1363.7383142857143</v>
      </c>
      <c r="Q124" s="20">
        <f t="shared" si="5"/>
        <v>105018352.03520352</v>
      </c>
      <c r="R124" s="18" t="s">
        <v>54</v>
      </c>
      <c r="S124" s="18">
        <v>97</v>
      </c>
    </row>
    <row r="125" spans="1:19" x14ac:dyDescent="0.25">
      <c r="A125" s="18" t="s">
        <v>637</v>
      </c>
      <c r="B125" s="18" t="s">
        <v>37</v>
      </c>
      <c r="C125" s="18" t="s">
        <v>67</v>
      </c>
      <c r="D125" s="18">
        <v>1981</v>
      </c>
      <c r="E125" s="18">
        <f>VLOOKUP(D125,'cpi roi'!A:C,2,FALSE)</f>
        <v>90.9</v>
      </c>
      <c r="F125" s="18" t="s">
        <v>638</v>
      </c>
      <c r="G125" s="18">
        <v>7.8</v>
      </c>
      <c r="H125" s="19">
        <v>19000</v>
      </c>
      <c r="I125" s="18" t="s">
        <v>639</v>
      </c>
      <c r="J125" s="18" t="s">
        <v>640</v>
      </c>
      <c r="K125" s="18" t="s">
        <v>641</v>
      </c>
      <c r="L125" s="18" t="s">
        <v>34</v>
      </c>
      <c r="M125" s="20">
        <v>0</v>
      </c>
      <c r="N125" s="20">
        <v>5073</v>
      </c>
      <c r="O125" s="21">
        <f t="shared" si="3"/>
        <v>17004.874587458744</v>
      </c>
      <c r="P125" s="22">
        <f t="shared" si="4"/>
        <v>0</v>
      </c>
      <c r="Q125" s="20">
        <f t="shared" si="5"/>
        <v>5580.8580858085807</v>
      </c>
      <c r="R125" s="18" t="s">
        <v>642</v>
      </c>
      <c r="S125" s="18">
        <v>110</v>
      </c>
    </row>
    <row r="126" spans="1:19" x14ac:dyDescent="0.25">
      <c r="A126" s="18" t="s">
        <v>643</v>
      </c>
      <c r="B126" s="18" t="s">
        <v>37</v>
      </c>
      <c r="C126" s="18" t="s">
        <v>45</v>
      </c>
      <c r="D126" s="18">
        <v>1981</v>
      </c>
      <c r="E126" s="18">
        <f>VLOOKUP(D126,'cpi roi'!A:C,2,FALSE)</f>
        <v>90.9</v>
      </c>
      <c r="F126" s="18" t="s">
        <v>644</v>
      </c>
      <c r="G126" s="18">
        <v>5.8</v>
      </c>
      <c r="H126" s="19">
        <v>7300</v>
      </c>
      <c r="I126" s="18" t="s">
        <v>645</v>
      </c>
      <c r="J126" s="18" t="s">
        <v>646</v>
      </c>
      <c r="K126" s="18" t="s">
        <v>647</v>
      </c>
      <c r="L126" s="18" t="s">
        <v>34</v>
      </c>
      <c r="M126" s="20">
        <v>0</v>
      </c>
      <c r="N126" s="20">
        <v>15965924</v>
      </c>
      <c r="O126" s="21">
        <f t="shared" si="3"/>
        <v>53518339.304730467</v>
      </c>
      <c r="P126" s="22">
        <f t="shared" si="4"/>
        <v>0</v>
      </c>
      <c r="Q126" s="20">
        <f t="shared" si="5"/>
        <v>17564272.827282727</v>
      </c>
      <c r="R126" s="18" t="s">
        <v>648</v>
      </c>
      <c r="S126" s="18">
        <v>91</v>
      </c>
    </row>
    <row r="127" spans="1:19" x14ac:dyDescent="0.25">
      <c r="A127" s="18" t="s">
        <v>649</v>
      </c>
      <c r="B127" s="18" t="s">
        <v>20</v>
      </c>
      <c r="C127" s="18" t="s">
        <v>56</v>
      </c>
      <c r="D127" s="18">
        <v>1981</v>
      </c>
      <c r="E127" s="18">
        <f>VLOOKUP(D127,'cpi roi'!A:C,2,FALSE)</f>
        <v>90.9</v>
      </c>
      <c r="F127" s="18" t="s">
        <v>242</v>
      </c>
      <c r="G127" s="18">
        <v>6.6</v>
      </c>
      <c r="H127" s="19">
        <v>11000</v>
      </c>
      <c r="I127" s="18" t="s">
        <v>438</v>
      </c>
      <c r="J127" s="18" t="s">
        <v>650</v>
      </c>
      <c r="K127" s="18" t="s">
        <v>651</v>
      </c>
      <c r="L127" s="18" t="s">
        <v>34</v>
      </c>
      <c r="M127" s="20">
        <v>3000000</v>
      </c>
      <c r="N127" s="20">
        <v>0</v>
      </c>
      <c r="O127" s="21">
        <f t="shared" si="3"/>
        <v>0</v>
      </c>
      <c r="P127" s="22">
        <f t="shared" si="4"/>
        <v>0</v>
      </c>
      <c r="Q127" s="20">
        <f t="shared" si="5"/>
        <v>0</v>
      </c>
      <c r="R127" s="18" t="s">
        <v>652</v>
      </c>
      <c r="S127" s="18">
        <v>94</v>
      </c>
    </row>
    <row r="128" spans="1:19" x14ac:dyDescent="0.25">
      <c r="A128" s="18" t="s">
        <v>653</v>
      </c>
      <c r="B128" s="18" t="s">
        <v>20</v>
      </c>
      <c r="C128" s="18" t="s">
        <v>45</v>
      </c>
      <c r="D128" s="18">
        <v>1981</v>
      </c>
      <c r="E128" s="18">
        <f>VLOOKUP(D128,'cpi roi'!A:C,2,FALSE)</f>
        <v>90.9</v>
      </c>
      <c r="F128" s="18" t="s">
        <v>499</v>
      </c>
      <c r="G128" s="18">
        <v>6.9</v>
      </c>
      <c r="H128" s="19">
        <v>47000</v>
      </c>
      <c r="I128" s="18" t="s">
        <v>283</v>
      </c>
      <c r="J128" s="18" t="s">
        <v>283</v>
      </c>
      <c r="K128" s="18" t="s">
        <v>283</v>
      </c>
      <c r="L128" s="18" t="s">
        <v>34</v>
      </c>
      <c r="M128" s="20">
        <v>11000000</v>
      </c>
      <c r="N128" s="20">
        <v>31672907</v>
      </c>
      <c r="O128" s="21">
        <f t="shared" si="3"/>
        <v>106168699.26182617</v>
      </c>
      <c r="P128" s="22">
        <f t="shared" si="4"/>
        <v>287.93551818181817</v>
      </c>
      <c r="Q128" s="20">
        <f t="shared" si="5"/>
        <v>34843682.068206817</v>
      </c>
      <c r="R128" s="18" t="s">
        <v>367</v>
      </c>
      <c r="S128" s="18">
        <v>92</v>
      </c>
    </row>
    <row r="129" spans="1:19" x14ac:dyDescent="0.25">
      <c r="A129" s="18" t="s">
        <v>654</v>
      </c>
      <c r="B129" s="18" t="s">
        <v>20</v>
      </c>
      <c r="C129" s="18" t="s">
        <v>56</v>
      </c>
      <c r="D129" s="18">
        <v>1981</v>
      </c>
      <c r="E129" s="18">
        <f>VLOOKUP(D129,'cpi roi'!A:C,2,FALSE)</f>
        <v>90.9</v>
      </c>
      <c r="F129" s="18" t="s">
        <v>531</v>
      </c>
      <c r="G129" s="18">
        <v>6.6</v>
      </c>
      <c r="H129" s="19">
        <v>32000</v>
      </c>
      <c r="I129" s="18" t="s">
        <v>655</v>
      </c>
      <c r="J129" s="18" t="s">
        <v>656</v>
      </c>
      <c r="K129" s="18" t="s">
        <v>657</v>
      </c>
      <c r="L129" s="18" t="s">
        <v>34</v>
      </c>
      <c r="M129" s="20">
        <v>1000000</v>
      </c>
      <c r="N129" s="20">
        <v>17985893</v>
      </c>
      <c r="O129" s="21">
        <f t="shared" si="3"/>
        <v>60289346.50275027</v>
      </c>
      <c r="P129" s="22">
        <f t="shared" si="4"/>
        <v>1798.5893000000001</v>
      </c>
      <c r="Q129" s="20">
        <f t="shared" si="5"/>
        <v>19786460.94609461</v>
      </c>
      <c r="R129" s="18" t="s">
        <v>658</v>
      </c>
      <c r="S129" s="18">
        <v>91</v>
      </c>
    </row>
    <row r="130" spans="1:19" x14ac:dyDescent="0.25">
      <c r="A130" s="18" t="s">
        <v>659</v>
      </c>
      <c r="B130" s="18" t="s">
        <v>37</v>
      </c>
      <c r="C130" s="18" t="s">
        <v>38</v>
      </c>
      <c r="D130" s="18">
        <v>1981</v>
      </c>
      <c r="E130" s="18">
        <f>VLOOKUP(D130,'cpi roi'!A:C,2,FALSE)</f>
        <v>90.9</v>
      </c>
      <c r="F130" s="18" t="s">
        <v>548</v>
      </c>
      <c r="G130" s="18">
        <v>6.7</v>
      </c>
      <c r="H130" s="19">
        <v>16000</v>
      </c>
      <c r="I130" s="18" t="s">
        <v>660</v>
      </c>
      <c r="J130" s="18" t="s">
        <v>661</v>
      </c>
      <c r="K130" s="18" t="s">
        <v>662</v>
      </c>
      <c r="L130" s="18" t="s">
        <v>26</v>
      </c>
      <c r="M130" s="20">
        <v>18000000</v>
      </c>
      <c r="N130" s="20">
        <v>14110013</v>
      </c>
      <c r="O130" s="21">
        <f t="shared" si="3"/>
        <v>47297260.298129804</v>
      </c>
      <c r="P130" s="22">
        <f t="shared" si="4"/>
        <v>78.388961111111115</v>
      </c>
      <c r="Q130" s="20">
        <f t="shared" si="5"/>
        <v>15522566.556655666</v>
      </c>
      <c r="R130" s="18" t="s">
        <v>48</v>
      </c>
      <c r="S130" s="18">
        <v>109</v>
      </c>
    </row>
    <row r="131" spans="1:19" x14ac:dyDescent="0.25">
      <c r="A131" s="18" t="s">
        <v>663</v>
      </c>
      <c r="B131" s="18" t="s">
        <v>20</v>
      </c>
      <c r="C131" s="18" t="s">
        <v>108</v>
      </c>
      <c r="D131" s="18">
        <v>1981</v>
      </c>
      <c r="E131" s="18">
        <f>VLOOKUP(D131,'cpi roi'!A:C,2,FALSE)</f>
        <v>90.9</v>
      </c>
      <c r="F131" s="18" t="s">
        <v>664</v>
      </c>
      <c r="G131" s="18">
        <v>6.9</v>
      </c>
      <c r="H131" s="19">
        <v>5300</v>
      </c>
      <c r="I131" s="18" t="s">
        <v>665</v>
      </c>
      <c r="J131" s="18" t="s">
        <v>666</v>
      </c>
      <c r="K131" s="18" t="s">
        <v>667</v>
      </c>
      <c r="L131" s="18" t="s">
        <v>34</v>
      </c>
      <c r="M131" s="20">
        <v>3000000</v>
      </c>
      <c r="N131" s="20">
        <v>1752634</v>
      </c>
      <c r="O131" s="21">
        <f t="shared" ref="O131:O194" si="6">(304.7/E131)*N131</f>
        <v>5874890.8668866875</v>
      </c>
      <c r="P131" s="22">
        <f t="shared" ref="P131:P194" si="7">IFERROR(N131/M131, 0)*100</f>
        <v>58.42113333333333</v>
      </c>
      <c r="Q131" s="20">
        <f t="shared" ref="Q131:Q194" si="8">N131/(E131/100)</f>
        <v>1928090.2090209019</v>
      </c>
      <c r="R131" s="18" t="s">
        <v>668</v>
      </c>
      <c r="S131" s="18">
        <v>109</v>
      </c>
    </row>
    <row r="132" spans="1:19" x14ac:dyDescent="0.25">
      <c r="A132" s="18" t="s">
        <v>669</v>
      </c>
      <c r="B132" s="18" t="s">
        <v>20</v>
      </c>
      <c r="C132" s="18" t="s">
        <v>29</v>
      </c>
      <c r="D132" s="18">
        <v>1981</v>
      </c>
      <c r="E132" s="18">
        <f>VLOOKUP(D132,'cpi roi'!A:C,2,FALSE)</f>
        <v>90.9</v>
      </c>
      <c r="F132" s="18" t="s">
        <v>608</v>
      </c>
      <c r="G132" s="18">
        <v>7.3</v>
      </c>
      <c r="H132" s="19">
        <v>21000</v>
      </c>
      <c r="I132" s="18" t="s">
        <v>670</v>
      </c>
      <c r="J132" s="18" t="s">
        <v>671</v>
      </c>
      <c r="K132" s="18" t="s">
        <v>672</v>
      </c>
      <c r="L132" s="18" t="s">
        <v>199</v>
      </c>
      <c r="M132" s="20">
        <v>12500000</v>
      </c>
      <c r="N132" s="20">
        <v>20962615</v>
      </c>
      <c r="O132" s="21">
        <f t="shared" si="6"/>
        <v>70267423.43784377</v>
      </c>
      <c r="P132" s="22">
        <f t="shared" si="7"/>
        <v>167.70092</v>
      </c>
      <c r="Q132" s="20">
        <f t="shared" si="8"/>
        <v>23061182.618261825</v>
      </c>
      <c r="R132" s="18" t="s">
        <v>673</v>
      </c>
      <c r="S132" s="18">
        <v>100</v>
      </c>
    </row>
    <row r="133" spans="1:19" x14ac:dyDescent="0.25">
      <c r="A133" s="18" t="s">
        <v>674</v>
      </c>
      <c r="B133" s="18" t="s">
        <v>20</v>
      </c>
      <c r="C133" s="18" t="s">
        <v>56</v>
      </c>
      <c r="D133" s="18">
        <v>1981</v>
      </c>
      <c r="E133" s="18">
        <f>VLOOKUP(D133,'cpi roi'!A:C,2,FALSE)</f>
        <v>90.9</v>
      </c>
      <c r="F133" s="18" t="s">
        <v>675</v>
      </c>
      <c r="G133" s="18">
        <v>5.6</v>
      </c>
      <c r="H133" s="19">
        <v>19000</v>
      </c>
      <c r="I133" s="18" t="s">
        <v>676</v>
      </c>
      <c r="J133" s="18" t="s">
        <v>677</v>
      </c>
      <c r="K133" s="18" t="s">
        <v>678</v>
      </c>
      <c r="L133" s="18" t="s">
        <v>26</v>
      </c>
      <c r="M133" s="20">
        <v>5000000</v>
      </c>
      <c r="N133" s="20">
        <v>20471382</v>
      </c>
      <c r="O133" s="21">
        <f t="shared" si="6"/>
        <v>68620793.128712863</v>
      </c>
      <c r="P133" s="22">
        <f t="shared" si="7"/>
        <v>409.42764</v>
      </c>
      <c r="Q133" s="20">
        <f t="shared" si="8"/>
        <v>22520772.277227722</v>
      </c>
      <c r="R133" s="18" t="s">
        <v>184</v>
      </c>
      <c r="S133" s="18">
        <v>108</v>
      </c>
    </row>
    <row r="134" spans="1:19" x14ac:dyDescent="0.25">
      <c r="A134" s="18" t="s">
        <v>679</v>
      </c>
      <c r="B134" s="18" t="s">
        <v>20</v>
      </c>
      <c r="C134" s="18" t="s">
        <v>67</v>
      </c>
      <c r="D134" s="18">
        <v>1981</v>
      </c>
      <c r="E134" s="18">
        <f>VLOOKUP(D134,'cpi roi'!A:C,2,FALSE)</f>
        <v>90.9</v>
      </c>
      <c r="F134" s="18" t="s">
        <v>680</v>
      </c>
      <c r="G134" s="18">
        <v>6.7</v>
      </c>
      <c r="H134" s="19">
        <v>15000</v>
      </c>
      <c r="I134" s="18" t="s">
        <v>681</v>
      </c>
      <c r="J134" s="18" t="s">
        <v>682</v>
      </c>
      <c r="K134" s="18" t="s">
        <v>683</v>
      </c>
      <c r="L134" s="18" t="s">
        <v>34</v>
      </c>
      <c r="M134" s="20">
        <v>5000000</v>
      </c>
      <c r="N134" s="20">
        <v>19032261</v>
      </c>
      <c r="O134" s="21">
        <f t="shared" si="6"/>
        <v>63796808.874587446</v>
      </c>
      <c r="P134" s="22">
        <f t="shared" si="7"/>
        <v>380.64521999999999</v>
      </c>
      <c r="Q134" s="20">
        <f t="shared" si="8"/>
        <v>20937580.858085807</v>
      </c>
      <c r="R134" s="18" t="s">
        <v>48</v>
      </c>
      <c r="S134" s="18">
        <v>129</v>
      </c>
    </row>
    <row r="135" spans="1:19" x14ac:dyDescent="0.25">
      <c r="A135" s="18" t="s">
        <v>684</v>
      </c>
      <c r="B135" s="18" t="s">
        <v>20</v>
      </c>
      <c r="C135" s="18" t="s">
        <v>45</v>
      </c>
      <c r="D135" s="18">
        <v>1981</v>
      </c>
      <c r="E135" s="18">
        <f>VLOOKUP(D135,'cpi roi'!A:C,2,FALSE)</f>
        <v>90.9</v>
      </c>
      <c r="F135" s="18" t="s">
        <v>685</v>
      </c>
      <c r="G135" s="18">
        <v>5.2</v>
      </c>
      <c r="H135" s="19">
        <v>3400</v>
      </c>
      <c r="I135" s="18" t="s">
        <v>686</v>
      </c>
      <c r="J135" s="18" t="s">
        <v>687</v>
      </c>
      <c r="K135" s="18" t="s">
        <v>688</v>
      </c>
      <c r="L135" s="18" t="s">
        <v>34</v>
      </c>
      <c r="M135" s="20">
        <v>2800000</v>
      </c>
      <c r="N135" s="20">
        <v>26279000</v>
      </c>
      <c r="O135" s="21">
        <f t="shared" si="6"/>
        <v>88088133.113311321</v>
      </c>
      <c r="P135" s="22">
        <f t="shared" si="7"/>
        <v>938.53571428571422</v>
      </c>
      <c r="Q135" s="20">
        <f t="shared" si="8"/>
        <v>28909790.97909791</v>
      </c>
      <c r="R135" s="18" t="s">
        <v>689</v>
      </c>
      <c r="S135" s="18">
        <v>87</v>
      </c>
    </row>
    <row r="136" spans="1:19" x14ac:dyDescent="0.25">
      <c r="A136" s="18" t="s">
        <v>690</v>
      </c>
      <c r="B136" s="18" t="s">
        <v>20</v>
      </c>
      <c r="C136" s="18" t="s">
        <v>108</v>
      </c>
      <c r="D136" s="18">
        <v>1981</v>
      </c>
      <c r="E136" s="18">
        <f>VLOOKUP(D136,'cpi roi'!A:C,2,FALSE)</f>
        <v>90.9</v>
      </c>
      <c r="F136" s="18" t="s">
        <v>675</v>
      </c>
      <c r="G136" s="18">
        <v>6.6</v>
      </c>
      <c r="H136" s="19">
        <v>22000</v>
      </c>
      <c r="I136" s="18" t="s">
        <v>691</v>
      </c>
      <c r="J136" s="18" t="s">
        <v>692</v>
      </c>
      <c r="K136" s="18" t="s">
        <v>25</v>
      </c>
      <c r="L136" s="18" t="s">
        <v>141</v>
      </c>
      <c r="M136" s="20">
        <v>12000000</v>
      </c>
      <c r="N136" s="20">
        <v>12376625</v>
      </c>
      <c r="O136" s="21">
        <f t="shared" si="6"/>
        <v>41486882.700770073</v>
      </c>
      <c r="P136" s="22">
        <f t="shared" si="7"/>
        <v>103.13854166666667</v>
      </c>
      <c r="Q136" s="20">
        <f t="shared" si="8"/>
        <v>13615649.064906491</v>
      </c>
      <c r="R136" s="18" t="s">
        <v>693</v>
      </c>
      <c r="S136" s="18">
        <v>122</v>
      </c>
    </row>
    <row r="137" spans="1:19" x14ac:dyDescent="0.25">
      <c r="A137" s="18" t="s">
        <v>694</v>
      </c>
      <c r="B137" s="18" t="s">
        <v>37</v>
      </c>
      <c r="C137" s="18" t="s">
        <v>21</v>
      </c>
      <c r="D137" s="18">
        <v>1981</v>
      </c>
      <c r="E137" s="18">
        <f>VLOOKUP(D137,'cpi roi'!A:C,2,FALSE)</f>
        <v>90.9</v>
      </c>
      <c r="F137" s="18" t="s">
        <v>600</v>
      </c>
      <c r="G137" s="18">
        <v>7.3</v>
      </c>
      <c r="H137" s="19">
        <v>9000</v>
      </c>
      <c r="I137" s="18" t="s">
        <v>695</v>
      </c>
      <c r="J137" s="18" t="s">
        <v>696</v>
      </c>
      <c r="K137" s="18" t="s">
        <v>697</v>
      </c>
      <c r="L137" s="18" t="s">
        <v>34</v>
      </c>
      <c r="M137" s="20">
        <v>0</v>
      </c>
      <c r="N137" s="20">
        <v>14920781</v>
      </c>
      <c r="O137" s="21">
        <f t="shared" si="6"/>
        <v>50014983.176017597</v>
      </c>
      <c r="P137" s="22">
        <f t="shared" si="7"/>
        <v>0</v>
      </c>
      <c r="Q137" s="20">
        <f t="shared" si="8"/>
        <v>16414500.550055005</v>
      </c>
      <c r="R137" s="18" t="s">
        <v>598</v>
      </c>
      <c r="S137" s="18">
        <v>155</v>
      </c>
    </row>
    <row r="138" spans="1:19" x14ac:dyDescent="0.25">
      <c r="A138" s="18" t="s">
        <v>698</v>
      </c>
      <c r="B138" s="18" t="s">
        <v>20</v>
      </c>
      <c r="C138" s="18" t="s">
        <v>56</v>
      </c>
      <c r="D138" s="18">
        <v>1981</v>
      </c>
      <c r="E138" s="18">
        <f>VLOOKUP(D138,'cpi roi'!A:C,2,FALSE)</f>
        <v>90.9</v>
      </c>
      <c r="F138" s="18" t="s">
        <v>699</v>
      </c>
      <c r="G138" s="18">
        <v>5.6</v>
      </c>
      <c r="H138" s="19">
        <v>5200</v>
      </c>
      <c r="I138" s="18" t="s">
        <v>700</v>
      </c>
      <c r="J138" s="18" t="s">
        <v>701</v>
      </c>
      <c r="K138" s="18" t="s">
        <v>702</v>
      </c>
      <c r="L138" s="18" t="s">
        <v>34</v>
      </c>
      <c r="M138" s="20">
        <v>2500000</v>
      </c>
      <c r="N138" s="20">
        <v>8279042</v>
      </c>
      <c r="O138" s="21">
        <f t="shared" si="6"/>
        <v>27751640.235423539</v>
      </c>
      <c r="P138" s="22">
        <f t="shared" si="7"/>
        <v>331.16167999999999</v>
      </c>
      <c r="Q138" s="20">
        <f t="shared" si="8"/>
        <v>9107856.9856985696</v>
      </c>
      <c r="R138" s="18" t="s">
        <v>223</v>
      </c>
      <c r="S138" s="18">
        <v>100</v>
      </c>
    </row>
    <row r="139" spans="1:19" x14ac:dyDescent="0.25">
      <c r="A139" s="18" t="s">
        <v>703</v>
      </c>
      <c r="B139" s="18" t="s">
        <v>20</v>
      </c>
      <c r="C139" s="18" t="s">
        <v>108</v>
      </c>
      <c r="D139" s="18">
        <v>1981</v>
      </c>
      <c r="E139" s="18">
        <f>VLOOKUP(D139,'cpi roi'!A:C,2,FALSE)</f>
        <v>90.9</v>
      </c>
      <c r="F139" s="18" t="s">
        <v>704</v>
      </c>
      <c r="G139" s="18">
        <v>6</v>
      </c>
      <c r="H139" s="19">
        <v>4500</v>
      </c>
      <c r="I139" s="18" t="s">
        <v>705</v>
      </c>
      <c r="J139" s="18" t="s">
        <v>706</v>
      </c>
      <c r="K139" s="18" t="s">
        <v>169</v>
      </c>
      <c r="L139" s="18" t="s">
        <v>34</v>
      </c>
      <c r="M139" s="20">
        <v>8500000</v>
      </c>
      <c r="N139" s="20">
        <v>6400000</v>
      </c>
      <c r="O139" s="21">
        <f t="shared" si="6"/>
        <v>21453025.302530251</v>
      </c>
      <c r="P139" s="22">
        <f t="shared" si="7"/>
        <v>75.294117647058826</v>
      </c>
      <c r="Q139" s="20">
        <f t="shared" si="8"/>
        <v>7040704.0704070404</v>
      </c>
      <c r="R139" s="18" t="s">
        <v>184</v>
      </c>
      <c r="S139" s="18">
        <v>103</v>
      </c>
    </row>
    <row r="140" spans="1:19" x14ac:dyDescent="0.25">
      <c r="A140" s="18" t="s">
        <v>707</v>
      </c>
      <c r="B140" s="18" t="s">
        <v>37</v>
      </c>
      <c r="C140" s="18" t="s">
        <v>29</v>
      </c>
      <c r="D140" s="18">
        <v>1981</v>
      </c>
      <c r="E140" s="18">
        <f>VLOOKUP(D140,'cpi roi'!A:C,2,FALSE)</f>
        <v>90.9</v>
      </c>
      <c r="F140" s="18" t="s">
        <v>504</v>
      </c>
      <c r="G140" s="18">
        <v>7.4</v>
      </c>
      <c r="H140" s="19">
        <v>38000</v>
      </c>
      <c r="I140" s="18" t="s">
        <v>708</v>
      </c>
      <c r="J140" s="18" t="s">
        <v>709</v>
      </c>
      <c r="K140" s="18" t="s">
        <v>540</v>
      </c>
      <c r="L140" s="18" t="s">
        <v>252</v>
      </c>
      <c r="M140" s="20">
        <v>0</v>
      </c>
      <c r="N140" s="20">
        <v>5732587</v>
      </c>
      <c r="O140" s="21">
        <f t="shared" si="6"/>
        <v>19215833.431243122</v>
      </c>
      <c r="P140" s="22">
        <f t="shared" si="7"/>
        <v>0</v>
      </c>
      <c r="Q140" s="20">
        <f t="shared" si="8"/>
        <v>6306476.3476347635</v>
      </c>
      <c r="R140" s="18" t="s">
        <v>710</v>
      </c>
      <c r="S140" s="18">
        <v>110</v>
      </c>
    </row>
    <row r="141" spans="1:19" x14ac:dyDescent="0.25">
      <c r="A141" s="18" t="s">
        <v>711</v>
      </c>
      <c r="B141" s="18" t="s">
        <v>20</v>
      </c>
      <c r="C141" s="18" t="s">
        <v>38</v>
      </c>
      <c r="D141" s="18">
        <v>1981</v>
      </c>
      <c r="E141" s="18">
        <f>VLOOKUP(D141,'cpi roi'!A:C,2,FALSE)</f>
        <v>90.9</v>
      </c>
      <c r="F141" s="18" t="s">
        <v>577</v>
      </c>
      <c r="G141" s="18">
        <v>6.6</v>
      </c>
      <c r="H141" s="19">
        <v>28000</v>
      </c>
      <c r="I141" s="18" t="s">
        <v>712</v>
      </c>
      <c r="J141" s="18" t="s">
        <v>712</v>
      </c>
      <c r="K141" s="18" t="s">
        <v>574</v>
      </c>
      <c r="L141" s="18" t="s">
        <v>26</v>
      </c>
      <c r="M141" s="20">
        <v>16000000</v>
      </c>
      <c r="N141" s="20">
        <v>17374595</v>
      </c>
      <c r="O141" s="21">
        <f t="shared" si="6"/>
        <v>58240254.086908683</v>
      </c>
      <c r="P141" s="22">
        <f t="shared" si="7"/>
        <v>108.59121875</v>
      </c>
      <c r="Q141" s="20">
        <f t="shared" si="8"/>
        <v>19113965.896589659</v>
      </c>
      <c r="R141" s="18" t="s">
        <v>505</v>
      </c>
      <c r="S141" s="18">
        <v>109</v>
      </c>
    </row>
    <row r="142" spans="1:19" x14ac:dyDescent="0.25">
      <c r="A142" s="18" t="s">
        <v>713</v>
      </c>
      <c r="B142" s="18" t="s">
        <v>20</v>
      </c>
      <c r="C142" s="18" t="s">
        <v>38</v>
      </c>
      <c r="D142" s="18">
        <v>1981</v>
      </c>
      <c r="E142" s="18">
        <f>VLOOKUP(D142,'cpi roi'!A:C,2,FALSE)</f>
        <v>90.9</v>
      </c>
      <c r="F142" s="18" t="s">
        <v>680</v>
      </c>
      <c r="G142" s="18">
        <v>7.2</v>
      </c>
      <c r="H142" s="19">
        <v>17000</v>
      </c>
      <c r="I142" s="18" t="s">
        <v>81</v>
      </c>
      <c r="J142" s="18" t="s">
        <v>714</v>
      </c>
      <c r="K142" s="18" t="s">
        <v>715</v>
      </c>
      <c r="L142" s="18" t="s">
        <v>34</v>
      </c>
      <c r="M142" s="20">
        <v>0</v>
      </c>
      <c r="N142" s="20">
        <v>0</v>
      </c>
      <c r="O142" s="21">
        <f t="shared" si="6"/>
        <v>0</v>
      </c>
      <c r="P142" s="22">
        <f t="shared" si="7"/>
        <v>0</v>
      </c>
      <c r="Q142" s="20">
        <f t="shared" si="8"/>
        <v>0</v>
      </c>
      <c r="R142" s="18" t="s">
        <v>716</v>
      </c>
      <c r="S142" s="18">
        <v>106</v>
      </c>
    </row>
    <row r="143" spans="1:19" x14ac:dyDescent="0.25">
      <c r="A143" s="18" t="s">
        <v>717</v>
      </c>
      <c r="B143" s="18" t="s">
        <v>20</v>
      </c>
      <c r="C143" s="18" t="s">
        <v>45</v>
      </c>
      <c r="D143" s="18">
        <v>1981</v>
      </c>
      <c r="E143" s="18">
        <f>VLOOKUP(D143,'cpi roi'!A:C,2,FALSE)</f>
        <v>90.9</v>
      </c>
      <c r="F143" s="18" t="s">
        <v>718</v>
      </c>
      <c r="G143" s="18">
        <v>6.4</v>
      </c>
      <c r="H143" s="19">
        <v>5700</v>
      </c>
      <c r="I143" s="18" t="s">
        <v>719</v>
      </c>
      <c r="J143" s="18" t="s">
        <v>719</v>
      </c>
      <c r="K143" s="18" t="s">
        <v>720</v>
      </c>
      <c r="L143" s="18" t="s">
        <v>34</v>
      </c>
      <c r="M143" s="20">
        <v>12000000</v>
      </c>
      <c r="N143" s="20">
        <v>14867086</v>
      </c>
      <c r="O143" s="21">
        <f t="shared" si="6"/>
        <v>49834995.645764567</v>
      </c>
      <c r="P143" s="22">
        <f t="shared" si="7"/>
        <v>123.89238333333333</v>
      </c>
      <c r="Q143" s="20">
        <f t="shared" si="8"/>
        <v>16355430.143014301</v>
      </c>
      <c r="R143" s="18" t="s">
        <v>721</v>
      </c>
      <c r="S143" s="18">
        <v>122</v>
      </c>
    </row>
    <row r="144" spans="1:19" x14ac:dyDescent="0.25">
      <c r="A144" s="18" t="s">
        <v>722</v>
      </c>
      <c r="B144" s="18" t="s">
        <v>20</v>
      </c>
      <c r="C144" s="18" t="s">
        <v>56</v>
      </c>
      <c r="D144" s="18">
        <v>1981</v>
      </c>
      <c r="E144" s="18">
        <f>VLOOKUP(D144,'cpi roi'!A:C,2,FALSE)</f>
        <v>90.9</v>
      </c>
      <c r="F144" s="18" t="s">
        <v>723</v>
      </c>
      <c r="G144" s="18">
        <v>6.8</v>
      </c>
      <c r="H144" s="19">
        <v>21000</v>
      </c>
      <c r="I144" s="18" t="s">
        <v>724</v>
      </c>
      <c r="J144" s="18" t="s">
        <v>725</v>
      </c>
      <c r="K144" s="18" t="s">
        <v>726</v>
      </c>
      <c r="L144" s="18" t="s">
        <v>310</v>
      </c>
      <c r="M144" s="20">
        <v>400000</v>
      </c>
      <c r="N144" s="20">
        <v>123843</v>
      </c>
      <c r="O144" s="21">
        <f t="shared" si="6"/>
        <v>415126.09570957092</v>
      </c>
      <c r="P144" s="22">
        <f t="shared" si="7"/>
        <v>30.960749999999997</v>
      </c>
      <c r="Q144" s="20">
        <f t="shared" si="8"/>
        <v>136240.92409240923</v>
      </c>
      <c r="R144" s="18" t="s">
        <v>727</v>
      </c>
      <c r="S144" s="18">
        <v>87</v>
      </c>
    </row>
    <row r="145" spans="1:19" x14ac:dyDescent="0.25">
      <c r="A145" s="18" t="s">
        <v>728</v>
      </c>
      <c r="B145" s="18" t="s">
        <v>20</v>
      </c>
      <c r="C145" s="18" t="s">
        <v>21</v>
      </c>
      <c r="D145" s="18">
        <v>1981</v>
      </c>
      <c r="E145" s="18">
        <f>VLOOKUP(D145,'cpi roi'!A:C,2,FALSE)</f>
        <v>90.9</v>
      </c>
      <c r="F145" s="18" t="s">
        <v>624</v>
      </c>
      <c r="G145" s="18">
        <v>6.3</v>
      </c>
      <c r="H145" s="19">
        <v>7900</v>
      </c>
      <c r="I145" s="18" t="s">
        <v>729</v>
      </c>
      <c r="J145" s="18" t="s">
        <v>730</v>
      </c>
      <c r="K145" s="18" t="s">
        <v>731</v>
      </c>
      <c r="L145" s="18" t="s">
        <v>34</v>
      </c>
      <c r="M145" s="20">
        <v>0</v>
      </c>
      <c r="N145" s="20">
        <v>23371905</v>
      </c>
      <c r="O145" s="21">
        <f t="shared" si="6"/>
        <v>78343448.333333328</v>
      </c>
      <c r="P145" s="22">
        <f t="shared" si="7"/>
        <v>0</v>
      </c>
      <c r="Q145" s="20">
        <f t="shared" si="8"/>
        <v>25711666.666666664</v>
      </c>
      <c r="R145" s="18" t="s">
        <v>65</v>
      </c>
      <c r="S145" s="18">
        <v>110</v>
      </c>
    </row>
    <row r="146" spans="1:19" x14ac:dyDescent="0.25">
      <c r="A146" s="18" t="s">
        <v>732</v>
      </c>
      <c r="B146" s="18" t="s">
        <v>20</v>
      </c>
      <c r="C146" s="18" t="s">
        <v>56</v>
      </c>
      <c r="D146" s="18">
        <v>1981</v>
      </c>
      <c r="E146" s="18">
        <f>VLOOKUP(D146,'cpi roi'!A:C,2,FALSE)</f>
        <v>90.9</v>
      </c>
      <c r="F146" s="18" t="s">
        <v>733</v>
      </c>
      <c r="G146" s="18">
        <v>6.3</v>
      </c>
      <c r="H146" s="19">
        <v>19000</v>
      </c>
      <c r="I146" s="18" t="s">
        <v>734</v>
      </c>
      <c r="J146" s="18" t="s">
        <v>735</v>
      </c>
      <c r="K146" s="18" t="s">
        <v>736</v>
      </c>
      <c r="L146" s="18" t="s">
        <v>199</v>
      </c>
      <c r="M146" s="20">
        <v>0</v>
      </c>
      <c r="N146" s="20">
        <v>5672031</v>
      </c>
      <c r="O146" s="21">
        <f t="shared" si="6"/>
        <v>19012847.587458745</v>
      </c>
      <c r="P146" s="22">
        <f t="shared" si="7"/>
        <v>0</v>
      </c>
      <c r="Q146" s="20">
        <f t="shared" si="8"/>
        <v>6239858.0858085807</v>
      </c>
      <c r="R146" s="18" t="s">
        <v>588</v>
      </c>
      <c r="S146" s="18">
        <v>90</v>
      </c>
    </row>
    <row r="147" spans="1:19" x14ac:dyDescent="0.25">
      <c r="A147" s="18" t="s">
        <v>737</v>
      </c>
      <c r="B147" s="18" t="s">
        <v>20</v>
      </c>
      <c r="C147" s="18" t="s">
        <v>56</v>
      </c>
      <c r="D147" s="18">
        <v>1981</v>
      </c>
      <c r="E147" s="18">
        <f>VLOOKUP(D147,'cpi roi'!A:C,2,FALSE)</f>
        <v>90.9</v>
      </c>
      <c r="F147" s="18" t="s">
        <v>738</v>
      </c>
      <c r="G147" s="18">
        <v>5.9</v>
      </c>
      <c r="H147" s="19">
        <v>13000</v>
      </c>
      <c r="I147" s="18" t="s">
        <v>739</v>
      </c>
      <c r="J147" s="18" t="s">
        <v>740</v>
      </c>
      <c r="K147" s="18" t="s">
        <v>741</v>
      </c>
      <c r="L147" s="18" t="s">
        <v>34</v>
      </c>
      <c r="M147" s="20">
        <v>0</v>
      </c>
      <c r="N147" s="20">
        <v>7886857</v>
      </c>
      <c r="O147" s="21">
        <f t="shared" si="6"/>
        <v>26437022.309130911</v>
      </c>
      <c r="P147" s="22">
        <f t="shared" si="7"/>
        <v>0</v>
      </c>
      <c r="Q147" s="20">
        <f t="shared" si="8"/>
        <v>8676410.3410341032</v>
      </c>
      <c r="R147" s="18" t="s">
        <v>65</v>
      </c>
      <c r="S147" s="18">
        <v>96</v>
      </c>
    </row>
    <row r="148" spans="1:19" x14ac:dyDescent="0.25">
      <c r="A148" s="18" t="s">
        <v>742</v>
      </c>
      <c r="B148" s="18" t="s">
        <v>20</v>
      </c>
      <c r="C148" s="18" t="s">
        <v>21</v>
      </c>
      <c r="D148" s="18">
        <v>1981</v>
      </c>
      <c r="E148" s="18">
        <f>VLOOKUP(D148,'cpi roi'!A:C,2,FALSE)</f>
        <v>90.9</v>
      </c>
      <c r="F148" s="18" t="s">
        <v>743</v>
      </c>
      <c r="G148" s="18">
        <v>6.5</v>
      </c>
      <c r="H148" s="19">
        <v>5700</v>
      </c>
      <c r="I148" s="18" t="s">
        <v>744</v>
      </c>
      <c r="J148" s="18" t="s">
        <v>745</v>
      </c>
      <c r="K148" s="18" t="s">
        <v>746</v>
      </c>
      <c r="L148" s="18" t="s">
        <v>34</v>
      </c>
      <c r="M148" s="20">
        <v>26000000</v>
      </c>
      <c r="N148" s="20">
        <v>636796</v>
      </c>
      <c r="O148" s="21">
        <f t="shared" si="6"/>
        <v>2134562.6094609457</v>
      </c>
      <c r="P148" s="22">
        <f t="shared" si="7"/>
        <v>2.4492153846153846</v>
      </c>
      <c r="Q148" s="20">
        <f t="shared" si="8"/>
        <v>700545.65456545656</v>
      </c>
      <c r="R148" s="18" t="s">
        <v>747</v>
      </c>
      <c r="S148" s="18">
        <v>107</v>
      </c>
    </row>
    <row r="149" spans="1:19" x14ac:dyDescent="0.25">
      <c r="A149" s="18" t="s">
        <v>748</v>
      </c>
      <c r="B149" s="18" t="s">
        <v>20</v>
      </c>
      <c r="C149" s="18" t="s">
        <v>21</v>
      </c>
      <c r="D149" s="18">
        <v>1981</v>
      </c>
      <c r="E149" s="18">
        <f>VLOOKUP(D149,'cpi roi'!A:C,2,FALSE)</f>
        <v>90.9</v>
      </c>
      <c r="F149" s="18" t="s">
        <v>749</v>
      </c>
      <c r="G149" s="18">
        <v>7</v>
      </c>
      <c r="H149" s="19">
        <v>13000</v>
      </c>
      <c r="I149" s="18" t="s">
        <v>750</v>
      </c>
      <c r="J149" s="18" t="s">
        <v>751</v>
      </c>
      <c r="K149" s="18" t="s">
        <v>752</v>
      </c>
      <c r="L149" s="18" t="s">
        <v>26</v>
      </c>
      <c r="M149" s="20">
        <v>0</v>
      </c>
      <c r="N149" s="20">
        <v>26890068</v>
      </c>
      <c r="O149" s="21">
        <f t="shared" si="6"/>
        <v>90136454.561056092</v>
      </c>
      <c r="P149" s="22">
        <f t="shared" si="7"/>
        <v>0</v>
      </c>
      <c r="Q149" s="20">
        <f t="shared" si="8"/>
        <v>29582033.003300328</v>
      </c>
      <c r="R149" s="18" t="s">
        <v>753</v>
      </c>
      <c r="S149" s="18">
        <v>124</v>
      </c>
    </row>
    <row r="150" spans="1:19" x14ac:dyDescent="0.25">
      <c r="A150" s="18" t="s">
        <v>754</v>
      </c>
      <c r="B150" s="18" t="s">
        <v>341</v>
      </c>
      <c r="C150" s="18" t="s">
        <v>29</v>
      </c>
      <c r="D150" s="18">
        <v>1981</v>
      </c>
      <c r="E150" s="18">
        <f>VLOOKUP(D150,'cpi roi'!A:C,2,FALSE)</f>
        <v>90.9</v>
      </c>
      <c r="F150" s="18" t="s">
        <v>548</v>
      </c>
      <c r="G150" s="18">
        <v>7.2</v>
      </c>
      <c r="H150" s="19">
        <v>14000</v>
      </c>
      <c r="I150" s="18" t="s">
        <v>755</v>
      </c>
      <c r="J150" s="18" t="s">
        <v>756</v>
      </c>
      <c r="K150" s="18" t="s">
        <v>755</v>
      </c>
      <c r="L150" s="18" t="s">
        <v>26</v>
      </c>
      <c r="M150" s="20">
        <v>0</v>
      </c>
      <c r="N150" s="20">
        <v>31206251</v>
      </c>
      <c r="O150" s="21">
        <f t="shared" si="6"/>
        <v>104604451.92189218</v>
      </c>
      <c r="P150" s="22">
        <f t="shared" si="7"/>
        <v>0</v>
      </c>
      <c r="Q150" s="20">
        <f t="shared" si="8"/>
        <v>34330309.130913094</v>
      </c>
      <c r="R150" s="18" t="s">
        <v>757</v>
      </c>
      <c r="S150" s="18">
        <v>97</v>
      </c>
    </row>
    <row r="151" spans="1:19" x14ac:dyDescent="0.25">
      <c r="A151" s="18" t="s">
        <v>758</v>
      </c>
      <c r="B151" s="18" t="s">
        <v>20</v>
      </c>
      <c r="C151" s="18" t="s">
        <v>108</v>
      </c>
      <c r="D151" s="18">
        <v>1981</v>
      </c>
      <c r="E151" s="18">
        <f>VLOOKUP(D151,'cpi roi'!A:C,2,FALSE)</f>
        <v>90.9</v>
      </c>
      <c r="F151" s="18" t="s">
        <v>680</v>
      </c>
      <c r="G151" s="18">
        <v>6.3</v>
      </c>
      <c r="H151" s="19">
        <v>7500</v>
      </c>
      <c r="I151" s="18" t="s">
        <v>759</v>
      </c>
      <c r="J151" s="18" t="s">
        <v>760</v>
      </c>
      <c r="K151" s="18" t="s">
        <v>71</v>
      </c>
      <c r="L151" s="18" t="s">
        <v>34</v>
      </c>
      <c r="M151" s="20">
        <v>10000000</v>
      </c>
      <c r="N151" s="20">
        <v>12850276</v>
      </c>
      <c r="O151" s="21">
        <f t="shared" si="6"/>
        <v>43074577.526952691</v>
      </c>
      <c r="P151" s="22">
        <f t="shared" si="7"/>
        <v>128.50275999999999</v>
      </c>
      <c r="Q151" s="20">
        <f t="shared" si="8"/>
        <v>14136717.271727173</v>
      </c>
      <c r="R151" s="18" t="s">
        <v>72</v>
      </c>
      <c r="S151" s="18">
        <v>108</v>
      </c>
    </row>
    <row r="152" spans="1:19" x14ac:dyDescent="0.25">
      <c r="A152" s="18" t="s">
        <v>761</v>
      </c>
      <c r="B152" s="18" t="s">
        <v>37</v>
      </c>
      <c r="C152" s="18" t="s">
        <v>21</v>
      </c>
      <c r="D152" s="18">
        <v>1981</v>
      </c>
      <c r="E152" s="18">
        <f>VLOOKUP(D152,'cpi roi'!A:C,2,FALSE)</f>
        <v>90.9</v>
      </c>
      <c r="F152" s="18" t="s">
        <v>595</v>
      </c>
      <c r="G152" s="18">
        <v>6.1</v>
      </c>
      <c r="H152" s="19">
        <v>4900</v>
      </c>
      <c r="I152" s="18" t="s">
        <v>762</v>
      </c>
      <c r="J152" s="18" t="s">
        <v>762</v>
      </c>
      <c r="K152" s="18" t="s">
        <v>763</v>
      </c>
      <c r="L152" s="18" t="s">
        <v>34</v>
      </c>
      <c r="M152" s="20">
        <v>8000000</v>
      </c>
      <c r="N152" s="20">
        <v>0</v>
      </c>
      <c r="O152" s="21">
        <f t="shared" si="6"/>
        <v>0</v>
      </c>
      <c r="P152" s="22">
        <f t="shared" si="7"/>
        <v>0</v>
      </c>
      <c r="Q152" s="20">
        <f t="shared" si="8"/>
        <v>0</v>
      </c>
      <c r="R152" s="18" t="s">
        <v>505</v>
      </c>
      <c r="S152" s="18">
        <v>93</v>
      </c>
    </row>
    <row r="153" spans="1:19" x14ac:dyDescent="0.25">
      <c r="A153" s="18" t="s">
        <v>764</v>
      </c>
      <c r="B153" s="18" t="s">
        <v>20</v>
      </c>
      <c r="C153" s="18" t="s">
        <v>38</v>
      </c>
      <c r="D153" s="18">
        <v>1981</v>
      </c>
      <c r="E153" s="18">
        <f>VLOOKUP(D153,'cpi roi'!A:C,2,FALSE)</f>
        <v>90.9</v>
      </c>
      <c r="F153" s="18" t="s">
        <v>531</v>
      </c>
      <c r="G153" s="18">
        <v>6.4</v>
      </c>
      <c r="H153" s="19">
        <v>18000</v>
      </c>
      <c r="I153" s="18" t="s">
        <v>765</v>
      </c>
      <c r="J153" s="18" t="s">
        <v>465</v>
      </c>
      <c r="K153" s="18" t="s">
        <v>766</v>
      </c>
      <c r="L153" s="18" t="s">
        <v>34</v>
      </c>
      <c r="M153" s="20">
        <v>5000000</v>
      </c>
      <c r="N153" s="20">
        <v>19905359</v>
      </c>
      <c r="O153" s="21">
        <f t="shared" si="6"/>
        <v>66723464.106710665</v>
      </c>
      <c r="P153" s="22">
        <f t="shared" si="7"/>
        <v>398.10718000000003</v>
      </c>
      <c r="Q153" s="20">
        <f t="shared" si="8"/>
        <v>21898084.708470847</v>
      </c>
      <c r="R153" s="18" t="s">
        <v>65</v>
      </c>
      <c r="S153" s="18">
        <v>99</v>
      </c>
    </row>
    <row r="154" spans="1:19" x14ac:dyDescent="0.25">
      <c r="A154" s="18" t="s">
        <v>767</v>
      </c>
      <c r="B154" s="18" t="s">
        <v>20</v>
      </c>
      <c r="C154" s="18" t="s">
        <v>45</v>
      </c>
      <c r="D154" s="18">
        <v>1981</v>
      </c>
      <c r="E154" s="18">
        <f>VLOOKUP(D154,'cpi roi'!A:C,2,FALSE)</f>
        <v>90.9</v>
      </c>
      <c r="F154" s="18" t="s">
        <v>768</v>
      </c>
      <c r="G154" s="18">
        <v>6.2</v>
      </c>
      <c r="H154" s="19">
        <v>7100</v>
      </c>
      <c r="I154" s="18" t="s">
        <v>271</v>
      </c>
      <c r="J154" s="18" t="s">
        <v>271</v>
      </c>
      <c r="K154" s="18" t="s">
        <v>272</v>
      </c>
      <c r="L154" s="18" t="s">
        <v>34</v>
      </c>
      <c r="M154" s="20">
        <v>0</v>
      </c>
      <c r="N154" s="20">
        <v>37000000</v>
      </c>
      <c r="O154" s="21">
        <f t="shared" si="6"/>
        <v>124025302.53025301</v>
      </c>
      <c r="P154" s="22">
        <f t="shared" si="7"/>
        <v>0</v>
      </c>
      <c r="Q154" s="20">
        <f t="shared" si="8"/>
        <v>40704070.4070407</v>
      </c>
      <c r="R154" s="18" t="s">
        <v>769</v>
      </c>
      <c r="S154" s="18">
        <v>88</v>
      </c>
    </row>
    <row r="155" spans="1:19" x14ac:dyDescent="0.25">
      <c r="A155" s="18" t="s">
        <v>770</v>
      </c>
      <c r="B155" s="18" t="s">
        <v>20</v>
      </c>
      <c r="C155" s="18" t="s">
        <v>38</v>
      </c>
      <c r="D155" s="18">
        <v>1981</v>
      </c>
      <c r="E155" s="18">
        <f>VLOOKUP(D155,'cpi roi'!A:C,2,FALSE)</f>
        <v>90.9</v>
      </c>
      <c r="F155" s="18" t="s">
        <v>624</v>
      </c>
      <c r="G155" s="18">
        <v>6.3</v>
      </c>
      <c r="H155" s="19">
        <v>5600</v>
      </c>
      <c r="I155" s="18" t="s">
        <v>204</v>
      </c>
      <c r="J155" s="18" t="s">
        <v>771</v>
      </c>
      <c r="K155" s="18" t="s">
        <v>204</v>
      </c>
      <c r="L155" s="18" t="s">
        <v>34</v>
      </c>
      <c r="M155" s="20">
        <v>0</v>
      </c>
      <c r="N155" s="20">
        <v>35610100</v>
      </c>
      <c r="O155" s="21">
        <f t="shared" si="6"/>
        <v>119366308.80088007</v>
      </c>
      <c r="P155" s="22">
        <f t="shared" si="7"/>
        <v>0</v>
      </c>
      <c r="Q155" s="20">
        <f t="shared" si="8"/>
        <v>39175027.50275027</v>
      </c>
      <c r="R155" s="18" t="s">
        <v>772</v>
      </c>
      <c r="S155" s="18">
        <v>122</v>
      </c>
    </row>
    <row r="156" spans="1:19" x14ac:dyDescent="0.25">
      <c r="A156" s="18" t="s">
        <v>773</v>
      </c>
      <c r="B156" s="18" t="s">
        <v>20</v>
      </c>
      <c r="C156" s="18" t="s">
        <v>45</v>
      </c>
      <c r="D156" s="18">
        <v>1981</v>
      </c>
      <c r="E156" s="18">
        <f>VLOOKUP(D156,'cpi roi'!A:C,2,FALSE)</f>
        <v>90.9</v>
      </c>
      <c r="F156" s="18" t="s">
        <v>624</v>
      </c>
      <c r="G156" s="18">
        <v>5.6</v>
      </c>
      <c r="H156" s="19">
        <v>7600</v>
      </c>
      <c r="I156" s="18" t="s">
        <v>774</v>
      </c>
      <c r="J156" s="18" t="s">
        <v>775</v>
      </c>
      <c r="K156" s="18" t="s">
        <v>64</v>
      </c>
      <c r="L156" s="18" t="s">
        <v>34</v>
      </c>
      <c r="M156" s="20">
        <v>8500000</v>
      </c>
      <c r="N156" s="20">
        <v>29916207</v>
      </c>
      <c r="O156" s="21">
        <f t="shared" si="6"/>
        <v>100280179.01980196</v>
      </c>
      <c r="P156" s="22">
        <f t="shared" si="7"/>
        <v>351.95537647058825</v>
      </c>
      <c r="Q156" s="20">
        <f t="shared" si="8"/>
        <v>32911118.811881188</v>
      </c>
      <c r="R156" s="18" t="s">
        <v>35</v>
      </c>
      <c r="S156" s="18">
        <v>94</v>
      </c>
    </row>
    <row r="157" spans="1:19" x14ac:dyDescent="0.25">
      <c r="A157" s="18" t="s">
        <v>776</v>
      </c>
      <c r="B157" s="18" t="s">
        <v>20</v>
      </c>
      <c r="C157" s="18" t="s">
        <v>45</v>
      </c>
      <c r="D157" s="18">
        <v>1981</v>
      </c>
      <c r="E157" s="18">
        <f>VLOOKUP(D157,'cpi roi'!A:C,2,FALSE)</f>
        <v>90.9</v>
      </c>
      <c r="F157" s="18" t="s">
        <v>777</v>
      </c>
      <c r="G157" s="18">
        <v>5.9</v>
      </c>
      <c r="H157" s="19">
        <v>1300</v>
      </c>
      <c r="I157" s="18" t="s">
        <v>249</v>
      </c>
      <c r="J157" s="18" t="s">
        <v>778</v>
      </c>
      <c r="K157" s="18" t="s">
        <v>779</v>
      </c>
      <c r="L157" s="18" t="s">
        <v>252</v>
      </c>
      <c r="M157" s="20">
        <v>0</v>
      </c>
      <c r="N157" s="20">
        <v>237000</v>
      </c>
      <c r="O157" s="21">
        <f t="shared" si="6"/>
        <v>794432.34323432331</v>
      </c>
      <c r="P157" s="22">
        <f t="shared" si="7"/>
        <v>0</v>
      </c>
      <c r="Q157" s="20">
        <f t="shared" si="8"/>
        <v>260726.07260726072</v>
      </c>
      <c r="R157" s="18" t="s">
        <v>780</v>
      </c>
      <c r="S157" s="18">
        <v>87</v>
      </c>
    </row>
    <row r="158" spans="1:19" x14ac:dyDescent="0.25">
      <c r="A158" s="18" t="s">
        <v>781</v>
      </c>
      <c r="B158" s="18" t="s">
        <v>20</v>
      </c>
      <c r="C158" s="18" t="s">
        <v>782</v>
      </c>
      <c r="D158" s="18">
        <v>1981</v>
      </c>
      <c r="E158" s="18">
        <f>VLOOKUP(D158,'cpi roi'!A:C,2,FALSE)</f>
        <v>90.9</v>
      </c>
      <c r="F158" s="18" t="s">
        <v>525</v>
      </c>
      <c r="G158" s="18">
        <v>7.1</v>
      </c>
      <c r="H158" s="19">
        <v>9900</v>
      </c>
      <c r="I158" s="18" t="s">
        <v>783</v>
      </c>
      <c r="J158" s="18" t="s">
        <v>784</v>
      </c>
      <c r="K158" s="18" t="s">
        <v>106</v>
      </c>
      <c r="L158" s="18" t="s">
        <v>26</v>
      </c>
      <c r="M158" s="20">
        <v>0</v>
      </c>
      <c r="N158" s="20">
        <v>17583634</v>
      </c>
      <c r="O158" s="21">
        <f t="shared" si="6"/>
        <v>58940960.173817374</v>
      </c>
      <c r="P158" s="22">
        <f t="shared" si="7"/>
        <v>0</v>
      </c>
      <c r="Q158" s="20">
        <f t="shared" si="8"/>
        <v>19343931.793179318</v>
      </c>
      <c r="R158" s="18" t="s">
        <v>388</v>
      </c>
      <c r="S158" s="18">
        <v>112</v>
      </c>
    </row>
    <row r="159" spans="1:19" x14ac:dyDescent="0.25">
      <c r="A159" s="18" t="s">
        <v>785</v>
      </c>
      <c r="B159" s="18" t="s">
        <v>20</v>
      </c>
      <c r="C159" s="18" t="s">
        <v>56</v>
      </c>
      <c r="D159" s="18">
        <v>1981</v>
      </c>
      <c r="E159" s="18">
        <f>VLOOKUP(D159,'cpi roi'!A:C,2,FALSE)</f>
        <v>90.9</v>
      </c>
      <c r="F159" s="18" t="s">
        <v>525</v>
      </c>
      <c r="G159" s="18">
        <v>6.3</v>
      </c>
      <c r="H159" s="19">
        <v>9400</v>
      </c>
      <c r="I159" s="18" t="s">
        <v>786</v>
      </c>
      <c r="J159" s="18" t="s">
        <v>787</v>
      </c>
      <c r="K159" s="18" t="s">
        <v>763</v>
      </c>
      <c r="L159" s="18" t="s">
        <v>34</v>
      </c>
      <c r="M159" s="20">
        <v>17000000</v>
      </c>
      <c r="N159" s="20">
        <v>10626725</v>
      </c>
      <c r="O159" s="21">
        <f t="shared" si="6"/>
        <v>35621156.298129804</v>
      </c>
      <c r="P159" s="22">
        <f t="shared" si="7"/>
        <v>62.510147058823527</v>
      </c>
      <c r="Q159" s="20">
        <f t="shared" si="8"/>
        <v>11690566.556655666</v>
      </c>
      <c r="R159" s="18" t="s">
        <v>54</v>
      </c>
      <c r="S159" s="18">
        <v>115</v>
      </c>
    </row>
    <row r="160" spans="1:19" x14ac:dyDescent="0.25">
      <c r="A160" s="18" t="s">
        <v>788</v>
      </c>
      <c r="B160" s="18" t="s">
        <v>20</v>
      </c>
      <c r="C160" s="18" t="s">
        <v>45</v>
      </c>
      <c r="D160" s="18">
        <v>1981</v>
      </c>
      <c r="E160" s="18">
        <f>VLOOKUP(D160,'cpi roi'!A:C,2,FALSE)</f>
        <v>90.9</v>
      </c>
      <c r="F160" s="18" t="s">
        <v>789</v>
      </c>
      <c r="G160" s="18">
        <v>5.5</v>
      </c>
      <c r="H160" s="19">
        <v>4400</v>
      </c>
      <c r="I160" s="18" t="s">
        <v>790</v>
      </c>
      <c r="J160" s="18" t="s">
        <v>790</v>
      </c>
      <c r="K160" s="18" t="s">
        <v>791</v>
      </c>
      <c r="L160" s="18" t="s">
        <v>34</v>
      </c>
      <c r="M160" s="20">
        <v>0</v>
      </c>
      <c r="N160" s="20">
        <v>5165432</v>
      </c>
      <c r="O160" s="21">
        <f t="shared" si="6"/>
        <v>17314709.905390538</v>
      </c>
      <c r="P160" s="22">
        <f t="shared" si="7"/>
        <v>0</v>
      </c>
      <c r="Q160" s="20">
        <f t="shared" si="8"/>
        <v>5682543.454345434</v>
      </c>
      <c r="R160" s="18" t="s">
        <v>792</v>
      </c>
      <c r="S160" s="18">
        <v>86</v>
      </c>
    </row>
    <row r="161" spans="1:19" x14ac:dyDescent="0.25">
      <c r="A161" s="18" t="s">
        <v>793</v>
      </c>
      <c r="B161" s="18" t="s">
        <v>20</v>
      </c>
      <c r="C161" s="18" t="s">
        <v>108</v>
      </c>
      <c r="D161" s="18">
        <v>1981</v>
      </c>
      <c r="E161" s="18">
        <f>VLOOKUP(D161,'cpi roi'!A:C,2,FALSE)</f>
        <v>90.9</v>
      </c>
      <c r="F161" s="18" t="s">
        <v>794</v>
      </c>
      <c r="G161" s="18">
        <v>7.5</v>
      </c>
      <c r="H161" s="19">
        <v>7600</v>
      </c>
      <c r="I161" s="18" t="s">
        <v>408</v>
      </c>
      <c r="J161" s="18" t="s">
        <v>409</v>
      </c>
      <c r="K161" s="18" t="s">
        <v>486</v>
      </c>
      <c r="L161" s="18" t="s">
        <v>34</v>
      </c>
      <c r="M161" s="20">
        <v>8600000</v>
      </c>
      <c r="N161" s="20">
        <v>8124257</v>
      </c>
      <c r="O161" s="21">
        <f t="shared" si="6"/>
        <v>27232795.466446642</v>
      </c>
      <c r="P161" s="22">
        <f t="shared" si="7"/>
        <v>94.46810465116279</v>
      </c>
      <c r="Q161" s="20">
        <f t="shared" si="8"/>
        <v>8937576.4576457646</v>
      </c>
      <c r="R161" s="18" t="s">
        <v>54</v>
      </c>
      <c r="S161" s="18">
        <v>167</v>
      </c>
    </row>
    <row r="162" spans="1:19" x14ac:dyDescent="0.25">
      <c r="A162" s="18" t="s">
        <v>795</v>
      </c>
      <c r="B162" s="18" t="s">
        <v>20</v>
      </c>
      <c r="C162" s="18" t="s">
        <v>21</v>
      </c>
      <c r="D162" s="18">
        <v>1981</v>
      </c>
      <c r="E162" s="18">
        <f>VLOOKUP(D162,'cpi roi'!A:C,2,FALSE)</f>
        <v>90.9</v>
      </c>
      <c r="F162" s="18" t="s">
        <v>144</v>
      </c>
      <c r="G162" s="18">
        <v>5.5</v>
      </c>
      <c r="H162" s="19">
        <v>5700</v>
      </c>
      <c r="I162" s="18" t="s">
        <v>796</v>
      </c>
      <c r="J162" s="18" t="s">
        <v>797</v>
      </c>
      <c r="K162" s="18" t="s">
        <v>110</v>
      </c>
      <c r="L162" s="18" t="s">
        <v>34</v>
      </c>
      <c r="M162" s="20">
        <v>0</v>
      </c>
      <c r="N162" s="20">
        <v>2447576</v>
      </c>
      <c r="O162" s="21">
        <f t="shared" si="6"/>
        <v>8204360.9152915282</v>
      </c>
      <c r="P162" s="22">
        <f t="shared" si="7"/>
        <v>0</v>
      </c>
      <c r="Q162" s="20">
        <f t="shared" si="8"/>
        <v>2692602.8602860286</v>
      </c>
      <c r="R162" s="18" t="s">
        <v>54</v>
      </c>
      <c r="S162" s="18">
        <v>104</v>
      </c>
    </row>
    <row r="163" spans="1:19" x14ac:dyDescent="0.25">
      <c r="A163" s="18" t="s">
        <v>798</v>
      </c>
      <c r="B163" s="18" t="s">
        <v>37</v>
      </c>
      <c r="C163" s="18" t="s">
        <v>45</v>
      </c>
      <c r="D163" s="18">
        <v>1981</v>
      </c>
      <c r="E163" s="18">
        <f>VLOOKUP(D163,'cpi roi'!A:C,2,FALSE)</f>
        <v>90.9</v>
      </c>
      <c r="F163" s="18" t="s">
        <v>799</v>
      </c>
      <c r="G163" s="18">
        <v>6.2</v>
      </c>
      <c r="H163" s="19">
        <v>4800</v>
      </c>
      <c r="I163" s="18" t="s">
        <v>237</v>
      </c>
      <c r="J163" s="18" t="s">
        <v>501</v>
      </c>
      <c r="K163" s="18" t="s">
        <v>64</v>
      </c>
      <c r="L163" s="18" t="s">
        <v>34</v>
      </c>
      <c r="M163" s="20">
        <v>0</v>
      </c>
      <c r="N163" s="20">
        <v>15578237</v>
      </c>
      <c r="O163" s="21">
        <f t="shared" si="6"/>
        <v>52218798.832783274</v>
      </c>
      <c r="P163" s="22">
        <f t="shared" si="7"/>
        <v>0</v>
      </c>
      <c r="Q163" s="20">
        <f t="shared" si="8"/>
        <v>17137774.477447744</v>
      </c>
      <c r="R163" s="18" t="s">
        <v>65</v>
      </c>
      <c r="S163" s="18">
        <v>103</v>
      </c>
    </row>
    <row r="164" spans="1:19" x14ac:dyDescent="0.25">
      <c r="A164" s="18" t="s">
        <v>800</v>
      </c>
      <c r="B164" s="18" t="s">
        <v>20</v>
      </c>
      <c r="C164" s="18" t="s">
        <v>801</v>
      </c>
      <c r="D164" s="18">
        <v>1981</v>
      </c>
      <c r="E164" s="18">
        <f>VLOOKUP(D164,'cpi roi'!A:C,2,FALSE)</f>
        <v>90.9</v>
      </c>
      <c r="F164" s="18" t="s">
        <v>802</v>
      </c>
      <c r="G164" s="18">
        <v>7.2</v>
      </c>
      <c r="H164" s="19">
        <v>12000</v>
      </c>
      <c r="I164" s="18" t="s">
        <v>803</v>
      </c>
      <c r="J164" s="18" t="s">
        <v>804</v>
      </c>
      <c r="K164" s="18" t="s">
        <v>805</v>
      </c>
      <c r="L164" s="18" t="s">
        <v>457</v>
      </c>
      <c r="M164" s="20">
        <v>0</v>
      </c>
      <c r="N164" s="20">
        <v>110014</v>
      </c>
      <c r="O164" s="21">
        <f t="shared" si="6"/>
        <v>368770.80088008795</v>
      </c>
      <c r="P164" s="22">
        <f t="shared" si="7"/>
        <v>0</v>
      </c>
      <c r="Q164" s="20">
        <f t="shared" si="8"/>
        <v>121027.50275027502</v>
      </c>
      <c r="R164" s="18" t="s">
        <v>806</v>
      </c>
      <c r="S164" s="18">
        <v>117</v>
      </c>
    </row>
    <row r="165" spans="1:19" x14ac:dyDescent="0.25">
      <c r="A165" s="18" t="s">
        <v>807</v>
      </c>
      <c r="B165" s="18" t="s">
        <v>20</v>
      </c>
      <c r="C165" s="18" t="s">
        <v>56</v>
      </c>
      <c r="D165" s="18">
        <v>1981</v>
      </c>
      <c r="E165" s="18">
        <f>VLOOKUP(D165,'cpi roi'!A:C,2,FALSE)</f>
        <v>90.9</v>
      </c>
      <c r="F165" s="18" t="s">
        <v>808</v>
      </c>
      <c r="G165" s="18">
        <v>5.8</v>
      </c>
      <c r="H165" s="19">
        <v>2600</v>
      </c>
      <c r="I165" s="18" t="s">
        <v>376</v>
      </c>
      <c r="J165" s="18" t="s">
        <v>809</v>
      </c>
      <c r="K165" s="18" t="s">
        <v>810</v>
      </c>
      <c r="L165" s="18" t="s">
        <v>26</v>
      </c>
      <c r="M165" s="20">
        <v>0</v>
      </c>
      <c r="N165" s="20">
        <v>5229643</v>
      </c>
      <c r="O165" s="21">
        <f t="shared" si="6"/>
        <v>17529947.437843781</v>
      </c>
      <c r="P165" s="22">
        <f t="shared" si="7"/>
        <v>0</v>
      </c>
      <c r="Q165" s="20">
        <f t="shared" si="8"/>
        <v>5753182.6182618262</v>
      </c>
      <c r="R165" s="18" t="s">
        <v>811</v>
      </c>
      <c r="S165" s="18">
        <v>92</v>
      </c>
    </row>
    <row r="166" spans="1:19" x14ac:dyDescent="0.25">
      <c r="A166" s="18" t="s">
        <v>812</v>
      </c>
      <c r="B166" s="18" t="s">
        <v>20</v>
      </c>
      <c r="C166" s="18" t="s">
        <v>108</v>
      </c>
      <c r="D166" s="18">
        <v>1981</v>
      </c>
      <c r="E166" s="18">
        <f>VLOOKUP(D166,'cpi roi'!A:C,2,FALSE)</f>
        <v>90.9</v>
      </c>
      <c r="F166" s="18" t="s">
        <v>813</v>
      </c>
      <c r="G166" s="18">
        <v>6.7</v>
      </c>
      <c r="H166" s="19">
        <v>5800</v>
      </c>
      <c r="I166" s="18" t="s">
        <v>361</v>
      </c>
      <c r="J166" s="18" t="s">
        <v>814</v>
      </c>
      <c r="K166" s="18" t="s">
        <v>321</v>
      </c>
      <c r="L166" s="18" t="s">
        <v>34</v>
      </c>
      <c r="M166" s="20">
        <v>0</v>
      </c>
      <c r="N166" s="20">
        <v>29200000</v>
      </c>
      <c r="O166" s="21">
        <f t="shared" si="6"/>
        <v>97879427.942794263</v>
      </c>
      <c r="P166" s="22">
        <f t="shared" si="7"/>
        <v>0</v>
      </c>
      <c r="Q166" s="20">
        <f t="shared" si="8"/>
        <v>32123212.321232121</v>
      </c>
      <c r="R166" s="18" t="s">
        <v>450</v>
      </c>
      <c r="S166" s="18">
        <v>125</v>
      </c>
    </row>
    <row r="167" spans="1:19" x14ac:dyDescent="0.25">
      <c r="A167" s="18" t="s">
        <v>815</v>
      </c>
      <c r="B167" s="18" t="s">
        <v>20</v>
      </c>
      <c r="C167" s="18" t="s">
        <v>56</v>
      </c>
      <c r="D167" s="18">
        <v>1981</v>
      </c>
      <c r="E167" s="18">
        <f>VLOOKUP(D167,'cpi roi'!A:C,2,FALSE)</f>
        <v>90.9</v>
      </c>
      <c r="F167" s="18" t="s">
        <v>561</v>
      </c>
      <c r="G167" s="18">
        <v>6</v>
      </c>
      <c r="H167" s="19">
        <v>2400</v>
      </c>
      <c r="I167" s="18" t="s">
        <v>816</v>
      </c>
      <c r="J167" s="18" t="s">
        <v>582</v>
      </c>
      <c r="K167" s="18" t="s">
        <v>817</v>
      </c>
      <c r="L167" s="18" t="s">
        <v>34</v>
      </c>
      <c r="M167" s="20">
        <v>800000</v>
      </c>
      <c r="N167" s="20">
        <v>1118634</v>
      </c>
      <c r="O167" s="21">
        <f t="shared" si="6"/>
        <v>3749700.5478547849</v>
      </c>
      <c r="P167" s="22">
        <f t="shared" si="7"/>
        <v>139.82925</v>
      </c>
      <c r="Q167" s="20">
        <f t="shared" si="8"/>
        <v>1230620.4620462046</v>
      </c>
      <c r="R167" s="18" t="s">
        <v>583</v>
      </c>
      <c r="S167" s="18">
        <v>84</v>
      </c>
    </row>
    <row r="168" spans="1:19" x14ac:dyDescent="0.25">
      <c r="A168" s="18" t="s">
        <v>818</v>
      </c>
      <c r="B168" s="18" t="s">
        <v>37</v>
      </c>
      <c r="C168" s="18" t="s">
        <v>38</v>
      </c>
      <c r="D168" s="18">
        <v>1981</v>
      </c>
      <c r="E168" s="18">
        <f>VLOOKUP(D168,'cpi roi'!A:C,2,FALSE)</f>
        <v>90.9</v>
      </c>
      <c r="F168" s="18" t="s">
        <v>567</v>
      </c>
      <c r="G168" s="18">
        <v>6.2</v>
      </c>
      <c r="H168" s="19">
        <v>4100</v>
      </c>
      <c r="I168" s="18" t="s">
        <v>819</v>
      </c>
      <c r="J168" s="18" t="s">
        <v>820</v>
      </c>
      <c r="K168" s="18" t="s">
        <v>821</v>
      </c>
      <c r="L168" s="18" t="s">
        <v>34</v>
      </c>
      <c r="M168" s="20">
        <v>0</v>
      </c>
      <c r="N168" s="20">
        <v>0</v>
      </c>
      <c r="O168" s="21">
        <f t="shared" si="6"/>
        <v>0</v>
      </c>
      <c r="P168" s="22">
        <f t="shared" si="7"/>
        <v>0</v>
      </c>
      <c r="Q168" s="20">
        <f t="shared" si="8"/>
        <v>0</v>
      </c>
      <c r="R168" s="18" t="s">
        <v>259</v>
      </c>
      <c r="S168" s="18">
        <v>93</v>
      </c>
    </row>
    <row r="169" spans="1:19" x14ac:dyDescent="0.25">
      <c r="A169" s="18" t="s">
        <v>822</v>
      </c>
      <c r="B169" s="18" t="s">
        <v>37</v>
      </c>
      <c r="C169" s="18" t="s">
        <v>45</v>
      </c>
      <c r="D169" s="18">
        <v>1981</v>
      </c>
      <c r="E169" s="18">
        <f>VLOOKUP(D169,'cpi roi'!A:C,2,FALSE)</f>
        <v>90.9</v>
      </c>
      <c r="F169" s="18" t="s">
        <v>633</v>
      </c>
      <c r="G169" s="18">
        <v>5.4</v>
      </c>
      <c r="H169" s="19">
        <v>2600</v>
      </c>
      <c r="I169" s="18" t="s">
        <v>823</v>
      </c>
      <c r="J169" s="18" t="s">
        <v>824</v>
      </c>
      <c r="K169" s="18" t="s">
        <v>53</v>
      </c>
      <c r="L169" s="18" t="s">
        <v>34</v>
      </c>
      <c r="M169" s="20">
        <v>20000000</v>
      </c>
      <c r="N169" s="20">
        <v>18826490</v>
      </c>
      <c r="O169" s="21">
        <f t="shared" si="6"/>
        <v>63107057.238723867</v>
      </c>
      <c r="P169" s="22">
        <f t="shared" si="7"/>
        <v>94.132450000000006</v>
      </c>
      <c r="Q169" s="20">
        <f t="shared" si="8"/>
        <v>20711210.121012099</v>
      </c>
      <c r="R169" s="18" t="s">
        <v>825</v>
      </c>
      <c r="S169" s="18">
        <v>98</v>
      </c>
    </row>
    <row r="170" spans="1:19" x14ac:dyDescent="0.25">
      <c r="A170" s="18" t="s">
        <v>826</v>
      </c>
      <c r="B170" s="18" t="s">
        <v>37</v>
      </c>
      <c r="C170" s="18" t="s">
        <v>45</v>
      </c>
      <c r="D170" s="18">
        <v>1981</v>
      </c>
      <c r="E170" s="18">
        <f>VLOOKUP(D170,'cpi roi'!A:C,2,FALSE)</f>
        <v>90.9</v>
      </c>
      <c r="F170" s="18" t="s">
        <v>680</v>
      </c>
      <c r="G170" s="18">
        <v>5.6</v>
      </c>
      <c r="H170" s="19">
        <v>2600</v>
      </c>
      <c r="I170" s="18" t="s">
        <v>827</v>
      </c>
      <c r="J170" s="18" t="s">
        <v>828</v>
      </c>
      <c r="K170" s="18" t="s">
        <v>829</v>
      </c>
      <c r="L170" s="18" t="s">
        <v>34</v>
      </c>
      <c r="M170" s="20">
        <v>6000000</v>
      </c>
      <c r="N170" s="20">
        <v>9566593</v>
      </c>
      <c r="O170" s="21">
        <f t="shared" si="6"/>
        <v>32067556.513751369</v>
      </c>
      <c r="P170" s="22">
        <f t="shared" si="7"/>
        <v>159.44321666666667</v>
      </c>
      <c r="Q170" s="20">
        <f t="shared" si="8"/>
        <v>10524304.730473047</v>
      </c>
      <c r="R170" s="18" t="s">
        <v>830</v>
      </c>
      <c r="S170" s="18">
        <v>92</v>
      </c>
    </row>
    <row r="171" spans="1:19" x14ac:dyDescent="0.25">
      <c r="A171" s="18" t="s">
        <v>831</v>
      </c>
      <c r="B171" s="18" t="s">
        <v>37</v>
      </c>
      <c r="C171" s="18" t="s">
        <v>45</v>
      </c>
      <c r="D171" s="18">
        <v>1981</v>
      </c>
      <c r="E171" s="18">
        <f>VLOOKUP(D171,'cpi roi'!A:C,2,FALSE)</f>
        <v>90.9</v>
      </c>
      <c r="F171" s="18" t="s">
        <v>832</v>
      </c>
      <c r="G171" s="18">
        <v>5.5</v>
      </c>
      <c r="H171" s="19">
        <v>4500</v>
      </c>
      <c r="I171" s="18" t="s">
        <v>833</v>
      </c>
      <c r="J171" s="18" t="s">
        <v>115</v>
      </c>
      <c r="K171" s="18" t="s">
        <v>834</v>
      </c>
      <c r="L171" s="18" t="s">
        <v>34</v>
      </c>
      <c r="M171" s="20">
        <v>0</v>
      </c>
      <c r="N171" s="20">
        <v>20259961</v>
      </c>
      <c r="O171" s="21">
        <f t="shared" si="6"/>
        <v>67912102.493949383</v>
      </c>
      <c r="P171" s="22">
        <f t="shared" si="7"/>
        <v>0</v>
      </c>
      <c r="Q171" s="20">
        <f t="shared" si="8"/>
        <v>22288185.918591857</v>
      </c>
      <c r="R171" s="18" t="s">
        <v>835</v>
      </c>
      <c r="S171" s="18">
        <v>88</v>
      </c>
    </row>
    <row r="172" spans="1:19" x14ac:dyDescent="0.25">
      <c r="A172" s="18" t="s">
        <v>836</v>
      </c>
      <c r="B172" s="18" t="s">
        <v>37</v>
      </c>
      <c r="C172" s="18" t="s">
        <v>21</v>
      </c>
      <c r="D172" s="18">
        <v>1981</v>
      </c>
      <c r="E172" s="18">
        <f>VLOOKUP(D172,'cpi roi'!A:C,2,FALSE)</f>
        <v>90.9</v>
      </c>
      <c r="F172" s="18" t="s">
        <v>768</v>
      </c>
      <c r="G172" s="18">
        <v>6</v>
      </c>
      <c r="H172" s="19">
        <v>891</v>
      </c>
      <c r="I172" s="18" t="s">
        <v>172</v>
      </c>
      <c r="J172" s="18" t="s">
        <v>837</v>
      </c>
      <c r="K172" s="18" t="s">
        <v>838</v>
      </c>
      <c r="L172" s="18" t="s">
        <v>34</v>
      </c>
      <c r="M172" s="20">
        <v>0</v>
      </c>
      <c r="N172" s="20">
        <v>14923752</v>
      </c>
      <c r="O172" s="21">
        <f t="shared" si="6"/>
        <v>50024942.072607256</v>
      </c>
      <c r="P172" s="22">
        <f t="shared" si="7"/>
        <v>0</v>
      </c>
      <c r="Q172" s="20">
        <f t="shared" si="8"/>
        <v>16417768.976897689</v>
      </c>
      <c r="R172" s="18" t="s">
        <v>839</v>
      </c>
      <c r="S172" s="18">
        <v>112</v>
      </c>
    </row>
    <row r="173" spans="1:19" x14ac:dyDescent="0.25">
      <c r="A173" s="18" t="s">
        <v>840</v>
      </c>
      <c r="B173" s="18" t="s">
        <v>20</v>
      </c>
      <c r="C173" s="18" t="s">
        <v>21</v>
      </c>
      <c r="D173" s="18">
        <v>1981</v>
      </c>
      <c r="E173" s="18">
        <f>VLOOKUP(D173,'cpi roi'!A:C,2,FALSE)</f>
        <v>90.9</v>
      </c>
      <c r="F173" s="18" t="s">
        <v>841</v>
      </c>
      <c r="G173" s="18">
        <v>6.3</v>
      </c>
      <c r="H173" s="19">
        <v>1300</v>
      </c>
      <c r="I173" s="18" t="s">
        <v>842</v>
      </c>
      <c r="J173" s="18" t="s">
        <v>843</v>
      </c>
      <c r="K173" s="18" t="s">
        <v>555</v>
      </c>
      <c r="L173" s="18" t="s">
        <v>26</v>
      </c>
      <c r="M173" s="20">
        <v>0</v>
      </c>
      <c r="N173" s="20">
        <v>12042</v>
      </c>
      <c r="O173" s="21">
        <f t="shared" si="6"/>
        <v>40365.207920792076</v>
      </c>
      <c r="P173" s="22">
        <f t="shared" si="7"/>
        <v>0</v>
      </c>
      <c r="Q173" s="20">
        <f t="shared" si="8"/>
        <v>13247.524752475247</v>
      </c>
      <c r="R173" s="18" t="s">
        <v>844</v>
      </c>
      <c r="S173" s="18">
        <v>101</v>
      </c>
    </row>
    <row r="174" spans="1:19" x14ac:dyDescent="0.25">
      <c r="A174" s="18" t="s">
        <v>845</v>
      </c>
      <c r="B174" s="18" t="s">
        <v>20</v>
      </c>
      <c r="C174" s="18" t="s">
        <v>56</v>
      </c>
      <c r="D174" s="18">
        <v>1981</v>
      </c>
      <c r="E174" s="18">
        <f>VLOOKUP(D174,'cpi roi'!A:C,2,FALSE)</f>
        <v>90.9</v>
      </c>
      <c r="F174" s="18" t="s">
        <v>580</v>
      </c>
      <c r="G174" s="18">
        <v>4.9000000000000004</v>
      </c>
      <c r="H174" s="19">
        <v>3600</v>
      </c>
      <c r="I174" s="18" t="s">
        <v>846</v>
      </c>
      <c r="J174" s="18" t="s">
        <v>847</v>
      </c>
      <c r="K174" s="18" t="s">
        <v>848</v>
      </c>
      <c r="L174" s="18" t="s">
        <v>34</v>
      </c>
      <c r="M174" s="20">
        <v>250000</v>
      </c>
      <c r="N174" s="20">
        <v>0</v>
      </c>
      <c r="O174" s="21">
        <f t="shared" si="6"/>
        <v>0</v>
      </c>
      <c r="P174" s="22">
        <f t="shared" si="7"/>
        <v>0</v>
      </c>
      <c r="Q174" s="20">
        <f t="shared" si="8"/>
        <v>0</v>
      </c>
      <c r="R174" s="18" t="s">
        <v>849</v>
      </c>
      <c r="S174" s="18">
        <v>96</v>
      </c>
    </row>
    <row r="175" spans="1:19" x14ac:dyDescent="0.25">
      <c r="A175" s="18" t="s">
        <v>850</v>
      </c>
      <c r="B175" s="18" t="s">
        <v>37</v>
      </c>
      <c r="C175" s="18" t="s">
        <v>45</v>
      </c>
      <c r="D175" s="18">
        <v>1981</v>
      </c>
      <c r="E175" s="18">
        <f>VLOOKUP(D175,'cpi roi'!A:C,2,FALSE)</f>
        <v>90.9</v>
      </c>
      <c r="F175" s="18" t="s">
        <v>600</v>
      </c>
      <c r="G175" s="18">
        <v>5.0999999999999996</v>
      </c>
      <c r="H175" s="19">
        <v>4900</v>
      </c>
      <c r="I175" s="18" t="s">
        <v>851</v>
      </c>
      <c r="J175" s="18" t="s">
        <v>851</v>
      </c>
      <c r="K175" s="18" t="s">
        <v>53</v>
      </c>
      <c r="L175" s="18" t="s">
        <v>34</v>
      </c>
      <c r="M175" s="20">
        <v>8000000</v>
      </c>
      <c r="N175" s="20">
        <v>26154211</v>
      </c>
      <c r="O175" s="21">
        <f t="shared" si="6"/>
        <v>87669835.992299214</v>
      </c>
      <c r="P175" s="22">
        <f t="shared" si="7"/>
        <v>326.9276375</v>
      </c>
      <c r="Q175" s="20">
        <f t="shared" si="8"/>
        <v>28772509.350935094</v>
      </c>
      <c r="R175" s="18" t="s">
        <v>184</v>
      </c>
      <c r="S175" s="18">
        <v>93</v>
      </c>
    </row>
    <row r="176" spans="1:19" x14ac:dyDescent="0.25">
      <c r="A176" s="18" t="s">
        <v>852</v>
      </c>
      <c r="B176" s="18" t="s">
        <v>20</v>
      </c>
      <c r="C176" s="18" t="s">
        <v>21</v>
      </c>
      <c r="D176" s="18">
        <v>1981</v>
      </c>
      <c r="E176" s="18">
        <f>VLOOKUP(D176,'cpi roi'!A:C,2,FALSE)</f>
        <v>90.9</v>
      </c>
      <c r="F176" s="18" t="s">
        <v>853</v>
      </c>
      <c r="G176" s="18">
        <v>6.5</v>
      </c>
      <c r="H176" s="19">
        <v>5300</v>
      </c>
      <c r="I176" s="18" t="s">
        <v>854</v>
      </c>
      <c r="J176" s="18" t="s">
        <v>855</v>
      </c>
      <c r="K176" s="18" t="s">
        <v>856</v>
      </c>
      <c r="L176" s="18" t="s">
        <v>34</v>
      </c>
      <c r="M176" s="20">
        <v>22000000</v>
      </c>
      <c r="N176" s="20">
        <v>9171289</v>
      </c>
      <c r="O176" s="21">
        <f t="shared" si="6"/>
        <v>30742483.589658961</v>
      </c>
      <c r="P176" s="22">
        <f t="shared" si="7"/>
        <v>41.687677272727278</v>
      </c>
      <c r="Q176" s="20">
        <f t="shared" si="8"/>
        <v>10089426.842684269</v>
      </c>
      <c r="R176" s="18" t="s">
        <v>122</v>
      </c>
      <c r="S176" s="18">
        <v>108</v>
      </c>
    </row>
    <row r="177" spans="1:19" x14ac:dyDescent="0.25">
      <c r="A177" s="18" t="s">
        <v>857</v>
      </c>
      <c r="B177" s="18" t="s">
        <v>20</v>
      </c>
      <c r="C177" s="18" t="s">
        <v>394</v>
      </c>
      <c r="D177" s="18">
        <v>1981</v>
      </c>
      <c r="E177" s="18">
        <f>VLOOKUP(D177,'cpi roi'!A:C,2,FALSE)</f>
        <v>90.9</v>
      </c>
      <c r="F177" s="18" t="s">
        <v>704</v>
      </c>
      <c r="G177" s="18">
        <v>7.2</v>
      </c>
      <c r="H177" s="19">
        <v>4400</v>
      </c>
      <c r="I177" s="18" t="s">
        <v>858</v>
      </c>
      <c r="J177" s="18" t="s">
        <v>859</v>
      </c>
      <c r="K177" s="18" t="s">
        <v>860</v>
      </c>
      <c r="L177" s="18" t="s">
        <v>34</v>
      </c>
      <c r="M177" s="20">
        <v>1500000</v>
      </c>
      <c r="N177" s="20">
        <v>0</v>
      </c>
      <c r="O177" s="21">
        <f t="shared" si="6"/>
        <v>0</v>
      </c>
      <c r="P177" s="22">
        <f t="shared" si="7"/>
        <v>0</v>
      </c>
      <c r="Q177" s="20">
        <f t="shared" si="8"/>
        <v>0</v>
      </c>
      <c r="R177" s="18" t="s">
        <v>861</v>
      </c>
      <c r="S177" s="18">
        <v>96</v>
      </c>
    </row>
    <row r="178" spans="1:19" x14ac:dyDescent="0.25">
      <c r="A178" s="18" t="s">
        <v>862</v>
      </c>
      <c r="B178" s="18" t="s">
        <v>37</v>
      </c>
      <c r="C178" s="18" t="s">
        <v>38</v>
      </c>
      <c r="D178" s="18">
        <v>1981</v>
      </c>
      <c r="E178" s="18">
        <f>VLOOKUP(D178,'cpi roi'!A:C,2,FALSE)</f>
        <v>90.9</v>
      </c>
      <c r="F178" s="18" t="s">
        <v>577</v>
      </c>
      <c r="G178" s="18">
        <v>5.0999999999999996</v>
      </c>
      <c r="H178" s="19">
        <v>2000</v>
      </c>
      <c r="I178" s="18" t="s">
        <v>863</v>
      </c>
      <c r="J178" s="18" t="s">
        <v>864</v>
      </c>
      <c r="K178" s="18" t="s">
        <v>865</v>
      </c>
      <c r="L178" s="18" t="s">
        <v>34</v>
      </c>
      <c r="M178" s="20">
        <v>18000000</v>
      </c>
      <c r="N178" s="20">
        <v>12617845</v>
      </c>
      <c r="O178" s="21">
        <f t="shared" si="6"/>
        <v>42295460.632563248</v>
      </c>
      <c r="P178" s="22">
        <f t="shared" si="7"/>
        <v>70.099138888888888</v>
      </c>
      <c r="Q178" s="20">
        <f t="shared" si="8"/>
        <v>13881017.601760175</v>
      </c>
      <c r="R178" s="18" t="s">
        <v>866</v>
      </c>
      <c r="S178" s="18">
        <v>98</v>
      </c>
    </row>
    <row r="179" spans="1:19" x14ac:dyDescent="0.25">
      <c r="A179" s="18" t="s">
        <v>867</v>
      </c>
      <c r="B179" s="18" t="s">
        <v>37</v>
      </c>
      <c r="C179" s="18" t="s">
        <v>29</v>
      </c>
      <c r="D179" s="18">
        <v>1981</v>
      </c>
      <c r="E179" s="18">
        <f>VLOOKUP(D179,'cpi roi'!A:C,2,FALSE)</f>
        <v>90.9</v>
      </c>
      <c r="F179" s="18" t="s">
        <v>733</v>
      </c>
      <c r="G179" s="18">
        <v>5.2</v>
      </c>
      <c r="H179" s="19">
        <v>1300</v>
      </c>
      <c r="I179" s="18" t="s">
        <v>868</v>
      </c>
      <c r="J179" s="18" t="s">
        <v>869</v>
      </c>
      <c r="K179" s="18" t="s">
        <v>870</v>
      </c>
      <c r="L179" s="18" t="s">
        <v>26</v>
      </c>
      <c r="M179" s="20">
        <v>14000000</v>
      </c>
      <c r="N179" s="20">
        <v>2022771</v>
      </c>
      <c r="O179" s="21">
        <f t="shared" si="6"/>
        <v>6780399.6006600652</v>
      </c>
      <c r="P179" s="22">
        <f t="shared" si="7"/>
        <v>14.448364285714286</v>
      </c>
      <c r="Q179" s="20">
        <f t="shared" si="8"/>
        <v>2225270.6270627063</v>
      </c>
      <c r="R179" s="18" t="s">
        <v>54</v>
      </c>
      <c r="S179" s="18">
        <v>118</v>
      </c>
    </row>
    <row r="180" spans="1:19" x14ac:dyDescent="0.25">
      <c r="A180" s="18" t="s">
        <v>871</v>
      </c>
      <c r="B180" s="18" t="s">
        <v>20</v>
      </c>
      <c r="C180" s="18" t="s">
        <v>56</v>
      </c>
      <c r="D180" s="18">
        <v>1981</v>
      </c>
      <c r="E180" s="18">
        <f>VLOOKUP(D180,'cpi roi'!A:C,2,FALSE)</f>
        <v>90.9</v>
      </c>
      <c r="F180" s="18" t="s">
        <v>872</v>
      </c>
      <c r="G180" s="18">
        <v>5.6</v>
      </c>
      <c r="H180" s="19">
        <v>2400</v>
      </c>
      <c r="I180" s="18" t="s">
        <v>873</v>
      </c>
      <c r="J180" s="18" t="s">
        <v>874</v>
      </c>
      <c r="K180" s="18" t="s">
        <v>875</v>
      </c>
      <c r="L180" s="18" t="s">
        <v>34</v>
      </c>
      <c r="M180" s="20">
        <v>0</v>
      </c>
      <c r="N180" s="20">
        <v>1169875</v>
      </c>
      <c r="O180" s="21">
        <f t="shared" si="6"/>
        <v>3921462.1837183712</v>
      </c>
      <c r="P180" s="22">
        <f t="shared" si="7"/>
        <v>0</v>
      </c>
      <c r="Q180" s="20">
        <f t="shared" si="8"/>
        <v>1286991.199119912</v>
      </c>
      <c r="R180" s="18" t="s">
        <v>876</v>
      </c>
      <c r="S180" s="18">
        <v>88</v>
      </c>
    </row>
    <row r="181" spans="1:19" x14ac:dyDescent="0.25">
      <c r="A181" s="18" t="s">
        <v>877</v>
      </c>
      <c r="B181" s="18" t="s">
        <v>20</v>
      </c>
      <c r="C181" s="18" t="s">
        <v>38</v>
      </c>
      <c r="D181" s="18">
        <v>1981</v>
      </c>
      <c r="E181" s="18">
        <f>VLOOKUP(D181,'cpi roi'!A:C,2,FALSE)</f>
        <v>90.9</v>
      </c>
      <c r="F181" s="18" t="s">
        <v>699</v>
      </c>
      <c r="G181" s="18">
        <v>5.5</v>
      </c>
      <c r="H181" s="19">
        <v>3600</v>
      </c>
      <c r="I181" s="18" t="s">
        <v>878</v>
      </c>
      <c r="J181" s="18" t="s">
        <v>879</v>
      </c>
      <c r="K181" s="18" t="s">
        <v>331</v>
      </c>
      <c r="L181" s="18" t="s">
        <v>34</v>
      </c>
      <c r="M181" s="20">
        <v>3800000</v>
      </c>
      <c r="N181" s="20">
        <v>0</v>
      </c>
      <c r="O181" s="21">
        <f t="shared" si="6"/>
        <v>0</v>
      </c>
      <c r="P181" s="22">
        <f t="shared" si="7"/>
        <v>0</v>
      </c>
      <c r="Q181" s="20">
        <f t="shared" si="8"/>
        <v>0</v>
      </c>
      <c r="R181" s="18" t="s">
        <v>880</v>
      </c>
      <c r="S181" s="18">
        <v>106</v>
      </c>
    </row>
    <row r="182" spans="1:19" x14ac:dyDescent="0.25">
      <c r="A182" s="18" t="s">
        <v>881</v>
      </c>
      <c r="B182" s="18" t="s">
        <v>20</v>
      </c>
      <c r="C182" s="18" t="s">
        <v>21</v>
      </c>
      <c r="D182" s="18">
        <v>1981</v>
      </c>
      <c r="E182" s="18">
        <f>VLOOKUP(D182,'cpi roi'!A:C,2,FALSE)</f>
        <v>90.9</v>
      </c>
      <c r="F182" s="18" t="s">
        <v>853</v>
      </c>
      <c r="G182" s="18">
        <v>6.8</v>
      </c>
      <c r="H182" s="19">
        <v>1100</v>
      </c>
      <c r="I182" s="18" t="s">
        <v>882</v>
      </c>
      <c r="J182" s="18" t="s">
        <v>882</v>
      </c>
      <c r="K182" s="18" t="s">
        <v>883</v>
      </c>
      <c r="L182" s="18" t="s">
        <v>34</v>
      </c>
      <c r="M182" s="20">
        <v>2700000</v>
      </c>
      <c r="N182" s="20">
        <v>3256082</v>
      </c>
      <c r="O182" s="21">
        <f t="shared" si="6"/>
        <v>10914501.489548953</v>
      </c>
      <c r="P182" s="22">
        <f t="shared" si="7"/>
        <v>120.59562962962961</v>
      </c>
      <c r="Q182" s="20">
        <f t="shared" si="8"/>
        <v>3582048.4048404838</v>
      </c>
      <c r="R182" s="18" t="s">
        <v>65</v>
      </c>
      <c r="S182" s="18">
        <v>103</v>
      </c>
    </row>
    <row r="183" spans="1:19" x14ac:dyDescent="0.25">
      <c r="A183" s="18" t="s">
        <v>884</v>
      </c>
      <c r="B183" s="18" t="s">
        <v>20</v>
      </c>
      <c r="C183" s="18" t="s">
        <v>21</v>
      </c>
      <c r="D183" s="18">
        <v>1981</v>
      </c>
      <c r="E183" s="18">
        <f>VLOOKUP(D183,'cpi roi'!A:C,2,FALSE)</f>
        <v>90.9</v>
      </c>
      <c r="F183" s="18" t="s">
        <v>242</v>
      </c>
      <c r="G183" s="18">
        <v>5.9</v>
      </c>
      <c r="H183" s="19">
        <v>1600</v>
      </c>
      <c r="I183" s="18" t="s">
        <v>885</v>
      </c>
      <c r="J183" s="18" t="s">
        <v>886</v>
      </c>
      <c r="K183" s="18" t="s">
        <v>887</v>
      </c>
      <c r="L183" s="18" t="s">
        <v>34</v>
      </c>
      <c r="M183" s="20">
        <v>0</v>
      </c>
      <c r="N183" s="20">
        <v>14492125</v>
      </c>
      <c r="O183" s="21">
        <f t="shared" si="6"/>
        <v>48578113.173817374</v>
      </c>
      <c r="P183" s="22">
        <f t="shared" si="7"/>
        <v>0</v>
      </c>
      <c r="Q183" s="20">
        <f t="shared" si="8"/>
        <v>15942931.793179318</v>
      </c>
      <c r="R183" s="18" t="s">
        <v>888</v>
      </c>
      <c r="S183" s="18">
        <v>117</v>
      </c>
    </row>
    <row r="184" spans="1:19" x14ac:dyDescent="0.25">
      <c r="A184" s="18" t="s">
        <v>889</v>
      </c>
      <c r="B184" s="18" t="s">
        <v>20</v>
      </c>
      <c r="C184" s="18" t="s">
        <v>45</v>
      </c>
      <c r="D184" s="18">
        <v>1981</v>
      </c>
      <c r="E184" s="18">
        <f>VLOOKUP(D184,'cpi roi'!A:C,2,FALSE)</f>
        <v>90.9</v>
      </c>
      <c r="F184" s="18" t="s">
        <v>890</v>
      </c>
      <c r="G184" s="18">
        <v>6.5</v>
      </c>
      <c r="H184" s="19">
        <v>4500</v>
      </c>
      <c r="I184" s="18" t="s">
        <v>891</v>
      </c>
      <c r="J184" s="18" t="s">
        <v>892</v>
      </c>
      <c r="K184" s="18" t="s">
        <v>893</v>
      </c>
      <c r="L184" s="18" t="s">
        <v>34</v>
      </c>
      <c r="M184" s="20">
        <v>10000000</v>
      </c>
      <c r="N184" s="20">
        <v>7258543</v>
      </c>
      <c r="O184" s="21">
        <f t="shared" si="6"/>
        <v>24330891.662266225</v>
      </c>
      <c r="P184" s="22">
        <f t="shared" si="7"/>
        <v>72.585430000000002</v>
      </c>
      <c r="Q184" s="20">
        <f t="shared" si="8"/>
        <v>7985195.8195819575</v>
      </c>
      <c r="R184" s="18" t="s">
        <v>894</v>
      </c>
      <c r="S184" s="18">
        <v>96</v>
      </c>
    </row>
    <row r="185" spans="1:19" x14ac:dyDescent="0.25">
      <c r="A185" s="18" t="s">
        <v>895</v>
      </c>
      <c r="B185" s="18" t="s">
        <v>20</v>
      </c>
      <c r="C185" s="18" t="s">
        <v>45</v>
      </c>
      <c r="D185" s="18">
        <v>1981</v>
      </c>
      <c r="E185" s="18">
        <f>VLOOKUP(D185,'cpi roi'!A:C,2,FALSE)</f>
        <v>90.9</v>
      </c>
      <c r="F185" s="18" t="s">
        <v>577</v>
      </c>
      <c r="G185" s="18">
        <v>6.1</v>
      </c>
      <c r="H185" s="19">
        <v>2900</v>
      </c>
      <c r="I185" s="18" t="s">
        <v>896</v>
      </c>
      <c r="J185" s="18" t="s">
        <v>897</v>
      </c>
      <c r="K185" s="18" t="s">
        <v>898</v>
      </c>
      <c r="L185" s="18" t="s">
        <v>34</v>
      </c>
      <c r="M185" s="20">
        <v>11000000</v>
      </c>
      <c r="N185" s="20">
        <v>31261269</v>
      </c>
      <c r="O185" s="21">
        <f t="shared" si="6"/>
        <v>104788874.19471946</v>
      </c>
      <c r="P185" s="22">
        <f t="shared" si="7"/>
        <v>284.19335454545455</v>
      </c>
      <c r="Q185" s="20">
        <f t="shared" si="8"/>
        <v>34390834.98349835</v>
      </c>
      <c r="R185" s="18" t="s">
        <v>65</v>
      </c>
      <c r="S185" s="18">
        <v>94</v>
      </c>
    </row>
    <row r="186" spans="1:19" x14ac:dyDescent="0.25">
      <c r="A186" s="18" t="s">
        <v>899</v>
      </c>
      <c r="B186" s="18" t="s">
        <v>20</v>
      </c>
      <c r="C186" s="18" t="s">
        <v>45</v>
      </c>
      <c r="D186" s="18">
        <v>1981</v>
      </c>
      <c r="E186" s="18">
        <f>VLOOKUP(D186,'cpi roi'!A:C,2,FALSE)</f>
        <v>90.9</v>
      </c>
      <c r="F186" s="18" t="s">
        <v>738</v>
      </c>
      <c r="G186" s="18">
        <v>7</v>
      </c>
      <c r="H186" s="19">
        <v>3600</v>
      </c>
      <c r="I186" s="18" t="s">
        <v>900</v>
      </c>
      <c r="J186" s="18" t="s">
        <v>900</v>
      </c>
      <c r="K186" s="18" t="s">
        <v>900</v>
      </c>
      <c r="L186" s="18" t="s">
        <v>34</v>
      </c>
      <c r="M186" s="20">
        <v>0</v>
      </c>
      <c r="N186" s="20">
        <v>2863642</v>
      </c>
      <c r="O186" s="21">
        <f t="shared" si="6"/>
        <v>9599028.7942794263</v>
      </c>
      <c r="P186" s="22">
        <f t="shared" si="7"/>
        <v>0</v>
      </c>
      <c r="Q186" s="20">
        <f t="shared" si="8"/>
        <v>3150321.2321232124</v>
      </c>
      <c r="R186" s="18" t="s">
        <v>35</v>
      </c>
      <c r="S186" s="18">
        <v>93</v>
      </c>
    </row>
    <row r="187" spans="1:19" x14ac:dyDescent="0.25">
      <c r="A187" s="18" t="s">
        <v>901</v>
      </c>
      <c r="B187" s="18" t="s">
        <v>37</v>
      </c>
      <c r="C187" s="18" t="s">
        <v>45</v>
      </c>
      <c r="D187" s="18">
        <v>1981</v>
      </c>
      <c r="E187" s="18">
        <f>VLOOKUP(D187,'cpi roi'!A:C,2,FALSE)</f>
        <v>90.9</v>
      </c>
      <c r="F187" s="18" t="s">
        <v>624</v>
      </c>
      <c r="G187" s="18">
        <v>4.3</v>
      </c>
      <c r="H187" s="19">
        <v>1300</v>
      </c>
      <c r="I187" s="18" t="s">
        <v>902</v>
      </c>
      <c r="J187" s="18" t="s">
        <v>903</v>
      </c>
      <c r="K187" s="18" t="s">
        <v>904</v>
      </c>
      <c r="L187" s="18" t="s">
        <v>34</v>
      </c>
      <c r="M187" s="20">
        <v>12000000</v>
      </c>
      <c r="N187" s="20">
        <v>2154696</v>
      </c>
      <c r="O187" s="21">
        <f t="shared" si="6"/>
        <v>7222616.8448844878</v>
      </c>
      <c r="P187" s="22">
        <f t="shared" si="7"/>
        <v>17.9558</v>
      </c>
      <c r="Q187" s="20">
        <f t="shared" si="8"/>
        <v>2370402.6402640264</v>
      </c>
      <c r="R187" s="18" t="s">
        <v>65</v>
      </c>
      <c r="S187" s="18">
        <v>78</v>
      </c>
    </row>
    <row r="188" spans="1:19" x14ac:dyDescent="0.25">
      <c r="A188" s="18" t="s">
        <v>905</v>
      </c>
      <c r="B188" s="18" t="s">
        <v>20</v>
      </c>
      <c r="C188" s="18" t="s">
        <v>29</v>
      </c>
      <c r="D188" s="18">
        <v>1981</v>
      </c>
      <c r="E188" s="18">
        <f>VLOOKUP(D188,'cpi roi'!A:C,2,FALSE)</f>
        <v>90.9</v>
      </c>
      <c r="F188" s="18" t="s">
        <v>738</v>
      </c>
      <c r="G188" s="18">
        <v>5.6</v>
      </c>
      <c r="H188" s="19">
        <v>829</v>
      </c>
      <c r="I188" s="18" t="s">
        <v>906</v>
      </c>
      <c r="J188" s="18" t="s">
        <v>907</v>
      </c>
      <c r="K188" s="18" t="s">
        <v>908</v>
      </c>
      <c r="L188" s="18" t="s">
        <v>34</v>
      </c>
      <c r="M188" s="20">
        <v>0</v>
      </c>
      <c r="N188" s="20">
        <v>11809387</v>
      </c>
      <c r="O188" s="21">
        <f t="shared" si="6"/>
        <v>39585480.955995597</v>
      </c>
      <c r="P188" s="22">
        <f t="shared" si="7"/>
        <v>0</v>
      </c>
      <c r="Q188" s="20">
        <f t="shared" si="8"/>
        <v>12991624.862486249</v>
      </c>
      <c r="R188" s="18" t="s">
        <v>909</v>
      </c>
      <c r="S188" s="18">
        <v>94</v>
      </c>
    </row>
    <row r="189" spans="1:19" x14ac:dyDescent="0.25">
      <c r="A189" s="18" t="s">
        <v>910</v>
      </c>
      <c r="B189" s="18" t="s">
        <v>37</v>
      </c>
      <c r="C189" s="18" t="s">
        <v>45</v>
      </c>
      <c r="D189" s="18">
        <v>1981</v>
      </c>
      <c r="E189" s="18">
        <f>VLOOKUP(D189,'cpi roi'!A:C,2,FALSE)</f>
        <v>90.9</v>
      </c>
      <c r="F189" s="18" t="s">
        <v>911</v>
      </c>
      <c r="G189" s="18">
        <v>5</v>
      </c>
      <c r="H189" s="19">
        <v>761</v>
      </c>
      <c r="I189" s="18" t="s">
        <v>912</v>
      </c>
      <c r="J189" s="18" t="s">
        <v>913</v>
      </c>
      <c r="K189" s="18" t="s">
        <v>47</v>
      </c>
      <c r="L189" s="18" t="s">
        <v>34</v>
      </c>
      <c r="M189" s="20">
        <v>3500000</v>
      </c>
      <c r="N189" s="20">
        <v>17569027</v>
      </c>
      <c r="O189" s="21">
        <f t="shared" si="6"/>
        <v>58891996.995599553</v>
      </c>
      <c r="P189" s="22">
        <f t="shared" si="7"/>
        <v>501.97219999999999</v>
      </c>
      <c r="Q189" s="20">
        <f t="shared" si="8"/>
        <v>19327862.486248624</v>
      </c>
      <c r="R189" s="18" t="s">
        <v>716</v>
      </c>
      <c r="S189" s="18">
        <v>100</v>
      </c>
    </row>
    <row r="190" spans="1:19" x14ac:dyDescent="0.25">
      <c r="A190" s="18" t="s">
        <v>914</v>
      </c>
      <c r="B190" s="18" t="s">
        <v>20</v>
      </c>
      <c r="C190" s="18" t="s">
        <v>21</v>
      </c>
      <c r="D190" s="18">
        <v>1981</v>
      </c>
      <c r="E190" s="18">
        <f>VLOOKUP(D190,'cpi roi'!A:C,2,FALSE)</f>
        <v>90.9</v>
      </c>
      <c r="F190" s="18" t="s">
        <v>799</v>
      </c>
      <c r="G190" s="18">
        <v>6.8</v>
      </c>
      <c r="H190" s="19">
        <v>1400</v>
      </c>
      <c r="I190" s="18" t="s">
        <v>915</v>
      </c>
      <c r="J190" s="18" t="s">
        <v>916</v>
      </c>
      <c r="K190" s="18" t="s">
        <v>239</v>
      </c>
      <c r="L190" s="18" t="s">
        <v>34</v>
      </c>
      <c r="M190" s="20">
        <v>0</v>
      </c>
      <c r="N190" s="20">
        <v>1976198</v>
      </c>
      <c r="O190" s="21">
        <f t="shared" si="6"/>
        <v>6624285.2651265115</v>
      </c>
      <c r="P190" s="22">
        <f t="shared" si="7"/>
        <v>0</v>
      </c>
      <c r="Q190" s="20">
        <f t="shared" si="8"/>
        <v>2174035.203520352</v>
      </c>
      <c r="R190" s="18" t="s">
        <v>65</v>
      </c>
      <c r="S190" s="18">
        <v>94</v>
      </c>
    </row>
    <row r="191" spans="1:19" x14ac:dyDescent="0.25">
      <c r="A191" s="18" t="s">
        <v>917</v>
      </c>
      <c r="B191" s="18" t="s">
        <v>20</v>
      </c>
      <c r="C191" s="18" t="s">
        <v>45</v>
      </c>
      <c r="D191" s="18">
        <v>1981</v>
      </c>
      <c r="E191" s="18">
        <f>VLOOKUP(D191,'cpi roi'!A:C,2,FALSE)</f>
        <v>90.9</v>
      </c>
      <c r="F191" s="18" t="s">
        <v>918</v>
      </c>
      <c r="G191" s="18">
        <v>7.3</v>
      </c>
      <c r="H191" s="19">
        <v>2700</v>
      </c>
      <c r="I191" s="18" t="s">
        <v>919</v>
      </c>
      <c r="J191" s="18" t="s">
        <v>920</v>
      </c>
      <c r="K191" s="18" t="s">
        <v>349</v>
      </c>
      <c r="L191" s="18" t="s">
        <v>34</v>
      </c>
      <c r="M191" s="20">
        <v>13000000</v>
      </c>
      <c r="N191" s="20">
        <v>8206145</v>
      </c>
      <c r="O191" s="21">
        <f t="shared" si="6"/>
        <v>27507286.925192516</v>
      </c>
      <c r="P191" s="22">
        <f t="shared" si="7"/>
        <v>63.124192307692304</v>
      </c>
      <c r="Q191" s="20">
        <f t="shared" si="8"/>
        <v>9027662.2662266232</v>
      </c>
      <c r="R191" s="18" t="s">
        <v>122</v>
      </c>
      <c r="S191" s="18">
        <v>119</v>
      </c>
    </row>
    <row r="192" spans="1:19" x14ac:dyDescent="0.25">
      <c r="A192" s="18" t="s">
        <v>921</v>
      </c>
      <c r="B192" s="18" t="s">
        <v>37</v>
      </c>
      <c r="C192" s="18" t="s">
        <v>21</v>
      </c>
      <c r="D192" s="18">
        <v>1981</v>
      </c>
      <c r="E192" s="18">
        <f>VLOOKUP(D192,'cpi roi'!A:C,2,FALSE)</f>
        <v>90.9</v>
      </c>
      <c r="F192" s="18" t="s">
        <v>922</v>
      </c>
      <c r="G192" s="18">
        <v>2.7</v>
      </c>
      <c r="H192" s="19">
        <v>659</v>
      </c>
      <c r="I192" s="18" t="s">
        <v>923</v>
      </c>
      <c r="J192" s="18" t="s">
        <v>924</v>
      </c>
      <c r="K192" s="18" t="s">
        <v>233</v>
      </c>
      <c r="L192" s="18" t="s">
        <v>925</v>
      </c>
      <c r="M192" s="20">
        <v>46000000</v>
      </c>
      <c r="N192" s="20">
        <v>5200986</v>
      </c>
      <c r="O192" s="21">
        <f t="shared" si="6"/>
        <v>17433888.165016498</v>
      </c>
      <c r="P192" s="22">
        <f t="shared" si="7"/>
        <v>11.306491304347826</v>
      </c>
      <c r="Q192" s="20">
        <f t="shared" si="8"/>
        <v>5721656.7656765673</v>
      </c>
      <c r="R192" s="18" t="s">
        <v>926</v>
      </c>
      <c r="S192" s="18">
        <v>140</v>
      </c>
    </row>
    <row r="193" spans="1:19" x14ac:dyDescent="0.25">
      <c r="A193" s="18" t="s">
        <v>927</v>
      </c>
      <c r="B193" s="18" t="s">
        <v>20</v>
      </c>
      <c r="C193" s="18" t="s">
        <v>45</v>
      </c>
      <c r="D193" s="18">
        <v>1981</v>
      </c>
      <c r="E193" s="18">
        <f>VLOOKUP(D193,'cpi roi'!A:C,2,FALSE)</f>
        <v>90.9</v>
      </c>
      <c r="F193" s="18" t="s">
        <v>928</v>
      </c>
      <c r="G193" s="18">
        <v>5.5</v>
      </c>
      <c r="H193" s="19">
        <v>1700</v>
      </c>
      <c r="I193" s="18" t="s">
        <v>929</v>
      </c>
      <c r="J193" s="18" t="s">
        <v>183</v>
      </c>
      <c r="K193" s="18" t="s">
        <v>77</v>
      </c>
      <c r="L193" s="18" t="s">
        <v>34</v>
      </c>
      <c r="M193" s="20">
        <v>14000000</v>
      </c>
      <c r="N193" s="20">
        <v>4454295</v>
      </c>
      <c r="O193" s="21">
        <f t="shared" si="6"/>
        <v>14930953.646864684</v>
      </c>
      <c r="P193" s="22">
        <f t="shared" si="7"/>
        <v>31.816392857142855</v>
      </c>
      <c r="Q193" s="20">
        <f t="shared" si="8"/>
        <v>4900214.5214521447</v>
      </c>
      <c r="R193" s="18" t="s">
        <v>65</v>
      </c>
      <c r="S193" s="18">
        <v>87</v>
      </c>
    </row>
    <row r="194" spans="1:19" x14ac:dyDescent="0.25">
      <c r="A194" s="18" t="s">
        <v>930</v>
      </c>
      <c r="B194" s="18" t="s">
        <v>37</v>
      </c>
      <c r="C194" s="18" t="s">
        <v>29</v>
      </c>
      <c r="D194" s="18">
        <v>1981</v>
      </c>
      <c r="E194" s="18">
        <f>VLOOKUP(D194,'cpi roi'!A:C,2,FALSE)</f>
        <v>90.9</v>
      </c>
      <c r="F194" s="18" t="s">
        <v>931</v>
      </c>
      <c r="G194" s="18">
        <v>5.6</v>
      </c>
      <c r="H194" s="19">
        <v>1100</v>
      </c>
      <c r="I194" s="18" t="s">
        <v>932</v>
      </c>
      <c r="J194" s="18" t="s">
        <v>933</v>
      </c>
      <c r="K194" s="18" t="s">
        <v>934</v>
      </c>
      <c r="L194" s="18" t="s">
        <v>34</v>
      </c>
      <c r="M194" s="20">
        <v>12000000</v>
      </c>
      <c r="N194" s="20">
        <v>3702028</v>
      </c>
      <c r="O194" s="21">
        <f t="shared" si="6"/>
        <v>12409328.180418041</v>
      </c>
      <c r="P194" s="22">
        <f t="shared" si="7"/>
        <v>30.850233333333332</v>
      </c>
      <c r="Q194" s="20">
        <f t="shared" si="8"/>
        <v>4072638.0638063806</v>
      </c>
      <c r="R194" s="18" t="s">
        <v>935</v>
      </c>
      <c r="S194" s="18">
        <v>100</v>
      </c>
    </row>
    <row r="195" spans="1:19" x14ac:dyDescent="0.25">
      <c r="A195" s="18" t="s">
        <v>936</v>
      </c>
      <c r="B195" s="18" t="s">
        <v>20</v>
      </c>
      <c r="C195" s="18" t="s">
        <v>21</v>
      </c>
      <c r="D195" s="18">
        <v>1981</v>
      </c>
      <c r="E195" s="18">
        <f>VLOOKUP(D195,'cpi roi'!A:C,2,FALSE)</f>
        <v>90.9</v>
      </c>
      <c r="F195" s="18" t="s">
        <v>890</v>
      </c>
      <c r="G195" s="18">
        <v>5.4</v>
      </c>
      <c r="H195" s="19">
        <v>1100</v>
      </c>
      <c r="I195" s="18" t="s">
        <v>937</v>
      </c>
      <c r="J195" s="18" t="s">
        <v>938</v>
      </c>
      <c r="K195" s="18" t="s">
        <v>126</v>
      </c>
      <c r="L195" s="18" t="s">
        <v>34</v>
      </c>
      <c r="M195" s="20">
        <v>16000000</v>
      </c>
      <c r="N195" s="20">
        <v>10851261</v>
      </c>
      <c r="O195" s="21">
        <f t="shared" ref="O195:O258" si="9">(304.7/E195)*N195</f>
        <v>36373808.874587454</v>
      </c>
      <c r="P195" s="22">
        <f t="shared" ref="P195:P258" si="10">IFERROR(N195/M195, 0)*100</f>
        <v>67.820381249999997</v>
      </c>
      <c r="Q195" s="20">
        <f t="shared" ref="Q195:Q258" si="11">N195/(E195/100)</f>
        <v>11937580.858085807</v>
      </c>
      <c r="R195" s="18" t="s">
        <v>127</v>
      </c>
      <c r="S195" s="18">
        <v>116</v>
      </c>
    </row>
    <row r="196" spans="1:19" x14ac:dyDescent="0.25">
      <c r="A196" s="18" t="s">
        <v>939</v>
      </c>
      <c r="B196" s="18" t="s">
        <v>20</v>
      </c>
      <c r="C196" s="18" t="s">
        <v>45</v>
      </c>
      <c r="D196" s="18">
        <v>1981</v>
      </c>
      <c r="E196" s="18">
        <f>VLOOKUP(D196,'cpi roi'!A:C,2,FALSE)</f>
        <v>90.9</v>
      </c>
      <c r="F196" s="18" t="s">
        <v>680</v>
      </c>
      <c r="G196" s="18">
        <v>6.5</v>
      </c>
      <c r="H196" s="19">
        <v>1300</v>
      </c>
      <c r="I196" s="18" t="s">
        <v>940</v>
      </c>
      <c r="J196" s="18" t="s">
        <v>212</v>
      </c>
      <c r="K196" s="18" t="s">
        <v>941</v>
      </c>
      <c r="L196" s="18" t="s">
        <v>34</v>
      </c>
      <c r="M196" s="20">
        <v>0</v>
      </c>
      <c r="N196" s="20">
        <v>25524778</v>
      </c>
      <c r="O196" s="21">
        <f t="shared" si="9"/>
        <v>85559954.418041795</v>
      </c>
      <c r="P196" s="22">
        <f t="shared" si="10"/>
        <v>0</v>
      </c>
      <c r="Q196" s="20">
        <f t="shared" si="11"/>
        <v>28080063.806380637</v>
      </c>
      <c r="R196" s="18" t="s">
        <v>35</v>
      </c>
      <c r="S196" s="18">
        <v>120</v>
      </c>
    </row>
    <row r="197" spans="1:19" x14ac:dyDescent="0.25">
      <c r="A197" s="18" t="s">
        <v>942</v>
      </c>
      <c r="B197" s="18" t="s">
        <v>37</v>
      </c>
      <c r="C197" s="18" t="s">
        <v>38</v>
      </c>
      <c r="D197" s="18">
        <v>1981</v>
      </c>
      <c r="E197" s="18">
        <f>VLOOKUP(D197,'cpi roi'!A:C,2,FALSE)</f>
        <v>90.9</v>
      </c>
      <c r="F197" s="18" t="s">
        <v>507</v>
      </c>
      <c r="G197" s="18">
        <v>5.2</v>
      </c>
      <c r="H197" s="19">
        <v>928</v>
      </c>
      <c r="I197" s="18" t="s">
        <v>943</v>
      </c>
      <c r="J197" s="18" t="s">
        <v>944</v>
      </c>
      <c r="K197" s="18" t="s">
        <v>945</v>
      </c>
      <c r="L197" s="18" t="s">
        <v>34</v>
      </c>
      <c r="M197" s="20">
        <v>24000000</v>
      </c>
      <c r="N197" s="20">
        <v>2004742</v>
      </c>
      <c r="O197" s="21">
        <f t="shared" si="9"/>
        <v>6719965.7579757962</v>
      </c>
      <c r="P197" s="22">
        <f t="shared" si="10"/>
        <v>8.3530916666666659</v>
      </c>
      <c r="Q197" s="20">
        <f t="shared" si="11"/>
        <v>2205436.7436743672</v>
      </c>
      <c r="R197" s="18" t="s">
        <v>234</v>
      </c>
      <c r="S197" s="18">
        <v>107</v>
      </c>
    </row>
    <row r="198" spans="1:19" x14ac:dyDescent="0.25">
      <c r="A198" s="18" t="s">
        <v>946</v>
      </c>
      <c r="B198" s="18" t="s">
        <v>37</v>
      </c>
      <c r="C198" s="18" t="s">
        <v>45</v>
      </c>
      <c r="D198" s="18">
        <v>1981</v>
      </c>
      <c r="E198" s="18">
        <f>VLOOKUP(D198,'cpi roi'!A:C,2,FALSE)</f>
        <v>90.9</v>
      </c>
      <c r="F198" s="18" t="s">
        <v>947</v>
      </c>
      <c r="G198" s="18">
        <v>4.9000000000000004</v>
      </c>
      <c r="H198" s="19">
        <v>920</v>
      </c>
      <c r="I198" s="18" t="s">
        <v>948</v>
      </c>
      <c r="J198" s="18" t="s">
        <v>949</v>
      </c>
      <c r="K198" s="18" t="s">
        <v>204</v>
      </c>
      <c r="L198" s="18" t="s">
        <v>34</v>
      </c>
      <c r="M198" s="20">
        <v>0</v>
      </c>
      <c r="N198" s="20">
        <v>18838812</v>
      </c>
      <c r="O198" s="21">
        <f t="shared" si="9"/>
        <v>63148361.016501643</v>
      </c>
      <c r="P198" s="22">
        <f t="shared" si="10"/>
        <v>0</v>
      </c>
      <c r="Q198" s="20">
        <f t="shared" si="11"/>
        <v>20724765.676567655</v>
      </c>
      <c r="R198" s="18" t="s">
        <v>48</v>
      </c>
      <c r="S198" s="18">
        <v>94</v>
      </c>
    </row>
    <row r="199" spans="1:19" x14ac:dyDescent="0.25">
      <c r="A199" s="18" t="s">
        <v>950</v>
      </c>
      <c r="B199" s="18" t="s">
        <v>37</v>
      </c>
      <c r="C199" s="18" t="s">
        <v>38</v>
      </c>
      <c r="D199" s="18">
        <v>1981</v>
      </c>
      <c r="E199" s="18">
        <f>VLOOKUP(D199,'cpi roi'!A:C,2,FALSE)</f>
        <v>90.9</v>
      </c>
      <c r="F199" s="18" t="s">
        <v>580</v>
      </c>
      <c r="G199" s="18">
        <v>5.5</v>
      </c>
      <c r="H199" s="19">
        <v>384</v>
      </c>
      <c r="I199" s="18" t="s">
        <v>951</v>
      </c>
      <c r="J199" s="18" t="s">
        <v>952</v>
      </c>
      <c r="K199" s="18" t="s">
        <v>953</v>
      </c>
      <c r="L199" s="18" t="s">
        <v>34</v>
      </c>
      <c r="M199" s="20">
        <v>2000000</v>
      </c>
      <c r="N199" s="20">
        <v>1791147</v>
      </c>
      <c r="O199" s="21">
        <f t="shared" si="9"/>
        <v>6003987.7986798668</v>
      </c>
      <c r="P199" s="22">
        <f t="shared" si="10"/>
        <v>89.55735</v>
      </c>
      <c r="Q199" s="20">
        <f t="shared" si="11"/>
        <v>1970458.7458745874</v>
      </c>
      <c r="R199" s="18" t="s">
        <v>935</v>
      </c>
      <c r="S199" s="18">
        <v>90</v>
      </c>
    </row>
    <row r="200" spans="1:19" x14ac:dyDescent="0.25">
      <c r="A200" s="18" t="s">
        <v>954</v>
      </c>
      <c r="B200" s="18" t="s">
        <v>20</v>
      </c>
      <c r="C200" s="18" t="s">
        <v>56</v>
      </c>
      <c r="D200" s="18">
        <v>1981</v>
      </c>
      <c r="E200" s="18">
        <f>VLOOKUP(D200,'cpi roi'!A:C,2,FALSE)</f>
        <v>90.9</v>
      </c>
      <c r="F200" s="18" t="s">
        <v>955</v>
      </c>
      <c r="G200" s="18">
        <v>2.9</v>
      </c>
      <c r="H200" s="19">
        <v>674</v>
      </c>
      <c r="I200" s="18" t="s">
        <v>956</v>
      </c>
      <c r="J200" s="18" t="s">
        <v>956</v>
      </c>
      <c r="K200" s="18" t="s">
        <v>957</v>
      </c>
      <c r="L200" s="18" t="s">
        <v>34</v>
      </c>
      <c r="M200" s="20">
        <v>0</v>
      </c>
      <c r="N200" s="20">
        <v>0</v>
      </c>
      <c r="O200" s="21">
        <f t="shared" si="9"/>
        <v>0</v>
      </c>
      <c r="P200" s="22">
        <f t="shared" si="10"/>
        <v>0</v>
      </c>
      <c r="Q200" s="20">
        <f t="shared" si="11"/>
        <v>0</v>
      </c>
      <c r="R200" s="18" t="s">
        <v>958</v>
      </c>
      <c r="S200" s="18">
        <v>82</v>
      </c>
    </row>
    <row r="201" spans="1:19" x14ac:dyDescent="0.25">
      <c r="A201" s="18" t="s">
        <v>959</v>
      </c>
      <c r="B201" s="18" t="s">
        <v>37</v>
      </c>
      <c r="C201" s="18" t="s">
        <v>45</v>
      </c>
      <c r="D201" s="18">
        <v>1981</v>
      </c>
      <c r="E201" s="18">
        <f>VLOOKUP(D201,'cpi roi'!A:C,2,FALSE)</f>
        <v>90.9</v>
      </c>
      <c r="F201" s="18" t="s">
        <v>928</v>
      </c>
      <c r="G201" s="18">
        <v>5</v>
      </c>
      <c r="H201" s="19">
        <v>1200</v>
      </c>
      <c r="I201" s="18" t="s">
        <v>960</v>
      </c>
      <c r="J201" s="18" t="s">
        <v>961</v>
      </c>
      <c r="K201" s="18" t="s">
        <v>414</v>
      </c>
      <c r="L201" s="18" t="s">
        <v>34</v>
      </c>
      <c r="M201" s="20">
        <v>0</v>
      </c>
      <c r="N201" s="20">
        <v>16000000</v>
      </c>
      <c r="O201" s="21">
        <f t="shared" si="9"/>
        <v>53632563.256325625</v>
      </c>
      <c r="P201" s="22">
        <f t="shared" si="10"/>
        <v>0</v>
      </c>
      <c r="Q201" s="20">
        <f t="shared" si="11"/>
        <v>17601760.176017601</v>
      </c>
      <c r="R201" s="18" t="s">
        <v>246</v>
      </c>
      <c r="S201" s="18">
        <v>96</v>
      </c>
    </row>
    <row r="202" spans="1:19" x14ac:dyDescent="0.25">
      <c r="A202" s="18" t="s">
        <v>962</v>
      </c>
      <c r="B202" s="18" t="s">
        <v>20</v>
      </c>
      <c r="C202" s="18" t="s">
        <v>108</v>
      </c>
      <c r="D202" s="18">
        <v>1981</v>
      </c>
      <c r="E202" s="18">
        <f>VLOOKUP(D202,'cpi roi'!A:C,2,FALSE)</f>
        <v>90.9</v>
      </c>
      <c r="F202" s="18" t="s">
        <v>608</v>
      </c>
      <c r="G202" s="18">
        <v>5.8</v>
      </c>
      <c r="H202" s="19">
        <v>782</v>
      </c>
      <c r="I202" s="18" t="s">
        <v>412</v>
      </c>
      <c r="J202" s="18" t="s">
        <v>963</v>
      </c>
      <c r="K202" s="18" t="s">
        <v>964</v>
      </c>
      <c r="L202" s="18" t="s">
        <v>199</v>
      </c>
      <c r="M202" s="20">
        <v>0</v>
      </c>
      <c r="N202" s="20">
        <v>6892098</v>
      </c>
      <c r="O202" s="21">
        <f t="shared" si="9"/>
        <v>23102555.122112207</v>
      </c>
      <c r="P202" s="22">
        <f t="shared" si="10"/>
        <v>0</v>
      </c>
      <c r="Q202" s="20">
        <f t="shared" si="11"/>
        <v>7582066.0066006603</v>
      </c>
      <c r="R202" s="18" t="s">
        <v>965</v>
      </c>
      <c r="S202" s="18">
        <v>112</v>
      </c>
    </row>
    <row r="203" spans="1:19" x14ac:dyDescent="0.25">
      <c r="A203" s="18" t="s">
        <v>966</v>
      </c>
      <c r="B203" s="18" t="s">
        <v>967</v>
      </c>
      <c r="C203" s="18" t="s">
        <v>45</v>
      </c>
      <c r="D203" s="18">
        <v>1981</v>
      </c>
      <c r="E203" s="18">
        <f>VLOOKUP(D203,'cpi roi'!A:C,2,FALSE)</f>
        <v>90.9</v>
      </c>
      <c r="F203" s="18" t="s">
        <v>968</v>
      </c>
      <c r="G203" s="18">
        <v>5.0999999999999996</v>
      </c>
      <c r="H203" s="19">
        <v>101</v>
      </c>
      <c r="I203" s="18" t="s">
        <v>969</v>
      </c>
      <c r="J203" s="18" t="s">
        <v>970</v>
      </c>
      <c r="K203" s="18" t="s">
        <v>971</v>
      </c>
      <c r="L203" s="18" t="s">
        <v>34</v>
      </c>
      <c r="M203" s="20">
        <v>0</v>
      </c>
      <c r="N203" s="20">
        <v>0</v>
      </c>
      <c r="O203" s="21">
        <f t="shared" si="9"/>
        <v>0</v>
      </c>
      <c r="P203" s="22">
        <f t="shared" si="10"/>
        <v>0</v>
      </c>
      <c r="Q203" s="20">
        <f t="shared" si="11"/>
        <v>0</v>
      </c>
      <c r="R203" s="18" t="s">
        <v>972</v>
      </c>
      <c r="S203" s="18">
        <v>100</v>
      </c>
    </row>
    <row r="204" spans="1:19" x14ac:dyDescent="0.25">
      <c r="A204" s="18" t="s">
        <v>973</v>
      </c>
      <c r="B204" s="18" t="s">
        <v>20</v>
      </c>
      <c r="C204" s="18" t="s">
        <v>974</v>
      </c>
      <c r="D204" s="18">
        <v>1981</v>
      </c>
      <c r="E204" s="18">
        <f>VLOOKUP(D204,'cpi roi'!A:C,2,FALSE)</f>
        <v>90.9</v>
      </c>
      <c r="F204" s="18" t="s">
        <v>525</v>
      </c>
      <c r="G204" s="18">
        <v>5.0999999999999996</v>
      </c>
      <c r="H204" s="19">
        <v>499</v>
      </c>
      <c r="I204" s="18" t="s">
        <v>975</v>
      </c>
      <c r="J204" s="18" t="s">
        <v>976</v>
      </c>
      <c r="K204" s="18" t="s">
        <v>977</v>
      </c>
      <c r="L204" s="18" t="s">
        <v>310</v>
      </c>
      <c r="M204" s="20">
        <v>0</v>
      </c>
      <c r="N204" s="20">
        <v>12000000</v>
      </c>
      <c r="O204" s="21">
        <f t="shared" si="9"/>
        <v>40224422.442244217</v>
      </c>
      <c r="P204" s="22">
        <f t="shared" si="10"/>
        <v>0</v>
      </c>
      <c r="Q204" s="20">
        <f t="shared" si="11"/>
        <v>13201320.132013202</v>
      </c>
      <c r="R204" s="18" t="s">
        <v>978</v>
      </c>
      <c r="S204" s="18">
        <v>91</v>
      </c>
    </row>
    <row r="205" spans="1:19" x14ac:dyDescent="0.25">
      <c r="A205" s="18" t="s">
        <v>979</v>
      </c>
      <c r="B205" s="18" t="s">
        <v>452</v>
      </c>
      <c r="C205" s="18" t="s">
        <v>29</v>
      </c>
      <c r="D205" s="18">
        <v>1981</v>
      </c>
      <c r="E205" s="18">
        <f>VLOOKUP(D205,'cpi roi'!A:C,2,FALSE)</f>
        <v>90.9</v>
      </c>
      <c r="F205" s="18" t="s">
        <v>980</v>
      </c>
      <c r="G205" s="18">
        <v>6.9</v>
      </c>
      <c r="H205" s="19">
        <v>1100</v>
      </c>
      <c r="I205" s="18" t="s">
        <v>981</v>
      </c>
      <c r="J205" s="18" t="s">
        <v>982</v>
      </c>
      <c r="K205" s="18" t="s">
        <v>982</v>
      </c>
      <c r="L205" s="18" t="s">
        <v>457</v>
      </c>
      <c r="M205" s="20">
        <v>0</v>
      </c>
      <c r="N205" s="20">
        <v>17110</v>
      </c>
      <c r="O205" s="21">
        <f t="shared" si="9"/>
        <v>57353.322332233212</v>
      </c>
      <c r="P205" s="22">
        <f t="shared" si="10"/>
        <v>0</v>
      </c>
      <c r="Q205" s="20">
        <f t="shared" si="11"/>
        <v>18822.882288228822</v>
      </c>
      <c r="R205" s="18" t="s">
        <v>983</v>
      </c>
      <c r="S205" s="18">
        <v>129</v>
      </c>
    </row>
    <row r="206" spans="1:19" x14ac:dyDescent="0.25">
      <c r="A206" s="18" t="s">
        <v>984</v>
      </c>
      <c r="B206" s="18" t="s">
        <v>37</v>
      </c>
      <c r="C206" s="18" t="s">
        <v>21</v>
      </c>
      <c r="D206" s="18">
        <v>1981</v>
      </c>
      <c r="E206" s="18">
        <f>VLOOKUP(D206,'cpi roi'!A:C,2,FALSE)</f>
        <v>90.9</v>
      </c>
      <c r="F206" s="18" t="s">
        <v>985</v>
      </c>
      <c r="G206" s="18">
        <v>6.3</v>
      </c>
      <c r="H206" s="19">
        <v>228</v>
      </c>
      <c r="I206" s="18" t="s">
        <v>986</v>
      </c>
      <c r="J206" s="18" t="s">
        <v>987</v>
      </c>
      <c r="K206" s="18" t="s">
        <v>363</v>
      </c>
      <c r="L206" s="18" t="s">
        <v>199</v>
      </c>
      <c r="M206" s="20">
        <v>0</v>
      </c>
      <c r="N206" s="20">
        <v>1622898</v>
      </c>
      <c r="O206" s="21">
        <f t="shared" si="9"/>
        <v>5440011.2277227715</v>
      </c>
      <c r="P206" s="22">
        <f t="shared" si="10"/>
        <v>0</v>
      </c>
      <c r="Q206" s="20">
        <f t="shared" si="11"/>
        <v>1785366.3366336634</v>
      </c>
      <c r="R206" s="18" t="s">
        <v>65</v>
      </c>
      <c r="S206" s="18">
        <v>94</v>
      </c>
    </row>
    <row r="207" spans="1:19" x14ac:dyDescent="0.25">
      <c r="A207" s="18" t="s">
        <v>988</v>
      </c>
      <c r="B207" s="18" t="s">
        <v>20</v>
      </c>
      <c r="C207" s="18" t="s">
        <v>45</v>
      </c>
      <c r="D207" s="18">
        <v>1982</v>
      </c>
      <c r="E207" s="18">
        <f>VLOOKUP(D207,'cpi roi'!A:C,2,FALSE)</f>
        <v>96.5</v>
      </c>
      <c r="F207" s="18" t="s">
        <v>989</v>
      </c>
      <c r="G207" s="18">
        <v>7.2</v>
      </c>
      <c r="H207" s="19">
        <v>98000</v>
      </c>
      <c r="I207" s="18" t="s">
        <v>990</v>
      </c>
      <c r="J207" s="18" t="s">
        <v>991</v>
      </c>
      <c r="K207" s="18" t="s">
        <v>992</v>
      </c>
      <c r="L207" s="18" t="s">
        <v>34</v>
      </c>
      <c r="M207" s="20">
        <v>4500000</v>
      </c>
      <c r="N207" s="20">
        <v>27092880</v>
      </c>
      <c r="O207" s="21">
        <f t="shared" si="9"/>
        <v>85546119.54404144</v>
      </c>
      <c r="P207" s="22">
        <f t="shared" si="10"/>
        <v>602.06400000000008</v>
      </c>
      <c r="Q207" s="20">
        <f t="shared" si="11"/>
        <v>28075523.316062178</v>
      </c>
      <c r="R207" s="18" t="s">
        <v>65</v>
      </c>
      <c r="S207" s="18">
        <v>90</v>
      </c>
    </row>
    <row r="208" spans="1:19" x14ac:dyDescent="0.25">
      <c r="A208" s="18" t="s">
        <v>993</v>
      </c>
      <c r="B208" s="18" t="s">
        <v>20</v>
      </c>
      <c r="C208" s="18" t="s">
        <v>38</v>
      </c>
      <c r="D208" s="18">
        <v>1982</v>
      </c>
      <c r="E208" s="18">
        <f>VLOOKUP(D208,'cpi roi'!A:C,2,FALSE)</f>
        <v>96.5</v>
      </c>
      <c r="F208" s="18" t="s">
        <v>994</v>
      </c>
      <c r="G208" s="18">
        <v>8.1</v>
      </c>
      <c r="H208" s="19">
        <v>710000</v>
      </c>
      <c r="I208" s="18" t="s">
        <v>995</v>
      </c>
      <c r="J208" s="18" t="s">
        <v>996</v>
      </c>
      <c r="K208" s="18" t="s">
        <v>502</v>
      </c>
      <c r="L208" s="18" t="s">
        <v>34</v>
      </c>
      <c r="M208" s="20">
        <v>28000000</v>
      </c>
      <c r="N208" s="20">
        <v>41676878</v>
      </c>
      <c r="O208" s="21">
        <f t="shared" si="9"/>
        <v>131595282.14093263</v>
      </c>
      <c r="P208" s="22">
        <f t="shared" si="10"/>
        <v>148.84599285714287</v>
      </c>
      <c r="Q208" s="20">
        <f t="shared" si="11"/>
        <v>43188474.611398965</v>
      </c>
      <c r="R208" s="18" t="s">
        <v>505</v>
      </c>
      <c r="S208" s="18">
        <v>117</v>
      </c>
    </row>
    <row r="209" spans="1:19" x14ac:dyDescent="0.25">
      <c r="A209" s="18" t="s">
        <v>997</v>
      </c>
      <c r="B209" s="18" t="s">
        <v>20</v>
      </c>
      <c r="C209" s="18" t="s">
        <v>56</v>
      </c>
      <c r="D209" s="18">
        <v>1982</v>
      </c>
      <c r="E209" s="18">
        <f>VLOOKUP(D209,'cpi roi'!A:C,2,FALSE)</f>
        <v>96.5</v>
      </c>
      <c r="F209" s="18" t="s">
        <v>994</v>
      </c>
      <c r="G209" s="18">
        <v>8.1</v>
      </c>
      <c r="H209" s="19">
        <v>382000</v>
      </c>
      <c r="I209" s="18" t="s">
        <v>130</v>
      </c>
      <c r="J209" s="18" t="s">
        <v>998</v>
      </c>
      <c r="K209" s="18" t="s">
        <v>512</v>
      </c>
      <c r="L209" s="18" t="s">
        <v>34</v>
      </c>
      <c r="M209" s="20">
        <v>15000000</v>
      </c>
      <c r="N209" s="20">
        <v>19632053</v>
      </c>
      <c r="O209" s="21">
        <f t="shared" si="9"/>
        <v>61988461.648704655</v>
      </c>
      <c r="P209" s="22">
        <f t="shared" si="10"/>
        <v>130.88035333333335</v>
      </c>
      <c r="Q209" s="20">
        <f t="shared" si="11"/>
        <v>20344096.373056997</v>
      </c>
      <c r="R209" s="18" t="s">
        <v>65</v>
      </c>
      <c r="S209" s="18">
        <v>109</v>
      </c>
    </row>
    <row r="210" spans="1:19" x14ac:dyDescent="0.25">
      <c r="A210" s="18" t="s">
        <v>999</v>
      </c>
      <c r="B210" s="18" t="s">
        <v>20</v>
      </c>
      <c r="C210" s="18" t="s">
        <v>38</v>
      </c>
      <c r="D210" s="18">
        <v>1982</v>
      </c>
      <c r="E210" s="18">
        <f>VLOOKUP(D210,'cpi roi'!A:C,2,FALSE)</f>
        <v>96.5</v>
      </c>
      <c r="F210" s="18" t="s">
        <v>1000</v>
      </c>
      <c r="G210" s="18">
        <v>6.9</v>
      </c>
      <c r="H210" s="19">
        <v>141000</v>
      </c>
      <c r="I210" s="18" t="s">
        <v>1001</v>
      </c>
      <c r="J210" s="18" t="s">
        <v>1002</v>
      </c>
      <c r="K210" s="18" t="s">
        <v>1003</v>
      </c>
      <c r="L210" s="18" t="s">
        <v>34</v>
      </c>
      <c r="M210" s="20">
        <v>20000000</v>
      </c>
      <c r="N210" s="20">
        <v>68851475</v>
      </c>
      <c r="O210" s="21">
        <f t="shared" si="9"/>
        <v>217399424.17098445</v>
      </c>
      <c r="P210" s="22">
        <f t="shared" si="10"/>
        <v>344.25737500000002</v>
      </c>
      <c r="Q210" s="20">
        <f t="shared" si="11"/>
        <v>71348678.756476685</v>
      </c>
      <c r="R210" s="18" t="s">
        <v>65</v>
      </c>
      <c r="S210" s="18">
        <v>129</v>
      </c>
    </row>
    <row r="211" spans="1:19" x14ac:dyDescent="0.25">
      <c r="A211" s="18" t="s">
        <v>1004</v>
      </c>
      <c r="B211" s="18" t="s">
        <v>37</v>
      </c>
      <c r="C211" s="18" t="s">
        <v>241</v>
      </c>
      <c r="D211" s="18">
        <v>1982</v>
      </c>
      <c r="E211" s="18">
        <f>VLOOKUP(D211,'cpi roi'!A:C,2,FALSE)</f>
        <v>96.5</v>
      </c>
      <c r="F211" s="18" t="s">
        <v>1005</v>
      </c>
      <c r="G211" s="18">
        <v>7.8</v>
      </c>
      <c r="H211" s="19">
        <v>381000</v>
      </c>
      <c r="I211" s="18" t="s">
        <v>500</v>
      </c>
      <c r="J211" s="18" t="s">
        <v>1006</v>
      </c>
      <c r="K211" s="18" t="s">
        <v>1007</v>
      </c>
      <c r="L211" s="18" t="s">
        <v>34</v>
      </c>
      <c r="M211" s="20">
        <v>10500000</v>
      </c>
      <c r="N211" s="20">
        <v>792910554</v>
      </c>
      <c r="O211" s="21">
        <f t="shared" si="9"/>
        <v>2503625345.1170983</v>
      </c>
      <c r="P211" s="22">
        <f t="shared" si="10"/>
        <v>7551.5290857142854</v>
      </c>
      <c r="Q211" s="20">
        <f t="shared" si="11"/>
        <v>821668967.87564766</v>
      </c>
      <c r="R211" s="18" t="s">
        <v>65</v>
      </c>
      <c r="S211" s="18">
        <v>115</v>
      </c>
    </row>
    <row r="212" spans="1:19" x14ac:dyDescent="0.25">
      <c r="A212" s="18" t="s">
        <v>1008</v>
      </c>
      <c r="B212" s="18" t="s">
        <v>20</v>
      </c>
      <c r="C212" s="18" t="s">
        <v>38</v>
      </c>
      <c r="D212" s="18">
        <v>1982</v>
      </c>
      <c r="E212" s="18">
        <f>VLOOKUP(D212,'cpi roi'!A:C,2,FALSE)</f>
        <v>96.5</v>
      </c>
      <c r="F212" s="18" t="s">
        <v>1009</v>
      </c>
      <c r="G212" s="18">
        <v>7.7</v>
      </c>
      <c r="H212" s="19">
        <v>234000</v>
      </c>
      <c r="I212" s="18" t="s">
        <v>1010</v>
      </c>
      <c r="J212" s="18" t="s">
        <v>1011</v>
      </c>
      <c r="K212" s="18" t="s">
        <v>766</v>
      </c>
      <c r="L212" s="18" t="s">
        <v>34</v>
      </c>
      <c r="M212" s="20">
        <v>15000000</v>
      </c>
      <c r="N212" s="20">
        <v>125212904</v>
      </c>
      <c r="O212" s="21">
        <f t="shared" si="9"/>
        <v>395361366.30880827</v>
      </c>
      <c r="P212" s="22">
        <f t="shared" si="10"/>
        <v>834.75269333333324</v>
      </c>
      <c r="Q212" s="20">
        <f t="shared" si="11"/>
        <v>129754304.66321243</v>
      </c>
      <c r="R212" s="18" t="s">
        <v>1012</v>
      </c>
      <c r="S212" s="18">
        <v>93</v>
      </c>
    </row>
    <row r="213" spans="1:19" x14ac:dyDescent="0.25">
      <c r="A213" s="18" t="s">
        <v>1013</v>
      </c>
      <c r="B213" s="18" t="s">
        <v>20</v>
      </c>
      <c r="C213" s="18" t="s">
        <v>21</v>
      </c>
      <c r="D213" s="18">
        <v>1982</v>
      </c>
      <c r="E213" s="18">
        <f>VLOOKUP(D213,'cpi roi'!A:C,2,FALSE)</f>
        <v>96.5</v>
      </c>
      <c r="F213" s="18" t="s">
        <v>989</v>
      </c>
      <c r="G213" s="18">
        <v>7</v>
      </c>
      <c r="H213" s="19">
        <v>52000</v>
      </c>
      <c r="I213" s="18" t="s">
        <v>1014</v>
      </c>
      <c r="J213" s="18" t="s">
        <v>1015</v>
      </c>
      <c r="K213" s="18" t="s">
        <v>188</v>
      </c>
      <c r="L213" s="18" t="s">
        <v>34</v>
      </c>
      <c r="M213" s="20">
        <v>7500000</v>
      </c>
      <c r="N213" s="20">
        <v>129795554</v>
      </c>
      <c r="O213" s="21">
        <f t="shared" si="9"/>
        <v>409831143.04455954</v>
      </c>
      <c r="P213" s="22">
        <f t="shared" si="10"/>
        <v>1730.6073866666666</v>
      </c>
      <c r="Q213" s="20">
        <f t="shared" si="11"/>
        <v>134503164.76683939</v>
      </c>
      <c r="R213" s="18" t="s">
        <v>142</v>
      </c>
      <c r="S213" s="18">
        <v>124</v>
      </c>
    </row>
    <row r="214" spans="1:19" x14ac:dyDescent="0.25">
      <c r="A214" s="18" t="s">
        <v>1016</v>
      </c>
      <c r="B214" s="18" t="s">
        <v>37</v>
      </c>
      <c r="C214" s="18" t="s">
        <v>45</v>
      </c>
      <c r="D214" s="18">
        <v>1982</v>
      </c>
      <c r="E214" s="18">
        <f>VLOOKUP(D214,'cpi roi'!A:C,2,FALSE)</f>
        <v>96.5</v>
      </c>
      <c r="F214" s="18" t="s">
        <v>1005</v>
      </c>
      <c r="G214" s="18">
        <v>4.4000000000000004</v>
      </c>
      <c r="H214" s="19">
        <v>34000</v>
      </c>
      <c r="I214" s="18" t="s">
        <v>1017</v>
      </c>
      <c r="J214" s="18" t="s">
        <v>1018</v>
      </c>
      <c r="K214" s="18" t="s">
        <v>1019</v>
      </c>
      <c r="L214" s="18" t="s">
        <v>34</v>
      </c>
      <c r="M214" s="20">
        <v>13200000</v>
      </c>
      <c r="N214" s="20">
        <v>15171476</v>
      </c>
      <c r="O214" s="21">
        <f t="shared" si="9"/>
        <v>47904131.991709843</v>
      </c>
      <c r="P214" s="22">
        <f t="shared" si="10"/>
        <v>114.93542424242425</v>
      </c>
      <c r="Q214" s="20">
        <f t="shared" si="11"/>
        <v>15721736.787564768</v>
      </c>
      <c r="R214" s="18" t="s">
        <v>48</v>
      </c>
      <c r="S214" s="18">
        <v>115</v>
      </c>
    </row>
    <row r="215" spans="1:19" x14ac:dyDescent="0.25">
      <c r="A215" s="18" t="s">
        <v>1020</v>
      </c>
      <c r="B215" s="18" t="s">
        <v>37</v>
      </c>
      <c r="C215" s="18" t="s">
        <v>45</v>
      </c>
      <c r="D215" s="18">
        <v>1982</v>
      </c>
      <c r="E215" s="18">
        <f>VLOOKUP(D215,'cpi roi'!A:C,2,FALSE)</f>
        <v>96.5</v>
      </c>
      <c r="F215" s="18" t="s">
        <v>1021</v>
      </c>
      <c r="G215" s="18">
        <v>6.6</v>
      </c>
      <c r="H215" s="19">
        <v>41000</v>
      </c>
      <c r="I215" s="18" t="s">
        <v>437</v>
      </c>
      <c r="J215" s="18" t="s">
        <v>1022</v>
      </c>
      <c r="K215" s="18" t="s">
        <v>1023</v>
      </c>
      <c r="L215" s="18" t="s">
        <v>34</v>
      </c>
      <c r="M215" s="20">
        <v>50000000</v>
      </c>
      <c r="N215" s="20">
        <v>57063861</v>
      </c>
      <c r="O215" s="21">
        <f t="shared" si="9"/>
        <v>180179880.27668393</v>
      </c>
      <c r="P215" s="22">
        <f t="shared" si="10"/>
        <v>114.12772200000001</v>
      </c>
      <c r="Q215" s="20">
        <f t="shared" si="11"/>
        <v>59133534.715025909</v>
      </c>
      <c r="R215" s="18" t="s">
        <v>35</v>
      </c>
      <c r="S215" s="18">
        <v>127</v>
      </c>
    </row>
    <row r="216" spans="1:19" x14ac:dyDescent="0.25">
      <c r="A216" s="18" t="s">
        <v>1024</v>
      </c>
      <c r="B216" s="18" t="s">
        <v>37</v>
      </c>
      <c r="C216" s="18" t="s">
        <v>56</v>
      </c>
      <c r="D216" s="18">
        <v>1982</v>
      </c>
      <c r="E216" s="18">
        <f>VLOOKUP(D216,'cpi roi'!A:C,2,FALSE)</f>
        <v>96.5</v>
      </c>
      <c r="F216" s="18" t="s">
        <v>1025</v>
      </c>
      <c r="G216" s="18">
        <v>7.3</v>
      </c>
      <c r="H216" s="19">
        <v>148000</v>
      </c>
      <c r="I216" s="18" t="s">
        <v>739</v>
      </c>
      <c r="J216" s="18" t="s">
        <v>500</v>
      </c>
      <c r="K216" s="18" t="s">
        <v>1026</v>
      </c>
      <c r="L216" s="18" t="s">
        <v>34</v>
      </c>
      <c r="M216" s="20">
        <v>10700000</v>
      </c>
      <c r="N216" s="20">
        <v>77142388</v>
      </c>
      <c r="O216" s="21">
        <f t="shared" si="9"/>
        <v>243578089.36373055</v>
      </c>
      <c r="P216" s="22">
        <f t="shared" si="10"/>
        <v>720.95689719626171</v>
      </c>
      <c r="Q216" s="20">
        <f t="shared" si="11"/>
        <v>79940298.44559586</v>
      </c>
      <c r="R216" s="18" t="s">
        <v>122</v>
      </c>
      <c r="S216" s="18">
        <v>114</v>
      </c>
    </row>
    <row r="217" spans="1:19" x14ac:dyDescent="0.25">
      <c r="A217" s="18" t="s">
        <v>1027</v>
      </c>
      <c r="B217" s="18" t="s">
        <v>20</v>
      </c>
      <c r="C217" s="18" t="s">
        <v>38</v>
      </c>
      <c r="D217" s="18">
        <v>1982</v>
      </c>
      <c r="E217" s="18">
        <f>VLOOKUP(D217,'cpi roi'!A:C,2,FALSE)</f>
        <v>96.5</v>
      </c>
      <c r="F217" s="18" t="s">
        <v>1028</v>
      </c>
      <c r="G217" s="18">
        <v>6.9</v>
      </c>
      <c r="H217" s="19">
        <v>73000</v>
      </c>
      <c r="I217" s="18" t="s">
        <v>81</v>
      </c>
      <c r="J217" s="18" t="s">
        <v>932</v>
      </c>
      <c r="K217" s="18" t="s">
        <v>1029</v>
      </c>
      <c r="L217" s="18" t="s">
        <v>34</v>
      </c>
      <c r="M217" s="20">
        <v>12000000</v>
      </c>
      <c r="N217" s="20">
        <v>78868508</v>
      </c>
      <c r="O217" s="21">
        <f t="shared" si="9"/>
        <v>249028335.62279791</v>
      </c>
      <c r="P217" s="22">
        <f t="shared" si="10"/>
        <v>657.23756666666668</v>
      </c>
      <c r="Q217" s="20">
        <f t="shared" si="11"/>
        <v>81729023.834196895</v>
      </c>
      <c r="R217" s="18" t="s">
        <v>48</v>
      </c>
      <c r="S217" s="18">
        <v>96</v>
      </c>
    </row>
    <row r="218" spans="1:19" x14ac:dyDescent="0.25">
      <c r="A218" s="18" t="s">
        <v>1030</v>
      </c>
      <c r="B218" s="18" t="s">
        <v>37</v>
      </c>
      <c r="C218" s="18" t="s">
        <v>38</v>
      </c>
      <c r="D218" s="18">
        <v>1982</v>
      </c>
      <c r="E218" s="18">
        <f>VLOOKUP(D218,'cpi roi'!A:C,2,FALSE)</f>
        <v>96.5</v>
      </c>
      <c r="F218" s="18" t="s">
        <v>1025</v>
      </c>
      <c r="G218" s="18">
        <v>7.7</v>
      </c>
      <c r="H218" s="19">
        <v>115000</v>
      </c>
      <c r="I218" s="18" t="s">
        <v>1031</v>
      </c>
      <c r="J218" s="18" t="s">
        <v>1032</v>
      </c>
      <c r="K218" s="18" t="s">
        <v>1033</v>
      </c>
      <c r="L218" s="18" t="s">
        <v>34</v>
      </c>
      <c r="M218" s="20">
        <v>11200000</v>
      </c>
      <c r="N218" s="20">
        <v>78912963</v>
      </c>
      <c r="O218" s="21">
        <f t="shared" si="9"/>
        <v>249168702.86113986</v>
      </c>
      <c r="P218" s="22">
        <f t="shared" si="10"/>
        <v>704.58002678571427</v>
      </c>
      <c r="Q218" s="20">
        <f t="shared" si="11"/>
        <v>81775091.191709846</v>
      </c>
      <c r="R218" s="18" t="s">
        <v>48</v>
      </c>
      <c r="S218" s="18">
        <v>113</v>
      </c>
    </row>
    <row r="219" spans="1:19" x14ac:dyDescent="0.25">
      <c r="A219" s="18" t="s">
        <v>1034</v>
      </c>
      <c r="B219" s="18" t="s">
        <v>20</v>
      </c>
      <c r="C219" s="18" t="s">
        <v>29</v>
      </c>
      <c r="D219" s="18">
        <v>1982</v>
      </c>
      <c r="E219" s="18">
        <f>VLOOKUP(D219,'cpi roi'!A:C,2,FALSE)</f>
        <v>96.5</v>
      </c>
      <c r="F219" s="18" t="s">
        <v>1035</v>
      </c>
      <c r="G219" s="18">
        <v>4.9000000000000004</v>
      </c>
      <c r="H219" s="19">
        <v>2500</v>
      </c>
      <c r="I219" s="18" t="s">
        <v>1036</v>
      </c>
      <c r="J219" s="18" t="s">
        <v>1036</v>
      </c>
      <c r="K219" s="18" t="s">
        <v>1037</v>
      </c>
      <c r="L219" s="18" t="s">
        <v>199</v>
      </c>
      <c r="M219" s="20">
        <v>0</v>
      </c>
      <c r="N219" s="20">
        <v>5588800</v>
      </c>
      <c r="O219" s="21">
        <f t="shared" si="9"/>
        <v>17646708.393782381</v>
      </c>
      <c r="P219" s="22">
        <f t="shared" si="10"/>
        <v>0</v>
      </c>
      <c r="Q219" s="20">
        <f t="shared" si="11"/>
        <v>5791502.5906735752</v>
      </c>
      <c r="R219" s="18" t="s">
        <v>658</v>
      </c>
      <c r="S219" s="18">
        <v>100</v>
      </c>
    </row>
    <row r="220" spans="1:19" x14ac:dyDescent="0.25">
      <c r="A220" s="18" t="s">
        <v>1038</v>
      </c>
      <c r="B220" s="18" t="s">
        <v>20</v>
      </c>
      <c r="C220" s="18" t="s">
        <v>45</v>
      </c>
      <c r="D220" s="18">
        <v>1982</v>
      </c>
      <c r="E220" s="18">
        <f>VLOOKUP(D220,'cpi roi'!A:C,2,FALSE)</f>
        <v>96.5</v>
      </c>
      <c r="F220" s="18" t="s">
        <v>1039</v>
      </c>
      <c r="G220" s="18">
        <v>6.3</v>
      </c>
      <c r="H220" s="19">
        <v>8100</v>
      </c>
      <c r="I220" s="18" t="s">
        <v>1040</v>
      </c>
      <c r="J220" s="18" t="s">
        <v>1040</v>
      </c>
      <c r="K220" s="18" t="s">
        <v>1041</v>
      </c>
      <c r="L220" s="18" t="s">
        <v>34</v>
      </c>
      <c r="M220" s="20">
        <v>0</v>
      </c>
      <c r="N220" s="20">
        <v>5829781</v>
      </c>
      <c r="O220" s="21">
        <f t="shared" si="9"/>
        <v>18407609.022797927</v>
      </c>
      <c r="P220" s="22">
        <f t="shared" si="10"/>
        <v>0</v>
      </c>
      <c r="Q220" s="20">
        <f t="shared" si="11"/>
        <v>6041223.8341968916</v>
      </c>
      <c r="R220" s="18" t="s">
        <v>1042</v>
      </c>
      <c r="S220" s="18">
        <v>92</v>
      </c>
    </row>
    <row r="221" spans="1:19" x14ac:dyDescent="0.25">
      <c r="A221" s="18" t="s">
        <v>1043</v>
      </c>
      <c r="B221" s="18" t="s">
        <v>20</v>
      </c>
      <c r="C221" s="18" t="s">
        <v>21</v>
      </c>
      <c r="D221" s="18">
        <v>1982</v>
      </c>
      <c r="E221" s="18">
        <f>VLOOKUP(D221,'cpi roi'!A:C,2,FALSE)</f>
        <v>96.5</v>
      </c>
      <c r="F221" s="18" t="s">
        <v>1044</v>
      </c>
      <c r="G221" s="18">
        <v>7.6</v>
      </c>
      <c r="H221" s="19">
        <v>44000</v>
      </c>
      <c r="I221" s="18" t="s">
        <v>937</v>
      </c>
      <c r="J221" s="18" t="s">
        <v>1045</v>
      </c>
      <c r="K221" s="18" t="s">
        <v>752</v>
      </c>
      <c r="L221" s="18" t="s">
        <v>26</v>
      </c>
      <c r="M221" s="20">
        <v>12000000</v>
      </c>
      <c r="N221" s="20">
        <v>30036000</v>
      </c>
      <c r="O221" s="21">
        <f t="shared" si="9"/>
        <v>94839059.06735751</v>
      </c>
      <c r="P221" s="22">
        <f t="shared" si="10"/>
        <v>250.3</v>
      </c>
      <c r="Q221" s="20">
        <f t="shared" si="11"/>
        <v>31125388.601036269</v>
      </c>
      <c r="R221" s="18" t="s">
        <v>1046</v>
      </c>
      <c r="S221" s="18">
        <v>150</v>
      </c>
    </row>
    <row r="222" spans="1:19" x14ac:dyDescent="0.25">
      <c r="A222" s="18" t="s">
        <v>1047</v>
      </c>
      <c r="B222" s="18" t="s">
        <v>37</v>
      </c>
      <c r="C222" s="18" t="s">
        <v>67</v>
      </c>
      <c r="D222" s="18">
        <v>1982</v>
      </c>
      <c r="E222" s="18">
        <f>VLOOKUP(D222,'cpi roi'!A:C,2,FALSE)</f>
        <v>96.5</v>
      </c>
      <c r="F222" s="18" t="s">
        <v>1048</v>
      </c>
      <c r="G222" s="18">
        <v>8</v>
      </c>
      <c r="H222" s="19">
        <v>220000</v>
      </c>
      <c r="I222" s="18" t="s">
        <v>1049</v>
      </c>
      <c r="J222" s="18" t="s">
        <v>1050</v>
      </c>
      <c r="K222" s="18" t="s">
        <v>1051</v>
      </c>
      <c r="L222" s="18" t="s">
        <v>26</v>
      </c>
      <c r="M222" s="20">
        <v>22000000</v>
      </c>
      <c r="N222" s="20">
        <v>52767889</v>
      </c>
      <c r="O222" s="21">
        <f t="shared" si="9"/>
        <v>166615293.03937823</v>
      </c>
      <c r="P222" s="22">
        <f t="shared" si="10"/>
        <v>239.85404090909094</v>
      </c>
      <c r="Q222" s="20">
        <f t="shared" si="11"/>
        <v>54681750.259067357</v>
      </c>
      <c r="R222" s="18" t="s">
        <v>1052</v>
      </c>
      <c r="S222" s="18">
        <v>191</v>
      </c>
    </row>
    <row r="223" spans="1:19" x14ac:dyDescent="0.25">
      <c r="A223" s="18" t="s">
        <v>1053</v>
      </c>
      <c r="B223" s="18" t="s">
        <v>37</v>
      </c>
      <c r="C223" s="18" t="s">
        <v>45</v>
      </c>
      <c r="D223" s="18">
        <v>1982</v>
      </c>
      <c r="E223" s="18">
        <f>VLOOKUP(D223,'cpi roi'!A:C,2,FALSE)</f>
        <v>96.5</v>
      </c>
      <c r="F223" s="18" t="s">
        <v>1054</v>
      </c>
      <c r="G223" s="18">
        <v>7.4</v>
      </c>
      <c r="H223" s="19">
        <v>100000</v>
      </c>
      <c r="I223" s="18" t="s">
        <v>625</v>
      </c>
      <c r="J223" s="18" t="s">
        <v>1055</v>
      </c>
      <c r="K223" s="18" t="s">
        <v>1056</v>
      </c>
      <c r="L223" s="18" t="s">
        <v>34</v>
      </c>
      <c r="M223" s="20">
        <v>21000000</v>
      </c>
      <c r="N223" s="20">
        <v>177200000</v>
      </c>
      <c r="O223" s="21">
        <f t="shared" si="9"/>
        <v>559511295.33678758</v>
      </c>
      <c r="P223" s="22">
        <f t="shared" si="10"/>
        <v>843.80952380952385</v>
      </c>
      <c r="Q223" s="20">
        <f t="shared" si="11"/>
        <v>183626943.00518134</v>
      </c>
      <c r="R223" s="18" t="s">
        <v>35</v>
      </c>
      <c r="S223" s="18">
        <v>116</v>
      </c>
    </row>
    <row r="224" spans="1:19" x14ac:dyDescent="0.25">
      <c r="A224" s="18" t="s">
        <v>1057</v>
      </c>
      <c r="B224" s="18" t="s">
        <v>37</v>
      </c>
      <c r="C224" s="18" t="s">
        <v>38</v>
      </c>
      <c r="D224" s="18">
        <v>1982</v>
      </c>
      <c r="E224" s="18">
        <f>VLOOKUP(D224,'cpi roi'!A:C,2,FALSE)</f>
        <v>96.5</v>
      </c>
      <c r="F224" s="18" t="s">
        <v>492</v>
      </c>
      <c r="G224" s="18">
        <v>6.8</v>
      </c>
      <c r="H224" s="19">
        <v>115000</v>
      </c>
      <c r="I224" s="18" t="s">
        <v>1058</v>
      </c>
      <c r="J224" s="18" t="s">
        <v>1058</v>
      </c>
      <c r="K224" s="18" t="s">
        <v>667</v>
      </c>
      <c r="L224" s="18" t="s">
        <v>34</v>
      </c>
      <c r="M224" s="20">
        <v>17000000</v>
      </c>
      <c r="N224" s="20">
        <v>33000525</v>
      </c>
      <c r="O224" s="21">
        <f t="shared" si="9"/>
        <v>104199585.15544041</v>
      </c>
      <c r="P224" s="22">
        <f t="shared" si="10"/>
        <v>194.12073529411765</v>
      </c>
      <c r="Q224" s="20">
        <f t="shared" si="11"/>
        <v>34197435.233160622</v>
      </c>
      <c r="R224" s="18" t="s">
        <v>246</v>
      </c>
      <c r="S224" s="18">
        <v>96</v>
      </c>
    </row>
    <row r="225" spans="1:19" x14ac:dyDescent="0.25">
      <c r="A225" s="18" t="s">
        <v>1059</v>
      </c>
      <c r="B225" s="18" t="s">
        <v>341</v>
      </c>
      <c r="C225" s="18" t="s">
        <v>394</v>
      </c>
      <c r="D225" s="18">
        <v>1982</v>
      </c>
      <c r="E225" s="18">
        <f>VLOOKUP(D225,'cpi roi'!A:C,2,FALSE)</f>
        <v>96.5</v>
      </c>
      <c r="F225" s="18" t="s">
        <v>1060</v>
      </c>
      <c r="G225" s="18">
        <v>7.6</v>
      </c>
      <c r="H225" s="19">
        <v>37000</v>
      </c>
      <c r="I225" s="18" t="s">
        <v>1061</v>
      </c>
      <c r="J225" s="18" t="s">
        <v>1062</v>
      </c>
      <c r="K225" s="18" t="s">
        <v>1063</v>
      </c>
      <c r="L225" s="18" t="s">
        <v>34</v>
      </c>
      <c r="M225" s="20">
        <v>7000000</v>
      </c>
      <c r="N225" s="20">
        <v>14665733</v>
      </c>
      <c r="O225" s="21">
        <f t="shared" si="9"/>
        <v>46307241.918134712</v>
      </c>
      <c r="P225" s="22">
        <f t="shared" si="10"/>
        <v>209.51047142857141</v>
      </c>
      <c r="Q225" s="20">
        <f t="shared" si="11"/>
        <v>15197650.777202073</v>
      </c>
      <c r="R225" s="18" t="s">
        <v>1064</v>
      </c>
      <c r="S225" s="18">
        <v>82</v>
      </c>
    </row>
    <row r="226" spans="1:19" x14ac:dyDescent="0.25">
      <c r="A226" s="18" t="s">
        <v>1065</v>
      </c>
      <c r="B226" s="18" t="s">
        <v>37</v>
      </c>
      <c r="C226" s="18" t="s">
        <v>45</v>
      </c>
      <c r="D226" s="18">
        <v>1982</v>
      </c>
      <c r="E226" s="18">
        <f>VLOOKUP(D226,'cpi roi'!A:C,2,FALSE)</f>
        <v>96.5</v>
      </c>
      <c r="F226" s="18" t="s">
        <v>1066</v>
      </c>
      <c r="G226" s="18">
        <v>7.8</v>
      </c>
      <c r="H226" s="19">
        <v>94000</v>
      </c>
      <c r="I226" s="18" t="s">
        <v>69</v>
      </c>
      <c r="J226" s="18" t="s">
        <v>1067</v>
      </c>
      <c r="K226" s="18" t="s">
        <v>71</v>
      </c>
      <c r="L226" s="18" t="s">
        <v>34</v>
      </c>
      <c r="M226" s="20">
        <v>20000000</v>
      </c>
      <c r="N226" s="20">
        <v>2536242</v>
      </c>
      <c r="O226" s="21">
        <f t="shared" si="9"/>
        <v>8008216.9678756474</v>
      </c>
      <c r="P226" s="22">
        <f t="shared" si="10"/>
        <v>12.681210000000002</v>
      </c>
      <c r="Q226" s="20">
        <f t="shared" si="11"/>
        <v>2628230.0518134716</v>
      </c>
      <c r="R226" s="18" t="s">
        <v>1068</v>
      </c>
      <c r="S226" s="18">
        <v>109</v>
      </c>
    </row>
    <row r="227" spans="1:19" x14ac:dyDescent="0.25">
      <c r="A227" s="18" t="s">
        <v>1069</v>
      </c>
      <c r="B227" s="18" t="s">
        <v>37</v>
      </c>
      <c r="C227" s="18" t="s">
        <v>21</v>
      </c>
      <c r="D227" s="18">
        <v>1982</v>
      </c>
      <c r="E227" s="18">
        <f>VLOOKUP(D227,'cpi roi'!A:C,2,FALSE)</f>
        <v>96.5</v>
      </c>
      <c r="F227" s="18" t="s">
        <v>1070</v>
      </c>
      <c r="G227" s="18">
        <v>6.8</v>
      </c>
      <c r="H227" s="19">
        <v>179000</v>
      </c>
      <c r="I227" s="18" t="s">
        <v>766</v>
      </c>
      <c r="J227" s="18" t="s">
        <v>766</v>
      </c>
      <c r="K227" s="18" t="s">
        <v>766</v>
      </c>
      <c r="L227" s="18" t="s">
        <v>34</v>
      </c>
      <c r="M227" s="20">
        <v>17000000</v>
      </c>
      <c r="N227" s="20">
        <v>125052686</v>
      </c>
      <c r="O227" s="21">
        <f t="shared" si="9"/>
        <v>394855475.89844555</v>
      </c>
      <c r="P227" s="22">
        <f t="shared" si="10"/>
        <v>735.60403529411769</v>
      </c>
      <c r="Q227" s="20">
        <f t="shared" si="11"/>
        <v>129588275.64766839</v>
      </c>
      <c r="R227" s="18" t="s">
        <v>72</v>
      </c>
      <c r="S227" s="18">
        <v>99</v>
      </c>
    </row>
    <row r="228" spans="1:19" x14ac:dyDescent="0.25">
      <c r="A228" s="18" t="s">
        <v>1071</v>
      </c>
      <c r="B228" s="18" t="s">
        <v>37</v>
      </c>
      <c r="C228" s="18" t="s">
        <v>38</v>
      </c>
      <c r="D228" s="18">
        <v>1982</v>
      </c>
      <c r="E228" s="18">
        <f>VLOOKUP(D228,'cpi roi'!A:C,2,FALSE)</f>
        <v>96.5</v>
      </c>
      <c r="F228" s="18" t="s">
        <v>1072</v>
      </c>
      <c r="G228" s="18">
        <v>6.2</v>
      </c>
      <c r="H228" s="19">
        <v>22000</v>
      </c>
      <c r="I228" s="18" t="s">
        <v>1073</v>
      </c>
      <c r="J228" s="18" t="s">
        <v>1073</v>
      </c>
      <c r="K228" s="18" t="s">
        <v>1074</v>
      </c>
      <c r="L228" s="18" t="s">
        <v>34</v>
      </c>
      <c r="M228" s="20">
        <v>8000000</v>
      </c>
      <c r="N228" s="20">
        <v>14056528</v>
      </c>
      <c r="O228" s="21">
        <f t="shared" si="9"/>
        <v>44383669.239378236</v>
      </c>
      <c r="P228" s="22">
        <f t="shared" si="10"/>
        <v>175.70660000000001</v>
      </c>
      <c r="Q228" s="20">
        <f t="shared" si="11"/>
        <v>14566350.259067358</v>
      </c>
      <c r="R228" s="18" t="s">
        <v>1075</v>
      </c>
      <c r="S228" s="18">
        <v>118</v>
      </c>
    </row>
    <row r="229" spans="1:19" x14ac:dyDescent="0.25">
      <c r="A229" s="18" t="s">
        <v>1076</v>
      </c>
      <c r="B229" s="18" t="s">
        <v>20</v>
      </c>
      <c r="C229" s="18" t="s">
        <v>45</v>
      </c>
      <c r="D229" s="18">
        <v>1982</v>
      </c>
      <c r="E229" s="18">
        <f>VLOOKUP(D229,'cpi roi'!A:C,2,FALSE)</f>
        <v>96.5</v>
      </c>
      <c r="F229" s="18" t="s">
        <v>1077</v>
      </c>
      <c r="G229" s="18">
        <v>6.9</v>
      </c>
      <c r="H229" s="19">
        <v>44000</v>
      </c>
      <c r="I229" s="18" t="s">
        <v>1078</v>
      </c>
      <c r="J229" s="18" t="s">
        <v>24</v>
      </c>
      <c r="K229" s="18" t="s">
        <v>1079</v>
      </c>
      <c r="L229" s="18" t="s">
        <v>34</v>
      </c>
      <c r="M229" s="20">
        <v>8000000</v>
      </c>
      <c r="N229" s="20">
        <v>21028755</v>
      </c>
      <c r="O229" s="21">
        <f t="shared" si="9"/>
        <v>66398566.305699475</v>
      </c>
      <c r="P229" s="22">
        <f t="shared" si="10"/>
        <v>262.85943750000001</v>
      </c>
      <c r="Q229" s="20">
        <f t="shared" si="11"/>
        <v>21791455.958549224</v>
      </c>
      <c r="R229" s="18" t="s">
        <v>1080</v>
      </c>
      <c r="S229" s="18">
        <v>120</v>
      </c>
    </row>
    <row r="230" spans="1:19" x14ac:dyDescent="0.25">
      <c r="A230" s="18" t="s">
        <v>1081</v>
      </c>
      <c r="B230" s="18" t="s">
        <v>37</v>
      </c>
      <c r="C230" s="18" t="s">
        <v>29</v>
      </c>
      <c r="D230" s="18">
        <v>1982</v>
      </c>
      <c r="E230" s="18">
        <f>VLOOKUP(D230,'cpi roi'!A:C,2,FALSE)</f>
        <v>96.5</v>
      </c>
      <c r="F230" s="18" t="s">
        <v>1082</v>
      </c>
      <c r="G230" s="18">
        <v>7.3</v>
      </c>
      <c r="H230" s="19">
        <v>8200</v>
      </c>
      <c r="I230" s="18" t="s">
        <v>538</v>
      </c>
      <c r="J230" s="18" t="s">
        <v>1083</v>
      </c>
      <c r="K230" s="18" t="s">
        <v>152</v>
      </c>
      <c r="L230" s="18" t="s">
        <v>252</v>
      </c>
      <c r="M230" s="20">
        <v>3500000</v>
      </c>
      <c r="N230" s="20">
        <v>20659423</v>
      </c>
      <c r="O230" s="21">
        <f t="shared" si="9"/>
        <v>65232395.731606215</v>
      </c>
      <c r="P230" s="22">
        <f t="shared" si="10"/>
        <v>590.26922857142858</v>
      </c>
      <c r="Q230" s="20">
        <f t="shared" si="11"/>
        <v>21408728.497409329</v>
      </c>
      <c r="R230" s="18" t="s">
        <v>1084</v>
      </c>
      <c r="S230" s="18">
        <v>102</v>
      </c>
    </row>
    <row r="231" spans="1:19" x14ac:dyDescent="0.25">
      <c r="A231" s="18" t="s">
        <v>1085</v>
      </c>
      <c r="B231" s="18" t="s">
        <v>20</v>
      </c>
      <c r="C231" s="18" t="s">
        <v>21</v>
      </c>
      <c r="D231" s="18">
        <v>1982</v>
      </c>
      <c r="E231" s="18">
        <f>VLOOKUP(D231,'cpi roi'!A:C,2,FALSE)</f>
        <v>96.5</v>
      </c>
      <c r="F231" s="18" t="s">
        <v>922</v>
      </c>
      <c r="G231" s="18">
        <v>8</v>
      </c>
      <c r="H231" s="19">
        <v>78000</v>
      </c>
      <c r="I231" s="18" t="s">
        <v>119</v>
      </c>
      <c r="J231" s="18" t="s">
        <v>1086</v>
      </c>
      <c r="K231" s="18" t="s">
        <v>1087</v>
      </c>
      <c r="L231" s="18" t="s">
        <v>26</v>
      </c>
      <c r="M231" s="20">
        <v>12000000</v>
      </c>
      <c r="N231" s="20">
        <v>22265763</v>
      </c>
      <c r="O231" s="21">
        <f t="shared" si="9"/>
        <v>70304435.089119166</v>
      </c>
      <c r="P231" s="22">
        <f t="shared" si="10"/>
        <v>185.548025</v>
      </c>
      <c r="Q231" s="20">
        <f t="shared" si="11"/>
        <v>23073329.533678759</v>
      </c>
      <c r="R231" s="18" t="s">
        <v>1088</v>
      </c>
      <c r="S231" s="18">
        <v>95</v>
      </c>
    </row>
    <row r="232" spans="1:19" x14ac:dyDescent="0.25">
      <c r="A232" s="18" t="s">
        <v>1089</v>
      </c>
      <c r="B232" s="18" t="s">
        <v>20</v>
      </c>
      <c r="C232" s="18" t="s">
        <v>155</v>
      </c>
      <c r="D232" s="18">
        <v>1982</v>
      </c>
      <c r="E232" s="18">
        <f>VLOOKUP(D232,'cpi roi'!A:C,2,FALSE)</f>
        <v>96.5</v>
      </c>
      <c r="F232" s="18" t="s">
        <v>1090</v>
      </c>
      <c r="G232" s="18">
        <v>6.2</v>
      </c>
      <c r="H232" s="19">
        <v>20000</v>
      </c>
      <c r="I232" s="18" t="s">
        <v>187</v>
      </c>
      <c r="J232" s="18" t="s">
        <v>1091</v>
      </c>
      <c r="K232" s="18" t="s">
        <v>1092</v>
      </c>
      <c r="L232" s="18" t="s">
        <v>34</v>
      </c>
      <c r="M232" s="20">
        <v>18000000</v>
      </c>
      <c r="N232" s="20">
        <v>7000000</v>
      </c>
      <c r="O232" s="21">
        <f t="shared" si="9"/>
        <v>22102590.673575129</v>
      </c>
      <c r="P232" s="22">
        <f t="shared" si="10"/>
        <v>38.888888888888893</v>
      </c>
      <c r="Q232" s="20">
        <f t="shared" si="11"/>
        <v>7253886.010362695</v>
      </c>
      <c r="R232" s="18" t="s">
        <v>1093</v>
      </c>
      <c r="S232" s="18">
        <v>118</v>
      </c>
    </row>
    <row r="233" spans="1:19" x14ac:dyDescent="0.25">
      <c r="A233" s="18" t="s">
        <v>1094</v>
      </c>
      <c r="B233" s="18" t="s">
        <v>20</v>
      </c>
      <c r="C233" s="18" t="s">
        <v>21</v>
      </c>
      <c r="D233" s="18">
        <v>1982</v>
      </c>
      <c r="E233" s="18">
        <f>VLOOKUP(D233,'cpi roi'!A:C,2,FALSE)</f>
        <v>96.5</v>
      </c>
      <c r="F233" s="18" t="s">
        <v>1095</v>
      </c>
      <c r="G233" s="18">
        <v>8.1</v>
      </c>
      <c r="H233" s="19">
        <v>59000</v>
      </c>
      <c r="I233" s="18" t="s">
        <v>1096</v>
      </c>
      <c r="J233" s="18" t="s">
        <v>1096</v>
      </c>
      <c r="K233" s="18" t="s">
        <v>1097</v>
      </c>
      <c r="L233" s="18" t="s">
        <v>1098</v>
      </c>
      <c r="M233" s="20">
        <v>6000000</v>
      </c>
      <c r="N233" s="20">
        <v>6795771</v>
      </c>
      <c r="O233" s="21">
        <f t="shared" si="9"/>
        <v>21457734.960621759</v>
      </c>
      <c r="P233" s="22">
        <f t="shared" si="10"/>
        <v>113.26285</v>
      </c>
      <c r="Q233" s="20">
        <f t="shared" si="11"/>
        <v>7042249.7409326425</v>
      </c>
      <c r="R233" s="18" t="s">
        <v>1099</v>
      </c>
      <c r="S233" s="18">
        <v>188</v>
      </c>
    </row>
    <row r="234" spans="1:19" x14ac:dyDescent="0.25">
      <c r="A234" s="18" t="s">
        <v>1100</v>
      </c>
      <c r="B234" s="18" t="s">
        <v>20</v>
      </c>
      <c r="C234" s="18" t="s">
        <v>56</v>
      </c>
      <c r="D234" s="18">
        <v>1982</v>
      </c>
      <c r="E234" s="18">
        <f>VLOOKUP(D234,'cpi roi'!A:C,2,FALSE)</f>
        <v>96.5</v>
      </c>
      <c r="F234" s="18" t="s">
        <v>989</v>
      </c>
      <c r="G234" s="18">
        <v>5.7</v>
      </c>
      <c r="H234" s="19">
        <v>49000</v>
      </c>
      <c r="I234" s="18" t="s">
        <v>581</v>
      </c>
      <c r="J234" s="18" t="s">
        <v>1101</v>
      </c>
      <c r="K234" s="18" t="s">
        <v>1102</v>
      </c>
      <c r="L234" s="18" t="s">
        <v>34</v>
      </c>
      <c r="M234" s="20">
        <v>2300000</v>
      </c>
      <c r="N234" s="20">
        <v>36690067</v>
      </c>
      <c r="O234" s="21">
        <f t="shared" si="9"/>
        <v>115849361.81243522</v>
      </c>
      <c r="P234" s="22">
        <f t="shared" si="10"/>
        <v>1595.220304347826</v>
      </c>
      <c r="Q234" s="20">
        <f t="shared" si="11"/>
        <v>38020794.818652853</v>
      </c>
      <c r="R234" s="18" t="s">
        <v>48</v>
      </c>
      <c r="S234" s="18">
        <v>95</v>
      </c>
    </row>
    <row r="235" spans="1:19" x14ac:dyDescent="0.25">
      <c r="A235" s="18" t="s">
        <v>1103</v>
      </c>
      <c r="B235" s="18" t="s">
        <v>37</v>
      </c>
      <c r="C235" s="18" t="s">
        <v>38</v>
      </c>
      <c r="D235" s="18">
        <v>1982</v>
      </c>
      <c r="E235" s="18">
        <f>VLOOKUP(D235,'cpi roi'!A:C,2,FALSE)</f>
        <v>96.5</v>
      </c>
      <c r="F235" s="18" t="s">
        <v>1021</v>
      </c>
      <c r="G235" s="18">
        <v>6</v>
      </c>
      <c r="H235" s="19">
        <v>26000</v>
      </c>
      <c r="I235" s="18" t="s">
        <v>89</v>
      </c>
      <c r="J235" s="18" t="s">
        <v>1104</v>
      </c>
      <c r="K235" s="18" t="s">
        <v>89</v>
      </c>
      <c r="L235" s="18" t="s">
        <v>34</v>
      </c>
      <c r="M235" s="20">
        <v>18000000</v>
      </c>
      <c r="N235" s="20">
        <v>46708276</v>
      </c>
      <c r="O235" s="21">
        <f t="shared" si="9"/>
        <v>147481986.49948186</v>
      </c>
      <c r="P235" s="22">
        <f t="shared" si="10"/>
        <v>259.49042222222221</v>
      </c>
      <c r="Q235" s="20">
        <f t="shared" si="11"/>
        <v>48402358.549222797</v>
      </c>
      <c r="R235" s="18" t="s">
        <v>359</v>
      </c>
      <c r="S235" s="18">
        <v>136</v>
      </c>
    </row>
    <row r="236" spans="1:19" x14ac:dyDescent="0.25">
      <c r="A236" s="18" t="s">
        <v>1105</v>
      </c>
      <c r="B236" s="18" t="s">
        <v>20</v>
      </c>
      <c r="C236" s="18" t="s">
        <v>56</v>
      </c>
      <c r="D236" s="18">
        <v>1982</v>
      </c>
      <c r="E236" s="18">
        <f>VLOOKUP(D236,'cpi roi'!A:C,2,FALSE)</f>
        <v>96.5</v>
      </c>
      <c r="F236" s="18" t="s">
        <v>1009</v>
      </c>
      <c r="G236" s="18">
        <v>5</v>
      </c>
      <c r="H236" s="19">
        <v>45000</v>
      </c>
      <c r="I236" s="18" t="s">
        <v>1106</v>
      </c>
      <c r="J236" s="18" t="s">
        <v>1106</v>
      </c>
      <c r="K236" s="18" t="s">
        <v>1107</v>
      </c>
      <c r="L236" s="18" t="s">
        <v>34</v>
      </c>
      <c r="M236" s="20">
        <v>2500000</v>
      </c>
      <c r="N236" s="20">
        <v>14400000</v>
      </c>
      <c r="O236" s="21">
        <f t="shared" si="9"/>
        <v>45468186.528497405</v>
      </c>
      <c r="P236" s="22">
        <f t="shared" si="10"/>
        <v>576</v>
      </c>
      <c r="Q236" s="20">
        <f t="shared" si="11"/>
        <v>14922279.792746114</v>
      </c>
      <c r="R236" s="18" t="s">
        <v>598</v>
      </c>
      <c r="S236" s="18">
        <v>98</v>
      </c>
    </row>
    <row r="237" spans="1:19" x14ac:dyDescent="0.25">
      <c r="A237" s="18" t="s">
        <v>1108</v>
      </c>
      <c r="B237" s="18" t="s">
        <v>37</v>
      </c>
      <c r="C237" s="18" t="s">
        <v>29</v>
      </c>
      <c r="D237" s="18">
        <v>1982</v>
      </c>
      <c r="E237" s="18">
        <f>VLOOKUP(D237,'cpi roi'!A:C,2,FALSE)</f>
        <v>96.5</v>
      </c>
      <c r="F237" s="18" t="s">
        <v>1054</v>
      </c>
      <c r="G237" s="18">
        <v>7.2</v>
      </c>
      <c r="H237" s="19">
        <v>63000</v>
      </c>
      <c r="I237" s="18" t="s">
        <v>755</v>
      </c>
      <c r="J237" s="18" t="s">
        <v>1109</v>
      </c>
      <c r="K237" s="18" t="s">
        <v>755</v>
      </c>
      <c r="L237" s="18" t="s">
        <v>26</v>
      </c>
      <c r="M237" s="20">
        <v>15000000</v>
      </c>
      <c r="N237" s="20">
        <v>41630431</v>
      </c>
      <c r="O237" s="21">
        <f t="shared" si="9"/>
        <v>131448625.13678755</v>
      </c>
      <c r="P237" s="22">
        <f t="shared" si="10"/>
        <v>277.53620666666666</v>
      </c>
      <c r="Q237" s="20">
        <f t="shared" si="11"/>
        <v>43140343.00518135</v>
      </c>
      <c r="R237" s="18" t="s">
        <v>1046</v>
      </c>
      <c r="S237" s="18">
        <v>93</v>
      </c>
    </row>
    <row r="238" spans="1:19" x14ac:dyDescent="0.25">
      <c r="A238" s="18" t="s">
        <v>1110</v>
      </c>
      <c r="B238" s="18" t="s">
        <v>20</v>
      </c>
      <c r="C238" s="18" t="s">
        <v>21</v>
      </c>
      <c r="D238" s="18">
        <v>1982</v>
      </c>
      <c r="E238" s="18">
        <f>VLOOKUP(D238,'cpi roi'!A:C,2,FALSE)</f>
        <v>96.5</v>
      </c>
      <c r="F238" s="18" t="s">
        <v>1054</v>
      </c>
      <c r="G238" s="18">
        <v>7.7</v>
      </c>
      <c r="H238" s="19">
        <v>37000</v>
      </c>
      <c r="I238" s="18" t="s">
        <v>408</v>
      </c>
      <c r="J238" s="18" t="s">
        <v>1111</v>
      </c>
      <c r="K238" s="18" t="s">
        <v>321</v>
      </c>
      <c r="L238" s="18" t="s">
        <v>34</v>
      </c>
      <c r="M238" s="20">
        <v>16000000</v>
      </c>
      <c r="N238" s="20">
        <v>53993738</v>
      </c>
      <c r="O238" s="21">
        <f t="shared" si="9"/>
        <v>170485927.13575128</v>
      </c>
      <c r="P238" s="22">
        <f t="shared" si="10"/>
        <v>337.46086250000002</v>
      </c>
      <c r="Q238" s="20">
        <f t="shared" si="11"/>
        <v>55952060.103626944</v>
      </c>
      <c r="R238" s="18" t="s">
        <v>184</v>
      </c>
      <c r="S238" s="18">
        <v>129</v>
      </c>
    </row>
    <row r="239" spans="1:19" x14ac:dyDescent="0.25">
      <c r="A239" s="18" t="s">
        <v>1112</v>
      </c>
      <c r="B239" s="18" t="s">
        <v>452</v>
      </c>
      <c r="C239" s="18" t="s">
        <v>56</v>
      </c>
      <c r="D239" s="18">
        <v>1982</v>
      </c>
      <c r="E239" s="18">
        <f>VLOOKUP(D239,'cpi roi'!A:C,2,FALSE)</f>
        <v>96.5</v>
      </c>
      <c r="F239" s="18" t="s">
        <v>1113</v>
      </c>
      <c r="G239" s="18">
        <v>6.1</v>
      </c>
      <c r="H239" s="19">
        <v>9300</v>
      </c>
      <c r="I239" s="18" t="s">
        <v>1114</v>
      </c>
      <c r="J239" s="18" t="s">
        <v>1115</v>
      </c>
      <c r="K239" s="18" t="s">
        <v>848</v>
      </c>
      <c r="L239" s="18" t="s">
        <v>1116</v>
      </c>
      <c r="M239" s="20">
        <v>300000</v>
      </c>
      <c r="N239" s="20">
        <v>2032311</v>
      </c>
      <c r="O239" s="21">
        <f t="shared" si="9"/>
        <v>6417048.3077720199</v>
      </c>
      <c r="P239" s="22">
        <f t="shared" si="10"/>
        <v>677.43700000000001</v>
      </c>
      <c r="Q239" s="20">
        <f t="shared" si="11"/>
        <v>2106021.761658031</v>
      </c>
      <c r="R239" s="18" t="s">
        <v>1117</v>
      </c>
      <c r="S239" s="18">
        <v>85</v>
      </c>
    </row>
    <row r="240" spans="1:19" x14ac:dyDescent="0.25">
      <c r="A240" s="18" t="s">
        <v>1118</v>
      </c>
      <c r="B240" s="18" t="s">
        <v>20</v>
      </c>
      <c r="C240" s="18" t="s">
        <v>45</v>
      </c>
      <c r="D240" s="18">
        <v>1982</v>
      </c>
      <c r="E240" s="18">
        <f>VLOOKUP(D240,'cpi roi'!A:C,2,FALSE)</f>
        <v>96.5</v>
      </c>
      <c r="F240" s="18" t="s">
        <v>1119</v>
      </c>
      <c r="G240" s="18">
        <v>4.9000000000000004</v>
      </c>
      <c r="H240" s="19">
        <v>6500</v>
      </c>
      <c r="I240" s="18" t="s">
        <v>1120</v>
      </c>
      <c r="J240" s="18" t="s">
        <v>1121</v>
      </c>
      <c r="K240" s="18" t="s">
        <v>1122</v>
      </c>
      <c r="L240" s="18" t="s">
        <v>34</v>
      </c>
      <c r="M240" s="20">
        <v>0</v>
      </c>
      <c r="N240" s="20">
        <v>16897768</v>
      </c>
      <c r="O240" s="21">
        <f t="shared" si="9"/>
        <v>53354921.34300518</v>
      </c>
      <c r="P240" s="22">
        <f t="shared" si="10"/>
        <v>0</v>
      </c>
      <c r="Q240" s="20">
        <f t="shared" si="11"/>
        <v>17510640.414507773</v>
      </c>
      <c r="R240" s="18" t="s">
        <v>658</v>
      </c>
      <c r="S240" s="18">
        <v>98</v>
      </c>
    </row>
    <row r="241" spans="1:19" x14ac:dyDescent="0.25">
      <c r="A241" s="18" t="s">
        <v>1123</v>
      </c>
      <c r="B241" s="18" t="s">
        <v>37</v>
      </c>
      <c r="C241" s="18" t="s">
        <v>45</v>
      </c>
      <c r="D241" s="18">
        <v>1982</v>
      </c>
      <c r="E241" s="18">
        <f>VLOOKUP(D241,'cpi roi'!A:C,2,FALSE)</f>
        <v>96.5</v>
      </c>
      <c r="F241" s="18" t="s">
        <v>1060</v>
      </c>
      <c r="G241" s="18">
        <v>5.9</v>
      </c>
      <c r="H241" s="19">
        <v>2800</v>
      </c>
      <c r="I241" s="18" t="s">
        <v>361</v>
      </c>
      <c r="J241" s="18" t="s">
        <v>1124</v>
      </c>
      <c r="K241" s="18" t="s">
        <v>1125</v>
      </c>
      <c r="L241" s="18" t="s">
        <v>34</v>
      </c>
      <c r="M241" s="20">
        <v>0</v>
      </c>
      <c r="N241" s="20">
        <v>20225989</v>
      </c>
      <c r="O241" s="21">
        <f t="shared" si="9"/>
        <v>63863822.262176163</v>
      </c>
      <c r="P241" s="22">
        <f t="shared" si="10"/>
        <v>0</v>
      </c>
      <c r="Q241" s="20">
        <f t="shared" si="11"/>
        <v>20959574.093264248</v>
      </c>
      <c r="R241" s="18" t="s">
        <v>184</v>
      </c>
      <c r="S241" s="18">
        <v>108</v>
      </c>
    </row>
    <row r="242" spans="1:19" x14ac:dyDescent="0.25">
      <c r="A242" s="18" t="s">
        <v>1126</v>
      </c>
      <c r="B242" s="18" t="s">
        <v>20</v>
      </c>
      <c r="C242" s="18" t="s">
        <v>45</v>
      </c>
      <c r="D242" s="18">
        <v>1982</v>
      </c>
      <c r="E242" s="18">
        <f>VLOOKUP(D242,'cpi roi'!A:C,2,FALSE)</f>
        <v>96.5</v>
      </c>
      <c r="F242" s="18" t="s">
        <v>1127</v>
      </c>
      <c r="G242" s="18">
        <v>7.2</v>
      </c>
      <c r="H242" s="19">
        <v>25000</v>
      </c>
      <c r="I242" s="18" t="s">
        <v>1128</v>
      </c>
      <c r="J242" s="18" t="s">
        <v>1129</v>
      </c>
      <c r="K242" s="18" t="s">
        <v>101</v>
      </c>
      <c r="L242" s="18" t="s">
        <v>34</v>
      </c>
      <c r="M242" s="20">
        <v>17000000</v>
      </c>
      <c r="N242" s="20">
        <v>29712172</v>
      </c>
      <c r="O242" s="21">
        <f t="shared" si="9"/>
        <v>93816567.962694287</v>
      </c>
      <c r="P242" s="22">
        <f t="shared" si="10"/>
        <v>174.77748235294118</v>
      </c>
      <c r="Q242" s="20">
        <f t="shared" si="11"/>
        <v>30789815.544041451</v>
      </c>
      <c r="R242" s="18" t="s">
        <v>1130</v>
      </c>
      <c r="S242" s="18">
        <v>136</v>
      </c>
    </row>
    <row r="243" spans="1:19" x14ac:dyDescent="0.25">
      <c r="A243" s="18" t="s">
        <v>1131</v>
      </c>
      <c r="B243" s="18" t="s">
        <v>20</v>
      </c>
      <c r="C243" s="18" t="s">
        <v>45</v>
      </c>
      <c r="D243" s="18">
        <v>1982</v>
      </c>
      <c r="E243" s="18">
        <f>VLOOKUP(D243,'cpi roi'!A:C,2,FALSE)</f>
        <v>96.5</v>
      </c>
      <c r="F243" s="18" t="s">
        <v>537</v>
      </c>
      <c r="G243" s="18">
        <v>7.1</v>
      </c>
      <c r="H243" s="19">
        <v>19000</v>
      </c>
      <c r="I243" s="18" t="s">
        <v>1132</v>
      </c>
      <c r="J243" s="18" t="s">
        <v>1132</v>
      </c>
      <c r="K243" s="18" t="s">
        <v>1133</v>
      </c>
      <c r="L243" s="18" t="s">
        <v>34</v>
      </c>
      <c r="M243" s="20">
        <v>5000000</v>
      </c>
      <c r="N243" s="20">
        <v>14099953</v>
      </c>
      <c r="O243" s="21">
        <f t="shared" si="9"/>
        <v>44520784.239378236</v>
      </c>
      <c r="P243" s="22">
        <f t="shared" si="10"/>
        <v>281.99905999999999</v>
      </c>
      <c r="Q243" s="20">
        <f t="shared" si="11"/>
        <v>14611350.259067358</v>
      </c>
      <c r="R243" s="18" t="s">
        <v>122</v>
      </c>
      <c r="S243" s="18">
        <v>110</v>
      </c>
    </row>
    <row r="244" spans="1:19" x14ac:dyDescent="0.25">
      <c r="A244" s="18" t="s">
        <v>1134</v>
      </c>
      <c r="B244" s="18" t="s">
        <v>20</v>
      </c>
      <c r="C244" s="18" t="s">
        <v>45</v>
      </c>
      <c r="D244" s="18">
        <v>1982</v>
      </c>
      <c r="E244" s="18">
        <f>VLOOKUP(D244,'cpi roi'!A:C,2,FALSE)</f>
        <v>96.5</v>
      </c>
      <c r="F244" s="18" t="s">
        <v>1127</v>
      </c>
      <c r="G244" s="18">
        <v>6</v>
      </c>
      <c r="H244" s="19">
        <v>10000</v>
      </c>
      <c r="I244" s="18" t="s">
        <v>124</v>
      </c>
      <c r="J244" s="18" t="s">
        <v>1135</v>
      </c>
      <c r="K244" s="18" t="s">
        <v>204</v>
      </c>
      <c r="L244" s="18" t="s">
        <v>34</v>
      </c>
      <c r="M244" s="20">
        <v>35000000</v>
      </c>
      <c r="N244" s="20">
        <v>69701637</v>
      </c>
      <c r="O244" s="21">
        <f t="shared" si="9"/>
        <v>220083821.69844559</v>
      </c>
      <c r="P244" s="22">
        <f t="shared" si="10"/>
        <v>199.14753428571427</v>
      </c>
      <c r="Q244" s="20">
        <f t="shared" si="11"/>
        <v>72229675.647668391</v>
      </c>
      <c r="R244" s="18" t="s">
        <v>65</v>
      </c>
      <c r="S244" s="18">
        <v>114</v>
      </c>
    </row>
    <row r="245" spans="1:19" x14ac:dyDescent="0.25">
      <c r="A245" s="18" t="s">
        <v>1136</v>
      </c>
      <c r="B245" s="18" t="s">
        <v>37</v>
      </c>
      <c r="C245" s="18" t="s">
        <v>21</v>
      </c>
      <c r="D245" s="18">
        <v>1982</v>
      </c>
      <c r="E245" s="18">
        <f>VLOOKUP(D245,'cpi roi'!A:C,2,FALSE)</f>
        <v>96.5</v>
      </c>
      <c r="F245" s="18" t="s">
        <v>1137</v>
      </c>
      <c r="G245" s="18">
        <v>7.1</v>
      </c>
      <c r="H245" s="19">
        <v>20000</v>
      </c>
      <c r="I245" s="18" t="s">
        <v>708</v>
      </c>
      <c r="J245" s="18" t="s">
        <v>709</v>
      </c>
      <c r="K245" s="18" t="s">
        <v>540</v>
      </c>
      <c r="L245" s="18" t="s">
        <v>252</v>
      </c>
      <c r="M245" s="20">
        <v>13000000</v>
      </c>
      <c r="N245" s="20">
        <v>10278575</v>
      </c>
      <c r="O245" s="21">
        <f t="shared" si="9"/>
        <v>32454733.70466321</v>
      </c>
      <c r="P245" s="22">
        <f t="shared" si="10"/>
        <v>79.065961538461536</v>
      </c>
      <c r="Q245" s="20">
        <f t="shared" si="11"/>
        <v>10651373.056994818</v>
      </c>
      <c r="R245" s="18" t="s">
        <v>122</v>
      </c>
      <c r="S245" s="18">
        <v>115</v>
      </c>
    </row>
    <row r="246" spans="1:19" x14ac:dyDescent="0.25">
      <c r="A246" s="18" t="s">
        <v>1138</v>
      </c>
      <c r="B246" s="18" t="s">
        <v>20</v>
      </c>
      <c r="C246" s="18" t="s">
        <v>45</v>
      </c>
      <c r="D246" s="18">
        <v>1982</v>
      </c>
      <c r="E246" s="18">
        <f>VLOOKUP(D246,'cpi roi'!A:C,2,FALSE)</f>
        <v>96.5</v>
      </c>
      <c r="F246" s="18" t="s">
        <v>1039</v>
      </c>
      <c r="G246" s="18">
        <v>6.6</v>
      </c>
      <c r="H246" s="19">
        <v>15000</v>
      </c>
      <c r="I246" s="18" t="s">
        <v>1139</v>
      </c>
      <c r="J246" s="18" t="s">
        <v>1140</v>
      </c>
      <c r="K246" s="18" t="s">
        <v>1141</v>
      </c>
      <c r="L246" s="18" t="s">
        <v>34</v>
      </c>
      <c r="M246" s="20">
        <v>0</v>
      </c>
      <c r="N246" s="20">
        <v>21095638</v>
      </c>
      <c r="O246" s="21">
        <f t="shared" si="9"/>
        <v>66609750.244559579</v>
      </c>
      <c r="P246" s="22">
        <f t="shared" si="10"/>
        <v>0</v>
      </c>
      <c r="Q246" s="20">
        <f t="shared" si="11"/>
        <v>21860764.766839378</v>
      </c>
      <c r="R246" s="18" t="s">
        <v>359</v>
      </c>
      <c r="S246" s="18">
        <v>106</v>
      </c>
    </row>
    <row r="247" spans="1:19" x14ac:dyDescent="0.25">
      <c r="A247" s="18" t="s">
        <v>1142</v>
      </c>
      <c r="B247" s="18" t="s">
        <v>20</v>
      </c>
      <c r="C247" s="18" t="s">
        <v>45</v>
      </c>
      <c r="D247" s="18">
        <v>1982</v>
      </c>
      <c r="E247" s="18">
        <f>VLOOKUP(D247,'cpi roi'!A:C,2,FALSE)</f>
        <v>96.5</v>
      </c>
      <c r="F247" s="18" t="s">
        <v>1060</v>
      </c>
      <c r="G247" s="18">
        <v>5.7</v>
      </c>
      <c r="H247" s="19">
        <v>3900</v>
      </c>
      <c r="I247" s="18" t="s">
        <v>31</v>
      </c>
      <c r="J247" s="18" t="s">
        <v>31</v>
      </c>
      <c r="K247" s="18" t="s">
        <v>1143</v>
      </c>
      <c r="L247" s="18" t="s">
        <v>34</v>
      </c>
      <c r="M247" s="20">
        <v>0</v>
      </c>
      <c r="N247" s="20">
        <v>4968000</v>
      </c>
      <c r="O247" s="21">
        <f t="shared" si="9"/>
        <v>15686524.352331605</v>
      </c>
      <c r="P247" s="22">
        <f t="shared" si="10"/>
        <v>0</v>
      </c>
      <c r="Q247" s="20">
        <f t="shared" si="11"/>
        <v>5148186.5284974091</v>
      </c>
      <c r="R247" s="18" t="s">
        <v>111</v>
      </c>
      <c r="S247" s="18">
        <v>98</v>
      </c>
    </row>
    <row r="248" spans="1:19" x14ac:dyDescent="0.25">
      <c r="A248" s="18" t="s">
        <v>1144</v>
      </c>
      <c r="B248" s="18" t="s">
        <v>37</v>
      </c>
      <c r="C248" s="18" t="s">
        <v>45</v>
      </c>
      <c r="D248" s="18">
        <v>1982</v>
      </c>
      <c r="E248" s="18">
        <f>VLOOKUP(D248,'cpi roi'!A:C,2,FALSE)</f>
        <v>96.5</v>
      </c>
      <c r="F248" s="18" t="s">
        <v>520</v>
      </c>
      <c r="G248" s="18">
        <v>7.6</v>
      </c>
      <c r="H248" s="19">
        <v>20000</v>
      </c>
      <c r="I248" s="18" t="s">
        <v>719</v>
      </c>
      <c r="J248" s="18" t="s">
        <v>719</v>
      </c>
      <c r="K248" s="18" t="s">
        <v>720</v>
      </c>
      <c r="L248" s="18" t="s">
        <v>26</v>
      </c>
      <c r="M248" s="20">
        <v>0</v>
      </c>
      <c r="N248" s="20">
        <v>28229046</v>
      </c>
      <c r="O248" s="21">
        <f t="shared" si="9"/>
        <v>89133578.406217605</v>
      </c>
      <c r="P248" s="22">
        <f t="shared" si="10"/>
        <v>0</v>
      </c>
      <c r="Q248" s="20">
        <f t="shared" si="11"/>
        <v>29252897.409326427</v>
      </c>
      <c r="R248" s="18" t="s">
        <v>122</v>
      </c>
      <c r="S248" s="18">
        <v>134</v>
      </c>
    </row>
    <row r="249" spans="1:19" x14ac:dyDescent="0.25">
      <c r="A249" s="18" t="s">
        <v>1145</v>
      </c>
      <c r="B249" s="18" t="s">
        <v>341</v>
      </c>
      <c r="C249" s="18" t="s">
        <v>394</v>
      </c>
      <c r="D249" s="18">
        <v>1982</v>
      </c>
      <c r="E249" s="18">
        <f>VLOOKUP(D249,'cpi roi'!A:C,2,FALSE)</f>
        <v>96.5</v>
      </c>
      <c r="F249" s="18" t="s">
        <v>1146</v>
      </c>
      <c r="G249" s="18">
        <v>7.4</v>
      </c>
      <c r="H249" s="19">
        <v>25000</v>
      </c>
      <c r="I249" s="18" t="s">
        <v>1147</v>
      </c>
      <c r="J249" s="18" t="s">
        <v>1148</v>
      </c>
      <c r="K249" s="18" t="s">
        <v>667</v>
      </c>
      <c r="L249" s="18" t="s">
        <v>26</v>
      </c>
      <c r="M249" s="20">
        <v>3500000</v>
      </c>
      <c r="N249" s="20">
        <v>6455330</v>
      </c>
      <c r="O249" s="21">
        <f t="shared" si="9"/>
        <v>20382788.093264248</v>
      </c>
      <c r="P249" s="22">
        <f t="shared" si="10"/>
        <v>184.43799999999999</v>
      </c>
      <c r="Q249" s="20">
        <f t="shared" si="11"/>
        <v>6689461.1398963733</v>
      </c>
      <c r="R249" s="18" t="s">
        <v>1149</v>
      </c>
      <c r="S249" s="18">
        <v>92</v>
      </c>
    </row>
    <row r="250" spans="1:19" x14ac:dyDescent="0.25">
      <c r="A250" s="18" t="s">
        <v>1150</v>
      </c>
      <c r="B250" s="18" t="s">
        <v>20</v>
      </c>
      <c r="C250" s="18" t="s">
        <v>21</v>
      </c>
      <c r="D250" s="18">
        <v>1982</v>
      </c>
      <c r="E250" s="18">
        <f>VLOOKUP(D250,'cpi roi'!A:C,2,FALSE)</f>
        <v>96.5</v>
      </c>
      <c r="F250" s="18" t="s">
        <v>1151</v>
      </c>
      <c r="G250" s="18">
        <v>6.7</v>
      </c>
      <c r="H250" s="19">
        <v>15000</v>
      </c>
      <c r="I250" s="18" t="s">
        <v>1152</v>
      </c>
      <c r="J250" s="18" t="s">
        <v>1153</v>
      </c>
      <c r="K250" s="18" t="s">
        <v>1154</v>
      </c>
      <c r="L250" s="18" t="s">
        <v>34</v>
      </c>
      <c r="M250" s="20">
        <v>9000000</v>
      </c>
      <c r="N250" s="20">
        <v>13277558</v>
      </c>
      <c r="O250" s="21">
        <f t="shared" si="9"/>
        <v>41924061.374093264</v>
      </c>
      <c r="P250" s="22">
        <f t="shared" si="10"/>
        <v>147.52842222222222</v>
      </c>
      <c r="Q250" s="20">
        <f t="shared" si="11"/>
        <v>13759127.461139897</v>
      </c>
      <c r="R250" s="18" t="s">
        <v>332</v>
      </c>
      <c r="S250" s="18">
        <v>125</v>
      </c>
    </row>
    <row r="251" spans="1:19" x14ac:dyDescent="0.25">
      <c r="A251" s="18" t="s">
        <v>1155</v>
      </c>
      <c r="B251" s="18" t="s">
        <v>37</v>
      </c>
      <c r="C251" s="18" t="s">
        <v>45</v>
      </c>
      <c r="D251" s="18">
        <v>1982</v>
      </c>
      <c r="E251" s="18">
        <f>VLOOKUP(D251,'cpi roi'!A:C,2,FALSE)</f>
        <v>96.5</v>
      </c>
      <c r="F251" s="18" t="s">
        <v>1156</v>
      </c>
      <c r="G251" s="18">
        <v>6.2</v>
      </c>
      <c r="H251" s="19">
        <v>50000</v>
      </c>
      <c r="I251" s="18" t="s">
        <v>1018</v>
      </c>
      <c r="J251" s="18" t="s">
        <v>1018</v>
      </c>
      <c r="K251" s="18" t="s">
        <v>47</v>
      </c>
      <c r="L251" s="18" t="s">
        <v>34</v>
      </c>
      <c r="M251" s="20">
        <v>15000000</v>
      </c>
      <c r="N251" s="20">
        <v>27150534</v>
      </c>
      <c r="O251" s="21">
        <f t="shared" si="9"/>
        <v>85728162.795854911</v>
      </c>
      <c r="P251" s="22">
        <f t="shared" si="10"/>
        <v>181.00355999999999</v>
      </c>
      <c r="Q251" s="20">
        <f t="shared" si="11"/>
        <v>28135268.393782385</v>
      </c>
      <c r="R251" s="18" t="s">
        <v>48</v>
      </c>
      <c r="S251" s="18">
        <v>85</v>
      </c>
    </row>
    <row r="252" spans="1:19" x14ac:dyDescent="0.25">
      <c r="A252" s="18" t="s">
        <v>1157</v>
      </c>
      <c r="B252" s="18" t="s">
        <v>37</v>
      </c>
      <c r="C252" s="18" t="s">
        <v>45</v>
      </c>
      <c r="D252" s="18">
        <v>1982</v>
      </c>
      <c r="E252" s="18">
        <f>VLOOKUP(D252,'cpi roi'!A:C,2,FALSE)</f>
        <v>96.5</v>
      </c>
      <c r="F252" s="18" t="s">
        <v>1156</v>
      </c>
      <c r="G252" s="18">
        <v>5.8</v>
      </c>
      <c r="H252" s="19">
        <v>11000</v>
      </c>
      <c r="I252" s="18" t="s">
        <v>1158</v>
      </c>
      <c r="J252" s="18" t="s">
        <v>892</v>
      </c>
      <c r="K252" s="18" t="s">
        <v>898</v>
      </c>
      <c r="L252" s="18" t="s">
        <v>34</v>
      </c>
      <c r="M252" s="20">
        <v>17000000</v>
      </c>
      <c r="N252" s="20">
        <v>47118057</v>
      </c>
      <c r="O252" s="21">
        <f t="shared" si="9"/>
        <v>148775875.3150259</v>
      </c>
      <c r="P252" s="22">
        <f t="shared" si="10"/>
        <v>277.1650411764706</v>
      </c>
      <c r="Q252" s="20">
        <f t="shared" si="11"/>
        <v>48827002.07253886</v>
      </c>
      <c r="R252" s="18" t="s">
        <v>35</v>
      </c>
      <c r="S252" s="18">
        <v>102</v>
      </c>
    </row>
    <row r="253" spans="1:19" x14ac:dyDescent="0.25">
      <c r="A253" s="18" t="s">
        <v>1159</v>
      </c>
      <c r="B253" s="18" t="s">
        <v>20</v>
      </c>
      <c r="C253" s="18" t="s">
        <v>56</v>
      </c>
      <c r="D253" s="18">
        <v>1982</v>
      </c>
      <c r="E253" s="18">
        <f>VLOOKUP(D253,'cpi roi'!A:C,2,FALSE)</f>
        <v>96.5</v>
      </c>
      <c r="F253" s="18" t="s">
        <v>1160</v>
      </c>
      <c r="G253" s="18">
        <v>6</v>
      </c>
      <c r="H253" s="19">
        <v>7800</v>
      </c>
      <c r="I253" s="18" t="s">
        <v>1161</v>
      </c>
      <c r="J253" s="18" t="s">
        <v>1161</v>
      </c>
      <c r="K253" s="18" t="s">
        <v>1162</v>
      </c>
      <c r="L253" s="18" t="s">
        <v>34</v>
      </c>
      <c r="M253" s="20">
        <v>425000</v>
      </c>
      <c r="N253" s="20">
        <v>10604986</v>
      </c>
      <c r="O253" s="21">
        <f t="shared" si="9"/>
        <v>33485380.665284973</v>
      </c>
      <c r="P253" s="22">
        <f t="shared" si="10"/>
        <v>2495.2908235294117</v>
      </c>
      <c r="Q253" s="20">
        <f t="shared" si="11"/>
        <v>10989622.797927462</v>
      </c>
      <c r="R253" s="18" t="s">
        <v>1163</v>
      </c>
      <c r="S253" s="18">
        <v>91</v>
      </c>
    </row>
    <row r="254" spans="1:19" x14ac:dyDescent="0.25">
      <c r="A254" s="18" t="s">
        <v>1164</v>
      </c>
      <c r="B254" s="18" t="s">
        <v>37</v>
      </c>
      <c r="C254" s="18" t="s">
        <v>108</v>
      </c>
      <c r="D254" s="18">
        <v>1982</v>
      </c>
      <c r="E254" s="18">
        <f>VLOOKUP(D254,'cpi roi'!A:C,2,FALSE)</f>
        <v>96.5</v>
      </c>
      <c r="F254" s="18" t="s">
        <v>1165</v>
      </c>
      <c r="G254" s="18">
        <v>7.1</v>
      </c>
      <c r="H254" s="19">
        <v>15000</v>
      </c>
      <c r="I254" s="18" t="s">
        <v>1166</v>
      </c>
      <c r="J254" s="18" t="s">
        <v>1167</v>
      </c>
      <c r="K254" s="18" t="s">
        <v>1168</v>
      </c>
      <c r="L254" s="18" t="s">
        <v>26</v>
      </c>
      <c r="M254" s="20">
        <v>10000000</v>
      </c>
      <c r="N254" s="20">
        <v>6110670</v>
      </c>
      <c r="O254" s="21">
        <f t="shared" si="9"/>
        <v>19294519.678756475</v>
      </c>
      <c r="P254" s="22">
        <f t="shared" si="10"/>
        <v>61.106700000000004</v>
      </c>
      <c r="Q254" s="20">
        <f t="shared" si="11"/>
        <v>6332300.518134715</v>
      </c>
      <c r="R254" s="18" t="s">
        <v>234</v>
      </c>
      <c r="S254" s="18">
        <v>117</v>
      </c>
    </row>
    <row r="255" spans="1:19" x14ac:dyDescent="0.25">
      <c r="A255" s="18" t="s">
        <v>1169</v>
      </c>
      <c r="B255" s="18" t="s">
        <v>20</v>
      </c>
      <c r="C255" s="18" t="s">
        <v>38</v>
      </c>
      <c r="D255" s="18">
        <v>1982</v>
      </c>
      <c r="E255" s="18">
        <f>VLOOKUP(D255,'cpi roi'!A:C,2,FALSE)</f>
        <v>96.5</v>
      </c>
      <c r="F255" s="18" t="s">
        <v>1170</v>
      </c>
      <c r="G255" s="18">
        <v>5.6</v>
      </c>
      <c r="H255" s="19">
        <v>5700</v>
      </c>
      <c r="I255" s="18" t="s">
        <v>1171</v>
      </c>
      <c r="J255" s="18" t="s">
        <v>1172</v>
      </c>
      <c r="K255" s="18" t="s">
        <v>1173</v>
      </c>
      <c r="L255" s="18" t="s">
        <v>34</v>
      </c>
      <c r="M255" s="20">
        <v>0</v>
      </c>
      <c r="N255" s="20">
        <v>39103425</v>
      </c>
      <c r="O255" s="21">
        <f t="shared" si="9"/>
        <v>123469570.95854922</v>
      </c>
      <c r="P255" s="22">
        <f t="shared" si="10"/>
        <v>0</v>
      </c>
      <c r="Q255" s="20">
        <f t="shared" si="11"/>
        <v>40521683.937823832</v>
      </c>
      <c r="R255" s="18" t="s">
        <v>1174</v>
      </c>
      <c r="S255" s="18">
        <v>99</v>
      </c>
    </row>
    <row r="256" spans="1:19" x14ac:dyDescent="0.25">
      <c r="A256" s="18" t="s">
        <v>1175</v>
      </c>
      <c r="B256" s="18" t="s">
        <v>20</v>
      </c>
      <c r="C256" s="18" t="s">
        <v>38</v>
      </c>
      <c r="D256" s="18">
        <v>1982</v>
      </c>
      <c r="E256" s="18">
        <f>VLOOKUP(D256,'cpi roi'!A:C,2,FALSE)</f>
        <v>96.5</v>
      </c>
      <c r="F256" s="18" t="s">
        <v>1176</v>
      </c>
      <c r="G256" s="18">
        <v>6</v>
      </c>
      <c r="H256" s="19">
        <v>15000</v>
      </c>
      <c r="I256" s="18" t="s">
        <v>1177</v>
      </c>
      <c r="J256" s="18" t="s">
        <v>1178</v>
      </c>
      <c r="K256" s="18" t="s">
        <v>1179</v>
      </c>
      <c r="L256" s="18" t="s">
        <v>34</v>
      </c>
      <c r="M256" s="20">
        <v>2000000</v>
      </c>
      <c r="N256" s="20">
        <v>16100000</v>
      </c>
      <c r="O256" s="21">
        <f t="shared" si="9"/>
        <v>50835958.549222797</v>
      </c>
      <c r="P256" s="22">
        <f t="shared" si="10"/>
        <v>805.00000000000011</v>
      </c>
      <c r="Q256" s="20">
        <f t="shared" si="11"/>
        <v>16683937.823834198</v>
      </c>
      <c r="R256" s="18" t="s">
        <v>1180</v>
      </c>
      <c r="S256" s="18">
        <v>89</v>
      </c>
    </row>
    <row r="257" spans="1:19" x14ac:dyDescent="0.25">
      <c r="A257" s="18" t="s">
        <v>1181</v>
      </c>
      <c r="B257" s="18" t="s">
        <v>20</v>
      </c>
      <c r="C257" s="18" t="s">
        <v>38</v>
      </c>
      <c r="D257" s="18">
        <v>1982</v>
      </c>
      <c r="E257" s="18">
        <f>VLOOKUP(D257,'cpi roi'!A:C,2,FALSE)</f>
        <v>96.5</v>
      </c>
      <c r="F257" s="18" t="s">
        <v>1090</v>
      </c>
      <c r="G257" s="18">
        <v>5.5</v>
      </c>
      <c r="H257" s="19">
        <v>5300</v>
      </c>
      <c r="I257" s="18" t="s">
        <v>1182</v>
      </c>
      <c r="J257" s="18" t="s">
        <v>1183</v>
      </c>
      <c r="K257" s="18" t="s">
        <v>331</v>
      </c>
      <c r="L257" s="18" t="s">
        <v>34</v>
      </c>
      <c r="M257" s="20">
        <v>4500000</v>
      </c>
      <c r="N257" s="20">
        <v>10490791</v>
      </c>
      <c r="O257" s="21">
        <f t="shared" si="9"/>
        <v>33124808.473575126</v>
      </c>
      <c r="P257" s="22">
        <f t="shared" si="10"/>
        <v>233.12868888888886</v>
      </c>
      <c r="Q257" s="20">
        <f t="shared" si="11"/>
        <v>10871286.010362694</v>
      </c>
      <c r="R257" s="18" t="s">
        <v>35</v>
      </c>
      <c r="S257" s="18">
        <v>103</v>
      </c>
    </row>
    <row r="258" spans="1:19" x14ac:dyDescent="0.25">
      <c r="A258" s="18" t="s">
        <v>1184</v>
      </c>
      <c r="B258" s="18" t="s">
        <v>37</v>
      </c>
      <c r="C258" s="18" t="s">
        <v>38</v>
      </c>
      <c r="D258" s="18">
        <v>1982</v>
      </c>
      <c r="E258" s="18">
        <f>VLOOKUP(D258,'cpi roi'!A:C,2,FALSE)</f>
        <v>96.5</v>
      </c>
      <c r="F258" s="18" t="s">
        <v>994</v>
      </c>
      <c r="G258" s="18">
        <v>3.7</v>
      </c>
      <c r="H258" s="19">
        <v>3400</v>
      </c>
      <c r="I258" s="18" t="s">
        <v>203</v>
      </c>
      <c r="J258" s="18" t="s">
        <v>1185</v>
      </c>
      <c r="K258" s="18" t="s">
        <v>1186</v>
      </c>
      <c r="L258" s="18" t="s">
        <v>496</v>
      </c>
      <c r="M258" s="20">
        <v>20000000</v>
      </c>
      <c r="N258" s="20">
        <v>5675599</v>
      </c>
      <c r="O258" s="21">
        <f t="shared" si="9"/>
        <v>17920777.360621762</v>
      </c>
      <c r="P258" s="22">
        <f t="shared" si="10"/>
        <v>28.377994999999999</v>
      </c>
      <c r="Q258" s="20">
        <f t="shared" si="11"/>
        <v>5881449.7409326425</v>
      </c>
      <c r="R258" s="18" t="s">
        <v>559</v>
      </c>
      <c r="S258" s="18">
        <v>99</v>
      </c>
    </row>
    <row r="259" spans="1:19" x14ac:dyDescent="0.25">
      <c r="A259" s="18" t="s">
        <v>1187</v>
      </c>
      <c r="B259" s="18" t="s">
        <v>20</v>
      </c>
      <c r="C259" s="18" t="s">
        <v>21</v>
      </c>
      <c r="D259" s="18">
        <v>1982</v>
      </c>
      <c r="E259" s="18">
        <f>VLOOKUP(D259,'cpi roi'!A:C,2,FALSE)</f>
        <v>96.5</v>
      </c>
      <c r="F259" s="18" t="s">
        <v>1188</v>
      </c>
      <c r="G259" s="18">
        <v>6.3</v>
      </c>
      <c r="H259" s="19">
        <v>2600</v>
      </c>
      <c r="I259" s="18" t="s">
        <v>1189</v>
      </c>
      <c r="J259" s="18" t="s">
        <v>1189</v>
      </c>
      <c r="K259" s="18" t="s">
        <v>1190</v>
      </c>
      <c r="L259" s="18" t="s">
        <v>34</v>
      </c>
      <c r="M259" s="20">
        <v>16000000</v>
      </c>
      <c r="N259" s="20">
        <v>5672311</v>
      </c>
      <c r="O259" s="21">
        <f t="shared" ref="O259:O322" si="12">(304.7/E259)*N259</f>
        <v>17910395.458031088</v>
      </c>
      <c r="P259" s="22">
        <f t="shared" ref="P259:P322" si="13">IFERROR(N259/M259, 0)*100</f>
        <v>35.451943749999998</v>
      </c>
      <c r="Q259" s="20">
        <f t="shared" ref="Q259:Q322" si="14">N259/(E259/100)</f>
        <v>5878042.487046632</v>
      </c>
      <c r="R259" s="18" t="s">
        <v>1191</v>
      </c>
      <c r="S259" s="18">
        <v>128</v>
      </c>
    </row>
    <row r="260" spans="1:19" x14ac:dyDescent="0.25">
      <c r="A260" s="18" t="s">
        <v>1192</v>
      </c>
      <c r="B260" s="18" t="s">
        <v>37</v>
      </c>
      <c r="C260" s="18" t="s">
        <v>45</v>
      </c>
      <c r="D260" s="18">
        <v>1982</v>
      </c>
      <c r="E260" s="18">
        <f>VLOOKUP(D260,'cpi roi'!A:C,2,FALSE)</f>
        <v>96.5</v>
      </c>
      <c r="F260" s="18" t="s">
        <v>537</v>
      </c>
      <c r="G260" s="18">
        <v>6.9</v>
      </c>
      <c r="H260" s="19">
        <v>21000</v>
      </c>
      <c r="I260" s="18" t="s">
        <v>1193</v>
      </c>
      <c r="J260" s="18" t="s">
        <v>1193</v>
      </c>
      <c r="K260" s="18" t="s">
        <v>856</v>
      </c>
      <c r="L260" s="18" t="s">
        <v>34</v>
      </c>
      <c r="M260" s="20">
        <v>9000000</v>
      </c>
      <c r="N260" s="20">
        <v>18196170</v>
      </c>
      <c r="O260" s="21">
        <f t="shared" si="12"/>
        <v>57454642.476683937</v>
      </c>
      <c r="P260" s="22">
        <f t="shared" si="13"/>
        <v>202.17966666666663</v>
      </c>
      <c r="Q260" s="20">
        <f t="shared" si="14"/>
        <v>18856134.715025906</v>
      </c>
      <c r="R260" s="18" t="s">
        <v>1194</v>
      </c>
      <c r="S260" s="18">
        <v>88</v>
      </c>
    </row>
    <row r="261" spans="1:19" x14ac:dyDescent="0.25">
      <c r="A261" s="18" t="s">
        <v>1195</v>
      </c>
      <c r="B261" s="18" t="s">
        <v>20</v>
      </c>
      <c r="C261" s="18" t="s">
        <v>56</v>
      </c>
      <c r="D261" s="18">
        <v>1982</v>
      </c>
      <c r="E261" s="18">
        <f>VLOOKUP(D261,'cpi roi'!A:C,2,FALSE)</f>
        <v>96.5</v>
      </c>
      <c r="F261" s="18" t="s">
        <v>1196</v>
      </c>
      <c r="G261" s="18">
        <v>5.5</v>
      </c>
      <c r="H261" s="19">
        <v>11000</v>
      </c>
      <c r="I261" s="18" t="s">
        <v>1197</v>
      </c>
      <c r="J261" s="18" t="s">
        <v>1106</v>
      </c>
      <c r="K261" s="18" t="s">
        <v>1198</v>
      </c>
      <c r="L261" s="18" t="s">
        <v>1199</v>
      </c>
      <c r="M261" s="20">
        <v>5000000</v>
      </c>
      <c r="N261" s="20">
        <v>12534817</v>
      </c>
      <c r="O261" s="21">
        <f t="shared" si="12"/>
        <v>39578847.045595855</v>
      </c>
      <c r="P261" s="22">
        <f t="shared" si="13"/>
        <v>250.69634000000002</v>
      </c>
      <c r="Q261" s="20">
        <f t="shared" si="14"/>
        <v>12989447.668393783</v>
      </c>
      <c r="R261" s="18" t="s">
        <v>598</v>
      </c>
      <c r="S261" s="18">
        <v>104</v>
      </c>
    </row>
    <row r="262" spans="1:19" x14ac:dyDescent="0.25">
      <c r="A262" s="18" t="s">
        <v>1200</v>
      </c>
      <c r="B262" s="18" t="s">
        <v>37</v>
      </c>
      <c r="C262" s="18" t="s">
        <v>67</v>
      </c>
      <c r="D262" s="18">
        <v>1982</v>
      </c>
      <c r="E262" s="18">
        <f>VLOOKUP(D262,'cpi roi'!A:C,2,FALSE)</f>
        <v>96.5</v>
      </c>
      <c r="F262" s="18" t="s">
        <v>1201</v>
      </c>
      <c r="G262" s="18">
        <v>7.7</v>
      </c>
      <c r="H262" s="19">
        <v>19000</v>
      </c>
      <c r="I262" s="18" t="s">
        <v>1202</v>
      </c>
      <c r="J262" s="18" t="s">
        <v>1202</v>
      </c>
      <c r="K262" s="18" t="s">
        <v>893</v>
      </c>
      <c r="L262" s="18" t="s">
        <v>34</v>
      </c>
      <c r="M262" s="20">
        <v>9500000</v>
      </c>
      <c r="N262" s="20">
        <v>14000000</v>
      </c>
      <c r="O262" s="21">
        <f t="shared" si="12"/>
        <v>44205181.347150259</v>
      </c>
      <c r="P262" s="22">
        <f t="shared" si="13"/>
        <v>147.36842105263156</v>
      </c>
      <c r="Q262" s="20">
        <f t="shared" si="14"/>
        <v>14507772.02072539</v>
      </c>
      <c r="R262" s="18" t="s">
        <v>223</v>
      </c>
      <c r="S262" s="18">
        <v>122</v>
      </c>
    </row>
    <row r="263" spans="1:19" x14ac:dyDescent="0.25">
      <c r="A263" s="18" t="s">
        <v>1203</v>
      </c>
      <c r="B263" s="18" t="s">
        <v>20</v>
      </c>
      <c r="C263" s="18" t="s">
        <v>67</v>
      </c>
      <c r="D263" s="18">
        <v>1982</v>
      </c>
      <c r="E263" s="18">
        <f>VLOOKUP(D263,'cpi roi'!A:C,2,FALSE)</f>
        <v>96.5</v>
      </c>
      <c r="F263" s="18" t="s">
        <v>1204</v>
      </c>
      <c r="G263" s="18">
        <v>7.3</v>
      </c>
      <c r="H263" s="19">
        <v>7300</v>
      </c>
      <c r="I263" s="18" t="s">
        <v>1205</v>
      </c>
      <c r="J263" s="18" t="s">
        <v>1206</v>
      </c>
      <c r="K263" s="18" t="s">
        <v>1207</v>
      </c>
      <c r="L263" s="18" t="s">
        <v>34</v>
      </c>
      <c r="M263" s="20">
        <v>0</v>
      </c>
      <c r="N263" s="20">
        <v>0</v>
      </c>
      <c r="O263" s="21">
        <f t="shared" si="12"/>
        <v>0</v>
      </c>
      <c r="P263" s="22">
        <f t="shared" si="13"/>
        <v>0</v>
      </c>
      <c r="Q263" s="20">
        <f t="shared" si="14"/>
        <v>0</v>
      </c>
      <c r="R263" s="18" t="s">
        <v>367</v>
      </c>
      <c r="S263" s="18">
        <v>140</v>
      </c>
    </row>
    <row r="264" spans="1:19" x14ac:dyDescent="0.25">
      <c r="A264" s="18" t="s">
        <v>1208</v>
      </c>
      <c r="B264" s="18" t="s">
        <v>20</v>
      </c>
      <c r="C264" s="18" t="s">
        <v>1209</v>
      </c>
      <c r="D264" s="18">
        <v>1982</v>
      </c>
      <c r="E264" s="18">
        <f>VLOOKUP(D264,'cpi roi'!A:C,2,FALSE)</f>
        <v>96.5</v>
      </c>
      <c r="F264" s="18" t="s">
        <v>808</v>
      </c>
      <c r="G264" s="18">
        <v>4.9000000000000004</v>
      </c>
      <c r="H264" s="19">
        <v>1100</v>
      </c>
      <c r="I264" s="18" t="s">
        <v>1210</v>
      </c>
      <c r="J264" s="18" t="s">
        <v>1210</v>
      </c>
      <c r="K264" s="18" t="s">
        <v>1211</v>
      </c>
      <c r="L264" s="18" t="s">
        <v>34</v>
      </c>
      <c r="M264" s="20">
        <v>0</v>
      </c>
      <c r="N264" s="20">
        <v>11378339</v>
      </c>
      <c r="O264" s="21">
        <f t="shared" si="12"/>
        <v>35927252.780310877</v>
      </c>
      <c r="P264" s="22">
        <f t="shared" si="13"/>
        <v>0</v>
      </c>
      <c r="Q264" s="20">
        <f t="shared" si="14"/>
        <v>11791024.870466322</v>
      </c>
      <c r="R264" s="18" t="s">
        <v>1212</v>
      </c>
      <c r="S264" s="18">
        <v>104</v>
      </c>
    </row>
    <row r="265" spans="1:19" x14ac:dyDescent="0.25">
      <c r="A265" s="18" t="s">
        <v>1213</v>
      </c>
      <c r="B265" s="18" t="s">
        <v>37</v>
      </c>
      <c r="C265" s="18" t="s">
        <v>45</v>
      </c>
      <c r="D265" s="18">
        <v>1982</v>
      </c>
      <c r="E265" s="18">
        <f>VLOOKUP(D265,'cpi roi'!A:C,2,FALSE)</f>
        <v>96.5</v>
      </c>
      <c r="F265" s="18" t="s">
        <v>608</v>
      </c>
      <c r="G265" s="18">
        <v>6.7</v>
      </c>
      <c r="H265" s="19">
        <v>3500</v>
      </c>
      <c r="I265" s="18" t="s">
        <v>1214</v>
      </c>
      <c r="J265" s="18" t="s">
        <v>1215</v>
      </c>
      <c r="K265" s="18" t="s">
        <v>1029</v>
      </c>
      <c r="L265" s="18" t="s">
        <v>34</v>
      </c>
      <c r="M265" s="20">
        <v>11300000</v>
      </c>
      <c r="N265" s="20">
        <v>5301539</v>
      </c>
      <c r="O265" s="21">
        <f t="shared" si="12"/>
        <v>16739678.065284973</v>
      </c>
      <c r="P265" s="22">
        <f t="shared" si="13"/>
        <v>46.916274336283188</v>
      </c>
      <c r="Q265" s="20">
        <f t="shared" si="14"/>
        <v>5493822.7979274616</v>
      </c>
      <c r="R265" s="18" t="s">
        <v>1216</v>
      </c>
      <c r="S265" s="18">
        <v>120</v>
      </c>
    </row>
    <row r="266" spans="1:19" x14ac:dyDescent="0.25">
      <c r="A266" s="18" t="s">
        <v>1217</v>
      </c>
      <c r="B266" s="18" t="s">
        <v>37</v>
      </c>
      <c r="C266" s="18" t="s">
        <v>45</v>
      </c>
      <c r="D266" s="18">
        <v>1982</v>
      </c>
      <c r="E266" s="18">
        <f>VLOOKUP(D266,'cpi roi'!A:C,2,FALSE)</f>
        <v>96.5</v>
      </c>
      <c r="F266" s="18" t="s">
        <v>520</v>
      </c>
      <c r="G266" s="18">
        <v>7</v>
      </c>
      <c r="H266" s="19">
        <v>13000</v>
      </c>
      <c r="I266" s="18" t="s">
        <v>408</v>
      </c>
      <c r="J266" s="18" t="s">
        <v>1218</v>
      </c>
      <c r="K266" s="18" t="s">
        <v>110</v>
      </c>
      <c r="L266" s="18" t="s">
        <v>34</v>
      </c>
      <c r="M266" s="20">
        <v>0</v>
      </c>
      <c r="N266" s="20">
        <v>19282134</v>
      </c>
      <c r="O266" s="21">
        <f t="shared" si="12"/>
        <v>60883587.873575129</v>
      </c>
      <c r="P266" s="22">
        <f t="shared" si="13"/>
        <v>0</v>
      </c>
      <c r="Q266" s="20">
        <f t="shared" si="14"/>
        <v>19981486.010362696</v>
      </c>
      <c r="R266" s="18" t="s">
        <v>27</v>
      </c>
      <c r="S266" s="18">
        <v>116</v>
      </c>
    </row>
    <row r="267" spans="1:19" x14ac:dyDescent="0.25">
      <c r="A267" s="18" t="s">
        <v>1219</v>
      </c>
      <c r="B267" s="18" t="s">
        <v>37</v>
      </c>
      <c r="C267" s="18" t="s">
        <v>21</v>
      </c>
      <c r="D267" s="18">
        <v>1982</v>
      </c>
      <c r="E267" s="18">
        <f>VLOOKUP(D267,'cpi roi'!A:C,2,FALSE)</f>
        <v>96.5</v>
      </c>
      <c r="F267" s="18" t="s">
        <v>1039</v>
      </c>
      <c r="G267" s="18">
        <v>6.5</v>
      </c>
      <c r="H267" s="19">
        <v>2000</v>
      </c>
      <c r="I267" s="18" t="s">
        <v>1220</v>
      </c>
      <c r="J267" s="18" t="s">
        <v>1221</v>
      </c>
      <c r="K267" s="18" t="s">
        <v>1222</v>
      </c>
      <c r="L267" s="18" t="s">
        <v>34</v>
      </c>
      <c r="M267" s="20">
        <v>0</v>
      </c>
      <c r="N267" s="20">
        <v>7400000</v>
      </c>
      <c r="O267" s="21">
        <f t="shared" si="12"/>
        <v>23365595.85492228</v>
      </c>
      <c r="P267" s="22">
        <f t="shared" si="13"/>
        <v>0</v>
      </c>
      <c r="Q267" s="20">
        <f t="shared" si="14"/>
        <v>7668393.7823834196</v>
      </c>
      <c r="R267" s="18" t="s">
        <v>246</v>
      </c>
      <c r="S267" s="18">
        <v>103</v>
      </c>
    </row>
    <row r="268" spans="1:19" x14ac:dyDescent="0.25">
      <c r="A268" s="18" t="s">
        <v>1223</v>
      </c>
      <c r="B268" s="18" t="s">
        <v>37</v>
      </c>
      <c r="C268" s="18" t="s">
        <v>56</v>
      </c>
      <c r="D268" s="18">
        <v>1982</v>
      </c>
      <c r="E268" s="18">
        <f>VLOOKUP(D268,'cpi roi'!A:C,2,FALSE)</f>
        <v>96.5</v>
      </c>
      <c r="F268" s="18" t="s">
        <v>1146</v>
      </c>
      <c r="G268" s="18">
        <v>3.6</v>
      </c>
      <c r="H268" s="19">
        <v>1700</v>
      </c>
      <c r="I268" s="18" t="s">
        <v>1224</v>
      </c>
      <c r="J268" s="18" t="s">
        <v>1225</v>
      </c>
      <c r="K268" s="18" t="s">
        <v>1226</v>
      </c>
      <c r="L268" s="18" t="s">
        <v>34</v>
      </c>
      <c r="M268" s="20">
        <v>750000</v>
      </c>
      <c r="N268" s="20">
        <v>0</v>
      </c>
      <c r="O268" s="21">
        <f t="shared" si="12"/>
        <v>0</v>
      </c>
      <c r="P268" s="22">
        <f t="shared" si="13"/>
        <v>0</v>
      </c>
      <c r="Q268" s="20">
        <f t="shared" si="14"/>
        <v>0</v>
      </c>
      <c r="R268" s="18" t="s">
        <v>1227</v>
      </c>
      <c r="S268" s="18">
        <v>83</v>
      </c>
    </row>
    <row r="269" spans="1:19" x14ac:dyDescent="0.25">
      <c r="A269" s="18" t="s">
        <v>1228</v>
      </c>
      <c r="B269" s="18" t="s">
        <v>20</v>
      </c>
      <c r="C269" s="18" t="s">
        <v>108</v>
      </c>
      <c r="D269" s="18">
        <v>1982</v>
      </c>
      <c r="E269" s="18">
        <f>VLOOKUP(D269,'cpi roi'!A:C,2,FALSE)</f>
        <v>96.5</v>
      </c>
      <c r="F269" s="18" t="s">
        <v>1229</v>
      </c>
      <c r="G269" s="18">
        <v>5.9</v>
      </c>
      <c r="H269" s="19">
        <v>1500</v>
      </c>
      <c r="I269" s="18" t="s">
        <v>1230</v>
      </c>
      <c r="J269" s="18" t="s">
        <v>1231</v>
      </c>
      <c r="K269" s="18" t="s">
        <v>1232</v>
      </c>
      <c r="L269" s="18" t="s">
        <v>34</v>
      </c>
      <c r="M269" s="20">
        <v>0</v>
      </c>
      <c r="N269" s="20">
        <v>1515578</v>
      </c>
      <c r="O269" s="21">
        <f t="shared" si="12"/>
        <v>4785457.166839378</v>
      </c>
      <c r="P269" s="22">
        <f t="shared" si="13"/>
        <v>0</v>
      </c>
      <c r="Q269" s="20">
        <f t="shared" si="14"/>
        <v>1570547.1502590673</v>
      </c>
      <c r="R269" s="18" t="s">
        <v>332</v>
      </c>
      <c r="S269" s="18">
        <v>111</v>
      </c>
    </row>
    <row r="270" spans="1:19" x14ac:dyDescent="0.25">
      <c r="A270" s="18" t="s">
        <v>1233</v>
      </c>
      <c r="B270" s="18" t="s">
        <v>37</v>
      </c>
      <c r="C270" s="18" t="s">
        <v>45</v>
      </c>
      <c r="D270" s="18">
        <v>1982</v>
      </c>
      <c r="E270" s="18">
        <f>VLOOKUP(D270,'cpi roi'!A:C,2,FALSE)</f>
        <v>96.5</v>
      </c>
      <c r="F270" s="18" t="s">
        <v>1196</v>
      </c>
      <c r="G270" s="18">
        <v>6.5</v>
      </c>
      <c r="H270" s="19">
        <v>2200</v>
      </c>
      <c r="I270" s="18" t="s">
        <v>420</v>
      </c>
      <c r="J270" s="18" t="s">
        <v>420</v>
      </c>
      <c r="K270" s="18" t="s">
        <v>1234</v>
      </c>
      <c r="L270" s="18" t="s">
        <v>34</v>
      </c>
      <c r="M270" s="20">
        <v>13000000</v>
      </c>
      <c r="N270" s="20">
        <v>5005245</v>
      </c>
      <c r="O270" s="21">
        <f t="shared" si="12"/>
        <v>15804125.922279792</v>
      </c>
      <c r="P270" s="22">
        <f t="shared" si="13"/>
        <v>38.501884615384611</v>
      </c>
      <c r="Q270" s="20">
        <f t="shared" si="14"/>
        <v>5186782.3834196897</v>
      </c>
      <c r="R270" s="18" t="s">
        <v>35</v>
      </c>
      <c r="S270" s="18">
        <v>140</v>
      </c>
    </row>
    <row r="271" spans="1:19" x14ac:dyDescent="0.25">
      <c r="A271" s="18" t="s">
        <v>1235</v>
      </c>
      <c r="B271" s="18" t="s">
        <v>20</v>
      </c>
      <c r="C271" s="18" t="s">
        <v>45</v>
      </c>
      <c r="D271" s="18">
        <v>1982</v>
      </c>
      <c r="E271" s="18">
        <f>VLOOKUP(D271,'cpi roi'!A:C,2,FALSE)</f>
        <v>96.5</v>
      </c>
      <c r="F271" s="18" t="s">
        <v>1060</v>
      </c>
      <c r="G271" s="18">
        <v>5.5</v>
      </c>
      <c r="H271" s="19">
        <v>3000</v>
      </c>
      <c r="I271" s="18" t="s">
        <v>1236</v>
      </c>
      <c r="J271" s="18" t="s">
        <v>1237</v>
      </c>
      <c r="K271" s="18" t="s">
        <v>1238</v>
      </c>
      <c r="L271" s="18" t="s">
        <v>34</v>
      </c>
      <c r="M271" s="20">
        <v>0</v>
      </c>
      <c r="N271" s="20">
        <v>30688860</v>
      </c>
      <c r="O271" s="21">
        <f t="shared" si="12"/>
        <v>96900472.974093258</v>
      </c>
      <c r="P271" s="22">
        <f t="shared" si="13"/>
        <v>0</v>
      </c>
      <c r="Q271" s="20">
        <f t="shared" si="14"/>
        <v>31801927.461139899</v>
      </c>
      <c r="R271" s="18" t="s">
        <v>1239</v>
      </c>
      <c r="S271" s="18">
        <v>96</v>
      </c>
    </row>
    <row r="272" spans="1:19" x14ac:dyDescent="0.25">
      <c r="A272" s="18" t="s">
        <v>1240</v>
      </c>
      <c r="B272" s="18" t="s">
        <v>37</v>
      </c>
      <c r="C272" s="18" t="s">
        <v>45</v>
      </c>
      <c r="D272" s="18">
        <v>1982</v>
      </c>
      <c r="E272" s="18">
        <f>VLOOKUP(D272,'cpi roi'!A:C,2,FALSE)</f>
        <v>96.5</v>
      </c>
      <c r="F272" s="18" t="s">
        <v>1241</v>
      </c>
      <c r="G272" s="18">
        <v>7.4</v>
      </c>
      <c r="H272" s="19">
        <v>9000</v>
      </c>
      <c r="I272" s="18" t="s">
        <v>1242</v>
      </c>
      <c r="J272" s="18" t="s">
        <v>1243</v>
      </c>
      <c r="K272" s="18" t="s">
        <v>258</v>
      </c>
      <c r="L272" s="18" t="s">
        <v>34</v>
      </c>
      <c r="M272" s="20">
        <v>0</v>
      </c>
      <c r="N272" s="20">
        <v>20123620</v>
      </c>
      <c r="O272" s="21">
        <f t="shared" si="12"/>
        <v>63540590.818652846</v>
      </c>
      <c r="P272" s="22">
        <f t="shared" si="13"/>
        <v>0</v>
      </c>
      <c r="Q272" s="20">
        <f t="shared" si="14"/>
        <v>20853492.227979276</v>
      </c>
      <c r="R272" s="18" t="s">
        <v>122</v>
      </c>
      <c r="S272" s="18">
        <v>92</v>
      </c>
    </row>
    <row r="273" spans="1:19" x14ac:dyDescent="0.25">
      <c r="A273" s="18" t="s">
        <v>1244</v>
      </c>
      <c r="B273" s="18" t="s">
        <v>37</v>
      </c>
      <c r="C273" s="18" t="s">
        <v>108</v>
      </c>
      <c r="D273" s="18">
        <v>1982</v>
      </c>
      <c r="E273" s="18">
        <f>VLOOKUP(D273,'cpi roi'!A:C,2,FALSE)</f>
        <v>96.5</v>
      </c>
      <c r="F273" s="18" t="s">
        <v>1146</v>
      </c>
      <c r="G273" s="18">
        <v>6.1</v>
      </c>
      <c r="H273" s="19">
        <v>4300</v>
      </c>
      <c r="I273" s="18" t="s">
        <v>1245</v>
      </c>
      <c r="J273" s="18" t="s">
        <v>1245</v>
      </c>
      <c r="K273" s="18" t="s">
        <v>1246</v>
      </c>
      <c r="L273" s="18" t="s">
        <v>34</v>
      </c>
      <c r="M273" s="20">
        <v>10000000</v>
      </c>
      <c r="N273" s="20">
        <v>5979947</v>
      </c>
      <c r="O273" s="21">
        <f t="shared" si="12"/>
        <v>18881760.112953365</v>
      </c>
      <c r="P273" s="22">
        <f t="shared" si="13"/>
        <v>59.799469999999999</v>
      </c>
      <c r="Q273" s="20">
        <f t="shared" si="14"/>
        <v>6196836.2694300516</v>
      </c>
      <c r="R273" s="18" t="s">
        <v>84</v>
      </c>
      <c r="S273" s="18">
        <v>93</v>
      </c>
    </row>
    <row r="274" spans="1:19" x14ac:dyDescent="0.25">
      <c r="A274" s="18" t="s">
        <v>1247</v>
      </c>
      <c r="B274" s="18" t="s">
        <v>20</v>
      </c>
      <c r="C274" s="18" t="s">
        <v>56</v>
      </c>
      <c r="D274" s="18">
        <v>1982</v>
      </c>
      <c r="E274" s="18">
        <f>VLOOKUP(D274,'cpi roi'!A:C,2,FALSE)</f>
        <v>96.5</v>
      </c>
      <c r="F274" s="18" t="s">
        <v>1201</v>
      </c>
      <c r="G274" s="18">
        <v>3.9</v>
      </c>
      <c r="H274" s="19">
        <v>2300</v>
      </c>
      <c r="I274" s="18" t="s">
        <v>1248</v>
      </c>
      <c r="J274" s="18" t="s">
        <v>1249</v>
      </c>
      <c r="K274" s="18" t="s">
        <v>1250</v>
      </c>
      <c r="L274" s="18" t="s">
        <v>34</v>
      </c>
      <c r="M274" s="20">
        <v>800000</v>
      </c>
      <c r="N274" s="20">
        <v>2270</v>
      </c>
      <c r="O274" s="21">
        <f t="shared" si="12"/>
        <v>7167.5544041450776</v>
      </c>
      <c r="P274" s="22">
        <f t="shared" si="13"/>
        <v>0.28375</v>
      </c>
      <c r="Q274" s="20">
        <f t="shared" si="14"/>
        <v>2352.3316062176168</v>
      </c>
      <c r="R274" s="18" t="s">
        <v>658</v>
      </c>
      <c r="S274" s="18">
        <v>85</v>
      </c>
    </row>
    <row r="275" spans="1:19" x14ac:dyDescent="0.25">
      <c r="A275" s="18" t="s">
        <v>1251</v>
      </c>
      <c r="B275" s="18" t="s">
        <v>20</v>
      </c>
      <c r="C275" s="18" t="s">
        <v>21</v>
      </c>
      <c r="D275" s="18">
        <v>1982</v>
      </c>
      <c r="E275" s="18">
        <f>VLOOKUP(D275,'cpi roi'!A:C,2,FALSE)</f>
        <v>96.5</v>
      </c>
      <c r="F275" s="18" t="s">
        <v>1165</v>
      </c>
      <c r="G275" s="18">
        <v>6.9</v>
      </c>
      <c r="H275" s="19">
        <v>2500</v>
      </c>
      <c r="I275" s="18" t="s">
        <v>1252</v>
      </c>
      <c r="J275" s="18" t="s">
        <v>1253</v>
      </c>
      <c r="K275" s="18" t="s">
        <v>422</v>
      </c>
      <c r="L275" s="18" t="s">
        <v>34</v>
      </c>
      <c r="M275" s="20">
        <v>0</v>
      </c>
      <c r="N275" s="20">
        <v>11897978</v>
      </c>
      <c r="O275" s="21">
        <f t="shared" si="12"/>
        <v>37568019.653886005</v>
      </c>
      <c r="P275" s="22">
        <f t="shared" si="13"/>
        <v>0</v>
      </c>
      <c r="Q275" s="20">
        <f t="shared" si="14"/>
        <v>12329510.880829016</v>
      </c>
      <c r="R275" s="18" t="s">
        <v>1254</v>
      </c>
      <c r="S275" s="18">
        <v>113</v>
      </c>
    </row>
    <row r="276" spans="1:19" x14ac:dyDescent="0.25">
      <c r="A276" s="18" t="s">
        <v>1255</v>
      </c>
      <c r="B276" s="18" t="s">
        <v>37</v>
      </c>
      <c r="C276" s="18" t="s">
        <v>45</v>
      </c>
      <c r="D276" s="18">
        <v>1982</v>
      </c>
      <c r="E276" s="18">
        <f>VLOOKUP(D276,'cpi roi'!A:C,2,FALSE)</f>
        <v>96.5</v>
      </c>
      <c r="F276" s="18" t="s">
        <v>1256</v>
      </c>
      <c r="G276" s="18">
        <v>6.6</v>
      </c>
      <c r="H276" s="19">
        <v>8200</v>
      </c>
      <c r="I276" s="18" t="s">
        <v>89</v>
      </c>
      <c r="J276" s="18" t="s">
        <v>1257</v>
      </c>
      <c r="K276" s="18" t="s">
        <v>89</v>
      </c>
      <c r="L276" s="18" t="s">
        <v>34</v>
      </c>
      <c r="M276" s="20">
        <v>2000000</v>
      </c>
      <c r="N276" s="20">
        <v>4484991</v>
      </c>
      <c r="O276" s="21">
        <f t="shared" si="12"/>
        <v>14161417.178238342</v>
      </c>
      <c r="P276" s="22">
        <f t="shared" si="13"/>
        <v>224.24955</v>
      </c>
      <c r="Q276" s="20">
        <f t="shared" si="14"/>
        <v>4647659.0673575131</v>
      </c>
      <c r="R276" s="18" t="s">
        <v>90</v>
      </c>
      <c r="S276" s="18">
        <v>122</v>
      </c>
    </row>
    <row r="277" spans="1:19" x14ac:dyDescent="0.25">
      <c r="A277" s="18" t="s">
        <v>1258</v>
      </c>
      <c r="B277" s="18" t="s">
        <v>20</v>
      </c>
      <c r="C277" s="18" t="s">
        <v>56</v>
      </c>
      <c r="D277" s="18">
        <v>1982</v>
      </c>
      <c r="E277" s="18">
        <f>VLOOKUP(D277,'cpi roi'!A:C,2,FALSE)</f>
        <v>96.5</v>
      </c>
      <c r="F277" s="18" t="s">
        <v>608</v>
      </c>
      <c r="G277" s="18">
        <v>5.6</v>
      </c>
      <c r="H277" s="19">
        <v>3700</v>
      </c>
      <c r="I277" s="18" t="s">
        <v>1259</v>
      </c>
      <c r="J277" s="18" t="s">
        <v>1260</v>
      </c>
      <c r="K277" s="18" t="s">
        <v>1261</v>
      </c>
      <c r="L277" s="18" t="s">
        <v>34</v>
      </c>
      <c r="M277" s="20">
        <v>0</v>
      </c>
      <c r="N277" s="20">
        <v>7742572</v>
      </c>
      <c r="O277" s="21">
        <f t="shared" si="12"/>
        <v>24447271.382383417</v>
      </c>
      <c r="P277" s="22">
        <f t="shared" si="13"/>
        <v>0</v>
      </c>
      <c r="Q277" s="20">
        <f t="shared" si="14"/>
        <v>8023390.6735751294</v>
      </c>
      <c r="R277" s="18" t="s">
        <v>1262</v>
      </c>
      <c r="S277" s="18">
        <v>98</v>
      </c>
    </row>
    <row r="278" spans="1:19" x14ac:dyDescent="0.25">
      <c r="A278" s="18" t="s">
        <v>1263</v>
      </c>
      <c r="B278" s="18" t="s">
        <v>37</v>
      </c>
      <c r="C278" s="18" t="s">
        <v>45</v>
      </c>
      <c r="D278" s="18">
        <v>1982</v>
      </c>
      <c r="E278" s="18">
        <f>VLOOKUP(D278,'cpi roi'!A:C,2,FALSE)</f>
        <v>96.5</v>
      </c>
      <c r="F278" s="18" t="s">
        <v>1264</v>
      </c>
      <c r="G278" s="18">
        <v>7.2</v>
      </c>
      <c r="H278" s="19">
        <v>4200</v>
      </c>
      <c r="I278" s="18" t="s">
        <v>99</v>
      </c>
      <c r="J278" s="18" t="s">
        <v>1265</v>
      </c>
      <c r="K278" s="18" t="s">
        <v>1266</v>
      </c>
      <c r="L278" s="18" t="s">
        <v>34</v>
      </c>
      <c r="M278" s="20">
        <v>850000</v>
      </c>
      <c r="N278" s="20">
        <v>840958</v>
      </c>
      <c r="O278" s="21">
        <f t="shared" si="12"/>
        <v>2655335.7782383417</v>
      </c>
      <c r="P278" s="22">
        <f t="shared" si="13"/>
        <v>98.936235294117651</v>
      </c>
      <c r="Q278" s="20">
        <f t="shared" si="14"/>
        <v>871459.06735751301</v>
      </c>
      <c r="R278" s="18" t="s">
        <v>1267</v>
      </c>
      <c r="S278" s="18">
        <v>109</v>
      </c>
    </row>
    <row r="279" spans="1:19" x14ac:dyDescent="0.25">
      <c r="A279" s="18" t="s">
        <v>1268</v>
      </c>
      <c r="B279" s="18" t="s">
        <v>20</v>
      </c>
      <c r="C279" s="18" t="s">
        <v>38</v>
      </c>
      <c r="D279" s="18">
        <v>1982</v>
      </c>
      <c r="E279" s="18">
        <f>VLOOKUP(D279,'cpi roi'!A:C,2,FALSE)</f>
        <v>96.5</v>
      </c>
      <c r="F279" s="18" t="s">
        <v>1269</v>
      </c>
      <c r="G279" s="18">
        <v>6.4</v>
      </c>
      <c r="H279" s="19">
        <v>3000</v>
      </c>
      <c r="I279" s="18" t="s">
        <v>1270</v>
      </c>
      <c r="J279" s="18" t="s">
        <v>1271</v>
      </c>
      <c r="K279" s="18" t="s">
        <v>1272</v>
      </c>
      <c r="L279" s="18" t="s">
        <v>1273</v>
      </c>
      <c r="M279" s="20">
        <v>6000000</v>
      </c>
      <c r="N279" s="20">
        <v>2666873</v>
      </c>
      <c r="O279" s="21">
        <f t="shared" si="12"/>
        <v>8420686.0424870458</v>
      </c>
      <c r="P279" s="22">
        <f t="shared" si="13"/>
        <v>44.44788333333333</v>
      </c>
      <c r="Q279" s="20">
        <f t="shared" si="14"/>
        <v>2763598.9637305699</v>
      </c>
      <c r="R279" s="18" t="s">
        <v>1274</v>
      </c>
      <c r="S279" s="18">
        <v>125</v>
      </c>
    </row>
    <row r="280" spans="1:19" x14ac:dyDescent="0.25">
      <c r="A280" s="18" t="s">
        <v>1275</v>
      </c>
      <c r="B280" s="18" t="s">
        <v>37</v>
      </c>
      <c r="C280" s="18" t="s">
        <v>45</v>
      </c>
      <c r="D280" s="18">
        <v>1982</v>
      </c>
      <c r="E280" s="18">
        <f>VLOOKUP(D280,'cpi roi'!A:C,2,FALSE)</f>
        <v>96.5</v>
      </c>
      <c r="F280" s="18" t="s">
        <v>1054</v>
      </c>
      <c r="G280" s="18">
        <v>5</v>
      </c>
      <c r="H280" s="19">
        <v>9800</v>
      </c>
      <c r="I280" s="18" t="s">
        <v>719</v>
      </c>
      <c r="J280" s="18" t="s">
        <v>719</v>
      </c>
      <c r="K280" s="18" t="s">
        <v>378</v>
      </c>
      <c r="L280" s="18" t="s">
        <v>26</v>
      </c>
      <c r="M280" s="20">
        <v>6000000</v>
      </c>
      <c r="N280" s="20">
        <v>9056073</v>
      </c>
      <c r="O280" s="21">
        <f t="shared" si="12"/>
        <v>28594667.804145075</v>
      </c>
      <c r="P280" s="22">
        <f t="shared" si="13"/>
        <v>150.93455</v>
      </c>
      <c r="Q280" s="20">
        <f t="shared" si="14"/>
        <v>9384531.6062176172</v>
      </c>
      <c r="R280" s="18" t="s">
        <v>84</v>
      </c>
      <c r="S280" s="18">
        <v>96</v>
      </c>
    </row>
    <row r="281" spans="1:19" x14ac:dyDescent="0.25">
      <c r="A281" s="18" t="s">
        <v>1276</v>
      </c>
      <c r="B281" s="18" t="s">
        <v>20</v>
      </c>
      <c r="C281" s="18" t="s">
        <v>21</v>
      </c>
      <c r="D281" s="18">
        <v>1982</v>
      </c>
      <c r="E281" s="18">
        <f>VLOOKUP(D281,'cpi roi'!A:C,2,FALSE)</f>
        <v>96.5</v>
      </c>
      <c r="F281" s="18" t="s">
        <v>1009</v>
      </c>
      <c r="G281" s="18">
        <v>6</v>
      </c>
      <c r="H281" s="19">
        <v>1800</v>
      </c>
      <c r="I281" s="18" t="s">
        <v>1277</v>
      </c>
      <c r="J281" s="18" t="s">
        <v>1278</v>
      </c>
      <c r="K281" s="18" t="s">
        <v>1279</v>
      </c>
      <c r="L281" s="18" t="s">
        <v>26</v>
      </c>
      <c r="M281" s="20">
        <v>0</v>
      </c>
      <c r="N281" s="20">
        <v>1054328</v>
      </c>
      <c r="O281" s="21">
        <f t="shared" si="12"/>
        <v>3329054.3170984453</v>
      </c>
      <c r="P281" s="22">
        <f t="shared" si="13"/>
        <v>0</v>
      </c>
      <c r="Q281" s="20">
        <f t="shared" si="14"/>
        <v>1092567.8756476685</v>
      </c>
      <c r="R281" s="18" t="s">
        <v>48</v>
      </c>
      <c r="S281" s="18">
        <v>91</v>
      </c>
    </row>
    <row r="282" spans="1:19" x14ac:dyDescent="0.25">
      <c r="A282" s="18" t="s">
        <v>1280</v>
      </c>
      <c r="B282" s="18" t="s">
        <v>20</v>
      </c>
      <c r="C282" s="18" t="s">
        <v>108</v>
      </c>
      <c r="D282" s="18">
        <v>1982</v>
      </c>
      <c r="E282" s="18">
        <f>VLOOKUP(D282,'cpi roi'!A:C,2,FALSE)</f>
        <v>96.5</v>
      </c>
      <c r="F282" s="18" t="s">
        <v>608</v>
      </c>
      <c r="G282" s="18">
        <v>6.4</v>
      </c>
      <c r="H282" s="19">
        <v>6100</v>
      </c>
      <c r="I282" s="18" t="s">
        <v>1281</v>
      </c>
      <c r="J282" s="18" t="s">
        <v>1282</v>
      </c>
      <c r="K282" s="18" t="s">
        <v>25</v>
      </c>
      <c r="L282" s="18" t="s">
        <v>34</v>
      </c>
      <c r="M282" s="20">
        <v>22000000</v>
      </c>
      <c r="N282" s="20">
        <v>6118683</v>
      </c>
      <c r="O282" s="21">
        <f t="shared" si="12"/>
        <v>19319820.830051813</v>
      </c>
      <c r="P282" s="22">
        <f t="shared" si="13"/>
        <v>27.812195454545453</v>
      </c>
      <c r="Q282" s="20">
        <f t="shared" si="14"/>
        <v>6340604.1450777203</v>
      </c>
      <c r="R282" s="18" t="s">
        <v>1283</v>
      </c>
      <c r="S282" s="18">
        <v>108</v>
      </c>
    </row>
    <row r="283" spans="1:19" x14ac:dyDescent="0.25">
      <c r="A283" s="18" t="s">
        <v>1284</v>
      </c>
      <c r="B283" s="18" t="s">
        <v>37</v>
      </c>
      <c r="C283" s="18" t="s">
        <v>45</v>
      </c>
      <c r="D283" s="18">
        <v>1982</v>
      </c>
      <c r="E283" s="18">
        <f>VLOOKUP(D283,'cpi roi'!A:C,2,FALSE)</f>
        <v>96.5</v>
      </c>
      <c r="F283" s="18" t="s">
        <v>1285</v>
      </c>
      <c r="G283" s="18">
        <v>6</v>
      </c>
      <c r="H283" s="19">
        <v>1900</v>
      </c>
      <c r="I283" s="18" t="s">
        <v>1286</v>
      </c>
      <c r="J283" s="18" t="s">
        <v>1287</v>
      </c>
      <c r="K283" s="18" t="s">
        <v>908</v>
      </c>
      <c r="L283" s="18" t="s">
        <v>34</v>
      </c>
      <c r="M283" s="20">
        <v>0</v>
      </c>
      <c r="N283" s="20">
        <v>15782759</v>
      </c>
      <c r="O283" s="21">
        <f t="shared" si="12"/>
        <v>49834265.982383415</v>
      </c>
      <c r="P283" s="22">
        <f t="shared" si="13"/>
        <v>0</v>
      </c>
      <c r="Q283" s="20">
        <f t="shared" si="14"/>
        <v>16355190.673575129</v>
      </c>
      <c r="R283" s="18" t="s">
        <v>184</v>
      </c>
      <c r="S283" s="18">
        <v>101</v>
      </c>
    </row>
    <row r="284" spans="1:19" x14ac:dyDescent="0.25">
      <c r="A284" s="18" t="s">
        <v>1288</v>
      </c>
      <c r="B284" s="18" t="s">
        <v>37</v>
      </c>
      <c r="C284" s="18" t="s">
        <v>45</v>
      </c>
      <c r="D284" s="18">
        <v>1982</v>
      </c>
      <c r="E284" s="18">
        <f>VLOOKUP(D284,'cpi roi'!A:C,2,FALSE)</f>
        <v>96.5</v>
      </c>
      <c r="F284" s="18" t="s">
        <v>1060</v>
      </c>
      <c r="G284" s="18">
        <v>6.6</v>
      </c>
      <c r="H284" s="19">
        <v>19000</v>
      </c>
      <c r="I284" s="18" t="s">
        <v>293</v>
      </c>
      <c r="J284" s="18" t="s">
        <v>293</v>
      </c>
      <c r="K284" s="18" t="s">
        <v>293</v>
      </c>
      <c r="L284" s="18" t="s">
        <v>34</v>
      </c>
      <c r="M284" s="20">
        <v>0</v>
      </c>
      <c r="N284" s="20">
        <v>9077269</v>
      </c>
      <c r="O284" s="21">
        <f t="shared" si="12"/>
        <v>28661594.44870466</v>
      </c>
      <c r="P284" s="22">
        <f t="shared" si="13"/>
        <v>0</v>
      </c>
      <c r="Q284" s="20">
        <f t="shared" si="14"/>
        <v>9406496.3730569948</v>
      </c>
      <c r="R284" s="18" t="s">
        <v>294</v>
      </c>
      <c r="S284" s="18">
        <v>88</v>
      </c>
    </row>
    <row r="285" spans="1:19" x14ac:dyDescent="0.25">
      <c r="A285" s="18" t="s">
        <v>1289</v>
      </c>
      <c r="B285" s="18" t="s">
        <v>20</v>
      </c>
      <c r="C285" s="18" t="s">
        <v>38</v>
      </c>
      <c r="D285" s="18">
        <v>1982</v>
      </c>
      <c r="E285" s="18">
        <f>VLOOKUP(D285,'cpi roi'!A:C,2,FALSE)</f>
        <v>96.5</v>
      </c>
      <c r="F285" s="18" t="s">
        <v>918</v>
      </c>
      <c r="G285" s="18">
        <v>6.5</v>
      </c>
      <c r="H285" s="19">
        <v>2000</v>
      </c>
      <c r="I285" s="18" t="s">
        <v>438</v>
      </c>
      <c r="J285" s="18" t="s">
        <v>1290</v>
      </c>
      <c r="K285" s="18" t="s">
        <v>1291</v>
      </c>
      <c r="L285" s="18" t="s">
        <v>26</v>
      </c>
      <c r="M285" s="20">
        <v>0</v>
      </c>
      <c r="N285" s="20">
        <v>13253583</v>
      </c>
      <c r="O285" s="21">
        <f t="shared" si="12"/>
        <v>41848360.001036264</v>
      </c>
      <c r="P285" s="22">
        <f t="shared" si="13"/>
        <v>0</v>
      </c>
      <c r="Q285" s="20">
        <f t="shared" si="14"/>
        <v>13734282.901554404</v>
      </c>
      <c r="R285" s="18" t="s">
        <v>132</v>
      </c>
      <c r="S285" s="18">
        <v>97</v>
      </c>
    </row>
    <row r="286" spans="1:19" x14ac:dyDescent="0.25">
      <c r="A286" s="18" t="s">
        <v>1292</v>
      </c>
      <c r="B286" s="18" t="s">
        <v>37</v>
      </c>
      <c r="C286" s="18" t="s">
        <v>45</v>
      </c>
      <c r="D286" s="18">
        <v>1982</v>
      </c>
      <c r="E286" s="18">
        <f>VLOOKUP(D286,'cpi roi'!A:C,2,FALSE)</f>
        <v>96.5</v>
      </c>
      <c r="F286" s="18" t="s">
        <v>1054</v>
      </c>
      <c r="G286" s="18">
        <v>5.5</v>
      </c>
      <c r="H286" s="19">
        <v>2700</v>
      </c>
      <c r="I286" s="18" t="s">
        <v>1293</v>
      </c>
      <c r="J286" s="18" t="s">
        <v>1294</v>
      </c>
      <c r="K286" s="18" t="s">
        <v>204</v>
      </c>
      <c r="L286" s="18" t="s">
        <v>34</v>
      </c>
      <c r="M286" s="20">
        <v>15000000</v>
      </c>
      <c r="N286" s="20">
        <v>36821203</v>
      </c>
      <c r="O286" s="21">
        <f t="shared" si="12"/>
        <v>116263425.43108808</v>
      </c>
      <c r="P286" s="22">
        <f t="shared" si="13"/>
        <v>245.47468666666666</v>
      </c>
      <c r="Q286" s="20">
        <f t="shared" si="14"/>
        <v>38156687.046632126</v>
      </c>
      <c r="R286" s="18" t="s">
        <v>27</v>
      </c>
      <c r="S286" s="18">
        <v>116</v>
      </c>
    </row>
    <row r="287" spans="1:19" x14ac:dyDescent="0.25">
      <c r="A287" s="18" t="s">
        <v>1295</v>
      </c>
      <c r="B287" s="18" t="s">
        <v>20</v>
      </c>
      <c r="C287" s="18" t="s">
        <v>21</v>
      </c>
      <c r="D287" s="18">
        <v>1982</v>
      </c>
      <c r="E287" s="18">
        <f>VLOOKUP(D287,'cpi roi'!A:C,2,FALSE)</f>
        <v>96.5</v>
      </c>
      <c r="F287" s="18" t="s">
        <v>1176</v>
      </c>
      <c r="G287" s="18">
        <v>6.9</v>
      </c>
      <c r="H287" s="19">
        <v>2500</v>
      </c>
      <c r="I287" s="18" t="s">
        <v>119</v>
      </c>
      <c r="J287" s="18" t="s">
        <v>297</v>
      </c>
      <c r="K287" s="18" t="s">
        <v>763</v>
      </c>
      <c r="L287" s="18" t="s">
        <v>34</v>
      </c>
      <c r="M287" s="20">
        <v>12000000</v>
      </c>
      <c r="N287" s="20">
        <v>9217530</v>
      </c>
      <c r="O287" s="21">
        <f t="shared" si="12"/>
        <v>29104470.373056993</v>
      </c>
      <c r="P287" s="22">
        <f t="shared" si="13"/>
        <v>76.812749999999994</v>
      </c>
      <c r="Q287" s="20">
        <f t="shared" si="14"/>
        <v>9551844.5595854931</v>
      </c>
      <c r="R287" s="18" t="s">
        <v>122</v>
      </c>
      <c r="S287" s="18">
        <v>124</v>
      </c>
    </row>
    <row r="288" spans="1:19" x14ac:dyDescent="0.25">
      <c r="A288" s="18" t="s">
        <v>1296</v>
      </c>
      <c r="B288" s="18" t="s">
        <v>20</v>
      </c>
      <c r="C288" s="18" t="s">
        <v>45</v>
      </c>
      <c r="D288" s="18">
        <v>1982</v>
      </c>
      <c r="E288" s="18">
        <f>VLOOKUP(D288,'cpi roi'!A:C,2,FALSE)</f>
        <v>96.5</v>
      </c>
      <c r="F288" s="18" t="s">
        <v>1297</v>
      </c>
      <c r="G288" s="18">
        <v>5.0999999999999996</v>
      </c>
      <c r="H288" s="19">
        <v>684</v>
      </c>
      <c r="I288" s="18" t="s">
        <v>1298</v>
      </c>
      <c r="J288" s="18" t="s">
        <v>1299</v>
      </c>
      <c r="K288" s="18" t="s">
        <v>1300</v>
      </c>
      <c r="L288" s="18" t="s">
        <v>34</v>
      </c>
      <c r="M288" s="20">
        <v>17000000</v>
      </c>
      <c r="N288" s="20">
        <v>946461</v>
      </c>
      <c r="O288" s="21">
        <f t="shared" si="12"/>
        <v>2988462.8673575129</v>
      </c>
      <c r="P288" s="22">
        <f t="shared" si="13"/>
        <v>5.5674176470588232</v>
      </c>
      <c r="Q288" s="20">
        <f t="shared" si="14"/>
        <v>980788.60103626945</v>
      </c>
      <c r="R288" s="18" t="s">
        <v>876</v>
      </c>
      <c r="S288" s="18">
        <v>105</v>
      </c>
    </row>
    <row r="289" spans="1:19" x14ac:dyDescent="0.25">
      <c r="A289" s="18" t="s">
        <v>1301</v>
      </c>
      <c r="B289" s="18" t="s">
        <v>37</v>
      </c>
      <c r="C289" s="18" t="s">
        <v>974</v>
      </c>
      <c r="D289" s="18">
        <v>1982</v>
      </c>
      <c r="E289" s="18">
        <f>VLOOKUP(D289,'cpi roi'!A:C,2,FALSE)</f>
        <v>96.5</v>
      </c>
      <c r="F289" s="18" t="s">
        <v>1176</v>
      </c>
      <c r="G289" s="18">
        <v>6.4</v>
      </c>
      <c r="H289" s="19">
        <v>1500</v>
      </c>
      <c r="I289" s="18" t="s">
        <v>1302</v>
      </c>
      <c r="J289" s="18" t="s">
        <v>916</v>
      </c>
      <c r="K289" s="18" t="s">
        <v>358</v>
      </c>
      <c r="L289" s="18" t="s">
        <v>34</v>
      </c>
      <c r="M289" s="20">
        <v>11000000</v>
      </c>
      <c r="N289" s="20">
        <v>1736123</v>
      </c>
      <c r="O289" s="21">
        <f t="shared" si="12"/>
        <v>5481830.8611398963</v>
      </c>
      <c r="P289" s="22">
        <f t="shared" si="13"/>
        <v>15.782936363636363</v>
      </c>
      <c r="Q289" s="20">
        <f t="shared" si="14"/>
        <v>1799091.1917098446</v>
      </c>
      <c r="R289" s="18" t="s">
        <v>1046</v>
      </c>
      <c r="S289" s="18">
        <v>90</v>
      </c>
    </row>
    <row r="290" spans="1:19" x14ac:dyDescent="0.25">
      <c r="A290" s="18" t="s">
        <v>1303</v>
      </c>
      <c r="B290" s="18" t="s">
        <v>20</v>
      </c>
      <c r="C290" s="18" t="s">
        <v>56</v>
      </c>
      <c r="D290" s="18">
        <v>1982</v>
      </c>
      <c r="E290" s="18">
        <f>VLOOKUP(D290,'cpi roi'!A:C,2,FALSE)</f>
        <v>96.5</v>
      </c>
      <c r="F290" s="18" t="s">
        <v>1070</v>
      </c>
      <c r="G290" s="18">
        <v>5.7</v>
      </c>
      <c r="H290" s="19">
        <v>3800</v>
      </c>
      <c r="I290" s="18" t="s">
        <v>1304</v>
      </c>
      <c r="J290" s="18" t="s">
        <v>1305</v>
      </c>
      <c r="K290" s="18" t="s">
        <v>1306</v>
      </c>
      <c r="L290" s="18" t="s">
        <v>199</v>
      </c>
      <c r="M290" s="20">
        <v>0</v>
      </c>
      <c r="N290" s="20">
        <v>13258670</v>
      </c>
      <c r="O290" s="21">
        <f t="shared" si="12"/>
        <v>41864422.269430049</v>
      </c>
      <c r="P290" s="22">
        <f t="shared" si="13"/>
        <v>0</v>
      </c>
      <c r="Q290" s="20">
        <f t="shared" si="14"/>
        <v>13739554.404145079</v>
      </c>
      <c r="R290" s="18" t="s">
        <v>588</v>
      </c>
      <c r="S290" s="18">
        <v>103</v>
      </c>
    </row>
    <row r="291" spans="1:19" x14ac:dyDescent="0.25">
      <c r="A291" s="18" t="s">
        <v>1307</v>
      </c>
      <c r="B291" s="18" t="s">
        <v>20</v>
      </c>
      <c r="C291" s="18" t="s">
        <v>45</v>
      </c>
      <c r="D291" s="18">
        <v>1982</v>
      </c>
      <c r="E291" s="18">
        <f>VLOOKUP(D291,'cpi roi'!A:C,2,FALSE)</f>
        <v>96.5</v>
      </c>
      <c r="F291" s="18" t="s">
        <v>1090</v>
      </c>
      <c r="G291" s="18">
        <v>4.9000000000000004</v>
      </c>
      <c r="H291" s="19">
        <v>501</v>
      </c>
      <c r="I291" s="18" t="s">
        <v>1308</v>
      </c>
      <c r="J291" s="18" t="s">
        <v>1309</v>
      </c>
      <c r="K291" s="18" t="s">
        <v>1310</v>
      </c>
      <c r="L291" s="18" t="s">
        <v>34</v>
      </c>
      <c r="M291" s="20">
        <v>0</v>
      </c>
      <c r="N291" s="20">
        <v>2370376</v>
      </c>
      <c r="O291" s="21">
        <f t="shared" si="12"/>
        <v>7484492.9243523311</v>
      </c>
      <c r="P291" s="22">
        <f t="shared" si="13"/>
        <v>0</v>
      </c>
      <c r="Q291" s="20">
        <f t="shared" si="14"/>
        <v>2456348.1865284974</v>
      </c>
      <c r="R291" s="18" t="s">
        <v>1311</v>
      </c>
      <c r="S291" s="18">
        <v>95</v>
      </c>
    </row>
    <row r="292" spans="1:19" x14ac:dyDescent="0.25">
      <c r="A292" s="18" t="s">
        <v>1312</v>
      </c>
      <c r="B292" s="18" t="s">
        <v>20</v>
      </c>
      <c r="C292" s="18" t="s">
        <v>45</v>
      </c>
      <c r="D292" s="18">
        <v>1982</v>
      </c>
      <c r="E292" s="18">
        <f>VLOOKUP(D292,'cpi roi'!A:C,2,FALSE)</f>
        <v>96.5</v>
      </c>
      <c r="F292" s="18" t="s">
        <v>1313</v>
      </c>
      <c r="G292" s="18">
        <v>4.7</v>
      </c>
      <c r="H292" s="19">
        <v>2000</v>
      </c>
      <c r="I292" s="18" t="s">
        <v>1182</v>
      </c>
      <c r="J292" s="18" t="s">
        <v>1314</v>
      </c>
      <c r="K292" s="18" t="s">
        <v>1315</v>
      </c>
      <c r="L292" s="18" t="s">
        <v>34</v>
      </c>
      <c r="M292" s="20">
        <v>0</v>
      </c>
      <c r="N292" s="20">
        <v>10054150</v>
      </c>
      <c r="O292" s="21">
        <f t="shared" si="12"/>
        <v>31746108.860103626</v>
      </c>
      <c r="P292" s="22">
        <f t="shared" si="13"/>
        <v>0</v>
      </c>
      <c r="Q292" s="20">
        <f t="shared" si="14"/>
        <v>10418808.290155441</v>
      </c>
      <c r="R292" s="18" t="s">
        <v>1239</v>
      </c>
      <c r="S292" s="18">
        <v>84</v>
      </c>
    </row>
    <row r="293" spans="1:19" x14ac:dyDescent="0.25">
      <c r="A293" s="18" t="s">
        <v>1316</v>
      </c>
      <c r="B293" s="18" t="s">
        <v>37</v>
      </c>
      <c r="C293" s="18" t="s">
        <v>38</v>
      </c>
      <c r="D293" s="18">
        <v>1982</v>
      </c>
      <c r="E293" s="18">
        <f>VLOOKUP(D293,'cpi roi'!A:C,2,FALSE)</f>
        <v>96.5</v>
      </c>
      <c r="F293" s="18" t="s">
        <v>1025</v>
      </c>
      <c r="G293" s="18">
        <v>5.6</v>
      </c>
      <c r="H293" s="19">
        <v>2400</v>
      </c>
      <c r="I293" s="18" t="s">
        <v>134</v>
      </c>
      <c r="J293" s="18" t="s">
        <v>1317</v>
      </c>
      <c r="K293" s="18" t="s">
        <v>136</v>
      </c>
      <c r="L293" s="18" t="s">
        <v>34</v>
      </c>
      <c r="M293" s="20">
        <v>0</v>
      </c>
      <c r="N293" s="20">
        <v>9823934</v>
      </c>
      <c r="O293" s="21">
        <f t="shared" si="12"/>
        <v>31019198.858031087</v>
      </c>
      <c r="P293" s="22">
        <f t="shared" si="13"/>
        <v>0</v>
      </c>
      <c r="Q293" s="20">
        <f t="shared" si="14"/>
        <v>10180242.487046633</v>
      </c>
      <c r="R293" s="18" t="s">
        <v>35</v>
      </c>
      <c r="S293" s="18">
        <v>110</v>
      </c>
    </row>
    <row r="294" spans="1:19" x14ac:dyDescent="0.25">
      <c r="A294" s="18" t="s">
        <v>1318</v>
      </c>
      <c r="B294" s="18" t="s">
        <v>37</v>
      </c>
      <c r="C294" s="18" t="s">
        <v>45</v>
      </c>
      <c r="D294" s="18">
        <v>1982</v>
      </c>
      <c r="E294" s="18">
        <f>VLOOKUP(D294,'cpi roi'!A:C,2,FALSE)</f>
        <v>96.5</v>
      </c>
      <c r="F294" s="18" t="s">
        <v>1021</v>
      </c>
      <c r="G294" s="18">
        <v>6.2</v>
      </c>
      <c r="H294" s="19">
        <v>5100</v>
      </c>
      <c r="I294" s="18" t="s">
        <v>1252</v>
      </c>
      <c r="J294" s="18" t="s">
        <v>1319</v>
      </c>
      <c r="K294" s="18" t="s">
        <v>140</v>
      </c>
      <c r="L294" s="18" t="s">
        <v>34</v>
      </c>
      <c r="M294" s="20">
        <v>0</v>
      </c>
      <c r="N294" s="20">
        <v>13111101</v>
      </c>
      <c r="O294" s="21">
        <f t="shared" si="12"/>
        <v>41398471.240414508</v>
      </c>
      <c r="P294" s="22">
        <f t="shared" si="13"/>
        <v>0</v>
      </c>
      <c r="Q294" s="20">
        <f t="shared" si="14"/>
        <v>13586633.160621762</v>
      </c>
      <c r="R294" s="18" t="s">
        <v>184</v>
      </c>
      <c r="S294" s="18">
        <v>110</v>
      </c>
    </row>
    <row r="295" spans="1:19" x14ac:dyDescent="0.25">
      <c r="A295" s="18" t="s">
        <v>1320</v>
      </c>
      <c r="B295" s="18" t="s">
        <v>20</v>
      </c>
      <c r="C295" s="18" t="s">
        <v>21</v>
      </c>
      <c r="D295" s="18">
        <v>1982</v>
      </c>
      <c r="E295" s="18">
        <f>VLOOKUP(D295,'cpi roi'!A:C,2,FALSE)</f>
        <v>96.5</v>
      </c>
      <c r="F295" s="18" t="s">
        <v>1321</v>
      </c>
      <c r="G295" s="18">
        <v>6.5</v>
      </c>
      <c r="H295" s="19">
        <v>768</v>
      </c>
      <c r="I295" s="18" t="s">
        <v>1010</v>
      </c>
      <c r="J295" s="18" t="s">
        <v>569</v>
      </c>
      <c r="K295" s="18" t="s">
        <v>1322</v>
      </c>
      <c r="L295" s="18" t="s">
        <v>199</v>
      </c>
      <c r="M295" s="20">
        <v>0</v>
      </c>
      <c r="N295" s="20">
        <v>263635</v>
      </c>
      <c r="O295" s="21">
        <f t="shared" si="12"/>
        <v>832430.92746113986</v>
      </c>
      <c r="P295" s="22">
        <f t="shared" si="13"/>
        <v>0</v>
      </c>
      <c r="Q295" s="20">
        <f t="shared" si="14"/>
        <v>273196.89119170984</v>
      </c>
      <c r="R295" s="18" t="s">
        <v>223</v>
      </c>
      <c r="S295" s="18">
        <v>110</v>
      </c>
    </row>
    <row r="296" spans="1:19" x14ac:dyDescent="0.25">
      <c r="A296" s="18" t="s">
        <v>1323</v>
      </c>
      <c r="B296" s="18" t="s">
        <v>20</v>
      </c>
      <c r="C296" s="18" t="s">
        <v>38</v>
      </c>
      <c r="D296" s="18">
        <v>1982</v>
      </c>
      <c r="E296" s="18">
        <f>VLOOKUP(D296,'cpi roi'!A:C,2,FALSE)</f>
        <v>96.5</v>
      </c>
      <c r="F296" s="18" t="s">
        <v>1127</v>
      </c>
      <c r="G296" s="18">
        <v>6.3</v>
      </c>
      <c r="H296" s="19">
        <v>2000</v>
      </c>
      <c r="I296" s="18" t="s">
        <v>1324</v>
      </c>
      <c r="J296" s="18" t="s">
        <v>1325</v>
      </c>
      <c r="K296" s="18" t="s">
        <v>208</v>
      </c>
      <c r="L296" s="18" t="s">
        <v>34</v>
      </c>
      <c r="M296" s="20">
        <v>0</v>
      </c>
      <c r="N296" s="20">
        <v>2977706</v>
      </c>
      <c r="O296" s="21">
        <f t="shared" si="12"/>
        <v>9402145.2663212437</v>
      </c>
      <c r="P296" s="22">
        <f t="shared" si="13"/>
        <v>0</v>
      </c>
      <c r="Q296" s="20">
        <f t="shared" si="14"/>
        <v>3085705.6994818654</v>
      </c>
      <c r="R296" s="18" t="s">
        <v>909</v>
      </c>
      <c r="S296" s="18">
        <v>108</v>
      </c>
    </row>
    <row r="297" spans="1:19" x14ac:dyDescent="0.25">
      <c r="A297" s="18" t="s">
        <v>1326</v>
      </c>
      <c r="B297" s="18" t="s">
        <v>20</v>
      </c>
      <c r="C297" s="18" t="s">
        <v>38</v>
      </c>
      <c r="D297" s="18">
        <v>1982</v>
      </c>
      <c r="E297" s="18">
        <f>VLOOKUP(D297,'cpi roi'!A:C,2,FALSE)</f>
        <v>96.5</v>
      </c>
      <c r="F297" s="18" t="s">
        <v>1327</v>
      </c>
      <c r="G297" s="18">
        <v>5.3</v>
      </c>
      <c r="H297" s="19">
        <v>1100</v>
      </c>
      <c r="I297" s="18" t="s">
        <v>1328</v>
      </c>
      <c r="J297" s="18" t="s">
        <v>1328</v>
      </c>
      <c r="K297" s="18" t="s">
        <v>1329</v>
      </c>
      <c r="L297" s="18" t="s">
        <v>34</v>
      </c>
      <c r="M297" s="20">
        <v>4000000</v>
      </c>
      <c r="N297" s="20">
        <v>6328816</v>
      </c>
      <c r="O297" s="21">
        <f t="shared" si="12"/>
        <v>19983318.499481864</v>
      </c>
      <c r="P297" s="22">
        <f t="shared" si="13"/>
        <v>158.22039999999998</v>
      </c>
      <c r="Q297" s="20">
        <f t="shared" si="14"/>
        <v>6558358.5492227981</v>
      </c>
      <c r="R297" s="18" t="s">
        <v>1328</v>
      </c>
      <c r="S297" s="18">
        <v>96</v>
      </c>
    </row>
    <row r="298" spans="1:19" x14ac:dyDescent="0.25">
      <c r="A298" s="18" t="s">
        <v>1330</v>
      </c>
      <c r="B298" s="18" t="s">
        <v>20</v>
      </c>
      <c r="C298" s="18" t="s">
        <v>45</v>
      </c>
      <c r="D298" s="18">
        <v>1982</v>
      </c>
      <c r="E298" s="18">
        <f>VLOOKUP(D298,'cpi roi'!A:C,2,FALSE)</f>
        <v>96.5</v>
      </c>
      <c r="F298" s="18" t="s">
        <v>1000</v>
      </c>
      <c r="G298" s="18">
        <v>5.7</v>
      </c>
      <c r="H298" s="19">
        <v>1800</v>
      </c>
      <c r="I298" s="18" t="s">
        <v>1331</v>
      </c>
      <c r="J298" s="18" t="s">
        <v>1332</v>
      </c>
      <c r="K298" s="18" t="s">
        <v>574</v>
      </c>
      <c r="L298" s="18" t="s">
        <v>34</v>
      </c>
      <c r="M298" s="20">
        <v>10000000</v>
      </c>
      <c r="N298" s="20">
        <v>3583513</v>
      </c>
      <c r="O298" s="21">
        <f t="shared" si="12"/>
        <v>11314988.716062175</v>
      </c>
      <c r="P298" s="22">
        <f t="shared" si="13"/>
        <v>35.835129999999999</v>
      </c>
      <c r="Q298" s="20">
        <f t="shared" si="14"/>
        <v>3713484.9740932644</v>
      </c>
      <c r="R298" s="18" t="s">
        <v>35</v>
      </c>
      <c r="S298" s="18">
        <v>117</v>
      </c>
    </row>
    <row r="299" spans="1:19" x14ac:dyDescent="0.25">
      <c r="A299" s="18" t="s">
        <v>1333</v>
      </c>
      <c r="B299" s="18" t="s">
        <v>37</v>
      </c>
      <c r="C299" s="18" t="s">
        <v>21</v>
      </c>
      <c r="D299" s="18">
        <v>1982</v>
      </c>
      <c r="E299" s="18">
        <f>VLOOKUP(D299,'cpi roi'!A:C,2,FALSE)</f>
        <v>96.5</v>
      </c>
      <c r="F299" s="18" t="s">
        <v>1054</v>
      </c>
      <c r="G299" s="18">
        <v>5.7</v>
      </c>
      <c r="H299" s="19">
        <v>818</v>
      </c>
      <c r="I299" s="18" t="s">
        <v>191</v>
      </c>
      <c r="J299" s="18" t="s">
        <v>1334</v>
      </c>
      <c r="K299" s="18" t="s">
        <v>392</v>
      </c>
      <c r="L299" s="18" t="s">
        <v>34</v>
      </c>
      <c r="M299" s="20">
        <v>0</v>
      </c>
      <c r="N299" s="20">
        <v>6668025</v>
      </c>
      <c r="O299" s="21">
        <f t="shared" si="12"/>
        <v>21054375.310880829</v>
      </c>
      <c r="P299" s="22">
        <f t="shared" si="13"/>
        <v>0</v>
      </c>
      <c r="Q299" s="20">
        <f t="shared" si="14"/>
        <v>6909870.4663212439</v>
      </c>
      <c r="R299" s="18" t="s">
        <v>935</v>
      </c>
      <c r="S299" s="18">
        <v>107</v>
      </c>
    </row>
    <row r="300" spans="1:19" x14ac:dyDescent="0.25">
      <c r="A300" s="18" t="s">
        <v>1335</v>
      </c>
      <c r="B300" s="18" t="s">
        <v>424</v>
      </c>
      <c r="C300" s="18" t="s">
        <v>21</v>
      </c>
      <c r="D300" s="18">
        <v>1982</v>
      </c>
      <c r="E300" s="18">
        <f>VLOOKUP(D300,'cpi roi'!A:C,2,FALSE)</f>
        <v>96.5</v>
      </c>
      <c r="F300" s="18" t="s">
        <v>1137</v>
      </c>
      <c r="G300" s="18">
        <v>7</v>
      </c>
      <c r="H300" s="19">
        <v>3000</v>
      </c>
      <c r="I300" s="18" t="s">
        <v>1336</v>
      </c>
      <c r="J300" s="18" t="s">
        <v>1337</v>
      </c>
      <c r="K300" s="18" t="s">
        <v>1338</v>
      </c>
      <c r="L300" s="18" t="s">
        <v>141</v>
      </c>
      <c r="M300" s="20">
        <v>0</v>
      </c>
      <c r="N300" s="20">
        <v>3700</v>
      </c>
      <c r="O300" s="21">
        <f t="shared" si="12"/>
        <v>11682.797927461139</v>
      </c>
      <c r="P300" s="22">
        <f t="shared" si="13"/>
        <v>0</v>
      </c>
      <c r="Q300" s="20">
        <f t="shared" si="14"/>
        <v>3834.1968911917102</v>
      </c>
      <c r="R300" s="18" t="s">
        <v>1339</v>
      </c>
      <c r="S300" s="18">
        <v>121</v>
      </c>
    </row>
    <row r="301" spans="1:19" x14ac:dyDescent="0.25">
      <c r="A301" s="18" t="s">
        <v>1340</v>
      </c>
      <c r="B301" s="18" t="s">
        <v>20</v>
      </c>
      <c r="C301" s="18" t="s">
        <v>334</v>
      </c>
      <c r="D301" s="18">
        <v>1982</v>
      </c>
      <c r="E301" s="18">
        <f>VLOOKUP(D301,'cpi roi'!A:C,2,FALSE)</f>
        <v>96.5</v>
      </c>
      <c r="F301" s="18" t="s">
        <v>1341</v>
      </c>
      <c r="G301" s="18">
        <v>6.2</v>
      </c>
      <c r="H301" s="19">
        <v>1100</v>
      </c>
      <c r="I301" s="18" t="s">
        <v>1342</v>
      </c>
      <c r="J301" s="18" t="s">
        <v>1343</v>
      </c>
      <c r="K301" s="18" t="s">
        <v>1344</v>
      </c>
      <c r="L301" s="18" t="s">
        <v>34</v>
      </c>
      <c r="M301" s="20">
        <v>5000000</v>
      </c>
      <c r="N301" s="20">
        <v>3792188</v>
      </c>
      <c r="O301" s="21">
        <f t="shared" si="12"/>
        <v>11973882.731606217</v>
      </c>
      <c r="P301" s="22">
        <f t="shared" si="13"/>
        <v>75.843760000000003</v>
      </c>
      <c r="Q301" s="20">
        <f t="shared" si="14"/>
        <v>3929728.4974093265</v>
      </c>
      <c r="R301" s="18" t="s">
        <v>48</v>
      </c>
      <c r="S301" s="18">
        <v>87</v>
      </c>
    </row>
    <row r="302" spans="1:19" x14ac:dyDescent="0.25">
      <c r="A302" s="18" t="s">
        <v>1345</v>
      </c>
      <c r="B302" s="18" t="s">
        <v>20</v>
      </c>
      <c r="C302" s="18" t="s">
        <v>38</v>
      </c>
      <c r="D302" s="18">
        <v>1982</v>
      </c>
      <c r="E302" s="18">
        <f>VLOOKUP(D302,'cpi roi'!A:C,2,FALSE)</f>
        <v>96.5</v>
      </c>
      <c r="F302" s="18" t="s">
        <v>1039</v>
      </c>
      <c r="G302" s="18">
        <v>5.6</v>
      </c>
      <c r="H302" s="19">
        <v>2900</v>
      </c>
      <c r="I302" s="18" t="s">
        <v>1346</v>
      </c>
      <c r="J302" s="18" t="s">
        <v>1347</v>
      </c>
      <c r="K302" s="18" t="s">
        <v>331</v>
      </c>
      <c r="L302" s="18" t="s">
        <v>34</v>
      </c>
      <c r="M302" s="20">
        <v>5000000</v>
      </c>
      <c r="N302" s="20">
        <v>6660333</v>
      </c>
      <c r="O302" s="21">
        <f t="shared" si="12"/>
        <v>21030087.721243523</v>
      </c>
      <c r="P302" s="22">
        <f t="shared" si="13"/>
        <v>133.20666</v>
      </c>
      <c r="Q302" s="20">
        <f t="shared" si="14"/>
        <v>6901899.481865285</v>
      </c>
      <c r="R302" s="18" t="s">
        <v>122</v>
      </c>
      <c r="S302" s="18">
        <v>90</v>
      </c>
    </row>
    <row r="303" spans="1:19" x14ac:dyDescent="0.25">
      <c r="A303" s="18" t="s">
        <v>1348</v>
      </c>
      <c r="B303" s="18" t="s">
        <v>20</v>
      </c>
      <c r="C303" s="18" t="s">
        <v>45</v>
      </c>
      <c r="D303" s="18">
        <v>1982</v>
      </c>
      <c r="E303" s="18">
        <f>VLOOKUP(D303,'cpi roi'!A:C,2,FALSE)</f>
        <v>96.5</v>
      </c>
      <c r="F303" s="18" t="s">
        <v>1082</v>
      </c>
      <c r="G303" s="18">
        <v>6.2</v>
      </c>
      <c r="H303" s="19">
        <v>2100</v>
      </c>
      <c r="I303" s="18" t="s">
        <v>1349</v>
      </c>
      <c r="J303" s="18" t="s">
        <v>573</v>
      </c>
      <c r="K303" s="18" t="s">
        <v>573</v>
      </c>
      <c r="L303" s="18" t="s">
        <v>26</v>
      </c>
      <c r="M303" s="20">
        <v>0</v>
      </c>
      <c r="N303" s="20">
        <v>7241180</v>
      </c>
      <c r="O303" s="21">
        <f t="shared" si="12"/>
        <v>22864119.647668391</v>
      </c>
      <c r="P303" s="22">
        <f t="shared" si="13"/>
        <v>0</v>
      </c>
      <c r="Q303" s="20">
        <f t="shared" si="14"/>
        <v>7503813.4715025909</v>
      </c>
      <c r="R303" s="18" t="s">
        <v>575</v>
      </c>
      <c r="S303" s="18">
        <v>90</v>
      </c>
    </row>
    <row r="304" spans="1:19" x14ac:dyDescent="0.25">
      <c r="A304" s="18" t="s">
        <v>1350</v>
      </c>
      <c r="B304" s="18" t="s">
        <v>37</v>
      </c>
      <c r="C304" s="18" t="s">
        <v>45</v>
      </c>
      <c r="D304" s="18">
        <v>1982</v>
      </c>
      <c r="E304" s="18">
        <f>VLOOKUP(D304,'cpi roi'!A:C,2,FALSE)</f>
        <v>96.5</v>
      </c>
      <c r="F304" s="18" t="s">
        <v>1070</v>
      </c>
      <c r="G304" s="18">
        <v>6.2</v>
      </c>
      <c r="H304" s="19">
        <v>683</v>
      </c>
      <c r="I304" s="18" t="s">
        <v>1351</v>
      </c>
      <c r="J304" s="18" t="s">
        <v>1352</v>
      </c>
      <c r="K304" s="18" t="s">
        <v>1353</v>
      </c>
      <c r="L304" s="18" t="s">
        <v>34</v>
      </c>
      <c r="M304" s="20">
        <v>0</v>
      </c>
      <c r="N304" s="20">
        <v>143369</v>
      </c>
      <c r="O304" s="21">
        <f t="shared" si="12"/>
        <v>452689.47461139894</v>
      </c>
      <c r="P304" s="22">
        <f t="shared" si="13"/>
        <v>0</v>
      </c>
      <c r="Q304" s="20">
        <f t="shared" si="14"/>
        <v>148568.91191709845</v>
      </c>
      <c r="R304" s="18" t="s">
        <v>747</v>
      </c>
      <c r="S304" s="18">
        <v>94</v>
      </c>
    </row>
    <row r="305" spans="1:19" x14ac:dyDescent="0.25">
      <c r="A305" s="18" t="s">
        <v>1354</v>
      </c>
      <c r="B305" s="18" t="s">
        <v>37</v>
      </c>
      <c r="C305" s="18" t="s">
        <v>21</v>
      </c>
      <c r="D305" s="18">
        <v>1982</v>
      </c>
      <c r="E305" s="18">
        <f>VLOOKUP(D305,'cpi roi'!A:C,2,FALSE)</f>
        <v>96.5</v>
      </c>
      <c r="F305" s="18" t="s">
        <v>1355</v>
      </c>
      <c r="G305" s="18">
        <v>6.5</v>
      </c>
      <c r="H305" s="19">
        <v>1300</v>
      </c>
      <c r="I305" s="18" t="s">
        <v>1356</v>
      </c>
      <c r="J305" s="18" t="s">
        <v>1357</v>
      </c>
      <c r="K305" s="18" t="s">
        <v>1358</v>
      </c>
      <c r="L305" s="18" t="s">
        <v>26</v>
      </c>
      <c r="M305" s="20">
        <v>10000000</v>
      </c>
      <c r="N305" s="20">
        <v>8000000</v>
      </c>
      <c r="O305" s="21">
        <f t="shared" si="12"/>
        <v>25260103.626943003</v>
      </c>
      <c r="P305" s="22">
        <f t="shared" si="13"/>
        <v>80</v>
      </c>
      <c r="Q305" s="20">
        <f t="shared" si="14"/>
        <v>8290155.4404145079</v>
      </c>
      <c r="R305" s="18" t="s">
        <v>246</v>
      </c>
      <c r="S305" s="18">
        <v>107</v>
      </c>
    </row>
    <row r="306" spans="1:19" x14ac:dyDescent="0.25">
      <c r="A306" s="18" t="s">
        <v>1359</v>
      </c>
      <c r="B306" s="18" t="s">
        <v>20</v>
      </c>
      <c r="C306" s="18" t="s">
        <v>21</v>
      </c>
      <c r="D306" s="18">
        <v>1982</v>
      </c>
      <c r="E306" s="18">
        <f>VLOOKUP(D306,'cpi roi'!A:C,2,FALSE)</f>
        <v>96.5</v>
      </c>
      <c r="F306" s="18" t="s">
        <v>1360</v>
      </c>
      <c r="G306" s="18">
        <v>5.9</v>
      </c>
      <c r="H306" s="19">
        <v>914</v>
      </c>
      <c r="I306" s="18" t="s">
        <v>402</v>
      </c>
      <c r="J306" s="18" t="s">
        <v>1361</v>
      </c>
      <c r="K306" s="18" t="s">
        <v>1362</v>
      </c>
      <c r="L306" s="18" t="s">
        <v>34</v>
      </c>
      <c r="M306" s="20">
        <v>0</v>
      </c>
      <c r="N306" s="20">
        <v>1474249</v>
      </c>
      <c r="O306" s="21">
        <f t="shared" si="12"/>
        <v>4654960.3139896365</v>
      </c>
      <c r="P306" s="22">
        <f t="shared" si="13"/>
        <v>0</v>
      </c>
      <c r="Q306" s="20">
        <f t="shared" si="14"/>
        <v>1527719.1709844561</v>
      </c>
      <c r="R306" s="18" t="s">
        <v>405</v>
      </c>
      <c r="S306" s="18">
        <v>97</v>
      </c>
    </row>
    <row r="307" spans="1:19" x14ac:dyDescent="0.25">
      <c r="A307" s="18" t="s">
        <v>1363</v>
      </c>
      <c r="B307" s="18" t="s">
        <v>20</v>
      </c>
      <c r="C307" s="18" t="s">
        <v>38</v>
      </c>
      <c r="D307" s="18">
        <v>1982</v>
      </c>
      <c r="E307" s="18">
        <f>VLOOKUP(D307,'cpi roi'!A:C,2,FALSE)</f>
        <v>96.5</v>
      </c>
      <c r="F307" s="18" t="s">
        <v>1364</v>
      </c>
      <c r="G307" s="18">
        <v>6</v>
      </c>
      <c r="H307" s="19">
        <v>3100</v>
      </c>
      <c r="I307" s="18" t="s">
        <v>1365</v>
      </c>
      <c r="J307" s="18" t="s">
        <v>272</v>
      </c>
      <c r="K307" s="18" t="s">
        <v>1366</v>
      </c>
      <c r="L307" s="18" t="s">
        <v>34</v>
      </c>
      <c r="M307" s="20">
        <v>7000000</v>
      </c>
      <c r="N307" s="20">
        <v>21134374</v>
      </c>
      <c r="O307" s="21">
        <f t="shared" si="12"/>
        <v>66732059.66632124</v>
      </c>
      <c r="P307" s="22">
        <f t="shared" si="13"/>
        <v>301.91962857142858</v>
      </c>
      <c r="Q307" s="20">
        <f t="shared" si="14"/>
        <v>21900905.699481867</v>
      </c>
      <c r="R307" s="18" t="s">
        <v>769</v>
      </c>
      <c r="S307" s="18">
        <v>90</v>
      </c>
    </row>
    <row r="308" spans="1:19" x14ac:dyDescent="0.25">
      <c r="A308" s="18" t="s">
        <v>1367</v>
      </c>
      <c r="B308" s="18" t="s">
        <v>20</v>
      </c>
      <c r="C308" s="18" t="s">
        <v>45</v>
      </c>
      <c r="D308" s="18">
        <v>1982</v>
      </c>
      <c r="E308" s="18">
        <f>VLOOKUP(D308,'cpi roi'!A:C,2,FALSE)</f>
        <v>96.5</v>
      </c>
      <c r="F308" s="18" t="s">
        <v>1327</v>
      </c>
      <c r="G308" s="18">
        <v>3.5</v>
      </c>
      <c r="H308" s="19">
        <v>322</v>
      </c>
      <c r="I308" s="18" t="s">
        <v>1368</v>
      </c>
      <c r="J308" s="18" t="s">
        <v>1369</v>
      </c>
      <c r="K308" s="18" t="s">
        <v>1370</v>
      </c>
      <c r="L308" s="18" t="s">
        <v>34</v>
      </c>
      <c r="M308" s="20">
        <v>0</v>
      </c>
      <c r="N308" s="20">
        <v>2914328</v>
      </c>
      <c r="O308" s="21">
        <f t="shared" si="12"/>
        <v>9202028.4103626944</v>
      </c>
      <c r="P308" s="22">
        <f t="shared" si="13"/>
        <v>0</v>
      </c>
      <c r="Q308" s="20">
        <f t="shared" si="14"/>
        <v>3020029.0155440415</v>
      </c>
      <c r="R308" s="18" t="s">
        <v>1371</v>
      </c>
      <c r="S308" s="18">
        <v>90</v>
      </c>
    </row>
    <row r="309" spans="1:19" x14ac:dyDescent="0.25">
      <c r="A309" s="18" t="s">
        <v>1372</v>
      </c>
      <c r="B309" s="18" t="s">
        <v>20</v>
      </c>
      <c r="C309" s="18" t="s">
        <v>45</v>
      </c>
      <c r="D309" s="18">
        <v>1982</v>
      </c>
      <c r="E309" s="18">
        <f>VLOOKUP(D309,'cpi roi'!A:C,2,FALSE)</f>
        <v>96.5</v>
      </c>
      <c r="F309" s="18" t="s">
        <v>1009</v>
      </c>
      <c r="G309" s="18">
        <v>4.7</v>
      </c>
      <c r="H309" s="19">
        <v>984</v>
      </c>
      <c r="I309" s="18" t="s">
        <v>1373</v>
      </c>
      <c r="J309" s="18" t="s">
        <v>1374</v>
      </c>
      <c r="K309" s="18" t="s">
        <v>1375</v>
      </c>
      <c r="L309" s="18" t="s">
        <v>34</v>
      </c>
      <c r="M309" s="20">
        <v>13400000</v>
      </c>
      <c r="N309" s="20">
        <v>2869638</v>
      </c>
      <c r="O309" s="21">
        <f t="shared" si="12"/>
        <v>9060919.1564766839</v>
      </c>
      <c r="P309" s="22">
        <f t="shared" si="13"/>
        <v>21.415208955223878</v>
      </c>
      <c r="Q309" s="20">
        <f t="shared" si="14"/>
        <v>2973718.1347150258</v>
      </c>
      <c r="R309" s="18" t="s">
        <v>467</v>
      </c>
      <c r="S309" s="18">
        <v>103</v>
      </c>
    </row>
    <row r="310" spans="1:19" x14ac:dyDescent="0.25">
      <c r="A310" s="18" t="s">
        <v>1376</v>
      </c>
      <c r="B310" s="18" t="s">
        <v>452</v>
      </c>
      <c r="C310" s="18" t="s">
        <v>67</v>
      </c>
      <c r="D310" s="18">
        <v>1982</v>
      </c>
      <c r="E310" s="18">
        <f>VLOOKUP(D310,'cpi roi'!A:C,2,FALSE)</f>
        <v>96.5</v>
      </c>
      <c r="F310" s="18" t="s">
        <v>1377</v>
      </c>
      <c r="G310" s="18">
        <v>7.4</v>
      </c>
      <c r="H310" s="19">
        <v>4100</v>
      </c>
      <c r="I310" s="18" t="s">
        <v>1378</v>
      </c>
      <c r="J310" s="18" t="s">
        <v>1379</v>
      </c>
      <c r="K310" s="18" t="s">
        <v>1380</v>
      </c>
      <c r="L310" s="18" t="s">
        <v>457</v>
      </c>
      <c r="M310" s="20">
        <v>0</v>
      </c>
      <c r="N310" s="20">
        <v>3723036</v>
      </c>
      <c r="O310" s="21">
        <f t="shared" si="12"/>
        <v>11755534.395854922</v>
      </c>
      <c r="P310" s="22">
        <f t="shared" si="13"/>
        <v>0</v>
      </c>
      <c r="Q310" s="20">
        <f t="shared" si="14"/>
        <v>3858068.3937823838</v>
      </c>
      <c r="R310" s="18" t="s">
        <v>1381</v>
      </c>
      <c r="S310" s="18">
        <v>112</v>
      </c>
    </row>
    <row r="311" spans="1:19" x14ac:dyDescent="0.25">
      <c r="A311" s="18" t="s">
        <v>1382</v>
      </c>
      <c r="B311" s="18" t="s">
        <v>37</v>
      </c>
      <c r="C311" s="18" t="s">
        <v>38</v>
      </c>
      <c r="D311" s="18">
        <v>1982</v>
      </c>
      <c r="E311" s="18">
        <f>VLOOKUP(D311,'cpi roi'!A:C,2,FALSE)</f>
        <v>96.5</v>
      </c>
      <c r="F311" s="18" t="s">
        <v>1077</v>
      </c>
      <c r="G311" s="18">
        <v>5.7</v>
      </c>
      <c r="H311" s="19">
        <v>1500</v>
      </c>
      <c r="I311" s="18" t="s">
        <v>1383</v>
      </c>
      <c r="J311" s="18" t="s">
        <v>1384</v>
      </c>
      <c r="K311" s="18" t="s">
        <v>1385</v>
      </c>
      <c r="L311" s="18" t="s">
        <v>34</v>
      </c>
      <c r="M311" s="20">
        <v>0</v>
      </c>
      <c r="N311" s="20">
        <v>16894678</v>
      </c>
      <c r="O311" s="21">
        <f t="shared" si="12"/>
        <v>53345164.627979271</v>
      </c>
      <c r="P311" s="22">
        <f t="shared" si="13"/>
        <v>0</v>
      </c>
      <c r="Q311" s="20">
        <f t="shared" si="14"/>
        <v>17507438.341968913</v>
      </c>
      <c r="R311" s="18" t="s">
        <v>1386</v>
      </c>
      <c r="S311" s="18">
        <v>87</v>
      </c>
    </row>
    <row r="312" spans="1:19" x14ac:dyDescent="0.25">
      <c r="A312" s="18" t="s">
        <v>1387</v>
      </c>
      <c r="B312" s="18" t="s">
        <v>20</v>
      </c>
      <c r="C312" s="18" t="s">
        <v>45</v>
      </c>
      <c r="D312" s="18">
        <v>1982</v>
      </c>
      <c r="E312" s="18">
        <f>VLOOKUP(D312,'cpi roi'!A:C,2,FALSE)</f>
        <v>96.5</v>
      </c>
      <c r="F312" s="18" t="s">
        <v>1090</v>
      </c>
      <c r="G312" s="18">
        <v>5.8</v>
      </c>
      <c r="H312" s="19">
        <v>1400</v>
      </c>
      <c r="I312" s="18" t="s">
        <v>464</v>
      </c>
      <c r="J312" s="18" t="s">
        <v>1388</v>
      </c>
      <c r="K312" s="18" t="s">
        <v>898</v>
      </c>
      <c r="L312" s="18" t="s">
        <v>34</v>
      </c>
      <c r="M312" s="20">
        <v>0</v>
      </c>
      <c r="N312" s="20">
        <v>23671186</v>
      </c>
      <c r="O312" s="21">
        <f t="shared" si="12"/>
        <v>74742076.416580305</v>
      </c>
      <c r="P312" s="22">
        <f t="shared" si="13"/>
        <v>0</v>
      </c>
      <c r="Q312" s="20">
        <f t="shared" si="14"/>
        <v>24529726.424870469</v>
      </c>
      <c r="R312" s="18" t="s">
        <v>48</v>
      </c>
      <c r="S312" s="18">
        <v>97</v>
      </c>
    </row>
    <row r="313" spans="1:19" x14ac:dyDescent="0.25">
      <c r="A313" s="18" t="s">
        <v>1389</v>
      </c>
      <c r="B313" s="18" t="s">
        <v>37</v>
      </c>
      <c r="C313" s="18" t="s">
        <v>108</v>
      </c>
      <c r="D313" s="18">
        <v>1982</v>
      </c>
      <c r="E313" s="18">
        <f>VLOOKUP(D313,'cpi roi'!A:C,2,FALSE)</f>
        <v>96.5</v>
      </c>
      <c r="F313" s="18" t="s">
        <v>922</v>
      </c>
      <c r="G313" s="18">
        <v>6.5</v>
      </c>
      <c r="H313" s="19">
        <v>3000</v>
      </c>
      <c r="I313" s="18" t="s">
        <v>1336</v>
      </c>
      <c r="J313" s="18" t="s">
        <v>1390</v>
      </c>
      <c r="K313" s="18" t="s">
        <v>746</v>
      </c>
      <c r="L313" s="18" t="s">
        <v>34</v>
      </c>
      <c r="M313" s="20">
        <v>0</v>
      </c>
      <c r="N313" s="20">
        <v>42914</v>
      </c>
      <c r="O313" s="21">
        <f t="shared" si="12"/>
        <v>135501.51088082901</v>
      </c>
      <c r="P313" s="22">
        <f t="shared" si="13"/>
        <v>0</v>
      </c>
      <c r="Q313" s="20">
        <f t="shared" si="14"/>
        <v>44470.466321243526</v>
      </c>
      <c r="R313" s="18" t="s">
        <v>54</v>
      </c>
      <c r="S313" s="18">
        <v>97</v>
      </c>
    </row>
    <row r="314" spans="1:19" x14ac:dyDescent="0.25">
      <c r="A314" s="18" t="s">
        <v>1391</v>
      </c>
      <c r="B314" s="18" t="s">
        <v>37</v>
      </c>
      <c r="C314" s="18" t="s">
        <v>21</v>
      </c>
      <c r="D314" s="18">
        <v>1982</v>
      </c>
      <c r="E314" s="18">
        <f>VLOOKUP(D314,'cpi roi'!A:C,2,FALSE)</f>
        <v>96.5</v>
      </c>
      <c r="F314" s="18" t="s">
        <v>1392</v>
      </c>
      <c r="G314" s="18">
        <v>6.1</v>
      </c>
      <c r="H314" s="19">
        <v>1000</v>
      </c>
      <c r="I314" s="18" t="s">
        <v>1393</v>
      </c>
      <c r="J314" s="18" t="s">
        <v>1394</v>
      </c>
      <c r="K314" s="18" t="s">
        <v>574</v>
      </c>
      <c r="L314" s="18" t="s">
        <v>34</v>
      </c>
      <c r="M314" s="20">
        <v>15000000</v>
      </c>
      <c r="N314" s="20">
        <v>199078</v>
      </c>
      <c r="O314" s="21">
        <f t="shared" si="12"/>
        <v>628591.36373056995</v>
      </c>
      <c r="P314" s="22">
        <f t="shared" si="13"/>
        <v>1.3271866666666667</v>
      </c>
      <c r="Q314" s="20">
        <f t="shared" si="14"/>
        <v>206298.44559585492</v>
      </c>
      <c r="R314" s="18" t="s">
        <v>1395</v>
      </c>
      <c r="S314" s="18">
        <v>108</v>
      </c>
    </row>
    <row r="315" spans="1:19" x14ac:dyDescent="0.25">
      <c r="A315" s="18" t="s">
        <v>1396</v>
      </c>
      <c r="B315" s="18" t="s">
        <v>20</v>
      </c>
      <c r="C315" s="18" t="s">
        <v>108</v>
      </c>
      <c r="D315" s="18">
        <v>1982</v>
      </c>
      <c r="E315" s="18">
        <f>VLOOKUP(D315,'cpi roi'!A:C,2,FALSE)</f>
        <v>96.5</v>
      </c>
      <c r="F315" s="18" t="s">
        <v>1090</v>
      </c>
      <c r="G315" s="18">
        <v>4.4000000000000004</v>
      </c>
      <c r="H315" s="19">
        <v>538</v>
      </c>
      <c r="I315" s="18" t="s">
        <v>1397</v>
      </c>
      <c r="J315" s="18" t="s">
        <v>1397</v>
      </c>
      <c r="K315" s="18" t="s">
        <v>1398</v>
      </c>
      <c r="L315" s="18" t="s">
        <v>34</v>
      </c>
      <c r="M315" s="20">
        <v>0</v>
      </c>
      <c r="N315" s="20">
        <v>3178542</v>
      </c>
      <c r="O315" s="21">
        <f t="shared" si="12"/>
        <v>10036287.537823834</v>
      </c>
      <c r="P315" s="22">
        <f t="shared" si="13"/>
        <v>0</v>
      </c>
      <c r="Q315" s="20">
        <f t="shared" si="14"/>
        <v>3293825.9067357513</v>
      </c>
      <c r="R315" s="18" t="s">
        <v>1399</v>
      </c>
      <c r="S315" s="18">
        <v>108</v>
      </c>
    </row>
    <row r="316" spans="1:19" x14ac:dyDescent="0.25">
      <c r="A316" s="18" t="s">
        <v>1400</v>
      </c>
      <c r="B316" s="18" t="s">
        <v>37</v>
      </c>
      <c r="C316" s="18" t="s">
        <v>67</v>
      </c>
      <c r="D316" s="18">
        <v>1982</v>
      </c>
      <c r="E316" s="18">
        <f>VLOOKUP(D316,'cpi roi'!A:C,2,FALSE)</f>
        <v>96.5</v>
      </c>
      <c r="F316" s="18" t="s">
        <v>802</v>
      </c>
      <c r="G316" s="18">
        <v>6.8</v>
      </c>
      <c r="H316" s="19">
        <v>785</v>
      </c>
      <c r="I316" s="18" t="s">
        <v>1401</v>
      </c>
      <c r="J316" s="18" t="s">
        <v>1036</v>
      </c>
      <c r="K316" s="18" t="s">
        <v>1074</v>
      </c>
      <c r="L316" s="18" t="s">
        <v>199</v>
      </c>
      <c r="M316" s="20">
        <v>0</v>
      </c>
      <c r="N316" s="20">
        <v>8693512</v>
      </c>
      <c r="O316" s="21">
        <f t="shared" si="12"/>
        <v>27449876.750259064</v>
      </c>
      <c r="P316" s="22">
        <f t="shared" si="13"/>
        <v>0</v>
      </c>
      <c r="Q316" s="20">
        <f t="shared" si="14"/>
        <v>9008820.7253886014</v>
      </c>
      <c r="R316" s="18" t="s">
        <v>1402</v>
      </c>
      <c r="S316" s="18">
        <v>103</v>
      </c>
    </row>
    <row r="317" spans="1:19" x14ac:dyDescent="0.25">
      <c r="A317" s="18" t="s">
        <v>1403</v>
      </c>
      <c r="B317" s="18" t="s">
        <v>20</v>
      </c>
      <c r="C317" s="18" t="s">
        <v>45</v>
      </c>
      <c r="D317" s="18">
        <v>1982</v>
      </c>
      <c r="E317" s="18">
        <f>VLOOKUP(D317,'cpi roi'!A:C,2,FALSE)</f>
        <v>96.5</v>
      </c>
      <c r="F317" s="18" t="s">
        <v>1170</v>
      </c>
      <c r="G317" s="18">
        <v>5.3</v>
      </c>
      <c r="H317" s="19">
        <v>1200</v>
      </c>
      <c r="I317" s="18" t="s">
        <v>1404</v>
      </c>
      <c r="J317" s="18" t="s">
        <v>892</v>
      </c>
      <c r="K317" s="18" t="s">
        <v>1405</v>
      </c>
      <c r="L317" s="18" t="s">
        <v>34</v>
      </c>
      <c r="M317" s="20">
        <v>6000000</v>
      </c>
      <c r="N317" s="20">
        <v>6062898</v>
      </c>
      <c r="O317" s="21">
        <f t="shared" si="12"/>
        <v>19143678.969948184</v>
      </c>
      <c r="P317" s="22">
        <f t="shared" si="13"/>
        <v>101.0483</v>
      </c>
      <c r="Q317" s="20">
        <f t="shared" si="14"/>
        <v>6282795.8549222797</v>
      </c>
      <c r="R317" s="18" t="s">
        <v>48</v>
      </c>
      <c r="S317" s="18">
        <v>93</v>
      </c>
    </row>
    <row r="318" spans="1:19" x14ac:dyDescent="0.25">
      <c r="A318" s="18" t="s">
        <v>1406</v>
      </c>
      <c r="B318" s="18" t="s">
        <v>20</v>
      </c>
      <c r="C318" s="18" t="s">
        <v>45</v>
      </c>
      <c r="D318" s="18">
        <v>1982</v>
      </c>
      <c r="E318" s="18">
        <f>VLOOKUP(D318,'cpi roi'!A:C,2,FALSE)</f>
        <v>96.5</v>
      </c>
      <c r="F318" s="18" t="s">
        <v>1201</v>
      </c>
      <c r="G318" s="18">
        <v>7.7</v>
      </c>
      <c r="H318" s="19">
        <v>3900</v>
      </c>
      <c r="I318" s="18" t="s">
        <v>1407</v>
      </c>
      <c r="J318" s="18" t="s">
        <v>1408</v>
      </c>
      <c r="K318" s="18" t="s">
        <v>898</v>
      </c>
      <c r="L318" s="18" t="s">
        <v>34</v>
      </c>
      <c r="M318" s="20">
        <v>0</v>
      </c>
      <c r="N318" s="20">
        <v>36299720</v>
      </c>
      <c r="O318" s="21">
        <f t="shared" si="12"/>
        <v>114616836.10362694</v>
      </c>
      <c r="P318" s="22">
        <f t="shared" si="13"/>
        <v>0</v>
      </c>
      <c r="Q318" s="20">
        <f t="shared" si="14"/>
        <v>37616290.155440412</v>
      </c>
      <c r="R318" s="18" t="s">
        <v>35</v>
      </c>
      <c r="S318" s="18">
        <v>82</v>
      </c>
    </row>
    <row r="319" spans="1:19" x14ac:dyDescent="0.25">
      <c r="A319" s="18" t="s">
        <v>1409</v>
      </c>
      <c r="B319" s="18" t="s">
        <v>341</v>
      </c>
      <c r="C319" s="18" t="s">
        <v>394</v>
      </c>
      <c r="D319" s="18">
        <v>1982</v>
      </c>
      <c r="E319" s="18">
        <f>VLOOKUP(D319,'cpi roi'!A:C,2,FALSE)</f>
        <v>96.5</v>
      </c>
      <c r="F319" s="18" t="s">
        <v>1146</v>
      </c>
      <c r="G319" s="18">
        <v>7.1</v>
      </c>
      <c r="H319" s="19">
        <v>1800</v>
      </c>
      <c r="I319" s="18" t="s">
        <v>613</v>
      </c>
      <c r="J319" s="18" t="s">
        <v>1410</v>
      </c>
      <c r="K319" s="18" t="s">
        <v>1411</v>
      </c>
      <c r="L319" s="18" t="s">
        <v>34</v>
      </c>
      <c r="M319" s="20">
        <v>0</v>
      </c>
      <c r="N319" s="20">
        <v>78350</v>
      </c>
      <c r="O319" s="21">
        <f t="shared" si="12"/>
        <v>247391.13989637303</v>
      </c>
      <c r="P319" s="22">
        <f t="shared" si="13"/>
        <v>0</v>
      </c>
      <c r="Q319" s="20">
        <f t="shared" si="14"/>
        <v>81191.709844559591</v>
      </c>
      <c r="R319" s="18" t="s">
        <v>1412</v>
      </c>
      <c r="S319" s="18">
        <v>74</v>
      </c>
    </row>
    <row r="320" spans="1:19" x14ac:dyDescent="0.25">
      <c r="A320" s="18" t="s">
        <v>1413</v>
      </c>
      <c r="B320" s="18" t="s">
        <v>20</v>
      </c>
      <c r="C320" s="18" t="s">
        <v>108</v>
      </c>
      <c r="D320" s="18">
        <v>1982</v>
      </c>
      <c r="E320" s="18">
        <f>VLOOKUP(D320,'cpi roi'!A:C,2,FALSE)</f>
        <v>96.5</v>
      </c>
      <c r="F320" s="18" t="s">
        <v>1009</v>
      </c>
      <c r="G320" s="18">
        <v>5.0999999999999996</v>
      </c>
      <c r="H320" s="19">
        <v>838</v>
      </c>
      <c r="I320" s="18" t="s">
        <v>681</v>
      </c>
      <c r="J320" s="18" t="s">
        <v>1414</v>
      </c>
      <c r="K320" s="18" t="s">
        <v>116</v>
      </c>
      <c r="L320" s="18" t="s">
        <v>34</v>
      </c>
      <c r="M320" s="20">
        <v>0</v>
      </c>
      <c r="N320" s="20">
        <v>12408066</v>
      </c>
      <c r="O320" s="21">
        <f t="shared" si="12"/>
        <v>39178629.121243522</v>
      </c>
      <c r="P320" s="22">
        <f t="shared" si="13"/>
        <v>0</v>
      </c>
      <c r="Q320" s="20">
        <f t="shared" si="14"/>
        <v>12858099.481865285</v>
      </c>
      <c r="R320" s="18" t="s">
        <v>1415</v>
      </c>
      <c r="S320" s="18">
        <v>121</v>
      </c>
    </row>
    <row r="321" spans="1:19" x14ac:dyDescent="0.25">
      <c r="A321" s="18" t="s">
        <v>1416</v>
      </c>
      <c r="B321" s="18" t="s">
        <v>37</v>
      </c>
      <c r="C321" s="18" t="s">
        <v>45</v>
      </c>
      <c r="D321" s="18">
        <v>1982</v>
      </c>
      <c r="E321" s="18">
        <f>VLOOKUP(D321,'cpi roi'!A:C,2,FALSE)</f>
        <v>96.5</v>
      </c>
      <c r="F321" s="18" t="s">
        <v>1196</v>
      </c>
      <c r="G321" s="18">
        <v>3.9</v>
      </c>
      <c r="H321" s="19">
        <v>653</v>
      </c>
      <c r="I321" s="18" t="s">
        <v>868</v>
      </c>
      <c r="J321" s="18" t="s">
        <v>1417</v>
      </c>
      <c r="K321" s="18" t="s">
        <v>1418</v>
      </c>
      <c r="L321" s="18" t="s">
        <v>34</v>
      </c>
      <c r="M321" s="20">
        <v>19000000</v>
      </c>
      <c r="N321" s="20">
        <v>2279543</v>
      </c>
      <c r="O321" s="21">
        <f t="shared" si="12"/>
        <v>7197686.5502590667</v>
      </c>
      <c r="P321" s="22">
        <f t="shared" si="13"/>
        <v>11.997594736842105</v>
      </c>
      <c r="Q321" s="20">
        <f t="shared" si="14"/>
        <v>2362220.725388601</v>
      </c>
      <c r="R321" s="18" t="s">
        <v>122</v>
      </c>
      <c r="S321" s="18">
        <v>110</v>
      </c>
    </row>
    <row r="322" spans="1:19" x14ac:dyDescent="0.25">
      <c r="A322" s="18" t="s">
        <v>1419</v>
      </c>
      <c r="B322" s="18" t="s">
        <v>37</v>
      </c>
      <c r="C322" s="18" t="s">
        <v>45</v>
      </c>
      <c r="D322" s="18">
        <v>1982</v>
      </c>
      <c r="E322" s="18">
        <f>VLOOKUP(D322,'cpi roi'!A:C,2,FALSE)</f>
        <v>96.5</v>
      </c>
      <c r="F322" s="18" t="s">
        <v>1420</v>
      </c>
      <c r="G322" s="18">
        <v>6.2</v>
      </c>
      <c r="H322" s="19">
        <v>895</v>
      </c>
      <c r="I322" s="18" t="s">
        <v>854</v>
      </c>
      <c r="J322" s="18" t="s">
        <v>212</v>
      </c>
      <c r="K322" s="18" t="s">
        <v>418</v>
      </c>
      <c r="L322" s="18" t="s">
        <v>34</v>
      </c>
      <c r="M322" s="20">
        <v>0</v>
      </c>
      <c r="N322" s="20">
        <v>6968359</v>
      </c>
      <c r="O322" s="21">
        <f t="shared" si="12"/>
        <v>22002683.806217615</v>
      </c>
      <c r="P322" s="22">
        <f t="shared" si="13"/>
        <v>0</v>
      </c>
      <c r="Q322" s="20">
        <f t="shared" si="14"/>
        <v>7221097.4093264248</v>
      </c>
      <c r="R322" s="18" t="s">
        <v>184</v>
      </c>
      <c r="S322" s="18">
        <v>108</v>
      </c>
    </row>
    <row r="323" spans="1:19" x14ac:dyDescent="0.25">
      <c r="A323" s="18" t="s">
        <v>1421</v>
      </c>
      <c r="B323" s="18" t="s">
        <v>341</v>
      </c>
      <c r="C323" s="18" t="s">
        <v>21</v>
      </c>
      <c r="D323" s="18">
        <v>1982</v>
      </c>
      <c r="E323" s="18">
        <f>VLOOKUP(D323,'cpi roi'!A:C,2,FALSE)</f>
        <v>96.5</v>
      </c>
      <c r="F323" s="18" t="s">
        <v>1422</v>
      </c>
      <c r="G323" s="18">
        <v>7.2</v>
      </c>
      <c r="H323" s="19">
        <v>1300</v>
      </c>
      <c r="I323" s="18" t="s">
        <v>568</v>
      </c>
      <c r="J323" s="18" t="s">
        <v>1423</v>
      </c>
      <c r="K323" s="18" t="s">
        <v>1424</v>
      </c>
      <c r="L323" s="18" t="s">
        <v>1425</v>
      </c>
      <c r="M323" s="20">
        <v>0</v>
      </c>
      <c r="N323" s="20">
        <v>3783329</v>
      </c>
      <c r="O323" s="21">
        <f t="shared" ref="O323:O386" si="15">(304.7/E323)*N323</f>
        <v>11945910.324352331</v>
      </c>
      <c r="P323" s="22">
        <f t="shared" ref="P323:P386" si="16">IFERROR(N323/M323, 0)*100</f>
        <v>0</v>
      </c>
      <c r="Q323" s="20">
        <f t="shared" ref="Q323:Q386" si="17">N323/(E323/100)</f>
        <v>3920548.1865284974</v>
      </c>
      <c r="R323" s="18" t="s">
        <v>1426</v>
      </c>
      <c r="S323" s="18">
        <v>109</v>
      </c>
    </row>
    <row r="324" spans="1:19" x14ac:dyDescent="0.25">
      <c r="A324" s="18" t="s">
        <v>1427</v>
      </c>
      <c r="B324" s="18" t="s">
        <v>20</v>
      </c>
      <c r="C324" s="18" t="s">
        <v>38</v>
      </c>
      <c r="D324" s="18">
        <v>1982</v>
      </c>
      <c r="E324" s="18">
        <f>VLOOKUP(D324,'cpi roi'!A:C,2,FALSE)</f>
        <v>96.5</v>
      </c>
      <c r="F324" s="18" t="s">
        <v>537</v>
      </c>
      <c r="G324" s="18">
        <v>6.1</v>
      </c>
      <c r="H324" s="19">
        <v>460</v>
      </c>
      <c r="I324" s="18" t="s">
        <v>1428</v>
      </c>
      <c r="J324" s="18" t="s">
        <v>1429</v>
      </c>
      <c r="K324" s="18" t="s">
        <v>1430</v>
      </c>
      <c r="L324" s="18" t="s">
        <v>34</v>
      </c>
      <c r="M324" s="20">
        <v>0</v>
      </c>
      <c r="N324" s="20">
        <v>3355948</v>
      </c>
      <c r="O324" s="21">
        <f t="shared" si="15"/>
        <v>10596449.280829014</v>
      </c>
      <c r="P324" s="22">
        <f t="shared" si="16"/>
        <v>0</v>
      </c>
      <c r="Q324" s="20">
        <f t="shared" si="17"/>
        <v>3477666.3212435236</v>
      </c>
      <c r="R324" s="18" t="s">
        <v>1431</v>
      </c>
      <c r="S324" s="18">
        <v>98</v>
      </c>
    </row>
    <row r="325" spans="1:19" x14ac:dyDescent="0.25">
      <c r="A325" s="18" t="s">
        <v>1432</v>
      </c>
      <c r="B325" s="18" t="s">
        <v>452</v>
      </c>
      <c r="C325" s="18" t="s">
        <v>334</v>
      </c>
      <c r="D325" s="18">
        <v>1982</v>
      </c>
      <c r="E325" s="18">
        <f>VLOOKUP(D325,'cpi roi'!A:C,2,FALSE)</f>
        <v>96.5</v>
      </c>
      <c r="F325" s="18" t="s">
        <v>1433</v>
      </c>
      <c r="G325" s="18">
        <v>5.8</v>
      </c>
      <c r="H325" s="19">
        <v>665</v>
      </c>
      <c r="I325" s="18" t="s">
        <v>1434</v>
      </c>
      <c r="J325" s="18" t="s">
        <v>1435</v>
      </c>
      <c r="K325" s="18" t="s">
        <v>1436</v>
      </c>
      <c r="L325" s="18" t="s">
        <v>141</v>
      </c>
      <c r="M325" s="20">
        <v>0</v>
      </c>
      <c r="N325" s="20">
        <v>22440</v>
      </c>
      <c r="O325" s="21">
        <f t="shared" si="15"/>
        <v>70854.59067357512</v>
      </c>
      <c r="P325" s="22">
        <f t="shared" si="16"/>
        <v>0</v>
      </c>
      <c r="Q325" s="20">
        <f t="shared" si="17"/>
        <v>23253.886010362694</v>
      </c>
      <c r="R325" s="18" t="s">
        <v>1437</v>
      </c>
      <c r="S325" s="18">
        <v>106</v>
      </c>
    </row>
    <row r="326" spans="1:19" x14ac:dyDescent="0.25">
      <c r="A326" s="18" t="s">
        <v>1438</v>
      </c>
      <c r="B326" s="18" t="s">
        <v>452</v>
      </c>
      <c r="C326" s="18" t="s">
        <v>394</v>
      </c>
      <c r="D326" s="18">
        <v>1982</v>
      </c>
      <c r="E326" s="18">
        <f>VLOOKUP(D326,'cpi roi'!A:C,2,FALSE)</f>
        <v>96.5</v>
      </c>
      <c r="F326" s="18" t="s">
        <v>1439</v>
      </c>
      <c r="G326" s="18">
        <v>6.8</v>
      </c>
      <c r="H326" s="19">
        <v>352</v>
      </c>
      <c r="I326" s="18" t="s">
        <v>1440</v>
      </c>
      <c r="J326" s="18" t="s">
        <v>1441</v>
      </c>
      <c r="K326" s="18" t="s">
        <v>1023</v>
      </c>
      <c r="L326" s="18" t="s">
        <v>34</v>
      </c>
      <c r="M326" s="20">
        <v>0</v>
      </c>
      <c r="N326" s="20">
        <v>0</v>
      </c>
      <c r="O326" s="21">
        <f t="shared" si="15"/>
        <v>0</v>
      </c>
      <c r="P326" s="22">
        <f t="shared" si="16"/>
        <v>0</v>
      </c>
      <c r="Q326" s="20">
        <f t="shared" si="17"/>
        <v>0</v>
      </c>
      <c r="R326" s="18" t="s">
        <v>1442</v>
      </c>
      <c r="S326" s="18">
        <v>78</v>
      </c>
    </row>
    <row r="327" spans="1:19" x14ac:dyDescent="0.25">
      <c r="A327" s="18" t="s">
        <v>1443</v>
      </c>
      <c r="B327" s="18" t="s">
        <v>341</v>
      </c>
      <c r="C327" s="18" t="s">
        <v>394</v>
      </c>
      <c r="D327" s="18">
        <v>1982</v>
      </c>
      <c r="E327" s="18">
        <f>VLOOKUP(D327,'cpi roi'!A:C,2,FALSE)</f>
        <v>96.5</v>
      </c>
      <c r="F327" s="18" t="s">
        <v>1146</v>
      </c>
      <c r="G327" s="18">
        <v>6.3</v>
      </c>
      <c r="H327" s="19">
        <v>256</v>
      </c>
      <c r="I327" s="18" t="s">
        <v>1444</v>
      </c>
      <c r="J327" s="18" t="s">
        <v>1445</v>
      </c>
      <c r="K327" s="18" t="s">
        <v>1446</v>
      </c>
      <c r="L327" s="18" t="s">
        <v>34</v>
      </c>
      <c r="M327" s="20">
        <v>0</v>
      </c>
      <c r="N327" s="20">
        <v>5124391</v>
      </c>
      <c r="O327" s="21">
        <f t="shared" si="15"/>
        <v>16180330.960621761</v>
      </c>
      <c r="P327" s="22">
        <f t="shared" si="16"/>
        <v>0</v>
      </c>
      <c r="Q327" s="20">
        <f t="shared" si="17"/>
        <v>5310249.7409326425</v>
      </c>
      <c r="R327" s="18" t="s">
        <v>1447</v>
      </c>
      <c r="S327" s="18">
        <v>94</v>
      </c>
    </row>
    <row r="328" spans="1:19" x14ac:dyDescent="0.25">
      <c r="A328" s="18" t="s">
        <v>1448</v>
      </c>
      <c r="B328" s="18" t="s">
        <v>20</v>
      </c>
      <c r="C328" s="18" t="s">
        <v>108</v>
      </c>
      <c r="D328" s="18">
        <v>1982</v>
      </c>
      <c r="E328" s="18">
        <f>VLOOKUP(D328,'cpi roi'!A:C,2,FALSE)</f>
        <v>96.5</v>
      </c>
      <c r="F328" s="18" t="s">
        <v>1449</v>
      </c>
      <c r="G328" s="18">
        <v>5.7</v>
      </c>
      <c r="H328" s="19">
        <v>253</v>
      </c>
      <c r="I328" s="18" t="s">
        <v>484</v>
      </c>
      <c r="J328" s="18" t="s">
        <v>1450</v>
      </c>
      <c r="K328" s="18" t="s">
        <v>1451</v>
      </c>
      <c r="L328" s="18" t="s">
        <v>34</v>
      </c>
      <c r="M328" s="20">
        <v>0</v>
      </c>
      <c r="N328" s="20">
        <v>0</v>
      </c>
      <c r="O328" s="21">
        <f t="shared" si="15"/>
        <v>0</v>
      </c>
      <c r="P328" s="22">
        <f t="shared" si="16"/>
        <v>0</v>
      </c>
      <c r="Q328" s="20">
        <f t="shared" si="17"/>
        <v>0</v>
      </c>
      <c r="R328" s="18" t="s">
        <v>505</v>
      </c>
      <c r="S328" s="18">
        <v>96</v>
      </c>
    </row>
    <row r="329" spans="1:19" x14ac:dyDescent="0.25">
      <c r="A329" s="18" t="s">
        <v>1452</v>
      </c>
      <c r="B329" s="18" t="s">
        <v>20</v>
      </c>
      <c r="C329" s="18" t="s">
        <v>45</v>
      </c>
      <c r="D329" s="18">
        <v>1982</v>
      </c>
      <c r="E329" s="18">
        <f>VLOOKUP(D329,'cpi roi'!A:C,2,FALSE)</f>
        <v>96.5</v>
      </c>
      <c r="F329" s="18" t="s">
        <v>1453</v>
      </c>
      <c r="G329" s="18">
        <v>3.8</v>
      </c>
      <c r="H329" s="19">
        <v>651</v>
      </c>
      <c r="I329" s="18" t="s">
        <v>1454</v>
      </c>
      <c r="J329" s="18" t="s">
        <v>1454</v>
      </c>
      <c r="K329" s="18" t="s">
        <v>1454</v>
      </c>
      <c r="L329" s="18" t="s">
        <v>34</v>
      </c>
      <c r="M329" s="20">
        <v>10000</v>
      </c>
      <c r="N329" s="20">
        <v>0</v>
      </c>
      <c r="O329" s="21">
        <f t="shared" si="15"/>
        <v>0</v>
      </c>
      <c r="P329" s="22">
        <f t="shared" si="16"/>
        <v>0</v>
      </c>
      <c r="Q329" s="20">
        <f t="shared" si="17"/>
        <v>0</v>
      </c>
      <c r="R329" s="18" t="s">
        <v>1455</v>
      </c>
      <c r="S329" s="18">
        <v>98</v>
      </c>
    </row>
    <row r="330" spans="1:19" x14ac:dyDescent="0.25">
      <c r="A330" s="18" t="s">
        <v>1456</v>
      </c>
      <c r="B330" s="18" t="s">
        <v>37</v>
      </c>
      <c r="C330" s="18" t="s">
        <v>21</v>
      </c>
      <c r="D330" s="18">
        <v>1982</v>
      </c>
      <c r="E330" s="18">
        <f>VLOOKUP(D330,'cpi roi'!A:C,2,FALSE)</f>
        <v>96.5</v>
      </c>
      <c r="F330" s="18" t="s">
        <v>1457</v>
      </c>
      <c r="G330" s="18">
        <v>7</v>
      </c>
      <c r="H330" s="19">
        <v>240</v>
      </c>
      <c r="I330" s="18" t="s">
        <v>1458</v>
      </c>
      <c r="J330" s="18" t="s">
        <v>1459</v>
      </c>
      <c r="K330" s="18" t="s">
        <v>1460</v>
      </c>
      <c r="L330" s="18" t="s">
        <v>26</v>
      </c>
      <c r="M330" s="20">
        <v>0</v>
      </c>
      <c r="N330" s="20">
        <v>0</v>
      </c>
      <c r="O330" s="21">
        <f t="shared" si="15"/>
        <v>0</v>
      </c>
      <c r="P330" s="22">
        <f t="shared" si="16"/>
        <v>0</v>
      </c>
      <c r="Q330" s="20">
        <f t="shared" si="17"/>
        <v>0</v>
      </c>
      <c r="R330" s="18" t="s">
        <v>1461</v>
      </c>
      <c r="S330" s="18">
        <v>80</v>
      </c>
    </row>
    <row r="331" spans="1:19" x14ac:dyDescent="0.25">
      <c r="A331" s="18" t="s">
        <v>1462</v>
      </c>
      <c r="B331" s="18" t="s">
        <v>37</v>
      </c>
      <c r="C331" s="18" t="s">
        <v>45</v>
      </c>
      <c r="D331" s="18">
        <v>1982</v>
      </c>
      <c r="E331" s="18">
        <f>VLOOKUP(D331,'cpi roi'!A:C,2,FALSE)</f>
        <v>96.5</v>
      </c>
      <c r="F331" s="18" t="s">
        <v>1463</v>
      </c>
      <c r="G331" s="18">
        <v>6.7</v>
      </c>
      <c r="H331" s="19">
        <v>75</v>
      </c>
      <c r="I331" s="18" t="s">
        <v>1464</v>
      </c>
      <c r="J331" s="18" t="s">
        <v>1464</v>
      </c>
      <c r="K331" s="18" t="s">
        <v>1465</v>
      </c>
      <c r="L331" s="18" t="s">
        <v>34</v>
      </c>
      <c r="M331" s="20">
        <v>435000</v>
      </c>
      <c r="N331" s="20">
        <v>0</v>
      </c>
      <c r="O331" s="21">
        <f t="shared" si="15"/>
        <v>0</v>
      </c>
      <c r="P331" s="22">
        <f t="shared" si="16"/>
        <v>0</v>
      </c>
      <c r="Q331" s="20">
        <f t="shared" si="17"/>
        <v>0</v>
      </c>
      <c r="R331" s="18" t="s">
        <v>1466</v>
      </c>
      <c r="S331" s="18">
        <v>90</v>
      </c>
    </row>
    <row r="332" spans="1:19" x14ac:dyDescent="0.25">
      <c r="A332" s="18" t="s">
        <v>1467</v>
      </c>
      <c r="B332" s="18" t="s">
        <v>20</v>
      </c>
      <c r="C332" s="18" t="s">
        <v>45</v>
      </c>
      <c r="D332" s="18">
        <v>1982</v>
      </c>
      <c r="E332" s="18">
        <f>VLOOKUP(D332,'cpi roi'!A:C,2,FALSE)</f>
        <v>96.5</v>
      </c>
      <c r="F332" s="18" t="s">
        <v>1468</v>
      </c>
      <c r="G332" s="18">
        <v>6.8</v>
      </c>
      <c r="H332" s="19">
        <v>336</v>
      </c>
      <c r="I332" s="18" t="s">
        <v>1469</v>
      </c>
      <c r="J332" s="18" t="s">
        <v>1469</v>
      </c>
      <c r="K332" s="18" t="s">
        <v>1470</v>
      </c>
      <c r="L332" s="18" t="s">
        <v>252</v>
      </c>
      <c r="M332" s="20">
        <v>0</v>
      </c>
      <c r="N332" s="20">
        <v>777087</v>
      </c>
      <c r="O332" s="21">
        <f t="shared" si="15"/>
        <v>2453662.268393782</v>
      </c>
      <c r="P332" s="22">
        <f t="shared" si="16"/>
        <v>0</v>
      </c>
      <c r="Q332" s="20">
        <f t="shared" si="17"/>
        <v>805271.50259067363</v>
      </c>
      <c r="R332" s="18" t="s">
        <v>1471</v>
      </c>
      <c r="S332" s="18">
        <v>106</v>
      </c>
    </row>
    <row r="333" spans="1:19" x14ac:dyDescent="0.25">
      <c r="A333" s="18" t="s">
        <v>1472</v>
      </c>
      <c r="B333" s="18" t="s">
        <v>20</v>
      </c>
      <c r="C333" s="18" t="s">
        <v>108</v>
      </c>
      <c r="D333" s="18">
        <v>1983</v>
      </c>
      <c r="E333" s="18">
        <f>VLOOKUP(D333,'cpi roi'!A:C,2,FALSE)</f>
        <v>99.6</v>
      </c>
      <c r="F333" s="18" t="s">
        <v>1473</v>
      </c>
      <c r="G333" s="18">
        <v>8.3000000000000007</v>
      </c>
      <c r="H333" s="19">
        <v>766000</v>
      </c>
      <c r="I333" s="18" t="s">
        <v>109</v>
      </c>
      <c r="J333" s="18" t="s">
        <v>796</v>
      </c>
      <c r="K333" s="18" t="s">
        <v>140</v>
      </c>
      <c r="L333" s="18" t="s">
        <v>34</v>
      </c>
      <c r="M333" s="20">
        <v>25000000</v>
      </c>
      <c r="N333" s="20">
        <v>65884703</v>
      </c>
      <c r="O333" s="21">
        <f t="shared" si="15"/>
        <v>201556917.71184736</v>
      </c>
      <c r="P333" s="22">
        <f t="shared" si="16"/>
        <v>263.53881200000001</v>
      </c>
      <c r="Q333" s="20">
        <f t="shared" si="17"/>
        <v>66149300.200803213</v>
      </c>
      <c r="R333" s="18" t="s">
        <v>65</v>
      </c>
      <c r="S333" s="18">
        <v>170</v>
      </c>
    </row>
    <row r="334" spans="1:19" x14ac:dyDescent="0.25">
      <c r="A334" s="18" t="s">
        <v>1474</v>
      </c>
      <c r="B334" s="18" t="s">
        <v>37</v>
      </c>
      <c r="C334" s="18" t="s">
        <v>108</v>
      </c>
      <c r="D334" s="18">
        <v>1983</v>
      </c>
      <c r="E334" s="18">
        <f>VLOOKUP(D334,'cpi roi'!A:C,2,FALSE)</f>
        <v>99.6</v>
      </c>
      <c r="F334" s="18" t="s">
        <v>1475</v>
      </c>
      <c r="G334" s="18">
        <v>7.1</v>
      </c>
      <c r="H334" s="19">
        <v>78000</v>
      </c>
      <c r="I334" s="18" t="s">
        <v>744</v>
      </c>
      <c r="J334" s="18" t="s">
        <v>1476</v>
      </c>
      <c r="K334" s="18" t="s">
        <v>1477</v>
      </c>
      <c r="L334" s="18" t="s">
        <v>34</v>
      </c>
      <c r="M334" s="20">
        <v>10000000</v>
      </c>
      <c r="N334" s="20">
        <v>25697647</v>
      </c>
      <c r="O334" s="21">
        <f t="shared" si="15"/>
        <v>78615191.173694775</v>
      </c>
      <c r="P334" s="22">
        <f t="shared" si="16"/>
        <v>256.97647000000001</v>
      </c>
      <c r="Q334" s="20">
        <f t="shared" si="17"/>
        <v>25800850.401606426</v>
      </c>
      <c r="R334" s="18" t="s">
        <v>747</v>
      </c>
      <c r="S334" s="18">
        <v>91</v>
      </c>
    </row>
    <row r="335" spans="1:19" x14ac:dyDescent="0.25">
      <c r="A335" s="18" t="s">
        <v>1478</v>
      </c>
      <c r="B335" s="18" t="s">
        <v>37</v>
      </c>
      <c r="C335" s="18" t="s">
        <v>38</v>
      </c>
      <c r="D335" s="18">
        <v>1983</v>
      </c>
      <c r="E335" s="18">
        <f>VLOOKUP(D335,'cpi roi'!A:C,2,FALSE)</f>
        <v>99.6</v>
      </c>
      <c r="F335" s="18" t="s">
        <v>1479</v>
      </c>
      <c r="G335" s="18">
        <v>8.3000000000000007</v>
      </c>
      <c r="H335" s="19">
        <v>973000</v>
      </c>
      <c r="I335" s="18" t="s">
        <v>783</v>
      </c>
      <c r="J335" s="18" t="s">
        <v>501</v>
      </c>
      <c r="K335" s="18" t="s">
        <v>42</v>
      </c>
      <c r="L335" s="18" t="s">
        <v>34</v>
      </c>
      <c r="M335" s="20">
        <v>32500000</v>
      </c>
      <c r="N335" s="20">
        <v>475106177</v>
      </c>
      <c r="O335" s="21">
        <f t="shared" si="15"/>
        <v>1453462370.8022087</v>
      </c>
      <c r="P335" s="22">
        <f t="shared" si="16"/>
        <v>1461.8651600000001</v>
      </c>
      <c r="Q335" s="20">
        <f t="shared" si="17"/>
        <v>477014233.93574297</v>
      </c>
      <c r="R335" s="18" t="s">
        <v>43</v>
      </c>
      <c r="S335" s="18">
        <v>131</v>
      </c>
    </row>
    <row r="336" spans="1:19" x14ac:dyDescent="0.25">
      <c r="A336" s="18" t="s">
        <v>1480</v>
      </c>
      <c r="B336" s="18" t="s">
        <v>20</v>
      </c>
      <c r="C336" s="18" t="s">
        <v>45</v>
      </c>
      <c r="D336" s="18">
        <v>1983</v>
      </c>
      <c r="E336" s="18">
        <f>VLOOKUP(D336,'cpi roi'!A:C,2,FALSE)</f>
        <v>99.6</v>
      </c>
      <c r="F336" s="18" t="s">
        <v>1481</v>
      </c>
      <c r="G336" s="18">
        <v>6.8</v>
      </c>
      <c r="H336" s="19">
        <v>83000</v>
      </c>
      <c r="I336" s="18" t="s">
        <v>1482</v>
      </c>
      <c r="J336" s="18" t="s">
        <v>1482</v>
      </c>
      <c r="K336" s="18" t="s">
        <v>1483</v>
      </c>
      <c r="L336" s="18" t="s">
        <v>34</v>
      </c>
      <c r="M336" s="20">
        <v>6200000</v>
      </c>
      <c r="N336" s="20">
        <v>63541777</v>
      </c>
      <c r="O336" s="21">
        <f t="shared" si="15"/>
        <v>194389351.92670682</v>
      </c>
      <c r="P336" s="22">
        <f t="shared" si="16"/>
        <v>1024.8673709677419</v>
      </c>
      <c r="Q336" s="20">
        <f t="shared" si="17"/>
        <v>63796964.859437749</v>
      </c>
      <c r="R336" s="18" t="s">
        <v>1191</v>
      </c>
      <c r="S336" s="18">
        <v>99</v>
      </c>
    </row>
    <row r="337" spans="1:19" x14ac:dyDescent="0.25">
      <c r="A337" s="18" t="s">
        <v>1484</v>
      </c>
      <c r="B337" s="18" t="s">
        <v>20</v>
      </c>
      <c r="C337" s="18" t="s">
        <v>29</v>
      </c>
      <c r="D337" s="18">
        <v>1983</v>
      </c>
      <c r="E337" s="18">
        <f>VLOOKUP(D337,'cpi roi'!A:C,2,FALSE)</f>
        <v>99.6</v>
      </c>
      <c r="F337" s="18" t="s">
        <v>1485</v>
      </c>
      <c r="G337" s="18">
        <v>7.4</v>
      </c>
      <c r="H337" s="19">
        <v>100000</v>
      </c>
      <c r="I337" s="18" t="s">
        <v>51</v>
      </c>
      <c r="J337" s="18" t="s">
        <v>1314</v>
      </c>
      <c r="K337" s="18" t="s">
        <v>53</v>
      </c>
      <c r="L337" s="18" t="s">
        <v>34</v>
      </c>
      <c r="M337" s="20">
        <v>15000000</v>
      </c>
      <c r="N337" s="20">
        <v>61399552</v>
      </c>
      <c r="O337" s="21">
        <f t="shared" si="15"/>
        <v>187835778.05622488</v>
      </c>
      <c r="P337" s="22">
        <f t="shared" si="16"/>
        <v>409.33034666666668</v>
      </c>
      <c r="Q337" s="20">
        <f t="shared" si="17"/>
        <v>61646136.546184741</v>
      </c>
      <c r="R337" s="18" t="s">
        <v>1486</v>
      </c>
      <c r="S337" s="18">
        <v>98</v>
      </c>
    </row>
    <row r="338" spans="1:19" x14ac:dyDescent="0.25">
      <c r="A338" s="18" t="s">
        <v>1487</v>
      </c>
      <c r="B338" s="18" t="s">
        <v>20</v>
      </c>
      <c r="C338" s="18" t="s">
        <v>45</v>
      </c>
      <c r="D338" s="18">
        <v>1983</v>
      </c>
      <c r="E338" s="18">
        <f>VLOOKUP(D338,'cpi roi'!A:C,2,FALSE)</f>
        <v>99.6</v>
      </c>
      <c r="F338" s="18" t="s">
        <v>1488</v>
      </c>
      <c r="G338" s="18">
        <v>7.5</v>
      </c>
      <c r="H338" s="19">
        <v>141000</v>
      </c>
      <c r="I338" s="18" t="s">
        <v>62</v>
      </c>
      <c r="J338" s="18" t="s">
        <v>1489</v>
      </c>
      <c r="K338" s="18" t="s">
        <v>1490</v>
      </c>
      <c r="L338" s="18" t="s">
        <v>34</v>
      </c>
      <c r="M338" s="20">
        <v>15000000</v>
      </c>
      <c r="N338" s="20">
        <v>90404800</v>
      </c>
      <c r="O338" s="21">
        <f t="shared" si="15"/>
        <v>276569704.41767067</v>
      </c>
      <c r="P338" s="22">
        <f t="shared" si="16"/>
        <v>602.69866666666667</v>
      </c>
      <c r="Q338" s="20">
        <f t="shared" si="17"/>
        <v>90767871.485943779</v>
      </c>
      <c r="R338" s="18" t="s">
        <v>716</v>
      </c>
      <c r="S338" s="18">
        <v>116</v>
      </c>
    </row>
    <row r="339" spans="1:19" x14ac:dyDescent="0.25">
      <c r="A339" s="18" t="s">
        <v>1491</v>
      </c>
      <c r="B339" s="18" t="s">
        <v>37</v>
      </c>
      <c r="C339" s="18" t="s">
        <v>38</v>
      </c>
      <c r="D339" s="18">
        <v>1983</v>
      </c>
      <c r="E339" s="18">
        <f>VLOOKUP(D339,'cpi roi'!A:C,2,FALSE)</f>
        <v>99.6</v>
      </c>
      <c r="F339" s="18" t="s">
        <v>1492</v>
      </c>
      <c r="G339" s="18">
        <v>5</v>
      </c>
      <c r="H339" s="19">
        <v>66000</v>
      </c>
      <c r="I339" s="18" t="s">
        <v>75</v>
      </c>
      <c r="J339" s="18" t="s">
        <v>76</v>
      </c>
      <c r="K339" s="18" t="s">
        <v>116</v>
      </c>
      <c r="L339" s="18" t="s">
        <v>457</v>
      </c>
      <c r="M339" s="20">
        <v>39000000</v>
      </c>
      <c r="N339" s="20">
        <v>59950623</v>
      </c>
      <c r="O339" s="21">
        <f t="shared" si="15"/>
        <v>183403160.9246988</v>
      </c>
      <c r="P339" s="22">
        <f t="shared" si="16"/>
        <v>153.71954615384615</v>
      </c>
      <c r="Q339" s="20">
        <f t="shared" si="17"/>
        <v>60191388.554216869</v>
      </c>
      <c r="R339" s="18" t="s">
        <v>78</v>
      </c>
      <c r="S339" s="18">
        <v>125</v>
      </c>
    </row>
    <row r="340" spans="1:19" x14ac:dyDescent="0.25">
      <c r="A340" s="18" t="s">
        <v>1493</v>
      </c>
      <c r="B340" s="18" t="s">
        <v>20</v>
      </c>
      <c r="C340" s="18" t="s">
        <v>45</v>
      </c>
      <c r="D340" s="18">
        <v>1983</v>
      </c>
      <c r="E340" s="18">
        <f>VLOOKUP(D340,'cpi roi'!A:C,2,FALSE)</f>
        <v>99.6</v>
      </c>
      <c r="F340" s="18" t="s">
        <v>1494</v>
      </c>
      <c r="G340" s="18">
        <v>7.2</v>
      </c>
      <c r="H340" s="19">
        <v>34000</v>
      </c>
      <c r="I340" s="18" t="s">
        <v>501</v>
      </c>
      <c r="J340" s="18" t="s">
        <v>501</v>
      </c>
      <c r="K340" s="18" t="s">
        <v>1495</v>
      </c>
      <c r="L340" s="18" t="s">
        <v>34</v>
      </c>
      <c r="M340" s="20">
        <v>8000000</v>
      </c>
      <c r="N340" s="20">
        <v>56399659</v>
      </c>
      <c r="O340" s="21">
        <f t="shared" si="15"/>
        <v>172539920.65562248</v>
      </c>
      <c r="P340" s="22">
        <f t="shared" si="16"/>
        <v>704.99573750000002</v>
      </c>
      <c r="Q340" s="20">
        <f t="shared" si="17"/>
        <v>56626163.654618472</v>
      </c>
      <c r="R340" s="18" t="s">
        <v>35</v>
      </c>
      <c r="S340" s="18">
        <v>105</v>
      </c>
    </row>
    <row r="341" spans="1:19" x14ac:dyDescent="0.25">
      <c r="A341" s="18" t="s">
        <v>1496</v>
      </c>
      <c r="B341" s="18" t="s">
        <v>37</v>
      </c>
      <c r="C341" s="18" t="s">
        <v>21</v>
      </c>
      <c r="D341" s="18">
        <v>1983</v>
      </c>
      <c r="E341" s="18">
        <f>VLOOKUP(D341,'cpi roi'!A:C,2,FALSE)</f>
        <v>99.6</v>
      </c>
      <c r="F341" s="18" t="s">
        <v>1497</v>
      </c>
      <c r="G341" s="18">
        <v>4.7</v>
      </c>
      <c r="H341" s="19">
        <v>15000</v>
      </c>
      <c r="I341" s="18" t="s">
        <v>766</v>
      </c>
      <c r="J341" s="18" t="s">
        <v>1498</v>
      </c>
      <c r="K341" s="18" t="s">
        <v>164</v>
      </c>
      <c r="L341" s="18" t="s">
        <v>34</v>
      </c>
      <c r="M341" s="20">
        <v>22000000</v>
      </c>
      <c r="N341" s="20">
        <v>64892670</v>
      </c>
      <c r="O341" s="21">
        <f t="shared" si="15"/>
        <v>198522053.70481926</v>
      </c>
      <c r="P341" s="22">
        <f t="shared" si="16"/>
        <v>294.96668181818177</v>
      </c>
      <c r="Q341" s="20">
        <f t="shared" si="17"/>
        <v>65153283.132530123</v>
      </c>
      <c r="R341" s="18" t="s">
        <v>48</v>
      </c>
      <c r="S341" s="18">
        <v>93</v>
      </c>
    </row>
    <row r="342" spans="1:19" x14ac:dyDescent="0.25">
      <c r="A342" s="18" t="s">
        <v>1499</v>
      </c>
      <c r="B342" s="18" t="s">
        <v>37</v>
      </c>
      <c r="C342" s="18" t="s">
        <v>29</v>
      </c>
      <c r="D342" s="18">
        <v>1983</v>
      </c>
      <c r="E342" s="18">
        <f>VLOOKUP(D342,'cpi roi'!A:C,2,FALSE)</f>
        <v>99.6</v>
      </c>
      <c r="F342" s="18" t="s">
        <v>1500</v>
      </c>
      <c r="G342" s="18">
        <v>3.7</v>
      </c>
      <c r="H342" s="19">
        <v>41000</v>
      </c>
      <c r="I342" s="18" t="s">
        <v>1501</v>
      </c>
      <c r="J342" s="18" t="s">
        <v>275</v>
      </c>
      <c r="K342" s="18" t="s">
        <v>1502</v>
      </c>
      <c r="L342" s="18" t="s">
        <v>34</v>
      </c>
      <c r="M342" s="20">
        <v>20500000</v>
      </c>
      <c r="N342" s="20">
        <v>87987055</v>
      </c>
      <c r="O342" s="21">
        <f t="shared" si="15"/>
        <v>269173249.58333331</v>
      </c>
      <c r="P342" s="22">
        <f t="shared" si="16"/>
        <v>429.20514634146343</v>
      </c>
      <c r="Q342" s="20">
        <f t="shared" si="17"/>
        <v>88340416.666666672</v>
      </c>
      <c r="R342" s="18" t="s">
        <v>65</v>
      </c>
      <c r="S342" s="18">
        <v>99</v>
      </c>
    </row>
    <row r="343" spans="1:19" x14ac:dyDescent="0.25">
      <c r="A343" s="18" t="s">
        <v>1503</v>
      </c>
      <c r="B343" s="18" t="s">
        <v>20</v>
      </c>
      <c r="C343" s="18" t="s">
        <v>56</v>
      </c>
      <c r="D343" s="18">
        <v>1983</v>
      </c>
      <c r="E343" s="18">
        <f>VLOOKUP(D343,'cpi roi'!A:C,2,FALSE)</f>
        <v>99.6</v>
      </c>
      <c r="F343" s="18" t="s">
        <v>1473</v>
      </c>
      <c r="G343" s="18">
        <v>6.7</v>
      </c>
      <c r="H343" s="19">
        <v>75000</v>
      </c>
      <c r="I343" s="18" t="s">
        <v>130</v>
      </c>
      <c r="J343" s="18" t="s">
        <v>24</v>
      </c>
      <c r="K343" s="18" t="s">
        <v>1504</v>
      </c>
      <c r="L343" s="18" t="s">
        <v>34</v>
      </c>
      <c r="M343" s="20">
        <v>9700000</v>
      </c>
      <c r="N343" s="20">
        <v>21017849</v>
      </c>
      <c r="O343" s="21">
        <f t="shared" si="15"/>
        <v>64298580.22389558</v>
      </c>
      <c r="P343" s="22">
        <f t="shared" si="16"/>
        <v>216.6788556701031</v>
      </c>
      <c r="Q343" s="20">
        <f t="shared" si="17"/>
        <v>21102258.032128513</v>
      </c>
      <c r="R343" s="18" t="s">
        <v>35</v>
      </c>
      <c r="S343" s="18">
        <v>110</v>
      </c>
    </row>
    <row r="344" spans="1:19" x14ac:dyDescent="0.25">
      <c r="A344" s="18" t="s">
        <v>1505</v>
      </c>
      <c r="B344" s="18" t="s">
        <v>20</v>
      </c>
      <c r="C344" s="18" t="s">
        <v>56</v>
      </c>
      <c r="D344" s="18">
        <v>1983</v>
      </c>
      <c r="E344" s="18">
        <f>VLOOKUP(D344,'cpi roi'!A:C,2,FALSE)</f>
        <v>99.6</v>
      </c>
      <c r="F344" s="18" t="s">
        <v>1506</v>
      </c>
      <c r="G344" s="18">
        <v>6.3</v>
      </c>
      <c r="H344" s="19">
        <v>28000</v>
      </c>
      <c r="I344" s="18" t="s">
        <v>1507</v>
      </c>
      <c r="J344" s="18" t="s">
        <v>1507</v>
      </c>
      <c r="K344" s="18" t="s">
        <v>1508</v>
      </c>
      <c r="L344" s="18" t="s">
        <v>34</v>
      </c>
      <c r="M344" s="20">
        <v>350000</v>
      </c>
      <c r="N344" s="20">
        <v>0</v>
      </c>
      <c r="O344" s="21">
        <f t="shared" si="15"/>
        <v>0</v>
      </c>
      <c r="P344" s="22">
        <f t="shared" si="16"/>
        <v>0</v>
      </c>
      <c r="Q344" s="20">
        <f t="shared" si="17"/>
        <v>0</v>
      </c>
      <c r="R344" s="18" t="s">
        <v>1509</v>
      </c>
      <c r="S344" s="18">
        <v>84</v>
      </c>
    </row>
    <row r="345" spans="1:19" x14ac:dyDescent="0.25">
      <c r="A345" s="18" t="s">
        <v>1510</v>
      </c>
      <c r="B345" s="18" t="s">
        <v>20</v>
      </c>
      <c r="C345" s="18" t="s">
        <v>21</v>
      </c>
      <c r="D345" s="18">
        <v>1983</v>
      </c>
      <c r="E345" s="18">
        <f>VLOOKUP(D345,'cpi roi'!A:C,2,FALSE)</f>
        <v>99.6</v>
      </c>
      <c r="F345" s="18" t="s">
        <v>515</v>
      </c>
      <c r="G345" s="18">
        <v>6.2</v>
      </c>
      <c r="H345" s="19">
        <v>50000</v>
      </c>
      <c r="I345" s="18" t="s">
        <v>1511</v>
      </c>
      <c r="J345" s="18" t="s">
        <v>1429</v>
      </c>
      <c r="K345" s="18" t="s">
        <v>1512</v>
      </c>
      <c r="L345" s="18" t="s">
        <v>34</v>
      </c>
      <c r="M345" s="20">
        <v>4000000</v>
      </c>
      <c r="N345" s="20">
        <v>92921203</v>
      </c>
      <c r="O345" s="21">
        <f t="shared" si="15"/>
        <v>284267977.45080322</v>
      </c>
      <c r="P345" s="22">
        <f t="shared" si="16"/>
        <v>2323.0300750000001</v>
      </c>
      <c r="Q345" s="20">
        <f t="shared" si="17"/>
        <v>93294380.522088349</v>
      </c>
      <c r="R345" s="18" t="s">
        <v>48</v>
      </c>
      <c r="S345" s="18">
        <v>95</v>
      </c>
    </row>
    <row r="346" spans="1:19" x14ac:dyDescent="0.25">
      <c r="A346" s="18" t="s">
        <v>1513</v>
      </c>
      <c r="B346" s="18" t="s">
        <v>37</v>
      </c>
      <c r="C346" s="18" t="s">
        <v>38</v>
      </c>
      <c r="D346" s="18">
        <v>1983</v>
      </c>
      <c r="E346" s="18">
        <f>VLOOKUP(D346,'cpi roi'!A:C,2,FALSE)</f>
        <v>99.6</v>
      </c>
      <c r="F346" s="18" t="s">
        <v>1514</v>
      </c>
      <c r="G346" s="18">
        <v>7.1</v>
      </c>
      <c r="H346" s="19">
        <v>93000</v>
      </c>
      <c r="I346" s="18" t="s">
        <v>919</v>
      </c>
      <c r="J346" s="18" t="s">
        <v>1515</v>
      </c>
      <c r="K346" s="18" t="s">
        <v>1516</v>
      </c>
      <c r="L346" s="18" t="s">
        <v>34</v>
      </c>
      <c r="M346" s="20">
        <v>12000000</v>
      </c>
      <c r="N346" s="20">
        <v>79567667</v>
      </c>
      <c r="O346" s="21">
        <f t="shared" si="15"/>
        <v>243416346.73594376</v>
      </c>
      <c r="P346" s="22">
        <f t="shared" si="16"/>
        <v>663.06389166666668</v>
      </c>
      <c r="Q346" s="20">
        <f t="shared" si="17"/>
        <v>79887215.86345382</v>
      </c>
      <c r="R346" s="18" t="s">
        <v>84</v>
      </c>
      <c r="S346" s="18">
        <v>114</v>
      </c>
    </row>
    <row r="347" spans="1:19" x14ac:dyDescent="0.25">
      <c r="A347" s="18" t="s">
        <v>1517</v>
      </c>
      <c r="B347" s="18" t="s">
        <v>37</v>
      </c>
      <c r="C347" s="18" t="s">
        <v>29</v>
      </c>
      <c r="D347" s="18">
        <v>1983</v>
      </c>
      <c r="E347" s="18">
        <f>VLOOKUP(D347,'cpi roi'!A:C,2,FALSE)</f>
        <v>99.6</v>
      </c>
      <c r="F347" s="18" t="s">
        <v>1518</v>
      </c>
      <c r="G347" s="18">
        <v>7.8</v>
      </c>
      <c r="H347" s="19">
        <v>57000</v>
      </c>
      <c r="I347" s="18" t="s">
        <v>1519</v>
      </c>
      <c r="J347" s="18" t="s">
        <v>1519</v>
      </c>
      <c r="K347" s="18" t="s">
        <v>1520</v>
      </c>
      <c r="L347" s="18" t="s">
        <v>34</v>
      </c>
      <c r="M347" s="20">
        <v>27000000</v>
      </c>
      <c r="N347" s="20">
        <v>21192315</v>
      </c>
      <c r="O347" s="21">
        <f t="shared" si="15"/>
        <v>64832313.057228915</v>
      </c>
      <c r="P347" s="22">
        <f t="shared" si="16"/>
        <v>78.490055555555557</v>
      </c>
      <c r="Q347" s="20">
        <f t="shared" si="17"/>
        <v>21277424.698795181</v>
      </c>
      <c r="R347" s="18" t="s">
        <v>505</v>
      </c>
      <c r="S347" s="18">
        <v>193</v>
      </c>
    </row>
    <row r="348" spans="1:19" x14ac:dyDescent="0.25">
      <c r="A348" s="18" t="s">
        <v>1521</v>
      </c>
      <c r="B348" s="18" t="s">
        <v>37</v>
      </c>
      <c r="C348" s="18" t="s">
        <v>38</v>
      </c>
      <c r="D348" s="18">
        <v>1983</v>
      </c>
      <c r="E348" s="18">
        <f>VLOOKUP(D348,'cpi roi'!A:C,2,FALSE)</f>
        <v>99.6</v>
      </c>
      <c r="F348" s="18" t="s">
        <v>1485</v>
      </c>
      <c r="G348" s="18">
        <v>6.1</v>
      </c>
      <c r="H348" s="19">
        <v>31000</v>
      </c>
      <c r="I348" s="18" t="s">
        <v>705</v>
      </c>
      <c r="J348" s="18" t="s">
        <v>88</v>
      </c>
      <c r="K348" s="18" t="s">
        <v>1522</v>
      </c>
      <c r="L348" s="18" t="s">
        <v>26</v>
      </c>
      <c r="M348" s="20">
        <v>47000000</v>
      </c>
      <c r="N348" s="20">
        <v>16916617</v>
      </c>
      <c r="O348" s="21">
        <f t="shared" si="15"/>
        <v>51751939.758032128</v>
      </c>
      <c r="P348" s="22">
        <f t="shared" si="16"/>
        <v>35.992802127659573</v>
      </c>
      <c r="Q348" s="20">
        <f t="shared" si="17"/>
        <v>16984555.220883533</v>
      </c>
      <c r="R348" s="18" t="s">
        <v>35</v>
      </c>
      <c r="S348" s="18">
        <v>121</v>
      </c>
    </row>
    <row r="349" spans="1:19" x14ac:dyDescent="0.25">
      <c r="A349" s="18" t="s">
        <v>1523</v>
      </c>
      <c r="B349" s="18" t="s">
        <v>20</v>
      </c>
      <c r="C349" s="18" t="s">
        <v>45</v>
      </c>
      <c r="D349" s="18">
        <v>1983</v>
      </c>
      <c r="E349" s="18">
        <f>VLOOKUP(D349,'cpi roi'!A:C,2,FALSE)</f>
        <v>99.6</v>
      </c>
      <c r="F349" s="18" t="s">
        <v>1475</v>
      </c>
      <c r="G349" s="18">
        <v>4.9000000000000004</v>
      </c>
      <c r="H349" s="19">
        <v>2800</v>
      </c>
      <c r="I349" s="18" t="s">
        <v>58</v>
      </c>
      <c r="J349" s="18" t="s">
        <v>1524</v>
      </c>
      <c r="K349" s="18" t="s">
        <v>1525</v>
      </c>
      <c r="L349" s="18" t="s">
        <v>34</v>
      </c>
      <c r="M349" s="20">
        <v>0</v>
      </c>
      <c r="N349" s="20">
        <v>24071666</v>
      </c>
      <c r="O349" s="21">
        <f t="shared" si="15"/>
        <v>73640930.022088349</v>
      </c>
      <c r="P349" s="22">
        <f t="shared" si="16"/>
        <v>0</v>
      </c>
      <c r="Q349" s="20">
        <f t="shared" si="17"/>
        <v>24168339.35742972</v>
      </c>
      <c r="R349" s="18" t="s">
        <v>35</v>
      </c>
      <c r="S349" s="18">
        <v>102</v>
      </c>
    </row>
    <row r="350" spans="1:19" x14ac:dyDescent="0.25">
      <c r="A350" s="18" t="s">
        <v>1526</v>
      </c>
      <c r="B350" s="18" t="s">
        <v>20</v>
      </c>
      <c r="C350" s="18" t="s">
        <v>21</v>
      </c>
      <c r="D350" s="18">
        <v>1983</v>
      </c>
      <c r="E350" s="18">
        <f>VLOOKUP(D350,'cpi roi'!A:C,2,FALSE)</f>
        <v>99.6</v>
      </c>
      <c r="F350" s="18" t="s">
        <v>1453</v>
      </c>
      <c r="G350" s="18">
        <v>7.2</v>
      </c>
      <c r="H350" s="19">
        <v>65000</v>
      </c>
      <c r="I350" s="18" t="s">
        <v>586</v>
      </c>
      <c r="J350" s="18" t="s">
        <v>1527</v>
      </c>
      <c r="K350" s="18" t="s">
        <v>1528</v>
      </c>
      <c r="L350" s="18" t="s">
        <v>34</v>
      </c>
      <c r="M350" s="20">
        <v>10000000</v>
      </c>
      <c r="N350" s="20">
        <v>20766616</v>
      </c>
      <c r="O350" s="21">
        <f t="shared" si="15"/>
        <v>63529998.947791159</v>
      </c>
      <c r="P350" s="22">
        <f t="shared" si="16"/>
        <v>207.66615999999999</v>
      </c>
      <c r="Q350" s="20">
        <f t="shared" si="17"/>
        <v>20850016.064257029</v>
      </c>
      <c r="R350" s="18" t="s">
        <v>598</v>
      </c>
      <c r="S350" s="18">
        <v>103</v>
      </c>
    </row>
    <row r="351" spans="1:19" x14ac:dyDescent="0.25">
      <c r="A351" s="18" t="s">
        <v>1529</v>
      </c>
      <c r="B351" s="18" t="s">
        <v>37</v>
      </c>
      <c r="C351" s="18" t="s">
        <v>38</v>
      </c>
      <c r="D351" s="18">
        <v>1983</v>
      </c>
      <c r="E351" s="18">
        <f>VLOOKUP(D351,'cpi roi'!A:C,2,FALSE)</f>
        <v>99.6</v>
      </c>
      <c r="F351" s="18" t="s">
        <v>1530</v>
      </c>
      <c r="G351" s="18">
        <v>6.5</v>
      </c>
      <c r="H351" s="19">
        <v>98000</v>
      </c>
      <c r="I351" s="18" t="s">
        <v>590</v>
      </c>
      <c r="J351" s="18" t="s">
        <v>1531</v>
      </c>
      <c r="K351" s="18" t="s">
        <v>592</v>
      </c>
      <c r="L351" s="18" t="s">
        <v>26</v>
      </c>
      <c r="M351" s="20">
        <v>27500000</v>
      </c>
      <c r="N351" s="20">
        <v>67893619</v>
      </c>
      <c r="O351" s="21">
        <f t="shared" si="15"/>
        <v>207702667.76405621</v>
      </c>
      <c r="P351" s="22">
        <f t="shared" si="16"/>
        <v>246.88588727272727</v>
      </c>
      <c r="Q351" s="20">
        <f t="shared" si="17"/>
        <v>68166284.13654618</v>
      </c>
      <c r="R351" s="18" t="s">
        <v>84</v>
      </c>
      <c r="S351" s="18">
        <v>131</v>
      </c>
    </row>
    <row r="352" spans="1:19" x14ac:dyDescent="0.25">
      <c r="A352" s="18" t="s">
        <v>1532</v>
      </c>
      <c r="B352" s="18" t="s">
        <v>20</v>
      </c>
      <c r="C352" s="18" t="s">
        <v>45</v>
      </c>
      <c r="D352" s="18">
        <v>1983</v>
      </c>
      <c r="E352" s="18">
        <f>VLOOKUP(D352,'cpi roi'!A:C,2,FALSE)</f>
        <v>99.6</v>
      </c>
      <c r="F352" s="18" t="s">
        <v>1485</v>
      </c>
      <c r="G352" s="18">
        <v>5.3</v>
      </c>
      <c r="H352" s="19">
        <v>6100</v>
      </c>
      <c r="I352" s="18" t="s">
        <v>1533</v>
      </c>
      <c r="J352" s="18" t="s">
        <v>687</v>
      </c>
      <c r="K352" s="18" t="s">
        <v>1534</v>
      </c>
      <c r="L352" s="18" t="s">
        <v>34</v>
      </c>
      <c r="M352" s="20">
        <v>3500000</v>
      </c>
      <c r="N352" s="20">
        <v>14049540</v>
      </c>
      <c r="O352" s="21">
        <f t="shared" si="15"/>
        <v>42980871.867469877</v>
      </c>
      <c r="P352" s="22">
        <f t="shared" si="16"/>
        <v>401.41542857142855</v>
      </c>
      <c r="Q352" s="20">
        <f t="shared" si="17"/>
        <v>14105963.855421687</v>
      </c>
      <c r="R352" s="18" t="s">
        <v>1535</v>
      </c>
      <c r="S352" s="18">
        <v>89</v>
      </c>
    </row>
    <row r="353" spans="1:19" x14ac:dyDescent="0.25">
      <c r="A353" s="18" t="s">
        <v>1536</v>
      </c>
      <c r="B353" s="18" t="s">
        <v>20</v>
      </c>
      <c r="C353" s="18" t="s">
        <v>45</v>
      </c>
      <c r="D353" s="18">
        <v>1983</v>
      </c>
      <c r="E353" s="18">
        <f>VLOOKUP(D353,'cpi roi'!A:C,2,FALSE)</f>
        <v>99.6</v>
      </c>
      <c r="F353" s="18" t="s">
        <v>1537</v>
      </c>
      <c r="G353" s="18">
        <v>6.4</v>
      </c>
      <c r="H353" s="19">
        <v>14000</v>
      </c>
      <c r="I353" s="18" t="s">
        <v>1538</v>
      </c>
      <c r="J353" s="18" t="s">
        <v>1539</v>
      </c>
      <c r="K353" s="18" t="s">
        <v>1540</v>
      </c>
      <c r="L353" s="18" t="s">
        <v>34</v>
      </c>
      <c r="M353" s="20">
        <v>350000</v>
      </c>
      <c r="N353" s="20">
        <v>17343596</v>
      </c>
      <c r="O353" s="21">
        <f t="shared" si="15"/>
        <v>53058169.690763049</v>
      </c>
      <c r="P353" s="22">
        <f t="shared" si="16"/>
        <v>4955.3131428571423</v>
      </c>
      <c r="Q353" s="20">
        <f t="shared" si="17"/>
        <v>17413248.995983936</v>
      </c>
      <c r="R353" s="18" t="s">
        <v>1541</v>
      </c>
      <c r="S353" s="18">
        <v>99</v>
      </c>
    </row>
    <row r="354" spans="1:19" x14ac:dyDescent="0.25">
      <c r="A354" s="18" t="s">
        <v>1542</v>
      </c>
      <c r="B354" s="18" t="s">
        <v>20</v>
      </c>
      <c r="C354" s="18" t="s">
        <v>108</v>
      </c>
      <c r="D354" s="18">
        <v>1983</v>
      </c>
      <c r="E354" s="18">
        <f>VLOOKUP(D354,'cpi roi'!A:C,2,FALSE)</f>
        <v>99.6</v>
      </c>
      <c r="F354" s="18" t="s">
        <v>1453</v>
      </c>
      <c r="G354" s="18">
        <v>7.2</v>
      </c>
      <c r="H354" s="19">
        <v>32000</v>
      </c>
      <c r="I354" s="18" t="s">
        <v>744</v>
      </c>
      <c r="J354" s="18" t="s">
        <v>1221</v>
      </c>
      <c r="K354" s="18" t="s">
        <v>1222</v>
      </c>
      <c r="L354" s="18" t="s">
        <v>34</v>
      </c>
      <c r="M354" s="20">
        <v>10000000</v>
      </c>
      <c r="N354" s="20">
        <v>2494480</v>
      </c>
      <c r="O354" s="21">
        <f t="shared" si="15"/>
        <v>7631205.3815261042</v>
      </c>
      <c r="P354" s="22">
        <f t="shared" si="16"/>
        <v>24.944800000000001</v>
      </c>
      <c r="Q354" s="20">
        <f t="shared" si="17"/>
        <v>2504497.9919678713</v>
      </c>
      <c r="R354" s="18" t="s">
        <v>747</v>
      </c>
      <c r="S354" s="18">
        <v>94</v>
      </c>
    </row>
    <row r="355" spans="1:19" x14ac:dyDescent="0.25">
      <c r="A355" s="18" t="s">
        <v>1543</v>
      </c>
      <c r="B355" s="18" t="s">
        <v>20</v>
      </c>
      <c r="C355" s="18" t="s">
        <v>56</v>
      </c>
      <c r="D355" s="18">
        <v>1983</v>
      </c>
      <c r="E355" s="18">
        <f>VLOOKUP(D355,'cpi roi'!A:C,2,FALSE)</f>
        <v>99.6</v>
      </c>
      <c r="F355" s="18" t="s">
        <v>1151</v>
      </c>
      <c r="G355" s="18">
        <v>7.2</v>
      </c>
      <c r="H355" s="19">
        <v>86000</v>
      </c>
      <c r="I355" s="18" t="s">
        <v>586</v>
      </c>
      <c r="J355" s="18" t="s">
        <v>586</v>
      </c>
      <c r="K355" s="18" t="s">
        <v>1544</v>
      </c>
      <c r="L355" s="18" t="s">
        <v>199</v>
      </c>
      <c r="M355" s="20">
        <v>5952000</v>
      </c>
      <c r="N355" s="20">
        <v>2120439</v>
      </c>
      <c r="O355" s="21">
        <f t="shared" si="15"/>
        <v>6486925.334337349</v>
      </c>
      <c r="P355" s="22">
        <f t="shared" si="16"/>
        <v>35.625655241935483</v>
      </c>
      <c r="Q355" s="20">
        <f t="shared" si="17"/>
        <v>2128954.8192771086</v>
      </c>
      <c r="R355" s="18" t="s">
        <v>1545</v>
      </c>
      <c r="S355" s="18">
        <v>87</v>
      </c>
    </row>
    <row r="356" spans="1:19" x14ac:dyDescent="0.25">
      <c r="A356" s="18" t="s">
        <v>1546</v>
      </c>
      <c r="B356" s="18" t="s">
        <v>37</v>
      </c>
      <c r="C356" s="18" t="s">
        <v>45</v>
      </c>
      <c r="D356" s="18">
        <v>1983</v>
      </c>
      <c r="E356" s="18">
        <f>VLOOKUP(D356,'cpi roi'!A:C,2,FALSE)</f>
        <v>99.6</v>
      </c>
      <c r="F356" s="18" t="s">
        <v>1473</v>
      </c>
      <c r="G356" s="18">
        <v>7.4</v>
      </c>
      <c r="H356" s="19">
        <v>57000</v>
      </c>
      <c r="I356" s="18" t="s">
        <v>1547</v>
      </c>
      <c r="J356" s="18" t="s">
        <v>1548</v>
      </c>
      <c r="K356" s="18" t="s">
        <v>449</v>
      </c>
      <c r="L356" s="18" t="s">
        <v>34</v>
      </c>
      <c r="M356" s="20">
        <v>8000000</v>
      </c>
      <c r="N356" s="20">
        <v>108423749</v>
      </c>
      <c r="O356" s="21">
        <f t="shared" si="15"/>
        <v>331693938.9588353</v>
      </c>
      <c r="P356" s="22">
        <f t="shared" si="16"/>
        <v>1355.2968625000001</v>
      </c>
      <c r="Q356" s="20">
        <f t="shared" si="17"/>
        <v>108859185.74297188</v>
      </c>
      <c r="R356" s="18" t="s">
        <v>48</v>
      </c>
      <c r="S356" s="18">
        <v>132</v>
      </c>
    </row>
    <row r="357" spans="1:19" x14ac:dyDescent="0.25">
      <c r="A357" s="18" t="s">
        <v>1549</v>
      </c>
      <c r="B357" s="18" t="s">
        <v>37</v>
      </c>
      <c r="C357" s="18" t="s">
        <v>56</v>
      </c>
      <c r="D357" s="18">
        <v>1983</v>
      </c>
      <c r="E357" s="18">
        <f>VLOOKUP(D357,'cpi roi'!A:C,2,FALSE)</f>
        <v>99.6</v>
      </c>
      <c r="F357" s="18" t="s">
        <v>1550</v>
      </c>
      <c r="G357" s="18">
        <v>6.5</v>
      </c>
      <c r="H357" s="19">
        <v>34000</v>
      </c>
      <c r="I357" s="18" t="s">
        <v>613</v>
      </c>
      <c r="J357" s="18" t="s">
        <v>62</v>
      </c>
      <c r="K357" s="18" t="s">
        <v>63</v>
      </c>
      <c r="L357" s="18" t="s">
        <v>34</v>
      </c>
      <c r="M357" s="20">
        <v>10000000</v>
      </c>
      <c r="N357" s="20">
        <v>29450919</v>
      </c>
      <c r="O357" s="21">
        <f t="shared" si="15"/>
        <v>90097339.551204816</v>
      </c>
      <c r="P357" s="22">
        <f t="shared" si="16"/>
        <v>294.50918999999999</v>
      </c>
      <c r="Q357" s="20">
        <f t="shared" si="17"/>
        <v>29569195.783132531</v>
      </c>
      <c r="R357" s="18" t="s">
        <v>1551</v>
      </c>
      <c r="S357" s="18">
        <v>101</v>
      </c>
    </row>
    <row r="358" spans="1:19" x14ac:dyDescent="0.25">
      <c r="A358" s="18" t="s">
        <v>1552</v>
      </c>
      <c r="B358" s="18" t="s">
        <v>37</v>
      </c>
      <c r="C358" s="18" t="s">
        <v>38</v>
      </c>
      <c r="D358" s="18">
        <v>1983</v>
      </c>
      <c r="E358" s="18">
        <f>VLOOKUP(D358,'cpi roi'!A:C,2,FALSE)</f>
        <v>99.6</v>
      </c>
      <c r="F358" s="18" t="s">
        <v>1553</v>
      </c>
      <c r="G358" s="18">
        <v>6.2</v>
      </c>
      <c r="H358" s="19">
        <v>63000</v>
      </c>
      <c r="I358" s="18" t="s">
        <v>40</v>
      </c>
      <c r="J358" s="18" t="s">
        <v>1554</v>
      </c>
      <c r="K358" s="18" t="s">
        <v>574</v>
      </c>
      <c r="L358" s="18" t="s">
        <v>26</v>
      </c>
      <c r="M358" s="20">
        <v>36000000</v>
      </c>
      <c r="N358" s="20">
        <v>55432841</v>
      </c>
      <c r="O358" s="21">
        <f t="shared" si="15"/>
        <v>169582195.30823293</v>
      </c>
      <c r="P358" s="22">
        <f t="shared" si="16"/>
        <v>153.98011388888889</v>
      </c>
      <c r="Q358" s="20">
        <f t="shared" si="17"/>
        <v>55655462.851405621</v>
      </c>
      <c r="R358" s="18" t="s">
        <v>1555</v>
      </c>
      <c r="S358" s="18">
        <v>134</v>
      </c>
    </row>
    <row r="359" spans="1:19" x14ac:dyDescent="0.25">
      <c r="A359" s="18" t="s">
        <v>1556</v>
      </c>
      <c r="B359" s="18" t="s">
        <v>37</v>
      </c>
      <c r="C359" s="18" t="s">
        <v>45</v>
      </c>
      <c r="D359" s="18">
        <v>1983</v>
      </c>
      <c r="E359" s="18">
        <f>VLOOKUP(D359,'cpi roi'!A:C,2,FALSE)</f>
        <v>99.6</v>
      </c>
      <c r="F359" s="18" t="s">
        <v>1506</v>
      </c>
      <c r="G359" s="18">
        <v>7.9</v>
      </c>
      <c r="H359" s="19">
        <v>134000</v>
      </c>
      <c r="I359" s="18" t="s">
        <v>521</v>
      </c>
      <c r="J359" s="18" t="s">
        <v>1557</v>
      </c>
      <c r="K359" s="18" t="s">
        <v>1558</v>
      </c>
      <c r="L359" s="18" t="s">
        <v>34</v>
      </c>
      <c r="M359" s="20">
        <v>3300000</v>
      </c>
      <c r="N359" s="20">
        <v>20653717</v>
      </c>
      <c r="O359" s="21">
        <f t="shared" si="15"/>
        <v>63184614.15562249</v>
      </c>
      <c r="P359" s="22">
        <f t="shared" si="16"/>
        <v>625.87021212121203</v>
      </c>
      <c r="Q359" s="20">
        <f t="shared" si="17"/>
        <v>20736663.654618476</v>
      </c>
      <c r="R359" s="18" t="s">
        <v>122</v>
      </c>
      <c r="S359" s="18">
        <v>93</v>
      </c>
    </row>
    <row r="360" spans="1:19" x14ac:dyDescent="0.25">
      <c r="A360" s="18" t="s">
        <v>1559</v>
      </c>
      <c r="B360" s="18" t="s">
        <v>20</v>
      </c>
      <c r="C360" s="18" t="s">
        <v>56</v>
      </c>
      <c r="D360" s="18">
        <v>1983</v>
      </c>
      <c r="E360" s="18">
        <f>VLOOKUP(D360,'cpi roi'!A:C,2,FALSE)</f>
        <v>99.6</v>
      </c>
      <c r="F360" s="18" t="s">
        <v>1560</v>
      </c>
      <c r="G360" s="18">
        <v>6.1</v>
      </c>
      <c r="H360" s="19">
        <v>41000</v>
      </c>
      <c r="I360" s="18" t="s">
        <v>1428</v>
      </c>
      <c r="J360" s="18" t="s">
        <v>24</v>
      </c>
      <c r="K360" s="18" t="s">
        <v>657</v>
      </c>
      <c r="L360" s="18" t="s">
        <v>34</v>
      </c>
      <c r="M360" s="20">
        <v>5000000</v>
      </c>
      <c r="N360" s="20">
        <v>21156152</v>
      </c>
      <c r="O360" s="21">
        <f t="shared" si="15"/>
        <v>64721681.871485941</v>
      </c>
      <c r="P360" s="22">
        <f t="shared" si="16"/>
        <v>423.12304</v>
      </c>
      <c r="Q360" s="20">
        <f t="shared" si="17"/>
        <v>21241116.465863455</v>
      </c>
      <c r="R360" s="18" t="s">
        <v>339</v>
      </c>
      <c r="S360" s="18">
        <v>93</v>
      </c>
    </row>
    <row r="361" spans="1:19" x14ac:dyDescent="0.25">
      <c r="A361" s="18" t="s">
        <v>1561</v>
      </c>
      <c r="B361" s="18" t="s">
        <v>20</v>
      </c>
      <c r="C361" s="18" t="s">
        <v>38</v>
      </c>
      <c r="D361" s="18">
        <v>1983</v>
      </c>
      <c r="E361" s="18">
        <f>VLOOKUP(D361,'cpi roi'!A:C,2,FALSE)</f>
        <v>99.6</v>
      </c>
      <c r="F361" s="18" t="s">
        <v>1473</v>
      </c>
      <c r="G361" s="18">
        <v>6.6</v>
      </c>
      <c r="H361" s="19">
        <v>42000</v>
      </c>
      <c r="I361" s="18" t="s">
        <v>89</v>
      </c>
      <c r="J361" s="18" t="s">
        <v>1562</v>
      </c>
      <c r="K361" s="18" t="s">
        <v>89</v>
      </c>
      <c r="L361" s="18" t="s">
        <v>34</v>
      </c>
      <c r="M361" s="20">
        <v>22000000</v>
      </c>
      <c r="N361" s="20">
        <v>67642693</v>
      </c>
      <c r="O361" s="21">
        <f t="shared" si="15"/>
        <v>206935025.67369476</v>
      </c>
      <c r="P361" s="22">
        <f t="shared" si="16"/>
        <v>307.46678636363634</v>
      </c>
      <c r="Q361" s="20">
        <f t="shared" si="17"/>
        <v>67914350.401606426</v>
      </c>
      <c r="R361" s="18" t="s">
        <v>27</v>
      </c>
      <c r="S361" s="18">
        <v>117</v>
      </c>
    </row>
    <row r="362" spans="1:19" x14ac:dyDescent="0.25">
      <c r="A362" s="18" t="s">
        <v>1563</v>
      </c>
      <c r="B362" s="18" t="s">
        <v>20</v>
      </c>
      <c r="C362" s="18" t="s">
        <v>21</v>
      </c>
      <c r="D362" s="18">
        <v>1983</v>
      </c>
      <c r="E362" s="18">
        <f>VLOOKUP(D362,'cpi roi'!A:C,2,FALSE)</f>
        <v>99.6</v>
      </c>
      <c r="F362" s="18" t="s">
        <v>1537</v>
      </c>
      <c r="G362" s="18">
        <v>6.7</v>
      </c>
      <c r="H362" s="19">
        <v>24000</v>
      </c>
      <c r="I362" s="18" t="s">
        <v>1564</v>
      </c>
      <c r="J362" s="18" t="s">
        <v>1565</v>
      </c>
      <c r="K362" s="18" t="s">
        <v>1566</v>
      </c>
      <c r="L362" s="18" t="s">
        <v>26</v>
      </c>
      <c r="M362" s="20">
        <v>0</v>
      </c>
      <c r="N362" s="20">
        <v>5988322</v>
      </c>
      <c r="O362" s="21">
        <f t="shared" si="15"/>
        <v>18319695.917670682</v>
      </c>
      <c r="P362" s="22">
        <f t="shared" si="16"/>
        <v>0</v>
      </c>
      <c r="Q362" s="20">
        <f t="shared" si="17"/>
        <v>6012371.4859437747</v>
      </c>
      <c r="R362" s="18" t="s">
        <v>122</v>
      </c>
      <c r="S362" s="18">
        <v>97</v>
      </c>
    </row>
    <row r="363" spans="1:19" x14ac:dyDescent="0.25">
      <c r="A363" s="18" t="s">
        <v>1567</v>
      </c>
      <c r="B363" s="18" t="s">
        <v>37</v>
      </c>
      <c r="C363" s="18" t="s">
        <v>45</v>
      </c>
      <c r="D363" s="18">
        <v>1983</v>
      </c>
      <c r="E363" s="18">
        <f>VLOOKUP(D363,'cpi roi'!A:C,2,FALSE)</f>
        <v>99.6</v>
      </c>
      <c r="F363" s="18" t="s">
        <v>1568</v>
      </c>
      <c r="G363" s="18">
        <v>6.6</v>
      </c>
      <c r="H363" s="19">
        <v>22000</v>
      </c>
      <c r="I363" s="18" t="s">
        <v>1569</v>
      </c>
      <c r="J363" s="18" t="s">
        <v>1314</v>
      </c>
      <c r="K363" s="18" t="s">
        <v>1570</v>
      </c>
      <c r="L363" s="18" t="s">
        <v>34</v>
      </c>
      <c r="M363" s="20">
        <v>0</v>
      </c>
      <c r="N363" s="20">
        <v>64783827</v>
      </c>
      <c r="O363" s="21">
        <f t="shared" si="15"/>
        <v>198189077.17771083</v>
      </c>
      <c r="P363" s="22">
        <f t="shared" si="16"/>
        <v>0</v>
      </c>
      <c r="Q363" s="20">
        <f t="shared" si="17"/>
        <v>65044003.012048192</v>
      </c>
      <c r="R363" s="18" t="s">
        <v>1571</v>
      </c>
      <c r="S363" s="18">
        <v>91</v>
      </c>
    </row>
    <row r="364" spans="1:19" x14ac:dyDescent="0.25">
      <c r="A364" s="18" t="s">
        <v>1572</v>
      </c>
      <c r="B364" s="18" t="s">
        <v>20</v>
      </c>
      <c r="C364" s="18" t="s">
        <v>38</v>
      </c>
      <c r="D364" s="18">
        <v>1983</v>
      </c>
      <c r="E364" s="18">
        <f>VLOOKUP(D364,'cpi roi'!A:C,2,FALSE)</f>
        <v>99.6</v>
      </c>
      <c r="F364" s="18" t="s">
        <v>1573</v>
      </c>
      <c r="G364" s="18">
        <v>6.4</v>
      </c>
      <c r="H364" s="19">
        <v>18000</v>
      </c>
      <c r="I364" s="18" t="s">
        <v>919</v>
      </c>
      <c r="J364" s="18" t="s">
        <v>1574</v>
      </c>
      <c r="K364" s="18" t="s">
        <v>1246</v>
      </c>
      <c r="L364" s="18" t="s">
        <v>34</v>
      </c>
      <c r="M364" s="20">
        <v>22000000</v>
      </c>
      <c r="N364" s="20">
        <v>42313354</v>
      </c>
      <c r="O364" s="21">
        <f t="shared" si="15"/>
        <v>129446575.94176707</v>
      </c>
      <c r="P364" s="22">
        <f t="shared" si="16"/>
        <v>192.33342727272728</v>
      </c>
      <c r="Q364" s="20">
        <f t="shared" si="17"/>
        <v>42483287.148594379</v>
      </c>
      <c r="R364" s="18" t="s">
        <v>35</v>
      </c>
      <c r="S364" s="18">
        <v>109</v>
      </c>
    </row>
    <row r="365" spans="1:19" x14ac:dyDescent="0.25">
      <c r="A365" s="18" t="s">
        <v>1575</v>
      </c>
      <c r="B365" s="18" t="s">
        <v>20</v>
      </c>
      <c r="C365" s="18" t="s">
        <v>38</v>
      </c>
      <c r="D365" s="18">
        <v>1983</v>
      </c>
      <c r="E365" s="18">
        <f>VLOOKUP(D365,'cpi roi'!A:C,2,FALSE)</f>
        <v>99.6</v>
      </c>
      <c r="F365" s="18" t="s">
        <v>1573</v>
      </c>
      <c r="G365" s="18">
        <v>5.9</v>
      </c>
      <c r="H365" s="19">
        <v>8700</v>
      </c>
      <c r="I365" s="18" t="s">
        <v>1576</v>
      </c>
      <c r="J365" s="18" t="s">
        <v>1577</v>
      </c>
      <c r="K365" s="18" t="s">
        <v>188</v>
      </c>
      <c r="L365" s="18" t="s">
        <v>34</v>
      </c>
      <c r="M365" s="20">
        <v>7500000</v>
      </c>
      <c r="N365" s="20">
        <v>19910002</v>
      </c>
      <c r="O365" s="21">
        <f t="shared" si="15"/>
        <v>60909413.748995982</v>
      </c>
      <c r="P365" s="22">
        <f t="shared" si="16"/>
        <v>265.46669333333335</v>
      </c>
      <c r="Q365" s="20">
        <f t="shared" si="17"/>
        <v>19989961.847389556</v>
      </c>
      <c r="R365" s="18" t="s">
        <v>1578</v>
      </c>
      <c r="S365" s="18">
        <v>100</v>
      </c>
    </row>
    <row r="366" spans="1:19" x14ac:dyDescent="0.25">
      <c r="A366" s="18" t="s">
        <v>1579</v>
      </c>
      <c r="B366" s="18" t="s">
        <v>20</v>
      </c>
      <c r="C366" s="18" t="s">
        <v>108</v>
      </c>
      <c r="D366" s="18">
        <v>1983</v>
      </c>
      <c r="E366" s="18">
        <f>VLOOKUP(D366,'cpi roi'!A:C,2,FALSE)</f>
        <v>99.6</v>
      </c>
      <c r="F366" s="18" t="s">
        <v>1514</v>
      </c>
      <c r="G366" s="18">
        <v>6.5</v>
      </c>
      <c r="H366" s="19">
        <v>25000</v>
      </c>
      <c r="I366" s="18" t="s">
        <v>1580</v>
      </c>
      <c r="J366" s="18" t="s">
        <v>1260</v>
      </c>
      <c r="K366" s="18" t="s">
        <v>1581</v>
      </c>
      <c r="L366" s="18" t="s">
        <v>34</v>
      </c>
      <c r="M366" s="20">
        <v>5000000</v>
      </c>
      <c r="N366" s="20">
        <v>34725000</v>
      </c>
      <c r="O366" s="21">
        <f t="shared" si="15"/>
        <v>106232003.01204818</v>
      </c>
      <c r="P366" s="22">
        <f t="shared" si="16"/>
        <v>694.5</v>
      </c>
      <c r="Q366" s="20">
        <f t="shared" si="17"/>
        <v>34864457.8313253</v>
      </c>
      <c r="R366" s="18" t="s">
        <v>65</v>
      </c>
      <c r="S366" s="18">
        <v>113</v>
      </c>
    </row>
    <row r="367" spans="1:19" x14ac:dyDescent="0.25">
      <c r="A367" s="18" t="s">
        <v>1582</v>
      </c>
      <c r="B367" s="18" t="s">
        <v>37</v>
      </c>
      <c r="C367" s="18" t="s">
        <v>45</v>
      </c>
      <c r="D367" s="18">
        <v>1983</v>
      </c>
      <c r="E367" s="18">
        <f>VLOOKUP(D367,'cpi roi'!A:C,2,FALSE)</f>
        <v>99.6</v>
      </c>
      <c r="F367" s="18" t="s">
        <v>1583</v>
      </c>
      <c r="G367" s="18">
        <v>7.4</v>
      </c>
      <c r="H367" s="19">
        <v>22000</v>
      </c>
      <c r="I367" s="18" t="s">
        <v>1584</v>
      </c>
      <c r="J367" s="18" t="s">
        <v>1584</v>
      </c>
      <c r="K367" s="18" t="s">
        <v>1585</v>
      </c>
      <c r="L367" s="18" t="s">
        <v>26</v>
      </c>
      <c r="M367" s="20">
        <v>0</v>
      </c>
      <c r="N367" s="20">
        <v>5899678</v>
      </c>
      <c r="O367" s="21">
        <f t="shared" si="15"/>
        <v>18048512.917670682</v>
      </c>
      <c r="P367" s="22">
        <f t="shared" si="16"/>
        <v>0</v>
      </c>
      <c r="Q367" s="20">
        <f t="shared" si="17"/>
        <v>5923371.4859437747</v>
      </c>
      <c r="R367" s="18" t="s">
        <v>622</v>
      </c>
      <c r="S367" s="18">
        <v>111</v>
      </c>
    </row>
    <row r="368" spans="1:19" x14ac:dyDescent="0.25">
      <c r="A368" s="18" t="s">
        <v>1586</v>
      </c>
      <c r="B368" s="18" t="s">
        <v>20</v>
      </c>
      <c r="C368" s="18" t="s">
        <v>108</v>
      </c>
      <c r="D368" s="18">
        <v>1983</v>
      </c>
      <c r="E368" s="18">
        <f>VLOOKUP(D368,'cpi roi'!A:C,2,FALSE)</f>
        <v>99.6</v>
      </c>
      <c r="F368" s="18" t="s">
        <v>1475</v>
      </c>
      <c r="G368" s="18">
        <v>7.2</v>
      </c>
      <c r="H368" s="19">
        <v>14000</v>
      </c>
      <c r="I368" s="18" t="s">
        <v>596</v>
      </c>
      <c r="J368" s="18" t="s">
        <v>1587</v>
      </c>
      <c r="K368" s="18" t="s">
        <v>992</v>
      </c>
      <c r="L368" s="18" t="s">
        <v>34</v>
      </c>
      <c r="M368" s="20">
        <v>0</v>
      </c>
      <c r="N368" s="20">
        <v>9190819</v>
      </c>
      <c r="O368" s="21">
        <f t="shared" si="15"/>
        <v>28116893.065261044</v>
      </c>
      <c r="P368" s="22">
        <f t="shared" si="16"/>
        <v>0</v>
      </c>
      <c r="Q368" s="20">
        <f t="shared" si="17"/>
        <v>9227729.9196787141</v>
      </c>
      <c r="R368" s="18" t="s">
        <v>234</v>
      </c>
      <c r="S368" s="18">
        <v>123</v>
      </c>
    </row>
    <row r="369" spans="1:19" x14ac:dyDescent="0.25">
      <c r="A369" s="18" t="s">
        <v>1588</v>
      </c>
      <c r="B369" s="18" t="s">
        <v>20</v>
      </c>
      <c r="C369" s="18" t="s">
        <v>67</v>
      </c>
      <c r="D369" s="18">
        <v>1983</v>
      </c>
      <c r="E369" s="18">
        <f>VLOOKUP(D369,'cpi roi'!A:C,2,FALSE)</f>
        <v>99.6</v>
      </c>
      <c r="F369" s="18" t="s">
        <v>1589</v>
      </c>
      <c r="G369" s="18">
        <v>7.2</v>
      </c>
      <c r="H369" s="19">
        <v>19000</v>
      </c>
      <c r="I369" s="18" t="s">
        <v>479</v>
      </c>
      <c r="J369" s="18" t="s">
        <v>1590</v>
      </c>
      <c r="K369" s="18" t="s">
        <v>752</v>
      </c>
      <c r="L369" s="18" t="s">
        <v>34</v>
      </c>
      <c r="M369" s="20">
        <v>10000000</v>
      </c>
      <c r="N369" s="20">
        <v>35615609</v>
      </c>
      <c r="O369" s="21">
        <f t="shared" si="15"/>
        <v>108956586.97088353</v>
      </c>
      <c r="P369" s="22">
        <f t="shared" si="16"/>
        <v>356.15609000000001</v>
      </c>
      <c r="Q369" s="20">
        <f t="shared" si="17"/>
        <v>35758643.57429719</v>
      </c>
      <c r="R369" s="18" t="s">
        <v>1239</v>
      </c>
      <c r="S369" s="18">
        <v>131</v>
      </c>
    </row>
    <row r="370" spans="1:19" x14ac:dyDescent="0.25">
      <c r="A370" s="18" t="s">
        <v>1591</v>
      </c>
      <c r="B370" s="18" t="s">
        <v>20</v>
      </c>
      <c r="C370" s="18" t="s">
        <v>21</v>
      </c>
      <c r="D370" s="18">
        <v>1983</v>
      </c>
      <c r="E370" s="18">
        <f>VLOOKUP(D370,'cpi roi'!A:C,2,FALSE)</f>
        <v>99.6</v>
      </c>
      <c r="F370" s="18" t="s">
        <v>1453</v>
      </c>
      <c r="G370" s="18">
        <v>5.9</v>
      </c>
      <c r="H370" s="19">
        <v>16000</v>
      </c>
      <c r="I370" s="18" t="s">
        <v>1592</v>
      </c>
      <c r="J370" s="18" t="s">
        <v>714</v>
      </c>
      <c r="K370" s="18" t="s">
        <v>1483</v>
      </c>
      <c r="L370" s="18" t="s">
        <v>34</v>
      </c>
      <c r="M370" s="20">
        <v>5600000</v>
      </c>
      <c r="N370" s="20">
        <v>17233166</v>
      </c>
      <c r="O370" s="21">
        <f t="shared" si="15"/>
        <v>52720338.154618472</v>
      </c>
      <c r="P370" s="22">
        <f t="shared" si="16"/>
        <v>307.73510714285715</v>
      </c>
      <c r="Q370" s="20">
        <f t="shared" si="17"/>
        <v>17302375.502008032</v>
      </c>
      <c r="R370" s="18" t="s">
        <v>1593</v>
      </c>
      <c r="S370" s="18">
        <v>91</v>
      </c>
    </row>
    <row r="371" spans="1:19" x14ac:dyDescent="0.25">
      <c r="A371" s="18" t="s">
        <v>1594</v>
      </c>
      <c r="B371" s="18" t="s">
        <v>20</v>
      </c>
      <c r="C371" s="18" t="s">
        <v>21</v>
      </c>
      <c r="D371" s="18">
        <v>1983</v>
      </c>
      <c r="E371" s="18">
        <f>VLOOKUP(D371,'cpi roi'!A:C,2,FALSE)</f>
        <v>99.6</v>
      </c>
      <c r="F371" s="18" t="s">
        <v>1595</v>
      </c>
      <c r="G371" s="18">
        <v>5.7</v>
      </c>
      <c r="H371" s="19">
        <v>11000</v>
      </c>
      <c r="I371" s="18" t="s">
        <v>562</v>
      </c>
      <c r="J371" s="18" t="s">
        <v>1596</v>
      </c>
      <c r="K371" s="18" t="s">
        <v>208</v>
      </c>
      <c r="L371" s="18" t="s">
        <v>26</v>
      </c>
      <c r="M371" s="20">
        <v>11000000</v>
      </c>
      <c r="N371" s="20">
        <v>4218594</v>
      </c>
      <c r="O371" s="21">
        <f t="shared" si="15"/>
        <v>12905678.632530119</v>
      </c>
      <c r="P371" s="22">
        <f t="shared" si="16"/>
        <v>38.350854545454546</v>
      </c>
      <c r="Q371" s="20">
        <f t="shared" si="17"/>
        <v>4235536.1445783135</v>
      </c>
      <c r="R371" s="18" t="s">
        <v>48</v>
      </c>
      <c r="S371" s="18">
        <v>96</v>
      </c>
    </row>
    <row r="372" spans="1:19" x14ac:dyDescent="0.25">
      <c r="A372" s="18" t="s">
        <v>1597</v>
      </c>
      <c r="B372" s="18" t="s">
        <v>20</v>
      </c>
      <c r="C372" s="18" t="s">
        <v>45</v>
      </c>
      <c r="D372" s="18">
        <v>1983</v>
      </c>
      <c r="E372" s="18">
        <f>VLOOKUP(D372,'cpi roi'!A:C,2,FALSE)</f>
        <v>99.6</v>
      </c>
      <c r="F372" s="18" t="s">
        <v>1598</v>
      </c>
      <c r="G372" s="18">
        <v>5.2</v>
      </c>
      <c r="H372" s="19">
        <v>3300</v>
      </c>
      <c r="I372" s="18" t="s">
        <v>1599</v>
      </c>
      <c r="J372" s="18" t="s">
        <v>1600</v>
      </c>
      <c r="K372" s="18" t="s">
        <v>1601</v>
      </c>
      <c r="L372" s="18" t="s">
        <v>34</v>
      </c>
      <c r="M372" s="20">
        <v>0</v>
      </c>
      <c r="N372" s="20">
        <v>22587834</v>
      </c>
      <c r="O372" s="21">
        <f t="shared" si="15"/>
        <v>69101536.343373492</v>
      </c>
      <c r="P372" s="22">
        <f t="shared" si="16"/>
        <v>0</v>
      </c>
      <c r="Q372" s="20">
        <f t="shared" si="17"/>
        <v>22678548.192771085</v>
      </c>
      <c r="R372" s="18" t="s">
        <v>1602</v>
      </c>
      <c r="S372" s="18">
        <v>97</v>
      </c>
    </row>
    <row r="373" spans="1:19" x14ac:dyDescent="0.25">
      <c r="A373" s="18" t="s">
        <v>1603</v>
      </c>
      <c r="B373" s="18" t="s">
        <v>37</v>
      </c>
      <c r="C373" s="18" t="s">
        <v>21</v>
      </c>
      <c r="D373" s="18">
        <v>1983</v>
      </c>
      <c r="E373" s="18">
        <f>VLOOKUP(D373,'cpi roi'!A:C,2,FALSE)</f>
        <v>99.6</v>
      </c>
      <c r="F373" s="18" t="s">
        <v>1604</v>
      </c>
      <c r="G373" s="18">
        <v>6.6</v>
      </c>
      <c r="H373" s="19">
        <v>13000</v>
      </c>
      <c r="I373" s="18" t="s">
        <v>1605</v>
      </c>
      <c r="J373" s="18" t="s">
        <v>1606</v>
      </c>
      <c r="K373" s="18" t="s">
        <v>1605</v>
      </c>
      <c r="L373" s="18" t="s">
        <v>26</v>
      </c>
      <c r="M373" s="20">
        <v>12000000</v>
      </c>
      <c r="N373" s="20">
        <v>40218899</v>
      </c>
      <c r="O373" s="21">
        <f t="shared" si="15"/>
        <v>123039141.82028112</v>
      </c>
      <c r="P373" s="22">
        <f t="shared" si="16"/>
        <v>335.15749166666666</v>
      </c>
      <c r="Q373" s="20">
        <f t="shared" si="17"/>
        <v>40380420.682730921</v>
      </c>
      <c r="R373" s="18" t="s">
        <v>1607</v>
      </c>
      <c r="S373" s="18">
        <v>133</v>
      </c>
    </row>
    <row r="374" spans="1:19" x14ac:dyDescent="0.25">
      <c r="A374" s="18" t="s">
        <v>1608</v>
      </c>
      <c r="B374" s="18" t="s">
        <v>37</v>
      </c>
      <c r="C374" s="18" t="s">
        <v>394</v>
      </c>
      <c r="D374" s="18">
        <v>1983</v>
      </c>
      <c r="E374" s="18">
        <f>VLOOKUP(D374,'cpi roi'!A:C,2,FALSE)</f>
        <v>99.6</v>
      </c>
      <c r="F374" s="18" t="s">
        <v>1377</v>
      </c>
      <c r="G374" s="18">
        <v>6.6</v>
      </c>
      <c r="H374" s="19">
        <v>10000</v>
      </c>
      <c r="I374" s="18" t="s">
        <v>858</v>
      </c>
      <c r="J374" s="18" t="s">
        <v>858</v>
      </c>
      <c r="K374" s="18" t="s">
        <v>1609</v>
      </c>
      <c r="L374" s="18" t="s">
        <v>34</v>
      </c>
      <c r="M374" s="20">
        <v>1200000</v>
      </c>
      <c r="N374" s="20">
        <v>760883</v>
      </c>
      <c r="O374" s="21">
        <f t="shared" si="15"/>
        <v>2327721.3865461848</v>
      </c>
      <c r="P374" s="22">
        <f t="shared" si="16"/>
        <v>63.406916666666667</v>
      </c>
      <c r="Q374" s="20">
        <f t="shared" si="17"/>
        <v>763938.75502008037</v>
      </c>
      <c r="R374" s="18" t="s">
        <v>1610</v>
      </c>
      <c r="S374" s="18">
        <v>81</v>
      </c>
    </row>
    <row r="375" spans="1:19" x14ac:dyDescent="0.25">
      <c r="A375" s="18" t="s">
        <v>1611</v>
      </c>
      <c r="B375" s="18" t="s">
        <v>37</v>
      </c>
      <c r="C375" s="18" t="s">
        <v>21</v>
      </c>
      <c r="D375" s="18">
        <v>1983</v>
      </c>
      <c r="E375" s="18">
        <f>VLOOKUP(D375,'cpi roi'!A:C,2,FALSE)</f>
        <v>99.6</v>
      </c>
      <c r="F375" s="18" t="s">
        <v>1113</v>
      </c>
      <c r="G375" s="18">
        <v>6.9</v>
      </c>
      <c r="H375" s="19">
        <v>6900</v>
      </c>
      <c r="I375" s="18" t="s">
        <v>385</v>
      </c>
      <c r="J375" s="18" t="s">
        <v>385</v>
      </c>
      <c r="K375" s="18" t="s">
        <v>1495</v>
      </c>
      <c r="L375" s="18" t="s">
        <v>34</v>
      </c>
      <c r="M375" s="20">
        <v>0</v>
      </c>
      <c r="N375" s="20">
        <v>4786789</v>
      </c>
      <c r="O375" s="21">
        <f t="shared" si="15"/>
        <v>14643921.770080321</v>
      </c>
      <c r="P375" s="22">
        <f t="shared" si="16"/>
        <v>0</v>
      </c>
      <c r="Q375" s="20">
        <f t="shared" si="17"/>
        <v>4806013.0522088353</v>
      </c>
      <c r="R375" s="18" t="s">
        <v>1064</v>
      </c>
      <c r="S375" s="18">
        <v>95</v>
      </c>
    </row>
    <row r="376" spans="1:19" x14ac:dyDescent="0.25">
      <c r="A376" s="18" t="s">
        <v>1612</v>
      </c>
      <c r="B376" s="18" t="s">
        <v>37</v>
      </c>
      <c r="C376" s="18" t="s">
        <v>38</v>
      </c>
      <c r="D376" s="18">
        <v>1983</v>
      </c>
      <c r="E376" s="18">
        <f>VLOOKUP(D376,'cpi roi'!A:C,2,FALSE)</f>
        <v>99.6</v>
      </c>
      <c r="F376" s="18" t="s">
        <v>1550</v>
      </c>
      <c r="G376" s="18">
        <v>6</v>
      </c>
      <c r="H376" s="19">
        <v>7500</v>
      </c>
      <c r="I376" s="18" t="s">
        <v>1613</v>
      </c>
      <c r="J376" s="18" t="s">
        <v>1614</v>
      </c>
      <c r="K376" s="18" t="s">
        <v>1614</v>
      </c>
      <c r="L376" s="18" t="s">
        <v>26</v>
      </c>
      <c r="M376" s="20">
        <v>6500000</v>
      </c>
      <c r="N376" s="20">
        <v>4300000</v>
      </c>
      <c r="O376" s="21">
        <f t="shared" si="15"/>
        <v>13154718.875502007</v>
      </c>
      <c r="P376" s="22">
        <f t="shared" si="16"/>
        <v>66.153846153846146</v>
      </c>
      <c r="Q376" s="20">
        <f t="shared" si="17"/>
        <v>4317269.0763052208</v>
      </c>
      <c r="R376" s="18" t="s">
        <v>1615</v>
      </c>
      <c r="S376" s="18">
        <v>96</v>
      </c>
    </row>
    <row r="377" spans="1:19" x14ac:dyDescent="0.25">
      <c r="A377" s="18" t="s">
        <v>1616</v>
      </c>
      <c r="B377" s="18" t="s">
        <v>20</v>
      </c>
      <c r="C377" s="18" t="s">
        <v>45</v>
      </c>
      <c r="D377" s="18">
        <v>1983</v>
      </c>
      <c r="E377" s="18">
        <f>VLOOKUP(D377,'cpi roi'!A:C,2,FALSE)</f>
        <v>99.6</v>
      </c>
      <c r="F377" s="18" t="s">
        <v>1617</v>
      </c>
      <c r="G377" s="18">
        <v>7.5</v>
      </c>
      <c r="H377" s="19">
        <v>115000</v>
      </c>
      <c r="I377" s="18" t="s">
        <v>1618</v>
      </c>
      <c r="J377" s="18" t="s">
        <v>1614</v>
      </c>
      <c r="K377" s="18" t="s">
        <v>1619</v>
      </c>
      <c r="L377" s="18" t="s">
        <v>26</v>
      </c>
      <c r="M377" s="20">
        <v>9000000</v>
      </c>
      <c r="N377" s="20">
        <v>14949697</v>
      </c>
      <c r="O377" s="21">
        <f t="shared" si="15"/>
        <v>45734665.420682728</v>
      </c>
      <c r="P377" s="22">
        <f t="shared" si="16"/>
        <v>166.10774444444445</v>
      </c>
      <c r="Q377" s="20">
        <f t="shared" si="17"/>
        <v>15009735.943775101</v>
      </c>
      <c r="R377" s="18" t="s">
        <v>1620</v>
      </c>
      <c r="S377" s="18">
        <v>107</v>
      </c>
    </row>
    <row r="378" spans="1:19" x14ac:dyDescent="0.25">
      <c r="A378" s="18" t="s">
        <v>1621</v>
      </c>
      <c r="B378" s="18" t="s">
        <v>452</v>
      </c>
      <c r="C378" s="18" t="s">
        <v>21</v>
      </c>
      <c r="D378" s="18">
        <v>1983</v>
      </c>
      <c r="E378" s="18">
        <f>VLOOKUP(D378,'cpi roi'!A:C,2,FALSE)</f>
        <v>99.6</v>
      </c>
      <c r="F378" s="18" t="s">
        <v>1622</v>
      </c>
      <c r="G378" s="18">
        <v>8.1</v>
      </c>
      <c r="H378" s="19">
        <v>24000</v>
      </c>
      <c r="I378" s="18" t="s">
        <v>1623</v>
      </c>
      <c r="J378" s="18" t="s">
        <v>1623</v>
      </c>
      <c r="K378" s="18" t="s">
        <v>1624</v>
      </c>
      <c r="L378" s="18" t="s">
        <v>310</v>
      </c>
      <c r="M378" s="20">
        <v>0</v>
      </c>
      <c r="N378" s="20">
        <v>55269</v>
      </c>
      <c r="O378" s="21">
        <f t="shared" si="15"/>
        <v>169080.96686746986</v>
      </c>
      <c r="P378" s="22">
        <f t="shared" si="16"/>
        <v>0</v>
      </c>
      <c r="Q378" s="20">
        <f t="shared" si="17"/>
        <v>55490.963855421687</v>
      </c>
      <c r="R378" s="18" t="s">
        <v>1625</v>
      </c>
      <c r="S378" s="18">
        <v>125</v>
      </c>
    </row>
    <row r="379" spans="1:19" x14ac:dyDescent="0.25">
      <c r="A379" s="18" t="s">
        <v>1626</v>
      </c>
      <c r="B379" s="18" t="s">
        <v>20</v>
      </c>
      <c r="C379" s="18" t="s">
        <v>45</v>
      </c>
      <c r="D379" s="18">
        <v>1983</v>
      </c>
      <c r="E379" s="18">
        <f>VLOOKUP(D379,'cpi roi'!A:C,2,FALSE)</f>
        <v>99.6</v>
      </c>
      <c r="F379" s="18" t="s">
        <v>1627</v>
      </c>
      <c r="G379" s="18">
        <v>5</v>
      </c>
      <c r="H379" s="19">
        <v>3200</v>
      </c>
      <c r="I379" s="18" t="s">
        <v>1464</v>
      </c>
      <c r="J379" s="18" t="s">
        <v>1124</v>
      </c>
      <c r="K379" s="18" t="s">
        <v>508</v>
      </c>
      <c r="L379" s="18" t="s">
        <v>34</v>
      </c>
      <c r="M379" s="20">
        <v>0</v>
      </c>
      <c r="N379" s="20">
        <v>20307325</v>
      </c>
      <c r="O379" s="21">
        <f t="shared" si="15"/>
        <v>62124918.950803213</v>
      </c>
      <c r="P379" s="22">
        <f t="shared" si="16"/>
        <v>0</v>
      </c>
      <c r="Q379" s="20">
        <f t="shared" si="17"/>
        <v>20388880.522088353</v>
      </c>
      <c r="R379" s="18" t="s">
        <v>1628</v>
      </c>
      <c r="S379" s="18">
        <v>96</v>
      </c>
    </row>
    <row r="380" spans="1:19" x14ac:dyDescent="0.25">
      <c r="A380" s="18" t="s">
        <v>1629</v>
      </c>
      <c r="B380" s="18" t="s">
        <v>37</v>
      </c>
      <c r="C380" s="18" t="s">
        <v>38</v>
      </c>
      <c r="D380" s="18">
        <v>1983</v>
      </c>
      <c r="E380" s="18">
        <f>VLOOKUP(D380,'cpi roi'!A:C,2,FALSE)</f>
        <v>99.6</v>
      </c>
      <c r="F380" s="18" t="s">
        <v>1560</v>
      </c>
      <c r="G380" s="18">
        <v>3.5</v>
      </c>
      <c r="H380" s="19">
        <v>8200</v>
      </c>
      <c r="I380" s="18" t="s">
        <v>1630</v>
      </c>
      <c r="J380" s="18" t="s">
        <v>1631</v>
      </c>
      <c r="K380" s="18" t="s">
        <v>1632</v>
      </c>
      <c r="L380" s="18" t="s">
        <v>34</v>
      </c>
      <c r="M380" s="20">
        <v>0</v>
      </c>
      <c r="N380" s="20">
        <v>5678950</v>
      </c>
      <c r="O380" s="21">
        <f t="shared" si="15"/>
        <v>17373253.664658632</v>
      </c>
      <c r="P380" s="22">
        <f t="shared" si="16"/>
        <v>0</v>
      </c>
      <c r="Q380" s="20">
        <f t="shared" si="17"/>
        <v>5701757.0281124497</v>
      </c>
      <c r="R380" s="18" t="s">
        <v>65</v>
      </c>
      <c r="S380" s="18">
        <v>85</v>
      </c>
    </row>
    <row r="381" spans="1:19" x14ac:dyDescent="0.25">
      <c r="A381" s="18" t="s">
        <v>1633</v>
      </c>
      <c r="B381" s="18" t="s">
        <v>20</v>
      </c>
      <c r="C381" s="18" t="s">
        <v>38</v>
      </c>
      <c r="D381" s="18">
        <v>1983</v>
      </c>
      <c r="E381" s="18">
        <f>VLOOKUP(D381,'cpi roi'!A:C,2,FALSE)</f>
        <v>99.6</v>
      </c>
      <c r="F381" s="18" t="s">
        <v>1269</v>
      </c>
      <c r="G381" s="18">
        <v>4.5999999999999996</v>
      </c>
      <c r="H381" s="19">
        <v>4600</v>
      </c>
      <c r="I381" s="18" t="s">
        <v>1634</v>
      </c>
      <c r="J381" s="18" t="s">
        <v>1635</v>
      </c>
      <c r="K381" s="18" t="s">
        <v>1636</v>
      </c>
      <c r="L381" s="18" t="s">
        <v>34</v>
      </c>
      <c r="M381" s="20">
        <v>457000</v>
      </c>
      <c r="N381" s="20">
        <v>11919250</v>
      </c>
      <c r="O381" s="21">
        <f t="shared" si="15"/>
        <v>36463809.989959836</v>
      </c>
      <c r="P381" s="22">
        <f t="shared" si="16"/>
        <v>2608.1509846827134</v>
      </c>
      <c r="Q381" s="20">
        <f t="shared" si="17"/>
        <v>11967118.473895583</v>
      </c>
      <c r="R381" s="18" t="s">
        <v>1637</v>
      </c>
      <c r="S381" s="18">
        <v>80</v>
      </c>
    </row>
    <row r="382" spans="1:19" x14ac:dyDescent="0.25">
      <c r="A382" s="18" t="s">
        <v>1638</v>
      </c>
      <c r="B382" s="18" t="s">
        <v>20</v>
      </c>
      <c r="C382" s="18" t="s">
        <v>45</v>
      </c>
      <c r="D382" s="18">
        <v>1983</v>
      </c>
      <c r="E382" s="18">
        <f>VLOOKUP(D382,'cpi roi'!A:C,2,FALSE)</f>
        <v>99.6</v>
      </c>
      <c r="F382" s="18" t="s">
        <v>1550</v>
      </c>
      <c r="G382" s="18">
        <v>5</v>
      </c>
      <c r="H382" s="19">
        <v>11000</v>
      </c>
      <c r="I382" s="18" t="s">
        <v>521</v>
      </c>
      <c r="J382" s="18" t="s">
        <v>1639</v>
      </c>
      <c r="K382" s="18" t="s">
        <v>522</v>
      </c>
      <c r="L382" s="18" t="s">
        <v>199</v>
      </c>
      <c r="M382" s="20">
        <v>6500000</v>
      </c>
      <c r="N382" s="20">
        <v>33759266</v>
      </c>
      <c r="O382" s="21">
        <f t="shared" si="15"/>
        <v>103277593.87751004</v>
      </c>
      <c r="P382" s="22">
        <f t="shared" si="16"/>
        <v>519.37332307692316</v>
      </c>
      <c r="Q382" s="20">
        <f t="shared" si="17"/>
        <v>33894845.381526105</v>
      </c>
      <c r="R382" s="18" t="s">
        <v>523</v>
      </c>
      <c r="S382" s="18">
        <v>98</v>
      </c>
    </row>
    <row r="383" spans="1:19" x14ac:dyDescent="0.25">
      <c r="A383" s="18" t="s">
        <v>1640</v>
      </c>
      <c r="B383" s="18" t="s">
        <v>37</v>
      </c>
      <c r="C383" s="18" t="s">
        <v>155</v>
      </c>
      <c r="D383" s="18">
        <v>1983</v>
      </c>
      <c r="E383" s="18">
        <f>VLOOKUP(D383,'cpi roi'!A:C,2,FALSE)</f>
        <v>99.6</v>
      </c>
      <c r="F383" s="18" t="s">
        <v>1537</v>
      </c>
      <c r="G383" s="18">
        <v>6.8</v>
      </c>
      <c r="H383" s="19">
        <v>8600</v>
      </c>
      <c r="I383" s="18" t="s">
        <v>1641</v>
      </c>
      <c r="J383" s="18" t="s">
        <v>1642</v>
      </c>
      <c r="K383" s="18" t="s">
        <v>179</v>
      </c>
      <c r="L383" s="18" t="s">
        <v>34</v>
      </c>
      <c r="M383" s="20">
        <v>19000000</v>
      </c>
      <c r="N383" s="20">
        <v>8400000</v>
      </c>
      <c r="O383" s="21">
        <f t="shared" si="15"/>
        <v>25697590.361445781</v>
      </c>
      <c r="P383" s="22">
        <f t="shared" si="16"/>
        <v>44.210526315789473</v>
      </c>
      <c r="Q383" s="20">
        <f t="shared" si="17"/>
        <v>8433734.9397590365</v>
      </c>
      <c r="R383" s="18" t="s">
        <v>246</v>
      </c>
      <c r="S383" s="18">
        <v>95</v>
      </c>
    </row>
    <row r="384" spans="1:19" x14ac:dyDescent="0.25">
      <c r="A384" s="18" t="s">
        <v>1643</v>
      </c>
      <c r="B384" s="18" t="s">
        <v>37</v>
      </c>
      <c r="C384" s="18" t="s">
        <v>21</v>
      </c>
      <c r="D384" s="18">
        <v>1983</v>
      </c>
      <c r="E384" s="18">
        <f>VLOOKUP(D384,'cpi roi'!A:C,2,FALSE)</f>
        <v>99.6</v>
      </c>
      <c r="F384" s="18" t="s">
        <v>1644</v>
      </c>
      <c r="G384" s="18">
        <v>7.4</v>
      </c>
      <c r="H384" s="19">
        <v>9700</v>
      </c>
      <c r="I384" s="18" t="s">
        <v>249</v>
      </c>
      <c r="J384" s="18" t="s">
        <v>1645</v>
      </c>
      <c r="K384" s="18" t="s">
        <v>934</v>
      </c>
      <c r="L384" s="18" t="s">
        <v>34</v>
      </c>
      <c r="M384" s="20">
        <v>0</v>
      </c>
      <c r="N384" s="20">
        <v>8443124</v>
      </c>
      <c r="O384" s="21">
        <f t="shared" si="15"/>
        <v>25829516.895582329</v>
      </c>
      <c r="P384" s="22">
        <f t="shared" si="16"/>
        <v>0</v>
      </c>
      <c r="Q384" s="20">
        <f t="shared" si="17"/>
        <v>8477032.128514057</v>
      </c>
      <c r="R384" s="18" t="s">
        <v>1646</v>
      </c>
      <c r="S384" s="18">
        <v>92</v>
      </c>
    </row>
    <row r="385" spans="1:19" x14ac:dyDescent="0.25">
      <c r="A385" s="18" t="s">
        <v>1647</v>
      </c>
      <c r="B385" s="18" t="s">
        <v>20</v>
      </c>
      <c r="C385" s="18" t="s">
        <v>67</v>
      </c>
      <c r="D385" s="18">
        <v>1983</v>
      </c>
      <c r="E385" s="18">
        <f>VLOOKUP(D385,'cpi roi'!A:C,2,FALSE)</f>
        <v>99.6</v>
      </c>
      <c r="F385" s="18" t="s">
        <v>1648</v>
      </c>
      <c r="G385" s="18">
        <v>6.7</v>
      </c>
      <c r="H385" s="19">
        <v>6000</v>
      </c>
      <c r="I385" s="18" t="s">
        <v>1649</v>
      </c>
      <c r="J385" s="18" t="s">
        <v>1650</v>
      </c>
      <c r="K385" s="18" t="s">
        <v>1190</v>
      </c>
      <c r="L385" s="18" t="s">
        <v>34</v>
      </c>
      <c r="M385" s="20">
        <v>12000000</v>
      </c>
      <c r="N385" s="20">
        <v>6472990</v>
      </c>
      <c r="O385" s="21">
        <f t="shared" si="15"/>
        <v>19802410.170682728</v>
      </c>
      <c r="P385" s="22">
        <f t="shared" si="16"/>
        <v>53.941583333333334</v>
      </c>
      <c r="Q385" s="20">
        <f t="shared" si="17"/>
        <v>6498985.9437751006</v>
      </c>
      <c r="R385" s="18" t="s">
        <v>505</v>
      </c>
      <c r="S385" s="18">
        <v>103</v>
      </c>
    </row>
    <row r="386" spans="1:19" x14ac:dyDescent="0.25">
      <c r="A386" s="18" t="s">
        <v>1651</v>
      </c>
      <c r="B386" s="18" t="s">
        <v>20</v>
      </c>
      <c r="C386" s="18" t="s">
        <v>108</v>
      </c>
      <c r="D386" s="18">
        <v>1983</v>
      </c>
      <c r="E386" s="18">
        <f>VLOOKUP(D386,'cpi roi'!A:C,2,FALSE)</f>
        <v>99.6</v>
      </c>
      <c r="F386" s="18" t="s">
        <v>1595</v>
      </c>
      <c r="G386" s="18">
        <v>6.7</v>
      </c>
      <c r="H386" s="19">
        <v>13000</v>
      </c>
      <c r="I386" s="18" t="s">
        <v>237</v>
      </c>
      <c r="J386" s="18" t="s">
        <v>1652</v>
      </c>
      <c r="K386" s="18" t="s">
        <v>169</v>
      </c>
      <c r="L386" s="18" t="s">
        <v>34</v>
      </c>
      <c r="M386" s="20">
        <v>15000000</v>
      </c>
      <c r="N386" s="20">
        <v>15856028</v>
      </c>
      <c r="O386" s="21">
        <f t="shared" si="15"/>
        <v>48507346.702811241</v>
      </c>
      <c r="P386" s="22">
        <f t="shared" si="16"/>
        <v>105.70685333333334</v>
      </c>
      <c r="Q386" s="20">
        <f t="shared" si="17"/>
        <v>15919706.827309238</v>
      </c>
      <c r="R386" s="18" t="s">
        <v>1653</v>
      </c>
      <c r="S386" s="18">
        <v>128</v>
      </c>
    </row>
    <row r="387" spans="1:19" x14ac:dyDescent="0.25">
      <c r="A387" s="18" t="s">
        <v>1654</v>
      </c>
      <c r="B387" s="18" t="s">
        <v>37</v>
      </c>
      <c r="C387" s="18" t="s">
        <v>38</v>
      </c>
      <c r="D387" s="18">
        <v>1983</v>
      </c>
      <c r="E387" s="18">
        <f>VLOOKUP(D387,'cpi roi'!A:C,2,FALSE)</f>
        <v>99.6</v>
      </c>
      <c r="F387" s="18" t="s">
        <v>515</v>
      </c>
      <c r="G387" s="18">
        <v>6.3</v>
      </c>
      <c r="H387" s="19">
        <v>11000</v>
      </c>
      <c r="I387" s="18" t="s">
        <v>878</v>
      </c>
      <c r="J387" s="18" t="s">
        <v>1655</v>
      </c>
      <c r="K387" s="18" t="s">
        <v>331</v>
      </c>
      <c r="L387" s="18" t="s">
        <v>34</v>
      </c>
      <c r="M387" s="20">
        <v>5000000</v>
      </c>
      <c r="N387" s="20">
        <v>12232628</v>
      </c>
      <c r="O387" s="21">
        <f t="shared" ref="O387:O450" si="18">(304.7/E387)*N387</f>
        <v>37422507.546184734</v>
      </c>
      <c r="P387" s="22">
        <f t="shared" ref="P387:P450" si="19">IFERROR(N387/M387, 0)*100</f>
        <v>244.65256000000002</v>
      </c>
      <c r="Q387" s="20">
        <f t="shared" ref="Q387:Q450" si="20">N387/(E387/100)</f>
        <v>12281755.020080321</v>
      </c>
      <c r="R387" s="18" t="s">
        <v>1656</v>
      </c>
      <c r="S387" s="18">
        <v>107</v>
      </c>
    </row>
    <row r="388" spans="1:19" x14ac:dyDescent="0.25">
      <c r="A388" s="18" t="s">
        <v>1657</v>
      </c>
      <c r="B388" s="18" t="s">
        <v>20</v>
      </c>
      <c r="C388" s="18" t="s">
        <v>45</v>
      </c>
      <c r="D388" s="18">
        <v>1983</v>
      </c>
      <c r="E388" s="18">
        <f>VLOOKUP(D388,'cpi roi'!A:C,2,FALSE)</f>
        <v>99.6</v>
      </c>
      <c r="F388" s="18" t="s">
        <v>1568</v>
      </c>
      <c r="G388" s="18">
        <v>6.3</v>
      </c>
      <c r="H388" s="19">
        <v>8200</v>
      </c>
      <c r="I388" s="18" t="s">
        <v>1658</v>
      </c>
      <c r="J388" s="18" t="s">
        <v>1659</v>
      </c>
      <c r="K388" s="18" t="s">
        <v>1659</v>
      </c>
      <c r="L388" s="18" t="s">
        <v>34</v>
      </c>
      <c r="M388" s="20">
        <v>0</v>
      </c>
      <c r="N388" s="20">
        <v>29309766</v>
      </c>
      <c r="O388" s="21">
        <f t="shared" si="18"/>
        <v>89665519.078313246</v>
      </c>
      <c r="P388" s="22">
        <f t="shared" si="19"/>
        <v>0</v>
      </c>
      <c r="Q388" s="20">
        <f t="shared" si="20"/>
        <v>29427475.903614458</v>
      </c>
      <c r="R388" s="18" t="s">
        <v>1660</v>
      </c>
      <c r="S388" s="18">
        <v>95</v>
      </c>
    </row>
    <row r="389" spans="1:19" x14ac:dyDescent="0.25">
      <c r="A389" s="18" t="s">
        <v>1661</v>
      </c>
      <c r="B389" s="18" t="s">
        <v>20</v>
      </c>
      <c r="C389" s="18" t="s">
        <v>21</v>
      </c>
      <c r="D389" s="18">
        <v>1983</v>
      </c>
      <c r="E389" s="18">
        <f>VLOOKUP(D389,'cpi roi'!A:C,2,FALSE)</f>
        <v>99.6</v>
      </c>
      <c r="F389" s="18" t="s">
        <v>1662</v>
      </c>
      <c r="G389" s="18">
        <v>7.3</v>
      </c>
      <c r="H389" s="19">
        <v>16000</v>
      </c>
      <c r="I389" s="18" t="s">
        <v>1663</v>
      </c>
      <c r="J389" s="18" t="s">
        <v>1664</v>
      </c>
      <c r="K389" s="18" t="s">
        <v>1665</v>
      </c>
      <c r="L389" s="18" t="s">
        <v>26</v>
      </c>
      <c r="M389" s="20">
        <v>0</v>
      </c>
      <c r="N389" s="20">
        <v>2306560</v>
      </c>
      <c r="O389" s="21">
        <f t="shared" si="18"/>
        <v>7056313.5742971888</v>
      </c>
      <c r="P389" s="22">
        <f t="shared" si="19"/>
        <v>0</v>
      </c>
      <c r="Q389" s="20">
        <f t="shared" si="20"/>
        <v>2315823.2931726906</v>
      </c>
      <c r="R389" s="18" t="s">
        <v>1666</v>
      </c>
      <c r="S389" s="18">
        <v>123</v>
      </c>
    </row>
    <row r="390" spans="1:19" x14ac:dyDescent="0.25">
      <c r="A390" s="18" t="s">
        <v>1667</v>
      </c>
      <c r="B390" s="18" t="s">
        <v>20</v>
      </c>
      <c r="C390" s="18" t="s">
        <v>45</v>
      </c>
      <c r="D390" s="18">
        <v>1983</v>
      </c>
      <c r="E390" s="18">
        <f>VLOOKUP(D390,'cpi roi'!A:C,2,FALSE)</f>
        <v>99.6</v>
      </c>
      <c r="F390" s="18" t="s">
        <v>1598</v>
      </c>
      <c r="G390" s="18">
        <v>4.9000000000000004</v>
      </c>
      <c r="H390" s="19">
        <v>4200</v>
      </c>
      <c r="I390" s="18" t="s">
        <v>1668</v>
      </c>
      <c r="J390" s="18" t="s">
        <v>1669</v>
      </c>
      <c r="K390" s="18" t="s">
        <v>1483</v>
      </c>
      <c r="L390" s="18" t="s">
        <v>199</v>
      </c>
      <c r="M390" s="20">
        <v>7000000</v>
      </c>
      <c r="N390" s="20">
        <v>1246141</v>
      </c>
      <c r="O390" s="21">
        <f t="shared" si="18"/>
        <v>3812240.5893574296</v>
      </c>
      <c r="P390" s="22">
        <f t="shared" si="19"/>
        <v>17.802014285714286</v>
      </c>
      <c r="Q390" s="20">
        <f t="shared" si="20"/>
        <v>1251145.5823293172</v>
      </c>
      <c r="R390" s="18" t="s">
        <v>1670</v>
      </c>
      <c r="S390" s="18">
        <v>100</v>
      </c>
    </row>
    <row r="391" spans="1:19" x14ac:dyDescent="0.25">
      <c r="A391" s="18" t="s">
        <v>1671</v>
      </c>
      <c r="B391" s="18" t="s">
        <v>20</v>
      </c>
      <c r="C391" s="18" t="s">
        <v>45</v>
      </c>
      <c r="D391" s="18">
        <v>1983</v>
      </c>
      <c r="E391" s="18">
        <f>VLOOKUP(D391,'cpi roi'!A:C,2,FALSE)</f>
        <v>99.6</v>
      </c>
      <c r="F391" s="18" t="s">
        <v>1672</v>
      </c>
      <c r="G391" s="18">
        <v>4.7</v>
      </c>
      <c r="H391" s="19">
        <v>3000</v>
      </c>
      <c r="I391" s="18" t="s">
        <v>1673</v>
      </c>
      <c r="J391" s="18" t="s">
        <v>1674</v>
      </c>
      <c r="K391" s="18" t="s">
        <v>1675</v>
      </c>
      <c r="L391" s="18" t="s">
        <v>199</v>
      </c>
      <c r="M391" s="20">
        <v>800000</v>
      </c>
      <c r="N391" s="20">
        <v>2082215</v>
      </c>
      <c r="O391" s="21">
        <f t="shared" si="18"/>
        <v>6369989.0612449795</v>
      </c>
      <c r="P391" s="22">
        <f t="shared" si="19"/>
        <v>260.27687500000002</v>
      </c>
      <c r="Q391" s="20">
        <f t="shared" si="20"/>
        <v>2090577.3092369479</v>
      </c>
      <c r="R391" s="18" t="s">
        <v>1676</v>
      </c>
      <c r="S391" s="18">
        <v>80</v>
      </c>
    </row>
    <row r="392" spans="1:19" x14ac:dyDescent="0.25">
      <c r="A392" s="18" t="s">
        <v>1677</v>
      </c>
      <c r="B392" s="18" t="s">
        <v>37</v>
      </c>
      <c r="C392" s="18" t="s">
        <v>334</v>
      </c>
      <c r="D392" s="18">
        <v>1983</v>
      </c>
      <c r="E392" s="18">
        <f>VLOOKUP(D392,'cpi roi'!A:C,2,FALSE)</f>
        <v>99.6</v>
      </c>
      <c r="F392" s="18" t="s">
        <v>1494</v>
      </c>
      <c r="G392" s="18">
        <v>6.4</v>
      </c>
      <c r="H392" s="19">
        <v>11000</v>
      </c>
      <c r="I392" s="18" t="s">
        <v>1678</v>
      </c>
      <c r="J392" s="18" t="s">
        <v>1679</v>
      </c>
      <c r="K392" s="18" t="s">
        <v>1528</v>
      </c>
      <c r="L392" s="18" t="s">
        <v>34</v>
      </c>
      <c r="M392" s="20">
        <v>15000000</v>
      </c>
      <c r="N392" s="20">
        <v>10219460</v>
      </c>
      <c r="O392" s="21">
        <f t="shared" si="18"/>
        <v>31263749.618473895</v>
      </c>
      <c r="P392" s="22">
        <f t="shared" si="19"/>
        <v>68.129733333333334</v>
      </c>
      <c r="Q392" s="20">
        <f t="shared" si="20"/>
        <v>10260502.008032128</v>
      </c>
      <c r="R392" s="18" t="s">
        <v>1680</v>
      </c>
      <c r="S392" s="18">
        <v>106</v>
      </c>
    </row>
    <row r="393" spans="1:19" x14ac:dyDescent="0.25">
      <c r="A393" s="18" t="s">
        <v>1681</v>
      </c>
      <c r="B393" s="18" t="s">
        <v>20</v>
      </c>
      <c r="C393" s="18" t="s">
        <v>45</v>
      </c>
      <c r="D393" s="18">
        <v>1983</v>
      </c>
      <c r="E393" s="18">
        <f>VLOOKUP(D393,'cpi roi'!A:C,2,FALSE)</f>
        <v>99.6</v>
      </c>
      <c r="F393" s="18" t="s">
        <v>1514</v>
      </c>
      <c r="G393" s="18">
        <v>6.4</v>
      </c>
      <c r="H393" s="19">
        <v>25000</v>
      </c>
      <c r="I393" s="18" t="s">
        <v>1193</v>
      </c>
      <c r="J393" s="18" t="s">
        <v>1682</v>
      </c>
      <c r="K393" s="18" t="s">
        <v>856</v>
      </c>
      <c r="L393" s="18" t="s">
        <v>34</v>
      </c>
      <c r="M393" s="20">
        <v>0</v>
      </c>
      <c r="N393" s="20">
        <v>10353438</v>
      </c>
      <c r="O393" s="21">
        <f t="shared" si="18"/>
        <v>31673620.066265058</v>
      </c>
      <c r="P393" s="22">
        <f t="shared" si="19"/>
        <v>0</v>
      </c>
      <c r="Q393" s="20">
        <f t="shared" si="20"/>
        <v>10395018.072289156</v>
      </c>
      <c r="R393" s="18" t="s">
        <v>1194</v>
      </c>
      <c r="S393" s="18">
        <v>93</v>
      </c>
    </row>
    <row r="394" spans="1:19" x14ac:dyDescent="0.25">
      <c r="A394" s="18" t="s">
        <v>1683</v>
      </c>
      <c r="B394" s="18" t="s">
        <v>20</v>
      </c>
      <c r="C394" s="18" t="s">
        <v>38</v>
      </c>
      <c r="D394" s="18">
        <v>1983</v>
      </c>
      <c r="E394" s="18">
        <f>VLOOKUP(D394,'cpi roi'!A:C,2,FALSE)</f>
        <v>99.6</v>
      </c>
      <c r="F394" s="18" t="s">
        <v>1627</v>
      </c>
      <c r="G394" s="18">
        <v>5.7</v>
      </c>
      <c r="H394" s="19">
        <v>2900</v>
      </c>
      <c r="I394" s="18" t="s">
        <v>1684</v>
      </c>
      <c r="J394" s="18" t="s">
        <v>1684</v>
      </c>
      <c r="K394" s="18" t="s">
        <v>1685</v>
      </c>
      <c r="L394" s="18" t="s">
        <v>34</v>
      </c>
      <c r="M394" s="20">
        <v>3000000</v>
      </c>
      <c r="N394" s="20">
        <v>17488564</v>
      </c>
      <c r="O394" s="21">
        <f t="shared" si="18"/>
        <v>53501661.152610436</v>
      </c>
      <c r="P394" s="22">
        <f t="shared" si="19"/>
        <v>582.95213333333334</v>
      </c>
      <c r="Q394" s="20">
        <f t="shared" si="20"/>
        <v>17558799.196787149</v>
      </c>
      <c r="R394" s="18" t="s">
        <v>880</v>
      </c>
      <c r="S394" s="18">
        <v>94</v>
      </c>
    </row>
    <row r="395" spans="1:19" x14ac:dyDescent="0.25">
      <c r="A395" s="18" t="s">
        <v>1686</v>
      </c>
      <c r="B395" s="18" t="s">
        <v>20</v>
      </c>
      <c r="C395" s="18" t="s">
        <v>108</v>
      </c>
      <c r="D395" s="18">
        <v>1983</v>
      </c>
      <c r="E395" s="18">
        <f>VLOOKUP(D395,'cpi roi'!A:C,2,FALSE)</f>
        <v>99.6</v>
      </c>
      <c r="F395" s="18" t="s">
        <v>1687</v>
      </c>
      <c r="G395" s="18">
        <v>6.3</v>
      </c>
      <c r="H395" s="19">
        <v>7200</v>
      </c>
      <c r="I395" s="18" t="s">
        <v>1688</v>
      </c>
      <c r="J395" s="18" t="s">
        <v>1689</v>
      </c>
      <c r="K395" s="18" t="s">
        <v>1179</v>
      </c>
      <c r="L395" s="18" t="s">
        <v>34</v>
      </c>
      <c r="M395" s="20">
        <v>4520000</v>
      </c>
      <c r="N395" s="20">
        <v>7175592</v>
      </c>
      <c r="O395" s="21">
        <f t="shared" si="18"/>
        <v>21951836.168674696</v>
      </c>
      <c r="P395" s="22">
        <f t="shared" si="19"/>
        <v>158.75203539823008</v>
      </c>
      <c r="Q395" s="20">
        <f t="shared" si="20"/>
        <v>7204409.6385542173</v>
      </c>
      <c r="R395" s="18" t="s">
        <v>1690</v>
      </c>
      <c r="S395" s="18">
        <v>101</v>
      </c>
    </row>
    <row r="396" spans="1:19" x14ac:dyDescent="0.25">
      <c r="A396" s="18" t="s">
        <v>1691</v>
      </c>
      <c r="B396" s="18" t="s">
        <v>20</v>
      </c>
      <c r="C396" s="18" t="s">
        <v>38</v>
      </c>
      <c r="D396" s="18">
        <v>1983</v>
      </c>
      <c r="E396" s="18">
        <f>VLOOKUP(D396,'cpi roi'!A:C,2,FALSE)</f>
        <v>99.6</v>
      </c>
      <c r="F396" s="18" t="s">
        <v>1595</v>
      </c>
      <c r="G396" s="18">
        <v>6.4</v>
      </c>
      <c r="H396" s="19">
        <v>9300</v>
      </c>
      <c r="I396" s="18" t="s">
        <v>1010</v>
      </c>
      <c r="J396" s="18" t="s">
        <v>1692</v>
      </c>
      <c r="K396" s="18" t="s">
        <v>77</v>
      </c>
      <c r="L396" s="18" t="s">
        <v>34</v>
      </c>
      <c r="M396" s="20">
        <v>14500000</v>
      </c>
      <c r="N396" s="20">
        <v>30503151</v>
      </c>
      <c r="O396" s="21">
        <f t="shared" si="18"/>
        <v>93316366.563253</v>
      </c>
      <c r="P396" s="22">
        <f t="shared" si="19"/>
        <v>210.36655862068966</v>
      </c>
      <c r="Q396" s="20">
        <f t="shared" si="20"/>
        <v>30625653.614457831</v>
      </c>
      <c r="R396" s="18" t="s">
        <v>48</v>
      </c>
      <c r="S396" s="18">
        <v>105</v>
      </c>
    </row>
    <row r="397" spans="1:19" x14ac:dyDescent="0.25">
      <c r="A397" s="18" t="s">
        <v>1693</v>
      </c>
      <c r="B397" s="18" t="s">
        <v>20</v>
      </c>
      <c r="C397" s="18" t="s">
        <v>45</v>
      </c>
      <c r="D397" s="18">
        <v>1983</v>
      </c>
      <c r="E397" s="18">
        <f>VLOOKUP(D397,'cpi roi'!A:C,2,FALSE)</f>
        <v>99.6</v>
      </c>
      <c r="F397" s="18" t="s">
        <v>1694</v>
      </c>
      <c r="G397" s="18">
        <v>5.2</v>
      </c>
      <c r="H397" s="19">
        <v>5400</v>
      </c>
      <c r="I397" s="18" t="s">
        <v>464</v>
      </c>
      <c r="J397" s="18" t="s">
        <v>135</v>
      </c>
      <c r="K397" s="18" t="s">
        <v>63</v>
      </c>
      <c r="L397" s="18" t="s">
        <v>34</v>
      </c>
      <c r="M397" s="20">
        <v>0</v>
      </c>
      <c r="N397" s="20">
        <v>10375893</v>
      </c>
      <c r="O397" s="21">
        <f t="shared" si="18"/>
        <v>31742315.231927708</v>
      </c>
      <c r="P397" s="22">
        <f t="shared" si="19"/>
        <v>0</v>
      </c>
      <c r="Q397" s="20">
        <f t="shared" si="20"/>
        <v>10417563.253012048</v>
      </c>
      <c r="R397" s="18" t="s">
        <v>1695</v>
      </c>
      <c r="S397" s="18">
        <v>89</v>
      </c>
    </row>
    <row r="398" spans="1:19" x14ac:dyDescent="0.25">
      <c r="A398" s="18" t="s">
        <v>1696</v>
      </c>
      <c r="B398" s="18" t="s">
        <v>20</v>
      </c>
      <c r="C398" s="18" t="s">
        <v>56</v>
      </c>
      <c r="D398" s="18">
        <v>1983</v>
      </c>
      <c r="E398" s="18">
        <f>VLOOKUP(D398,'cpi roi'!A:C,2,FALSE)</f>
        <v>99.6</v>
      </c>
      <c r="F398" s="18" t="s">
        <v>1662</v>
      </c>
      <c r="G398" s="18">
        <v>5.2</v>
      </c>
      <c r="H398" s="19">
        <v>1900</v>
      </c>
      <c r="I398" s="18" t="s">
        <v>1697</v>
      </c>
      <c r="J398" s="18" t="s">
        <v>1697</v>
      </c>
      <c r="K398" s="18" t="s">
        <v>1698</v>
      </c>
      <c r="L398" s="18" t="s">
        <v>34</v>
      </c>
      <c r="M398" s="20">
        <v>250000</v>
      </c>
      <c r="N398" s="20">
        <v>4319001</v>
      </c>
      <c r="O398" s="21">
        <f t="shared" si="18"/>
        <v>13212847.436746987</v>
      </c>
      <c r="P398" s="22">
        <f t="shared" si="19"/>
        <v>1727.6004</v>
      </c>
      <c r="Q398" s="20">
        <f t="shared" si="20"/>
        <v>4336346.3855421683</v>
      </c>
      <c r="R398" s="18" t="s">
        <v>1699</v>
      </c>
      <c r="S398" s="18">
        <v>93</v>
      </c>
    </row>
    <row r="399" spans="1:19" x14ac:dyDescent="0.25">
      <c r="A399" s="18" t="s">
        <v>1700</v>
      </c>
      <c r="B399" s="18" t="s">
        <v>37</v>
      </c>
      <c r="C399" s="18" t="s">
        <v>38</v>
      </c>
      <c r="D399" s="18">
        <v>1983</v>
      </c>
      <c r="E399" s="18">
        <f>VLOOKUP(D399,'cpi roi'!A:C,2,FALSE)</f>
        <v>99.6</v>
      </c>
      <c r="F399" s="18" t="s">
        <v>1701</v>
      </c>
      <c r="G399" s="18">
        <v>4.9000000000000004</v>
      </c>
      <c r="H399" s="19">
        <v>3700</v>
      </c>
      <c r="I399" s="18" t="s">
        <v>203</v>
      </c>
      <c r="J399" s="18" t="s">
        <v>1702</v>
      </c>
      <c r="K399" s="18" t="s">
        <v>204</v>
      </c>
      <c r="L399" s="18" t="s">
        <v>34</v>
      </c>
      <c r="M399" s="20">
        <v>0</v>
      </c>
      <c r="N399" s="20">
        <v>13000000</v>
      </c>
      <c r="O399" s="21">
        <f t="shared" si="18"/>
        <v>39770080.321285136</v>
      </c>
      <c r="P399" s="22">
        <f t="shared" si="19"/>
        <v>0</v>
      </c>
      <c r="Q399" s="20">
        <f t="shared" si="20"/>
        <v>13052208.835341366</v>
      </c>
      <c r="R399" s="18" t="s">
        <v>65</v>
      </c>
      <c r="S399" s="18">
        <v>96</v>
      </c>
    </row>
    <row r="400" spans="1:19" x14ac:dyDescent="0.25">
      <c r="A400" s="18" t="s">
        <v>1703</v>
      </c>
      <c r="B400" s="18" t="s">
        <v>37</v>
      </c>
      <c r="C400" s="18" t="s">
        <v>29</v>
      </c>
      <c r="D400" s="18">
        <v>1983</v>
      </c>
      <c r="E400" s="18">
        <f>VLOOKUP(D400,'cpi roi'!A:C,2,FALSE)</f>
        <v>99.6</v>
      </c>
      <c r="F400" s="18" t="s">
        <v>1704</v>
      </c>
      <c r="G400" s="18">
        <v>5</v>
      </c>
      <c r="H400" s="19">
        <v>1500</v>
      </c>
      <c r="I400" s="18" t="s">
        <v>1705</v>
      </c>
      <c r="J400" s="18" t="s">
        <v>1706</v>
      </c>
      <c r="K400" s="18" t="s">
        <v>33</v>
      </c>
      <c r="L400" s="18" t="s">
        <v>26</v>
      </c>
      <c r="M400" s="20">
        <v>25000000</v>
      </c>
      <c r="N400" s="20">
        <v>1402962</v>
      </c>
      <c r="O400" s="21">
        <f t="shared" si="18"/>
        <v>4291993.1867469875</v>
      </c>
      <c r="P400" s="22">
        <f t="shared" si="19"/>
        <v>5.6118480000000002</v>
      </c>
      <c r="Q400" s="20">
        <f t="shared" si="20"/>
        <v>1408596.3855421687</v>
      </c>
      <c r="R400" s="18" t="s">
        <v>1707</v>
      </c>
      <c r="S400" s="18">
        <v>111</v>
      </c>
    </row>
    <row r="401" spans="1:19" x14ac:dyDescent="0.25">
      <c r="A401" s="18" t="s">
        <v>1708</v>
      </c>
      <c r="B401" s="18" t="s">
        <v>37</v>
      </c>
      <c r="C401" s="18" t="s">
        <v>45</v>
      </c>
      <c r="D401" s="18">
        <v>1983</v>
      </c>
      <c r="E401" s="18">
        <f>VLOOKUP(D401,'cpi roi'!A:C,2,FALSE)</f>
        <v>99.6</v>
      </c>
      <c r="F401" s="18" t="s">
        <v>1595</v>
      </c>
      <c r="G401" s="18">
        <v>4.7</v>
      </c>
      <c r="H401" s="19">
        <v>3900</v>
      </c>
      <c r="I401" s="18" t="s">
        <v>1709</v>
      </c>
      <c r="J401" s="18" t="s">
        <v>1709</v>
      </c>
      <c r="K401" s="18" t="s">
        <v>164</v>
      </c>
      <c r="L401" s="18" t="s">
        <v>34</v>
      </c>
      <c r="M401" s="20">
        <v>14000000</v>
      </c>
      <c r="N401" s="20">
        <v>23646952</v>
      </c>
      <c r="O401" s="21">
        <f t="shared" si="18"/>
        <v>72341629.261044174</v>
      </c>
      <c r="P401" s="22">
        <f t="shared" si="19"/>
        <v>168.9068</v>
      </c>
      <c r="Q401" s="20">
        <f t="shared" si="20"/>
        <v>23741919.67871486</v>
      </c>
      <c r="R401" s="18" t="s">
        <v>184</v>
      </c>
      <c r="S401" s="18">
        <v>88</v>
      </c>
    </row>
    <row r="402" spans="1:19" x14ac:dyDescent="0.25">
      <c r="A402" s="18" t="s">
        <v>1710</v>
      </c>
      <c r="B402" s="18" t="s">
        <v>20</v>
      </c>
      <c r="C402" s="18" t="s">
        <v>38</v>
      </c>
      <c r="D402" s="18">
        <v>1983</v>
      </c>
      <c r="E402" s="18">
        <f>VLOOKUP(D402,'cpi roi'!A:C,2,FALSE)</f>
        <v>99.6</v>
      </c>
      <c r="F402" s="18" t="s">
        <v>1711</v>
      </c>
      <c r="G402" s="18">
        <v>5</v>
      </c>
      <c r="H402" s="19">
        <v>2100</v>
      </c>
      <c r="I402" s="18" t="s">
        <v>1712</v>
      </c>
      <c r="J402" s="18" t="s">
        <v>1713</v>
      </c>
      <c r="K402" s="18" t="s">
        <v>1714</v>
      </c>
      <c r="L402" s="18" t="s">
        <v>34</v>
      </c>
      <c r="M402" s="20">
        <v>1250000</v>
      </c>
      <c r="N402" s="20">
        <v>6149983</v>
      </c>
      <c r="O402" s="21">
        <f t="shared" si="18"/>
        <v>18814255.221887548</v>
      </c>
      <c r="P402" s="22">
        <f t="shared" si="19"/>
        <v>491.99864000000002</v>
      </c>
      <c r="Q402" s="20">
        <f t="shared" si="20"/>
        <v>6174681.7269076305</v>
      </c>
      <c r="R402" s="18" t="s">
        <v>1715</v>
      </c>
      <c r="S402" s="18">
        <v>95</v>
      </c>
    </row>
    <row r="403" spans="1:19" x14ac:dyDescent="0.25">
      <c r="A403" s="18" t="s">
        <v>1716</v>
      </c>
      <c r="B403" s="18" t="s">
        <v>37</v>
      </c>
      <c r="C403" s="18" t="s">
        <v>38</v>
      </c>
      <c r="D403" s="18">
        <v>1983</v>
      </c>
      <c r="E403" s="18">
        <f>VLOOKUP(D403,'cpi roi'!A:C,2,FALSE)</f>
        <v>99.6</v>
      </c>
      <c r="F403" s="18" t="s">
        <v>1717</v>
      </c>
      <c r="G403" s="18">
        <v>5.5</v>
      </c>
      <c r="H403" s="19">
        <v>5500</v>
      </c>
      <c r="I403" s="18" t="s">
        <v>206</v>
      </c>
      <c r="J403" s="18" t="s">
        <v>1718</v>
      </c>
      <c r="K403" s="18" t="s">
        <v>1719</v>
      </c>
      <c r="L403" s="18" t="s">
        <v>34</v>
      </c>
      <c r="M403" s="20">
        <v>14400000</v>
      </c>
      <c r="N403" s="20">
        <v>16478265</v>
      </c>
      <c r="O403" s="21">
        <f t="shared" si="18"/>
        <v>50410917.123493977</v>
      </c>
      <c r="P403" s="22">
        <f t="shared" si="19"/>
        <v>114.43239583333333</v>
      </c>
      <c r="Q403" s="20">
        <f t="shared" si="20"/>
        <v>16544442.771084337</v>
      </c>
      <c r="R403" s="18" t="s">
        <v>35</v>
      </c>
      <c r="S403" s="18">
        <v>90</v>
      </c>
    </row>
    <row r="404" spans="1:19" x14ac:dyDescent="0.25">
      <c r="A404" s="18" t="s">
        <v>1720</v>
      </c>
      <c r="B404" s="18" t="s">
        <v>37</v>
      </c>
      <c r="C404" s="18" t="s">
        <v>29</v>
      </c>
      <c r="D404" s="18">
        <v>1983</v>
      </c>
      <c r="E404" s="18">
        <f>VLOOKUP(D404,'cpi roi'!A:C,2,FALSE)</f>
        <v>99.6</v>
      </c>
      <c r="F404" s="18" t="s">
        <v>1721</v>
      </c>
      <c r="G404" s="18">
        <v>6.1</v>
      </c>
      <c r="H404" s="19">
        <v>5100</v>
      </c>
      <c r="I404" s="18" t="s">
        <v>1722</v>
      </c>
      <c r="J404" s="18" t="s">
        <v>1723</v>
      </c>
      <c r="K404" s="18" t="s">
        <v>1724</v>
      </c>
      <c r="L404" s="18" t="s">
        <v>34</v>
      </c>
      <c r="M404" s="20">
        <v>19000000</v>
      </c>
      <c r="N404" s="20">
        <v>28445927</v>
      </c>
      <c r="O404" s="21">
        <f t="shared" si="18"/>
        <v>87022830.892570272</v>
      </c>
      <c r="P404" s="22">
        <f t="shared" si="19"/>
        <v>149.71540526315789</v>
      </c>
      <c r="Q404" s="20">
        <f t="shared" si="20"/>
        <v>28560167.670682732</v>
      </c>
      <c r="R404" s="18" t="s">
        <v>1725</v>
      </c>
      <c r="S404" s="18">
        <v>105</v>
      </c>
    </row>
    <row r="405" spans="1:19" x14ac:dyDescent="0.25">
      <c r="A405" s="18" t="s">
        <v>1726</v>
      </c>
      <c r="B405" s="18" t="s">
        <v>37</v>
      </c>
      <c r="C405" s="18" t="s">
        <v>29</v>
      </c>
      <c r="D405" s="18">
        <v>1983</v>
      </c>
      <c r="E405" s="18">
        <f>VLOOKUP(D405,'cpi roi'!A:C,2,FALSE)</f>
        <v>99.6</v>
      </c>
      <c r="F405" s="18" t="s">
        <v>1589</v>
      </c>
      <c r="G405" s="18">
        <v>7.5</v>
      </c>
      <c r="H405" s="19">
        <v>7800</v>
      </c>
      <c r="I405" s="18" t="s">
        <v>1727</v>
      </c>
      <c r="J405" s="18" t="s">
        <v>1728</v>
      </c>
      <c r="K405" s="18" t="s">
        <v>345</v>
      </c>
      <c r="L405" s="18" t="s">
        <v>34</v>
      </c>
      <c r="M405" s="20">
        <v>0</v>
      </c>
      <c r="N405" s="20">
        <v>29600000</v>
      </c>
      <c r="O405" s="21">
        <f t="shared" si="18"/>
        <v>90553413.654618472</v>
      </c>
      <c r="P405" s="22">
        <f t="shared" si="19"/>
        <v>0</v>
      </c>
      <c r="Q405" s="20">
        <f t="shared" si="20"/>
        <v>29718875.502008032</v>
      </c>
      <c r="R405" s="18" t="s">
        <v>1729</v>
      </c>
      <c r="S405" s="18">
        <v>105</v>
      </c>
    </row>
    <row r="406" spans="1:19" x14ac:dyDescent="0.25">
      <c r="A406" s="18" t="s">
        <v>1730</v>
      </c>
      <c r="B406" s="18" t="s">
        <v>341</v>
      </c>
      <c r="C406" s="18" t="s">
        <v>45</v>
      </c>
      <c r="D406" s="18">
        <v>1983</v>
      </c>
      <c r="E406" s="18">
        <f>VLOOKUP(D406,'cpi roi'!A:C,2,FALSE)</f>
        <v>99.6</v>
      </c>
      <c r="F406" s="18" t="s">
        <v>1137</v>
      </c>
      <c r="G406" s="18">
        <v>7.1</v>
      </c>
      <c r="H406" s="19">
        <v>3300</v>
      </c>
      <c r="I406" s="18" t="s">
        <v>1731</v>
      </c>
      <c r="J406" s="18" t="s">
        <v>1732</v>
      </c>
      <c r="K406" s="18" t="s">
        <v>1733</v>
      </c>
      <c r="L406" s="18" t="s">
        <v>26</v>
      </c>
      <c r="M406" s="20">
        <v>0</v>
      </c>
      <c r="N406" s="20">
        <v>694497</v>
      </c>
      <c r="O406" s="21">
        <f t="shared" si="18"/>
        <v>2124630.8825301202</v>
      </c>
      <c r="P406" s="22">
        <f t="shared" si="19"/>
        <v>0</v>
      </c>
      <c r="Q406" s="20">
        <f t="shared" si="20"/>
        <v>697286.14457831322</v>
      </c>
      <c r="R406" s="18" t="s">
        <v>65</v>
      </c>
      <c r="S406" s="18">
        <v>112</v>
      </c>
    </row>
    <row r="407" spans="1:19" x14ac:dyDescent="0.25">
      <c r="A407" s="18" t="s">
        <v>1734</v>
      </c>
      <c r="B407" s="18" t="s">
        <v>37</v>
      </c>
      <c r="C407" s="18" t="s">
        <v>394</v>
      </c>
      <c r="D407" s="18">
        <v>1983</v>
      </c>
      <c r="E407" s="18">
        <f>VLOOKUP(D407,'cpi roi'!A:C,2,FALSE)</f>
        <v>99.6</v>
      </c>
      <c r="F407" s="18" t="s">
        <v>1735</v>
      </c>
      <c r="G407" s="18">
        <v>6.5</v>
      </c>
      <c r="H407" s="19">
        <v>3400</v>
      </c>
      <c r="I407" s="18" t="s">
        <v>1736</v>
      </c>
      <c r="J407" s="18" t="s">
        <v>1737</v>
      </c>
      <c r="K407" s="18" t="s">
        <v>1738</v>
      </c>
      <c r="L407" s="18" t="s">
        <v>199</v>
      </c>
      <c r="M407" s="20">
        <v>8000000</v>
      </c>
      <c r="N407" s="20">
        <v>30379</v>
      </c>
      <c r="O407" s="21">
        <f t="shared" si="18"/>
        <v>92936.559236947782</v>
      </c>
      <c r="P407" s="22">
        <f t="shared" si="19"/>
        <v>0.37973750000000001</v>
      </c>
      <c r="Q407" s="20">
        <f t="shared" si="20"/>
        <v>30501.004016064257</v>
      </c>
      <c r="R407" s="18" t="s">
        <v>1739</v>
      </c>
      <c r="S407" s="18">
        <v>77</v>
      </c>
    </row>
    <row r="408" spans="1:19" x14ac:dyDescent="0.25">
      <c r="A408" s="18" t="s">
        <v>1740</v>
      </c>
      <c r="B408" s="18" t="s">
        <v>37</v>
      </c>
      <c r="C408" s="18" t="s">
        <v>29</v>
      </c>
      <c r="D408" s="18">
        <v>1983</v>
      </c>
      <c r="E408" s="18">
        <f>VLOOKUP(D408,'cpi roi'!A:C,2,FALSE)</f>
        <v>99.6</v>
      </c>
      <c r="F408" s="18" t="s">
        <v>1377</v>
      </c>
      <c r="G408" s="18">
        <v>4</v>
      </c>
      <c r="H408" s="19">
        <v>3600</v>
      </c>
      <c r="I408" s="18" t="s">
        <v>1741</v>
      </c>
      <c r="J408" s="18" t="s">
        <v>1741</v>
      </c>
      <c r="K408" s="18" t="s">
        <v>1742</v>
      </c>
      <c r="L408" s="18" t="s">
        <v>310</v>
      </c>
      <c r="M408" s="20">
        <v>2500000</v>
      </c>
      <c r="N408" s="20">
        <v>10676194</v>
      </c>
      <c r="O408" s="21">
        <f t="shared" si="18"/>
        <v>32661007.146586344</v>
      </c>
      <c r="P408" s="22">
        <f t="shared" si="19"/>
        <v>427.04776000000004</v>
      </c>
      <c r="Q408" s="20">
        <f t="shared" si="20"/>
        <v>10719070.281124499</v>
      </c>
      <c r="R408" s="18" t="s">
        <v>1743</v>
      </c>
      <c r="S408" s="18">
        <v>98</v>
      </c>
    </row>
    <row r="409" spans="1:19" x14ac:dyDescent="0.25">
      <c r="A409" s="18" t="s">
        <v>1744</v>
      </c>
      <c r="B409" s="18" t="s">
        <v>37</v>
      </c>
      <c r="C409" s="18" t="s">
        <v>45</v>
      </c>
      <c r="D409" s="18">
        <v>1983</v>
      </c>
      <c r="E409" s="18">
        <f>VLOOKUP(D409,'cpi roi'!A:C,2,FALSE)</f>
        <v>99.6</v>
      </c>
      <c r="F409" s="18" t="s">
        <v>553</v>
      </c>
      <c r="G409" s="18">
        <v>7.2</v>
      </c>
      <c r="H409" s="19">
        <v>13000</v>
      </c>
      <c r="I409" s="18" t="s">
        <v>1745</v>
      </c>
      <c r="J409" s="18" t="s">
        <v>1746</v>
      </c>
      <c r="K409" s="18" t="s">
        <v>110</v>
      </c>
      <c r="L409" s="18" t="s">
        <v>26</v>
      </c>
      <c r="M409" s="20">
        <v>0</v>
      </c>
      <c r="N409" s="20">
        <v>14648076</v>
      </c>
      <c r="O409" s="21">
        <f t="shared" si="18"/>
        <v>44811935.313253008</v>
      </c>
      <c r="P409" s="22">
        <f t="shared" si="19"/>
        <v>0</v>
      </c>
      <c r="Q409" s="20">
        <f t="shared" si="20"/>
        <v>14706903.614457831</v>
      </c>
      <c r="R409" s="18" t="s">
        <v>1747</v>
      </c>
      <c r="S409" s="18">
        <v>110</v>
      </c>
    </row>
    <row r="410" spans="1:19" x14ac:dyDescent="0.25">
      <c r="A410" s="18" t="s">
        <v>1748</v>
      </c>
      <c r="B410" s="18" t="s">
        <v>20</v>
      </c>
      <c r="C410" s="18" t="s">
        <v>21</v>
      </c>
      <c r="D410" s="18">
        <v>1983</v>
      </c>
      <c r="E410" s="18">
        <f>VLOOKUP(D410,'cpi roi'!A:C,2,FALSE)</f>
        <v>99.6</v>
      </c>
      <c r="F410" s="18" t="s">
        <v>1506</v>
      </c>
      <c r="G410" s="18">
        <v>4.3</v>
      </c>
      <c r="H410" s="19">
        <v>1200</v>
      </c>
      <c r="I410" s="18" t="s">
        <v>774</v>
      </c>
      <c r="J410" s="18" t="s">
        <v>1749</v>
      </c>
      <c r="K410" s="18" t="s">
        <v>1750</v>
      </c>
      <c r="L410" s="18" t="s">
        <v>34</v>
      </c>
      <c r="M410" s="20">
        <v>0</v>
      </c>
      <c r="N410" s="20">
        <v>5563663</v>
      </c>
      <c r="O410" s="21">
        <f t="shared" si="18"/>
        <v>17020563.414658632</v>
      </c>
      <c r="P410" s="22">
        <f t="shared" si="19"/>
        <v>0</v>
      </c>
      <c r="Q410" s="20">
        <f t="shared" si="20"/>
        <v>5586007.0281124497</v>
      </c>
      <c r="R410" s="18"/>
      <c r="S410" s="18">
        <v>83</v>
      </c>
    </row>
    <row r="411" spans="1:19" x14ac:dyDescent="0.25">
      <c r="A411" s="18" t="s">
        <v>1751</v>
      </c>
      <c r="B411" s="18" t="s">
        <v>20</v>
      </c>
      <c r="C411" s="18" t="s">
        <v>21</v>
      </c>
      <c r="D411" s="18">
        <v>1983</v>
      </c>
      <c r="E411" s="18">
        <f>VLOOKUP(D411,'cpi roi'!A:C,2,FALSE)</f>
        <v>99.6</v>
      </c>
      <c r="F411" s="18" t="s">
        <v>1453</v>
      </c>
      <c r="G411" s="18">
        <v>7</v>
      </c>
      <c r="H411" s="19">
        <v>7200</v>
      </c>
      <c r="I411" s="18" t="s">
        <v>932</v>
      </c>
      <c r="J411" s="18" t="s">
        <v>1752</v>
      </c>
      <c r="K411" s="18" t="s">
        <v>1029</v>
      </c>
      <c r="L411" s="18" t="s">
        <v>34</v>
      </c>
      <c r="M411" s="20">
        <v>9500000</v>
      </c>
      <c r="N411" s="20">
        <v>5696391</v>
      </c>
      <c r="O411" s="21">
        <f t="shared" si="18"/>
        <v>17426609.816265058</v>
      </c>
      <c r="P411" s="22">
        <f t="shared" si="19"/>
        <v>59.962010526315787</v>
      </c>
      <c r="Q411" s="20">
        <f t="shared" si="20"/>
        <v>5719268.0722891567</v>
      </c>
      <c r="R411" s="18" t="s">
        <v>535</v>
      </c>
      <c r="S411" s="18">
        <v>128</v>
      </c>
    </row>
    <row r="412" spans="1:19" x14ac:dyDescent="0.25">
      <c r="A412" s="18" t="s">
        <v>1753</v>
      </c>
      <c r="B412" s="18" t="s">
        <v>37</v>
      </c>
      <c r="C412" s="18" t="s">
        <v>56</v>
      </c>
      <c r="D412" s="18">
        <v>1983</v>
      </c>
      <c r="E412" s="18">
        <f>VLOOKUP(D412,'cpi roi'!A:C,2,FALSE)</f>
        <v>99.6</v>
      </c>
      <c r="F412" s="18" t="s">
        <v>1506</v>
      </c>
      <c r="G412" s="18">
        <v>4.0999999999999996</v>
      </c>
      <c r="H412" s="19">
        <v>6000</v>
      </c>
      <c r="I412" s="18" t="s">
        <v>231</v>
      </c>
      <c r="J412" s="18" t="s">
        <v>1754</v>
      </c>
      <c r="K412" s="18" t="s">
        <v>1755</v>
      </c>
      <c r="L412" s="18" t="s">
        <v>1199</v>
      </c>
      <c r="M412" s="20">
        <v>6000000</v>
      </c>
      <c r="N412" s="20">
        <v>6333135</v>
      </c>
      <c r="O412" s="21">
        <f t="shared" si="18"/>
        <v>19374560.587349396</v>
      </c>
      <c r="P412" s="22">
        <f t="shared" si="19"/>
        <v>105.55224999999999</v>
      </c>
      <c r="Q412" s="20">
        <f t="shared" si="20"/>
        <v>6358569.2771084337</v>
      </c>
      <c r="R412" s="18" t="s">
        <v>1756</v>
      </c>
      <c r="S412" s="18">
        <v>105</v>
      </c>
    </row>
    <row r="413" spans="1:19" x14ac:dyDescent="0.25">
      <c r="A413" s="18" t="s">
        <v>1757</v>
      </c>
      <c r="B413" s="18" t="s">
        <v>37</v>
      </c>
      <c r="C413" s="18" t="s">
        <v>21</v>
      </c>
      <c r="D413" s="18">
        <v>1983</v>
      </c>
      <c r="E413" s="18">
        <f>VLOOKUP(D413,'cpi roi'!A:C,2,FALSE)</f>
        <v>99.6</v>
      </c>
      <c r="F413" s="18" t="s">
        <v>1758</v>
      </c>
      <c r="G413" s="18">
        <v>7</v>
      </c>
      <c r="H413" s="19">
        <v>5800</v>
      </c>
      <c r="I413" s="18" t="s">
        <v>1759</v>
      </c>
      <c r="J413" s="18" t="s">
        <v>1760</v>
      </c>
      <c r="K413" s="18" t="s">
        <v>1761</v>
      </c>
      <c r="L413" s="18" t="s">
        <v>34</v>
      </c>
      <c r="M413" s="20">
        <v>0</v>
      </c>
      <c r="N413" s="20">
        <v>2044892</v>
      </c>
      <c r="O413" s="21">
        <f t="shared" si="18"/>
        <v>6255809.1606425699</v>
      </c>
      <c r="P413" s="22">
        <f t="shared" si="19"/>
        <v>0</v>
      </c>
      <c r="Q413" s="20">
        <f t="shared" si="20"/>
        <v>2053104.4176706828</v>
      </c>
      <c r="R413" s="18" t="s">
        <v>48</v>
      </c>
      <c r="S413" s="18">
        <v>90</v>
      </c>
    </row>
    <row r="414" spans="1:19" x14ac:dyDescent="0.25">
      <c r="A414" s="18" t="s">
        <v>1762</v>
      </c>
      <c r="B414" s="18" t="s">
        <v>20</v>
      </c>
      <c r="C414" s="18" t="s">
        <v>38</v>
      </c>
      <c r="D414" s="18">
        <v>1983</v>
      </c>
      <c r="E414" s="18">
        <f>VLOOKUP(D414,'cpi roi'!A:C,2,FALSE)</f>
        <v>99.6</v>
      </c>
      <c r="F414" s="18" t="s">
        <v>1763</v>
      </c>
      <c r="G414" s="18">
        <v>5.9</v>
      </c>
      <c r="H414" s="19">
        <v>8200</v>
      </c>
      <c r="I414" s="18" t="s">
        <v>1764</v>
      </c>
      <c r="J414" s="18" t="s">
        <v>1765</v>
      </c>
      <c r="K414" s="18" t="s">
        <v>1766</v>
      </c>
      <c r="L414" s="18" t="s">
        <v>34</v>
      </c>
      <c r="M414" s="20">
        <v>6500000</v>
      </c>
      <c r="N414" s="20">
        <v>6486797</v>
      </c>
      <c r="O414" s="21">
        <f t="shared" si="18"/>
        <v>19844649.055220883</v>
      </c>
      <c r="P414" s="22">
        <f t="shared" si="19"/>
        <v>99.796876923076923</v>
      </c>
      <c r="Q414" s="20">
        <f t="shared" si="20"/>
        <v>6512848.3935742974</v>
      </c>
      <c r="R414" s="18" t="s">
        <v>1767</v>
      </c>
      <c r="S414" s="18">
        <v>103</v>
      </c>
    </row>
    <row r="415" spans="1:19" x14ac:dyDescent="0.25">
      <c r="A415" s="18" t="s">
        <v>1768</v>
      </c>
      <c r="B415" s="18" t="s">
        <v>20</v>
      </c>
      <c r="C415" s="18" t="s">
        <v>38</v>
      </c>
      <c r="D415" s="18">
        <v>1983</v>
      </c>
      <c r="E415" s="18">
        <f>VLOOKUP(D415,'cpi roi'!A:C,2,FALSE)</f>
        <v>99.6</v>
      </c>
      <c r="F415" s="18" t="s">
        <v>1269</v>
      </c>
      <c r="G415" s="18">
        <v>6.1</v>
      </c>
      <c r="H415" s="19">
        <v>4700</v>
      </c>
      <c r="I415" s="18" t="s">
        <v>1769</v>
      </c>
      <c r="J415" s="18" t="s">
        <v>1770</v>
      </c>
      <c r="K415" s="18" t="s">
        <v>1771</v>
      </c>
      <c r="L415" s="18" t="s">
        <v>34</v>
      </c>
      <c r="M415" s="20">
        <v>700000</v>
      </c>
      <c r="N415" s="20">
        <v>13168027</v>
      </c>
      <c r="O415" s="21">
        <f t="shared" si="18"/>
        <v>40284114.727911644</v>
      </c>
      <c r="P415" s="22">
        <f t="shared" si="19"/>
        <v>1881.1467142857143</v>
      </c>
      <c r="Q415" s="20">
        <f t="shared" si="20"/>
        <v>13220910.642570281</v>
      </c>
      <c r="R415" s="18" t="s">
        <v>1690</v>
      </c>
      <c r="S415" s="18">
        <v>90</v>
      </c>
    </row>
    <row r="416" spans="1:19" x14ac:dyDescent="0.25">
      <c r="A416" s="18" t="s">
        <v>1772</v>
      </c>
      <c r="B416" s="18" t="s">
        <v>37</v>
      </c>
      <c r="C416" s="18" t="s">
        <v>45</v>
      </c>
      <c r="D416" s="18">
        <v>1983</v>
      </c>
      <c r="E416" s="18">
        <f>VLOOKUP(D416,'cpi roi'!A:C,2,FALSE)</f>
        <v>99.6</v>
      </c>
      <c r="F416" s="18" t="s">
        <v>1773</v>
      </c>
      <c r="G416" s="18">
        <v>7.7</v>
      </c>
      <c r="H416" s="19">
        <v>41000</v>
      </c>
      <c r="I416" s="18" t="s">
        <v>293</v>
      </c>
      <c r="J416" s="18" t="s">
        <v>293</v>
      </c>
      <c r="K416" s="18" t="s">
        <v>293</v>
      </c>
      <c r="L416" s="18" t="s">
        <v>34</v>
      </c>
      <c r="M416" s="20">
        <v>0</v>
      </c>
      <c r="N416" s="20">
        <v>11798616</v>
      </c>
      <c r="O416" s="21">
        <f t="shared" si="18"/>
        <v>36094762</v>
      </c>
      <c r="P416" s="22">
        <f t="shared" si="19"/>
        <v>0</v>
      </c>
      <c r="Q416" s="20">
        <f t="shared" si="20"/>
        <v>11846000</v>
      </c>
      <c r="R416" s="18" t="s">
        <v>294</v>
      </c>
      <c r="S416" s="18">
        <v>79</v>
      </c>
    </row>
    <row r="417" spans="1:19" x14ac:dyDescent="0.25">
      <c r="A417" s="18" t="s">
        <v>1774</v>
      </c>
      <c r="B417" s="18" t="s">
        <v>20</v>
      </c>
      <c r="C417" s="18" t="s">
        <v>21</v>
      </c>
      <c r="D417" s="18">
        <v>1983</v>
      </c>
      <c r="E417" s="18">
        <f>VLOOKUP(D417,'cpi roi'!A:C,2,FALSE)</f>
        <v>99.6</v>
      </c>
      <c r="F417" s="18" t="s">
        <v>1775</v>
      </c>
      <c r="G417" s="18">
        <v>6.5</v>
      </c>
      <c r="H417" s="19">
        <v>458</v>
      </c>
      <c r="I417" s="18" t="s">
        <v>1776</v>
      </c>
      <c r="J417" s="18" t="s">
        <v>1777</v>
      </c>
      <c r="K417" s="18" t="s">
        <v>1778</v>
      </c>
      <c r="L417" s="18" t="s">
        <v>34</v>
      </c>
      <c r="M417" s="20">
        <v>0</v>
      </c>
      <c r="N417" s="20">
        <v>0</v>
      </c>
      <c r="O417" s="21">
        <f t="shared" si="18"/>
        <v>0</v>
      </c>
      <c r="P417" s="22">
        <f t="shared" si="19"/>
        <v>0</v>
      </c>
      <c r="Q417" s="20">
        <f t="shared" si="20"/>
        <v>0</v>
      </c>
      <c r="R417" s="18" t="s">
        <v>27</v>
      </c>
      <c r="S417" s="18">
        <v>110</v>
      </c>
    </row>
    <row r="418" spans="1:19" x14ac:dyDescent="0.25">
      <c r="A418" s="18" t="s">
        <v>1779</v>
      </c>
      <c r="B418" s="18" t="s">
        <v>20</v>
      </c>
      <c r="C418" s="18" t="s">
        <v>38</v>
      </c>
      <c r="D418" s="18">
        <v>1983</v>
      </c>
      <c r="E418" s="18">
        <f>VLOOKUP(D418,'cpi roi'!A:C,2,FALSE)</f>
        <v>99.6</v>
      </c>
      <c r="F418" s="18" t="s">
        <v>1780</v>
      </c>
      <c r="G418" s="18">
        <v>4.5999999999999996</v>
      </c>
      <c r="H418" s="19">
        <v>2300</v>
      </c>
      <c r="I418" s="18" t="s">
        <v>1781</v>
      </c>
      <c r="J418" s="18" t="s">
        <v>1782</v>
      </c>
      <c r="K418" s="18" t="s">
        <v>1783</v>
      </c>
      <c r="L418" s="18" t="s">
        <v>310</v>
      </c>
      <c r="M418" s="20">
        <v>0</v>
      </c>
      <c r="N418" s="20">
        <v>0</v>
      </c>
      <c r="O418" s="21">
        <f t="shared" si="18"/>
        <v>0</v>
      </c>
      <c r="P418" s="22">
        <f t="shared" si="19"/>
        <v>0</v>
      </c>
      <c r="Q418" s="20">
        <f t="shared" si="20"/>
        <v>0</v>
      </c>
      <c r="R418" s="18" t="s">
        <v>727</v>
      </c>
      <c r="S418" s="18">
        <v>89</v>
      </c>
    </row>
    <row r="419" spans="1:19" x14ac:dyDescent="0.25">
      <c r="A419" s="18" t="s">
        <v>1784</v>
      </c>
      <c r="B419" s="18" t="s">
        <v>37</v>
      </c>
      <c r="C419" s="18" t="s">
        <v>45</v>
      </c>
      <c r="D419" s="18">
        <v>1983</v>
      </c>
      <c r="E419" s="18">
        <f>VLOOKUP(D419,'cpi roi'!A:C,2,FALSE)</f>
        <v>99.6</v>
      </c>
      <c r="F419" s="18" t="s">
        <v>1595</v>
      </c>
      <c r="G419" s="18">
        <v>6.8</v>
      </c>
      <c r="H419" s="19">
        <v>10000</v>
      </c>
      <c r="I419" s="18" t="s">
        <v>1785</v>
      </c>
      <c r="J419" s="18" t="s">
        <v>1786</v>
      </c>
      <c r="K419" s="18" t="s">
        <v>283</v>
      </c>
      <c r="L419" s="18" t="s">
        <v>34</v>
      </c>
      <c r="M419" s="20">
        <v>9000000</v>
      </c>
      <c r="N419" s="20">
        <v>13030214</v>
      </c>
      <c r="O419" s="21">
        <f t="shared" si="18"/>
        <v>39862512.106425703</v>
      </c>
      <c r="P419" s="22">
        <f t="shared" si="19"/>
        <v>144.78015555555555</v>
      </c>
      <c r="Q419" s="20">
        <f t="shared" si="20"/>
        <v>13082544.176706828</v>
      </c>
      <c r="R419" s="18" t="s">
        <v>367</v>
      </c>
      <c r="S419" s="18">
        <v>107</v>
      </c>
    </row>
    <row r="420" spans="1:19" x14ac:dyDescent="0.25">
      <c r="A420" s="18" t="s">
        <v>1787</v>
      </c>
      <c r="B420" s="18" t="s">
        <v>20</v>
      </c>
      <c r="C420" s="18" t="s">
        <v>21</v>
      </c>
      <c r="D420" s="18">
        <v>1983</v>
      </c>
      <c r="E420" s="18">
        <f>VLOOKUP(D420,'cpi roi'!A:C,2,FALSE)</f>
        <v>99.6</v>
      </c>
      <c r="F420" s="18" t="s">
        <v>1788</v>
      </c>
      <c r="G420" s="18">
        <v>6</v>
      </c>
      <c r="H420" s="19">
        <v>3100</v>
      </c>
      <c r="I420" s="18" t="s">
        <v>1789</v>
      </c>
      <c r="J420" s="18" t="s">
        <v>1790</v>
      </c>
      <c r="K420" s="18" t="s">
        <v>77</v>
      </c>
      <c r="L420" s="18" t="s">
        <v>26</v>
      </c>
      <c r="M420" s="20">
        <v>0</v>
      </c>
      <c r="N420" s="20">
        <v>123572</v>
      </c>
      <c r="O420" s="21">
        <f t="shared" si="18"/>
        <v>378036.0281124498</v>
      </c>
      <c r="P420" s="22">
        <f t="shared" si="19"/>
        <v>0</v>
      </c>
      <c r="Q420" s="20">
        <f t="shared" si="20"/>
        <v>124068.27309236948</v>
      </c>
      <c r="R420" s="18" t="s">
        <v>1791</v>
      </c>
      <c r="S420" s="18">
        <v>130</v>
      </c>
    </row>
    <row r="421" spans="1:19" x14ac:dyDescent="0.25">
      <c r="A421" s="18" t="s">
        <v>1792</v>
      </c>
      <c r="B421" s="18" t="s">
        <v>20</v>
      </c>
      <c r="C421" s="18" t="s">
        <v>29</v>
      </c>
      <c r="D421" s="18">
        <v>1983</v>
      </c>
      <c r="E421" s="18">
        <f>VLOOKUP(D421,'cpi roi'!A:C,2,FALSE)</f>
        <v>99.6</v>
      </c>
      <c r="F421" s="18" t="s">
        <v>553</v>
      </c>
      <c r="G421" s="18">
        <v>4.7</v>
      </c>
      <c r="H421" s="19">
        <v>1100</v>
      </c>
      <c r="I421" s="18" t="s">
        <v>1177</v>
      </c>
      <c r="J421" s="18" t="s">
        <v>1793</v>
      </c>
      <c r="K421" s="18" t="s">
        <v>683</v>
      </c>
      <c r="L421" s="18" t="s">
        <v>26</v>
      </c>
      <c r="M421" s="20">
        <v>8000000</v>
      </c>
      <c r="N421" s="20">
        <v>724912</v>
      </c>
      <c r="O421" s="21">
        <f t="shared" si="18"/>
        <v>2217677.5742971888</v>
      </c>
      <c r="P421" s="22">
        <f t="shared" si="19"/>
        <v>9.0614000000000008</v>
      </c>
      <c r="Q421" s="20">
        <f t="shared" si="20"/>
        <v>727823.29317269078</v>
      </c>
      <c r="R421" s="18" t="s">
        <v>1180</v>
      </c>
      <c r="S421" s="18">
        <v>98</v>
      </c>
    </row>
    <row r="422" spans="1:19" x14ac:dyDescent="0.25">
      <c r="A422" s="18" t="s">
        <v>1794</v>
      </c>
      <c r="B422" s="18" t="s">
        <v>20</v>
      </c>
      <c r="C422" s="18" t="s">
        <v>45</v>
      </c>
      <c r="D422" s="18">
        <v>1983</v>
      </c>
      <c r="E422" s="18">
        <f>VLOOKUP(D422,'cpi roi'!A:C,2,FALSE)</f>
        <v>99.6</v>
      </c>
      <c r="F422" s="18" t="s">
        <v>1694</v>
      </c>
      <c r="G422" s="18">
        <v>5.6</v>
      </c>
      <c r="H422" s="19">
        <v>7400</v>
      </c>
      <c r="I422" s="18" t="s">
        <v>271</v>
      </c>
      <c r="J422" s="18" t="s">
        <v>271</v>
      </c>
      <c r="K422" s="18" t="s">
        <v>272</v>
      </c>
      <c r="L422" s="18" t="s">
        <v>34</v>
      </c>
      <c r="M422" s="20">
        <v>0</v>
      </c>
      <c r="N422" s="20">
        <v>15543710</v>
      </c>
      <c r="O422" s="21">
        <f t="shared" si="18"/>
        <v>47551891.937751003</v>
      </c>
      <c r="P422" s="22">
        <f t="shared" si="19"/>
        <v>0</v>
      </c>
      <c r="Q422" s="20">
        <f t="shared" si="20"/>
        <v>15606134.538152611</v>
      </c>
      <c r="R422" s="18" t="s">
        <v>48</v>
      </c>
      <c r="S422" s="18">
        <v>91</v>
      </c>
    </row>
    <row r="423" spans="1:19" x14ac:dyDescent="0.25">
      <c r="A423" s="18" t="s">
        <v>1795</v>
      </c>
      <c r="B423" s="18" t="s">
        <v>37</v>
      </c>
      <c r="C423" s="18" t="s">
        <v>38</v>
      </c>
      <c r="D423" s="18">
        <v>1983</v>
      </c>
      <c r="E423" s="18">
        <f>VLOOKUP(D423,'cpi roi'!A:C,2,FALSE)</f>
        <v>99.6</v>
      </c>
      <c r="F423" s="18" t="s">
        <v>1568</v>
      </c>
      <c r="G423" s="18">
        <v>4.4000000000000004</v>
      </c>
      <c r="H423" s="19">
        <v>2900</v>
      </c>
      <c r="I423" s="18" t="s">
        <v>1796</v>
      </c>
      <c r="J423" s="18" t="s">
        <v>1797</v>
      </c>
      <c r="K423" s="18" t="s">
        <v>1798</v>
      </c>
      <c r="L423" s="18" t="s">
        <v>310</v>
      </c>
      <c r="M423" s="20">
        <v>0</v>
      </c>
      <c r="N423" s="20">
        <v>2810199</v>
      </c>
      <c r="O423" s="21">
        <f t="shared" si="18"/>
        <v>8597064.6114457827</v>
      </c>
      <c r="P423" s="22">
        <f t="shared" si="19"/>
        <v>0</v>
      </c>
      <c r="Q423" s="20">
        <f t="shared" si="20"/>
        <v>2821484.9397590361</v>
      </c>
      <c r="R423" s="18" t="s">
        <v>1799</v>
      </c>
      <c r="S423" s="18">
        <v>88</v>
      </c>
    </row>
    <row r="424" spans="1:19" x14ac:dyDescent="0.25">
      <c r="A424" s="18" t="s">
        <v>1800</v>
      </c>
      <c r="B424" s="18" t="s">
        <v>20</v>
      </c>
      <c r="C424" s="18" t="s">
        <v>56</v>
      </c>
      <c r="D424" s="18">
        <v>1983</v>
      </c>
      <c r="E424" s="18">
        <f>VLOOKUP(D424,'cpi roi'!A:C,2,FALSE)</f>
        <v>99.6</v>
      </c>
      <c r="F424" s="18" t="s">
        <v>1801</v>
      </c>
      <c r="G424" s="18">
        <v>6.1</v>
      </c>
      <c r="H424" s="19">
        <v>2900</v>
      </c>
      <c r="I424" s="18" t="s">
        <v>1802</v>
      </c>
      <c r="J424" s="18" t="s">
        <v>1803</v>
      </c>
      <c r="K424" s="18" t="s">
        <v>1804</v>
      </c>
      <c r="L424" s="18" t="s">
        <v>199</v>
      </c>
      <c r="M424" s="20">
        <v>4000000</v>
      </c>
      <c r="N424" s="20">
        <v>1080470</v>
      </c>
      <c r="O424" s="21">
        <f t="shared" si="18"/>
        <v>3305413.7449799194</v>
      </c>
      <c r="P424" s="22">
        <f t="shared" si="19"/>
        <v>27.011749999999999</v>
      </c>
      <c r="Q424" s="20">
        <f t="shared" si="20"/>
        <v>1084809.2369477912</v>
      </c>
      <c r="R424" s="18" t="s">
        <v>27</v>
      </c>
      <c r="S424" s="18">
        <v>88</v>
      </c>
    </row>
    <row r="425" spans="1:19" x14ac:dyDescent="0.25">
      <c r="A425" s="18" t="s">
        <v>1805</v>
      </c>
      <c r="B425" s="18" t="s">
        <v>37</v>
      </c>
      <c r="C425" s="18" t="s">
        <v>45</v>
      </c>
      <c r="D425" s="18">
        <v>1983</v>
      </c>
      <c r="E425" s="18">
        <f>VLOOKUP(D425,'cpi roi'!A:C,2,FALSE)</f>
        <v>99.6</v>
      </c>
      <c r="F425" s="18" t="s">
        <v>1560</v>
      </c>
      <c r="G425" s="18">
        <v>4.3</v>
      </c>
      <c r="H425" s="19">
        <v>5700</v>
      </c>
      <c r="I425" s="18" t="s">
        <v>719</v>
      </c>
      <c r="J425" s="18" t="s">
        <v>719</v>
      </c>
      <c r="K425" s="18" t="s">
        <v>1806</v>
      </c>
      <c r="L425" s="18" t="s">
        <v>26</v>
      </c>
      <c r="M425" s="20">
        <v>11000000</v>
      </c>
      <c r="N425" s="20">
        <v>4491986</v>
      </c>
      <c r="O425" s="21">
        <f t="shared" si="18"/>
        <v>13742049.540160641</v>
      </c>
      <c r="P425" s="22">
        <f t="shared" si="19"/>
        <v>40.836236363636367</v>
      </c>
      <c r="Q425" s="20">
        <f t="shared" si="20"/>
        <v>4510026.1044176705</v>
      </c>
      <c r="R425" s="18" t="s">
        <v>84</v>
      </c>
      <c r="S425" s="18">
        <v>109</v>
      </c>
    </row>
    <row r="426" spans="1:19" x14ac:dyDescent="0.25">
      <c r="A426" s="18" t="s">
        <v>1807</v>
      </c>
      <c r="B426" s="18" t="s">
        <v>20</v>
      </c>
      <c r="C426" s="18" t="s">
        <v>38</v>
      </c>
      <c r="D426" s="18">
        <v>1983</v>
      </c>
      <c r="E426" s="18">
        <f>VLOOKUP(D426,'cpi roi'!A:C,2,FALSE)</f>
        <v>99.6</v>
      </c>
      <c r="F426" s="18" t="s">
        <v>1595</v>
      </c>
      <c r="G426" s="18">
        <v>5.5</v>
      </c>
      <c r="H426" s="19">
        <v>4400</v>
      </c>
      <c r="I426" s="18" t="s">
        <v>833</v>
      </c>
      <c r="J426" s="18" t="s">
        <v>1808</v>
      </c>
      <c r="K426" s="18" t="s">
        <v>1809</v>
      </c>
      <c r="L426" s="18" t="s">
        <v>34</v>
      </c>
      <c r="M426" s="20">
        <v>8000000</v>
      </c>
      <c r="N426" s="20">
        <v>16134627</v>
      </c>
      <c r="O426" s="21">
        <f t="shared" si="18"/>
        <v>49359647.057228915</v>
      </c>
      <c r="P426" s="22">
        <f t="shared" si="19"/>
        <v>201.68283749999998</v>
      </c>
      <c r="Q426" s="20">
        <f t="shared" si="20"/>
        <v>16199424.698795181</v>
      </c>
      <c r="R426" s="18" t="s">
        <v>1093</v>
      </c>
      <c r="S426" s="18">
        <v>100</v>
      </c>
    </row>
    <row r="427" spans="1:19" x14ac:dyDescent="0.25">
      <c r="A427" s="18" t="s">
        <v>1810</v>
      </c>
      <c r="B427" s="18" t="s">
        <v>20</v>
      </c>
      <c r="C427" s="18" t="s">
        <v>21</v>
      </c>
      <c r="D427" s="18">
        <v>1983</v>
      </c>
      <c r="E427" s="18">
        <f>VLOOKUP(D427,'cpi roi'!A:C,2,FALSE)</f>
        <v>99.6</v>
      </c>
      <c r="F427" s="18" t="s">
        <v>1494</v>
      </c>
      <c r="G427" s="18">
        <v>5.7</v>
      </c>
      <c r="H427" s="19">
        <v>1200</v>
      </c>
      <c r="I427" s="18" t="s">
        <v>1811</v>
      </c>
      <c r="J427" s="18" t="s">
        <v>1812</v>
      </c>
      <c r="K427" s="18" t="s">
        <v>110</v>
      </c>
      <c r="L427" s="18" t="s">
        <v>26</v>
      </c>
      <c r="M427" s="20">
        <v>11800000</v>
      </c>
      <c r="N427" s="20">
        <v>5997566</v>
      </c>
      <c r="O427" s="21">
        <f t="shared" si="18"/>
        <v>18347975.504016064</v>
      </c>
      <c r="P427" s="22">
        <f t="shared" si="19"/>
        <v>50.826830508474572</v>
      </c>
      <c r="Q427" s="20">
        <f t="shared" si="20"/>
        <v>6021652.6104417667</v>
      </c>
      <c r="R427" s="18" t="s">
        <v>1813</v>
      </c>
      <c r="S427" s="18">
        <v>104</v>
      </c>
    </row>
    <row r="428" spans="1:19" x14ac:dyDescent="0.25">
      <c r="A428" s="18" t="s">
        <v>1814</v>
      </c>
      <c r="B428" s="18" t="s">
        <v>20</v>
      </c>
      <c r="C428" s="18" t="s">
        <v>45</v>
      </c>
      <c r="D428" s="18">
        <v>1983</v>
      </c>
      <c r="E428" s="18">
        <f>VLOOKUP(D428,'cpi roi'!A:C,2,FALSE)</f>
        <v>99.6</v>
      </c>
      <c r="F428" s="18" t="s">
        <v>1815</v>
      </c>
      <c r="G428" s="18">
        <v>5.8</v>
      </c>
      <c r="H428" s="19">
        <v>4700</v>
      </c>
      <c r="I428" s="18" t="s">
        <v>274</v>
      </c>
      <c r="J428" s="18" t="s">
        <v>1816</v>
      </c>
      <c r="K428" s="18" t="s">
        <v>418</v>
      </c>
      <c r="L428" s="18" t="s">
        <v>34</v>
      </c>
      <c r="M428" s="20">
        <v>12000000</v>
      </c>
      <c r="N428" s="20">
        <v>14000000</v>
      </c>
      <c r="O428" s="21">
        <f t="shared" si="18"/>
        <v>42829317.269076303</v>
      </c>
      <c r="P428" s="22">
        <f t="shared" si="19"/>
        <v>116.66666666666667</v>
      </c>
      <c r="Q428" s="20">
        <f t="shared" si="20"/>
        <v>14056224.899598394</v>
      </c>
      <c r="R428" s="18" t="s">
        <v>214</v>
      </c>
      <c r="S428" s="18">
        <v>103</v>
      </c>
    </row>
    <row r="429" spans="1:19" x14ac:dyDescent="0.25">
      <c r="A429" s="18" t="s">
        <v>1817</v>
      </c>
      <c r="B429" s="18" t="s">
        <v>20</v>
      </c>
      <c r="C429" s="18" t="s">
        <v>21</v>
      </c>
      <c r="D429" s="18">
        <v>1983</v>
      </c>
      <c r="E429" s="18">
        <f>VLOOKUP(D429,'cpi roi'!A:C,2,FALSE)</f>
        <v>99.6</v>
      </c>
      <c r="F429" s="18" t="s">
        <v>1494</v>
      </c>
      <c r="G429" s="18">
        <v>3</v>
      </c>
      <c r="H429" s="19">
        <v>938</v>
      </c>
      <c r="I429" s="18" t="s">
        <v>1818</v>
      </c>
      <c r="J429" s="18" t="s">
        <v>1819</v>
      </c>
      <c r="K429" s="18" t="s">
        <v>1820</v>
      </c>
      <c r="L429" s="18" t="s">
        <v>34</v>
      </c>
      <c r="M429" s="20">
        <v>5000000</v>
      </c>
      <c r="N429" s="20">
        <v>1223200</v>
      </c>
      <c r="O429" s="21">
        <f t="shared" si="18"/>
        <v>3742058.6345381523</v>
      </c>
      <c r="P429" s="22">
        <f t="shared" si="19"/>
        <v>24.463999999999999</v>
      </c>
      <c r="Q429" s="20">
        <f t="shared" si="20"/>
        <v>1228112.4497991968</v>
      </c>
      <c r="R429" s="18" t="s">
        <v>1821</v>
      </c>
      <c r="S429" s="18">
        <v>92</v>
      </c>
    </row>
    <row r="430" spans="1:19" x14ac:dyDescent="0.25">
      <c r="A430" s="18" t="s">
        <v>1822</v>
      </c>
      <c r="B430" s="18" t="s">
        <v>20</v>
      </c>
      <c r="C430" s="18" t="s">
        <v>108</v>
      </c>
      <c r="D430" s="18">
        <v>1983</v>
      </c>
      <c r="E430" s="18">
        <f>VLOOKUP(D430,'cpi roi'!A:C,2,FALSE)</f>
        <v>99.6</v>
      </c>
      <c r="F430" s="18" t="s">
        <v>1481</v>
      </c>
      <c r="G430" s="18">
        <v>6.3</v>
      </c>
      <c r="H430" s="19">
        <v>6500</v>
      </c>
      <c r="I430" s="18" t="s">
        <v>712</v>
      </c>
      <c r="J430" s="18" t="s">
        <v>1823</v>
      </c>
      <c r="K430" s="18" t="s">
        <v>1824</v>
      </c>
      <c r="L430" s="18" t="s">
        <v>34</v>
      </c>
      <c r="M430" s="20">
        <v>0</v>
      </c>
      <c r="N430" s="20">
        <v>5555305</v>
      </c>
      <c r="O430" s="21">
        <f t="shared" si="18"/>
        <v>16994994.312248994</v>
      </c>
      <c r="P430" s="22">
        <f t="shared" si="19"/>
        <v>0</v>
      </c>
      <c r="Q430" s="20">
        <f t="shared" si="20"/>
        <v>5577615.4618473891</v>
      </c>
      <c r="R430" s="18" t="s">
        <v>184</v>
      </c>
      <c r="S430" s="18">
        <v>109</v>
      </c>
    </row>
    <row r="431" spans="1:19" x14ac:dyDescent="0.25">
      <c r="A431" s="18" t="s">
        <v>1825</v>
      </c>
      <c r="B431" s="18" t="s">
        <v>37</v>
      </c>
      <c r="C431" s="18" t="s">
        <v>21</v>
      </c>
      <c r="D431" s="18">
        <v>1983</v>
      </c>
      <c r="E431" s="18">
        <f>VLOOKUP(D431,'cpi roi'!A:C,2,FALSE)</f>
        <v>99.6</v>
      </c>
      <c r="F431" s="18" t="s">
        <v>1826</v>
      </c>
      <c r="G431" s="18">
        <v>7.6</v>
      </c>
      <c r="H431" s="19">
        <v>4900</v>
      </c>
      <c r="I431" s="18" t="s">
        <v>705</v>
      </c>
      <c r="J431" s="18" t="s">
        <v>1827</v>
      </c>
      <c r="K431" s="18" t="s">
        <v>763</v>
      </c>
      <c r="L431" s="18" t="s">
        <v>26</v>
      </c>
      <c r="M431" s="20">
        <v>0</v>
      </c>
      <c r="N431" s="20">
        <v>5310748</v>
      </c>
      <c r="O431" s="21">
        <f t="shared" si="18"/>
        <v>16246836.502008032</v>
      </c>
      <c r="P431" s="22">
        <f t="shared" si="19"/>
        <v>0</v>
      </c>
      <c r="Q431" s="20">
        <f t="shared" si="20"/>
        <v>5332076.3052208833</v>
      </c>
      <c r="R431" s="18" t="s">
        <v>35</v>
      </c>
      <c r="S431" s="18">
        <v>118</v>
      </c>
    </row>
    <row r="432" spans="1:19" x14ac:dyDescent="0.25">
      <c r="A432" s="18" t="s">
        <v>1828</v>
      </c>
      <c r="B432" s="18" t="s">
        <v>20</v>
      </c>
      <c r="C432" s="18" t="s">
        <v>1209</v>
      </c>
      <c r="D432" s="18">
        <v>1983</v>
      </c>
      <c r="E432" s="18">
        <f>VLOOKUP(D432,'cpi roi'!A:C,2,FALSE)</f>
        <v>99.6</v>
      </c>
      <c r="F432" s="18" t="s">
        <v>1137</v>
      </c>
      <c r="G432" s="18">
        <v>6.6</v>
      </c>
      <c r="H432" s="19">
        <v>2600</v>
      </c>
      <c r="I432" s="18" t="s">
        <v>1829</v>
      </c>
      <c r="J432" s="18" t="s">
        <v>1830</v>
      </c>
      <c r="K432" s="18" t="s">
        <v>1831</v>
      </c>
      <c r="L432" s="18" t="s">
        <v>34</v>
      </c>
      <c r="M432" s="20">
        <v>0</v>
      </c>
      <c r="N432" s="20">
        <v>11787127</v>
      </c>
      <c r="O432" s="21">
        <f t="shared" si="18"/>
        <v>36059614.426706828</v>
      </c>
      <c r="P432" s="22">
        <f t="shared" si="19"/>
        <v>0</v>
      </c>
      <c r="Q432" s="20">
        <f t="shared" si="20"/>
        <v>11834464.859437751</v>
      </c>
      <c r="R432" s="18" t="s">
        <v>48</v>
      </c>
      <c r="S432" s="18">
        <v>102</v>
      </c>
    </row>
    <row r="433" spans="1:19" x14ac:dyDescent="0.25">
      <c r="A433" s="18" t="s">
        <v>1832</v>
      </c>
      <c r="B433" s="18" t="s">
        <v>37</v>
      </c>
      <c r="C433" s="18" t="s">
        <v>67</v>
      </c>
      <c r="D433" s="18">
        <v>1983</v>
      </c>
      <c r="E433" s="18">
        <f>VLOOKUP(D433,'cpi roi'!A:C,2,FALSE)</f>
        <v>99.6</v>
      </c>
      <c r="F433" s="18" t="s">
        <v>1833</v>
      </c>
      <c r="G433" s="18">
        <v>7</v>
      </c>
      <c r="H433" s="19">
        <v>1700</v>
      </c>
      <c r="I433" s="18" t="s">
        <v>906</v>
      </c>
      <c r="J433" s="18" t="s">
        <v>1834</v>
      </c>
      <c r="K433" s="18" t="s">
        <v>1835</v>
      </c>
      <c r="L433" s="18" t="s">
        <v>34</v>
      </c>
      <c r="M433" s="20">
        <v>0</v>
      </c>
      <c r="N433" s="20">
        <v>0</v>
      </c>
      <c r="O433" s="21">
        <f t="shared" si="18"/>
        <v>0</v>
      </c>
      <c r="P433" s="22">
        <f t="shared" si="19"/>
        <v>0</v>
      </c>
      <c r="Q433" s="20">
        <f t="shared" si="20"/>
        <v>0</v>
      </c>
      <c r="R433" s="18" t="s">
        <v>1836</v>
      </c>
      <c r="S433" s="18">
        <v>127</v>
      </c>
    </row>
    <row r="434" spans="1:19" x14ac:dyDescent="0.25">
      <c r="A434" s="18" t="s">
        <v>1837</v>
      </c>
      <c r="B434" s="18" t="s">
        <v>20</v>
      </c>
      <c r="C434" s="18" t="s">
        <v>45</v>
      </c>
      <c r="D434" s="18">
        <v>1983</v>
      </c>
      <c r="E434" s="18">
        <f>VLOOKUP(D434,'cpi roi'!A:C,2,FALSE)</f>
        <v>99.6</v>
      </c>
      <c r="F434" s="18" t="s">
        <v>1595</v>
      </c>
      <c r="G434" s="18">
        <v>5.3</v>
      </c>
      <c r="H434" s="19">
        <v>2200</v>
      </c>
      <c r="I434" s="18" t="s">
        <v>719</v>
      </c>
      <c r="J434" s="18" t="s">
        <v>719</v>
      </c>
      <c r="K434" s="18" t="s">
        <v>204</v>
      </c>
      <c r="L434" s="18" t="s">
        <v>34</v>
      </c>
      <c r="M434" s="20">
        <v>19000000</v>
      </c>
      <c r="N434" s="20">
        <v>10964740</v>
      </c>
      <c r="O434" s="21">
        <f t="shared" si="18"/>
        <v>33543737.730923694</v>
      </c>
      <c r="P434" s="22">
        <f t="shared" si="19"/>
        <v>57.70915789473684</v>
      </c>
      <c r="Q434" s="20">
        <f t="shared" si="20"/>
        <v>11008775.100401606</v>
      </c>
      <c r="R434" s="18" t="s">
        <v>1838</v>
      </c>
      <c r="S434" s="18">
        <v>110</v>
      </c>
    </row>
    <row r="435" spans="1:19" x14ac:dyDescent="0.25">
      <c r="A435" s="18" t="s">
        <v>1839</v>
      </c>
      <c r="B435" s="18" t="s">
        <v>20</v>
      </c>
      <c r="C435" s="18" t="s">
        <v>56</v>
      </c>
      <c r="D435" s="18">
        <v>1983</v>
      </c>
      <c r="E435" s="18">
        <f>VLOOKUP(D435,'cpi roi'!A:C,2,FALSE)</f>
        <v>99.6</v>
      </c>
      <c r="F435" s="18" t="s">
        <v>1840</v>
      </c>
      <c r="G435" s="18">
        <v>5.8</v>
      </c>
      <c r="H435" s="19">
        <v>3000</v>
      </c>
      <c r="I435" s="18" t="s">
        <v>1841</v>
      </c>
      <c r="J435" s="18" t="s">
        <v>1842</v>
      </c>
      <c r="K435" s="18" t="s">
        <v>1843</v>
      </c>
      <c r="L435" s="18" t="s">
        <v>34</v>
      </c>
      <c r="M435" s="20">
        <v>6000000</v>
      </c>
      <c r="N435" s="20">
        <v>6670680</v>
      </c>
      <c r="O435" s="21">
        <f t="shared" si="18"/>
        <v>20407190.722891565</v>
      </c>
      <c r="P435" s="22">
        <f t="shared" si="19"/>
        <v>111.178</v>
      </c>
      <c r="Q435" s="20">
        <f t="shared" si="20"/>
        <v>6697469.8795180721</v>
      </c>
      <c r="R435" s="18" t="s">
        <v>65</v>
      </c>
      <c r="S435" s="18">
        <v>99</v>
      </c>
    </row>
    <row r="436" spans="1:19" x14ac:dyDescent="0.25">
      <c r="A436" s="18" t="s">
        <v>1844</v>
      </c>
      <c r="B436" s="18" t="s">
        <v>37</v>
      </c>
      <c r="C436" s="18" t="s">
        <v>45</v>
      </c>
      <c r="D436" s="18">
        <v>1983</v>
      </c>
      <c r="E436" s="18">
        <f>VLOOKUP(D436,'cpi roi'!A:C,2,FALSE)</f>
        <v>99.6</v>
      </c>
      <c r="F436" s="18" t="s">
        <v>1763</v>
      </c>
      <c r="G436" s="18">
        <v>4.5999999999999996</v>
      </c>
      <c r="H436" s="19">
        <v>3600</v>
      </c>
      <c r="I436" s="18" t="s">
        <v>139</v>
      </c>
      <c r="J436" s="18" t="s">
        <v>1482</v>
      </c>
      <c r="K436" s="18" t="s">
        <v>53</v>
      </c>
      <c r="L436" s="18" t="s">
        <v>34</v>
      </c>
      <c r="M436" s="20">
        <v>10000000</v>
      </c>
      <c r="N436" s="20">
        <v>10369581</v>
      </c>
      <c r="O436" s="21">
        <f t="shared" si="18"/>
        <v>31723005.32831325</v>
      </c>
      <c r="P436" s="22">
        <f t="shared" si="19"/>
        <v>103.69581000000001</v>
      </c>
      <c r="Q436" s="20">
        <f t="shared" si="20"/>
        <v>10411225.903614458</v>
      </c>
      <c r="R436" s="18" t="s">
        <v>27</v>
      </c>
      <c r="S436" s="18">
        <v>99</v>
      </c>
    </row>
    <row r="437" spans="1:19" x14ac:dyDescent="0.25">
      <c r="A437" s="18" t="s">
        <v>1845</v>
      </c>
      <c r="B437" s="18" t="s">
        <v>37</v>
      </c>
      <c r="C437" s="18" t="s">
        <v>38</v>
      </c>
      <c r="D437" s="18">
        <v>1983</v>
      </c>
      <c r="E437" s="18">
        <f>VLOOKUP(D437,'cpi roi'!A:C,2,FALSE)</f>
        <v>99.6</v>
      </c>
      <c r="F437" s="18" t="s">
        <v>1475</v>
      </c>
      <c r="G437" s="18">
        <v>5.7</v>
      </c>
      <c r="H437" s="19">
        <v>1100</v>
      </c>
      <c r="I437" s="18" t="s">
        <v>1846</v>
      </c>
      <c r="J437" s="18" t="s">
        <v>1847</v>
      </c>
      <c r="K437" s="18" t="s">
        <v>152</v>
      </c>
      <c r="L437" s="18" t="s">
        <v>34</v>
      </c>
      <c r="M437" s="20">
        <v>5000000</v>
      </c>
      <c r="N437" s="20">
        <v>1262691</v>
      </c>
      <c r="O437" s="21">
        <f t="shared" si="18"/>
        <v>3862870.9608433731</v>
      </c>
      <c r="P437" s="22">
        <f t="shared" si="19"/>
        <v>25.253819999999997</v>
      </c>
      <c r="Q437" s="20">
        <f t="shared" si="20"/>
        <v>1267762.0481927712</v>
      </c>
      <c r="R437" s="18" t="s">
        <v>65</v>
      </c>
      <c r="S437" s="18">
        <v>95</v>
      </c>
    </row>
    <row r="438" spans="1:19" x14ac:dyDescent="0.25">
      <c r="A438" s="18" t="s">
        <v>1848</v>
      </c>
      <c r="B438" s="18" t="s">
        <v>37</v>
      </c>
      <c r="C438" s="18" t="s">
        <v>45</v>
      </c>
      <c r="D438" s="18">
        <v>1983</v>
      </c>
      <c r="E438" s="18">
        <f>VLOOKUP(D438,'cpi roi'!A:C,2,FALSE)</f>
        <v>99.6</v>
      </c>
      <c r="F438" s="18" t="s">
        <v>1475</v>
      </c>
      <c r="G438" s="18">
        <v>6.6</v>
      </c>
      <c r="H438" s="19">
        <v>3300</v>
      </c>
      <c r="I438" s="18" t="s">
        <v>854</v>
      </c>
      <c r="J438" s="18" t="s">
        <v>212</v>
      </c>
      <c r="K438" s="18" t="s">
        <v>179</v>
      </c>
      <c r="L438" s="18" t="s">
        <v>34</v>
      </c>
      <c r="M438" s="20">
        <v>0</v>
      </c>
      <c r="N438" s="20">
        <v>17613720</v>
      </c>
      <c r="O438" s="21">
        <f t="shared" si="18"/>
        <v>53884543.012048192</v>
      </c>
      <c r="P438" s="22">
        <f t="shared" si="19"/>
        <v>0</v>
      </c>
      <c r="Q438" s="20">
        <f t="shared" si="20"/>
        <v>17684457.8313253</v>
      </c>
      <c r="R438" s="18" t="s">
        <v>184</v>
      </c>
      <c r="S438" s="18">
        <v>98</v>
      </c>
    </row>
    <row r="439" spans="1:19" x14ac:dyDescent="0.25">
      <c r="A439" s="18" t="s">
        <v>1849</v>
      </c>
      <c r="B439" s="18" t="s">
        <v>37</v>
      </c>
      <c r="C439" s="18" t="s">
        <v>45</v>
      </c>
      <c r="D439" s="18">
        <v>1983</v>
      </c>
      <c r="E439" s="18">
        <f>VLOOKUP(D439,'cpi roi'!A:C,2,FALSE)</f>
        <v>99.6</v>
      </c>
      <c r="F439" s="18" t="s">
        <v>1137</v>
      </c>
      <c r="G439" s="18">
        <v>4.9000000000000004</v>
      </c>
      <c r="H439" s="19">
        <v>2100</v>
      </c>
      <c r="I439" s="18" t="s">
        <v>1850</v>
      </c>
      <c r="J439" s="18" t="s">
        <v>1214</v>
      </c>
      <c r="K439" s="18" t="s">
        <v>1632</v>
      </c>
      <c r="L439" s="18" t="s">
        <v>34</v>
      </c>
      <c r="M439" s="20">
        <v>0</v>
      </c>
      <c r="N439" s="20">
        <v>6347072</v>
      </c>
      <c r="O439" s="21">
        <f t="shared" si="18"/>
        <v>19417197.17269076</v>
      </c>
      <c r="P439" s="22">
        <f t="shared" si="19"/>
        <v>0</v>
      </c>
      <c r="Q439" s="20">
        <f t="shared" si="20"/>
        <v>6372562.248995984</v>
      </c>
      <c r="R439" s="18" t="s">
        <v>65</v>
      </c>
      <c r="S439" s="18">
        <v>101</v>
      </c>
    </row>
    <row r="440" spans="1:19" x14ac:dyDescent="0.25">
      <c r="A440" s="18" t="s">
        <v>1851</v>
      </c>
      <c r="B440" s="18" t="s">
        <v>20</v>
      </c>
      <c r="C440" s="18" t="s">
        <v>45</v>
      </c>
      <c r="D440" s="18">
        <v>1983</v>
      </c>
      <c r="E440" s="18">
        <f>VLOOKUP(D440,'cpi roi'!A:C,2,FALSE)</f>
        <v>99.6</v>
      </c>
      <c r="F440" s="18" t="s">
        <v>1044</v>
      </c>
      <c r="G440" s="18">
        <v>6.3</v>
      </c>
      <c r="H440" s="19">
        <v>1700</v>
      </c>
      <c r="I440" s="18" t="s">
        <v>1852</v>
      </c>
      <c r="J440" s="18" t="s">
        <v>1853</v>
      </c>
      <c r="K440" s="18" t="s">
        <v>1854</v>
      </c>
      <c r="L440" s="18" t="s">
        <v>34</v>
      </c>
      <c r="M440" s="20">
        <v>3000000</v>
      </c>
      <c r="N440" s="20">
        <v>1867792</v>
      </c>
      <c r="O440" s="21">
        <f t="shared" si="18"/>
        <v>5714018.2971887551</v>
      </c>
      <c r="P440" s="22">
        <f t="shared" si="19"/>
        <v>62.259733333333337</v>
      </c>
      <c r="Q440" s="20">
        <f t="shared" si="20"/>
        <v>1875293.1726907631</v>
      </c>
      <c r="R440" s="18" t="s">
        <v>1855</v>
      </c>
      <c r="S440" s="18">
        <v>105</v>
      </c>
    </row>
    <row r="441" spans="1:19" x14ac:dyDescent="0.25">
      <c r="A441" s="18" t="s">
        <v>1856</v>
      </c>
      <c r="B441" s="18" t="s">
        <v>20</v>
      </c>
      <c r="C441" s="18" t="s">
        <v>21</v>
      </c>
      <c r="D441" s="18">
        <v>1983</v>
      </c>
      <c r="E441" s="18">
        <f>VLOOKUP(D441,'cpi roi'!A:C,2,FALSE)</f>
        <v>99.6</v>
      </c>
      <c r="F441" s="18" t="s">
        <v>1857</v>
      </c>
      <c r="G441" s="18">
        <v>6.6</v>
      </c>
      <c r="H441" s="19">
        <v>1600</v>
      </c>
      <c r="I441" s="18" t="s">
        <v>842</v>
      </c>
      <c r="J441" s="18" t="s">
        <v>1858</v>
      </c>
      <c r="K441" s="18" t="s">
        <v>1859</v>
      </c>
      <c r="L441" s="18" t="s">
        <v>26</v>
      </c>
      <c r="M441" s="20">
        <v>0</v>
      </c>
      <c r="N441" s="20">
        <v>1772889</v>
      </c>
      <c r="O441" s="21">
        <f t="shared" si="18"/>
        <v>5423687.5331325298</v>
      </c>
      <c r="P441" s="22">
        <f t="shared" si="19"/>
        <v>0</v>
      </c>
      <c r="Q441" s="20">
        <f t="shared" si="20"/>
        <v>1780009.0361445784</v>
      </c>
      <c r="R441" s="18" t="s">
        <v>844</v>
      </c>
      <c r="S441" s="18">
        <v>130</v>
      </c>
    </row>
    <row r="442" spans="1:19" x14ac:dyDescent="0.25">
      <c r="A442" s="18" t="s">
        <v>1860</v>
      </c>
      <c r="B442" s="18" t="s">
        <v>20</v>
      </c>
      <c r="C442" s="18" t="s">
        <v>45</v>
      </c>
      <c r="D442" s="18">
        <v>1983</v>
      </c>
      <c r="E442" s="18">
        <f>VLOOKUP(D442,'cpi roi'!A:C,2,FALSE)</f>
        <v>99.6</v>
      </c>
      <c r="F442" s="18" t="s">
        <v>1494</v>
      </c>
      <c r="G442" s="18">
        <v>5.2</v>
      </c>
      <c r="H442" s="19">
        <v>1700</v>
      </c>
      <c r="I442" s="18" t="s">
        <v>948</v>
      </c>
      <c r="J442" s="18" t="s">
        <v>1861</v>
      </c>
      <c r="K442" s="18" t="s">
        <v>1862</v>
      </c>
      <c r="L442" s="18" t="s">
        <v>199</v>
      </c>
      <c r="M442" s="20">
        <v>0</v>
      </c>
      <c r="N442" s="20">
        <v>0</v>
      </c>
      <c r="O442" s="21">
        <f t="shared" si="18"/>
        <v>0</v>
      </c>
      <c r="P442" s="22">
        <f t="shared" si="19"/>
        <v>0</v>
      </c>
      <c r="Q442" s="20">
        <f t="shared" si="20"/>
        <v>0</v>
      </c>
      <c r="R442" s="18" t="s">
        <v>1863</v>
      </c>
      <c r="S442" s="18">
        <v>85</v>
      </c>
    </row>
    <row r="443" spans="1:19" x14ac:dyDescent="0.25">
      <c r="A443" s="18" t="s">
        <v>1864</v>
      </c>
      <c r="B443" s="18" t="s">
        <v>20</v>
      </c>
      <c r="C443" s="18" t="s">
        <v>21</v>
      </c>
      <c r="D443" s="18">
        <v>1983</v>
      </c>
      <c r="E443" s="18">
        <f>VLOOKUP(D443,'cpi roi'!A:C,2,FALSE)</f>
        <v>99.6</v>
      </c>
      <c r="F443" s="18" t="s">
        <v>1865</v>
      </c>
      <c r="G443" s="18">
        <v>6.6</v>
      </c>
      <c r="H443" s="19">
        <v>1200</v>
      </c>
      <c r="I443" s="18" t="s">
        <v>408</v>
      </c>
      <c r="J443" s="18" t="s">
        <v>696</v>
      </c>
      <c r="K443" s="18" t="s">
        <v>1866</v>
      </c>
      <c r="L443" s="18" t="s">
        <v>26</v>
      </c>
      <c r="M443" s="20">
        <v>0</v>
      </c>
      <c r="N443" s="20">
        <v>687475</v>
      </c>
      <c r="O443" s="21">
        <f t="shared" si="18"/>
        <v>2103148.9206827306</v>
      </c>
      <c r="P443" s="22">
        <f t="shared" si="19"/>
        <v>0</v>
      </c>
      <c r="Q443" s="20">
        <f t="shared" si="20"/>
        <v>690235.9437751004</v>
      </c>
      <c r="R443" s="18" t="s">
        <v>48</v>
      </c>
      <c r="S443" s="18">
        <v>130</v>
      </c>
    </row>
    <row r="444" spans="1:19" x14ac:dyDescent="0.25">
      <c r="A444" s="18" t="s">
        <v>1867</v>
      </c>
      <c r="B444" s="18" t="s">
        <v>37</v>
      </c>
      <c r="C444" s="18" t="s">
        <v>67</v>
      </c>
      <c r="D444" s="18">
        <v>1983</v>
      </c>
      <c r="E444" s="18">
        <f>VLOOKUP(D444,'cpi roi'!A:C,2,FALSE)</f>
        <v>99.6</v>
      </c>
      <c r="F444" s="18" t="s">
        <v>1672</v>
      </c>
      <c r="G444" s="18">
        <v>6.7</v>
      </c>
      <c r="H444" s="19">
        <v>1300</v>
      </c>
      <c r="I444" s="18" t="s">
        <v>1868</v>
      </c>
      <c r="J444" s="18" t="s">
        <v>1869</v>
      </c>
      <c r="K444" s="18" t="s">
        <v>1870</v>
      </c>
      <c r="L444" s="18" t="s">
        <v>34</v>
      </c>
      <c r="M444" s="20">
        <v>0</v>
      </c>
      <c r="N444" s="20">
        <v>272278</v>
      </c>
      <c r="O444" s="21">
        <f t="shared" si="18"/>
        <v>832962.91767068265</v>
      </c>
      <c r="P444" s="22">
        <f t="shared" si="19"/>
        <v>0</v>
      </c>
      <c r="Q444" s="20">
        <f t="shared" si="20"/>
        <v>273371.4859437751</v>
      </c>
      <c r="R444" s="18" t="s">
        <v>1064</v>
      </c>
      <c r="S444" s="18">
        <v>113</v>
      </c>
    </row>
    <row r="445" spans="1:19" x14ac:dyDescent="0.25">
      <c r="A445" s="18" t="s">
        <v>1871</v>
      </c>
      <c r="B445" s="18" t="s">
        <v>20</v>
      </c>
      <c r="C445" s="18" t="s">
        <v>21</v>
      </c>
      <c r="D445" s="18">
        <v>1983</v>
      </c>
      <c r="E445" s="18">
        <f>VLOOKUP(D445,'cpi roi'!A:C,2,FALSE)</f>
        <v>99.6</v>
      </c>
      <c r="F445" s="18" t="s">
        <v>1872</v>
      </c>
      <c r="G445" s="18">
        <v>5.9</v>
      </c>
      <c r="H445" s="19">
        <v>701</v>
      </c>
      <c r="I445" s="18" t="s">
        <v>1873</v>
      </c>
      <c r="J445" s="18" t="s">
        <v>1873</v>
      </c>
      <c r="K445" s="18" t="s">
        <v>597</v>
      </c>
      <c r="L445" s="18" t="s">
        <v>34</v>
      </c>
      <c r="M445" s="20">
        <v>550000</v>
      </c>
      <c r="N445" s="20">
        <v>5269990</v>
      </c>
      <c r="O445" s="21">
        <f t="shared" si="18"/>
        <v>16122148.122489959</v>
      </c>
      <c r="P445" s="22">
        <f t="shared" si="19"/>
        <v>958.18</v>
      </c>
      <c r="Q445" s="20">
        <f t="shared" si="20"/>
        <v>5291154.6184738958</v>
      </c>
      <c r="R445" s="18" t="s">
        <v>1676</v>
      </c>
      <c r="S445" s="18">
        <v>88</v>
      </c>
    </row>
    <row r="446" spans="1:19" x14ac:dyDescent="0.25">
      <c r="A446" s="18" t="s">
        <v>1874</v>
      </c>
      <c r="B446" s="18" t="s">
        <v>20</v>
      </c>
      <c r="C446" s="18" t="s">
        <v>45</v>
      </c>
      <c r="D446" s="18">
        <v>1983</v>
      </c>
      <c r="E446" s="18">
        <f>VLOOKUP(D446,'cpi roi'!A:C,2,FALSE)</f>
        <v>99.6</v>
      </c>
      <c r="F446" s="18" t="s">
        <v>1481</v>
      </c>
      <c r="G446" s="18">
        <v>6.7</v>
      </c>
      <c r="H446" s="19">
        <v>1100</v>
      </c>
      <c r="I446" s="18" t="s">
        <v>902</v>
      </c>
      <c r="J446" s="18" t="s">
        <v>1875</v>
      </c>
      <c r="K446" s="18" t="s">
        <v>1876</v>
      </c>
      <c r="L446" s="18" t="s">
        <v>34</v>
      </c>
      <c r="M446" s="20">
        <v>5500000</v>
      </c>
      <c r="N446" s="20">
        <v>1645711</v>
      </c>
      <c r="O446" s="21">
        <f t="shared" si="18"/>
        <v>5034619.8965863455</v>
      </c>
      <c r="P446" s="22">
        <f t="shared" si="19"/>
        <v>29.922018181818181</v>
      </c>
      <c r="Q446" s="20">
        <f t="shared" si="20"/>
        <v>1652320.281124498</v>
      </c>
      <c r="R446" s="18" t="s">
        <v>1877</v>
      </c>
      <c r="S446" s="18">
        <v>92</v>
      </c>
    </row>
    <row r="447" spans="1:19" x14ac:dyDescent="0.25">
      <c r="A447" s="18" t="s">
        <v>1878</v>
      </c>
      <c r="B447" s="18" t="s">
        <v>37</v>
      </c>
      <c r="C447" s="18" t="s">
        <v>38</v>
      </c>
      <c r="D447" s="18">
        <v>1983</v>
      </c>
      <c r="E447" s="18">
        <f>VLOOKUP(D447,'cpi roi'!A:C,2,FALSE)</f>
        <v>99.6</v>
      </c>
      <c r="F447" s="18" t="s">
        <v>1506</v>
      </c>
      <c r="G447" s="18">
        <v>6.2</v>
      </c>
      <c r="H447" s="19">
        <v>2100</v>
      </c>
      <c r="I447" s="18" t="s">
        <v>1879</v>
      </c>
      <c r="J447" s="18" t="s">
        <v>1880</v>
      </c>
      <c r="K447" s="18" t="s">
        <v>1881</v>
      </c>
      <c r="L447" s="18" t="s">
        <v>1882</v>
      </c>
      <c r="M447" s="20">
        <v>12000000</v>
      </c>
      <c r="N447" s="20">
        <v>1963756</v>
      </c>
      <c r="O447" s="21">
        <f t="shared" si="18"/>
        <v>6007594.9116465859</v>
      </c>
      <c r="P447" s="22">
        <f t="shared" si="19"/>
        <v>16.364633333333334</v>
      </c>
      <c r="Q447" s="20">
        <f t="shared" si="20"/>
        <v>1971642.5702811244</v>
      </c>
      <c r="R447" s="18" t="s">
        <v>1883</v>
      </c>
      <c r="S447" s="18">
        <v>99</v>
      </c>
    </row>
    <row r="448" spans="1:19" x14ac:dyDescent="0.25">
      <c r="A448" s="18" t="s">
        <v>1884</v>
      </c>
      <c r="B448" s="18" t="s">
        <v>37</v>
      </c>
      <c r="C448" s="18" t="s">
        <v>56</v>
      </c>
      <c r="D448" s="18">
        <v>1983</v>
      </c>
      <c r="E448" s="18">
        <f>VLOOKUP(D448,'cpi roi'!A:C,2,FALSE)</f>
        <v>99.6</v>
      </c>
      <c r="F448" s="18" t="s">
        <v>1269</v>
      </c>
      <c r="G448" s="18">
        <v>5.5</v>
      </c>
      <c r="H448" s="19">
        <v>2700</v>
      </c>
      <c r="I448" s="18" t="s">
        <v>1885</v>
      </c>
      <c r="J448" s="18" t="s">
        <v>1886</v>
      </c>
      <c r="K448" s="18" t="s">
        <v>298</v>
      </c>
      <c r="L448" s="18" t="s">
        <v>34</v>
      </c>
      <c r="M448" s="20">
        <v>0</v>
      </c>
      <c r="N448" s="20">
        <v>1362303</v>
      </c>
      <c r="O448" s="21">
        <f t="shared" si="18"/>
        <v>4167607.6716867466</v>
      </c>
      <c r="P448" s="22">
        <f t="shared" si="19"/>
        <v>0</v>
      </c>
      <c r="Q448" s="20">
        <f t="shared" si="20"/>
        <v>1367774.0963855421</v>
      </c>
      <c r="R448" s="18" t="s">
        <v>234</v>
      </c>
      <c r="S448" s="18">
        <v>94</v>
      </c>
    </row>
    <row r="449" spans="1:19" x14ac:dyDescent="0.25">
      <c r="A449" s="18" t="s">
        <v>1887</v>
      </c>
      <c r="B449" s="18" t="s">
        <v>37</v>
      </c>
      <c r="C449" s="18" t="s">
        <v>29</v>
      </c>
      <c r="D449" s="18">
        <v>1983</v>
      </c>
      <c r="E449" s="18">
        <f>VLOOKUP(D449,'cpi roi'!A:C,2,FALSE)</f>
        <v>99.6</v>
      </c>
      <c r="F449" s="18" t="s">
        <v>1475</v>
      </c>
      <c r="G449" s="18">
        <v>6</v>
      </c>
      <c r="H449" s="19">
        <v>2100</v>
      </c>
      <c r="I449" s="18" t="s">
        <v>1888</v>
      </c>
      <c r="J449" s="18" t="s">
        <v>1889</v>
      </c>
      <c r="K449" s="18" t="s">
        <v>1890</v>
      </c>
      <c r="L449" s="18" t="s">
        <v>34</v>
      </c>
      <c r="M449" s="20">
        <v>0</v>
      </c>
      <c r="N449" s="20">
        <v>12049514</v>
      </c>
      <c r="O449" s="21">
        <f t="shared" si="18"/>
        <v>36862318.431726903</v>
      </c>
      <c r="P449" s="22">
        <f t="shared" si="19"/>
        <v>0</v>
      </c>
      <c r="Q449" s="20">
        <f t="shared" si="20"/>
        <v>12097905.622489959</v>
      </c>
      <c r="R449" s="18" t="s">
        <v>747</v>
      </c>
      <c r="S449" s="18">
        <v>103</v>
      </c>
    </row>
    <row r="450" spans="1:19" x14ac:dyDescent="0.25">
      <c r="A450" s="18" t="s">
        <v>1891</v>
      </c>
      <c r="B450" s="18" t="s">
        <v>37</v>
      </c>
      <c r="C450" s="18" t="s">
        <v>38</v>
      </c>
      <c r="D450" s="18">
        <v>1983</v>
      </c>
      <c r="E450" s="18">
        <f>VLOOKUP(D450,'cpi roi'!A:C,2,FALSE)</f>
        <v>99.6</v>
      </c>
      <c r="F450" s="18" t="s">
        <v>1568</v>
      </c>
      <c r="G450" s="18">
        <v>3.8</v>
      </c>
      <c r="H450" s="19">
        <v>1600</v>
      </c>
      <c r="I450" s="18" t="s">
        <v>1248</v>
      </c>
      <c r="J450" s="18" t="s">
        <v>1249</v>
      </c>
      <c r="K450" s="18" t="s">
        <v>1892</v>
      </c>
      <c r="L450" s="18" t="s">
        <v>34</v>
      </c>
      <c r="M450" s="20">
        <v>0</v>
      </c>
      <c r="N450" s="20">
        <v>5301085</v>
      </c>
      <c r="O450" s="21">
        <f t="shared" si="18"/>
        <v>16217275.095381524</v>
      </c>
      <c r="P450" s="22">
        <f t="shared" si="19"/>
        <v>0</v>
      </c>
      <c r="Q450" s="20">
        <f t="shared" si="20"/>
        <v>5322374.4979919679</v>
      </c>
      <c r="R450" s="18" t="s">
        <v>1893</v>
      </c>
      <c r="S450" s="18">
        <v>84</v>
      </c>
    </row>
    <row r="451" spans="1:19" x14ac:dyDescent="0.25">
      <c r="A451" s="18" t="s">
        <v>1894</v>
      </c>
      <c r="B451" s="18" t="s">
        <v>20</v>
      </c>
      <c r="C451" s="18" t="s">
        <v>45</v>
      </c>
      <c r="D451" s="18">
        <v>1983</v>
      </c>
      <c r="E451" s="18">
        <f>VLOOKUP(D451,'cpi roi'!A:C,2,FALSE)</f>
        <v>99.6</v>
      </c>
      <c r="F451" s="18" t="s">
        <v>1895</v>
      </c>
      <c r="G451" s="18">
        <v>3.7</v>
      </c>
      <c r="H451" s="19">
        <v>208</v>
      </c>
      <c r="I451" s="18" t="s">
        <v>1896</v>
      </c>
      <c r="J451" s="18" t="s">
        <v>1896</v>
      </c>
      <c r="K451" s="18" t="s">
        <v>1897</v>
      </c>
      <c r="L451" s="18" t="s">
        <v>34</v>
      </c>
      <c r="M451" s="20">
        <v>220000</v>
      </c>
      <c r="N451" s="20">
        <v>975414</v>
      </c>
      <c r="O451" s="21">
        <f t="shared" ref="O451:O514" si="21">(304.7/E451)*N451</f>
        <v>2984022.5481927712</v>
      </c>
      <c r="P451" s="22">
        <f t="shared" ref="P451:P514" si="22">IFERROR(N451/M451, 0)*100</f>
        <v>443.37</v>
      </c>
      <c r="Q451" s="20">
        <f t="shared" ref="Q451:Q514" si="23">N451/(E451/100)</f>
        <v>979331.32530120481</v>
      </c>
      <c r="R451" s="18" t="s">
        <v>1898</v>
      </c>
      <c r="S451" s="18">
        <v>96</v>
      </c>
    </row>
    <row r="452" spans="1:19" x14ac:dyDescent="0.25">
      <c r="A452" s="18" t="s">
        <v>1899</v>
      </c>
      <c r="B452" s="18" t="s">
        <v>20</v>
      </c>
      <c r="C452" s="18" t="s">
        <v>21</v>
      </c>
      <c r="D452" s="18">
        <v>1983</v>
      </c>
      <c r="E452" s="18">
        <f>VLOOKUP(D452,'cpi roi'!A:C,2,FALSE)</f>
        <v>99.6</v>
      </c>
      <c r="F452" s="18" t="s">
        <v>1900</v>
      </c>
      <c r="G452" s="18">
        <v>6.8</v>
      </c>
      <c r="H452" s="19">
        <v>1600</v>
      </c>
      <c r="I452" s="18" t="s">
        <v>1852</v>
      </c>
      <c r="J452" s="18" t="s">
        <v>1852</v>
      </c>
      <c r="K452" s="18" t="s">
        <v>1901</v>
      </c>
      <c r="L452" s="18" t="s">
        <v>34</v>
      </c>
      <c r="M452" s="20">
        <v>300000</v>
      </c>
      <c r="N452" s="20">
        <v>1530839</v>
      </c>
      <c r="O452" s="21">
        <f t="shared" si="21"/>
        <v>4683199.2299196785</v>
      </c>
      <c r="P452" s="22">
        <f t="shared" si="22"/>
        <v>510.27966666666663</v>
      </c>
      <c r="Q452" s="20">
        <f t="shared" si="23"/>
        <v>1536986.9477911647</v>
      </c>
      <c r="R452" s="18" t="s">
        <v>1902</v>
      </c>
      <c r="S452" s="18">
        <v>110</v>
      </c>
    </row>
    <row r="453" spans="1:19" x14ac:dyDescent="0.25">
      <c r="A453" s="18" t="s">
        <v>1903</v>
      </c>
      <c r="B453" s="18" t="s">
        <v>37</v>
      </c>
      <c r="C453" s="18" t="s">
        <v>45</v>
      </c>
      <c r="D453" s="18">
        <v>1983</v>
      </c>
      <c r="E453" s="18">
        <f>VLOOKUP(D453,'cpi roi'!A:C,2,FALSE)</f>
        <v>99.6</v>
      </c>
      <c r="F453" s="18" t="s">
        <v>515</v>
      </c>
      <c r="G453" s="18">
        <v>5.8</v>
      </c>
      <c r="H453" s="19">
        <v>115</v>
      </c>
      <c r="I453" s="18" t="s">
        <v>1904</v>
      </c>
      <c r="J453" s="18" t="s">
        <v>1905</v>
      </c>
      <c r="K453" s="18" t="s">
        <v>1806</v>
      </c>
      <c r="L453" s="18" t="s">
        <v>26</v>
      </c>
      <c r="M453" s="20">
        <v>0</v>
      </c>
      <c r="N453" s="20">
        <v>0</v>
      </c>
      <c r="O453" s="21">
        <f t="shared" si="21"/>
        <v>0</v>
      </c>
      <c r="P453" s="22">
        <f t="shared" si="22"/>
        <v>0</v>
      </c>
      <c r="Q453" s="20">
        <f t="shared" si="23"/>
        <v>0</v>
      </c>
      <c r="R453" s="18" t="s">
        <v>559</v>
      </c>
      <c r="S453" s="18">
        <v>89</v>
      </c>
    </row>
    <row r="454" spans="1:19" x14ac:dyDescent="0.25">
      <c r="A454" s="18" t="s">
        <v>1906</v>
      </c>
      <c r="B454" s="18" t="s">
        <v>37</v>
      </c>
      <c r="C454" s="18" t="s">
        <v>45</v>
      </c>
      <c r="D454" s="18">
        <v>1983</v>
      </c>
      <c r="E454" s="18">
        <f>VLOOKUP(D454,'cpi roi'!A:C,2,FALSE)</f>
        <v>99.6</v>
      </c>
      <c r="F454" s="18" t="s">
        <v>1137</v>
      </c>
      <c r="G454" s="18">
        <v>5.2</v>
      </c>
      <c r="H454" s="19">
        <v>747</v>
      </c>
      <c r="I454" s="18" t="s">
        <v>1907</v>
      </c>
      <c r="J454" s="18" t="s">
        <v>1907</v>
      </c>
      <c r="K454" s="18" t="s">
        <v>392</v>
      </c>
      <c r="L454" s="18" t="s">
        <v>34</v>
      </c>
      <c r="M454" s="20">
        <v>10100000</v>
      </c>
      <c r="N454" s="20">
        <v>10171304</v>
      </c>
      <c r="O454" s="21">
        <f t="shared" si="21"/>
        <v>31116429.004016064</v>
      </c>
      <c r="P454" s="22">
        <f t="shared" si="22"/>
        <v>100.7059801980198</v>
      </c>
      <c r="Q454" s="20">
        <f t="shared" si="23"/>
        <v>10212152.610441767</v>
      </c>
      <c r="R454" s="18" t="s">
        <v>505</v>
      </c>
      <c r="S454" s="18">
        <v>95</v>
      </c>
    </row>
    <row r="455" spans="1:19" x14ac:dyDescent="0.25">
      <c r="A455" s="18" t="s">
        <v>1908</v>
      </c>
      <c r="B455" s="18" t="s">
        <v>37</v>
      </c>
      <c r="C455" s="18" t="s">
        <v>67</v>
      </c>
      <c r="D455" s="18">
        <v>1983</v>
      </c>
      <c r="E455" s="18">
        <f>VLOOKUP(D455,'cpi roi'!A:C,2,FALSE)</f>
        <v>99.6</v>
      </c>
      <c r="F455" s="18" t="s">
        <v>1763</v>
      </c>
      <c r="G455" s="18">
        <v>6.7</v>
      </c>
      <c r="H455" s="19">
        <v>659</v>
      </c>
      <c r="I455" s="18" t="s">
        <v>1909</v>
      </c>
      <c r="J455" s="18" t="s">
        <v>1910</v>
      </c>
      <c r="K455" s="18" t="s">
        <v>1911</v>
      </c>
      <c r="L455" s="18" t="s">
        <v>199</v>
      </c>
      <c r="M455" s="20">
        <v>8000000</v>
      </c>
      <c r="N455" s="20">
        <v>3000000</v>
      </c>
      <c r="O455" s="21">
        <f t="shared" si="21"/>
        <v>9177710.8433734942</v>
      </c>
      <c r="P455" s="22">
        <f t="shared" si="22"/>
        <v>37.5</v>
      </c>
      <c r="Q455" s="20">
        <f t="shared" si="23"/>
        <v>3012048.1927710841</v>
      </c>
      <c r="R455" s="18" t="s">
        <v>1912</v>
      </c>
      <c r="S455" s="18">
        <v>106</v>
      </c>
    </row>
    <row r="456" spans="1:19" x14ac:dyDescent="0.25">
      <c r="A456" s="18" t="s">
        <v>1913</v>
      </c>
      <c r="B456" s="18" t="s">
        <v>20</v>
      </c>
      <c r="C456" s="18" t="s">
        <v>21</v>
      </c>
      <c r="D456" s="18">
        <v>1983</v>
      </c>
      <c r="E456" s="18">
        <f>VLOOKUP(D456,'cpi roi'!A:C,2,FALSE)</f>
        <v>99.6</v>
      </c>
      <c r="F456" s="18" t="s">
        <v>1598</v>
      </c>
      <c r="G456" s="18">
        <v>5.0999999999999996</v>
      </c>
      <c r="H456" s="19">
        <v>786</v>
      </c>
      <c r="I456" s="18" t="s">
        <v>1914</v>
      </c>
      <c r="J456" s="18" t="s">
        <v>1914</v>
      </c>
      <c r="K456" s="18" t="s">
        <v>1092</v>
      </c>
      <c r="L456" s="18" t="s">
        <v>34</v>
      </c>
      <c r="M456" s="20">
        <v>0</v>
      </c>
      <c r="N456" s="20">
        <v>1818910</v>
      </c>
      <c r="O456" s="21">
        <f t="shared" si="21"/>
        <v>5564476.6767068272</v>
      </c>
      <c r="P456" s="22">
        <f t="shared" si="22"/>
        <v>0</v>
      </c>
      <c r="Q456" s="20">
        <f t="shared" si="23"/>
        <v>1826214.8594377511</v>
      </c>
      <c r="R456" s="18" t="s">
        <v>84</v>
      </c>
      <c r="S456" s="18">
        <v>100</v>
      </c>
    </row>
    <row r="457" spans="1:19" x14ac:dyDescent="0.25">
      <c r="A457" s="18" t="s">
        <v>1915</v>
      </c>
      <c r="B457" s="18" t="s">
        <v>37</v>
      </c>
      <c r="C457" s="18" t="s">
        <v>45</v>
      </c>
      <c r="D457" s="18">
        <v>1983</v>
      </c>
      <c r="E457" s="18">
        <f>VLOOKUP(D457,'cpi roi'!A:C,2,FALSE)</f>
        <v>99.6</v>
      </c>
      <c r="F457" s="18" t="s">
        <v>1687</v>
      </c>
      <c r="G457" s="18">
        <v>5.3</v>
      </c>
      <c r="H457" s="19">
        <v>456</v>
      </c>
      <c r="I457" s="18" t="s">
        <v>1916</v>
      </c>
      <c r="J457" s="18" t="s">
        <v>1917</v>
      </c>
      <c r="K457" s="18" t="s">
        <v>1918</v>
      </c>
      <c r="L457" s="18" t="s">
        <v>34</v>
      </c>
      <c r="M457" s="20">
        <v>5000000</v>
      </c>
      <c r="N457" s="20">
        <v>4304286</v>
      </c>
      <c r="O457" s="21">
        <f t="shared" si="21"/>
        <v>13167830.76506024</v>
      </c>
      <c r="P457" s="22">
        <f t="shared" si="22"/>
        <v>86.085719999999995</v>
      </c>
      <c r="Q457" s="20">
        <f t="shared" si="23"/>
        <v>4321572.2891566269</v>
      </c>
      <c r="R457" s="18" t="s">
        <v>246</v>
      </c>
      <c r="S457" s="18">
        <v>91</v>
      </c>
    </row>
    <row r="458" spans="1:19" x14ac:dyDescent="0.25">
      <c r="A458" s="18" t="s">
        <v>1919</v>
      </c>
      <c r="B458" s="18" t="s">
        <v>20</v>
      </c>
      <c r="C458" s="18" t="s">
        <v>38</v>
      </c>
      <c r="D458" s="18">
        <v>1983</v>
      </c>
      <c r="E458" s="18">
        <f>VLOOKUP(D458,'cpi roi'!A:C,2,FALSE)</f>
        <v>99.6</v>
      </c>
      <c r="F458" s="18" t="s">
        <v>1662</v>
      </c>
      <c r="G458" s="18">
        <v>4.3</v>
      </c>
      <c r="H458" s="19">
        <v>617</v>
      </c>
      <c r="I458" s="18" t="s">
        <v>1920</v>
      </c>
      <c r="J458" s="18" t="s">
        <v>1635</v>
      </c>
      <c r="K458" s="18" t="s">
        <v>1921</v>
      </c>
      <c r="L458" s="18" t="s">
        <v>1922</v>
      </c>
      <c r="M458" s="20">
        <v>0</v>
      </c>
      <c r="N458" s="20">
        <v>1723487</v>
      </c>
      <c r="O458" s="21">
        <f t="shared" si="21"/>
        <v>5272555.1094377507</v>
      </c>
      <c r="P458" s="22">
        <f t="shared" si="22"/>
        <v>0</v>
      </c>
      <c r="Q458" s="20">
        <f t="shared" si="23"/>
        <v>1730408.6345381527</v>
      </c>
      <c r="R458" s="18" t="s">
        <v>1923</v>
      </c>
      <c r="S458" s="18">
        <v>86</v>
      </c>
    </row>
    <row r="459" spans="1:19" x14ac:dyDescent="0.25">
      <c r="A459" s="18" t="s">
        <v>1924</v>
      </c>
      <c r="B459" s="18" t="s">
        <v>20</v>
      </c>
      <c r="C459" s="18" t="s">
        <v>38</v>
      </c>
      <c r="D459" s="18">
        <v>1983</v>
      </c>
      <c r="E459" s="18">
        <f>VLOOKUP(D459,'cpi roi'!A:C,2,FALSE)</f>
        <v>99.6</v>
      </c>
      <c r="F459" s="18" t="s">
        <v>1560</v>
      </c>
      <c r="G459" s="18">
        <v>3.8</v>
      </c>
      <c r="H459" s="19">
        <v>513</v>
      </c>
      <c r="I459" s="18" t="s">
        <v>765</v>
      </c>
      <c r="J459" s="18" t="s">
        <v>88</v>
      </c>
      <c r="K459" s="18" t="s">
        <v>1133</v>
      </c>
      <c r="L459" s="18" t="s">
        <v>34</v>
      </c>
      <c r="M459" s="20">
        <v>0</v>
      </c>
      <c r="N459" s="20">
        <v>2443487</v>
      </c>
      <c r="O459" s="21">
        <f t="shared" si="21"/>
        <v>7475205.7118473891</v>
      </c>
      <c r="P459" s="22">
        <f t="shared" si="22"/>
        <v>0</v>
      </c>
      <c r="Q459" s="20">
        <f t="shared" si="23"/>
        <v>2453300.2008032128</v>
      </c>
      <c r="R459" s="18" t="s">
        <v>48</v>
      </c>
      <c r="S459" s="18">
        <v>111</v>
      </c>
    </row>
    <row r="460" spans="1:19" x14ac:dyDescent="0.25">
      <c r="A460" s="18" t="s">
        <v>1925</v>
      </c>
      <c r="B460" s="18" t="s">
        <v>37</v>
      </c>
      <c r="C460" s="18" t="s">
        <v>21</v>
      </c>
      <c r="D460" s="18">
        <v>1983</v>
      </c>
      <c r="E460" s="18">
        <f>VLOOKUP(D460,'cpi roi'!A:C,2,FALSE)</f>
        <v>99.6</v>
      </c>
      <c r="F460" s="18" t="s">
        <v>1926</v>
      </c>
      <c r="G460" s="18">
        <v>6.1</v>
      </c>
      <c r="H460" s="19">
        <v>681</v>
      </c>
      <c r="I460" s="18" t="s">
        <v>1927</v>
      </c>
      <c r="J460" s="18" t="s">
        <v>677</v>
      </c>
      <c r="K460" s="18" t="s">
        <v>1300</v>
      </c>
      <c r="L460" s="18" t="s">
        <v>34</v>
      </c>
      <c r="M460" s="20">
        <v>0</v>
      </c>
      <c r="N460" s="20">
        <v>2439705</v>
      </c>
      <c r="O460" s="21">
        <f t="shared" si="21"/>
        <v>7463635.6777108433</v>
      </c>
      <c r="P460" s="22">
        <f t="shared" si="22"/>
        <v>0</v>
      </c>
      <c r="Q460" s="20">
        <f t="shared" si="23"/>
        <v>2449503.0120481928</v>
      </c>
      <c r="R460" s="18" t="s">
        <v>909</v>
      </c>
      <c r="S460" s="18">
        <v>122</v>
      </c>
    </row>
    <row r="461" spans="1:19" x14ac:dyDescent="0.25">
      <c r="A461" s="18" t="s">
        <v>1928</v>
      </c>
      <c r="B461" s="18" t="s">
        <v>37</v>
      </c>
      <c r="C461" s="18" t="s">
        <v>45</v>
      </c>
      <c r="D461" s="18">
        <v>1983</v>
      </c>
      <c r="E461" s="18">
        <f>VLOOKUP(D461,'cpi roi'!A:C,2,FALSE)</f>
        <v>99.6</v>
      </c>
      <c r="F461" s="18" t="s">
        <v>1553</v>
      </c>
      <c r="G461" s="18">
        <v>5.2</v>
      </c>
      <c r="H461" s="19">
        <v>786</v>
      </c>
      <c r="I461" s="18" t="s">
        <v>1252</v>
      </c>
      <c r="J461" s="18" t="s">
        <v>1929</v>
      </c>
      <c r="K461" s="18" t="s">
        <v>392</v>
      </c>
      <c r="L461" s="18" t="s">
        <v>34</v>
      </c>
      <c r="M461" s="20">
        <v>0</v>
      </c>
      <c r="N461" s="20">
        <v>6857733</v>
      </c>
      <c r="O461" s="21">
        <f t="shared" si="21"/>
        <v>20979430.171686746</v>
      </c>
      <c r="P461" s="22">
        <f t="shared" si="22"/>
        <v>0</v>
      </c>
      <c r="Q461" s="20">
        <f t="shared" si="23"/>
        <v>6885274.0963855423</v>
      </c>
      <c r="R461" s="18" t="s">
        <v>1930</v>
      </c>
      <c r="S461" s="18">
        <v>103</v>
      </c>
    </row>
    <row r="462" spans="1:19" x14ac:dyDescent="0.25">
      <c r="A462" s="18" t="s">
        <v>1931</v>
      </c>
      <c r="B462" s="18" t="s">
        <v>20</v>
      </c>
      <c r="C462" s="18" t="s">
        <v>38</v>
      </c>
      <c r="D462" s="18">
        <v>1983</v>
      </c>
      <c r="E462" s="18">
        <f>VLOOKUP(D462,'cpi roi'!A:C,2,FALSE)</f>
        <v>99.6</v>
      </c>
      <c r="F462" s="18" t="s">
        <v>1932</v>
      </c>
      <c r="G462" s="18">
        <v>4.7</v>
      </c>
      <c r="H462" s="19">
        <v>460</v>
      </c>
      <c r="I462" s="18" t="s">
        <v>1933</v>
      </c>
      <c r="J462" s="18" t="s">
        <v>1934</v>
      </c>
      <c r="K462" s="18" t="s">
        <v>1935</v>
      </c>
      <c r="L462" s="18" t="s">
        <v>34</v>
      </c>
      <c r="M462" s="20">
        <v>0</v>
      </c>
      <c r="N462" s="20">
        <v>0</v>
      </c>
      <c r="O462" s="21">
        <f t="shared" si="21"/>
        <v>0</v>
      </c>
      <c r="P462" s="22">
        <f t="shared" si="22"/>
        <v>0</v>
      </c>
      <c r="Q462" s="20">
        <f t="shared" si="23"/>
        <v>0</v>
      </c>
      <c r="R462" s="18" t="s">
        <v>1936</v>
      </c>
      <c r="S462" s="18">
        <v>105</v>
      </c>
    </row>
    <row r="463" spans="1:19" x14ac:dyDescent="0.25">
      <c r="A463" s="18" t="s">
        <v>1937</v>
      </c>
      <c r="B463" s="18" t="s">
        <v>37</v>
      </c>
      <c r="C463" s="18" t="s">
        <v>21</v>
      </c>
      <c r="D463" s="18">
        <v>1983</v>
      </c>
      <c r="E463" s="18">
        <f>VLOOKUP(D463,'cpi roi'!A:C,2,FALSE)</f>
        <v>99.6</v>
      </c>
      <c r="F463" s="18" t="s">
        <v>1938</v>
      </c>
      <c r="G463" s="18">
        <v>6.1</v>
      </c>
      <c r="H463" s="19">
        <v>368</v>
      </c>
      <c r="I463" s="18" t="s">
        <v>1939</v>
      </c>
      <c r="J463" s="18" t="s">
        <v>1940</v>
      </c>
      <c r="K463" s="18" t="s">
        <v>1941</v>
      </c>
      <c r="L463" s="18" t="s">
        <v>34</v>
      </c>
      <c r="M463" s="20">
        <v>0</v>
      </c>
      <c r="N463" s="20">
        <v>2314561</v>
      </c>
      <c r="O463" s="21">
        <f t="shared" si="21"/>
        <v>7080790.5291164657</v>
      </c>
      <c r="P463" s="22">
        <f t="shared" si="22"/>
        <v>0</v>
      </c>
      <c r="Q463" s="20">
        <f t="shared" si="23"/>
        <v>2323856.4257028112</v>
      </c>
      <c r="R463" s="18" t="s">
        <v>1942</v>
      </c>
      <c r="S463" s="18">
        <v>99</v>
      </c>
    </row>
    <row r="464" spans="1:19" x14ac:dyDescent="0.25">
      <c r="A464" s="18" t="s">
        <v>1943</v>
      </c>
      <c r="B464" s="18" t="s">
        <v>20</v>
      </c>
      <c r="C464" s="18" t="s">
        <v>21</v>
      </c>
      <c r="D464" s="18">
        <v>1983</v>
      </c>
      <c r="E464" s="18">
        <f>VLOOKUP(D464,'cpi roi'!A:C,2,FALSE)</f>
        <v>99.6</v>
      </c>
      <c r="F464" s="18" t="s">
        <v>1938</v>
      </c>
      <c r="G464" s="18">
        <v>6.3</v>
      </c>
      <c r="H464" s="19">
        <v>661</v>
      </c>
      <c r="I464" s="18" t="s">
        <v>1202</v>
      </c>
      <c r="J464" s="18" t="s">
        <v>1944</v>
      </c>
      <c r="K464" s="18" t="s">
        <v>354</v>
      </c>
      <c r="L464" s="18" t="s">
        <v>1945</v>
      </c>
      <c r="M464" s="20">
        <v>0</v>
      </c>
      <c r="N464" s="20">
        <v>0</v>
      </c>
      <c r="O464" s="21">
        <f t="shared" si="21"/>
        <v>0</v>
      </c>
      <c r="P464" s="22">
        <f t="shared" si="22"/>
        <v>0</v>
      </c>
      <c r="Q464" s="20">
        <f t="shared" si="23"/>
        <v>0</v>
      </c>
      <c r="R464" s="18" t="s">
        <v>1946</v>
      </c>
      <c r="S464" s="18">
        <v>111</v>
      </c>
    </row>
    <row r="465" spans="1:19" x14ac:dyDescent="0.25">
      <c r="A465" s="18" t="s">
        <v>1947</v>
      </c>
      <c r="B465" s="18" t="s">
        <v>20</v>
      </c>
      <c r="C465" s="18" t="s">
        <v>108</v>
      </c>
      <c r="D465" s="18">
        <v>1983</v>
      </c>
      <c r="E465" s="18">
        <f>VLOOKUP(D465,'cpi roi'!A:C,2,FALSE)</f>
        <v>99.6</v>
      </c>
      <c r="F465" s="18" t="s">
        <v>1948</v>
      </c>
      <c r="G465" s="18">
        <v>4.9000000000000004</v>
      </c>
      <c r="H465" s="19">
        <v>360</v>
      </c>
      <c r="I465" s="18" t="s">
        <v>1949</v>
      </c>
      <c r="J465" s="18" t="s">
        <v>1950</v>
      </c>
      <c r="K465" s="18" t="s">
        <v>1951</v>
      </c>
      <c r="L465" s="18" t="s">
        <v>26</v>
      </c>
      <c r="M465" s="20">
        <v>0</v>
      </c>
      <c r="N465" s="20">
        <v>108128</v>
      </c>
      <c r="O465" s="21">
        <f t="shared" si="21"/>
        <v>330789.17269076302</v>
      </c>
      <c r="P465" s="22">
        <f t="shared" si="22"/>
        <v>0</v>
      </c>
      <c r="Q465" s="20">
        <f t="shared" si="23"/>
        <v>108562.24899598393</v>
      </c>
      <c r="R465" s="18" t="s">
        <v>1952</v>
      </c>
      <c r="S465" s="18">
        <v>89</v>
      </c>
    </row>
    <row r="466" spans="1:19" x14ac:dyDescent="0.25">
      <c r="A466" s="18" t="s">
        <v>1953</v>
      </c>
      <c r="B466" s="18" t="s">
        <v>424</v>
      </c>
      <c r="C466" s="18" t="s">
        <v>21</v>
      </c>
      <c r="D466" s="18">
        <v>1983</v>
      </c>
      <c r="E466" s="18">
        <f>VLOOKUP(D466,'cpi roi'!A:C,2,FALSE)</f>
        <v>99.6</v>
      </c>
      <c r="F466" s="18" t="s">
        <v>1954</v>
      </c>
      <c r="G466" s="18">
        <v>6</v>
      </c>
      <c r="H466" s="19">
        <v>235</v>
      </c>
      <c r="I466" s="18" t="s">
        <v>1955</v>
      </c>
      <c r="J466" s="18" t="s">
        <v>1956</v>
      </c>
      <c r="K466" s="18" t="s">
        <v>1957</v>
      </c>
      <c r="L466" s="18" t="s">
        <v>141</v>
      </c>
      <c r="M466" s="20">
        <v>100000</v>
      </c>
      <c r="N466" s="20">
        <v>0</v>
      </c>
      <c r="O466" s="21">
        <f t="shared" si="21"/>
        <v>0</v>
      </c>
      <c r="P466" s="22">
        <f t="shared" si="22"/>
        <v>0</v>
      </c>
      <c r="Q466" s="20">
        <f t="shared" si="23"/>
        <v>0</v>
      </c>
      <c r="R466" s="18"/>
      <c r="S466" s="18">
        <v>92</v>
      </c>
    </row>
    <row r="467" spans="1:19" x14ac:dyDescent="0.25">
      <c r="A467" s="18" t="s">
        <v>1958</v>
      </c>
      <c r="B467" s="18" t="s">
        <v>20</v>
      </c>
      <c r="C467" s="18" t="s">
        <v>45</v>
      </c>
      <c r="D467" s="18">
        <v>1983</v>
      </c>
      <c r="E467" s="18">
        <f>VLOOKUP(D467,'cpi roi'!A:C,2,FALSE)</f>
        <v>99.6</v>
      </c>
      <c r="F467" s="18" t="s">
        <v>553</v>
      </c>
      <c r="G467" s="18">
        <v>7.3</v>
      </c>
      <c r="H467" s="19">
        <v>2200</v>
      </c>
      <c r="I467" s="18" t="s">
        <v>898</v>
      </c>
      <c r="J467" s="18" t="s">
        <v>1408</v>
      </c>
      <c r="K467" s="18" t="s">
        <v>898</v>
      </c>
      <c r="L467" s="18" t="s">
        <v>34</v>
      </c>
      <c r="M467" s="20">
        <v>0</v>
      </c>
      <c r="N467" s="20">
        <v>16156776</v>
      </c>
      <c r="O467" s="21">
        <f t="shared" si="21"/>
        <v>49427406.096385539</v>
      </c>
      <c r="P467" s="22">
        <f t="shared" si="22"/>
        <v>0</v>
      </c>
      <c r="Q467" s="20">
        <f t="shared" si="23"/>
        <v>16221662.65060241</v>
      </c>
      <c r="R467" s="18" t="s">
        <v>35</v>
      </c>
      <c r="S467" s="18">
        <v>83</v>
      </c>
    </row>
    <row r="468" spans="1:19" x14ac:dyDescent="0.25">
      <c r="A468" s="18" t="s">
        <v>1959</v>
      </c>
      <c r="B468" s="18" t="s">
        <v>20</v>
      </c>
      <c r="C468" s="18" t="s">
        <v>38</v>
      </c>
      <c r="D468" s="18">
        <v>1983</v>
      </c>
      <c r="E468" s="18">
        <f>VLOOKUP(D468,'cpi roi'!A:C,2,FALSE)</f>
        <v>99.6</v>
      </c>
      <c r="F468" s="18" t="s">
        <v>1497</v>
      </c>
      <c r="G468" s="18">
        <v>4.9000000000000004</v>
      </c>
      <c r="H468" s="19">
        <v>300</v>
      </c>
      <c r="I468" s="18" t="s">
        <v>1960</v>
      </c>
      <c r="J468" s="18" t="s">
        <v>1961</v>
      </c>
      <c r="K468" s="18" t="s">
        <v>1962</v>
      </c>
      <c r="L468" s="18" t="s">
        <v>34</v>
      </c>
      <c r="M468" s="20">
        <v>3000000</v>
      </c>
      <c r="N468" s="20">
        <v>0</v>
      </c>
      <c r="O468" s="21">
        <f t="shared" si="21"/>
        <v>0</v>
      </c>
      <c r="P468" s="22">
        <f t="shared" si="22"/>
        <v>0</v>
      </c>
      <c r="Q468" s="20">
        <f t="shared" si="23"/>
        <v>0</v>
      </c>
      <c r="R468" s="18" t="s">
        <v>1963</v>
      </c>
      <c r="S468" s="18">
        <v>95</v>
      </c>
    </row>
    <row r="469" spans="1:19" x14ac:dyDescent="0.25">
      <c r="A469" s="18" t="s">
        <v>1964</v>
      </c>
      <c r="B469" s="18" t="s">
        <v>452</v>
      </c>
      <c r="C469" s="18" t="s">
        <v>21</v>
      </c>
      <c r="D469" s="18">
        <v>1983</v>
      </c>
      <c r="E469" s="18">
        <f>VLOOKUP(D469,'cpi roi'!A:C,2,FALSE)</f>
        <v>99.6</v>
      </c>
      <c r="F469" s="18" t="s">
        <v>1965</v>
      </c>
      <c r="G469" s="18">
        <v>7.2</v>
      </c>
      <c r="H469" s="19">
        <v>826</v>
      </c>
      <c r="I469" s="18" t="s">
        <v>1966</v>
      </c>
      <c r="J469" s="18" t="s">
        <v>1966</v>
      </c>
      <c r="K469" s="18" t="s">
        <v>1967</v>
      </c>
      <c r="L469" s="18" t="s">
        <v>34</v>
      </c>
      <c r="M469" s="20">
        <v>50000</v>
      </c>
      <c r="N469" s="20">
        <v>26177</v>
      </c>
      <c r="O469" s="21">
        <f t="shared" si="21"/>
        <v>80081.645582329307</v>
      </c>
      <c r="P469" s="22">
        <f t="shared" si="22"/>
        <v>52.353999999999999</v>
      </c>
      <c r="Q469" s="20">
        <f t="shared" si="23"/>
        <v>26282.128514056225</v>
      </c>
      <c r="R469" s="18" t="s">
        <v>1968</v>
      </c>
      <c r="S469" s="18">
        <v>115</v>
      </c>
    </row>
    <row r="470" spans="1:19" x14ac:dyDescent="0.25">
      <c r="A470" s="18" t="s">
        <v>1969</v>
      </c>
      <c r="B470" s="18" t="s">
        <v>37</v>
      </c>
      <c r="C470" s="18" t="s">
        <v>45</v>
      </c>
      <c r="D470" s="18">
        <v>1983</v>
      </c>
      <c r="E470" s="18">
        <f>VLOOKUP(D470,'cpi roi'!A:C,2,FALSE)</f>
        <v>99.6</v>
      </c>
      <c r="F470" s="18" t="s">
        <v>1537</v>
      </c>
      <c r="G470" s="18">
        <v>5.4</v>
      </c>
      <c r="H470" s="19">
        <v>169</v>
      </c>
      <c r="I470" s="18" t="s">
        <v>1970</v>
      </c>
      <c r="J470" s="18" t="s">
        <v>1971</v>
      </c>
      <c r="K470" s="18" t="s">
        <v>953</v>
      </c>
      <c r="L470" s="18" t="s">
        <v>34</v>
      </c>
      <c r="M470" s="20">
        <v>0</v>
      </c>
      <c r="N470" s="20">
        <v>0</v>
      </c>
      <c r="O470" s="21">
        <f t="shared" si="21"/>
        <v>0</v>
      </c>
      <c r="P470" s="22">
        <f t="shared" si="22"/>
        <v>0</v>
      </c>
      <c r="Q470" s="20">
        <f t="shared" si="23"/>
        <v>0</v>
      </c>
      <c r="R470" s="18" t="s">
        <v>1972</v>
      </c>
      <c r="S470" s="18">
        <v>96</v>
      </c>
    </row>
    <row r="471" spans="1:19" x14ac:dyDescent="0.25">
      <c r="A471" s="18" t="s">
        <v>1973</v>
      </c>
      <c r="B471" s="18" t="s">
        <v>37</v>
      </c>
      <c r="C471" s="18" t="s">
        <v>38</v>
      </c>
      <c r="D471" s="18">
        <v>1983</v>
      </c>
      <c r="E471" s="18">
        <f>VLOOKUP(D471,'cpi roi'!A:C,2,FALSE)</f>
        <v>99.6</v>
      </c>
      <c r="F471" s="18" t="s">
        <v>1113</v>
      </c>
      <c r="G471" s="18">
        <v>4.5</v>
      </c>
      <c r="H471" s="19">
        <v>131</v>
      </c>
      <c r="I471" s="18" t="s">
        <v>1974</v>
      </c>
      <c r="J471" s="18" t="s">
        <v>1975</v>
      </c>
      <c r="K471" s="18" t="s">
        <v>1976</v>
      </c>
      <c r="L471" s="18" t="s">
        <v>34</v>
      </c>
      <c r="M471" s="20">
        <v>0</v>
      </c>
      <c r="N471" s="20">
        <v>0</v>
      </c>
      <c r="O471" s="21">
        <f t="shared" si="21"/>
        <v>0</v>
      </c>
      <c r="P471" s="22">
        <f t="shared" si="22"/>
        <v>0</v>
      </c>
      <c r="Q471" s="20">
        <f t="shared" si="23"/>
        <v>0</v>
      </c>
      <c r="R471" s="18"/>
      <c r="S471" s="18">
        <v>92</v>
      </c>
    </row>
    <row r="472" spans="1:19" x14ac:dyDescent="0.25">
      <c r="A472" s="18" t="s">
        <v>1977</v>
      </c>
      <c r="B472" s="18" t="s">
        <v>20</v>
      </c>
      <c r="C472" s="18" t="s">
        <v>1209</v>
      </c>
      <c r="D472" s="18">
        <v>1983</v>
      </c>
      <c r="E472" s="18">
        <f>VLOOKUP(D472,'cpi roi'!A:C,2,FALSE)</f>
        <v>99.6</v>
      </c>
      <c r="F472" s="18" t="s">
        <v>1506</v>
      </c>
      <c r="G472" s="18">
        <v>5.4</v>
      </c>
      <c r="H472" s="19">
        <v>182</v>
      </c>
      <c r="I472" s="18" t="s">
        <v>196</v>
      </c>
      <c r="J472" s="18" t="s">
        <v>1978</v>
      </c>
      <c r="K472" s="18" t="s">
        <v>1979</v>
      </c>
      <c r="L472" s="18" t="s">
        <v>199</v>
      </c>
      <c r="M472" s="20">
        <v>2500000</v>
      </c>
      <c r="N472" s="20">
        <v>0</v>
      </c>
      <c r="O472" s="21">
        <f t="shared" si="21"/>
        <v>0</v>
      </c>
      <c r="P472" s="22">
        <f t="shared" si="22"/>
        <v>0</v>
      </c>
      <c r="Q472" s="20">
        <f t="shared" si="23"/>
        <v>0</v>
      </c>
      <c r="R472" s="18" t="s">
        <v>1980</v>
      </c>
      <c r="S472" s="18">
        <v>95</v>
      </c>
    </row>
    <row r="473" spans="1:19" x14ac:dyDescent="0.25">
      <c r="A473" s="18" t="s">
        <v>1981</v>
      </c>
      <c r="B473" s="18" t="s">
        <v>452</v>
      </c>
      <c r="C473" s="18" t="s">
        <v>45</v>
      </c>
      <c r="D473" s="18">
        <v>1983</v>
      </c>
      <c r="E473" s="18">
        <f>VLOOKUP(D473,'cpi roi'!A:C,2,FALSE)</f>
        <v>99.6</v>
      </c>
      <c r="F473" s="18" t="s">
        <v>1982</v>
      </c>
      <c r="G473" s="18">
        <v>5</v>
      </c>
      <c r="H473" s="19">
        <v>275</v>
      </c>
      <c r="I473" s="18" t="s">
        <v>1983</v>
      </c>
      <c r="J473" s="18" t="s">
        <v>1983</v>
      </c>
      <c r="K473" s="18" t="s">
        <v>1983</v>
      </c>
      <c r="L473" s="18" t="s">
        <v>34</v>
      </c>
      <c r="M473" s="20">
        <v>3000</v>
      </c>
      <c r="N473" s="20">
        <v>0</v>
      </c>
      <c r="O473" s="21">
        <f t="shared" si="21"/>
        <v>0</v>
      </c>
      <c r="P473" s="22">
        <f t="shared" si="22"/>
        <v>0</v>
      </c>
      <c r="Q473" s="20">
        <f t="shared" si="23"/>
        <v>0</v>
      </c>
      <c r="R473" s="18" t="s">
        <v>1984</v>
      </c>
      <c r="S473" s="18">
        <v>80</v>
      </c>
    </row>
    <row r="474" spans="1:19" x14ac:dyDescent="0.25">
      <c r="A474" s="18" t="s">
        <v>1985</v>
      </c>
      <c r="B474" s="18" t="s">
        <v>452</v>
      </c>
      <c r="C474" s="18" t="s">
        <v>21</v>
      </c>
      <c r="D474" s="18">
        <v>1983</v>
      </c>
      <c r="E474" s="18">
        <f>VLOOKUP(D474,'cpi roi'!A:C,2,FALSE)</f>
        <v>99.6</v>
      </c>
      <c r="F474" s="18" t="s">
        <v>1986</v>
      </c>
      <c r="G474" s="18">
        <v>6.7</v>
      </c>
      <c r="H474" s="19">
        <v>51</v>
      </c>
      <c r="I474" s="18" t="s">
        <v>1987</v>
      </c>
      <c r="J474" s="18" t="s">
        <v>1988</v>
      </c>
      <c r="K474" s="18" t="s">
        <v>1989</v>
      </c>
      <c r="L474" s="18" t="s">
        <v>26</v>
      </c>
      <c r="M474" s="20">
        <v>0</v>
      </c>
      <c r="N474" s="20">
        <v>0</v>
      </c>
      <c r="O474" s="21">
        <f t="shared" si="21"/>
        <v>0</v>
      </c>
      <c r="P474" s="22">
        <f t="shared" si="22"/>
        <v>0</v>
      </c>
      <c r="Q474" s="20">
        <f t="shared" si="23"/>
        <v>0</v>
      </c>
      <c r="R474" s="18" t="s">
        <v>1990</v>
      </c>
      <c r="S474" s="18">
        <v>84</v>
      </c>
    </row>
    <row r="475" spans="1:19" x14ac:dyDescent="0.25">
      <c r="A475" s="18" t="s">
        <v>1991</v>
      </c>
      <c r="B475" s="18" t="s">
        <v>37</v>
      </c>
      <c r="C475" s="18" t="s">
        <v>21</v>
      </c>
      <c r="D475" s="18">
        <v>1983</v>
      </c>
      <c r="E475" s="18">
        <f>VLOOKUP(D475,'cpi roi'!A:C,2,FALSE)</f>
        <v>99.6</v>
      </c>
      <c r="F475" s="18" t="s">
        <v>1568</v>
      </c>
      <c r="G475" s="18">
        <v>5.3</v>
      </c>
      <c r="H475" s="19">
        <v>313</v>
      </c>
      <c r="I475" s="18" t="s">
        <v>1992</v>
      </c>
      <c r="J475" s="18" t="s">
        <v>1993</v>
      </c>
      <c r="K475" s="18" t="s">
        <v>1994</v>
      </c>
      <c r="L475" s="18" t="s">
        <v>34</v>
      </c>
      <c r="M475" s="20">
        <v>0</v>
      </c>
      <c r="N475" s="20">
        <v>6666725</v>
      </c>
      <c r="O475" s="21">
        <f t="shared" si="21"/>
        <v>20395091.440763053</v>
      </c>
      <c r="P475" s="22">
        <f t="shared" si="22"/>
        <v>0</v>
      </c>
      <c r="Q475" s="20">
        <f t="shared" si="23"/>
        <v>6693498.9959839359</v>
      </c>
      <c r="R475" s="18" t="s">
        <v>1995</v>
      </c>
      <c r="S475" s="18">
        <v>94</v>
      </c>
    </row>
    <row r="476" spans="1:19" x14ac:dyDescent="0.25">
      <c r="A476" s="18" t="s">
        <v>1996</v>
      </c>
      <c r="B476" s="18" t="s">
        <v>424</v>
      </c>
      <c r="C476" s="18" t="s">
        <v>1997</v>
      </c>
      <c r="D476" s="18">
        <v>1983</v>
      </c>
      <c r="E476" s="18">
        <f>VLOOKUP(D476,'cpi roi'!A:C,2,FALSE)</f>
        <v>99.6</v>
      </c>
      <c r="F476" s="18" t="s">
        <v>1998</v>
      </c>
      <c r="G476" s="18">
        <v>8.3000000000000007</v>
      </c>
      <c r="H476" s="19">
        <v>79</v>
      </c>
      <c r="I476" s="18" t="s">
        <v>1999</v>
      </c>
      <c r="J476" s="18" t="s">
        <v>1999</v>
      </c>
      <c r="K476" s="18" t="s">
        <v>424</v>
      </c>
      <c r="L476" s="18" t="s">
        <v>199</v>
      </c>
      <c r="M476" s="20">
        <v>323562</v>
      </c>
      <c r="N476" s="20">
        <v>0</v>
      </c>
      <c r="O476" s="21">
        <f t="shared" si="21"/>
        <v>0</v>
      </c>
      <c r="P476" s="22">
        <f t="shared" si="22"/>
        <v>0</v>
      </c>
      <c r="Q476" s="20">
        <f t="shared" si="23"/>
        <v>0</v>
      </c>
      <c r="R476" s="18" t="s">
        <v>2000</v>
      </c>
      <c r="S476" s="18">
        <v>55</v>
      </c>
    </row>
    <row r="477" spans="1:19" x14ac:dyDescent="0.25">
      <c r="A477" s="18" t="s">
        <v>2001</v>
      </c>
      <c r="B477" s="18" t="s">
        <v>20</v>
      </c>
      <c r="C477" s="18" t="s">
        <v>38</v>
      </c>
      <c r="D477" s="18">
        <v>1984</v>
      </c>
      <c r="E477" s="18">
        <f>VLOOKUP(D477,'cpi roi'!A:C,2,FALSE)</f>
        <v>103.9</v>
      </c>
      <c r="F477" s="18" t="s">
        <v>92</v>
      </c>
      <c r="G477" s="18">
        <v>8</v>
      </c>
      <c r="H477" s="19">
        <v>812000</v>
      </c>
      <c r="I477" s="18" t="s">
        <v>2002</v>
      </c>
      <c r="J477" s="18" t="s">
        <v>2002</v>
      </c>
      <c r="K477" s="18" t="s">
        <v>1003</v>
      </c>
      <c r="L477" s="18" t="s">
        <v>26</v>
      </c>
      <c r="M477" s="20">
        <v>6400000</v>
      </c>
      <c r="N477" s="20">
        <v>78371200</v>
      </c>
      <c r="O477" s="21">
        <f t="shared" si="21"/>
        <v>229833538.40230989</v>
      </c>
      <c r="P477" s="22">
        <f t="shared" si="22"/>
        <v>1224.55</v>
      </c>
      <c r="Q477" s="20">
        <f t="shared" si="23"/>
        <v>75429451.395572662</v>
      </c>
      <c r="R477" s="18" t="s">
        <v>535</v>
      </c>
      <c r="S477" s="18">
        <v>107</v>
      </c>
    </row>
    <row r="478" spans="1:19" x14ac:dyDescent="0.25">
      <c r="A478" s="18" t="s">
        <v>2003</v>
      </c>
      <c r="B478" s="18" t="s">
        <v>2004</v>
      </c>
      <c r="C478" s="18" t="s">
        <v>38</v>
      </c>
      <c r="D478" s="18">
        <v>1984</v>
      </c>
      <c r="E478" s="18">
        <f>VLOOKUP(D478,'cpi roi'!A:C,2,FALSE)</f>
        <v>103.9</v>
      </c>
      <c r="F478" s="18" t="s">
        <v>2005</v>
      </c>
      <c r="G478" s="18">
        <v>6.5</v>
      </c>
      <c r="H478" s="19">
        <v>132000</v>
      </c>
      <c r="I478" s="18" t="s">
        <v>2006</v>
      </c>
      <c r="J478" s="18" t="s">
        <v>2007</v>
      </c>
      <c r="K478" s="18" t="s">
        <v>2008</v>
      </c>
      <c r="L478" s="18" t="s">
        <v>34</v>
      </c>
      <c r="M478" s="20">
        <v>40000000</v>
      </c>
      <c r="N478" s="20">
        <v>30925690</v>
      </c>
      <c r="O478" s="21">
        <f t="shared" si="21"/>
        <v>90693529.769008651</v>
      </c>
      <c r="P478" s="22">
        <f t="shared" si="22"/>
        <v>77.314225000000008</v>
      </c>
      <c r="Q478" s="20">
        <f t="shared" si="23"/>
        <v>29764860.442733392</v>
      </c>
      <c r="R478" s="18" t="s">
        <v>598</v>
      </c>
      <c r="S478" s="18">
        <v>137</v>
      </c>
    </row>
    <row r="479" spans="1:19" x14ac:dyDescent="0.25">
      <c r="A479" s="18" t="s">
        <v>2009</v>
      </c>
      <c r="B479" s="18" t="s">
        <v>37</v>
      </c>
      <c r="C479" s="18" t="s">
        <v>38</v>
      </c>
      <c r="D479" s="18">
        <v>1984</v>
      </c>
      <c r="E479" s="18">
        <f>VLOOKUP(D479,'cpi roi'!A:C,2,FALSE)</f>
        <v>103.9</v>
      </c>
      <c r="F479" s="18" t="s">
        <v>2010</v>
      </c>
      <c r="G479" s="18">
        <v>7.8</v>
      </c>
      <c r="H479" s="19">
        <v>365000</v>
      </c>
      <c r="I479" s="18" t="s">
        <v>549</v>
      </c>
      <c r="J479" s="18" t="s">
        <v>63</v>
      </c>
      <c r="K479" s="18" t="s">
        <v>551</v>
      </c>
      <c r="L479" s="18" t="s">
        <v>34</v>
      </c>
      <c r="M479" s="20">
        <v>30000000</v>
      </c>
      <c r="N479" s="20">
        <v>296187079</v>
      </c>
      <c r="O479" s="21">
        <f t="shared" si="21"/>
        <v>868606380.85948014</v>
      </c>
      <c r="P479" s="22">
        <f t="shared" si="22"/>
        <v>987.29026333333343</v>
      </c>
      <c r="Q479" s="20">
        <f t="shared" si="23"/>
        <v>285069373.43599612</v>
      </c>
      <c r="R479" s="18" t="s">
        <v>35</v>
      </c>
      <c r="S479" s="18">
        <v>105</v>
      </c>
    </row>
    <row r="480" spans="1:19" x14ac:dyDescent="0.25">
      <c r="A480" s="18" t="s">
        <v>2011</v>
      </c>
      <c r="B480" s="18" t="s">
        <v>37</v>
      </c>
      <c r="C480" s="18" t="s">
        <v>38</v>
      </c>
      <c r="D480" s="18">
        <v>1984</v>
      </c>
      <c r="E480" s="18">
        <f>VLOOKUP(D480,'cpi roi'!A:C,2,FALSE)</f>
        <v>103.9</v>
      </c>
      <c r="F480" s="18" t="s">
        <v>2012</v>
      </c>
      <c r="G480" s="18">
        <v>7.3</v>
      </c>
      <c r="H480" s="19">
        <v>205000</v>
      </c>
      <c r="I480" s="18" t="s">
        <v>774</v>
      </c>
      <c r="J480" s="18" t="s">
        <v>2013</v>
      </c>
      <c r="K480" s="18" t="s">
        <v>2014</v>
      </c>
      <c r="L480" s="18" t="s">
        <v>34</v>
      </c>
      <c r="M480" s="20">
        <v>8000000</v>
      </c>
      <c r="N480" s="20">
        <v>91119319</v>
      </c>
      <c r="O480" s="21">
        <f t="shared" si="21"/>
        <v>267219023.0923965</v>
      </c>
      <c r="P480" s="22">
        <f t="shared" si="22"/>
        <v>1138.9914874999999</v>
      </c>
      <c r="Q480" s="20">
        <f t="shared" si="23"/>
        <v>87699055.822906628</v>
      </c>
      <c r="R480" s="18" t="s">
        <v>35</v>
      </c>
      <c r="S480" s="18">
        <v>126</v>
      </c>
    </row>
    <row r="481" spans="1:19" x14ac:dyDescent="0.25">
      <c r="A481" s="18" t="s">
        <v>2015</v>
      </c>
      <c r="B481" s="18" t="s">
        <v>20</v>
      </c>
      <c r="C481" s="18" t="s">
        <v>108</v>
      </c>
      <c r="D481" s="18">
        <v>1984</v>
      </c>
      <c r="E481" s="18">
        <f>VLOOKUP(D481,'cpi roi'!A:C,2,FALSE)</f>
        <v>103.9</v>
      </c>
      <c r="F481" s="18" t="s">
        <v>2016</v>
      </c>
      <c r="G481" s="18">
        <v>8.4</v>
      </c>
      <c r="H481" s="19">
        <v>321000</v>
      </c>
      <c r="I481" s="18" t="s">
        <v>2017</v>
      </c>
      <c r="J481" s="18" t="s">
        <v>2018</v>
      </c>
      <c r="K481" s="18" t="s">
        <v>71</v>
      </c>
      <c r="L481" s="18" t="s">
        <v>310</v>
      </c>
      <c r="M481" s="20">
        <v>30000000</v>
      </c>
      <c r="N481" s="20">
        <v>5473212</v>
      </c>
      <c r="O481" s="21">
        <f t="shared" si="21"/>
        <v>16050892.169393646</v>
      </c>
      <c r="P481" s="22">
        <f t="shared" si="22"/>
        <v>18.244040000000002</v>
      </c>
      <c r="Q481" s="20">
        <f t="shared" si="23"/>
        <v>5267769.0086621745</v>
      </c>
      <c r="R481" s="18" t="s">
        <v>505</v>
      </c>
      <c r="S481" s="18">
        <v>229</v>
      </c>
    </row>
    <row r="482" spans="1:19" x14ac:dyDescent="0.25">
      <c r="A482" s="18" t="s">
        <v>2019</v>
      </c>
      <c r="B482" s="18" t="s">
        <v>20</v>
      </c>
      <c r="C482" s="18" t="s">
        <v>45</v>
      </c>
      <c r="D482" s="18">
        <v>1984</v>
      </c>
      <c r="E482" s="18">
        <f>VLOOKUP(D482,'cpi roi'!A:C,2,FALSE)</f>
        <v>103.9</v>
      </c>
      <c r="F482" s="18" t="s">
        <v>2020</v>
      </c>
      <c r="G482" s="18">
        <v>6.7</v>
      </c>
      <c r="H482" s="19">
        <v>118000</v>
      </c>
      <c r="I482" s="18" t="s">
        <v>2021</v>
      </c>
      <c r="J482" s="18" t="s">
        <v>2022</v>
      </c>
      <c r="K482" s="18" t="s">
        <v>1133</v>
      </c>
      <c r="L482" s="18" t="s">
        <v>34</v>
      </c>
      <c r="M482" s="20">
        <v>4500000</v>
      </c>
      <c r="N482" s="20">
        <v>81198894</v>
      </c>
      <c r="O482" s="21">
        <f t="shared" si="21"/>
        <v>238126111.66313758</v>
      </c>
      <c r="P482" s="22">
        <f t="shared" si="22"/>
        <v>1804.4198666666666</v>
      </c>
      <c r="Q482" s="20">
        <f t="shared" si="23"/>
        <v>78151004.812319532</v>
      </c>
      <c r="R482" s="18" t="s">
        <v>505</v>
      </c>
      <c r="S482" s="18">
        <v>96</v>
      </c>
    </row>
    <row r="483" spans="1:19" x14ac:dyDescent="0.25">
      <c r="A483" s="18" t="s">
        <v>2023</v>
      </c>
      <c r="B483" s="18" t="s">
        <v>37</v>
      </c>
      <c r="C483" s="18" t="s">
        <v>38</v>
      </c>
      <c r="D483" s="18">
        <v>1984</v>
      </c>
      <c r="E483" s="18">
        <f>VLOOKUP(D483,'cpi roi'!A:C,2,FALSE)</f>
        <v>103.9</v>
      </c>
      <c r="F483" s="18" t="s">
        <v>2024</v>
      </c>
      <c r="G483" s="18">
        <v>7.5</v>
      </c>
      <c r="H483" s="19">
        <v>459000</v>
      </c>
      <c r="I483" s="18" t="s">
        <v>500</v>
      </c>
      <c r="J483" s="18" t="s">
        <v>2025</v>
      </c>
      <c r="K483" s="18" t="s">
        <v>502</v>
      </c>
      <c r="L483" s="18" t="s">
        <v>34</v>
      </c>
      <c r="M483" s="20">
        <v>28000000</v>
      </c>
      <c r="N483" s="20">
        <v>333107271</v>
      </c>
      <c r="O483" s="21">
        <f t="shared" si="21"/>
        <v>976879552.20115483</v>
      </c>
      <c r="P483" s="22">
        <f t="shared" si="22"/>
        <v>1189.668825</v>
      </c>
      <c r="Q483" s="20">
        <f t="shared" si="23"/>
        <v>320603725.69778627</v>
      </c>
      <c r="R483" s="18" t="s">
        <v>48</v>
      </c>
      <c r="S483" s="18">
        <v>118</v>
      </c>
    </row>
    <row r="484" spans="1:19" x14ac:dyDescent="0.25">
      <c r="A484" s="18" t="s">
        <v>2026</v>
      </c>
      <c r="B484" s="18" t="s">
        <v>20</v>
      </c>
      <c r="C484" s="18" t="s">
        <v>108</v>
      </c>
      <c r="D484" s="18">
        <v>1984</v>
      </c>
      <c r="E484" s="18">
        <f>VLOOKUP(D484,'cpi roi'!A:C,2,FALSE)</f>
        <v>103.9</v>
      </c>
      <c r="F484" s="18" t="s">
        <v>92</v>
      </c>
      <c r="G484" s="18">
        <v>6.8</v>
      </c>
      <c r="H484" s="19">
        <v>30000</v>
      </c>
      <c r="I484" s="18" t="s">
        <v>109</v>
      </c>
      <c r="J484" s="18" t="s">
        <v>2027</v>
      </c>
      <c r="K484" s="18" t="s">
        <v>731</v>
      </c>
      <c r="L484" s="18" t="s">
        <v>34</v>
      </c>
      <c r="M484" s="20">
        <v>10000000</v>
      </c>
      <c r="N484" s="20">
        <v>8801940</v>
      </c>
      <c r="O484" s="21">
        <f t="shared" si="21"/>
        <v>25812811.530317608</v>
      </c>
      <c r="P484" s="22">
        <f t="shared" si="22"/>
        <v>88.019400000000005</v>
      </c>
      <c r="Q484" s="20">
        <f t="shared" si="23"/>
        <v>8471549.56689124</v>
      </c>
      <c r="R484" s="18" t="s">
        <v>35</v>
      </c>
      <c r="S484" s="18">
        <v>114</v>
      </c>
    </row>
    <row r="485" spans="1:19" x14ac:dyDescent="0.25">
      <c r="A485" s="18" t="s">
        <v>2028</v>
      </c>
      <c r="B485" s="18" t="s">
        <v>20</v>
      </c>
      <c r="C485" s="18" t="s">
        <v>56</v>
      </c>
      <c r="D485" s="18">
        <v>1984</v>
      </c>
      <c r="E485" s="18">
        <f>VLOOKUP(D485,'cpi roi'!A:C,2,FALSE)</f>
        <v>103.9</v>
      </c>
      <c r="F485" s="18" t="s">
        <v>2029</v>
      </c>
      <c r="G485" s="18">
        <v>7.5</v>
      </c>
      <c r="H485" s="19">
        <v>212000</v>
      </c>
      <c r="I485" s="18" t="s">
        <v>700</v>
      </c>
      <c r="J485" s="18" t="s">
        <v>700</v>
      </c>
      <c r="K485" s="18" t="s">
        <v>2030</v>
      </c>
      <c r="L485" s="18" t="s">
        <v>34</v>
      </c>
      <c r="M485" s="20">
        <v>1800000</v>
      </c>
      <c r="N485" s="20">
        <v>25507137</v>
      </c>
      <c r="O485" s="21">
        <f t="shared" si="21"/>
        <v>74802932.087584198</v>
      </c>
      <c r="P485" s="22">
        <f t="shared" si="22"/>
        <v>1417.0631666666668</v>
      </c>
      <c r="Q485" s="20">
        <f t="shared" si="23"/>
        <v>24549698.748796917</v>
      </c>
      <c r="R485" s="18" t="s">
        <v>2031</v>
      </c>
      <c r="S485" s="18">
        <v>91</v>
      </c>
    </row>
    <row r="486" spans="1:19" x14ac:dyDescent="0.25">
      <c r="A486" s="18" t="s">
        <v>2032</v>
      </c>
      <c r="B486" s="18" t="s">
        <v>37</v>
      </c>
      <c r="C486" s="18" t="s">
        <v>67</v>
      </c>
      <c r="D486" s="18">
        <v>1984</v>
      </c>
      <c r="E486" s="18">
        <f>VLOOKUP(D486,'cpi roi'!A:C,2,FALSE)</f>
        <v>103.9</v>
      </c>
      <c r="F486" s="18" t="s">
        <v>2033</v>
      </c>
      <c r="G486" s="18">
        <v>8.3000000000000007</v>
      </c>
      <c r="H486" s="19">
        <v>377000</v>
      </c>
      <c r="I486" s="18" t="s">
        <v>695</v>
      </c>
      <c r="J486" s="18" t="s">
        <v>2034</v>
      </c>
      <c r="K486" s="18" t="s">
        <v>2035</v>
      </c>
      <c r="L486" s="18" t="s">
        <v>34</v>
      </c>
      <c r="M486" s="20">
        <v>18000000</v>
      </c>
      <c r="N486" s="20">
        <v>52066791</v>
      </c>
      <c r="O486" s="21">
        <f t="shared" si="21"/>
        <v>152692504.50144368</v>
      </c>
      <c r="P486" s="22">
        <f t="shared" si="22"/>
        <v>289.25995</v>
      </c>
      <c r="Q486" s="20">
        <f t="shared" si="23"/>
        <v>50112407.122232907</v>
      </c>
      <c r="R486" s="18" t="s">
        <v>2036</v>
      </c>
      <c r="S486" s="18">
        <v>160</v>
      </c>
    </row>
    <row r="487" spans="1:19" x14ac:dyDescent="0.25">
      <c r="A487" s="18" t="s">
        <v>2037</v>
      </c>
      <c r="B487" s="18" t="s">
        <v>20</v>
      </c>
      <c r="C487" s="18" t="s">
        <v>38</v>
      </c>
      <c r="D487" s="18">
        <v>1984</v>
      </c>
      <c r="E487" s="18">
        <f>VLOOKUP(D487,'cpi roi'!A:C,2,FALSE)</f>
        <v>103.9</v>
      </c>
      <c r="F487" s="18" t="s">
        <v>2038</v>
      </c>
      <c r="G487" s="18">
        <v>7.3</v>
      </c>
      <c r="H487" s="19">
        <v>171000</v>
      </c>
      <c r="I487" s="18" t="s">
        <v>2039</v>
      </c>
      <c r="J487" s="18" t="s">
        <v>2040</v>
      </c>
      <c r="K487" s="18" t="s">
        <v>1490</v>
      </c>
      <c r="L487" s="18" t="s">
        <v>34</v>
      </c>
      <c r="M487" s="20">
        <v>14000000</v>
      </c>
      <c r="N487" s="20">
        <v>316360478</v>
      </c>
      <c r="O487" s="21">
        <f t="shared" si="21"/>
        <v>927767446.06929731</v>
      </c>
      <c r="P487" s="22">
        <f t="shared" si="22"/>
        <v>2259.7176999999997</v>
      </c>
      <c r="Q487" s="20">
        <f t="shared" si="23"/>
        <v>304485541.86717993</v>
      </c>
      <c r="R487" s="18" t="s">
        <v>48</v>
      </c>
      <c r="S487" s="18">
        <v>105</v>
      </c>
    </row>
    <row r="488" spans="1:19" x14ac:dyDescent="0.25">
      <c r="A488" s="18" t="s">
        <v>2041</v>
      </c>
      <c r="B488" s="18" t="s">
        <v>2004</v>
      </c>
      <c r="C488" s="18" t="s">
        <v>38</v>
      </c>
      <c r="D488" s="18">
        <v>1984</v>
      </c>
      <c r="E488" s="18">
        <f>VLOOKUP(D488,'cpi roi'!A:C,2,FALSE)</f>
        <v>103.9</v>
      </c>
      <c r="F488" s="18" t="s">
        <v>2042</v>
      </c>
      <c r="G488" s="18">
        <v>6.4</v>
      </c>
      <c r="H488" s="19">
        <v>53000</v>
      </c>
      <c r="I488" s="18" t="s">
        <v>1001</v>
      </c>
      <c r="J488" s="18" t="s">
        <v>2043</v>
      </c>
      <c r="K488" s="18" t="s">
        <v>2044</v>
      </c>
      <c r="L488" s="18" t="s">
        <v>34</v>
      </c>
      <c r="M488" s="20">
        <v>17000000</v>
      </c>
      <c r="N488" s="20">
        <v>38376497</v>
      </c>
      <c r="O488" s="21">
        <f t="shared" si="21"/>
        <v>112543971.4716073</v>
      </c>
      <c r="P488" s="22">
        <f t="shared" si="22"/>
        <v>225.7441</v>
      </c>
      <c r="Q488" s="20">
        <f t="shared" si="23"/>
        <v>36935993.262752645</v>
      </c>
      <c r="R488" s="18" t="s">
        <v>84</v>
      </c>
      <c r="S488" s="18">
        <v>114</v>
      </c>
    </row>
    <row r="489" spans="1:19" x14ac:dyDescent="0.25">
      <c r="A489" s="18" t="s">
        <v>2045</v>
      </c>
      <c r="B489" s="18" t="s">
        <v>37</v>
      </c>
      <c r="C489" s="18" t="s">
        <v>29</v>
      </c>
      <c r="D489" s="18">
        <v>1984</v>
      </c>
      <c r="E489" s="18">
        <f>VLOOKUP(D489,'cpi roi'!A:C,2,FALSE)</f>
        <v>103.9</v>
      </c>
      <c r="F489" s="18" t="s">
        <v>2046</v>
      </c>
      <c r="G489" s="18">
        <v>7.4</v>
      </c>
      <c r="H489" s="19">
        <v>135000</v>
      </c>
      <c r="I489" s="18" t="s">
        <v>544</v>
      </c>
      <c r="J489" s="18" t="s">
        <v>544</v>
      </c>
      <c r="K489" s="18" t="s">
        <v>2047</v>
      </c>
      <c r="L489" s="18" t="s">
        <v>141</v>
      </c>
      <c r="M489" s="20">
        <v>27000000</v>
      </c>
      <c r="N489" s="20">
        <v>20251411</v>
      </c>
      <c r="O489" s="21">
        <f t="shared" si="21"/>
        <v>59389845.348411925</v>
      </c>
      <c r="P489" s="22">
        <f t="shared" si="22"/>
        <v>75.005225925925927</v>
      </c>
      <c r="Q489" s="20">
        <f t="shared" si="23"/>
        <v>19491252.165543791</v>
      </c>
      <c r="R489" s="18" t="s">
        <v>2048</v>
      </c>
      <c r="S489" s="18">
        <v>102</v>
      </c>
    </row>
    <row r="490" spans="1:19" x14ac:dyDescent="0.25">
      <c r="A490" s="18" t="s">
        <v>2049</v>
      </c>
      <c r="B490" s="18" t="s">
        <v>37</v>
      </c>
      <c r="C490" s="18" t="s">
        <v>21</v>
      </c>
      <c r="D490" s="18">
        <v>1984</v>
      </c>
      <c r="E490" s="18">
        <f>VLOOKUP(D490,'cpi roi'!A:C,2,FALSE)</f>
        <v>103.9</v>
      </c>
      <c r="F490" s="18" t="s">
        <v>1518</v>
      </c>
      <c r="G490" s="18">
        <v>6.6</v>
      </c>
      <c r="H490" s="19">
        <v>73000</v>
      </c>
      <c r="I490" s="18" t="s">
        <v>854</v>
      </c>
      <c r="J490" s="18" t="s">
        <v>2050</v>
      </c>
      <c r="K490" s="18" t="s">
        <v>2051</v>
      </c>
      <c r="L490" s="18" t="s">
        <v>34</v>
      </c>
      <c r="M490" s="20">
        <v>8200000</v>
      </c>
      <c r="N490" s="20">
        <v>80039064</v>
      </c>
      <c r="O490" s="21">
        <f t="shared" si="21"/>
        <v>234724762.27911448</v>
      </c>
      <c r="P490" s="22">
        <f t="shared" si="22"/>
        <v>976.08614634146352</v>
      </c>
      <c r="Q490" s="20">
        <f t="shared" si="23"/>
        <v>77034710.298363805</v>
      </c>
      <c r="R490" s="18" t="s">
        <v>48</v>
      </c>
      <c r="S490" s="18">
        <v>107</v>
      </c>
    </row>
    <row r="491" spans="1:19" x14ac:dyDescent="0.25">
      <c r="A491" s="18" t="s">
        <v>2052</v>
      </c>
      <c r="B491" s="18" t="s">
        <v>20</v>
      </c>
      <c r="C491" s="18" t="s">
        <v>45</v>
      </c>
      <c r="D491" s="18">
        <v>1984</v>
      </c>
      <c r="E491" s="18">
        <f>VLOOKUP(D491,'cpi roi'!A:C,2,FALSE)</f>
        <v>103.9</v>
      </c>
      <c r="F491" s="18" t="s">
        <v>2042</v>
      </c>
      <c r="G491" s="18">
        <v>6.6</v>
      </c>
      <c r="H491" s="19">
        <v>50000</v>
      </c>
      <c r="I491" s="18" t="s">
        <v>1846</v>
      </c>
      <c r="J491" s="18" t="s">
        <v>2053</v>
      </c>
      <c r="K491" s="18" t="s">
        <v>2054</v>
      </c>
      <c r="L491" s="18" t="s">
        <v>34</v>
      </c>
      <c r="M491" s="20">
        <v>8000000</v>
      </c>
      <c r="N491" s="20">
        <v>40874452</v>
      </c>
      <c r="O491" s="21">
        <f t="shared" si="21"/>
        <v>119869543.06448506</v>
      </c>
      <c r="P491" s="22">
        <f t="shared" si="22"/>
        <v>510.93064999999996</v>
      </c>
      <c r="Q491" s="20">
        <f t="shared" si="23"/>
        <v>39340184.793070257</v>
      </c>
      <c r="R491" s="18" t="s">
        <v>184</v>
      </c>
      <c r="S491" s="18">
        <v>90</v>
      </c>
    </row>
    <row r="492" spans="1:19" x14ac:dyDescent="0.25">
      <c r="A492" s="18" t="s">
        <v>2055</v>
      </c>
      <c r="B492" s="18" t="s">
        <v>37</v>
      </c>
      <c r="C492" s="18" t="s">
        <v>45</v>
      </c>
      <c r="D492" s="18">
        <v>1984</v>
      </c>
      <c r="E492" s="18">
        <f>VLOOKUP(D492,'cpi roi'!A:C,2,FALSE)</f>
        <v>103.9</v>
      </c>
      <c r="F492" s="18" t="s">
        <v>2010</v>
      </c>
      <c r="G492" s="18">
        <v>7.3</v>
      </c>
      <c r="H492" s="19">
        <v>204000</v>
      </c>
      <c r="I492" s="18" t="s">
        <v>655</v>
      </c>
      <c r="J492" s="18" t="s">
        <v>2056</v>
      </c>
      <c r="K492" s="18" t="s">
        <v>2057</v>
      </c>
      <c r="L492" s="18" t="s">
        <v>34</v>
      </c>
      <c r="M492" s="20">
        <v>11000000</v>
      </c>
      <c r="N492" s="20">
        <v>153633143</v>
      </c>
      <c r="O492" s="21">
        <f t="shared" si="21"/>
        <v>450548784.13955718</v>
      </c>
      <c r="P492" s="22">
        <f t="shared" si="22"/>
        <v>1396.6649363636363</v>
      </c>
      <c r="Q492" s="20">
        <f t="shared" si="23"/>
        <v>147866355.14918187</v>
      </c>
      <c r="R492" s="18" t="s">
        <v>27</v>
      </c>
      <c r="S492" s="18">
        <v>106</v>
      </c>
    </row>
    <row r="493" spans="1:19" x14ac:dyDescent="0.25">
      <c r="A493" s="18" t="s">
        <v>2058</v>
      </c>
      <c r="B493" s="18" t="s">
        <v>37</v>
      </c>
      <c r="C493" s="18" t="s">
        <v>38</v>
      </c>
      <c r="D493" s="18">
        <v>1984</v>
      </c>
      <c r="E493" s="18">
        <f>VLOOKUP(D493,'cpi roi'!A:C,2,FALSE)</f>
        <v>103.9</v>
      </c>
      <c r="F493" s="18" t="s">
        <v>2059</v>
      </c>
      <c r="G493" s="18">
        <v>6.9</v>
      </c>
      <c r="H493" s="19">
        <v>86000</v>
      </c>
      <c r="I493" s="18" t="s">
        <v>2060</v>
      </c>
      <c r="J493" s="18" t="s">
        <v>2061</v>
      </c>
      <c r="K493" s="18" t="s">
        <v>1824</v>
      </c>
      <c r="L493" s="18" t="s">
        <v>1199</v>
      </c>
      <c r="M493" s="20">
        <v>10000000</v>
      </c>
      <c r="N493" s="20">
        <v>86572238</v>
      </c>
      <c r="O493" s="21">
        <f t="shared" si="21"/>
        <v>253884128.18671796</v>
      </c>
      <c r="P493" s="22">
        <f t="shared" si="22"/>
        <v>865.72238000000004</v>
      </c>
      <c r="Q493" s="20">
        <f t="shared" si="23"/>
        <v>83322654.475457162</v>
      </c>
      <c r="R493" s="18" t="s">
        <v>184</v>
      </c>
      <c r="S493" s="18">
        <v>106</v>
      </c>
    </row>
    <row r="494" spans="1:19" x14ac:dyDescent="0.25">
      <c r="A494" s="18" t="s">
        <v>2062</v>
      </c>
      <c r="B494" s="18" t="s">
        <v>37</v>
      </c>
      <c r="C494" s="18" t="s">
        <v>38</v>
      </c>
      <c r="D494" s="18">
        <v>1984</v>
      </c>
      <c r="E494" s="18">
        <f>VLOOKUP(D494,'cpi roi'!A:C,2,FALSE)</f>
        <v>103.9</v>
      </c>
      <c r="F494" s="18" t="s">
        <v>2016</v>
      </c>
      <c r="G494" s="18">
        <v>6.7</v>
      </c>
      <c r="H494" s="19">
        <v>19000</v>
      </c>
      <c r="I494" s="18" t="s">
        <v>81</v>
      </c>
      <c r="J494" s="18" t="s">
        <v>81</v>
      </c>
      <c r="K494" s="18" t="s">
        <v>2063</v>
      </c>
      <c r="L494" s="18" t="s">
        <v>34</v>
      </c>
      <c r="M494" s="20">
        <v>14500000</v>
      </c>
      <c r="N494" s="20">
        <v>8089290</v>
      </c>
      <c r="O494" s="21">
        <f t="shared" si="21"/>
        <v>23722874.523580361</v>
      </c>
      <c r="P494" s="22">
        <f t="shared" si="22"/>
        <v>55.788206896551728</v>
      </c>
      <c r="Q494" s="20">
        <f t="shared" si="23"/>
        <v>7785649.6631376315</v>
      </c>
      <c r="R494" s="18" t="s">
        <v>65</v>
      </c>
      <c r="S494" s="18">
        <v>93</v>
      </c>
    </row>
    <row r="495" spans="1:19" x14ac:dyDescent="0.25">
      <c r="A495" s="18" t="s">
        <v>2064</v>
      </c>
      <c r="B495" s="18" t="s">
        <v>37</v>
      </c>
      <c r="C495" s="18" t="s">
        <v>45</v>
      </c>
      <c r="D495" s="18">
        <v>1984</v>
      </c>
      <c r="E495" s="18">
        <f>VLOOKUP(D495,'cpi roi'!A:C,2,FALSE)</f>
        <v>103.9</v>
      </c>
      <c r="F495" s="18" t="s">
        <v>2065</v>
      </c>
      <c r="G495" s="18">
        <v>7</v>
      </c>
      <c r="H495" s="19">
        <v>108000</v>
      </c>
      <c r="I495" s="18" t="s">
        <v>1314</v>
      </c>
      <c r="J495" s="18" t="s">
        <v>1314</v>
      </c>
      <c r="K495" s="18" t="s">
        <v>2066</v>
      </c>
      <c r="L495" s="18" t="s">
        <v>34</v>
      </c>
      <c r="M495" s="20">
        <v>6500000</v>
      </c>
      <c r="N495" s="20">
        <v>23686027</v>
      </c>
      <c r="O495" s="21">
        <f t="shared" si="21"/>
        <v>69462294.7728585</v>
      </c>
      <c r="P495" s="22">
        <f t="shared" si="22"/>
        <v>364.40041538461537</v>
      </c>
      <c r="Q495" s="20">
        <f t="shared" si="23"/>
        <v>22796946.102021173</v>
      </c>
      <c r="R495" s="18" t="s">
        <v>65</v>
      </c>
      <c r="S495" s="18">
        <v>93</v>
      </c>
    </row>
    <row r="496" spans="1:19" x14ac:dyDescent="0.25">
      <c r="A496" s="18" t="s">
        <v>2067</v>
      </c>
      <c r="B496" s="18" t="s">
        <v>20</v>
      </c>
      <c r="C496" s="18" t="s">
        <v>21</v>
      </c>
      <c r="D496" s="18">
        <v>1984</v>
      </c>
      <c r="E496" s="18">
        <f>VLOOKUP(D496,'cpi roi'!A:C,2,FALSE)</f>
        <v>103.9</v>
      </c>
      <c r="F496" s="18" t="s">
        <v>2068</v>
      </c>
      <c r="G496" s="18">
        <v>8.1</v>
      </c>
      <c r="H496" s="19">
        <v>96000</v>
      </c>
      <c r="I496" s="18" t="s">
        <v>1336</v>
      </c>
      <c r="J496" s="18" t="s">
        <v>2069</v>
      </c>
      <c r="K496" s="18" t="s">
        <v>2070</v>
      </c>
      <c r="L496" s="18" t="s">
        <v>141</v>
      </c>
      <c r="M496" s="20">
        <v>0</v>
      </c>
      <c r="N496" s="20">
        <v>2207548</v>
      </c>
      <c r="O496" s="21">
        <f t="shared" si="21"/>
        <v>6473916.0307988441</v>
      </c>
      <c r="P496" s="22">
        <f t="shared" si="22"/>
        <v>0</v>
      </c>
      <c r="Q496" s="20">
        <f t="shared" si="23"/>
        <v>2124685.2743022135</v>
      </c>
      <c r="R496" s="18" t="s">
        <v>2071</v>
      </c>
      <c r="S496" s="18">
        <v>145</v>
      </c>
    </row>
    <row r="497" spans="1:19" x14ac:dyDescent="0.25">
      <c r="A497" s="18" t="s">
        <v>2072</v>
      </c>
      <c r="B497" s="18" t="s">
        <v>20</v>
      </c>
      <c r="C497" s="18" t="s">
        <v>45</v>
      </c>
      <c r="D497" s="18">
        <v>1984</v>
      </c>
      <c r="E497" s="18">
        <f>VLOOKUP(D497,'cpi roi'!A:C,2,FALSE)</f>
        <v>103.9</v>
      </c>
      <c r="F497" s="18" t="s">
        <v>1704</v>
      </c>
      <c r="G497" s="18">
        <v>7.9</v>
      </c>
      <c r="H497" s="19">
        <v>132000</v>
      </c>
      <c r="I497" s="18" t="s">
        <v>2073</v>
      </c>
      <c r="J497" s="18" t="s">
        <v>2074</v>
      </c>
      <c r="K497" s="18" t="s">
        <v>2073</v>
      </c>
      <c r="L497" s="18" t="s">
        <v>34</v>
      </c>
      <c r="M497" s="20">
        <v>2500000</v>
      </c>
      <c r="N497" s="20">
        <v>4736202</v>
      </c>
      <c r="O497" s="21">
        <f t="shared" si="21"/>
        <v>13889516.356111644</v>
      </c>
      <c r="P497" s="22">
        <f t="shared" si="22"/>
        <v>189.44808</v>
      </c>
      <c r="Q497" s="20">
        <f t="shared" si="23"/>
        <v>4558423.4841193445</v>
      </c>
      <c r="R497" s="18" t="s">
        <v>2075</v>
      </c>
      <c r="S497" s="18">
        <v>82</v>
      </c>
    </row>
    <row r="498" spans="1:19" x14ac:dyDescent="0.25">
      <c r="A498" s="18">
        <v>1984</v>
      </c>
      <c r="B498" s="18" t="s">
        <v>20</v>
      </c>
      <c r="C498" s="18" t="s">
        <v>21</v>
      </c>
      <c r="D498" s="18">
        <v>1984</v>
      </c>
      <c r="E498" s="18">
        <f>VLOOKUP(D498,'cpi roi'!A:C,2,FALSE)</f>
        <v>103.9</v>
      </c>
      <c r="F498" s="18" t="s">
        <v>2076</v>
      </c>
      <c r="G498" s="18">
        <v>7.1</v>
      </c>
      <c r="H498" s="19">
        <v>68000</v>
      </c>
      <c r="I498" s="18" t="s">
        <v>2077</v>
      </c>
      <c r="J498" s="18" t="s">
        <v>2077</v>
      </c>
      <c r="K498" s="18" t="s">
        <v>1358</v>
      </c>
      <c r="L498" s="18" t="s">
        <v>26</v>
      </c>
      <c r="M498" s="20">
        <v>0</v>
      </c>
      <c r="N498" s="20">
        <v>8430492</v>
      </c>
      <c r="O498" s="21">
        <f t="shared" si="21"/>
        <v>24723492.900866214</v>
      </c>
      <c r="P498" s="22">
        <f t="shared" si="22"/>
        <v>0</v>
      </c>
      <c r="Q498" s="20">
        <f t="shared" si="23"/>
        <v>8114044.2733397484</v>
      </c>
      <c r="R498" s="18" t="s">
        <v>2078</v>
      </c>
      <c r="S498" s="18">
        <v>113</v>
      </c>
    </row>
    <row r="499" spans="1:19" x14ac:dyDescent="0.25">
      <c r="A499" s="18" t="s">
        <v>2079</v>
      </c>
      <c r="B499" s="18" t="s">
        <v>37</v>
      </c>
      <c r="C499" s="18" t="s">
        <v>45</v>
      </c>
      <c r="D499" s="18">
        <v>1984</v>
      </c>
      <c r="E499" s="18">
        <f>VLOOKUP(D499,'cpi roi'!A:C,2,FALSE)</f>
        <v>103.9</v>
      </c>
      <c r="F499" s="18" t="s">
        <v>2010</v>
      </c>
      <c r="G499" s="18">
        <v>7.2</v>
      </c>
      <c r="H499" s="19">
        <v>62000</v>
      </c>
      <c r="I499" s="18" t="s">
        <v>46</v>
      </c>
      <c r="J499" s="18" t="s">
        <v>46</v>
      </c>
      <c r="K499" s="18" t="s">
        <v>2080</v>
      </c>
      <c r="L499" s="18" t="s">
        <v>26</v>
      </c>
      <c r="M499" s="20">
        <v>9000000</v>
      </c>
      <c r="N499" s="20">
        <v>20458340</v>
      </c>
      <c r="O499" s="21">
        <f t="shared" si="21"/>
        <v>59996691.029836372</v>
      </c>
      <c r="P499" s="22">
        <f t="shared" si="22"/>
        <v>227.3148888888889</v>
      </c>
      <c r="Q499" s="20">
        <f t="shared" si="23"/>
        <v>19690413.859480266</v>
      </c>
      <c r="R499" s="18" t="s">
        <v>2081</v>
      </c>
      <c r="S499" s="18">
        <v>90</v>
      </c>
    </row>
    <row r="500" spans="1:19" x14ac:dyDescent="0.25">
      <c r="A500" s="18" t="s">
        <v>2082</v>
      </c>
      <c r="B500" s="18" t="s">
        <v>37</v>
      </c>
      <c r="C500" s="18" t="s">
        <v>38</v>
      </c>
      <c r="D500" s="18">
        <v>1984</v>
      </c>
      <c r="E500" s="18">
        <f>VLOOKUP(D500,'cpi roi'!A:C,2,FALSE)</f>
        <v>103.9</v>
      </c>
      <c r="F500" s="18" t="s">
        <v>2083</v>
      </c>
      <c r="G500" s="18">
        <v>5.9</v>
      </c>
      <c r="H500" s="19">
        <v>77000</v>
      </c>
      <c r="I500" s="18" t="s">
        <v>231</v>
      </c>
      <c r="J500" s="18" t="s">
        <v>1002</v>
      </c>
      <c r="K500" s="18" t="s">
        <v>1003</v>
      </c>
      <c r="L500" s="18" t="s">
        <v>34</v>
      </c>
      <c r="M500" s="20">
        <v>18000000</v>
      </c>
      <c r="N500" s="20">
        <v>31042035</v>
      </c>
      <c r="O500" s="21">
        <f t="shared" si="21"/>
        <v>91034726.318575546</v>
      </c>
      <c r="P500" s="22">
        <f t="shared" si="22"/>
        <v>172.45574999999999</v>
      </c>
      <c r="Q500" s="20">
        <f t="shared" si="23"/>
        <v>29876838.306063518</v>
      </c>
      <c r="R500" s="18" t="s">
        <v>598</v>
      </c>
      <c r="S500" s="18">
        <v>103</v>
      </c>
    </row>
    <row r="501" spans="1:19" x14ac:dyDescent="0.25">
      <c r="A501" s="18" t="s">
        <v>2084</v>
      </c>
      <c r="B501" s="18" t="s">
        <v>20</v>
      </c>
      <c r="C501" s="18" t="s">
        <v>56</v>
      </c>
      <c r="D501" s="18">
        <v>1984</v>
      </c>
      <c r="E501" s="18">
        <f>VLOOKUP(D501,'cpi roi'!A:C,2,FALSE)</f>
        <v>103.9</v>
      </c>
      <c r="F501" s="18" t="s">
        <v>2085</v>
      </c>
      <c r="G501" s="18">
        <v>5.6</v>
      </c>
      <c r="H501" s="19">
        <v>49000</v>
      </c>
      <c r="I501" s="18" t="s">
        <v>2086</v>
      </c>
      <c r="J501" s="18" t="s">
        <v>24</v>
      </c>
      <c r="K501" s="18" t="s">
        <v>2087</v>
      </c>
      <c r="L501" s="18" t="s">
        <v>34</v>
      </c>
      <c r="M501" s="20">
        <v>800000</v>
      </c>
      <c r="N501" s="20">
        <v>14568989</v>
      </c>
      <c r="O501" s="21">
        <f t="shared" si="21"/>
        <v>42725418.174205959</v>
      </c>
      <c r="P501" s="22">
        <f t="shared" si="22"/>
        <v>1821.1236249999999</v>
      </c>
      <c r="Q501" s="20">
        <f t="shared" si="23"/>
        <v>14022126.082771894</v>
      </c>
      <c r="R501" s="18" t="s">
        <v>2088</v>
      </c>
      <c r="S501" s="18">
        <v>92</v>
      </c>
    </row>
    <row r="502" spans="1:19" x14ac:dyDescent="0.25">
      <c r="A502" s="18" t="s">
        <v>2089</v>
      </c>
      <c r="B502" s="18" t="s">
        <v>37</v>
      </c>
      <c r="C502" s="18" t="s">
        <v>38</v>
      </c>
      <c r="D502" s="18">
        <v>1984</v>
      </c>
      <c r="E502" s="18">
        <f>VLOOKUP(D502,'cpi roi'!A:C,2,FALSE)</f>
        <v>103.9</v>
      </c>
      <c r="F502" s="18" t="s">
        <v>2090</v>
      </c>
      <c r="G502" s="18">
        <v>6.8</v>
      </c>
      <c r="H502" s="19">
        <v>39000</v>
      </c>
      <c r="I502" s="18" t="s">
        <v>2091</v>
      </c>
      <c r="J502" s="18" t="s">
        <v>2092</v>
      </c>
      <c r="K502" s="18" t="s">
        <v>2093</v>
      </c>
      <c r="L502" s="18" t="s">
        <v>34</v>
      </c>
      <c r="M502" s="20">
        <v>15000000</v>
      </c>
      <c r="N502" s="20">
        <v>28733290</v>
      </c>
      <c r="O502" s="21">
        <f t="shared" si="21"/>
        <v>84264037.17998074</v>
      </c>
      <c r="P502" s="22">
        <f t="shared" si="22"/>
        <v>191.55526666666668</v>
      </c>
      <c r="Q502" s="20">
        <f t="shared" si="23"/>
        <v>27654754.571703557</v>
      </c>
      <c r="R502" s="18" t="s">
        <v>142</v>
      </c>
      <c r="S502" s="18">
        <v>101</v>
      </c>
    </row>
    <row r="503" spans="1:19" x14ac:dyDescent="0.25">
      <c r="A503" s="18" t="s">
        <v>2094</v>
      </c>
      <c r="B503" s="18" t="s">
        <v>37</v>
      </c>
      <c r="C503" s="18" t="s">
        <v>45</v>
      </c>
      <c r="D503" s="18">
        <v>1984</v>
      </c>
      <c r="E503" s="18">
        <f>VLOOKUP(D503,'cpi roi'!A:C,2,FALSE)</f>
        <v>103.9</v>
      </c>
      <c r="F503" s="18" t="s">
        <v>2085</v>
      </c>
      <c r="G503" s="18">
        <v>6.3</v>
      </c>
      <c r="H503" s="19">
        <v>71000</v>
      </c>
      <c r="I503" s="18" t="s">
        <v>1139</v>
      </c>
      <c r="J503" s="18" t="s">
        <v>2095</v>
      </c>
      <c r="K503" s="18" t="s">
        <v>2096</v>
      </c>
      <c r="L503" s="18" t="s">
        <v>34</v>
      </c>
      <c r="M503" s="20">
        <v>8000000</v>
      </c>
      <c r="N503" s="20">
        <v>69821334</v>
      </c>
      <c r="O503" s="21">
        <f t="shared" si="21"/>
        <v>204759966.02309909</v>
      </c>
      <c r="P503" s="22">
        <f t="shared" si="22"/>
        <v>872.76667499999996</v>
      </c>
      <c r="Q503" s="20">
        <f t="shared" si="23"/>
        <v>67200513.955726653</v>
      </c>
      <c r="R503" s="18" t="s">
        <v>2097</v>
      </c>
      <c r="S503" s="18">
        <v>111</v>
      </c>
    </row>
    <row r="504" spans="1:19" x14ac:dyDescent="0.25">
      <c r="A504" s="18" t="s">
        <v>2098</v>
      </c>
      <c r="B504" s="18" t="s">
        <v>20</v>
      </c>
      <c r="C504" s="18" t="s">
        <v>108</v>
      </c>
      <c r="D504" s="18">
        <v>1984</v>
      </c>
      <c r="E504" s="18">
        <f>VLOOKUP(D504,'cpi roi'!A:C,2,FALSE)</f>
        <v>103.9</v>
      </c>
      <c r="F504" s="18" t="s">
        <v>1780</v>
      </c>
      <c r="G504" s="18">
        <v>7.6</v>
      </c>
      <c r="H504" s="19">
        <v>91000</v>
      </c>
      <c r="I504" s="18" t="s">
        <v>2099</v>
      </c>
      <c r="J504" s="18" t="s">
        <v>2099</v>
      </c>
      <c r="K504" s="18" t="s">
        <v>2100</v>
      </c>
      <c r="L504" s="18" t="s">
        <v>34</v>
      </c>
      <c r="M504" s="20">
        <v>1500000</v>
      </c>
      <c r="N504" s="20">
        <v>4228292</v>
      </c>
      <c r="O504" s="21">
        <f t="shared" si="21"/>
        <v>12400005.509143405</v>
      </c>
      <c r="P504" s="22">
        <f t="shared" si="22"/>
        <v>281.88613333333336</v>
      </c>
      <c r="Q504" s="20">
        <f t="shared" si="23"/>
        <v>4069578.440808469</v>
      </c>
      <c r="R504" s="18" t="s">
        <v>2101</v>
      </c>
      <c r="S504" s="18">
        <v>99</v>
      </c>
    </row>
    <row r="505" spans="1:19" x14ac:dyDescent="0.25">
      <c r="A505" s="18" t="s">
        <v>2102</v>
      </c>
      <c r="B505" s="18" t="s">
        <v>37</v>
      </c>
      <c r="C505" s="18" t="s">
        <v>21</v>
      </c>
      <c r="D505" s="18">
        <v>1984</v>
      </c>
      <c r="E505" s="18">
        <f>VLOOKUP(D505,'cpi roi'!A:C,2,FALSE)</f>
        <v>103.9</v>
      </c>
      <c r="F505" s="18" t="s">
        <v>2103</v>
      </c>
      <c r="G505" s="18">
        <v>7.5</v>
      </c>
      <c r="H505" s="19">
        <v>46000</v>
      </c>
      <c r="I505" s="18" t="s">
        <v>1132</v>
      </c>
      <c r="J505" s="18" t="s">
        <v>2104</v>
      </c>
      <c r="K505" s="18" t="s">
        <v>104</v>
      </c>
      <c r="L505" s="18" t="s">
        <v>34</v>
      </c>
      <c r="M505" s="20">
        <v>28000000</v>
      </c>
      <c r="N505" s="20">
        <v>47951979</v>
      </c>
      <c r="O505" s="21">
        <f t="shared" si="21"/>
        <v>140625293.56400383</v>
      </c>
      <c r="P505" s="22">
        <f t="shared" si="22"/>
        <v>171.25706785714286</v>
      </c>
      <c r="Q505" s="20">
        <f t="shared" si="23"/>
        <v>46152049.08565928</v>
      </c>
      <c r="R505" s="18" t="s">
        <v>2105</v>
      </c>
      <c r="S505" s="18">
        <v>138</v>
      </c>
    </row>
    <row r="506" spans="1:19" x14ac:dyDescent="0.25">
      <c r="A506" s="18" t="s">
        <v>2106</v>
      </c>
      <c r="B506" s="18" t="s">
        <v>20</v>
      </c>
      <c r="C506" s="18" t="s">
        <v>45</v>
      </c>
      <c r="D506" s="18">
        <v>1984</v>
      </c>
      <c r="E506" s="18">
        <f>VLOOKUP(D506,'cpi roi'!A:C,2,FALSE)</f>
        <v>103.9</v>
      </c>
      <c r="F506" s="18" t="s">
        <v>2083</v>
      </c>
      <c r="G506" s="18">
        <v>6.3</v>
      </c>
      <c r="H506" s="19">
        <v>36000</v>
      </c>
      <c r="I506" s="18" t="s">
        <v>2022</v>
      </c>
      <c r="J506" s="18" t="s">
        <v>2107</v>
      </c>
      <c r="K506" s="18" t="s">
        <v>2096</v>
      </c>
      <c r="L506" s="18" t="s">
        <v>34</v>
      </c>
      <c r="M506" s="20">
        <v>5000000</v>
      </c>
      <c r="N506" s="20">
        <v>38435947</v>
      </c>
      <c r="O506" s="21">
        <f t="shared" si="21"/>
        <v>112718316.17805581</v>
      </c>
      <c r="P506" s="22">
        <f t="shared" si="22"/>
        <v>768.71893999999998</v>
      </c>
      <c r="Q506" s="20">
        <f t="shared" si="23"/>
        <v>36993211.74205967</v>
      </c>
      <c r="R506" s="18" t="s">
        <v>2108</v>
      </c>
      <c r="S506" s="18">
        <v>105</v>
      </c>
    </row>
    <row r="507" spans="1:19" x14ac:dyDescent="0.25">
      <c r="A507" s="18" t="s">
        <v>2109</v>
      </c>
      <c r="B507" s="18" t="s">
        <v>424</v>
      </c>
      <c r="C507" s="18" t="s">
        <v>394</v>
      </c>
      <c r="D507" s="18">
        <v>1984</v>
      </c>
      <c r="E507" s="18">
        <f>VLOOKUP(D507,'cpi roi'!A:C,2,FALSE)</f>
        <v>103.9</v>
      </c>
      <c r="F507" s="18" t="s">
        <v>2110</v>
      </c>
      <c r="G507" s="18">
        <v>8.1</v>
      </c>
      <c r="H507" s="19">
        <v>157000</v>
      </c>
      <c r="I507" s="18" t="s">
        <v>2111</v>
      </c>
      <c r="J507" s="18" t="s">
        <v>2111</v>
      </c>
      <c r="K507" s="18" t="s">
        <v>2112</v>
      </c>
      <c r="L507" s="18" t="s">
        <v>2113</v>
      </c>
      <c r="M507" s="20">
        <v>1000000</v>
      </c>
      <c r="N507" s="20">
        <v>8736506</v>
      </c>
      <c r="O507" s="21">
        <f t="shared" si="21"/>
        <v>25620917.980750717</v>
      </c>
      <c r="P507" s="22">
        <f t="shared" si="22"/>
        <v>873.65060000000005</v>
      </c>
      <c r="Q507" s="20">
        <f t="shared" si="23"/>
        <v>8408571.703561116</v>
      </c>
      <c r="R507" s="18" t="s">
        <v>2114</v>
      </c>
      <c r="S507" s="18">
        <v>117</v>
      </c>
    </row>
    <row r="508" spans="1:19" x14ac:dyDescent="0.25">
      <c r="A508" s="18" t="s">
        <v>2115</v>
      </c>
      <c r="B508" s="18" t="s">
        <v>20</v>
      </c>
      <c r="C508" s="18" t="s">
        <v>56</v>
      </c>
      <c r="D508" s="18">
        <v>1984</v>
      </c>
      <c r="E508" s="18">
        <f>VLOOKUP(D508,'cpi roi'!A:C,2,FALSE)</f>
        <v>103.9</v>
      </c>
      <c r="F508" s="18" t="s">
        <v>2116</v>
      </c>
      <c r="G508" s="18">
        <v>6</v>
      </c>
      <c r="H508" s="19">
        <v>47000</v>
      </c>
      <c r="I508" s="18" t="s">
        <v>2117</v>
      </c>
      <c r="J508" s="18" t="s">
        <v>59</v>
      </c>
      <c r="K508" s="18" t="s">
        <v>2118</v>
      </c>
      <c r="L508" s="18" t="s">
        <v>34</v>
      </c>
      <c r="M508" s="20">
        <v>2600000</v>
      </c>
      <c r="N508" s="20">
        <v>32980880</v>
      </c>
      <c r="O508" s="21">
        <f t="shared" si="21"/>
        <v>96720636.53512992</v>
      </c>
      <c r="P508" s="22">
        <f t="shared" si="22"/>
        <v>1268.4953846153846</v>
      </c>
      <c r="Q508" s="20">
        <f t="shared" si="23"/>
        <v>31742906.641000956</v>
      </c>
      <c r="R508" s="18" t="s">
        <v>48</v>
      </c>
      <c r="S508" s="18">
        <v>91</v>
      </c>
    </row>
    <row r="509" spans="1:19" x14ac:dyDescent="0.25">
      <c r="A509" s="18" t="s">
        <v>2119</v>
      </c>
      <c r="B509" s="18" t="s">
        <v>20</v>
      </c>
      <c r="C509" s="18" t="s">
        <v>45</v>
      </c>
      <c r="D509" s="18">
        <v>1984</v>
      </c>
      <c r="E509" s="18">
        <f>VLOOKUP(D509,'cpi roi'!A:C,2,FALSE)</f>
        <v>103.9</v>
      </c>
      <c r="F509" s="18" t="s">
        <v>2065</v>
      </c>
      <c r="G509" s="18">
        <v>4.9000000000000004</v>
      </c>
      <c r="H509" s="19">
        <v>3200</v>
      </c>
      <c r="I509" s="18" t="s">
        <v>2120</v>
      </c>
      <c r="J509" s="18" t="s">
        <v>2121</v>
      </c>
      <c r="K509" s="18" t="s">
        <v>2122</v>
      </c>
      <c r="L509" s="18" t="s">
        <v>34</v>
      </c>
      <c r="M509" s="20">
        <v>0</v>
      </c>
      <c r="N509" s="20">
        <v>7121719</v>
      </c>
      <c r="O509" s="21">
        <f t="shared" si="21"/>
        <v>20885349.175168429</v>
      </c>
      <c r="P509" s="22">
        <f t="shared" si="22"/>
        <v>0</v>
      </c>
      <c r="Q509" s="20">
        <f t="shared" si="23"/>
        <v>6854397.4975938397</v>
      </c>
      <c r="R509" s="18" t="s">
        <v>2123</v>
      </c>
      <c r="S509" s="18">
        <v>88</v>
      </c>
    </row>
    <row r="510" spans="1:19" x14ac:dyDescent="0.25">
      <c r="A510" s="18" t="s">
        <v>2124</v>
      </c>
      <c r="B510" s="18" t="s">
        <v>20</v>
      </c>
      <c r="C510" s="18" t="s">
        <v>38</v>
      </c>
      <c r="D510" s="18">
        <v>1984</v>
      </c>
      <c r="E510" s="18">
        <f>VLOOKUP(D510,'cpi roi'!A:C,2,FALSE)</f>
        <v>103.9</v>
      </c>
      <c r="F510" s="18" t="s">
        <v>1704</v>
      </c>
      <c r="G510" s="18">
        <v>5.9</v>
      </c>
      <c r="H510" s="19">
        <v>11000</v>
      </c>
      <c r="I510" s="18" t="s">
        <v>1014</v>
      </c>
      <c r="J510" s="18" t="s">
        <v>2125</v>
      </c>
      <c r="K510" s="18" t="s">
        <v>2126</v>
      </c>
      <c r="L510" s="18" t="s">
        <v>34</v>
      </c>
      <c r="M510" s="20">
        <v>13000000</v>
      </c>
      <c r="N510" s="20">
        <v>21689062</v>
      </c>
      <c r="O510" s="21">
        <f t="shared" si="21"/>
        <v>63605940.24446582</v>
      </c>
      <c r="P510" s="22">
        <f t="shared" si="22"/>
        <v>166.83893846153845</v>
      </c>
      <c r="Q510" s="20">
        <f t="shared" si="23"/>
        <v>20874939.364773817</v>
      </c>
      <c r="R510" s="18" t="s">
        <v>35</v>
      </c>
      <c r="S510" s="18">
        <v>128</v>
      </c>
    </row>
    <row r="511" spans="1:19" x14ac:dyDescent="0.25">
      <c r="A511" s="18" t="s">
        <v>2127</v>
      </c>
      <c r="B511" s="18" t="s">
        <v>37</v>
      </c>
      <c r="C511" s="18" t="s">
        <v>38</v>
      </c>
      <c r="D511" s="18">
        <v>1984</v>
      </c>
      <c r="E511" s="18">
        <f>VLOOKUP(D511,'cpi roi'!A:C,2,FALSE)</f>
        <v>103.9</v>
      </c>
      <c r="F511" s="18" t="s">
        <v>2128</v>
      </c>
      <c r="G511" s="18">
        <v>4.4000000000000004</v>
      </c>
      <c r="H511" s="19">
        <v>19000</v>
      </c>
      <c r="I511" s="18" t="s">
        <v>114</v>
      </c>
      <c r="J511" s="18" t="s">
        <v>1109</v>
      </c>
      <c r="K511" s="18" t="s">
        <v>2129</v>
      </c>
      <c r="L511" s="18" t="s">
        <v>26</v>
      </c>
      <c r="M511" s="20">
        <v>35000000</v>
      </c>
      <c r="N511" s="20">
        <v>14296438</v>
      </c>
      <c r="O511" s="21">
        <f t="shared" si="21"/>
        <v>41926127.609239645</v>
      </c>
      <c r="P511" s="22">
        <f t="shared" si="22"/>
        <v>40.846965714285716</v>
      </c>
      <c r="Q511" s="20">
        <f t="shared" si="23"/>
        <v>13759805.582290662</v>
      </c>
      <c r="R511" s="18" t="s">
        <v>2130</v>
      </c>
      <c r="S511" s="18">
        <v>124</v>
      </c>
    </row>
    <row r="512" spans="1:19" x14ac:dyDescent="0.25">
      <c r="A512" s="18" t="s">
        <v>2131</v>
      </c>
      <c r="B512" s="18" t="s">
        <v>37</v>
      </c>
      <c r="C512" s="18" t="s">
        <v>29</v>
      </c>
      <c r="D512" s="18">
        <v>1984</v>
      </c>
      <c r="E512" s="18">
        <f>VLOOKUP(D512,'cpi roi'!A:C,2,FALSE)</f>
        <v>103.9</v>
      </c>
      <c r="F512" s="18" t="s">
        <v>2065</v>
      </c>
      <c r="G512" s="18">
        <v>7</v>
      </c>
      <c r="H512" s="19">
        <v>25000</v>
      </c>
      <c r="I512" s="18" t="s">
        <v>2132</v>
      </c>
      <c r="J512" s="18" t="s">
        <v>2133</v>
      </c>
      <c r="K512" s="18" t="s">
        <v>540</v>
      </c>
      <c r="L512" s="18" t="s">
        <v>26</v>
      </c>
      <c r="M512" s="20">
        <v>25000000</v>
      </c>
      <c r="N512" s="20">
        <v>8613462</v>
      </c>
      <c r="O512" s="21">
        <f t="shared" si="21"/>
        <v>25260075.759384021</v>
      </c>
      <c r="P512" s="22">
        <f t="shared" si="22"/>
        <v>34.453848000000001</v>
      </c>
      <c r="Q512" s="20">
        <f t="shared" si="23"/>
        <v>8290146.2945139548</v>
      </c>
      <c r="R512" s="18" t="s">
        <v>598</v>
      </c>
      <c r="S512" s="18">
        <v>132</v>
      </c>
    </row>
    <row r="513" spans="1:19" x14ac:dyDescent="0.25">
      <c r="A513" s="18" t="s">
        <v>2134</v>
      </c>
      <c r="B513" s="18" t="s">
        <v>20</v>
      </c>
      <c r="C513" s="18" t="s">
        <v>38</v>
      </c>
      <c r="D513" s="18">
        <v>1984</v>
      </c>
      <c r="E513" s="18">
        <f>VLOOKUP(D513,'cpi roi'!A:C,2,FALSE)</f>
        <v>103.9</v>
      </c>
      <c r="F513" s="18" t="s">
        <v>2103</v>
      </c>
      <c r="G513" s="18">
        <v>6.1</v>
      </c>
      <c r="H513" s="19">
        <v>30000</v>
      </c>
      <c r="I513" s="18" t="s">
        <v>2135</v>
      </c>
      <c r="J513" s="18" t="s">
        <v>24</v>
      </c>
      <c r="K513" s="18" t="s">
        <v>2136</v>
      </c>
      <c r="L513" s="18" t="s">
        <v>34</v>
      </c>
      <c r="M513" s="20">
        <v>15000000</v>
      </c>
      <c r="N513" s="20">
        <v>17080167</v>
      </c>
      <c r="O513" s="21">
        <f t="shared" si="21"/>
        <v>50089767.90086621</v>
      </c>
      <c r="P513" s="22">
        <f t="shared" si="22"/>
        <v>113.86778</v>
      </c>
      <c r="Q513" s="20">
        <f t="shared" si="23"/>
        <v>16439044.273339748</v>
      </c>
      <c r="R513" s="18" t="s">
        <v>598</v>
      </c>
      <c r="S513" s="18">
        <v>114</v>
      </c>
    </row>
    <row r="514" spans="1:19" x14ac:dyDescent="0.25">
      <c r="A514" s="18" t="s">
        <v>2137</v>
      </c>
      <c r="B514" s="18" t="s">
        <v>20</v>
      </c>
      <c r="C514" s="18" t="s">
        <v>56</v>
      </c>
      <c r="D514" s="18">
        <v>1984</v>
      </c>
      <c r="E514" s="18">
        <f>VLOOKUP(D514,'cpi roi'!A:C,2,FALSE)</f>
        <v>103.9</v>
      </c>
      <c r="F514" s="18" t="s">
        <v>2138</v>
      </c>
      <c r="G514" s="18">
        <v>5.6</v>
      </c>
      <c r="H514" s="19">
        <v>11000</v>
      </c>
      <c r="I514" s="18" t="s">
        <v>2139</v>
      </c>
      <c r="J514" s="18" t="s">
        <v>2140</v>
      </c>
      <c r="K514" s="18" t="s">
        <v>2141</v>
      </c>
      <c r="L514" s="18" t="s">
        <v>34</v>
      </c>
      <c r="M514" s="20">
        <v>1250000</v>
      </c>
      <c r="N514" s="20">
        <v>4654423</v>
      </c>
      <c r="O514" s="21">
        <f t="shared" si="21"/>
        <v>13649689.009624638</v>
      </c>
      <c r="P514" s="22">
        <f t="shared" si="22"/>
        <v>372.35383999999999</v>
      </c>
      <c r="Q514" s="20">
        <f t="shared" si="23"/>
        <v>4479714.1482194411</v>
      </c>
      <c r="R514" s="18" t="s">
        <v>2142</v>
      </c>
      <c r="S514" s="18">
        <v>88</v>
      </c>
    </row>
    <row r="515" spans="1:19" x14ac:dyDescent="0.25">
      <c r="A515" s="18" t="s">
        <v>2143</v>
      </c>
      <c r="B515" s="18" t="s">
        <v>2004</v>
      </c>
      <c r="C515" s="18" t="s">
        <v>45</v>
      </c>
      <c r="D515" s="18">
        <v>1984</v>
      </c>
      <c r="E515" s="18">
        <f>VLOOKUP(D515,'cpi roi'!A:C,2,FALSE)</f>
        <v>103.9</v>
      </c>
      <c r="F515" s="18" t="s">
        <v>2144</v>
      </c>
      <c r="G515" s="18">
        <v>6</v>
      </c>
      <c r="H515" s="19">
        <v>15000</v>
      </c>
      <c r="I515" s="18" t="s">
        <v>136</v>
      </c>
      <c r="J515" s="18" t="s">
        <v>2145</v>
      </c>
      <c r="K515" s="18" t="s">
        <v>136</v>
      </c>
      <c r="L515" s="18" t="s">
        <v>34</v>
      </c>
      <c r="M515" s="20">
        <v>9000000</v>
      </c>
      <c r="N515" s="20">
        <v>25348610</v>
      </c>
      <c r="O515" s="21">
        <f t="shared" ref="O515:O578" si="24">(304.7/E515)*N515</f>
        <v>74338031.443695858</v>
      </c>
      <c r="P515" s="22">
        <f t="shared" ref="P515:P578" si="25">IFERROR(N515/M515, 0)*100</f>
        <v>281.65122222222226</v>
      </c>
      <c r="Q515" s="20">
        <f t="shared" ref="Q515:Q578" si="26">N515/(E515/100)</f>
        <v>24397122.232916262</v>
      </c>
      <c r="R515" s="18" t="s">
        <v>54</v>
      </c>
      <c r="S515" s="18">
        <v>87</v>
      </c>
    </row>
    <row r="516" spans="1:19" x14ac:dyDescent="0.25">
      <c r="A516" s="18" t="s">
        <v>2146</v>
      </c>
      <c r="B516" s="18" t="s">
        <v>2004</v>
      </c>
      <c r="C516" s="18" t="s">
        <v>38</v>
      </c>
      <c r="D516" s="18">
        <v>1984</v>
      </c>
      <c r="E516" s="18">
        <f>VLOOKUP(D516,'cpi roi'!A:C,2,FALSE)</f>
        <v>103.9</v>
      </c>
      <c r="F516" s="18" t="s">
        <v>2005</v>
      </c>
      <c r="G516" s="18">
        <v>5.9</v>
      </c>
      <c r="H516" s="19">
        <v>12000</v>
      </c>
      <c r="I516" s="18" t="s">
        <v>762</v>
      </c>
      <c r="J516" s="18" t="s">
        <v>762</v>
      </c>
      <c r="K516" s="18" t="s">
        <v>1724</v>
      </c>
      <c r="L516" s="18" t="s">
        <v>34</v>
      </c>
      <c r="M516" s="20">
        <v>0</v>
      </c>
      <c r="N516" s="20">
        <v>6770587</v>
      </c>
      <c r="O516" s="21">
        <f t="shared" si="24"/>
        <v>19855609.806544751</v>
      </c>
      <c r="P516" s="22">
        <f t="shared" si="25"/>
        <v>0</v>
      </c>
      <c r="Q516" s="20">
        <f t="shared" si="26"/>
        <v>6516445.6207892196</v>
      </c>
      <c r="R516" s="18" t="s">
        <v>2105</v>
      </c>
      <c r="S516" s="18">
        <v>99</v>
      </c>
    </row>
    <row r="517" spans="1:19" x14ac:dyDescent="0.25">
      <c r="A517" s="18" t="s">
        <v>2147</v>
      </c>
      <c r="B517" s="18" t="s">
        <v>37</v>
      </c>
      <c r="C517" s="18" t="s">
        <v>29</v>
      </c>
      <c r="D517" s="18">
        <v>1984</v>
      </c>
      <c r="E517" s="18">
        <f>VLOOKUP(D517,'cpi roi'!A:C,2,FALSE)</f>
        <v>103.9</v>
      </c>
      <c r="F517" s="18" t="s">
        <v>2148</v>
      </c>
      <c r="G517" s="18">
        <v>6.4</v>
      </c>
      <c r="H517" s="19">
        <v>25000</v>
      </c>
      <c r="I517" s="18" t="s">
        <v>183</v>
      </c>
      <c r="J517" s="18" t="s">
        <v>2149</v>
      </c>
      <c r="K517" s="18" t="s">
        <v>1804</v>
      </c>
      <c r="L517" s="18" t="s">
        <v>34</v>
      </c>
      <c r="M517" s="20">
        <v>0</v>
      </c>
      <c r="N517" s="20">
        <v>6254148</v>
      </c>
      <c r="O517" s="21">
        <f t="shared" si="24"/>
        <v>18341086.57940327</v>
      </c>
      <c r="P517" s="22">
        <f t="shared" si="25"/>
        <v>0</v>
      </c>
      <c r="Q517" s="20">
        <f t="shared" si="26"/>
        <v>6019391.7228103941</v>
      </c>
      <c r="R517" s="18" t="s">
        <v>1571</v>
      </c>
      <c r="S517" s="18">
        <v>103</v>
      </c>
    </row>
    <row r="518" spans="1:19" x14ac:dyDescent="0.25">
      <c r="A518" s="18" t="s">
        <v>2150</v>
      </c>
      <c r="B518" s="18" t="s">
        <v>37</v>
      </c>
      <c r="C518" s="18" t="s">
        <v>38</v>
      </c>
      <c r="D518" s="18">
        <v>1984</v>
      </c>
      <c r="E518" s="18">
        <f>VLOOKUP(D518,'cpi roi'!A:C,2,FALSE)</f>
        <v>103.9</v>
      </c>
      <c r="F518" s="18" t="s">
        <v>2016</v>
      </c>
      <c r="G518" s="18">
        <v>6.7</v>
      </c>
      <c r="H518" s="19">
        <v>76000</v>
      </c>
      <c r="I518" s="18" t="s">
        <v>2151</v>
      </c>
      <c r="J518" s="18" t="s">
        <v>1032</v>
      </c>
      <c r="K518" s="18" t="s">
        <v>1033</v>
      </c>
      <c r="L518" s="18" t="s">
        <v>34</v>
      </c>
      <c r="M518" s="20">
        <v>17000000</v>
      </c>
      <c r="N518" s="20">
        <v>76471046</v>
      </c>
      <c r="O518" s="21">
        <f t="shared" si="24"/>
        <v>224261094.47738206</v>
      </c>
      <c r="P518" s="22">
        <f t="shared" si="25"/>
        <v>449.82968235294118</v>
      </c>
      <c r="Q518" s="20">
        <f t="shared" si="26"/>
        <v>73600621.751684308</v>
      </c>
      <c r="R518" s="18" t="s">
        <v>48</v>
      </c>
      <c r="S518" s="18">
        <v>105</v>
      </c>
    </row>
    <row r="519" spans="1:19" x14ac:dyDescent="0.25">
      <c r="A519" s="18" t="s">
        <v>2152</v>
      </c>
      <c r="B519" s="18" t="s">
        <v>20</v>
      </c>
      <c r="C519" s="18" t="s">
        <v>38</v>
      </c>
      <c r="D519" s="18">
        <v>1984</v>
      </c>
      <c r="E519" s="18">
        <f>VLOOKUP(D519,'cpi roi'!A:C,2,FALSE)</f>
        <v>103.9</v>
      </c>
      <c r="F519" s="18" t="s">
        <v>1704</v>
      </c>
      <c r="G519" s="18">
        <v>6.9</v>
      </c>
      <c r="H519" s="19">
        <v>35000</v>
      </c>
      <c r="I519" s="18" t="s">
        <v>2153</v>
      </c>
      <c r="J519" s="18" t="s">
        <v>2153</v>
      </c>
      <c r="K519" s="18" t="s">
        <v>2070</v>
      </c>
      <c r="L519" s="18" t="s">
        <v>34</v>
      </c>
      <c r="M519" s="20">
        <v>1500000</v>
      </c>
      <c r="N519" s="20">
        <v>129000</v>
      </c>
      <c r="O519" s="21">
        <f t="shared" si="24"/>
        <v>378308.95091434068</v>
      </c>
      <c r="P519" s="22">
        <f t="shared" si="25"/>
        <v>8.6</v>
      </c>
      <c r="Q519" s="20">
        <f t="shared" si="26"/>
        <v>124157.84408084695</v>
      </c>
      <c r="R519" s="18" t="s">
        <v>2154</v>
      </c>
      <c r="S519" s="18">
        <v>92</v>
      </c>
    </row>
    <row r="520" spans="1:19" x14ac:dyDescent="0.25">
      <c r="A520" s="18" t="s">
        <v>2155</v>
      </c>
      <c r="B520" s="18" t="s">
        <v>37</v>
      </c>
      <c r="C520" s="18" t="s">
        <v>29</v>
      </c>
      <c r="D520" s="18">
        <v>1984</v>
      </c>
      <c r="E520" s="18">
        <f>VLOOKUP(D520,'cpi roi'!A:C,2,FALSE)</f>
        <v>103.9</v>
      </c>
      <c r="F520" s="18" t="s">
        <v>2156</v>
      </c>
      <c r="G520" s="18">
        <v>6.8</v>
      </c>
      <c r="H520" s="19">
        <v>50000</v>
      </c>
      <c r="I520" s="18" t="s">
        <v>712</v>
      </c>
      <c r="J520" s="18" t="s">
        <v>2157</v>
      </c>
      <c r="K520" s="18" t="s">
        <v>1246</v>
      </c>
      <c r="L520" s="18" t="s">
        <v>34</v>
      </c>
      <c r="M520" s="20">
        <v>28000000</v>
      </c>
      <c r="N520" s="20">
        <v>40400657</v>
      </c>
      <c r="O520" s="21">
        <f t="shared" si="24"/>
        <v>118480078.80558227</v>
      </c>
      <c r="P520" s="22">
        <f t="shared" si="25"/>
        <v>144.28806071428571</v>
      </c>
      <c r="Q520" s="20">
        <f t="shared" si="26"/>
        <v>38884174.20596727</v>
      </c>
      <c r="R520" s="18" t="s">
        <v>122</v>
      </c>
      <c r="S520" s="18">
        <v>116</v>
      </c>
    </row>
    <row r="521" spans="1:19" x14ac:dyDescent="0.25">
      <c r="A521" s="18" t="s">
        <v>2158</v>
      </c>
      <c r="B521" s="18" t="s">
        <v>20</v>
      </c>
      <c r="C521" s="18" t="s">
        <v>67</v>
      </c>
      <c r="D521" s="18">
        <v>1984</v>
      </c>
      <c r="E521" s="18">
        <f>VLOOKUP(D521,'cpi roi'!A:C,2,FALSE)</f>
        <v>103.9</v>
      </c>
      <c r="F521" s="18" t="s">
        <v>2159</v>
      </c>
      <c r="G521" s="18">
        <v>7.8</v>
      </c>
      <c r="H521" s="19">
        <v>53000</v>
      </c>
      <c r="I521" s="18" t="s">
        <v>2160</v>
      </c>
      <c r="J521" s="18" t="s">
        <v>2161</v>
      </c>
      <c r="K521" s="18" t="s">
        <v>2162</v>
      </c>
      <c r="L521" s="18" t="s">
        <v>26</v>
      </c>
      <c r="M521" s="20">
        <v>14400000</v>
      </c>
      <c r="N521" s="20">
        <v>34700291</v>
      </c>
      <c r="O521" s="21">
        <f t="shared" si="24"/>
        <v>101763028.56304137</v>
      </c>
      <c r="P521" s="22">
        <f t="shared" si="25"/>
        <v>240.97424305555558</v>
      </c>
      <c r="Q521" s="20">
        <f t="shared" si="26"/>
        <v>33397777.670837339</v>
      </c>
      <c r="R521" s="18" t="s">
        <v>1088</v>
      </c>
      <c r="S521" s="18">
        <v>141</v>
      </c>
    </row>
    <row r="522" spans="1:19" x14ac:dyDescent="0.25">
      <c r="A522" s="18" t="s">
        <v>2163</v>
      </c>
      <c r="B522" s="18" t="s">
        <v>20</v>
      </c>
      <c r="C522" s="18" t="s">
        <v>108</v>
      </c>
      <c r="D522" s="18">
        <v>1984</v>
      </c>
      <c r="E522" s="18">
        <f>VLOOKUP(D522,'cpi roi'!A:C,2,FALSE)</f>
        <v>103.9</v>
      </c>
      <c r="F522" s="18" t="s">
        <v>2005</v>
      </c>
      <c r="G522" s="18">
        <v>6.5</v>
      </c>
      <c r="H522" s="19">
        <v>17000</v>
      </c>
      <c r="I522" s="18" t="s">
        <v>744</v>
      </c>
      <c r="J522" s="18" t="s">
        <v>2164</v>
      </c>
      <c r="K522" s="18" t="s">
        <v>188</v>
      </c>
      <c r="L522" s="18" t="s">
        <v>34</v>
      </c>
      <c r="M522" s="20">
        <v>58000000</v>
      </c>
      <c r="N522" s="20">
        <v>25928721</v>
      </c>
      <c r="O522" s="21">
        <f t="shared" si="24"/>
        <v>76039280.930702582</v>
      </c>
      <c r="P522" s="22">
        <f t="shared" si="25"/>
        <v>44.704691379310347</v>
      </c>
      <c r="Q522" s="20">
        <f t="shared" si="26"/>
        <v>24955458.132820014</v>
      </c>
      <c r="R522" s="18" t="s">
        <v>747</v>
      </c>
      <c r="S522" s="18">
        <v>127</v>
      </c>
    </row>
    <row r="523" spans="1:19" x14ac:dyDescent="0.25">
      <c r="A523" s="18" t="s">
        <v>2165</v>
      </c>
      <c r="B523" s="18" t="s">
        <v>37</v>
      </c>
      <c r="C523" s="18" t="s">
        <v>782</v>
      </c>
      <c r="D523" s="18">
        <v>1984</v>
      </c>
      <c r="E523" s="18">
        <f>VLOOKUP(D523,'cpi roi'!A:C,2,FALSE)</f>
        <v>103.9</v>
      </c>
      <c r="F523" s="18" t="s">
        <v>2005</v>
      </c>
      <c r="G523" s="18">
        <v>7</v>
      </c>
      <c r="H523" s="19">
        <v>44000</v>
      </c>
      <c r="I523" s="18" t="s">
        <v>130</v>
      </c>
      <c r="J523" s="18" t="s">
        <v>2166</v>
      </c>
      <c r="K523" s="18" t="s">
        <v>667</v>
      </c>
      <c r="L523" s="18" t="s">
        <v>34</v>
      </c>
      <c r="M523" s="20">
        <v>22000000</v>
      </c>
      <c r="N523" s="20">
        <v>28744356</v>
      </c>
      <c r="O523" s="21">
        <f t="shared" si="24"/>
        <v>84296489.636188626</v>
      </c>
      <c r="P523" s="22">
        <f t="shared" si="25"/>
        <v>130.65616363636363</v>
      </c>
      <c r="Q523" s="20">
        <f t="shared" si="26"/>
        <v>27665405.197305098</v>
      </c>
      <c r="R523" s="18" t="s">
        <v>35</v>
      </c>
      <c r="S523" s="18">
        <v>115</v>
      </c>
    </row>
    <row r="524" spans="1:19" x14ac:dyDescent="0.25">
      <c r="A524" s="18" t="s">
        <v>2167</v>
      </c>
      <c r="B524" s="18" t="s">
        <v>2004</v>
      </c>
      <c r="C524" s="18" t="s">
        <v>45</v>
      </c>
      <c r="D524" s="18">
        <v>1984</v>
      </c>
      <c r="E524" s="18">
        <f>VLOOKUP(D524,'cpi roi'!A:C,2,FALSE)</f>
        <v>103.9</v>
      </c>
      <c r="F524" s="18" t="s">
        <v>2029</v>
      </c>
      <c r="G524" s="18">
        <v>6.4</v>
      </c>
      <c r="H524" s="19">
        <v>19000</v>
      </c>
      <c r="I524" s="18" t="s">
        <v>2168</v>
      </c>
      <c r="J524" s="18" t="s">
        <v>2168</v>
      </c>
      <c r="K524" s="18" t="s">
        <v>2169</v>
      </c>
      <c r="L524" s="18" t="s">
        <v>34</v>
      </c>
      <c r="M524" s="20">
        <v>700000</v>
      </c>
      <c r="N524" s="20">
        <v>14418922</v>
      </c>
      <c r="O524" s="21">
        <f t="shared" si="24"/>
        <v>42285327.559191525</v>
      </c>
      <c r="P524" s="22">
        <f t="shared" si="25"/>
        <v>2059.846</v>
      </c>
      <c r="Q524" s="20">
        <f t="shared" si="26"/>
        <v>13877692.011549564</v>
      </c>
      <c r="R524" s="18" t="s">
        <v>1541</v>
      </c>
      <c r="S524" s="18">
        <v>95</v>
      </c>
    </row>
    <row r="525" spans="1:19" x14ac:dyDescent="0.25">
      <c r="A525" s="18" t="s">
        <v>2170</v>
      </c>
      <c r="B525" s="18" t="s">
        <v>20</v>
      </c>
      <c r="C525" s="18" t="s">
        <v>45</v>
      </c>
      <c r="D525" s="18">
        <v>1984</v>
      </c>
      <c r="E525" s="18">
        <f>VLOOKUP(D525,'cpi roi'!A:C,2,FALSE)</f>
        <v>103.9</v>
      </c>
      <c r="F525" s="18" t="s">
        <v>1518</v>
      </c>
      <c r="G525" s="18">
        <v>5.8</v>
      </c>
      <c r="H525" s="19">
        <v>10000</v>
      </c>
      <c r="I525" s="18" t="s">
        <v>2171</v>
      </c>
      <c r="J525" s="18" t="s">
        <v>949</v>
      </c>
      <c r="K525" s="18" t="s">
        <v>110</v>
      </c>
      <c r="L525" s="18" t="s">
        <v>34</v>
      </c>
      <c r="M525" s="20">
        <v>0</v>
      </c>
      <c r="N525" s="20">
        <v>18644570</v>
      </c>
      <c r="O525" s="21">
        <f t="shared" si="24"/>
        <v>54677579.201154947</v>
      </c>
      <c r="P525" s="22">
        <f t="shared" si="25"/>
        <v>0</v>
      </c>
      <c r="Q525" s="20">
        <f t="shared" si="26"/>
        <v>17944725.697786331</v>
      </c>
      <c r="R525" s="18" t="s">
        <v>1571</v>
      </c>
      <c r="S525" s="18">
        <v>100</v>
      </c>
    </row>
    <row r="526" spans="1:19" x14ac:dyDescent="0.25">
      <c r="A526" s="18" t="s">
        <v>2172</v>
      </c>
      <c r="B526" s="18" t="s">
        <v>2004</v>
      </c>
      <c r="C526" s="18" t="s">
        <v>38</v>
      </c>
      <c r="D526" s="18">
        <v>1984</v>
      </c>
      <c r="E526" s="18">
        <f>VLOOKUP(D526,'cpi roi'!A:C,2,FALSE)</f>
        <v>103.9</v>
      </c>
      <c r="F526" s="18" t="s">
        <v>2173</v>
      </c>
      <c r="G526" s="18">
        <v>6.3</v>
      </c>
      <c r="H526" s="19">
        <v>14000</v>
      </c>
      <c r="I526" s="18" t="s">
        <v>2174</v>
      </c>
      <c r="J526" s="18" t="s">
        <v>2175</v>
      </c>
      <c r="K526" s="18" t="s">
        <v>1502</v>
      </c>
      <c r="L526" s="18" t="s">
        <v>34</v>
      </c>
      <c r="M526" s="20">
        <v>0</v>
      </c>
      <c r="N526" s="20">
        <v>12145169</v>
      </c>
      <c r="O526" s="21">
        <f t="shared" si="24"/>
        <v>35617256.923002884</v>
      </c>
      <c r="P526" s="22">
        <f t="shared" si="25"/>
        <v>0</v>
      </c>
      <c r="Q526" s="20">
        <f t="shared" si="26"/>
        <v>11689286.814244464</v>
      </c>
      <c r="R526" s="18" t="s">
        <v>2176</v>
      </c>
      <c r="S526" s="18">
        <v>99</v>
      </c>
    </row>
    <row r="527" spans="1:19" x14ac:dyDescent="0.25">
      <c r="A527" s="18" t="s">
        <v>2177</v>
      </c>
      <c r="B527" s="18" t="s">
        <v>20</v>
      </c>
      <c r="C527" s="18" t="s">
        <v>21</v>
      </c>
      <c r="D527" s="18">
        <v>1984</v>
      </c>
      <c r="E527" s="18">
        <f>VLOOKUP(D527,'cpi roi'!A:C,2,FALSE)</f>
        <v>103.9</v>
      </c>
      <c r="F527" s="18" t="s">
        <v>2178</v>
      </c>
      <c r="G527" s="18">
        <v>6.4</v>
      </c>
      <c r="H527" s="19">
        <v>6600</v>
      </c>
      <c r="I527" s="18" t="s">
        <v>167</v>
      </c>
      <c r="J527" s="18" t="s">
        <v>1253</v>
      </c>
      <c r="K527" s="18" t="s">
        <v>2179</v>
      </c>
      <c r="L527" s="18" t="s">
        <v>34</v>
      </c>
      <c r="M527" s="20">
        <v>0</v>
      </c>
      <c r="N527" s="20">
        <v>2912945</v>
      </c>
      <c r="O527" s="21">
        <f t="shared" si="24"/>
        <v>8542582.6900866199</v>
      </c>
      <c r="P527" s="22">
        <f t="shared" si="25"/>
        <v>0</v>
      </c>
      <c r="Q527" s="20">
        <f t="shared" si="26"/>
        <v>2803604.4273339747</v>
      </c>
      <c r="R527" s="18" t="s">
        <v>2180</v>
      </c>
      <c r="S527" s="18">
        <v>107</v>
      </c>
    </row>
    <row r="528" spans="1:19" x14ac:dyDescent="0.25">
      <c r="A528" s="18" t="s">
        <v>2181</v>
      </c>
      <c r="B528" s="18" t="s">
        <v>37</v>
      </c>
      <c r="C528" s="18" t="s">
        <v>29</v>
      </c>
      <c r="D528" s="18">
        <v>1984</v>
      </c>
      <c r="E528" s="18">
        <f>VLOOKUP(D528,'cpi roi'!A:C,2,FALSE)</f>
        <v>103.9</v>
      </c>
      <c r="F528" s="18" t="s">
        <v>2182</v>
      </c>
      <c r="G528" s="18">
        <v>6.1</v>
      </c>
      <c r="H528" s="19">
        <v>15000</v>
      </c>
      <c r="I528" s="18" t="s">
        <v>2183</v>
      </c>
      <c r="J528" s="18" t="s">
        <v>2184</v>
      </c>
      <c r="K528" s="18" t="s">
        <v>2063</v>
      </c>
      <c r="L528" s="18" t="s">
        <v>34</v>
      </c>
      <c r="M528" s="20">
        <v>21000000</v>
      </c>
      <c r="N528" s="20">
        <v>8103330</v>
      </c>
      <c r="O528" s="21">
        <f t="shared" si="24"/>
        <v>23764048.614051968</v>
      </c>
      <c r="P528" s="22">
        <f t="shared" si="25"/>
        <v>38.587285714285713</v>
      </c>
      <c r="Q528" s="20">
        <f t="shared" si="26"/>
        <v>7799162.6564003835</v>
      </c>
      <c r="R528" s="18" t="s">
        <v>2180</v>
      </c>
      <c r="S528" s="18">
        <v>102</v>
      </c>
    </row>
    <row r="529" spans="1:19" x14ac:dyDescent="0.25">
      <c r="A529" s="18" t="s">
        <v>2185</v>
      </c>
      <c r="B529" s="18" t="s">
        <v>37</v>
      </c>
      <c r="C529" s="18" t="s">
        <v>21</v>
      </c>
      <c r="D529" s="18">
        <v>1984</v>
      </c>
      <c r="E529" s="18">
        <f>VLOOKUP(D529,'cpi roi'!A:C,2,FALSE)</f>
        <v>103.9</v>
      </c>
      <c r="F529" s="18" t="s">
        <v>2186</v>
      </c>
      <c r="G529" s="18">
        <v>7.4</v>
      </c>
      <c r="H529" s="19">
        <v>11000</v>
      </c>
      <c r="I529" s="18" t="s">
        <v>1245</v>
      </c>
      <c r="J529" s="18" t="s">
        <v>1245</v>
      </c>
      <c r="K529" s="18" t="s">
        <v>908</v>
      </c>
      <c r="L529" s="18" t="s">
        <v>34</v>
      </c>
      <c r="M529" s="20">
        <v>0</v>
      </c>
      <c r="N529" s="20">
        <v>34901614</v>
      </c>
      <c r="O529" s="21">
        <f t="shared" si="24"/>
        <v>102353433.93455245</v>
      </c>
      <c r="P529" s="22">
        <f t="shared" si="25"/>
        <v>0</v>
      </c>
      <c r="Q529" s="20">
        <f t="shared" si="26"/>
        <v>33591543.792107791</v>
      </c>
      <c r="R529" s="18" t="s">
        <v>2187</v>
      </c>
      <c r="S529" s="18">
        <v>111</v>
      </c>
    </row>
    <row r="530" spans="1:19" x14ac:dyDescent="0.25">
      <c r="A530" s="18" t="s">
        <v>2188</v>
      </c>
      <c r="B530" s="18" t="s">
        <v>20</v>
      </c>
      <c r="C530" s="18" t="s">
        <v>45</v>
      </c>
      <c r="D530" s="18">
        <v>1984</v>
      </c>
      <c r="E530" s="18">
        <f>VLOOKUP(D530,'cpi roi'!A:C,2,FALSE)</f>
        <v>103.9</v>
      </c>
      <c r="F530" s="18" t="s">
        <v>2138</v>
      </c>
      <c r="G530" s="18">
        <v>3</v>
      </c>
      <c r="H530" s="19">
        <v>5100</v>
      </c>
      <c r="I530" s="18" t="s">
        <v>629</v>
      </c>
      <c r="J530" s="18" t="s">
        <v>629</v>
      </c>
      <c r="K530" s="18" t="s">
        <v>631</v>
      </c>
      <c r="L530" s="18" t="s">
        <v>34</v>
      </c>
      <c r="M530" s="20">
        <v>7000000</v>
      </c>
      <c r="N530" s="20">
        <v>8914881</v>
      </c>
      <c r="O530" s="21">
        <f t="shared" si="24"/>
        <v>26144025.415784404</v>
      </c>
      <c r="P530" s="22">
        <f t="shared" si="25"/>
        <v>127.35544285714286</v>
      </c>
      <c r="Q530" s="20">
        <f t="shared" si="26"/>
        <v>8580251.203079883</v>
      </c>
      <c r="R530" s="18" t="s">
        <v>1725</v>
      </c>
      <c r="S530" s="18">
        <v>105</v>
      </c>
    </row>
    <row r="531" spans="1:19" x14ac:dyDescent="0.25">
      <c r="A531" s="18" t="s">
        <v>2189</v>
      </c>
      <c r="B531" s="18" t="s">
        <v>37</v>
      </c>
      <c r="C531" s="18" t="s">
        <v>38</v>
      </c>
      <c r="D531" s="18">
        <v>1984</v>
      </c>
      <c r="E531" s="18">
        <f>VLOOKUP(D531,'cpi roi'!A:C,2,FALSE)</f>
        <v>103.9</v>
      </c>
      <c r="F531" s="18" t="s">
        <v>2083</v>
      </c>
      <c r="G531" s="18">
        <v>5.0999999999999996</v>
      </c>
      <c r="H531" s="19">
        <v>15000</v>
      </c>
      <c r="I531" s="18" t="s">
        <v>203</v>
      </c>
      <c r="J531" s="18" t="s">
        <v>558</v>
      </c>
      <c r="K531" s="18" t="s">
        <v>204</v>
      </c>
      <c r="L531" s="18" t="s">
        <v>496</v>
      </c>
      <c r="M531" s="20">
        <v>20000000</v>
      </c>
      <c r="N531" s="20">
        <v>28078073</v>
      </c>
      <c r="O531" s="21">
        <f t="shared" si="24"/>
        <v>82342529.769971117</v>
      </c>
      <c r="P531" s="22">
        <f t="shared" si="25"/>
        <v>140.390365</v>
      </c>
      <c r="Q531" s="20">
        <f t="shared" si="26"/>
        <v>27024131.857555337</v>
      </c>
      <c r="R531" s="18" t="s">
        <v>2190</v>
      </c>
      <c r="S531" s="18">
        <v>108</v>
      </c>
    </row>
    <row r="532" spans="1:19" x14ac:dyDescent="0.25">
      <c r="A532" s="18" t="s">
        <v>2191</v>
      </c>
      <c r="B532" s="18" t="s">
        <v>20</v>
      </c>
      <c r="C532" s="18" t="s">
        <v>45</v>
      </c>
      <c r="D532" s="18">
        <v>1984</v>
      </c>
      <c r="E532" s="18">
        <f>VLOOKUP(D532,'cpi roi'!A:C,2,FALSE)</f>
        <v>103.9</v>
      </c>
      <c r="F532" s="18" t="s">
        <v>2192</v>
      </c>
      <c r="G532" s="18">
        <v>7.5</v>
      </c>
      <c r="H532" s="19">
        <v>36000</v>
      </c>
      <c r="I532" s="18" t="s">
        <v>2193</v>
      </c>
      <c r="J532" s="18" t="s">
        <v>2193</v>
      </c>
      <c r="K532" s="18" t="s">
        <v>2194</v>
      </c>
      <c r="L532" s="18" t="s">
        <v>34</v>
      </c>
      <c r="M532" s="20">
        <v>90000</v>
      </c>
      <c r="N532" s="20">
        <v>2436000</v>
      </c>
      <c r="O532" s="21">
        <f t="shared" si="24"/>
        <v>7143880.6544754561</v>
      </c>
      <c r="P532" s="22">
        <f t="shared" si="25"/>
        <v>2706.6666666666665</v>
      </c>
      <c r="Q532" s="20">
        <f t="shared" si="26"/>
        <v>2344562.0789220403</v>
      </c>
      <c r="R532" s="18" t="s">
        <v>2195</v>
      </c>
      <c r="S532" s="18">
        <v>89</v>
      </c>
    </row>
    <row r="533" spans="1:19" x14ac:dyDescent="0.25">
      <c r="A533" s="18" t="s">
        <v>2196</v>
      </c>
      <c r="B533" s="18" t="s">
        <v>37</v>
      </c>
      <c r="C533" s="18" t="s">
        <v>38</v>
      </c>
      <c r="D533" s="18">
        <v>1984</v>
      </c>
      <c r="E533" s="18">
        <f>VLOOKUP(D533,'cpi roi'!A:C,2,FALSE)</f>
        <v>103.9</v>
      </c>
      <c r="F533" s="18" t="s">
        <v>2197</v>
      </c>
      <c r="G533" s="18">
        <v>5.7</v>
      </c>
      <c r="H533" s="19">
        <v>10000</v>
      </c>
      <c r="I533" s="18" t="s">
        <v>2183</v>
      </c>
      <c r="J533" s="18" t="s">
        <v>2183</v>
      </c>
      <c r="K533" s="18" t="s">
        <v>1362</v>
      </c>
      <c r="L533" s="18" t="s">
        <v>34</v>
      </c>
      <c r="M533" s="20">
        <v>9000000</v>
      </c>
      <c r="N533" s="20">
        <v>14255801</v>
      </c>
      <c r="O533" s="21">
        <f t="shared" si="24"/>
        <v>41806954.424446575</v>
      </c>
      <c r="P533" s="22">
        <f t="shared" si="25"/>
        <v>158.3977888888889</v>
      </c>
      <c r="Q533" s="20">
        <f t="shared" si="26"/>
        <v>13720693.93647738</v>
      </c>
      <c r="R533" s="18" t="s">
        <v>122</v>
      </c>
      <c r="S533" s="18">
        <v>91</v>
      </c>
    </row>
    <row r="534" spans="1:19" x14ac:dyDescent="0.25">
      <c r="A534" s="18" t="s">
        <v>2198</v>
      </c>
      <c r="B534" s="18" t="s">
        <v>37</v>
      </c>
      <c r="C534" s="18" t="s">
        <v>29</v>
      </c>
      <c r="D534" s="18">
        <v>1984</v>
      </c>
      <c r="E534" s="18">
        <f>VLOOKUP(D534,'cpi roi'!A:C,2,FALSE)</f>
        <v>103.9</v>
      </c>
      <c r="F534" s="18" t="s">
        <v>2159</v>
      </c>
      <c r="G534" s="18">
        <v>7.3</v>
      </c>
      <c r="H534" s="19">
        <v>18000</v>
      </c>
      <c r="I534" s="18" t="s">
        <v>2199</v>
      </c>
      <c r="J534" s="18" t="s">
        <v>2200</v>
      </c>
      <c r="K534" s="18" t="s">
        <v>2201</v>
      </c>
      <c r="L534" s="18" t="s">
        <v>26</v>
      </c>
      <c r="M534" s="20">
        <v>16000000</v>
      </c>
      <c r="N534" s="20">
        <v>27201487</v>
      </c>
      <c r="O534" s="21">
        <f t="shared" si="24"/>
        <v>79771829.537054852</v>
      </c>
      <c r="P534" s="22">
        <f t="shared" si="25"/>
        <v>170.00929375000001</v>
      </c>
      <c r="Q534" s="20">
        <f t="shared" si="26"/>
        <v>26180449.470644847</v>
      </c>
      <c r="R534" s="18" t="s">
        <v>234</v>
      </c>
      <c r="S534" s="18">
        <v>164</v>
      </c>
    </row>
    <row r="535" spans="1:19" x14ac:dyDescent="0.25">
      <c r="A535" s="18" t="s">
        <v>2202</v>
      </c>
      <c r="B535" s="18" t="s">
        <v>20</v>
      </c>
      <c r="C535" s="18" t="s">
        <v>21</v>
      </c>
      <c r="D535" s="18">
        <v>1984</v>
      </c>
      <c r="E535" s="18">
        <f>VLOOKUP(D535,'cpi roi'!A:C,2,FALSE)</f>
        <v>103.9</v>
      </c>
      <c r="F535" s="18" t="s">
        <v>2203</v>
      </c>
      <c r="G535" s="18">
        <v>6.5</v>
      </c>
      <c r="H535" s="19">
        <v>20000</v>
      </c>
      <c r="I535" s="18" t="s">
        <v>2204</v>
      </c>
      <c r="J535" s="18" t="s">
        <v>2204</v>
      </c>
      <c r="K535" s="18" t="s">
        <v>2205</v>
      </c>
      <c r="L535" s="18" t="s">
        <v>34</v>
      </c>
      <c r="M535" s="20">
        <v>7200000</v>
      </c>
      <c r="N535" s="20">
        <v>70263155</v>
      </c>
      <c r="O535" s="21">
        <f t="shared" si="24"/>
        <v>206055662.44947061</v>
      </c>
      <c r="P535" s="22">
        <f t="shared" si="25"/>
        <v>975.87715277777784</v>
      </c>
      <c r="Q535" s="20">
        <f t="shared" si="26"/>
        <v>67625750.721847922</v>
      </c>
      <c r="R535" s="18" t="s">
        <v>27</v>
      </c>
      <c r="S535" s="18">
        <v>111</v>
      </c>
    </row>
    <row r="536" spans="1:19" x14ac:dyDescent="0.25">
      <c r="A536" s="18" t="s">
        <v>2206</v>
      </c>
      <c r="B536" s="18" t="s">
        <v>20</v>
      </c>
      <c r="C536" s="18" t="s">
        <v>45</v>
      </c>
      <c r="D536" s="18">
        <v>1984</v>
      </c>
      <c r="E536" s="18">
        <f>VLOOKUP(D536,'cpi roi'!A:C,2,FALSE)</f>
        <v>103.9</v>
      </c>
      <c r="F536" s="18" t="s">
        <v>2085</v>
      </c>
      <c r="G536" s="18">
        <v>6</v>
      </c>
      <c r="H536" s="19">
        <v>8000</v>
      </c>
      <c r="I536" s="18" t="s">
        <v>1281</v>
      </c>
      <c r="J536" s="18" t="s">
        <v>1129</v>
      </c>
      <c r="K536" s="18" t="s">
        <v>2207</v>
      </c>
      <c r="L536" s="18" t="s">
        <v>26</v>
      </c>
      <c r="M536" s="20">
        <v>7500000</v>
      </c>
      <c r="N536" s="20">
        <v>5142858</v>
      </c>
      <c r="O536" s="21">
        <f t="shared" si="24"/>
        <v>15082086.935514916</v>
      </c>
      <c r="P536" s="22">
        <f t="shared" si="25"/>
        <v>68.571439999999996</v>
      </c>
      <c r="Q536" s="20">
        <f t="shared" si="26"/>
        <v>4949815.2069297396</v>
      </c>
      <c r="R536" s="18" t="s">
        <v>1980</v>
      </c>
      <c r="S536" s="18">
        <v>109</v>
      </c>
    </row>
    <row r="537" spans="1:19" x14ac:dyDescent="0.25">
      <c r="A537" s="18" t="s">
        <v>2208</v>
      </c>
      <c r="B537" s="18" t="s">
        <v>20</v>
      </c>
      <c r="C537" s="18" t="s">
        <v>108</v>
      </c>
      <c r="D537" s="18">
        <v>1984</v>
      </c>
      <c r="E537" s="18">
        <f>VLOOKUP(D537,'cpi roi'!A:C,2,FALSE)</f>
        <v>103.9</v>
      </c>
      <c r="F537" s="18" t="s">
        <v>2209</v>
      </c>
      <c r="G537" s="18">
        <v>7.1</v>
      </c>
      <c r="H537" s="19">
        <v>7700</v>
      </c>
      <c r="I537" s="18" t="s">
        <v>2210</v>
      </c>
      <c r="J537" s="18" t="s">
        <v>2211</v>
      </c>
      <c r="K537" s="18" t="s">
        <v>2212</v>
      </c>
      <c r="L537" s="18" t="s">
        <v>26</v>
      </c>
      <c r="M537" s="20">
        <v>0</v>
      </c>
      <c r="N537" s="20">
        <v>876775</v>
      </c>
      <c r="O537" s="21">
        <f t="shared" si="24"/>
        <v>2571254.4995187675</v>
      </c>
      <c r="P537" s="22">
        <f t="shared" si="25"/>
        <v>0</v>
      </c>
      <c r="Q537" s="20">
        <f t="shared" si="26"/>
        <v>843864.29258902778</v>
      </c>
      <c r="R537" s="18" t="s">
        <v>2213</v>
      </c>
      <c r="S537" s="18">
        <v>98</v>
      </c>
    </row>
    <row r="538" spans="1:19" x14ac:dyDescent="0.25">
      <c r="A538" s="18" t="s">
        <v>2214</v>
      </c>
      <c r="B538" s="18" t="s">
        <v>37</v>
      </c>
      <c r="C538" s="18" t="s">
        <v>29</v>
      </c>
      <c r="D538" s="18">
        <v>1984</v>
      </c>
      <c r="E538" s="18">
        <f>VLOOKUP(D538,'cpi roi'!A:C,2,FALSE)</f>
        <v>103.9</v>
      </c>
      <c r="F538" s="18" t="s">
        <v>2173</v>
      </c>
      <c r="G538" s="18">
        <v>4.9000000000000004</v>
      </c>
      <c r="H538" s="19">
        <v>4600</v>
      </c>
      <c r="I538" s="18" t="s">
        <v>2215</v>
      </c>
      <c r="J538" s="18" t="s">
        <v>2216</v>
      </c>
      <c r="K538" s="18" t="s">
        <v>2217</v>
      </c>
      <c r="L538" s="18" t="s">
        <v>26</v>
      </c>
      <c r="M538" s="20">
        <v>25000000</v>
      </c>
      <c r="N538" s="20">
        <v>5778353</v>
      </c>
      <c r="O538" s="21">
        <f t="shared" si="24"/>
        <v>16945757.065447543</v>
      </c>
      <c r="P538" s="22">
        <f t="shared" si="25"/>
        <v>23.113412</v>
      </c>
      <c r="Q538" s="20">
        <f t="shared" si="26"/>
        <v>5561456.2078922037</v>
      </c>
      <c r="R538" s="18" t="s">
        <v>2218</v>
      </c>
      <c r="S538" s="18">
        <v>117</v>
      </c>
    </row>
    <row r="539" spans="1:19" x14ac:dyDescent="0.25">
      <c r="A539" s="18" t="s">
        <v>2219</v>
      </c>
      <c r="B539" s="18" t="s">
        <v>20</v>
      </c>
      <c r="C539" s="18" t="s">
        <v>38</v>
      </c>
      <c r="D539" s="18">
        <v>1984</v>
      </c>
      <c r="E539" s="18">
        <f>VLOOKUP(D539,'cpi roi'!A:C,2,FALSE)</f>
        <v>103.9</v>
      </c>
      <c r="F539" s="18" t="s">
        <v>2029</v>
      </c>
      <c r="G539" s="18">
        <v>5.5</v>
      </c>
      <c r="H539" s="19">
        <v>14000</v>
      </c>
      <c r="I539" s="18" t="s">
        <v>2117</v>
      </c>
      <c r="J539" s="18" t="s">
        <v>2220</v>
      </c>
      <c r="K539" s="18" t="s">
        <v>331</v>
      </c>
      <c r="L539" s="18" t="s">
        <v>34</v>
      </c>
      <c r="M539" s="20">
        <v>2550000</v>
      </c>
      <c r="N539" s="20">
        <v>22812411</v>
      </c>
      <c r="O539" s="21">
        <f t="shared" si="24"/>
        <v>66900304.443695851</v>
      </c>
      <c r="P539" s="22">
        <f t="shared" si="25"/>
        <v>894.60435294117656</v>
      </c>
      <c r="Q539" s="20">
        <f t="shared" si="26"/>
        <v>21956122.232916262</v>
      </c>
      <c r="R539" s="18" t="s">
        <v>2221</v>
      </c>
      <c r="S539" s="18">
        <v>101</v>
      </c>
    </row>
    <row r="540" spans="1:19" x14ac:dyDescent="0.25">
      <c r="A540" s="18" t="s">
        <v>2222</v>
      </c>
      <c r="B540" s="18" t="s">
        <v>37</v>
      </c>
      <c r="C540" s="18" t="s">
        <v>29</v>
      </c>
      <c r="D540" s="18">
        <v>1984</v>
      </c>
      <c r="E540" s="18">
        <f>VLOOKUP(D540,'cpi roi'!A:C,2,FALSE)</f>
        <v>103.9</v>
      </c>
      <c r="F540" s="18" t="s">
        <v>2059</v>
      </c>
      <c r="G540" s="18">
        <v>6.4</v>
      </c>
      <c r="H540" s="19">
        <v>18000</v>
      </c>
      <c r="I540" s="18" t="s">
        <v>619</v>
      </c>
      <c r="J540" s="18" t="s">
        <v>2223</v>
      </c>
      <c r="K540" s="18" t="s">
        <v>2224</v>
      </c>
      <c r="L540" s="18" t="s">
        <v>26</v>
      </c>
      <c r="M540" s="20">
        <v>30000000</v>
      </c>
      <c r="N540" s="20">
        <v>45858563</v>
      </c>
      <c r="O540" s="21">
        <f t="shared" si="24"/>
        <v>134486084.17805579</v>
      </c>
      <c r="P540" s="22">
        <f t="shared" si="25"/>
        <v>152.86187666666666</v>
      </c>
      <c r="Q540" s="20">
        <f t="shared" si="26"/>
        <v>44137211.742059663</v>
      </c>
      <c r="R540" s="18" t="s">
        <v>27</v>
      </c>
      <c r="S540" s="18">
        <v>143</v>
      </c>
    </row>
    <row r="541" spans="1:19" x14ac:dyDescent="0.25">
      <c r="A541" s="18" t="s">
        <v>2225</v>
      </c>
      <c r="B541" s="18" t="s">
        <v>341</v>
      </c>
      <c r="C541" s="18" t="s">
        <v>29</v>
      </c>
      <c r="D541" s="18">
        <v>1984</v>
      </c>
      <c r="E541" s="18">
        <f>VLOOKUP(D541,'cpi roi'!A:C,2,FALSE)</f>
        <v>103.9</v>
      </c>
      <c r="F541" s="18" t="s">
        <v>2090</v>
      </c>
      <c r="G541" s="18">
        <v>6.9</v>
      </c>
      <c r="H541" s="19">
        <v>20000</v>
      </c>
      <c r="I541" s="18" t="s">
        <v>2226</v>
      </c>
      <c r="J541" s="18" t="s">
        <v>756</v>
      </c>
      <c r="K541" s="18" t="s">
        <v>755</v>
      </c>
      <c r="L541" s="18" t="s">
        <v>34</v>
      </c>
      <c r="M541" s="20">
        <v>0</v>
      </c>
      <c r="N541" s="20">
        <v>25534703</v>
      </c>
      <c r="O541" s="21">
        <f t="shared" si="24"/>
        <v>74883772.897978812</v>
      </c>
      <c r="P541" s="22">
        <f t="shared" si="25"/>
        <v>0</v>
      </c>
      <c r="Q541" s="20">
        <f t="shared" si="26"/>
        <v>24576230.028873913</v>
      </c>
      <c r="R541" s="18" t="s">
        <v>757</v>
      </c>
      <c r="S541" s="18">
        <v>94</v>
      </c>
    </row>
    <row r="542" spans="1:19" x14ac:dyDescent="0.25">
      <c r="A542" s="18" t="s">
        <v>2227</v>
      </c>
      <c r="B542" s="18" t="s">
        <v>20</v>
      </c>
      <c r="C542" s="18" t="s">
        <v>45</v>
      </c>
      <c r="D542" s="18">
        <v>1984</v>
      </c>
      <c r="E542" s="18">
        <f>VLOOKUP(D542,'cpi roi'!A:C,2,FALSE)</f>
        <v>103.9</v>
      </c>
      <c r="F542" s="18" t="s">
        <v>2228</v>
      </c>
      <c r="G542" s="18">
        <v>6.1</v>
      </c>
      <c r="H542" s="19">
        <v>2500</v>
      </c>
      <c r="I542" s="18" t="s">
        <v>262</v>
      </c>
      <c r="J542" s="18" t="s">
        <v>991</v>
      </c>
      <c r="K542" s="18" t="s">
        <v>2229</v>
      </c>
      <c r="L542" s="18" t="s">
        <v>34</v>
      </c>
      <c r="M542" s="20">
        <v>0</v>
      </c>
      <c r="N542" s="20">
        <v>11020375</v>
      </c>
      <c r="O542" s="21">
        <f t="shared" si="24"/>
        <v>32318655.076997109</v>
      </c>
      <c r="P542" s="22">
        <f t="shared" si="25"/>
        <v>0</v>
      </c>
      <c r="Q542" s="20">
        <f t="shared" si="26"/>
        <v>10606713.185755532</v>
      </c>
      <c r="R542" s="18" t="s">
        <v>65</v>
      </c>
      <c r="S542" s="18">
        <v>96</v>
      </c>
    </row>
    <row r="543" spans="1:19" x14ac:dyDescent="0.25">
      <c r="A543" s="18" t="s">
        <v>2230</v>
      </c>
      <c r="B543" s="18" t="s">
        <v>2004</v>
      </c>
      <c r="C543" s="18" t="s">
        <v>21</v>
      </c>
      <c r="D543" s="18">
        <v>1984</v>
      </c>
      <c r="E543" s="18">
        <f>VLOOKUP(D543,'cpi roi'!A:C,2,FALSE)</f>
        <v>103.9</v>
      </c>
      <c r="F543" s="18" t="s">
        <v>2128</v>
      </c>
      <c r="G543" s="18">
        <v>6.5</v>
      </c>
      <c r="H543" s="19">
        <v>13000</v>
      </c>
      <c r="I543" s="18" t="s">
        <v>759</v>
      </c>
      <c r="J543" s="18" t="s">
        <v>2231</v>
      </c>
      <c r="K543" s="18" t="s">
        <v>71</v>
      </c>
      <c r="L543" s="18" t="s">
        <v>34</v>
      </c>
      <c r="M543" s="20">
        <v>12000000</v>
      </c>
      <c r="N543" s="20">
        <v>11129057</v>
      </c>
      <c r="O543" s="21">
        <f t="shared" si="24"/>
        <v>32637378.901828676</v>
      </c>
      <c r="P543" s="22">
        <f t="shared" si="25"/>
        <v>92.742141666666669</v>
      </c>
      <c r="Q543" s="20">
        <f t="shared" si="26"/>
        <v>10711315.688161692</v>
      </c>
      <c r="R543" s="18" t="s">
        <v>48</v>
      </c>
      <c r="S543" s="18">
        <v>106</v>
      </c>
    </row>
    <row r="544" spans="1:19" x14ac:dyDescent="0.25">
      <c r="A544" s="18" t="s">
        <v>2232</v>
      </c>
      <c r="B544" s="18" t="s">
        <v>20</v>
      </c>
      <c r="C544" s="18" t="s">
        <v>38</v>
      </c>
      <c r="D544" s="18">
        <v>1984</v>
      </c>
      <c r="E544" s="18">
        <f>VLOOKUP(D544,'cpi roi'!A:C,2,FALSE)</f>
        <v>103.9</v>
      </c>
      <c r="F544" s="18" t="s">
        <v>2233</v>
      </c>
      <c r="G544" s="18">
        <v>5.3</v>
      </c>
      <c r="H544" s="19">
        <v>2700</v>
      </c>
      <c r="I544" s="18" t="s">
        <v>2234</v>
      </c>
      <c r="J544" s="18" t="s">
        <v>2234</v>
      </c>
      <c r="K544" s="18" t="s">
        <v>2235</v>
      </c>
      <c r="L544" s="18" t="s">
        <v>457</v>
      </c>
      <c r="M544" s="20">
        <v>0</v>
      </c>
      <c r="N544" s="20">
        <v>1337274</v>
      </c>
      <c r="O544" s="21">
        <f t="shared" si="24"/>
        <v>3921726.5428296435</v>
      </c>
      <c r="P544" s="22">
        <f t="shared" si="25"/>
        <v>0</v>
      </c>
      <c r="Q544" s="20">
        <f t="shared" si="26"/>
        <v>1287077.9595765157</v>
      </c>
      <c r="R544" s="18" t="s">
        <v>2236</v>
      </c>
      <c r="S544" s="18">
        <v>87</v>
      </c>
    </row>
    <row r="545" spans="1:19" x14ac:dyDescent="0.25">
      <c r="A545" s="18" t="s">
        <v>2237</v>
      </c>
      <c r="B545" s="18" t="s">
        <v>37</v>
      </c>
      <c r="C545" s="18" t="s">
        <v>45</v>
      </c>
      <c r="D545" s="18">
        <v>1984</v>
      </c>
      <c r="E545" s="18">
        <f>VLOOKUP(D545,'cpi roi'!A:C,2,FALSE)</f>
        <v>103.9</v>
      </c>
      <c r="F545" s="18" t="s">
        <v>2065</v>
      </c>
      <c r="G545" s="18">
        <v>5.8</v>
      </c>
      <c r="H545" s="19">
        <v>6000</v>
      </c>
      <c r="I545" s="18" t="s">
        <v>2238</v>
      </c>
      <c r="J545" s="18" t="s">
        <v>2239</v>
      </c>
      <c r="K545" s="18" t="s">
        <v>2240</v>
      </c>
      <c r="L545" s="18" t="s">
        <v>34</v>
      </c>
      <c r="M545" s="20">
        <v>0</v>
      </c>
      <c r="N545" s="20">
        <v>38682707</v>
      </c>
      <c r="O545" s="21">
        <f t="shared" si="24"/>
        <v>113441971.34648699</v>
      </c>
      <c r="P545" s="22">
        <f t="shared" si="25"/>
        <v>0</v>
      </c>
      <c r="Q545" s="20">
        <f t="shared" si="26"/>
        <v>37230709.335899897</v>
      </c>
      <c r="R545" s="18" t="s">
        <v>1180</v>
      </c>
      <c r="S545" s="18">
        <v>90</v>
      </c>
    </row>
    <row r="546" spans="1:19" x14ac:dyDescent="0.25">
      <c r="A546" s="18" t="s">
        <v>2241</v>
      </c>
      <c r="B546" s="18" t="s">
        <v>20</v>
      </c>
      <c r="C546" s="18" t="s">
        <v>21</v>
      </c>
      <c r="D546" s="18">
        <v>1984</v>
      </c>
      <c r="E546" s="18">
        <f>VLOOKUP(D546,'cpi roi'!A:C,2,FALSE)</f>
        <v>103.9</v>
      </c>
      <c r="F546" s="18" t="s">
        <v>2242</v>
      </c>
      <c r="G546" s="18">
        <v>7.3</v>
      </c>
      <c r="H546" s="19">
        <v>22000</v>
      </c>
      <c r="I546" s="18" t="s">
        <v>119</v>
      </c>
      <c r="J546" s="18" t="s">
        <v>2243</v>
      </c>
      <c r="K546" s="18" t="s">
        <v>2244</v>
      </c>
      <c r="L546" s="18" t="s">
        <v>34</v>
      </c>
      <c r="M546" s="20">
        <v>12000000</v>
      </c>
      <c r="N546" s="20">
        <v>1455045</v>
      </c>
      <c r="O546" s="21">
        <f t="shared" si="24"/>
        <v>4267105.0192492772</v>
      </c>
      <c r="P546" s="22">
        <f t="shared" si="25"/>
        <v>12.125375</v>
      </c>
      <c r="Q546" s="20">
        <f t="shared" si="26"/>
        <v>1400428.2964388833</v>
      </c>
      <c r="R546" s="18" t="s">
        <v>2245</v>
      </c>
      <c r="S546" s="18">
        <v>120</v>
      </c>
    </row>
    <row r="547" spans="1:19" x14ac:dyDescent="0.25">
      <c r="A547" s="18" t="s">
        <v>2246</v>
      </c>
      <c r="B547" s="18" t="s">
        <v>20</v>
      </c>
      <c r="C547" s="18" t="s">
        <v>21</v>
      </c>
      <c r="D547" s="18">
        <v>1984</v>
      </c>
      <c r="E547" s="18">
        <f>VLOOKUP(D547,'cpi roi'!A:C,2,FALSE)</f>
        <v>103.9</v>
      </c>
      <c r="F547" s="18" t="s">
        <v>2247</v>
      </c>
      <c r="G547" s="18">
        <v>6.7</v>
      </c>
      <c r="H547" s="19">
        <v>15000</v>
      </c>
      <c r="I547" s="18" t="s">
        <v>2248</v>
      </c>
      <c r="J547" s="18" t="s">
        <v>2249</v>
      </c>
      <c r="K547" s="18" t="s">
        <v>2250</v>
      </c>
      <c r="L547" s="18" t="s">
        <v>26</v>
      </c>
      <c r="M547" s="20">
        <v>2000000</v>
      </c>
      <c r="N547" s="20">
        <v>4389334</v>
      </c>
      <c r="O547" s="21">
        <f t="shared" si="24"/>
        <v>12872281.711260825</v>
      </c>
      <c r="P547" s="22">
        <f t="shared" si="25"/>
        <v>219.4667</v>
      </c>
      <c r="Q547" s="20">
        <f t="shared" si="26"/>
        <v>4224575.5534167467</v>
      </c>
      <c r="R547" s="18" t="s">
        <v>1046</v>
      </c>
      <c r="S547" s="18">
        <v>95</v>
      </c>
    </row>
    <row r="548" spans="1:19" x14ac:dyDescent="0.25">
      <c r="A548" s="18" t="s">
        <v>2251</v>
      </c>
      <c r="B548" s="18" t="s">
        <v>2004</v>
      </c>
      <c r="C548" s="18" t="s">
        <v>45</v>
      </c>
      <c r="D548" s="18">
        <v>1984</v>
      </c>
      <c r="E548" s="18">
        <f>VLOOKUP(D548,'cpi roi'!A:C,2,FALSE)</f>
        <v>103.9</v>
      </c>
      <c r="F548" s="18" t="s">
        <v>1780</v>
      </c>
      <c r="G548" s="18">
        <v>4.2</v>
      </c>
      <c r="H548" s="19">
        <v>8400</v>
      </c>
      <c r="I548" s="18" t="s">
        <v>2252</v>
      </c>
      <c r="J548" s="18" t="s">
        <v>2252</v>
      </c>
      <c r="K548" s="18" t="s">
        <v>2253</v>
      </c>
      <c r="L548" s="18" t="s">
        <v>34</v>
      </c>
      <c r="M548" s="20">
        <v>5500000</v>
      </c>
      <c r="N548" s="20">
        <v>0</v>
      </c>
      <c r="O548" s="21">
        <f t="shared" si="24"/>
        <v>0</v>
      </c>
      <c r="P548" s="22">
        <f t="shared" si="25"/>
        <v>0</v>
      </c>
      <c r="Q548" s="20">
        <f t="shared" si="26"/>
        <v>0</v>
      </c>
      <c r="R548" s="18" t="s">
        <v>2254</v>
      </c>
      <c r="S548" s="18">
        <v>81</v>
      </c>
    </row>
    <row r="549" spans="1:19" x14ac:dyDescent="0.25">
      <c r="A549" s="18" t="s">
        <v>2255</v>
      </c>
      <c r="B549" s="18" t="s">
        <v>37</v>
      </c>
      <c r="C549" s="18" t="s">
        <v>45</v>
      </c>
      <c r="D549" s="18">
        <v>1984</v>
      </c>
      <c r="E549" s="18">
        <f>VLOOKUP(D549,'cpi roi'!A:C,2,FALSE)</f>
        <v>103.9</v>
      </c>
      <c r="F549" s="18" t="s">
        <v>2046</v>
      </c>
      <c r="G549" s="18">
        <v>6.5</v>
      </c>
      <c r="H549" s="19">
        <v>7100</v>
      </c>
      <c r="I549" s="18" t="s">
        <v>2256</v>
      </c>
      <c r="J549" s="18" t="s">
        <v>2257</v>
      </c>
      <c r="K549" s="18" t="s">
        <v>2258</v>
      </c>
      <c r="L549" s="18" t="s">
        <v>34</v>
      </c>
      <c r="M549" s="20">
        <v>0</v>
      </c>
      <c r="N549" s="20">
        <v>2193612</v>
      </c>
      <c r="O549" s="21">
        <f t="shared" si="24"/>
        <v>6433046.9335899893</v>
      </c>
      <c r="P549" s="22">
        <f t="shared" si="25"/>
        <v>0</v>
      </c>
      <c r="Q549" s="20">
        <f t="shared" si="26"/>
        <v>2111272.3772858516</v>
      </c>
      <c r="R549" s="18" t="s">
        <v>2078</v>
      </c>
      <c r="S549" s="18">
        <v>95</v>
      </c>
    </row>
    <row r="550" spans="1:19" x14ac:dyDescent="0.25">
      <c r="A550" s="18" t="s">
        <v>2259</v>
      </c>
      <c r="B550" s="18" t="s">
        <v>37</v>
      </c>
      <c r="C550" s="18" t="s">
        <v>38</v>
      </c>
      <c r="D550" s="18">
        <v>1984</v>
      </c>
      <c r="E550" s="18">
        <f>VLOOKUP(D550,'cpi roi'!A:C,2,FALSE)</f>
        <v>103.9</v>
      </c>
      <c r="F550" s="18" t="s">
        <v>2042</v>
      </c>
      <c r="G550" s="18">
        <v>6.6</v>
      </c>
      <c r="H550" s="19">
        <v>7000</v>
      </c>
      <c r="I550" s="18" t="s">
        <v>1580</v>
      </c>
      <c r="J550" s="18" t="s">
        <v>1260</v>
      </c>
      <c r="K550" s="18" t="s">
        <v>1007</v>
      </c>
      <c r="L550" s="18" t="s">
        <v>34</v>
      </c>
      <c r="M550" s="20">
        <v>0</v>
      </c>
      <c r="N550" s="20">
        <v>0</v>
      </c>
      <c r="O550" s="21">
        <f t="shared" si="24"/>
        <v>0</v>
      </c>
      <c r="P550" s="22">
        <f t="shared" si="25"/>
        <v>0</v>
      </c>
      <c r="Q550" s="20">
        <f t="shared" si="26"/>
        <v>0</v>
      </c>
      <c r="R550" s="18" t="s">
        <v>65</v>
      </c>
      <c r="S550" s="18">
        <v>101</v>
      </c>
    </row>
    <row r="551" spans="1:19" x14ac:dyDescent="0.25">
      <c r="A551" s="18" t="s">
        <v>2260</v>
      </c>
      <c r="B551" s="18" t="s">
        <v>37</v>
      </c>
      <c r="C551" s="18" t="s">
        <v>45</v>
      </c>
      <c r="D551" s="18">
        <v>1984</v>
      </c>
      <c r="E551" s="18">
        <f>VLOOKUP(D551,'cpi roi'!A:C,2,FALSE)</f>
        <v>103.9</v>
      </c>
      <c r="F551" s="18" t="s">
        <v>2020</v>
      </c>
      <c r="G551" s="18">
        <v>6.7</v>
      </c>
      <c r="H551" s="19">
        <v>4200</v>
      </c>
      <c r="I551" s="18" t="s">
        <v>1242</v>
      </c>
      <c r="J551" s="18" t="s">
        <v>2261</v>
      </c>
      <c r="K551" s="18" t="s">
        <v>992</v>
      </c>
      <c r="L551" s="18" t="s">
        <v>34</v>
      </c>
      <c r="M551" s="20">
        <v>6500000</v>
      </c>
      <c r="N551" s="20">
        <v>6045647</v>
      </c>
      <c r="O551" s="21">
        <f t="shared" si="24"/>
        <v>17729630.807507217</v>
      </c>
      <c r="P551" s="22">
        <f t="shared" si="25"/>
        <v>93.009953846153849</v>
      </c>
      <c r="Q551" s="20">
        <f t="shared" si="26"/>
        <v>5818717.0356111638</v>
      </c>
      <c r="R551" s="18" t="s">
        <v>2262</v>
      </c>
      <c r="S551" s="18">
        <v>108</v>
      </c>
    </row>
    <row r="552" spans="1:19" x14ac:dyDescent="0.25">
      <c r="A552" s="18" t="s">
        <v>2263</v>
      </c>
      <c r="B552" s="18" t="s">
        <v>20</v>
      </c>
      <c r="C552" s="18" t="s">
        <v>56</v>
      </c>
      <c r="D552" s="18">
        <v>1984</v>
      </c>
      <c r="E552" s="18">
        <f>VLOOKUP(D552,'cpi roi'!A:C,2,FALSE)</f>
        <v>103.9</v>
      </c>
      <c r="F552" s="18" t="s">
        <v>2264</v>
      </c>
      <c r="G552" s="18">
        <v>5.9</v>
      </c>
      <c r="H552" s="19">
        <v>14000</v>
      </c>
      <c r="I552" s="18" t="s">
        <v>2265</v>
      </c>
      <c r="J552" s="18" t="s">
        <v>2266</v>
      </c>
      <c r="K552" s="18" t="s">
        <v>2267</v>
      </c>
      <c r="L552" s="18" t="s">
        <v>34</v>
      </c>
      <c r="M552" s="20">
        <v>1065000</v>
      </c>
      <c r="N552" s="20">
        <v>2491460</v>
      </c>
      <c r="O552" s="21">
        <f t="shared" si="24"/>
        <v>7306524.1770933578</v>
      </c>
      <c r="P552" s="22">
        <f t="shared" si="25"/>
        <v>233.93990610328638</v>
      </c>
      <c r="Q552" s="20">
        <f t="shared" si="26"/>
        <v>2397940.3272377281</v>
      </c>
      <c r="R552" s="18" t="s">
        <v>2105</v>
      </c>
      <c r="S552" s="18">
        <v>79</v>
      </c>
    </row>
    <row r="553" spans="1:19" x14ac:dyDescent="0.25">
      <c r="A553" s="18" t="s">
        <v>2268</v>
      </c>
      <c r="B553" s="18" t="s">
        <v>20</v>
      </c>
      <c r="C553" s="18" t="s">
        <v>38</v>
      </c>
      <c r="D553" s="18">
        <v>1984</v>
      </c>
      <c r="E553" s="18">
        <f>VLOOKUP(D553,'cpi roi'!A:C,2,FALSE)</f>
        <v>103.9</v>
      </c>
      <c r="F553" s="18" t="s">
        <v>2012</v>
      </c>
      <c r="G553" s="18">
        <v>6.7</v>
      </c>
      <c r="H553" s="19">
        <v>8000</v>
      </c>
      <c r="I553" s="18" t="s">
        <v>182</v>
      </c>
      <c r="J553" s="18" t="s">
        <v>2269</v>
      </c>
      <c r="K553" s="18" t="s">
        <v>2270</v>
      </c>
      <c r="L553" s="18" t="s">
        <v>34</v>
      </c>
      <c r="M553" s="20">
        <v>8000000</v>
      </c>
      <c r="N553" s="20">
        <v>6836201</v>
      </c>
      <c r="O553" s="21">
        <f t="shared" si="24"/>
        <v>20048031.229066405</v>
      </c>
      <c r="P553" s="22">
        <f t="shared" si="25"/>
        <v>85.452512499999997</v>
      </c>
      <c r="Q553" s="20">
        <f t="shared" si="26"/>
        <v>6579596.727622713</v>
      </c>
      <c r="R553" s="18" t="s">
        <v>84</v>
      </c>
      <c r="S553" s="18">
        <v>121</v>
      </c>
    </row>
    <row r="554" spans="1:19" x14ac:dyDescent="0.25">
      <c r="A554" s="18" t="s">
        <v>2271</v>
      </c>
      <c r="B554" s="18" t="s">
        <v>37</v>
      </c>
      <c r="C554" s="18" t="s">
        <v>45</v>
      </c>
      <c r="D554" s="18">
        <v>1984</v>
      </c>
      <c r="E554" s="18">
        <f>VLOOKUP(D554,'cpi roi'!A:C,2,FALSE)</f>
        <v>103.9</v>
      </c>
      <c r="F554" s="18" t="s">
        <v>2272</v>
      </c>
      <c r="G554" s="18">
        <v>6.7</v>
      </c>
      <c r="H554" s="19">
        <v>17000</v>
      </c>
      <c r="I554" s="18" t="s">
        <v>1193</v>
      </c>
      <c r="J554" s="18" t="s">
        <v>2273</v>
      </c>
      <c r="K554" s="18" t="s">
        <v>856</v>
      </c>
      <c r="L554" s="18" t="s">
        <v>34</v>
      </c>
      <c r="M554" s="20">
        <v>0</v>
      </c>
      <c r="N554" s="20">
        <v>36403064</v>
      </c>
      <c r="O554" s="21">
        <f t="shared" si="24"/>
        <v>106756627.53416745</v>
      </c>
      <c r="P554" s="22">
        <f t="shared" si="25"/>
        <v>0</v>
      </c>
      <c r="Q554" s="20">
        <f t="shared" si="26"/>
        <v>35036635.226179011</v>
      </c>
      <c r="R554" s="18" t="s">
        <v>388</v>
      </c>
      <c r="S554" s="18">
        <v>93</v>
      </c>
    </row>
    <row r="555" spans="1:19" x14ac:dyDescent="0.25">
      <c r="A555" s="18" t="s">
        <v>2274</v>
      </c>
      <c r="B555" s="18" t="s">
        <v>20</v>
      </c>
      <c r="C555" s="18" t="s">
        <v>21</v>
      </c>
      <c r="D555" s="18">
        <v>1984</v>
      </c>
      <c r="E555" s="18">
        <f>VLOOKUP(D555,'cpi roi'!A:C,2,FALSE)</f>
        <v>103.9</v>
      </c>
      <c r="F555" s="18" t="s">
        <v>2182</v>
      </c>
      <c r="G555" s="18">
        <v>5.4</v>
      </c>
      <c r="H555" s="19">
        <v>1800</v>
      </c>
      <c r="I555" s="18" t="s">
        <v>31</v>
      </c>
      <c r="J555" s="18" t="s">
        <v>2275</v>
      </c>
      <c r="K555" s="18" t="s">
        <v>597</v>
      </c>
      <c r="L555" s="18" t="s">
        <v>34</v>
      </c>
      <c r="M555" s="20">
        <v>0</v>
      </c>
      <c r="N555" s="20">
        <v>4743119</v>
      </c>
      <c r="O555" s="21">
        <f t="shared" si="24"/>
        <v>13909801.340712221</v>
      </c>
      <c r="P555" s="22">
        <f t="shared" si="25"/>
        <v>0</v>
      </c>
      <c r="Q555" s="20">
        <f t="shared" si="26"/>
        <v>4565080.8469682382</v>
      </c>
      <c r="R555" s="18" t="s">
        <v>909</v>
      </c>
      <c r="S555" s="18">
        <v>97</v>
      </c>
    </row>
    <row r="556" spans="1:19" x14ac:dyDescent="0.25">
      <c r="A556" s="18" t="s">
        <v>2276</v>
      </c>
      <c r="B556" s="18" t="s">
        <v>20</v>
      </c>
      <c r="C556" s="18" t="s">
        <v>45</v>
      </c>
      <c r="D556" s="18">
        <v>1984</v>
      </c>
      <c r="E556" s="18">
        <f>VLOOKUP(D556,'cpi roi'!A:C,2,FALSE)</f>
        <v>103.9</v>
      </c>
      <c r="F556" s="18" t="s">
        <v>2277</v>
      </c>
      <c r="G556" s="18">
        <v>4.0999999999999996</v>
      </c>
      <c r="H556" s="19">
        <v>983</v>
      </c>
      <c r="I556" s="18" t="s">
        <v>2278</v>
      </c>
      <c r="J556" s="18" t="s">
        <v>2279</v>
      </c>
      <c r="K556" s="18" t="s">
        <v>2280</v>
      </c>
      <c r="L556" s="18" t="s">
        <v>26</v>
      </c>
      <c r="M556" s="20">
        <v>0</v>
      </c>
      <c r="N556" s="20">
        <v>10530000</v>
      </c>
      <c r="O556" s="21">
        <f t="shared" si="24"/>
        <v>30880567.853705481</v>
      </c>
      <c r="P556" s="22">
        <f t="shared" si="25"/>
        <v>0</v>
      </c>
      <c r="Q556" s="20">
        <f t="shared" si="26"/>
        <v>10134744.947064484</v>
      </c>
      <c r="R556" s="18" t="s">
        <v>1046</v>
      </c>
      <c r="S556" s="18">
        <v>94</v>
      </c>
    </row>
    <row r="557" spans="1:19" x14ac:dyDescent="0.25">
      <c r="A557" s="18" t="s">
        <v>2281</v>
      </c>
      <c r="B557" s="18" t="s">
        <v>20</v>
      </c>
      <c r="C557" s="18" t="s">
        <v>45</v>
      </c>
      <c r="D557" s="18">
        <v>1984</v>
      </c>
      <c r="E557" s="18">
        <f>VLOOKUP(D557,'cpi roi'!A:C,2,FALSE)</f>
        <v>103.9</v>
      </c>
      <c r="F557" s="18" t="s">
        <v>1648</v>
      </c>
      <c r="G557" s="18">
        <v>6.3</v>
      </c>
      <c r="H557" s="19">
        <v>1900</v>
      </c>
      <c r="I557" s="18" t="s">
        <v>2282</v>
      </c>
      <c r="J557" s="18" t="s">
        <v>2056</v>
      </c>
      <c r="K557" s="18" t="s">
        <v>2283</v>
      </c>
      <c r="L557" s="18" t="s">
        <v>34</v>
      </c>
      <c r="M557" s="20">
        <v>0</v>
      </c>
      <c r="N557" s="20">
        <v>8289916</v>
      </c>
      <c r="O557" s="21">
        <f t="shared" si="24"/>
        <v>24311235.853705484</v>
      </c>
      <c r="P557" s="22">
        <f t="shared" si="25"/>
        <v>0</v>
      </c>
      <c r="Q557" s="20">
        <f t="shared" si="26"/>
        <v>7978744.9470644835</v>
      </c>
      <c r="R557" s="18" t="s">
        <v>2284</v>
      </c>
      <c r="S557" s="18">
        <v>90</v>
      </c>
    </row>
    <row r="558" spans="1:19" x14ac:dyDescent="0.25">
      <c r="A558" s="18" t="s">
        <v>2285</v>
      </c>
      <c r="B558" s="18" t="s">
        <v>20</v>
      </c>
      <c r="C558" s="18" t="s">
        <v>108</v>
      </c>
      <c r="D558" s="18">
        <v>1984</v>
      </c>
      <c r="E558" s="18">
        <f>VLOOKUP(D558,'cpi roi'!A:C,2,FALSE)</f>
        <v>103.9</v>
      </c>
      <c r="F558" s="18" t="s">
        <v>2173</v>
      </c>
      <c r="G558" s="18">
        <v>6.3</v>
      </c>
      <c r="H558" s="19">
        <v>16000</v>
      </c>
      <c r="I558" s="18" t="s">
        <v>2286</v>
      </c>
      <c r="J558" s="18" t="s">
        <v>2286</v>
      </c>
      <c r="K558" s="18" t="s">
        <v>89</v>
      </c>
      <c r="L558" s="18" t="s">
        <v>34</v>
      </c>
      <c r="M558" s="20">
        <v>0</v>
      </c>
      <c r="N558" s="20">
        <v>48143579</v>
      </c>
      <c r="O558" s="21">
        <f t="shared" si="24"/>
        <v>141187184.99807504</v>
      </c>
      <c r="P558" s="22">
        <f t="shared" si="25"/>
        <v>0</v>
      </c>
      <c r="Q558" s="20">
        <f t="shared" si="26"/>
        <v>46336457.170356102</v>
      </c>
      <c r="R558" s="18" t="s">
        <v>90</v>
      </c>
      <c r="S558" s="18">
        <v>114</v>
      </c>
    </row>
    <row r="559" spans="1:19" x14ac:dyDescent="0.25">
      <c r="A559" s="18" t="s">
        <v>2287</v>
      </c>
      <c r="B559" s="18" t="s">
        <v>37</v>
      </c>
      <c r="C559" s="18" t="s">
        <v>45</v>
      </c>
      <c r="D559" s="18">
        <v>1984</v>
      </c>
      <c r="E559" s="18">
        <f>VLOOKUP(D559,'cpi roi'!A:C,2,FALSE)</f>
        <v>103.9</v>
      </c>
      <c r="F559" s="18" t="s">
        <v>2012</v>
      </c>
      <c r="G559" s="18">
        <v>3.9</v>
      </c>
      <c r="H559" s="19">
        <v>7000</v>
      </c>
      <c r="I559" s="18" t="s">
        <v>521</v>
      </c>
      <c r="J559" s="18" t="s">
        <v>2288</v>
      </c>
      <c r="K559" s="18" t="s">
        <v>766</v>
      </c>
      <c r="L559" s="18" t="s">
        <v>34</v>
      </c>
      <c r="M559" s="20">
        <v>28000000</v>
      </c>
      <c r="N559" s="20">
        <v>21435321</v>
      </c>
      <c r="O559" s="21">
        <f t="shared" si="24"/>
        <v>62861812.403272368</v>
      </c>
      <c r="P559" s="22">
        <f t="shared" si="25"/>
        <v>76.554717857142862</v>
      </c>
      <c r="Q559" s="20">
        <f t="shared" si="26"/>
        <v>20630722.810394607</v>
      </c>
      <c r="R559" s="18" t="s">
        <v>184</v>
      </c>
      <c r="S559" s="18">
        <v>111</v>
      </c>
    </row>
    <row r="560" spans="1:19" x14ac:dyDescent="0.25">
      <c r="A560" s="18" t="s">
        <v>2289</v>
      </c>
      <c r="B560" s="18" t="s">
        <v>2004</v>
      </c>
      <c r="C560" s="18" t="s">
        <v>45</v>
      </c>
      <c r="D560" s="18">
        <v>1984</v>
      </c>
      <c r="E560" s="18">
        <f>VLOOKUP(D560,'cpi roi'!A:C,2,FALSE)</f>
        <v>103.9</v>
      </c>
      <c r="F560" s="18" t="s">
        <v>2242</v>
      </c>
      <c r="G560" s="18">
        <v>6.2</v>
      </c>
      <c r="H560" s="19">
        <v>5000</v>
      </c>
      <c r="I560" s="18" t="s">
        <v>1236</v>
      </c>
      <c r="J560" s="18" t="s">
        <v>2290</v>
      </c>
      <c r="K560" s="18" t="s">
        <v>1222</v>
      </c>
      <c r="L560" s="18" t="s">
        <v>34</v>
      </c>
      <c r="M560" s="20">
        <v>0</v>
      </c>
      <c r="N560" s="20">
        <v>23859382</v>
      </c>
      <c r="O560" s="21">
        <f t="shared" si="24"/>
        <v>69970680.417709321</v>
      </c>
      <c r="P560" s="22">
        <f t="shared" si="25"/>
        <v>0</v>
      </c>
      <c r="Q560" s="20">
        <f t="shared" si="26"/>
        <v>22963794.03272377</v>
      </c>
      <c r="R560" s="18" t="s">
        <v>1239</v>
      </c>
      <c r="S560" s="18">
        <v>100</v>
      </c>
    </row>
    <row r="561" spans="1:19" x14ac:dyDescent="0.25">
      <c r="A561" s="18" t="s">
        <v>2291</v>
      </c>
      <c r="B561" s="18" t="s">
        <v>20</v>
      </c>
      <c r="C561" s="18" t="s">
        <v>45</v>
      </c>
      <c r="D561" s="18">
        <v>1984</v>
      </c>
      <c r="E561" s="18">
        <f>VLOOKUP(D561,'cpi roi'!A:C,2,FALSE)</f>
        <v>103.9</v>
      </c>
      <c r="F561" s="18" t="s">
        <v>2277</v>
      </c>
      <c r="G561" s="18">
        <v>5.6</v>
      </c>
      <c r="H561" s="19">
        <v>3300</v>
      </c>
      <c r="I561" s="18" t="s">
        <v>2292</v>
      </c>
      <c r="J561" s="18" t="s">
        <v>2293</v>
      </c>
      <c r="K561" s="18" t="s">
        <v>1310</v>
      </c>
      <c r="L561" s="18" t="s">
        <v>34</v>
      </c>
      <c r="M561" s="20">
        <v>0</v>
      </c>
      <c r="N561" s="20">
        <v>11708269</v>
      </c>
      <c r="O561" s="21">
        <f t="shared" si="24"/>
        <v>34335991.956689119</v>
      </c>
      <c r="P561" s="22">
        <f t="shared" si="25"/>
        <v>0</v>
      </c>
      <c r="Q561" s="20">
        <f t="shared" si="26"/>
        <v>11268786.33301251</v>
      </c>
      <c r="R561" s="18" t="s">
        <v>54</v>
      </c>
      <c r="S561" s="18">
        <v>96</v>
      </c>
    </row>
    <row r="562" spans="1:19" x14ac:dyDescent="0.25">
      <c r="A562" s="18" t="s">
        <v>2294</v>
      </c>
      <c r="B562" s="18" t="s">
        <v>37</v>
      </c>
      <c r="C562" s="18" t="s">
        <v>21</v>
      </c>
      <c r="D562" s="18">
        <v>1984</v>
      </c>
      <c r="E562" s="18">
        <f>VLOOKUP(D562,'cpi roi'!A:C,2,FALSE)</f>
        <v>103.9</v>
      </c>
      <c r="F562" s="18" t="s">
        <v>2116</v>
      </c>
      <c r="G562" s="18">
        <v>5.9</v>
      </c>
      <c r="H562" s="19">
        <v>4400</v>
      </c>
      <c r="I562" s="18" t="s">
        <v>296</v>
      </c>
      <c r="J562" s="18" t="s">
        <v>2295</v>
      </c>
      <c r="K562" s="18" t="s">
        <v>213</v>
      </c>
      <c r="L562" s="18" t="s">
        <v>34</v>
      </c>
      <c r="M562" s="20">
        <v>15000000</v>
      </c>
      <c r="N562" s="20">
        <v>6650206</v>
      </c>
      <c r="O562" s="21">
        <f t="shared" si="24"/>
        <v>19502577.172281038</v>
      </c>
      <c r="P562" s="22">
        <f t="shared" si="25"/>
        <v>44.334706666666669</v>
      </c>
      <c r="Q562" s="20">
        <f t="shared" si="26"/>
        <v>6400583.2531280071</v>
      </c>
      <c r="R562" s="18" t="s">
        <v>27</v>
      </c>
      <c r="S562" s="18">
        <v>100</v>
      </c>
    </row>
    <row r="563" spans="1:19" x14ac:dyDescent="0.25">
      <c r="A563" s="18" t="s">
        <v>2296</v>
      </c>
      <c r="B563" s="18" t="s">
        <v>37</v>
      </c>
      <c r="C563" s="18" t="s">
        <v>21</v>
      </c>
      <c r="D563" s="18">
        <v>1984</v>
      </c>
      <c r="E563" s="18">
        <f>VLOOKUP(D563,'cpi roi'!A:C,2,FALSE)</f>
        <v>103.9</v>
      </c>
      <c r="F563" s="18" t="s">
        <v>2010</v>
      </c>
      <c r="G563" s="18">
        <v>6.5</v>
      </c>
      <c r="H563" s="19">
        <v>3600</v>
      </c>
      <c r="I563" s="18" t="s">
        <v>2297</v>
      </c>
      <c r="J563" s="18" t="s">
        <v>2298</v>
      </c>
      <c r="K563" s="18" t="s">
        <v>2299</v>
      </c>
      <c r="L563" s="18" t="s">
        <v>34</v>
      </c>
      <c r="M563" s="20">
        <v>9500000</v>
      </c>
      <c r="N563" s="20">
        <v>16595791</v>
      </c>
      <c r="O563" s="21">
        <f t="shared" si="24"/>
        <v>48669273.510105863</v>
      </c>
      <c r="P563" s="22">
        <f t="shared" si="25"/>
        <v>174.69253684210526</v>
      </c>
      <c r="Q563" s="20">
        <f t="shared" si="26"/>
        <v>15972849.855630411</v>
      </c>
      <c r="R563" s="18" t="s">
        <v>54</v>
      </c>
      <c r="S563" s="18">
        <v>105</v>
      </c>
    </row>
    <row r="564" spans="1:19" x14ac:dyDescent="0.25">
      <c r="A564" s="18" t="s">
        <v>2300</v>
      </c>
      <c r="B564" s="18" t="s">
        <v>20</v>
      </c>
      <c r="C564" s="18" t="s">
        <v>45</v>
      </c>
      <c r="D564" s="18">
        <v>1984</v>
      </c>
      <c r="E564" s="18">
        <f>VLOOKUP(D564,'cpi roi'!A:C,2,FALSE)</f>
        <v>103.9</v>
      </c>
      <c r="F564" s="18" t="s">
        <v>2182</v>
      </c>
      <c r="G564" s="18">
        <v>3.7</v>
      </c>
      <c r="H564" s="19">
        <v>705</v>
      </c>
      <c r="I564" s="18" t="s">
        <v>1538</v>
      </c>
      <c r="J564" s="18" t="s">
        <v>1476</v>
      </c>
      <c r="K564" s="18" t="s">
        <v>2301</v>
      </c>
      <c r="L564" s="18" t="s">
        <v>34</v>
      </c>
      <c r="M564" s="20">
        <v>0</v>
      </c>
      <c r="N564" s="20">
        <v>4463841</v>
      </c>
      <c r="O564" s="21">
        <f t="shared" si="24"/>
        <v>13090782.990375359</v>
      </c>
      <c r="P564" s="22">
        <f t="shared" si="25"/>
        <v>0</v>
      </c>
      <c r="Q564" s="20">
        <f t="shared" si="26"/>
        <v>4296285.851780558</v>
      </c>
      <c r="R564" s="18" t="s">
        <v>48</v>
      </c>
      <c r="S564" s="18">
        <v>93</v>
      </c>
    </row>
    <row r="565" spans="1:19" x14ac:dyDescent="0.25">
      <c r="A565" s="18" t="s">
        <v>2302</v>
      </c>
      <c r="B565" s="18" t="s">
        <v>37</v>
      </c>
      <c r="C565" s="18" t="s">
        <v>45</v>
      </c>
      <c r="D565" s="18">
        <v>1984</v>
      </c>
      <c r="E565" s="18">
        <f>VLOOKUP(D565,'cpi roi'!A:C,2,FALSE)</f>
        <v>103.9</v>
      </c>
      <c r="F565" s="18" t="s">
        <v>2242</v>
      </c>
      <c r="G565" s="18">
        <v>5.0999999999999996</v>
      </c>
      <c r="H565" s="19">
        <v>3900</v>
      </c>
      <c r="I565" s="18" t="s">
        <v>1769</v>
      </c>
      <c r="J565" s="18" t="s">
        <v>2239</v>
      </c>
      <c r="K565" s="18" t="s">
        <v>2240</v>
      </c>
      <c r="L565" s="18" t="s">
        <v>34</v>
      </c>
      <c r="M565" s="20">
        <v>0</v>
      </c>
      <c r="N565" s="20">
        <v>15101131</v>
      </c>
      <c r="O565" s="21">
        <f t="shared" si="24"/>
        <v>44285992.451395564</v>
      </c>
      <c r="P565" s="22">
        <f t="shared" si="25"/>
        <v>0</v>
      </c>
      <c r="Q565" s="20">
        <f t="shared" si="26"/>
        <v>14534293.551491817</v>
      </c>
      <c r="R565" s="18" t="s">
        <v>2105</v>
      </c>
      <c r="S565" s="18">
        <v>94</v>
      </c>
    </row>
    <row r="566" spans="1:19" x14ac:dyDescent="0.25">
      <c r="A566" s="18" t="s">
        <v>2303</v>
      </c>
      <c r="B566" s="18" t="s">
        <v>2004</v>
      </c>
      <c r="C566" s="18" t="s">
        <v>21</v>
      </c>
      <c r="D566" s="18">
        <v>1984</v>
      </c>
      <c r="E566" s="18">
        <f>VLOOKUP(D566,'cpi roi'!A:C,2,FALSE)</f>
        <v>103.9</v>
      </c>
      <c r="F566" s="18" t="s">
        <v>2178</v>
      </c>
      <c r="G566" s="18">
        <v>6.6</v>
      </c>
      <c r="H566" s="19">
        <v>5100</v>
      </c>
      <c r="I566" s="18" t="s">
        <v>869</v>
      </c>
      <c r="J566" s="18" t="s">
        <v>2304</v>
      </c>
      <c r="K566" s="18" t="s">
        <v>551</v>
      </c>
      <c r="L566" s="18" t="s">
        <v>26</v>
      </c>
      <c r="M566" s="20">
        <v>13000000</v>
      </c>
      <c r="N566" s="20">
        <v>6551987</v>
      </c>
      <c r="O566" s="21">
        <f t="shared" si="24"/>
        <v>19214537.429258902</v>
      </c>
      <c r="P566" s="22">
        <f t="shared" si="25"/>
        <v>50.399899999999995</v>
      </c>
      <c r="Q566" s="20">
        <f t="shared" si="26"/>
        <v>6306051.0105871018</v>
      </c>
      <c r="R566" s="18" t="s">
        <v>35</v>
      </c>
      <c r="S566" s="18">
        <v>128</v>
      </c>
    </row>
    <row r="567" spans="1:19" x14ac:dyDescent="0.25">
      <c r="A567" s="18" t="s">
        <v>2305</v>
      </c>
      <c r="B567" s="18" t="s">
        <v>37</v>
      </c>
      <c r="C567" s="18" t="s">
        <v>38</v>
      </c>
      <c r="D567" s="18">
        <v>1984</v>
      </c>
      <c r="E567" s="18">
        <f>VLOOKUP(D567,'cpi roi'!A:C,2,FALSE)</f>
        <v>103.9</v>
      </c>
      <c r="F567" s="18" t="s">
        <v>2197</v>
      </c>
      <c r="G567" s="18">
        <v>5.8</v>
      </c>
      <c r="H567" s="19">
        <v>4100</v>
      </c>
      <c r="I567" s="18" t="s">
        <v>2306</v>
      </c>
      <c r="J567" s="18" t="s">
        <v>2307</v>
      </c>
      <c r="K567" s="18" t="s">
        <v>2308</v>
      </c>
      <c r="L567" s="18" t="s">
        <v>34</v>
      </c>
      <c r="M567" s="20">
        <v>0</v>
      </c>
      <c r="N567" s="20">
        <v>11302884</v>
      </c>
      <c r="O567" s="21">
        <f t="shared" si="24"/>
        <v>33147148.746871989</v>
      </c>
      <c r="P567" s="22">
        <f t="shared" si="25"/>
        <v>0</v>
      </c>
      <c r="Q567" s="20">
        <f t="shared" si="26"/>
        <v>10878617.90182868</v>
      </c>
      <c r="R567" s="18" t="s">
        <v>142</v>
      </c>
      <c r="S567" s="18">
        <v>113</v>
      </c>
    </row>
    <row r="568" spans="1:19" x14ac:dyDescent="0.25">
      <c r="A568" s="18" t="s">
        <v>2309</v>
      </c>
      <c r="B568" s="18" t="s">
        <v>20</v>
      </c>
      <c r="C568" s="18" t="s">
        <v>45</v>
      </c>
      <c r="D568" s="18">
        <v>1984</v>
      </c>
      <c r="E568" s="18">
        <f>VLOOKUP(D568,'cpi roi'!A:C,2,FALSE)</f>
        <v>103.9</v>
      </c>
      <c r="F568" s="18" t="s">
        <v>2277</v>
      </c>
      <c r="G568" s="18">
        <v>6.5</v>
      </c>
      <c r="H568" s="19">
        <v>11000</v>
      </c>
      <c r="I568" s="18" t="s">
        <v>420</v>
      </c>
      <c r="J568" s="18" t="s">
        <v>420</v>
      </c>
      <c r="K568" s="18" t="s">
        <v>101</v>
      </c>
      <c r="L568" s="18" t="s">
        <v>34</v>
      </c>
      <c r="M568" s="20">
        <v>13000000</v>
      </c>
      <c r="N568" s="20">
        <v>25068724</v>
      </c>
      <c r="O568" s="21">
        <f t="shared" si="24"/>
        <v>73517230.055822894</v>
      </c>
      <c r="P568" s="22">
        <f t="shared" si="25"/>
        <v>192.83633846153847</v>
      </c>
      <c r="Q568" s="20">
        <f t="shared" si="26"/>
        <v>24127742.059672758</v>
      </c>
      <c r="R568" s="18" t="s">
        <v>546</v>
      </c>
      <c r="S568" s="18">
        <v>115</v>
      </c>
    </row>
    <row r="569" spans="1:19" x14ac:dyDescent="0.25">
      <c r="A569" s="18" t="s">
        <v>2310</v>
      </c>
      <c r="B569" s="18" t="s">
        <v>20</v>
      </c>
      <c r="C569" s="18" t="s">
        <v>38</v>
      </c>
      <c r="D569" s="18">
        <v>1984</v>
      </c>
      <c r="E569" s="18">
        <f>VLOOKUP(D569,'cpi roi'!A:C,2,FALSE)</f>
        <v>103.9</v>
      </c>
      <c r="F569" s="18" t="s">
        <v>2311</v>
      </c>
      <c r="G569" s="18">
        <v>5.4</v>
      </c>
      <c r="H569" s="19">
        <v>4200</v>
      </c>
      <c r="I569" s="18" t="s">
        <v>1769</v>
      </c>
      <c r="J569" s="18" t="s">
        <v>1770</v>
      </c>
      <c r="K569" s="18" t="s">
        <v>1771</v>
      </c>
      <c r="L569" s="18" t="s">
        <v>34</v>
      </c>
      <c r="M569" s="20">
        <v>0</v>
      </c>
      <c r="N569" s="20">
        <v>7610785</v>
      </c>
      <c r="O569" s="21">
        <f t="shared" si="24"/>
        <v>22319597.589027908</v>
      </c>
      <c r="P569" s="22">
        <f t="shared" si="25"/>
        <v>0</v>
      </c>
      <c r="Q569" s="20">
        <f t="shared" si="26"/>
        <v>7325105.8710298352</v>
      </c>
      <c r="R569" s="18" t="s">
        <v>1180</v>
      </c>
      <c r="S569" s="18">
        <v>92</v>
      </c>
    </row>
    <row r="570" spans="1:19" x14ac:dyDescent="0.25">
      <c r="A570" s="18" t="s">
        <v>2312</v>
      </c>
      <c r="B570" s="18" t="s">
        <v>20</v>
      </c>
      <c r="C570" s="18" t="s">
        <v>29</v>
      </c>
      <c r="D570" s="18">
        <v>1984</v>
      </c>
      <c r="E570" s="18">
        <f>VLOOKUP(D570,'cpi roi'!A:C,2,FALSE)</f>
        <v>103.9</v>
      </c>
      <c r="F570" s="18" t="s">
        <v>2313</v>
      </c>
      <c r="G570" s="18">
        <v>4.3</v>
      </c>
      <c r="H570" s="19">
        <v>1700</v>
      </c>
      <c r="I570" s="18" t="s">
        <v>2314</v>
      </c>
      <c r="J570" s="18" t="s">
        <v>2314</v>
      </c>
      <c r="K570" s="18" t="s">
        <v>83</v>
      </c>
      <c r="L570" s="18" t="s">
        <v>34</v>
      </c>
      <c r="M570" s="20">
        <v>0</v>
      </c>
      <c r="N570" s="20">
        <v>2886225</v>
      </c>
      <c r="O570" s="21">
        <f t="shared" si="24"/>
        <v>8464222.8825794011</v>
      </c>
      <c r="P570" s="22">
        <f t="shared" si="25"/>
        <v>0</v>
      </c>
      <c r="Q570" s="20">
        <f t="shared" si="26"/>
        <v>2777887.39172281</v>
      </c>
      <c r="R570" s="18" t="s">
        <v>1637</v>
      </c>
      <c r="S570" s="18">
        <v>81</v>
      </c>
    </row>
    <row r="571" spans="1:19" x14ac:dyDescent="0.25">
      <c r="A571" s="18" t="s">
        <v>2315</v>
      </c>
      <c r="B571" s="18" t="s">
        <v>20</v>
      </c>
      <c r="C571" s="18" t="s">
        <v>38</v>
      </c>
      <c r="D571" s="18">
        <v>1984</v>
      </c>
      <c r="E571" s="18">
        <f>VLOOKUP(D571,'cpi roi'!A:C,2,FALSE)</f>
        <v>103.9</v>
      </c>
      <c r="F571" s="18" t="s">
        <v>2272</v>
      </c>
      <c r="G571" s="18">
        <v>6</v>
      </c>
      <c r="H571" s="19">
        <v>3600</v>
      </c>
      <c r="I571" s="18" t="s">
        <v>1688</v>
      </c>
      <c r="J571" s="18" t="s">
        <v>2316</v>
      </c>
      <c r="K571" s="18" t="s">
        <v>1179</v>
      </c>
      <c r="L571" s="18" t="s">
        <v>1199</v>
      </c>
      <c r="M571" s="20">
        <v>4600000</v>
      </c>
      <c r="N571" s="20">
        <v>13102025</v>
      </c>
      <c r="O571" s="21">
        <f t="shared" si="24"/>
        <v>38423359.167468712</v>
      </c>
      <c r="P571" s="22">
        <f t="shared" si="25"/>
        <v>284.8266304347826</v>
      </c>
      <c r="Q571" s="20">
        <f t="shared" si="26"/>
        <v>12610226.179018285</v>
      </c>
      <c r="R571" s="18" t="s">
        <v>2317</v>
      </c>
      <c r="S571" s="18">
        <v>90</v>
      </c>
    </row>
    <row r="572" spans="1:19" x14ac:dyDescent="0.25">
      <c r="A572" s="18" t="s">
        <v>2318</v>
      </c>
      <c r="B572" s="18" t="s">
        <v>20</v>
      </c>
      <c r="C572" s="18" t="s">
        <v>21</v>
      </c>
      <c r="D572" s="18">
        <v>1984</v>
      </c>
      <c r="E572" s="18">
        <f>VLOOKUP(D572,'cpi roi'!A:C,2,FALSE)</f>
        <v>103.9</v>
      </c>
      <c r="F572" s="18" t="s">
        <v>92</v>
      </c>
      <c r="G572" s="18">
        <v>6.2</v>
      </c>
      <c r="H572" s="19">
        <v>2300</v>
      </c>
      <c r="I572" s="18" t="s">
        <v>237</v>
      </c>
      <c r="J572" s="18" t="s">
        <v>2319</v>
      </c>
      <c r="K572" s="18" t="s">
        <v>2320</v>
      </c>
      <c r="L572" s="18" t="s">
        <v>34</v>
      </c>
      <c r="M572" s="20">
        <v>8000000</v>
      </c>
      <c r="N572" s="20">
        <v>6250994</v>
      </c>
      <c r="O572" s="21">
        <f t="shared" si="24"/>
        <v>18331837.07218479</v>
      </c>
      <c r="P572" s="22">
        <f t="shared" si="25"/>
        <v>78.137425000000007</v>
      </c>
      <c r="Q572" s="20">
        <f t="shared" si="26"/>
        <v>6016356.1116458122</v>
      </c>
      <c r="R572" s="18" t="s">
        <v>48</v>
      </c>
      <c r="S572" s="18">
        <v>103</v>
      </c>
    </row>
    <row r="573" spans="1:19" x14ac:dyDescent="0.25">
      <c r="A573" s="18" t="s">
        <v>2321</v>
      </c>
      <c r="B573" s="18" t="s">
        <v>20</v>
      </c>
      <c r="C573" s="18" t="s">
        <v>29</v>
      </c>
      <c r="D573" s="18">
        <v>1984</v>
      </c>
      <c r="E573" s="18">
        <f>VLOOKUP(D573,'cpi roi'!A:C,2,FALSE)</f>
        <v>103.9</v>
      </c>
      <c r="F573" s="18" t="s">
        <v>2322</v>
      </c>
      <c r="G573" s="18">
        <v>5.7</v>
      </c>
      <c r="H573" s="19">
        <v>2100</v>
      </c>
      <c r="I573" s="18" t="s">
        <v>2323</v>
      </c>
      <c r="J573" s="18" t="s">
        <v>2324</v>
      </c>
      <c r="K573" s="18" t="s">
        <v>2325</v>
      </c>
      <c r="L573" s="18" t="s">
        <v>310</v>
      </c>
      <c r="M573" s="20">
        <v>0</v>
      </c>
      <c r="N573" s="20">
        <v>0</v>
      </c>
      <c r="O573" s="21">
        <f t="shared" si="24"/>
        <v>0</v>
      </c>
      <c r="P573" s="22">
        <f t="shared" si="25"/>
        <v>0</v>
      </c>
      <c r="Q573" s="20">
        <f t="shared" si="26"/>
        <v>0</v>
      </c>
      <c r="R573" s="18" t="s">
        <v>2326</v>
      </c>
      <c r="S573" s="18">
        <v>90</v>
      </c>
    </row>
    <row r="574" spans="1:19" x14ac:dyDescent="0.25">
      <c r="A574" s="18" t="s">
        <v>2327</v>
      </c>
      <c r="B574" s="18" t="s">
        <v>20</v>
      </c>
      <c r="C574" s="18" t="s">
        <v>45</v>
      </c>
      <c r="D574" s="18">
        <v>1984</v>
      </c>
      <c r="E574" s="18">
        <f>VLOOKUP(D574,'cpi roi'!A:C,2,FALSE)</f>
        <v>103.9</v>
      </c>
      <c r="F574" s="18" t="s">
        <v>2186</v>
      </c>
      <c r="G574" s="18">
        <v>6.1</v>
      </c>
      <c r="H574" s="19">
        <v>4000</v>
      </c>
      <c r="I574" s="18" t="s">
        <v>1252</v>
      </c>
      <c r="J574" s="18" t="s">
        <v>2328</v>
      </c>
      <c r="K574" s="18" t="s">
        <v>1029</v>
      </c>
      <c r="L574" s="18" t="s">
        <v>34</v>
      </c>
      <c r="M574" s="20">
        <v>9000000</v>
      </c>
      <c r="N574" s="20">
        <v>27774237</v>
      </c>
      <c r="O574" s="21">
        <f t="shared" si="24"/>
        <v>81451491.952839255</v>
      </c>
      <c r="P574" s="22">
        <f t="shared" si="25"/>
        <v>308.60263333333336</v>
      </c>
      <c r="Q574" s="20">
        <f t="shared" si="26"/>
        <v>26731700.673724733</v>
      </c>
      <c r="R574" s="18" t="s">
        <v>84</v>
      </c>
      <c r="S574" s="18">
        <v>107</v>
      </c>
    </row>
    <row r="575" spans="1:19" x14ac:dyDescent="0.25">
      <c r="A575" s="18" t="s">
        <v>2329</v>
      </c>
      <c r="B575" s="18" t="s">
        <v>37</v>
      </c>
      <c r="C575" s="18" t="s">
        <v>21</v>
      </c>
      <c r="D575" s="18">
        <v>1984</v>
      </c>
      <c r="E575" s="18">
        <f>VLOOKUP(D575,'cpi roi'!A:C,2,FALSE)</f>
        <v>103.9</v>
      </c>
      <c r="F575" s="18" t="s">
        <v>2330</v>
      </c>
      <c r="G575" s="18">
        <v>8.3000000000000007</v>
      </c>
      <c r="H575" s="19">
        <v>4100</v>
      </c>
      <c r="I575" s="18" t="s">
        <v>2331</v>
      </c>
      <c r="J575" s="18" t="s">
        <v>2331</v>
      </c>
      <c r="K575" s="18" t="s">
        <v>2332</v>
      </c>
      <c r="L575" s="18" t="s">
        <v>373</v>
      </c>
      <c r="M575" s="20">
        <v>0</v>
      </c>
      <c r="N575" s="20">
        <v>0</v>
      </c>
      <c r="O575" s="21">
        <f t="shared" si="24"/>
        <v>0</v>
      </c>
      <c r="P575" s="22">
        <f t="shared" si="25"/>
        <v>0</v>
      </c>
      <c r="Q575" s="20">
        <f t="shared" si="26"/>
        <v>0</v>
      </c>
      <c r="R575" s="18" t="s">
        <v>2333</v>
      </c>
      <c r="S575" s="18">
        <v>153</v>
      </c>
    </row>
    <row r="576" spans="1:19" x14ac:dyDescent="0.25">
      <c r="A576" s="18" t="s">
        <v>2334</v>
      </c>
      <c r="B576" s="18" t="s">
        <v>2004</v>
      </c>
      <c r="C576" s="18" t="s">
        <v>21</v>
      </c>
      <c r="D576" s="18">
        <v>1984</v>
      </c>
      <c r="E576" s="18">
        <f>VLOOKUP(D576,'cpi roi'!A:C,2,FALSE)</f>
        <v>103.9</v>
      </c>
      <c r="F576" s="18" t="s">
        <v>2335</v>
      </c>
      <c r="G576" s="18">
        <v>6.3</v>
      </c>
      <c r="H576" s="19">
        <v>6500</v>
      </c>
      <c r="I576" s="18" t="s">
        <v>609</v>
      </c>
      <c r="J576" s="18" t="s">
        <v>2336</v>
      </c>
      <c r="K576" s="18" t="s">
        <v>540</v>
      </c>
      <c r="L576" s="18" t="s">
        <v>34</v>
      </c>
      <c r="M576" s="20">
        <v>18000000</v>
      </c>
      <c r="N576" s="20">
        <v>11489982</v>
      </c>
      <c r="O576" s="21">
        <f t="shared" si="24"/>
        <v>33695837.491819054</v>
      </c>
      <c r="P576" s="22">
        <f t="shared" si="25"/>
        <v>63.833233333333325</v>
      </c>
      <c r="Q576" s="20">
        <f t="shared" si="26"/>
        <v>11058692.974013474</v>
      </c>
      <c r="R576" s="18" t="s">
        <v>65</v>
      </c>
      <c r="S576" s="18">
        <v>124</v>
      </c>
    </row>
    <row r="577" spans="1:19" x14ac:dyDescent="0.25">
      <c r="A577" s="18" t="s">
        <v>2337</v>
      </c>
      <c r="B577" s="18" t="s">
        <v>20</v>
      </c>
      <c r="C577" s="18" t="s">
        <v>56</v>
      </c>
      <c r="D577" s="18">
        <v>1984</v>
      </c>
      <c r="E577" s="18">
        <f>VLOOKUP(D577,'cpi roi'!A:C,2,FALSE)</f>
        <v>103.9</v>
      </c>
      <c r="F577" s="18" t="s">
        <v>2029</v>
      </c>
      <c r="G577" s="18">
        <v>6</v>
      </c>
      <c r="H577" s="19">
        <v>6100</v>
      </c>
      <c r="I577" s="18" t="s">
        <v>2338</v>
      </c>
      <c r="J577" s="18" t="s">
        <v>2339</v>
      </c>
      <c r="K577" s="18" t="s">
        <v>2340</v>
      </c>
      <c r="L577" s="18" t="s">
        <v>252</v>
      </c>
      <c r="M577" s="20">
        <v>0</v>
      </c>
      <c r="N577" s="20">
        <v>150463</v>
      </c>
      <c r="O577" s="21">
        <f t="shared" si="24"/>
        <v>441251.93551491812</v>
      </c>
      <c r="P577" s="22">
        <f t="shared" si="25"/>
        <v>0</v>
      </c>
      <c r="Q577" s="20">
        <f t="shared" si="26"/>
        <v>144815.20692974012</v>
      </c>
      <c r="R577" s="18" t="s">
        <v>2341</v>
      </c>
      <c r="S577" s="18">
        <v>95</v>
      </c>
    </row>
    <row r="578" spans="1:19" x14ac:dyDescent="0.25">
      <c r="A578" s="18" t="s">
        <v>2342</v>
      </c>
      <c r="B578" s="18" t="s">
        <v>37</v>
      </c>
      <c r="C578" s="18" t="s">
        <v>108</v>
      </c>
      <c r="D578" s="18">
        <v>1984</v>
      </c>
      <c r="E578" s="18">
        <f>VLOOKUP(D578,'cpi roi'!A:C,2,FALSE)</f>
        <v>103.9</v>
      </c>
      <c r="F578" s="18" t="s">
        <v>2343</v>
      </c>
      <c r="G578" s="18">
        <v>7.2</v>
      </c>
      <c r="H578" s="19">
        <v>9300</v>
      </c>
      <c r="I578" s="18" t="s">
        <v>1293</v>
      </c>
      <c r="J578" s="18" t="s">
        <v>2344</v>
      </c>
      <c r="K578" s="18" t="s">
        <v>2345</v>
      </c>
      <c r="L578" s="18" t="s">
        <v>34</v>
      </c>
      <c r="M578" s="20">
        <v>6000000</v>
      </c>
      <c r="N578" s="20">
        <v>21821347</v>
      </c>
      <c r="O578" s="21">
        <f t="shared" si="24"/>
        <v>63993882.876804613</v>
      </c>
      <c r="P578" s="22">
        <f t="shared" si="25"/>
        <v>363.68911666666668</v>
      </c>
      <c r="Q578" s="20">
        <f t="shared" si="26"/>
        <v>21002258.902791142</v>
      </c>
      <c r="R578" s="18" t="s">
        <v>35</v>
      </c>
      <c r="S578" s="18">
        <v>101</v>
      </c>
    </row>
    <row r="579" spans="1:19" x14ac:dyDescent="0.25">
      <c r="A579" s="18" t="s">
        <v>2346</v>
      </c>
      <c r="B579" s="18" t="s">
        <v>37</v>
      </c>
      <c r="C579" s="18" t="s">
        <v>45</v>
      </c>
      <c r="D579" s="18">
        <v>1984</v>
      </c>
      <c r="E579" s="18">
        <f>VLOOKUP(D579,'cpi roi'!A:C,2,FALSE)</f>
        <v>103.9</v>
      </c>
      <c r="F579" s="18" t="s">
        <v>2347</v>
      </c>
      <c r="G579" s="18">
        <v>6.7</v>
      </c>
      <c r="H579" s="19">
        <v>1900</v>
      </c>
      <c r="I579" s="18" t="s">
        <v>1584</v>
      </c>
      <c r="J579" s="18" t="s">
        <v>1584</v>
      </c>
      <c r="K579" s="18" t="s">
        <v>2348</v>
      </c>
      <c r="L579" s="18" t="s">
        <v>26</v>
      </c>
      <c r="M579" s="20">
        <v>0</v>
      </c>
      <c r="N579" s="20">
        <v>1057368</v>
      </c>
      <c r="O579" s="21">
        <f t="shared" ref="O579:O642" si="27">(304.7/E579)*N579</f>
        <v>3100866.5024061594</v>
      </c>
      <c r="P579" s="22">
        <f t="shared" ref="P579:P642" si="28">IFERROR(N579/M579, 0)*100</f>
        <v>0</v>
      </c>
      <c r="Q579" s="20">
        <f t="shared" ref="Q579:Q642" si="29">N579/(E579/100)</f>
        <v>1017678.5370548603</v>
      </c>
      <c r="R579" s="18" t="s">
        <v>2349</v>
      </c>
      <c r="S579" s="18">
        <v>106</v>
      </c>
    </row>
    <row r="580" spans="1:19" x14ac:dyDescent="0.25">
      <c r="A580" s="18" t="s">
        <v>2350</v>
      </c>
      <c r="B580" s="18" t="s">
        <v>37</v>
      </c>
      <c r="C580" s="18" t="s">
        <v>45</v>
      </c>
      <c r="D580" s="18">
        <v>1984</v>
      </c>
      <c r="E580" s="18">
        <f>VLOOKUP(D580,'cpi roi'!A:C,2,FALSE)</f>
        <v>103.9</v>
      </c>
      <c r="F580" s="18" t="s">
        <v>2203</v>
      </c>
      <c r="G580" s="18">
        <v>3.7</v>
      </c>
      <c r="H580" s="19">
        <v>2300</v>
      </c>
      <c r="I580" s="18" t="s">
        <v>816</v>
      </c>
      <c r="J580" s="18" t="s">
        <v>1101</v>
      </c>
      <c r="K580" s="18" t="s">
        <v>2351</v>
      </c>
      <c r="L580" s="18" t="s">
        <v>34</v>
      </c>
      <c r="M580" s="20">
        <v>0</v>
      </c>
      <c r="N580" s="20">
        <v>5410972</v>
      </c>
      <c r="O580" s="21">
        <f t="shared" si="27"/>
        <v>15868365.432146292</v>
      </c>
      <c r="P580" s="22">
        <f t="shared" si="28"/>
        <v>0</v>
      </c>
      <c r="Q580" s="20">
        <f t="shared" si="29"/>
        <v>5207865.2550529344</v>
      </c>
      <c r="R580" s="18" t="s">
        <v>2105</v>
      </c>
      <c r="S580" s="18">
        <v>87</v>
      </c>
    </row>
    <row r="581" spans="1:19" x14ac:dyDescent="0.25">
      <c r="A581" s="18" t="s">
        <v>2352</v>
      </c>
      <c r="B581" s="18" t="s">
        <v>20</v>
      </c>
      <c r="C581" s="18" t="s">
        <v>38</v>
      </c>
      <c r="D581" s="18">
        <v>1984</v>
      </c>
      <c r="E581" s="18">
        <f>VLOOKUP(D581,'cpi roi'!A:C,2,FALSE)</f>
        <v>103.9</v>
      </c>
      <c r="F581" s="18" t="s">
        <v>1518</v>
      </c>
      <c r="G581" s="18">
        <v>5.9</v>
      </c>
      <c r="H581" s="19">
        <v>2200</v>
      </c>
      <c r="I581" s="18" t="s">
        <v>2353</v>
      </c>
      <c r="J581" s="18" t="s">
        <v>2354</v>
      </c>
      <c r="K581" s="18" t="s">
        <v>1724</v>
      </c>
      <c r="L581" s="18" t="s">
        <v>34</v>
      </c>
      <c r="M581" s="20">
        <v>0</v>
      </c>
      <c r="N581" s="20">
        <v>17513452</v>
      </c>
      <c r="O581" s="21">
        <f t="shared" si="27"/>
        <v>51360431.418671794</v>
      </c>
      <c r="P581" s="22">
        <f t="shared" si="28"/>
        <v>0</v>
      </c>
      <c r="Q581" s="20">
        <f t="shared" si="29"/>
        <v>16856065.447545715</v>
      </c>
      <c r="R581" s="18" t="s">
        <v>559</v>
      </c>
      <c r="S581" s="18">
        <v>100</v>
      </c>
    </row>
    <row r="582" spans="1:19" x14ac:dyDescent="0.25">
      <c r="A582" s="18" t="s">
        <v>2355</v>
      </c>
      <c r="B582" s="18" t="s">
        <v>37</v>
      </c>
      <c r="C582" s="18" t="s">
        <v>45</v>
      </c>
      <c r="D582" s="18">
        <v>1984</v>
      </c>
      <c r="E582" s="18">
        <f>VLOOKUP(D582,'cpi roi'!A:C,2,FALSE)</f>
        <v>103.9</v>
      </c>
      <c r="F582" s="18" t="s">
        <v>2228</v>
      </c>
      <c r="G582" s="18">
        <v>5.8</v>
      </c>
      <c r="H582" s="19">
        <v>2900</v>
      </c>
      <c r="I582" s="18" t="s">
        <v>2356</v>
      </c>
      <c r="J582" s="18" t="s">
        <v>218</v>
      </c>
      <c r="K582" s="18" t="s">
        <v>1405</v>
      </c>
      <c r="L582" s="18" t="s">
        <v>34</v>
      </c>
      <c r="M582" s="20">
        <v>6000000</v>
      </c>
      <c r="N582" s="20">
        <v>12414210</v>
      </c>
      <c r="O582" s="21">
        <f t="shared" si="27"/>
        <v>36406253.965351291</v>
      </c>
      <c r="P582" s="22">
        <f t="shared" si="28"/>
        <v>206.90350000000001</v>
      </c>
      <c r="Q582" s="20">
        <f t="shared" si="29"/>
        <v>11948229.066410009</v>
      </c>
      <c r="R582" s="18" t="s">
        <v>2357</v>
      </c>
      <c r="S582" s="18">
        <v>113</v>
      </c>
    </row>
    <row r="583" spans="1:19" x14ac:dyDescent="0.25">
      <c r="A583" s="18" t="s">
        <v>2358</v>
      </c>
      <c r="B583" s="18" t="s">
        <v>37</v>
      </c>
      <c r="C583" s="18" t="s">
        <v>38</v>
      </c>
      <c r="D583" s="18">
        <v>1984</v>
      </c>
      <c r="E583" s="18">
        <f>VLOOKUP(D583,'cpi roi'!A:C,2,FALSE)</f>
        <v>103.9</v>
      </c>
      <c r="F583" s="18" t="s">
        <v>2156</v>
      </c>
      <c r="G583" s="18">
        <v>5.5</v>
      </c>
      <c r="H583" s="19">
        <v>9300</v>
      </c>
      <c r="I583" s="18" t="s">
        <v>1242</v>
      </c>
      <c r="J583" s="18" t="s">
        <v>719</v>
      </c>
      <c r="K583" s="18" t="s">
        <v>89</v>
      </c>
      <c r="L583" s="18" t="s">
        <v>34</v>
      </c>
      <c r="M583" s="20">
        <v>25000000</v>
      </c>
      <c r="N583" s="20">
        <v>38348988</v>
      </c>
      <c r="O583" s="21">
        <f t="shared" si="27"/>
        <v>112463297.8209817</v>
      </c>
      <c r="P583" s="22">
        <f t="shared" si="28"/>
        <v>153.39595199999999</v>
      </c>
      <c r="Q583" s="20">
        <f t="shared" si="29"/>
        <v>36909516.843118377</v>
      </c>
      <c r="R583" s="18" t="s">
        <v>27</v>
      </c>
      <c r="S583" s="18">
        <v>93</v>
      </c>
    </row>
    <row r="584" spans="1:19" x14ac:dyDescent="0.25">
      <c r="A584" s="18" t="s">
        <v>2359</v>
      </c>
      <c r="B584" s="18" t="s">
        <v>20</v>
      </c>
      <c r="C584" s="18" t="s">
        <v>21</v>
      </c>
      <c r="D584" s="18">
        <v>1984</v>
      </c>
      <c r="E584" s="18">
        <f>VLOOKUP(D584,'cpi roi'!A:C,2,FALSE)</f>
        <v>103.9</v>
      </c>
      <c r="F584" s="18" t="s">
        <v>2360</v>
      </c>
      <c r="G584" s="18">
        <v>7</v>
      </c>
      <c r="H584" s="19">
        <v>5100</v>
      </c>
      <c r="I584" s="18" t="s">
        <v>437</v>
      </c>
      <c r="J584" s="18" t="s">
        <v>2361</v>
      </c>
      <c r="K584" s="18" t="s">
        <v>763</v>
      </c>
      <c r="L584" s="18" t="s">
        <v>1199</v>
      </c>
      <c r="M584" s="20">
        <v>0</v>
      </c>
      <c r="N584" s="20">
        <v>2556800</v>
      </c>
      <c r="O584" s="21">
        <f t="shared" si="27"/>
        <v>7498142.0596727608</v>
      </c>
      <c r="P584" s="22">
        <f t="shared" si="28"/>
        <v>0</v>
      </c>
      <c r="Q584" s="20">
        <f t="shared" si="29"/>
        <v>2460827.7189605385</v>
      </c>
      <c r="R584" s="18" t="s">
        <v>2362</v>
      </c>
      <c r="S584" s="18">
        <v>112</v>
      </c>
    </row>
    <row r="585" spans="1:19" x14ac:dyDescent="0.25">
      <c r="A585" s="18" t="s">
        <v>2363</v>
      </c>
      <c r="B585" s="18" t="s">
        <v>37</v>
      </c>
      <c r="C585" s="18" t="s">
        <v>21</v>
      </c>
      <c r="D585" s="18">
        <v>1984</v>
      </c>
      <c r="E585" s="18">
        <f>VLOOKUP(D585,'cpi roi'!A:C,2,FALSE)</f>
        <v>103.9</v>
      </c>
      <c r="F585" s="18" t="s">
        <v>2116</v>
      </c>
      <c r="G585" s="18">
        <v>6.1</v>
      </c>
      <c r="H585" s="19">
        <v>5300</v>
      </c>
      <c r="I585" s="18" t="s">
        <v>1302</v>
      </c>
      <c r="J585" s="18" t="s">
        <v>2364</v>
      </c>
      <c r="K585" s="18" t="s">
        <v>1866</v>
      </c>
      <c r="L585" s="18" t="s">
        <v>34</v>
      </c>
      <c r="M585" s="20">
        <v>0</v>
      </c>
      <c r="N585" s="20">
        <v>7343032</v>
      </c>
      <c r="O585" s="21">
        <f t="shared" si="27"/>
        <v>21534377.770933587</v>
      </c>
      <c r="P585" s="22">
        <f t="shared" si="28"/>
        <v>0</v>
      </c>
      <c r="Q585" s="20">
        <f t="shared" si="29"/>
        <v>7067403.2723772852</v>
      </c>
      <c r="R585" s="18" t="s">
        <v>65</v>
      </c>
      <c r="S585" s="18">
        <v>100</v>
      </c>
    </row>
    <row r="586" spans="1:19" x14ac:dyDescent="0.25">
      <c r="A586" s="18" t="s">
        <v>2365</v>
      </c>
      <c r="B586" s="18" t="s">
        <v>20</v>
      </c>
      <c r="C586" s="18" t="s">
        <v>38</v>
      </c>
      <c r="D586" s="18">
        <v>1984</v>
      </c>
      <c r="E586" s="18">
        <f>VLOOKUP(D586,'cpi roi'!A:C,2,FALSE)</f>
        <v>103.9</v>
      </c>
      <c r="F586" s="18" t="s">
        <v>2138</v>
      </c>
      <c r="G586" s="18">
        <v>6.4</v>
      </c>
      <c r="H586" s="19">
        <v>2300</v>
      </c>
      <c r="I586" s="18" t="s">
        <v>2366</v>
      </c>
      <c r="J586" s="18" t="s">
        <v>2367</v>
      </c>
      <c r="K586" s="18" t="s">
        <v>146</v>
      </c>
      <c r="L586" s="18" t="s">
        <v>34</v>
      </c>
      <c r="M586" s="20">
        <v>10000000</v>
      </c>
      <c r="N586" s="20">
        <v>3854833</v>
      </c>
      <c r="O586" s="21">
        <f t="shared" si="27"/>
        <v>11304789.365736283</v>
      </c>
      <c r="P586" s="22">
        <f t="shared" si="28"/>
        <v>38.54833</v>
      </c>
      <c r="Q586" s="20">
        <f t="shared" si="29"/>
        <v>3710137.632338787</v>
      </c>
      <c r="R586" s="18" t="s">
        <v>2368</v>
      </c>
      <c r="S586" s="18">
        <v>93</v>
      </c>
    </row>
    <row r="587" spans="1:19" x14ac:dyDescent="0.25">
      <c r="A587" s="18" t="s">
        <v>2369</v>
      </c>
      <c r="B587" s="18" t="s">
        <v>20</v>
      </c>
      <c r="C587" s="18" t="s">
        <v>21</v>
      </c>
      <c r="D587" s="18">
        <v>1984</v>
      </c>
      <c r="E587" s="18">
        <f>VLOOKUP(D587,'cpi roi'!A:C,2,FALSE)</f>
        <v>103.9</v>
      </c>
      <c r="F587" s="18" t="s">
        <v>2178</v>
      </c>
      <c r="G587" s="18">
        <v>6.1</v>
      </c>
      <c r="H587" s="19">
        <v>2000</v>
      </c>
      <c r="I587" s="18" t="s">
        <v>1128</v>
      </c>
      <c r="J587" s="18" t="s">
        <v>2370</v>
      </c>
      <c r="K587" s="18" t="s">
        <v>2371</v>
      </c>
      <c r="L587" s="18" t="s">
        <v>34</v>
      </c>
      <c r="M587" s="20">
        <v>0</v>
      </c>
      <c r="N587" s="20">
        <v>7828841</v>
      </c>
      <c r="O587" s="21">
        <f t="shared" si="27"/>
        <v>22959074.616939362</v>
      </c>
      <c r="P587" s="22">
        <f t="shared" si="28"/>
        <v>0</v>
      </c>
      <c r="Q587" s="20">
        <f t="shared" si="29"/>
        <v>7534976.900866216</v>
      </c>
      <c r="R587" s="18" t="s">
        <v>546</v>
      </c>
      <c r="S587" s="18">
        <v>130</v>
      </c>
    </row>
    <row r="588" spans="1:19" x14ac:dyDescent="0.25">
      <c r="A588" s="18" t="s">
        <v>2372</v>
      </c>
      <c r="B588" s="18" t="s">
        <v>20</v>
      </c>
      <c r="C588" s="18" t="s">
        <v>45</v>
      </c>
      <c r="D588" s="18">
        <v>1984</v>
      </c>
      <c r="E588" s="18">
        <f>VLOOKUP(D588,'cpi roi'!A:C,2,FALSE)</f>
        <v>103.9</v>
      </c>
      <c r="F588" s="18" t="s">
        <v>2373</v>
      </c>
      <c r="G588" s="18">
        <v>6.4</v>
      </c>
      <c r="H588" s="19">
        <v>3000</v>
      </c>
      <c r="I588" s="18" t="s">
        <v>2374</v>
      </c>
      <c r="J588" s="18" t="s">
        <v>2375</v>
      </c>
      <c r="K588" s="18" t="s">
        <v>2376</v>
      </c>
      <c r="L588" s="18" t="s">
        <v>34</v>
      </c>
      <c r="M588" s="20">
        <v>3000000</v>
      </c>
      <c r="N588" s="20">
        <v>727639</v>
      </c>
      <c r="O588" s="21">
        <f t="shared" si="27"/>
        <v>2133894.1607314721</v>
      </c>
      <c r="P588" s="22">
        <f t="shared" si="28"/>
        <v>24.254633333333334</v>
      </c>
      <c r="Q588" s="20">
        <f t="shared" si="29"/>
        <v>700326.27526467748</v>
      </c>
      <c r="R588" s="18" t="s">
        <v>2377</v>
      </c>
      <c r="S588" s="18">
        <v>84</v>
      </c>
    </row>
    <row r="589" spans="1:19" x14ac:dyDescent="0.25">
      <c r="A589" s="18" t="s">
        <v>2378</v>
      </c>
      <c r="B589" s="18" t="s">
        <v>20</v>
      </c>
      <c r="C589" s="18" t="s">
        <v>45</v>
      </c>
      <c r="D589" s="18">
        <v>1984</v>
      </c>
      <c r="E589" s="18">
        <f>VLOOKUP(D589,'cpi roi'!A:C,2,FALSE)</f>
        <v>103.9</v>
      </c>
      <c r="F589" s="18" t="s">
        <v>2379</v>
      </c>
      <c r="G589" s="18">
        <v>4.8</v>
      </c>
      <c r="H589" s="19">
        <v>619</v>
      </c>
      <c r="I589" s="18" t="s">
        <v>2380</v>
      </c>
      <c r="J589" s="18" t="s">
        <v>2381</v>
      </c>
      <c r="K589" s="18" t="s">
        <v>2382</v>
      </c>
      <c r="L589" s="18" t="s">
        <v>34</v>
      </c>
      <c r="M589" s="20">
        <v>0</v>
      </c>
      <c r="N589" s="20">
        <v>2732684</v>
      </c>
      <c r="O589" s="21">
        <f t="shared" si="27"/>
        <v>8013944.3195380159</v>
      </c>
      <c r="P589" s="22">
        <f t="shared" si="28"/>
        <v>0</v>
      </c>
      <c r="Q589" s="20">
        <f t="shared" si="29"/>
        <v>2630109.7208854663</v>
      </c>
      <c r="R589" s="18" t="s">
        <v>2383</v>
      </c>
      <c r="S589" s="18">
        <v>85</v>
      </c>
    </row>
    <row r="590" spans="1:19" x14ac:dyDescent="0.25">
      <c r="A590" s="18" t="s">
        <v>2384</v>
      </c>
      <c r="B590" s="18" t="s">
        <v>2004</v>
      </c>
      <c r="C590" s="18" t="s">
        <v>45</v>
      </c>
      <c r="D590" s="18">
        <v>1984</v>
      </c>
      <c r="E590" s="18">
        <f>VLOOKUP(D590,'cpi roi'!A:C,2,FALSE)</f>
        <v>103.9</v>
      </c>
      <c r="F590" s="18" t="s">
        <v>2385</v>
      </c>
      <c r="G590" s="18">
        <v>5.3</v>
      </c>
      <c r="H590" s="19">
        <v>3000</v>
      </c>
      <c r="I590" s="18" t="s">
        <v>1388</v>
      </c>
      <c r="J590" s="18" t="s">
        <v>1388</v>
      </c>
      <c r="K590" s="18" t="s">
        <v>2207</v>
      </c>
      <c r="L590" s="18" t="s">
        <v>26</v>
      </c>
      <c r="M590" s="20">
        <v>0</v>
      </c>
      <c r="N590" s="20">
        <v>8793152</v>
      </c>
      <c r="O590" s="21">
        <f t="shared" si="27"/>
        <v>25787039.599615011</v>
      </c>
      <c r="P590" s="22">
        <f t="shared" si="28"/>
        <v>0</v>
      </c>
      <c r="Q590" s="20">
        <f t="shared" si="29"/>
        <v>8463091.4340712205</v>
      </c>
      <c r="R590" s="18" t="s">
        <v>2386</v>
      </c>
      <c r="S590" s="18">
        <v>97</v>
      </c>
    </row>
    <row r="591" spans="1:19" x14ac:dyDescent="0.25">
      <c r="A591" s="18" t="s">
        <v>2387</v>
      </c>
      <c r="B591" s="18" t="s">
        <v>452</v>
      </c>
      <c r="C591" s="18" t="s">
        <v>108</v>
      </c>
      <c r="D591" s="18">
        <v>1984</v>
      </c>
      <c r="E591" s="18">
        <f>VLOOKUP(D591,'cpi roi'!A:C,2,FALSE)</f>
        <v>103.9</v>
      </c>
      <c r="F591" s="18" t="s">
        <v>2178</v>
      </c>
      <c r="G591" s="18">
        <v>5.8</v>
      </c>
      <c r="H591" s="19">
        <v>1600</v>
      </c>
      <c r="I591" s="18" t="s">
        <v>1015</v>
      </c>
      <c r="J591" s="18" t="s">
        <v>1015</v>
      </c>
      <c r="K591" s="18" t="s">
        <v>2388</v>
      </c>
      <c r="L591" s="18" t="s">
        <v>34</v>
      </c>
      <c r="M591" s="20">
        <v>9000000</v>
      </c>
      <c r="N591" s="20">
        <v>10435015</v>
      </c>
      <c r="O591" s="21">
        <f t="shared" si="27"/>
        <v>30602012.228103943</v>
      </c>
      <c r="P591" s="22">
        <f t="shared" si="28"/>
        <v>115.94461111111112</v>
      </c>
      <c r="Q591" s="20">
        <f t="shared" si="29"/>
        <v>10043325.312800769</v>
      </c>
      <c r="R591" s="18" t="s">
        <v>2389</v>
      </c>
      <c r="S591" s="18">
        <v>100</v>
      </c>
    </row>
    <row r="592" spans="1:19" x14ac:dyDescent="0.25">
      <c r="A592" s="18" t="s">
        <v>2390</v>
      </c>
      <c r="B592" s="18" t="s">
        <v>20</v>
      </c>
      <c r="C592" s="18" t="s">
        <v>45</v>
      </c>
      <c r="D592" s="18">
        <v>1984</v>
      </c>
      <c r="E592" s="18">
        <f>VLOOKUP(D592,'cpi roi'!A:C,2,FALSE)</f>
        <v>103.9</v>
      </c>
      <c r="F592" s="18" t="s">
        <v>2311</v>
      </c>
      <c r="G592" s="18">
        <v>6.8</v>
      </c>
      <c r="H592" s="19">
        <v>5700</v>
      </c>
      <c r="I592" s="18" t="s">
        <v>1852</v>
      </c>
      <c r="J592" s="18" t="s">
        <v>1852</v>
      </c>
      <c r="K592" s="18" t="s">
        <v>2391</v>
      </c>
      <c r="L592" s="18" t="s">
        <v>34</v>
      </c>
      <c r="M592" s="20">
        <v>350000</v>
      </c>
      <c r="N592" s="20">
        <v>3677209</v>
      </c>
      <c r="O592" s="21">
        <f t="shared" si="27"/>
        <v>10783884.333974974</v>
      </c>
      <c r="P592" s="22">
        <f t="shared" si="28"/>
        <v>1050.631142857143</v>
      </c>
      <c r="Q592" s="20">
        <f t="shared" si="29"/>
        <v>3539180.9432146288</v>
      </c>
      <c r="R592" s="18" t="s">
        <v>2392</v>
      </c>
      <c r="S592" s="18">
        <v>108</v>
      </c>
    </row>
    <row r="593" spans="1:19" x14ac:dyDescent="0.25">
      <c r="A593" s="18" t="s">
        <v>2393</v>
      </c>
      <c r="B593" s="18" t="s">
        <v>20</v>
      </c>
      <c r="C593" s="18" t="s">
        <v>45</v>
      </c>
      <c r="D593" s="18">
        <v>1984</v>
      </c>
      <c r="E593" s="18">
        <f>VLOOKUP(D593,'cpi roi'!A:C,2,FALSE)</f>
        <v>103.9</v>
      </c>
      <c r="F593" s="18" t="s">
        <v>2264</v>
      </c>
      <c r="G593" s="18">
        <v>5.5</v>
      </c>
      <c r="H593" s="19">
        <v>2000</v>
      </c>
      <c r="I593" s="18" t="s">
        <v>356</v>
      </c>
      <c r="J593" s="18" t="s">
        <v>2394</v>
      </c>
      <c r="K593" s="18" t="s">
        <v>2395</v>
      </c>
      <c r="L593" s="18" t="s">
        <v>34</v>
      </c>
      <c r="M593" s="20">
        <v>0</v>
      </c>
      <c r="N593" s="20">
        <v>4994094</v>
      </c>
      <c r="O593" s="21">
        <f t="shared" si="27"/>
        <v>14645817.534167467</v>
      </c>
      <c r="P593" s="22">
        <f t="shared" si="28"/>
        <v>0</v>
      </c>
      <c r="Q593" s="20">
        <f t="shared" si="29"/>
        <v>4806635.2261790177</v>
      </c>
      <c r="R593" s="18" t="s">
        <v>2187</v>
      </c>
      <c r="S593" s="18">
        <v>102</v>
      </c>
    </row>
    <row r="594" spans="1:19" x14ac:dyDescent="0.25">
      <c r="A594" s="18" t="s">
        <v>2396</v>
      </c>
      <c r="B594" s="18" t="s">
        <v>37</v>
      </c>
      <c r="C594" s="18" t="s">
        <v>45</v>
      </c>
      <c r="D594" s="18">
        <v>1984</v>
      </c>
      <c r="E594" s="18">
        <f>VLOOKUP(D594,'cpi roi'!A:C,2,FALSE)</f>
        <v>103.9</v>
      </c>
      <c r="F594" s="18" t="s">
        <v>1589</v>
      </c>
      <c r="G594" s="18">
        <v>7.4</v>
      </c>
      <c r="H594" s="19">
        <v>24000</v>
      </c>
      <c r="I594" s="18" t="s">
        <v>293</v>
      </c>
      <c r="J594" s="18" t="s">
        <v>293</v>
      </c>
      <c r="K594" s="18" t="s">
        <v>293</v>
      </c>
      <c r="L594" s="18" t="s">
        <v>34</v>
      </c>
      <c r="M594" s="20">
        <v>8000000</v>
      </c>
      <c r="N594" s="20">
        <v>10600497</v>
      </c>
      <c r="O594" s="21">
        <f t="shared" si="27"/>
        <v>31087309.29643888</v>
      </c>
      <c r="P594" s="22">
        <f t="shared" si="28"/>
        <v>132.5062125</v>
      </c>
      <c r="Q594" s="20">
        <f t="shared" si="29"/>
        <v>10202595.765158806</v>
      </c>
      <c r="R594" s="18" t="s">
        <v>54</v>
      </c>
      <c r="S594" s="18">
        <v>84</v>
      </c>
    </row>
    <row r="595" spans="1:19" x14ac:dyDescent="0.25">
      <c r="A595" s="18" t="s">
        <v>2397</v>
      </c>
      <c r="B595" s="18" t="s">
        <v>20</v>
      </c>
      <c r="C595" s="18" t="s">
        <v>45</v>
      </c>
      <c r="D595" s="18">
        <v>1984</v>
      </c>
      <c r="E595" s="18">
        <f>VLOOKUP(D595,'cpi roi'!A:C,2,FALSE)</f>
        <v>103.9</v>
      </c>
      <c r="F595" s="18" t="s">
        <v>2046</v>
      </c>
      <c r="G595" s="18">
        <v>3.8</v>
      </c>
      <c r="H595" s="19">
        <v>5600</v>
      </c>
      <c r="I595" s="18" t="s">
        <v>2025</v>
      </c>
      <c r="J595" s="18" t="s">
        <v>2398</v>
      </c>
      <c r="K595" s="18" t="s">
        <v>392</v>
      </c>
      <c r="L595" s="18" t="s">
        <v>34</v>
      </c>
      <c r="M595" s="20">
        <v>18000000</v>
      </c>
      <c r="N595" s="20">
        <v>19265302</v>
      </c>
      <c r="O595" s="21">
        <f t="shared" si="27"/>
        <v>56497954.950914331</v>
      </c>
      <c r="P595" s="22">
        <f t="shared" si="28"/>
        <v>107.02945555555556</v>
      </c>
      <c r="Q595" s="20">
        <f t="shared" si="29"/>
        <v>18542157.844080843</v>
      </c>
      <c r="R595" s="18" t="s">
        <v>716</v>
      </c>
      <c r="S595" s="18">
        <v>94</v>
      </c>
    </row>
    <row r="596" spans="1:19" x14ac:dyDescent="0.25">
      <c r="A596" s="18" t="s">
        <v>2399</v>
      </c>
      <c r="B596" s="18" t="s">
        <v>2004</v>
      </c>
      <c r="C596" s="18" t="s">
        <v>45</v>
      </c>
      <c r="D596" s="18">
        <v>1984</v>
      </c>
      <c r="E596" s="18">
        <f>VLOOKUP(D596,'cpi roi'!A:C,2,FALSE)</f>
        <v>103.9</v>
      </c>
      <c r="F596" s="18" t="s">
        <v>2242</v>
      </c>
      <c r="G596" s="18">
        <v>6</v>
      </c>
      <c r="H596" s="19">
        <v>2800</v>
      </c>
      <c r="I596" s="18" t="s">
        <v>719</v>
      </c>
      <c r="J596" s="18" t="s">
        <v>2400</v>
      </c>
      <c r="K596" s="18" t="s">
        <v>392</v>
      </c>
      <c r="L596" s="18" t="s">
        <v>34</v>
      </c>
      <c r="M596" s="20">
        <v>15100000</v>
      </c>
      <c r="N596" s="20">
        <v>26080861</v>
      </c>
      <c r="O596" s="21">
        <f t="shared" si="27"/>
        <v>76485450.882579386</v>
      </c>
      <c r="P596" s="22">
        <f t="shared" si="28"/>
        <v>172.72093377483444</v>
      </c>
      <c r="Q596" s="20">
        <f t="shared" si="29"/>
        <v>25101887.391722806</v>
      </c>
      <c r="R596" s="18" t="s">
        <v>2401</v>
      </c>
      <c r="S596" s="18">
        <v>118</v>
      </c>
    </row>
    <row r="597" spans="1:19" x14ac:dyDescent="0.25">
      <c r="A597" s="18" t="s">
        <v>2402</v>
      </c>
      <c r="B597" s="18" t="s">
        <v>37</v>
      </c>
      <c r="C597" s="18" t="s">
        <v>45</v>
      </c>
      <c r="D597" s="18">
        <v>1984</v>
      </c>
      <c r="E597" s="18">
        <f>VLOOKUP(D597,'cpi roi'!A:C,2,FALSE)</f>
        <v>103.9</v>
      </c>
      <c r="F597" s="18" t="s">
        <v>2242</v>
      </c>
      <c r="G597" s="18">
        <v>5.5</v>
      </c>
      <c r="H597" s="19">
        <v>4600</v>
      </c>
      <c r="I597" s="18" t="s">
        <v>854</v>
      </c>
      <c r="J597" s="18" t="s">
        <v>488</v>
      </c>
      <c r="K597" s="18" t="s">
        <v>213</v>
      </c>
      <c r="L597" s="18" t="s">
        <v>34</v>
      </c>
      <c r="M597" s="20">
        <v>12000000</v>
      </c>
      <c r="N597" s="20">
        <v>26186631</v>
      </c>
      <c r="O597" s="21">
        <f t="shared" si="27"/>
        <v>76795634.89605388</v>
      </c>
      <c r="P597" s="22">
        <f t="shared" si="28"/>
        <v>218.22192500000003</v>
      </c>
      <c r="Q597" s="20">
        <f t="shared" si="29"/>
        <v>25203687.199230026</v>
      </c>
      <c r="R597" s="18" t="s">
        <v>2403</v>
      </c>
      <c r="S597" s="18">
        <v>96</v>
      </c>
    </row>
    <row r="598" spans="1:19" x14ac:dyDescent="0.25">
      <c r="A598" s="18" t="s">
        <v>2404</v>
      </c>
      <c r="B598" s="18" t="s">
        <v>20</v>
      </c>
      <c r="C598" s="18" t="s">
        <v>38</v>
      </c>
      <c r="D598" s="18">
        <v>1984</v>
      </c>
      <c r="E598" s="18">
        <f>VLOOKUP(D598,'cpi roi'!A:C,2,FALSE)</f>
        <v>103.9</v>
      </c>
      <c r="F598" s="18" t="s">
        <v>2311</v>
      </c>
      <c r="G598" s="18">
        <v>4.5</v>
      </c>
      <c r="H598" s="19">
        <v>2000</v>
      </c>
      <c r="I598" s="18" t="s">
        <v>2405</v>
      </c>
      <c r="J598" s="18" t="s">
        <v>2405</v>
      </c>
      <c r="K598" s="18" t="s">
        <v>2406</v>
      </c>
      <c r="L598" s="18" t="s">
        <v>34</v>
      </c>
      <c r="M598" s="20">
        <v>0</v>
      </c>
      <c r="N598" s="20">
        <v>3739406</v>
      </c>
      <c r="O598" s="21">
        <f t="shared" si="27"/>
        <v>10966284.968238689</v>
      </c>
      <c r="P598" s="22">
        <f t="shared" si="28"/>
        <v>0</v>
      </c>
      <c r="Q598" s="20">
        <f t="shared" si="29"/>
        <v>3599043.3108758419</v>
      </c>
      <c r="R598" s="18" t="s">
        <v>2221</v>
      </c>
      <c r="S598" s="18">
        <v>89</v>
      </c>
    </row>
    <row r="599" spans="1:19" x14ac:dyDescent="0.25">
      <c r="A599" s="18" t="s">
        <v>2407</v>
      </c>
      <c r="B599" s="18" t="s">
        <v>37</v>
      </c>
      <c r="C599" s="18" t="s">
        <v>45</v>
      </c>
      <c r="D599" s="18">
        <v>1984</v>
      </c>
      <c r="E599" s="18">
        <f>VLOOKUP(D599,'cpi roi'!A:C,2,FALSE)</f>
        <v>103.9</v>
      </c>
      <c r="F599" s="18" t="s">
        <v>92</v>
      </c>
      <c r="G599" s="18">
        <v>6.6</v>
      </c>
      <c r="H599" s="19">
        <v>1400</v>
      </c>
      <c r="I599" s="18" t="s">
        <v>596</v>
      </c>
      <c r="J599" s="18" t="s">
        <v>2408</v>
      </c>
      <c r="K599" s="18" t="s">
        <v>1026</v>
      </c>
      <c r="L599" s="18" t="s">
        <v>34</v>
      </c>
      <c r="M599" s="20">
        <v>0</v>
      </c>
      <c r="N599" s="20">
        <v>5021751</v>
      </c>
      <c r="O599" s="21">
        <f t="shared" si="27"/>
        <v>14726925.213666985</v>
      </c>
      <c r="P599" s="22">
        <f t="shared" si="28"/>
        <v>0</v>
      </c>
      <c r="Q599" s="20">
        <f t="shared" si="29"/>
        <v>4833254.0904716067</v>
      </c>
      <c r="R599" s="18" t="s">
        <v>909</v>
      </c>
      <c r="S599" s="18">
        <v>105</v>
      </c>
    </row>
    <row r="600" spans="1:19" x14ac:dyDescent="0.25">
      <c r="A600" s="18" t="s">
        <v>2409</v>
      </c>
      <c r="B600" s="18" t="s">
        <v>20</v>
      </c>
      <c r="C600" s="18" t="s">
        <v>45</v>
      </c>
      <c r="D600" s="18">
        <v>1984</v>
      </c>
      <c r="E600" s="18">
        <f>VLOOKUP(D600,'cpi roi'!A:C,2,FALSE)</f>
        <v>103.9</v>
      </c>
      <c r="F600" s="18" t="s">
        <v>1589</v>
      </c>
      <c r="G600" s="18">
        <v>6.3</v>
      </c>
      <c r="H600" s="19">
        <v>6800</v>
      </c>
      <c r="I600" s="18" t="s">
        <v>1252</v>
      </c>
      <c r="J600" s="18" t="s">
        <v>2410</v>
      </c>
      <c r="K600" s="18" t="s">
        <v>856</v>
      </c>
      <c r="L600" s="18" t="s">
        <v>34</v>
      </c>
      <c r="M600" s="20">
        <v>0</v>
      </c>
      <c r="N600" s="20">
        <v>5718573</v>
      </c>
      <c r="O600" s="21">
        <f t="shared" si="27"/>
        <v>16770444.5919153</v>
      </c>
      <c r="P600" s="22">
        <f t="shared" si="28"/>
        <v>0</v>
      </c>
      <c r="Q600" s="20">
        <f t="shared" si="29"/>
        <v>5503920.1154956678</v>
      </c>
      <c r="R600" s="18" t="s">
        <v>65</v>
      </c>
      <c r="S600" s="18">
        <v>90</v>
      </c>
    </row>
    <row r="601" spans="1:19" x14ac:dyDescent="0.25">
      <c r="A601" s="18" t="s">
        <v>2411</v>
      </c>
      <c r="B601" s="18" t="s">
        <v>20</v>
      </c>
      <c r="C601" s="18" t="s">
        <v>45</v>
      </c>
      <c r="D601" s="18">
        <v>1984</v>
      </c>
      <c r="E601" s="18">
        <f>VLOOKUP(D601,'cpi roi'!A:C,2,FALSE)</f>
        <v>103.9</v>
      </c>
      <c r="F601" s="18" t="s">
        <v>2412</v>
      </c>
      <c r="G601" s="18">
        <v>6.8</v>
      </c>
      <c r="H601" s="19">
        <v>2600</v>
      </c>
      <c r="I601" s="18" t="s">
        <v>402</v>
      </c>
      <c r="J601" s="18" t="s">
        <v>402</v>
      </c>
      <c r="K601" s="18" t="s">
        <v>2413</v>
      </c>
      <c r="L601" s="18" t="s">
        <v>34</v>
      </c>
      <c r="M601" s="20">
        <v>700000</v>
      </c>
      <c r="N601" s="20">
        <v>2490233</v>
      </c>
      <c r="O601" s="21">
        <f t="shared" si="27"/>
        <v>7302925.8431183817</v>
      </c>
      <c r="P601" s="22">
        <f t="shared" si="28"/>
        <v>355.7475714285714</v>
      </c>
      <c r="Q601" s="20">
        <f t="shared" si="29"/>
        <v>2396759.3840230987</v>
      </c>
      <c r="R601" s="18" t="s">
        <v>2414</v>
      </c>
      <c r="S601" s="18">
        <v>106</v>
      </c>
    </row>
    <row r="602" spans="1:19" x14ac:dyDescent="0.25">
      <c r="A602" s="18" t="s">
        <v>2415</v>
      </c>
      <c r="B602" s="18" t="s">
        <v>20</v>
      </c>
      <c r="C602" s="18" t="s">
        <v>45</v>
      </c>
      <c r="D602" s="18">
        <v>1984</v>
      </c>
      <c r="E602" s="18">
        <f>VLOOKUP(D602,'cpi roi'!A:C,2,FALSE)</f>
        <v>103.9</v>
      </c>
      <c r="F602" s="18" t="s">
        <v>2416</v>
      </c>
      <c r="G602" s="18">
        <v>5.7</v>
      </c>
      <c r="H602" s="19">
        <v>1300</v>
      </c>
      <c r="I602" s="18" t="s">
        <v>2417</v>
      </c>
      <c r="J602" s="18" t="s">
        <v>2418</v>
      </c>
      <c r="K602" s="18" t="s">
        <v>2419</v>
      </c>
      <c r="L602" s="18" t="s">
        <v>34</v>
      </c>
      <c r="M602" s="20">
        <v>0</v>
      </c>
      <c r="N602" s="20">
        <v>4561346</v>
      </c>
      <c r="O602" s="21">
        <f t="shared" si="27"/>
        <v>13376728.837343598</v>
      </c>
      <c r="P602" s="22">
        <f t="shared" si="28"/>
        <v>0</v>
      </c>
      <c r="Q602" s="20">
        <f t="shared" si="29"/>
        <v>4390130.8950914331</v>
      </c>
      <c r="R602" s="18" t="s">
        <v>2221</v>
      </c>
      <c r="S602" s="18">
        <v>105</v>
      </c>
    </row>
    <row r="603" spans="1:19" x14ac:dyDescent="0.25">
      <c r="A603" s="18" t="s">
        <v>2420</v>
      </c>
      <c r="B603" s="18" t="s">
        <v>20</v>
      </c>
      <c r="C603" s="18" t="s">
        <v>45</v>
      </c>
      <c r="D603" s="18">
        <v>1984</v>
      </c>
      <c r="E603" s="18">
        <f>VLOOKUP(D603,'cpi roi'!A:C,2,FALSE)</f>
        <v>103.9</v>
      </c>
      <c r="F603" s="18" t="s">
        <v>2421</v>
      </c>
      <c r="G603" s="18">
        <v>7.4</v>
      </c>
      <c r="H603" s="19">
        <v>4200</v>
      </c>
      <c r="I603" s="18" t="s">
        <v>2422</v>
      </c>
      <c r="J603" s="18" t="s">
        <v>2422</v>
      </c>
      <c r="K603" s="18" t="s">
        <v>2423</v>
      </c>
      <c r="L603" s="18" t="s">
        <v>457</v>
      </c>
      <c r="M603" s="20">
        <v>0</v>
      </c>
      <c r="N603" s="20">
        <v>15726</v>
      </c>
      <c r="O603" s="21">
        <f t="shared" si="27"/>
        <v>46118.500481231946</v>
      </c>
      <c r="P603" s="22">
        <f t="shared" si="28"/>
        <v>0</v>
      </c>
      <c r="Q603" s="20">
        <f t="shared" si="29"/>
        <v>15135.707410972087</v>
      </c>
      <c r="R603" s="18" t="s">
        <v>983</v>
      </c>
      <c r="S603" s="18">
        <v>101</v>
      </c>
    </row>
    <row r="604" spans="1:19" x14ac:dyDescent="0.25">
      <c r="A604" s="18" t="s">
        <v>2424</v>
      </c>
      <c r="B604" s="18" t="s">
        <v>37</v>
      </c>
      <c r="C604" s="18" t="s">
        <v>45</v>
      </c>
      <c r="D604" s="18">
        <v>1984</v>
      </c>
      <c r="E604" s="18">
        <f>VLOOKUP(D604,'cpi roi'!A:C,2,FALSE)</f>
        <v>103.9</v>
      </c>
      <c r="F604" s="18" t="s">
        <v>2425</v>
      </c>
      <c r="G604" s="18">
        <v>6</v>
      </c>
      <c r="H604" s="19">
        <v>2600</v>
      </c>
      <c r="I604" s="18" t="s">
        <v>217</v>
      </c>
      <c r="J604" s="18" t="s">
        <v>2426</v>
      </c>
      <c r="K604" s="18" t="s">
        <v>392</v>
      </c>
      <c r="L604" s="18" t="s">
        <v>34</v>
      </c>
      <c r="M604" s="20">
        <v>12000000</v>
      </c>
      <c r="N604" s="20">
        <v>19928200</v>
      </c>
      <c r="O604" s="21">
        <f t="shared" si="27"/>
        <v>58441987.872954756</v>
      </c>
      <c r="P604" s="22">
        <f t="shared" si="28"/>
        <v>166.06833333333333</v>
      </c>
      <c r="Q604" s="20">
        <f t="shared" si="29"/>
        <v>19180173.243503366</v>
      </c>
      <c r="R604" s="18" t="s">
        <v>184</v>
      </c>
      <c r="S604" s="18">
        <v>96</v>
      </c>
    </row>
    <row r="605" spans="1:19" x14ac:dyDescent="0.25">
      <c r="A605" s="18" t="s">
        <v>2427</v>
      </c>
      <c r="B605" s="18" t="s">
        <v>20</v>
      </c>
      <c r="C605" s="18" t="s">
        <v>56</v>
      </c>
      <c r="D605" s="18">
        <v>1984</v>
      </c>
      <c r="E605" s="18">
        <f>VLOOKUP(D605,'cpi roi'!A:C,2,FALSE)</f>
        <v>103.9</v>
      </c>
      <c r="F605" s="18" t="s">
        <v>2228</v>
      </c>
      <c r="G605" s="18">
        <v>5.9</v>
      </c>
      <c r="H605" s="19">
        <v>1300</v>
      </c>
      <c r="I605" s="18" t="s">
        <v>676</v>
      </c>
      <c r="J605" s="18" t="s">
        <v>2428</v>
      </c>
      <c r="K605" s="18" t="s">
        <v>1310</v>
      </c>
      <c r="L605" s="18" t="s">
        <v>34</v>
      </c>
      <c r="M605" s="20">
        <v>10000000</v>
      </c>
      <c r="N605" s="20">
        <v>2773433</v>
      </c>
      <c r="O605" s="21">
        <f t="shared" si="27"/>
        <v>8133445.9586140504</v>
      </c>
      <c r="P605" s="22">
        <f t="shared" si="28"/>
        <v>27.73433</v>
      </c>
      <c r="Q605" s="20">
        <f t="shared" si="29"/>
        <v>2669329.1626563999</v>
      </c>
      <c r="R605" s="18" t="s">
        <v>1239</v>
      </c>
      <c r="S605" s="18">
        <v>91</v>
      </c>
    </row>
    <row r="606" spans="1:19" x14ac:dyDescent="0.25">
      <c r="A606" s="18" t="s">
        <v>2429</v>
      </c>
      <c r="B606" s="18" t="s">
        <v>2004</v>
      </c>
      <c r="C606" s="18" t="s">
        <v>21</v>
      </c>
      <c r="D606" s="18">
        <v>1984</v>
      </c>
      <c r="E606" s="18">
        <f>VLOOKUP(D606,'cpi roi'!A:C,2,FALSE)</f>
        <v>103.9</v>
      </c>
      <c r="F606" s="18" t="s">
        <v>2430</v>
      </c>
      <c r="G606" s="18">
        <v>6.1</v>
      </c>
      <c r="H606" s="19">
        <v>3000</v>
      </c>
      <c r="I606" s="18" t="s">
        <v>2431</v>
      </c>
      <c r="J606" s="18" t="s">
        <v>2432</v>
      </c>
      <c r="K606" s="18" t="s">
        <v>2371</v>
      </c>
      <c r="L606" s="18" t="s">
        <v>34</v>
      </c>
      <c r="M606" s="20">
        <v>11000000</v>
      </c>
      <c r="N606" s="20">
        <v>4385312</v>
      </c>
      <c r="O606" s="21">
        <f t="shared" si="27"/>
        <v>12860486.683349373</v>
      </c>
      <c r="P606" s="22">
        <f t="shared" si="28"/>
        <v>39.866472727272729</v>
      </c>
      <c r="Q606" s="20">
        <f t="shared" si="29"/>
        <v>4220704.5235803649</v>
      </c>
      <c r="R606" s="18" t="s">
        <v>2284</v>
      </c>
      <c r="S606" s="18">
        <v>110</v>
      </c>
    </row>
    <row r="607" spans="1:19" x14ac:dyDescent="0.25">
      <c r="A607" s="18" t="s">
        <v>2433</v>
      </c>
      <c r="B607" s="18" t="s">
        <v>2004</v>
      </c>
      <c r="C607" s="18" t="s">
        <v>45</v>
      </c>
      <c r="D607" s="18">
        <v>1984</v>
      </c>
      <c r="E607" s="18">
        <f>VLOOKUP(D607,'cpi roi'!A:C,2,FALSE)</f>
        <v>103.9</v>
      </c>
      <c r="F607" s="18" t="s">
        <v>2434</v>
      </c>
      <c r="G607" s="18">
        <v>6.4</v>
      </c>
      <c r="H607" s="19">
        <v>1500</v>
      </c>
      <c r="I607" s="18" t="s">
        <v>408</v>
      </c>
      <c r="J607" s="18" t="s">
        <v>2435</v>
      </c>
      <c r="K607" s="18" t="s">
        <v>365</v>
      </c>
      <c r="L607" s="18" t="s">
        <v>34</v>
      </c>
      <c r="M607" s="20">
        <v>0</v>
      </c>
      <c r="N607" s="20">
        <v>1493782</v>
      </c>
      <c r="O607" s="21">
        <f t="shared" si="27"/>
        <v>4380706.2117420593</v>
      </c>
      <c r="P607" s="22">
        <f t="shared" si="28"/>
        <v>0</v>
      </c>
      <c r="Q607" s="20">
        <f t="shared" si="29"/>
        <v>1437711.2608277188</v>
      </c>
      <c r="R607" s="18" t="s">
        <v>84</v>
      </c>
      <c r="S607" s="18">
        <v>103</v>
      </c>
    </row>
    <row r="608" spans="1:19" x14ac:dyDescent="0.25">
      <c r="A608" s="18" t="s">
        <v>11</v>
      </c>
      <c r="B608" s="18" t="s">
        <v>37</v>
      </c>
      <c r="C608" s="18" t="s">
        <v>21</v>
      </c>
      <c r="D608" s="18">
        <v>1984</v>
      </c>
      <c r="E608" s="18">
        <f>VLOOKUP(D608,'cpi roi'!A:C,2,FALSE)</f>
        <v>103.9</v>
      </c>
      <c r="F608" s="18" t="s">
        <v>2436</v>
      </c>
      <c r="G608" s="18">
        <v>6.7</v>
      </c>
      <c r="H608" s="19">
        <v>1800</v>
      </c>
      <c r="I608" s="18" t="s">
        <v>2437</v>
      </c>
      <c r="J608" s="18" t="s">
        <v>916</v>
      </c>
      <c r="K608" s="18" t="s">
        <v>1207</v>
      </c>
      <c r="L608" s="18" t="s">
        <v>34</v>
      </c>
      <c r="M608" s="20">
        <v>0</v>
      </c>
      <c r="N608" s="20">
        <v>9640000</v>
      </c>
      <c r="O608" s="21">
        <f t="shared" si="27"/>
        <v>28270529.35514918</v>
      </c>
      <c r="P608" s="22">
        <f t="shared" si="28"/>
        <v>0</v>
      </c>
      <c r="Q608" s="20">
        <f t="shared" si="29"/>
        <v>9278152.0692973994</v>
      </c>
      <c r="R608" s="18" t="s">
        <v>2438</v>
      </c>
      <c r="S608" s="18">
        <v>105</v>
      </c>
    </row>
    <row r="609" spans="1:19" x14ac:dyDescent="0.25">
      <c r="A609" s="18" t="s">
        <v>2439</v>
      </c>
      <c r="B609" s="18" t="s">
        <v>37</v>
      </c>
      <c r="C609" s="18" t="s">
        <v>45</v>
      </c>
      <c r="D609" s="18">
        <v>1984</v>
      </c>
      <c r="E609" s="18">
        <f>VLOOKUP(D609,'cpi roi'!A:C,2,FALSE)</f>
        <v>103.9</v>
      </c>
      <c r="F609" s="18" t="s">
        <v>2203</v>
      </c>
      <c r="G609" s="18">
        <v>4.7</v>
      </c>
      <c r="H609" s="19">
        <v>3900</v>
      </c>
      <c r="I609" s="18" t="s">
        <v>271</v>
      </c>
      <c r="J609" s="18" t="s">
        <v>271</v>
      </c>
      <c r="K609" s="18" t="s">
        <v>272</v>
      </c>
      <c r="L609" s="18" t="s">
        <v>34</v>
      </c>
      <c r="M609" s="20">
        <v>0</v>
      </c>
      <c r="N609" s="20">
        <v>3772785</v>
      </c>
      <c r="O609" s="21">
        <f t="shared" si="27"/>
        <v>11064173.142444657</v>
      </c>
      <c r="P609" s="22">
        <f t="shared" si="28"/>
        <v>0</v>
      </c>
      <c r="Q609" s="20">
        <f t="shared" si="29"/>
        <v>3631169.3936477378</v>
      </c>
      <c r="R609" s="18" t="s">
        <v>54</v>
      </c>
      <c r="S609" s="18">
        <v>82</v>
      </c>
    </row>
    <row r="610" spans="1:19" x14ac:dyDescent="0.25">
      <c r="A610" s="18" t="s">
        <v>2440</v>
      </c>
      <c r="B610" s="18" t="s">
        <v>20</v>
      </c>
      <c r="C610" s="18" t="s">
        <v>21</v>
      </c>
      <c r="D610" s="18">
        <v>1984</v>
      </c>
      <c r="E610" s="18">
        <f>VLOOKUP(D610,'cpi roi'!A:C,2,FALSE)</f>
        <v>103.9</v>
      </c>
      <c r="F610" s="18" t="s">
        <v>2441</v>
      </c>
      <c r="G610" s="18">
        <v>5.8</v>
      </c>
      <c r="H610" s="19">
        <v>816</v>
      </c>
      <c r="I610" s="18" t="s">
        <v>1152</v>
      </c>
      <c r="J610" s="18" t="s">
        <v>2442</v>
      </c>
      <c r="K610" s="18" t="s">
        <v>1329</v>
      </c>
      <c r="L610" s="18" t="s">
        <v>34</v>
      </c>
      <c r="M610" s="20">
        <v>0</v>
      </c>
      <c r="N610" s="20">
        <v>2075282</v>
      </c>
      <c r="O610" s="21">
        <f t="shared" si="27"/>
        <v>6086029.1183830602</v>
      </c>
      <c r="P610" s="22">
        <f t="shared" si="28"/>
        <v>0</v>
      </c>
      <c r="Q610" s="20">
        <f t="shared" si="29"/>
        <v>1997384.0230991335</v>
      </c>
      <c r="R610" s="18" t="s">
        <v>505</v>
      </c>
      <c r="S610" s="18">
        <v>116</v>
      </c>
    </row>
    <row r="611" spans="1:19" x14ac:dyDescent="0.25">
      <c r="A611" s="18" t="s">
        <v>2443</v>
      </c>
      <c r="B611" s="18" t="s">
        <v>37</v>
      </c>
      <c r="C611" s="18" t="s">
        <v>21</v>
      </c>
      <c r="D611" s="18">
        <v>1984</v>
      </c>
      <c r="E611" s="18">
        <f>VLOOKUP(D611,'cpi roi'!A:C,2,FALSE)</f>
        <v>103.9</v>
      </c>
      <c r="F611" s="18" t="s">
        <v>2444</v>
      </c>
      <c r="G611" s="18">
        <v>5.2</v>
      </c>
      <c r="H611" s="19">
        <v>1400</v>
      </c>
      <c r="I611" s="18" t="s">
        <v>2445</v>
      </c>
      <c r="J611" s="18" t="s">
        <v>2446</v>
      </c>
      <c r="K611" s="18" t="s">
        <v>2446</v>
      </c>
      <c r="L611" s="18" t="s">
        <v>26</v>
      </c>
      <c r="M611" s="20">
        <v>9000000</v>
      </c>
      <c r="N611" s="20">
        <v>1393501</v>
      </c>
      <c r="O611" s="21">
        <f t="shared" si="27"/>
        <v>4086619.3907603459</v>
      </c>
      <c r="P611" s="22">
        <f t="shared" si="28"/>
        <v>15.483344444444445</v>
      </c>
      <c r="Q611" s="20">
        <f t="shared" si="29"/>
        <v>1341194.4177093357</v>
      </c>
      <c r="R611" s="18" t="s">
        <v>2447</v>
      </c>
      <c r="S611" s="18">
        <v>108</v>
      </c>
    </row>
    <row r="612" spans="1:19" x14ac:dyDescent="0.25">
      <c r="A612" s="18" t="s">
        <v>2448</v>
      </c>
      <c r="B612" s="18" t="s">
        <v>20</v>
      </c>
      <c r="C612" s="18" t="s">
        <v>21</v>
      </c>
      <c r="D612" s="18">
        <v>1984</v>
      </c>
      <c r="E612" s="18">
        <f>VLOOKUP(D612,'cpi roi'!A:C,2,FALSE)</f>
        <v>103.9</v>
      </c>
      <c r="F612" s="18" t="s">
        <v>2449</v>
      </c>
      <c r="G612" s="18">
        <v>6.3</v>
      </c>
      <c r="H612" s="19">
        <v>599</v>
      </c>
      <c r="I612" s="18" t="s">
        <v>402</v>
      </c>
      <c r="J612" s="18" t="s">
        <v>2450</v>
      </c>
      <c r="K612" s="18" t="s">
        <v>358</v>
      </c>
      <c r="L612" s="18" t="s">
        <v>34</v>
      </c>
      <c r="M612" s="20">
        <v>0</v>
      </c>
      <c r="N612" s="20">
        <v>865915</v>
      </c>
      <c r="O612" s="21">
        <f t="shared" si="27"/>
        <v>2539406.1645813277</v>
      </c>
      <c r="P612" s="22">
        <f t="shared" si="28"/>
        <v>0</v>
      </c>
      <c r="Q612" s="20">
        <f t="shared" si="29"/>
        <v>833411.93455245416</v>
      </c>
      <c r="R612" s="18" t="s">
        <v>2105</v>
      </c>
      <c r="S612" s="18">
        <v>94</v>
      </c>
    </row>
    <row r="613" spans="1:19" x14ac:dyDescent="0.25">
      <c r="A613" s="18" t="s">
        <v>2451</v>
      </c>
      <c r="B613" s="18" t="s">
        <v>20</v>
      </c>
      <c r="C613" s="18" t="s">
        <v>45</v>
      </c>
      <c r="D613" s="18">
        <v>1984</v>
      </c>
      <c r="E613" s="18">
        <f>VLOOKUP(D613,'cpi roi'!A:C,2,FALSE)</f>
        <v>103.9</v>
      </c>
      <c r="F613" s="18" t="s">
        <v>2416</v>
      </c>
      <c r="G613" s="18">
        <v>5.4</v>
      </c>
      <c r="H613" s="19">
        <v>856</v>
      </c>
      <c r="I613" s="18" t="s">
        <v>75</v>
      </c>
      <c r="J613" s="18" t="s">
        <v>2452</v>
      </c>
      <c r="K613" s="18" t="s">
        <v>1322</v>
      </c>
      <c r="L613" s="18" t="s">
        <v>34</v>
      </c>
      <c r="M613" s="20">
        <v>7000000</v>
      </c>
      <c r="N613" s="20">
        <v>1467396</v>
      </c>
      <c r="O613" s="21">
        <f t="shared" si="27"/>
        <v>4303325.9018286811</v>
      </c>
      <c r="P613" s="22">
        <f t="shared" si="28"/>
        <v>20.962800000000001</v>
      </c>
      <c r="Q613" s="20">
        <f t="shared" si="29"/>
        <v>1412315.6881616937</v>
      </c>
      <c r="R613" s="18" t="s">
        <v>909</v>
      </c>
      <c r="S613" s="18">
        <v>96</v>
      </c>
    </row>
    <row r="614" spans="1:19" x14ac:dyDescent="0.25">
      <c r="A614" s="18" t="s">
        <v>2453</v>
      </c>
      <c r="B614" s="18" t="s">
        <v>452</v>
      </c>
      <c r="C614" s="18" t="s">
        <v>21</v>
      </c>
      <c r="D614" s="18">
        <v>1984</v>
      </c>
      <c r="E614" s="18">
        <f>VLOOKUP(D614,'cpi roi'!A:C,2,FALSE)</f>
        <v>103.9</v>
      </c>
      <c r="F614" s="18" t="s">
        <v>2454</v>
      </c>
      <c r="G614" s="18">
        <v>6.3</v>
      </c>
      <c r="H614" s="19">
        <v>1800</v>
      </c>
      <c r="I614" s="18" t="s">
        <v>842</v>
      </c>
      <c r="J614" s="18" t="s">
        <v>2455</v>
      </c>
      <c r="K614" s="18" t="s">
        <v>116</v>
      </c>
      <c r="L614" s="18" t="s">
        <v>26</v>
      </c>
      <c r="M614" s="20">
        <v>0</v>
      </c>
      <c r="N614" s="20">
        <v>1009700</v>
      </c>
      <c r="O614" s="21">
        <f t="shared" si="27"/>
        <v>2961074.0134744942</v>
      </c>
      <c r="P614" s="22">
        <f t="shared" si="28"/>
        <v>0</v>
      </c>
      <c r="Q614" s="20">
        <f t="shared" si="29"/>
        <v>971799.80750721833</v>
      </c>
      <c r="R614" s="18" t="s">
        <v>844</v>
      </c>
      <c r="S614" s="18">
        <v>122</v>
      </c>
    </row>
    <row r="615" spans="1:19" x14ac:dyDescent="0.25">
      <c r="A615" s="18" t="s">
        <v>2456</v>
      </c>
      <c r="B615" s="18" t="s">
        <v>2004</v>
      </c>
      <c r="C615" s="18" t="s">
        <v>21</v>
      </c>
      <c r="D615" s="18">
        <v>1984</v>
      </c>
      <c r="E615" s="18">
        <f>VLOOKUP(D615,'cpi roi'!A:C,2,FALSE)</f>
        <v>103.9</v>
      </c>
      <c r="F615" s="18" t="s">
        <v>2228</v>
      </c>
      <c r="G615" s="18">
        <v>3.7</v>
      </c>
      <c r="H615" s="19">
        <v>446</v>
      </c>
      <c r="I615" s="18" t="s">
        <v>2457</v>
      </c>
      <c r="J615" s="18" t="s">
        <v>2458</v>
      </c>
      <c r="K615" s="18" t="s">
        <v>2459</v>
      </c>
      <c r="L615" s="18" t="s">
        <v>34</v>
      </c>
      <c r="M615" s="20">
        <v>0</v>
      </c>
      <c r="N615" s="20">
        <v>1689501</v>
      </c>
      <c r="O615" s="21">
        <f t="shared" si="27"/>
        <v>4954677.1385948015</v>
      </c>
      <c r="P615" s="22">
        <f t="shared" si="28"/>
        <v>0</v>
      </c>
      <c r="Q615" s="20">
        <f t="shared" si="29"/>
        <v>1626083.7343599612</v>
      </c>
      <c r="R615" s="18" t="s">
        <v>2180</v>
      </c>
      <c r="S615" s="18">
        <v>93</v>
      </c>
    </row>
    <row r="616" spans="1:19" x14ac:dyDescent="0.25">
      <c r="A616" s="18" t="s">
        <v>2460</v>
      </c>
      <c r="B616" s="18" t="s">
        <v>37</v>
      </c>
      <c r="C616" s="18" t="s">
        <v>29</v>
      </c>
      <c r="D616" s="18">
        <v>1984</v>
      </c>
      <c r="E616" s="18">
        <f>VLOOKUP(D616,'cpi roi'!A:C,2,FALSE)</f>
        <v>103.9</v>
      </c>
      <c r="F616" s="18" t="s">
        <v>2228</v>
      </c>
      <c r="G616" s="18">
        <v>6.3</v>
      </c>
      <c r="H616" s="19">
        <v>866</v>
      </c>
      <c r="I616" s="18" t="s">
        <v>238</v>
      </c>
      <c r="J616" s="18" t="s">
        <v>238</v>
      </c>
      <c r="K616" s="18" t="s">
        <v>1881</v>
      </c>
      <c r="L616" s="18" t="s">
        <v>34</v>
      </c>
      <c r="M616" s="20">
        <v>0</v>
      </c>
      <c r="N616" s="20">
        <v>1142944</v>
      </c>
      <c r="O616" s="21">
        <f t="shared" si="27"/>
        <v>3351829.0356111643</v>
      </c>
      <c r="P616" s="22">
        <f t="shared" si="28"/>
        <v>0</v>
      </c>
      <c r="Q616" s="20">
        <f t="shared" si="29"/>
        <v>1100042.3484119345</v>
      </c>
      <c r="R616" s="18" t="s">
        <v>716</v>
      </c>
      <c r="S616" s="18">
        <v>93</v>
      </c>
    </row>
    <row r="617" spans="1:19" x14ac:dyDescent="0.25">
      <c r="A617" s="18" t="s">
        <v>2461</v>
      </c>
      <c r="B617" s="18" t="s">
        <v>37</v>
      </c>
      <c r="C617" s="18" t="s">
        <v>45</v>
      </c>
      <c r="D617" s="18">
        <v>1984</v>
      </c>
      <c r="E617" s="18">
        <f>VLOOKUP(D617,'cpi roi'!A:C,2,FALSE)</f>
        <v>103.9</v>
      </c>
      <c r="F617" s="18" t="s">
        <v>2029</v>
      </c>
      <c r="G617" s="18">
        <v>5.9</v>
      </c>
      <c r="H617" s="19">
        <v>807</v>
      </c>
      <c r="I617" s="18" t="s">
        <v>470</v>
      </c>
      <c r="J617" s="18" t="s">
        <v>2462</v>
      </c>
      <c r="K617" s="18" t="s">
        <v>838</v>
      </c>
      <c r="L617" s="18" t="s">
        <v>34</v>
      </c>
      <c r="M617" s="20">
        <v>0</v>
      </c>
      <c r="N617" s="20">
        <v>7889694</v>
      </c>
      <c r="O617" s="21">
        <f t="shared" si="27"/>
        <v>23137533.799807504</v>
      </c>
      <c r="P617" s="22">
        <f t="shared" si="28"/>
        <v>0</v>
      </c>
      <c r="Q617" s="20">
        <f t="shared" si="29"/>
        <v>7593545.7170356102</v>
      </c>
      <c r="R617" s="18" t="s">
        <v>122</v>
      </c>
      <c r="S617" s="18">
        <v>94</v>
      </c>
    </row>
    <row r="618" spans="1:19" x14ac:dyDescent="0.25">
      <c r="A618" s="18" t="s">
        <v>2463</v>
      </c>
      <c r="B618" s="18" t="s">
        <v>20</v>
      </c>
      <c r="C618" s="18" t="s">
        <v>21</v>
      </c>
      <c r="D618" s="18">
        <v>1984</v>
      </c>
      <c r="E618" s="18">
        <f>VLOOKUP(D618,'cpi roi'!A:C,2,FALSE)</f>
        <v>103.9</v>
      </c>
      <c r="F618" s="18" t="s">
        <v>2272</v>
      </c>
      <c r="G618" s="18">
        <v>5.7</v>
      </c>
      <c r="H618" s="19">
        <v>634</v>
      </c>
      <c r="I618" s="18" t="s">
        <v>783</v>
      </c>
      <c r="J618" s="18" t="s">
        <v>2464</v>
      </c>
      <c r="K618" s="18" t="s">
        <v>2465</v>
      </c>
      <c r="L618" s="18" t="s">
        <v>34</v>
      </c>
      <c r="M618" s="20">
        <v>0</v>
      </c>
      <c r="N618" s="20">
        <v>4239154</v>
      </c>
      <c r="O618" s="21">
        <f t="shared" si="27"/>
        <v>12431859.709335899</v>
      </c>
      <c r="P618" s="22">
        <f t="shared" si="28"/>
        <v>0</v>
      </c>
      <c r="Q618" s="20">
        <f t="shared" si="29"/>
        <v>4080032.7237728578</v>
      </c>
      <c r="R618" s="18" t="s">
        <v>84</v>
      </c>
      <c r="S618" s="18">
        <v>95</v>
      </c>
    </row>
    <row r="619" spans="1:19" x14ac:dyDescent="0.25">
      <c r="A619" s="18" t="s">
        <v>2466</v>
      </c>
      <c r="B619" s="18" t="s">
        <v>37</v>
      </c>
      <c r="C619" s="18" t="s">
        <v>29</v>
      </c>
      <c r="D619" s="18">
        <v>1984</v>
      </c>
      <c r="E619" s="18">
        <f>VLOOKUP(D619,'cpi roi'!A:C,2,FALSE)</f>
        <v>103.9</v>
      </c>
      <c r="F619" s="18" t="s">
        <v>1518</v>
      </c>
      <c r="G619" s="18">
        <v>5.2</v>
      </c>
      <c r="H619" s="19">
        <v>1200</v>
      </c>
      <c r="I619" s="18" t="s">
        <v>639</v>
      </c>
      <c r="J619" s="18" t="s">
        <v>2467</v>
      </c>
      <c r="K619" s="18" t="s">
        <v>106</v>
      </c>
      <c r="L619" s="18" t="s">
        <v>34</v>
      </c>
      <c r="M619" s="20">
        <v>12000000</v>
      </c>
      <c r="N619" s="20">
        <v>129268</v>
      </c>
      <c r="O619" s="21">
        <f t="shared" si="27"/>
        <v>379094.89509143401</v>
      </c>
      <c r="P619" s="22">
        <f t="shared" si="28"/>
        <v>1.0772333333333333</v>
      </c>
      <c r="Q619" s="20">
        <f t="shared" si="29"/>
        <v>124415.78440808468</v>
      </c>
      <c r="R619" s="18" t="s">
        <v>65</v>
      </c>
      <c r="S619" s="18">
        <v>91</v>
      </c>
    </row>
    <row r="620" spans="1:19" x14ac:dyDescent="0.25">
      <c r="A620" s="18" t="s">
        <v>2468</v>
      </c>
      <c r="B620" s="18" t="s">
        <v>20</v>
      </c>
      <c r="C620" s="18" t="s">
        <v>45</v>
      </c>
      <c r="D620" s="18">
        <v>1984</v>
      </c>
      <c r="E620" s="18">
        <f>VLOOKUP(D620,'cpi roi'!A:C,2,FALSE)</f>
        <v>103.9</v>
      </c>
      <c r="F620" s="18" t="s">
        <v>2469</v>
      </c>
      <c r="G620" s="18">
        <v>7.9</v>
      </c>
      <c r="H620" s="19">
        <v>2700</v>
      </c>
      <c r="I620" s="18" t="s">
        <v>2470</v>
      </c>
      <c r="J620" s="18" t="s">
        <v>2471</v>
      </c>
      <c r="K620" s="18" t="s">
        <v>2472</v>
      </c>
      <c r="L620" s="18" t="s">
        <v>310</v>
      </c>
      <c r="M620" s="20">
        <v>0</v>
      </c>
      <c r="N620" s="20">
        <v>0</v>
      </c>
      <c r="O620" s="21">
        <f t="shared" si="27"/>
        <v>0</v>
      </c>
      <c r="P620" s="22">
        <f t="shared" si="28"/>
        <v>0</v>
      </c>
      <c r="Q620" s="20">
        <f t="shared" si="29"/>
        <v>0</v>
      </c>
      <c r="R620" s="18" t="s">
        <v>2473</v>
      </c>
      <c r="S620" s="18">
        <v>187</v>
      </c>
    </row>
    <row r="621" spans="1:19" x14ac:dyDescent="0.25">
      <c r="A621" s="18" t="s">
        <v>2474</v>
      </c>
      <c r="B621" s="18" t="s">
        <v>37</v>
      </c>
      <c r="C621" s="18" t="s">
        <v>21</v>
      </c>
      <c r="D621" s="18">
        <v>1984</v>
      </c>
      <c r="E621" s="18">
        <f>VLOOKUP(D621,'cpi roi'!A:C,2,FALSE)</f>
        <v>103.9</v>
      </c>
      <c r="F621" s="18" t="s">
        <v>2059</v>
      </c>
      <c r="G621" s="18">
        <v>6</v>
      </c>
      <c r="H621" s="19">
        <v>440</v>
      </c>
      <c r="I621" s="18" t="s">
        <v>356</v>
      </c>
      <c r="J621" s="18" t="s">
        <v>2475</v>
      </c>
      <c r="K621" s="18" t="s">
        <v>77</v>
      </c>
      <c r="L621" s="18" t="s">
        <v>310</v>
      </c>
      <c r="M621" s="20">
        <v>0</v>
      </c>
      <c r="N621" s="20">
        <v>1525532</v>
      </c>
      <c r="O621" s="21">
        <f t="shared" si="27"/>
        <v>4473817.1357074101</v>
      </c>
      <c r="P621" s="22">
        <f t="shared" si="28"/>
        <v>0</v>
      </c>
      <c r="Q621" s="20">
        <f t="shared" si="29"/>
        <v>1468269.4898941289</v>
      </c>
      <c r="R621" s="18" t="s">
        <v>2476</v>
      </c>
      <c r="S621" s="18">
        <v>91</v>
      </c>
    </row>
    <row r="622" spans="1:19" x14ac:dyDescent="0.25">
      <c r="A622" s="18" t="s">
        <v>2477</v>
      </c>
      <c r="B622" s="18" t="s">
        <v>20</v>
      </c>
      <c r="C622" s="18" t="s">
        <v>21</v>
      </c>
      <c r="D622" s="18">
        <v>1984</v>
      </c>
      <c r="E622" s="18">
        <f>VLOOKUP(D622,'cpi roi'!A:C,2,FALSE)</f>
        <v>103.9</v>
      </c>
      <c r="F622" s="18" t="s">
        <v>2085</v>
      </c>
      <c r="G622" s="18">
        <v>5.8</v>
      </c>
      <c r="H622" s="19">
        <v>822</v>
      </c>
      <c r="I622" s="18" t="s">
        <v>162</v>
      </c>
      <c r="J622" s="18" t="s">
        <v>162</v>
      </c>
      <c r="K622" s="18" t="s">
        <v>2478</v>
      </c>
      <c r="L622" s="18" t="s">
        <v>34</v>
      </c>
      <c r="M622" s="20">
        <v>6300000</v>
      </c>
      <c r="N622" s="20">
        <v>1059966</v>
      </c>
      <c r="O622" s="21">
        <f t="shared" si="27"/>
        <v>3108485.4687199225</v>
      </c>
      <c r="P622" s="22">
        <f t="shared" si="28"/>
        <v>16.824857142857145</v>
      </c>
      <c r="Q622" s="20">
        <f t="shared" si="29"/>
        <v>1020179.0182868141</v>
      </c>
      <c r="R622" s="18" t="s">
        <v>2479</v>
      </c>
      <c r="S622" s="18">
        <v>109</v>
      </c>
    </row>
    <row r="623" spans="1:19" x14ac:dyDescent="0.25">
      <c r="A623" s="18" t="s">
        <v>2480</v>
      </c>
      <c r="B623" s="18" t="s">
        <v>37</v>
      </c>
      <c r="C623" s="18" t="s">
        <v>21</v>
      </c>
      <c r="D623" s="18">
        <v>1984</v>
      </c>
      <c r="E623" s="18">
        <f>VLOOKUP(D623,'cpi roi'!A:C,2,FALSE)</f>
        <v>103.9</v>
      </c>
      <c r="F623" s="18" t="s">
        <v>2481</v>
      </c>
      <c r="G623" s="18">
        <v>5.7</v>
      </c>
      <c r="H623" s="19">
        <v>794</v>
      </c>
      <c r="I623" s="18" t="s">
        <v>940</v>
      </c>
      <c r="J623" s="18" t="s">
        <v>2482</v>
      </c>
      <c r="K623" s="18" t="s">
        <v>349</v>
      </c>
      <c r="L623" s="18" t="s">
        <v>34</v>
      </c>
      <c r="M623" s="20">
        <v>0</v>
      </c>
      <c r="N623" s="20">
        <v>1820049</v>
      </c>
      <c r="O623" s="21">
        <f t="shared" si="27"/>
        <v>5337525.7969201151</v>
      </c>
      <c r="P623" s="22">
        <f t="shared" si="28"/>
        <v>0</v>
      </c>
      <c r="Q623" s="20">
        <f t="shared" si="29"/>
        <v>1751731.4725697783</v>
      </c>
      <c r="R623" s="18" t="s">
        <v>184</v>
      </c>
      <c r="S623" s="18">
        <v>110</v>
      </c>
    </row>
    <row r="624" spans="1:19" x14ac:dyDescent="0.25">
      <c r="A624" s="18" t="s">
        <v>2483</v>
      </c>
      <c r="B624" s="18" t="s">
        <v>20</v>
      </c>
      <c r="C624" s="18" t="s">
        <v>45</v>
      </c>
      <c r="D624" s="18">
        <v>1984</v>
      </c>
      <c r="E624" s="18">
        <f>VLOOKUP(D624,'cpi roi'!A:C,2,FALSE)</f>
        <v>103.9</v>
      </c>
      <c r="F624" s="18" t="s">
        <v>2373</v>
      </c>
      <c r="G624" s="18">
        <v>6.5</v>
      </c>
      <c r="H624" s="19">
        <v>2600</v>
      </c>
      <c r="I624" s="18" t="s">
        <v>2484</v>
      </c>
      <c r="J624" s="18" t="s">
        <v>2485</v>
      </c>
      <c r="K624" s="18" t="s">
        <v>573</v>
      </c>
      <c r="L624" s="18" t="s">
        <v>26</v>
      </c>
      <c r="M624" s="20">
        <v>0</v>
      </c>
      <c r="N624" s="20">
        <v>2527088</v>
      </c>
      <c r="O624" s="21">
        <f t="shared" si="27"/>
        <v>7411007.8306063516</v>
      </c>
      <c r="P624" s="22">
        <f t="shared" si="28"/>
        <v>0</v>
      </c>
      <c r="Q624" s="20">
        <f t="shared" si="29"/>
        <v>2432230.9913378246</v>
      </c>
      <c r="R624" s="18" t="s">
        <v>575</v>
      </c>
      <c r="S624" s="18">
        <v>92</v>
      </c>
    </row>
    <row r="625" spans="1:19" x14ac:dyDescent="0.25">
      <c r="A625" s="18" t="s">
        <v>2486</v>
      </c>
      <c r="B625" s="18" t="s">
        <v>37</v>
      </c>
      <c r="C625" s="18" t="s">
        <v>45</v>
      </c>
      <c r="D625" s="18">
        <v>1984</v>
      </c>
      <c r="E625" s="18">
        <f>VLOOKUP(D625,'cpi roi'!A:C,2,FALSE)</f>
        <v>103.9</v>
      </c>
      <c r="F625" s="18" t="s">
        <v>2481</v>
      </c>
      <c r="G625" s="18">
        <v>4.5</v>
      </c>
      <c r="H625" s="19">
        <v>212</v>
      </c>
      <c r="I625" s="18" t="s">
        <v>2487</v>
      </c>
      <c r="J625" s="18" t="s">
        <v>2488</v>
      </c>
      <c r="K625" s="18" t="s">
        <v>47</v>
      </c>
      <c r="L625" s="18" t="s">
        <v>26</v>
      </c>
      <c r="M625" s="20">
        <v>0</v>
      </c>
      <c r="N625" s="20">
        <v>526805</v>
      </c>
      <c r="O625" s="21">
        <f t="shared" si="27"/>
        <v>1544922.8440808468</v>
      </c>
      <c r="P625" s="22">
        <f t="shared" si="28"/>
        <v>0</v>
      </c>
      <c r="Q625" s="20">
        <f t="shared" si="29"/>
        <v>507030.79884504323</v>
      </c>
      <c r="R625" s="18" t="s">
        <v>2489</v>
      </c>
      <c r="S625" s="18">
        <v>92</v>
      </c>
    </row>
    <row r="626" spans="1:19" x14ac:dyDescent="0.25">
      <c r="A626" s="18" t="s">
        <v>2490</v>
      </c>
      <c r="B626" s="18" t="s">
        <v>37</v>
      </c>
      <c r="C626" s="18" t="s">
        <v>45</v>
      </c>
      <c r="D626" s="18">
        <v>1984</v>
      </c>
      <c r="E626" s="18">
        <f>VLOOKUP(D626,'cpi roi'!A:C,2,FALSE)</f>
        <v>103.9</v>
      </c>
      <c r="F626" s="18" t="s">
        <v>2264</v>
      </c>
      <c r="G626" s="18">
        <v>5.4</v>
      </c>
      <c r="H626" s="19">
        <v>2400</v>
      </c>
      <c r="I626" s="18" t="s">
        <v>2491</v>
      </c>
      <c r="J626" s="18" t="s">
        <v>2492</v>
      </c>
      <c r="K626" s="18" t="s">
        <v>462</v>
      </c>
      <c r="L626" s="18" t="s">
        <v>34</v>
      </c>
      <c r="M626" s="20">
        <v>0</v>
      </c>
      <c r="N626" s="20">
        <v>21538850</v>
      </c>
      <c r="O626" s="21">
        <f t="shared" si="27"/>
        <v>63165424.398460045</v>
      </c>
      <c r="P626" s="22">
        <f t="shared" si="28"/>
        <v>0</v>
      </c>
      <c r="Q626" s="20">
        <f t="shared" si="29"/>
        <v>20730365.736284886</v>
      </c>
      <c r="R626" s="18" t="s">
        <v>27</v>
      </c>
      <c r="S626" s="18">
        <v>97</v>
      </c>
    </row>
    <row r="627" spans="1:19" x14ac:dyDescent="0.25">
      <c r="A627" s="18" t="s">
        <v>2493</v>
      </c>
      <c r="B627" s="18" t="s">
        <v>20</v>
      </c>
      <c r="C627" s="18" t="s">
        <v>21</v>
      </c>
      <c r="D627" s="18">
        <v>1984</v>
      </c>
      <c r="E627" s="18">
        <f>VLOOKUP(D627,'cpi roi'!A:C,2,FALSE)</f>
        <v>103.9</v>
      </c>
      <c r="F627" s="18" t="s">
        <v>2494</v>
      </c>
      <c r="G627" s="18">
        <v>6.3</v>
      </c>
      <c r="H627" s="19">
        <v>653</v>
      </c>
      <c r="I627" s="18" t="s">
        <v>361</v>
      </c>
      <c r="J627" s="18" t="s">
        <v>361</v>
      </c>
      <c r="K627" s="18" t="s">
        <v>2495</v>
      </c>
      <c r="L627" s="18" t="s">
        <v>199</v>
      </c>
      <c r="M627" s="20">
        <v>0</v>
      </c>
      <c r="N627" s="20">
        <v>162364</v>
      </c>
      <c r="O627" s="21">
        <f t="shared" si="27"/>
        <v>476153.13570741093</v>
      </c>
      <c r="P627" s="22">
        <f t="shared" si="28"/>
        <v>0</v>
      </c>
      <c r="Q627" s="20">
        <f t="shared" si="29"/>
        <v>156269.48989412896</v>
      </c>
      <c r="R627" s="18" t="s">
        <v>673</v>
      </c>
      <c r="S627" s="18">
        <v>107</v>
      </c>
    </row>
    <row r="628" spans="1:19" x14ac:dyDescent="0.25">
      <c r="A628" s="18" t="s">
        <v>2496</v>
      </c>
      <c r="B628" s="18" t="s">
        <v>20</v>
      </c>
      <c r="C628" s="18" t="s">
        <v>21</v>
      </c>
      <c r="D628" s="18">
        <v>1984</v>
      </c>
      <c r="E628" s="18">
        <f>VLOOKUP(D628,'cpi roi'!A:C,2,FALSE)</f>
        <v>103.9</v>
      </c>
      <c r="F628" s="18" t="s">
        <v>2159</v>
      </c>
      <c r="G628" s="18">
        <v>5.2</v>
      </c>
      <c r="H628" s="19">
        <v>733</v>
      </c>
      <c r="I628" s="18" t="s">
        <v>2497</v>
      </c>
      <c r="J628" s="18" t="s">
        <v>2497</v>
      </c>
      <c r="K628" s="18" t="s">
        <v>2498</v>
      </c>
      <c r="L628" s="18" t="s">
        <v>199</v>
      </c>
      <c r="M628" s="20">
        <v>0</v>
      </c>
      <c r="N628" s="20">
        <v>1839623</v>
      </c>
      <c r="O628" s="21">
        <f t="shared" si="27"/>
        <v>5394929.0481231948</v>
      </c>
      <c r="P628" s="22">
        <f t="shared" si="28"/>
        <v>0</v>
      </c>
      <c r="Q628" s="20">
        <f t="shared" si="29"/>
        <v>1770570.7410972086</v>
      </c>
      <c r="R628" s="18" t="s">
        <v>2499</v>
      </c>
      <c r="S628" s="18">
        <v>90</v>
      </c>
    </row>
    <row r="629" spans="1:19" x14ac:dyDescent="0.25">
      <c r="A629" s="18" t="s">
        <v>2500</v>
      </c>
      <c r="B629" s="18" t="s">
        <v>20</v>
      </c>
      <c r="C629" s="18" t="s">
        <v>21</v>
      </c>
      <c r="D629" s="18">
        <v>1984</v>
      </c>
      <c r="E629" s="18">
        <f>VLOOKUP(D629,'cpi roi'!A:C,2,FALSE)</f>
        <v>103.9</v>
      </c>
      <c r="F629" s="18" t="s">
        <v>2228</v>
      </c>
      <c r="G629" s="18">
        <v>5.9</v>
      </c>
      <c r="H629" s="19">
        <v>456</v>
      </c>
      <c r="I629" s="18" t="s">
        <v>2501</v>
      </c>
      <c r="J629" s="18" t="s">
        <v>2501</v>
      </c>
      <c r="K629" s="18" t="s">
        <v>1951</v>
      </c>
      <c r="L629" s="18" t="s">
        <v>34</v>
      </c>
      <c r="M629" s="20">
        <v>0</v>
      </c>
      <c r="N629" s="20">
        <v>148750</v>
      </c>
      <c r="O629" s="21">
        <f t="shared" si="27"/>
        <v>436228.34456207888</v>
      </c>
      <c r="P629" s="22">
        <f t="shared" si="28"/>
        <v>0</v>
      </c>
      <c r="Q629" s="20">
        <f t="shared" si="29"/>
        <v>143166.50625601539</v>
      </c>
      <c r="R629" s="18" t="s">
        <v>2502</v>
      </c>
      <c r="S629" s="18">
        <v>98</v>
      </c>
    </row>
    <row r="630" spans="1:19" x14ac:dyDescent="0.25">
      <c r="A630" s="18" t="s">
        <v>2503</v>
      </c>
      <c r="B630" s="18" t="s">
        <v>37</v>
      </c>
      <c r="C630" s="18" t="s">
        <v>67</v>
      </c>
      <c r="D630" s="18">
        <v>1984</v>
      </c>
      <c r="E630" s="18">
        <f>VLOOKUP(D630,'cpi roi'!A:C,2,FALSE)</f>
        <v>103.9</v>
      </c>
      <c r="F630" s="18" t="s">
        <v>2504</v>
      </c>
      <c r="G630" s="18">
        <v>6.5</v>
      </c>
      <c r="H630" s="19">
        <v>586</v>
      </c>
      <c r="I630" s="18" t="s">
        <v>729</v>
      </c>
      <c r="J630" s="18" t="s">
        <v>2505</v>
      </c>
      <c r="K630" s="18" t="s">
        <v>1358</v>
      </c>
      <c r="L630" s="18" t="s">
        <v>26</v>
      </c>
      <c r="M630" s="20">
        <v>0</v>
      </c>
      <c r="N630" s="20">
        <v>200498</v>
      </c>
      <c r="O630" s="21">
        <f t="shared" si="27"/>
        <v>587985.95380173239</v>
      </c>
      <c r="P630" s="22">
        <f t="shared" si="28"/>
        <v>0</v>
      </c>
      <c r="Q630" s="20">
        <f t="shared" si="29"/>
        <v>192972.08854667947</v>
      </c>
      <c r="R630" s="18" t="s">
        <v>2506</v>
      </c>
      <c r="S630" s="18">
        <v>106</v>
      </c>
    </row>
    <row r="631" spans="1:19" x14ac:dyDescent="0.25">
      <c r="A631" s="18" t="s">
        <v>2507</v>
      </c>
      <c r="B631" s="18" t="s">
        <v>341</v>
      </c>
      <c r="C631" s="18" t="s">
        <v>21</v>
      </c>
      <c r="D631" s="18">
        <v>1984</v>
      </c>
      <c r="E631" s="18">
        <f>VLOOKUP(D631,'cpi roi'!A:C,2,FALSE)</f>
        <v>103.9</v>
      </c>
      <c r="F631" s="18" t="s">
        <v>2508</v>
      </c>
      <c r="G631" s="18">
        <v>7.6</v>
      </c>
      <c r="H631" s="19">
        <v>2500</v>
      </c>
      <c r="I631" s="18" t="s">
        <v>2509</v>
      </c>
      <c r="J631" s="18" t="s">
        <v>2510</v>
      </c>
      <c r="K631" s="18" t="s">
        <v>2511</v>
      </c>
      <c r="L631" s="18" t="s">
        <v>457</v>
      </c>
      <c r="M631" s="20">
        <v>0</v>
      </c>
      <c r="N631" s="20">
        <v>2411143</v>
      </c>
      <c r="O631" s="21">
        <f t="shared" si="27"/>
        <v>7070984.3320500469</v>
      </c>
      <c r="P631" s="22">
        <f t="shared" si="28"/>
        <v>0</v>
      </c>
      <c r="Q631" s="20">
        <f t="shared" si="29"/>
        <v>2320638.1135707409</v>
      </c>
      <c r="R631" s="18" t="s">
        <v>2512</v>
      </c>
      <c r="S631" s="18">
        <v>90</v>
      </c>
    </row>
    <row r="632" spans="1:19" x14ac:dyDescent="0.25">
      <c r="A632" s="18" t="s">
        <v>2513</v>
      </c>
      <c r="B632" s="18" t="s">
        <v>37</v>
      </c>
      <c r="C632" s="18" t="s">
        <v>21</v>
      </c>
      <c r="D632" s="18">
        <v>1984</v>
      </c>
      <c r="E632" s="18">
        <f>VLOOKUP(D632,'cpi roi'!A:C,2,FALSE)</f>
        <v>103.9</v>
      </c>
      <c r="F632" s="18" t="s">
        <v>2005</v>
      </c>
      <c r="G632" s="18">
        <v>6.6</v>
      </c>
      <c r="H632" s="19">
        <v>952</v>
      </c>
      <c r="I632" s="18" t="s">
        <v>940</v>
      </c>
      <c r="J632" s="18" t="s">
        <v>2514</v>
      </c>
      <c r="K632" s="18" t="s">
        <v>893</v>
      </c>
      <c r="L632" s="18" t="s">
        <v>34</v>
      </c>
      <c r="M632" s="20">
        <v>0</v>
      </c>
      <c r="N632" s="20">
        <v>1945658</v>
      </c>
      <c r="O632" s="21">
        <f t="shared" si="27"/>
        <v>5705890.2078922028</v>
      </c>
      <c r="P632" s="22">
        <f t="shared" si="28"/>
        <v>0</v>
      </c>
      <c r="Q632" s="20">
        <f t="shared" si="29"/>
        <v>1872625.601539942</v>
      </c>
      <c r="R632" s="18" t="s">
        <v>2515</v>
      </c>
      <c r="S632" s="18">
        <v>99</v>
      </c>
    </row>
    <row r="633" spans="1:19" x14ac:dyDescent="0.25">
      <c r="A633" s="18" t="s">
        <v>2516</v>
      </c>
      <c r="B633" s="18" t="s">
        <v>20</v>
      </c>
      <c r="C633" s="18" t="s">
        <v>21</v>
      </c>
      <c r="D633" s="18">
        <v>1984</v>
      </c>
      <c r="E633" s="18">
        <f>VLOOKUP(D633,'cpi roi'!A:C,2,FALSE)</f>
        <v>103.9</v>
      </c>
      <c r="F633" s="18" t="s">
        <v>2517</v>
      </c>
      <c r="G633" s="18">
        <v>5.8</v>
      </c>
      <c r="H633" s="19">
        <v>262</v>
      </c>
      <c r="I633" s="18" t="s">
        <v>745</v>
      </c>
      <c r="J633" s="18" t="s">
        <v>745</v>
      </c>
      <c r="K633" s="18" t="s">
        <v>2518</v>
      </c>
      <c r="L633" s="18" t="s">
        <v>34</v>
      </c>
      <c r="M633" s="20">
        <v>0</v>
      </c>
      <c r="N633" s="20">
        <v>343890</v>
      </c>
      <c r="O633" s="21">
        <f t="shared" si="27"/>
        <v>1008501.280076997</v>
      </c>
      <c r="P633" s="22">
        <f t="shared" si="28"/>
        <v>0</v>
      </c>
      <c r="Q633" s="20">
        <f t="shared" si="29"/>
        <v>330981.71318575548</v>
      </c>
      <c r="R633" s="18" t="s">
        <v>909</v>
      </c>
      <c r="S633" s="18">
        <v>103</v>
      </c>
    </row>
    <row r="634" spans="1:19" x14ac:dyDescent="0.25">
      <c r="A634" s="18" t="s">
        <v>2519</v>
      </c>
      <c r="B634" s="18" t="s">
        <v>20</v>
      </c>
      <c r="C634" s="18" t="s">
        <v>45</v>
      </c>
      <c r="D634" s="18">
        <v>1984</v>
      </c>
      <c r="E634" s="18">
        <f>VLOOKUP(D634,'cpi roi'!A:C,2,FALSE)</f>
        <v>103.9</v>
      </c>
      <c r="F634" s="18" t="s">
        <v>2343</v>
      </c>
      <c r="G634" s="18">
        <v>5.3</v>
      </c>
      <c r="H634" s="19">
        <v>241</v>
      </c>
      <c r="I634" s="18" t="s">
        <v>2520</v>
      </c>
      <c r="J634" s="18" t="s">
        <v>2521</v>
      </c>
      <c r="K634" s="18" t="s">
        <v>2522</v>
      </c>
      <c r="L634" s="18" t="s">
        <v>34</v>
      </c>
      <c r="M634" s="20">
        <v>0</v>
      </c>
      <c r="N634" s="20">
        <v>0</v>
      </c>
      <c r="O634" s="21">
        <f t="shared" si="27"/>
        <v>0</v>
      </c>
      <c r="P634" s="22">
        <f t="shared" si="28"/>
        <v>0</v>
      </c>
      <c r="Q634" s="20">
        <f t="shared" si="29"/>
        <v>0</v>
      </c>
      <c r="R634" s="18" t="s">
        <v>2187</v>
      </c>
      <c r="S634" s="18">
        <v>93</v>
      </c>
    </row>
    <row r="635" spans="1:19" x14ac:dyDescent="0.25">
      <c r="A635" s="18" t="s">
        <v>2523</v>
      </c>
      <c r="B635" s="18" t="s">
        <v>37</v>
      </c>
      <c r="C635" s="18" t="s">
        <v>67</v>
      </c>
      <c r="D635" s="18">
        <v>1984</v>
      </c>
      <c r="E635" s="18">
        <f>VLOOKUP(D635,'cpi roi'!A:C,2,FALSE)</f>
        <v>103.9</v>
      </c>
      <c r="F635" s="18" t="s">
        <v>2228</v>
      </c>
      <c r="G635" s="18">
        <v>6.1</v>
      </c>
      <c r="H635" s="19">
        <v>270</v>
      </c>
      <c r="I635" s="18" t="s">
        <v>2524</v>
      </c>
      <c r="J635" s="18" t="s">
        <v>714</v>
      </c>
      <c r="K635" s="18" t="s">
        <v>2525</v>
      </c>
      <c r="L635" s="18" t="s">
        <v>34</v>
      </c>
      <c r="M635" s="20">
        <v>221000</v>
      </c>
      <c r="N635" s="20">
        <v>2687148</v>
      </c>
      <c r="O635" s="21">
        <f t="shared" si="27"/>
        <v>7880404.1924927803</v>
      </c>
      <c r="P635" s="22">
        <f t="shared" si="28"/>
        <v>1215.90407239819</v>
      </c>
      <c r="Q635" s="20">
        <f t="shared" si="29"/>
        <v>2586282.9643888352</v>
      </c>
      <c r="R635" s="18"/>
      <c r="S635" s="18">
        <v>110</v>
      </c>
    </row>
    <row r="636" spans="1:19" x14ac:dyDescent="0.25">
      <c r="A636" s="18" t="s">
        <v>2526</v>
      </c>
      <c r="B636" s="18" t="s">
        <v>20</v>
      </c>
      <c r="C636" s="18" t="s">
        <v>45</v>
      </c>
      <c r="D636" s="18">
        <v>1984</v>
      </c>
      <c r="E636" s="18">
        <f>VLOOKUP(D636,'cpi roi'!A:C,2,FALSE)</f>
        <v>103.9</v>
      </c>
      <c r="F636" s="18" t="s">
        <v>1648</v>
      </c>
      <c r="G636" s="18">
        <v>3.8</v>
      </c>
      <c r="H636" s="19">
        <v>424</v>
      </c>
      <c r="I636" s="18" t="s">
        <v>2527</v>
      </c>
      <c r="J636" s="18" t="s">
        <v>2527</v>
      </c>
      <c r="K636" s="18" t="s">
        <v>2528</v>
      </c>
      <c r="L636" s="18" t="s">
        <v>34</v>
      </c>
      <c r="M636" s="20">
        <v>0</v>
      </c>
      <c r="N636" s="20">
        <v>21058033</v>
      </c>
      <c r="O636" s="21">
        <f t="shared" si="27"/>
        <v>61755367.229066402</v>
      </c>
      <c r="P636" s="22">
        <f t="shared" si="28"/>
        <v>0</v>
      </c>
      <c r="Q636" s="20">
        <f t="shared" si="29"/>
        <v>20267596.72762271</v>
      </c>
      <c r="R636" s="18" t="s">
        <v>1602</v>
      </c>
      <c r="S636" s="18">
        <v>88</v>
      </c>
    </row>
    <row r="637" spans="1:19" x14ac:dyDescent="0.25">
      <c r="A637" s="18" t="s">
        <v>2529</v>
      </c>
      <c r="B637" s="18" t="s">
        <v>20</v>
      </c>
      <c r="C637" s="18" t="s">
        <v>45</v>
      </c>
      <c r="D637" s="18">
        <v>1984</v>
      </c>
      <c r="E637" s="18">
        <f>VLOOKUP(D637,'cpi roi'!A:C,2,FALSE)</f>
        <v>103.9</v>
      </c>
      <c r="F637" s="18" t="s">
        <v>1704</v>
      </c>
      <c r="G637" s="18">
        <v>5.7</v>
      </c>
      <c r="H637" s="19">
        <v>1400</v>
      </c>
      <c r="I637" s="18" t="s">
        <v>1706</v>
      </c>
      <c r="J637" s="18" t="s">
        <v>2530</v>
      </c>
      <c r="K637" s="18" t="s">
        <v>414</v>
      </c>
      <c r="L637" s="18" t="s">
        <v>34</v>
      </c>
      <c r="M637" s="20">
        <v>0</v>
      </c>
      <c r="N637" s="20">
        <v>837914</v>
      </c>
      <c r="O637" s="21">
        <f t="shared" si="27"/>
        <v>2457289.6612127041</v>
      </c>
      <c r="P637" s="22">
        <f t="shared" si="28"/>
        <v>0</v>
      </c>
      <c r="Q637" s="20">
        <f t="shared" si="29"/>
        <v>806461.98267564957</v>
      </c>
      <c r="R637" s="18" t="s">
        <v>1725</v>
      </c>
      <c r="S637" s="18">
        <v>108</v>
      </c>
    </row>
    <row r="638" spans="1:19" x14ac:dyDescent="0.25">
      <c r="A638" s="18" t="s">
        <v>2531</v>
      </c>
      <c r="B638" s="18" t="s">
        <v>452</v>
      </c>
      <c r="C638" s="18" t="s">
        <v>21</v>
      </c>
      <c r="D638" s="18">
        <v>1984</v>
      </c>
      <c r="E638" s="18">
        <f>VLOOKUP(D638,'cpi roi'!A:C,2,FALSE)</f>
        <v>103.9</v>
      </c>
      <c r="F638" s="18" t="s">
        <v>2532</v>
      </c>
      <c r="G638" s="18">
        <v>6.9</v>
      </c>
      <c r="H638" s="19">
        <v>94</v>
      </c>
      <c r="I638" s="18" t="s">
        <v>2533</v>
      </c>
      <c r="J638" s="18" t="s">
        <v>2533</v>
      </c>
      <c r="K638" s="18" t="s">
        <v>2534</v>
      </c>
      <c r="L638" s="18" t="s">
        <v>252</v>
      </c>
      <c r="M638" s="20">
        <v>0</v>
      </c>
      <c r="N638" s="20">
        <v>0</v>
      </c>
      <c r="O638" s="21">
        <f t="shared" si="27"/>
        <v>0</v>
      </c>
      <c r="P638" s="22">
        <f t="shared" si="28"/>
        <v>0</v>
      </c>
      <c r="Q638" s="20">
        <f t="shared" si="29"/>
        <v>0</v>
      </c>
      <c r="R638" s="18" t="s">
        <v>2535</v>
      </c>
      <c r="S638" s="18">
        <v>95</v>
      </c>
    </row>
    <row r="639" spans="1:19" x14ac:dyDescent="0.25">
      <c r="A639" s="18" t="s">
        <v>2536</v>
      </c>
      <c r="B639" s="18" t="s">
        <v>2004</v>
      </c>
      <c r="C639" s="18" t="s">
        <v>45</v>
      </c>
      <c r="D639" s="18">
        <v>1984</v>
      </c>
      <c r="E639" s="18">
        <f>VLOOKUP(D639,'cpi roi'!A:C,2,FALSE)</f>
        <v>103.9</v>
      </c>
      <c r="F639" s="18" t="s">
        <v>2247</v>
      </c>
      <c r="G639" s="18">
        <v>5.7</v>
      </c>
      <c r="H639" s="19">
        <v>184</v>
      </c>
      <c r="I639" s="18" t="s">
        <v>2537</v>
      </c>
      <c r="J639" s="18" t="s">
        <v>2538</v>
      </c>
      <c r="K639" s="18" t="s">
        <v>2539</v>
      </c>
      <c r="L639" s="18" t="s">
        <v>2540</v>
      </c>
      <c r="M639" s="20">
        <v>0</v>
      </c>
      <c r="N639" s="20">
        <v>0</v>
      </c>
      <c r="O639" s="21">
        <f t="shared" si="27"/>
        <v>0</v>
      </c>
      <c r="P639" s="22">
        <f t="shared" si="28"/>
        <v>0</v>
      </c>
      <c r="Q639" s="20">
        <f t="shared" si="29"/>
        <v>0</v>
      </c>
      <c r="R639" s="18" t="s">
        <v>2541</v>
      </c>
      <c r="S639" s="18">
        <v>90</v>
      </c>
    </row>
    <row r="640" spans="1:19" x14ac:dyDescent="0.25">
      <c r="A640" s="18" t="s">
        <v>2542</v>
      </c>
      <c r="B640" s="18" t="s">
        <v>424</v>
      </c>
      <c r="C640" s="18" t="s">
        <v>21</v>
      </c>
      <c r="D640" s="18">
        <v>1984</v>
      </c>
      <c r="E640" s="18">
        <f>VLOOKUP(D640,'cpi roi'!A:C,2,FALSE)</f>
        <v>103.9</v>
      </c>
      <c r="F640" s="18" t="s">
        <v>2469</v>
      </c>
      <c r="G640" s="18">
        <v>7.3</v>
      </c>
      <c r="H640" s="19">
        <v>67</v>
      </c>
      <c r="I640" s="18" t="s">
        <v>2543</v>
      </c>
      <c r="J640" s="18" t="s">
        <v>2544</v>
      </c>
      <c r="K640" s="18" t="s">
        <v>2545</v>
      </c>
      <c r="L640" s="18" t="s">
        <v>26</v>
      </c>
      <c r="M640" s="20">
        <v>0</v>
      </c>
      <c r="N640" s="20">
        <v>2729</v>
      </c>
      <c r="O640" s="21">
        <f t="shared" si="27"/>
        <v>8003.1405197305094</v>
      </c>
      <c r="P640" s="22">
        <f t="shared" si="28"/>
        <v>0</v>
      </c>
      <c r="Q640" s="20">
        <f t="shared" si="29"/>
        <v>2626.5640038498555</v>
      </c>
      <c r="R640" s="18" t="s">
        <v>622</v>
      </c>
      <c r="S640" s="18">
        <v>89</v>
      </c>
    </row>
    <row r="641" spans="1:19" x14ac:dyDescent="0.25">
      <c r="A641" s="18" t="s">
        <v>2546</v>
      </c>
      <c r="B641" s="18" t="s">
        <v>20</v>
      </c>
      <c r="C641" s="18" t="s">
        <v>45</v>
      </c>
      <c r="D641" s="18">
        <v>1984</v>
      </c>
      <c r="E641" s="18">
        <f>VLOOKUP(D641,'cpi roi'!A:C,2,FALSE)</f>
        <v>103.9</v>
      </c>
      <c r="F641" s="18" t="s">
        <v>2547</v>
      </c>
      <c r="G641" s="18">
        <v>5.0999999999999996</v>
      </c>
      <c r="H641" s="19">
        <v>216</v>
      </c>
      <c r="I641" s="18" t="s">
        <v>2548</v>
      </c>
      <c r="J641" s="18" t="s">
        <v>2548</v>
      </c>
      <c r="K641" s="18" t="s">
        <v>2549</v>
      </c>
      <c r="L641" s="18" t="s">
        <v>34</v>
      </c>
      <c r="M641" s="20">
        <v>1000000</v>
      </c>
      <c r="N641" s="20">
        <v>95000</v>
      </c>
      <c r="O641" s="21">
        <f t="shared" si="27"/>
        <v>278599.61501443695</v>
      </c>
      <c r="P641" s="22">
        <f t="shared" si="28"/>
        <v>9.5</v>
      </c>
      <c r="Q641" s="20">
        <f t="shared" si="29"/>
        <v>91434.071222329148</v>
      </c>
      <c r="R641" s="18" t="s">
        <v>2546</v>
      </c>
      <c r="S641" s="18">
        <v>96</v>
      </c>
    </row>
    <row r="642" spans="1:19" x14ac:dyDescent="0.25">
      <c r="A642" s="18" t="s">
        <v>2550</v>
      </c>
      <c r="B642" s="18" t="s">
        <v>452</v>
      </c>
      <c r="C642" s="18" t="s">
        <v>394</v>
      </c>
      <c r="D642" s="18">
        <v>1984</v>
      </c>
      <c r="E642" s="18">
        <f>VLOOKUP(D642,'cpi roi'!A:C,2,FALSE)</f>
        <v>103.9</v>
      </c>
      <c r="F642" s="18" t="s">
        <v>2010</v>
      </c>
      <c r="G642" s="18">
        <v>5.0999999999999996</v>
      </c>
      <c r="H642" s="19">
        <v>73</v>
      </c>
      <c r="I642" s="18" t="s">
        <v>2551</v>
      </c>
      <c r="J642" s="18" t="s">
        <v>2552</v>
      </c>
      <c r="K642" s="18" t="s">
        <v>2553</v>
      </c>
      <c r="L642" s="18" t="s">
        <v>34</v>
      </c>
      <c r="M642" s="20">
        <v>0</v>
      </c>
      <c r="N642" s="20">
        <v>0</v>
      </c>
      <c r="O642" s="21">
        <f t="shared" si="27"/>
        <v>0</v>
      </c>
      <c r="P642" s="22">
        <f t="shared" si="28"/>
        <v>0</v>
      </c>
      <c r="Q642" s="20">
        <f t="shared" si="29"/>
        <v>0</v>
      </c>
      <c r="R642" s="18" t="s">
        <v>2554</v>
      </c>
      <c r="S642" s="18">
        <v>98</v>
      </c>
    </row>
    <row r="643" spans="1:19" x14ac:dyDescent="0.25">
      <c r="A643" s="18" t="s">
        <v>2555</v>
      </c>
      <c r="B643" s="18" t="s">
        <v>2004</v>
      </c>
      <c r="C643" s="18" t="s">
        <v>45</v>
      </c>
      <c r="D643" s="18">
        <v>1984</v>
      </c>
      <c r="E643" s="18">
        <f>VLOOKUP(D643,'cpi roi'!A:C,2,FALSE)</f>
        <v>103.9</v>
      </c>
      <c r="F643" s="18" t="s">
        <v>2343</v>
      </c>
      <c r="G643" s="18">
        <v>5.0999999999999996</v>
      </c>
      <c r="H643" s="19">
        <v>172</v>
      </c>
      <c r="I643" s="18" t="s">
        <v>2556</v>
      </c>
      <c r="J643" s="18" t="s">
        <v>2556</v>
      </c>
      <c r="K643" s="18" t="s">
        <v>2557</v>
      </c>
      <c r="L643" s="18" t="s">
        <v>34</v>
      </c>
      <c r="M643" s="20">
        <v>0</v>
      </c>
      <c r="N643" s="20">
        <v>0</v>
      </c>
      <c r="O643" s="21">
        <f t="shared" ref="O643:O706" si="30">(304.7/E643)*N643</f>
        <v>0</v>
      </c>
      <c r="P643" s="22">
        <f t="shared" ref="P643:P706" si="31">IFERROR(N643/M643, 0)*100</f>
        <v>0</v>
      </c>
      <c r="Q643" s="20">
        <f t="shared" ref="Q643:Q706" si="32">N643/(E643/100)</f>
        <v>0</v>
      </c>
      <c r="R643" s="18" t="s">
        <v>2187</v>
      </c>
      <c r="S643" s="18">
        <v>85</v>
      </c>
    </row>
    <row r="644" spans="1:19" x14ac:dyDescent="0.25">
      <c r="A644" s="18" t="s">
        <v>2558</v>
      </c>
      <c r="B644" s="18" t="s">
        <v>20</v>
      </c>
      <c r="C644" s="18" t="s">
        <v>45</v>
      </c>
      <c r="D644" s="18">
        <v>1984</v>
      </c>
      <c r="E644" s="18">
        <f>VLOOKUP(D644,'cpi roi'!A:C,2,FALSE)</f>
        <v>103.9</v>
      </c>
      <c r="F644" s="18" t="s">
        <v>2247</v>
      </c>
      <c r="G644" s="18">
        <v>6.2</v>
      </c>
      <c r="H644" s="19">
        <v>105</v>
      </c>
      <c r="I644" s="18" t="s">
        <v>2559</v>
      </c>
      <c r="J644" s="18" t="s">
        <v>2559</v>
      </c>
      <c r="K644" s="18" t="s">
        <v>2560</v>
      </c>
      <c r="L644" s="18" t="s">
        <v>457</v>
      </c>
      <c r="M644" s="20">
        <v>0</v>
      </c>
      <c r="N644" s="20">
        <v>127426</v>
      </c>
      <c r="O644" s="21">
        <f t="shared" si="30"/>
        <v>373692.99518768041</v>
      </c>
      <c r="P644" s="22">
        <f t="shared" si="31"/>
        <v>0</v>
      </c>
      <c r="Q644" s="20">
        <f t="shared" si="32"/>
        <v>122642.9258902791</v>
      </c>
      <c r="R644" s="18" t="s">
        <v>2561</v>
      </c>
      <c r="S644" s="18">
        <v>90</v>
      </c>
    </row>
    <row r="645" spans="1:19" x14ac:dyDescent="0.25">
      <c r="A645" s="18" t="s">
        <v>2562</v>
      </c>
      <c r="B645" s="18" t="s">
        <v>2004</v>
      </c>
      <c r="C645" s="18" t="s">
        <v>45</v>
      </c>
      <c r="D645" s="18">
        <v>1985</v>
      </c>
      <c r="E645" s="18">
        <f>VLOOKUP(D645,'cpi roi'!A:C,2,FALSE)</f>
        <v>107.6</v>
      </c>
      <c r="F645" s="18" t="s">
        <v>2563</v>
      </c>
      <c r="G645" s="18">
        <v>6.6</v>
      </c>
      <c r="H645" s="19">
        <v>83000</v>
      </c>
      <c r="I645" s="18" t="s">
        <v>1314</v>
      </c>
      <c r="J645" s="18" t="s">
        <v>1314</v>
      </c>
      <c r="K645" s="18" t="s">
        <v>2564</v>
      </c>
      <c r="L645" s="18" t="s">
        <v>34</v>
      </c>
      <c r="M645" s="20">
        <v>7500000</v>
      </c>
      <c r="N645" s="20">
        <v>38934048</v>
      </c>
      <c r="O645" s="21">
        <f t="shared" si="30"/>
        <v>110252829.23420075</v>
      </c>
      <c r="P645" s="22">
        <f t="shared" si="31"/>
        <v>519.12064000000009</v>
      </c>
      <c r="Q645" s="20">
        <f t="shared" si="32"/>
        <v>36184059.479553908</v>
      </c>
      <c r="R645" s="18" t="s">
        <v>65</v>
      </c>
      <c r="S645" s="18">
        <v>94</v>
      </c>
    </row>
    <row r="646" spans="1:19" x14ac:dyDescent="0.25">
      <c r="A646" s="18" t="s">
        <v>2565</v>
      </c>
      <c r="B646" s="18" t="s">
        <v>37</v>
      </c>
      <c r="C646" s="18" t="s">
        <v>29</v>
      </c>
      <c r="D646" s="18">
        <v>1985</v>
      </c>
      <c r="E646" s="18">
        <f>VLOOKUP(D646,'cpi roi'!A:C,2,FALSE)</f>
        <v>107.6</v>
      </c>
      <c r="F646" s="18" t="s">
        <v>2566</v>
      </c>
      <c r="G646" s="18">
        <v>7.8</v>
      </c>
      <c r="H646" s="19">
        <v>252000</v>
      </c>
      <c r="I646" s="18" t="s">
        <v>1158</v>
      </c>
      <c r="J646" s="18" t="s">
        <v>2056</v>
      </c>
      <c r="K646" s="18" t="s">
        <v>2567</v>
      </c>
      <c r="L646" s="18" t="s">
        <v>34</v>
      </c>
      <c r="M646" s="20">
        <v>19000000</v>
      </c>
      <c r="N646" s="20">
        <v>63980721</v>
      </c>
      <c r="O646" s="21">
        <f t="shared" si="30"/>
        <v>181179606.77230483</v>
      </c>
      <c r="P646" s="22">
        <f t="shared" si="31"/>
        <v>336.74063684210529</v>
      </c>
      <c r="Q646" s="20">
        <f t="shared" si="32"/>
        <v>59461636.61710038</v>
      </c>
      <c r="R646" s="18" t="s">
        <v>27</v>
      </c>
      <c r="S646" s="18">
        <v>114</v>
      </c>
    </row>
    <row r="647" spans="1:19" x14ac:dyDescent="0.25">
      <c r="A647" s="18" t="s">
        <v>2568</v>
      </c>
      <c r="B647" s="18" t="s">
        <v>37</v>
      </c>
      <c r="C647" s="18" t="s">
        <v>29</v>
      </c>
      <c r="D647" s="18">
        <v>1985</v>
      </c>
      <c r="E647" s="18">
        <f>VLOOKUP(D647,'cpi roi'!A:C,2,FALSE)</f>
        <v>107.6</v>
      </c>
      <c r="F647" s="18" t="s">
        <v>2569</v>
      </c>
      <c r="G647" s="18">
        <v>8.5</v>
      </c>
      <c r="H647" s="19">
        <v>1100000</v>
      </c>
      <c r="I647" s="18" t="s">
        <v>2060</v>
      </c>
      <c r="J647" s="18" t="s">
        <v>2060</v>
      </c>
      <c r="K647" s="18" t="s">
        <v>2570</v>
      </c>
      <c r="L647" s="18" t="s">
        <v>34</v>
      </c>
      <c r="M647" s="20">
        <v>19000000</v>
      </c>
      <c r="N647" s="20">
        <v>381906762</v>
      </c>
      <c r="O647" s="21">
        <f t="shared" si="30"/>
        <v>1081477605.7750928</v>
      </c>
      <c r="P647" s="22">
        <f t="shared" si="31"/>
        <v>2010.0355894736842</v>
      </c>
      <c r="Q647" s="20">
        <f t="shared" si="32"/>
        <v>354931934.94423795</v>
      </c>
      <c r="R647" s="18" t="s">
        <v>65</v>
      </c>
      <c r="S647" s="18">
        <v>116</v>
      </c>
    </row>
    <row r="648" spans="1:19" x14ac:dyDescent="0.25">
      <c r="A648" s="18" t="s">
        <v>2571</v>
      </c>
      <c r="B648" s="18" t="s">
        <v>20</v>
      </c>
      <c r="C648" s="18" t="s">
        <v>38</v>
      </c>
      <c r="D648" s="18">
        <v>1985</v>
      </c>
      <c r="E648" s="18">
        <f>VLOOKUP(D648,'cpi roi'!A:C,2,FALSE)</f>
        <v>107.6</v>
      </c>
      <c r="F648" s="18" t="s">
        <v>2572</v>
      </c>
      <c r="G648" s="18">
        <v>7.3</v>
      </c>
      <c r="H648" s="19">
        <v>31000</v>
      </c>
      <c r="I648" s="18" t="s">
        <v>139</v>
      </c>
      <c r="J648" s="18" t="s">
        <v>2573</v>
      </c>
      <c r="K648" s="18" t="s">
        <v>2574</v>
      </c>
      <c r="L648" s="18" t="s">
        <v>34</v>
      </c>
      <c r="M648" s="20">
        <v>6000000</v>
      </c>
      <c r="N648" s="20">
        <v>17307019</v>
      </c>
      <c r="O648" s="21">
        <f t="shared" si="30"/>
        <v>49009746.183085501</v>
      </c>
      <c r="P648" s="22">
        <f t="shared" si="31"/>
        <v>288.45031666666665</v>
      </c>
      <c r="Q648" s="20">
        <f t="shared" si="32"/>
        <v>16084590.148698887</v>
      </c>
      <c r="R648" s="18" t="s">
        <v>2575</v>
      </c>
      <c r="S648" s="18">
        <v>116</v>
      </c>
    </row>
    <row r="649" spans="1:19" x14ac:dyDescent="0.25">
      <c r="A649" s="18" t="s">
        <v>2576</v>
      </c>
      <c r="B649" s="18" t="s">
        <v>37</v>
      </c>
      <c r="C649" s="18" t="s">
        <v>45</v>
      </c>
      <c r="D649" s="18">
        <v>1985</v>
      </c>
      <c r="E649" s="18">
        <f>VLOOKUP(D649,'cpi roi'!A:C,2,FALSE)</f>
        <v>107.6</v>
      </c>
      <c r="F649" s="18" t="s">
        <v>2577</v>
      </c>
      <c r="G649" s="18">
        <v>7.3</v>
      </c>
      <c r="H649" s="19">
        <v>88000</v>
      </c>
      <c r="I649" s="18" t="s">
        <v>2578</v>
      </c>
      <c r="J649" s="18" t="s">
        <v>62</v>
      </c>
      <c r="K649" s="18" t="s">
        <v>2579</v>
      </c>
      <c r="L649" s="18" t="s">
        <v>34</v>
      </c>
      <c r="M649" s="20">
        <v>15000000</v>
      </c>
      <c r="N649" s="20">
        <v>14643997</v>
      </c>
      <c r="O649" s="21">
        <f t="shared" si="30"/>
        <v>41468642.062267661</v>
      </c>
      <c r="P649" s="22">
        <f t="shared" si="31"/>
        <v>97.626646666666673</v>
      </c>
      <c r="Q649" s="20">
        <f t="shared" si="32"/>
        <v>13609662.639405206</v>
      </c>
      <c r="R649" s="18" t="s">
        <v>48</v>
      </c>
      <c r="S649" s="18">
        <v>94</v>
      </c>
    </row>
    <row r="650" spans="1:19" x14ac:dyDescent="0.25">
      <c r="A650" s="18" t="s">
        <v>2580</v>
      </c>
      <c r="B650" s="18" t="s">
        <v>20</v>
      </c>
      <c r="C650" s="18" t="s">
        <v>45</v>
      </c>
      <c r="D650" s="18">
        <v>1985</v>
      </c>
      <c r="E650" s="18">
        <f>VLOOKUP(D650,'cpi roi'!A:C,2,FALSE)</f>
        <v>107.6</v>
      </c>
      <c r="F650" s="18" t="s">
        <v>2494</v>
      </c>
      <c r="G650" s="18">
        <v>7.8</v>
      </c>
      <c r="H650" s="19">
        <v>367000</v>
      </c>
      <c r="I650" s="18" t="s">
        <v>1314</v>
      </c>
      <c r="J650" s="18" t="s">
        <v>1314</v>
      </c>
      <c r="K650" s="18" t="s">
        <v>2581</v>
      </c>
      <c r="L650" s="18" t="s">
        <v>34</v>
      </c>
      <c r="M650" s="20">
        <v>1000000</v>
      </c>
      <c r="N650" s="20">
        <v>51525171</v>
      </c>
      <c r="O650" s="21">
        <f t="shared" si="30"/>
        <v>145908174.75557622</v>
      </c>
      <c r="P650" s="22">
        <f t="shared" si="31"/>
        <v>5152.5171</v>
      </c>
      <c r="Q650" s="20">
        <f t="shared" si="32"/>
        <v>47885846.654275097</v>
      </c>
      <c r="R650" s="18" t="s">
        <v>65</v>
      </c>
      <c r="S650" s="18">
        <v>97</v>
      </c>
    </row>
    <row r="651" spans="1:19" x14ac:dyDescent="0.25">
      <c r="A651" s="18" t="s">
        <v>2582</v>
      </c>
      <c r="B651" s="18" t="s">
        <v>2004</v>
      </c>
      <c r="C651" s="18" t="s">
        <v>45</v>
      </c>
      <c r="D651" s="18">
        <v>1985</v>
      </c>
      <c r="E651" s="18">
        <f>VLOOKUP(D651,'cpi roi'!A:C,2,FALSE)</f>
        <v>107.6</v>
      </c>
      <c r="F651" s="18" t="s">
        <v>2583</v>
      </c>
      <c r="G651" s="18">
        <v>6.7</v>
      </c>
      <c r="H651" s="19">
        <v>59000</v>
      </c>
      <c r="I651" s="18" t="s">
        <v>1139</v>
      </c>
      <c r="J651" s="18" t="s">
        <v>2584</v>
      </c>
      <c r="K651" s="18" t="s">
        <v>2585</v>
      </c>
      <c r="L651" s="18" t="s">
        <v>34</v>
      </c>
      <c r="M651" s="20">
        <v>17500000</v>
      </c>
      <c r="N651" s="20">
        <v>85313124</v>
      </c>
      <c r="O651" s="21">
        <f t="shared" si="30"/>
        <v>241588372.51672864</v>
      </c>
      <c r="P651" s="22">
        <f t="shared" si="31"/>
        <v>487.50356571428568</v>
      </c>
      <c r="Q651" s="20">
        <f t="shared" si="32"/>
        <v>79287289.962825283</v>
      </c>
      <c r="R651" s="18" t="s">
        <v>184</v>
      </c>
      <c r="S651" s="18">
        <v>117</v>
      </c>
    </row>
    <row r="652" spans="1:19" x14ac:dyDescent="0.25">
      <c r="A652" s="18" t="s">
        <v>2586</v>
      </c>
      <c r="B652" s="18" t="s">
        <v>20</v>
      </c>
      <c r="C652" s="18" t="s">
        <v>38</v>
      </c>
      <c r="D652" s="18">
        <v>1985</v>
      </c>
      <c r="E652" s="18">
        <f>VLOOKUP(D652,'cpi roi'!A:C,2,FALSE)</f>
        <v>107.6</v>
      </c>
      <c r="F652" s="18" t="s">
        <v>2587</v>
      </c>
      <c r="G652" s="18">
        <v>6.5</v>
      </c>
      <c r="H652" s="19">
        <v>159000</v>
      </c>
      <c r="I652" s="18" t="s">
        <v>1802</v>
      </c>
      <c r="J652" s="18" t="s">
        <v>1011</v>
      </c>
      <c r="K652" s="18" t="s">
        <v>766</v>
      </c>
      <c r="L652" s="18" t="s">
        <v>34</v>
      </c>
      <c r="M652" s="20">
        <v>44000000</v>
      </c>
      <c r="N652" s="20">
        <v>300400432</v>
      </c>
      <c r="O652" s="21">
        <f t="shared" si="30"/>
        <v>850669253.07063198</v>
      </c>
      <c r="P652" s="22">
        <f t="shared" si="31"/>
        <v>682.72825454545455</v>
      </c>
      <c r="Q652" s="20">
        <f t="shared" si="32"/>
        <v>279182557.6208179</v>
      </c>
      <c r="R652" s="18" t="s">
        <v>648</v>
      </c>
      <c r="S652" s="18">
        <v>96</v>
      </c>
    </row>
    <row r="653" spans="1:19" x14ac:dyDescent="0.25">
      <c r="A653" s="18" t="s">
        <v>2588</v>
      </c>
      <c r="B653" s="18" t="s">
        <v>2004</v>
      </c>
      <c r="C653" s="18" t="s">
        <v>67</v>
      </c>
      <c r="D653" s="18">
        <v>1985</v>
      </c>
      <c r="E653" s="18">
        <f>VLOOKUP(D653,'cpi roi'!A:C,2,FALSE)</f>
        <v>107.6</v>
      </c>
      <c r="F653" s="18" t="s">
        <v>2076</v>
      </c>
      <c r="G653" s="18">
        <v>7.2</v>
      </c>
      <c r="H653" s="19">
        <v>27000</v>
      </c>
      <c r="I653" s="18" t="s">
        <v>2589</v>
      </c>
      <c r="J653" s="18" t="s">
        <v>2590</v>
      </c>
      <c r="K653" s="18" t="s">
        <v>1266</v>
      </c>
      <c r="L653" s="18" t="s">
        <v>34</v>
      </c>
      <c r="M653" s="20">
        <v>8000000</v>
      </c>
      <c r="N653" s="20">
        <v>48230162</v>
      </c>
      <c r="O653" s="21">
        <f t="shared" si="30"/>
        <v>136577419.71561339</v>
      </c>
      <c r="P653" s="22">
        <f t="shared" si="31"/>
        <v>602.877025</v>
      </c>
      <c r="Q653" s="20">
        <f t="shared" si="32"/>
        <v>44823570.631970264</v>
      </c>
      <c r="R653" s="18" t="s">
        <v>65</v>
      </c>
      <c r="S653" s="18">
        <v>120</v>
      </c>
    </row>
    <row r="654" spans="1:19" x14ac:dyDescent="0.25">
      <c r="A654" s="18" t="s">
        <v>2591</v>
      </c>
      <c r="B654" s="18" t="s">
        <v>37</v>
      </c>
      <c r="C654" s="18" t="s">
        <v>29</v>
      </c>
      <c r="D654" s="18">
        <v>1985</v>
      </c>
      <c r="E654" s="18">
        <f>VLOOKUP(D654,'cpi roi'!A:C,2,FALSE)</f>
        <v>107.6</v>
      </c>
      <c r="F654" s="18" t="s">
        <v>2592</v>
      </c>
      <c r="G654" s="18">
        <v>6.4</v>
      </c>
      <c r="H654" s="19">
        <v>62000</v>
      </c>
      <c r="I654" s="18" t="s">
        <v>995</v>
      </c>
      <c r="J654" s="18" t="s">
        <v>2593</v>
      </c>
      <c r="K654" s="18" t="s">
        <v>1483</v>
      </c>
      <c r="L654" s="18" t="s">
        <v>34</v>
      </c>
      <c r="M654" s="20">
        <v>24500000</v>
      </c>
      <c r="N654" s="20">
        <v>15502112</v>
      </c>
      <c r="O654" s="21">
        <f t="shared" si="30"/>
        <v>43898638.721189588</v>
      </c>
      <c r="P654" s="22">
        <f t="shared" si="31"/>
        <v>63.273926530612243</v>
      </c>
      <c r="Q654" s="20">
        <f t="shared" si="32"/>
        <v>14407167.286245355</v>
      </c>
      <c r="R654" s="18" t="s">
        <v>2594</v>
      </c>
      <c r="S654" s="18">
        <v>94</v>
      </c>
    </row>
    <row r="655" spans="1:19" x14ac:dyDescent="0.25">
      <c r="A655" s="18" t="s">
        <v>2595</v>
      </c>
      <c r="B655" s="18" t="s">
        <v>20</v>
      </c>
      <c r="C655" s="18" t="s">
        <v>45</v>
      </c>
      <c r="D655" s="18">
        <v>1985</v>
      </c>
      <c r="E655" s="18">
        <f>VLOOKUP(D655,'cpi roi'!A:C,2,FALSE)</f>
        <v>107.6</v>
      </c>
      <c r="F655" s="18" t="s">
        <v>2596</v>
      </c>
      <c r="G655" s="18">
        <v>7.3</v>
      </c>
      <c r="H655" s="19">
        <v>56000</v>
      </c>
      <c r="I655" s="18" t="s">
        <v>1574</v>
      </c>
      <c r="J655" s="18" t="s">
        <v>2597</v>
      </c>
      <c r="K655" s="18" t="s">
        <v>2598</v>
      </c>
      <c r="L655" s="18" t="s">
        <v>34</v>
      </c>
      <c r="M655" s="20">
        <v>4000000</v>
      </c>
      <c r="N655" s="20">
        <v>14237880</v>
      </c>
      <c r="O655" s="21">
        <f t="shared" si="30"/>
        <v>40318606.282527879</v>
      </c>
      <c r="P655" s="22">
        <f t="shared" si="31"/>
        <v>355.947</v>
      </c>
      <c r="Q655" s="20">
        <f t="shared" si="32"/>
        <v>13232230.483271377</v>
      </c>
      <c r="R655" s="18" t="s">
        <v>535</v>
      </c>
      <c r="S655" s="18">
        <v>91</v>
      </c>
    </row>
    <row r="656" spans="1:19" x14ac:dyDescent="0.25">
      <c r="A656" s="18" t="s">
        <v>2599</v>
      </c>
      <c r="B656" s="18" t="s">
        <v>20</v>
      </c>
      <c r="C656" s="18" t="s">
        <v>21</v>
      </c>
      <c r="D656" s="18">
        <v>1985</v>
      </c>
      <c r="E656" s="18">
        <f>VLOOKUP(D656,'cpi roi'!A:C,2,FALSE)</f>
        <v>107.6</v>
      </c>
      <c r="F656" s="18" t="s">
        <v>2600</v>
      </c>
      <c r="G656" s="18">
        <v>6.4</v>
      </c>
      <c r="H656" s="19">
        <v>38000</v>
      </c>
      <c r="I656" s="18" t="s">
        <v>833</v>
      </c>
      <c r="J656" s="18" t="s">
        <v>833</v>
      </c>
      <c r="K656" s="18" t="s">
        <v>2601</v>
      </c>
      <c r="L656" s="18" t="s">
        <v>34</v>
      </c>
      <c r="M656" s="20">
        <v>10000000</v>
      </c>
      <c r="N656" s="20">
        <v>37803872</v>
      </c>
      <c r="O656" s="21">
        <f t="shared" si="30"/>
        <v>107052414.48327138</v>
      </c>
      <c r="P656" s="22">
        <f t="shared" si="31"/>
        <v>378.03872000000001</v>
      </c>
      <c r="Q656" s="20">
        <f t="shared" si="32"/>
        <v>35133710.037174724</v>
      </c>
      <c r="R656" s="18" t="s">
        <v>35</v>
      </c>
      <c r="S656" s="18">
        <v>110</v>
      </c>
    </row>
    <row r="657" spans="1:19" x14ac:dyDescent="0.25">
      <c r="A657" s="18" t="s">
        <v>2602</v>
      </c>
      <c r="B657" s="18" t="s">
        <v>20</v>
      </c>
      <c r="C657" s="18" t="s">
        <v>21</v>
      </c>
      <c r="D657" s="18">
        <v>1985</v>
      </c>
      <c r="E657" s="18">
        <f>VLOOKUP(D657,'cpi roi'!A:C,2,FALSE)</f>
        <v>107.6</v>
      </c>
      <c r="F657" s="18" t="s">
        <v>2603</v>
      </c>
      <c r="G657" s="18">
        <v>7.9</v>
      </c>
      <c r="H657" s="19">
        <v>191000</v>
      </c>
      <c r="I657" s="18" t="s">
        <v>572</v>
      </c>
      <c r="J657" s="18" t="s">
        <v>572</v>
      </c>
      <c r="K657" s="18" t="s">
        <v>2604</v>
      </c>
      <c r="L657" s="18" t="s">
        <v>26</v>
      </c>
      <c r="M657" s="20">
        <v>15000000</v>
      </c>
      <c r="N657" s="20">
        <v>9949953</v>
      </c>
      <c r="O657" s="21">
        <f t="shared" si="30"/>
        <v>28176121.552973978</v>
      </c>
      <c r="P657" s="22">
        <f t="shared" si="31"/>
        <v>66.333020000000005</v>
      </c>
      <c r="Q657" s="20">
        <f t="shared" si="32"/>
        <v>9247168.2156133838</v>
      </c>
      <c r="R657" s="18" t="s">
        <v>1068</v>
      </c>
      <c r="S657" s="18">
        <v>132</v>
      </c>
    </row>
    <row r="658" spans="1:19" x14ac:dyDescent="0.25">
      <c r="A658" s="18" t="s">
        <v>2605</v>
      </c>
      <c r="B658" s="18" t="s">
        <v>20</v>
      </c>
      <c r="C658" s="18" t="s">
        <v>21</v>
      </c>
      <c r="D658" s="18">
        <v>1985</v>
      </c>
      <c r="E658" s="18">
        <f>VLOOKUP(D658,'cpi roi'!A:C,2,FALSE)</f>
        <v>107.6</v>
      </c>
      <c r="F658" s="18" t="s">
        <v>2600</v>
      </c>
      <c r="G658" s="18">
        <v>7.3</v>
      </c>
      <c r="H658" s="19">
        <v>55000</v>
      </c>
      <c r="I658" s="18" t="s">
        <v>89</v>
      </c>
      <c r="J658" s="18" t="s">
        <v>2606</v>
      </c>
      <c r="K658" s="18" t="s">
        <v>89</v>
      </c>
      <c r="L658" s="18" t="s">
        <v>34</v>
      </c>
      <c r="M658" s="20">
        <v>6900000</v>
      </c>
      <c r="N658" s="20">
        <v>41410568</v>
      </c>
      <c r="O658" s="21">
        <f t="shared" si="30"/>
        <v>117265799.90334573</v>
      </c>
      <c r="P658" s="22">
        <f t="shared" si="31"/>
        <v>600.15315942028985</v>
      </c>
      <c r="Q658" s="20">
        <f t="shared" si="32"/>
        <v>38485657.992565058</v>
      </c>
      <c r="R658" s="18" t="s">
        <v>90</v>
      </c>
      <c r="S658" s="18">
        <v>115</v>
      </c>
    </row>
    <row r="659" spans="1:19" x14ac:dyDescent="0.25">
      <c r="A659" s="18" t="s">
        <v>2607</v>
      </c>
      <c r="B659" s="18" t="s">
        <v>37</v>
      </c>
      <c r="C659" s="18" t="s">
        <v>45</v>
      </c>
      <c r="D659" s="18">
        <v>1985</v>
      </c>
      <c r="E659" s="18">
        <f>VLOOKUP(D659,'cpi roi'!A:C,2,FALSE)</f>
        <v>107.6</v>
      </c>
      <c r="F659" s="18" t="s">
        <v>2608</v>
      </c>
      <c r="G659" s="18">
        <v>6.1</v>
      </c>
      <c r="H659" s="19">
        <v>48000</v>
      </c>
      <c r="I659" s="18" t="s">
        <v>2609</v>
      </c>
      <c r="J659" s="18" t="s">
        <v>2610</v>
      </c>
      <c r="K659" s="18" t="s">
        <v>2570</v>
      </c>
      <c r="L659" s="18" t="s">
        <v>34</v>
      </c>
      <c r="M659" s="20">
        <v>0</v>
      </c>
      <c r="N659" s="20">
        <v>33086611</v>
      </c>
      <c r="O659" s="21">
        <f t="shared" si="30"/>
        <v>93694148.435873613</v>
      </c>
      <c r="P659" s="22">
        <f t="shared" si="31"/>
        <v>0</v>
      </c>
      <c r="Q659" s="20">
        <f t="shared" si="32"/>
        <v>30749638.475836437</v>
      </c>
      <c r="R659" s="18" t="s">
        <v>1541</v>
      </c>
      <c r="S659" s="18">
        <v>91</v>
      </c>
    </row>
    <row r="660" spans="1:19" x14ac:dyDescent="0.25">
      <c r="A660" s="18" t="s">
        <v>2611</v>
      </c>
      <c r="B660" s="18" t="s">
        <v>37</v>
      </c>
      <c r="C660" s="18" t="s">
        <v>45</v>
      </c>
      <c r="D660" s="18">
        <v>1985</v>
      </c>
      <c r="E660" s="18">
        <f>VLOOKUP(D660,'cpi roi'!A:C,2,FALSE)</f>
        <v>107.6</v>
      </c>
      <c r="F660" s="18" t="s">
        <v>2612</v>
      </c>
      <c r="G660" s="18">
        <v>7</v>
      </c>
      <c r="H660" s="19">
        <v>31000</v>
      </c>
      <c r="I660" s="18" t="s">
        <v>1538</v>
      </c>
      <c r="J660" s="18" t="s">
        <v>2022</v>
      </c>
      <c r="K660" s="18" t="s">
        <v>2080</v>
      </c>
      <c r="L660" s="18" t="s">
        <v>34</v>
      </c>
      <c r="M660" s="20">
        <v>8000000</v>
      </c>
      <c r="N660" s="20">
        <v>12952019</v>
      </c>
      <c r="O660" s="21">
        <f t="shared" si="30"/>
        <v>36677325.179368027</v>
      </c>
      <c r="P660" s="22">
        <f t="shared" si="31"/>
        <v>161.9002375</v>
      </c>
      <c r="Q660" s="20">
        <f t="shared" si="32"/>
        <v>12037192.379182158</v>
      </c>
      <c r="R660" s="18" t="s">
        <v>2613</v>
      </c>
      <c r="S660" s="18">
        <v>108</v>
      </c>
    </row>
    <row r="661" spans="1:19" x14ac:dyDescent="0.25">
      <c r="A661" s="18" t="s">
        <v>2614</v>
      </c>
      <c r="B661" s="18" t="s">
        <v>20</v>
      </c>
      <c r="C661" s="18" t="s">
        <v>38</v>
      </c>
      <c r="D661" s="18">
        <v>1985</v>
      </c>
      <c r="E661" s="18">
        <f>VLOOKUP(D661,'cpi roi'!A:C,2,FALSE)</f>
        <v>107.6</v>
      </c>
      <c r="F661" s="18" t="s">
        <v>2615</v>
      </c>
      <c r="G661" s="18">
        <v>6.7</v>
      </c>
      <c r="H661" s="19">
        <v>150000</v>
      </c>
      <c r="I661" s="18" t="s">
        <v>2135</v>
      </c>
      <c r="J661" s="18" t="s">
        <v>2610</v>
      </c>
      <c r="K661" s="18" t="s">
        <v>1003</v>
      </c>
      <c r="L661" s="18" t="s">
        <v>34</v>
      </c>
      <c r="M661" s="20">
        <v>10000000</v>
      </c>
      <c r="N661" s="20">
        <v>57491000</v>
      </c>
      <c r="O661" s="21">
        <f t="shared" si="30"/>
        <v>162802116.17100373</v>
      </c>
      <c r="P661" s="22">
        <f t="shared" si="31"/>
        <v>574.91000000000008</v>
      </c>
      <c r="Q661" s="20">
        <f t="shared" si="32"/>
        <v>53430297.397769526</v>
      </c>
      <c r="R661" s="18" t="s">
        <v>2575</v>
      </c>
      <c r="S661" s="18">
        <v>90</v>
      </c>
    </row>
    <row r="662" spans="1:19" x14ac:dyDescent="0.25">
      <c r="A662" s="18" t="s">
        <v>2616</v>
      </c>
      <c r="B662" s="18" t="s">
        <v>20</v>
      </c>
      <c r="C662" s="18" t="s">
        <v>108</v>
      </c>
      <c r="D662" s="18">
        <v>1985</v>
      </c>
      <c r="E662" s="18">
        <f>VLOOKUP(D662,'cpi roi'!A:C,2,FALSE)</f>
        <v>107.6</v>
      </c>
      <c r="F662" s="18" t="s">
        <v>2430</v>
      </c>
      <c r="G662" s="18">
        <v>7.4</v>
      </c>
      <c r="H662" s="19">
        <v>89000</v>
      </c>
      <c r="I662" s="18" t="s">
        <v>708</v>
      </c>
      <c r="J662" s="18" t="s">
        <v>2617</v>
      </c>
      <c r="K662" s="18" t="s">
        <v>502</v>
      </c>
      <c r="L662" s="18" t="s">
        <v>34</v>
      </c>
      <c r="M662" s="20">
        <v>12000000</v>
      </c>
      <c r="N662" s="20">
        <v>68706993</v>
      </c>
      <c r="O662" s="21">
        <f t="shared" si="30"/>
        <v>194563390.02881041</v>
      </c>
      <c r="P662" s="22">
        <f t="shared" si="31"/>
        <v>572.55827499999998</v>
      </c>
      <c r="Q662" s="20">
        <f t="shared" si="32"/>
        <v>63854082.713754654</v>
      </c>
      <c r="R662" s="18" t="s">
        <v>48</v>
      </c>
      <c r="S662" s="18">
        <v>112</v>
      </c>
    </row>
    <row r="663" spans="1:19" x14ac:dyDescent="0.25">
      <c r="A663" s="18" t="s">
        <v>2618</v>
      </c>
      <c r="B663" s="18" t="s">
        <v>2004</v>
      </c>
      <c r="C663" s="18" t="s">
        <v>21</v>
      </c>
      <c r="D663" s="18">
        <v>1985</v>
      </c>
      <c r="E663" s="18">
        <f>VLOOKUP(D663,'cpi roi'!A:C,2,FALSE)</f>
        <v>107.6</v>
      </c>
      <c r="F663" s="18" t="s">
        <v>2619</v>
      </c>
      <c r="G663" s="18">
        <v>7.8</v>
      </c>
      <c r="H663" s="19">
        <v>81000</v>
      </c>
      <c r="I663" s="18" t="s">
        <v>500</v>
      </c>
      <c r="J663" s="18" t="s">
        <v>2620</v>
      </c>
      <c r="K663" s="18" t="s">
        <v>2621</v>
      </c>
      <c r="L663" s="18" t="s">
        <v>34</v>
      </c>
      <c r="M663" s="20">
        <v>15000000</v>
      </c>
      <c r="N663" s="20">
        <v>98467863</v>
      </c>
      <c r="O663" s="21">
        <f t="shared" si="30"/>
        <v>278839757.02695167</v>
      </c>
      <c r="P663" s="22">
        <f t="shared" si="31"/>
        <v>656.45241999999996</v>
      </c>
      <c r="Q663" s="20">
        <f t="shared" si="32"/>
        <v>91512883.828996301</v>
      </c>
      <c r="R663" s="18" t="s">
        <v>1551</v>
      </c>
      <c r="S663" s="18">
        <v>154</v>
      </c>
    </row>
    <row r="664" spans="1:19" x14ac:dyDescent="0.25">
      <c r="A664" s="18" t="s">
        <v>2622</v>
      </c>
      <c r="B664" s="18" t="s">
        <v>2004</v>
      </c>
      <c r="C664" s="18" t="s">
        <v>38</v>
      </c>
      <c r="D664" s="18">
        <v>1985</v>
      </c>
      <c r="E664" s="18">
        <f>VLOOKUP(D664,'cpi roi'!A:C,2,FALSE)</f>
        <v>107.6</v>
      </c>
      <c r="F664" s="18" t="s">
        <v>2623</v>
      </c>
      <c r="G664" s="18">
        <v>7.2</v>
      </c>
      <c r="H664" s="19">
        <v>40000</v>
      </c>
      <c r="I664" s="18" t="s">
        <v>501</v>
      </c>
      <c r="J664" s="18" t="s">
        <v>501</v>
      </c>
      <c r="K664" s="18" t="s">
        <v>1733</v>
      </c>
      <c r="L664" s="18" t="s">
        <v>34</v>
      </c>
      <c r="M664" s="20">
        <v>26000000</v>
      </c>
      <c r="N664" s="20">
        <v>32192570</v>
      </c>
      <c r="O664" s="21">
        <f t="shared" si="30"/>
        <v>91162417.091078073</v>
      </c>
      <c r="P664" s="22">
        <f t="shared" si="31"/>
        <v>123.81757692307693</v>
      </c>
      <c r="Q664" s="20">
        <f t="shared" si="32"/>
        <v>29918745.353159856</v>
      </c>
      <c r="R664" s="18" t="s">
        <v>35</v>
      </c>
      <c r="S664" s="18">
        <v>133</v>
      </c>
    </row>
    <row r="665" spans="1:19" x14ac:dyDescent="0.25">
      <c r="A665" s="18" t="s">
        <v>2624</v>
      </c>
      <c r="B665" s="18" t="s">
        <v>37</v>
      </c>
      <c r="C665" s="18" t="s">
        <v>21</v>
      </c>
      <c r="D665" s="18">
        <v>1985</v>
      </c>
      <c r="E665" s="18">
        <f>VLOOKUP(D665,'cpi roi'!A:C,2,FALSE)</f>
        <v>107.6</v>
      </c>
      <c r="F665" s="18" t="s">
        <v>2625</v>
      </c>
      <c r="G665" s="18">
        <v>6.9</v>
      </c>
      <c r="H665" s="19">
        <v>192000</v>
      </c>
      <c r="I665" s="18" t="s">
        <v>766</v>
      </c>
      <c r="J665" s="18" t="s">
        <v>766</v>
      </c>
      <c r="K665" s="18" t="s">
        <v>766</v>
      </c>
      <c r="L665" s="18" t="s">
        <v>34</v>
      </c>
      <c r="M665" s="20">
        <v>30000000</v>
      </c>
      <c r="N665" s="20">
        <v>300473716</v>
      </c>
      <c r="O665" s="21">
        <f t="shared" si="30"/>
        <v>850876777.55762088</v>
      </c>
      <c r="P665" s="22">
        <f t="shared" si="31"/>
        <v>1001.5790533333334</v>
      </c>
      <c r="Q665" s="20">
        <f t="shared" si="32"/>
        <v>279250665.42750931</v>
      </c>
      <c r="R665" s="18" t="s">
        <v>84</v>
      </c>
      <c r="S665" s="18">
        <v>91</v>
      </c>
    </row>
    <row r="666" spans="1:19" x14ac:dyDescent="0.25">
      <c r="A666" s="18" t="s">
        <v>2626</v>
      </c>
      <c r="B666" s="18" t="s">
        <v>37</v>
      </c>
      <c r="C666" s="18" t="s">
        <v>45</v>
      </c>
      <c r="D666" s="18">
        <v>1985</v>
      </c>
      <c r="E666" s="18">
        <f>VLOOKUP(D666,'cpi roi'!A:C,2,FALSE)</f>
        <v>107.6</v>
      </c>
      <c r="F666" s="18" t="s">
        <v>2627</v>
      </c>
      <c r="G666" s="18">
        <v>7.1</v>
      </c>
      <c r="H666" s="19">
        <v>42000</v>
      </c>
      <c r="I666" s="18" t="s">
        <v>2628</v>
      </c>
      <c r="J666" s="18" t="s">
        <v>2628</v>
      </c>
      <c r="K666" s="18" t="s">
        <v>2629</v>
      </c>
      <c r="L666" s="18" t="s">
        <v>34</v>
      </c>
      <c r="M666" s="20">
        <v>0</v>
      </c>
      <c r="N666" s="20">
        <v>10297601</v>
      </c>
      <c r="O666" s="21">
        <f t="shared" si="30"/>
        <v>29160585.731412638</v>
      </c>
      <c r="P666" s="22">
        <f t="shared" si="31"/>
        <v>0</v>
      </c>
      <c r="Q666" s="20">
        <f t="shared" si="32"/>
        <v>9570261.1524163578</v>
      </c>
      <c r="R666" s="18" t="s">
        <v>2245</v>
      </c>
      <c r="S666" s="18">
        <v>97</v>
      </c>
    </row>
    <row r="667" spans="1:19" x14ac:dyDescent="0.25">
      <c r="A667" s="18" t="s">
        <v>2630</v>
      </c>
      <c r="B667" s="18" t="s">
        <v>20</v>
      </c>
      <c r="C667" s="18" t="s">
        <v>38</v>
      </c>
      <c r="D667" s="18">
        <v>1985</v>
      </c>
      <c r="E667" s="18">
        <f>VLOOKUP(D667,'cpi roi'!A:C,2,FALSE)</f>
        <v>107.6</v>
      </c>
      <c r="F667" s="18" t="s">
        <v>2631</v>
      </c>
      <c r="G667" s="18">
        <v>8.1999999999999993</v>
      </c>
      <c r="H667" s="19">
        <v>117000</v>
      </c>
      <c r="I667" s="18" t="s">
        <v>2632</v>
      </c>
      <c r="J667" s="18" t="s">
        <v>2632</v>
      </c>
      <c r="K667" s="18" t="s">
        <v>2633</v>
      </c>
      <c r="L667" s="18" t="s">
        <v>2113</v>
      </c>
      <c r="M667" s="20">
        <v>11500000</v>
      </c>
      <c r="N667" s="20">
        <v>4164283</v>
      </c>
      <c r="O667" s="21">
        <f t="shared" si="30"/>
        <v>11792351.580855019</v>
      </c>
      <c r="P667" s="22">
        <f t="shared" si="31"/>
        <v>36.211156521739127</v>
      </c>
      <c r="Q667" s="20">
        <f t="shared" si="32"/>
        <v>3870151.4869888481</v>
      </c>
      <c r="R667" s="18" t="s">
        <v>2634</v>
      </c>
      <c r="S667" s="18">
        <v>162</v>
      </c>
    </row>
    <row r="668" spans="1:19" x14ac:dyDescent="0.25">
      <c r="A668" s="18" t="s">
        <v>2635</v>
      </c>
      <c r="B668" s="18" t="s">
        <v>2004</v>
      </c>
      <c r="C668" s="18" t="s">
        <v>29</v>
      </c>
      <c r="D668" s="18">
        <v>1985</v>
      </c>
      <c r="E668" s="18">
        <f>VLOOKUP(D668,'cpi roi'!A:C,2,FALSE)</f>
        <v>107.6</v>
      </c>
      <c r="F668" s="18" t="s">
        <v>2636</v>
      </c>
      <c r="G668" s="18">
        <v>7</v>
      </c>
      <c r="H668" s="19">
        <v>44000</v>
      </c>
      <c r="I668" s="18" t="s">
        <v>1158</v>
      </c>
      <c r="J668" s="18" t="s">
        <v>2637</v>
      </c>
      <c r="K668" s="18" t="s">
        <v>1516</v>
      </c>
      <c r="L668" s="18" t="s">
        <v>34</v>
      </c>
      <c r="M668" s="20">
        <v>20000000</v>
      </c>
      <c r="N668" s="20">
        <v>18432000</v>
      </c>
      <c r="O668" s="21">
        <f t="shared" si="30"/>
        <v>52195449.814126395</v>
      </c>
      <c r="P668" s="22">
        <f t="shared" si="31"/>
        <v>92.16</v>
      </c>
      <c r="Q668" s="20">
        <f t="shared" si="32"/>
        <v>17130111.52416357</v>
      </c>
      <c r="R668" s="18" t="s">
        <v>184</v>
      </c>
      <c r="S668" s="18">
        <v>121</v>
      </c>
    </row>
    <row r="669" spans="1:19" x14ac:dyDescent="0.25">
      <c r="A669" s="18" t="s">
        <v>2638</v>
      </c>
      <c r="B669" s="18" t="s">
        <v>452</v>
      </c>
      <c r="C669" s="18" t="s">
        <v>21</v>
      </c>
      <c r="D669" s="18">
        <v>1985</v>
      </c>
      <c r="E669" s="18">
        <f>VLOOKUP(D669,'cpi roi'!A:C,2,FALSE)</f>
        <v>107.6</v>
      </c>
      <c r="F669" s="18" t="s">
        <v>2639</v>
      </c>
      <c r="G669" s="18">
        <v>7.3</v>
      </c>
      <c r="H669" s="19">
        <v>41000</v>
      </c>
      <c r="I669" s="18" t="s">
        <v>842</v>
      </c>
      <c r="J669" s="18" t="s">
        <v>2200</v>
      </c>
      <c r="K669" s="18" t="s">
        <v>2640</v>
      </c>
      <c r="L669" s="18" t="s">
        <v>26</v>
      </c>
      <c r="M669" s="20">
        <v>3000000</v>
      </c>
      <c r="N669" s="20">
        <v>21041453</v>
      </c>
      <c r="O669" s="21">
        <f t="shared" si="30"/>
        <v>59584858.077137545</v>
      </c>
      <c r="P669" s="22">
        <f t="shared" si="31"/>
        <v>701.38176666666664</v>
      </c>
      <c r="Q669" s="20">
        <f t="shared" si="32"/>
        <v>19555253.717472121</v>
      </c>
      <c r="R669" s="18" t="s">
        <v>1088</v>
      </c>
      <c r="S669" s="18">
        <v>117</v>
      </c>
    </row>
    <row r="670" spans="1:19" x14ac:dyDescent="0.25">
      <c r="A670" s="18" t="s">
        <v>2641</v>
      </c>
      <c r="B670" s="18" t="s">
        <v>2004</v>
      </c>
      <c r="C670" s="18" t="s">
        <v>38</v>
      </c>
      <c r="D670" s="18">
        <v>1985</v>
      </c>
      <c r="E670" s="18">
        <f>VLOOKUP(D670,'cpi roi'!A:C,2,FALSE)</f>
        <v>107.6</v>
      </c>
      <c r="F670" s="18" t="s">
        <v>2569</v>
      </c>
      <c r="G670" s="18">
        <v>5.0999999999999996</v>
      </c>
      <c r="H670" s="19">
        <v>39000</v>
      </c>
      <c r="I670" s="18" t="s">
        <v>231</v>
      </c>
      <c r="J670" s="18" t="s">
        <v>1002</v>
      </c>
      <c r="K670" s="18" t="s">
        <v>1003</v>
      </c>
      <c r="L670" s="18" t="s">
        <v>34</v>
      </c>
      <c r="M670" s="20">
        <v>17900000</v>
      </c>
      <c r="N670" s="20">
        <v>6951415</v>
      </c>
      <c r="O670" s="21">
        <f t="shared" si="30"/>
        <v>19684908.461895913</v>
      </c>
      <c r="P670" s="22">
        <f t="shared" si="31"/>
        <v>38.834720670391057</v>
      </c>
      <c r="Q670" s="20">
        <f t="shared" si="32"/>
        <v>6460422.8624535324</v>
      </c>
      <c r="R670" s="18" t="s">
        <v>598</v>
      </c>
      <c r="S670" s="18">
        <v>89</v>
      </c>
    </row>
    <row r="671" spans="1:19" x14ac:dyDescent="0.25">
      <c r="A671" s="18" t="s">
        <v>2642</v>
      </c>
      <c r="B671" s="18" t="s">
        <v>20</v>
      </c>
      <c r="C671" s="18" t="s">
        <v>155</v>
      </c>
      <c r="D671" s="18">
        <v>1985</v>
      </c>
      <c r="E671" s="18">
        <f>VLOOKUP(D671,'cpi roi'!A:C,2,FALSE)</f>
        <v>107.6</v>
      </c>
      <c r="F671" s="18" t="s">
        <v>2563</v>
      </c>
      <c r="G671" s="18">
        <v>7.1</v>
      </c>
      <c r="H671" s="19">
        <v>63000</v>
      </c>
      <c r="I671" s="18" t="s">
        <v>1260</v>
      </c>
      <c r="J671" s="18" t="s">
        <v>1260</v>
      </c>
      <c r="K671" s="18" t="s">
        <v>2643</v>
      </c>
      <c r="L671" s="18" t="s">
        <v>34</v>
      </c>
      <c r="M671" s="20">
        <v>9000000</v>
      </c>
      <c r="N671" s="20">
        <v>24922237</v>
      </c>
      <c r="O671" s="21">
        <f t="shared" si="30"/>
        <v>70574401.616171002</v>
      </c>
      <c r="P671" s="22">
        <f t="shared" si="31"/>
        <v>276.91374444444443</v>
      </c>
      <c r="Q671" s="20">
        <f t="shared" si="32"/>
        <v>23161930.297397774</v>
      </c>
      <c r="R671" s="18" t="s">
        <v>35</v>
      </c>
      <c r="S671" s="18">
        <v>106</v>
      </c>
    </row>
    <row r="672" spans="1:19" x14ac:dyDescent="0.25">
      <c r="A672" s="18" t="s">
        <v>2644</v>
      </c>
      <c r="B672" s="18" t="s">
        <v>37</v>
      </c>
      <c r="C672" s="18" t="s">
        <v>29</v>
      </c>
      <c r="D672" s="18">
        <v>1985</v>
      </c>
      <c r="E672" s="18">
        <f>VLOOKUP(D672,'cpi roi'!A:C,2,FALSE)</f>
        <v>107.6</v>
      </c>
      <c r="F672" s="18" t="s">
        <v>2645</v>
      </c>
      <c r="G672" s="18">
        <v>6.5</v>
      </c>
      <c r="H672" s="19">
        <v>20000</v>
      </c>
      <c r="I672" s="18" t="s">
        <v>655</v>
      </c>
      <c r="J672" s="18" t="s">
        <v>2646</v>
      </c>
      <c r="K672" s="18" t="s">
        <v>2647</v>
      </c>
      <c r="L672" s="18" t="s">
        <v>34</v>
      </c>
      <c r="M672" s="20">
        <v>25000000</v>
      </c>
      <c r="N672" s="20">
        <v>9873044</v>
      </c>
      <c r="O672" s="21">
        <f t="shared" si="30"/>
        <v>27958331.847583644</v>
      </c>
      <c r="P672" s="22">
        <f t="shared" si="31"/>
        <v>39.492176000000001</v>
      </c>
      <c r="Q672" s="20">
        <f t="shared" si="32"/>
        <v>9175691.4498141278</v>
      </c>
      <c r="R672" s="18" t="s">
        <v>48</v>
      </c>
      <c r="S672" s="18">
        <v>109</v>
      </c>
    </row>
    <row r="673" spans="1:19" x14ac:dyDescent="0.25">
      <c r="A673" s="18" t="s">
        <v>2648</v>
      </c>
      <c r="B673" s="18" t="s">
        <v>20</v>
      </c>
      <c r="C673" s="18" t="s">
        <v>29</v>
      </c>
      <c r="D673" s="18">
        <v>1985</v>
      </c>
      <c r="E673" s="18">
        <f>VLOOKUP(D673,'cpi roi'!A:C,2,FALSE)</f>
        <v>107.6</v>
      </c>
      <c r="F673" s="18" t="s">
        <v>2649</v>
      </c>
      <c r="G673" s="18">
        <v>6.7</v>
      </c>
      <c r="H673" s="19">
        <v>17000</v>
      </c>
      <c r="I673" s="18" t="s">
        <v>2650</v>
      </c>
      <c r="J673" s="18" t="s">
        <v>2651</v>
      </c>
      <c r="K673" s="18" t="s">
        <v>1766</v>
      </c>
      <c r="L673" s="18" t="s">
        <v>1425</v>
      </c>
      <c r="M673" s="20">
        <v>6500000</v>
      </c>
      <c r="N673" s="20">
        <v>0</v>
      </c>
      <c r="O673" s="21">
        <f t="shared" si="30"/>
        <v>0</v>
      </c>
      <c r="P673" s="22">
        <f t="shared" si="31"/>
        <v>0</v>
      </c>
      <c r="Q673" s="20">
        <f t="shared" si="32"/>
        <v>0</v>
      </c>
      <c r="R673" s="18" t="s">
        <v>2652</v>
      </c>
      <c r="S673" s="18">
        <v>126</v>
      </c>
    </row>
    <row r="674" spans="1:19" x14ac:dyDescent="0.25">
      <c r="A674" s="18" t="s">
        <v>2653</v>
      </c>
      <c r="B674" s="18" t="s">
        <v>2004</v>
      </c>
      <c r="C674" s="18" t="s">
        <v>38</v>
      </c>
      <c r="D674" s="18">
        <v>1985</v>
      </c>
      <c r="E674" s="18">
        <f>VLOOKUP(D674,'cpi roi'!A:C,2,FALSE)</f>
        <v>107.6</v>
      </c>
      <c r="F674" s="18" t="s">
        <v>2623</v>
      </c>
      <c r="G674" s="18">
        <v>6.3</v>
      </c>
      <c r="H674" s="19">
        <v>129000</v>
      </c>
      <c r="I674" s="18" t="s">
        <v>538</v>
      </c>
      <c r="J674" s="18" t="s">
        <v>539</v>
      </c>
      <c r="K674" s="18" t="s">
        <v>540</v>
      </c>
      <c r="L674" s="18" t="s">
        <v>252</v>
      </c>
      <c r="M674" s="20">
        <v>10000000</v>
      </c>
      <c r="N674" s="20">
        <v>36230219</v>
      </c>
      <c r="O674" s="21">
        <f t="shared" si="30"/>
        <v>102596168.48791821</v>
      </c>
      <c r="P674" s="22">
        <f t="shared" si="31"/>
        <v>362.30219</v>
      </c>
      <c r="Q674" s="20">
        <f t="shared" si="32"/>
        <v>33671207.249070637</v>
      </c>
      <c r="R674" s="18" t="s">
        <v>541</v>
      </c>
      <c r="S674" s="18">
        <v>107</v>
      </c>
    </row>
    <row r="675" spans="1:19" x14ac:dyDescent="0.25">
      <c r="A675" s="18" t="s">
        <v>2654</v>
      </c>
      <c r="B675" s="18" t="s">
        <v>20</v>
      </c>
      <c r="C675" s="18" t="s">
        <v>45</v>
      </c>
      <c r="D675" s="18">
        <v>1985</v>
      </c>
      <c r="E675" s="18">
        <f>VLOOKUP(D675,'cpi roi'!A:C,2,FALSE)</f>
        <v>107.6</v>
      </c>
      <c r="F675" s="18" t="s">
        <v>2627</v>
      </c>
      <c r="G675" s="18">
        <v>7.7</v>
      </c>
      <c r="H675" s="19">
        <v>63000</v>
      </c>
      <c r="I675" s="18" t="s">
        <v>69</v>
      </c>
      <c r="J675" s="18" t="s">
        <v>2655</v>
      </c>
      <c r="K675" s="18" t="s">
        <v>2656</v>
      </c>
      <c r="L675" s="18" t="s">
        <v>34</v>
      </c>
      <c r="M675" s="20">
        <v>4500000</v>
      </c>
      <c r="N675" s="20">
        <v>10609321</v>
      </c>
      <c r="O675" s="21">
        <f t="shared" si="30"/>
        <v>30043309.560408924</v>
      </c>
      <c r="P675" s="22">
        <f t="shared" si="31"/>
        <v>235.7626888888889</v>
      </c>
      <c r="Q675" s="20">
        <f t="shared" si="32"/>
        <v>9859963.7546468414</v>
      </c>
      <c r="R675" s="18" t="s">
        <v>1191</v>
      </c>
      <c r="S675" s="18">
        <v>97</v>
      </c>
    </row>
    <row r="676" spans="1:19" x14ac:dyDescent="0.25">
      <c r="A676" s="18" t="s">
        <v>2657</v>
      </c>
      <c r="B676" s="18" t="s">
        <v>37</v>
      </c>
      <c r="C676" s="18" t="s">
        <v>38</v>
      </c>
      <c r="D676" s="18">
        <v>1985</v>
      </c>
      <c r="E676" s="18">
        <f>VLOOKUP(D676,'cpi roi'!A:C,2,FALSE)</f>
        <v>107.6</v>
      </c>
      <c r="F676" s="18" t="s">
        <v>2658</v>
      </c>
      <c r="G676" s="18">
        <v>6.3</v>
      </c>
      <c r="H676" s="19">
        <v>91000</v>
      </c>
      <c r="I676" s="18" t="s">
        <v>590</v>
      </c>
      <c r="J676" s="18" t="s">
        <v>591</v>
      </c>
      <c r="K676" s="18" t="s">
        <v>592</v>
      </c>
      <c r="L676" s="18" t="s">
        <v>26</v>
      </c>
      <c r="M676" s="20">
        <v>30000000</v>
      </c>
      <c r="N676" s="20">
        <v>50327960</v>
      </c>
      <c r="O676" s="21">
        <f t="shared" si="30"/>
        <v>142517931.33828998</v>
      </c>
      <c r="P676" s="22">
        <f t="shared" si="31"/>
        <v>167.75986666666668</v>
      </c>
      <c r="Q676" s="20">
        <f t="shared" si="32"/>
        <v>46773197.026022315</v>
      </c>
      <c r="R676" s="18" t="s">
        <v>593</v>
      </c>
      <c r="S676" s="18">
        <v>131</v>
      </c>
    </row>
    <row r="677" spans="1:19" x14ac:dyDescent="0.25">
      <c r="A677" s="18" t="s">
        <v>2659</v>
      </c>
      <c r="B677" s="18" t="s">
        <v>37</v>
      </c>
      <c r="C677" s="18" t="s">
        <v>45</v>
      </c>
      <c r="D677" s="18">
        <v>1985</v>
      </c>
      <c r="E677" s="18">
        <f>VLOOKUP(D677,'cpi roi'!A:C,2,FALSE)</f>
        <v>107.6</v>
      </c>
      <c r="F677" s="18" t="s">
        <v>2660</v>
      </c>
      <c r="G677" s="18">
        <v>6.9</v>
      </c>
      <c r="H677" s="19">
        <v>49000</v>
      </c>
      <c r="I677" s="18" t="s">
        <v>274</v>
      </c>
      <c r="J677" s="18" t="s">
        <v>2661</v>
      </c>
      <c r="K677" s="18" t="s">
        <v>53</v>
      </c>
      <c r="L677" s="18" t="s">
        <v>34</v>
      </c>
      <c r="M677" s="20">
        <v>8000000</v>
      </c>
      <c r="N677" s="20">
        <v>59612888</v>
      </c>
      <c r="O677" s="21">
        <f t="shared" si="30"/>
        <v>168810845.47955391</v>
      </c>
      <c r="P677" s="22">
        <f t="shared" si="31"/>
        <v>745.16110000000003</v>
      </c>
      <c r="Q677" s="20">
        <f t="shared" si="32"/>
        <v>55402312.267658003</v>
      </c>
      <c r="R677" s="18" t="s">
        <v>65</v>
      </c>
      <c r="S677" s="18">
        <v>98</v>
      </c>
    </row>
    <row r="678" spans="1:19" x14ac:dyDescent="0.25">
      <c r="A678" s="18" t="s">
        <v>2662</v>
      </c>
      <c r="B678" s="18" t="s">
        <v>20</v>
      </c>
      <c r="C678" s="18" t="s">
        <v>21</v>
      </c>
      <c r="D678" s="18">
        <v>1985</v>
      </c>
      <c r="E678" s="18">
        <f>VLOOKUP(D678,'cpi roi'!A:C,2,FALSE)</f>
        <v>107.6</v>
      </c>
      <c r="F678" s="18" t="s">
        <v>2566</v>
      </c>
      <c r="G678" s="18">
        <v>4.5</v>
      </c>
      <c r="H678" s="19">
        <v>4800</v>
      </c>
      <c r="I678" s="18" t="s">
        <v>162</v>
      </c>
      <c r="J678" s="18" t="s">
        <v>163</v>
      </c>
      <c r="K678" s="18" t="s">
        <v>164</v>
      </c>
      <c r="L678" s="18" t="s">
        <v>34</v>
      </c>
      <c r="M678" s="20">
        <v>19000000</v>
      </c>
      <c r="N678" s="20">
        <v>12918858</v>
      </c>
      <c r="O678" s="21">
        <f t="shared" si="30"/>
        <v>36583420.377323419</v>
      </c>
      <c r="P678" s="22">
        <f t="shared" si="31"/>
        <v>67.993989473684209</v>
      </c>
      <c r="Q678" s="20">
        <f t="shared" si="32"/>
        <v>12006373.605947956</v>
      </c>
      <c r="R678" s="18" t="s">
        <v>35</v>
      </c>
      <c r="S678" s="18">
        <v>115</v>
      </c>
    </row>
    <row r="679" spans="1:19" x14ac:dyDescent="0.25">
      <c r="A679" s="18" t="s">
        <v>2663</v>
      </c>
      <c r="B679" s="18" t="s">
        <v>20</v>
      </c>
      <c r="C679" s="18" t="s">
        <v>56</v>
      </c>
      <c r="D679" s="18">
        <v>1985</v>
      </c>
      <c r="E679" s="18">
        <f>VLOOKUP(D679,'cpi roi'!A:C,2,FALSE)</f>
        <v>107.6</v>
      </c>
      <c r="F679" s="18" t="s">
        <v>2572</v>
      </c>
      <c r="G679" s="18">
        <v>5.5</v>
      </c>
      <c r="H679" s="19">
        <v>63000</v>
      </c>
      <c r="I679" s="18" t="s">
        <v>2664</v>
      </c>
      <c r="J679" s="18" t="s">
        <v>2665</v>
      </c>
      <c r="K679" s="18" t="s">
        <v>2666</v>
      </c>
      <c r="L679" s="18" t="s">
        <v>34</v>
      </c>
      <c r="M679" s="20">
        <v>3000000</v>
      </c>
      <c r="N679" s="20">
        <v>29999213</v>
      </c>
      <c r="O679" s="21">
        <f t="shared" si="30"/>
        <v>84951302.984200746</v>
      </c>
      <c r="P679" s="22">
        <f t="shared" si="31"/>
        <v>999.97376666666662</v>
      </c>
      <c r="Q679" s="20">
        <f t="shared" si="32"/>
        <v>27880309.479553908</v>
      </c>
      <c r="R679" s="18" t="s">
        <v>2031</v>
      </c>
      <c r="S679" s="18">
        <v>87</v>
      </c>
    </row>
    <row r="680" spans="1:19" x14ac:dyDescent="0.25">
      <c r="A680" s="18" t="s">
        <v>2667</v>
      </c>
      <c r="B680" s="18" t="s">
        <v>37</v>
      </c>
      <c r="C680" s="18" t="s">
        <v>45</v>
      </c>
      <c r="D680" s="18">
        <v>1985</v>
      </c>
      <c r="E680" s="18">
        <f>VLOOKUP(D680,'cpi roi'!A:C,2,FALSE)</f>
        <v>107.6</v>
      </c>
      <c r="F680" s="18" t="s">
        <v>2668</v>
      </c>
      <c r="G680" s="18">
        <v>6.3</v>
      </c>
      <c r="H680" s="19">
        <v>15000</v>
      </c>
      <c r="I680" s="18" t="s">
        <v>1193</v>
      </c>
      <c r="J680" s="18" t="s">
        <v>2669</v>
      </c>
      <c r="K680" s="18" t="s">
        <v>1862</v>
      </c>
      <c r="L680" s="18" t="s">
        <v>34</v>
      </c>
      <c r="M680" s="20">
        <v>0</v>
      </c>
      <c r="N680" s="20">
        <v>24689703</v>
      </c>
      <c r="O680" s="21">
        <f t="shared" si="30"/>
        <v>69915915.46561338</v>
      </c>
      <c r="P680" s="22">
        <f t="shared" si="31"/>
        <v>0</v>
      </c>
      <c r="Q680" s="20">
        <f t="shared" si="32"/>
        <v>22945820.631970264</v>
      </c>
      <c r="R680" s="18" t="s">
        <v>48</v>
      </c>
      <c r="S680" s="18">
        <v>87</v>
      </c>
    </row>
    <row r="681" spans="1:19" x14ac:dyDescent="0.25">
      <c r="A681" s="18" t="s">
        <v>2670</v>
      </c>
      <c r="B681" s="18" t="s">
        <v>20</v>
      </c>
      <c r="C681" s="18" t="s">
        <v>38</v>
      </c>
      <c r="D681" s="18">
        <v>1985</v>
      </c>
      <c r="E681" s="18">
        <f>VLOOKUP(D681,'cpi roi'!A:C,2,FALSE)</f>
        <v>107.6</v>
      </c>
      <c r="F681" s="18" t="s">
        <v>2583</v>
      </c>
      <c r="G681" s="18">
        <v>6.2</v>
      </c>
      <c r="H681" s="19">
        <v>24000</v>
      </c>
      <c r="I681" s="18" t="s">
        <v>739</v>
      </c>
      <c r="J681" s="18" t="s">
        <v>2671</v>
      </c>
      <c r="K681" s="18" t="s">
        <v>1994</v>
      </c>
      <c r="L681" s="18" t="s">
        <v>26</v>
      </c>
      <c r="M681" s="20">
        <v>25000000</v>
      </c>
      <c r="N681" s="20">
        <v>11603545</v>
      </c>
      <c r="O681" s="21">
        <f t="shared" si="30"/>
        <v>32858737.560408924</v>
      </c>
      <c r="P681" s="22">
        <f t="shared" si="31"/>
        <v>46.414180000000002</v>
      </c>
      <c r="Q681" s="20">
        <f t="shared" si="32"/>
        <v>10783963.754646841</v>
      </c>
      <c r="R681" s="18" t="s">
        <v>1180</v>
      </c>
      <c r="S681" s="18">
        <v>101</v>
      </c>
    </row>
    <row r="682" spans="1:19" x14ac:dyDescent="0.25">
      <c r="A682" s="18" t="s">
        <v>2672</v>
      </c>
      <c r="B682" s="18" t="s">
        <v>37</v>
      </c>
      <c r="C682" s="18" t="s">
        <v>29</v>
      </c>
      <c r="D682" s="18">
        <v>1985</v>
      </c>
      <c r="E682" s="18">
        <f>VLOOKUP(D682,'cpi roi'!A:C,2,FALSE)</f>
        <v>107.6</v>
      </c>
      <c r="F682" s="18" t="s">
        <v>2668</v>
      </c>
      <c r="G682" s="18">
        <v>7</v>
      </c>
      <c r="H682" s="19">
        <v>50000</v>
      </c>
      <c r="I682" s="18" t="s">
        <v>2673</v>
      </c>
      <c r="J682" s="18" t="s">
        <v>2674</v>
      </c>
      <c r="K682" s="18" t="s">
        <v>2675</v>
      </c>
      <c r="L682" s="18" t="s">
        <v>34</v>
      </c>
      <c r="M682" s="20">
        <v>6000000</v>
      </c>
      <c r="N682" s="20">
        <v>40940662</v>
      </c>
      <c r="O682" s="21">
        <f t="shared" si="30"/>
        <v>115935127.42936803</v>
      </c>
      <c r="P682" s="22">
        <f t="shared" si="31"/>
        <v>682.3443666666667</v>
      </c>
      <c r="Q682" s="20">
        <f t="shared" si="32"/>
        <v>38048942.37918216</v>
      </c>
      <c r="R682" s="18" t="s">
        <v>27</v>
      </c>
      <c r="S682" s="18">
        <v>91</v>
      </c>
    </row>
    <row r="683" spans="1:19" x14ac:dyDescent="0.25">
      <c r="A683" s="18" t="s">
        <v>2676</v>
      </c>
      <c r="B683" s="18" t="s">
        <v>37</v>
      </c>
      <c r="C683" s="18" t="s">
        <v>67</v>
      </c>
      <c r="D683" s="18">
        <v>1985</v>
      </c>
      <c r="E683" s="18">
        <f>VLOOKUP(D683,'cpi roi'!A:C,2,FALSE)</f>
        <v>107.6</v>
      </c>
      <c r="F683" s="18" t="s">
        <v>2677</v>
      </c>
      <c r="G683" s="18">
        <v>7.2</v>
      </c>
      <c r="H683" s="19">
        <v>75000</v>
      </c>
      <c r="I683" s="18" t="s">
        <v>625</v>
      </c>
      <c r="J683" s="18" t="s">
        <v>2678</v>
      </c>
      <c r="K683" s="18" t="s">
        <v>752</v>
      </c>
      <c r="L683" s="18" t="s">
        <v>34</v>
      </c>
      <c r="M683" s="20">
        <v>31000000</v>
      </c>
      <c r="N683" s="20">
        <v>227514205</v>
      </c>
      <c r="O683" s="21">
        <f t="shared" si="30"/>
        <v>644271173.45260227</v>
      </c>
      <c r="P683" s="22">
        <f t="shared" si="31"/>
        <v>733.91679032258071</v>
      </c>
      <c r="Q683" s="20">
        <f t="shared" si="32"/>
        <v>211444428.43866175</v>
      </c>
      <c r="R683" s="18" t="s">
        <v>2679</v>
      </c>
      <c r="S683" s="18">
        <v>161</v>
      </c>
    </row>
    <row r="684" spans="1:19" x14ac:dyDescent="0.25">
      <c r="A684" s="18" t="s">
        <v>2680</v>
      </c>
      <c r="B684" s="18" t="s">
        <v>452</v>
      </c>
      <c r="C684" s="18" t="s">
        <v>56</v>
      </c>
      <c r="D684" s="18">
        <v>1985</v>
      </c>
      <c r="E684" s="18">
        <f>VLOOKUP(D684,'cpi roi'!A:C,2,FALSE)</f>
        <v>107.6</v>
      </c>
      <c r="F684" s="18" t="s">
        <v>2681</v>
      </c>
      <c r="G684" s="18">
        <v>7.1</v>
      </c>
      <c r="H684" s="19">
        <v>65000</v>
      </c>
      <c r="I684" s="18" t="s">
        <v>1078</v>
      </c>
      <c r="J684" s="18" t="s">
        <v>1078</v>
      </c>
      <c r="K684" s="18" t="s">
        <v>2682</v>
      </c>
      <c r="L684" s="18" t="s">
        <v>34</v>
      </c>
      <c r="M684" s="20">
        <v>3500000</v>
      </c>
      <c r="N684" s="20">
        <v>5000000</v>
      </c>
      <c r="O684" s="21">
        <f t="shared" si="30"/>
        <v>14158921.933085501</v>
      </c>
      <c r="P684" s="22">
        <f t="shared" si="31"/>
        <v>142.85714285714286</v>
      </c>
      <c r="Q684" s="20">
        <f t="shared" si="32"/>
        <v>4646840.148698885</v>
      </c>
      <c r="R684" s="18" t="s">
        <v>1080</v>
      </c>
      <c r="S684" s="18">
        <v>101</v>
      </c>
    </row>
    <row r="685" spans="1:19" x14ac:dyDescent="0.25">
      <c r="A685" s="18" t="s">
        <v>2683</v>
      </c>
      <c r="B685" s="18" t="s">
        <v>2004</v>
      </c>
      <c r="C685" s="18" t="s">
        <v>45</v>
      </c>
      <c r="D685" s="18">
        <v>1985</v>
      </c>
      <c r="E685" s="18">
        <f>VLOOKUP(D685,'cpi roi'!A:C,2,FALSE)</f>
        <v>107.6</v>
      </c>
      <c r="F685" s="18" t="s">
        <v>2684</v>
      </c>
      <c r="G685" s="18">
        <v>6.5</v>
      </c>
      <c r="H685" s="19">
        <v>15000</v>
      </c>
      <c r="I685" s="18" t="s">
        <v>2685</v>
      </c>
      <c r="J685" s="18" t="s">
        <v>2686</v>
      </c>
      <c r="K685" s="18" t="s">
        <v>2687</v>
      </c>
      <c r="L685" s="18" t="s">
        <v>34</v>
      </c>
      <c r="M685" s="20">
        <v>0</v>
      </c>
      <c r="N685" s="20">
        <v>11528900</v>
      </c>
      <c r="O685" s="21">
        <f t="shared" si="30"/>
        <v>32647359.014869887</v>
      </c>
      <c r="P685" s="22">
        <f t="shared" si="31"/>
        <v>0</v>
      </c>
      <c r="Q685" s="20">
        <f t="shared" si="32"/>
        <v>10714591.078066915</v>
      </c>
      <c r="R685" s="18" t="s">
        <v>35</v>
      </c>
      <c r="S685" s="18">
        <v>100</v>
      </c>
    </row>
    <row r="686" spans="1:19" x14ac:dyDescent="0.25">
      <c r="A686" s="18" t="s">
        <v>2688</v>
      </c>
      <c r="B686" s="18" t="s">
        <v>2004</v>
      </c>
      <c r="C686" s="18" t="s">
        <v>29</v>
      </c>
      <c r="D686" s="18">
        <v>1985</v>
      </c>
      <c r="E686" s="18">
        <f>VLOOKUP(D686,'cpi roi'!A:C,2,FALSE)</f>
        <v>107.6</v>
      </c>
      <c r="F686" s="18" t="s">
        <v>2689</v>
      </c>
      <c r="G686" s="18">
        <v>6.2</v>
      </c>
      <c r="H686" s="19">
        <v>60000</v>
      </c>
      <c r="I686" s="18" t="s">
        <v>990</v>
      </c>
      <c r="J686" s="18" t="s">
        <v>1314</v>
      </c>
      <c r="K686" s="18" t="s">
        <v>53</v>
      </c>
      <c r="L686" s="18" t="s">
        <v>34</v>
      </c>
      <c r="M686" s="20">
        <v>17000000</v>
      </c>
      <c r="N686" s="20">
        <v>49364621</v>
      </c>
      <c r="O686" s="21">
        <f t="shared" si="30"/>
        <v>139789962.99907064</v>
      </c>
      <c r="P686" s="22">
        <f t="shared" si="31"/>
        <v>290.38012352941178</v>
      </c>
      <c r="Q686" s="20">
        <f t="shared" si="32"/>
        <v>45877900.557620823</v>
      </c>
      <c r="R686" s="18" t="s">
        <v>1486</v>
      </c>
      <c r="S686" s="18">
        <v>95</v>
      </c>
    </row>
    <row r="687" spans="1:19" x14ac:dyDescent="0.25">
      <c r="A687" s="18" t="s">
        <v>2690</v>
      </c>
      <c r="B687" s="18" t="s">
        <v>37</v>
      </c>
      <c r="C687" s="18" t="s">
        <v>29</v>
      </c>
      <c r="D687" s="18">
        <v>1985</v>
      </c>
      <c r="E687" s="18">
        <f>VLOOKUP(D687,'cpi roi'!A:C,2,FALSE)</f>
        <v>107.6</v>
      </c>
      <c r="F687" s="18" t="s">
        <v>2691</v>
      </c>
      <c r="G687" s="18">
        <v>6.4</v>
      </c>
      <c r="H687" s="19">
        <v>45000</v>
      </c>
      <c r="I687" s="18" t="s">
        <v>62</v>
      </c>
      <c r="J687" s="18" t="s">
        <v>63</v>
      </c>
      <c r="K687" s="18" t="s">
        <v>53</v>
      </c>
      <c r="L687" s="18" t="s">
        <v>34</v>
      </c>
      <c r="M687" s="20">
        <v>22000000</v>
      </c>
      <c r="N687" s="20">
        <v>60088980</v>
      </c>
      <c r="O687" s="21">
        <f t="shared" si="30"/>
        <v>170159035.37174723</v>
      </c>
      <c r="P687" s="22">
        <f t="shared" si="31"/>
        <v>273.13172727272723</v>
      </c>
      <c r="Q687" s="20">
        <f t="shared" si="32"/>
        <v>55844776.951672867</v>
      </c>
      <c r="R687" s="18" t="s">
        <v>27</v>
      </c>
      <c r="S687" s="18">
        <v>102</v>
      </c>
    </row>
    <row r="688" spans="1:19" x14ac:dyDescent="0.25">
      <c r="A688" s="18" t="s">
        <v>2692</v>
      </c>
      <c r="B688" s="18" t="s">
        <v>20</v>
      </c>
      <c r="C688" s="18" t="s">
        <v>45</v>
      </c>
      <c r="D688" s="18">
        <v>1985</v>
      </c>
      <c r="E688" s="18">
        <f>VLOOKUP(D688,'cpi roi'!A:C,2,FALSE)</f>
        <v>107.6</v>
      </c>
      <c r="F688" s="18" t="s">
        <v>2693</v>
      </c>
      <c r="G688" s="18">
        <v>6.2</v>
      </c>
      <c r="H688" s="19">
        <v>24000</v>
      </c>
      <c r="I688" s="18" t="s">
        <v>581</v>
      </c>
      <c r="J688" s="18" t="s">
        <v>2694</v>
      </c>
      <c r="K688" s="18" t="s">
        <v>2695</v>
      </c>
      <c r="L688" s="18" t="s">
        <v>34</v>
      </c>
      <c r="M688" s="20">
        <v>3000000</v>
      </c>
      <c r="N688" s="20">
        <v>19444631</v>
      </c>
      <c r="O688" s="21">
        <f t="shared" si="30"/>
        <v>55063002.469330855</v>
      </c>
      <c r="P688" s="22">
        <f t="shared" si="31"/>
        <v>648.15436666666665</v>
      </c>
      <c r="Q688" s="20">
        <f t="shared" si="32"/>
        <v>18071218.401486993</v>
      </c>
      <c r="R688" s="18" t="s">
        <v>2180</v>
      </c>
      <c r="S688" s="18">
        <v>93</v>
      </c>
    </row>
    <row r="689" spans="1:19" x14ac:dyDescent="0.25">
      <c r="A689" s="18" t="s">
        <v>2696</v>
      </c>
      <c r="B689" s="18" t="s">
        <v>2004</v>
      </c>
      <c r="C689" s="18" t="s">
        <v>45</v>
      </c>
      <c r="D689" s="18">
        <v>1985</v>
      </c>
      <c r="E689" s="18">
        <f>VLOOKUP(D689,'cpi roi'!A:C,2,FALSE)</f>
        <v>107.6</v>
      </c>
      <c r="F689" s="18" t="s">
        <v>2547</v>
      </c>
      <c r="G689" s="18">
        <v>5.8</v>
      </c>
      <c r="H689" s="19">
        <v>53000</v>
      </c>
      <c r="I689" s="18" t="s">
        <v>2697</v>
      </c>
      <c r="J689" s="18" t="s">
        <v>2022</v>
      </c>
      <c r="K689" s="18" t="s">
        <v>1133</v>
      </c>
      <c r="L689" s="18" t="s">
        <v>34</v>
      </c>
      <c r="M689" s="20">
        <v>7600000</v>
      </c>
      <c r="N689" s="20">
        <v>55600000</v>
      </c>
      <c r="O689" s="21">
        <f t="shared" si="30"/>
        <v>157447211.89591077</v>
      </c>
      <c r="P689" s="22">
        <f t="shared" si="31"/>
        <v>731.57894736842104</v>
      </c>
      <c r="Q689" s="20">
        <f t="shared" si="32"/>
        <v>51672862.453531608</v>
      </c>
      <c r="R689" s="18" t="s">
        <v>27</v>
      </c>
      <c r="S689" s="18">
        <v>87</v>
      </c>
    </row>
    <row r="690" spans="1:19" x14ac:dyDescent="0.25">
      <c r="A690" s="18" t="s">
        <v>2698</v>
      </c>
      <c r="B690" s="18" t="s">
        <v>37</v>
      </c>
      <c r="C690" s="18" t="s">
        <v>394</v>
      </c>
      <c r="D690" s="18">
        <v>1985</v>
      </c>
      <c r="E690" s="18">
        <f>VLOOKUP(D690,'cpi roi'!A:C,2,FALSE)</f>
        <v>107.6</v>
      </c>
      <c r="F690" s="18" t="s">
        <v>2699</v>
      </c>
      <c r="G690" s="18">
        <v>6.4</v>
      </c>
      <c r="H690" s="19">
        <v>33000</v>
      </c>
      <c r="I690" s="18" t="s">
        <v>2700</v>
      </c>
      <c r="J690" s="18" t="s">
        <v>2701</v>
      </c>
      <c r="K690" s="18" t="s">
        <v>2702</v>
      </c>
      <c r="L690" s="18" t="s">
        <v>34</v>
      </c>
      <c r="M690" s="20">
        <v>44000000</v>
      </c>
      <c r="N690" s="20">
        <v>21288692</v>
      </c>
      <c r="O690" s="21">
        <f t="shared" si="30"/>
        <v>60284985.617100373</v>
      </c>
      <c r="P690" s="22">
        <f t="shared" si="31"/>
        <v>48.383390909090906</v>
      </c>
      <c r="Q690" s="20">
        <f t="shared" si="32"/>
        <v>19785029.739776954</v>
      </c>
      <c r="R690" s="18" t="s">
        <v>1729</v>
      </c>
      <c r="S690" s="18">
        <v>80</v>
      </c>
    </row>
    <row r="691" spans="1:19" x14ac:dyDescent="0.25">
      <c r="A691" s="18" t="s">
        <v>2703</v>
      </c>
      <c r="B691" s="18" t="s">
        <v>20</v>
      </c>
      <c r="C691" s="18" t="s">
        <v>56</v>
      </c>
      <c r="D691" s="18">
        <v>1985</v>
      </c>
      <c r="E691" s="18">
        <f>VLOOKUP(D691,'cpi roi'!A:C,2,FALSE)</f>
        <v>107.6</v>
      </c>
      <c r="F691" s="18" t="s">
        <v>2076</v>
      </c>
      <c r="G691" s="18">
        <v>4.8</v>
      </c>
      <c r="H691" s="19">
        <v>35000</v>
      </c>
      <c r="I691" s="18" t="s">
        <v>2704</v>
      </c>
      <c r="J691" s="18" t="s">
        <v>1101</v>
      </c>
      <c r="K691" s="18" t="s">
        <v>2705</v>
      </c>
      <c r="L691" s="18" t="s">
        <v>34</v>
      </c>
      <c r="M691" s="20">
        <v>2200000</v>
      </c>
      <c r="N691" s="20">
        <v>21930418</v>
      </c>
      <c r="O691" s="21">
        <f t="shared" si="30"/>
        <v>62102215.28438662</v>
      </c>
      <c r="P691" s="22">
        <f t="shared" si="31"/>
        <v>996.83718181818188</v>
      </c>
      <c r="Q691" s="20">
        <f t="shared" si="32"/>
        <v>20381429.368029743</v>
      </c>
      <c r="R691" s="18" t="s">
        <v>583</v>
      </c>
      <c r="S691" s="18">
        <v>92</v>
      </c>
    </row>
    <row r="692" spans="1:19" x14ac:dyDescent="0.25">
      <c r="A692" s="18" t="s">
        <v>2706</v>
      </c>
      <c r="B692" s="18" t="s">
        <v>20</v>
      </c>
      <c r="C692" s="18" t="s">
        <v>38</v>
      </c>
      <c r="D692" s="18">
        <v>1985</v>
      </c>
      <c r="E692" s="18">
        <f>VLOOKUP(D692,'cpi roi'!A:C,2,FALSE)</f>
        <v>107.6</v>
      </c>
      <c r="F692" s="18" t="s">
        <v>2707</v>
      </c>
      <c r="G692" s="18">
        <v>7.2</v>
      </c>
      <c r="H692" s="19">
        <v>28000</v>
      </c>
      <c r="I692" s="18" t="s">
        <v>2708</v>
      </c>
      <c r="J692" s="18" t="s">
        <v>2709</v>
      </c>
      <c r="K692" s="18" t="s">
        <v>1300</v>
      </c>
      <c r="L692" s="18" t="s">
        <v>34</v>
      </c>
      <c r="M692" s="20">
        <v>9000000</v>
      </c>
      <c r="N692" s="20">
        <v>7683620</v>
      </c>
      <c r="O692" s="21">
        <f t="shared" si="30"/>
        <v>21758355.148698885</v>
      </c>
      <c r="P692" s="22">
        <f t="shared" si="31"/>
        <v>85.373555555555555</v>
      </c>
      <c r="Q692" s="20">
        <f t="shared" si="32"/>
        <v>7140910.7806691462</v>
      </c>
      <c r="R692" s="18" t="s">
        <v>1180</v>
      </c>
      <c r="S692" s="18">
        <v>111</v>
      </c>
    </row>
    <row r="693" spans="1:19" x14ac:dyDescent="0.25">
      <c r="A693" s="18" t="s">
        <v>2710</v>
      </c>
      <c r="B693" s="18" t="s">
        <v>2711</v>
      </c>
      <c r="C693" s="18" t="s">
        <v>45</v>
      </c>
      <c r="D693" s="18">
        <v>1985</v>
      </c>
      <c r="E693" s="18">
        <f>VLOOKUP(D693,'cpi roi'!A:C,2,FALSE)</f>
        <v>107.6</v>
      </c>
      <c r="F693" s="18" t="s">
        <v>2712</v>
      </c>
      <c r="G693" s="18">
        <v>7.2</v>
      </c>
      <c r="H693" s="19">
        <v>59000</v>
      </c>
      <c r="I693" s="18" t="s">
        <v>2713</v>
      </c>
      <c r="J693" s="18" t="s">
        <v>2714</v>
      </c>
      <c r="K693" s="18" t="s">
        <v>2715</v>
      </c>
      <c r="L693" s="18" t="s">
        <v>34</v>
      </c>
      <c r="M693" s="20">
        <v>900000</v>
      </c>
      <c r="N693" s="20">
        <v>2023414</v>
      </c>
      <c r="O693" s="21">
        <f t="shared" si="30"/>
        <v>5729872.1728624534</v>
      </c>
      <c r="P693" s="22">
        <f t="shared" si="31"/>
        <v>224.82377777777776</v>
      </c>
      <c r="Q693" s="20">
        <f t="shared" si="32"/>
        <v>1880496.2825278812</v>
      </c>
      <c r="R693" s="18" t="s">
        <v>2254</v>
      </c>
      <c r="S693" s="18">
        <v>104</v>
      </c>
    </row>
    <row r="694" spans="1:19" x14ac:dyDescent="0.25">
      <c r="A694" s="18" t="s">
        <v>2716</v>
      </c>
      <c r="B694" s="18" t="s">
        <v>37</v>
      </c>
      <c r="C694" s="18" t="s">
        <v>45</v>
      </c>
      <c r="D694" s="18">
        <v>1985</v>
      </c>
      <c r="E694" s="18">
        <f>VLOOKUP(D694,'cpi roi'!A:C,2,FALSE)</f>
        <v>107.6</v>
      </c>
      <c r="F694" s="18" t="s">
        <v>2587</v>
      </c>
      <c r="G694" s="18">
        <v>6.5</v>
      </c>
      <c r="H694" s="19">
        <v>36000</v>
      </c>
      <c r="I694" s="18" t="s">
        <v>81</v>
      </c>
      <c r="J694" s="18" t="s">
        <v>2717</v>
      </c>
      <c r="K694" s="18" t="s">
        <v>898</v>
      </c>
      <c r="L694" s="18" t="s">
        <v>34</v>
      </c>
      <c r="M694" s="20">
        <v>20000000</v>
      </c>
      <c r="N694" s="20">
        <v>45833132</v>
      </c>
      <c r="O694" s="21">
        <f t="shared" si="30"/>
        <v>129789547.58736059</v>
      </c>
      <c r="P694" s="22">
        <f t="shared" si="31"/>
        <v>229.16566</v>
      </c>
      <c r="Q694" s="20">
        <f t="shared" si="32"/>
        <v>42595847.583643131</v>
      </c>
      <c r="R694" s="18" t="s">
        <v>65</v>
      </c>
      <c r="S694" s="18">
        <v>102</v>
      </c>
    </row>
    <row r="695" spans="1:19" x14ac:dyDescent="0.25">
      <c r="A695" s="18" t="s">
        <v>2718</v>
      </c>
      <c r="B695" s="18" t="s">
        <v>2004</v>
      </c>
      <c r="C695" s="18" t="s">
        <v>38</v>
      </c>
      <c r="D695" s="18">
        <v>1985</v>
      </c>
      <c r="E695" s="18">
        <f>VLOOKUP(D695,'cpi roi'!A:C,2,FALSE)</f>
        <v>107.6</v>
      </c>
      <c r="F695" s="18" t="s">
        <v>2076</v>
      </c>
      <c r="G695" s="18">
        <v>6.9</v>
      </c>
      <c r="H695" s="19">
        <v>13000</v>
      </c>
      <c r="I695" s="18" t="s">
        <v>827</v>
      </c>
      <c r="J695" s="18" t="s">
        <v>2719</v>
      </c>
      <c r="K695" s="18" t="s">
        <v>2720</v>
      </c>
      <c r="L695" s="18" t="s">
        <v>34</v>
      </c>
      <c r="M695" s="20">
        <v>10000000</v>
      </c>
      <c r="N695" s="20">
        <v>25754284</v>
      </c>
      <c r="O695" s="21">
        <f t="shared" si="30"/>
        <v>72930579.31970261</v>
      </c>
      <c r="P695" s="22">
        <f t="shared" si="31"/>
        <v>257.54283999999996</v>
      </c>
      <c r="Q695" s="20">
        <f t="shared" si="32"/>
        <v>23935208.178438663</v>
      </c>
      <c r="R695" s="18" t="s">
        <v>2613</v>
      </c>
      <c r="S695" s="18">
        <v>109</v>
      </c>
    </row>
    <row r="696" spans="1:19" x14ac:dyDescent="0.25">
      <c r="A696" s="18" t="s">
        <v>2721</v>
      </c>
      <c r="B696" s="18" t="s">
        <v>2004</v>
      </c>
      <c r="C696" s="18" t="s">
        <v>38</v>
      </c>
      <c r="D696" s="18">
        <v>1985</v>
      </c>
      <c r="E696" s="18">
        <f>VLOOKUP(D696,'cpi roi'!A:C,2,FALSE)</f>
        <v>107.6</v>
      </c>
      <c r="F696" s="18" t="s">
        <v>2681</v>
      </c>
      <c r="G696" s="18">
        <v>6.6</v>
      </c>
      <c r="H696" s="19">
        <v>9200</v>
      </c>
      <c r="I696" s="18" t="s">
        <v>660</v>
      </c>
      <c r="J696" s="18" t="s">
        <v>2722</v>
      </c>
      <c r="K696" s="18" t="s">
        <v>2129</v>
      </c>
      <c r="L696" s="18" t="s">
        <v>34</v>
      </c>
      <c r="M696" s="20">
        <v>0</v>
      </c>
      <c r="N696" s="20">
        <v>3099497</v>
      </c>
      <c r="O696" s="21">
        <f t="shared" si="30"/>
        <v>8777107.2109665424</v>
      </c>
      <c r="P696" s="22">
        <f t="shared" si="31"/>
        <v>0</v>
      </c>
      <c r="Q696" s="20">
        <f t="shared" si="32"/>
        <v>2880573.4200743497</v>
      </c>
      <c r="R696" s="18" t="s">
        <v>2723</v>
      </c>
      <c r="S696" s="18">
        <v>96</v>
      </c>
    </row>
    <row r="697" spans="1:19" x14ac:dyDescent="0.25">
      <c r="A697" s="18" t="s">
        <v>2724</v>
      </c>
      <c r="B697" s="18" t="s">
        <v>2004</v>
      </c>
      <c r="C697" s="18" t="s">
        <v>45</v>
      </c>
      <c r="D697" s="18">
        <v>1985</v>
      </c>
      <c r="E697" s="18">
        <f>VLOOKUP(D697,'cpi roi'!A:C,2,FALSE)</f>
        <v>107.6</v>
      </c>
      <c r="F697" s="18" t="s">
        <v>2636</v>
      </c>
      <c r="G697" s="18">
        <v>6</v>
      </c>
      <c r="H697" s="19">
        <v>22000</v>
      </c>
      <c r="I697" s="18" t="s">
        <v>2725</v>
      </c>
      <c r="J697" s="18" t="s">
        <v>2726</v>
      </c>
      <c r="K697" s="18" t="s">
        <v>1854</v>
      </c>
      <c r="L697" s="18" t="s">
        <v>34</v>
      </c>
      <c r="M697" s="20">
        <v>4500000</v>
      </c>
      <c r="N697" s="20">
        <v>27398584</v>
      </c>
      <c r="O697" s="21">
        <f t="shared" si="30"/>
        <v>77586882.386617094</v>
      </c>
      <c r="P697" s="22">
        <f t="shared" si="31"/>
        <v>608.85742222222223</v>
      </c>
      <c r="Q697" s="20">
        <f t="shared" si="32"/>
        <v>25463368.029739782</v>
      </c>
      <c r="R697" s="18" t="s">
        <v>54</v>
      </c>
      <c r="S697" s="18">
        <v>104</v>
      </c>
    </row>
    <row r="698" spans="1:19" x14ac:dyDescent="0.25">
      <c r="A698" s="18" t="s">
        <v>2727</v>
      </c>
      <c r="B698" s="18" t="s">
        <v>37</v>
      </c>
      <c r="C698" s="18" t="s">
        <v>45</v>
      </c>
      <c r="D698" s="18">
        <v>1985</v>
      </c>
      <c r="E698" s="18">
        <f>VLOOKUP(D698,'cpi roi'!A:C,2,FALSE)</f>
        <v>107.6</v>
      </c>
      <c r="F698" s="18" t="s">
        <v>2636</v>
      </c>
      <c r="G698" s="18">
        <v>6</v>
      </c>
      <c r="H698" s="19">
        <v>10000</v>
      </c>
      <c r="I698" s="18" t="s">
        <v>2728</v>
      </c>
      <c r="J698" s="18" t="s">
        <v>2729</v>
      </c>
      <c r="K698" s="18" t="s">
        <v>2730</v>
      </c>
      <c r="L698" s="18" t="s">
        <v>34</v>
      </c>
      <c r="M698" s="20">
        <v>0</v>
      </c>
      <c r="N698" s="20">
        <v>6326051</v>
      </c>
      <c r="O698" s="21">
        <f t="shared" si="30"/>
        <v>17914012.450743496</v>
      </c>
      <c r="P698" s="22">
        <f t="shared" si="31"/>
        <v>0</v>
      </c>
      <c r="Q698" s="20">
        <f t="shared" si="32"/>
        <v>5879229.5539033469</v>
      </c>
      <c r="R698" s="18" t="s">
        <v>2180</v>
      </c>
      <c r="S698" s="18">
        <v>90</v>
      </c>
    </row>
    <row r="699" spans="1:19" x14ac:dyDescent="0.25">
      <c r="A699" s="18" t="s">
        <v>2731</v>
      </c>
      <c r="B699" s="18" t="s">
        <v>20</v>
      </c>
      <c r="C699" s="18" t="s">
        <v>21</v>
      </c>
      <c r="D699" s="18">
        <v>1985</v>
      </c>
      <c r="E699" s="18">
        <f>VLOOKUP(D699,'cpi roi'!A:C,2,FALSE)</f>
        <v>107.6</v>
      </c>
      <c r="F699" s="18" t="s">
        <v>2494</v>
      </c>
      <c r="G699" s="18">
        <v>6.6</v>
      </c>
      <c r="H699" s="19">
        <v>8100</v>
      </c>
      <c r="I699" s="18" t="s">
        <v>601</v>
      </c>
      <c r="J699" s="18" t="s">
        <v>2732</v>
      </c>
      <c r="K699" s="18" t="s">
        <v>2244</v>
      </c>
      <c r="L699" s="18" t="s">
        <v>34</v>
      </c>
      <c r="M699" s="20">
        <v>0</v>
      </c>
      <c r="N699" s="20">
        <v>12993175</v>
      </c>
      <c r="O699" s="21">
        <f t="shared" si="30"/>
        <v>36793870.097583644</v>
      </c>
      <c r="P699" s="22">
        <f t="shared" si="31"/>
        <v>0</v>
      </c>
      <c r="Q699" s="20">
        <f t="shared" si="32"/>
        <v>12075441.449814128</v>
      </c>
      <c r="R699" s="18" t="s">
        <v>27</v>
      </c>
      <c r="S699" s="18">
        <v>107</v>
      </c>
    </row>
    <row r="700" spans="1:19" x14ac:dyDescent="0.25">
      <c r="A700" s="18" t="s">
        <v>2733</v>
      </c>
      <c r="B700" s="18" t="s">
        <v>20</v>
      </c>
      <c r="C700" s="18" t="s">
        <v>21</v>
      </c>
      <c r="D700" s="18">
        <v>1985</v>
      </c>
      <c r="E700" s="18">
        <f>VLOOKUP(D700,'cpi roi'!A:C,2,FALSE)</f>
        <v>107.6</v>
      </c>
      <c r="F700" s="18" t="s">
        <v>2615</v>
      </c>
      <c r="G700" s="18">
        <v>6.5</v>
      </c>
      <c r="H700" s="19">
        <v>14000</v>
      </c>
      <c r="I700" s="18" t="s">
        <v>783</v>
      </c>
      <c r="J700" s="18" t="s">
        <v>2734</v>
      </c>
      <c r="K700" s="18" t="s">
        <v>667</v>
      </c>
      <c r="L700" s="18" t="s">
        <v>34</v>
      </c>
      <c r="M700" s="20">
        <v>15000000</v>
      </c>
      <c r="N700" s="20">
        <v>40491165</v>
      </c>
      <c r="O700" s="21">
        <f t="shared" si="30"/>
        <v>114662248.8429368</v>
      </c>
      <c r="P700" s="22">
        <f t="shared" si="31"/>
        <v>269.94110000000001</v>
      </c>
      <c r="Q700" s="20">
        <f t="shared" si="32"/>
        <v>37631194.23791822</v>
      </c>
      <c r="R700" s="18" t="s">
        <v>35</v>
      </c>
      <c r="S700" s="18">
        <v>108</v>
      </c>
    </row>
    <row r="701" spans="1:19" x14ac:dyDescent="0.25">
      <c r="A701" s="18" t="s">
        <v>2735</v>
      </c>
      <c r="B701" s="18" t="s">
        <v>2004</v>
      </c>
      <c r="C701" s="18" t="s">
        <v>38</v>
      </c>
      <c r="D701" s="18">
        <v>1985</v>
      </c>
      <c r="E701" s="18">
        <f>VLOOKUP(D701,'cpi roi'!A:C,2,FALSE)</f>
        <v>107.6</v>
      </c>
      <c r="F701" s="18" t="s">
        <v>2677</v>
      </c>
      <c r="G701" s="18">
        <v>6.9</v>
      </c>
      <c r="H701" s="19">
        <v>45000</v>
      </c>
      <c r="I701" s="18" t="s">
        <v>544</v>
      </c>
      <c r="J701" s="18" t="s">
        <v>2736</v>
      </c>
      <c r="K701" s="18" t="s">
        <v>1502</v>
      </c>
      <c r="L701" s="18" t="s">
        <v>34</v>
      </c>
      <c r="M701" s="20">
        <v>40000000</v>
      </c>
      <c r="N701" s="20">
        <v>12303411</v>
      </c>
      <c r="O701" s="21">
        <f t="shared" si="30"/>
        <v>34840607.171933085</v>
      </c>
      <c r="P701" s="22">
        <f t="shared" si="31"/>
        <v>30.7585275</v>
      </c>
      <c r="Q701" s="20">
        <f t="shared" si="32"/>
        <v>11434396.8401487</v>
      </c>
      <c r="R701" s="18" t="s">
        <v>184</v>
      </c>
      <c r="S701" s="18">
        <v>108</v>
      </c>
    </row>
    <row r="702" spans="1:19" x14ac:dyDescent="0.25">
      <c r="A702" s="18" t="s">
        <v>2737</v>
      </c>
      <c r="B702" s="18" t="s">
        <v>20</v>
      </c>
      <c r="C702" s="18" t="s">
        <v>38</v>
      </c>
      <c r="D702" s="18">
        <v>1985</v>
      </c>
      <c r="E702" s="18">
        <f>VLOOKUP(D702,'cpi roi'!A:C,2,FALSE)</f>
        <v>107.6</v>
      </c>
      <c r="F702" s="18" t="s">
        <v>2335</v>
      </c>
      <c r="G702" s="18">
        <v>6.1</v>
      </c>
      <c r="H702" s="19">
        <v>4400</v>
      </c>
      <c r="I702" s="18" t="s">
        <v>2086</v>
      </c>
      <c r="J702" s="18" t="s">
        <v>2738</v>
      </c>
      <c r="K702" s="18" t="s">
        <v>2739</v>
      </c>
      <c r="L702" s="18" t="s">
        <v>34</v>
      </c>
      <c r="M702" s="20">
        <v>0</v>
      </c>
      <c r="N702" s="20">
        <v>9369329</v>
      </c>
      <c r="O702" s="21">
        <f t="shared" si="30"/>
        <v>26531919.575278811</v>
      </c>
      <c r="P702" s="22">
        <f t="shared" si="31"/>
        <v>0</v>
      </c>
      <c r="Q702" s="20">
        <f t="shared" si="32"/>
        <v>8707554.8327137567</v>
      </c>
      <c r="R702" s="18" t="s">
        <v>2180</v>
      </c>
      <c r="S702" s="18">
        <v>112</v>
      </c>
    </row>
    <row r="703" spans="1:19" x14ac:dyDescent="0.25">
      <c r="A703" s="18" t="s">
        <v>2740</v>
      </c>
      <c r="B703" s="18" t="s">
        <v>20</v>
      </c>
      <c r="C703" s="18" t="s">
        <v>29</v>
      </c>
      <c r="D703" s="18">
        <v>1985</v>
      </c>
      <c r="E703" s="18">
        <f>VLOOKUP(D703,'cpi roi'!A:C,2,FALSE)</f>
        <v>107.6</v>
      </c>
      <c r="F703" s="18" t="s">
        <v>2596</v>
      </c>
      <c r="G703" s="18">
        <v>5.5</v>
      </c>
      <c r="H703" s="19">
        <v>8900</v>
      </c>
      <c r="I703" s="18" t="s">
        <v>1031</v>
      </c>
      <c r="J703" s="18" t="s">
        <v>2741</v>
      </c>
      <c r="K703" s="18" t="s">
        <v>2096</v>
      </c>
      <c r="L703" s="18" t="s">
        <v>34</v>
      </c>
      <c r="M703" s="20">
        <v>0</v>
      </c>
      <c r="N703" s="20">
        <v>19875740</v>
      </c>
      <c r="O703" s="21">
        <f t="shared" si="30"/>
        <v>56283810.204460971</v>
      </c>
      <c r="P703" s="22">
        <f t="shared" si="31"/>
        <v>0</v>
      </c>
      <c r="Q703" s="20">
        <f t="shared" si="32"/>
        <v>18471877.323420078</v>
      </c>
      <c r="R703" s="18" t="s">
        <v>2368</v>
      </c>
      <c r="S703" s="18">
        <v>107</v>
      </c>
    </row>
    <row r="704" spans="1:19" x14ac:dyDescent="0.25">
      <c r="A704" s="18" t="s">
        <v>2742</v>
      </c>
      <c r="B704" s="18" t="s">
        <v>37</v>
      </c>
      <c r="C704" s="18" t="s">
        <v>38</v>
      </c>
      <c r="D704" s="18">
        <v>1985</v>
      </c>
      <c r="E704" s="18">
        <f>VLOOKUP(D704,'cpi roi'!A:C,2,FALSE)</f>
        <v>107.6</v>
      </c>
      <c r="F704" s="18" t="s">
        <v>2743</v>
      </c>
      <c r="G704" s="18">
        <v>6.1</v>
      </c>
      <c r="H704" s="19">
        <v>53000</v>
      </c>
      <c r="I704" s="18" t="s">
        <v>1428</v>
      </c>
      <c r="J704" s="18" t="s">
        <v>2722</v>
      </c>
      <c r="K704" s="18" t="s">
        <v>1824</v>
      </c>
      <c r="L704" s="18" t="s">
        <v>34</v>
      </c>
      <c r="M704" s="20">
        <v>25000000</v>
      </c>
      <c r="N704" s="20">
        <v>96773200</v>
      </c>
      <c r="O704" s="21">
        <f t="shared" si="30"/>
        <v>274040836.80297399</v>
      </c>
      <c r="P704" s="22">
        <f t="shared" si="31"/>
        <v>387.09280000000001</v>
      </c>
      <c r="Q704" s="20">
        <f t="shared" si="32"/>
        <v>89937918.215613395</v>
      </c>
      <c r="R704" s="18" t="s">
        <v>2575</v>
      </c>
      <c r="S704" s="18">
        <v>106</v>
      </c>
    </row>
    <row r="705" spans="1:19" x14ac:dyDescent="0.25">
      <c r="A705" s="18" t="s">
        <v>2744</v>
      </c>
      <c r="B705" s="18" t="s">
        <v>2004</v>
      </c>
      <c r="C705" s="18" t="s">
        <v>45</v>
      </c>
      <c r="D705" s="18">
        <v>1985</v>
      </c>
      <c r="E705" s="18">
        <f>VLOOKUP(D705,'cpi roi'!A:C,2,FALSE)</f>
        <v>107.6</v>
      </c>
      <c r="F705" s="18" t="s">
        <v>2745</v>
      </c>
      <c r="G705" s="18">
        <v>5.5</v>
      </c>
      <c r="H705" s="19">
        <v>14000</v>
      </c>
      <c r="I705" s="18" t="s">
        <v>2746</v>
      </c>
      <c r="J705" s="18" t="s">
        <v>2747</v>
      </c>
      <c r="K705" s="18" t="s">
        <v>2748</v>
      </c>
      <c r="L705" s="18" t="s">
        <v>34</v>
      </c>
      <c r="M705" s="20">
        <v>3200000</v>
      </c>
      <c r="N705" s="20">
        <v>10000000</v>
      </c>
      <c r="O705" s="21">
        <f t="shared" si="30"/>
        <v>28317843.866171002</v>
      </c>
      <c r="P705" s="22">
        <f t="shared" si="31"/>
        <v>312.5</v>
      </c>
      <c r="Q705" s="20">
        <f t="shared" si="32"/>
        <v>9293680.29739777</v>
      </c>
      <c r="R705" s="18" t="s">
        <v>2749</v>
      </c>
      <c r="S705" s="18">
        <v>94</v>
      </c>
    </row>
    <row r="706" spans="1:19" x14ac:dyDescent="0.25">
      <c r="A706" s="18" t="s">
        <v>2750</v>
      </c>
      <c r="B706" s="18" t="s">
        <v>20</v>
      </c>
      <c r="C706" s="18" t="s">
        <v>45</v>
      </c>
      <c r="D706" s="18">
        <v>1985</v>
      </c>
      <c r="E706" s="18">
        <f>VLOOKUP(D706,'cpi roi'!A:C,2,FALSE)</f>
        <v>107.6</v>
      </c>
      <c r="F706" s="18" t="s">
        <v>2751</v>
      </c>
      <c r="G706" s="18">
        <v>5.3</v>
      </c>
      <c r="H706" s="19">
        <v>7900</v>
      </c>
      <c r="I706" s="18" t="s">
        <v>1599</v>
      </c>
      <c r="J706" s="18" t="s">
        <v>2752</v>
      </c>
      <c r="K706" s="18" t="s">
        <v>2753</v>
      </c>
      <c r="L706" s="18" t="s">
        <v>34</v>
      </c>
      <c r="M706" s="20">
        <v>0</v>
      </c>
      <c r="N706" s="20">
        <v>331816</v>
      </c>
      <c r="O706" s="21">
        <f t="shared" si="30"/>
        <v>939631.36802973982</v>
      </c>
      <c r="P706" s="22">
        <f t="shared" si="31"/>
        <v>0</v>
      </c>
      <c r="Q706" s="20">
        <f t="shared" si="32"/>
        <v>308379.18215613387</v>
      </c>
      <c r="R706" s="18" t="s">
        <v>2613</v>
      </c>
      <c r="S706" s="18">
        <v>82</v>
      </c>
    </row>
    <row r="707" spans="1:19" x14ac:dyDescent="0.25">
      <c r="A707" s="18" t="s">
        <v>2754</v>
      </c>
      <c r="B707" s="18" t="s">
        <v>2004</v>
      </c>
      <c r="C707" s="18" t="s">
        <v>38</v>
      </c>
      <c r="D707" s="18">
        <v>1985</v>
      </c>
      <c r="E707" s="18">
        <f>VLOOKUP(D707,'cpi roi'!A:C,2,FALSE)</f>
        <v>107.6</v>
      </c>
      <c r="F707" s="18" t="s">
        <v>2755</v>
      </c>
      <c r="G707" s="18">
        <v>7.6</v>
      </c>
      <c r="H707" s="19">
        <v>31000</v>
      </c>
      <c r="I707" s="18" t="s">
        <v>2756</v>
      </c>
      <c r="J707" s="18" t="s">
        <v>2756</v>
      </c>
      <c r="K707" s="18" t="s">
        <v>2756</v>
      </c>
      <c r="L707" s="18" t="s">
        <v>496</v>
      </c>
      <c r="M707" s="20">
        <v>0</v>
      </c>
      <c r="N707" s="20">
        <v>113164</v>
      </c>
      <c r="O707" s="21">
        <f t="shared" ref="O707:O770" si="33">(304.7/E707)*N707</f>
        <v>320456.04832713754</v>
      </c>
      <c r="P707" s="22">
        <f t="shared" ref="P707:P770" si="34">IFERROR(N707/M707, 0)*100</f>
        <v>0</v>
      </c>
      <c r="Q707" s="20">
        <f t="shared" ref="Q707:Q770" si="35">N707/(E707/100)</f>
        <v>105171.00371747214</v>
      </c>
      <c r="R707" s="18" t="s">
        <v>2757</v>
      </c>
      <c r="S707" s="18">
        <v>100</v>
      </c>
    </row>
    <row r="708" spans="1:19" x14ac:dyDescent="0.25">
      <c r="A708" s="18" t="s">
        <v>2758</v>
      </c>
      <c r="B708" s="18" t="s">
        <v>20</v>
      </c>
      <c r="C708" s="18" t="s">
        <v>38</v>
      </c>
      <c r="D708" s="18">
        <v>1985</v>
      </c>
      <c r="E708" s="18">
        <f>VLOOKUP(D708,'cpi roi'!A:C,2,FALSE)</f>
        <v>107.6</v>
      </c>
      <c r="F708" s="18" t="s">
        <v>2759</v>
      </c>
      <c r="G708" s="18">
        <v>6.5</v>
      </c>
      <c r="H708" s="19">
        <v>11000</v>
      </c>
      <c r="I708" s="18" t="s">
        <v>62</v>
      </c>
      <c r="J708" s="18" t="s">
        <v>2319</v>
      </c>
      <c r="K708" s="18" t="s">
        <v>2760</v>
      </c>
      <c r="L708" s="18" t="s">
        <v>34</v>
      </c>
      <c r="M708" s="20">
        <v>8000000</v>
      </c>
      <c r="N708" s="20">
        <v>7562164</v>
      </c>
      <c r="O708" s="21">
        <f t="shared" si="33"/>
        <v>21414417.944237918</v>
      </c>
      <c r="P708" s="22">
        <f t="shared" si="34"/>
        <v>94.527050000000003</v>
      </c>
      <c r="Q708" s="20">
        <f t="shared" si="35"/>
        <v>7028033.4572490714</v>
      </c>
      <c r="R708" s="18" t="s">
        <v>65</v>
      </c>
      <c r="S708" s="18">
        <v>115</v>
      </c>
    </row>
    <row r="709" spans="1:19" x14ac:dyDescent="0.25">
      <c r="A709" s="18" t="s">
        <v>2761</v>
      </c>
      <c r="B709" s="18" t="s">
        <v>2004</v>
      </c>
      <c r="C709" s="18" t="s">
        <v>45</v>
      </c>
      <c r="D709" s="18">
        <v>1985</v>
      </c>
      <c r="E709" s="18">
        <f>VLOOKUP(D709,'cpi roi'!A:C,2,FALSE)</f>
        <v>107.6</v>
      </c>
      <c r="F709" s="18" t="s">
        <v>2373</v>
      </c>
      <c r="G709" s="18">
        <v>7</v>
      </c>
      <c r="H709" s="19">
        <v>20000</v>
      </c>
      <c r="I709" s="18" t="s">
        <v>2073</v>
      </c>
      <c r="J709" s="18" t="s">
        <v>2762</v>
      </c>
      <c r="K709" s="18" t="s">
        <v>2629</v>
      </c>
      <c r="L709" s="18" t="s">
        <v>34</v>
      </c>
      <c r="M709" s="20">
        <v>4500000</v>
      </c>
      <c r="N709" s="20">
        <v>18135531</v>
      </c>
      <c r="O709" s="21">
        <f t="shared" si="33"/>
        <v>51355913.528810412</v>
      </c>
      <c r="P709" s="22">
        <f t="shared" si="34"/>
        <v>403.01179999999999</v>
      </c>
      <c r="Q709" s="20">
        <f t="shared" si="35"/>
        <v>16854582.71375465</v>
      </c>
      <c r="R709" s="18" t="s">
        <v>658</v>
      </c>
      <c r="S709" s="18">
        <v>95</v>
      </c>
    </row>
    <row r="710" spans="1:19" x14ac:dyDescent="0.25">
      <c r="A710" s="18" t="s">
        <v>2763</v>
      </c>
      <c r="B710" s="18" t="s">
        <v>2004</v>
      </c>
      <c r="C710" s="18" t="s">
        <v>21</v>
      </c>
      <c r="D710" s="18">
        <v>1985</v>
      </c>
      <c r="E710" s="18">
        <f>VLOOKUP(D710,'cpi roi'!A:C,2,FALSE)</f>
        <v>107.6</v>
      </c>
      <c r="F710" s="18" t="s">
        <v>2691</v>
      </c>
      <c r="G710" s="18">
        <v>6.7</v>
      </c>
      <c r="H710" s="19">
        <v>6900</v>
      </c>
      <c r="I710" s="18" t="s">
        <v>1014</v>
      </c>
      <c r="J710" s="18" t="s">
        <v>2764</v>
      </c>
      <c r="K710" s="18" t="s">
        <v>2765</v>
      </c>
      <c r="L710" s="18" t="s">
        <v>34</v>
      </c>
      <c r="M710" s="20">
        <v>20000000</v>
      </c>
      <c r="N710" s="20">
        <v>42160849</v>
      </c>
      <c r="O710" s="21">
        <f t="shared" si="33"/>
        <v>119390433.9247212</v>
      </c>
      <c r="P710" s="22">
        <f t="shared" si="34"/>
        <v>210.80424500000001</v>
      </c>
      <c r="Q710" s="20">
        <f t="shared" si="35"/>
        <v>39182945.167286254</v>
      </c>
      <c r="R710" s="18" t="s">
        <v>35</v>
      </c>
      <c r="S710" s="18">
        <v>136</v>
      </c>
    </row>
    <row r="711" spans="1:19" x14ac:dyDescent="0.25">
      <c r="A711" s="18" t="s">
        <v>2766</v>
      </c>
      <c r="B711" s="18" t="s">
        <v>20</v>
      </c>
      <c r="C711" s="18" t="s">
        <v>45</v>
      </c>
      <c r="D711" s="18">
        <v>1985</v>
      </c>
      <c r="E711" s="18">
        <f>VLOOKUP(D711,'cpi roi'!A:C,2,FALSE)</f>
        <v>107.6</v>
      </c>
      <c r="F711" s="18" t="s">
        <v>2430</v>
      </c>
      <c r="G711" s="18">
        <v>6.5</v>
      </c>
      <c r="H711" s="19">
        <v>5900</v>
      </c>
      <c r="I711" s="18" t="s">
        <v>1613</v>
      </c>
      <c r="J711" s="18" t="s">
        <v>1533</v>
      </c>
      <c r="K711" s="18" t="s">
        <v>2767</v>
      </c>
      <c r="L711" s="18" t="s">
        <v>34</v>
      </c>
      <c r="M711" s="20">
        <v>0</v>
      </c>
      <c r="N711" s="20">
        <v>8692426</v>
      </c>
      <c r="O711" s="21">
        <f t="shared" si="33"/>
        <v>24615076.228624534</v>
      </c>
      <c r="P711" s="22">
        <f t="shared" si="34"/>
        <v>0</v>
      </c>
      <c r="Q711" s="20">
        <f t="shared" si="35"/>
        <v>8078462.8252788112</v>
      </c>
      <c r="R711" s="18" t="s">
        <v>184</v>
      </c>
      <c r="S711" s="18">
        <v>97</v>
      </c>
    </row>
    <row r="712" spans="1:19" x14ac:dyDescent="0.25">
      <c r="A712" s="18" t="s">
        <v>2768</v>
      </c>
      <c r="B712" s="18" t="s">
        <v>20</v>
      </c>
      <c r="C712" s="18" t="s">
        <v>56</v>
      </c>
      <c r="D712" s="18">
        <v>1985</v>
      </c>
      <c r="E712" s="18">
        <f>VLOOKUP(D712,'cpi roi'!A:C,2,FALSE)</f>
        <v>107.6</v>
      </c>
      <c r="F712" s="18" t="s">
        <v>2627</v>
      </c>
      <c r="G712" s="18">
        <v>6.4</v>
      </c>
      <c r="H712" s="19">
        <v>25000</v>
      </c>
      <c r="I712" s="18" t="s">
        <v>2769</v>
      </c>
      <c r="J712" s="18" t="s">
        <v>24</v>
      </c>
      <c r="K712" s="18" t="s">
        <v>2525</v>
      </c>
      <c r="L712" s="18" t="s">
        <v>34</v>
      </c>
      <c r="M712" s="20">
        <v>7000000</v>
      </c>
      <c r="N712" s="20">
        <v>12361866</v>
      </c>
      <c r="O712" s="21">
        <f t="shared" si="33"/>
        <v>35006139.128252789</v>
      </c>
      <c r="P712" s="22">
        <f t="shared" si="34"/>
        <v>176.59808571428573</v>
      </c>
      <c r="Q712" s="20">
        <f t="shared" si="35"/>
        <v>11488723.048327139</v>
      </c>
      <c r="R712" s="18" t="s">
        <v>598</v>
      </c>
      <c r="S712" s="18">
        <v>95</v>
      </c>
    </row>
    <row r="713" spans="1:19" x14ac:dyDescent="0.25">
      <c r="A713" s="18" t="s">
        <v>2770</v>
      </c>
      <c r="B713" s="18" t="s">
        <v>20</v>
      </c>
      <c r="C713" s="18" t="s">
        <v>21</v>
      </c>
      <c r="D713" s="18">
        <v>1985</v>
      </c>
      <c r="E713" s="18">
        <f>VLOOKUP(D713,'cpi roi'!A:C,2,FALSE)</f>
        <v>107.6</v>
      </c>
      <c r="F713" s="18" t="s">
        <v>2689</v>
      </c>
      <c r="G713" s="18">
        <v>7.4</v>
      </c>
      <c r="H713" s="19">
        <v>15000</v>
      </c>
      <c r="I713" s="18" t="s">
        <v>2771</v>
      </c>
      <c r="J713" s="18" t="s">
        <v>2772</v>
      </c>
      <c r="K713" s="18" t="s">
        <v>169</v>
      </c>
      <c r="L713" s="18" t="s">
        <v>2602</v>
      </c>
      <c r="M713" s="20">
        <v>0</v>
      </c>
      <c r="N713" s="20">
        <v>17009654</v>
      </c>
      <c r="O713" s="21">
        <f t="shared" si="33"/>
        <v>48167672.618959107</v>
      </c>
      <c r="P713" s="22">
        <f t="shared" si="34"/>
        <v>0</v>
      </c>
      <c r="Q713" s="20">
        <f t="shared" si="35"/>
        <v>15808228.624535318</v>
      </c>
      <c r="R713" s="18" t="s">
        <v>2773</v>
      </c>
      <c r="S713" s="18">
        <v>120</v>
      </c>
    </row>
    <row r="714" spans="1:19" x14ac:dyDescent="0.25">
      <c r="A714" s="18" t="s">
        <v>2774</v>
      </c>
      <c r="B714" s="18" t="s">
        <v>20</v>
      </c>
      <c r="C714" s="18" t="s">
        <v>45</v>
      </c>
      <c r="D714" s="18">
        <v>1985</v>
      </c>
      <c r="E714" s="18">
        <f>VLOOKUP(D714,'cpi roi'!A:C,2,FALSE)</f>
        <v>107.6</v>
      </c>
      <c r="F714" s="18" t="s">
        <v>2775</v>
      </c>
      <c r="G714" s="18">
        <v>6.9</v>
      </c>
      <c r="H714" s="19">
        <v>15000</v>
      </c>
      <c r="I714" s="18" t="s">
        <v>2210</v>
      </c>
      <c r="J714" s="18" t="s">
        <v>2776</v>
      </c>
      <c r="K714" s="18" t="s">
        <v>2777</v>
      </c>
      <c r="L714" s="18" t="s">
        <v>26</v>
      </c>
      <c r="M714" s="20">
        <v>0</v>
      </c>
      <c r="N714" s="20">
        <v>2455535</v>
      </c>
      <c r="O714" s="21">
        <f t="shared" si="33"/>
        <v>6953545.673791822</v>
      </c>
      <c r="P714" s="22">
        <f t="shared" si="34"/>
        <v>0</v>
      </c>
      <c r="Q714" s="20">
        <f t="shared" si="35"/>
        <v>2282095.7249070634</v>
      </c>
      <c r="R714" s="18" t="s">
        <v>2778</v>
      </c>
      <c r="S714" s="18">
        <v>97</v>
      </c>
    </row>
    <row r="715" spans="1:19" x14ac:dyDescent="0.25">
      <c r="A715" s="18" t="s">
        <v>2779</v>
      </c>
      <c r="B715" s="18" t="s">
        <v>2004</v>
      </c>
      <c r="C715" s="18" t="s">
        <v>29</v>
      </c>
      <c r="D715" s="18">
        <v>1985</v>
      </c>
      <c r="E715" s="18">
        <f>VLOOKUP(D715,'cpi roi'!A:C,2,FALSE)</f>
        <v>107.6</v>
      </c>
      <c r="F715" s="18" t="s">
        <v>2780</v>
      </c>
      <c r="G715" s="18">
        <v>6.8</v>
      </c>
      <c r="H715" s="19">
        <v>20000</v>
      </c>
      <c r="I715" s="18" t="s">
        <v>1132</v>
      </c>
      <c r="J715" s="18" t="s">
        <v>2781</v>
      </c>
      <c r="K715" s="18" t="s">
        <v>2782</v>
      </c>
      <c r="L715" s="18" t="s">
        <v>34</v>
      </c>
      <c r="M715" s="20">
        <v>18000000</v>
      </c>
      <c r="N715" s="20">
        <v>19739575</v>
      </c>
      <c r="O715" s="21">
        <f t="shared" si="33"/>
        <v>55898220.283457249</v>
      </c>
      <c r="P715" s="22">
        <f t="shared" si="34"/>
        <v>109.66430555555556</v>
      </c>
      <c r="Q715" s="20">
        <f t="shared" si="35"/>
        <v>18345329.925650559</v>
      </c>
      <c r="R715" s="18" t="s">
        <v>1551</v>
      </c>
      <c r="S715" s="18">
        <v>109</v>
      </c>
    </row>
    <row r="716" spans="1:19" x14ac:dyDescent="0.25">
      <c r="A716" s="18" t="s">
        <v>2783</v>
      </c>
      <c r="B716" s="18" t="s">
        <v>2004</v>
      </c>
      <c r="C716" s="18" t="s">
        <v>21</v>
      </c>
      <c r="D716" s="18">
        <v>1985</v>
      </c>
      <c r="E716" s="18">
        <f>VLOOKUP(D716,'cpi roi'!A:C,2,FALSE)</f>
        <v>107.6</v>
      </c>
      <c r="F716" s="18" t="s">
        <v>2745</v>
      </c>
      <c r="G716" s="18">
        <v>6.5</v>
      </c>
      <c r="H716" s="19">
        <v>2200</v>
      </c>
      <c r="I716" s="18" t="s">
        <v>2784</v>
      </c>
      <c r="J716" s="18" t="s">
        <v>2785</v>
      </c>
      <c r="K716" s="18" t="s">
        <v>486</v>
      </c>
      <c r="L716" s="18" t="s">
        <v>26</v>
      </c>
      <c r="M716" s="20">
        <v>2400000</v>
      </c>
      <c r="N716" s="20">
        <v>16785</v>
      </c>
      <c r="O716" s="21">
        <f t="shared" si="33"/>
        <v>47531.500929368027</v>
      </c>
      <c r="P716" s="22">
        <f t="shared" si="34"/>
        <v>0.69937499999999997</v>
      </c>
      <c r="Q716" s="20">
        <f t="shared" si="35"/>
        <v>15599.442379182159</v>
      </c>
      <c r="R716" s="18" t="s">
        <v>2786</v>
      </c>
      <c r="S716" s="18">
        <v>92</v>
      </c>
    </row>
    <row r="717" spans="1:19" x14ac:dyDescent="0.25">
      <c r="A717" s="18" t="s">
        <v>2787</v>
      </c>
      <c r="B717" s="18" t="s">
        <v>20</v>
      </c>
      <c r="C717" s="18" t="s">
        <v>45</v>
      </c>
      <c r="D717" s="18">
        <v>1985</v>
      </c>
      <c r="E717" s="18">
        <f>VLOOKUP(D717,'cpi roi'!A:C,2,FALSE)</f>
        <v>107.6</v>
      </c>
      <c r="F717" s="18" t="s">
        <v>2076</v>
      </c>
      <c r="G717" s="18">
        <v>4.8</v>
      </c>
      <c r="H717" s="19">
        <v>8100</v>
      </c>
      <c r="I717" s="18" t="s">
        <v>2788</v>
      </c>
      <c r="J717" s="18" t="s">
        <v>521</v>
      </c>
      <c r="K717" s="18" t="s">
        <v>522</v>
      </c>
      <c r="L717" s="18" t="s">
        <v>34</v>
      </c>
      <c r="M717" s="20">
        <v>9000000</v>
      </c>
      <c r="N717" s="20">
        <v>20518905</v>
      </c>
      <c r="O717" s="21">
        <f t="shared" si="33"/>
        <v>58105114.809479557</v>
      </c>
      <c r="P717" s="22">
        <f t="shared" si="34"/>
        <v>227.98783333333336</v>
      </c>
      <c r="Q717" s="20">
        <f t="shared" si="35"/>
        <v>19069614.312267661</v>
      </c>
      <c r="R717" s="18" t="s">
        <v>259</v>
      </c>
      <c r="S717" s="18">
        <v>92</v>
      </c>
    </row>
    <row r="718" spans="1:19" x14ac:dyDescent="0.25">
      <c r="A718" s="18" t="s">
        <v>2789</v>
      </c>
      <c r="B718" s="18" t="s">
        <v>20</v>
      </c>
      <c r="C718" s="18" t="s">
        <v>38</v>
      </c>
      <c r="D718" s="18">
        <v>1985</v>
      </c>
      <c r="E718" s="18">
        <f>VLOOKUP(D718,'cpi roi'!A:C,2,FALSE)</f>
        <v>107.6</v>
      </c>
      <c r="F718" s="18" t="s">
        <v>2596</v>
      </c>
      <c r="G718" s="18">
        <v>6.9</v>
      </c>
      <c r="H718" s="19">
        <v>14000</v>
      </c>
      <c r="I718" s="18" t="s">
        <v>145</v>
      </c>
      <c r="J718" s="18" t="s">
        <v>2790</v>
      </c>
      <c r="K718" s="18" t="s">
        <v>2791</v>
      </c>
      <c r="L718" s="18" t="s">
        <v>34</v>
      </c>
      <c r="M718" s="20">
        <v>24000000</v>
      </c>
      <c r="N718" s="20">
        <v>18707466</v>
      </c>
      <c r="O718" s="21">
        <f t="shared" si="33"/>
        <v>52975510.131970264</v>
      </c>
      <c r="P718" s="22">
        <f t="shared" si="34"/>
        <v>77.947774999999993</v>
      </c>
      <c r="Q718" s="20">
        <f t="shared" si="35"/>
        <v>17386120.817843869</v>
      </c>
      <c r="R718" s="18" t="s">
        <v>598</v>
      </c>
      <c r="S718" s="18">
        <v>134</v>
      </c>
    </row>
    <row r="719" spans="1:19" x14ac:dyDescent="0.25">
      <c r="A719" s="18" t="s">
        <v>2792</v>
      </c>
      <c r="B719" s="18" t="s">
        <v>20</v>
      </c>
      <c r="C719" s="18" t="s">
        <v>45</v>
      </c>
      <c r="D719" s="18">
        <v>1985</v>
      </c>
      <c r="E719" s="18">
        <f>VLOOKUP(D719,'cpi roi'!A:C,2,FALSE)</f>
        <v>107.6</v>
      </c>
      <c r="F719" s="18" t="s">
        <v>2793</v>
      </c>
      <c r="G719" s="18">
        <v>6.7</v>
      </c>
      <c r="H719" s="19">
        <v>23000</v>
      </c>
      <c r="I719" s="18" t="s">
        <v>437</v>
      </c>
      <c r="J719" s="18" t="s">
        <v>2794</v>
      </c>
      <c r="K719" s="18" t="s">
        <v>25</v>
      </c>
      <c r="L719" s="18" t="s">
        <v>34</v>
      </c>
      <c r="M719" s="20">
        <v>0</v>
      </c>
      <c r="N719" s="20">
        <v>26657534</v>
      </c>
      <c r="O719" s="21">
        <f t="shared" si="33"/>
        <v>75488388.566914499</v>
      </c>
      <c r="P719" s="22">
        <f t="shared" si="34"/>
        <v>0</v>
      </c>
      <c r="Q719" s="20">
        <f t="shared" si="35"/>
        <v>24774659.851301119</v>
      </c>
      <c r="R719" s="18" t="s">
        <v>1239</v>
      </c>
      <c r="S719" s="18">
        <v>130</v>
      </c>
    </row>
    <row r="720" spans="1:19" x14ac:dyDescent="0.25">
      <c r="A720" s="18" t="s">
        <v>2795</v>
      </c>
      <c r="B720" s="18" t="s">
        <v>20</v>
      </c>
      <c r="C720" s="18" t="s">
        <v>21</v>
      </c>
      <c r="D720" s="18">
        <v>1985</v>
      </c>
      <c r="E720" s="18">
        <f>VLOOKUP(D720,'cpi roi'!A:C,2,FALSE)</f>
        <v>107.6</v>
      </c>
      <c r="F720" s="18" t="s">
        <v>2712</v>
      </c>
      <c r="G720" s="18">
        <v>6.8</v>
      </c>
      <c r="H720" s="19">
        <v>25000</v>
      </c>
      <c r="I720" s="18" t="s">
        <v>2796</v>
      </c>
      <c r="J720" s="18" t="s">
        <v>2797</v>
      </c>
      <c r="K720" s="18" t="s">
        <v>2798</v>
      </c>
      <c r="L720" s="18" t="s">
        <v>1882</v>
      </c>
      <c r="M720" s="20">
        <v>1000000</v>
      </c>
      <c r="N720" s="20">
        <v>2123135</v>
      </c>
      <c r="O720" s="21">
        <f t="shared" si="33"/>
        <v>6012260.5436802972</v>
      </c>
      <c r="P720" s="22">
        <f t="shared" si="34"/>
        <v>212.3135</v>
      </c>
      <c r="Q720" s="20">
        <f t="shared" si="35"/>
        <v>1973173.7918215615</v>
      </c>
      <c r="R720" s="18" t="s">
        <v>2799</v>
      </c>
      <c r="S720" s="18">
        <v>91</v>
      </c>
    </row>
    <row r="721" spans="1:19" x14ac:dyDescent="0.25">
      <c r="A721" s="18" t="s">
        <v>2800</v>
      </c>
      <c r="B721" s="18" t="s">
        <v>452</v>
      </c>
      <c r="C721" s="18" t="s">
        <v>45</v>
      </c>
      <c r="D721" s="18">
        <v>1985</v>
      </c>
      <c r="E721" s="18">
        <f>VLOOKUP(D721,'cpi roi'!A:C,2,FALSE)</f>
        <v>107.6</v>
      </c>
      <c r="F721" s="18" t="s">
        <v>2801</v>
      </c>
      <c r="G721" s="18">
        <v>8</v>
      </c>
      <c r="H721" s="19">
        <v>17000</v>
      </c>
      <c r="I721" s="18" t="s">
        <v>2802</v>
      </c>
      <c r="J721" s="18" t="s">
        <v>2802</v>
      </c>
      <c r="K721" s="18" t="s">
        <v>2803</v>
      </c>
      <c r="L721" s="18" t="s">
        <v>2113</v>
      </c>
      <c r="M721" s="20">
        <v>0</v>
      </c>
      <c r="N721" s="20">
        <v>444213</v>
      </c>
      <c r="O721" s="21">
        <f t="shared" si="33"/>
        <v>1257915.4377323419</v>
      </c>
      <c r="P721" s="22">
        <f t="shared" si="34"/>
        <v>0</v>
      </c>
      <c r="Q721" s="20">
        <f t="shared" si="35"/>
        <v>412837.36059479561</v>
      </c>
      <c r="R721" s="18" t="s">
        <v>2804</v>
      </c>
      <c r="S721" s="18">
        <v>114</v>
      </c>
    </row>
    <row r="722" spans="1:19" x14ac:dyDescent="0.25">
      <c r="A722" s="18" t="s">
        <v>2805</v>
      </c>
      <c r="B722" s="18" t="s">
        <v>20</v>
      </c>
      <c r="C722" s="18" t="s">
        <v>56</v>
      </c>
      <c r="D722" s="18">
        <v>1985</v>
      </c>
      <c r="E722" s="18">
        <f>VLOOKUP(D722,'cpi roi'!A:C,2,FALSE)</f>
        <v>107.6</v>
      </c>
      <c r="F722" s="18" t="s">
        <v>2806</v>
      </c>
      <c r="G722" s="18">
        <v>4.3</v>
      </c>
      <c r="H722" s="19">
        <v>3400</v>
      </c>
      <c r="I722" s="18" t="s">
        <v>2807</v>
      </c>
      <c r="J722" s="18" t="s">
        <v>2807</v>
      </c>
      <c r="K722" s="18" t="s">
        <v>2808</v>
      </c>
      <c r="L722" s="18" t="s">
        <v>34</v>
      </c>
      <c r="M722" s="20">
        <v>750000</v>
      </c>
      <c r="N722" s="20">
        <v>0</v>
      </c>
      <c r="O722" s="21">
        <f t="shared" si="33"/>
        <v>0</v>
      </c>
      <c r="P722" s="22">
        <f t="shared" si="34"/>
        <v>0</v>
      </c>
      <c r="Q722" s="20">
        <f t="shared" si="35"/>
        <v>0</v>
      </c>
      <c r="R722" s="18" t="s">
        <v>2809</v>
      </c>
      <c r="S722" s="18">
        <v>97</v>
      </c>
    </row>
    <row r="723" spans="1:19" x14ac:dyDescent="0.25">
      <c r="A723" s="18" t="s">
        <v>2810</v>
      </c>
      <c r="B723" s="18" t="s">
        <v>20</v>
      </c>
      <c r="C723" s="18" t="s">
        <v>45</v>
      </c>
      <c r="D723" s="18">
        <v>1985</v>
      </c>
      <c r="E723" s="18">
        <f>VLOOKUP(D723,'cpi roi'!A:C,2,FALSE)</f>
        <v>107.6</v>
      </c>
      <c r="F723" s="18" t="s">
        <v>2793</v>
      </c>
      <c r="G723" s="18">
        <v>6.6</v>
      </c>
      <c r="H723" s="19">
        <v>6600</v>
      </c>
      <c r="I723" s="18" t="s">
        <v>2811</v>
      </c>
      <c r="J723" s="18" t="s">
        <v>2293</v>
      </c>
      <c r="K723" s="18" t="s">
        <v>1477</v>
      </c>
      <c r="L723" s="18" t="s">
        <v>34</v>
      </c>
      <c r="M723" s="20">
        <v>0</v>
      </c>
      <c r="N723" s="20">
        <v>8622757</v>
      </c>
      <c r="O723" s="21">
        <f t="shared" si="33"/>
        <v>24417788.64219331</v>
      </c>
      <c r="P723" s="22">
        <f t="shared" si="34"/>
        <v>0</v>
      </c>
      <c r="Q723" s="20">
        <f t="shared" si="35"/>
        <v>8013714.6840148708</v>
      </c>
      <c r="R723" s="18" t="s">
        <v>54</v>
      </c>
      <c r="S723" s="18">
        <v>90</v>
      </c>
    </row>
    <row r="724" spans="1:19" x14ac:dyDescent="0.25">
      <c r="A724" s="18" t="s">
        <v>2812</v>
      </c>
      <c r="B724" s="18" t="s">
        <v>37</v>
      </c>
      <c r="C724" s="18" t="s">
        <v>38</v>
      </c>
      <c r="D724" s="18">
        <v>1985</v>
      </c>
      <c r="E724" s="18">
        <f>VLOOKUP(D724,'cpi roi'!A:C,2,FALSE)</f>
        <v>107.6</v>
      </c>
      <c r="F724" s="18" t="s">
        <v>2322</v>
      </c>
      <c r="G724" s="18">
        <v>5.7</v>
      </c>
      <c r="H724" s="19">
        <v>16000</v>
      </c>
      <c r="I724" s="18" t="s">
        <v>2813</v>
      </c>
      <c r="J724" s="18" t="s">
        <v>2814</v>
      </c>
      <c r="K724" s="18" t="s">
        <v>2815</v>
      </c>
      <c r="L724" s="18" t="s">
        <v>34</v>
      </c>
      <c r="M724" s="20">
        <v>0</v>
      </c>
      <c r="N724" s="20">
        <v>4662137</v>
      </c>
      <c r="O724" s="21">
        <f t="shared" si="33"/>
        <v>13202166.764869889</v>
      </c>
      <c r="P724" s="22">
        <f t="shared" si="34"/>
        <v>0</v>
      </c>
      <c r="Q724" s="20">
        <f t="shared" si="35"/>
        <v>4332841.0780669153</v>
      </c>
      <c r="R724" s="18" t="s">
        <v>2816</v>
      </c>
      <c r="S724" s="18">
        <v>85</v>
      </c>
    </row>
    <row r="725" spans="1:19" x14ac:dyDescent="0.25">
      <c r="A725" s="18" t="s">
        <v>2817</v>
      </c>
      <c r="B725" s="18" t="s">
        <v>37</v>
      </c>
      <c r="C725" s="18" t="s">
        <v>241</v>
      </c>
      <c r="D725" s="18">
        <v>1985</v>
      </c>
      <c r="E725" s="18">
        <f>VLOOKUP(D725,'cpi roi'!A:C,2,FALSE)</f>
        <v>107.6</v>
      </c>
      <c r="F725" s="18" t="s">
        <v>2793</v>
      </c>
      <c r="G725" s="18">
        <v>6.3</v>
      </c>
      <c r="H725" s="19">
        <v>12000</v>
      </c>
      <c r="I725" s="18" t="s">
        <v>2818</v>
      </c>
      <c r="J725" s="18" t="s">
        <v>1754</v>
      </c>
      <c r="K725" s="18" t="s">
        <v>2819</v>
      </c>
      <c r="L725" s="18" t="s">
        <v>26</v>
      </c>
      <c r="M725" s="20">
        <v>0</v>
      </c>
      <c r="N725" s="20">
        <v>7840873</v>
      </c>
      <c r="O725" s="21">
        <f t="shared" si="33"/>
        <v>22203661.738847584</v>
      </c>
      <c r="P725" s="22">
        <f t="shared" si="34"/>
        <v>0</v>
      </c>
      <c r="Q725" s="20">
        <f t="shared" si="35"/>
        <v>7287056.6914498154</v>
      </c>
      <c r="R725" s="18" t="s">
        <v>48</v>
      </c>
      <c r="S725" s="18">
        <v>99</v>
      </c>
    </row>
    <row r="726" spans="1:19" x14ac:dyDescent="0.25">
      <c r="A726" s="18" t="s">
        <v>2820</v>
      </c>
      <c r="B726" s="18" t="s">
        <v>20</v>
      </c>
      <c r="C726" s="18" t="s">
        <v>67</v>
      </c>
      <c r="D726" s="18">
        <v>1985</v>
      </c>
      <c r="E726" s="18">
        <f>VLOOKUP(D726,'cpi roi'!A:C,2,FALSE)</f>
        <v>107.6</v>
      </c>
      <c r="F726" s="18" t="s">
        <v>2821</v>
      </c>
      <c r="G726" s="18">
        <v>8</v>
      </c>
      <c r="H726" s="19">
        <v>10000</v>
      </c>
      <c r="I726" s="18" t="s">
        <v>187</v>
      </c>
      <c r="J726" s="18" t="s">
        <v>187</v>
      </c>
      <c r="K726" s="18" t="s">
        <v>2822</v>
      </c>
      <c r="L726" s="18" t="s">
        <v>34</v>
      </c>
      <c r="M726" s="20">
        <v>5000000</v>
      </c>
      <c r="N726" s="20">
        <v>569996</v>
      </c>
      <c r="O726" s="21">
        <f t="shared" si="33"/>
        <v>1614105.7732342007</v>
      </c>
      <c r="P726" s="22">
        <f t="shared" si="34"/>
        <v>11.39992</v>
      </c>
      <c r="Q726" s="20">
        <f t="shared" si="35"/>
        <v>529736.05947955395</v>
      </c>
      <c r="R726" s="18" t="s">
        <v>747</v>
      </c>
      <c r="S726" s="18">
        <v>120</v>
      </c>
    </row>
    <row r="727" spans="1:19" x14ac:dyDescent="0.25">
      <c r="A727" s="18" t="s">
        <v>2823</v>
      </c>
      <c r="B727" s="18" t="s">
        <v>2004</v>
      </c>
      <c r="C727" s="18" t="s">
        <v>21</v>
      </c>
      <c r="D727" s="18">
        <v>1985</v>
      </c>
      <c r="E727" s="18">
        <f>VLOOKUP(D727,'cpi roi'!A:C,2,FALSE)</f>
        <v>107.6</v>
      </c>
      <c r="F727" s="18" t="s">
        <v>2677</v>
      </c>
      <c r="G727" s="18">
        <v>6.2</v>
      </c>
      <c r="H727" s="19">
        <v>9300</v>
      </c>
      <c r="I727" s="18" t="s">
        <v>1049</v>
      </c>
      <c r="J727" s="18" t="s">
        <v>2824</v>
      </c>
      <c r="K727" s="18" t="s">
        <v>1824</v>
      </c>
      <c r="L727" s="18" t="s">
        <v>34</v>
      </c>
      <c r="M727" s="20">
        <v>27000000</v>
      </c>
      <c r="N727" s="20">
        <v>14202899</v>
      </c>
      <c r="O727" s="21">
        <f t="shared" si="33"/>
        <v>40219547.632899627</v>
      </c>
      <c r="P727" s="22">
        <f t="shared" si="34"/>
        <v>52.603329629629627</v>
      </c>
      <c r="Q727" s="20">
        <f t="shared" si="35"/>
        <v>13199720.26022305</v>
      </c>
      <c r="R727" s="18" t="s">
        <v>658</v>
      </c>
      <c r="S727" s="18">
        <v>113</v>
      </c>
    </row>
    <row r="728" spans="1:19" x14ac:dyDescent="0.25">
      <c r="A728" s="18" t="s">
        <v>2825</v>
      </c>
      <c r="B728" s="18" t="s">
        <v>2004</v>
      </c>
      <c r="C728" s="18" t="s">
        <v>45</v>
      </c>
      <c r="D728" s="18">
        <v>1985</v>
      </c>
      <c r="E728" s="18">
        <f>VLOOKUP(D728,'cpi roi'!A:C,2,FALSE)</f>
        <v>107.6</v>
      </c>
      <c r="F728" s="18" t="s">
        <v>2636</v>
      </c>
      <c r="G728" s="18">
        <v>6.3</v>
      </c>
      <c r="H728" s="19">
        <v>23000</v>
      </c>
      <c r="I728" s="18" t="s">
        <v>1428</v>
      </c>
      <c r="J728" s="18" t="s">
        <v>24</v>
      </c>
      <c r="K728" s="18" t="s">
        <v>2136</v>
      </c>
      <c r="L728" s="18" t="s">
        <v>34</v>
      </c>
      <c r="M728" s="20">
        <v>7000000</v>
      </c>
      <c r="N728" s="20">
        <v>13086298</v>
      </c>
      <c r="O728" s="21">
        <f t="shared" si="33"/>
        <v>37057574.355018586</v>
      </c>
      <c r="P728" s="22">
        <f t="shared" si="34"/>
        <v>186.94711428571429</v>
      </c>
      <c r="Q728" s="20">
        <f t="shared" si="35"/>
        <v>12161986.988847585</v>
      </c>
      <c r="R728" s="18" t="s">
        <v>598</v>
      </c>
      <c r="S728" s="18">
        <v>94</v>
      </c>
    </row>
    <row r="729" spans="1:19" x14ac:dyDescent="0.25">
      <c r="A729" s="18" t="s">
        <v>2826</v>
      </c>
      <c r="B729" s="18" t="s">
        <v>2004</v>
      </c>
      <c r="C729" s="18" t="s">
        <v>45</v>
      </c>
      <c r="D729" s="18">
        <v>1985</v>
      </c>
      <c r="E729" s="18">
        <f>VLOOKUP(D729,'cpi roi'!A:C,2,FALSE)</f>
        <v>107.6</v>
      </c>
      <c r="F729" s="18" t="s">
        <v>2827</v>
      </c>
      <c r="G729" s="18">
        <v>7</v>
      </c>
      <c r="H729" s="19">
        <v>5600</v>
      </c>
      <c r="I729" s="18" t="s">
        <v>906</v>
      </c>
      <c r="J729" s="18" t="s">
        <v>2828</v>
      </c>
      <c r="K729" s="18" t="s">
        <v>908</v>
      </c>
      <c r="L729" s="18" t="s">
        <v>34</v>
      </c>
      <c r="M729" s="20">
        <v>13000000</v>
      </c>
      <c r="N729" s="20">
        <v>30867525</v>
      </c>
      <c r="O729" s="21">
        <f t="shared" si="33"/>
        <v>87410175.348513007</v>
      </c>
      <c r="P729" s="22">
        <f t="shared" si="34"/>
        <v>237.4425</v>
      </c>
      <c r="Q729" s="20">
        <f t="shared" si="35"/>
        <v>28687290.892193314</v>
      </c>
      <c r="R729" s="18" t="s">
        <v>35</v>
      </c>
      <c r="S729" s="18">
        <v>107</v>
      </c>
    </row>
    <row r="730" spans="1:19" x14ac:dyDescent="0.25">
      <c r="A730" s="18" t="s">
        <v>2829</v>
      </c>
      <c r="B730" s="18" t="s">
        <v>20</v>
      </c>
      <c r="C730" s="18" t="s">
        <v>45</v>
      </c>
      <c r="D730" s="18">
        <v>1985</v>
      </c>
      <c r="E730" s="18">
        <f>VLOOKUP(D730,'cpi roi'!A:C,2,FALSE)</f>
        <v>107.6</v>
      </c>
      <c r="F730" s="18" t="s">
        <v>2430</v>
      </c>
      <c r="G730" s="18">
        <v>6.9</v>
      </c>
      <c r="H730" s="19">
        <v>4100</v>
      </c>
      <c r="I730" s="18" t="s">
        <v>2830</v>
      </c>
      <c r="J730" s="18" t="s">
        <v>2831</v>
      </c>
      <c r="K730" s="18" t="s">
        <v>106</v>
      </c>
      <c r="L730" s="18" t="s">
        <v>34</v>
      </c>
      <c r="M730" s="20">
        <v>0</v>
      </c>
      <c r="N730" s="20">
        <v>6070794</v>
      </c>
      <c r="O730" s="21">
        <f t="shared" si="33"/>
        <v>17191179.663568772</v>
      </c>
      <c r="P730" s="22">
        <f t="shared" si="34"/>
        <v>0</v>
      </c>
      <c r="Q730" s="20">
        <f t="shared" si="35"/>
        <v>5642001.8587360606</v>
      </c>
      <c r="R730" s="18" t="s">
        <v>2368</v>
      </c>
      <c r="S730" s="18">
        <v>104</v>
      </c>
    </row>
    <row r="731" spans="1:19" x14ac:dyDescent="0.25">
      <c r="A731" s="18" t="s">
        <v>2832</v>
      </c>
      <c r="B731" s="18" t="s">
        <v>2004</v>
      </c>
      <c r="C731" s="18" t="s">
        <v>21</v>
      </c>
      <c r="D731" s="18">
        <v>1985</v>
      </c>
      <c r="E731" s="18">
        <f>VLOOKUP(D731,'cpi roi'!A:C,2,FALSE)</f>
        <v>107.6</v>
      </c>
      <c r="F731" s="18" t="s">
        <v>2596</v>
      </c>
      <c r="G731" s="18">
        <v>6.5</v>
      </c>
      <c r="H731" s="19">
        <v>5700</v>
      </c>
      <c r="I731" s="18" t="s">
        <v>919</v>
      </c>
      <c r="J731" s="18" t="s">
        <v>706</v>
      </c>
      <c r="K731" s="18" t="s">
        <v>2833</v>
      </c>
      <c r="L731" s="18" t="s">
        <v>34</v>
      </c>
      <c r="M731" s="20">
        <v>0</v>
      </c>
      <c r="N731" s="20">
        <v>1420355</v>
      </c>
      <c r="O731" s="21">
        <f t="shared" si="33"/>
        <v>4022139.1124535315</v>
      </c>
      <c r="P731" s="22">
        <f t="shared" si="34"/>
        <v>0</v>
      </c>
      <c r="Q731" s="20">
        <f t="shared" si="35"/>
        <v>1320032.5278810412</v>
      </c>
      <c r="R731" s="18" t="s">
        <v>2834</v>
      </c>
      <c r="S731" s="18">
        <v>113</v>
      </c>
    </row>
    <row r="732" spans="1:19" x14ac:dyDescent="0.25">
      <c r="A732" s="18" t="s">
        <v>2835</v>
      </c>
      <c r="B732" s="18" t="s">
        <v>37</v>
      </c>
      <c r="C732" s="18" t="s">
        <v>29</v>
      </c>
      <c r="D732" s="18">
        <v>1985</v>
      </c>
      <c r="E732" s="18">
        <f>VLOOKUP(D732,'cpi roi'!A:C,2,FALSE)</f>
        <v>107.6</v>
      </c>
      <c r="F732" s="18" t="s">
        <v>2836</v>
      </c>
      <c r="G732" s="18">
        <v>7</v>
      </c>
      <c r="H732" s="19">
        <v>5600</v>
      </c>
      <c r="I732" s="18" t="s">
        <v>1850</v>
      </c>
      <c r="J732" s="18" t="s">
        <v>2837</v>
      </c>
      <c r="K732" s="18" t="s">
        <v>2838</v>
      </c>
      <c r="L732" s="18" t="s">
        <v>34</v>
      </c>
      <c r="M732" s="20">
        <v>0</v>
      </c>
      <c r="N732" s="20">
        <v>9708373</v>
      </c>
      <c r="O732" s="21">
        <f t="shared" si="33"/>
        <v>27492019.080855019</v>
      </c>
      <c r="P732" s="22">
        <f t="shared" si="34"/>
        <v>0</v>
      </c>
      <c r="Q732" s="20">
        <f t="shared" si="35"/>
        <v>9022651.4869888481</v>
      </c>
      <c r="R732" s="18" t="s">
        <v>1729</v>
      </c>
      <c r="S732" s="18">
        <v>101</v>
      </c>
    </row>
    <row r="733" spans="1:19" x14ac:dyDescent="0.25">
      <c r="A733" s="18" t="s">
        <v>2839</v>
      </c>
      <c r="B733" s="18" t="s">
        <v>20</v>
      </c>
      <c r="C733" s="18" t="s">
        <v>45</v>
      </c>
      <c r="D733" s="18">
        <v>1985</v>
      </c>
      <c r="E733" s="18">
        <f>VLOOKUP(D733,'cpi roi'!A:C,2,FALSE)</f>
        <v>107.6</v>
      </c>
      <c r="F733" s="18" t="s">
        <v>2840</v>
      </c>
      <c r="G733" s="18">
        <v>6.5</v>
      </c>
      <c r="H733" s="19">
        <v>1800</v>
      </c>
      <c r="I733" s="18" t="s">
        <v>402</v>
      </c>
      <c r="J733" s="18" t="s">
        <v>402</v>
      </c>
      <c r="K733" s="18" t="s">
        <v>146</v>
      </c>
      <c r="L733" s="18" t="s">
        <v>34</v>
      </c>
      <c r="M733" s="20">
        <v>0</v>
      </c>
      <c r="N733" s="20">
        <v>19632</v>
      </c>
      <c r="O733" s="21">
        <f t="shared" si="33"/>
        <v>55593.591078066915</v>
      </c>
      <c r="P733" s="22">
        <f t="shared" si="34"/>
        <v>0</v>
      </c>
      <c r="Q733" s="20">
        <f t="shared" si="35"/>
        <v>18245.353159851304</v>
      </c>
      <c r="R733" s="18" t="s">
        <v>2841</v>
      </c>
      <c r="S733" s="18">
        <v>111</v>
      </c>
    </row>
    <row r="734" spans="1:19" x14ac:dyDescent="0.25">
      <c r="A734" s="18" t="s">
        <v>2842</v>
      </c>
      <c r="B734" s="18" t="s">
        <v>37</v>
      </c>
      <c r="C734" s="18" t="s">
        <v>45</v>
      </c>
      <c r="D734" s="18">
        <v>1985</v>
      </c>
      <c r="E734" s="18">
        <f>VLOOKUP(D734,'cpi roi'!A:C,2,FALSE)</f>
        <v>107.6</v>
      </c>
      <c r="F734" s="18" t="s">
        <v>2233</v>
      </c>
      <c r="G734" s="18">
        <v>6.7</v>
      </c>
      <c r="H734" s="19">
        <v>7500</v>
      </c>
      <c r="I734" s="18" t="s">
        <v>2043</v>
      </c>
      <c r="J734" s="18" t="s">
        <v>2043</v>
      </c>
      <c r="K734" s="18" t="s">
        <v>2833</v>
      </c>
      <c r="L734" s="18" t="s">
        <v>34</v>
      </c>
      <c r="M734" s="20">
        <v>7000000</v>
      </c>
      <c r="N734" s="20">
        <v>91666</v>
      </c>
      <c r="O734" s="21">
        <f t="shared" si="33"/>
        <v>259578.34758364313</v>
      </c>
      <c r="P734" s="22">
        <f t="shared" si="34"/>
        <v>1.3095142857142856</v>
      </c>
      <c r="Q734" s="20">
        <f t="shared" si="35"/>
        <v>85191.449814126405</v>
      </c>
      <c r="R734" s="18" t="s">
        <v>27</v>
      </c>
      <c r="S734" s="18">
        <v>91</v>
      </c>
    </row>
    <row r="735" spans="1:19" x14ac:dyDescent="0.25">
      <c r="A735" s="18" t="s">
        <v>2843</v>
      </c>
      <c r="B735" s="18" t="s">
        <v>2004</v>
      </c>
      <c r="C735" s="18" t="s">
        <v>38</v>
      </c>
      <c r="D735" s="18">
        <v>1985</v>
      </c>
      <c r="E735" s="18">
        <f>VLOOKUP(D735,'cpi roi'!A:C,2,FALSE)</f>
        <v>107.6</v>
      </c>
      <c r="F735" s="18" t="s">
        <v>2751</v>
      </c>
      <c r="G735" s="18">
        <v>6.2</v>
      </c>
      <c r="H735" s="19">
        <v>7000</v>
      </c>
      <c r="I735" s="18" t="s">
        <v>1846</v>
      </c>
      <c r="J735" s="18" t="s">
        <v>2844</v>
      </c>
      <c r="K735" s="18" t="s">
        <v>2845</v>
      </c>
      <c r="L735" s="18" t="s">
        <v>34</v>
      </c>
      <c r="M735" s="20">
        <v>0</v>
      </c>
      <c r="N735" s="20">
        <v>10806919</v>
      </c>
      <c r="O735" s="21">
        <f t="shared" si="33"/>
        <v>30602864.491635688</v>
      </c>
      <c r="P735" s="22">
        <f t="shared" si="34"/>
        <v>0</v>
      </c>
      <c r="Q735" s="20">
        <f t="shared" si="35"/>
        <v>10043605.018587362</v>
      </c>
      <c r="R735" s="18" t="s">
        <v>65</v>
      </c>
      <c r="S735" s="18">
        <v>101</v>
      </c>
    </row>
    <row r="736" spans="1:19" x14ac:dyDescent="0.25">
      <c r="A736" s="18" t="s">
        <v>2846</v>
      </c>
      <c r="B736" s="18" t="s">
        <v>20</v>
      </c>
      <c r="C736" s="18" t="s">
        <v>38</v>
      </c>
      <c r="D736" s="18">
        <v>1985</v>
      </c>
      <c r="E736" s="18">
        <f>VLOOKUP(D736,'cpi roi'!A:C,2,FALSE)</f>
        <v>107.6</v>
      </c>
      <c r="F736" s="18" t="s">
        <v>2572</v>
      </c>
      <c r="G736" s="18">
        <v>5.9</v>
      </c>
      <c r="H736" s="19">
        <v>14000</v>
      </c>
      <c r="I736" s="18" t="s">
        <v>1177</v>
      </c>
      <c r="J736" s="18" t="s">
        <v>2847</v>
      </c>
      <c r="K736" s="18" t="s">
        <v>1179</v>
      </c>
      <c r="L736" s="18" t="s">
        <v>34</v>
      </c>
      <c r="M736" s="20">
        <v>9000000</v>
      </c>
      <c r="N736" s="20">
        <v>16116878</v>
      </c>
      <c r="O736" s="21">
        <f t="shared" si="33"/>
        <v>45639523.481412642</v>
      </c>
      <c r="P736" s="22">
        <f t="shared" si="34"/>
        <v>179.07642222222222</v>
      </c>
      <c r="Q736" s="20">
        <f t="shared" si="35"/>
        <v>14978511.15241636</v>
      </c>
      <c r="R736" s="18" t="s">
        <v>2221</v>
      </c>
      <c r="S736" s="18">
        <v>92</v>
      </c>
    </row>
    <row r="737" spans="1:19" x14ac:dyDescent="0.25">
      <c r="A737" s="18" t="s">
        <v>2848</v>
      </c>
      <c r="B737" s="18" t="s">
        <v>2004</v>
      </c>
      <c r="C737" s="18" t="s">
        <v>38</v>
      </c>
      <c r="D737" s="18">
        <v>1985</v>
      </c>
      <c r="E737" s="18">
        <f>VLOOKUP(D737,'cpi roi'!A:C,2,FALSE)</f>
        <v>107.6</v>
      </c>
      <c r="F737" s="18" t="s">
        <v>2849</v>
      </c>
      <c r="G737" s="18">
        <v>5.2</v>
      </c>
      <c r="H737" s="19">
        <v>13000</v>
      </c>
      <c r="I737" s="18" t="s">
        <v>1688</v>
      </c>
      <c r="J737" s="18" t="s">
        <v>2850</v>
      </c>
      <c r="K737" s="18" t="s">
        <v>2851</v>
      </c>
      <c r="L737" s="18" t="s">
        <v>34</v>
      </c>
      <c r="M737" s="20">
        <v>12500000</v>
      </c>
      <c r="N737" s="20">
        <v>15057465</v>
      </c>
      <c r="O737" s="21">
        <f t="shared" si="33"/>
        <v>42639494.289033458</v>
      </c>
      <c r="P737" s="22">
        <f t="shared" si="34"/>
        <v>120.45972</v>
      </c>
      <c r="Q737" s="20">
        <f t="shared" si="35"/>
        <v>13993926.579925653</v>
      </c>
      <c r="R737" s="18" t="s">
        <v>2221</v>
      </c>
      <c r="S737" s="18">
        <v>100</v>
      </c>
    </row>
    <row r="738" spans="1:19" x14ac:dyDescent="0.25">
      <c r="A738" s="18" t="s">
        <v>2852</v>
      </c>
      <c r="B738" s="18" t="s">
        <v>20</v>
      </c>
      <c r="C738" s="18" t="s">
        <v>38</v>
      </c>
      <c r="D738" s="18">
        <v>1985</v>
      </c>
      <c r="E738" s="18">
        <f>VLOOKUP(D738,'cpi roi'!A:C,2,FALSE)</f>
        <v>107.6</v>
      </c>
      <c r="F738" s="18" t="s">
        <v>2649</v>
      </c>
      <c r="G738" s="18">
        <v>5.5</v>
      </c>
      <c r="H738" s="19">
        <v>14000</v>
      </c>
      <c r="I738" s="18" t="s">
        <v>1769</v>
      </c>
      <c r="J738" s="18" t="s">
        <v>2853</v>
      </c>
      <c r="K738" s="18" t="s">
        <v>2854</v>
      </c>
      <c r="L738" s="18" t="s">
        <v>34</v>
      </c>
      <c r="M738" s="20">
        <v>1000000</v>
      </c>
      <c r="N738" s="20">
        <v>10499694</v>
      </c>
      <c r="O738" s="21">
        <f t="shared" si="33"/>
        <v>29732869.533457249</v>
      </c>
      <c r="P738" s="22">
        <f t="shared" si="34"/>
        <v>1049.9694</v>
      </c>
      <c r="Q738" s="20">
        <f t="shared" si="35"/>
        <v>9758079.9256505594</v>
      </c>
      <c r="R738" s="18" t="s">
        <v>2221</v>
      </c>
      <c r="S738" s="18">
        <v>95</v>
      </c>
    </row>
    <row r="739" spans="1:19" x14ac:dyDescent="0.25">
      <c r="A739" s="18" t="s">
        <v>2855</v>
      </c>
      <c r="B739" s="18" t="s">
        <v>20</v>
      </c>
      <c r="C739" s="18" t="s">
        <v>38</v>
      </c>
      <c r="D739" s="18">
        <v>1985</v>
      </c>
      <c r="E739" s="18">
        <f>VLOOKUP(D739,'cpi roi'!A:C,2,FALSE)</f>
        <v>107.6</v>
      </c>
      <c r="F739" s="18" t="s">
        <v>2569</v>
      </c>
      <c r="G739" s="18">
        <v>6.9</v>
      </c>
      <c r="H739" s="19">
        <v>9600</v>
      </c>
      <c r="I739" s="18" t="s">
        <v>532</v>
      </c>
      <c r="J739" s="18" t="s">
        <v>2856</v>
      </c>
      <c r="K739" s="18" t="s">
        <v>2857</v>
      </c>
      <c r="L739" s="18" t="s">
        <v>26</v>
      </c>
      <c r="M739" s="20">
        <v>0</v>
      </c>
      <c r="N739" s="20">
        <v>24468550</v>
      </c>
      <c r="O739" s="21">
        <f t="shared" si="33"/>
        <v>69289657.853159845</v>
      </c>
      <c r="P739" s="22">
        <f t="shared" si="34"/>
        <v>0</v>
      </c>
      <c r="Q739" s="20">
        <f t="shared" si="35"/>
        <v>22740288.104089223</v>
      </c>
      <c r="R739" s="18" t="s">
        <v>2858</v>
      </c>
      <c r="S739" s="18">
        <v>114</v>
      </c>
    </row>
    <row r="740" spans="1:19" x14ac:dyDescent="0.25">
      <c r="A740" s="18" t="s">
        <v>2859</v>
      </c>
      <c r="B740" s="18" t="s">
        <v>20</v>
      </c>
      <c r="C740" s="18" t="s">
        <v>38</v>
      </c>
      <c r="D740" s="18">
        <v>1985</v>
      </c>
      <c r="E740" s="18">
        <f>VLOOKUP(D740,'cpi roi'!A:C,2,FALSE)</f>
        <v>107.6</v>
      </c>
      <c r="F740" s="18" t="s">
        <v>2712</v>
      </c>
      <c r="G740" s="18">
        <v>5.7</v>
      </c>
      <c r="H740" s="19">
        <v>3100</v>
      </c>
      <c r="I740" s="18" t="s">
        <v>1324</v>
      </c>
      <c r="J740" s="18" t="s">
        <v>1765</v>
      </c>
      <c r="K740" s="18" t="s">
        <v>110</v>
      </c>
      <c r="L740" s="18" t="s">
        <v>26</v>
      </c>
      <c r="M740" s="20">
        <v>0</v>
      </c>
      <c r="N740" s="20">
        <v>393825</v>
      </c>
      <c r="O740" s="21">
        <f t="shared" si="33"/>
        <v>1115227.4860594796</v>
      </c>
      <c r="P740" s="22">
        <f t="shared" si="34"/>
        <v>0</v>
      </c>
      <c r="Q740" s="20">
        <f t="shared" si="35"/>
        <v>366008.36431226769</v>
      </c>
      <c r="R740" s="18" t="s">
        <v>2860</v>
      </c>
      <c r="S740" s="18">
        <v>112</v>
      </c>
    </row>
    <row r="741" spans="1:19" x14ac:dyDescent="0.25">
      <c r="A741" s="18" t="s">
        <v>2861</v>
      </c>
      <c r="B741" s="18" t="s">
        <v>20</v>
      </c>
      <c r="C741" s="18" t="s">
        <v>67</v>
      </c>
      <c r="D741" s="18">
        <v>1985</v>
      </c>
      <c r="E741" s="18">
        <f>VLOOKUP(D741,'cpi roi'!A:C,2,FALSE)</f>
        <v>107.6</v>
      </c>
      <c r="F741" s="18" t="s">
        <v>2430</v>
      </c>
      <c r="G741" s="18">
        <v>6.8</v>
      </c>
      <c r="H741" s="19">
        <v>11000</v>
      </c>
      <c r="I741" s="18" t="s">
        <v>943</v>
      </c>
      <c r="J741" s="18" t="s">
        <v>2862</v>
      </c>
      <c r="K741" s="18" t="s">
        <v>1866</v>
      </c>
      <c r="L741" s="18" t="s">
        <v>26</v>
      </c>
      <c r="M741" s="20">
        <v>12000000</v>
      </c>
      <c r="N741" s="20">
        <v>17130087</v>
      </c>
      <c r="O741" s="21">
        <f t="shared" si="33"/>
        <v>48508712.907992564</v>
      </c>
      <c r="P741" s="22">
        <f t="shared" si="34"/>
        <v>142.75072499999999</v>
      </c>
      <c r="Q741" s="20">
        <f t="shared" si="35"/>
        <v>15920155.204460969</v>
      </c>
      <c r="R741" s="18" t="s">
        <v>2357</v>
      </c>
      <c r="S741" s="18">
        <v>131</v>
      </c>
    </row>
    <row r="742" spans="1:19" x14ac:dyDescent="0.25">
      <c r="A742" s="18" t="s">
        <v>2863</v>
      </c>
      <c r="B742" s="18" t="s">
        <v>37</v>
      </c>
      <c r="C742" s="18" t="s">
        <v>45</v>
      </c>
      <c r="D742" s="18">
        <v>1985</v>
      </c>
      <c r="E742" s="18">
        <f>VLOOKUP(D742,'cpi roi'!A:C,2,FALSE)</f>
        <v>107.6</v>
      </c>
      <c r="F742" s="18" t="s">
        <v>2864</v>
      </c>
      <c r="G742" s="18">
        <v>5</v>
      </c>
      <c r="H742" s="19">
        <v>6900</v>
      </c>
      <c r="I742" s="18" t="s">
        <v>646</v>
      </c>
      <c r="J742" s="18" t="s">
        <v>646</v>
      </c>
      <c r="K742" s="18" t="s">
        <v>2760</v>
      </c>
      <c r="L742" s="18" t="s">
        <v>2865</v>
      </c>
      <c r="M742" s="20">
        <v>3000000</v>
      </c>
      <c r="N742" s="20">
        <v>7196872</v>
      </c>
      <c r="O742" s="21">
        <f t="shared" si="33"/>
        <v>20379989.762081783</v>
      </c>
      <c r="P742" s="22">
        <f t="shared" si="34"/>
        <v>239.89573333333331</v>
      </c>
      <c r="Q742" s="20">
        <f t="shared" si="35"/>
        <v>6688542.7509293687</v>
      </c>
      <c r="R742" s="18" t="s">
        <v>2866</v>
      </c>
      <c r="S742" s="18">
        <v>93</v>
      </c>
    </row>
    <row r="743" spans="1:19" x14ac:dyDescent="0.25">
      <c r="A743" s="18" t="s">
        <v>2867</v>
      </c>
      <c r="B743" s="18" t="s">
        <v>20</v>
      </c>
      <c r="C743" s="18" t="s">
        <v>21</v>
      </c>
      <c r="D743" s="18">
        <v>1985</v>
      </c>
      <c r="E743" s="18">
        <f>VLOOKUP(D743,'cpi roi'!A:C,2,FALSE)</f>
        <v>107.6</v>
      </c>
      <c r="F743" s="18" t="s">
        <v>2868</v>
      </c>
      <c r="G743" s="18">
        <v>7</v>
      </c>
      <c r="H743" s="19">
        <v>5500</v>
      </c>
      <c r="I743" s="18" t="s">
        <v>2869</v>
      </c>
      <c r="J743" s="18" t="s">
        <v>2870</v>
      </c>
      <c r="K743" s="18" t="s">
        <v>2871</v>
      </c>
      <c r="L743" s="18" t="s">
        <v>34</v>
      </c>
      <c r="M743" s="20">
        <v>1250000</v>
      </c>
      <c r="N743" s="20">
        <v>2492088</v>
      </c>
      <c r="O743" s="21">
        <f t="shared" si="33"/>
        <v>7057055.8884758363</v>
      </c>
      <c r="P743" s="22">
        <f t="shared" si="34"/>
        <v>199.36704</v>
      </c>
      <c r="Q743" s="20">
        <f t="shared" si="35"/>
        <v>2316066.9144981415</v>
      </c>
      <c r="R743" s="18" t="s">
        <v>2872</v>
      </c>
      <c r="S743" s="18">
        <v>91</v>
      </c>
    </row>
    <row r="744" spans="1:19" x14ac:dyDescent="0.25">
      <c r="A744" s="18" t="s">
        <v>2873</v>
      </c>
      <c r="B744" s="18" t="s">
        <v>2004</v>
      </c>
      <c r="C744" s="18" t="s">
        <v>45</v>
      </c>
      <c r="D744" s="18">
        <v>1985</v>
      </c>
      <c r="E744" s="18">
        <f>VLOOKUP(D744,'cpi roi'!A:C,2,FALSE)</f>
        <v>107.6</v>
      </c>
      <c r="F744" s="18" t="s">
        <v>2689</v>
      </c>
      <c r="G744" s="18">
        <v>6.3</v>
      </c>
      <c r="H744" s="19">
        <v>4600</v>
      </c>
      <c r="I744" s="18" t="s">
        <v>2874</v>
      </c>
      <c r="J744" s="18" t="s">
        <v>2874</v>
      </c>
      <c r="K744" s="18" t="s">
        <v>2875</v>
      </c>
      <c r="L744" s="18" t="s">
        <v>34</v>
      </c>
      <c r="M744" s="20">
        <v>0</v>
      </c>
      <c r="N744" s="20">
        <v>3852271</v>
      </c>
      <c r="O744" s="21">
        <f t="shared" si="33"/>
        <v>10908800.870817844</v>
      </c>
      <c r="P744" s="22">
        <f t="shared" si="34"/>
        <v>0</v>
      </c>
      <c r="Q744" s="20">
        <f t="shared" si="35"/>
        <v>3580177.509293681</v>
      </c>
      <c r="R744" s="18" t="s">
        <v>2876</v>
      </c>
      <c r="S744" s="18">
        <v>90</v>
      </c>
    </row>
    <row r="745" spans="1:19" x14ac:dyDescent="0.25">
      <c r="A745" s="18" t="s">
        <v>2877</v>
      </c>
      <c r="B745" s="18" t="s">
        <v>37</v>
      </c>
      <c r="C745" s="18" t="s">
        <v>45</v>
      </c>
      <c r="D745" s="18">
        <v>1985</v>
      </c>
      <c r="E745" s="18">
        <f>VLOOKUP(D745,'cpi roi'!A:C,2,FALSE)</f>
        <v>107.6</v>
      </c>
      <c r="F745" s="18" t="s">
        <v>2247</v>
      </c>
      <c r="G745" s="18">
        <v>7.7</v>
      </c>
      <c r="H745" s="19">
        <v>48000</v>
      </c>
      <c r="I745" s="18" t="s">
        <v>293</v>
      </c>
      <c r="J745" s="18" t="s">
        <v>293</v>
      </c>
      <c r="K745" s="18" t="s">
        <v>2878</v>
      </c>
      <c r="L745" s="18" t="s">
        <v>34</v>
      </c>
      <c r="M745" s="20">
        <v>15000000</v>
      </c>
      <c r="N745" s="20">
        <v>10631333</v>
      </c>
      <c r="O745" s="21">
        <f t="shared" si="33"/>
        <v>30105642.798327137</v>
      </c>
      <c r="P745" s="22">
        <f t="shared" si="34"/>
        <v>70.875553333333329</v>
      </c>
      <c r="Q745" s="20">
        <f t="shared" si="35"/>
        <v>9880421.0037174728</v>
      </c>
      <c r="R745" s="18" t="s">
        <v>294</v>
      </c>
      <c r="S745" s="18">
        <v>82</v>
      </c>
    </row>
    <row r="746" spans="1:19" x14ac:dyDescent="0.25">
      <c r="A746" s="18" t="s">
        <v>2879</v>
      </c>
      <c r="B746" s="18" t="s">
        <v>37</v>
      </c>
      <c r="C746" s="18" t="s">
        <v>45</v>
      </c>
      <c r="D746" s="18">
        <v>1985</v>
      </c>
      <c r="E746" s="18">
        <f>VLOOKUP(D746,'cpi roi'!A:C,2,FALSE)</f>
        <v>107.6</v>
      </c>
      <c r="F746" s="18" t="s">
        <v>2681</v>
      </c>
      <c r="G746" s="18">
        <v>5.7</v>
      </c>
      <c r="H746" s="19">
        <v>15000</v>
      </c>
      <c r="I746" s="18" t="s">
        <v>1569</v>
      </c>
      <c r="J746" s="18" t="s">
        <v>892</v>
      </c>
      <c r="K746" s="18" t="s">
        <v>2096</v>
      </c>
      <c r="L746" s="18" t="s">
        <v>34</v>
      </c>
      <c r="M746" s="20">
        <v>16000000</v>
      </c>
      <c r="N746" s="20">
        <v>8645411</v>
      </c>
      <c r="O746" s="21">
        <f t="shared" si="33"/>
        <v>24481939.885687731</v>
      </c>
      <c r="P746" s="22">
        <f t="shared" si="34"/>
        <v>54.033818749999995</v>
      </c>
      <c r="Q746" s="20">
        <f t="shared" si="35"/>
        <v>8034768.5873605963</v>
      </c>
      <c r="R746" s="18" t="s">
        <v>184</v>
      </c>
      <c r="S746" s="18">
        <v>92</v>
      </c>
    </row>
    <row r="747" spans="1:19" x14ac:dyDescent="0.25">
      <c r="A747" s="18" t="s">
        <v>2880</v>
      </c>
      <c r="B747" s="18" t="s">
        <v>2711</v>
      </c>
      <c r="C747" s="18" t="s">
        <v>21</v>
      </c>
      <c r="D747" s="18">
        <v>1985</v>
      </c>
      <c r="E747" s="18">
        <f>VLOOKUP(D747,'cpi roi'!A:C,2,FALSE)</f>
        <v>107.6</v>
      </c>
      <c r="F747" s="18" t="s">
        <v>2881</v>
      </c>
      <c r="G747" s="18">
        <v>7.6</v>
      </c>
      <c r="H747" s="19">
        <v>19000</v>
      </c>
      <c r="I747" s="18" t="s">
        <v>2882</v>
      </c>
      <c r="J747" s="18" t="s">
        <v>2883</v>
      </c>
      <c r="K747" s="18" t="s">
        <v>2884</v>
      </c>
      <c r="L747" s="18" t="s">
        <v>1098</v>
      </c>
      <c r="M747" s="20">
        <v>0</v>
      </c>
      <c r="N747" s="20">
        <v>8349284</v>
      </c>
      <c r="O747" s="21">
        <f t="shared" si="33"/>
        <v>23643372.07063197</v>
      </c>
      <c r="P747" s="22">
        <f t="shared" si="34"/>
        <v>0</v>
      </c>
      <c r="Q747" s="20">
        <f t="shared" si="35"/>
        <v>7759557.6208178448</v>
      </c>
      <c r="R747" s="18" t="s">
        <v>2885</v>
      </c>
      <c r="S747" s="18">
        <v>101</v>
      </c>
    </row>
    <row r="748" spans="1:19" x14ac:dyDescent="0.25">
      <c r="A748" s="18" t="s">
        <v>2886</v>
      </c>
      <c r="B748" s="18" t="s">
        <v>37</v>
      </c>
      <c r="C748" s="18" t="s">
        <v>38</v>
      </c>
      <c r="D748" s="18">
        <v>1985</v>
      </c>
      <c r="E748" s="18">
        <f>VLOOKUP(D748,'cpi roi'!A:C,2,FALSE)</f>
        <v>107.6</v>
      </c>
      <c r="F748" s="18" t="s">
        <v>2668</v>
      </c>
      <c r="G748" s="18">
        <v>6</v>
      </c>
      <c r="H748" s="19">
        <v>5500</v>
      </c>
      <c r="I748" s="18" t="s">
        <v>2092</v>
      </c>
      <c r="J748" s="18" t="s">
        <v>2092</v>
      </c>
      <c r="K748" s="18" t="s">
        <v>2887</v>
      </c>
      <c r="L748" s="18" t="s">
        <v>34</v>
      </c>
      <c r="M748" s="20">
        <v>0</v>
      </c>
      <c r="N748" s="20">
        <v>4122748</v>
      </c>
      <c r="O748" s="21">
        <f t="shared" si="33"/>
        <v>11674733.416356878</v>
      </c>
      <c r="P748" s="22">
        <f t="shared" si="34"/>
        <v>0</v>
      </c>
      <c r="Q748" s="20">
        <f t="shared" si="35"/>
        <v>3831550.1858736067</v>
      </c>
      <c r="R748" s="18" t="s">
        <v>2097</v>
      </c>
      <c r="S748" s="18">
        <v>94</v>
      </c>
    </row>
    <row r="749" spans="1:19" x14ac:dyDescent="0.25">
      <c r="A749" s="18" t="s">
        <v>2888</v>
      </c>
      <c r="B749" s="18" t="s">
        <v>2004</v>
      </c>
      <c r="C749" s="18" t="s">
        <v>45</v>
      </c>
      <c r="D749" s="18">
        <v>1985</v>
      </c>
      <c r="E749" s="18">
        <f>VLOOKUP(D749,'cpi roi'!A:C,2,FALSE)</f>
        <v>107.6</v>
      </c>
      <c r="F749" s="18" t="s">
        <v>2889</v>
      </c>
      <c r="G749" s="18">
        <v>6.1</v>
      </c>
      <c r="H749" s="19">
        <v>1500</v>
      </c>
      <c r="I749" s="18" t="s">
        <v>2890</v>
      </c>
      <c r="J749" s="18" t="s">
        <v>2891</v>
      </c>
      <c r="K749" s="18" t="s">
        <v>2892</v>
      </c>
      <c r="L749" s="18" t="s">
        <v>34</v>
      </c>
      <c r="M749" s="20">
        <v>0</v>
      </c>
      <c r="N749" s="20">
        <v>0</v>
      </c>
      <c r="O749" s="21">
        <f t="shared" si="33"/>
        <v>0</v>
      </c>
      <c r="P749" s="22">
        <f t="shared" si="34"/>
        <v>0</v>
      </c>
      <c r="Q749" s="20">
        <f t="shared" si="35"/>
        <v>0</v>
      </c>
      <c r="R749" s="18" t="s">
        <v>2893</v>
      </c>
      <c r="S749" s="18">
        <v>88</v>
      </c>
    </row>
    <row r="750" spans="1:19" x14ac:dyDescent="0.25">
      <c r="A750" s="18" t="s">
        <v>2894</v>
      </c>
      <c r="B750" s="18" t="s">
        <v>20</v>
      </c>
      <c r="C750" s="18" t="s">
        <v>45</v>
      </c>
      <c r="D750" s="18">
        <v>1985</v>
      </c>
      <c r="E750" s="18">
        <f>VLOOKUP(D750,'cpi roi'!A:C,2,FALSE)</f>
        <v>107.6</v>
      </c>
      <c r="F750" s="18" t="s">
        <v>2636</v>
      </c>
      <c r="G750" s="18">
        <v>5.3</v>
      </c>
      <c r="H750" s="19">
        <v>2200</v>
      </c>
      <c r="I750" s="18" t="s">
        <v>2895</v>
      </c>
      <c r="J750" s="18" t="s">
        <v>2896</v>
      </c>
      <c r="K750" s="18" t="s">
        <v>2897</v>
      </c>
      <c r="L750" s="18" t="s">
        <v>34</v>
      </c>
      <c r="M750" s="20">
        <v>0</v>
      </c>
      <c r="N750" s="20">
        <v>3333306</v>
      </c>
      <c r="O750" s="21">
        <f t="shared" si="33"/>
        <v>9439203.8866170999</v>
      </c>
      <c r="P750" s="22">
        <f t="shared" si="34"/>
        <v>0</v>
      </c>
      <c r="Q750" s="20">
        <f t="shared" si="35"/>
        <v>3097868.0297397776</v>
      </c>
      <c r="R750" s="18" t="s">
        <v>2180</v>
      </c>
      <c r="S750" s="18">
        <v>94</v>
      </c>
    </row>
    <row r="751" spans="1:19" x14ac:dyDescent="0.25">
      <c r="A751" s="18" t="s">
        <v>2898</v>
      </c>
      <c r="B751" s="18" t="s">
        <v>20</v>
      </c>
      <c r="C751" s="18" t="s">
        <v>108</v>
      </c>
      <c r="D751" s="18">
        <v>1985</v>
      </c>
      <c r="E751" s="18">
        <f>VLOOKUP(D751,'cpi roi'!A:C,2,FALSE)</f>
        <v>107.6</v>
      </c>
      <c r="F751" s="18" t="s">
        <v>1780</v>
      </c>
      <c r="G751" s="18">
        <v>6.1</v>
      </c>
      <c r="H751" s="19">
        <v>2900</v>
      </c>
      <c r="I751" s="18" t="s">
        <v>58</v>
      </c>
      <c r="J751" s="18" t="s">
        <v>2899</v>
      </c>
      <c r="K751" s="18" t="s">
        <v>2900</v>
      </c>
      <c r="L751" s="18" t="s">
        <v>34</v>
      </c>
      <c r="M751" s="20">
        <v>0</v>
      </c>
      <c r="N751" s="20">
        <v>199108</v>
      </c>
      <c r="O751" s="21">
        <f t="shared" si="33"/>
        <v>563830.92565055762</v>
      </c>
      <c r="P751" s="22">
        <f t="shared" si="34"/>
        <v>0</v>
      </c>
      <c r="Q751" s="20">
        <f t="shared" si="35"/>
        <v>185044.60966542753</v>
      </c>
      <c r="R751" s="18" t="s">
        <v>35</v>
      </c>
      <c r="S751" s="18">
        <v>110</v>
      </c>
    </row>
    <row r="752" spans="1:19" x14ac:dyDescent="0.25">
      <c r="A752" s="18" t="s">
        <v>2901</v>
      </c>
      <c r="B752" s="18" t="s">
        <v>20</v>
      </c>
      <c r="C752" s="18" t="s">
        <v>45</v>
      </c>
      <c r="D752" s="18">
        <v>1985</v>
      </c>
      <c r="E752" s="18">
        <f>VLOOKUP(D752,'cpi roi'!A:C,2,FALSE)</f>
        <v>107.6</v>
      </c>
      <c r="F752" s="18" t="s">
        <v>2902</v>
      </c>
      <c r="G752" s="18">
        <v>4.7</v>
      </c>
      <c r="H752" s="19">
        <v>1400</v>
      </c>
      <c r="I752" s="18" t="s">
        <v>846</v>
      </c>
      <c r="J752" s="18" t="s">
        <v>2903</v>
      </c>
      <c r="K752" s="18" t="s">
        <v>2904</v>
      </c>
      <c r="L752" s="18" t="s">
        <v>34</v>
      </c>
      <c r="M752" s="20">
        <v>0</v>
      </c>
      <c r="N752" s="20">
        <v>14100000</v>
      </c>
      <c r="O752" s="21">
        <f t="shared" si="33"/>
        <v>39928159.851301119</v>
      </c>
      <c r="P752" s="22">
        <f t="shared" si="34"/>
        <v>0</v>
      </c>
      <c r="Q752" s="20">
        <f t="shared" si="35"/>
        <v>13104089.219330857</v>
      </c>
      <c r="R752" s="18" t="s">
        <v>1602</v>
      </c>
      <c r="S752" s="18">
        <v>91</v>
      </c>
    </row>
    <row r="753" spans="1:19" x14ac:dyDescent="0.25">
      <c r="A753" s="18" t="s">
        <v>2905</v>
      </c>
      <c r="B753" s="18" t="s">
        <v>20</v>
      </c>
      <c r="C753" s="18" t="s">
        <v>38</v>
      </c>
      <c r="D753" s="18">
        <v>1985</v>
      </c>
      <c r="E753" s="18">
        <f>VLOOKUP(D753,'cpi roi'!A:C,2,FALSE)</f>
        <v>107.6</v>
      </c>
      <c r="F753" s="18" t="s">
        <v>2836</v>
      </c>
      <c r="G753" s="18">
        <v>5.5</v>
      </c>
      <c r="H753" s="19">
        <v>9200</v>
      </c>
      <c r="I753" s="18" t="s">
        <v>2117</v>
      </c>
      <c r="J753" s="18" t="s">
        <v>879</v>
      </c>
      <c r="K753" s="18" t="s">
        <v>331</v>
      </c>
      <c r="L753" s="18" t="s">
        <v>34</v>
      </c>
      <c r="M753" s="20">
        <v>10000000</v>
      </c>
      <c r="N753" s="20">
        <v>17536256</v>
      </c>
      <c r="O753" s="21">
        <f t="shared" si="33"/>
        <v>49658895.94052045</v>
      </c>
      <c r="P753" s="22">
        <f t="shared" si="34"/>
        <v>175.36256</v>
      </c>
      <c r="Q753" s="20">
        <f t="shared" si="35"/>
        <v>16297635.687732344</v>
      </c>
      <c r="R753" s="18" t="s">
        <v>1690</v>
      </c>
      <c r="S753" s="18">
        <v>107</v>
      </c>
    </row>
    <row r="754" spans="1:19" x14ac:dyDescent="0.25">
      <c r="A754" s="18" t="s">
        <v>2906</v>
      </c>
      <c r="B754" s="18" t="s">
        <v>37</v>
      </c>
      <c r="C754" s="18" t="s">
        <v>29</v>
      </c>
      <c r="D754" s="18">
        <v>1985</v>
      </c>
      <c r="E754" s="18">
        <f>VLOOKUP(D754,'cpi roi'!A:C,2,FALSE)</f>
        <v>107.6</v>
      </c>
      <c r="F754" s="18" t="s">
        <v>2907</v>
      </c>
      <c r="G754" s="18">
        <v>5.3</v>
      </c>
      <c r="H754" s="19">
        <v>6500</v>
      </c>
      <c r="I754" s="18" t="s">
        <v>619</v>
      </c>
      <c r="J754" s="18" t="s">
        <v>2336</v>
      </c>
      <c r="K754" s="18" t="s">
        <v>140</v>
      </c>
      <c r="L754" s="18" t="s">
        <v>26</v>
      </c>
      <c r="M754" s="20">
        <v>28000000</v>
      </c>
      <c r="N754" s="20">
        <v>358574</v>
      </c>
      <c r="O754" s="21">
        <f t="shared" si="33"/>
        <v>1015404.2546468402</v>
      </c>
      <c r="P754" s="22">
        <f t="shared" si="34"/>
        <v>1.2806214285714286</v>
      </c>
      <c r="Q754" s="20">
        <f t="shared" si="35"/>
        <v>333247.21189591085</v>
      </c>
      <c r="R754" s="18" t="s">
        <v>1088</v>
      </c>
      <c r="S754" s="18">
        <v>126</v>
      </c>
    </row>
    <row r="755" spans="1:19" x14ac:dyDescent="0.25">
      <c r="A755" s="18" t="s">
        <v>2908</v>
      </c>
      <c r="B755" s="18" t="s">
        <v>20</v>
      </c>
      <c r="C755" s="18" t="s">
        <v>45</v>
      </c>
      <c r="D755" s="18">
        <v>1985</v>
      </c>
      <c r="E755" s="18">
        <f>VLOOKUP(D755,'cpi roi'!A:C,2,FALSE)</f>
        <v>107.6</v>
      </c>
      <c r="F755" s="18" t="s">
        <v>2430</v>
      </c>
      <c r="G755" s="18">
        <v>7</v>
      </c>
      <c r="H755" s="19">
        <v>8200</v>
      </c>
      <c r="I755" s="18" t="s">
        <v>900</v>
      </c>
      <c r="J755" s="18" t="s">
        <v>900</v>
      </c>
      <c r="K755" s="18" t="s">
        <v>900</v>
      </c>
      <c r="L755" s="18" t="s">
        <v>34</v>
      </c>
      <c r="M755" s="20">
        <v>0</v>
      </c>
      <c r="N755" s="20">
        <v>10179000</v>
      </c>
      <c r="O755" s="21">
        <f t="shared" si="33"/>
        <v>28824733.271375466</v>
      </c>
      <c r="P755" s="22">
        <f t="shared" si="34"/>
        <v>0</v>
      </c>
      <c r="Q755" s="20">
        <f t="shared" si="35"/>
        <v>9460037.1747211907</v>
      </c>
      <c r="R755" s="18" t="s">
        <v>1191</v>
      </c>
      <c r="S755" s="18">
        <v>91</v>
      </c>
    </row>
    <row r="756" spans="1:19" x14ac:dyDescent="0.25">
      <c r="A756" s="18" t="s">
        <v>2909</v>
      </c>
      <c r="B756" s="18" t="s">
        <v>20</v>
      </c>
      <c r="C756" s="18" t="s">
        <v>1209</v>
      </c>
      <c r="D756" s="18">
        <v>1985</v>
      </c>
      <c r="E756" s="18">
        <f>VLOOKUP(D756,'cpi roi'!A:C,2,FALSE)</f>
        <v>107.6</v>
      </c>
      <c r="F756" s="18" t="s">
        <v>2910</v>
      </c>
      <c r="G756" s="18">
        <v>6.6</v>
      </c>
      <c r="H756" s="19">
        <v>14000</v>
      </c>
      <c r="I756" s="18" t="s">
        <v>2911</v>
      </c>
      <c r="J756" s="18" t="s">
        <v>2911</v>
      </c>
      <c r="K756" s="18" t="s">
        <v>2224</v>
      </c>
      <c r="L756" s="18" t="s">
        <v>457</v>
      </c>
      <c r="M756" s="20">
        <v>0</v>
      </c>
      <c r="N756" s="20">
        <v>390659</v>
      </c>
      <c r="O756" s="21">
        <f t="shared" si="33"/>
        <v>1106262.0566914498</v>
      </c>
      <c r="P756" s="22">
        <f t="shared" si="34"/>
        <v>0</v>
      </c>
      <c r="Q756" s="20">
        <f t="shared" si="35"/>
        <v>363065.98513011157</v>
      </c>
      <c r="R756" s="18" t="s">
        <v>2912</v>
      </c>
      <c r="S756" s="18">
        <v>104</v>
      </c>
    </row>
    <row r="757" spans="1:19" x14ac:dyDescent="0.25">
      <c r="A757" s="18" t="s">
        <v>2913</v>
      </c>
      <c r="B757" s="18" t="s">
        <v>2004</v>
      </c>
      <c r="C757" s="18" t="s">
        <v>45</v>
      </c>
      <c r="D757" s="18">
        <v>1985</v>
      </c>
      <c r="E757" s="18">
        <f>VLOOKUP(D757,'cpi roi'!A:C,2,FALSE)</f>
        <v>107.6</v>
      </c>
      <c r="F757" s="18" t="s">
        <v>2247</v>
      </c>
      <c r="G757" s="18">
        <v>5.7</v>
      </c>
      <c r="H757" s="19">
        <v>3800</v>
      </c>
      <c r="I757" s="18" t="s">
        <v>2022</v>
      </c>
      <c r="J757" s="18" t="s">
        <v>2022</v>
      </c>
      <c r="K757" s="18" t="s">
        <v>2914</v>
      </c>
      <c r="L757" s="18" t="s">
        <v>34</v>
      </c>
      <c r="M757" s="20">
        <v>0</v>
      </c>
      <c r="N757" s="20">
        <v>10627754</v>
      </c>
      <c r="O757" s="21">
        <f t="shared" si="33"/>
        <v>30095507.842007436</v>
      </c>
      <c r="P757" s="22">
        <f t="shared" si="34"/>
        <v>0</v>
      </c>
      <c r="Q757" s="20">
        <f t="shared" si="35"/>
        <v>9877094.7955390345</v>
      </c>
      <c r="R757" s="18" t="s">
        <v>2575</v>
      </c>
      <c r="S757" s="18">
        <v>90</v>
      </c>
    </row>
    <row r="758" spans="1:19" x14ac:dyDescent="0.25">
      <c r="A758" s="18" t="s">
        <v>2915</v>
      </c>
      <c r="B758" s="18" t="s">
        <v>20</v>
      </c>
      <c r="C758" s="18" t="s">
        <v>56</v>
      </c>
      <c r="D758" s="18">
        <v>1985</v>
      </c>
      <c r="E758" s="18">
        <f>VLOOKUP(D758,'cpi roi'!A:C,2,FALSE)</f>
        <v>107.6</v>
      </c>
      <c r="F758" s="18" t="s">
        <v>2868</v>
      </c>
      <c r="G758" s="18">
        <v>5.3</v>
      </c>
      <c r="H758" s="19">
        <v>4000</v>
      </c>
      <c r="I758" s="18" t="s">
        <v>2916</v>
      </c>
      <c r="J758" s="18" t="s">
        <v>2916</v>
      </c>
      <c r="K758" s="18" t="s">
        <v>870</v>
      </c>
      <c r="L758" s="18" t="s">
        <v>34</v>
      </c>
      <c r="M758" s="20">
        <v>0</v>
      </c>
      <c r="N758" s="20">
        <v>2278264</v>
      </c>
      <c r="O758" s="21">
        <f t="shared" si="33"/>
        <v>6451552.423791822</v>
      </c>
      <c r="P758" s="22">
        <f t="shared" si="34"/>
        <v>0</v>
      </c>
      <c r="Q758" s="20">
        <f t="shared" si="35"/>
        <v>2117345.7249070634</v>
      </c>
      <c r="R758" s="18" t="s">
        <v>2917</v>
      </c>
      <c r="S758" s="18">
        <v>91</v>
      </c>
    </row>
    <row r="759" spans="1:19" x14ac:dyDescent="0.25">
      <c r="A759" s="18" t="s">
        <v>2918</v>
      </c>
      <c r="B759" s="18" t="s">
        <v>20</v>
      </c>
      <c r="C759" s="18" t="s">
        <v>21</v>
      </c>
      <c r="D759" s="18">
        <v>1985</v>
      </c>
      <c r="E759" s="18">
        <f>VLOOKUP(D759,'cpi roi'!A:C,2,FALSE)</f>
        <v>107.6</v>
      </c>
      <c r="F759" s="18" t="s">
        <v>2919</v>
      </c>
      <c r="G759" s="18">
        <v>6.1</v>
      </c>
      <c r="H759" s="19">
        <v>2400</v>
      </c>
      <c r="I759" s="18" t="s">
        <v>99</v>
      </c>
      <c r="J759" s="18" t="s">
        <v>1520</v>
      </c>
      <c r="K759" s="18" t="s">
        <v>1520</v>
      </c>
      <c r="L759" s="18" t="s">
        <v>34</v>
      </c>
      <c r="M759" s="20">
        <v>0</v>
      </c>
      <c r="N759" s="20">
        <v>836156</v>
      </c>
      <c r="O759" s="21">
        <f t="shared" si="33"/>
        <v>2367813.5055762082</v>
      </c>
      <c r="P759" s="22">
        <f t="shared" si="34"/>
        <v>0</v>
      </c>
      <c r="Q759" s="20">
        <f t="shared" si="35"/>
        <v>777096.65427509299</v>
      </c>
      <c r="R759" s="18" t="s">
        <v>535</v>
      </c>
      <c r="S759" s="18">
        <v>106</v>
      </c>
    </row>
    <row r="760" spans="1:19" x14ac:dyDescent="0.25">
      <c r="A760" s="18" t="s">
        <v>2920</v>
      </c>
      <c r="B760" s="18" t="s">
        <v>37</v>
      </c>
      <c r="C760" s="18" t="s">
        <v>29</v>
      </c>
      <c r="D760" s="18">
        <v>1985</v>
      </c>
      <c r="E760" s="18">
        <f>VLOOKUP(D760,'cpi roi'!A:C,2,FALSE)</f>
        <v>107.6</v>
      </c>
      <c r="F760" s="18" t="s">
        <v>2076</v>
      </c>
      <c r="G760" s="18">
        <v>5.0999999999999996</v>
      </c>
      <c r="H760" s="19">
        <v>3100</v>
      </c>
      <c r="I760" s="18" t="s">
        <v>1669</v>
      </c>
      <c r="J760" s="18" t="s">
        <v>2921</v>
      </c>
      <c r="K760" s="18" t="s">
        <v>2695</v>
      </c>
      <c r="L760" s="18" t="s">
        <v>34</v>
      </c>
      <c r="M760" s="20">
        <v>0</v>
      </c>
      <c r="N760" s="20">
        <v>14972297</v>
      </c>
      <c r="O760" s="21">
        <f t="shared" si="33"/>
        <v>42398316.876394056</v>
      </c>
      <c r="P760" s="22">
        <f t="shared" si="34"/>
        <v>0</v>
      </c>
      <c r="Q760" s="20">
        <f t="shared" si="35"/>
        <v>13914774.163568776</v>
      </c>
      <c r="R760" s="18" t="s">
        <v>2922</v>
      </c>
      <c r="S760" s="18">
        <v>95</v>
      </c>
    </row>
    <row r="761" spans="1:19" x14ac:dyDescent="0.25">
      <c r="A761" s="18" t="s">
        <v>2923</v>
      </c>
      <c r="B761" s="18" t="s">
        <v>20</v>
      </c>
      <c r="C761" s="18" t="s">
        <v>38</v>
      </c>
      <c r="D761" s="18">
        <v>1985</v>
      </c>
      <c r="E761" s="18">
        <f>VLOOKUP(D761,'cpi roi'!A:C,2,FALSE)</f>
        <v>107.6</v>
      </c>
      <c r="F761" s="18" t="s">
        <v>2751</v>
      </c>
      <c r="G761" s="18">
        <v>6.1</v>
      </c>
      <c r="H761" s="19">
        <v>7300</v>
      </c>
      <c r="I761" s="18" t="s">
        <v>2924</v>
      </c>
      <c r="J761" s="18" t="s">
        <v>2606</v>
      </c>
      <c r="K761" s="18" t="s">
        <v>331</v>
      </c>
      <c r="L761" s="18" t="s">
        <v>34</v>
      </c>
      <c r="M761" s="20">
        <v>7000000</v>
      </c>
      <c r="N761" s="20">
        <v>20345361</v>
      </c>
      <c r="O761" s="21">
        <f t="shared" si="33"/>
        <v>57613675.619888477</v>
      </c>
      <c r="P761" s="22">
        <f t="shared" si="34"/>
        <v>290.64801428571428</v>
      </c>
      <c r="Q761" s="20">
        <f t="shared" si="35"/>
        <v>18908328.066914503</v>
      </c>
      <c r="R761" s="18" t="s">
        <v>54</v>
      </c>
      <c r="S761" s="18">
        <v>101</v>
      </c>
    </row>
    <row r="762" spans="1:19" x14ac:dyDescent="0.25">
      <c r="A762" s="18" t="s">
        <v>2925</v>
      </c>
      <c r="B762" s="18" t="s">
        <v>2004</v>
      </c>
      <c r="C762" s="18" t="s">
        <v>45</v>
      </c>
      <c r="D762" s="18">
        <v>1985</v>
      </c>
      <c r="E762" s="18">
        <f>VLOOKUP(D762,'cpi roi'!A:C,2,FALSE)</f>
        <v>107.6</v>
      </c>
      <c r="F762" s="18" t="s">
        <v>2926</v>
      </c>
      <c r="G762" s="18">
        <v>5.7</v>
      </c>
      <c r="H762" s="19">
        <v>5300</v>
      </c>
      <c r="I762" s="18" t="s">
        <v>516</v>
      </c>
      <c r="J762" s="18" t="s">
        <v>2927</v>
      </c>
      <c r="K762" s="18" t="s">
        <v>2928</v>
      </c>
      <c r="L762" s="18" t="s">
        <v>34</v>
      </c>
      <c r="M762" s="20">
        <v>3000000</v>
      </c>
      <c r="N762" s="20">
        <v>5101</v>
      </c>
      <c r="O762" s="21">
        <f t="shared" si="33"/>
        <v>14444.932156133829</v>
      </c>
      <c r="P762" s="22">
        <f t="shared" si="34"/>
        <v>0.17003333333333334</v>
      </c>
      <c r="Q762" s="20">
        <f t="shared" si="35"/>
        <v>4740.7063197026027</v>
      </c>
      <c r="R762" s="18" t="s">
        <v>35</v>
      </c>
      <c r="S762" s="18">
        <v>83</v>
      </c>
    </row>
    <row r="763" spans="1:19" x14ac:dyDescent="0.25">
      <c r="A763" s="18" t="s">
        <v>2929</v>
      </c>
      <c r="B763" s="18" t="s">
        <v>20</v>
      </c>
      <c r="C763" s="18" t="s">
        <v>38</v>
      </c>
      <c r="D763" s="18">
        <v>1985</v>
      </c>
      <c r="E763" s="18">
        <f>VLOOKUP(D763,'cpi roi'!A:C,2,FALSE)</f>
        <v>107.6</v>
      </c>
      <c r="F763" s="18" t="s">
        <v>2751</v>
      </c>
      <c r="G763" s="18">
        <v>4.4000000000000004</v>
      </c>
      <c r="H763" s="19">
        <v>3900</v>
      </c>
      <c r="I763" s="18" t="s">
        <v>2930</v>
      </c>
      <c r="J763" s="18" t="s">
        <v>2931</v>
      </c>
      <c r="K763" s="18" t="s">
        <v>2932</v>
      </c>
      <c r="L763" s="18" t="s">
        <v>34</v>
      </c>
      <c r="M763" s="20">
        <v>0</v>
      </c>
      <c r="N763" s="20">
        <v>5730596</v>
      </c>
      <c r="O763" s="21">
        <f t="shared" si="33"/>
        <v>16227812.27881041</v>
      </c>
      <c r="P763" s="22">
        <f t="shared" si="34"/>
        <v>0</v>
      </c>
      <c r="Q763" s="20">
        <f t="shared" si="35"/>
        <v>5325832.7137546474</v>
      </c>
      <c r="R763" s="18" t="s">
        <v>122</v>
      </c>
      <c r="S763" s="18">
        <v>90</v>
      </c>
    </row>
    <row r="764" spans="1:19" x14ac:dyDescent="0.25">
      <c r="A764" s="18" t="s">
        <v>2933</v>
      </c>
      <c r="B764" s="18" t="s">
        <v>2004</v>
      </c>
      <c r="C764" s="18" t="s">
        <v>67</v>
      </c>
      <c r="D764" s="18">
        <v>1985</v>
      </c>
      <c r="E764" s="18">
        <f>VLOOKUP(D764,'cpi roi'!A:C,2,FALSE)</f>
        <v>107.6</v>
      </c>
      <c r="F764" s="18" t="s">
        <v>2627</v>
      </c>
      <c r="G764" s="18">
        <v>7.1</v>
      </c>
      <c r="H764" s="19">
        <v>4400</v>
      </c>
      <c r="I764" s="18" t="s">
        <v>750</v>
      </c>
      <c r="J764" s="18" t="s">
        <v>2934</v>
      </c>
      <c r="K764" s="18" t="s">
        <v>1207</v>
      </c>
      <c r="L764" s="18" t="s">
        <v>34</v>
      </c>
      <c r="M764" s="20">
        <v>0</v>
      </c>
      <c r="N764" s="20">
        <v>9085049</v>
      </c>
      <c r="O764" s="21">
        <f t="shared" si="33"/>
        <v>25726899.909851301</v>
      </c>
      <c r="P764" s="22">
        <f t="shared" si="34"/>
        <v>0</v>
      </c>
      <c r="Q764" s="20">
        <f t="shared" si="35"/>
        <v>8443354.0892193317</v>
      </c>
      <c r="R764" s="18" t="s">
        <v>2368</v>
      </c>
      <c r="S764" s="18">
        <v>115</v>
      </c>
    </row>
    <row r="765" spans="1:19" x14ac:dyDescent="0.25">
      <c r="A765" s="18" t="s">
        <v>2935</v>
      </c>
      <c r="B765" s="18" t="s">
        <v>2004</v>
      </c>
      <c r="C765" s="18" t="s">
        <v>45</v>
      </c>
      <c r="D765" s="18">
        <v>1985</v>
      </c>
      <c r="E765" s="18">
        <f>VLOOKUP(D765,'cpi roi'!A:C,2,FALSE)</f>
        <v>107.6</v>
      </c>
      <c r="F765" s="18" t="s">
        <v>2547</v>
      </c>
      <c r="G765" s="18">
        <v>4.5</v>
      </c>
      <c r="H765" s="19">
        <v>1000</v>
      </c>
      <c r="I765" s="18" t="s">
        <v>1298</v>
      </c>
      <c r="J765" s="18" t="s">
        <v>212</v>
      </c>
      <c r="K765" s="18" t="s">
        <v>1322</v>
      </c>
      <c r="L765" s="18" t="s">
        <v>34</v>
      </c>
      <c r="M765" s="20">
        <v>0</v>
      </c>
      <c r="N765" s="20">
        <v>1878561</v>
      </c>
      <c r="O765" s="21">
        <f t="shared" si="33"/>
        <v>5319679.7091078069</v>
      </c>
      <c r="P765" s="22">
        <f t="shared" si="34"/>
        <v>0</v>
      </c>
      <c r="Q765" s="20">
        <f t="shared" si="35"/>
        <v>1745874.5353159853</v>
      </c>
      <c r="R765" s="18" t="s">
        <v>214</v>
      </c>
      <c r="S765" s="18">
        <v>105</v>
      </c>
    </row>
    <row r="766" spans="1:19" x14ac:dyDescent="0.25">
      <c r="A766" s="18" t="s">
        <v>2936</v>
      </c>
      <c r="B766" s="18" t="s">
        <v>20</v>
      </c>
      <c r="C766" s="18" t="s">
        <v>38</v>
      </c>
      <c r="D766" s="18">
        <v>1985</v>
      </c>
      <c r="E766" s="18">
        <f>VLOOKUP(D766,'cpi roi'!A:C,2,FALSE)</f>
        <v>107.6</v>
      </c>
      <c r="F766" s="18" t="s">
        <v>2335</v>
      </c>
      <c r="G766" s="18">
        <v>4.8</v>
      </c>
      <c r="H766" s="19">
        <v>1400</v>
      </c>
      <c r="I766" s="18" t="s">
        <v>1684</v>
      </c>
      <c r="J766" s="18" t="s">
        <v>1684</v>
      </c>
      <c r="K766" s="18" t="s">
        <v>2904</v>
      </c>
      <c r="L766" s="18" t="s">
        <v>34</v>
      </c>
      <c r="M766" s="20">
        <v>0</v>
      </c>
      <c r="N766" s="20">
        <v>5622787</v>
      </c>
      <c r="O766" s="21">
        <f t="shared" si="33"/>
        <v>15922520.435873605</v>
      </c>
      <c r="P766" s="22">
        <f t="shared" si="34"/>
        <v>0</v>
      </c>
      <c r="Q766" s="20">
        <f t="shared" si="35"/>
        <v>5225638.4758364316</v>
      </c>
      <c r="R766" s="18" t="s">
        <v>2937</v>
      </c>
      <c r="S766" s="18">
        <v>93</v>
      </c>
    </row>
    <row r="767" spans="1:19" x14ac:dyDescent="0.25">
      <c r="A767" s="18" t="s">
        <v>2938</v>
      </c>
      <c r="B767" s="18" t="s">
        <v>37</v>
      </c>
      <c r="C767" s="18" t="s">
        <v>29</v>
      </c>
      <c r="D767" s="18">
        <v>1985</v>
      </c>
      <c r="E767" s="18">
        <f>VLOOKUP(D767,'cpi roi'!A:C,2,FALSE)</f>
        <v>107.6</v>
      </c>
      <c r="F767" s="18" t="s">
        <v>2625</v>
      </c>
      <c r="G767" s="18">
        <v>6.3</v>
      </c>
      <c r="H767" s="19">
        <v>12000</v>
      </c>
      <c r="I767" s="18" t="s">
        <v>114</v>
      </c>
      <c r="J767" s="18" t="s">
        <v>2216</v>
      </c>
      <c r="K767" s="18" t="s">
        <v>392</v>
      </c>
      <c r="L767" s="18" t="s">
        <v>26</v>
      </c>
      <c r="M767" s="20">
        <v>50000000</v>
      </c>
      <c r="N767" s="20">
        <v>23717291</v>
      </c>
      <c r="O767" s="21">
        <f t="shared" si="33"/>
        <v>67162254.346654281</v>
      </c>
      <c r="P767" s="22">
        <f t="shared" si="34"/>
        <v>47.434581999999999</v>
      </c>
      <c r="Q767" s="20">
        <f t="shared" si="35"/>
        <v>22042092.007434946</v>
      </c>
      <c r="R767" s="18" t="s">
        <v>2939</v>
      </c>
      <c r="S767" s="18">
        <v>107</v>
      </c>
    </row>
    <row r="768" spans="1:19" x14ac:dyDescent="0.25">
      <c r="A768" s="18" t="s">
        <v>2940</v>
      </c>
      <c r="B768" s="18" t="s">
        <v>20</v>
      </c>
      <c r="C768" s="18" t="s">
        <v>108</v>
      </c>
      <c r="D768" s="18">
        <v>1985</v>
      </c>
      <c r="E768" s="18">
        <f>VLOOKUP(D768,'cpi roi'!A:C,2,FALSE)</f>
        <v>107.6</v>
      </c>
      <c r="F768" s="18" t="s">
        <v>2864</v>
      </c>
      <c r="G768" s="18">
        <v>6.2</v>
      </c>
      <c r="H768" s="19">
        <v>2200</v>
      </c>
      <c r="I768" s="18" t="s">
        <v>2941</v>
      </c>
      <c r="J768" s="18" t="s">
        <v>1221</v>
      </c>
      <c r="K768" s="18" t="s">
        <v>2581</v>
      </c>
      <c r="L768" s="18" t="s">
        <v>34</v>
      </c>
      <c r="M768" s="20">
        <v>0</v>
      </c>
      <c r="N768" s="20">
        <v>8630068</v>
      </c>
      <c r="O768" s="21">
        <f t="shared" si="33"/>
        <v>24438491.817843866</v>
      </c>
      <c r="P768" s="22">
        <f t="shared" si="34"/>
        <v>0</v>
      </c>
      <c r="Q768" s="20">
        <f t="shared" si="35"/>
        <v>8020509.2936802981</v>
      </c>
      <c r="R768" s="18" t="s">
        <v>2942</v>
      </c>
      <c r="S768" s="18">
        <v>102</v>
      </c>
    </row>
    <row r="769" spans="1:19" x14ac:dyDescent="0.25">
      <c r="A769" s="18" t="s">
        <v>2943</v>
      </c>
      <c r="B769" s="18" t="s">
        <v>2004</v>
      </c>
      <c r="C769" s="18" t="s">
        <v>21</v>
      </c>
      <c r="D769" s="18">
        <v>1985</v>
      </c>
      <c r="E769" s="18">
        <f>VLOOKUP(D769,'cpi roi'!A:C,2,FALSE)</f>
        <v>107.6</v>
      </c>
      <c r="F769" s="18" t="s">
        <v>2836</v>
      </c>
      <c r="G769" s="18">
        <v>6.6</v>
      </c>
      <c r="H769" s="19">
        <v>6900</v>
      </c>
      <c r="I769" s="18" t="s">
        <v>1293</v>
      </c>
      <c r="J769" s="18" t="s">
        <v>2944</v>
      </c>
      <c r="K769" s="18" t="s">
        <v>126</v>
      </c>
      <c r="L769" s="18" t="s">
        <v>34</v>
      </c>
      <c r="M769" s="20">
        <v>10000000</v>
      </c>
      <c r="N769" s="20">
        <v>25627836</v>
      </c>
      <c r="O769" s="21">
        <f t="shared" si="33"/>
        <v>72572505.847583652</v>
      </c>
      <c r="P769" s="22">
        <f t="shared" si="34"/>
        <v>256.27836000000002</v>
      </c>
      <c r="Q769" s="20">
        <f t="shared" si="35"/>
        <v>23817691.44981413</v>
      </c>
      <c r="R769" s="18" t="s">
        <v>35</v>
      </c>
      <c r="S769" s="18">
        <v>98</v>
      </c>
    </row>
    <row r="770" spans="1:19" x14ac:dyDescent="0.25">
      <c r="A770" s="18" t="s">
        <v>2945</v>
      </c>
      <c r="B770" s="18" t="s">
        <v>37</v>
      </c>
      <c r="C770" s="18" t="s">
        <v>45</v>
      </c>
      <c r="D770" s="18">
        <v>1985</v>
      </c>
      <c r="E770" s="18">
        <f>VLOOKUP(D770,'cpi roi'!A:C,2,FALSE)</f>
        <v>107.6</v>
      </c>
      <c r="F770" s="18" t="s">
        <v>2946</v>
      </c>
      <c r="G770" s="18">
        <v>6.5</v>
      </c>
      <c r="H770" s="19">
        <v>2100</v>
      </c>
      <c r="I770" s="18" t="s">
        <v>2021</v>
      </c>
      <c r="J770" s="18" t="s">
        <v>2021</v>
      </c>
      <c r="K770" s="18" t="s">
        <v>1495</v>
      </c>
      <c r="L770" s="18" t="s">
        <v>34</v>
      </c>
      <c r="M770" s="20">
        <v>0</v>
      </c>
      <c r="N770" s="20">
        <v>6090497</v>
      </c>
      <c r="O770" s="21">
        <f t="shared" si="33"/>
        <v>17246974.311338291</v>
      </c>
      <c r="P770" s="22">
        <f t="shared" si="34"/>
        <v>0</v>
      </c>
      <c r="Q770" s="20">
        <f t="shared" si="35"/>
        <v>5660313.1970260227</v>
      </c>
      <c r="R770" s="18" t="s">
        <v>48</v>
      </c>
      <c r="S770" s="18">
        <v>88</v>
      </c>
    </row>
    <row r="771" spans="1:19" x14ac:dyDescent="0.25">
      <c r="A771" s="18" t="s">
        <v>2947</v>
      </c>
      <c r="B771" s="18" t="s">
        <v>341</v>
      </c>
      <c r="C771" s="18" t="s">
        <v>394</v>
      </c>
      <c r="D771" s="18">
        <v>1985</v>
      </c>
      <c r="E771" s="18">
        <f>VLOOKUP(D771,'cpi roi'!A:C,2,FALSE)</f>
        <v>107.6</v>
      </c>
      <c r="F771" s="18" t="s">
        <v>2689</v>
      </c>
      <c r="G771" s="18">
        <v>7.4</v>
      </c>
      <c r="H771" s="19">
        <v>2700</v>
      </c>
      <c r="I771" s="18" t="s">
        <v>2948</v>
      </c>
      <c r="J771" s="18" t="s">
        <v>2949</v>
      </c>
      <c r="K771" s="18" t="s">
        <v>2950</v>
      </c>
      <c r="L771" s="18" t="s">
        <v>34</v>
      </c>
      <c r="M771" s="20">
        <v>0</v>
      </c>
      <c r="N771" s="20">
        <v>849915</v>
      </c>
      <c r="O771" s="21">
        <f t="shared" ref="O771:O834" si="36">(304.7/E771)*N771</f>
        <v>2406776.026951673</v>
      </c>
      <c r="P771" s="22">
        <f t="shared" ref="P771:P834" si="37">IFERROR(N771/M771, 0)*100</f>
        <v>0</v>
      </c>
      <c r="Q771" s="20">
        <f t="shared" ref="Q771:Q834" si="38">N771/(E771/100)</f>
        <v>789883.82899628265</v>
      </c>
      <c r="R771" s="18" t="s">
        <v>2951</v>
      </c>
      <c r="S771" s="18">
        <v>86</v>
      </c>
    </row>
    <row r="772" spans="1:19" x14ac:dyDescent="0.25">
      <c r="A772" s="18" t="s">
        <v>2952</v>
      </c>
      <c r="B772" s="18" t="s">
        <v>20</v>
      </c>
      <c r="C772" s="18" t="s">
        <v>38</v>
      </c>
      <c r="D772" s="18">
        <v>1985</v>
      </c>
      <c r="E772" s="18">
        <f>VLOOKUP(D772,'cpi roi'!A:C,2,FALSE)</f>
        <v>107.6</v>
      </c>
      <c r="F772" s="18" t="s">
        <v>2684</v>
      </c>
      <c r="G772" s="18">
        <v>5.7</v>
      </c>
      <c r="H772" s="19">
        <v>1900</v>
      </c>
      <c r="I772" s="18" t="s">
        <v>204</v>
      </c>
      <c r="J772" s="18" t="s">
        <v>2953</v>
      </c>
      <c r="K772" s="18" t="s">
        <v>204</v>
      </c>
      <c r="L772" s="18" t="s">
        <v>34</v>
      </c>
      <c r="M772" s="20">
        <v>22000000</v>
      </c>
      <c r="N772" s="20">
        <v>8489518</v>
      </c>
      <c r="O772" s="21">
        <f t="shared" si="36"/>
        <v>24040484.522304833</v>
      </c>
      <c r="P772" s="22">
        <f t="shared" si="37"/>
        <v>38.58871818181818</v>
      </c>
      <c r="Q772" s="20">
        <f t="shared" si="38"/>
        <v>7889886.6171003729</v>
      </c>
      <c r="R772" s="18" t="s">
        <v>65</v>
      </c>
      <c r="S772" s="18">
        <v>109</v>
      </c>
    </row>
    <row r="773" spans="1:19" x14ac:dyDescent="0.25">
      <c r="A773" s="18" t="s">
        <v>2954</v>
      </c>
      <c r="B773" s="18" t="s">
        <v>2004</v>
      </c>
      <c r="C773" s="18" t="s">
        <v>155</v>
      </c>
      <c r="D773" s="18">
        <v>1985</v>
      </c>
      <c r="E773" s="18">
        <f>VLOOKUP(D773,'cpi roi'!A:C,2,FALSE)</f>
        <v>107.6</v>
      </c>
      <c r="F773" s="18" t="s">
        <v>2596</v>
      </c>
      <c r="G773" s="18">
        <v>5.3</v>
      </c>
      <c r="H773" s="19">
        <v>2900</v>
      </c>
      <c r="I773" s="18" t="s">
        <v>1829</v>
      </c>
      <c r="J773" s="18" t="s">
        <v>2955</v>
      </c>
      <c r="K773" s="18" t="s">
        <v>2956</v>
      </c>
      <c r="L773" s="18" t="s">
        <v>26</v>
      </c>
      <c r="M773" s="20">
        <v>13000000</v>
      </c>
      <c r="N773" s="20">
        <v>3558669</v>
      </c>
      <c r="O773" s="21">
        <f t="shared" si="36"/>
        <v>10077383.311338291</v>
      </c>
      <c r="P773" s="22">
        <f t="shared" si="37"/>
        <v>27.37437692307692</v>
      </c>
      <c r="Q773" s="20">
        <f t="shared" si="38"/>
        <v>3307313.1970260227</v>
      </c>
      <c r="R773" s="18" t="s">
        <v>2218</v>
      </c>
      <c r="S773" s="18">
        <v>118</v>
      </c>
    </row>
    <row r="774" spans="1:19" x14ac:dyDescent="0.25">
      <c r="A774" s="18" t="s">
        <v>2957</v>
      </c>
      <c r="B774" s="18" t="s">
        <v>2004</v>
      </c>
      <c r="C774" s="18" t="s">
        <v>45</v>
      </c>
      <c r="D774" s="18">
        <v>1985</v>
      </c>
      <c r="E774" s="18">
        <f>VLOOKUP(D774,'cpi roi'!A:C,2,FALSE)</f>
        <v>107.6</v>
      </c>
      <c r="F774" s="18" t="s">
        <v>2821</v>
      </c>
      <c r="G774" s="18">
        <v>4.5</v>
      </c>
      <c r="H774" s="19">
        <v>1800</v>
      </c>
      <c r="I774" s="18" t="s">
        <v>2958</v>
      </c>
      <c r="J774" s="18" t="s">
        <v>2959</v>
      </c>
      <c r="K774" s="18" t="s">
        <v>2960</v>
      </c>
      <c r="L774" s="18" t="s">
        <v>26</v>
      </c>
      <c r="M774" s="20">
        <v>0</v>
      </c>
      <c r="N774" s="20">
        <v>441137</v>
      </c>
      <c r="O774" s="21">
        <f t="shared" si="36"/>
        <v>1249204.8689591079</v>
      </c>
      <c r="P774" s="22">
        <f t="shared" si="37"/>
        <v>0</v>
      </c>
      <c r="Q774" s="20">
        <f t="shared" si="38"/>
        <v>409978.62453531602</v>
      </c>
      <c r="R774" s="18" t="s">
        <v>2961</v>
      </c>
      <c r="S774" s="18">
        <v>90</v>
      </c>
    </row>
    <row r="775" spans="1:19" x14ac:dyDescent="0.25">
      <c r="A775" s="18" t="s">
        <v>2962</v>
      </c>
      <c r="B775" s="18" t="s">
        <v>37</v>
      </c>
      <c r="C775" s="18" t="s">
        <v>38</v>
      </c>
      <c r="D775" s="18">
        <v>1985</v>
      </c>
      <c r="E775" s="18">
        <f>VLOOKUP(D775,'cpi roi'!A:C,2,FALSE)</f>
        <v>107.6</v>
      </c>
      <c r="F775" s="18" t="s">
        <v>2608</v>
      </c>
      <c r="G775" s="18">
        <v>6.2</v>
      </c>
      <c r="H775" s="19">
        <v>6100</v>
      </c>
      <c r="I775" s="18" t="s">
        <v>613</v>
      </c>
      <c r="J775" s="18" t="s">
        <v>2963</v>
      </c>
      <c r="K775" s="18" t="s">
        <v>2964</v>
      </c>
      <c r="L775" s="18" t="s">
        <v>2113</v>
      </c>
      <c r="M775" s="20">
        <v>2000000</v>
      </c>
      <c r="N775" s="20">
        <v>4116395</v>
      </c>
      <c r="O775" s="21">
        <f t="shared" si="36"/>
        <v>11656743.090148699</v>
      </c>
      <c r="P775" s="22">
        <f t="shared" si="37"/>
        <v>205.81975</v>
      </c>
      <c r="Q775" s="20">
        <f t="shared" si="38"/>
        <v>3825645.9107806697</v>
      </c>
      <c r="R775" s="18" t="s">
        <v>2965</v>
      </c>
      <c r="S775" s="18">
        <v>87</v>
      </c>
    </row>
    <row r="776" spans="1:19" x14ac:dyDescent="0.25">
      <c r="A776" s="18" t="s">
        <v>2966</v>
      </c>
      <c r="B776" s="18" t="s">
        <v>20</v>
      </c>
      <c r="C776" s="18" t="s">
        <v>21</v>
      </c>
      <c r="D776" s="18">
        <v>1985</v>
      </c>
      <c r="E776" s="18">
        <f>VLOOKUP(D776,'cpi roi'!A:C,2,FALSE)</f>
        <v>107.6</v>
      </c>
      <c r="F776" s="18" t="s">
        <v>2821</v>
      </c>
      <c r="G776" s="18">
        <v>6</v>
      </c>
      <c r="H776" s="19">
        <v>2800</v>
      </c>
      <c r="I776" s="18" t="s">
        <v>1302</v>
      </c>
      <c r="J776" s="18" t="s">
        <v>2967</v>
      </c>
      <c r="K776" s="18" t="s">
        <v>752</v>
      </c>
      <c r="L776" s="18" t="s">
        <v>26</v>
      </c>
      <c r="M776" s="20">
        <v>10000000</v>
      </c>
      <c r="N776" s="20">
        <v>6148000</v>
      </c>
      <c r="O776" s="21">
        <f t="shared" si="36"/>
        <v>17409810.408921935</v>
      </c>
      <c r="P776" s="22">
        <f t="shared" si="37"/>
        <v>61.480000000000004</v>
      </c>
      <c r="Q776" s="20">
        <f t="shared" si="38"/>
        <v>5713754.6468401495</v>
      </c>
      <c r="R776" s="18" t="s">
        <v>2968</v>
      </c>
      <c r="S776" s="18">
        <v>121</v>
      </c>
    </row>
    <row r="777" spans="1:19" x14ac:dyDescent="0.25">
      <c r="A777" s="18" t="s">
        <v>2969</v>
      </c>
      <c r="B777" s="18" t="s">
        <v>2004</v>
      </c>
      <c r="C777" s="18" t="s">
        <v>29</v>
      </c>
      <c r="D777" s="18">
        <v>1985</v>
      </c>
      <c r="E777" s="18">
        <f>VLOOKUP(D777,'cpi roi'!A:C,2,FALSE)</f>
        <v>107.6</v>
      </c>
      <c r="F777" s="18" t="s">
        <v>2547</v>
      </c>
      <c r="G777" s="18">
        <v>5.3</v>
      </c>
      <c r="H777" s="19">
        <v>2100</v>
      </c>
      <c r="I777" s="18" t="s">
        <v>249</v>
      </c>
      <c r="J777" s="18" t="s">
        <v>2970</v>
      </c>
      <c r="K777" s="18" t="s">
        <v>188</v>
      </c>
      <c r="L777" s="18" t="s">
        <v>26</v>
      </c>
      <c r="M777" s="20">
        <v>22000000</v>
      </c>
      <c r="N777" s="20">
        <v>5111099</v>
      </c>
      <c r="O777" s="21">
        <f t="shared" si="36"/>
        <v>14473530.346654275</v>
      </c>
      <c r="P777" s="22">
        <f t="shared" si="37"/>
        <v>23.232268181818185</v>
      </c>
      <c r="Q777" s="20">
        <f t="shared" si="38"/>
        <v>4750092.0074349446</v>
      </c>
      <c r="R777" s="18" t="s">
        <v>606</v>
      </c>
      <c r="S777" s="18">
        <v>114</v>
      </c>
    </row>
    <row r="778" spans="1:19" x14ac:dyDescent="0.25">
      <c r="A778" s="18" t="s">
        <v>2971</v>
      </c>
      <c r="B778" s="18" t="s">
        <v>37</v>
      </c>
      <c r="C778" s="18" t="s">
        <v>21</v>
      </c>
      <c r="D778" s="18">
        <v>1985</v>
      </c>
      <c r="E778" s="18">
        <f>VLOOKUP(D778,'cpi roi'!A:C,2,FALSE)</f>
        <v>107.6</v>
      </c>
      <c r="F778" s="18" t="s">
        <v>2972</v>
      </c>
      <c r="G778" s="18">
        <v>7.5</v>
      </c>
      <c r="H778" s="19">
        <v>4300</v>
      </c>
      <c r="I778" s="18" t="s">
        <v>2973</v>
      </c>
      <c r="J778" s="18" t="s">
        <v>1645</v>
      </c>
      <c r="K778" s="18" t="s">
        <v>2974</v>
      </c>
      <c r="L778" s="18" t="s">
        <v>34</v>
      </c>
      <c r="M778" s="20">
        <v>0</v>
      </c>
      <c r="N778" s="20">
        <v>7491903</v>
      </c>
      <c r="O778" s="21">
        <f t="shared" si="36"/>
        <v>21215453.941449814</v>
      </c>
      <c r="P778" s="22">
        <f t="shared" si="37"/>
        <v>0</v>
      </c>
      <c r="Q778" s="20">
        <f t="shared" si="38"/>
        <v>6962735.1301115248</v>
      </c>
      <c r="R778" s="18" t="s">
        <v>2975</v>
      </c>
      <c r="S778" s="18">
        <v>108</v>
      </c>
    </row>
    <row r="779" spans="1:19" x14ac:dyDescent="0.25">
      <c r="A779" s="18" t="s">
        <v>2976</v>
      </c>
      <c r="B779" s="18" t="s">
        <v>20</v>
      </c>
      <c r="C779" s="18" t="s">
        <v>38</v>
      </c>
      <c r="D779" s="18">
        <v>1985</v>
      </c>
      <c r="E779" s="18">
        <f>VLOOKUP(D779,'cpi roi'!A:C,2,FALSE)</f>
        <v>107.6</v>
      </c>
      <c r="F779" s="18" t="s">
        <v>2373</v>
      </c>
      <c r="G779" s="18">
        <v>5.3</v>
      </c>
      <c r="H779" s="19">
        <v>7900</v>
      </c>
      <c r="I779" s="18" t="s">
        <v>2977</v>
      </c>
      <c r="J779" s="18" t="s">
        <v>2978</v>
      </c>
      <c r="K779" s="18" t="s">
        <v>331</v>
      </c>
      <c r="L779" s="18" t="s">
        <v>34</v>
      </c>
      <c r="M779" s="20">
        <v>2410000</v>
      </c>
      <c r="N779" s="20">
        <v>10755447</v>
      </c>
      <c r="O779" s="21">
        <f t="shared" si="36"/>
        <v>30457106.885687731</v>
      </c>
      <c r="P779" s="22">
        <f t="shared" si="37"/>
        <v>446.28410788381746</v>
      </c>
      <c r="Q779" s="20">
        <f t="shared" si="38"/>
        <v>9995768.5873605963</v>
      </c>
      <c r="R779" s="18" t="s">
        <v>2221</v>
      </c>
      <c r="S779" s="18">
        <v>100</v>
      </c>
    </row>
    <row r="780" spans="1:19" x14ac:dyDescent="0.25">
      <c r="A780" s="18" t="s">
        <v>2979</v>
      </c>
      <c r="B780" s="18" t="s">
        <v>20</v>
      </c>
      <c r="C780" s="18" t="s">
        <v>38</v>
      </c>
      <c r="D780" s="18">
        <v>1985</v>
      </c>
      <c r="E780" s="18">
        <f>VLOOKUP(D780,'cpi roi'!A:C,2,FALSE)</f>
        <v>107.6</v>
      </c>
      <c r="F780" s="18" t="s">
        <v>2608</v>
      </c>
      <c r="G780" s="18">
        <v>5.7</v>
      </c>
      <c r="H780" s="19">
        <v>4200</v>
      </c>
      <c r="I780" s="18" t="s">
        <v>1328</v>
      </c>
      <c r="J780" s="18" t="s">
        <v>1328</v>
      </c>
      <c r="K780" s="18" t="s">
        <v>2756</v>
      </c>
      <c r="L780" s="18" t="s">
        <v>496</v>
      </c>
      <c r="M780" s="20">
        <v>5000000</v>
      </c>
      <c r="N780" s="20">
        <v>981817</v>
      </c>
      <c r="O780" s="21">
        <f t="shared" si="36"/>
        <v>2780294.0511152418</v>
      </c>
      <c r="P780" s="22">
        <f t="shared" si="37"/>
        <v>19.636340000000001</v>
      </c>
      <c r="Q780" s="20">
        <f t="shared" si="38"/>
        <v>912469.33085501869</v>
      </c>
      <c r="R780" s="18" t="s">
        <v>2980</v>
      </c>
      <c r="S780" s="18">
        <v>91</v>
      </c>
    </row>
    <row r="781" spans="1:19" x14ac:dyDescent="0.25">
      <c r="A781" s="18" t="s">
        <v>2981</v>
      </c>
      <c r="B781" s="18" t="s">
        <v>20</v>
      </c>
      <c r="C781" s="18" t="s">
        <v>108</v>
      </c>
      <c r="D781" s="18">
        <v>1985</v>
      </c>
      <c r="E781" s="18">
        <f>VLOOKUP(D781,'cpi roi'!A:C,2,FALSE)</f>
        <v>107.6</v>
      </c>
      <c r="F781" s="18" t="s">
        <v>2494</v>
      </c>
      <c r="G781" s="18">
        <v>6.1</v>
      </c>
      <c r="H781" s="19">
        <v>3800</v>
      </c>
      <c r="I781" s="18" t="s">
        <v>2982</v>
      </c>
      <c r="J781" s="18" t="s">
        <v>2983</v>
      </c>
      <c r="K781" s="18" t="s">
        <v>512</v>
      </c>
      <c r="L781" s="18" t="s">
        <v>34</v>
      </c>
      <c r="M781" s="20">
        <v>7000000</v>
      </c>
      <c r="N781" s="20">
        <v>4349446</v>
      </c>
      <c r="O781" s="21">
        <f t="shared" si="36"/>
        <v>12316693.273234202</v>
      </c>
      <c r="P781" s="22">
        <f t="shared" si="37"/>
        <v>62.13494285714286</v>
      </c>
      <c r="Q781" s="20">
        <f t="shared" si="38"/>
        <v>4042236.0594795546</v>
      </c>
      <c r="R781" s="18" t="s">
        <v>2515</v>
      </c>
      <c r="S781" s="18">
        <v>103</v>
      </c>
    </row>
    <row r="782" spans="1:19" x14ac:dyDescent="0.25">
      <c r="A782" s="18" t="s">
        <v>2984</v>
      </c>
      <c r="B782" s="18" t="s">
        <v>2004</v>
      </c>
      <c r="C782" s="18" t="s">
        <v>45</v>
      </c>
      <c r="D782" s="18">
        <v>1985</v>
      </c>
      <c r="E782" s="18">
        <f>VLOOKUP(D782,'cpi roi'!A:C,2,FALSE)</f>
        <v>107.6</v>
      </c>
      <c r="F782" s="18" t="s">
        <v>2494</v>
      </c>
      <c r="G782" s="18">
        <v>6</v>
      </c>
      <c r="H782" s="19">
        <v>3700</v>
      </c>
      <c r="I782" s="18" t="s">
        <v>521</v>
      </c>
      <c r="J782" s="18" t="s">
        <v>2985</v>
      </c>
      <c r="K782" s="18" t="s">
        <v>1866</v>
      </c>
      <c r="L782" s="18" t="s">
        <v>34</v>
      </c>
      <c r="M782" s="20">
        <v>0</v>
      </c>
      <c r="N782" s="20">
        <v>3594997</v>
      </c>
      <c r="O782" s="21">
        <f t="shared" si="36"/>
        <v>10180256.374535317</v>
      </c>
      <c r="P782" s="22">
        <f t="shared" si="37"/>
        <v>0</v>
      </c>
      <c r="Q782" s="20">
        <f t="shared" si="38"/>
        <v>3341075.2788104094</v>
      </c>
      <c r="R782" s="18" t="s">
        <v>2986</v>
      </c>
      <c r="S782" s="18">
        <v>102</v>
      </c>
    </row>
    <row r="783" spans="1:19" x14ac:dyDescent="0.25">
      <c r="A783" s="18" t="s">
        <v>2987</v>
      </c>
      <c r="B783" s="18" t="s">
        <v>452</v>
      </c>
      <c r="C783" s="18" t="s">
        <v>21</v>
      </c>
      <c r="D783" s="18">
        <v>1985</v>
      </c>
      <c r="E783" s="18">
        <f>VLOOKUP(D783,'cpi roi'!A:C,2,FALSE)</f>
        <v>107.6</v>
      </c>
      <c r="F783" s="18" t="s">
        <v>2864</v>
      </c>
      <c r="G783" s="18">
        <v>7.8</v>
      </c>
      <c r="H783" s="19">
        <v>8800</v>
      </c>
      <c r="I783" s="18" t="s">
        <v>2988</v>
      </c>
      <c r="J783" s="18" t="s">
        <v>2989</v>
      </c>
      <c r="K783" s="18" t="s">
        <v>2990</v>
      </c>
      <c r="L783" s="18" t="s">
        <v>2991</v>
      </c>
      <c r="M783" s="20">
        <v>0</v>
      </c>
      <c r="N783" s="20">
        <v>69832</v>
      </c>
      <c r="O783" s="21">
        <f t="shared" si="36"/>
        <v>197749.16728624536</v>
      </c>
      <c r="P783" s="22">
        <f t="shared" si="37"/>
        <v>0</v>
      </c>
      <c r="Q783" s="20">
        <f t="shared" si="38"/>
        <v>64899.628252788112</v>
      </c>
      <c r="R783" s="18" t="s">
        <v>2992</v>
      </c>
      <c r="S783" s="18">
        <v>112</v>
      </c>
    </row>
    <row r="784" spans="1:19" x14ac:dyDescent="0.25">
      <c r="A784" s="18" t="s">
        <v>2993</v>
      </c>
      <c r="B784" s="18" t="s">
        <v>20</v>
      </c>
      <c r="C784" s="18" t="s">
        <v>45</v>
      </c>
      <c r="D784" s="18">
        <v>1985</v>
      </c>
      <c r="E784" s="18">
        <f>VLOOKUP(D784,'cpi roi'!A:C,2,FALSE)</f>
        <v>107.6</v>
      </c>
      <c r="F784" s="18" t="s">
        <v>2994</v>
      </c>
      <c r="G784" s="18">
        <v>6.5</v>
      </c>
      <c r="H784" s="19">
        <v>2900</v>
      </c>
      <c r="I784" s="18" t="s">
        <v>827</v>
      </c>
      <c r="J784" s="18" t="s">
        <v>2995</v>
      </c>
      <c r="K784" s="18" t="s">
        <v>2996</v>
      </c>
      <c r="L784" s="18" t="s">
        <v>34</v>
      </c>
      <c r="M784" s="20">
        <v>3000000</v>
      </c>
      <c r="N784" s="20">
        <v>11052713</v>
      </c>
      <c r="O784" s="21">
        <f t="shared" si="36"/>
        <v>31298900.103159852</v>
      </c>
      <c r="P784" s="22">
        <f t="shared" si="37"/>
        <v>368.42376666666667</v>
      </c>
      <c r="Q784" s="20">
        <f t="shared" si="38"/>
        <v>10272038.104089221</v>
      </c>
      <c r="R784" s="18" t="s">
        <v>2997</v>
      </c>
      <c r="S784" s="18">
        <v>97</v>
      </c>
    </row>
    <row r="785" spans="1:19" x14ac:dyDescent="0.25">
      <c r="A785" s="18" t="s">
        <v>2998</v>
      </c>
      <c r="B785" s="18" t="s">
        <v>341</v>
      </c>
      <c r="C785" s="18" t="s">
        <v>394</v>
      </c>
      <c r="D785" s="18">
        <v>1985</v>
      </c>
      <c r="E785" s="18">
        <f>VLOOKUP(D785,'cpi roi'!A:C,2,FALSE)</f>
        <v>107.6</v>
      </c>
      <c r="F785" s="18" t="s">
        <v>2076</v>
      </c>
      <c r="G785" s="18">
        <v>7.3</v>
      </c>
      <c r="H785" s="19">
        <v>2600</v>
      </c>
      <c r="I785" s="18" t="s">
        <v>613</v>
      </c>
      <c r="J785" s="18" t="s">
        <v>2999</v>
      </c>
      <c r="K785" s="18" t="s">
        <v>3000</v>
      </c>
      <c r="L785" s="18" t="s">
        <v>34</v>
      </c>
      <c r="M785" s="20">
        <v>2000000</v>
      </c>
      <c r="N785" s="20">
        <v>7660857</v>
      </c>
      <c r="O785" s="21">
        <f t="shared" si="36"/>
        <v>21693895.240706321</v>
      </c>
      <c r="P785" s="22">
        <f t="shared" si="37"/>
        <v>383.04284999999999</v>
      </c>
      <c r="Q785" s="20">
        <f t="shared" si="38"/>
        <v>7119755.5762081798</v>
      </c>
      <c r="R785" s="18" t="s">
        <v>3001</v>
      </c>
      <c r="S785" s="18">
        <v>100</v>
      </c>
    </row>
    <row r="786" spans="1:19" x14ac:dyDescent="0.25">
      <c r="A786" s="18" t="s">
        <v>3002</v>
      </c>
      <c r="B786" s="18" t="s">
        <v>20</v>
      </c>
      <c r="C786" s="18" t="s">
        <v>21</v>
      </c>
      <c r="D786" s="18">
        <v>1985</v>
      </c>
      <c r="E786" s="18">
        <f>VLOOKUP(D786,'cpi roi'!A:C,2,FALSE)</f>
        <v>107.6</v>
      </c>
      <c r="F786" s="18" t="s">
        <v>2608</v>
      </c>
      <c r="G786" s="18">
        <v>6.1</v>
      </c>
      <c r="H786" s="19">
        <v>2300</v>
      </c>
      <c r="I786" s="18" t="s">
        <v>661</v>
      </c>
      <c r="J786" s="18" t="s">
        <v>661</v>
      </c>
      <c r="K786" s="18" t="s">
        <v>2162</v>
      </c>
      <c r="L786" s="18" t="s">
        <v>34</v>
      </c>
      <c r="M786" s="20">
        <v>0</v>
      </c>
      <c r="N786" s="20">
        <v>1918117</v>
      </c>
      <c r="O786" s="21">
        <f t="shared" si="36"/>
        <v>5431693.7723048329</v>
      </c>
      <c r="P786" s="22">
        <f t="shared" si="37"/>
        <v>0</v>
      </c>
      <c r="Q786" s="20">
        <f t="shared" si="38"/>
        <v>1782636.617100372</v>
      </c>
      <c r="R786" s="18" t="s">
        <v>2575</v>
      </c>
      <c r="S786" s="18">
        <v>99</v>
      </c>
    </row>
    <row r="787" spans="1:19" x14ac:dyDescent="0.25">
      <c r="A787" s="18" t="s">
        <v>3003</v>
      </c>
      <c r="B787" s="18" t="s">
        <v>20</v>
      </c>
      <c r="C787" s="18" t="s">
        <v>45</v>
      </c>
      <c r="D787" s="18">
        <v>1985</v>
      </c>
      <c r="E787" s="18">
        <f>VLOOKUP(D787,'cpi roi'!A:C,2,FALSE)</f>
        <v>107.6</v>
      </c>
      <c r="F787" s="18" t="s">
        <v>2821</v>
      </c>
      <c r="G787" s="18">
        <v>6.2</v>
      </c>
      <c r="H787" s="19">
        <v>3000</v>
      </c>
      <c r="I787" s="18" t="s">
        <v>665</v>
      </c>
      <c r="J787" s="18" t="s">
        <v>3004</v>
      </c>
      <c r="K787" s="18" t="s">
        <v>258</v>
      </c>
      <c r="L787" s="18" t="s">
        <v>34</v>
      </c>
      <c r="M787" s="20">
        <v>0</v>
      </c>
      <c r="N787" s="20">
        <v>5349607</v>
      </c>
      <c r="O787" s="21">
        <f t="shared" si="36"/>
        <v>15148933.577137547</v>
      </c>
      <c r="P787" s="22">
        <f t="shared" si="37"/>
        <v>0</v>
      </c>
      <c r="Q787" s="20">
        <f t="shared" si="38"/>
        <v>4971753.7174721193</v>
      </c>
      <c r="R787" s="18" t="s">
        <v>388</v>
      </c>
      <c r="S787" s="18">
        <v>107</v>
      </c>
    </row>
    <row r="788" spans="1:19" x14ac:dyDescent="0.25">
      <c r="A788" s="18" t="s">
        <v>3005</v>
      </c>
      <c r="B788" s="18" t="s">
        <v>452</v>
      </c>
      <c r="C788" s="18" t="s">
        <v>21</v>
      </c>
      <c r="D788" s="18">
        <v>1985</v>
      </c>
      <c r="E788" s="18">
        <f>VLOOKUP(D788,'cpi roi'!A:C,2,FALSE)</f>
        <v>107.6</v>
      </c>
      <c r="F788" s="18" t="s">
        <v>3006</v>
      </c>
      <c r="G788" s="18">
        <v>7.7</v>
      </c>
      <c r="H788" s="19">
        <v>2500</v>
      </c>
      <c r="I788" s="18" t="s">
        <v>3007</v>
      </c>
      <c r="J788" s="18" t="s">
        <v>3008</v>
      </c>
      <c r="K788" s="18" t="s">
        <v>3009</v>
      </c>
      <c r="L788" s="18" t="s">
        <v>3010</v>
      </c>
      <c r="M788" s="20">
        <v>0</v>
      </c>
      <c r="N788" s="20">
        <v>35336</v>
      </c>
      <c r="O788" s="21">
        <f t="shared" si="36"/>
        <v>100063.93308550186</v>
      </c>
      <c r="P788" s="22">
        <f t="shared" si="37"/>
        <v>0</v>
      </c>
      <c r="Q788" s="20">
        <f t="shared" si="38"/>
        <v>32840.148698884761</v>
      </c>
      <c r="R788" s="18" t="s">
        <v>3011</v>
      </c>
      <c r="S788" s="18">
        <v>119</v>
      </c>
    </row>
    <row r="789" spans="1:19" x14ac:dyDescent="0.25">
      <c r="A789" s="18" t="s">
        <v>3012</v>
      </c>
      <c r="B789" s="18" t="s">
        <v>20</v>
      </c>
      <c r="C789" s="18" t="s">
        <v>21</v>
      </c>
      <c r="D789" s="18">
        <v>1985</v>
      </c>
      <c r="E789" s="18">
        <f>VLOOKUP(D789,'cpi roi'!A:C,2,FALSE)</f>
        <v>107.6</v>
      </c>
      <c r="F789" s="18" t="s">
        <v>2627</v>
      </c>
      <c r="G789" s="18">
        <v>7.8</v>
      </c>
      <c r="H789" s="19">
        <v>9000</v>
      </c>
      <c r="I789" s="18" t="s">
        <v>3013</v>
      </c>
      <c r="J789" s="18" t="s">
        <v>3014</v>
      </c>
      <c r="K789" s="18" t="s">
        <v>3015</v>
      </c>
      <c r="L789" s="18" t="s">
        <v>2865</v>
      </c>
      <c r="M789" s="20">
        <v>0</v>
      </c>
      <c r="N789" s="20">
        <v>34751</v>
      </c>
      <c r="O789" s="21">
        <f t="shared" si="36"/>
        <v>98407.339219330854</v>
      </c>
      <c r="P789" s="22">
        <f t="shared" si="37"/>
        <v>0</v>
      </c>
      <c r="Q789" s="20">
        <f t="shared" si="38"/>
        <v>32296.468401486993</v>
      </c>
      <c r="R789" s="18" t="s">
        <v>3016</v>
      </c>
      <c r="S789" s="18">
        <v>136</v>
      </c>
    </row>
    <row r="790" spans="1:19" x14ac:dyDescent="0.25">
      <c r="A790" s="18" t="s">
        <v>3017</v>
      </c>
      <c r="B790" s="18" t="s">
        <v>37</v>
      </c>
      <c r="C790" s="18" t="s">
        <v>29</v>
      </c>
      <c r="D790" s="18">
        <v>1985</v>
      </c>
      <c r="E790" s="18">
        <f>VLOOKUP(D790,'cpi roi'!A:C,2,FALSE)</f>
        <v>107.6</v>
      </c>
      <c r="F790" s="18" t="s">
        <v>3018</v>
      </c>
      <c r="G790" s="18">
        <v>5.5</v>
      </c>
      <c r="H790" s="19">
        <v>1200</v>
      </c>
      <c r="I790" s="18" t="s">
        <v>538</v>
      </c>
      <c r="J790" s="18" t="s">
        <v>413</v>
      </c>
      <c r="K790" s="18" t="s">
        <v>116</v>
      </c>
      <c r="L790" s="18" t="s">
        <v>34</v>
      </c>
      <c r="M790" s="20">
        <v>0</v>
      </c>
      <c r="N790" s="20">
        <v>1304192</v>
      </c>
      <c r="O790" s="21">
        <f t="shared" si="36"/>
        <v>3693190.5427509295</v>
      </c>
      <c r="P790" s="22">
        <f t="shared" si="37"/>
        <v>0</v>
      </c>
      <c r="Q790" s="20">
        <f t="shared" si="38"/>
        <v>1212074.3494423793</v>
      </c>
      <c r="R790" s="18" t="s">
        <v>84</v>
      </c>
      <c r="S790" s="18">
        <v>96</v>
      </c>
    </row>
    <row r="791" spans="1:19" x14ac:dyDescent="0.25">
      <c r="A791" s="18" t="s">
        <v>3019</v>
      </c>
      <c r="B791" s="18" t="s">
        <v>37</v>
      </c>
      <c r="C791" s="18" t="s">
        <v>394</v>
      </c>
      <c r="D791" s="18">
        <v>1985</v>
      </c>
      <c r="E791" s="18">
        <f>VLOOKUP(D791,'cpi roi'!A:C,2,FALSE)</f>
        <v>107.6</v>
      </c>
      <c r="F791" s="18" t="s">
        <v>2849</v>
      </c>
      <c r="G791" s="18">
        <v>6.5</v>
      </c>
      <c r="H791" s="19">
        <v>2100</v>
      </c>
      <c r="I791" s="18" t="s">
        <v>3020</v>
      </c>
      <c r="J791" s="18" t="s">
        <v>3021</v>
      </c>
      <c r="K791" s="18" t="s">
        <v>3022</v>
      </c>
      <c r="L791" s="18" t="s">
        <v>925</v>
      </c>
      <c r="M791" s="20">
        <v>15000000</v>
      </c>
      <c r="N791" s="20">
        <v>3360800</v>
      </c>
      <c r="O791" s="21">
        <f t="shared" si="36"/>
        <v>9517060.9665427506</v>
      </c>
      <c r="P791" s="22">
        <f t="shared" si="37"/>
        <v>22.405333333333331</v>
      </c>
      <c r="Q791" s="20">
        <f t="shared" si="38"/>
        <v>3123420.074349443</v>
      </c>
      <c r="R791" s="18" t="s">
        <v>3023</v>
      </c>
      <c r="S791" s="18">
        <v>100</v>
      </c>
    </row>
    <row r="792" spans="1:19" x14ac:dyDescent="0.25">
      <c r="A792" s="18" t="s">
        <v>3024</v>
      </c>
      <c r="B792" s="18" t="s">
        <v>37</v>
      </c>
      <c r="C792" s="18" t="s">
        <v>45</v>
      </c>
      <c r="D792" s="18">
        <v>1985</v>
      </c>
      <c r="E792" s="18">
        <f>VLOOKUP(D792,'cpi roi'!A:C,2,FALSE)</f>
        <v>107.6</v>
      </c>
      <c r="F792" s="18" t="s">
        <v>2836</v>
      </c>
      <c r="G792" s="18">
        <v>5.4</v>
      </c>
      <c r="H792" s="19">
        <v>993</v>
      </c>
      <c r="I792" s="18" t="s">
        <v>1960</v>
      </c>
      <c r="J792" s="18" t="s">
        <v>3025</v>
      </c>
      <c r="K792" s="18" t="s">
        <v>3026</v>
      </c>
      <c r="L792" s="18" t="s">
        <v>34</v>
      </c>
      <c r="M792" s="20">
        <v>0</v>
      </c>
      <c r="N792" s="20">
        <v>2564278</v>
      </c>
      <c r="O792" s="21">
        <f t="shared" si="36"/>
        <v>7261482.4033457246</v>
      </c>
      <c r="P792" s="22">
        <f t="shared" si="37"/>
        <v>0</v>
      </c>
      <c r="Q792" s="20">
        <f t="shared" si="38"/>
        <v>2383157.9925650563</v>
      </c>
      <c r="R792" s="18" t="s">
        <v>1064</v>
      </c>
      <c r="S792" s="18">
        <v>98</v>
      </c>
    </row>
    <row r="793" spans="1:19" x14ac:dyDescent="0.25">
      <c r="A793" s="18" t="s">
        <v>3027</v>
      </c>
      <c r="B793" s="18" t="s">
        <v>20</v>
      </c>
      <c r="C793" s="18" t="s">
        <v>38</v>
      </c>
      <c r="D793" s="18">
        <v>1985</v>
      </c>
      <c r="E793" s="18">
        <f>VLOOKUP(D793,'cpi roi'!A:C,2,FALSE)</f>
        <v>107.6</v>
      </c>
      <c r="F793" s="18" t="s">
        <v>3018</v>
      </c>
      <c r="G793" s="18">
        <v>4.5</v>
      </c>
      <c r="H793" s="19">
        <v>1800</v>
      </c>
      <c r="I793" s="18" t="s">
        <v>3028</v>
      </c>
      <c r="J793" s="18" t="s">
        <v>3028</v>
      </c>
      <c r="K793" s="18" t="s">
        <v>3029</v>
      </c>
      <c r="L793" s="18" t="s">
        <v>199</v>
      </c>
      <c r="M793" s="20">
        <v>0</v>
      </c>
      <c r="N793" s="20">
        <v>1057064</v>
      </c>
      <c r="O793" s="21">
        <f t="shared" si="36"/>
        <v>2993377.3308550185</v>
      </c>
      <c r="P793" s="22">
        <f t="shared" si="37"/>
        <v>0</v>
      </c>
      <c r="Q793" s="20">
        <f t="shared" si="38"/>
        <v>982401.48698884773</v>
      </c>
      <c r="R793" s="18" t="s">
        <v>2180</v>
      </c>
      <c r="S793" s="18">
        <v>88</v>
      </c>
    </row>
    <row r="794" spans="1:19" x14ac:dyDescent="0.25">
      <c r="A794" s="18" t="s">
        <v>3030</v>
      </c>
      <c r="B794" s="18" t="s">
        <v>341</v>
      </c>
      <c r="C794" s="18" t="s">
        <v>394</v>
      </c>
      <c r="D794" s="18">
        <v>1985</v>
      </c>
      <c r="E794" s="18">
        <f>VLOOKUP(D794,'cpi roi'!A:C,2,FALSE)</f>
        <v>107.6</v>
      </c>
      <c r="F794" s="18" t="s">
        <v>2547</v>
      </c>
      <c r="G794" s="18">
        <v>5.7</v>
      </c>
      <c r="H794" s="19">
        <v>5200</v>
      </c>
      <c r="I794" s="18" t="s">
        <v>3031</v>
      </c>
      <c r="J794" s="18" t="s">
        <v>3032</v>
      </c>
      <c r="K794" s="18" t="s">
        <v>3033</v>
      </c>
      <c r="L794" s="18" t="s">
        <v>199</v>
      </c>
      <c r="M794" s="20">
        <v>2000000</v>
      </c>
      <c r="N794" s="20">
        <v>22934622</v>
      </c>
      <c r="O794" s="21">
        <f t="shared" si="36"/>
        <v>64945904.492565058</v>
      </c>
      <c r="P794" s="22">
        <f t="shared" si="37"/>
        <v>1146.7311</v>
      </c>
      <c r="Q794" s="20">
        <f t="shared" si="38"/>
        <v>21314704.460966546</v>
      </c>
      <c r="R794" s="18" t="s">
        <v>1739</v>
      </c>
      <c r="S794" s="18">
        <v>77</v>
      </c>
    </row>
    <row r="795" spans="1:19" x14ac:dyDescent="0.25">
      <c r="A795" s="18" t="s">
        <v>3034</v>
      </c>
      <c r="B795" s="18" t="s">
        <v>37</v>
      </c>
      <c r="C795" s="18" t="s">
        <v>21</v>
      </c>
      <c r="D795" s="18">
        <v>1985</v>
      </c>
      <c r="E795" s="18">
        <f>VLOOKUP(D795,'cpi roi'!A:C,2,FALSE)</f>
        <v>107.6</v>
      </c>
      <c r="F795" s="18" t="s">
        <v>3018</v>
      </c>
      <c r="G795" s="18">
        <v>6.4</v>
      </c>
      <c r="H795" s="19">
        <v>404</v>
      </c>
      <c r="I795" s="18" t="s">
        <v>1220</v>
      </c>
      <c r="J795" s="18" t="s">
        <v>1022</v>
      </c>
      <c r="K795" s="18" t="s">
        <v>3035</v>
      </c>
      <c r="L795" s="18" t="s">
        <v>34</v>
      </c>
      <c r="M795" s="20">
        <v>0</v>
      </c>
      <c r="N795" s="20">
        <v>385687</v>
      </c>
      <c r="O795" s="21">
        <f t="shared" si="36"/>
        <v>1092182.4247211895</v>
      </c>
      <c r="P795" s="22">
        <f t="shared" si="37"/>
        <v>0</v>
      </c>
      <c r="Q795" s="20">
        <f t="shared" si="38"/>
        <v>358445.16728624539</v>
      </c>
      <c r="R795" s="18" t="s">
        <v>35</v>
      </c>
      <c r="S795" s="18">
        <v>104</v>
      </c>
    </row>
    <row r="796" spans="1:19" x14ac:dyDescent="0.25">
      <c r="A796" s="18" t="s">
        <v>3036</v>
      </c>
      <c r="B796" s="18" t="s">
        <v>20</v>
      </c>
      <c r="C796" s="18" t="s">
        <v>38</v>
      </c>
      <c r="D796" s="18">
        <v>1985</v>
      </c>
      <c r="E796" s="18">
        <f>VLOOKUP(D796,'cpi roi'!A:C,2,FALSE)</f>
        <v>107.6</v>
      </c>
      <c r="F796" s="18" t="s">
        <v>3037</v>
      </c>
      <c r="G796" s="18">
        <v>5.6</v>
      </c>
      <c r="H796" s="19">
        <v>1600</v>
      </c>
      <c r="I796" s="18" t="s">
        <v>1171</v>
      </c>
      <c r="J796" s="18" t="s">
        <v>1171</v>
      </c>
      <c r="K796" s="18" t="s">
        <v>2887</v>
      </c>
      <c r="L796" s="18" t="s">
        <v>1199</v>
      </c>
      <c r="M796" s="20">
        <v>0</v>
      </c>
      <c r="N796" s="20">
        <v>220038</v>
      </c>
      <c r="O796" s="21">
        <f t="shared" si="36"/>
        <v>623100.1728624535</v>
      </c>
      <c r="P796" s="22">
        <f t="shared" si="37"/>
        <v>0</v>
      </c>
      <c r="Q796" s="20">
        <f t="shared" si="38"/>
        <v>204496.28252788106</v>
      </c>
      <c r="R796" s="18" t="s">
        <v>3038</v>
      </c>
      <c r="S796" s="18">
        <v>98</v>
      </c>
    </row>
    <row r="797" spans="1:19" x14ac:dyDescent="0.25">
      <c r="A797" s="18" t="s">
        <v>3039</v>
      </c>
      <c r="B797" s="18" t="s">
        <v>20</v>
      </c>
      <c r="C797" s="18" t="s">
        <v>21</v>
      </c>
      <c r="D797" s="18">
        <v>1985</v>
      </c>
      <c r="E797" s="18">
        <f>VLOOKUP(D797,'cpi roi'!A:C,2,FALSE)</f>
        <v>107.6</v>
      </c>
      <c r="F797" s="18" t="s">
        <v>2864</v>
      </c>
      <c r="G797" s="18">
        <v>6.5</v>
      </c>
      <c r="H797" s="19">
        <v>1000</v>
      </c>
      <c r="I797" s="18" t="s">
        <v>3040</v>
      </c>
      <c r="J797" s="18" t="s">
        <v>620</v>
      </c>
      <c r="K797" s="18" t="s">
        <v>77</v>
      </c>
      <c r="L797" s="18" t="s">
        <v>34</v>
      </c>
      <c r="M797" s="20">
        <v>8000000</v>
      </c>
      <c r="N797" s="20">
        <v>8402424</v>
      </c>
      <c r="O797" s="21">
        <f t="shared" si="36"/>
        <v>23793853.092936803</v>
      </c>
      <c r="P797" s="22">
        <f t="shared" si="37"/>
        <v>105.0303</v>
      </c>
      <c r="Q797" s="20">
        <f t="shared" si="38"/>
        <v>7808944.2379182167</v>
      </c>
      <c r="R797" s="18" t="s">
        <v>3041</v>
      </c>
      <c r="S797" s="18">
        <v>111</v>
      </c>
    </row>
    <row r="798" spans="1:19" x14ac:dyDescent="0.25">
      <c r="A798" s="18" t="s">
        <v>3042</v>
      </c>
      <c r="B798" s="18" t="s">
        <v>20</v>
      </c>
      <c r="C798" s="18" t="s">
        <v>67</v>
      </c>
      <c r="D798" s="18">
        <v>1985</v>
      </c>
      <c r="E798" s="18">
        <f>VLOOKUP(D798,'cpi roi'!A:C,2,FALSE)</f>
        <v>107.6</v>
      </c>
      <c r="F798" s="18" t="s">
        <v>2668</v>
      </c>
      <c r="G798" s="18">
        <v>6.7</v>
      </c>
      <c r="H798" s="19">
        <v>2500</v>
      </c>
      <c r="I798" s="18" t="s">
        <v>267</v>
      </c>
      <c r="J798" s="18" t="s">
        <v>3043</v>
      </c>
      <c r="K798" s="18" t="s">
        <v>3044</v>
      </c>
      <c r="L798" s="18" t="s">
        <v>26</v>
      </c>
      <c r="M798" s="20">
        <v>0</v>
      </c>
      <c r="N798" s="20">
        <v>2174622</v>
      </c>
      <c r="O798" s="21">
        <f t="shared" si="36"/>
        <v>6158060.6263940521</v>
      </c>
      <c r="P798" s="22">
        <f t="shared" si="37"/>
        <v>0</v>
      </c>
      <c r="Q798" s="20">
        <f t="shared" si="38"/>
        <v>2021024.1635687735</v>
      </c>
      <c r="R798" s="18" t="s">
        <v>1088</v>
      </c>
      <c r="S798" s="18">
        <v>96</v>
      </c>
    </row>
    <row r="799" spans="1:19" x14ac:dyDescent="0.25">
      <c r="A799" s="18" t="s">
        <v>3045</v>
      </c>
      <c r="B799" s="18" t="s">
        <v>2004</v>
      </c>
      <c r="C799" s="18" t="s">
        <v>29</v>
      </c>
      <c r="D799" s="18">
        <v>1985</v>
      </c>
      <c r="E799" s="18">
        <f>VLOOKUP(D799,'cpi roi'!A:C,2,FALSE)</f>
        <v>107.6</v>
      </c>
      <c r="F799" s="18" t="s">
        <v>2592</v>
      </c>
      <c r="G799" s="18">
        <v>6.1</v>
      </c>
      <c r="H799" s="19">
        <v>2300</v>
      </c>
      <c r="I799" s="18" t="s">
        <v>3046</v>
      </c>
      <c r="J799" s="18" t="s">
        <v>3046</v>
      </c>
      <c r="K799" s="18" t="s">
        <v>110</v>
      </c>
      <c r="L799" s="18" t="s">
        <v>26</v>
      </c>
      <c r="M799" s="20">
        <v>0</v>
      </c>
      <c r="N799" s="20">
        <v>1256862</v>
      </c>
      <c r="O799" s="21">
        <f t="shared" si="36"/>
        <v>3559162.1877323422</v>
      </c>
      <c r="P799" s="22">
        <f t="shared" si="37"/>
        <v>0</v>
      </c>
      <c r="Q799" s="20">
        <f t="shared" si="38"/>
        <v>1168087.3605947958</v>
      </c>
      <c r="R799" s="18" t="s">
        <v>575</v>
      </c>
      <c r="S799" s="18">
        <v>115</v>
      </c>
    </row>
    <row r="800" spans="1:19" x14ac:dyDescent="0.25">
      <c r="A800" s="18" t="s">
        <v>3047</v>
      </c>
      <c r="B800" s="18" t="s">
        <v>341</v>
      </c>
      <c r="C800" s="18" t="s">
        <v>241</v>
      </c>
      <c r="D800" s="18">
        <v>1985</v>
      </c>
      <c r="E800" s="18">
        <f>VLOOKUP(D800,'cpi roi'!A:C,2,FALSE)</f>
        <v>107.6</v>
      </c>
      <c r="F800" s="18" t="s">
        <v>2849</v>
      </c>
      <c r="G800" s="18">
        <v>6.5</v>
      </c>
      <c r="H800" s="19">
        <v>3400</v>
      </c>
      <c r="I800" s="18" t="s">
        <v>2982</v>
      </c>
      <c r="J800" s="18" t="s">
        <v>1786</v>
      </c>
      <c r="K800" s="18" t="s">
        <v>1835</v>
      </c>
      <c r="L800" s="18" t="s">
        <v>199</v>
      </c>
      <c r="M800" s="20">
        <v>0</v>
      </c>
      <c r="N800" s="20">
        <v>13677222</v>
      </c>
      <c r="O800" s="21">
        <f t="shared" si="36"/>
        <v>38730943.711895913</v>
      </c>
      <c r="P800" s="22">
        <f t="shared" si="37"/>
        <v>0</v>
      </c>
      <c r="Q800" s="20">
        <f t="shared" si="38"/>
        <v>12711172.862453533</v>
      </c>
      <c r="R800" s="18" t="s">
        <v>1729</v>
      </c>
      <c r="S800" s="18">
        <v>89</v>
      </c>
    </row>
    <row r="801" spans="1:19" x14ac:dyDescent="0.25">
      <c r="A801" s="18" t="s">
        <v>3048</v>
      </c>
      <c r="B801" s="18" t="s">
        <v>20</v>
      </c>
      <c r="C801" s="18" t="s">
        <v>45</v>
      </c>
      <c r="D801" s="18">
        <v>1985</v>
      </c>
      <c r="E801" s="18">
        <f>VLOOKUP(D801,'cpi roi'!A:C,2,FALSE)</f>
        <v>107.6</v>
      </c>
      <c r="F801" s="18" t="s">
        <v>3049</v>
      </c>
      <c r="G801" s="18">
        <v>5.8</v>
      </c>
      <c r="H801" s="19">
        <v>610</v>
      </c>
      <c r="I801" s="18" t="s">
        <v>3050</v>
      </c>
      <c r="J801" s="18" t="s">
        <v>3051</v>
      </c>
      <c r="K801" s="18" t="s">
        <v>3052</v>
      </c>
      <c r="L801" s="18" t="s">
        <v>34</v>
      </c>
      <c r="M801" s="20">
        <v>0</v>
      </c>
      <c r="N801" s="20">
        <v>0</v>
      </c>
      <c r="O801" s="21">
        <f t="shared" si="36"/>
        <v>0</v>
      </c>
      <c r="P801" s="22">
        <f t="shared" si="37"/>
        <v>0</v>
      </c>
      <c r="Q801" s="20">
        <f t="shared" si="38"/>
        <v>0</v>
      </c>
      <c r="R801" s="18" t="s">
        <v>3053</v>
      </c>
      <c r="S801" s="18">
        <v>88</v>
      </c>
    </row>
    <row r="802" spans="1:19" x14ac:dyDescent="0.25">
      <c r="A802" s="18" t="s">
        <v>3054</v>
      </c>
      <c r="B802" s="18" t="s">
        <v>20</v>
      </c>
      <c r="C802" s="18" t="s">
        <v>45</v>
      </c>
      <c r="D802" s="18">
        <v>1985</v>
      </c>
      <c r="E802" s="18">
        <f>VLOOKUP(D802,'cpi roi'!A:C,2,FALSE)</f>
        <v>107.6</v>
      </c>
      <c r="F802" s="18" t="s">
        <v>3055</v>
      </c>
      <c r="G802" s="18">
        <v>5.4</v>
      </c>
      <c r="H802" s="19">
        <v>1200</v>
      </c>
      <c r="I802" s="18" t="s">
        <v>99</v>
      </c>
      <c r="J802" s="18" t="s">
        <v>3056</v>
      </c>
      <c r="K802" s="18" t="s">
        <v>3057</v>
      </c>
      <c r="L802" s="18" t="s">
        <v>34</v>
      </c>
      <c r="M802" s="20">
        <v>7000000</v>
      </c>
      <c r="N802" s="20">
        <v>29815</v>
      </c>
      <c r="O802" s="21">
        <f t="shared" si="36"/>
        <v>84429.651486988849</v>
      </c>
      <c r="P802" s="22">
        <f t="shared" si="37"/>
        <v>0.42592857142857143</v>
      </c>
      <c r="Q802" s="20">
        <f t="shared" si="38"/>
        <v>27709.107806691452</v>
      </c>
      <c r="R802" s="18" t="s">
        <v>122</v>
      </c>
      <c r="S802" s="18">
        <v>109</v>
      </c>
    </row>
    <row r="803" spans="1:19" x14ac:dyDescent="0.25">
      <c r="A803" s="18" t="s">
        <v>3058</v>
      </c>
      <c r="B803" s="18" t="s">
        <v>20</v>
      </c>
      <c r="C803" s="18" t="s">
        <v>21</v>
      </c>
      <c r="D803" s="18">
        <v>1985</v>
      </c>
      <c r="E803" s="18">
        <f>VLOOKUP(D803,'cpi roi'!A:C,2,FALSE)</f>
        <v>107.6</v>
      </c>
      <c r="F803" s="18" t="s">
        <v>3059</v>
      </c>
      <c r="G803" s="18">
        <v>6.2</v>
      </c>
      <c r="H803" s="19">
        <v>511</v>
      </c>
      <c r="I803" s="18" t="s">
        <v>267</v>
      </c>
      <c r="J803" s="18" t="s">
        <v>2211</v>
      </c>
      <c r="K803" s="18" t="s">
        <v>3060</v>
      </c>
      <c r="L803" s="18" t="s">
        <v>26</v>
      </c>
      <c r="M803" s="20">
        <v>0</v>
      </c>
      <c r="N803" s="20">
        <v>421201</v>
      </c>
      <c r="O803" s="21">
        <f t="shared" si="36"/>
        <v>1192750.4154275092</v>
      </c>
      <c r="P803" s="22">
        <f t="shared" si="37"/>
        <v>0</v>
      </c>
      <c r="Q803" s="20">
        <f t="shared" si="38"/>
        <v>391450.74349442386</v>
      </c>
      <c r="R803" s="18" t="s">
        <v>1990</v>
      </c>
      <c r="S803" s="18">
        <v>90</v>
      </c>
    </row>
    <row r="804" spans="1:19" x14ac:dyDescent="0.25">
      <c r="A804" s="18" t="s">
        <v>3061</v>
      </c>
      <c r="B804" s="18" t="s">
        <v>20</v>
      </c>
      <c r="C804" s="18" t="s">
        <v>21</v>
      </c>
      <c r="D804" s="18">
        <v>1985</v>
      </c>
      <c r="E804" s="18">
        <f>VLOOKUP(D804,'cpi roi'!A:C,2,FALSE)</f>
        <v>107.6</v>
      </c>
      <c r="F804" s="18" t="s">
        <v>2849</v>
      </c>
      <c r="G804" s="18">
        <v>4.0999999999999996</v>
      </c>
      <c r="H804" s="19">
        <v>243</v>
      </c>
      <c r="I804" s="18" t="s">
        <v>1331</v>
      </c>
      <c r="J804" s="18" t="s">
        <v>1331</v>
      </c>
      <c r="K804" s="18" t="s">
        <v>1405</v>
      </c>
      <c r="L804" s="18" t="s">
        <v>34</v>
      </c>
      <c r="M804" s="20">
        <v>7000000</v>
      </c>
      <c r="N804" s="20">
        <v>618847</v>
      </c>
      <c r="O804" s="21">
        <f t="shared" si="36"/>
        <v>1752441.2723048327</v>
      </c>
      <c r="P804" s="22">
        <f t="shared" si="37"/>
        <v>8.8406714285714276</v>
      </c>
      <c r="Q804" s="20">
        <f t="shared" si="38"/>
        <v>575136.61710037186</v>
      </c>
      <c r="R804" s="18" t="s">
        <v>122</v>
      </c>
      <c r="S804" s="18">
        <v>96</v>
      </c>
    </row>
    <row r="805" spans="1:19" x14ac:dyDescent="0.25">
      <c r="A805" s="18" t="s">
        <v>3062</v>
      </c>
      <c r="B805" s="18" t="s">
        <v>20</v>
      </c>
      <c r="C805" s="18" t="s">
        <v>108</v>
      </c>
      <c r="D805" s="18">
        <v>1985</v>
      </c>
      <c r="E805" s="18">
        <f>VLOOKUP(D805,'cpi roi'!A:C,2,FALSE)</f>
        <v>107.6</v>
      </c>
      <c r="F805" s="18" t="s">
        <v>2615</v>
      </c>
      <c r="G805" s="18">
        <v>6.1</v>
      </c>
      <c r="H805" s="19">
        <v>1100</v>
      </c>
      <c r="I805" s="18" t="s">
        <v>3063</v>
      </c>
      <c r="J805" s="18" t="s">
        <v>3064</v>
      </c>
      <c r="K805" s="18" t="s">
        <v>3065</v>
      </c>
      <c r="L805" s="18" t="s">
        <v>26</v>
      </c>
      <c r="M805" s="20">
        <v>0</v>
      </c>
      <c r="N805" s="20">
        <v>147070</v>
      </c>
      <c r="O805" s="21">
        <f t="shared" si="36"/>
        <v>416470.52973977698</v>
      </c>
      <c r="P805" s="22">
        <f t="shared" si="37"/>
        <v>0</v>
      </c>
      <c r="Q805" s="20">
        <f t="shared" si="38"/>
        <v>136682.156133829</v>
      </c>
      <c r="R805" s="18" t="s">
        <v>367</v>
      </c>
      <c r="S805" s="18">
        <v>93</v>
      </c>
    </row>
    <row r="806" spans="1:19" x14ac:dyDescent="0.25">
      <c r="A806" s="18" t="s">
        <v>3066</v>
      </c>
      <c r="B806" s="18" t="s">
        <v>2004</v>
      </c>
      <c r="C806" s="18" t="s">
        <v>45</v>
      </c>
      <c r="D806" s="18">
        <v>1985</v>
      </c>
      <c r="E806" s="18">
        <f>VLOOKUP(D806,'cpi roi'!A:C,2,FALSE)</f>
        <v>107.6</v>
      </c>
      <c r="F806" s="18" t="s">
        <v>3067</v>
      </c>
      <c r="G806" s="18">
        <v>5.4</v>
      </c>
      <c r="H806" s="19">
        <v>1400</v>
      </c>
      <c r="I806" s="18" t="s">
        <v>1018</v>
      </c>
      <c r="J806" s="18" t="s">
        <v>1018</v>
      </c>
      <c r="K806" s="18" t="s">
        <v>3068</v>
      </c>
      <c r="L806" s="18" t="s">
        <v>34</v>
      </c>
      <c r="M806" s="20">
        <v>0</v>
      </c>
      <c r="N806" s="20">
        <v>3393807</v>
      </c>
      <c r="O806" s="21">
        <f t="shared" si="36"/>
        <v>9610529.673791822</v>
      </c>
      <c r="P806" s="22">
        <f t="shared" si="37"/>
        <v>0</v>
      </c>
      <c r="Q806" s="20">
        <f t="shared" si="38"/>
        <v>3154095.7249070639</v>
      </c>
      <c r="R806" s="18" t="s">
        <v>3069</v>
      </c>
      <c r="S806" s="18">
        <v>90</v>
      </c>
    </row>
    <row r="807" spans="1:19" x14ac:dyDescent="0.25">
      <c r="A807" s="18" t="s">
        <v>3070</v>
      </c>
      <c r="B807" s="18" t="s">
        <v>37</v>
      </c>
      <c r="C807" s="18" t="s">
        <v>21</v>
      </c>
      <c r="D807" s="18">
        <v>1985</v>
      </c>
      <c r="E807" s="18">
        <f>VLOOKUP(D807,'cpi roi'!A:C,2,FALSE)</f>
        <v>107.6</v>
      </c>
      <c r="F807" s="18" t="s">
        <v>3071</v>
      </c>
      <c r="G807" s="18">
        <v>7</v>
      </c>
      <c r="H807" s="19">
        <v>1400</v>
      </c>
      <c r="I807" s="18" t="s">
        <v>705</v>
      </c>
      <c r="J807" s="18" t="s">
        <v>3072</v>
      </c>
      <c r="K807" s="18" t="s">
        <v>3073</v>
      </c>
      <c r="L807" s="18" t="s">
        <v>34</v>
      </c>
      <c r="M807" s="20">
        <v>0</v>
      </c>
      <c r="N807" s="20">
        <v>305102</v>
      </c>
      <c r="O807" s="21">
        <f t="shared" si="36"/>
        <v>863983.07992565061</v>
      </c>
      <c r="P807" s="22">
        <f t="shared" si="37"/>
        <v>0</v>
      </c>
      <c r="Q807" s="20">
        <f t="shared" si="38"/>
        <v>283552.04460966546</v>
      </c>
      <c r="R807" s="18" t="s">
        <v>3074</v>
      </c>
      <c r="S807" s="18">
        <v>114</v>
      </c>
    </row>
    <row r="808" spans="1:19" x14ac:dyDescent="0.25">
      <c r="A808" s="18" t="s">
        <v>3075</v>
      </c>
      <c r="B808" s="18" t="s">
        <v>37</v>
      </c>
      <c r="C808" s="18" t="s">
        <v>67</v>
      </c>
      <c r="D808" s="18">
        <v>1985</v>
      </c>
      <c r="E808" s="18">
        <f>VLOOKUP(D808,'cpi roi'!A:C,2,FALSE)</f>
        <v>107.6</v>
      </c>
      <c r="F808" s="18" t="s">
        <v>2615</v>
      </c>
      <c r="G808" s="18">
        <v>6.8</v>
      </c>
      <c r="H808" s="19">
        <v>1500</v>
      </c>
      <c r="I808" s="18" t="s">
        <v>3076</v>
      </c>
      <c r="J808" s="18" t="s">
        <v>855</v>
      </c>
      <c r="K808" s="18" t="s">
        <v>3077</v>
      </c>
      <c r="L808" s="18" t="s">
        <v>26</v>
      </c>
      <c r="M808" s="20">
        <v>0</v>
      </c>
      <c r="N808" s="20">
        <v>1215923</v>
      </c>
      <c r="O808" s="21">
        <f t="shared" si="36"/>
        <v>3443231.7667286247</v>
      </c>
      <c r="P808" s="22">
        <f t="shared" si="37"/>
        <v>0</v>
      </c>
      <c r="Q808" s="20">
        <f t="shared" si="38"/>
        <v>1130039.962825279</v>
      </c>
      <c r="R808" s="18" t="s">
        <v>3078</v>
      </c>
      <c r="S808" s="18">
        <v>94</v>
      </c>
    </row>
    <row r="809" spans="1:19" x14ac:dyDescent="0.25">
      <c r="A809" s="18" t="s">
        <v>3079</v>
      </c>
      <c r="B809" s="18" t="s">
        <v>37</v>
      </c>
      <c r="C809" s="18" t="s">
        <v>1209</v>
      </c>
      <c r="D809" s="18">
        <v>1985</v>
      </c>
      <c r="E809" s="18">
        <f>VLOOKUP(D809,'cpi roi'!A:C,2,FALSE)</f>
        <v>107.6</v>
      </c>
      <c r="F809" s="18" t="s">
        <v>3080</v>
      </c>
      <c r="G809" s="18">
        <v>6.5</v>
      </c>
      <c r="H809" s="19">
        <v>2100</v>
      </c>
      <c r="I809" s="18" t="s">
        <v>1987</v>
      </c>
      <c r="J809" s="18" t="s">
        <v>3081</v>
      </c>
      <c r="K809" s="18" t="s">
        <v>3082</v>
      </c>
      <c r="L809" s="18" t="s">
        <v>26</v>
      </c>
      <c r="M809" s="20">
        <v>0</v>
      </c>
      <c r="N809" s="20">
        <v>750000</v>
      </c>
      <c r="O809" s="21">
        <f t="shared" si="36"/>
        <v>2123838.2899628254</v>
      </c>
      <c r="P809" s="22">
        <f t="shared" si="37"/>
        <v>0</v>
      </c>
      <c r="Q809" s="20">
        <f t="shared" si="38"/>
        <v>697026.02230483282</v>
      </c>
      <c r="R809" s="18" t="s">
        <v>3083</v>
      </c>
      <c r="S809" s="18">
        <v>96</v>
      </c>
    </row>
    <row r="810" spans="1:19" x14ac:dyDescent="0.25">
      <c r="A810" s="18" t="s">
        <v>3084</v>
      </c>
      <c r="B810" s="18" t="s">
        <v>2004</v>
      </c>
      <c r="C810" s="18" t="s">
        <v>45</v>
      </c>
      <c r="D810" s="18">
        <v>1985</v>
      </c>
      <c r="E810" s="18">
        <f>VLOOKUP(D810,'cpi roi'!A:C,2,FALSE)</f>
        <v>107.6</v>
      </c>
      <c r="F810" s="18" t="s">
        <v>2849</v>
      </c>
      <c r="G810" s="18">
        <v>4.5999999999999996</v>
      </c>
      <c r="H810" s="19">
        <v>1200</v>
      </c>
      <c r="I810" s="18" t="s">
        <v>3085</v>
      </c>
      <c r="J810" s="18" t="s">
        <v>3086</v>
      </c>
      <c r="K810" s="18" t="s">
        <v>1133</v>
      </c>
      <c r="L810" s="18" t="s">
        <v>34</v>
      </c>
      <c r="M810" s="20">
        <v>0</v>
      </c>
      <c r="N810" s="20">
        <v>2685453</v>
      </c>
      <c r="O810" s="21">
        <f t="shared" si="36"/>
        <v>7604623.8763940521</v>
      </c>
      <c r="P810" s="22">
        <f t="shared" si="37"/>
        <v>0</v>
      </c>
      <c r="Q810" s="20">
        <f t="shared" si="38"/>
        <v>2495774.1635687738</v>
      </c>
      <c r="R810" s="18" t="s">
        <v>3087</v>
      </c>
      <c r="S810" s="18">
        <v>98</v>
      </c>
    </row>
    <row r="811" spans="1:19" x14ac:dyDescent="0.25">
      <c r="A811" s="18" t="s">
        <v>3088</v>
      </c>
      <c r="B811" s="18" t="s">
        <v>20</v>
      </c>
      <c r="C811" s="18" t="s">
        <v>21</v>
      </c>
      <c r="D811" s="18">
        <v>1985</v>
      </c>
      <c r="E811" s="18">
        <f>VLOOKUP(D811,'cpi roi'!A:C,2,FALSE)</f>
        <v>107.6</v>
      </c>
      <c r="F811" s="18" t="s">
        <v>2681</v>
      </c>
      <c r="G811" s="18">
        <v>6.8</v>
      </c>
      <c r="H811" s="19">
        <v>1400</v>
      </c>
      <c r="I811" s="18" t="s">
        <v>2967</v>
      </c>
      <c r="J811" s="18" t="s">
        <v>2967</v>
      </c>
      <c r="K811" s="18" t="s">
        <v>3089</v>
      </c>
      <c r="L811" s="18" t="s">
        <v>26</v>
      </c>
      <c r="M811" s="20">
        <v>0</v>
      </c>
      <c r="N811" s="20">
        <v>1299985</v>
      </c>
      <c r="O811" s="21">
        <f t="shared" si="36"/>
        <v>3681277.2258364311</v>
      </c>
      <c r="P811" s="22">
        <f t="shared" si="37"/>
        <v>0</v>
      </c>
      <c r="Q811" s="20">
        <f t="shared" si="38"/>
        <v>1208164.4981412641</v>
      </c>
      <c r="R811" s="18" t="s">
        <v>3090</v>
      </c>
      <c r="S811" s="18">
        <v>102</v>
      </c>
    </row>
    <row r="812" spans="1:19" x14ac:dyDescent="0.25">
      <c r="A812" s="18" t="s">
        <v>3091</v>
      </c>
      <c r="B812" s="18" t="s">
        <v>20</v>
      </c>
      <c r="C812" s="18" t="s">
        <v>45</v>
      </c>
      <c r="D812" s="18">
        <v>1985</v>
      </c>
      <c r="E812" s="18">
        <f>VLOOKUP(D812,'cpi roi'!A:C,2,FALSE)</f>
        <v>107.6</v>
      </c>
      <c r="F812" s="18" t="s">
        <v>2649</v>
      </c>
      <c r="G812" s="18">
        <v>5.9</v>
      </c>
      <c r="H812" s="19">
        <v>953</v>
      </c>
      <c r="I812" s="18" t="s">
        <v>681</v>
      </c>
      <c r="J812" s="18" t="s">
        <v>3092</v>
      </c>
      <c r="K812" s="18" t="s">
        <v>3093</v>
      </c>
      <c r="L812" s="18" t="s">
        <v>34</v>
      </c>
      <c r="M812" s="20">
        <v>0</v>
      </c>
      <c r="N812" s="20">
        <v>12531831</v>
      </c>
      <c r="O812" s="21">
        <f t="shared" si="36"/>
        <v>35487443.361524165</v>
      </c>
      <c r="P812" s="22">
        <f t="shared" si="37"/>
        <v>0</v>
      </c>
      <c r="Q812" s="20">
        <f t="shared" si="38"/>
        <v>11646683.085501861</v>
      </c>
      <c r="R812" s="18" t="s">
        <v>3094</v>
      </c>
      <c r="S812" s="18">
        <v>99</v>
      </c>
    </row>
    <row r="813" spans="1:19" x14ac:dyDescent="0.25">
      <c r="A813" s="18" t="s">
        <v>3095</v>
      </c>
      <c r="B813" s="18" t="s">
        <v>341</v>
      </c>
      <c r="C813" s="18" t="s">
        <v>394</v>
      </c>
      <c r="D813" s="18">
        <v>1985</v>
      </c>
      <c r="E813" s="18">
        <f>VLOOKUP(D813,'cpi roi'!A:C,2,FALSE)</f>
        <v>107.6</v>
      </c>
      <c r="F813" s="18" t="s">
        <v>2745</v>
      </c>
      <c r="G813" s="18">
        <v>6.9</v>
      </c>
      <c r="H813" s="19">
        <v>1100</v>
      </c>
      <c r="I813" s="18" t="s">
        <v>3096</v>
      </c>
      <c r="J813" s="18" t="s">
        <v>3097</v>
      </c>
      <c r="K813" s="18" t="s">
        <v>3098</v>
      </c>
      <c r="L813" s="18" t="s">
        <v>34</v>
      </c>
      <c r="M813" s="20">
        <v>0</v>
      </c>
      <c r="N813" s="20">
        <v>4889971</v>
      </c>
      <c r="O813" s="21">
        <f t="shared" si="36"/>
        <v>13847343.52881041</v>
      </c>
      <c r="P813" s="22">
        <f t="shared" si="37"/>
        <v>0</v>
      </c>
      <c r="Q813" s="20">
        <f t="shared" si="38"/>
        <v>4544582.7137546474</v>
      </c>
      <c r="R813" s="18" t="s">
        <v>3099</v>
      </c>
      <c r="S813" s="18">
        <v>85</v>
      </c>
    </row>
    <row r="814" spans="1:19" x14ac:dyDescent="0.25">
      <c r="A814" s="18" t="s">
        <v>3100</v>
      </c>
      <c r="B814" s="18" t="s">
        <v>20</v>
      </c>
      <c r="C814" s="18" t="s">
        <v>38</v>
      </c>
      <c r="D814" s="18">
        <v>1985</v>
      </c>
      <c r="E814" s="18">
        <f>VLOOKUP(D814,'cpi roi'!A:C,2,FALSE)</f>
        <v>107.6</v>
      </c>
      <c r="F814" s="18" t="s">
        <v>3101</v>
      </c>
      <c r="G814" s="18">
        <v>6</v>
      </c>
      <c r="H814" s="19">
        <v>1100</v>
      </c>
      <c r="I814" s="18" t="s">
        <v>639</v>
      </c>
      <c r="J814" s="18" t="s">
        <v>3102</v>
      </c>
      <c r="K814" s="18" t="s">
        <v>1451</v>
      </c>
      <c r="L814" s="18" t="s">
        <v>34</v>
      </c>
      <c r="M814" s="20">
        <v>5000000</v>
      </c>
      <c r="N814" s="20">
        <v>0</v>
      </c>
      <c r="O814" s="21">
        <f t="shared" si="36"/>
        <v>0</v>
      </c>
      <c r="P814" s="22">
        <f t="shared" si="37"/>
        <v>0</v>
      </c>
      <c r="Q814" s="20">
        <f t="shared" si="38"/>
        <v>0</v>
      </c>
      <c r="R814" s="18" t="s">
        <v>3103</v>
      </c>
      <c r="S814" s="18">
        <v>98</v>
      </c>
    </row>
    <row r="815" spans="1:19" x14ac:dyDescent="0.25">
      <c r="A815" s="18" t="s">
        <v>3104</v>
      </c>
      <c r="B815" s="18" t="s">
        <v>2004</v>
      </c>
      <c r="C815" s="18" t="s">
        <v>45</v>
      </c>
      <c r="D815" s="18">
        <v>1985</v>
      </c>
      <c r="E815" s="18">
        <f>VLOOKUP(D815,'cpi roi'!A:C,2,FALSE)</f>
        <v>107.6</v>
      </c>
      <c r="F815" s="18" t="s">
        <v>2926</v>
      </c>
      <c r="G815" s="18">
        <v>6.6</v>
      </c>
      <c r="H815" s="19">
        <v>3400</v>
      </c>
      <c r="I815" s="18" t="s">
        <v>3105</v>
      </c>
      <c r="J815" s="18" t="s">
        <v>3105</v>
      </c>
      <c r="K815" s="18" t="s">
        <v>3106</v>
      </c>
      <c r="L815" s="18" t="s">
        <v>457</v>
      </c>
      <c r="M815" s="20">
        <v>0</v>
      </c>
      <c r="N815" s="20">
        <v>2052466</v>
      </c>
      <c r="O815" s="21">
        <f t="shared" si="36"/>
        <v>5812141.1728624534</v>
      </c>
      <c r="P815" s="22">
        <f t="shared" si="37"/>
        <v>0</v>
      </c>
      <c r="Q815" s="20">
        <f t="shared" si="38"/>
        <v>1907496.2825278812</v>
      </c>
      <c r="R815" s="18" t="s">
        <v>3107</v>
      </c>
      <c r="S815" s="18">
        <v>106</v>
      </c>
    </row>
    <row r="816" spans="1:19" x14ac:dyDescent="0.25">
      <c r="A816" s="18" t="s">
        <v>3108</v>
      </c>
      <c r="B816" s="18" t="s">
        <v>20</v>
      </c>
      <c r="C816" s="18" t="s">
        <v>38</v>
      </c>
      <c r="D816" s="18">
        <v>1985</v>
      </c>
      <c r="E816" s="18">
        <f>VLOOKUP(D816,'cpi roi'!A:C,2,FALSE)</f>
        <v>107.6</v>
      </c>
      <c r="F816" s="18" t="s">
        <v>3109</v>
      </c>
      <c r="G816" s="18">
        <v>5.0999999999999996</v>
      </c>
      <c r="H816" s="19">
        <v>386</v>
      </c>
      <c r="I816" s="18" t="s">
        <v>3110</v>
      </c>
      <c r="J816" s="18" t="s">
        <v>3111</v>
      </c>
      <c r="K816" s="18" t="s">
        <v>3112</v>
      </c>
      <c r="L816" s="18" t="s">
        <v>26</v>
      </c>
      <c r="M816" s="20">
        <v>0</v>
      </c>
      <c r="N816" s="20">
        <v>0</v>
      </c>
      <c r="O816" s="21">
        <f t="shared" si="36"/>
        <v>0</v>
      </c>
      <c r="P816" s="22">
        <f t="shared" si="37"/>
        <v>0</v>
      </c>
      <c r="Q816" s="20">
        <f t="shared" si="38"/>
        <v>0</v>
      </c>
      <c r="R816" s="18" t="s">
        <v>3113</v>
      </c>
      <c r="S816" s="18">
        <v>97</v>
      </c>
    </row>
    <row r="817" spans="1:19" x14ac:dyDescent="0.25">
      <c r="A817" s="18" t="s">
        <v>3114</v>
      </c>
      <c r="B817" s="18" t="s">
        <v>37</v>
      </c>
      <c r="C817" s="18" t="s">
        <v>21</v>
      </c>
      <c r="D817" s="18">
        <v>1985</v>
      </c>
      <c r="E817" s="18">
        <f>VLOOKUP(D817,'cpi roi'!A:C,2,FALSE)</f>
        <v>107.6</v>
      </c>
      <c r="F817" s="18" t="s">
        <v>2946</v>
      </c>
      <c r="G817" s="18">
        <v>4.0999999999999996</v>
      </c>
      <c r="H817" s="19">
        <v>434</v>
      </c>
      <c r="I817" s="18" t="s">
        <v>2238</v>
      </c>
      <c r="J817" s="18" t="s">
        <v>3115</v>
      </c>
      <c r="K817" s="18" t="s">
        <v>3116</v>
      </c>
      <c r="L817" s="18" t="s">
        <v>34</v>
      </c>
      <c r="M817" s="20">
        <v>2000000</v>
      </c>
      <c r="N817" s="20">
        <v>2864844</v>
      </c>
      <c r="O817" s="21">
        <f t="shared" si="36"/>
        <v>8112620.5092936801</v>
      </c>
      <c r="P817" s="22">
        <f t="shared" si="37"/>
        <v>143.2422</v>
      </c>
      <c r="Q817" s="20">
        <f t="shared" si="38"/>
        <v>2662494.423791822</v>
      </c>
      <c r="R817" s="18" t="s">
        <v>3117</v>
      </c>
      <c r="S817" s="18">
        <v>92</v>
      </c>
    </row>
    <row r="818" spans="1:19" x14ac:dyDescent="0.25">
      <c r="A818" s="18" t="s">
        <v>3118</v>
      </c>
      <c r="B818" s="18" t="s">
        <v>20</v>
      </c>
      <c r="C818" s="18" t="s">
        <v>21</v>
      </c>
      <c r="D818" s="18">
        <v>1985</v>
      </c>
      <c r="E818" s="18">
        <f>VLOOKUP(D818,'cpi roi'!A:C,2,FALSE)</f>
        <v>107.6</v>
      </c>
      <c r="F818" s="18" t="s">
        <v>3119</v>
      </c>
      <c r="G818" s="18">
        <v>7.6</v>
      </c>
      <c r="H818" s="19">
        <v>804</v>
      </c>
      <c r="I818" s="18" t="s">
        <v>3120</v>
      </c>
      <c r="J818" s="18" t="s">
        <v>3120</v>
      </c>
      <c r="K818" s="18" t="s">
        <v>3121</v>
      </c>
      <c r="L818" s="18" t="s">
        <v>2865</v>
      </c>
      <c r="M818" s="20">
        <v>0</v>
      </c>
      <c r="N818" s="20">
        <v>0</v>
      </c>
      <c r="O818" s="21">
        <f t="shared" si="36"/>
        <v>0</v>
      </c>
      <c r="P818" s="22">
        <f t="shared" si="37"/>
        <v>0</v>
      </c>
      <c r="Q818" s="20">
        <f t="shared" si="38"/>
        <v>0</v>
      </c>
      <c r="R818" s="18" t="s">
        <v>3122</v>
      </c>
      <c r="S818" s="18">
        <v>112</v>
      </c>
    </row>
    <row r="819" spans="1:19" x14ac:dyDescent="0.25">
      <c r="A819" s="18" t="s">
        <v>3123</v>
      </c>
      <c r="B819" s="18" t="s">
        <v>20</v>
      </c>
      <c r="C819" s="18" t="s">
        <v>38</v>
      </c>
      <c r="D819" s="18">
        <v>1985</v>
      </c>
      <c r="E819" s="18">
        <f>VLOOKUP(D819,'cpi roi'!A:C,2,FALSE)</f>
        <v>107.6</v>
      </c>
      <c r="F819" s="18" t="s">
        <v>2373</v>
      </c>
      <c r="G819" s="18">
        <v>5.2</v>
      </c>
      <c r="H819" s="19">
        <v>487</v>
      </c>
      <c r="I819" s="18" t="s">
        <v>2899</v>
      </c>
      <c r="J819" s="18" t="s">
        <v>3124</v>
      </c>
      <c r="K819" s="18" t="s">
        <v>174</v>
      </c>
      <c r="L819" s="18" t="s">
        <v>34</v>
      </c>
      <c r="M819" s="20">
        <v>0</v>
      </c>
      <c r="N819" s="20">
        <v>1381091</v>
      </c>
      <c r="O819" s="21">
        <f t="shared" si="36"/>
        <v>3910951.930297398</v>
      </c>
      <c r="P819" s="22">
        <f t="shared" si="37"/>
        <v>0</v>
      </c>
      <c r="Q819" s="20">
        <f t="shared" si="38"/>
        <v>1283541.8215613384</v>
      </c>
      <c r="R819" s="18" t="s">
        <v>3125</v>
      </c>
      <c r="S819" s="18">
        <v>87</v>
      </c>
    </row>
    <row r="820" spans="1:19" x14ac:dyDescent="0.25">
      <c r="A820" s="18" t="s">
        <v>3126</v>
      </c>
      <c r="B820" s="18" t="s">
        <v>20</v>
      </c>
      <c r="C820" s="18" t="s">
        <v>45</v>
      </c>
      <c r="D820" s="18">
        <v>1985</v>
      </c>
      <c r="E820" s="18">
        <f>VLOOKUP(D820,'cpi roi'!A:C,2,FALSE)</f>
        <v>107.6</v>
      </c>
      <c r="F820" s="18" t="s">
        <v>3127</v>
      </c>
      <c r="G820" s="18">
        <v>6.9</v>
      </c>
      <c r="H820" s="19">
        <v>1300</v>
      </c>
      <c r="I820" s="18" t="s">
        <v>3128</v>
      </c>
      <c r="J820" s="18" t="s">
        <v>3128</v>
      </c>
      <c r="K820" s="18" t="s">
        <v>3129</v>
      </c>
      <c r="L820" s="18" t="s">
        <v>252</v>
      </c>
      <c r="M820" s="20">
        <v>0</v>
      </c>
      <c r="N820" s="20">
        <v>0</v>
      </c>
      <c r="O820" s="21">
        <f t="shared" si="36"/>
        <v>0</v>
      </c>
      <c r="P820" s="22">
        <f t="shared" si="37"/>
        <v>0</v>
      </c>
      <c r="Q820" s="20">
        <f t="shared" si="38"/>
        <v>0</v>
      </c>
      <c r="R820" s="18" t="s">
        <v>3130</v>
      </c>
      <c r="S820" s="18">
        <v>112</v>
      </c>
    </row>
    <row r="821" spans="1:19" x14ac:dyDescent="0.25">
      <c r="A821" s="18" t="s">
        <v>3131</v>
      </c>
      <c r="B821" s="18" t="s">
        <v>37</v>
      </c>
      <c r="C821" s="18" t="s">
        <v>38</v>
      </c>
      <c r="D821" s="18">
        <v>1985</v>
      </c>
      <c r="E821" s="18">
        <f>VLOOKUP(D821,'cpi roi'!A:C,2,FALSE)</f>
        <v>107.6</v>
      </c>
      <c r="F821" s="18" t="s">
        <v>2836</v>
      </c>
      <c r="G821" s="18">
        <v>5.9</v>
      </c>
      <c r="H821" s="19">
        <v>934</v>
      </c>
      <c r="I821" s="18" t="s">
        <v>3132</v>
      </c>
      <c r="J821" s="18" t="s">
        <v>3133</v>
      </c>
      <c r="K821" s="18" t="s">
        <v>3134</v>
      </c>
      <c r="L821" s="18" t="s">
        <v>34</v>
      </c>
      <c r="M821" s="20">
        <v>0</v>
      </c>
      <c r="N821" s="20">
        <v>561548</v>
      </c>
      <c r="O821" s="21">
        <f t="shared" si="36"/>
        <v>1590182.8587360594</v>
      </c>
      <c r="P821" s="22">
        <f t="shared" si="37"/>
        <v>0</v>
      </c>
      <c r="Q821" s="20">
        <f t="shared" si="38"/>
        <v>521884.75836431235</v>
      </c>
      <c r="R821" s="18" t="s">
        <v>122</v>
      </c>
      <c r="S821" s="18">
        <v>95</v>
      </c>
    </row>
    <row r="822" spans="1:19" x14ac:dyDescent="0.25">
      <c r="A822" s="18" t="s">
        <v>3135</v>
      </c>
      <c r="B822" s="18" t="s">
        <v>20</v>
      </c>
      <c r="C822" s="18" t="s">
        <v>67</v>
      </c>
      <c r="D822" s="18">
        <v>1985</v>
      </c>
      <c r="E822" s="18">
        <f>VLOOKUP(D822,'cpi roi'!A:C,2,FALSE)</f>
        <v>107.6</v>
      </c>
      <c r="F822" s="18" t="s">
        <v>2615</v>
      </c>
      <c r="G822" s="18">
        <v>7.5</v>
      </c>
      <c r="H822" s="19">
        <v>2800</v>
      </c>
      <c r="I822" s="18" t="s">
        <v>3136</v>
      </c>
      <c r="J822" s="18" t="s">
        <v>3136</v>
      </c>
      <c r="K822" s="18" t="s">
        <v>3137</v>
      </c>
      <c r="L822" s="18" t="s">
        <v>2865</v>
      </c>
      <c r="M822" s="20">
        <v>0</v>
      </c>
      <c r="N822" s="20">
        <v>2357</v>
      </c>
      <c r="O822" s="21">
        <f t="shared" si="36"/>
        <v>6674.5157992565055</v>
      </c>
      <c r="P822" s="22">
        <f t="shared" si="37"/>
        <v>0</v>
      </c>
      <c r="Q822" s="20">
        <f t="shared" si="38"/>
        <v>2190.5204460966547</v>
      </c>
      <c r="R822" s="18" t="s">
        <v>3138</v>
      </c>
      <c r="S822" s="18">
        <v>144</v>
      </c>
    </row>
    <row r="823" spans="1:19" x14ac:dyDescent="0.25">
      <c r="A823" s="18" t="s">
        <v>3139</v>
      </c>
      <c r="B823" s="18" t="s">
        <v>2004</v>
      </c>
      <c r="C823" s="18" t="s">
        <v>38</v>
      </c>
      <c r="D823" s="18">
        <v>1985</v>
      </c>
      <c r="E823" s="18">
        <f>VLOOKUP(D823,'cpi roi'!A:C,2,FALSE)</f>
        <v>107.6</v>
      </c>
      <c r="F823" s="18" t="s">
        <v>3140</v>
      </c>
      <c r="G823" s="18">
        <v>5</v>
      </c>
      <c r="H823" s="19">
        <v>301</v>
      </c>
      <c r="I823" s="18" t="s">
        <v>3141</v>
      </c>
      <c r="J823" s="18" t="s">
        <v>3142</v>
      </c>
      <c r="K823" s="18" t="s">
        <v>3143</v>
      </c>
      <c r="L823" s="18" t="s">
        <v>34</v>
      </c>
      <c r="M823" s="20">
        <v>0</v>
      </c>
      <c r="N823" s="20">
        <v>0</v>
      </c>
      <c r="O823" s="21">
        <f t="shared" si="36"/>
        <v>0</v>
      </c>
      <c r="P823" s="22">
        <f t="shared" si="37"/>
        <v>0</v>
      </c>
      <c r="Q823" s="20">
        <f t="shared" si="38"/>
        <v>0</v>
      </c>
      <c r="R823" s="18" t="s">
        <v>3144</v>
      </c>
      <c r="S823" s="18">
        <v>90</v>
      </c>
    </row>
    <row r="824" spans="1:19" x14ac:dyDescent="0.25">
      <c r="A824" s="18" t="s">
        <v>3145</v>
      </c>
      <c r="B824" s="18" t="s">
        <v>2004</v>
      </c>
      <c r="C824" s="18" t="s">
        <v>67</v>
      </c>
      <c r="D824" s="18">
        <v>1985</v>
      </c>
      <c r="E824" s="18">
        <f>VLOOKUP(D824,'cpi roi'!A:C,2,FALSE)</f>
        <v>107.6</v>
      </c>
      <c r="F824" s="18" t="s">
        <v>2836</v>
      </c>
      <c r="G824" s="18">
        <v>6.7</v>
      </c>
      <c r="H824" s="19">
        <v>861</v>
      </c>
      <c r="I824" s="18" t="s">
        <v>2132</v>
      </c>
      <c r="J824" s="18" t="s">
        <v>3146</v>
      </c>
      <c r="K824" s="18" t="s">
        <v>239</v>
      </c>
      <c r="L824" s="18" t="s">
        <v>34</v>
      </c>
      <c r="M824" s="20">
        <v>0</v>
      </c>
      <c r="N824" s="20">
        <v>2507995</v>
      </c>
      <c r="O824" s="21">
        <f t="shared" si="36"/>
        <v>7102101.0827137548</v>
      </c>
      <c r="P824" s="22">
        <f t="shared" si="37"/>
        <v>0</v>
      </c>
      <c r="Q824" s="20">
        <f t="shared" si="38"/>
        <v>2330850.371747212</v>
      </c>
      <c r="R824" s="18" t="s">
        <v>598</v>
      </c>
      <c r="S824" s="18">
        <v>112</v>
      </c>
    </row>
    <row r="825" spans="1:19" x14ac:dyDescent="0.25">
      <c r="A825" s="18" t="s">
        <v>3147</v>
      </c>
      <c r="B825" s="18" t="s">
        <v>37</v>
      </c>
      <c r="C825" s="18" t="s">
        <v>45</v>
      </c>
      <c r="D825" s="18">
        <v>1985</v>
      </c>
      <c r="E825" s="18">
        <f>VLOOKUP(D825,'cpi roi'!A:C,2,FALSE)</f>
        <v>107.6</v>
      </c>
      <c r="F825" s="18" t="s">
        <v>3148</v>
      </c>
      <c r="G825" s="18">
        <v>4.2</v>
      </c>
      <c r="H825" s="19">
        <v>468</v>
      </c>
      <c r="I825" s="18" t="s">
        <v>3149</v>
      </c>
      <c r="J825" s="18" t="s">
        <v>3150</v>
      </c>
      <c r="K825" s="18" t="s">
        <v>418</v>
      </c>
      <c r="L825" s="18" t="s">
        <v>34</v>
      </c>
      <c r="M825" s="20">
        <v>0</v>
      </c>
      <c r="N825" s="20">
        <v>372438</v>
      </c>
      <c r="O825" s="21">
        <f t="shared" si="36"/>
        <v>1054664.1133828997</v>
      </c>
      <c r="P825" s="22">
        <f t="shared" si="37"/>
        <v>0</v>
      </c>
      <c r="Q825" s="20">
        <f t="shared" si="38"/>
        <v>346131.97026022308</v>
      </c>
      <c r="R825" s="18" t="s">
        <v>3151</v>
      </c>
      <c r="S825" s="18">
        <v>80</v>
      </c>
    </row>
    <row r="826" spans="1:19" x14ac:dyDescent="0.25">
      <c r="A826" s="18" t="s">
        <v>3152</v>
      </c>
      <c r="B826" s="18" t="s">
        <v>2004</v>
      </c>
      <c r="C826" s="18" t="s">
        <v>45</v>
      </c>
      <c r="D826" s="18">
        <v>1985</v>
      </c>
      <c r="E826" s="18">
        <f>VLOOKUP(D826,'cpi roi'!A:C,2,FALSE)</f>
        <v>107.6</v>
      </c>
      <c r="F826" s="18" t="s">
        <v>2469</v>
      </c>
      <c r="G826" s="18">
        <v>4.7</v>
      </c>
      <c r="H826" s="19">
        <v>760</v>
      </c>
      <c r="I826" s="18" t="s">
        <v>3153</v>
      </c>
      <c r="J826" s="18" t="s">
        <v>3154</v>
      </c>
      <c r="K826" s="18" t="s">
        <v>472</v>
      </c>
      <c r="L826" s="18" t="s">
        <v>457</v>
      </c>
      <c r="M826" s="20">
        <v>0</v>
      </c>
      <c r="N826" s="20">
        <v>345280</v>
      </c>
      <c r="O826" s="21">
        <f t="shared" si="36"/>
        <v>977758.51301115239</v>
      </c>
      <c r="P826" s="22">
        <f t="shared" si="37"/>
        <v>0</v>
      </c>
      <c r="Q826" s="20">
        <f t="shared" si="38"/>
        <v>320892.19330855022</v>
      </c>
      <c r="R826" s="18" t="s">
        <v>3155</v>
      </c>
      <c r="S826" s="18">
        <v>87</v>
      </c>
    </row>
    <row r="827" spans="1:19" x14ac:dyDescent="0.25">
      <c r="A827" s="18" t="s">
        <v>3156</v>
      </c>
      <c r="B827" s="18" t="s">
        <v>20</v>
      </c>
      <c r="C827" s="18" t="s">
        <v>21</v>
      </c>
      <c r="D827" s="18">
        <v>1985</v>
      </c>
      <c r="E827" s="18">
        <f>VLOOKUP(D827,'cpi roi'!A:C,2,FALSE)</f>
        <v>107.6</v>
      </c>
      <c r="F827" s="18" t="s">
        <v>3157</v>
      </c>
      <c r="G827" s="18">
        <v>6.1</v>
      </c>
      <c r="H827" s="19">
        <v>122</v>
      </c>
      <c r="I827" s="18" t="s">
        <v>3158</v>
      </c>
      <c r="J827" s="18" t="s">
        <v>3159</v>
      </c>
      <c r="K827" s="18" t="s">
        <v>3159</v>
      </c>
      <c r="L827" s="18" t="s">
        <v>3160</v>
      </c>
      <c r="M827" s="20">
        <v>0</v>
      </c>
      <c r="N827" s="20">
        <v>0</v>
      </c>
      <c r="O827" s="21">
        <f t="shared" si="36"/>
        <v>0</v>
      </c>
      <c r="P827" s="22">
        <f t="shared" si="37"/>
        <v>0</v>
      </c>
      <c r="Q827" s="20">
        <f t="shared" si="38"/>
        <v>0</v>
      </c>
      <c r="R827" s="18" t="s">
        <v>3161</v>
      </c>
      <c r="S827" s="18">
        <v>88</v>
      </c>
    </row>
    <row r="828" spans="1:19" x14ac:dyDescent="0.25">
      <c r="A828" s="18" t="s">
        <v>3162</v>
      </c>
      <c r="B828" s="18" t="s">
        <v>37</v>
      </c>
      <c r="C828" s="18" t="s">
        <v>45</v>
      </c>
      <c r="D828" s="18">
        <v>1985</v>
      </c>
      <c r="E828" s="18">
        <f>VLOOKUP(D828,'cpi roi'!A:C,2,FALSE)</f>
        <v>107.6</v>
      </c>
      <c r="F828" s="18" t="s">
        <v>2469</v>
      </c>
      <c r="G828" s="18">
        <v>6.9</v>
      </c>
      <c r="H828" s="19">
        <v>726</v>
      </c>
      <c r="I828" s="18" t="s">
        <v>729</v>
      </c>
      <c r="J828" s="18" t="s">
        <v>3163</v>
      </c>
      <c r="K828" s="18" t="s">
        <v>3164</v>
      </c>
      <c r="L828" s="18" t="s">
        <v>26</v>
      </c>
      <c r="M828" s="20">
        <v>0</v>
      </c>
      <c r="N828" s="20">
        <v>2156772</v>
      </c>
      <c r="O828" s="21">
        <f t="shared" si="36"/>
        <v>6107513.2750929371</v>
      </c>
      <c r="P828" s="22">
        <f t="shared" si="37"/>
        <v>0</v>
      </c>
      <c r="Q828" s="20">
        <f t="shared" si="38"/>
        <v>2004434.9442379186</v>
      </c>
      <c r="R828" s="18" t="s">
        <v>3165</v>
      </c>
      <c r="S828" s="18">
        <v>97</v>
      </c>
    </row>
    <row r="829" spans="1:19" x14ac:dyDescent="0.25">
      <c r="A829" s="18" t="s">
        <v>3166</v>
      </c>
      <c r="B829" s="18" t="s">
        <v>37</v>
      </c>
      <c r="C829" s="18" t="s">
        <v>45</v>
      </c>
      <c r="D829" s="18">
        <v>1985</v>
      </c>
      <c r="E829" s="18">
        <f>VLOOKUP(D829,'cpi roi'!A:C,2,FALSE)</f>
        <v>107.6</v>
      </c>
      <c r="F829" s="18" t="s">
        <v>3167</v>
      </c>
      <c r="G829" s="18">
        <v>6.4</v>
      </c>
      <c r="H829" s="19">
        <v>701</v>
      </c>
      <c r="I829" s="18" t="s">
        <v>3168</v>
      </c>
      <c r="J829" s="18" t="s">
        <v>3169</v>
      </c>
      <c r="K829" s="18" t="s">
        <v>893</v>
      </c>
      <c r="L829" s="18" t="s">
        <v>310</v>
      </c>
      <c r="M829" s="20">
        <v>0</v>
      </c>
      <c r="N829" s="20">
        <v>0</v>
      </c>
      <c r="O829" s="21">
        <f t="shared" si="36"/>
        <v>0</v>
      </c>
      <c r="P829" s="22">
        <f t="shared" si="37"/>
        <v>0</v>
      </c>
      <c r="Q829" s="20">
        <f t="shared" si="38"/>
        <v>0</v>
      </c>
      <c r="R829" s="18" t="s">
        <v>3170</v>
      </c>
      <c r="S829" s="18">
        <v>104</v>
      </c>
    </row>
    <row r="830" spans="1:19" x14ac:dyDescent="0.25">
      <c r="A830" s="18" t="s">
        <v>3171</v>
      </c>
      <c r="B830" s="18" t="s">
        <v>20</v>
      </c>
      <c r="C830" s="18" t="s">
        <v>45</v>
      </c>
      <c r="D830" s="18">
        <v>1985</v>
      </c>
      <c r="E830" s="18">
        <f>VLOOKUP(D830,'cpi roi'!A:C,2,FALSE)</f>
        <v>107.6</v>
      </c>
      <c r="F830" s="18" t="s">
        <v>2994</v>
      </c>
      <c r="G830" s="18">
        <v>5.3</v>
      </c>
      <c r="H830" s="19">
        <v>128</v>
      </c>
      <c r="I830" s="18" t="s">
        <v>3172</v>
      </c>
      <c r="J830" s="18" t="s">
        <v>3173</v>
      </c>
      <c r="K830" s="18" t="s">
        <v>3174</v>
      </c>
      <c r="L830" s="18" t="s">
        <v>34</v>
      </c>
      <c r="M830" s="20">
        <v>0</v>
      </c>
      <c r="N830" s="20">
        <v>0</v>
      </c>
      <c r="O830" s="21">
        <f t="shared" si="36"/>
        <v>0</v>
      </c>
      <c r="P830" s="22">
        <f t="shared" si="37"/>
        <v>0</v>
      </c>
      <c r="Q830" s="20">
        <f t="shared" si="38"/>
        <v>0</v>
      </c>
      <c r="R830" s="18" t="s">
        <v>3175</v>
      </c>
      <c r="S830" s="18">
        <v>83</v>
      </c>
    </row>
    <row r="831" spans="1:19" x14ac:dyDescent="0.25">
      <c r="A831" s="18" t="s">
        <v>3176</v>
      </c>
      <c r="B831" s="18" t="s">
        <v>20</v>
      </c>
      <c r="C831" s="18" t="s">
        <v>38</v>
      </c>
      <c r="D831" s="18">
        <v>1985</v>
      </c>
      <c r="E831" s="18">
        <f>VLOOKUP(D831,'cpi roi'!A:C,2,FALSE)</f>
        <v>107.6</v>
      </c>
      <c r="F831" s="18" t="s">
        <v>3157</v>
      </c>
      <c r="G831" s="18">
        <v>4.8</v>
      </c>
      <c r="H831" s="19">
        <v>134</v>
      </c>
      <c r="I831" s="18" t="s">
        <v>3177</v>
      </c>
      <c r="J831" s="18" t="s">
        <v>3177</v>
      </c>
      <c r="K831" s="18" t="s">
        <v>3178</v>
      </c>
      <c r="L831" s="18" t="s">
        <v>34</v>
      </c>
      <c r="M831" s="20">
        <v>0</v>
      </c>
      <c r="N831" s="20">
        <v>0</v>
      </c>
      <c r="O831" s="21">
        <f t="shared" si="36"/>
        <v>0</v>
      </c>
      <c r="P831" s="22">
        <f t="shared" si="37"/>
        <v>0</v>
      </c>
      <c r="Q831" s="20">
        <f t="shared" si="38"/>
        <v>0</v>
      </c>
      <c r="R831" s="18" t="s">
        <v>3179</v>
      </c>
      <c r="S831" s="18">
        <v>90</v>
      </c>
    </row>
    <row r="832" spans="1:19" x14ac:dyDescent="0.25">
      <c r="A832" s="18" t="s">
        <v>3180</v>
      </c>
      <c r="B832" s="18" t="s">
        <v>2004</v>
      </c>
      <c r="C832" s="18" t="s">
        <v>45</v>
      </c>
      <c r="D832" s="18">
        <v>1985</v>
      </c>
      <c r="E832" s="18">
        <f>VLOOKUP(D832,'cpi roi'!A:C,2,FALSE)</f>
        <v>107.6</v>
      </c>
      <c r="F832" s="18" t="s">
        <v>3181</v>
      </c>
      <c r="G832" s="18">
        <v>5.0999999999999996</v>
      </c>
      <c r="H832" s="19">
        <v>351</v>
      </c>
      <c r="I832" s="18" t="s">
        <v>1378</v>
      </c>
      <c r="J832" s="18" t="s">
        <v>3182</v>
      </c>
      <c r="K832" s="18" t="s">
        <v>1380</v>
      </c>
      <c r="L832" s="18" t="s">
        <v>457</v>
      </c>
      <c r="M832" s="20">
        <v>0</v>
      </c>
      <c r="N832" s="20">
        <v>0</v>
      </c>
      <c r="O832" s="21">
        <f t="shared" si="36"/>
        <v>0</v>
      </c>
      <c r="P832" s="22">
        <f t="shared" si="37"/>
        <v>0</v>
      </c>
      <c r="Q832" s="20">
        <f t="shared" si="38"/>
        <v>0</v>
      </c>
      <c r="R832" s="18" t="s">
        <v>3183</v>
      </c>
      <c r="S832" s="18">
        <v>97</v>
      </c>
    </row>
    <row r="833" spans="1:19" x14ac:dyDescent="0.25">
      <c r="A833" s="18" t="s">
        <v>3184</v>
      </c>
      <c r="B833" s="18" t="s">
        <v>20</v>
      </c>
      <c r="C833" s="18" t="s">
        <v>45</v>
      </c>
      <c r="D833" s="18">
        <v>1985</v>
      </c>
      <c r="E833" s="18">
        <f>VLOOKUP(D833,'cpi roi'!A:C,2,FALSE)</f>
        <v>107.6</v>
      </c>
      <c r="F833" s="18" t="s">
        <v>2821</v>
      </c>
      <c r="G833" s="18">
        <v>6.6</v>
      </c>
      <c r="H833" s="19">
        <v>545</v>
      </c>
      <c r="I833" s="18" t="s">
        <v>1010</v>
      </c>
      <c r="J833" s="18" t="s">
        <v>3185</v>
      </c>
      <c r="K833" s="18" t="s">
        <v>1544</v>
      </c>
      <c r="L833" s="18" t="s">
        <v>199</v>
      </c>
      <c r="M833" s="20">
        <v>0</v>
      </c>
      <c r="N833" s="20">
        <v>542420</v>
      </c>
      <c r="O833" s="21">
        <f t="shared" si="36"/>
        <v>1536016.4869888476</v>
      </c>
      <c r="P833" s="22">
        <f t="shared" si="37"/>
        <v>0</v>
      </c>
      <c r="Q833" s="20">
        <f t="shared" si="38"/>
        <v>504107.80669144989</v>
      </c>
      <c r="R833" s="18" t="s">
        <v>3186</v>
      </c>
      <c r="S833" s="18">
        <v>119</v>
      </c>
    </row>
    <row r="834" spans="1:19" x14ac:dyDescent="0.25">
      <c r="A834" s="18" t="s">
        <v>3187</v>
      </c>
      <c r="B834" s="18" t="s">
        <v>2004</v>
      </c>
      <c r="C834" s="18" t="s">
        <v>21</v>
      </c>
      <c r="D834" s="18">
        <v>1985</v>
      </c>
      <c r="E834" s="18">
        <f>VLOOKUP(D834,'cpi roi'!A:C,2,FALSE)</f>
        <v>107.6</v>
      </c>
      <c r="F834" s="18" t="s">
        <v>2322</v>
      </c>
      <c r="G834" s="18">
        <v>6.8</v>
      </c>
      <c r="H834" s="19">
        <v>214</v>
      </c>
      <c r="I834" s="18" t="s">
        <v>3188</v>
      </c>
      <c r="J834" s="18" t="s">
        <v>3189</v>
      </c>
      <c r="K834" s="18" t="s">
        <v>3190</v>
      </c>
      <c r="L834" s="18" t="s">
        <v>34</v>
      </c>
      <c r="M834" s="20">
        <v>0</v>
      </c>
      <c r="N834" s="20">
        <v>0</v>
      </c>
      <c r="O834" s="21">
        <f t="shared" si="36"/>
        <v>0</v>
      </c>
      <c r="P834" s="22">
        <f t="shared" si="37"/>
        <v>0</v>
      </c>
      <c r="Q834" s="20">
        <f t="shared" si="38"/>
        <v>0</v>
      </c>
      <c r="R834" s="18" t="s">
        <v>3191</v>
      </c>
      <c r="S834" s="18">
        <v>95</v>
      </c>
    </row>
    <row r="835" spans="1:19" x14ac:dyDescent="0.25">
      <c r="A835" s="18" t="s">
        <v>3192</v>
      </c>
      <c r="B835" s="18" t="s">
        <v>2004</v>
      </c>
      <c r="C835" s="18" t="s">
        <v>45</v>
      </c>
      <c r="D835" s="18">
        <v>1985</v>
      </c>
      <c r="E835" s="18">
        <f>VLOOKUP(D835,'cpi roi'!A:C,2,FALSE)</f>
        <v>107.6</v>
      </c>
      <c r="F835" s="18" t="s">
        <v>3193</v>
      </c>
      <c r="G835" s="18">
        <v>6.3</v>
      </c>
      <c r="H835" s="19">
        <v>155</v>
      </c>
      <c r="I835" s="18" t="s">
        <v>3194</v>
      </c>
      <c r="J835" s="18" t="s">
        <v>3194</v>
      </c>
      <c r="K835" s="18" t="s">
        <v>3195</v>
      </c>
      <c r="L835" s="18" t="s">
        <v>26</v>
      </c>
      <c r="M835" s="20">
        <v>0</v>
      </c>
      <c r="N835" s="20">
        <v>202428</v>
      </c>
      <c r="O835" s="21">
        <f t="shared" ref="O835:O898" si="39">(304.7/E835)*N835</f>
        <v>573232.44981412636</v>
      </c>
      <c r="P835" s="22">
        <f t="shared" ref="P835:P898" si="40">IFERROR(N835/M835, 0)*100</f>
        <v>0</v>
      </c>
      <c r="Q835" s="20">
        <f t="shared" ref="Q835:Q898" si="41">N835/(E835/100)</f>
        <v>188130.1115241636</v>
      </c>
      <c r="R835" s="18" t="s">
        <v>3196</v>
      </c>
      <c r="S835" s="18">
        <v>84</v>
      </c>
    </row>
    <row r="836" spans="1:19" x14ac:dyDescent="0.25">
      <c r="A836" s="18" t="s">
        <v>3197</v>
      </c>
      <c r="B836" s="18" t="s">
        <v>341</v>
      </c>
      <c r="C836" s="18" t="s">
        <v>394</v>
      </c>
      <c r="D836" s="18">
        <v>1985</v>
      </c>
      <c r="E836" s="18">
        <f>VLOOKUP(D836,'cpi roi'!A:C,2,FALSE)</f>
        <v>107.6</v>
      </c>
      <c r="F836" s="18" t="s">
        <v>2658</v>
      </c>
      <c r="G836" s="18">
        <v>6.9</v>
      </c>
      <c r="H836" s="19">
        <v>207</v>
      </c>
      <c r="I836" s="18" t="s">
        <v>3096</v>
      </c>
      <c r="J836" s="18" t="s">
        <v>3198</v>
      </c>
      <c r="K836" s="18" t="s">
        <v>3199</v>
      </c>
      <c r="L836" s="18" t="s">
        <v>34</v>
      </c>
      <c r="M836" s="20">
        <v>0</v>
      </c>
      <c r="N836" s="20">
        <v>6565359</v>
      </c>
      <c r="O836" s="21">
        <f t="shared" si="39"/>
        <v>18591681.108736061</v>
      </c>
      <c r="P836" s="22">
        <f t="shared" si="40"/>
        <v>0</v>
      </c>
      <c r="Q836" s="20">
        <f t="shared" si="41"/>
        <v>6101634.7583643133</v>
      </c>
      <c r="R836" s="18" t="s">
        <v>3200</v>
      </c>
      <c r="S836" s="18">
        <v>72</v>
      </c>
    </row>
    <row r="837" spans="1:19" x14ac:dyDescent="0.25">
      <c r="A837" s="18" t="s">
        <v>3201</v>
      </c>
      <c r="B837" s="18" t="s">
        <v>37</v>
      </c>
      <c r="C837" s="18" t="s">
        <v>29</v>
      </c>
      <c r="D837" s="18">
        <v>1985</v>
      </c>
      <c r="E837" s="18">
        <f>VLOOKUP(D837,'cpi roi'!A:C,2,FALSE)</f>
        <v>107.6</v>
      </c>
      <c r="F837" s="18" t="s">
        <v>2615</v>
      </c>
      <c r="G837" s="18">
        <v>6.6</v>
      </c>
      <c r="H837" s="19">
        <v>192</v>
      </c>
      <c r="I837" s="18" t="s">
        <v>3202</v>
      </c>
      <c r="J837" s="18" t="s">
        <v>3203</v>
      </c>
      <c r="K837" s="18" t="s">
        <v>3204</v>
      </c>
      <c r="L837" s="18" t="s">
        <v>1882</v>
      </c>
      <c r="M837" s="20">
        <v>0</v>
      </c>
      <c r="N837" s="20">
        <v>0</v>
      </c>
      <c r="O837" s="21">
        <f t="shared" si="39"/>
        <v>0</v>
      </c>
      <c r="P837" s="22">
        <f t="shared" si="40"/>
        <v>0</v>
      </c>
      <c r="Q837" s="20">
        <f t="shared" si="41"/>
        <v>0</v>
      </c>
      <c r="R837" s="18" t="s">
        <v>3205</v>
      </c>
      <c r="S837" s="18">
        <v>101</v>
      </c>
    </row>
    <row r="838" spans="1:19" x14ac:dyDescent="0.25">
      <c r="A838" s="18" t="s">
        <v>3206</v>
      </c>
      <c r="B838" s="18" t="s">
        <v>452</v>
      </c>
      <c r="C838" s="18" t="s">
        <v>21</v>
      </c>
      <c r="D838" s="18">
        <v>1985</v>
      </c>
      <c r="E838" s="18">
        <f>VLOOKUP(D838,'cpi roi'!A:C,2,FALSE)</f>
        <v>107.6</v>
      </c>
      <c r="F838" s="18" t="s">
        <v>3207</v>
      </c>
      <c r="G838" s="18">
        <v>6.5</v>
      </c>
      <c r="H838" s="19">
        <v>339</v>
      </c>
      <c r="I838" s="18" t="s">
        <v>981</v>
      </c>
      <c r="J838" s="18" t="s">
        <v>3208</v>
      </c>
      <c r="K838" s="18" t="s">
        <v>3209</v>
      </c>
      <c r="L838" s="18" t="s">
        <v>457</v>
      </c>
      <c r="M838" s="20">
        <v>0</v>
      </c>
      <c r="N838" s="20">
        <v>0</v>
      </c>
      <c r="O838" s="21">
        <f t="shared" si="39"/>
        <v>0</v>
      </c>
      <c r="P838" s="22">
        <f t="shared" si="40"/>
        <v>0</v>
      </c>
      <c r="Q838" s="20">
        <f t="shared" si="41"/>
        <v>0</v>
      </c>
      <c r="R838" s="18" t="s">
        <v>3210</v>
      </c>
      <c r="S838" s="18">
        <v>130</v>
      </c>
    </row>
    <row r="839" spans="1:19" x14ac:dyDescent="0.25">
      <c r="A839" s="18" t="s">
        <v>3211</v>
      </c>
      <c r="B839" s="18" t="s">
        <v>37</v>
      </c>
      <c r="C839" s="18" t="s">
        <v>45</v>
      </c>
      <c r="D839" s="18">
        <v>1985</v>
      </c>
      <c r="E839" s="18">
        <f>VLOOKUP(D839,'cpi roi'!A:C,2,FALSE)</f>
        <v>107.6</v>
      </c>
      <c r="F839" s="18" t="s">
        <v>3127</v>
      </c>
      <c r="G839" s="18">
        <v>6.6</v>
      </c>
      <c r="H839" s="19">
        <v>91</v>
      </c>
      <c r="I839" s="18" t="s">
        <v>3212</v>
      </c>
      <c r="J839" s="18" t="s">
        <v>3212</v>
      </c>
      <c r="K839" s="18" t="s">
        <v>3213</v>
      </c>
      <c r="L839" s="18" t="s">
        <v>26</v>
      </c>
      <c r="M839" s="20">
        <v>0</v>
      </c>
      <c r="N839" s="20">
        <v>0</v>
      </c>
      <c r="O839" s="21">
        <f t="shared" si="39"/>
        <v>0</v>
      </c>
      <c r="P839" s="22">
        <f t="shared" si="40"/>
        <v>0</v>
      </c>
      <c r="Q839" s="20">
        <f t="shared" si="41"/>
        <v>0</v>
      </c>
      <c r="R839" s="18" t="s">
        <v>622</v>
      </c>
      <c r="S839" s="18">
        <v>90</v>
      </c>
    </row>
    <row r="840" spans="1:19" x14ac:dyDescent="0.25">
      <c r="A840" s="18" t="s">
        <v>3214</v>
      </c>
      <c r="B840" s="18" t="s">
        <v>20</v>
      </c>
      <c r="C840" s="18" t="s">
        <v>1209</v>
      </c>
      <c r="D840" s="18">
        <v>1985</v>
      </c>
      <c r="E840" s="18">
        <f>VLOOKUP(D840,'cpi roi'!A:C,2,FALSE)</f>
        <v>107.6</v>
      </c>
      <c r="F840" s="18" t="s">
        <v>3215</v>
      </c>
      <c r="G840" s="18">
        <v>4.5999999999999996</v>
      </c>
      <c r="H840" s="19">
        <v>100</v>
      </c>
      <c r="I840" s="18" t="s">
        <v>3216</v>
      </c>
      <c r="J840" s="18" t="s">
        <v>3217</v>
      </c>
      <c r="K840" s="18" t="s">
        <v>3218</v>
      </c>
      <c r="L840" s="18" t="s">
        <v>457</v>
      </c>
      <c r="M840" s="20">
        <v>0</v>
      </c>
      <c r="N840" s="20">
        <v>0</v>
      </c>
      <c r="O840" s="21">
        <f t="shared" si="39"/>
        <v>0</v>
      </c>
      <c r="P840" s="22">
        <f t="shared" si="40"/>
        <v>0</v>
      </c>
      <c r="Q840" s="20">
        <f t="shared" si="41"/>
        <v>0</v>
      </c>
      <c r="R840" s="18" t="s">
        <v>3219</v>
      </c>
      <c r="S840" s="18">
        <v>98</v>
      </c>
    </row>
    <row r="841" spans="1:19" x14ac:dyDescent="0.25">
      <c r="A841" s="18" t="s">
        <v>3220</v>
      </c>
      <c r="B841" s="18" t="s">
        <v>424</v>
      </c>
      <c r="C841" s="18" t="s">
        <v>21</v>
      </c>
      <c r="D841" s="18">
        <v>1985</v>
      </c>
      <c r="E841" s="18">
        <f>VLOOKUP(D841,'cpi roi'!A:C,2,FALSE)</f>
        <v>107.6</v>
      </c>
      <c r="F841" s="18" t="s">
        <v>3221</v>
      </c>
      <c r="G841" s="18">
        <v>6.9</v>
      </c>
      <c r="H841" s="19">
        <v>397</v>
      </c>
      <c r="I841" s="18" t="s">
        <v>3222</v>
      </c>
      <c r="J841" s="18" t="s">
        <v>3222</v>
      </c>
      <c r="K841" s="18" t="s">
        <v>3223</v>
      </c>
      <c r="L841" s="18" t="s">
        <v>457</v>
      </c>
      <c r="M841" s="20">
        <v>0</v>
      </c>
      <c r="N841" s="20">
        <v>0</v>
      </c>
      <c r="O841" s="21">
        <f t="shared" si="39"/>
        <v>0</v>
      </c>
      <c r="P841" s="22">
        <f t="shared" si="40"/>
        <v>0</v>
      </c>
      <c r="Q841" s="20">
        <f t="shared" si="41"/>
        <v>0</v>
      </c>
      <c r="R841" s="18" t="s">
        <v>3224</v>
      </c>
      <c r="S841" s="18">
        <v>110</v>
      </c>
    </row>
    <row r="842" spans="1:19" x14ac:dyDescent="0.25">
      <c r="A842" s="18" t="s">
        <v>3225</v>
      </c>
      <c r="B842" s="18" t="s">
        <v>2004</v>
      </c>
      <c r="C842" s="18" t="s">
        <v>45</v>
      </c>
      <c r="D842" s="18">
        <v>1985</v>
      </c>
      <c r="E842" s="18">
        <f>VLOOKUP(D842,'cpi roi'!A:C,2,FALSE)</f>
        <v>107.6</v>
      </c>
      <c r="F842" s="18" t="s">
        <v>2926</v>
      </c>
      <c r="G842" s="18">
        <v>6.4</v>
      </c>
      <c r="H842" s="19">
        <v>166</v>
      </c>
      <c r="I842" s="18" t="s">
        <v>2543</v>
      </c>
      <c r="J842" s="18" t="s">
        <v>3226</v>
      </c>
      <c r="K842" s="18" t="s">
        <v>3227</v>
      </c>
      <c r="L842" s="18" t="s">
        <v>26</v>
      </c>
      <c r="M842" s="20">
        <v>0</v>
      </c>
      <c r="N842" s="20">
        <v>0</v>
      </c>
      <c r="O842" s="21">
        <f t="shared" si="39"/>
        <v>0</v>
      </c>
      <c r="P842" s="22">
        <f t="shared" si="40"/>
        <v>0</v>
      </c>
      <c r="Q842" s="20">
        <f t="shared" si="41"/>
        <v>0</v>
      </c>
      <c r="R842" s="18" t="s">
        <v>622</v>
      </c>
      <c r="S842" s="18">
        <v>91</v>
      </c>
    </row>
    <row r="843" spans="1:19" x14ac:dyDescent="0.25">
      <c r="A843" s="18" t="s">
        <v>3228</v>
      </c>
      <c r="B843" s="18" t="s">
        <v>37</v>
      </c>
      <c r="C843" s="18" t="s">
        <v>21</v>
      </c>
      <c r="D843" s="18">
        <v>1985</v>
      </c>
      <c r="E843" s="18">
        <f>VLOOKUP(D843,'cpi roi'!A:C,2,FALSE)</f>
        <v>107.6</v>
      </c>
      <c r="F843" s="18" t="s">
        <v>2868</v>
      </c>
      <c r="G843" s="18">
        <v>5.4</v>
      </c>
      <c r="H843" s="19">
        <v>51</v>
      </c>
      <c r="I843" s="18" t="s">
        <v>3229</v>
      </c>
      <c r="J843" s="18" t="s">
        <v>3229</v>
      </c>
      <c r="K843" s="18" t="s">
        <v>1870</v>
      </c>
      <c r="L843" s="18" t="s">
        <v>34</v>
      </c>
      <c r="M843" s="20">
        <v>0</v>
      </c>
      <c r="N843" s="20">
        <v>0</v>
      </c>
      <c r="O843" s="21">
        <f t="shared" si="39"/>
        <v>0</v>
      </c>
      <c r="P843" s="22">
        <f t="shared" si="40"/>
        <v>0</v>
      </c>
      <c r="Q843" s="20">
        <f t="shared" si="41"/>
        <v>0</v>
      </c>
      <c r="R843" s="18" t="s">
        <v>3230</v>
      </c>
      <c r="S843" s="18">
        <v>91</v>
      </c>
    </row>
    <row r="844" spans="1:19" x14ac:dyDescent="0.25">
      <c r="A844" s="18" t="s">
        <v>3231</v>
      </c>
      <c r="B844" s="18" t="s">
        <v>424</v>
      </c>
      <c r="C844" s="18" t="s">
        <v>21</v>
      </c>
      <c r="D844" s="18">
        <v>1985</v>
      </c>
      <c r="E844" s="18">
        <f>VLOOKUP(D844,'cpi roi'!A:C,2,FALSE)</f>
        <v>107.6</v>
      </c>
      <c r="F844" s="18" t="s">
        <v>3232</v>
      </c>
      <c r="G844" s="18">
        <v>5.6</v>
      </c>
      <c r="H844" s="19">
        <v>139</v>
      </c>
      <c r="I844" s="18" t="s">
        <v>3233</v>
      </c>
      <c r="J844" s="18" t="s">
        <v>3233</v>
      </c>
      <c r="K844" s="18" t="s">
        <v>3234</v>
      </c>
      <c r="L844" s="18" t="s">
        <v>457</v>
      </c>
      <c r="M844" s="20">
        <v>0</v>
      </c>
      <c r="N844" s="20">
        <v>0</v>
      </c>
      <c r="O844" s="21">
        <f t="shared" si="39"/>
        <v>0</v>
      </c>
      <c r="P844" s="22">
        <f t="shared" si="40"/>
        <v>0</v>
      </c>
      <c r="Q844" s="20">
        <f t="shared" si="41"/>
        <v>0</v>
      </c>
      <c r="R844" s="18" t="s">
        <v>3235</v>
      </c>
      <c r="S844" s="18">
        <v>88</v>
      </c>
    </row>
    <row r="845" spans="1:19" x14ac:dyDescent="0.25">
      <c r="A845" s="18" t="s">
        <v>3236</v>
      </c>
      <c r="B845" s="18" t="s">
        <v>37</v>
      </c>
      <c r="C845" s="18" t="s">
        <v>38</v>
      </c>
      <c r="D845" s="18">
        <v>1986</v>
      </c>
      <c r="E845" s="18">
        <f>VLOOKUP(D845,'cpi roi'!A:C,2,FALSE)</f>
        <v>109.6</v>
      </c>
      <c r="F845" s="18" t="s">
        <v>3237</v>
      </c>
      <c r="G845" s="18">
        <v>6.9</v>
      </c>
      <c r="H845" s="19">
        <v>306000</v>
      </c>
      <c r="I845" s="18" t="s">
        <v>1564</v>
      </c>
      <c r="J845" s="18" t="s">
        <v>3238</v>
      </c>
      <c r="K845" s="18" t="s">
        <v>1483</v>
      </c>
      <c r="L845" s="18" t="s">
        <v>34</v>
      </c>
      <c r="M845" s="20">
        <v>15000000</v>
      </c>
      <c r="N845" s="20">
        <v>357288178</v>
      </c>
      <c r="O845" s="21">
        <f t="shared" si="39"/>
        <v>993300253.98357677</v>
      </c>
      <c r="P845" s="22">
        <f t="shared" si="40"/>
        <v>2381.9211866666665</v>
      </c>
      <c r="Q845" s="20">
        <f t="shared" si="41"/>
        <v>325992863.13868618</v>
      </c>
      <c r="R845" s="18" t="s">
        <v>48</v>
      </c>
      <c r="S845" s="18">
        <v>110</v>
      </c>
    </row>
    <row r="846" spans="1:19" x14ac:dyDescent="0.25">
      <c r="A846" s="18" t="s">
        <v>3239</v>
      </c>
      <c r="B846" s="18" t="s">
        <v>20</v>
      </c>
      <c r="C846" s="18" t="s">
        <v>38</v>
      </c>
      <c r="D846" s="18">
        <v>1986</v>
      </c>
      <c r="E846" s="18">
        <f>VLOOKUP(D846,'cpi roi'!A:C,2,FALSE)</f>
        <v>109.6</v>
      </c>
      <c r="F846" s="18" t="s">
        <v>3232</v>
      </c>
      <c r="G846" s="18">
        <v>8.3000000000000007</v>
      </c>
      <c r="H846" s="19">
        <v>668000</v>
      </c>
      <c r="I846" s="18" t="s">
        <v>2002</v>
      </c>
      <c r="J846" s="18" t="s">
        <v>2002</v>
      </c>
      <c r="K846" s="18" t="s">
        <v>3240</v>
      </c>
      <c r="L846" s="18" t="s">
        <v>26</v>
      </c>
      <c r="M846" s="20">
        <v>18500000</v>
      </c>
      <c r="N846" s="20">
        <v>131060248</v>
      </c>
      <c r="O846" s="21">
        <f t="shared" si="39"/>
        <v>364361839.10218984</v>
      </c>
      <c r="P846" s="22">
        <f t="shared" si="40"/>
        <v>708.43377297297297</v>
      </c>
      <c r="Q846" s="20">
        <f t="shared" si="41"/>
        <v>119580518.2481752</v>
      </c>
      <c r="R846" s="18" t="s">
        <v>184</v>
      </c>
      <c r="S846" s="18">
        <v>137</v>
      </c>
    </row>
    <row r="847" spans="1:19" x14ac:dyDescent="0.25">
      <c r="A847" s="18" t="s">
        <v>3241</v>
      </c>
      <c r="B847" s="18" t="s">
        <v>20</v>
      </c>
      <c r="C847" s="18" t="s">
        <v>29</v>
      </c>
      <c r="D847" s="18">
        <v>1986</v>
      </c>
      <c r="E847" s="18">
        <f>VLOOKUP(D847,'cpi roi'!A:C,2,FALSE)</f>
        <v>109.6</v>
      </c>
      <c r="F847" s="18" t="s">
        <v>3242</v>
      </c>
      <c r="G847" s="18">
        <v>8.1</v>
      </c>
      <c r="H847" s="19">
        <v>374000</v>
      </c>
      <c r="I847" s="18" t="s">
        <v>2073</v>
      </c>
      <c r="J847" s="18" t="s">
        <v>24</v>
      </c>
      <c r="K847" s="18" t="s">
        <v>3243</v>
      </c>
      <c r="L847" s="18" t="s">
        <v>34</v>
      </c>
      <c r="M847" s="20">
        <v>8000000</v>
      </c>
      <c r="N847" s="20">
        <v>52287414</v>
      </c>
      <c r="O847" s="21">
        <f t="shared" si="39"/>
        <v>145364735.81934309</v>
      </c>
      <c r="P847" s="22">
        <f t="shared" si="40"/>
        <v>653.59267499999999</v>
      </c>
      <c r="Q847" s="20">
        <f t="shared" si="41"/>
        <v>47707494.525547452</v>
      </c>
      <c r="R847" s="18" t="s">
        <v>35</v>
      </c>
      <c r="S847" s="18">
        <v>89</v>
      </c>
    </row>
    <row r="848" spans="1:19" x14ac:dyDescent="0.25">
      <c r="A848" s="18" t="s">
        <v>3244</v>
      </c>
      <c r="B848" s="18" t="s">
        <v>2004</v>
      </c>
      <c r="C848" s="18" t="s">
        <v>45</v>
      </c>
      <c r="D848" s="18">
        <v>1986</v>
      </c>
      <c r="E848" s="18">
        <f>VLOOKUP(D848,'cpi roi'!A:C,2,FALSE)</f>
        <v>109.6</v>
      </c>
      <c r="F848" s="18" t="s">
        <v>3245</v>
      </c>
      <c r="G848" s="18">
        <v>7.8</v>
      </c>
      <c r="H848" s="19">
        <v>330000</v>
      </c>
      <c r="I848" s="18" t="s">
        <v>1314</v>
      </c>
      <c r="J848" s="18" t="s">
        <v>1314</v>
      </c>
      <c r="K848" s="18" t="s">
        <v>1516</v>
      </c>
      <c r="L848" s="18" t="s">
        <v>34</v>
      </c>
      <c r="M848" s="20">
        <v>6000000</v>
      </c>
      <c r="N848" s="20">
        <v>70720215</v>
      </c>
      <c r="O848" s="21">
        <f t="shared" si="39"/>
        <v>196609940.7892336</v>
      </c>
      <c r="P848" s="22">
        <f t="shared" si="40"/>
        <v>1178.6702500000001</v>
      </c>
      <c r="Q848" s="20">
        <f t="shared" si="41"/>
        <v>64525743.613138691</v>
      </c>
      <c r="R848" s="18" t="s">
        <v>48</v>
      </c>
      <c r="S848" s="18">
        <v>103</v>
      </c>
    </row>
    <row r="849" spans="1:19" x14ac:dyDescent="0.25">
      <c r="A849" s="18" t="s">
        <v>3246</v>
      </c>
      <c r="B849" s="18" t="s">
        <v>2004</v>
      </c>
      <c r="C849" s="18" t="s">
        <v>38</v>
      </c>
      <c r="D849" s="18">
        <v>1986</v>
      </c>
      <c r="E849" s="18">
        <f>VLOOKUP(D849,'cpi roi'!A:C,2,FALSE)</f>
        <v>109.6</v>
      </c>
      <c r="F849" s="18" t="s">
        <v>3247</v>
      </c>
      <c r="G849" s="18">
        <v>6.6</v>
      </c>
      <c r="H849" s="19">
        <v>96000</v>
      </c>
      <c r="I849" s="18" t="s">
        <v>3248</v>
      </c>
      <c r="J849" s="18" t="s">
        <v>3249</v>
      </c>
      <c r="K849" s="18" t="s">
        <v>3249</v>
      </c>
      <c r="L849" s="18" t="s">
        <v>252</v>
      </c>
      <c r="M849" s="20">
        <v>8800000</v>
      </c>
      <c r="N849" s="20">
        <v>328203506</v>
      </c>
      <c r="O849" s="21">
        <f t="shared" si="39"/>
        <v>912441681.37043798</v>
      </c>
      <c r="P849" s="22">
        <f t="shared" si="40"/>
        <v>3729.5852954545453</v>
      </c>
      <c r="Q849" s="20">
        <f t="shared" si="41"/>
        <v>299455753.64963508</v>
      </c>
      <c r="R849" s="18" t="s">
        <v>3250</v>
      </c>
      <c r="S849" s="18">
        <v>97</v>
      </c>
    </row>
    <row r="850" spans="1:19" x14ac:dyDescent="0.25">
      <c r="A850" s="18" t="s">
        <v>3251</v>
      </c>
      <c r="B850" s="18" t="s">
        <v>37</v>
      </c>
      <c r="C850" s="18" t="s">
        <v>29</v>
      </c>
      <c r="D850" s="18">
        <v>1986</v>
      </c>
      <c r="E850" s="18">
        <f>VLOOKUP(D850,'cpi roi'!A:C,2,FALSE)</f>
        <v>109.6</v>
      </c>
      <c r="F850" s="18" t="s">
        <v>3252</v>
      </c>
      <c r="G850" s="18">
        <v>7.4</v>
      </c>
      <c r="H850" s="19">
        <v>127000</v>
      </c>
      <c r="I850" s="18" t="s">
        <v>755</v>
      </c>
      <c r="J850" s="18" t="s">
        <v>3253</v>
      </c>
      <c r="K850" s="18" t="s">
        <v>1665</v>
      </c>
      <c r="L850" s="18" t="s">
        <v>26</v>
      </c>
      <c r="M850" s="20">
        <v>25000000</v>
      </c>
      <c r="N850" s="20">
        <v>13915874</v>
      </c>
      <c r="O850" s="21">
        <f t="shared" si="39"/>
        <v>38687653.355839416</v>
      </c>
      <c r="P850" s="22">
        <f t="shared" si="40"/>
        <v>55.663496000000002</v>
      </c>
      <c r="Q850" s="20">
        <f t="shared" si="41"/>
        <v>12696965.328467155</v>
      </c>
      <c r="R850" s="18" t="s">
        <v>757</v>
      </c>
      <c r="S850" s="18">
        <v>101</v>
      </c>
    </row>
    <row r="851" spans="1:19" x14ac:dyDescent="0.25">
      <c r="A851" s="18" t="s">
        <v>3254</v>
      </c>
      <c r="B851" s="18" t="s">
        <v>20</v>
      </c>
      <c r="C851" s="18" t="s">
        <v>38</v>
      </c>
      <c r="D851" s="18">
        <v>1986</v>
      </c>
      <c r="E851" s="18">
        <f>VLOOKUP(D851,'cpi roi'!A:C,2,FALSE)</f>
        <v>109.6</v>
      </c>
      <c r="F851" s="18" t="s">
        <v>2868</v>
      </c>
      <c r="G851" s="18">
        <v>7.1</v>
      </c>
      <c r="H851" s="19">
        <v>127000</v>
      </c>
      <c r="I851" s="18" t="s">
        <v>2338</v>
      </c>
      <c r="J851" s="18" t="s">
        <v>3255</v>
      </c>
      <c r="K851" s="18" t="s">
        <v>2224</v>
      </c>
      <c r="L851" s="18" t="s">
        <v>26</v>
      </c>
      <c r="M851" s="20">
        <v>16000000</v>
      </c>
      <c r="N851" s="20">
        <v>5900712</v>
      </c>
      <c r="O851" s="21">
        <f t="shared" si="39"/>
        <v>16404625.423357666</v>
      </c>
      <c r="P851" s="22">
        <f t="shared" si="40"/>
        <v>36.879450000000006</v>
      </c>
      <c r="Q851" s="20">
        <f t="shared" si="41"/>
        <v>5383861.3138686139</v>
      </c>
      <c r="R851" s="18" t="s">
        <v>1836</v>
      </c>
      <c r="S851" s="18">
        <v>116</v>
      </c>
    </row>
    <row r="852" spans="1:19" x14ac:dyDescent="0.25">
      <c r="A852" s="18" t="s">
        <v>3256</v>
      </c>
      <c r="B852" s="18" t="s">
        <v>2004</v>
      </c>
      <c r="C852" s="18" t="s">
        <v>38</v>
      </c>
      <c r="D852" s="18">
        <v>1986</v>
      </c>
      <c r="E852" s="18">
        <f>VLOOKUP(D852,'cpi roi'!A:C,2,FALSE)</f>
        <v>109.6</v>
      </c>
      <c r="F852" s="18" t="s">
        <v>3257</v>
      </c>
      <c r="G852" s="18">
        <v>7.3</v>
      </c>
      <c r="H852" s="19">
        <v>128000</v>
      </c>
      <c r="I852" s="18" t="s">
        <v>130</v>
      </c>
      <c r="J852" s="18" t="s">
        <v>3258</v>
      </c>
      <c r="K852" s="18" t="s">
        <v>512</v>
      </c>
      <c r="L852" s="18" t="s">
        <v>34</v>
      </c>
      <c r="M852" s="20">
        <v>25000000</v>
      </c>
      <c r="N852" s="20">
        <v>11100577</v>
      </c>
      <c r="O852" s="21">
        <f t="shared" si="39"/>
        <v>30860819.451642338</v>
      </c>
      <c r="P852" s="22">
        <f t="shared" si="40"/>
        <v>44.402308000000005</v>
      </c>
      <c r="Q852" s="20">
        <f t="shared" si="41"/>
        <v>10128263.686131388</v>
      </c>
      <c r="R852" s="18" t="s">
        <v>184</v>
      </c>
      <c r="S852" s="18">
        <v>99</v>
      </c>
    </row>
    <row r="853" spans="1:19" x14ac:dyDescent="0.25">
      <c r="A853" s="18" t="s">
        <v>3259</v>
      </c>
      <c r="B853" s="18" t="s">
        <v>2004</v>
      </c>
      <c r="C853" s="18" t="s">
        <v>45</v>
      </c>
      <c r="D853" s="18">
        <v>1986</v>
      </c>
      <c r="E853" s="18">
        <f>VLOOKUP(D853,'cpi roi'!A:C,2,FALSE)</f>
        <v>109.6</v>
      </c>
      <c r="F853" s="18" t="s">
        <v>2693</v>
      </c>
      <c r="G853" s="18">
        <v>6.8</v>
      </c>
      <c r="H853" s="19">
        <v>76000</v>
      </c>
      <c r="I853" s="18" t="s">
        <v>3260</v>
      </c>
      <c r="J853" s="18" t="s">
        <v>1314</v>
      </c>
      <c r="K853" s="18" t="s">
        <v>2066</v>
      </c>
      <c r="L853" s="18" t="s">
        <v>34</v>
      </c>
      <c r="M853" s="20">
        <v>9000000</v>
      </c>
      <c r="N853" s="20">
        <v>40479480</v>
      </c>
      <c r="O853" s="21">
        <f t="shared" si="39"/>
        <v>112537386.45985402</v>
      </c>
      <c r="P853" s="22">
        <f t="shared" si="40"/>
        <v>449.77199999999999</v>
      </c>
      <c r="Q853" s="20">
        <f t="shared" si="41"/>
        <v>36933832.116788328</v>
      </c>
      <c r="R853" s="18" t="s">
        <v>48</v>
      </c>
      <c r="S853" s="18">
        <v>97</v>
      </c>
    </row>
    <row r="854" spans="1:19" x14ac:dyDescent="0.25">
      <c r="A854" s="18" t="s">
        <v>3261</v>
      </c>
      <c r="B854" s="18" t="s">
        <v>20</v>
      </c>
      <c r="C854" s="18" t="s">
        <v>21</v>
      </c>
      <c r="D854" s="18">
        <v>1986</v>
      </c>
      <c r="E854" s="18">
        <f>VLOOKUP(D854,'cpi roi'!A:C,2,FALSE)</f>
        <v>109.6</v>
      </c>
      <c r="F854" s="18" t="s">
        <v>3262</v>
      </c>
      <c r="G854" s="18">
        <v>8.1</v>
      </c>
      <c r="H854" s="19">
        <v>389000</v>
      </c>
      <c r="I854" s="18" t="s">
        <v>796</v>
      </c>
      <c r="J854" s="18" t="s">
        <v>796</v>
      </c>
      <c r="K854" s="18" t="s">
        <v>3263</v>
      </c>
      <c r="L854" s="18" t="s">
        <v>34</v>
      </c>
      <c r="M854" s="20">
        <v>6000000</v>
      </c>
      <c r="N854" s="20">
        <v>138545632</v>
      </c>
      <c r="O854" s="21">
        <f t="shared" si="39"/>
        <v>385172026.18978107</v>
      </c>
      <c r="P854" s="22">
        <f t="shared" si="40"/>
        <v>2309.0938666666666</v>
      </c>
      <c r="Q854" s="20">
        <f t="shared" si="41"/>
        <v>126410248.17518249</v>
      </c>
      <c r="R854" s="18" t="s">
        <v>2357</v>
      </c>
      <c r="S854" s="18">
        <v>120</v>
      </c>
    </row>
    <row r="855" spans="1:19" x14ac:dyDescent="0.25">
      <c r="A855" s="18" t="s">
        <v>3264</v>
      </c>
      <c r="B855" s="18" t="s">
        <v>20</v>
      </c>
      <c r="C855" s="18" t="s">
        <v>21</v>
      </c>
      <c r="D855" s="18">
        <v>1986</v>
      </c>
      <c r="E855" s="18">
        <f>VLOOKUP(D855,'cpi roi'!A:C,2,FALSE)</f>
        <v>109.6</v>
      </c>
      <c r="F855" s="18" t="s">
        <v>3265</v>
      </c>
      <c r="G855" s="18">
        <v>7.7</v>
      </c>
      <c r="H855" s="19">
        <v>186000</v>
      </c>
      <c r="I855" s="18" t="s">
        <v>2006</v>
      </c>
      <c r="J855" s="18" t="s">
        <v>2006</v>
      </c>
      <c r="K855" s="18" t="s">
        <v>3266</v>
      </c>
      <c r="L855" s="18" t="s">
        <v>34</v>
      </c>
      <c r="M855" s="20">
        <v>6000000</v>
      </c>
      <c r="N855" s="20">
        <v>8618766</v>
      </c>
      <c r="O855" s="21">
        <f t="shared" si="39"/>
        <v>23961113.14051095</v>
      </c>
      <c r="P855" s="22">
        <f t="shared" si="40"/>
        <v>143.64609999999999</v>
      </c>
      <c r="Q855" s="20">
        <f t="shared" si="41"/>
        <v>7863837.5912408773</v>
      </c>
      <c r="R855" s="18" t="s">
        <v>1756</v>
      </c>
      <c r="S855" s="18">
        <v>120</v>
      </c>
    </row>
    <row r="856" spans="1:19" x14ac:dyDescent="0.25">
      <c r="A856" s="18" t="s">
        <v>3267</v>
      </c>
      <c r="B856" s="18" t="s">
        <v>20</v>
      </c>
      <c r="C856" s="18" t="s">
        <v>108</v>
      </c>
      <c r="D856" s="18">
        <v>1986</v>
      </c>
      <c r="E856" s="18">
        <f>VLOOKUP(D856,'cpi roi'!A:C,2,FALSE)</f>
        <v>109.6</v>
      </c>
      <c r="F856" s="18" t="s">
        <v>3268</v>
      </c>
      <c r="G856" s="18">
        <v>7.2</v>
      </c>
      <c r="H856" s="19">
        <v>68000</v>
      </c>
      <c r="I856" s="18" t="s">
        <v>562</v>
      </c>
      <c r="J856" s="18" t="s">
        <v>3269</v>
      </c>
      <c r="K856" s="18" t="s">
        <v>2574</v>
      </c>
      <c r="L856" s="18" t="s">
        <v>34</v>
      </c>
      <c r="M856" s="20">
        <v>15000000</v>
      </c>
      <c r="N856" s="20">
        <v>8621783</v>
      </c>
      <c r="O856" s="21">
        <f t="shared" si="39"/>
        <v>23969500.730839416</v>
      </c>
      <c r="P856" s="22">
        <f t="shared" si="40"/>
        <v>57.478553333333338</v>
      </c>
      <c r="Q856" s="20">
        <f t="shared" si="41"/>
        <v>7866590.3284671539</v>
      </c>
      <c r="R856" s="18" t="s">
        <v>1756</v>
      </c>
      <c r="S856" s="18">
        <v>120</v>
      </c>
    </row>
    <row r="857" spans="1:19" x14ac:dyDescent="0.25">
      <c r="A857" s="18" t="s">
        <v>3270</v>
      </c>
      <c r="B857" s="18" t="s">
        <v>37</v>
      </c>
      <c r="C857" s="18" t="s">
        <v>38</v>
      </c>
      <c r="D857" s="18">
        <v>1986</v>
      </c>
      <c r="E857" s="18">
        <f>VLOOKUP(D857,'cpi roi'!A:C,2,FALSE)</f>
        <v>109.6</v>
      </c>
      <c r="F857" s="18" t="s">
        <v>3271</v>
      </c>
      <c r="G857" s="18">
        <v>4.7</v>
      </c>
      <c r="H857" s="19">
        <v>44000</v>
      </c>
      <c r="I857" s="18" t="s">
        <v>2025</v>
      </c>
      <c r="J857" s="18" t="s">
        <v>3272</v>
      </c>
      <c r="K857" s="18" t="s">
        <v>3273</v>
      </c>
      <c r="L857" s="18" t="s">
        <v>34</v>
      </c>
      <c r="M857" s="20">
        <v>37000000</v>
      </c>
      <c r="N857" s="20">
        <v>37962774</v>
      </c>
      <c r="O857" s="21">
        <f t="shared" si="39"/>
        <v>105540668.22810219</v>
      </c>
      <c r="P857" s="22">
        <f t="shared" si="40"/>
        <v>102.60209189189189</v>
      </c>
      <c r="Q857" s="20">
        <f t="shared" si="41"/>
        <v>34637567.518248178</v>
      </c>
      <c r="R857" s="18" t="s">
        <v>65</v>
      </c>
      <c r="S857" s="18">
        <v>110</v>
      </c>
    </row>
    <row r="858" spans="1:19" x14ac:dyDescent="0.25">
      <c r="A858" s="18" t="s">
        <v>3274</v>
      </c>
      <c r="B858" s="18" t="s">
        <v>20</v>
      </c>
      <c r="C858" s="18" t="s">
        <v>21</v>
      </c>
      <c r="D858" s="18">
        <v>1986</v>
      </c>
      <c r="E858" s="18">
        <f>VLOOKUP(D858,'cpi roi'!A:C,2,FALSE)</f>
        <v>109.6</v>
      </c>
      <c r="F858" s="18" t="s">
        <v>3268</v>
      </c>
      <c r="G858" s="18">
        <v>7.6</v>
      </c>
      <c r="H858" s="19">
        <v>165000</v>
      </c>
      <c r="I858" s="18" t="s">
        <v>586</v>
      </c>
      <c r="J858" s="18" t="s">
        <v>3275</v>
      </c>
      <c r="K858" s="18" t="s">
        <v>2760</v>
      </c>
      <c r="L858" s="18" t="s">
        <v>34</v>
      </c>
      <c r="M858" s="20">
        <v>15000000</v>
      </c>
      <c r="N858" s="20">
        <v>60629159</v>
      </c>
      <c r="O858" s="21">
        <f t="shared" si="39"/>
        <v>168555700.2490876</v>
      </c>
      <c r="P858" s="22">
        <f t="shared" si="40"/>
        <v>404.19439333333332</v>
      </c>
      <c r="Q858" s="20">
        <f t="shared" si="41"/>
        <v>55318575.729927011</v>
      </c>
      <c r="R858" s="18" t="s">
        <v>2575</v>
      </c>
      <c r="S858" s="18">
        <v>96</v>
      </c>
    </row>
    <row r="859" spans="1:19" x14ac:dyDescent="0.25">
      <c r="A859" s="18" t="s">
        <v>3276</v>
      </c>
      <c r="B859" s="18" t="s">
        <v>2004</v>
      </c>
      <c r="C859" s="18" t="s">
        <v>45</v>
      </c>
      <c r="D859" s="18">
        <v>1986</v>
      </c>
      <c r="E859" s="18">
        <f>VLOOKUP(D859,'cpi roi'!A:C,2,FALSE)</f>
        <v>109.6</v>
      </c>
      <c r="F859" s="18" t="s">
        <v>3277</v>
      </c>
      <c r="G859" s="18">
        <v>7</v>
      </c>
      <c r="H859" s="19">
        <v>68000</v>
      </c>
      <c r="I859" s="18" t="s">
        <v>2226</v>
      </c>
      <c r="J859" s="18" t="s">
        <v>3278</v>
      </c>
      <c r="K859" s="18" t="s">
        <v>3279</v>
      </c>
      <c r="L859" s="18" t="s">
        <v>34</v>
      </c>
      <c r="M859" s="20">
        <v>25000000</v>
      </c>
      <c r="N859" s="20">
        <v>38983045</v>
      </c>
      <c r="O859" s="21">
        <f t="shared" si="39"/>
        <v>108377133.31660585</v>
      </c>
      <c r="P859" s="22">
        <f t="shared" si="40"/>
        <v>155.93217999999999</v>
      </c>
      <c r="Q859" s="20">
        <f t="shared" si="41"/>
        <v>35568471.71532847</v>
      </c>
      <c r="R859" s="18" t="s">
        <v>1191</v>
      </c>
      <c r="S859" s="18">
        <v>94</v>
      </c>
    </row>
    <row r="860" spans="1:19" x14ac:dyDescent="0.25">
      <c r="A860" s="18" t="s">
        <v>3280</v>
      </c>
      <c r="B860" s="18" t="s">
        <v>37</v>
      </c>
      <c r="C860" s="18" t="s">
        <v>29</v>
      </c>
      <c r="D860" s="18">
        <v>1986</v>
      </c>
      <c r="E860" s="18">
        <f>VLOOKUP(D860,'cpi roi'!A:C,2,FALSE)</f>
        <v>109.6</v>
      </c>
      <c r="F860" s="18" t="s">
        <v>3281</v>
      </c>
      <c r="G860" s="18">
        <v>6.6</v>
      </c>
      <c r="H860" s="19">
        <v>28000</v>
      </c>
      <c r="I860" s="18" t="s">
        <v>708</v>
      </c>
      <c r="J860" s="18" t="s">
        <v>3282</v>
      </c>
      <c r="K860" s="18" t="s">
        <v>502</v>
      </c>
      <c r="L860" s="18" t="s">
        <v>34</v>
      </c>
      <c r="M860" s="20">
        <v>25000000</v>
      </c>
      <c r="N860" s="20">
        <v>14302779</v>
      </c>
      <c r="O860" s="21">
        <f t="shared" si="39"/>
        <v>39763291.617700733</v>
      </c>
      <c r="P860" s="22">
        <f t="shared" si="40"/>
        <v>57.211115999999997</v>
      </c>
      <c r="Q860" s="20">
        <f t="shared" si="41"/>
        <v>13049980.839416061</v>
      </c>
      <c r="R860" s="18" t="s">
        <v>3283</v>
      </c>
      <c r="S860" s="18">
        <v>117</v>
      </c>
    </row>
    <row r="861" spans="1:19" x14ac:dyDescent="0.25">
      <c r="A861" s="18" t="s">
        <v>3284</v>
      </c>
      <c r="B861" s="18" t="s">
        <v>37</v>
      </c>
      <c r="C861" s="18" t="s">
        <v>38</v>
      </c>
      <c r="D861" s="18">
        <v>1986</v>
      </c>
      <c r="E861" s="18">
        <f>VLOOKUP(D861,'cpi roi'!A:C,2,FALSE)</f>
        <v>109.6</v>
      </c>
      <c r="F861" s="18" t="s">
        <v>3285</v>
      </c>
      <c r="G861" s="18">
        <v>6.1</v>
      </c>
      <c r="H861" s="19">
        <v>82000</v>
      </c>
      <c r="I861" s="18" t="s">
        <v>774</v>
      </c>
      <c r="J861" s="18" t="s">
        <v>2013</v>
      </c>
      <c r="K861" s="18" t="s">
        <v>3286</v>
      </c>
      <c r="L861" s="18" t="s">
        <v>34</v>
      </c>
      <c r="M861" s="20">
        <v>0</v>
      </c>
      <c r="N861" s="20">
        <v>115103979</v>
      </c>
      <c r="O861" s="21">
        <f t="shared" si="39"/>
        <v>320001664.24543798</v>
      </c>
      <c r="P861" s="22">
        <f t="shared" si="40"/>
        <v>0</v>
      </c>
      <c r="Q861" s="20">
        <f t="shared" si="41"/>
        <v>105021878.64963505</v>
      </c>
      <c r="R861" s="18" t="s">
        <v>35</v>
      </c>
      <c r="S861" s="18">
        <v>113</v>
      </c>
    </row>
    <row r="862" spans="1:19" x14ac:dyDescent="0.25">
      <c r="A862" s="18" t="s">
        <v>3287</v>
      </c>
      <c r="B862" s="18" t="s">
        <v>20</v>
      </c>
      <c r="C862" s="18" t="s">
        <v>108</v>
      </c>
      <c r="D862" s="18">
        <v>1986</v>
      </c>
      <c r="E862" s="18">
        <f>VLOOKUP(D862,'cpi roi'!A:C,2,FALSE)</f>
        <v>109.6</v>
      </c>
      <c r="F862" s="18" t="s">
        <v>3288</v>
      </c>
      <c r="G862" s="18">
        <v>7</v>
      </c>
      <c r="H862" s="19">
        <v>17000</v>
      </c>
      <c r="I862" s="18" t="s">
        <v>1220</v>
      </c>
      <c r="J862" s="18" t="s">
        <v>3289</v>
      </c>
      <c r="K862" s="18" t="s">
        <v>3290</v>
      </c>
      <c r="L862" s="18" t="s">
        <v>34</v>
      </c>
      <c r="M862" s="20">
        <v>1900000</v>
      </c>
      <c r="N862" s="20">
        <v>4600000</v>
      </c>
      <c r="O862" s="21">
        <f t="shared" si="39"/>
        <v>12788503.649635037</v>
      </c>
      <c r="P862" s="22">
        <f t="shared" si="40"/>
        <v>242.10526315789474</v>
      </c>
      <c r="Q862" s="20">
        <f t="shared" si="41"/>
        <v>4197080.2919708034</v>
      </c>
      <c r="R862" s="18" t="s">
        <v>2357</v>
      </c>
      <c r="S862" s="18">
        <v>99</v>
      </c>
    </row>
    <row r="863" spans="1:19" x14ac:dyDescent="0.25">
      <c r="A863" s="18" t="s">
        <v>3291</v>
      </c>
      <c r="B863" s="18" t="s">
        <v>20</v>
      </c>
      <c r="C863" s="18" t="s">
        <v>21</v>
      </c>
      <c r="D863" s="18">
        <v>1986</v>
      </c>
      <c r="E863" s="18">
        <f>VLOOKUP(D863,'cpi roi'!A:C,2,FALSE)</f>
        <v>109.6</v>
      </c>
      <c r="F863" s="18" t="s">
        <v>3127</v>
      </c>
      <c r="G863" s="18">
        <v>6</v>
      </c>
      <c r="H863" s="19">
        <v>39000</v>
      </c>
      <c r="I863" s="18" t="s">
        <v>1511</v>
      </c>
      <c r="J863" s="18" t="s">
        <v>3292</v>
      </c>
      <c r="K863" s="18" t="s">
        <v>2791</v>
      </c>
      <c r="L863" s="18" t="s">
        <v>34</v>
      </c>
      <c r="M863" s="20">
        <v>17000000</v>
      </c>
      <c r="N863" s="20">
        <v>6735922</v>
      </c>
      <c r="O863" s="21">
        <f t="shared" si="39"/>
        <v>18726600.669708032</v>
      </c>
      <c r="P863" s="22">
        <f t="shared" si="40"/>
        <v>39.623070588235294</v>
      </c>
      <c r="Q863" s="20">
        <f t="shared" si="41"/>
        <v>6145914.2335766433</v>
      </c>
      <c r="R863" s="18" t="s">
        <v>2499</v>
      </c>
      <c r="S863" s="18">
        <v>117</v>
      </c>
    </row>
    <row r="864" spans="1:19" x14ac:dyDescent="0.25">
      <c r="A864" s="18" t="s">
        <v>3293</v>
      </c>
      <c r="B864" s="18" t="s">
        <v>2004</v>
      </c>
      <c r="C864" s="18" t="s">
        <v>38</v>
      </c>
      <c r="D864" s="18">
        <v>1986</v>
      </c>
      <c r="E864" s="18">
        <f>VLOOKUP(D864,'cpi roi'!A:C,2,FALSE)</f>
        <v>109.6</v>
      </c>
      <c r="F864" s="18" t="s">
        <v>3294</v>
      </c>
      <c r="G864" s="18">
        <v>6</v>
      </c>
      <c r="H864" s="19">
        <v>53000</v>
      </c>
      <c r="I864" s="18" t="s">
        <v>274</v>
      </c>
      <c r="J864" s="18" t="s">
        <v>2686</v>
      </c>
      <c r="K864" s="18" t="s">
        <v>1490</v>
      </c>
      <c r="L864" s="18" t="s">
        <v>34</v>
      </c>
      <c r="M864" s="20">
        <v>25000000</v>
      </c>
      <c r="N864" s="20">
        <v>79817937</v>
      </c>
      <c r="O864" s="21">
        <f t="shared" si="39"/>
        <v>221902604.05018249</v>
      </c>
      <c r="P864" s="22">
        <f t="shared" si="40"/>
        <v>319.271748</v>
      </c>
      <c r="Q864" s="20">
        <f t="shared" si="41"/>
        <v>72826584.854014605</v>
      </c>
      <c r="R864" s="18" t="s">
        <v>48</v>
      </c>
      <c r="S864" s="18">
        <v>94</v>
      </c>
    </row>
    <row r="865" spans="1:19" x14ac:dyDescent="0.25">
      <c r="A865" s="18" t="s">
        <v>3295</v>
      </c>
      <c r="B865" s="18" t="s">
        <v>37</v>
      </c>
      <c r="C865" s="18" t="s">
        <v>38</v>
      </c>
      <c r="D865" s="18">
        <v>1986</v>
      </c>
      <c r="E865" s="18">
        <f>VLOOKUP(D865,'cpi roi'!A:C,2,FALSE)</f>
        <v>109.6</v>
      </c>
      <c r="F865" s="18" t="s">
        <v>3281</v>
      </c>
      <c r="G865" s="18">
        <v>7.3</v>
      </c>
      <c r="H865" s="19">
        <v>81000</v>
      </c>
      <c r="I865" s="18" t="s">
        <v>2151</v>
      </c>
      <c r="J865" s="18" t="s">
        <v>1032</v>
      </c>
      <c r="K865" s="18" t="s">
        <v>1033</v>
      </c>
      <c r="L865" s="18" t="s">
        <v>34</v>
      </c>
      <c r="M865" s="20">
        <v>25000000</v>
      </c>
      <c r="N865" s="20">
        <v>109713132</v>
      </c>
      <c r="O865" s="21">
        <f t="shared" si="39"/>
        <v>305014519.34671533</v>
      </c>
      <c r="P865" s="22">
        <f t="shared" si="40"/>
        <v>438.85252799999995</v>
      </c>
      <c r="Q865" s="20">
        <f t="shared" si="41"/>
        <v>100103222.62773724</v>
      </c>
      <c r="R865" s="18" t="s">
        <v>48</v>
      </c>
      <c r="S865" s="18">
        <v>119</v>
      </c>
    </row>
    <row r="866" spans="1:19" x14ac:dyDescent="0.25">
      <c r="A866" s="18" t="s">
        <v>3296</v>
      </c>
      <c r="B866" s="18" t="s">
        <v>37</v>
      </c>
      <c r="C866" s="18" t="s">
        <v>45</v>
      </c>
      <c r="D866" s="18">
        <v>1986</v>
      </c>
      <c r="E866" s="18">
        <f>VLOOKUP(D866,'cpi roi'!A:C,2,FALSE)</f>
        <v>109.6</v>
      </c>
      <c r="F866" s="18" t="s">
        <v>3109</v>
      </c>
      <c r="G866" s="18">
        <v>6.7</v>
      </c>
      <c r="H866" s="19">
        <v>58000</v>
      </c>
      <c r="I866" s="18" t="s">
        <v>919</v>
      </c>
      <c r="J866" s="18" t="s">
        <v>3297</v>
      </c>
      <c r="K866" s="18" t="s">
        <v>3298</v>
      </c>
      <c r="L866" s="18" t="s">
        <v>34</v>
      </c>
      <c r="M866" s="20">
        <v>15000000</v>
      </c>
      <c r="N866" s="20">
        <v>40697761</v>
      </c>
      <c r="O866" s="21">
        <f t="shared" si="39"/>
        <v>113144231.53923358</v>
      </c>
      <c r="P866" s="22">
        <f t="shared" si="40"/>
        <v>271.31840666666665</v>
      </c>
      <c r="Q866" s="20">
        <f t="shared" si="41"/>
        <v>37132993.613138691</v>
      </c>
      <c r="R866" s="18" t="s">
        <v>2105</v>
      </c>
      <c r="S866" s="18">
        <v>98</v>
      </c>
    </row>
    <row r="867" spans="1:19" x14ac:dyDescent="0.25">
      <c r="A867" s="18" t="s">
        <v>3299</v>
      </c>
      <c r="B867" s="18" t="s">
        <v>20</v>
      </c>
      <c r="C867" s="18" t="s">
        <v>38</v>
      </c>
      <c r="D867" s="18">
        <v>1986</v>
      </c>
      <c r="E867" s="18">
        <f>VLOOKUP(D867,'cpi roi'!A:C,2,FALSE)</f>
        <v>109.6</v>
      </c>
      <c r="F867" s="18" t="s">
        <v>2469</v>
      </c>
      <c r="G867" s="18">
        <v>5.6</v>
      </c>
      <c r="H867" s="19">
        <v>19000</v>
      </c>
      <c r="I867" s="18" t="s">
        <v>1706</v>
      </c>
      <c r="J867" s="18" t="s">
        <v>879</v>
      </c>
      <c r="K867" s="18" t="s">
        <v>331</v>
      </c>
      <c r="L867" s="18" t="s">
        <v>34</v>
      </c>
      <c r="M867" s="20">
        <v>12000000</v>
      </c>
      <c r="N867" s="20">
        <v>17768900</v>
      </c>
      <c r="O867" s="21">
        <f t="shared" si="39"/>
        <v>49399487.500000007</v>
      </c>
      <c r="P867" s="22">
        <f t="shared" si="40"/>
        <v>148.07416666666666</v>
      </c>
      <c r="Q867" s="20">
        <f t="shared" si="41"/>
        <v>16212500.000000002</v>
      </c>
      <c r="R867" s="18" t="s">
        <v>1180</v>
      </c>
      <c r="S867" s="18">
        <v>125</v>
      </c>
    </row>
    <row r="868" spans="1:19" x14ac:dyDescent="0.25">
      <c r="A868" s="18" t="s">
        <v>3300</v>
      </c>
      <c r="B868" s="18" t="s">
        <v>20</v>
      </c>
      <c r="C868" s="18" t="s">
        <v>108</v>
      </c>
      <c r="D868" s="18">
        <v>1986</v>
      </c>
      <c r="E868" s="18">
        <f>VLOOKUP(D868,'cpi roi'!A:C,2,FALSE)</f>
        <v>109.6</v>
      </c>
      <c r="F868" s="18" t="s">
        <v>3301</v>
      </c>
      <c r="G868" s="18">
        <v>7.7</v>
      </c>
      <c r="H868" s="19">
        <v>104000</v>
      </c>
      <c r="I868" s="18" t="s">
        <v>670</v>
      </c>
      <c r="J868" s="18" t="s">
        <v>3302</v>
      </c>
      <c r="K868" s="18" t="s">
        <v>574</v>
      </c>
      <c r="L868" s="18" t="s">
        <v>141</v>
      </c>
      <c r="M868" s="20">
        <v>0</v>
      </c>
      <c r="N868" s="20">
        <v>7153487</v>
      </c>
      <c r="O868" s="21">
        <f t="shared" si="39"/>
        <v>19887477.088503651</v>
      </c>
      <c r="P868" s="22">
        <f t="shared" si="40"/>
        <v>0</v>
      </c>
      <c r="Q868" s="20">
        <f t="shared" si="41"/>
        <v>6526904.1970802927</v>
      </c>
      <c r="R868" s="18" t="s">
        <v>2048</v>
      </c>
      <c r="S868" s="18">
        <v>130</v>
      </c>
    </row>
    <row r="869" spans="1:19" x14ac:dyDescent="0.25">
      <c r="A869" s="18" t="s">
        <v>3303</v>
      </c>
      <c r="B869" s="18" t="s">
        <v>2004</v>
      </c>
      <c r="C869" s="18" t="s">
        <v>38</v>
      </c>
      <c r="D869" s="18">
        <v>1986</v>
      </c>
      <c r="E869" s="18">
        <f>VLOOKUP(D869,'cpi roi'!A:C,2,FALSE)</f>
        <v>109.6</v>
      </c>
      <c r="F869" s="18" t="s">
        <v>3080</v>
      </c>
      <c r="G869" s="18">
        <v>6</v>
      </c>
      <c r="H869" s="19">
        <v>15000</v>
      </c>
      <c r="I869" s="18" t="s">
        <v>1124</v>
      </c>
      <c r="J869" s="18" t="s">
        <v>1124</v>
      </c>
      <c r="K869" s="18" t="s">
        <v>3263</v>
      </c>
      <c r="L869" s="18" t="s">
        <v>34</v>
      </c>
      <c r="M869" s="20">
        <v>2700000</v>
      </c>
      <c r="N869" s="20">
        <v>3500000</v>
      </c>
      <c r="O869" s="21">
        <f t="shared" si="39"/>
        <v>9730383.2116788328</v>
      </c>
      <c r="P869" s="22">
        <f t="shared" si="40"/>
        <v>129.62962962962962</v>
      </c>
      <c r="Q869" s="20">
        <f t="shared" si="41"/>
        <v>3193430.656934307</v>
      </c>
      <c r="R869" s="18" t="s">
        <v>3304</v>
      </c>
      <c r="S869" s="18">
        <v>93</v>
      </c>
    </row>
    <row r="870" spans="1:19" x14ac:dyDescent="0.25">
      <c r="A870" s="18" t="s">
        <v>3305</v>
      </c>
      <c r="B870" s="18" t="s">
        <v>20</v>
      </c>
      <c r="C870" s="18" t="s">
        <v>21</v>
      </c>
      <c r="D870" s="18">
        <v>1986</v>
      </c>
      <c r="E870" s="18">
        <f>VLOOKUP(D870,'cpi roi'!A:C,2,FALSE)</f>
        <v>109.6</v>
      </c>
      <c r="F870" s="18" t="s">
        <v>3306</v>
      </c>
      <c r="G870" s="18">
        <v>7</v>
      </c>
      <c r="H870" s="19">
        <v>77000</v>
      </c>
      <c r="I870" s="18" t="s">
        <v>69</v>
      </c>
      <c r="J870" s="18" t="s">
        <v>3307</v>
      </c>
      <c r="K870" s="18" t="s">
        <v>321</v>
      </c>
      <c r="L870" s="18" t="s">
        <v>34</v>
      </c>
      <c r="M870" s="20">
        <v>13800000</v>
      </c>
      <c r="N870" s="20">
        <v>52293982</v>
      </c>
      <c r="O870" s="21">
        <f t="shared" si="39"/>
        <v>145382995.57846716</v>
      </c>
      <c r="P870" s="22">
        <f t="shared" si="40"/>
        <v>378.94189855072466</v>
      </c>
      <c r="Q870" s="20">
        <f t="shared" si="41"/>
        <v>47713487.226277381</v>
      </c>
      <c r="R870" s="18" t="s">
        <v>2097</v>
      </c>
      <c r="S870" s="18">
        <v>119</v>
      </c>
    </row>
    <row r="871" spans="1:19" x14ac:dyDescent="0.25">
      <c r="A871" s="18" t="s">
        <v>3308</v>
      </c>
      <c r="B871" s="18" t="s">
        <v>37</v>
      </c>
      <c r="C871" s="18" t="s">
        <v>21</v>
      </c>
      <c r="D871" s="18">
        <v>1986</v>
      </c>
      <c r="E871" s="18">
        <f>VLOOKUP(D871,'cpi roi'!A:C,2,FALSE)</f>
        <v>109.6</v>
      </c>
      <c r="F871" s="18" t="s">
        <v>3309</v>
      </c>
      <c r="G871" s="18">
        <v>7.5</v>
      </c>
      <c r="H871" s="19">
        <v>44000</v>
      </c>
      <c r="I871" s="18" t="s">
        <v>3310</v>
      </c>
      <c r="J871" s="18" t="s">
        <v>3311</v>
      </c>
      <c r="K871" s="18" t="s">
        <v>77</v>
      </c>
      <c r="L871" s="18" t="s">
        <v>26</v>
      </c>
      <c r="M871" s="20">
        <v>6000000</v>
      </c>
      <c r="N871" s="20">
        <v>28607524</v>
      </c>
      <c r="O871" s="21">
        <f t="shared" si="39"/>
        <v>79532048.93065694</v>
      </c>
      <c r="P871" s="22">
        <f t="shared" si="40"/>
        <v>476.7920666666667</v>
      </c>
      <c r="Q871" s="20">
        <f t="shared" si="41"/>
        <v>26101755.474452559</v>
      </c>
      <c r="R871" s="18" t="s">
        <v>535</v>
      </c>
      <c r="S871" s="18">
        <v>114</v>
      </c>
    </row>
    <row r="872" spans="1:19" x14ac:dyDescent="0.25">
      <c r="A872" s="18" t="s">
        <v>3312</v>
      </c>
      <c r="B872" s="18" t="s">
        <v>20</v>
      </c>
      <c r="C872" s="18" t="s">
        <v>21</v>
      </c>
      <c r="D872" s="18">
        <v>1986</v>
      </c>
      <c r="E872" s="18">
        <f>VLOOKUP(D872,'cpi roi'!A:C,2,FALSE)</f>
        <v>109.6</v>
      </c>
      <c r="F872" s="18" t="s">
        <v>3313</v>
      </c>
      <c r="G872" s="18">
        <v>6.9</v>
      </c>
      <c r="H872" s="19">
        <v>41000</v>
      </c>
      <c r="I872" s="18" t="s">
        <v>89</v>
      </c>
      <c r="J872" s="18" t="s">
        <v>3314</v>
      </c>
      <c r="K872" s="18" t="s">
        <v>89</v>
      </c>
      <c r="L872" s="18" t="s">
        <v>34</v>
      </c>
      <c r="M872" s="20">
        <v>15000000</v>
      </c>
      <c r="N872" s="20">
        <v>42724017</v>
      </c>
      <c r="O872" s="21">
        <f t="shared" si="39"/>
        <v>118777445.0720803</v>
      </c>
      <c r="P872" s="22">
        <f t="shared" si="40"/>
        <v>284.82677999999999</v>
      </c>
      <c r="Q872" s="20">
        <f t="shared" si="41"/>
        <v>38981767.335766427</v>
      </c>
      <c r="R872" s="18" t="s">
        <v>3315</v>
      </c>
      <c r="S872" s="18">
        <v>130</v>
      </c>
    </row>
    <row r="873" spans="1:19" x14ac:dyDescent="0.25">
      <c r="A873" s="18" t="s">
        <v>3316</v>
      </c>
      <c r="B873" s="18" t="s">
        <v>37</v>
      </c>
      <c r="C873" s="18" t="s">
        <v>29</v>
      </c>
      <c r="D873" s="18">
        <v>1986</v>
      </c>
      <c r="E873" s="18">
        <f>VLOOKUP(D873,'cpi roi'!A:C,2,FALSE)</f>
        <v>109.6</v>
      </c>
      <c r="F873" s="18" t="s">
        <v>3271</v>
      </c>
      <c r="G873" s="18">
        <v>6.9</v>
      </c>
      <c r="H873" s="19">
        <v>45000</v>
      </c>
      <c r="I873" s="18" t="s">
        <v>31</v>
      </c>
      <c r="J873" s="18" t="s">
        <v>3317</v>
      </c>
      <c r="K873" s="18" t="s">
        <v>3318</v>
      </c>
      <c r="L873" s="18" t="s">
        <v>34</v>
      </c>
      <c r="M873" s="20">
        <v>9000000</v>
      </c>
      <c r="N873" s="20">
        <v>18564613</v>
      </c>
      <c r="O873" s="21">
        <f t="shared" si="39"/>
        <v>51611656.761861317</v>
      </c>
      <c r="P873" s="22">
        <f t="shared" si="40"/>
        <v>206.27347777777777</v>
      </c>
      <c r="Q873" s="20">
        <f t="shared" si="41"/>
        <v>16938515.510948908</v>
      </c>
      <c r="R873" s="18" t="s">
        <v>1729</v>
      </c>
      <c r="S873" s="18">
        <v>90</v>
      </c>
    </row>
    <row r="874" spans="1:19" x14ac:dyDescent="0.25">
      <c r="A874" s="18" t="s">
        <v>3319</v>
      </c>
      <c r="B874" s="18" t="s">
        <v>20</v>
      </c>
      <c r="C874" s="18" t="s">
        <v>38</v>
      </c>
      <c r="D874" s="18">
        <v>1986</v>
      </c>
      <c r="E874" s="18">
        <f>VLOOKUP(D874,'cpi roi'!A:C,2,FALSE)</f>
        <v>109.6</v>
      </c>
      <c r="F874" s="18" t="s">
        <v>3320</v>
      </c>
      <c r="G874" s="18">
        <v>5.8</v>
      </c>
      <c r="H874" s="19">
        <v>69000</v>
      </c>
      <c r="I874" s="18" t="s">
        <v>1802</v>
      </c>
      <c r="J874" s="18" t="s">
        <v>3321</v>
      </c>
      <c r="K874" s="18" t="s">
        <v>766</v>
      </c>
      <c r="L874" s="18" t="s">
        <v>34</v>
      </c>
      <c r="M874" s="20">
        <v>25000000</v>
      </c>
      <c r="N874" s="20">
        <v>49042224</v>
      </c>
      <c r="O874" s="21">
        <f t="shared" si="39"/>
        <v>136342752.30656937</v>
      </c>
      <c r="P874" s="22">
        <f t="shared" si="40"/>
        <v>196.16889600000002</v>
      </c>
      <c r="Q874" s="20">
        <f t="shared" si="41"/>
        <v>44746554.744525552</v>
      </c>
      <c r="R874" s="18" t="s">
        <v>27</v>
      </c>
      <c r="S874" s="18">
        <v>87</v>
      </c>
    </row>
    <row r="875" spans="1:19" x14ac:dyDescent="0.25">
      <c r="A875" s="18" t="s">
        <v>3322</v>
      </c>
      <c r="B875" s="18" t="s">
        <v>2004</v>
      </c>
      <c r="C875" s="18" t="s">
        <v>45</v>
      </c>
      <c r="D875" s="18">
        <v>1986</v>
      </c>
      <c r="E875" s="18">
        <f>VLOOKUP(D875,'cpi roi'!A:C,2,FALSE)</f>
        <v>109.6</v>
      </c>
      <c r="F875" s="18" t="s">
        <v>3323</v>
      </c>
      <c r="G875" s="18">
        <v>6.4</v>
      </c>
      <c r="H875" s="19">
        <v>34000</v>
      </c>
      <c r="I875" s="18" t="s">
        <v>744</v>
      </c>
      <c r="J875" s="18" t="s">
        <v>3324</v>
      </c>
      <c r="K875" s="18" t="s">
        <v>2179</v>
      </c>
      <c r="L875" s="18" t="s">
        <v>34</v>
      </c>
      <c r="M875" s="20">
        <v>18000000</v>
      </c>
      <c r="N875" s="20">
        <v>41488348</v>
      </c>
      <c r="O875" s="21">
        <f t="shared" si="39"/>
        <v>115342149.95985402</v>
      </c>
      <c r="P875" s="22">
        <f t="shared" si="40"/>
        <v>230.49082222222222</v>
      </c>
      <c r="Q875" s="20">
        <f t="shared" si="41"/>
        <v>37854332.116788328</v>
      </c>
      <c r="R875" s="18" t="s">
        <v>2105</v>
      </c>
      <c r="S875" s="18">
        <v>103</v>
      </c>
    </row>
    <row r="876" spans="1:19" x14ac:dyDescent="0.25">
      <c r="A876" s="18" t="s">
        <v>3325</v>
      </c>
      <c r="B876" s="18" t="s">
        <v>37</v>
      </c>
      <c r="C876" s="18" t="s">
        <v>29</v>
      </c>
      <c r="D876" s="18">
        <v>1986</v>
      </c>
      <c r="E876" s="18">
        <f>VLOOKUP(D876,'cpi roi'!A:C,2,FALSE)</f>
        <v>109.6</v>
      </c>
      <c r="F876" s="18" t="s">
        <v>3326</v>
      </c>
      <c r="G876" s="18">
        <v>7.4</v>
      </c>
      <c r="H876" s="19">
        <v>57000</v>
      </c>
      <c r="I876" s="18" t="s">
        <v>2160</v>
      </c>
      <c r="J876" s="18" t="s">
        <v>2133</v>
      </c>
      <c r="K876" s="18" t="s">
        <v>71</v>
      </c>
      <c r="L876" s="18" t="s">
        <v>26</v>
      </c>
      <c r="M876" s="20">
        <v>24500000</v>
      </c>
      <c r="N876" s="20">
        <v>17502499</v>
      </c>
      <c r="O876" s="21">
        <f t="shared" si="39"/>
        <v>48658863.552007303</v>
      </c>
      <c r="P876" s="22">
        <f t="shared" si="40"/>
        <v>71.438771428571428</v>
      </c>
      <c r="Q876" s="20">
        <f t="shared" si="41"/>
        <v>15969433.394160585</v>
      </c>
      <c r="R876" s="18" t="s">
        <v>27</v>
      </c>
      <c r="S876" s="18">
        <v>125</v>
      </c>
    </row>
    <row r="877" spans="1:19" x14ac:dyDescent="0.25">
      <c r="A877" s="18" t="s">
        <v>3327</v>
      </c>
      <c r="B877" s="18" t="s">
        <v>2711</v>
      </c>
      <c r="C877" s="18" t="s">
        <v>21</v>
      </c>
      <c r="D877" s="18">
        <v>1986</v>
      </c>
      <c r="E877" s="18">
        <f>VLOOKUP(D877,'cpi roi'!A:C,2,FALSE)</f>
        <v>109.6</v>
      </c>
      <c r="F877" s="18" t="s">
        <v>3328</v>
      </c>
      <c r="G877" s="18">
        <v>6.6</v>
      </c>
      <c r="H877" s="19">
        <v>780</v>
      </c>
      <c r="I877" s="18" t="s">
        <v>3329</v>
      </c>
      <c r="J877" s="18" t="s">
        <v>3329</v>
      </c>
      <c r="K877" s="18" t="s">
        <v>3330</v>
      </c>
      <c r="L877" s="18" t="s">
        <v>34</v>
      </c>
      <c r="M877" s="20">
        <v>0</v>
      </c>
      <c r="N877" s="20">
        <v>1777378</v>
      </c>
      <c r="O877" s="21">
        <f t="shared" si="39"/>
        <v>4941305.4434306575</v>
      </c>
      <c r="P877" s="22">
        <f t="shared" si="40"/>
        <v>0</v>
      </c>
      <c r="Q877" s="20">
        <f t="shared" si="41"/>
        <v>1621695.2554744529</v>
      </c>
      <c r="R877" s="18" t="s">
        <v>3331</v>
      </c>
      <c r="S877" s="18">
        <v>93</v>
      </c>
    </row>
    <row r="878" spans="1:19" x14ac:dyDescent="0.25">
      <c r="A878" s="18" t="s">
        <v>3332</v>
      </c>
      <c r="B878" s="18" t="s">
        <v>20</v>
      </c>
      <c r="C878" s="18" t="s">
        <v>21</v>
      </c>
      <c r="D878" s="18">
        <v>1986</v>
      </c>
      <c r="E878" s="18">
        <f>VLOOKUP(D878,'cpi roi'!A:C,2,FALSE)</f>
        <v>109.6</v>
      </c>
      <c r="F878" s="18" t="s">
        <v>2827</v>
      </c>
      <c r="G878" s="18">
        <v>6.2</v>
      </c>
      <c r="H878" s="19">
        <v>13000</v>
      </c>
      <c r="I878" s="18" t="s">
        <v>1464</v>
      </c>
      <c r="J878" s="18" t="s">
        <v>1464</v>
      </c>
      <c r="K878" s="18" t="s">
        <v>2207</v>
      </c>
      <c r="L878" s="18" t="s">
        <v>34</v>
      </c>
      <c r="M878" s="20">
        <v>0</v>
      </c>
      <c r="N878" s="20">
        <v>15448384</v>
      </c>
      <c r="O878" s="21">
        <f t="shared" si="39"/>
        <v>42948198.94890511</v>
      </c>
      <c r="P878" s="22">
        <f t="shared" si="40"/>
        <v>0</v>
      </c>
      <c r="Q878" s="20">
        <f t="shared" si="41"/>
        <v>14095240.875912411</v>
      </c>
      <c r="R878" s="18" t="s">
        <v>1466</v>
      </c>
      <c r="S878" s="18">
        <v>110</v>
      </c>
    </row>
    <row r="879" spans="1:19" x14ac:dyDescent="0.25">
      <c r="A879" s="18" t="s">
        <v>3333</v>
      </c>
      <c r="B879" s="18" t="s">
        <v>37</v>
      </c>
      <c r="C879" s="18" t="s">
        <v>45</v>
      </c>
      <c r="D879" s="18">
        <v>1986</v>
      </c>
      <c r="E879" s="18">
        <f>VLOOKUP(D879,'cpi roi'!A:C,2,FALSE)</f>
        <v>109.6</v>
      </c>
      <c r="F879" s="18" t="s">
        <v>3294</v>
      </c>
      <c r="G879" s="18">
        <v>6.5</v>
      </c>
      <c r="H879" s="19">
        <v>70000</v>
      </c>
      <c r="I879" s="18" t="s">
        <v>62</v>
      </c>
      <c r="J879" s="18" t="s">
        <v>856</v>
      </c>
      <c r="K879" s="18" t="s">
        <v>856</v>
      </c>
      <c r="L879" s="18" t="s">
        <v>34</v>
      </c>
      <c r="M879" s="20">
        <v>25000000</v>
      </c>
      <c r="N879" s="20">
        <v>39246734</v>
      </c>
      <c r="O879" s="21">
        <f t="shared" si="39"/>
        <v>109110217.60766424</v>
      </c>
      <c r="P879" s="22">
        <f t="shared" si="40"/>
        <v>156.98693599999999</v>
      </c>
      <c r="Q879" s="20">
        <f t="shared" si="41"/>
        <v>35809063.868613146</v>
      </c>
      <c r="R879" s="18" t="s">
        <v>3334</v>
      </c>
      <c r="S879" s="18">
        <v>104</v>
      </c>
    </row>
    <row r="880" spans="1:19" x14ac:dyDescent="0.25">
      <c r="A880" s="18" t="s">
        <v>3335</v>
      </c>
      <c r="B880" s="18" t="s">
        <v>20</v>
      </c>
      <c r="C880" s="18" t="s">
        <v>38</v>
      </c>
      <c r="D880" s="18">
        <v>1986</v>
      </c>
      <c r="E880" s="18">
        <f>VLOOKUP(D880,'cpi roi'!A:C,2,FALSE)</f>
        <v>109.6</v>
      </c>
      <c r="F880" s="18" t="s">
        <v>3049</v>
      </c>
      <c r="G880" s="18">
        <v>5.5</v>
      </c>
      <c r="H880" s="19">
        <v>31000</v>
      </c>
      <c r="I880" s="18" t="s">
        <v>24</v>
      </c>
      <c r="J880" s="18" t="s">
        <v>24</v>
      </c>
      <c r="K880" s="18" t="s">
        <v>2581</v>
      </c>
      <c r="L880" s="18" t="s">
        <v>34</v>
      </c>
      <c r="M880" s="20">
        <v>10000000</v>
      </c>
      <c r="N880" s="20">
        <v>7433663</v>
      </c>
      <c r="O880" s="21">
        <f t="shared" si="39"/>
        <v>20666397.044708032</v>
      </c>
      <c r="P880" s="22">
        <f t="shared" si="40"/>
        <v>74.33663</v>
      </c>
      <c r="Q880" s="20">
        <f t="shared" si="41"/>
        <v>6782539.2335766433</v>
      </c>
      <c r="R880" s="18" t="s">
        <v>1756</v>
      </c>
      <c r="S880" s="18">
        <v>98</v>
      </c>
    </row>
    <row r="881" spans="1:19" x14ac:dyDescent="0.25">
      <c r="A881" s="18" t="s">
        <v>3336</v>
      </c>
      <c r="B881" s="18" t="s">
        <v>2004</v>
      </c>
      <c r="C881" s="18" t="s">
        <v>45</v>
      </c>
      <c r="D881" s="18">
        <v>1986</v>
      </c>
      <c r="E881" s="18">
        <f>VLOOKUP(D881,'cpi roi'!A:C,2,FALSE)</f>
        <v>109.6</v>
      </c>
      <c r="F881" s="18" t="s">
        <v>3337</v>
      </c>
      <c r="G881" s="18">
        <v>6.9</v>
      </c>
      <c r="H881" s="19">
        <v>15000</v>
      </c>
      <c r="I881" s="18" t="s">
        <v>677</v>
      </c>
      <c r="J881" s="18" t="s">
        <v>677</v>
      </c>
      <c r="K881" s="18" t="s">
        <v>3338</v>
      </c>
      <c r="L881" s="18" t="s">
        <v>34</v>
      </c>
      <c r="M881" s="20">
        <v>6000000</v>
      </c>
      <c r="N881" s="20">
        <v>8200000</v>
      </c>
      <c r="O881" s="21">
        <f t="shared" si="39"/>
        <v>22796897.810218979</v>
      </c>
      <c r="P881" s="22">
        <f t="shared" si="40"/>
        <v>136.66666666666666</v>
      </c>
      <c r="Q881" s="20">
        <f t="shared" si="41"/>
        <v>7481751.8248175196</v>
      </c>
      <c r="R881" s="18" t="s">
        <v>3339</v>
      </c>
      <c r="S881" s="18">
        <v>100</v>
      </c>
    </row>
    <row r="882" spans="1:19" x14ac:dyDescent="0.25">
      <c r="A882" s="18" t="s">
        <v>3340</v>
      </c>
      <c r="B882" s="18" t="s">
        <v>20</v>
      </c>
      <c r="C882" s="18" t="s">
        <v>56</v>
      </c>
      <c r="D882" s="18">
        <v>1986</v>
      </c>
      <c r="E882" s="18">
        <f>VLOOKUP(D882,'cpi roi'!A:C,2,FALSE)</f>
        <v>109.6</v>
      </c>
      <c r="F882" s="18" t="s">
        <v>3271</v>
      </c>
      <c r="G882" s="18">
        <v>6</v>
      </c>
      <c r="H882" s="19">
        <v>40000</v>
      </c>
      <c r="I882" s="18" t="s">
        <v>3341</v>
      </c>
      <c r="J882" s="18" t="s">
        <v>3341</v>
      </c>
      <c r="K882" s="18" t="s">
        <v>3342</v>
      </c>
      <c r="L882" s="18" t="s">
        <v>34</v>
      </c>
      <c r="M882" s="20">
        <v>3000000</v>
      </c>
      <c r="N882" s="20">
        <v>19472057</v>
      </c>
      <c r="O882" s="21">
        <f t="shared" si="39"/>
        <v>54134450.437043801</v>
      </c>
      <c r="P882" s="22">
        <f t="shared" si="40"/>
        <v>649.0685666666667</v>
      </c>
      <c r="Q882" s="20">
        <f t="shared" si="41"/>
        <v>17766475.364963505</v>
      </c>
      <c r="R882" s="18" t="s">
        <v>48</v>
      </c>
      <c r="S882" s="18">
        <v>86</v>
      </c>
    </row>
    <row r="883" spans="1:19" x14ac:dyDescent="0.25">
      <c r="A883" s="18" t="s">
        <v>3343</v>
      </c>
      <c r="B883" s="18" t="s">
        <v>37</v>
      </c>
      <c r="C883" s="18" t="s">
        <v>45</v>
      </c>
      <c r="D883" s="18">
        <v>1986</v>
      </c>
      <c r="E883" s="18">
        <f>VLOOKUP(D883,'cpi roi'!A:C,2,FALSE)</f>
        <v>109.6</v>
      </c>
      <c r="F883" s="18" t="s">
        <v>3344</v>
      </c>
      <c r="G883" s="18">
        <v>6.4</v>
      </c>
      <c r="H883" s="19">
        <v>54000</v>
      </c>
      <c r="I883" s="18" t="s">
        <v>1242</v>
      </c>
      <c r="J883" s="18" t="s">
        <v>3345</v>
      </c>
      <c r="K883" s="18" t="s">
        <v>2096</v>
      </c>
      <c r="L883" s="18" t="s">
        <v>34</v>
      </c>
      <c r="M883" s="20">
        <v>10000000</v>
      </c>
      <c r="N883" s="20">
        <v>54999651</v>
      </c>
      <c r="O883" s="21">
        <f t="shared" si="39"/>
        <v>152905051.63959855</v>
      </c>
      <c r="P883" s="22">
        <f t="shared" si="40"/>
        <v>549.99650999999994</v>
      </c>
      <c r="Q883" s="20">
        <f t="shared" si="41"/>
        <v>50182163.321167886</v>
      </c>
      <c r="R883" s="18" t="s">
        <v>1551</v>
      </c>
      <c r="S883" s="18">
        <v>91</v>
      </c>
    </row>
    <row r="884" spans="1:19" x14ac:dyDescent="0.25">
      <c r="A884" s="18" t="s">
        <v>3346</v>
      </c>
      <c r="B884" s="18" t="s">
        <v>2004</v>
      </c>
      <c r="C884" s="18" t="s">
        <v>45</v>
      </c>
      <c r="D884" s="18">
        <v>1986</v>
      </c>
      <c r="E884" s="18">
        <f>VLOOKUP(D884,'cpi roi'!A:C,2,FALSE)</f>
        <v>109.6</v>
      </c>
      <c r="F884" s="18" t="s">
        <v>3347</v>
      </c>
      <c r="G884" s="18">
        <v>6.6</v>
      </c>
      <c r="H884" s="19">
        <v>29000</v>
      </c>
      <c r="I884" s="18" t="s">
        <v>2728</v>
      </c>
      <c r="J884" s="18" t="s">
        <v>1659</v>
      </c>
      <c r="K884" s="18" t="s">
        <v>1659</v>
      </c>
      <c r="L884" s="18" t="s">
        <v>34</v>
      </c>
      <c r="M884" s="20">
        <v>11000000</v>
      </c>
      <c r="N884" s="20">
        <v>91258000</v>
      </c>
      <c r="O884" s="21">
        <f t="shared" si="39"/>
        <v>253707231.75182483</v>
      </c>
      <c r="P884" s="22">
        <f t="shared" si="40"/>
        <v>829.61818181818182</v>
      </c>
      <c r="Q884" s="20">
        <f t="shared" si="41"/>
        <v>83264598.540145993</v>
      </c>
      <c r="R884" s="18" t="s">
        <v>54</v>
      </c>
      <c r="S884" s="18">
        <v>96</v>
      </c>
    </row>
    <row r="885" spans="1:19" x14ac:dyDescent="0.25">
      <c r="A885" s="18" t="s">
        <v>3348</v>
      </c>
      <c r="B885" s="18" t="s">
        <v>2711</v>
      </c>
      <c r="C885" s="18" t="s">
        <v>21</v>
      </c>
      <c r="D885" s="18">
        <v>1986</v>
      </c>
      <c r="E885" s="18">
        <f>VLOOKUP(D885,'cpi roi'!A:C,2,FALSE)</f>
        <v>109.6</v>
      </c>
      <c r="F885" s="18" t="s">
        <v>3349</v>
      </c>
      <c r="G885" s="18">
        <v>7.4</v>
      </c>
      <c r="H885" s="19">
        <v>19000</v>
      </c>
      <c r="I885" s="18" t="s">
        <v>803</v>
      </c>
      <c r="J885" s="18" t="s">
        <v>3350</v>
      </c>
      <c r="K885" s="18" t="s">
        <v>3351</v>
      </c>
      <c r="L885" s="18" t="s">
        <v>457</v>
      </c>
      <c r="M885" s="20">
        <v>0</v>
      </c>
      <c r="N885" s="20">
        <v>2016851</v>
      </c>
      <c r="O885" s="21">
        <f t="shared" si="39"/>
        <v>5607066.6031021904</v>
      </c>
      <c r="P885" s="22">
        <f t="shared" si="40"/>
        <v>0</v>
      </c>
      <c r="Q885" s="20">
        <f t="shared" si="41"/>
        <v>1840192.5182481755</v>
      </c>
      <c r="R885" s="18" t="s">
        <v>556</v>
      </c>
      <c r="S885" s="18">
        <v>185</v>
      </c>
    </row>
    <row r="886" spans="1:19" x14ac:dyDescent="0.25">
      <c r="A886" s="18" t="s">
        <v>3352</v>
      </c>
      <c r="B886" s="18" t="s">
        <v>20</v>
      </c>
      <c r="C886" s="18" t="s">
        <v>45</v>
      </c>
      <c r="D886" s="18">
        <v>1986</v>
      </c>
      <c r="E886" s="18">
        <f>VLOOKUP(D886,'cpi roi'!A:C,2,FALSE)</f>
        <v>109.6</v>
      </c>
      <c r="F886" s="18" t="s">
        <v>3257</v>
      </c>
      <c r="G886" s="18">
        <v>6.2</v>
      </c>
      <c r="H886" s="19">
        <v>15000</v>
      </c>
      <c r="I886" s="18" t="s">
        <v>3353</v>
      </c>
      <c r="J886" s="18" t="s">
        <v>692</v>
      </c>
      <c r="K886" s="18" t="s">
        <v>2207</v>
      </c>
      <c r="L886" s="18" t="s">
        <v>34</v>
      </c>
      <c r="M886" s="20">
        <v>8500000</v>
      </c>
      <c r="N886" s="20">
        <v>38702310</v>
      </c>
      <c r="O886" s="21">
        <f t="shared" si="39"/>
        <v>107596659.27919708</v>
      </c>
      <c r="P886" s="22">
        <f t="shared" si="40"/>
        <v>455.32129411764703</v>
      </c>
      <c r="Q886" s="20">
        <f t="shared" si="41"/>
        <v>35312326.642335773</v>
      </c>
      <c r="R886" s="18" t="s">
        <v>2105</v>
      </c>
      <c r="S886" s="18">
        <v>113</v>
      </c>
    </row>
    <row r="887" spans="1:19" x14ac:dyDescent="0.25">
      <c r="A887" s="18" t="s">
        <v>3354</v>
      </c>
      <c r="B887" s="18" t="s">
        <v>2004</v>
      </c>
      <c r="C887" s="18" t="s">
        <v>45</v>
      </c>
      <c r="D887" s="18">
        <v>1986</v>
      </c>
      <c r="E887" s="18">
        <f>VLOOKUP(D887,'cpi roi'!A:C,2,FALSE)</f>
        <v>109.6</v>
      </c>
      <c r="F887" s="18" t="s">
        <v>3355</v>
      </c>
      <c r="G887" s="18">
        <v>6.1</v>
      </c>
      <c r="H887" s="19">
        <v>32000</v>
      </c>
      <c r="I887" s="18" t="s">
        <v>3356</v>
      </c>
      <c r="J887" s="18" t="s">
        <v>3357</v>
      </c>
      <c r="K887" s="18" t="s">
        <v>657</v>
      </c>
      <c r="L887" s="18" t="s">
        <v>34</v>
      </c>
      <c r="M887" s="20">
        <v>2000000</v>
      </c>
      <c r="N887" s="20">
        <v>13167232</v>
      </c>
      <c r="O887" s="21">
        <f t="shared" si="39"/>
        <v>36606346.627737232</v>
      </c>
      <c r="P887" s="22">
        <f t="shared" si="40"/>
        <v>658.36160000000007</v>
      </c>
      <c r="Q887" s="20">
        <f t="shared" si="41"/>
        <v>12013897.810218979</v>
      </c>
      <c r="R887" s="18" t="s">
        <v>2031</v>
      </c>
      <c r="S887" s="18">
        <v>86</v>
      </c>
    </row>
    <row r="888" spans="1:19" x14ac:dyDescent="0.25">
      <c r="A888" s="18" t="s">
        <v>3358</v>
      </c>
      <c r="B888" s="18" t="s">
        <v>2711</v>
      </c>
      <c r="C888" s="18" t="s">
        <v>45</v>
      </c>
      <c r="D888" s="18">
        <v>1986</v>
      </c>
      <c r="E888" s="18">
        <f>VLOOKUP(D888,'cpi roi'!A:C,2,FALSE)</f>
        <v>109.6</v>
      </c>
      <c r="F888" s="18" t="s">
        <v>3242</v>
      </c>
      <c r="G888" s="18">
        <v>5.6</v>
      </c>
      <c r="H888" s="19">
        <v>29000</v>
      </c>
      <c r="I888" s="18" t="s">
        <v>739</v>
      </c>
      <c r="J888" s="18" t="s">
        <v>2069</v>
      </c>
      <c r="K888" s="18" t="s">
        <v>1957</v>
      </c>
      <c r="L888" s="18" t="s">
        <v>34</v>
      </c>
      <c r="M888" s="20">
        <v>4700000</v>
      </c>
      <c r="N888" s="20">
        <v>8025872</v>
      </c>
      <c r="O888" s="21">
        <f t="shared" si="39"/>
        <v>22312802.905109491</v>
      </c>
      <c r="P888" s="22">
        <f t="shared" si="40"/>
        <v>170.76323404255319</v>
      </c>
      <c r="Q888" s="20">
        <f t="shared" si="41"/>
        <v>7322875.9124087598</v>
      </c>
      <c r="R888" s="18" t="s">
        <v>1690</v>
      </c>
      <c r="S888" s="18">
        <v>101</v>
      </c>
    </row>
    <row r="889" spans="1:19" x14ac:dyDescent="0.25">
      <c r="A889" s="18" t="s">
        <v>3359</v>
      </c>
      <c r="B889" s="18" t="s">
        <v>2004</v>
      </c>
      <c r="C889" s="18" t="s">
        <v>38</v>
      </c>
      <c r="D889" s="18">
        <v>1986</v>
      </c>
      <c r="E889" s="18">
        <f>VLOOKUP(D889,'cpi roi'!A:C,2,FALSE)</f>
        <v>109.6</v>
      </c>
      <c r="F889" s="18" t="s">
        <v>2707</v>
      </c>
      <c r="G889" s="18">
        <v>5.5</v>
      </c>
      <c r="H889" s="19">
        <v>14000</v>
      </c>
      <c r="I889" s="18" t="s">
        <v>1152</v>
      </c>
      <c r="J889" s="18" t="s">
        <v>3360</v>
      </c>
      <c r="K889" s="18" t="s">
        <v>3361</v>
      </c>
      <c r="L889" s="18" t="s">
        <v>34</v>
      </c>
      <c r="M889" s="20">
        <v>0</v>
      </c>
      <c r="N889" s="20">
        <v>24159872</v>
      </c>
      <c r="O889" s="21">
        <f t="shared" si="39"/>
        <v>67167089.401459858</v>
      </c>
      <c r="P889" s="22">
        <f t="shared" si="40"/>
        <v>0</v>
      </c>
      <c r="Q889" s="20">
        <f t="shared" si="41"/>
        <v>22043678.83211679</v>
      </c>
      <c r="R889" s="18" t="s">
        <v>2105</v>
      </c>
      <c r="S889" s="18">
        <v>117</v>
      </c>
    </row>
    <row r="890" spans="1:19" x14ac:dyDescent="0.25">
      <c r="A890" s="18" t="s">
        <v>3362</v>
      </c>
      <c r="B890" s="18" t="s">
        <v>37</v>
      </c>
      <c r="C890" s="18" t="s">
        <v>45</v>
      </c>
      <c r="D890" s="18">
        <v>1986</v>
      </c>
      <c r="E890" s="18">
        <f>VLOOKUP(D890,'cpi roi'!A:C,2,FALSE)</f>
        <v>109.6</v>
      </c>
      <c r="F890" s="18" t="s">
        <v>3363</v>
      </c>
      <c r="G890" s="18">
        <v>6.4</v>
      </c>
      <c r="H890" s="19">
        <v>14000</v>
      </c>
      <c r="I890" s="18" t="s">
        <v>2628</v>
      </c>
      <c r="J890" s="18" t="s">
        <v>2628</v>
      </c>
      <c r="K890" s="18" t="s">
        <v>2629</v>
      </c>
      <c r="L890" s="18" t="s">
        <v>34</v>
      </c>
      <c r="M890" s="20">
        <v>0</v>
      </c>
      <c r="N890" s="20">
        <v>13431806</v>
      </c>
      <c r="O890" s="21">
        <f t="shared" si="39"/>
        <v>37341891.315693431</v>
      </c>
      <c r="P890" s="22">
        <f t="shared" si="40"/>
        <v>0</v>
      </c>
      <c r="Q890" s="20">
        <f t="shared" si="41"/>
        <v>12255297.445255475</v>
      </c>
      <c r="R890" s="18" t="s">
        <v>2245</v>
      </c>
      <c r="S890" s="18">
        <v>93</v>
      </c>
    </row>
    <row r="891" spans="1:19" x14ac:dyDescent="0.25">
      <c r="A891" s="18" t="s">
        <v>3364</v>
      </c>
      <c r="B891" s="18" t="s">
        <v>20</v>
      </c>
      <c r="C891" s="18" t="s">
        <v>56</v>
      </c>
      <c r="D891" s="18">
        <v>1986</v>
      </c>
      <c r="E891" s="18">
        <f>VLOOKUP(D891,'cpi roi'!A:C,2,FALSE)</f>
        <v>109.6</v>
      </c>
      <c r="F891" s="18" t="s">
        <v>3365</v>
      </c>
      <c r="G891" s="18">
        <v>6.7</v>
      </c>
      <c r="H891" s="19">
        <v>24000</v>
      </c>
      <c r="I891" s="18" t="s">
        <v>2713</v>
      </c>
      <c r="J891" s="18" t="s">
        <v>2714</v>
      </c>
      <c r="K891" s="18" t="s">
        <v>2715</v>
      </c>
      <c r="L891" s="18" t="s">
        <v>34</v>
      </c>
      <c r="M891" s="20">
        <v>4500000</v>
      </c>
      <c r="N891" s="20">
        <v>1261000</v>
      </c>
      <c r="O891" s="21">
        <f t="shared" si="39"/>
        <v>3505718.0656934311</v>
      </c>
      <c r="P891" s="22">
        <f t="shared" si="40"/>
        <v>28.022222222222222</v>
      </c>
      <c r="Q891" s="20">
        <f t="shared" si="41"/>
        <v>1150547.4452554747</v>
      </c>
      <c r="R891" s="18" t="s">
        <v>2254</v>
      </c>
      <c r="S891" s="18">
        <v>85</v>
      </c>
    </row>
    <row r="892" spans="1:19" x14ac:dyDescent="0.25">
      <c r="A892" s="18" t="s">
        <v>3366</v>
      </c>
      <c r="B892" s="18" t="s">
        <v>20</v>
      </c>
      <c r="C892" s="18" t="s">
        <v>67</v>
      </c>
      <c r="D892" s="18">
        <v>1986</v>
      </c>
      <c r="E892" s="18">
        <f>VLOOKUP(D892,'cpi roi'!A:C,2,FALSE)</f>
        <v>109.6</v>
      </c>
      <c r="F892" s="18" t="s">
        <v>3349</v>
      </c>
      <c r="G892" s="18">
        <v>7</v>
      </c>
      <c r="H892" s="19">
        <v>30000</v>
      </c>
      <c r="I892" s="18" t="s">
        <v>2153</v>
      </c>
      <c r="J892" s="18" t="s">
        <v>2153</v>
      </c>
      <c r="K892" s="18" t="s">
        <v>3367</v>
      </c>
      <c r="L892" s="18" t="s">
        <v>26</v>
      </c>
      <c r="M892" s="20">
        <v>4000000</v>
      </c>
      <c r="N892" s="20">
        <v>2850707</v>
      </c>
      <c r="O892" s="21">
        <f t="shared" si="39"/>
        <v>7925277.5812043799</v>
      </c>
      <c r="P892" s="22">
        <f t="shared" si="40"/>
        <v>71.267674999999997</v>
      </c>
      <c r="Q892" s="20">
        <f t="shared" si="41"/>
        <v>2601010.0364963505</v>
      </c>
      <c r="R892" s="18" t="s">
        <v>3368</v>
      </c>
      <c r="S892" s="18">
        <v>112</v>
      </c>
    </row>
    <row r="893" spans="1:19" x14ac:dyDescent="0.25">
      <c r="A893" s="18" t="s">
        <v>3369</v>
      </c>
      <c r="B893" s="18" t="s">
        <v>2711</v>
      </c>
      <c r="C893" s="18" t="s">
        <v>67</v>
      </c>
      <c r="D893" s="18">
        <v>1986</v>
      </c>
      <c r="E893" s="18">
        <f>VLOOKUP(D893,'cpi roi'!A:C,2,FALSE)</f>
        <v>109.6</v>
      </c>
      <c r="F893" s="18" t="s">
        <v>3370</v>
      </c>
      <c r="G893" s="18">
        <v>7</v>
      </c>
      <c r="H893" s="19">
        <v>33000</v>
      </c>
      <c r="I893" s="18" t="s">
        <v>3371</v>
      </c>
      <c r="J893" s="18" t="s">
        <v>3372</v>
      </c>
      <c r="K893" s="18" t="s">
        <v>3373</v>
      </c>
      <c r="L893" s="18" t="s">
        <v>34</v>
      </c>
      <c r="M893" s="20">
        <v>111000</v>
      </c>
      <c r="N893" s="20">
        <v>609939</v>
      </c>
      <c r="O893" s="21">
        <f t="shared" si="39"/>
        <v>1695697.2016423359</v>
      </c>
      <c r="P893" s="22">
        <f t="shared" si="40"/>
        <v>549.49459459459456</v>
      </c>
      <c r="Q893" s="20">
        <f t="shared" si="41"/>
        <v>556513.6861313869</v>
      </c>
      <c r="R893" s="18" t="s">
        <v>3374</v>
      </c>
      <c r="S893" s="18">
        <v>83</v>
      </c>
    </row>
    <row r="894" spans="1:19" x14ac:dyDescent="0.25">
      <c r="A894" s="18" t="s">
        <v>3375</v>
      </c>
      <c r="B894" s="18" t="s">
        <v>20</v>
      </c>
      <c r="C894" s="18" t="s">
        <v>108</v>
      </c>
      <c r="D894" s="18">
        <v>1986</v>
      </c>
      <c r="E894" s="18">
        <f>VLOOKUP(D894,'cpi roi'!A:C,2,FALSE)</f>
        <v>109.6</v>
      </c>
      <c r="F894" s="18" t="s">
        <v>3347</v>
      </c>
      <c r="G894" s="18">
        <v>7.3</v>
      </c>
      <c r="H894" s="19">
        <v>14000</v>
      </c>
      <c r="I894" s="18" t="s">
        <v>2248</v>
      </c>
      <c r="J894" s="18" t="s">
        <v>2248</v>
      </c>
      <c r="K894" s="18" t="s">
        <v>3376</v>
      </c>
      <c r="L894" s="18" t="s">
        <v>26</v>
      </c>
      <c r="M894" s="20">
        <v>0</v>
      </c>
      <c r="N894" s="20">
        <v>5794184</v>
      </c>
      <c r="O894" s="21">
        <f t="shared" si="39"/>
        <v>16108465.91970803</v>
      </c>
      <c r="P894" s="22">
        <f t="shared" si="40"/>
        <v>0</v>
      </c>
      <c r="Q894" s="20">
        <f t="shared" si="41"/>
        <v>5286664.2335766433</v>
      </c>
      <c r="R894" s="18" t="s">
        <v>575</v>
      </c>
      <c r="S894" s="18">
        <v>104</v>
      </c>
    </row>
    <row r="895" spans="1:19" x14ac:dyDescent="0.25">
      <c r="A895" s="18" t="s">
        <v>3377</v>
      </c>
      <c r="B895" s="18" t="s">
        <v>37</v>
      </c>
      <c r="C895" s="18" t="s">
        <v>45</v>
      </c>
      <c r="D895" s="18">
        <v>1986</v>
      </c>
      <c r="E895" s="18">
        <f>VLOOKUP(D895,'cpi roi'!A:C,2,FALSE)</f>
        <v>109.6</v>
      </c>
      <c r="F895" s="18" t="s">
        <v>3378</v>
      </c>
      <c r="G895" s="18">
        <v>5.4</v>
      </c>
      <c r="H895" s="19">
        <v>43000</v>
      </c>
      <c r="I895" s="18" t="s">
        <v>2697</v>
      </c>
      <c r="J895" s="18" t="s">
        <v>2022</v>
      </c>
      <c r="K895" s="18" t="s">
        <v>1133</v>
      </c>
      <c r="L895" s="18" t="s">
        <v>199</v>
      </c>
      <c r="M895" s="20">
        <v>0</v>
      </c>
      <c r="N895" s="20">
        <v>43579163</v>
      </c>
      <c r="O895" s="21">
        <f t="shared" si="39"/>
        <v>121154844.58120438</v>
      </c>
      <c r="P895" s="22">
        <f t="shared" si="40"/>
        <v>0</v>
      </c>
      <c r="Q895" s="20">
        <f t="shared" si="41"/>
        <v>39762010.036496356</v>
      </c>
      <c r="R895" s="18" t="s">
        <v>3379</v>
      </c>
      <c r="S895" s="18">
        <v>83</v>
      </c>
    </row>
    <row r="896" spans="1:19" x14ac:dyDescent="0.25">
      <c r="A896" s="18" t="s">
        <v>3380</v>
      </c>
      <c r="B896" s="18" t="s">
        <v>20</v>
      </c>
      <c r="C896" s="18" t="s">
        <v>45</v>
      </c>
      <c r="D896" s="18">
        <v>1986</v>
      </c>
      <c r="E896" s="18">
        <f>VLOOKUP(D896,'cpi roi'!A:C,2,FALSE)</f>
        <v>109.6</v>
      </c>
      <c r="F896" s="18" t="s">
        <v>3242</v>
      </c>
      <c r="G896" s="18">
        <v>6.8</v>
      </c>
      <c r="H896" s="19">
        <v>22000</v>
      </c>
      <c r="I896" s="18" t="s">
        <v>2694</v>
      </c>
      <c r="J896" s="18" t="s">
        <v>2694</v>
      </c>
      <c r="K896" s="18" t="s">
        <v>3381</v>
      </c>
      <c r="L896" s="18" t="s">
        <v>34</v>
      </c>
      <c r="M896" s="20">
        <v>5000000</v>
      </c>
      <c r="N896" s="20">
        <v>591366</v>
      </c>
      <c r="O896" s="21">
        <f t="shared" si="39"/>
        <v>1644062.22810219</v>
      </c>
      <c r="P896" s="22">
        <f t="shared" si="40"/>
        <v>11.82732</v>
      </c>
      <c r="Q896" s="20">
        <f t="shared" si="41"/>
        <v>539567.51824817527</v>
      </c>
      <c r="R896" s="18" t="s">
        <v>2105</v>
      </c>
      <c r="S896" s="18">
        <v>88</v>
      </c>
    </row>
    <row r="897" spans="1:19" x14ac:dyDescent="0.25">
      <c r="A897" s="18" t="s">
        <v>3382</v>
      </c>
      <c r="B897" s="18" t="s">
        <v>37</v>
      </c>
      <c r="C897" s="18" t="s">
        <v>21</v>
      </c>
      <c r="D897" s="18">
        <v>1986</v>
      </c>
      <c r="E897" s="18">
        <f>VLOOKUP(D897,'cpi roi'!A:C,2,FALSE)</f>
        <v>109.6</v>
      </c>
      <c r="F897" s="18" t="s">
        <v>3383</v>
      </c>
      <c r="G897" s="18">
        <v>8.1</v>
      </c>
      <c r="H897" s="19">
        <v>26000</v>
      </c>
      <c r="I897" s="18" t="s">
        <v>1623</v>
      </c>
      <c r="J897" s="18" t="s">
        <v>1623</v>
      </c>
      <c r="K897" s="18" t="s">
        <v>3384</v>
      </c>
      <c r="L897" s="18" t="s">
        <v>1098</v>
      </c>
      <c r="M897" s="20">
        <v>0</v>
      </c>
      <c r="N897" s="20">
        <v>167292</v>
      </c>
      <c r="O897" s="21">
        <f t="shared" si="39"/>
        <v>465090.0766423358</v>
      </c>
      <c r="P897" s="22">
        <f t="shared" si="40"/>
        <v>0</v>
      </c>
      <c r="Q897" s="20">
        <f t="shared" si="41"/>
        <v>152638.68613138687</v>
      </c>
      <c r="R897" s="18" t="s">
        <v>3385</v>
      </c>
      <c r="S897" s="18">
        <v>149</v>
      </c>
    </row>
    <row r="898" spans="1:19" x14ac:dyDescent="0.25">
      <c r="A898" s="18" t="s">
        <v>3386</v>
      </c>
      <c r="B898" s="18" t="s">
        <v>20</v>
      </c>
      <c r="C898" s="18" t="s">
        <v>38</v>
      </c>
      <c r="D898" s="18">
        <v>1986</v>
      </c>
      <c r="E898" s="18">
        <f>VLOOKUP(D898,'cpi roi'!A:C,2,FALSE)</f>
        <v>109.6</v>
      </c>
      <c r="F898" s="18" t="s">
        <v>3127</v>
      </c>
      <c r="G898" s="18">
        <v>7.2</v>
      </c>
      <c r="H898" s="19">
        <v>45000</v>
      </c>
      <c r="I898" s="18" t="s">
        <v>3387</v>
      </c>
      <c r="J898" s="18" t="s">
        <v>3388</v>
      </c>
      <c r="K898" s="18" t="s">
        <v>1766</v>
      </c>
      <c r="L898" s="18" t="s">
        <v>34</v>
      </c>
      <c r="M898" s="20">
        <v>6000000</v>
      </c>
      <c r="N898" s="20">
        <v>5844868</v>
      </c>
      <c r="O898" s="21">
        <f t="shared" si="39"/>
        <v>16249372.989051096</v>
      </c>
      <c r="P898" s="22">
        <f t="shared" si="40"/>
        <v>97.414466666666669</v>
      </c>
      <c r="Q898" s="20">
        <f t="shared" si="41"/>
        <v>5332908.7591240881</v>
      </c>
      <c r="R898" s="18" t="s">
        <v>2368</v>
      </c>
      <c r="S898" s="18">
        <v>97</v>
      </c>
    </row>
    <row r="899" spans="1:19" x14ac:dyDescent="0.25">
      <c r="A899" s="18" t="s">
        <v>3389</v>
      </c>
      <c r="B899" s="18" t="s">
        <v>37</v>
      </c>
      <c r="C899" s="18" t="s">
        <v>21</v>
      </c>
      <c r="D899" s="18">
        <v>1986</v>
      </c>
      <c r="E899" s="18">
        <f>VLOOKUP(D899,'cpi roi'!A:C,2,FALSE)</f>
        <v>109.6</v>
      </c>
      <c r="F899" s="18" t="s">
        <v>3337</v>
      </c>
      <c r="G899" s="18">
        <v>6.9</v>
      </c>
      <c r="H899" s="19">
        <v>5600</v>
      </c>
      <c r="I899" s="18" t="s">
        <v>203</v>
      </c>
      <c r="J899" s="18" t="s">
        <v>3390</v>
      </c>
      <c r="K899" s="18" t="s">
        <v>3391</v>
      </c>
      <c r="L899" s="18" t="s">
        <v>34</v>
      </c>
      <c r="M899" s="20">
        <v>0</v>
      </c>
      <c r="N899" s="20">
        <v>2015882</v>
      </c>
      <c r="O899" s="21">
        <f t="shared" ref="O899:O962" si="42">(304.7/E899)*N899</f>
        <v>5604372.6770072998</v>
      </c>
      <c r="P899" s="22">
        <f t="shared" ref="P899:P962" si="43">IFERROR(N899/M899, 0)*100</f>
        <v>0</v>
      </c>
      <c r="Q899" s="20">
        <f t="shared" ref="Q899:Q962" si="44">N899/(E899/100)</f>
        <v>1839308.3941605841</v>
      </c>
      <c r="R899" s="18" t="s">
        <v>1555</v>
      </c>
      <c r="S899" s="18">
        <v>91</v>
      </c>
    </row>
    <row r="900" spans="1:19" x14ac:dyDescent="0.25">
      <c r="A900" s="18" t="s">
        <v>3392</v>
      </c>
      <c r="B900" s="18" t="s">
        <v>341</v>
      </c>
      <c r="C900" s="18" t="s">
        <v>394</v>
      </c>
      <c r="D900" s="18">
        <v>1986</v>
      </c>
      <c r="E900" s="18">
        <f>VLOOKUP(D900,'cpi roi'!A:C,2,FALSE)</f>
        <v>109.6</v>
      </c>
      <c r="F900" s="18" t="s">
        <v>3080</v>
      </c>
      <c r="G900" s="18">
        <v>6.9</v>
      </c>
      <c r="H900" s="19">
        <v>50000</v>
      </c>
      <c r="I900" s="18" t="s">
        <v>1061</v>
      </c>
      <c r="J900" s="18" t="s">
        <v>3393</v>
      </c>
      <c r="K900" s="18" t="s">
        <v>366</v>
      </c>
      <c r="L900" s="18" t="s">
        <v>34</v>
      </c>
      <c r="M900" s="20">
        <v>0</v>
      </c>
      <c r="N900" s="20">
        <v>84542002</v>
      </c>
      <c r="O900" s="21">
        <f t="shared" si="42"/>
        <v>235036021.98357666</v>
      </c>
      <c r="P900" s="22">
        <f t="shared" si="43"/>
        <v>0</v>
      </c>
      <c r="Q900" s="20">
        <f t="shared" si="44"/>
        <v>77136863.138686135</v>
      </c>
      <c r="R900" s="18" t="s">
        <v>65</v>
      </c>
      <c r="S900" s="18">
        <v>80</v>
      </c>
    </row>
    <row r="901" spans="1:19" x14ac:dyDescent="0.25">
      <c r="A901" s="18" t="s">
        <v>3394</v>
      </c>
      <c r="B901" s="18" t="s">
        <v>37</v>
      </c>
      <c r="C901" s="18" t="s">
        <v>29</v>
      </c>
      <c r="D901" s="18">
        <v>1986</v>
      </c>
      <c r="E901" s="18">
        <f>VLOOKUP(D901,'cpi roi'!A:C,2,FALSE)</f>
        <v>109.6</v>
      </c>
      <c r="F901" s="18" t="s">
        <v>3221</v>
      </c>
      <c r="G901" s="18">
        <v>5.7</v>
      </c>
      <c r="H901" s="19">
        <v>13000</v>
      </c>
      <c r="I901" s="18" t="s">
        <v>3395</v>
      </c>
      <c r="J901" s="18" t="s">
        <v>2921</v>
      </c>
      <c r="K901" s="18" t="s">
        <v>3396</v>
      </c>
      <c r="L901" s="18" t="s">
        <v>34</v>
      </c>
      <c r="M901" s="20">
        <v>18000000</v>
      </c>
      <c r="N901" s="20">
        <v>9697739</v>
      </c>
      <c r="O901" s="21">
        <f t="shared" si="42"/>
        <v>26960776.216240879</v>
      </c>
      <c r="P901" s="22">
        <f t="shared" si="43"/>
        <v>53.876327777777774</v>
      </c>
      <c r="Q901" s="20">
        <f t="shared" si="44"/>
        <v>8848302.0072992705</v>
      </c>
      <c r="R901" s="18" t="s">
        <v>1239</v>
      </c>
      <c r="S901" s="18">
        <v>107</v>
      </c>
    </row>
    <row r="902" spans="1:19" x14ac:dyDescent="0.25">
      <c r="A902" s="18" t="s">
        <v>3397</v>
      </c>
      <c r="B902" s="18" t="s">
        <v>20</v>
      </c>
      <c r="C902" s="18" t="s">
        <v>38</v>
      </c>
      <c r="D902" s="18">
        <v>1986</v>
      </c>
      <c r="E902" s="18">
        <f>VLOOKUP(D902,'cpi roi'!A:C,2,FALSE)</f>
        <v>109.6</v>
      </c>
      <c r="F902" s="18" t="s">
        <v>3221</v>
      </c>
      <c r="G902" s="18">
        <v>5.6</v>
      </c>
      <c r="H902" s="19">
        <v>32000</v>
      </c>
      <c r="I902" s="18" t="s">
        <v>729</v>
      </c>
      <c r="J902" s="18" t="s">
        <v>3398</v>
      </c>
      <c r="K902" s="18" t="s">
        <v>1003</v>
      </c>
      <c r="L902" s="18" t="s">
        <v>34</v>
      </c>
      <c r="M902" s="20">
        <v>8500000</v>
      </c>
      <c r="N902" s="20">
        <v>16209459</v>
      </c>
      <c r="O902" s="21">
        <f t="shared" si="42"/>
        <v>45064070.778284676</v>
      </c>
      <c r="P902" s="22">
        <f t="shared" si="43"/>
        <v>190.69951764705883</v>
      </c>
      <c r="Q902" s="20">
        <f t="shared" si="44"/>
        <v>14789652.372262776</v>
      </c>
      <c r="R902" s="18" t="s">
        <v>1756</v>
      </c>
      <c r="S902" s="18">
        <v>106</v>
      </c>
    </row>
    <row r="903" spans="1:19" x14ac:dyDescent="0.25">
      <c r="A903" s="18" t="s">
        <v>3399</v>
      </c>
      <c r="B903" s="18" t="s">
        <v>2004</v>
      </c>
      <c r="C903" s="18" t="s">
        <v>45</v>
      </c>
      <c r="D903" s="18">
        <v>1986</v>
      </c>
      <c r="E903" s="18">
        <f>VLOOKUP(D903,'cpi roi'!A:C,2,FALSE)</f>
        <v>109.6</v>
      </c>
      <c r="F903" s="18" t="s">
        <v>3400</v>
      </c>
      <c r="G903" s="18">
        <v>7.9</v>
      </c>
      <c r="H903" s="19">
        <v>68000</v>
      </c>
      <c r="I903" s="18" t="s">
        <v>293</v>
      </c>
      <c r="J903" s="18" t="s">
        <v>293</v>
      </c>
      <c r="K903" s="18" t="s">
        <v>2878</v>
      </c>
      <c r="L903" s="18" t="s">
        <v>34</v>
      </c>
      <c r="M903" s="20">
        <v>6400000</v>
      </c>
      <c r="N903" s="20">
        <v>40084041</v>
      </c>
      <c r="O903" s="21">
        <f t="shared" si="42"/>
        <v>111438022.74361315</v>
      </c>
      <c r="P903" s="22">
        <f t="shared" si="43"/>
        <v>626.31314062500007</v>
      </c>
      <c r="Q903" s="20">
        <f t="shared" si="44"/>
        <v>36573030.109489053</v>
      </c>
      <c r="R903" s="18" t="s">
        <v>54</v>
      </c>
      <c r="S903" s="18">
        <v>107</v>
      </c>
    </row>
    <row r="904" spans="1:19" x14ac:dyDescent="0.25">
      <c r="A904" s="18" t="s">
        <v>3401</v>
      </c>
      <c r="B904" s="18" t="s">
        <v>341</v>
      </c>
      <c r="C904" s="18" t="s">
        <v>394</v>
      </c>
      <c r="D904" s="18">
        <v>1986</v>
      </c>
      <c r="E904" s="18">
        <f>VLOOKUP(D904,'cpi roi'!A:C,2,FALSE)</f>
        <v>109.6</v>
      </c>
      <c r="F904" s="18" t="s">
        <v>3257</v>
      </c>
      <c r="G904" s="18">
        <v>7.2</v>
      </c>
      <c r="H904" s="19">
        <v>46000</v>
      </c>
      <c r="I904" s="18" t="s">
        <v>613</v>
      </c>
      <c r="J904" s="18" t="s">
        <v>3402</v>
      </c>
      <c r="K904" s="18" t="s">
        <v>3403</v>
      </c>
      <c r="L904" s="18" t="s">
        <v>34</v>
      </c>
      <c r="M904" s="20">
        <v>14000000</v>
      </c>
      <c r="N904" s="20">
        <v>38625550</v>
      </c>
      <c r="O904" s="21">
        <f t="shared" si="42"/>
        <v>107383258.07481752</v>
      </c>
      <c r="P904" s="22">
        <f t="shared" si="43"/>
        <v>275.89678571428573</v>
      </c>
      <c r="Q904" s="20">
        <f t="shared" si="44"/>
        <v>35242290.145985402</v>
      </c>
      <c r="R904" s="18" t="s">
        <v>1729</v>
      </c>
      <c r="S904" s="18">
        <v>74</v>
      </c>
    </row>
    <row r="905" spans="1:19" x14ac:dyDescent="0.25">
      <c r="A905" s="18" t="s">
        <v>3404</v>
      </c>
      <c r="B905" s="18" t="s">
        <v>20</v>
      </c>
      <c r="C905" s="18" t="s">
        <v>45</v>
      </c>
      <c r="D905" s="18">
        <v>1986</v>
      </c>
      <c r="E905" s="18">
        <f>VLOOKUP(D905,'cpi roi'!A:C,2,FALSE)</f>
        <v>109.6</v>
      </c>
      <c r="F905" s="18" t="s">
        <v>3252</v>
      </c>
      <c r="G905" s="18">
        <v>6.9</v>
      </c>
      <c r="H905" s="19">
        <v>27000</v>
      </c>
      <c r="I905" s="18" t="s">
        <v>46</v>
      </c>
      <c r="J905" s="18" t="s">
        <v>3405</v>
      </c>
      <c r="K905" s="18" t="s">
        <v>1375</v>
      </c>
      <c r="L905" s="18" t="s">
        <v>34</v>
      </c>
      <c r="M905" s="20">
        <v>13000000</v>
      </c>
      <c r="N905" s="20">
        <v>71624879</v>
      </c>
      <c r="O905" s="21">
        <f t="shared" si="42"/>
        <v>199125005.7600365</v>
      </c>
      <c r="P905" s="22">
        <f t="shared" si="43"/>
        <v>550.96060769230769</v>
      </c>
      <c r="Q905" s="20">
        <f t="shared" si="44"/>
        <v>65351166.970802926</v>
      </c>
      <c r="R905" s="18" t="s">
        <v>2097</v>
      </c>
      <c r="S905" s="18">
        <v>93</v>
      </c>
    </row>
    <row r="906" spans="1:19" x14ac:dyDescent="0.25">
      <c r="A906" s="18" t="s">
        <v>3406</v>
      </c>
      <c r="B906" s="18" t="s">
        <v>37</v>
      </c>
      <c r="C906" s="18" t="s">
        <v>394</v>
      </c>
      <c r="D906" s="18">
        <v>1986</v>
      </c>
      <c r="E906" s="18">
        <f>VLOOKUP(D906,'cpi roi'!A:C,2,FALSE)</f>
        <v>109.6</v>
      </c>
      <c r="F906" s="18" t="s">
        <v>3363</v>
      </c>
      <c r="G906" s="18">
        <v>7.3</v>
      </c>
      <c r="H906" s="19">
        <v>38000</v>
      </c>
      <c r="I906" s="18" t="s">
        <v>3407</v>
      </c>
      <c r="J906" s="18" t="s">
        <v>3408</v>
      </c>
      <c r="K906" s="18" t="s">
        <v>3409</v>
      </c>
      <c r="L906" s="18" t="s">
        <v>34</v>
      </c>
      <c r="M906" s="20">
        <v>6000000</v>
      </c>
      <c r="N906" s="20">
        <v>5860601</v>
      </c>
      <c r="O906" s="21">
        <f t="shared" si="42"/>
        <v>16293112.451642336</v>
      </c>
      <c r="P906" s="22">
        <f t="shared" si="43"/>
        <v>97.67668333333333</v>
      </c>
      <c r="Q906" s="20">
        <f t="shared" si="44"/>
        <v>5347263.6861313879</v>
      </c>
      <c r="R906" s="18" t="s">
        <v>3410</v>
      </c>
      <c r="S906" s="18">
        <v>84</v>
      </c>
    </row>
    <row r="907" spans="1:19" x14ac:dyDescent="0.25">
      <c r="A907" s="18" t="s">
        <v>3411</v>
      </c>
      <c r="B907" s="18" t="s">
        <v>20</v>
      </c>
      <c r="C907" s="18" t="s">
        <v>45</v>
      </c>
      <c r="D907" s="18">
        <v>1986</v>
      </c>
      <c r="E907" s="18">
        <f>VLOOKUP(D907,'cpi roi'!A:C,2,FALSE)</f>
        <v>109.6</v>
      </c>
      <c r="F907" s="18" t="s">
        <v>2469</v>
      </c>
      <c r="G907" s="18">
        <v>6.1</v>
      </c>
      <c r="H907" s="19">
        <v>12000</v>
      </c>
      <c r="I907" s="18" t="s">
        <v>274</v>
      </c>
      <c r="J907" s="18" t="s">
        <v>3412</v>
      </c>
      <c r="K907" s="18" t="s">
        <v>213</v>
      </c>
      <c r="L907" s="18" t="s">
        <v>34</v>
      </c>
      <c r="M907" s="20">
        <v>0</v>
      </c>
      <c r="N907" s="20">
        <v>26285544</v>
      </c>
      <c r="O907" s="21">
        <f t="shared" si="42"/>
        <v>73076690.299270079</v>
      </c>
      <c r="P907" s="22">
        <f t="shared" si="43"/>
        <v>0</v>
      </c>
      <c r="Q907" s="20">
        <f t="shared" si="44"/>
        <v>23983160.583941609</v>
      </c>
      <c r="R907" s="18" t="s">
        <v>2403</v>
      </c>
      <c r="S907" s="18">
        <v>106</v>
      </c>
    </row>
    <row r="908" spans="1:19" x14ac:dyDescent="0.25">
      <c r="A908" s="18" t="s">
        <v>3413</v>
      </c>
      <c r="B908" s="18" t="s">
        <v>2004</v>
      </c>
      <c r="C908" s="18" t="s">
        <v>45</v>
      </c>
      <c r="D908" s="18">
        <v>1986</v>
      </c>
      <c r="E908" s="18">
        <f>VLOOKUP(D908,'cpi roi'!A:C,2,FALSE)</f>
        <v>109.6</v>
      </c>
      <c r="F908" s="18" t="s">
        <v>2707</v>
      </c>
      <c r="G908" s="18">
        <v>4.5</v>
      </c>
      <c r="H908" s="19">
        <v>9500</v>
      </c>
      <c r="I908" s="18" t="s">
        <v>3414</v>
      </c>
      <c r="J908" s="18" t="s">
        <v>3414</v>
      </c>
      <c r="K908" s="18" t="s">
        <v>3415</v>
      </c>
      <c r="L908" s="18" t="s">
        <v>310</v>
      </c>
      <c r="M908" s="20">
        <v>1100000</v>
      </c>
      <c r="N908" s="20">
        <v>5450815</v>
      </c>
      <c r="O908" s="21">
        <f t="shared" si="42"/>
        <v>15153862.504562045</v>
      </c>
      <c r="P908" s="22">
        <f t="shared" si="43"/>
        <v>495.52863636363639</v>
      </c>
      <c r="Q908" s="20">
        <f t="shared" si="44"/>
        <v>4973371.3503649645</v>
      </c>
      <c r="R908" s="18" t="s">
        <v>2254</v>
      </c>
      <c r="S908" s="18">
        <v>82</v>
      </c>
    </row>
    <row r="909" spans="1:19" x14ac:dyDescent="0.25">
      <c r="A909" s="18" t="s">
        <v>3416</v>
      </c>
      <c r="B909" s="18" t="s">
        <v>20</v>
      </c>
      <c r="C909" s="18" t="s">
        <v>108</v>
      </c>
      <c r="D909" s="18">
        <v>1986</v>
      </c>
      <c r="E909" s="18">
        <f>VLOOKUP(D909,'cpi roi'!A:C,2,FALSE)</f>
        <v>109.6</v>
      </c>
      <c r="F909" s="18" t="s">
        <v>2592</v>
      </c>
      <c r="G909" s="18">
        <v>7</v>
      </c>
      <c r="H909" s="19">
        <v>15000</v>
      </c>
      <c r="I909" s="18" t="s">
        <v>2282</v>
      </c>
      <c r="J909" s="18" t="s">
        <v>3417</v>
      </c>
      <c r="K909" s="18" t="s">
        <v>992</v>
      </c>
      <c r="L909" s="18" t="s">
        <v>34</v>
      </c>
      <c r="M909" s="20">
        <v>6500000</v>
      </c>
      <c r="N909" s="20">
        <v>2347000</v>
      </c>
      <c r="O909" s="21">
        <f t="shared" si="42"/>
        <v>6524916.9708029199</v>
      </c>
      <c r="P909" s="22">
        <f t="shared" si="43"/>
        <v>36.107692307692304</v>
      </c>
      <c r="Q909" s="20">
        <f t="shared" si="44"/>
        <v>2141423.357664234</v>
      </c>
      <c r="R909" s="18" t="s">
        <v>2357</v>
      </c>
      <c r="S909" s="18">
        <v>111</v>
      </c>
    </row>
    <row r="910" spans="1:19" x14ac:dyDescent="0.25">
      <c r="A910" s="18" t="s">
        <v>3418</v>
      </c>
      <c r="B910" s="18" t="s">
        <v>37</v>
      </c>
      <c r="C910" s="18" t="s">
        <v>21</v>
      </c>
      <c r="D910" s="18">
        <v>1986</v>
      </c>
      <c r="E910" s="18">
        <f>VLOOKUP(D910,'cpi roi'!A:C,2,FALSE)</f>
        <v>109.6</v>
      </c>
      <c r="F910" s="18" t="s">
        <v>3268</v>
      </c>
      <c r="G910" s="18">
        <v>6.5</v>
      </c>
      <c r="H910" s="19">
        <v>5600</v>
      </c>
      <c r="I910" s="18" t="s">
        <v>2091</v>
      </c>
      <c r="J910" s="18" t="s">
        <v>2091</v>
      </c>
      <c r="K910" s="18" t="s">
        <v>3419</v>
      </c>
      <c r="L910" s="18" t="s">
        <v>34</v>
      </c>
      <c r="M910" s="20">
        <v>0</v>
      </c>
      <c r="N910" s="20">
        <v>7177431</v>
      </c>
      <c r="O910" s="21">
        <f t="shared" si="42"/>
        <v>19954044.030109491</v>
      </c>
      <c r="P910" s="22">
        <f t="shared" si="43"/>
        <v>0</v>
      </c>
      <c r="Q910" s="20">
        <f t="shared" si="44"/>
        <v>6548750.9124087598</v>
      </c>
      <c r="R910" s="18" t="s">
        <v>3420</v>
      </c>
      <c r="S910" s="18">
        <v>114</v>
      </c>
    </row>
    <row r="911" spans="1:19" x14ac:dyDescent="0.25">
      <c r="A911" s="18" t="s">
        <v>3421</v>
      </c>
      <c r="B911" s="18" t="s">
        <v>20</v>
      </c>
      <c r="C911" s="18" t="s">
        <v>45</v>
      </c>
      <c r="D911" s="18">
        <v>1986</v>
      </c>
      <c r="E911" s="18">
        <f>VLOOKUP(D911,'cpi roi'!A:C,2,FALSE)</f>
        <v>109.6</v>
      </c>
      <c r="F911" s="18" t="s">
        <v>3349</v>
      </c>
      <c r="G911" s="18">
        <v>6.9</v>
      </c>
      <c r="H911" s="19">
        <v>17000</v>
      </c>
      <c r="I911" s="18" t="s">
        <v>296</v>
      </c>
      <c r="J911" s="18" t="s">
        <v>3422</v>
      </c>
      <c r="K911" s="18" t="s">
        <v>3423</v>
      </c>
      <c r="L911" s="18" t="s">
        <v>34</v>
      </c>
      <c r="M911" s="20">
        <v>7000000</v>
      </c>
      <c r="N911" s="20">
        <v>8362969</v>
      </c>
      <c r="O911" s="21">
        <f t="shared" si="42"/>
        <v>23249969.47354015</v>
      </c>
      <c r="P911" s="22">
        <f t="shared" si="43"/>
        <v>119.47098571428572</v>
      </c>
      <c r="Q911" s="20">
        <f t="shared" si="44"/>
        <v>7630446.1678832127</v>
      </c>
      <c r="R911" s="18" t="s">
        <v>3424</v>
      </c>
      <c r="S911" s="18">
        <v>114</v>
      </c>
    </row>
    <row r="912" spans="1:19" x14ac:dyDescent="0.25">
      <c r="A912" s="18" t="s">
        <v>3425</v>
      </c>
      <c r="B912" s="18" t="s">
        <v>20</v>
      </c>
      <c r="C912" s="18" t="s">
        <v>45</v>
      </c>
      <c r="D912" s="18">
        <v>1986</v>
      </c>
      <c r="E912" s="18">
        <f>VLOOKUP(D912,'cpi roi'!A:C,2,FALSE)</f>
        <v>109.6</v>
      </c>
      <c r="F912" s="18" t="s">
        <v>3049</v>
      </c>
      <c r="G912" s="18">
        <v>6.1</v>
      </c>
      <c r="H912" s="19">
        <v>10000</v>
      </c>
      <c r="I912" s="18" t="s">
        <v>479</v>
      </c>
      <c r="J912" s="18" t="s">
        <v>1590</v>
      </c>
      <c r="K912" s="18" t="s">
        <v>752</v>
      </c>
      <c r="L912" s="18" t="s">
        <v>34</v>
      </c>
      <c r="M912" s="20">
        <v>20000000</v>
      </c>
      <c r="N912" s="20">
        <v>25314189</v>
      </c>
      <c r="O912" s="21">
        <f t="shared" si="42"/>
        <v>70376217.046532854</v>
      </c>
      <c r="P912" s="22">
        <f t="shared" si="43"/>
        <v>126.57094499999999</v>
      </c>
      <c r="Q912" s="20">
        <f t="shared" si="44"/>
        <v>23096887.77372263</v>
      </c>
      <c r="R912" s="18" t="s">
        <v>48</v>
      </c>
      <c r="S912" s="18">
        <v>108</v>
      </c>
    </row>
    <row r="913" spans="1:19" x14ac:dyDescent="0.25">
      <c r="A913" s="18" t="s">
        <v>3426</v>
      </c>
      <c r="B913" s="18" t="s">
        <v>20</v>
      </c>
      <c r="C913" s="18" t="s">
        <v>21</v>
      </c>
      <c r="D913" s="18">
        <v>1986</v>
      </c>
      <c r="E913" s="18">
        <f>VLOOKUP(D913,'cpi roi'!A:C,2,FALSE)</f>
        <v>109.6</v>
      </c>
      <c r="F913" s="18" t="s">
        <v>3400</v>
      </c>
      <c r="G913" s="18">
        <v>7.1</v>
      </c>
      <c r="H913" s="19">
        <v>15000</v>
      </c>
      <c r="I913" s="18" t="s">
        <v>81</v>
      </c>
      <c r="J913" s="18" t="s">
        <v>3427</v>
      </c>
      <c r="K913" s="18" t="s">
        <v>2014</v>
      </c>
      <c r="L913" s="18" t="s">
        <v>34</v>
      </c>
      <c r="M913" s="20">
        <v>0</v>
      </c>
      <c r="N913" s="20">
        <v>5839031</v>
      </c>
      <c r="O913" s="21">
        <f t="shared" si="42"/>
        <v>16233145.489963505</v>
      </c>
      <c r="P913" s="22">
        <f t="shared" si="43"/>
        <v>0</v>
      </c>
      <c r="Q913" s="20">
        <f t="shared" si="44"/>
        <v>5327583.029197081</v>
      </c>
      <c r="R913" s="18" t="s">
        <v>35</v>
      </c>
      <c r="S913" s="18">
        <v>99</v>
      </c>
    </row>
    <row r="914" spans="1:19" x14ac:dyDescent="0.25">
      <c r="A914" s="18" t="s">
        <v>3428</v>
      </c>
      <c r="B914" s="18" t="s">
        <v>20</v>
      </c>
      <c r="C914" s="18" t="s">
        <v>29</v>
      </c>
      <c r="D914" s="18">
        <v>1986</v>
      </c>
      <c r="E914" s="18">
        <f>VLOOKUP(D914,'cpi roi'!A:C,2,FALSE)</f>
        <v>109.6</v>
      </c>
      <c r="F914" s="18" t="s">
        <v>2707</v>
      </c>
      <c r="G914" s="18">
        <v>5.4</v>
      </c>
      <c r="H914" s="19">
        <v>6200</v>
      </c>
      <c r="I914" s="18" t="s">
        <v>1592</v>
      </c>
      <c r="J914" s="18" t="s">
        <v>3429</v>
      </c>
      <c r="K914" s="18" t="s">
        <v>3430</v>
      </c>
      <c r="L914" s="18" t="s">
        <v>34</v>
      </c>
      <c r="M914" s="20">
        <v>15000000</v>
      </c>
      <c r="N914" s="20">
        <v>1953732</v>
      </c>
      <c r="O914" s="21">
        <f t="shared" si="42"/>
        <v>5431588.872262774</v>
      </c>
      <c r="P914" s="22">
        <f t="shared" si="43"/>
        <v>13.02488</v>
      </c>
      <c r="Q914" s="20">
        <f t="shared" si="44"/>
        <v>1782602.189781022</v>
      </c>
      <c r="R914" s="18" t="s">
        <v>27</v>
      </c>
      <c r="S914" s="18">
        <v>98</v>
      </c>
    </row>
    <row r="915" spans="1:19" x14ac:dyDescent="0.25">
      <c r="A915" s="18" t="s">
        <v>3431</v>
      </c>
      <c r="B915" s="18" t="s">
        <v>20</v>
      </c>
      <c r="C915" s="18" t="s">
        <v>45</v>
      </c>
      <c r="D915" s="18">
        <v>1986</v>
      </c>
      <c r="E915" s="18">
        <f>VLOOKUP(D915,'cpi roi'!A:C,2,FALSE)</f>
        <v>109.6</v>
      </c>
      <c r="F915" s="18" t="s">
        <v>3363</v>
      </c>
      <c r="G915" s="18">
        <v>6.8</v>
      </c>
      <c r="H915" s="19">
        <v>13000</v>
      </c>
      <c r="I915" s="18" t="s">
        <v>3432</v>
      </c>
      <c r="J915" s="18" t="s">
        <v>3432</v>
      </c>
      <c r="K915" s="18" t="s">
        <v>3433</v>
      </c>
      <c r="L915" s="18" t="s">
        <v>34</v>
      </c>
      <c r="M915" s="20">
        <v>175000</v>
      </c>
      <c r="N915" s="20">
        <v>7137502</v>
      </c>
      <c r="O915" s="21">
        <f t="shared" si="42"/>
        <v>19843037.038321171</v>
      </c>
      <c r="P915" s="22">
        <f t="shared" si="43"/>
        <v>4078.5725714285709</v>
      </c>
      <c r="Q915" s="20">
        <f t="shared" si="44"/>
        <v>6512319.343065694</v>
      </c>
      <c r="R915" s="18" t="s">
        <v>3434</v>
      </c>
      <c r="S915" s="18">
        <v>84</v>
      </c>
    </row>
    <row r="916" spans="1:19" x14ac:dyDescent="0.25">
      <c r="A916" s="18" t="s">
        <v>3435</v>
      </c>
      <c r="B916" s="18" t="s">
        <v>20</v>
      </c>
      <c r="C916" s="18" t="s">
        <v>38</v>
      </c>
      <c r="D916" s="18">
        <v>1986</v>
      </c>
      <c r="E916" s="18">
        <f>VLOOKUP(D916,'cpi roi'!A:C,2,FALSE)</f>
        <v>109.6</v>
      </c>
      <c r="F916" s="18" t="s">
        <v>3252</v>
      </c>
      <c r="G916" s="18">
        <v>6.5</v>
      </c>
      <c r="H916" s="19">
        <v>12000</v>
      </c>
      <c r="I916" s="18" t="s">
        <v>712</v>
      </c>
      <c r="J916" s="18" t="s">
        <v>907</v>
      </c>
      <c r="K916" s="18" t="s">
        <v>3436</v>
      </c>
      <c r="L916" s="18" t="s">
        <v>34</v>
      </c>
      <c r="M916" s="20">
        <v>0</v>
      </c>
      <c r="N916" s="20">
        <v>38500726</v>
      </c>
      <c r="O916" s="21">
        <f t="shared" si="42"/>
        <v>107036233.68795621</v>
      </c>
      <c r="P916" s="22">
        <f t="shared" si="43"/>
        <v>0</v>
      </c>
      <c r="Q916" s="20">
        <f t="shared" si="44"/>
        <v>35128399.635036498</v>
      </c>
      <c r="R916" s="18" t="s">
        <v>122</v>
      </c>
      <c r="S916" s="18">
        <v>107</v>
      </c>
    </row>
    <row r="917" spans="1:19" x14ac:dyDescent="0.25">
      <c r="A917" s="18" t="s">
        <v>3437</v>
      </c>
      <c r="B917" s="18" t="s">
        <v>20</v>
      </c>
      <c r="C917" s="18" t="s">
        <v>38</v>
      </c>
      <c r="D917" s="18">
        <v>1986</v>
      </c>
      <c r="E917" s="18">
        <f>VLOOKUP(D917,'cpi roi'!A:C,2,FALSE)</f>
        <v>109.6</v>
      </c>
      <c r="F917" s="18" t="s">
        <v>2926</v>
      </c>
      <c r="G917" s="18">
        <v>5.8</v>
      </c>
      <c r="H917" s="19">
        <v>4700</v>
      </c>
      <c r="I917" s="18" t="s">
        <v>1298</v>
      </c>
      <c r="J917" s="18" t="s">
        <v>3438</v>
      </c>
      <c r="K917" s="18" t="s">
        <v>667</v>
      </c>
      <c r="L917" s="18" t="s">
        <v>34</v>
      </c>
      <c r="M917" s="20">
        <v>18000000</v>
      </c>
      <c r="N917" s="20">
        <v>1305114</v>
      </c>
      <c r="O917" s="21">
        <f t="shared" si="42"/>
        <v>3628359.8156934311</v>
      </c>
      <c r="P917" s="22">
        <f t="shared" si="43"/>
        <v>7.2506333333333339</v>
      </c>
      <c r="Q917" s="20">
        <f t="shared" si="44"/>
        <v>1190797.4452554747</v>
      </c>
      <c r="R917" s="18" t="s">
        <v>2499</v>
      </c>
      <c r="S917" s="18">
        <v>115</v>
      </c>
    </row>
    <row r="918" spans="1:19" x14ac:dyDescent="0.25">
      <c r="A918" s="18" t="s">
        <v>3439</v>
      </c>
      <c r="B918" s="18" t="s">
        <v>2004</v>
      </c>
      <c r="C918" s="18" t="s">
        <v>45</v>
      </c>
      <c r="D918" s="18">
        <v>1986</v>
      </c>
      <c r="E918" s="18">
        <f>VLOOKUP(D918,'cpi roi'!A:C,2,FALSE)</f>
        <v>109.6</v>
      </c>
      <c r="F918" s="18" t="s">
        <v>3365</v>
      </c>
      <c r="G918" s="18">
        <v>5.3</v>
      </c>
      <c r="H918" s="19">
        <v>7800</v>
      </c>
      <c r="I918" s="18" t="s">
        <v>581</v>
      </c>
      <c r="J918" s="18" t="s">
        <v>3440</v>
      </c>
      <c r="K918" s="18" t="s">
        <v>1477</v>
      </c>
      <c r="L918" s="18" t="s">
        <v>34</v>
      </c>
      <c r="M918" s="20">
        <v>0</v>
      </c>
      <c r="N918" s="20">
        <v>27820000</v>
      </c>
      <c r="O918" s="21">
        <f t="shared" si="42"/>
        <v>77342645.985401466</v>
      </c>
      <c r="P918" s="22">
        <f t="shared" si="43"/>
        <v>0</v>
      </c>
      <c r="Q918" s="20">
        <f t="shared" si="44"/>
        <v>25383211.678832121</v>
      </c>
      <c r="R918" s="18" t="s">
        <v>2866</v>
      </c>
      <c r="S918" s="18">
        <v>104</v>
      </c>
    </row>
    <row r="919" spans="1:19" x14ac:dyDescent="0.25">
      <c r="A919" s="18" t="s">
        <v>3441</v>
      </c>
      <c r="B919" s="18" t="s">
        <v>20</v>
      </c>
      <c r="C919" s="18" t="s">
        <v>45</v>
      </c>
      <c r="D919" s="18">
        <v>1986</v>
      </c>
      <c r="E919" s="18">
        <f>VLOOKUP(D919,'cpi roi'!A:C,2,FALSE)</f>
        <v>109.6</v>
      </c>
      <c r="F919" s="18" t="s">
        <v>3442</v>
      </c>
      <c r="G919" s="18">
        <v>7.7</v>
      </c>
      <c r="H919" s="19">
        <v>49000</v>
      </c>
      <c r="I919" s="18" t="s">
        <v>2193</v>
      </c>
      <c r="J919" s="18" t="s">
        <v>2193</v>
      </c>
      <c r="K919" s="18" t="s">
        <v>3443</v>
      </c>
      <c r="L919" s="18" t="s">
        <v>34</v>
      </c>
      <c r="M919" s="20">
        <v>1100000</v>
      </c>
      <c r="N919" s="20">
        <v>1504286</v>
      </c>
      <c r="O919" s="21">
        <f t="shared" si="42"/>
        <v>4182079.7828467158</v>
      </c>
      <c r="P919" s="22">
        <f t="shared" si="43"/>
        <v>136.75327272727273</v>
      </c>
      <c r="Q919" s="20">
        <f t="shared" si="44"/>
        <v>1372523.7226277373</v>
      </c>
      <c r="R919" s="18" t="s">
        <v>3444</v>
      </c>
      <c r="S919" s="18">
        <v>107</v>
      </c>
    </row>
    <row r="920" spans="1:19" x14ac:dyDescent="0.25">
      <c r="A920" s="18" t="s">
        <v>3445</v>
      </c>
      <c r="B920" s="18" t="s">
        <v>2004</v>
      </c>
      <c r="C920" s="18" t="s">
        <v>56</v>
      </c>
      <c r="D920" s="18">
        <v>1986</v>
      </c>
      <c r="E920" s="18">
        <f>VLOOKUP(D920,'cpi roi'!A:C,2,FALSE)</f>
        <v>109.6</v>
      </c>
      <c r="F920" s="18" t="s">
        <v>3320</v>
      </c>
      <c r="G920" s="18">
        <v>5.7</v>
      </c>
      <c r="H920" s="19">
        <v>26000</v>
      </c>
      <c r="I920" s="18" t="s">
        <v>3446</v>
      </c>
      <c r="J920" s="18" t="s">
        <v>3447</v>
      </c>
      <c r="K920" s="18" t="s">
        <v>1026</v>
      </c>
      <c r="L920" s="18" t="s">
        <v>34</v>
      </c>
      <c r="M920" s="20">
        <v>19000000</v>
      </c>
      <c r="N920" s="20">
        <v>40996665</v>
      </c>
      <c r="O920" s="21">
        <f t="shared" si="42"/>
        <v>113975217.38594891</v>
      </c>
      <c r="P920" s="22">
        <f t="shared" si="43"/>
        <v>215.77192105263157</v>
      </c>
      <c r="Q920" s="20">
        <f t="shared" si="44"/>
        <v>37405716.240875915</v>
      </c>
      <c r="R920" s="18" t="s">
        <v>3448</v>
      </c>
      <c r="S920" s="18">
        <v>91</v>
      </c>
    </row>
    <row r="921" spans="1:19" x14ac:dyDescent="0.25">
      <c r="A921" s="18" t="s">
        <v>3449</v>
      </c>
      <c r="B921" s="18" t="s">
        <v>2711</v>
      </c>
      <c r="C921" s="18" t="s">
        <v>108</v>
      </c>
      <c r="D921" s="18">
        <v>1986</v>
      </c>
      <c r="E921" s="18">
        <f>VLOOKUP(D921,'cpi roi'!A:C,2,FALSE)</f>
        <v>109.6</v>
      </c>
      <c r="F921" s="18" t="s">
        <v>3450</v>
      </c>
      <c r="G921" s="18">
        <v>7.3</v>
      </c>
      <c r="H921" s="19">
        <v>7500</v>
      </c>
      <c r="I921" s="18" t="s">
        <v>3451</v>
      </c>
      <c r="J921" s="18" t="s">
        <v>3451</v>
      </c>
      <c r="K921" s="18" t="s">
        <v>3452</v>
      </c>
      <c r="L921" s="18" t="s">
        <v>1273</v>
      </c>
      <c r="M921" s="20">
        <v>0</v>
      </c>
      <c r="N921" s="20">
        <v>58731</v>
      </c>
      <c r="O921" s="21">
        <f t="shared" si="42"/>
        <v>163278.61040145985</v>
      </c>
      <c r="P921" s="22">
        <f t="shared" si="43"/>
        <v>0</v>
      </c>
      <c r="Q921" s="20">
        <f t="shared" si="44"/>
        <v>53586.678832116791</v>
      </c>
      <c r="R921" s="18" t="s">
        <v>3453</v>
      </c>
      <c r="S921" s="18">
        <v>105</v>
      </c>
    </row>
    <row r="922" spans="1:19" x14ac:dyDescent="0.25">
      <c r="A922" s="18" t="s">
        <v>3454</v>
      </c>
      <c r="B922" s="18" t="s">
        <v>20</v>
      </c>
      <c r="C922" s="18" t="s">
        <v>56</v>
      </c>
      <c r="D922" s="18">
        <v>1986</v>
      </c>
      <c r="E922" s="18">
        <f>VLOOKUP(D922,'cpi roi'!A:C,2,FALSE)</f>
        <v>109.6</v>
      </c>
      <c r="F922" s="18" t="s">
        <v>3257</v>
      </c>
      <c r="G922" s="18">
        <v>5.4</v>
      </c>
      <c r="H922" s="19">
        <v>14000</v>
      </c>
      <c r="I922" s="18" t="s">
        <v>1581</v>
      </c>
      <c r="J922" s="18" t="s">
        <v>3455</v>
      </c>
      <c r="K922" s="18" t="s">
        <v>1581</v>
      </c>
      <c r="L922" s="18" t="s">
        <v>34</v>
      </c>
      <c r="M922" s="20">
        <v>0</v>
      </c>
      <c r="N922" s="20">
        <v>14481606</v>
      </c>
      <c r="O922" s="21">
        <f t="shared" si="42"/>
        <v>40260450.257299274</v>
      </c>
      <c r="P922" s="22">
        <f t="shared" si="43"/>
        <v>0</v>
      </c>
      <c r="Q922" s="20">
        <f t="shared" si="44"/>
        <v>13213144.160583943</v>
      </c>
      <c r="R922" s="18" t="s">
        <v>65</v>
      </c>
      <c r="S922" s="18">
        <v>93</v>
      </c>
    </row>
    <row r="923" spans="1:19" x14ac:dyDescent="0.25">
      <c r="A923" s="18" t="s">
        <v>3456</v>
      </c>
      <c r="B923" s="18" t="s">
        <v>37</v>
      </c>
      <c r="C923" s="18" t="s">
        <v>38</v>
      </c>
      <c r="D923" s="18">
        <v>1986</v>
      </c>
      <c r="E923" s="18">
        <f>VLOOKUP(D923,'cpi roi'!A:C,2,FALSE)</f>
        <v>109.6</v>
      </c>
      <c r="F923" s="18" t="s">
        <v>3457</v>
      </c>
      <c r="G923" s="18">
        <v>4.5999999999999996</v>
      </c>
      <c r="H923" s="19">
        <v>9000</v>
      </c>
      <c r="I923" s="18" t="s">
        <v>3458</v>
      </c>
      <c r="J923" s="18" t="s">
        <v>2850</v>
      </c>
      <c r="K923" s="18" t="s">
        <v>2851</v>
      </c>
      <c r="L923" s="18" t="s">
        <v>34</v>
      </c>
      <c r="M923" s="20">
        <v>13000000</v>
      </c>
      <c r="N923" s="20">
        <v>3751699</v>
      </c>
      <c r="O923" s="21">
        <f t="shared" si="42"/>
        <v>10430133.989963505</v>
      </c>
      <c r="P923" s="22">
        <f t="shared" si="43"/>
        <v>28.85922307692308</v>
      </c>
      <c r="Q923" s="20">
        <f t="shared" si="44"/>
        <v>3423083.0291970805</v>
      </c>
      <c r="R923" s="18" t="s">
        <v>1180</v>
      </c>
      <c r="S923" s="18">
        <v>99</v>
      </c>
    </row>
    <row r="924" spans="1:19" x14ac:dyDescent="0.25">
      <c r="A924" s="18" t="s">
        <v>3459</v>
      </c>
      <c r="B924" s="18" t="s">
        <v>341</v>
      </c>
      <c r="C924" s="18" t="s">
        <v>29</v>
      </c>
      <c r="D924" s="18">
        <v>1986</v>
      </c>
      <c r="E924" s="18">
        <f>VLOOKUP(D924,'cpi roi'!A:C,2,FALSE)</f>
        <v>109.6</v>
      </c>
      <c r="F924" s="18" t="s">
        <v>3460</v>
      </c>
      <c r="G924" s="18">
        <v>7</v>
      </c>
      <c r="H924" s="19">
        <v>11000</v>
      </c>
      <c r="I924" s="18" t="s">
        <v>3461</v>
      </c>
      <c r="J924" s="18" t="s">
        <v>3461</v>
      </c>
      <c r="K924" s="18" t="s">
        <v>3462</v>
      </c>
      <c r="L924" s="18" t="s">
        <v>2113</v>
      </c>
      <c r="M924" s="20">
        <v>0</v>
      </c>
      <c r="N924" s="20">
        <v>13299749</v>
      </c>
      <c r="O924" s="21">
        <f t="shared" si="42"/>
        <v>36974758.396897815</v>
      </c>
      <c r="P924" s="22">
        <f t="shared" si="43"/>
        <v>0</v>
      </c>
      <c r="Q924" s="20">
        <f t="shared" si="44"/>
        <v>12134807.481751826</v>
      </c>
      <c r="R924" s="18" t="s">
        <v>3463</v>
      </c>
      <c r="S924" s="18">
        <v>76</v>
      </c>
    </row>
    <row r="925" spans="1:19" x14ac:dyDescent="0.25">
      <c r="A925" s="18" t="s">
        <v>3464</v>
      </c>
      <c r="B925" s="18" t="s">
        <v>424</v>
      </c>
      <c r="C925" s="18" t="s">
        <v>67</v>
      </c>
      <c r="D925" s="18">
        <v>1986</v>
      </c>
      <c r="E925" s="18">
        <f>VLOOKUP(D925,'cpi roi'!A:C,2,FALSE)</f>
        <v>109.6</v>
      </c>
      <c r="F925" s="18" t="s">
        <v>3465</v>
      </c>
      <c r="G925" s="18">
        <v>6.6</v>
      </c>
      <c r="H925" s="19">
        <v>5500</v>
      </c>
      <c r="I925" s="18" t="s">
        <v>3466</v>
      </c>
      <c r="J925" s="18" t="s">
        <v>3466</v>
      </c>
      <c r="K925" s="18" t="s">
        <v>3467</v>
      </c>
      <c r="L925" s="18" t="s">
        <v>26</v>
      </c>
      <c r="M925" s="20">
        <v>0</v>
      </c>
      <c r="N925" s="20">
        <v>5478</v>
      </c>
      <c r="O925" s="21">
        <f t="shared" si="42"/>
        <v>15229.4397810219</v>
      </c>
      <c r="P925" s="22">
        <f t="shared" si="43"/>
        <v>0</v>
      </c>
      <c r="Q925" s="20">
        <f t="shared" si="44"/>
        <v>4998.175182481752</v>
      </c>
      <c r="R925" s="18" t="s">
        <v>3468</v>
      </c>
      <c r="S925" s="18">
        <v>93</v>
      </c>
    </row>
    <row r="926" spans="1:19" x14ac:dyDescent="0.25">
      <c r="A926" s="18" t="s">
        <v>3469</v>
      </c>
      <c r="B926" s="18" t="s">
        <v>20</v>
      </c>
      <c r="C926" s="18" t="s">
        <v>21</v>
      </c>
      <c r="D926" s="18">
        <v>1986</v>
      </c>
      <c r="E926" s="18">
        <f>VLOOKUP(D926,'cpi roi'!A:C,2,FALSE)</f>
        <v>109.6</v>
      </c>
      <c r="F926" s="18" t="s">
        <v>3326</v>
      </c>
      <c r="G926" s="18">
        <v>7.2</v>
      </c>
      <c r="H926" s="19">
        <v>15000</v>
      </c>
      <c r="I926" s="18" t="s">
        <v>3470</v>
      </c>
      <c r="J926" s="18" t="s">
        <v>3471</v>
      </c>
      <c r="K926" s="18" t="s">
        <v>169</v>
      </c>
      <c r="L926" s="18" t="s">
        <v>34</v>
      </c>
      <c r="M926" s="20">
        <v>10500000</v>
      </c>
      <c r="N926" s="20">
        <v>31853080</v>
      </c>
      <c r="O926" s="21">
        <f t="shared" si="42"/>
        <v>88555049.963503659</v>
      </c>
      <c r="P926" s="22">
        <f t="shared" si="43"/>
        <v>303.36266666666666</v>
      </c>
      <c r="Q926" s="20">
        <f t="shared" si="44"/>
        <v>29063029.197080296</v>
      </c>
      <c r="R926" s="18" t="s">
        <v>48</v>
      </c>
      <c r="S926" s="18">
        <v>119</v>
      </c>
    </row>
    <row r="927" spans="1:19" x14ac:dyDescent="0.25">
      <c r="A927" s="18" t="s">
        <v>3472</v>
      </c>
      <c r="B927" s="18" t="s">
        <v>37</v>
      </c>
      <c r="C927" s="18" t="s">
        <v>56</v>
      </c>
      <c r="D927" s="18">
        <v>1986</v>
      </c>
      <c r="E927" s="18">
        <f>VLOOKUP(D927,'cpi roi'!A:C,2,FALSE)</f>
        <v>109.6</v>
      </c>
      <c r="F927" s="18" t="s">
        <v>3221</v>
      </c>
      <c r="G927" s="18">
        <v>5.6</v>
      </c>
      <c r="H927" s="19">
        <v>8200</v>
      </c>
      <c r="I927" s="18" t="s">
        <v>739</v>
      </c>
      <c r="J927" s="18" t="s">
        <v>3473</v>
      </c>
      <c r="K927" s="18" t="s">
        <v>3474</v>
      </c>
      <c r="L927" s="18" t="s">
        <v>34</v>
      </c>
      <c r="M927" s="20">
        <v>12000000</v>
      </c>
      <c r="N927" s="20">
        <v>4884663</v>
      </c>
      <c r="O927" s="21">
        <f t="shared" si="42"/>
        <v>13579897.95711679</v>
      </c>
      <c r="P927" s="22">
        <f t="shared" si="43"/>
        <v>40.705524999999994</v>
      </c>
      <c r="Q927" s="20">
        <f t="shared" si="44"/>
        <v>4456809.3065693434</v>
      </c>
      <c r="R927" s="18" t="s">
        <v>3117</v>
      </c>
      <c r="S927" s="18">
        <v>100</v>
      </c>
    </row>
    <row r="928" spans="1:19" x14ac:dyDescent="0.25">
      <c r="A928" s="18" t="s">
        <v>3475</v>
      </c>
      <c r="B928" s="18" t="s">
        <v>514</v>
      </c>
      <c r="C928" s="18" t="s">
        <v>21</v>
      </c>
      <c r="D928" s="18">
        <v>1986</v>
      </c>
      <c r="E928" s="18">
        <f>VLOOKUP(D928,'cpi roi'!A:C,2,FALSE)</f>
        <v>109.6</v>
      </c>
      <c r="F928" s="18" t="s">
        <v>3476</v>
      </c>
      <c r="G928" s="18">
        <v>7</v>
      </c>
      <c r="H928" s="19">
        <v>11000</v>
      </c>
      <c r="I928" s="18" t="s">
        <v>3477</v>
      </c>
      <c r="J928" s="18" t="s">
        <v>3477</v>
      </c>
      <c r="K928" s="18" t="s">
        <v>3478</v>
      </c>
      <c r="L928" s="18" t="s">
        <v>1116</v>
      </c>
      <c r="M928" s="20">
        <v>0</v>
      </c>
      <c r="N928" s="20">
        <v>286126</v>
      </c>
      <c r="O928" s="21">
        <f t="shared" si="42"/>
        <v>795461.60766423366</v>
      </c>
      <c r="P928" s="22">
        <f t="shared" si="43"/>
        <v>0</v>
      </c>
      <c r="Q928" s="20">
        <f t="shared" si="44"/>
        <v>261063.86861313871</v>
      </c>
      <c r="R928" s="18" t="s">
        <v>3479</v>
      </c>
      <c r="S928" s="18">
        <v>110</v>
      </c>
    </row>
    <row r="929" spans="1:19" x14ac:dyDescent="0.25">
      <c r="A929" s="18" t="s">
        <v>3480</v>
      </c>
      <c r="B929" s="18" t="s">
        <v>20</v>
      </c>
      <c r="C929" s="18" t="s">
        <v>45</v>
      </c>
      <c r="D929" s="18">
        <v>1986</v>
      </c>
      <c r="E929" s="18">
        <f>VLOOKUP(D929,'cpi roi'!A:C,2,FALSE)</f>
        <v>109.6</v>
      </c>
      <c r="F929" s="18" t="s">
        <v>2827</v>
      </c>
      <c r="G929" s="18">
        <v>6.2</v>
      </c>
      <c r="H929" s="19">
        <v>16000</v>
      </c>
      <c r="I929" s="18" t="s">
        <v>420</v>
      </c>
      <c r="J929" s="18" t="s">
        <v>3481</v>
      </c>
      <c r="K929" s="18" t="s">
        <v>1029</v>
      </c>
      <c r="L929" s="18" t="s">
        <v>34</v>
      </c>
      <c r="M929" s="20">
        <v>14000000</v>
      </c>
      <c r="N929" s="20">
        <v>62134225</v>
      </c>
      <c r="O929" s="21">
        <f t="shared" si="42"/>
        <v>172739948.51733577</v>
      </c>
      <c r="P929" s="22">
        <f t="shared" si="43"/>
        <v>443.81589285714284</v>
      </c>
      <c r="Q929" s="20">
        <f t="shared" si="44"/>
        <v>56691811.131386869</v>
      </c>
      <c r="R929" s="18" t="s">
        <v>2097</v>
      </c>
      <c r="S929" s="18">
        <v>103</v>
      </c>
    </row>
    <row r="930" spans="1:19" x14ac:dyDescent="0.25">
      <c r="A930" s="18" t="s">
        <v>3482</v>
      </c>
      <c r="B930" s="18" t="s">
        <v>20</v>
      </c>
      <c r="C930" s="18" t="s">
        <v>56</v>
      </c>
      <c r="D930" s="18">
        <v>1986</v>
      </c>
      <c r="E930" s="18">
        <f>VLOOKUP(D930,'cpi roi'!A:C,2,FALSE)</f>
        <v>109.6</v>
      </c>
      <c r="F930" s="18" t="s">
        <v>3337</v>
      </c>
      <c r="G930" s="18">
        <v>6.2</v>
      </c>
      <c r="H930" s="19">
        <v>15000</v>
      </c>
      <c r="I930" s="18" t="s">
        <v>3483</v>
      </c>
      <c r="J930" s="18" t="s">
        <v>3484</v>
      </c>
      <c r="K930" s="18" t="s">
        <v>3485</v>
      </c>
      <c r="L930" s="18" t="s">
        <v>34</v>
      </c>
      <c r="M930" s="20">
        <v>5000000</v>
      </c>
      <c r="N930" s="20">
        <v>12947763</v>
      </c>
      <c r="O930" s="21">
        <f t="shared" si="42"/>
        <v>35996198.778284676</v>
      </c>
      <c r="P930" s="22">
        <f t="shared" si="43"/>
        <v>258.95526000000001</v>
      </c>
      <c r="Q930" s="20">
        <f t="shared" si="44"/>
        <v>11813652.372262776</v>
      </c>
      <c r="R930" s="18" t="s">
        <v>48</v>
      </c>
      <c r="S930" s="18">
        <v>89</v>
      </c>
    </row>
    <row r="931" spans="1:19" x14ac:dyDescent="0.25">
      <c r="A931" s="18" t="s">
        <v>3486</v>
      </c>
      <c r="B931" s="18" t="s">
        <v>20</v>
      </c>
      <c r="C931" s="18" t="s">
        <v>45</v>
      </c>
      <c r="D931" s="18">
        <v>1986</v>
      </c>
      <c r="E931" s="18">
        <f>VLOOKUP(D931,'cpi roi'!A:C,2,FALSE)</f>
        <v>109.6</v>
      </c>
      <c r="F931" s="18" t="s">
        <v>3487</v>
      </c>
      <c r="G931" s="18">
        <v>6.5</v>
      </c>
      <c r="H931" s="19">
        <v>12000</v>
      </c>
      <c r="I931" s="18" t="s">
        <v>1576</v>
      </c>
      <c r="J931" s="18" t="s">
        <v>2040</v>
      </c>
      <c r="K931" s="18" t="s">
        <v>1502</v>
      </c>
      <c r="L931" s="18" t="s">
        <v>34</v>
      </c>
      <c r="M931" s="20">
        <v>8500000</v>
      </c>
      <c r="N931" s="20">
        <v>17685307</v>
      </c>
      <c r="O931" s="21">
        <f t="shared" si="42"/>
        <v>49167089.807481758</v>
      </c>
      <c r="P931" s="22">
        <f t="shared" si="43"/>
        <v>208.06243529411765</v>
      </c>
      <c r="Q931" s="20">
        <f t="shared" si="44"/>
        <v>16136229.014598543</v>
      </c>
      <c r="R931" s="18" t="s">
        <v>388</v>
      </c>
      <c r="S931" s="18">
        <v>102</v>
      </c>
    </row>
    <row r="932" spans="1:19" x14ac:dyDescent="0.25">
      <c r="A932" s="18" t="s">
        <v>3488</v>
      </c>
      <c r="B932" s="18" t="s">
        <v>2004</v>
      </c>
      <c r="C932" s="18" t="s">
        <v>38</v>
      </c>
      <c r="D932" s="18">
        <v>1986</v>
      </c>
      <c r="E932" s="18">
        <f>VLOOKUP(D932,'cpi roi'!A:C,2,FALSE)</f>
        <v>109.6</v>
      </c>
      <c r="F932" s="18" t="s">
        <v>3232</v>
      </c>
      <c r="G932" s="18">
        <v>6.1</v>
      </c>
      <c r="H932" s="19">
        <v>8100</v>
      </c>
      <c r="I932" s="18" t="s">
        <v>3489</v>
      </c>
      <c r="J932" s="18" t="s">
        <v>3490</v>
      </c>
      <c r="K932" s="18" t="s">
        <v>418</v>
      </c>
      <c r="L932" s="18" t="s">
        <v>457</v>
      </c>
      <c r="M932" s="20">
        <v>40000000</v>
      </c>
      <c r="N932" s="20">
        <v>1641825</v>
      </c>
      <c r="O932" s="21">
        <f t="shared" si="42"/>
        <v>4564453.2618613141</v>
      </c>
      <c r="P932" s="22">
        <f t="shared" si="43"/>
        <v>4.1045625000000001</v>
      </c>
      <c r="Q932" s="20">
        <f t="shared" si="44"/>
        <v>1498015.5109489053</v>
      </c>
      <c r="R932" s="18" t="s">
        <v>3491</v>
      </c>
      <c r="S932" s="18">
        <v>121</v>
      </c>
    </row>
    <row r="933" spans="1:19" x14ac:dyDescent="0.25">
      <c r="A933" s="18" t="s">
        <v>3492</v>
      </c>
      <c r="B933" s="18" t="s">
        <v>20</v>
      </c>
      <c r="C933" s="18" t="s">
        <v>108</v>
      </c>
      <c r="D933" s="18">
        <v>1986</v>
      </c>
      <c r="E933" s="18">
        <f>VLOOKUP(D933,'cpi roi'!A:C,2,FALSE)</f>
        <v>109.6</v>
      </c>
      <c r="F933" s="18" t="s">
        <v>3277</v>
      </c>
      <c r="G933" s="18">
        <v>5.7</v>
      </c>
      <c r="H933" s="19">
        <v>7000</v>
      </c>
      <c r="I933" s="18" t="s">
        <v>2437</v>
      </c>
      <c r="J933" s="18" t="s">
        <v>3314</v>
      </c>
      <c r="K933" s="18" t="s">
        <v>188</v>
      </c>
      <c r="L933" s="18" t="s">
        <v>34</v>
      </c>
      <c r="M933" s="20">
        <v>14000000</v>
      </c>
      <c r="N933" s="20">
        <v>12303904</v>
      </c>
      <c r="O933" s="21">
        <f t="shared" si="42"/>
        <v>34206200.262773722</v>
      </c>
      <c r="P933" s="22">
        <f t="shared" si="43"/>
        <v>87.885028571428563</v>
      </c>
      <c r="Q933" s="20">
        <f t="shared" si="44"/>
        <v>11226189.781021899</v>
      </c>
      <c r="R933" s="18" t="s">
        <v>2105</v>
      </c>
      <c r="S933" s="18">
        <v>106</v>
      </c>
    </row>
    <row r="934" spans="1:19" x14ac:dyDescent="0.25">
      <c r="A934" s="18" t="s">
        <v>3493</v>
      </c>
      <c r="B934" s="18" t="s">
        <v>2004</v>
      </c>
      <c r="C934" s="18" t="s">
        <v>67</v>
      </c>
      <c r="D934" s="18">
        <v>1986</v>
      </c>
      <c r="E934" s="18">
        <f>VLOOKUP(D934,'cpi roi'!A:C,2,FALSE)</f>
        <v>109.6</v>
      </c>
      <c r="F934" s="18" t="s">
        <v>2619</v>
      </c>
      <c r="G934" s="18">
        <v>7.1</v>
      </c>
      <c r="H934" s="19">
        <v>6300</v>
      </c>
      <c r="I934" s="18" t="s">
        <v>3494</v>
      </c>
      <c r="J934" s="18" t="s">
        <v>3495</v>
      </c>
      <c r="K934" s="18" t="s">
        <v>3496</v>
      </c>
      <c r="L934" s="18" t="s">
        <v>26</v>
      </c>
      <c r="M934" s="20">
        <v>8500000</v>
      </c>
      <c r="N934" s="20">
        <v>277646</v>
      </c>
      <c r="O934" s="21">
        <f t="shared" si="42"/>
        <v>771886.27919708041</v>
      </c>
      <c r="P934" s="22">
        <f t="shared" si="43"/>
        <v>3.2664235294117647</v>
      </c>
      <c r="Q934" s="20">
        <f t="shared" si="44"/>
        <v>253326.64233576646</v>
      </c>
      <c r="R934" s="18" t="s">
        <v>3497</v>
      </c>
      <c r="S934" s="18">
        <v>136</v>
      </c>
    </row>
    <row r="935" spans="1:19" x14ac:dyDescent="0.25">
      <c r="A935" s="18" t="s">
        <v>3498</v>
      </c>
      <c r="B935" s="18" t="s">
        <v>2004</v>
      </c>
      <c r="C935" s="18" t="s">
        <v>45</v>
      </c>
      <c r="D935" s="18">
        <v>1986</v>
      </c>
      <c r="E935" s="18">
        <f>VLOOKUP(D935,'cpi roi'!A:C,2,FALSE)</f>
        <v>109.6</v>
      </c>
      <c r="F935" s="18" t="s">
        <v>3499</v>
      </c>
      <c r="G935" s="18">
        <v>5.0999999999999996</v>
      </c>
      <c r="H935" s="19">
        <v>5900</v>
      </c>
      <c r="I935" s="18" t="s">
        <v>51</v>
      </c>
      <c r="J935" s="18" t="s">
        <v>3500</v>
      </c>
      <c r="K935" s="18" t="s">
        <v>101</v>
      </c>
      <c r="L935" s="18" t="s">
        <v>34</v>
      </c>
      <c r="M935" s="20">
        <v>15000000</v>
      </c>
      <c r="N935" s="20">
        <v>12308521</v>
      </c>
      <c r="O935" s="21">
        <f t="shared" si="42"/>
        <v>34219036.028284676</v>
      </c>
      <c r="P935" s="22">
        <f t="shared" si="43"/>
        <v>82.056806666666674</v>
      </c>
      <c r="Q935" s="20">
        <f t="shared" si="44"/>
        <v>11230402.372262776</v>
      </c>
      <c r="R935" s="18" t="s">
        <v>27</v>
      </c>
      <c r="S935" s="18">
        <v>96</v>
      </c>
    </row>
    <row r="936" spans="1:19" x14ac:dyDescent="0.25">
      <c r="A936" s="18" t="s">
        <v>3501</v>
      </c>
      <c r="B936" s="18" t="s">
        <v>37</v>
      </c>
      <c r="C936" s="18" t="s">
        <v>21</v>
      </c>
      <c r="D936" s="18">
        <v>1986</v>
      </c>
      <c r="E936" s="18">
        <f>VLOOKUP(D936,'cpi roi'!A:C,2,FALSE)</f>
        <v>109.6</v>
      </c>
      <c r="F936" s="18" t="s">
        <v>3502</v>
      </c>
      <c r="G936" s="18">
        <v>8</v>
      </c>
      <c r="H936" s="19">
        <v>21000</v>
      </c>
      <c r="I936" s="18" t="s">
        <v>3503</v>
      </c>
      <c r="J936" s="18" t="s">
        <v>3503</v>
      </c>
      <c r="K936" s="18" t="s">
        <v>3504</v>
      </c>
      <c r="L936" s="18" t="s">
        <v>1273</v>
      </c>
      <c r="M936" s="20">
        <v>0</v>
      </c>
      <c r="N936" s="20">
        <v>3940542</v>
      </c>
      <c r="O936" s="21">
        <f t="shared" si="42"/>
        <v>10955138.206204381</v>
      </c>
      <c r="P936" s="22">
        <f t="shared" si="43"/>
        <v>0</v>
      </c>
      <c r="Q936" s="20">
        <f t="shared" si="44"/>
        <v>3595385.036496351</v>
      </c>
      <c r="R936" s="18" t="s">
        <v>3505</v>
      </c>
      <c r="S936" s="18">
        <v>113</v>
      </c>
    </row>
    <row r="937" spans="1:19" x14ac:dyDescent="0.25">
      <c r="A937" s="18" t="s">
        <v>3506</v>
      </c>
      <c r="B937" s="18" t="s">
        <v>20</v>
      </c>
      <c r="C937" s="18" t="s">
        <v>21</v>
      </c>
      <c r="D937" s="18">
        <v>1986</v>
      </c>
      <c r="E937" s="18">
        <f>VLOOKUP(D937,'cpi roi'!A:C,2,FALSE)</f>
        <v>109.6</v>
      </c>
      <c r="F937" s="18" t="s">
        <v>3507</v>
      </c>
      <c r="G937" s="18">
        <v>5.7</v>
      </c>
      <c r="H937" s="19">
        <v>7400</v>
      </c>
      <c r="I937" s="18" t="s">
        <v>167</v>
      </c>
      <c r="J937" s="18" t="s">
        <v>3508</v>
      </c>
      <c r="K937" s="18" t="s">
        <v>3082</v>
      </c>
      <c r="L937" s="18" t="s">
        <v>26</v>
      </c>
      <c r="M937" s="20">
        <v>0</v>
      </c>
      <c r="N937" s="20">
        <v>916172</v>
      </c>
      <c r="O937" s="21">
        <f t="shared" si="42"/>
        <v>2547058.4708029199</v>
      </c>
      <c r="P937" s="22">
        <f t="shared" si="43"/>
        <v>0</v>
      </c>
      <c r="Q937" s="20">
        <f t="shared" si="44"/>
        <v>835923.35766423366</v>
      </c>
      <c r="R937" s="18" t="s">
        <v>3509</v>
      </c>
      <c r="S937" s="18">
        <v>87</v>
      </c>
    </row>
    <row r="938" spans="1:19" x14ac:dyDescent="0.25">
      <c r="A938" s="18" t="s">
        <v>3510</v>
      </c>
      <c r="B938" s="18" t="s">
        <v>2004</v>
      </c>
      <c r="C938" s="18" t="s">
        <v>38</v>
      </c>
      <c r="D938" s="18">
        <v>1986</v>
      </c>
      <c r="E938" s="18">
        <f>VLOOKUP(D938,'cpi roi'!A:C,2,FALSE)</f>
        <v>109.6</v>
      </c>
      <c r="F938" s="18" t="s">
        <v>3268</v>
      </c>
      <c r="G938" s="18">
        <v>5.7</v>
      </c>
      <c r="H938" s="19">
        <v>11000</v>
      </c>
      <c r="I938" s="18" t="s">
        <v>2135</v>
      </c>
      <c r="J938" s="18" t="s">
        <v>2095</v>
      </c>
      <c r="K938" s="18" t="s">
        <v>1862</v>
      </c>
      <c r="L938" s="18" t="s">
        <v>34</v>
      </c>
      <c r="M938" s="20">
        <v>12000000</v>
      </c>
      <c r="N938" s="20">
        <v>15945534</v>
      </c>
      <c r="O938" s="21">
        <f t="shared" si="42"/>
        <v>44330330.381386861</v>
      </c>
      <c r="P938" s="22">
        <f t="shared" si="43"/>
        <v>132.87945000000002</v>
      </c>
      <c r="Q938" s="20">
        <f t="shared" si="44"/>
        <v>14548844.89051095</v>
      </c>
      <c r="R938" s="18" t="s">
        <v>35</v>
      </c>
      <c r="S938" s="18">
        <v>88</v>
      </c>
    </row>
    <row r="939" spans="1:19" x14ac:dyDescent="0.25">
      <c r="A939" s="18" t="s">
        <v>3511</v>
      </c>
      <c r="B939" s="18" t="s">
        <v>20</v>
      </c>
      <c r="C939" s="18" t="s">
        <v>38</v>
      </c>
      <c r="D939" s="18">
        <v>1986</v>
      </c>
      <c r="E939" s="18">
        <f>VLOOKUP(D939,'cpi roi'!A:C,2,FALSE)</f>
        <v>109.6</v>
      </c>
      <c r="F939" s="18" t="s">
        <v>2619</v>
      </c>
      <c r="G939" s="18">
        <v>6.7</v>
      </c>
      <c r="H939" s="19">
        <v>18000</v>
      </c>
      <c r="I939" s="18" t="s">
        <v>1776</v>
      </c>
      <c r="J939" s="18" t="s">
        <v>3512</v>
      </c>
      <c r="K939" s="18" t="s">
        <v>3513</v>
      </c>
      <c r="L939" s="18" t="s">
        <v>34</v>
      </c>
      <c r="M939" s="20">
        <v>10000000</v>
      </c>
      <c r="N939" s="20">
        <v>20603715</v>
      </c>
      <c r="O939" s="21">
        <f t="shared" si="42"/>
        <v>57280583.581204385</v>
      </c>
      <c r="P939" s="22">
        <f t="shared" si="43"/>
        <v>206.03715</v>
      </c>
      <c r="Q939" s="20">
        <f t="shared" si="44"/>
        <v>18799010.036496352</v>
      </c>
      <c r="R939" s="18" t="s">
        <v>54</v>
      </c>
      <c r="S939" s="18">
        <v>109</v>
      </c>
    </row>
    <row r="940" spans="1:19" x14ac:dyDescent="0.25">
      <c r="A940" s="18" t="s">
        <v>3514</v>
      </c>
      <c r="B940" s="18" t="s">
        <v>2004</v>
      </c>
      <c r="C940" s="18" t="s">
        <v>38</v>
      </c>
      <c r="D940" s="18">
        <v>1986</v>
      </c>
      <c r="E940" s="18">
        <f>VLOOKUP(D940,'cpi roi'!A:C,2,FALSE)</f>
        <v>109.6</v>
      </c>
      <c r="F940" s="18" t="s">
        <v>3277</v>
      </c>
      <c r="G940" s="18">
        <v>3.9</v>
      </c>
      <c r="H940" s="19">
        <v>5600</v>
      </c>
      <c r="I940" s="18" t="s">
        <v>2215</v>
      </c>
      <c r="J940" s="18" t="s">
        <v>3515</v>
      </c>
      <c r="K940" s="18" t="s">
        <v>3516</v>
      </c>
      <c r="L940" s="18" t="s">
        <v>34</v>
      </c>
      <c r="M940" s="20">
        <v>10000000</v>
      </c>
      <c r="N940" s="20">
        <v>4711220</v>
      </c>
      <c r="O940" s="21">
        <f t="shared" si="42"/>
        <v>13097707.427007301</v>
      </c>
      <c r="P940" s="22">
        <f t="shared" si="43"/>
        <v>47.112200000000001</v>
      </c>
      <c r="Q940" s="20">
        <f t="shared" si="44"/>
        <v>4298558.3941605845</v>
      </c>
      <c r="R940" s="18" t="s">
        <v>2965</v>
      </c>
      <c r="S940" s="18">
        <v>105</v>
      </c>
    </row>
    <row r="941" spans="1:19" x14ac:dyDescent="0.25">
      <c r="A941" s="18" t="s">
        <v>3517</v>
      </c>
      <c r="B941" s="18" t="s">
        <v>20</v>
      </c>
      <c r="C941" s="18" t="s">
        <v>29</v>
      </c>
      <c r="D941" s="18">
        <v>1986</v>
      </c>
      <c r="E941" s="18">
        <f>VLOOKUP(D941,'cpi roi'!A:C,2,FALSE)</f>
        <v>109.6</v>
      </c>
      <c r="F941" s="18" t="s">
        <v>3518</v>
      </c>
      <c r="G941" s="18">
        <v>5.8</v>
      </c>
      <c r="H941" s="19">
        <v>3100</v>
      </c>
      <c r="I941" s="18" t="s">
        <v>1789</v>
      </c>
      <c r="J941" s="18" t="s">
        <v>3519</v>
      </c>
      <c r="K941" s="18" t="s">
        <v>3520</v>
      </c>
      <c r="L941" s="18" t="s">
        <v>26</v>
      </c>
      <c r="M941" s="20">
        <v>0</v>
      </c>
      <c r="N941" s="20">
        <v>0</v>
      </c>
      <c r="O941" s="21">
        <f t="shared" si="42"/>
        <v>0</v>
      </c>
      <c r="P941" s="22">
        <f t="shared" si="43"/>
        <v>0</v>
      </c>
      <c r="Q941" s="20">
        <f t="shared" si="44"/>
        <v>0</v>
      </c>
      <c r="R941" s="18" t="s">
        <v>3521</v>
      </c>
      <c r="S941" s="18">
        <v>117</v>
      </c>
    </row>
    <row r="942" spans="1:19" x14ac:dyDescent="0.25">
      <c r="A942" s="18" t="s">
        <v>3522</v>
      </c>
      <c r="B942" s="18" t="s">
        <v>20</v>
      </c>
      <c r="C942" s="18" t="s">
        <v>45</v>
      </c>
      <c r="D942" s="18">
        <v>1986</v>
      </c>
      <c r="E942" s="18">
        <f>VLOOKUP(D942,'cpi roi'!A:C,2,FALSE)</f>
        <v>109.6</v>
      </c>
      <c r="F942" s="18" t="s">
        <v>2592</v>
      </c>
      <c r="G942" s="18">
        <v>5.7</v>
      </c>
      <c r="H942" s="19">
        <v>5500</v>
      </c>
      <c r="I942" s="18" t="s">
        <v>109</v>
      </c>
      <c r="J942" s="18" t="s">
        <v>3523</v>
      </c>
      <c r="K942" s="18" t="s">
        <v>3524</v>
      </c>
      <c r="L942" s="18" t="s">
        <v>34</v>
      </c>
      <c r="M942" s="20">
        <v>13000000</v>
      </c>
      <c r="N942" s="20">
        <v>8475466</v>
      </c>
      <c r="O942" s="21">
        <f t="shared" si="42"/>
        <v>23562723.450729929</v>
      </c>
      <c r="P942" s="22">
        <f t="shared" si="43"/>
        <v>65.195892307692304</v>
      </c>
      <c r="Q942" s="20">
        <f t="shared" si="44"/>
        <v>7733089.4160583951</v>
      </c>
      <c r="R942" s="18" t="s">
        <v>122</v>
      </c>
      <c r="S942" s="18">
        <v>100</v>
      </c>
    </row>
    <row r="943" spans="1:19" x14ac:dyDescent="0.25">
      <c r="A943" s="18" t="s">
        <v>3525</v>
      </c>
      <c r="B943" s="18" t="s">
        <v>2004</v>
      </c>
      <c r="C943" s="18" t="s">
        <v>38</v>
      </c>
      <c r="D943" s="18">
        <v>1986</v>
      </c>
      <c r="E943" s="18">
        <f>VLOOKUP(D943,'cpi roi'!A:C,2,FALSE)</f>
        <v>109.6</v>
      </c>
      <c r="F943" s="18" t="s">
        <v>3281</v>
      </c>
      <c r="G943" s="18">
        <v>4.8</v>
      </c>
      <c r="H943" s="19">
        <v>4100</v>
      </c>
      <c r="I943" s="18" t="s">
        <v>1785</v>
      </c>
      <c r="J943" s="18" t="s">
        <v>3526</v>
      </c>
      <c r="K943" s="18" t="s">
        <v>3527</v>
      </c>
      <c r="L943" s="18" t="s">
        <v>34</v>
      </c>
      <c r="M943" s="20">
        <v>25000000</v>
      </c>
      <c r="N943" s="20">
        <v>1579260</v>
      </c>
      <c r="O943" s="21">
        <f t="shared" si="42"/>
        <v>4390515.7116788328</v>
      </c>
      <c r="P943" s="22">
        <f t="shared" si="43"/>
        <v>6.3170400000000004</v>
      </c>
      <c r="Q943" s="20">
        <f t="shared" si="44"/>
        <v>1440930.6569343067</v>
      </c>
      <c r="R943" s="18" t="s">
        <v>367</v>
      </c>
      <c r="S943" s="18">
        <v>94</v>
      </c>
    </row>
    <row r="944" spans="1:19" x14ac:dyDescent="0.25">
      <c r="A944" s="18" t="s">
        <v>3528</v>
      </c>
      <c r="B944" s="18" t="s">
        <v>2004</v>
      </c>
      <c r="C944" s="18" t="s">
        <v>334</v>
      </c>
      <c r="D944" s="18">
        <v>1986</v>
      </c>
      <c r="E944" s="18">
        <f>VLOOKUP(D944,'cpi roi'!A:C,2,FALSE)</f>
        <v>109.6</v>
      </c>
      <c r="F944" s="18" t="s">
        <v>3347</v>
      </c>
      <c r="G944" s="18">
        <v>6.2</v>
      </c>
      <c r="H944" s="19">
        <v>5600</v>
      </c>
      <c r="I944" s="18" t="s">
        <v>1907</v>
      </c>
      <c r="J944" s="18" t="s">
        <v>1907</v>
      </c>
      <c r="K944" s="18" t="s">
        <v>3529</v>
      </c>
      <c r="L944" s="18" t="s">
        <v>34</v>
      </c>
      <c r="M944" s="20">
        <v>18000000</v>
      </c>
      <c r="N944" s="20">
        <v>3900000</v>
      </c>
      <c r="O944" s="21">
        <f t="shared" si="42"/>
        <v>10842427.00729927</v>
      </c>
      <c r="P944" s="22">
        <f t="shared" si="43"/>
        <v>21.666666666666668</v>
      </c>
      <c r="Q944" s="20">
        <f t="shared" si="44"/>
        <v>3558394.1605839422</v>
      </c>
      <c r="R944" s="18" t="s">
        <v>3530</v>
      </c>
      <c r="S944" s="18">
        <v>117</v>
      </c>
    </row>
    <row r="945" spans="1:19" x14ac:dyDescent="0.25">
      <c r="A945" s="18" t="s">
        <v>3531</v>
      </c>
      <c r="B945" s="18" t="s">
        <v>20</v>
      </c>
      <c r="C945" s="18" t="s">
        <v>45</v>
      </c>
      <c r="D945" s="18">
        <v>1986</v>
      </c>
      <c r="E945" s="18">
        <f>VLOOKUP(D945,'cpi roi'!A:C,2,FALSE)</f>
        <v>109.6</v>
      </c>
      <c r="F945" s="18" t="s">
        <v>3365</v>
      </c>
      <c r="G945" s="18">
        <v>5.8</v>
      </c>
      <c r="H945" s="19">
        <v>6200</v>
      </c>
      <c r="I945" s="18" t="s">
        <v>345</v>
      </c>
      <c r="J945" s="18" t="s">
        <v>3532</v>
      </c>
      <c r="K945" s="18" t="s">
        <v>3533</v>
      </c>
      <c r="L945" s="18" t="s">
        <v>34</v>
      </c>
      <c r="M945" s="20">
        <v>0</v>
      </c>
      <c r="N945" s="20">
        <v>6797218</v>
      </c>
      <c r="O945" s="21">
        <f t="shared" si="42"/>
        <v>18897010.260948908</v>
      </c>
      <c r="P945" s="22">
        <f t="shared" si="43"/>
        <v>0</v>
      </c>
      <c r="Q945" s="20">
        <f t="shared" si="44"/>
        <v>6201841.2408759128</v>
      </c>
      <c r="R945" s="18" t="s">
        <v>1756</v>
      </c>
      <c r="S945" s="18">
        <v>98</v>
      </c>
    </row>
    <row r="946" spans="1:19" x14ac:dyDescent="0.25">
      <c r="A946" s="18" t="s">
        <v>3534</v>
      </c>
      <c r="B946" s="18" t="s">
        <v>37</v>
      </c>
      <c r="C946" s="18" t="s">
        <v>45</v>
      </c>
      <c r="D946" s="18">
        <v>1986</v>
      </c>
      <c r="E946" s="18">
        <f>VLOOKUP(D946,'cpi roi'!A:C,2,FALSE)</f>
        <v>109.6</v>
      </c>
      <c r="F946" s="18" t="s">
        <v>3535</v>
      </c>
      <c r="G946" s="18">
        <v>5.2</v>
      </c>
      <c r="H946" s="19">
        <v>976</v>
      </c>
      <c r="I946" s="18" t="s">
        <v>203</v>
      </c>
      <c r="J946" s="18" t="s">
        <v>3536</v>
      </c>
      <c r="K946" s="18" t="s">
        <v>3537</v>
      </c>
      <c r="L946" s="18" t="s">
        <v>34</v>
      </c>
      <c r="M946" s="20">
        <v>0</v>
      </c>
      <c r="N946" s="20">
        <v>0</v>
      </c>
      <c r="O946" s="21">
        <f t="shared" si="42"/>
        <v>0</v>
      </c>
      <c r="P946" s="22">
        <f t="shared" si="43"/>
        <v>0</v>
      </c>
      <c r="Q946" s="20">
        <f t="shared" si="44"/>
        <v>0</v>
      </c>
      <c r="R946" s="18" t="s">
        <v>2357</v>
      </c>
      <c r="S946" s="18">
        <v>92</v>
      </c>
    </row>
    <row r="947" spans="1:19" x14ac:dyDescent="0.25">
      <c r="A947" s="18" t="s">
        <v>3538</v>
      </c>
      <c r="B947" s="18" t="s">
        <v>20</v>
      </c>
      <c r="C947" s="18" t="s">
        <v>45</v>
      </c>
      <c r="D947" s="18">
        <v>1986</v>
      </c>
      <c r="E947" s="18">
        <f>VLOOKUP(D947,'cpi roi'!A:C,2,FALSE)</f>
        <v>109.6</v>
      </c>
      <c r="F947" s="18" t="s">
        <v>3323</v>
      </c>
      <c r="G947" s="18">
        <v>5.9</v>
      </c>
      <c r="H947" s="19">
        <v>19000</v>
      </c>
      <c r="I947" s="18" t="s">
        <v>3539</v>
      </c>
      <c r="J947" s="18" t="s">
        <v>3540</v>
      </c>
      <c r="K947" s="18" t="s">
        <v>3541</v>
      </c>
      <c r="L947" s="18" t="s">
        <v>34</v>
      </c>
      <c r="M947" s="20">
        <v>0</v>
      </c>
      <c r="N947" s="20">
        <v>29844101</v>
      </c>
      <c r="O947" s="21">
        <f t="shared" si="42"/>
        <v>82969868.382299274</v>
      </c>
      <c r="P947" s="22">
        <f t="shared" si="43"/>
        <v>0</v>
      </c>
      <c r="Q947" s="20">
        <f t="shared" si="44"/>
        <v>27230019.160583947</v>
      </c>
      <c r="R947" s="18" t="s">
        <v>3339</v>
      </c>
      <c r="S947" s="18">
        <v>105</v>
      </c>
    </row>
    <row r="948" spans="1:19" x14ac:dyDescent="0.25">
      <c r="A948" s="18" t="s">
        <v>3542</v>
      </c>
      <c r="B948" s="18" t="s">
        <v>2004</v>
      </c>
      <c r="C948" s="18" t="s">
        <v>21</v>
      </c>
      <c r="D948" s="18">
        <v>1986</v>
      </c>
      <c r="E948" s="18">
        <f>VLOOKUP(D948,'cpi roi'!A:C,2,FALSE)</f>
        <v>109.6</v>
      </c>
      <c r="F948" s="18" t="s">
        <v>3109</v>
      </c>
      <c r="G948" s="18">
        <v>6.5</v>
      </c>
      <c r="H948" s="19">
        <v>1500</v>
      </c>
      <c r="I948" s="18" t="s">
        <v>3543</v>
      </c>
      <c r="J948" s="18" t="s">
        <v>3544</v>
      </c>
      <c r="K948" s="18" t="s">
        <v>3545</v>
      </c>
      <c r="L948" s="18" t="s">
        <v>34</v>
      </c>
      <c r="M948" s="20">
        <v>0</v>
      </c>
      <c r="N948" s="20">
        <v>4636169</v>
      </c>
      <c r="O948" s="21">
        <f t="shared" si="42"/>
        <v>12889057.429744527</v>
      </c>
      <c r="P948" s="22">
        <f t="shared" si="43"/>
        <v>0</v>
      </c>
      <c r="Q948" s="20">
        <f t="shared" si="44"/>
        <v>4230081.2043795623</v>
      </c>
      <c r="R948" s="18" t="s">
        <v>48</v>
      </c>
      <c r="S948" s="18">
        <v>103</v>
      </c>
    </row>
    <row r="949" spans="1:19" x14ac:dyDescent="0.25">
      <c r="A949" s="18" t="s">
        <v>3546</v>
      </c>
      <c r="B949" s="18" t="s">
        <v>2004</v>
      </c>
      <c r="C949" s="18" t="s">
        <v>45</v>
      </c>
      <c r="D949" s="18">
        <v>1986</v>
      </c>
      <c r="E949" s="18">
        <f>VLOOKUP(D949,'cpi roi'!A:C,2,FALSE)</f>
        <v>109.6</v>
      </c>
      <c r="F949" s="18" t="s">
        <v>3400</v>
      </c>
      <c r="G949" s="18">
        <v>6.3</v>
      </c>
      <c r="H949" s="19">
        <v>12000</v>
      </c>
      <c r="I949" s="18" t="s">
        <v>1139</v>
      </c>
      <c r="J949" s="18" t="s">
        <v>3547</v>
      </c>
      <c r="K949" s="18" t="s">
        <v>1570</v>
      </c>
      <c r="L949" s="18" t="s">
        <v>34</v>
      </c>
      <c r="M949" s="20">
        <v>18000000</v>
      </c>
      <c r="N949" s="20">
        <v>36611610</v>
      </c>
      <c r="O949" s="21">
        <f t="shared" si="42"/>
        <v>101784284.37043796</v>
      </c>
      <c r="P949" s="22">
        <f t="shared" si="43"/>
        <v>203.39783333333332</v>
      </c>
      <c r="Q949" s="20">
        <f t="shared" si="44"/>
        <v>33404753.649635039</v>
      </c>
      <c r="R949" s="18" t="s">
        <v>48</v>
      </c>
      <c r="S949" s="18">
        <v>111</v>
      </c>
    </row>
    <row r="950" spans="1:19" x14ac:dyDescent="0.25">
      <c r="A950" s="18" t="s">
        <v>3548</v>
      </c>
      <c r="B950" s="18" t="s">
        <v>37</v>
      </c>
      <c r="C950" s="18" t="s">
        <v>45</v>
      </c>
      <c r="D950" s="18">
        <v>1986</v>
      </c>
      <c r="E950" s="18">
        <f>VLOOKUP(D950,'cpi roi'!A:C,2,FALSE)</f>
        <v>109.6</v>
      </c>
      <c r="F950" s="18" t="s">
        <v>3323</v>
      </c>
      <c r="G950" s="18">
        <v>7.2</v>
      </c>
      <c r="H950" s="19">
        <v>6100</v>
      </c>
      <c r="I950" s="18" t="s">
        <v>3549</v>
      </c>
      <c r="J950" s="18" t="s">
        <v>3550</v>
      </c>
      <c r="K950" s="18" t="s">
        <v>3549</v>
      </c>
      <c r="L950" s="18" t="s">
        <v>34</v>
      </c>
      <c r="M950" s="20">
        <v>0</v>
      </c>
      <c r="N950" s="20">
        <v>2545459</v>
      </c>
      <c r="O950" s="21">
        <f t="shared" si="42"/>
        <v>7076654.7198905116</v>
      </c>
      <c r="P950" s="22">
        <f t="shared" si="43"/>
        <v>0</v>
      </c>
      <c r="Q950" s="20">
        <f t="shared" si="44"/>
        <v>2322499.0875912411</v>
      </c>
      <c r="R950" s="18" t="s">
        <v>3551</v>
      </c>
      <c r="S950" s="18">
        <v>89</v>
      </c>
    </row>
    <row r="951" spans="1:19" x14ac:dyDescent="0.25">
      <c r="A951" s="18" t="s">
        <v>3552</v>
      </c>
      <c r="B951" s="18" t="s">
        <v>452</v>
      </c>
      <c r="C951" s="18" t="s">
        <v>394</v>
      </c>
      <c r="D951" s="18">
        <v>1986</v>
      </c>
      <c r="E951" s="18">
        <f>VLOOKUP(D951,'cpi roi'!A:C,2,FALSE)</f>
        <v>109.6</v>
      </c>
      <c r="F951" s="18" t="s">
        <v>3553</v>
      </c>
      <c r="G951" s="18">
        <v>7.7</v>
      </c>
      <c r="H951" s="19">
        <v>10000</v>
      </c>
      <c r="I951" s="18" t="s">
        <v>3554</v>
      </c>
      <c r="J951" s="18" t="s">
        <v>3555</v>
      </c>
      <c r="K951" s="18" t="s">
        <v>3556</v>
      </c>
      <c r="L951" s="18" t="s">
        <v>26</v>
      </c>
      <c r="M951" s="20">
        <v>0</v>
      </c>
      <c r="N951" s="20">
        <v>5274</v>
      </c>
      <c r="O951" s="21">
        <f t="shared" si="42"/>
        <v>14662.297445255475</v>
      </c>
      <c r="P951" s="22">
        <f t="shared" si="43"/>
        <v>0</v>
      </c>
      <c r="Q951" s="20">
        <f t="shared" si="44"/>
        <v>4812.0437956204387</v>
      </c>
      <c r="R951" s="18" t="s">
        <v>3557</v>
      </c>
      <c r="S951" s="18">
        <v>84</v>
      </c>
    </row>
    <row r="952" spans="1:19" x14ac:dyDescent="0.25">
      <c r="A952" s="18" t="s">
        <v>3558</v>
      </c>
      <c r="B952" s="18" t="s">
        <v>20</v>
      </c>
      <c r="C952" s="18" t="s">
        <v>38</v>
      </c>
      <c r="D952" s="18">
        <v>1986</v>
      </c>
      <c r="E952" s="18">
        <f>VLOOKUP(D952,'cpi roi'!A:C,2,FALSE)</f>
        <v>109.6</v>
      </c>
      <c r="F952" s="18" t="s">
        <v>2592</v>
      </c>
      <c r="G952" s="18">
        <v>6</v>
      </c>
      <c r="H952" s="19">
        <v>5100</v>
      </c>
      <c r="I952" s="18" t="s">
        <v>1688</v>
      </c>
      <c r="J952" s="18" t="s">
        <v>3559</v>
      </c>
      <c r="K952" s="18" t="s">
        <v>1179</v>
      </c>
      <c r="L952" s="18" t="s">
        <v>34</v>
      </c>
      <c r="M952" s="20">
        <v>6000000</v>
      </c>
      <c r="N952" s="20">
        <v>9947631</v>
      </c>
      <c r="O952" s="21">
        <f t="shared" si="42"/>
        <v>27655503.336678833</v>
      </c>
      <c r="P952" s="22">
        <f t="shared" si="43"/>
        <v>165.79384999999999</v>
      </c>
      <c r="Q952" s="20">
        <f t="shared" si="44"/>
        <v>9076305.6569343079</v>
      </c>
      <c r="R952" s="18" t="s">
        <v>1042</v>
      </c>
      <c r="S952" s="18">
        <v>100</v>
      </c>
    </row>
    <row r="953" spans="1:19" x14ac:dyDescent="0.25">
      <c r="A953" s="18" t="s">
        <v>3560</v>
      </c>
      <c r="B953" s="18" t="s">
        <v>20</v>
      </c>
      <c r="C953" s="18" t="s">
        <v>21</v>
      </c>
      <c r="D953" s="18">
        <v>1986</v>
      </c>
      <c r="E953" s="18">
        <f>VLOOKUP(D953,'cpi roi'!A:C,2,FALSE)</f>
        <v>109.6</v>
      </c>
      <c r="F953" s="18" t="s">
        <v>3323</v>
      </c>
      <c r="G953" s="18">
        <v>5.6</v>
      </c>
      <c r="H953" s="19">
        <v>6900</v>
      </c>
      <c r="I953" s="18" t="s">
        <v>700</v>
      </c>
      <c r="J953" s="18" t="s">
        <v>3561</v>
      </c>
      <c r="K953" s="18" t="s">
        <v>3562</v>
      </c>
      <c r="L953" s="18" t="s">
        <v>34</v>
      </c>
      <c r="M953" s="20">
        <v>0</v>
      </c>
      <c r="N953" s="20">
        <v>8988731</v>
      </c>
      <c r="O953" s="21">
        <f t="shared" si="42"/>
        <v>24989656.34762774</v>
      </c>
      <c r="P953" s="22">
        <f t="shared" si="43"/>
        <v>0</v>
      </c>
      <c r="Q953" s="20">
        <f t="shared" si="44"/>
        <v>8201396.8978102198</v>
      </c>
      <c r="R953" s="18" t="s">
        <v>27</v>
      </c>
      <c r="S953" s="18">
        <v>91</v>
      </c>
    </row>
    <row r="954" spans="1:19" x14ac:dyDescent="0.25">
      <c r="A954" s="18" t="s">
        <v>3563</v>
      </c>
      <c r="B954" s="18" t="s">
        <v>37</v>
      </c>
      <c r="C954" s="18" t="s">
        <v>45</v>
      </c>
      <c r="D954" s="18">
        <v>1986</v>
      </c>
      <c r="E954" s="18">
        <f>VLOOKUP(D954,'cpi roi'!A:C,2,FALSE)</f>
        <v>109.6</v>
      </c>
      <c r="F954" s="18" t="s">
        <v>3564</v>
      </c>
      <c r="G954" s="18">
        <v>8</v>
      </c>
      <c r="H954" s="19">
        <v>24000</v>
      </c>
      <c r="I954" s="18" t="s">
        <v>3503</v>
      </c>
      <c r="J954" s="18" t="s">
        <v>3503</v>
      </c>
      <c r="K954" s="18" t="s">
        <v>3504</v>
      </c>
      <c r="L954" s="18" t="s">
        <v>1273</v>
      </c>
      <c r="M954" s="20">
        <v>0</v>
      </c>
      <c r="N954" s="20">
        <v>4940939</v>
      </c>
      <c r="O954" s="21">
        <f t="shared" si="42"/>
        <v>13736351.398722628</v>
      </c>
      <c r="P954" s="22">
        <f t="shared" si="43"/>
        <v>0</v>
      </c>
      <c r="Q954" s="20">
        <f t="shared" si="44"/>
        <v>4508156.0218978105</v>
      </c>
      <c r="R954" s="18" t="s">
        <v>3505</v>
      </c>
      <c r="S954" s="18">
        <v>120</v>
      </c>
    </row>
    <row r="955" spans="1:19" x14ac:dyDescent="0.25">
      <c r="A955" s="18" t="s">
        <v>3565</v>
      </c>
      <c r="B955" s="18" t="s">
        <v>20</v>
      </c>
      <c r="C955" s="18" t="s">
        <v>108</v>
      </c>
      <c r="D955" s="18">
        <v>1986</v>
      </c>
      <c r="E955" s="18">
        <f>VLOOKUP(D955,'cpi roi'!A:C,2,FALSE)</f>
        <v>109.6</v>
      </c>
      <c r="F955" s="18" t="s">
        <v>3242</v>
      </c>
      <c r="G955" s="18">
        <v>5.4</v>
      </c>
      <c r="H955" s="19">
        <v>2200</v>
      </c>
      <c r="I955" s="18" t="s">
        <v>3566</v>
      </c>
      <c r="J955" s="18" t="s">
        <v>3566</v>
      </c>
      <c r="K955" s="18" t="s">
        <v>3567</v>
      </c>
      <c r="L955" s="18" t="s">
        <v>34</v>
      </c>
      <c r="M955" s="20">
        <v>0</v>
      </c>
      <c r="N955" s="20">
        <v>2510433</v>
      </c>
      <c r="O955" s="21">
        <f t="shared" si="42"/>
        <v>6979278.604927008</v>
      </c>
      <c r="P955" s="22">
        <f t="shared" si="43"/>
        <v>0</v>
      </c>
      <c r="Q955" s="20">
        <f t="shared" si="44"/>
        <v>2290541.0583941611</v>
      </c>
      <c r="R955" s="18" t="s">
        <v>2866</v>
      </c>
      <c r="S955" s="18">
        <v>94</v>
      </c>
    </row>
    <row r="956" spans="1:19" x14ac:dyDescent="0.25">
      <c r="A956" s="18" t="s">
        <v>3568</v>
      </c>
      <c r="B956" s="18" t="s">
        <v>20</v>
      </c>
      <c r="C956" s="18" t="s">
        <v>38</v>
      </c>
      <c r="D956" s="18">
        <v>1986</v>
      </c>
      <c r="E956" s="18">
        <f>VLOOKUP(D956,'cpi roi'!A:C,2,FALSE)</f>
        <v>109.6</v>
      </c>
      <c r="F956" s="18" t="s">
        <v>3355</v>
      </c>
      <c r="G956" s="18">
        <v>6.2</v>
      </c>
      <c r="H956" s="19">
        <v>2800</v>
      </c>
      <c r="I956" s="18" t="s">
        <v>439</v>
      </c>
      <c r="J956" s="18" t="s">
        <v>3569</v>
      </c>
      <c r="K956" s="18" t="s">
        <v>3570</v>
      </c>
      <c r="L956" s="18" t="s">
        <v>34</v>
      </c>
      <c r="M956" s="20">
        <v>8700000</v>
      </c>
      <c r="N956" s="20">
        <v>4865912</v>
      </c>
      <c r="O956" s="21">
        <f t="shared" si="42"/>
        <v>13527768.124087593</v>
      </c>
      <c r="P956" s="22">
        <f t="shared" si="43"/>
        <v>55.930022988505748</v>
      </c>
      <c r="Q956" s="20">
        <f t="shared" si="44"/>
        <v>4439700.729927008</v>
      </c>
      <c r="R956" s="18" t="s">
        <v>3571</v>
      </c>
      <c r="S956" s="18">
        <v>109</v>
      </c>
    </row>
    <row r="957" spans="1:19" x14ac:dyDescent="0.25">
      <c r="A957" s="18" t="s">
        <v>3572</v>
      </c>
      <c r="B957" s="18" t="s">
        <v>20</v>
      </c>
      <c r="C957" s="18" t="s">
        <v>45</v>
      </c>
      <c r="D957" s="18">
        <v>1986</v>
      </c>
      <c r="E957" s="18">
        <f>VLOOKUP(D957,'cpi roi'!A:C,2,FALSE)</f>
        <v>109.6</v>
      </c>
      <c r="F957" s="18" t="s">
        <v>3232</v>
      </c>
      <c r="G957" s="18">
        <v>5.9</v>
      </c>
      <c r="H957" s="19">
        <v>5100</v>
      </c>
      <c r="I957" s="18" t="s">
        <v>3573</v>
      </c>
      <c r="J957" s="18" t="s">
        <v>3574</v>
      </c>
      <c r="K957" s="18" t="s">
        <v>193</v>
      </c>
      <c r="L957" s="18" t="s">
        <v>34</v>
      </c>
      <c r="M957" s="20">
        <v>3300000</v>
      </c>
      <c r="N957" s="20">
        <v>4941117</v>
      </c>
      <c r="O957" s="21">
        <f t="shared" si="42"/>
        <v>13736846.25821168</v>
      </c>
      <c r="P957" s="22">
        <f t="shared" si="43"/>
        <v>149.73081818181819</v>
      </c>
      <c r="Q957" s="20">
        <f t="shared" si="44"/>
        <v>4508318.4306569351</v>
      </c>
      <c r="R957" s="18" t="s">
        <v>2180</v>
      </c>
      <c r="S957" s="18">
        <v>93</v>
      </c>
    </row>
    <row r="958" spans="1:19" x14ac:dyDescent="0.25">
      <c r="A958" s="18" t="s">
        <v>3575</v>
      </c>
      <c r="B958" s="18" t="s">
        <v>37</v>
      </c>
      <c r="C958" s="18" t="s">
        <v>45</v>
      </c>
      <c r="D958" s="18">
        <v>1986</v>
      </c>
      <c r="E958" s="18">
        <f>VLOOKUP(D958,'cpi roi'!A:C,2,FALSE)</f>
        <v>109.6</v>
      </c>
      <c r="F958" s="18" t="s">
        <v>3576</v>
      </c>
      <c r="G958" s="18">
        <v>5.9</v>
      </c>
      <c r="H958" s="19">
        <v>6600</v>
      </c>
      <c r="I958" s="18" t="s">
        <v>1236</v>
      </c>
      <c r="J958" s="18" t="s">
        <v>1236</v>
      </c>
      <c r="K958" s="18" t="s">
        <v>2096</v>
      </c>
      <c r="L958" s="18" t="s">
        <v>34</v>
      </c>
      <c r="M958" s="20">
        <v>0</v>
      </c>
      <c r="N958" s="20">
        <v>32324557</v>
      </c>
      <c r="O958" s="21">
        <f t="shared" si="42"/>
        <v>89865807.645072997</v>
      </c>
      <c r="P958" s="22">
        <f t="shared" si="43"/>
        <v>0</v>
      </c>
      <c r="Q958" s="20">
        <f t="shared" si="44"/>
        <v>29493208.941605844</v>
      </c>
      <c r="R958" s="18" t="s">
        <v>1838</v>
      </c>
      <c r="S958" s="18">
        <v>118</v>
      </c>
    </row>
    <row r="959" spans="1:19" x14ac:dyDescent="0.25">
      <c r="A959" s="18" t="s">
        <v>3577</v>
      </c>
      <c r="B959" s="18" t="s">
        <v>20</v>
      </c>
      <c r="C959" s="18" t="s">
        <v>45</v>
      </c>
      <c r="D959" s="18">
        <v>1986</v>
      </c>
      <c r="E959" s="18">
        <f>VLOOKUP(D959,'cpi roi'!A:C,2,FALSE)</f>
        <v>109.6</v>
      </c>
      <c r="F959" s="18" t="s">
        <v>2469</v>
      </c>
      <c r="G959" s="18">
        <v>5.7</v>
      </c>
      <c r="H959" s="19">
        <v>6600</v>
      </c>
      <c r="I959" s="18" t="s">
        <v>3578</v>
      </c>
      <c r="J959" s="18" t="s">
        <v>3578</v>
      </c>
      <c r="K959" s="18" t="s">
        <v>3579</v>
      </c>
      <c r="L959" s="18" t="s">
        <v>34</v>
      </c>
      <c r="M959" s="20">
        <v>0</v>
      </c>
      <c r="N959" s="20">
        <v>320256</v>
      </c>
      <c r="O959" s="21">
        <f t="shared" si="42"/>
        <v>890346.74452554749</v>
      </c>
      <c r="P959" s="22">
        <f t="shared" si="43"/>
        <v>0</v>
      </c>
      <c r="Q959" s="20">
        <f t="shared" si="44"/>
        <v>292204.37956204382</v>
      </c>
      <c r="R959" s="18" t="s">
        <v>2254</v>
      </c>
      <c r="S959" s="18">
        <v>85</v>
      </c>
    </row>
    <row r="960" spans="1:19" x14ac:dyDescent="0.25">
      <c r="A960" s="18" t="s">
        <v>3580</v>
      </c>
      <c r="B960" s="18" t="s">
        <v>37</v>
      </c>
      <c r="C960" s="18" t="s">
        <v>108</v>
      </c>
      <c r="D960" s="18">
        <v>1986</v>
      </c>
      <c r="E960" s="18">
        <f>VLOOKUP(D960,'cpi roi'!A:C,2,FALSE)</f>
        <v>109.6</v>
      </c>
      <c r="F960" s="18" t="s">
        <v>2469</v>
      </c>
      <c r="G960" s="18">
        <v>5.7</v>
      </c>
      <c r="H960" s="19">
        <v>4500</v>
      </c>
      <c r="I960" s="18" t="s">
        <v>3581</v>
      </c>
      <c r="J960" s="18" t="s">
        <v>3581</v>
      </c>
      <c r="K960" s="18" t="s">
        <v>2051</v>
      </c>
      <c r="L960" s="18" t="s">
        <v>34</v>
      </c>
      <c r="M960" s="20">
        <v>0</v>
      </c>
      <c r="N960" s="20">
        <v>7634909</v>
      </c>
      <c r="O960" s="21">
        <f t="shared" si="42"/>
        <v>21225882.958941609</v>
      </c>
      <c r="P960" s="22">
        <f t="shared" si="43"/>
        <v>0</v>
      </c>
      <c r="Q960" s="20">
        <f t="shared" si="44"/>
        <v>6966157.8467153292</v>
      </c>
      <c r="R960" s="18" t="s">
        <v>35</v>
      </c>
      <c r="S960" s="18">
        <v>105</v>
      </c>
    </row>
    <row r="961" spans="1:19" x14ac:dyDescent="0.25">
      <c r="A961" s="18" t="s">
        <v>3582</v>
      </c>
      <c r="B961" s="18" t="s">
        <v>20</v>
      </c>
      <c r="C961" s="18" t="s">
        <v>108</v>
      </c>
      <c r="D961" s="18">
        <v>1986</v>
      </c>
      <c r="E961" s="18">
        <f>VLOOKUP(D961,'cpi roi'!A:C,2,FALSE)</f>
        <v>109.6</v>
      </c>
      <c r="F961" s="18" t="s">
        <v>3349</v>
      </c>
      <c r="G961" s="18">
        <v>6.4</v>
      </c>
      <c r="H961" s="19">
        <v>5400</v>
      </c>
      <c r="I961" s="18" t="s">
        <v>1324</v>
      </c>
      <c r="J961" s="18" t="s">
        <v>2953</v>
      </c>
      <c r="K961" s="18" t="s">
        <v>1246</v>
      </c>
      <c r="L961" s="18" t="s">
        <v>34</v>
      </c>
      <c r="M961" s="20">
        <v>0</v>
      </c>
      <c r="N961" s="20">
        <v>5186646</v>
      </c>
      <c r="O961" s="21">
        <f t="shared" si="42"/>
        <v>14419443.760948906</v>
      </c>
      <c r="P961" s="22">
        <f t="shared" si="43"/>
        <v>0</v>
      </c>
      <c r="Q961" s="20">
        <f t="shared" si="44"/>
        <v>4732341.2408759128</v>
      </c>
      <c r="R961" s="18" t="s">
        <v>1042</v>
      </c>
      <c r="S961" s="18">
        <v>110</v>
      </c>
    </row>
    <row r="962" spans="1:19" x14ac:dyDescent="0.25">
      <c r="A962" s="18" t="s">
        <v>3583</v>
      </c>
      <c r="B962" s="18" t="s">
        <v>20</v>
      </c>
      <c r="C962" s="18" t="s">
        <v>38</v>
      </c>
      <c r="D962" s="18">
        <v>1986</v>
      </c>
      <c r="E962" s="18">
        <f>VLOOKUP(D962,'cpi roi'!A:C,2,FALSE)</f>
        <v>109.6</v>
      </c>
      <c r="F962" s="18" t="s">
        <v>3584</v>
      </c>
      <c r="G962" s="18">
        <v>5.5</v>
      </c>
      <c r="H962" s="19">
        <v>5400</v>
      </c>
      <c r="I962" s="18" t="s">
        <v>3585</v>
      </c>
      <c r="J962" s="18" t="s">
        <v>130</v>
      </c>
      <c r="K962" s="18" t="s">
        <v>1881</v>
      </c>
      <c r="L962" s="18" t="s">
        <v>34</v>
      </c>
      <c r="M962" s="20">
        <v>0</v>
      </c>
      <c r="N962" s="20">
        <v>6637565</v>
      </c>
      <c r="O962" s="21">
        <f t="shared" si="42"/>
        <v>18453157.440693431</v>
      </c>
      <c r="P962" s="22">
        <f t="shared" si="43"/>
        <v>0</v>
      </c>
      <c r="Q962" s="20">
        <f t="shared" si="44"/>
        <v>6056172.4452554751</v>
      </c>
      <c r="R962" s="18" t="s">
        <v>2180</v>
      </c>
      <c r="S962" s="18">
        <v>100</v>
      </c>
    </row>
    <row r="963" spans="1:19" x14ac:dyDescent="0.25">
      <c r="A963" s="18" t="s">
        <v>3586</v>
      </c>
      <c r="B963" s="18" t="s">
        <v>20</v>
      </c>
      <c r="C963" s="18" t="s">
        <v>21</v>
      </c>
      <c r="D963" s="18">
        <v>1986</v>
      </c>
      <c r="E963" s="18">
        <f>VLOOKUP(D963,'cpi roi'!A:C,2,FALSE)</f>
        <v>109.6</v>
      </c>
      <c r="F963" s="18" t="s">
        <v>3242</v>
      </c>
      <c r="G963" s="18">
        <v>6.3</v>
      </c>
      <c r="H963" s="19">
        <v>3500</v>
      </c>
      <c r="I963" s="18" t="s">
        <v>3587</v>
      </c>
      <c r="J963" s="18" t="s">
        <v>3588</v>
      </c>
      <c r="K963" s="18" t="s">
        <v>3589</v>
      </c>
      <c r="L963" s="18" t="s">
        <v>34</v>
      </c>
      <c r="M963" s="20">
        <v>0</v>
      </c>
      <c r="N963" s="20">
        <v>13418091</v>
      </c>
      <c r="O963" s="21">
        <f t="shared" ref="O963:O1026" si="45">(304.7/E963)*N963</f>
        <v>37303762.114051096</v>
      </c>
      <c r="P963" s="22">
        <f t="shared" ref="P963:P1026" si="46">IFERROR(N963/M963, 0)*100</f>
        <v>0</v>
      </c>
      <c r="Q963" s="20">
        <f t="shared" ref="Q963:Q1026" si="47">N963/(E963/100)</f>
        <v>12242783.759124089</v>
      </c>
      <c r="R963" s="18" t="s">
        <v>1541</v>
      </c>
      <c r="S963" s="18">
        <v>89</v>
      </c>
    </row>
    <row r="964" spans="1:19" x14ac:dyDescent="0.25">
      <c r="A964" s="18" t="s">
        <v>3590</v>
      </c>
      <c r="B964" s="18" t="s">
        <v>20</v>
      </c>
      <c r="C964" s="18" t="s">
        <v>21</v>
      </c>
      <c r="D964" s="18">
        <v>1986</v>
      </c>
      <c r="E964" s="18">
        <f>VLOOKUP(D964,'cpi roi'!A:C,2,FALSE)</f>
        <v>109.6</v>
      </c>
      <c r="F964" s="18" t="s">
        <v>3037</v>
      </c>
      <c r="G964" s="18">
        <v>4.7</v>
      </c>
      <c r="H964" s="19">
        <v>790</v>
      </c>
      <c r="I964" s="18" t="s">
        <v>819</v>
      </c>
      <c r="J964" s="18" t="s">
        <v>3591</v>
      </c>
      <c r="K964" s="18" t="s">
        <v>3592</v>
      </c>
      <c r="L964" s="18" t="s">
        <v>34</v>
      </c>
      <c r="M964" s="20">
        <v>0</v>
      </c>
      <c r="N964" s="20">
        <v>2556361</v>
      </c>
      <c r="O964" s="21">
        <f t="shared" si="45"/>
        <v>7106963.4735401468</v>
      </c>
      <c r="P964" s="22">
        <f t="shared" si="46"/>
        <v>0</v>
      </c>
      <c r="Q964" s="20">
        <f t="shared" si="47"/>
        <v>2332446.1678832117</v>
      </c>
      <c r="R964" s="18" t="s">
        <v>1541</v>
      </c>
      <c r="S964" s="18">
        <v>101</v>
      </c>
    </row>
    <row r="965" spans="1:19" x14ac:dyDescent="0.25">
      <c r="A965" s="18" t="s">
        <v>3593</v>
      </c>
      <c r="B965" s="18" t="s">
        <v>37</v>
      </c>
      <c r="C965" s="18" t="s">
        <v>45</v>
      </c>
      <c r="D965" s="18">
        <v>1986</v>
      </c>
      <c r="E965" s="18">
        <f>VLOOKUP(D965,'cpi roi'!A:C,2,FALSE)</f>
        <v>109.6</v>
      </c>
      <c r="F965" s="18" t="s">
        <v>3049</v>
      </c>
      <c r="G965" s="18">
        <v>5.7</v>
      </c>
      <c r="H965" s="19">
        <v>6900</v>
      </c>
      <c r="I965" s="18" t="s">
        <v>136</v>
      </c>
      <c r="J965" s="18" t="s">
        <v>136</v>
      </c>
      <c r="K965" s="18" t="s">
        <v>136</v>
      </c>
      <c r="L965" s="18" t="s">
        <v>26</v>
      </c>
      <c r="M965" s="20">
        <v>13000000</v>
      </c>
      <c r="N965" s="20">
        <v>8033397</v>
      </c>
      <c r="O965" s="21">
        <f t="shared" si="45"/>
        <v>22333723.229014602</v>
      </c>
      <c r="P965" s="22">
        <f t="shared" si="46"/>
        <v>61.795361538461535</v>
      </c>
      <c r="Q965" s="20">
        <f t="shared" si="47"/>
        <v>7329741.7883211691</v>
      </c>
      <c r="R965" s="18" t="s">
        <v>54</v>
      </c>
      <c r="S965" s="18">
        <v>82</v>
      </c>
    </row>
    <row r="966" spans="1:19" x14ac:dyDescent="0.25">
      <c r="A966" s="18" t="s">
        <v>3594</v>
      </c>
      <c r="B966" s="18" t="s">
        <v>20</v>
      </c>
      <c r="C966" s="18" t="s">
        <v>21</v>
      </c>
      <c r="D966" s="18">
        <v>1986</v>
      </c>
      <c r="E966" s="18">
        <f>VLOOKUP(D966,'cpi roi'!A:C,2,FALSE)</f>
        <v>109.6</v>
      </c>
      <c r="F966" s="18" t="s">
        <v>3465</v>
      </c>
      <c r="G966" s="18">
        <v>7.7</v>
      </c>
      <c r="H966" s="19">
        <v>7700</v>
      </c>
      <c r="I966" s="18" t="s">
        <v>2422</v>
      </c>
      <c r="J966" s="18" t="s">
        <v>3595</v>
      </c>
      <c r="K966" s="18" t="s">
        <v>3595</v>
      </c>
      <c r="L966" s="18" t="s">
        <v>457</v>
      </c>
      <c r="M966" s="20">
        <v>0</v>
      </c>
      <c r="N966" s="20">
        <v>63137</v>
      </c>
      <c r="O966" s="21">
        <f t="shared" si="45"/>
        <v>175527.772810219</v>
      </c>
      <c r="P966" s="22">
        <f t="shared" si="46"/>
        <v>0</v>
      </c>
      <c r="Q966" s="20">
        <f t="shared" si="47"/>
        <v>57606.751824817526</v>
      </c>
      <c r="R966" s="18" t="s">
        <v>3596</v>
      </c>
      <c r="S966" s="18">
        <v>99</v>
      </c>
    </row>
    <row r="967" spans="1:19" x14ac:dyDescent="0.25">
      <c r="A967" s="18" t="s">
        <v>3597</v>
      </c>
      <c r="B967" s="18" t="s">
        <v>37</v>
      </c>
      <c r="C967" s="18" t="s">
        <v>45</v>
      </c>
      <c r="D967" s="18">
        <v>1986</v>
      </c>
      <c r="E967" s="18">
        <f>VLOOKUP(D967,'cpi roi'!A:C,2,FALSE)</f>
        <v>109.6</v>
      </c>
      <c r="F967" s="18" t="s">
        <v>3598</v>
      </c>
      <c r="G967" s="18">
        <v>6.2</v>
      </c>
      <c r="H967" s="19">
        <v>6800</v>
      </c>
      <c r="I967" s="18" t="s">
        <v>1846</v>
      </c>
      <c r="J967" s="18" t="s">
        <v>3599</v>
      </c>
      <c r="K967" s="18" t="s">
        <v>1585</v>
      </c>
      <c r="L967" s="18" t="s">
        <v>34</v>
      </c>
      <c r="M967" s="20">
        <v>10000000</v>
      </c>
      <c r="N967" s="20">
        <v>21458229</v>
      </c>
      <c r="O967" s="21">
        <f t="shared" si="45"/>
        <v>59656226.061131395</v>
      </c>
      <c r="P967" s="22">
        <f t="shared" si="46"/>
        <v>214.58229000000003</v>
      </c>
      <c r="Q967" s="20">
        <f t="shared" si="47"/>
        <v>19578676.094890513</v>
      </c>
      <c r="R967" s="18" t="s">
        <v>2097</v>
      </c>
      <c r="S967" s="18">
        <v>104</v>
      </c>
    </row>
    <row r="968" spans="1:19" x14ac:dyDescent="0.25">
      <c r="A968" s="18" t="s">
        <v>3600</v>
      </c>
      <c r="B968" s="18" t="s">
        <v>37</v>
      </c>
      <c r="C968" s="18" t="s">
        <v>38</v>
      </c>
      <c r="D968" s="18">
        <v>1986</v>
      </c>
      <c r="E968" s="18">
        <f>VLOOKUP(D968,'cpi roi'!A:C,2,FALSE)</f>
        <v>109.6</v>
      </c>
      <c r="F968" s="18" t="s">
        <v>2827</v>
      </c>
      <c r="G968" s="18">
        <v>4.9000000000000004</v>
      </c>
      <c r="H968" s="19">
        <v>1900</v>
      </c>
      <c r="I968" s="18" t="s">
        <v>3601</v>
      </c>
      <c r="J968" s="18" t="s">
        <v>3602</v>
      </c>
      <c r="K968" s="18" t="s">
        <v>3603</v>
      </c>
      <c r="L968" s="18" t="s">
        <v>34</v>
      </c>
      <c r="M968" s="20">
        <v>0</v>
      </c>
      <c r="N968" s="20">
        <v>4601256</v>
      </c>
      <c r="O968" s="21">
        <f t="shared" si="45"/>
        <v>12791995.467153287</v>
      </c>
      <c r="P968" s="22">
        <f t="shared" si="46"/>
        <v>0</v>
      </c>
      <c r="Q968" s="20">
        <f t="shared" si="47"/>
        <v>4198226.2773722634</v>
      </c>
      <c r="R968" s="18" t="s">
        <v>2254</v>
      </c>
      <c r="S968" s="18">
        <v>96</v>
      </c>
    </row>
    <row r="969" spans="1:19" x14ac:dyDescent="0.25">
      <c r="A969" s="18" t="s">
        <v>3604</v>
      </c>
      <c r="B969" s="18" t="s">
        <v>2004</v>
      </c>
      <c r="C969" s="18" t="s">
        <v>45</v>
      </c>
      <c r="D969" s="18">
        <v>1986</v>
      </c>
      <c r="E969" s="18">
        <f>VLOOKUP(D969,'cpi roi'!A:C,2,FALSE)</f>
        <v>109.6</v>
      </c>
      <c r="F969" s="18" t="s">
        <v>2827</v>
      </c>
      <c r="G969" s="18">
        <v>6</v>
      </c>
      <c r="H969" s="19">
        <v>6800</v>
      </c>
      <c r="I969" s="18" t="s">
        <v>932</v>
      </c>
      <c r="J969" s="18" t="s">
        <v>1752</v>
      </c>
      <c r="K969" s="18" t="s">
        <v>101</v>
      </c>
      <c r="L969" s="18" t="s">
        <v>34</v>
      </c>
      <c r="M969" s="20">
        <v>12000000</v>
      </c>
      <c r="N969" s="20">
        <v>7817314</v>
      </c>
      <c r="O969" s="21">
        <f t="shared" si="45"/>
        <v>21732988.830291972</v>
      </c>
      <c r="P969" s="22">
        <f t="shared" si="46"/>
        <v>65.144283333333334</v>
      </c>
      <c r="Q969" s="20">
        <f t="shared" si="47"/>
        <v>7132585.7664233586</v>
      </c>
      <c r="R969" s="18" t="s">
        <v>716</v>
      </c>
      <c r="S969" s="18">
        <v>104</v>
      </c>
    </row>
    <row r="970" spans="1:19" x14ac:dyDescent="0.25">
      <c r="A970" s="18" t="s">
        <v>3605</v>
      </c>
      <c r="B970" s="18" t="s">
        <v>37</v>
      </c>
      <c r="C970" s="18" t="s">
        <v>38</v>
      </c>
      <c r="D970" s="18">
        <v>1986</v>
      </c>
      <c r="E970" s="18">
        <f>VLOOKUP(D970,'cpi roi'!A:C,2,FALSE)</f>
        <v>109.6</v>
      </c>
      <c r="F970" s="18" t="s">
        <v>3080</v>
      </c>
      <c r="G970" s="18">
        <v>5.0999999999999996</v>
      </c>
      <c r="H970" s="19">
        <v>6300</v>
      </c>
      <c r="I970" s="18" t="s">
        <v>1688</v>
      </c>
      <c r="J970" s="18" t="s">
        <v>3606</v>
      </c>
      <c r="K970" s="18" t="s">
        <v>331</v>
      </c>
      <c r="L970" s="18" t="s">
        <v>34</v>
      </c>
      <c r="M970" s="20">
        <v>8000000</v>
      </c>
      <c r="N970" s="20">
        <v>11949484</v>
      </c>
      <c r="O970" s="21">
        <f t="shared" si="45"/>
        <v>33220873.857664235</v>
      </c>
      <c r="P970" s="22">
        <f t="shared" si="46"/>
        <v>149.36855</v>
      </c>
      <c r="Q970" s="20">
        <f t="shared" si="47"/>
        <v>10902813.868613141</v>
      </c>
      <c r="R970" s="18" t="s">
        <v>1042</v>
      </c>
      <c r="S970" s="18">
        <v>105</v>
      </c>
    </row>
    <row r="971" spans="1:19" x14ac:dyDescent="0.25">
      <c r="A971" s="18" t="s">
        <v>3607</v>
      </c>
      <c r="B971" s="18" t="s">
        <v>2004</v>
      </c>
      <c r="C971" s="18" t="s">
        <v>45</v>
      </c>
      <c r="D971" s="18">
        <v>1986</v>
      </c>
      <c r="E971" s="18">
        <f>VLOOKUP(D971,'cpi roi'!A:C,2,FALSE)</f>
        <v>109.6</v>
      </c>
      <c r="F971" s="18" t="s">
        <v>3349</v>
      </c>
      <c r="G971" s="18">
        <v>5.8</v>
      </c>
      <c r="H971" s="19">
        <v>1300</v>
      </c>
      <c r="I971" s="18" t="s">
        <v>3608</v>
      </c>
      <c r="J971" s="18" t="s">
        <v>3609</v>
      </c>
      <c r="K971" s="18" t="s">
        <v>3610</v>
      </c>
      <c r="L971" s="18" t="s">
        <v>34</v>
      </c>
      <c r="M971" s="20">
        <v>0</v>
      </c>
      <c r="N971" s="20">
        <v>604849</v>
      </c>
      <c r="O971" s="21">
        <f t="shared" si="45"/>
        <v>1681546.4443430658</v>
      </c>
      <c r="P971" s="22">
        <f t="shared" si="46"/>
        <v>0</v>
      </c>
      <c r="Q971" s="20">
        <f t="shared" si="47"/>
        <v>551869.52554744529</v>
      </c>
      <c r="R971" s="18"/>
      <c r="S971" s="18">
        <v>84</v>
      </c>
    </row>
    <row r="972" spans="1:19" x14ac:dyDescent="0.25">
      <c r="A972" s="18" t="s">
        <v>3611</v>
      </c>
      <c r="B972" s="18" t="s">
        <v>20</v>
      </c>
      <c r="C972" s="18" t="s">
        <v>56</v>
      </c>
      <c r="D972" s="18">
        <v>1986</v>
      </c>
      <c r="E972" s="18">
        <f>VLOOKUP(D972,'cpi roi'!A:C,2,FALSE)</f>
        <v>109.6</v>
      </c>
      <c r="F972" s="18" t="s">
        <v>3612</v>
      </c>
      <c r="G972" s="18">
        <v>5.7</v>
      </c>
      <c r="H972" s="19">
        <v>6600</v>
      </c>
      <c r="I972" s="18" t="s">
        <v>3613</v>
      </c>
      <c r="J972" s="18" t="s">
        <v>3613</v>
      </c>
      <c r="K972" s="18" t="s">
        <v>3614</v>
      </c>
      <c r="L972" s="18" t="s">
        <v>26</v>
      </c>
      <c r="M972" s="20">
        <v>2000000</v>
      </c>
      <c r="N972" s="20">
        <v>7369373</v>
      </c>
      <c r="O972" s="21">
        <f t="shared" si="45"/>
        <v>20487663.805656936</v>
      </c>
      <c r="P972" s="22">
        <f t="shared" si="46"/>
        <v>368.46865000000003</v>
      </c>
      <c r="Q972" s="20">
        <f t="shared" si="47"/>
        <v>6723880.4744525552</v>
      </c>
      <c r="R972" s="18" t="s">
        <v>3615</v>
      </c>
      <c r="S972" s="18">
        <v>98</v>
      </c>
    </row>
    <row r="973" spans="1:19" x14ac:dyDescent="0.25">
      <c r="A973" s="18" t="s">
        <v>3616</v>
      </c>
      <c r="B973" s="18" t="s">
        <v>37</v>
      </c>
      <c r="C973" s="18" t="s">
        <v>45</v>
      </c>
      <c r="D973" s="18">
        <v>1986</v>
      </c>
      <c r="E973" s="18">
        <f>VLOOKUP(D973,'cpi roi'!A:C,2,FALSE)</f>
        <v>109.6</v>
      </c>
      <c r="F973" s="18" t="s">
        <v>3323</v>
      </c>
      <c r="G973" s="18">
        <v>6.6</v>
      </c>
      <c r="H973" s="19">
        <v>12000</v>
      </c>
      <c r="I973" s="18" t="s">
        <v>3617</v>
      </c>
      <c r="J973" s="18" t="s">
        <v>3618</v>
      </c>
      <c r="K973" s="18" t="s">
        <v>1619</v>
      </c>
      <c r="L973" s="18" t="s">
        <v>26</v>
      </c>
      <c r="M973" s="20">
        <v>0</v>
      </c>
      <c r="N973" s="20">
        <v>1476356</v>
      </c>
      <c r="O973" s="21">
        <f t="shared" si="45"/>
        <v>4104431.3248175187</v>
      </c>
      <c r="P973" s="22">
        <f t="shared" si="46"/>
        <v>0</v>
      </c>
      <c r="Q973" s="20">
        <f t="shared" si="47"/>
        <v>1347040.1459854017</v>
      </c>
      <c r="R973" s="18" t="s">
        <v>1836</v>
      </c>
      <c r="S973" s="18">
        <v>96</v>
      </c>
    </row>
    <row r="974" spans="1:19" x14ac:dyDescent="0.25">
      <c r="A974" s="18" t="s">
        <v>3619</v>
      </c>
      <c r="B974" s="18" t="s">
        <v>37</v>
      </c>
      <c r="C974" s="18" t="s">
        <v>45</v>
      </c>
      <c r="D974" s="18">
        <v>1986</v>
      </c>
      <c r="E974" s="18">
        <f>VLOOKUP(D974,'cpi roi'!A:C,2,FALSE)</f>
        <v>109.6</v>
      </c>
      <c r="F974" s="18" t="s">
        <v>3285</v>
      </c>
      <c r="G974" s="18">
        <v>6</v>
      </c>
      <c r="H974" s="19">
        <v>10000</v>
      </c>
      <c r="I974" s="18" t="s">
        <v>549</v>
      </c>
      <c r="J974" s="18" t="s">
        <v>549</v>
      </c>
      <c r="K974" s="18" t="s">
        <v>104</v>
      </c>
      <c r="L974" s="18" t="s">
        <v>34</v>
      </c>
      <c r="M974" s="20">
        <v>40000000</v>
      </c>
      <c r="N974" s="20">
        <v>93151591</v>
      </c>
      <c r="O974" s="21">
        <f t="shared" si="45"/>
        <v>258971622.05930659</v>
      </c>
      <c r="P974" s="22">
        <f t="shared" si="46"/>
        <v>232.87897750000002</v>
      </c>
      <c r="Q974" s="20">
        <f t="shared" si="47"/>
        <v>84992327.554744542</v>
      </c>
      <c r="R974" s="18" t="s">
        <v>65</v>
      </c>
      <c r="S974" s="18">
        <v>116</v>
      </c>
    </row>
    <row r="975" spans="1:19" x14ac:dyDescent="0.25">
      <c r="A975" s="18" t="s">
        <v>3620</v>
      </c>
      <c r="B975" s="18" t="s">
        <v>20</v>
      </c>
      <c r="C975" s="18" t="s">
        <v>56</v>
      </c>
      <c r="D975" s="18">
        <v>1986</v>
      </c>
      <c r="E975" s="18">
        <f>VLOOKUP(D975,'cpi roi'!A:C,2,FALSE)</f>
        <v>109.6</v>
      </c>
      <c r="F975" s="18" t="s">
        <v>3037</v>
      </c>
      <c r="G975" s="18">
        <v>5.9</v>
      </c>
      <c r="H975" s="19">
        <v>2800</v>
      </c>
      <c r="I975" s="18" t="s">
        <v>1580</v>
      </c>
      <c r="J975" s="18" t="s">
        <v>3621</v>
      </c>
      <c r="K975" s="18" t="s">
        <v>3622</v>
      </c>
      <c r="L975" s="18" t="s">
        <v>26</v>
      </c>
      <c r="M975" s="20">
        <v>0</v>
      </c>
      <c r="N975" s="20">
        <v>1720450</v>
      </c>
      <c r="O975" s="21">
        <f t="shared" si="45"/>
        <v>4783039.3704379564</v>
      </c>
      <c r="P975" s="22">
        <f t="shared" si="46"/>
        <v>0</v>
      </c>
      <c r="Q975" s="20">
        <f t="shared" si="47"/>
        <v>1569753.6496350367</v>
      </c>
      <c r="R975" s="18" t="s">
        <v>3521</v>
      </c>
      <c r="S975" s="18">
        <v>103</v>
      </c>
    </row>
    <row r="976" spans="1:19" x14ac:dyDescent="0.25">
      <c r="A976" s="18" t="s">
        <v>3623</v>
      </c>
      <c r="B976" s="18" t="s">
        <v>20</v>
      </c>
      <c r="C976" s="18" t="s">
        <v>67</v>
      </c>
      <c r="D976" s="18">
        <v>1986</v>
      </c>
      <c r="E976" s="18">
        <f>VLOOKUP(D976,'cpi roi'!A:C,2,FALSE)</f>
        <v>109.6</v>
      </c>
      <c r="F976" s="18" t="s">
        <v>2322</v>
      </c>
      <c r="G976" s="18">
        <v>6.4</v>
      </c>
      <c r="H976" s="19">
        <v>1600</v>
      </c>
      <c r="I976" s="18" t="s">
        <v>898</v>
      </c>
      <c r="J976" s="18" t="s">
        <v>3624</v>
      </c>
      <c r="K976" s="18" t="s">
        <v>898</v>
      </c>
      <c r="L976" s="18" t="s">
        <v>34</v>
      </c>
      <c r="M976" s="20">
        <v>14000000</v>
      </c>
      <c r="N976" s="20">
        <v>18034150</v>
      </c>
      <c r="O976" s="21">
        <f t="shared" si="45"/>
        <v>50136911.541970804</v>
      </c>
      <c r="P976" s="22">
        <f t="shared" si="46"/>
        <v>128.81535714285715</v>
      </c>
      <c r="Q976" s="20">
        <f t="shared" si="47"/>
        <v>16454516.423357666</v>
      </c>
      <c r="R976" s="18" t="s">
        <v>35</v>
      </c>
      <c r="S976" s="18">
        <v>97</v>
      </c>
    </row>
    <row r="977" spans="1:19" x14ac:dyDescent="0.25">
      <c r="A977" s="18" t="s">
        <v>3625</v>
      </c>
      <c r="B977" s="18" t="s">
        <v>20</v>
      </c>
      <c r="C977" s="18" t="s">
        <v>38</v>
      </c>
      <c r="D977" s="18">
        <v>1986</v>
      </c>
      <c r="E977" s="18">
        <f>VLOOKUP(D977,'cpi roi'!A:C,2,FALSE)</f>
        <v>109.6</v>
      </c>
      <c r="F977" s="18" t="s">
        <v>3626</v>
      </c>
      <c r="G977" s="18">
        <v>6</v>
      </c>
      <c r="H977" s="19">
        <v>4700</v>
      </c>
      <c r="I977" s="18" t="s">
        <v>438</v>
      </c>
      <c r="J977" s="18" t="s">
        <v>3627</v>
      </c>
      <c r="K977" s="18" t="s">
        <v>1766</v>
      </c>
      <c r="L977" s="18" t="s">
        <v>34</v>
      </c>
      <c r="M977" s="20">
        <v>0</v>
      </c>
      <c r="N977" s="20">
        <v>7555000</v>
      </c>
      <c r="O977" s="21">
        <f t="shared" si="45"/>
        <v>21003727.189781025</v>
      </c>
      <c r="P977" s="22">
        <f t="shared" si="46"/>
        <v>0</v>
      </c>
      <c r="Q977" s="20">
        <f t="shared" si="47"/>
        <v>6893248.1751824822</v>
      </c>
      <c r="R977" s="18" t="s">
        <v>2180</v>
      </c>
      <c r="S977" s="18">
        <v>106</v>
      </c>
    </row>
    <row r="978" spans="1:19" x14ac:dyDescent="0.25">
      <c r="A978" s="18" t="s">
        <v>3628</v>
      </c>
      <c r="B978" s="18" t="s">
        <v>2004</v>
      </c>
      <c r="C978" s="18" t="s">
        <v>21</v>
      </c>
      <c r="D978" s="18">
        <v>1986</v>
      </c>
      <c r="E978" s="18">
        <f>VLOOKUP(D978,'cpi roi'!A:C,2,FALSE)</f>
        <v>109.6</v>
      </c>
      <c r="F978" s="18" t="s">
        <v>3252</v>
      </c>
      <c r="G978" s="18">
        <v>4.8</v>
      </c>
      <c r="H978" s="19">
        <v>1400</v>
      </c>
      <c r="I978" s="18" t="s">
        <v>2204</v>
      </c>
      <c r="J978" s="18" t="s">
        <v>3629</v>
      </c>
      <c r="K978" s="18" t="s">
        <v>3630</v>
      </c>
      <c r="L978" s="18" t="s">
        <v>34</v>
      </c>
      <c r="M978" s="20">
        <v>0</v>
      </c>
      <c r="N978" s="20">
        <v>4845724</v>
      </c>
      <c r="O978" s="21">
        <f t="shared" si="45"/>
        <v>13471643.273722628</v>
      </c>
      <c r="P978" s="22">
        <f t="shared" si="46"/>
        <v>0</v>
      </c>
      <c r="Q978" s="20">
        <f t="shared" si="47"/>
        <v>4421281.0218978105</v>
      </c>
      <c r="R978" s="18" t="s">
        <v>876</v>
      </c>
      <c r="S978" s="18">
        <v>102</v>
      </c>
    </row>
    <row r="979" spans="1:19" x14ac:dyDescent="0.25">
      <c r="A979" s="18" t="s">
        <v>3631</v>
      </c>
      <c r="B979" s="18" t="s">
        <v>20</v>
      </c>
      <c r="C979" s="18" t="s">
        <v>108</v>
      </c>
      <c r="D979" s="18">
        <v>1986</v>
      </c>
      <c r="E979" s="18">
        <f>VLOOKUP(D979,'cpi roi'!A:C,2,FALSE)</f>
        <v>109.6</v>
      </c>
      <c r="F979" s="18" t="s">
        <v>3632</v>
      </c>
      <c r="G979" s="18">
        <v>6</v>
      </c>
      <c r="H979" s="19">
        <v>6200</v>
      </c>
      <c r="I979" s="18" t="s">
        <v>408</v>
      </c>
      <c r="J979" s="18" t="s">
        <v>3633</v>
      </c>
      <c r="K979" s="18" t="s">
        <v>126</v>
      </c>
      <c r="L979" s="18" t="s">
        <v>34</v>
      </c>
      <c r="M979" s="20">
        <v>15000000</v>
      </c>
      <c r="N979" s="20">
        <v>25147055</v>
      </c>
      <c r="O979" s="21">
        <f t="shared" si="45"/>
        <v>69911566.227189779</v>
      </c>
      <c r="P979" s="22">
        <f t="shared" si="46"/>
        <v>167.64703333333333</v>
      </c>
      <c r="Q979" s="20">
        <f t="shared" si="47"/>
        <v>22944393.248175185</v>
      </c>
      <c r="R979" s="18" t="s">
        <v>3634</v>
      </c>
      <c r="S979" s="18">
        <v>103</v>
      </c>
    </row>
    <row r="980" spans="1:19" x14ac:dyDescent="0.25">
      <c r="A980" s="18" t="s">
        <v>3635</v>
      </c>
      <c r="B980" s="18" t="s">
        <v>2004</v>
      </c>
      <c r="C980" s="18" t="s">
        <v>45</v>
      </c>
      <c r="D980" s="18">
        <v>1986</v>
      </c>
      <c r="E980" s="18">
        <f>VLOOKUP(D980,'cpi roi'!A:C,2,FALSE)</f>
        <v>109.6</v>
      </c>
      <c r="F980" s="18" t="s">
        <v>3636</v>
      </c>
      <c r="G980" s="18">
        <v>6.4</v>
      </c>
      <c r="H980" s="19">
        <v>3800</v>
      </c>
      <c r="I980" s="18" t="s">
        <v>249</v>
      </c>
      <c r="J980" s="18" t="s">
        <v>3637</v>
      </c>
      <c r="K980" s="18" t="s">
        <v>2371</v>
      </c>
      <c r="L980" s="18" t="s">
        <v>34</v>
      </c>
      <c r="M980" s="20">
        <v>20000000</v>
      </c>
      <c r="N980" s="20">
        <v>22905522</v>
      </c>
      <c r="O980" s="21">
        <f t="shared" si="45"/>
        <v>63679859.06386862</v>
      </c>
      <c r="P980" s="22">
        <f t="shared" si="46"/>
        <v>114.52761</v>
      </c>
      <c r="Q980" s="20">
        <f t="shared" si="47"/>
        <v>20899198.905109491</v>
      </c>
      <c r="R980" s="18" t="s">
        <v>1756</v>
      </c>
      <c r="S980" s="18">
        <v>105</v>
      </c>
    </row>
    <row r="981" spans="1:19" x14ac:dyDescent="0.25">
      <c r="A981" s="18" t="s">
        <v>3638</v>
      </c>
      <c r="B981" s="18" t="s">
        <v>2004</v>
      </c>
      <c r="C981" s="18" t="s">
        <v>45</v>
      </c>
      <c r="D981" s="18">
        <v>1986</v>
      </c>
      <c r="E981" s="18">
        <f>VLOOKUP(D981,'cpi roi'!A:C,2,FALSE)</f>
        <v>109.6</v>
      </c>
      <c r="F981" s="18" t="s">
        <v>3257</v>
      </c>
      <c r="G981" s="18">
        <v>5</v>
      </c>
      <c r="H981" s="19">
        <v>3200</v>
      </c>
      <c r="I981" s="18" t="s">
        <v>2205</v>
      </c>
      <c r="J981" s="18" t="s">
        <v>3639</v>
      </c>
      <c r="K981" s="18" t="s">
        <v>2205</v>
      </c>
      <c r="L981" s="18" t="s">
        <v>34</v>
      </c>
      <c r="M981" s="20">
        <v>0</v>
      </c>
      <c r="N981" s="20">
        <v>10090429</v>
      </c>
      <c r="O981" s="21">
        <f t="shared" si="45"/>
        <v>28052497.411496352</v>
      </c>
      <c r="P981" s="22">
        <f t="shared" si="46"/>
        <v>0</v>
      </c>
      <c r="Q981" s="20">
        <f t="shared" si="47"/>
        <v>9206595.8029197101</v>
      </c>
      <c r="R981" s="18" t="s">
        <v>27</v>
      </c>
      <c r="S981" s="18">
        <v>100</v>
      </c>
    </row>
    <row r="982" spans="1:19" x14ac:dyDescent="0.25">
      <c r="A982" s="18" t="s">
        <v>3640</v>
      </c>
      <c r="B982" s="18" t="s">
        <v>2004</v>
      </c>
      <c r="C982" s="18" t="s">
        <v>45</v>
      </c>
      <c r="D982" s="18">
        <v>1986</v>
      </c>
      <c r="E982" s="18">
        <f>VLOOKUP(D982,'cpi roi'!A:C,2,FALSE)</f>
        <v>109.6</v>
      </c>
      <c r="F982" s="18" t="s">
        <v>3641</v>
      </c>
      <c r="G982" s="18">
        <v>7.1</v>
      </c>
      <c r="H982" s="19">
        <v>2100</v>
      </c>
      <c r="I982" s="18" t="s">
        <v>3642</v>
      </c>
      <c r="J982" s="18" t="s">
        <v>3643</v>
      </c>
      <c r="K982" s="18" t="s">
        <v>3644</v>
      </c>
      <c r="L982" s="18" t="s">
        <v>252</v>
      </c>
      <c r="M982" s="20">
        <v>0</v>
      </c>
      <c r="N982" s="20">
        <v>0</v>
      </c>
      <c r="O982" s="21">
        <f t="shared" si="45"/>
        <v>0</v>
      </c>
      <c r="P982" s="22">
        <f t="shared" si="46"/>
        <v>0</v>
      </c>
      <c r="Q982" s="20">
        <f t="shared" si="47"/>
        <v>0</v>
      </c>
      <c r="R982" s="18" t="s">
        <v>3645</v>
      </c>
      <c r="S982" s="18">
        <v>85</v>
      </c>
    </row>
    <row r="983" spans="1:19" x14ac:dyDescent="0.25">
      <c r="A983" s="18" t="s">
        <v>3646</v>
      </c>
      <c r="B983" s="18" t="s">
        <v>20</v>
      </c>
      <c r="C983" s="18" t="s">
        <v>45</v>
      </c>
      <c r="D983" s="18">
        <v>1986</v>
      </c>
      <c r="E983" s="18">
        <f>VLOOKUP(D983,'cpi roi'!A:C,2,FALSE)</f>
        <v>109.6</v>
      </c>
      <c r="F983" s="18" t="s">
        <v>3647</v>
      </c>
      <c r="G983" s="18">
        <v>3.5</v>
      </c>
      <c r="H983" s="19">
        <v>2200</v>
      </c>
      <c r="I983" s="18" t="s">
        <v>3648</v>
      </c>
      <c r="J983" s="18" t="s">
        <v>3649</v>
      </c>
      <c r="K983" s="18" t="s">
        <v>3650</v>
      </c>
      <c r="L983" s="18" t="s">
        <v>199</v>
      </c>
      <c r="M983" s="20">
        <v>0</v>
      </c>
      <c r="N983" s="20">
        <v>2147228</v>
      </c>
      <c r="O983" s="21">
        <f t="shared" si="45"/>
        <v>5969528.9379562046</v>
      </c>
      <c r="P983" s="22">
        <f t="shared" si="46"/>
        <v>0</v>
      </c>
      <c r="Q983" s="20">
        <f t="shared" si="47"/>
        <v>1959149.6350364967</v>
      </c>
      <c r="R983" s="18" t="s">
        <v>3651</v>
      </c>
      <c r="S983" s="18">
        <v>96</v>
      </c>
    </row>
    <row r="984" spans="1:19" x14ac:dyDescent="0.25">
      <c r="A984" s="18" t="s">
        <v>3652</v>
      </c>
      <c r="B984" s="18" t="s">
        <v>3653</v>
      </c>
      <c r="C984" s="18" t="s">
        <v>21</v>
      </c>
      <c r="D984" s="18">
        <v>1986</v>
      </c>
      <c r="E984" s="18">
        <f>VLOOKUP(D984,'cpi roi'!A:C,2,FALSE)</f>
        <v>109.6</v>
      </c>
      <c r="F984" s="18" t="s">
        <v>3654</v>
      </c>
      <c r="G984" s="18">
        <v>5.8</v>
      </c>
      <c r="H984" s="19">
        <v>1400</v>
      </c>
      <c r="I984" s="18" t="s">
        <v>3655</v>
      </c>
      <c r="J984" s="18" t="s">
        <v>3655</v>
      </c>
      <c r="K984" s="18" t="s">
        <v>3656</v>
      </c>
      <c r="L984" s="18" t="s">
        <v>310</v>
      </c>
      <c r="M984" s="20">
        <v>0</v>
      </c>
      <c r="N984" s="20">
        <v>546904</v>
      </c>
      <c r="O984" s="21">
        <f t="shared" si="45"/>
        <v>1520453.0000000002</v>
      </c>
      <c r="P984" s="22">
        <f t="shared" si="46"/>
        <v>0</v>
      </c>
      <c r="Q984" s="20">
        <f t="shared" si="47"/>
        <v>499000.00000000006</v>
      </c>
      <c r="R984" s="18" t="s">
        <v>3657</v>
      </c>
      <c r="S984" s="18">
        <v>114</v>
      </c>
    </row>
    <row r="985" spans="1:19" x14ac:dyDescent="0.25">
      <c r="A985" s="18" t="s">
        <v>3658</v>
      </c>
      <c r="B985" s="18" t="s">
        <v>2004</v>
      </c>
      <c r="C985" s="18" t="s">
        <v>21</v>
      </c>
      <c r="D985" s="18">
        <v>1986</v>
      </c>
      <c r="E985" s="18">
        <f>VLOOKUP(D985,'cpi roi'!A:C,2,FALSE)</f>
        <v>109.6</v>
      </c>
      <c r="F985" s="18" t="s">
        <v>2592</v>
      </c>
      <c r="G985" s="18">
        <v>5.6</v>
      </c>
      <c r="H985" s="19">
        <v>3200</v>
      </c>
      <c r="I985" s="18" t="s">
        <v>3659</v>
      </c>
      <c r="J985" s="18" t="s">
        <v>3660</v>
      </c>
      <c r="K985" s="18" t="s">
        <v>3661</v>
      </c>
      <c r="L985" s="18" t="s">
        <v>26</v>
      </c>
      <c r="M985" s="20">
        <v>0</v>
      </c>
      <c r="N985" s="20">
        <v>930211</v>
      </c>
      <c r="O985" s="21">
        <f t="shared" si="45"/>
        <v>2586088.4279197082</v>
      </c>
      <c r="P985" s="22">
        <f t="shared" si="46"/>
        <v>0</v>
      </c>
      <c r="Q985" s="20">
        <f t="shared" si="47"/>
        <v>848732.66423357674</v>
      </c>
      <c r="R985" s="18" t="s">
        <v>1088</v>
      </c>
      <c r="S985" s="18">
        <v>108</v>
      </c>
    </row>
    <row r="986" spans="1:19" x14ac:dyDescent="0.25">
      <c r="A986" s="18" t="s">
        <v>3662</v>
      </c>
      <c r="B986" s="18" t="s">
        <v>20</v>
      </c>
      <c r="C986" s="18" t="s">
        <v>45</v>
      </c>
      <c r="D986" s="18">
        <v>1986</v>
      </c>
      <c r="E986" s="18">
        <f>VLOOKUP(D986,'cpi roi'!A:C,2,FALSE)</f>
        <v>109.6</v>
      </c>
      <c r="F986" s="18" t="s">
        <v>3663</v>
      </c>
      <c r="G986" s="18">
        <v>4.7</v>
      </c>
      <c r="H986" s="19">
        <v>1800</v>
      </c>
      <c r="I986" s="18" t="s">
        <v>3664</v>
      </c>
      <c r="J986" s="18" t="s">
        <v>3664</v>
      </c>
      <c r="K986" s="18" t="s">
        <v>3665</v>
      </c>
      <c r="L986" s="18" t="s">
        <v>34</v>
      </c>
      <c r="M986" s="20">
        <v>0</v>
      </c>
      <c r="N986" s="20">
        <v>2750741</v>
      </c>
      <c r="O986" s="21">
        <f t="shared" si="45"/>
        <v>7647361.1560218986</v>
      </c>
      <c r="P986" s="22">
        <f t="shared" si="46"/>
        <v>0</v>
      </c>
      <c r="Q986" s="20">
        <f t="shared" si="47"/>
        <v>2509800.1824817522</v>
      </c>
      <c r="R986" s="18" t="s">
        <v>3666</v>
      </c>
      <c r="S986" s="18">
        <v>93</v>
      </c>
    </row>
    <row r="987" spans="1:19" x14ac:dyDescent="0.25">
      <c r="A987" s="18" t="s">
        <v>3667</v>
      </c>
      <c r="B987" s="18" t="s">
        <v>20</v>
      </c>
      <c r="C987" s="18" t="s">
        <v>38</v>
      </c>
      <c r="D987" s="18">
        <v>1986</v>
      </c>
      <c r="E987" s="18">
        <f>VLOOKUP(D987,'cpi roi'!A:C,2,FALSE)</f>
        <v>109.6</v>
      </c>
      <c r="F987" s="18" t="s">
        <v>3668</v>
      </c>
      <c r="G987" s="18">
        <v>5.8</v>
      </c>
      <c r="H987" s="19">
        <v>2600</v>
      </c>
      <c r="I987" s="18" t="s">
        <v>1769</v>
      </c>
      <c r="J987" s="18" t="s">
        <v>3669</v>
      </c>
      <c r="K987" s="18" t="s">
        <v>2854</v>
      </c>
      <c r="L987" s="18" t="s">
        <v>34</v>
      </c>
      <c r="M987" s="20">
        <v>4000000</v>
      </c>
      <c r="N987" s="20">
        <v>4679650</v>
      </c>
      <c r="O987" s="21">
        <f t="shared" si="45"/>
        <v>13009939.370437957</v>
      </c>
      <c r="P987" s="22">
        <f t="shared" si="46"/>
        <v>116.99124999999999</v>
      </c>
      <c r="Q987" s="20">
        <f t="shared" si="47"/>
        <v>4269753.6496350374</v>
      </c>
      <c r="R987" s="18" t="s">
        <v>2221</v>
      </c>
      <c r="S987" s="18">
        <v>104</v>
      </c>
    </row>
    <row r="988" spans="1:19" x14ac:dyDescent="0.25">
      <c r="A988" s="18" t="s">
        <v>3670</v>
      </c>
      <c r="B988" s="18" t="s">
        <v>20</v>
      </c>
      <c r="C988" s="18" t="s">
        <v>38</v>
      </c>
      <c r="D988" s="18">
        <v>1986</v>
      </c>
      <c r="E988" s="18">
        <f>VLOOKUP(D988,'cpi roi'!A:C,2,FALSE)</f>
        <v>109.6</v>
      </c>
      <c r="F988" s="18" t="s">
        <v>3612</v>
      </c>
      <c r="G988" s="18">
        <v>5.6</v>
      </c>
      <c r="H988" s="19">
        <v>1900</v>
      </c>
      <c r="I988" s="18" t="s">
        <v>1939</v>
      </c>
      <c r="J988" s="18" t="s">
        <v>3671</v>
      </c>
      <c r="K988" s="18" t="s">
        <v>204</v>
      </c>
      <c r="L988" s="18" t="s">
        <v>34</v>
      </c>
      <c r="M988" s="20">
        <v>17000000</v>
      </c>
      <c r="N988" s="20">
        <v>2793214</v>
      </c>
      <c r="O988" s="21">
        <f t="shared" si="45"/>
        <v>7765440.7463503657</v>
      </c>
      <c r="P988" s="22">
        <f t="shared" si="46"/>
        <v>16.430670588235294</v>
      </c>
      <c r="Q988" s="20">
        <f t="shared" si="47"/>
        <v>2548552.9197080294</v>
      </c>
      <c r="R988" s="18" t="s">
        <v>3672</v>
      </c>
      <c r="S988" s="18">
        <v>101</v>
      </c>
    </row>
    <row r="989" spans="1:19" x14ac:dyDescent="0.25">
      <c r="A989" s="18" t="s">
        <v>3673</v>
      </c>
      <c r="B989" s="18" t="s">
        <v>37</v>
      </c>
      <c r="C989" s="18" t="s">
        <v>45</v>
      </c>
      <c r="D989" s="18">
        <v>1986</v>
      </c>
      <c r="E989" s="18">
        <f>VLOOKUP(D989,'cpi roi'!A:C,2,FALSE)</f>
        <v>109.6</v>
      </c>
      <c r="F989" s="18" t="s">
        <v>3237</v>
      </c>
      <c r="G989" s="18">
        <v>5.8</v>
      </c>
      <c r="H989" s="19">
        <v>2600</v>
      </c>
      <c r="I989" s="18" t="s">
        <v>578</v>
      </c>
      <c r="J989" s="18" t="s">
        <v>578</v>
      </c>
      <c r="K989" s="18" t="s">
        <v>578</v>
      </c>
      <c r="L989" s="18" t="s">
        <v>34</v>
      </c>
      <c r="M989" s="20">
        <v>0</v>
      </c>
      <c r="N989" s="20">
        <v>14205021</v>
      </c>
      <c r="O989" s="21">
        <f t="shared" si="45"/>
        <v>39491513.674270079</v>
      </c>
      <c r="P989" s="22">
        <f t="shared" si="46"/>
        <v>0</v>
      </c>
      <c r="Q989" s="20">
        <f t="shared" si="47"/>
        <v>12960785.583941607</v>
      </c>
      <c r="R989" s="18" t="s">
        <v>65</v>
      </c>
      <c r="S989" s="18">
        <v>106</v>
      </c>
    </row>
    <row r="990" spans="1:19" x14ac:dyDescent="0.25">
      <c r="A990" s="18" t="s">
        <v>3674</v>
      </c>
      <c r="B990" s="18" t="s">
        <v>20</v>
      </c>
      <c r="C990" s="18" t="s">
        <v>45</v>
      </c>
      <c r="D990" s="18">
        <v>1986</v>
      </c>
      <c r="E990" s="18">
        <f>VLOOKUP(D990,'cpi roi'!A:C,2,FALSE)</f>
        <v>109.6</v>
      </c>
      <c r="F990" s="18" t="s">
        <v>3109</v>
      </c>
      <c r="G990" s="18">
        <v>5.0999999999999996</v>
      </c>
      <c r="H990" s="19">
        <v>1800</v>
      </c>
      <c r="I990" s="18" t="s">
        <v>3675</v>
      </c>
      <c r="J990" s="18" t="s">
        <v>3676</v>
      </c>
      <c r="K990" s="18" t="s">
        <v>3677</v>
      </c>
      <c r="L990" s="18" t="s">
        <v>199</v>
      </c>
      <c r="M990" s="20">
        <v>0</v>
      </c>
      <c r="N990" s="20">
        <v>0</v>
      </c>
      <c r="O990" s="21">
        <f t="shared" si="45"/>
        <v>0</v>
      </c>
      <c r="P990" s="22">
        <f t="shared" si="46"/>
        <v>0</v>
      </c>
      <c r="Q990" s="20">
        <f t="shared" si="47"/>
        <v>0</v>
      </c>
      <c r="R990" s="18" t="s">
        <v>3678</v>
      </c>
      <c r="S990" s="18">
        <v>91</v>
      </c>
    </row>
    <row r="991" spans="1:19" x14ac:dyDescent="0.25">
      <c r="A991" s="18" t="s">
        <v>3679</v>
      </c>
      <c r="B991" s="18" t="s">
        <v>20</v>
      </c>
      <c r="C991" s="18" t="s">
        <v>38</v>
      </c>
      <c r="D991" s="18">
        <v>1986</v>
      </c>
      <c r="E991" s="18">
        <f>VLOOKUP(D991,'cpi roi'!A:C,2,FALSE)</f>
        <v>109.6</v>
      </c>
      <c r="F991" s="18" t="s">
        <v>3049</v>
      </c>
      <c r="G991" s="18">
        <v>5.4</v>
      </c>
      <c r="H991" s="19">
        <v>1400</v>
      </c>
      <c r="I991" s="18" t="s">
        <v>2286</v>
      </c>
      <c r="J991" s="18" t="s">
        <v>3680</v>
      </c>
      <c r="K991" s="18" t="s">
        <v>2564</v>
      </c>
      <c r="L991" s="18" t="s">
        <v>34</v>
      </c>
      <c r="M991" s="20">
        <v>0</v>
      </c>
      <c r="N991" s="20">
        <v>5099316</v>
      </c>
      <c r="O991" s="21">
        <f t="shared" si="45"/>
        <v>14176656.799270075</v>
      </c>
      <c r="P991" s="22">
        <f t="shared" si="46"/>
        <v>0</v>
      </c>
      <c r="Q991" s="20">
        <f t="shared" si="47"/>
        <v>4652660.5839416068</v>
      </c>
      <c r="R991" s="18" t="s">
        <v>35</v>
      </c>
      <c r="S991" s="18">
        <v>93</v>
      </c>
    </row>
    <row r="992" spans="1:19" x14ac:dyDescent="0.25">
      <c r="A992" s="18" t="s">
        <v>3681</v>
      </c>
      <c r="B992" s="18" t="s">
        <v>20</v>
      </c>
      <c r="C992" s="18" t="s">
        <v>108</v>
      </c>
      <c r="D992" s="18">
        <v>1986</v>
      </c>
      <c r="E992" s="18">
        <f>VLOOKUP(D992,'cpi roi'!A:C,2,FALSE)</f>
        <v>109.6</v>
      </c>
      <c r="F992" s="18" t="s">
        <v>3682</v>
      </c>
      <c r="G992" s="18">
        <v>5.7</v>
      </c>
      <c r="H992" s="19">
        <v>3100</v>
      </c>
      <c r="I992" s="18" t="s">
        <v>2581</v>
      </c>
      <c r="J992" s="18" t="s">
        <v>2581</v>
      </c>
      <c r="K992" s="18" t="s">
        <v>2581</v>
      </c>
      <c r="L992" s="18" t="s">
        <v>34</v>
      </c>
      <c r="M992" s="20">
        <v>0</v>
      </c>
      <c r="N992" s="20">
        <v>5715174</v>
      </c>
      <c r="O992" s="21">
        <f t="shared" si="45"/>
        <v>15888809.468978103</v>
      </c>
      <c r="P992" s="22">
        <f t="shared" si="46"/>
        <v>0</v>
      </c>
      <c r="Q992" s="20">
        <f t="shared" si="47"/>
        <v>5214574.8175182492</v>
      </c>
      <c r="R992" s="18" t="s">
        <v>3530</v>
      </c>
      <c r="S992" s="18">
        <v>109</v>
      </c>
    </row>
    <row r="993" spans="1:19" x14ac:dyDescent="0.25">
      <c r="A993" s="18" t="s">
        <v>3683</v>
      </c>
      <c r="B993" s="18" t="s">
        <v>2004</v>
      </c>
      <c r="C993" s="18" t="s">
        <v>29</v>
      </c>
      <c r="D993" s="18">
        <v>1986</v>
      </c>
      <c r="E993" s="18">
        <f>VLOOKUP(D993,'cpi roi'!A:C,2,FALSE)</f>
        <v>109.6</v>
      </c>
      <c r="F993" s="18" t="s">
        <v>3465</v>
      </c>
      <c r="G993" s="18">
        <v>3.2</v>
      </c>
      <c r="H993" s="19">
        <v>5000</v>
      </c>
      <c r="I993" s="18" t="s">
        <v>3684</v>
      </c>
      <c r="J993" s="18" t="s">
        <v>3685</v>
      </c>
      <c r="K993" s="18" t="s">
        <v>992</v>
      </c>
      <c r="L993" s="18" t="s">
        <v>26</v>
      </c>
      <c r="M993" s="20">
        <v>17000000</v>
      </c>
      <c r="N993" s="20">
        <v>2315683</v>
      </c>
      <c r="O993" s="21">
        <f t="shared" si="45"/>
        <v>6437852.281934307</v>
      </c>
      <c r="P993" s="22">
        <f t="shared" si="46"/>
        <v>13.621664705882353</v>
      </c>
      <c r="Q993" s="20">
        <f t="shared" si="47"/>
        <v>2112849.4525547447</v>
      </c>
      <c r="R993" s="18" t="s">
        <v>575</v>
      </c>
      <c r="S993" s="18">
        <v>97</v>
      </c>
    </row>
    <row r="994" spans="1:19" x14ac:dyDescent="0.25">
      <c r="A994" s="18" t="s">
        <v>3686</v>
      </c>
      <c r="B994" s="18" t="s">
        <v>20</v>
      </c>
      <c r="C994" s="18" t="s">
        <v>21</v>
      </c>
      <c r="D994" s="18">
        <v>1986</v>
      </c>
      <c r="E994" s="18">
        <f>VLOOKUP(D994,'cpi roi'!A:C,2,FALSE)</f>
        <v>109.6</v>
      </c>
      <c r="F994" s="18" t="s">
        <v>2827</v>
      </c>
      <c r="G994" s="18">
        <v>5.7</v>
      </c>
      <c r="H994" s="19">
        <v>2700</v>
      </c>
      <c r="I994" s="18" t="s">
        <v>408</v>
      </c>
      <c r="J994" s="18" t="s">
        <v>3687</v>
      </c>
      <c r="K994" s="18" t="s">
        <v>188</v>
      </c>
      <c r="L994" s="18" t="s">
        <v>34</v>
      </c>
      <c r="M994" s="20">
        <v>16000000</v>
      </c>
      <c r="N994" s="20">
        <v>3800000</v>
      </c>
      <c r="O994" s="21">
        <f t="shared" si="45"/>
        <v>10564416.058394162</v>
      </c>
      <c r="P994" s="22">
        <f t="shared" si="46"/>
        <v>23.75</v>
      </c>
      <c r="Q994" s="20">
        <f t="shared" si="47"/>
        <v>3467153.2846715334</v>
      </c>
      <c r="R994" s="18" t="s">
        <v>876</v>
      </c>
      <c r="S994" s="18">
        <v>111</v>
      </c>
    </row>
    <row r="995" spans="1:19" x14ac:dyDescent="0.25">
      <c r="A995" s="18" t="s">
        <v>3688</v>
      </c>
      <c r="B995" s="18" t="s">
        <v>37</v>
      </c>
      <c r="C995" s="18" t="s">
        <v>38</v>
      </c>
      <c r="D995" s="18">
        <v>1986</v>
      </c>
      <c r="E995" s="18">
        <f>VLOOKUP(D995,'cpi roi'!A:C,2,FALSE)</f>
        <v>109.6</v>
      </c>
      <c r="F995" s="18" t="s">
        <v>3363</v>
      </c>
      <c r="G995" s="18">
        <v>4.7</v>
      </c>
      <c r="H995" s="19">
        <v>1400</v>
      </c>
      <c r="I995" s="18" t="s">
        <v>719</v>
      </c>
      <c r="J995" s="18" t="s">
        <v>719</v>
      </c>
      <c r="K995" s="18" t="s">
        <v>3689</v>
      </c>
      <c r="L995" s="18" t="s">
        <v>34</v>
      </c>
      <c r="M995" s="20">
        <v>0</v>
      </c>
      <c r="N995" s="20">
        <v>6029824</v>
      </c>
      <c r="O995" s="21">
        <f t="shared" si="45"/>
        <v>16763570.91970803</v>
      </c>
      <c r="P995" s="22">
        <f t="shared" si="46"/>
        <v>0</v>
      </c>
      <c r="Q995" s="20">
        <f t="shared" si="47"/>
        <v>5501664.2335766433</v>
      </c>
      <c r="R995" s="18" t="s">
        <v>719</v>
      </c>
      <c r="S995" s="18">
        <v>90</v>
      </c>
    </row>
    <row r="996" spans="1:19" x14ac:dyDescent="0.25">
      <c r="A996" s="18" t="s">
        <v>3690</v>
      </c>
      <c r="B996" s="18" t="s">
        <v>20</v>
      </c>
      <c r="C996" s="18" t="s">
        <v>38</v>
      </c>
      <c r="D996" s="18">
        <v>1986</v>
      </c>
      <c r="E996" s="18">
        <f>VLOOKUP(D996,'cpi roi'!A:C,2,FALSE)</f>
        <v>109.6</v>
      </c>
      <c r="F996" s="18" t="s">
        <v>3326</v>
      </c>
      <c r="G996" s="18">
        <v>5.2</v>
      </c>
      <c r="H996" s="19">
        <v>1200</v>
      </c>
      <c r="I996" s="18" t="s">
        <v>8</v>
      </c>
      <c r="J996" s="18" t="s">
        <v>3691</v>
      </c>
      <c r="K996" s="18" t="s">
        <v>3692</v>
      </c>
      <c r="L996" s="18" t="s">
        <v>34</v>
      </c>
      <c r="M996" s="20">
        <v>0</v>
      </c>
      <c r="N996" s="20">
        <v>140980</v>
      </c>
      <c r="O996" s="21">
        <f t="shared" si="45"/>
        <v>391939.83576642338</v>
      </c>
      <c r="P996" s="22">
        <f t="shared" si="46"/>
        <v>0</v>
      </c>
      <c r="Q996" s="20">
        <f t="shared" si="47"/>
        <v>128631.38686131389</v>
      </c>
      <c r="R996" s="18" t="s">
        <v>3571</v>
      </c>
      <c r="S996" s="18">
        <v>102</v>
      </c>
    </row>
    <row r="997" spans="1:19" x14ac:dyDescent="0.25">
      <c r="A997" s="18" t="s">
        <v>3693</v>
      </c>
      <c r="B997" s="18" t="s">
        <v>20</v>
      </c>
      <c r="C997" s="18" t="s">
        <v>45</v>
      </c>
      <c r="D997" s="18">
        <v>1986</v>
      </c>
      <c r="E997" s="18">
        <f>VLOOKUP(D997,'cpi roi'!A:C,2,FALSE)</f>
        <v>109.6</v>
      </c>
      <c r="F997" s="18" t="s">
        <v>2972</v>
      </c>
      <c r="G997" s="18">
        <v>5.6</v>
      </c>
      <c r="H997" s="19">
        <v>1900</v>
      </c>
      <c r="I997" s="18" t="s">
        <v>3694</v>
      </c>
      <c r="J997" s="18" t="s">
        <v>3694</v>
      </c>
      <c r="K997" s="18" t="s">
        <v>3485</v>
      </c>
      <c r="L997" s="18" t="s">
        <v>34</v>
      </c>
      <c r="M997" s="20">
        <v>0</v>
      </c>
      <c r="N997" s="20">
        <v>4781448</v>
      </c>
      <c r="O997" s="21">
        <f t="shared" si="45"/>
        <v>13292948.956204381</v>
      </c>
      <c r="P997" s="22">
        <f t="shared" si="46"/>
        <v>0</v>
      </c>
      <c r="Q997" s="20">
        <f t="shared" si="47"/>
        <v>4362635.0364963505</v>
      </c>
      <c r="R997" s="18" t="s">
        <v>1602</v>
      </c>
      <c r="S997" s="18">
        <v>97</v>
      </c>
    </row>
    <row r="998" spans="1:19" x14ac:dyDescent="0.25">
      <c r="A998" s="18" t="s">
        <v>3695</v>
      </c>
      <c r="B998" s="18" t="s">
        <v>37</v>
      </c>
      <c r="C998" s="18" t="s">
        <v>29</v>
      </c>
      <c r="D998" s="18">
        <v>1986</v>
      </c>
      <c r="E998" s="18">
        <f>VLOOKUP(D998,'cpi roi'!A:C,2,FALSE)</f>
        <v>109.6</v>
      </c>
      <c r="F998" s="18" t="s">
        <v>3696</v>
      </c>
      <c r="G998" s="18">
        <v>5.7</v>
      </c>
      <c r="H998" s="19">
        <v>2800</v>
      </c>
      <c r="I998" s="18" t="s">
        <v>243</v>
      </c>
      <c r="J998" s="18" t="s">
        <v>3697</v>
      </c>
      <c r="K998" s="18" t="s">
        <v>3698</v>
      </c>
      <c r="L998" s="18" t="s">
        <v>26</v>
      </c>
      <c r="M998" s="20">
        <v>0</v>
      </c>
      <c r="N998" s="20">
        <v>0</v>
      </c>
      <c r="O998" s="21">
        <f t="shared" si="45"/>
        <v>0</v>
      </c>
      <c r="P998" s="22">
        <f t="shared" si="46"/>
        <v>0</v>
      </c>
      <c r="Q998" s="20">
        <f t="shared" si="47"/>
        <v>0</v>
      </c>
      <c r="R998" s="18" t="s">
        <v>3699</v>
      </c>
      <c r="S998" s="18">
        <v>108</v>
      </c>
    </row>
    <row r="999" spans="1:19" x14ac:dyDescent="0.25">
      <c r="A999" s="18" t="s">
        <v>3700</v>
      </c>
      <c r="B999" s="18" t="s">
        <v>20</v>
      </c>
      <c r="C999" s="18" t="s">
        <v>21</v>
      </c>
      <c r="D999" s="18">
        <v>1986</v>
      </c>
      <c r="E999" s="18">
        <f>VLOOKUP(D999,'cpi roi'!A:C,2,FALSE)</f>
        <v>109.6</v>
      </c>
      <c r="F999" s="18" t="s">
        <v>3247</v>
      </c>
      <c r="G999" s="18">
        <v>5.4</v>
      </c>
      <c r="H999" s="19">
        <v>2500</v>
      </c>
      <c r="I999" s="18" t="s">
        <v>3701</v>
      </c>
      <c r="J999" s="18" t="s">
        <v>3702</v>
      </c>
      <c r="K999" s="18" t="s">
        <v>3240</v>
      </c>
      <c r="L999" s="18" t="s">
        <v>26</v>
      </c>
      <c r="M999" s="20">
        <v>0</v>
      </c>
      <c r="N999" s="20">
        <v>1131399</v>
      </c>
      <c r="O999" s="21">
        <f t="shared" si="45"/>
        <v>3145413.0958029199</v>
      </c>
      <c r="P999" s="22">
        <f t="shared" si="46"/>
        <v>0</v>
      </c>
      <c r="Q999" s="20">
        <f t="shared" si="47"/>
        <v>1032298.3576642337</v>
      </c>
      <c r="R999" s="18" t="s">
        <v>3703</v>
      </c>
      <c r="S999" s="18">
        <v>90</v>
      </c>
    </row>
    <row r="1000" spans="1:19" x14ac:dyDescent="0.25">
      <c r="A1000" s="18" t="s">
        <v>3704</v>
      </c>
      <c r="B1000" s="18" t="s">
        <v>2004</v>
      </c>
      <c r="C1000" s="18" t="s">
        <v>21</v>
      </c>
      <c r="D1000" s="18">
        <v>1986</v>
      </c>
      <c r="E1000" s="18">
        <f>VLOOKUP(D1000,'cpi roi'!A:C,2,FALSE)</f>
        <v>109.6</v>
      </c>
      <c r="F1000" s="18" t="s">
        <v>3705</v>
      </c>
      <c r="G1000" s="18">
        <v>5.9</v>
      </c>
      <c r="H1000" s="19">
        <v>2300</v>
      </c>
      <c r="I1000" s="18" t="s">
        <v>3706</v>
      </c>
      <c r="J1000" s="18" t="s">
        <v>3706</v>
      </c>
      <c r="K1000" s="18" t="s">
        <v>2096</v>
      </c>
      <c r="L1000" s="18" t="s">
        <v>1945</v>
      </c>
      <c r="M1000" s="20">
        <v>0</v>
      </c>
      <c r="N1000" s="20">
        <v>278623</v>
      </c>
      <c r="O1000" s="21">
        <f t="shared" si="45"/>
        <v>774602.44616788323</v>
      </c>
      <c r="P1000" s="22">
        <f t="shared" si="46"/>
        <v>0</v>
      </c>
      <c r="Q1000" s="20">
        <f t="shared" si="47"/>
        <v>254218.06569343069</v>
      </c>
      <c r="R1000" s="18" t="s">
        <v>3571</v>
      </c>
      <c r="S1000" s="18">
        <v>98</v>
      </c>
    </row>
    <row r="1001" spans="1:19" x14ac:dyDescent="0.25">
      <c r="A1001" s="18" t="s">
        <v>3707</v>
      </c>
      <c r="B1001" s="18" t="s">
        <v>20</v>
      </c>
      <c r="C1001" s="18" t="s">
        <v>45</v>
      </c>
      <c r="D1001" s="18">
        <v>1986</v>
      </c>
      <c r="E1001" s="18">
        <f>VLOOKUP(D1001,'cpi roi'!A:C,2,FALSE)</f>
        <v>109.6</v>
      </c>
      <c r="F1001" s="18" t="s">
        <v>3705</v>
      </c>
      <c r="G1001" s="18">
        <v>7.2</v>
      </c>
      <c r="H1001" s="19">
        <v>8000</v>
      </c>
      <c r="I1001" s="18" t="s">
        <v>3708</v>
      </c>
      <c r="J1001" s="18" t="s">
        <v>3708</v>
      </c>
      <c r="K1001" s="18" t="s">
        <v>3709</v>
      </c>
      <c r="L1001" s="18" t="s">
        <v>199</v>
      </c>
      <c r="M1001" s="20">
        <v>0</v>
      </c>
      <c r="N1001" s="20">
        <v>1915792</v>
      </c>
      <c r="O1001" s="21">
        <f t="shared" si="45"/>
        <v>5326111.5182481753</v>
      </c>
      <c r="P1001" s="22">
        <f t="shared" si="46"/>
        <v>0</v>
      </c>
      <c r="Q1001" s="20">
        <f t="shared" si="47"/>
        <v>1747985.4014598543</v>
      </c>
      <c r="R1001" s="18" t="s">
        <v>3710</v>
      </c>
      <c r="S1001" s="18">
        <v>101</v>
      </c>
    </row>
    <row r="1002" spans="1:19" x14ac:dyDescent="0.25">
      <c r="A1002" s="18" t="s">
        <v>3711</v>
      </c>
      <c r="B1002" s="18" t="s">
        <v>20</v>
      </c>
      <c r="C1002" s="18" t="s">
        <v>45</v>
      </c>
      <c r="D1002" s="18">
        <v>1986</v>
      </c>
      <c r="E1002" s="18">
        <f>VLOOKUP(D1002,'cpi roi'!A:C,2,FALSE)</f>
        <v>109.6</v>
      </c>
      <c r="F1002" s="18" t="s">
        <v>3668</v>
      </c>
      <c r="G1002" s="18">
        <v>3.2</v>
      </c>
      <c r="H1002" s="19">
        <v>1100</v>
      </c>
      <c r="I1002" s="18" t="s">
        <v>2120</v>
      </c>
      <c r="J1002" s="18" t="s">
        <v>2120</v>
      </c>
      <c r="K1002" s="18" t="s">
        <v>3712</v>
      </c>
      <c r="L1002" s="18" t="s">
        <v>34</v>
      </c>
      <c r="M1002" s="20">
        <v>0</v>
      </c>
      <c r="N1002" s="20">
        <v>78068</v>
      </c>
      <c r="O1002" s="21">
        <f t="shared" si="45"/>
        <v>217037.58759124088</v>
      </c>
      <c r="P1002" s="22">
        <f t="shared" si="46"/>
        <v>0</v>
      </c>
      <c r="Q1002" s="20">
        <f t="shared" si="47"/>
        <v>71229.92700729928</v>
      </c>
      <c r="R1002" s="18" t="s">
        <v>2123</v>
      </c>
      <c r="S1002" s="18">
        <v>88</v>
      </c>
    </row>
    <row r="1003" spans="1:19" x14ac:dyDescent="0.25">
      <c r="A1003" s="18" t="s">
        <v>3713</v>
      </c>
      <c r="B1003" s="18" t="s">
        <v>20</v>
      </c>
      <c r="C1003" s="18" t="s">
        <v>67</v>
      </c>
      <c r="D1003" s="18">
        <v>1986</v>
      </c>
      <c r="E1003" s="18">
        <f>VLOOKUP(D1003,'cpi roi'!A:C,2,FALSE)</f>
        <v>109.6</v>
      </c>
      <c r="F1003" s="18" t="s">
        <v>2707</v>
      </c>
      <c r="G1003" s="18">
        <v>5.3</v>
      </c>
      <c r="H1003" s="19">
        <v>1100</v>
      </c>
      <c r="I1003" s="18" t="s">
        <v>412</v>
      </c>
      <c r="J1003" s="18" t="s">
        <v>3714</v>
      </c>
      <c r="K1003" s="18" t="s">
        <v>1540</v>
      </c>
      <c r="L1003" s="18" t="s">
        <v>199</v>
      </c>
      <c r="M1003" s="20">
        <v>0</v>
      </c>
      <c r="N1003" s="20">
        <v>275000</v>
      </c>
      <c r="O1003" s="21">
        <f t="shared" si="45"/>
        <v>764530.10948905116</v>
      </c>
      <c r="P1003" s="22">
        <f t="shared" si="46"/>
        <v>0</v>
      </c>
      <c r="Q1003" s="20">
        <f t="shared" si="47"/>
        <v>250912.40875912411</v>
      </c>
      <c r="R1003" s="18" t="s">
        <v>3715</v>
      </c>
      <c r="S1003" s="18">
        <v>100</v>
      </c>
    </row>
    <row r="1004" spans="1:19" x14ac:dyDescent="0.25">
      <c r="A1004" s="18" t="s">
        <v>3716</v>
      </c>
      <c r="B1004" s="18" t="s">
        <v>2004</v>
      </c>
      <c r="C1004" s="18" t="s">
        <v>45</v>
      </c>
      <c r="D1004" s="18">
        <v>1986</v>
      </c>
      <c r="E1004" s="18">
        <f>VLOOKUP(D1004,'cpi roi'!A:C,2,FALSE)</f>
        <v>109.6</v>
      </c>
      <c r="F1004" s="18" t="s">
        <v>3632</v>
      </c>
      <c r="G1004" s="18">
        <v>6.8</v>
      </c>
      <c r="H1004" s="19">
        <v>3400</v>
      </c>
      <c r="I1004" s="18" t="s">
        <v>3717</v>
      </c>
      <c r="J1004" s="18" t="s">
        <v>212</v>
      </c>
      <c r="K1004" s="18" t="s">
        <v>3718</v>
      </c>
      <c r="L1004" s="18" t="s">
        <v>34</v>
      </c>
      <c r="M1004" s="20">
        <v>18000000</v>
      </c>
      <c r="N1004" s="20">
        <v>11957943</v>
      </c>
      <c r="O1004" s="21">
        <f t="shared" si="45"/>
        <v>33244390.803832121</v>
      </c>
      <c r="P1004" s="22">
        <f t="shared" si="46"/>
        <v>66.43301666666666</v>
      </c>
      <c r="Q1004" s="20">
        <f t="shared" si="47"/>
        <v>10910531.934306571</v>
      </c>
      <c r="R1004" s="18" t="s">
        <v>117</v>
      </c>
      <c r="S1004" s="18">
        <v>108</v>
      </c>
    </row>
    <row r="1005" spans="1:19" x14ac:dyDescent="0.25">
      <c r="A1005" s="18" t="s">
        <v>3719</v>
      </c>
      <c r="B1005" s="18" t="s">
        <v>2004</v>
      </c>
      <c r="C1005" s="18" t="s">
        <v>45</v>
      </c>
      <c r="D1005" s="18">
        <v>1986</v>
      </c>
      <c r="E1005" s="18">
        <f>VLOOKUP(D1005,'cpi roi'!A:C,2,FALSE)</f>
        <v>109.6</v>
      </c>
      <c r="F1005" s="18" t="s">
        <v>2707</v>
      </c>
      <c r="G1005" s="18">
        <v>5.4</v>
      </c>
      <c r="H1005" s="19">
        <v>565</v>
      </c>
      <c r="I1005" s="18" t="s">
        <v>2374</v>
      </c>
      <c r="J1005" s="18" t="s">
        <v>315</v>
      </c>
      <c r="K1005" s="18" t="s">
        <v>315</v>
      </c>
      <c r="L1005" s="18" t="s">
        <v>34</v>
      </c>
      <c r="M1005" s="20">
        <v>0</v>
      </c>
      <c r="N1005" s="20">
        <v>0</v>
      </c>
      <c r="O1005" s="21">
        <f t="shared" si="45"/>
        <v>0</v>
      </c>
      <c r="P1005" s="22">
        <f t="shared" si="46"/>
        <v>0</v>
      </c>
      <c r="Q1005" s="20">
        <f t="shared" si="47"/>
        <v>0</v>
      </c>
      <c r="R1005" s="18" t="s">
        <v>54</v>
      </c>
      <c r="S1005" s="18">
        <v>89</v>
      </c>
    </row>
    <row r="1006" spans="1:19" x14ac:dyDescent="0.25">
      <c r="A1006" s="18" t="s">
        <v>3720</v>
      </c>
      <c r="B1006" s="18" t="s">
        <v>2004</v>
      </c>
      <c r="C1006" s="18" t="s">
        <v>45</v>
      </c>
      <c r="D1006" s="18">
        <v>1986</v>
      </c>
      <c r="E1006" s="18">
        <f>VLOOKUP(D1006,'cpi roi'!A:C,2,FALSE)</f>
        <v>109.6</v>
      </c>
      <c r="F1006" s="18" t="s">
        <v>3705</v>
      </c>
      <c r="G1006" s="18">
        <v>5.6</v>
      </c>
      <c r="H1006" s="19">
        <v>454</v>
      </c>
      <c r="I1006" s="18" t="s">
        <v>3721</v>
      </c>
      <c r="J1006" s="18" t="s">
        <v>3722</v>
      </c>
      <c r="K1006" s="18" t="s">
        <v>3723</v>
      </c>
      <c r="L1006" s="18" t="s">
        <v>34</v>
      </c>
      <c r="M1006" s="20">
        <v>0</v>
      </c>
      <c r="N1006" s="20">
        <v>277405</v>
      </c>
      <c r="O1006" s="21">
        <f t="shared" si="45"/>
        <v>771216.27281021909</v>
      </c>
      <c r="P1006" s="22">
        <f t="shared" si="46"/>
        <v>0</v>
      </c>
      <c r="Q1006" s="20">
        <f t="shared" si="47"/>
        <v>253106.75182481756</v>
      </c>
      <c r="R1006" s="18" t="s">
        <v>3724</v>
      </c>
      <c r="S1006" s="18">
        <v>86</v>
      </c>
    </row>
    <row r="1007" spans="1:19" x14ac:dyDescent="0.25">
      <c r="A1007" s="18" t="s">
        <v>3725</v>
      </c>
      <c r="B1007" s="18" t="s">
        <v>2004</v>
      </c>
      <c r="C1007" s="18" t="s">
        <v>45</v>
      </c>
      <c r="D1007" s="18">
        <v>1986</v>
      </c>
      <c r="E1007" s="18">
        <f>VLOOKUP(D1007,'cpi roi'!A:C,2,FALSE)</f>
        <v>109.6</v>
      </c>
      <c r="F1007" s="18" t="s">
        <v>3337</v>
      </c>
      <c r="G1007" s="18">
        <v>7.3</v>
      </c>
      <c r="H1007" s="19">
        <v>4900</v>
      </c>
      <c r="I1007" s="18" t="s">
        <v>308</v>
      </c>
      <c r="J1007" s="18" t="s">
        <v>308</v>
      </c>
      <c r="K1007" s="18" t="s">
        <v>309</v>
      </c>
      <c r="L1007" s="18" t="s">
        <v>310</v>
      </c>
      <c r="M1007" s="20">
        <v>0</v>
      </c>
      <c r="N1007" s="20">
        <v>837623</v>
      </c>
      <c r="O1007" s="21">
        <f t="shared" si="45"/>
        <v>2328683.6505474453</v>
      </c>
      <c r="P1007" s="22">
        <f t="shared" si="46"/>
        <v>0</v>
      </c>
      <c r="Q1007" s="20">
        <f t="shared" si="47"/>
        <v>764254.56204379571</v>
      </c>
      <c r="R1007" s="18" t="s">
        <v>3726</v>
      </c>
      <c r="S1007" s="18">
        <v>125</v>
      </c>
    </row>
    <row r="1008" spans="1:19" x14ac:dyDescent="0.25">
      <c r="A1008" s="18" t="s">
        <v>3727</v>
      </c>
      <c r="B1008" s="18" t="s">
        <v>20</v>
      </c>
      <c r="C1008" s="18" t="s">
        <v>21</v>
      </c>
      <c r="D1008" s="18">
        <v>1986</v>
      </c>
      <c r="E1008" s="18">
        <f>VLOOKUP(D1008,'cpi roi'!A:C,2,FALSE)</f>
        <v>109.6</v>
      </c>
      <c r="F1008" s="18" t="s">
        <v>3598</v>
      </c>
      <c r="G1008" s="18">
        <v>7.4</v>
      </c>
      <c r="H1008" s="19">
        <v>4700</v>
      </c>
      <c r="I1008" s="18" t="s">
        <v>2509</v>
      </c>
      <c r="J1008" s="18" t="s">
        <v>3728</v>
      </c>
      <c r="K1008" s="18" t="s">
        <v>3729</v>
      </c>
      <c r="L1008" s="18" t="s">
        <v>34</v>
      </c>
      <c r="M1008" s="20">
        <v>0</v>
      </c>
      <c r="N1008" s="20">
        <v>3272593</v>
      </c>
      <c r="O1008" s="21">
        <f t="shared" si="45"/>
        <v>9098166.8531021904</v>
      </c>
      <c r="P1008" s="22">
        <f t="shared" si="46"/>
        <v>0</v>
      </c>
      <c r="Q1008" s="20">
        <f t="shared" si="47"/>
        <v>2985942.5182481757</v>
      </c>
      <c r="R1008" s="18" t="s">
        <v>3730</v>
      </c>
      <c r="S1008" s="18">
        <v>133</v>
      </c>
    </row>
    <row r="1009" spans="1:19" x14ac:dyDescent="0.25">
      <c r="A1009" s="18" t="s">
        <v>3731</v>
      </c>
      <c r="B1009" s="18" t="s">
        <v>2004</v>
      </c>
      <c r="C1009" s="18" t="s">
        <v>21</v>
      </c>
      <c r="D1009" s="18">
        <v>1986</v>
      </c>
      <c r="E1009" s="18">
        <f>VLOOKUP(D1009,'cpi roi'!A:C,2,FALSE)</f>
        <v>109.6</v>
      </c>
      <c r="F1009" s="18" t="s">
        <v>2926</v>
      </c>
      <c r="G1009" s="18">
        <v>5.9</v>
      </c>
      <c r="H1009" s="19">
        <v>906</v>
      </c>
      <c r="I1009" s="18" t="s">
        <v>915</v>
      </c>
      <c r="J1009" s="18" t="s">
        <v>3732</v>
      </c>
      <c r="K1009" s="18" t="s">
        <v>239</v>
      </c>
      <c r="L1009" s="18" t="s">
        <v>34</v>
      </c>
      <c r="M1009" s="20">
        <v>10000000</v>
      </c>
      <c r="N1009" s="20">
        <v>4743287</v>
      </c>
      <c r="O1009" s="21">
        <f t="shared" si="45"/>
        <v>13186857.197992701</v>
      </c>
      <c r="P1009" s="22">
        <f t="shared" si="46"/>
        <v>47.432870000000001</v>
      </c>
      <c r="Q1009" s="20">
        <f t="shared" si="47"/>
        <v>4327816.6058394164</v>
      </c>
      <c r="R1009" s="18" t="s">
        <v>214</v>
      </c>
      <c r="S1009" s="18">
        <v>88</v>
      </c>
    </row>
    <row r="1010" spans="1:19" x14ac:dyDescent="0.25">
      <c r="A1010" s="18" t="s">
        <v>3733</v>
      </c>
      <c r="B1010" s="18" t="s">
        <v>452</v>
      </c>
      <c r="C1010" s="18" t="s">
        <v>21</v>
      </c>
      <c r="D1010" s="18">
        <v>1986</v>
      </c>
      <c r="E1010" s="18">
        <f>VLOOKUP(D1010,'cpi roi'!A:C,2,FALSE)</f>
        <v>109.6</v>
      </c>
      <c r="F1010" s="18" t="s">
        <v>3734</v>
      </c>
      <c r="G1010" s="18">
        <v>7.2</v>
      </c>
      <c r="H1010" s="19">
        <v>2800</v>
      </c>
      <c r="I1010" s="18" t="s">
        <v>3735</v>
      </c>
      <c r="J1010" s="18" t="s">
        <v>3735</v>
      </c>
      <c r="K1010" s="18" t="s">
        <v>3736</v>
      </c>
      <c r="L1010" s="18" t="s">
        <v>34</v>
      </c>
      <c r="M1010" s="20">
        <v>0</v>
      </c>
      <c r="N1010" s="20">
        <v>0</v>
      </c>
      <c r="O1010" s="21">
        <f t="shared" si="45"/>
        <v>0</v>
      </c>
      <c r="P1010" s="22">
        <f t="shared" si="46"/>
        <v>0</v>
      </c>
      <c r="Q1010" s="20">
        <f t="shared" si="47"/>
        <v>0</v>
      </c>
      <c r="R1010" s="18" t="s">
        <v>3737</v>
      </c>
      <c r="S1010" s="18">
        <v>90</v>
      </c>
    </row>
    <row r="1011" spans="1:19" x14ac:dyDescent="0.25">
      <c r="A1011" s="18" t="s">
        <v>3738</v>
      </c>
      <c r="B1011" s="18" t="s">
        <v>20</v>
      </c>
      <c r="C1011" s="18" t="s">
        <v>45</v>
      </c>
      <c r="D1011" s="18">
        <v>1986</v>
      </c>
      <c r="E1011" s="18">
        <f>VLOOKUP(D1011,'cpi roi'!A:C,2,FALSE)</f>
        <v>109.6</v>
      </c>
      <c r="F1011" s="18" t="s">
        <v>3242</v>
      </c>
      <c r="G1011" s="18">
        <v>5.9</v>
      </c>
      <c r="H1011" s="19">
        <v>783</v>
      </c>
      <c r="I1011" s="18" t="s">
        <v>869</v>
      </c>
      <c r="J1011" s="18" t="s">
        <v>3739</v>
      </c>
      <c r="K1011" s="18" t="s">
        <v>1322</v>
      </c>
      <c r="L1011" s="18" t="s">
        <v>34</v>
      </c>
      <c r="M1011" s="20">
        <v>0</v>
      </c>
      <c r="N1011" s="20">
        <v>0</v>
      </c>
      <c r="O1011" s="21">
        <f t="shared" si="45"/>
        <v>0</v>
      </c>
      <c r="P1011" s="22">
        <f t="shared" si="46"/>
        <v>0</v>
      </c>
      <c r="Q1011" s="20">
        <f t="shared" si="47"/>
        <v>0</v>
      </c>
      <c r="R1011" s="18" t="s">
        <v>48</v>
      </c>
      <c r="S1011" s="18">
        <v>88</v>
      </c>
    </row>
    <row r="1012" spans="1:19" x14ac:dyDescent="0.25">
      <c r="A1012" s="18" t="s">
        <v>3740</v>
      </c>
      <c r="B1012" s="18" t="s">
        <v>20</v>
      </c>
      <c r="C1012" s="18" t="s">
        <v>29</v>
      </c>
      <c r="D1012" s="18">
        <v>1986</v>
      </c>
      <c r="E1012" s="18">
        <f>VLOOKUP(D1012,'cpi roi'!A:C,2,FALSE)</f>
        <v>109.6</v>
      </c>
      <c r="F1012" s="18" t="s">
        <v>3349</v>
      </c>
      <c r="G1012" s="18">
        <v>5.6</v>
      </c>
      <c r="H1012" s="19">
        <v>1600</v>
      </c>
      <c r="I1012" s="18" t="s">
        <v>3741</v>
      </c>
      <c r="J1012" s="18" t="s">
        <v>1050</v>
      </c>
      <c r="K1012" s="18" t="s">
        <v>3513</v>
      </c>
      <c r="L1012" s="18" t="s">
        <v>34</v>
      </c>
      <c r="M1012" s="20">
        <v>25000000</v>
      </c>
      <c r="N1012" s="20">
        <v>4007250</v>
      </c>
      <c r="O1012" s="21">
        <f t="shared" si="45"/>
        <v>11140593.75</v>
      </c>
      <c r="P1012" s="22">
        <f t="shared" si="46"/>
        <v>16.029</v>
      </c>
      <c r="Q1012" s="20">
        <f t="shared" si="47"/>
        <v>3656250.0000000005</v>
      </c>
      <c r="R1012" s="18" t="s">
        <v>1756</v>
      </c>
      <c r="S1012" s="18">
        <v>127</v>
      </c>
    </row>
    <row r="1013" spans="1:19" x14ac:dyDescent="0.25">
      <c r="A1013" s="18" t="s">
        <v>3742</v>
      </c>
      <c r="B1013" s="18" t="s">
        <v>341</v>
      </c>
      <c r="C1013" s="18" t="s">
        <v>394</v>
      </c>
      <c r="D1013" s="18">
        <v>1986</v>
      </c>
      <c r="E1013" s="18">
        <f>VLOOKUP(D1013,'cpi roi'!A:C,2,FALSE)</f>
        <v>109.6</v>
      </c>
      <c r="F1013" s="18" t="s">
        <v>3221</v>
      </c>
      <c r="G1013" s="18">
        <v>6</v>
      </c>
      <c r="H1013" s="19">
        <v>2500</v>
      </c>
      <c r="I1013" s="18" t="s">
        <v>613</v>
      </c>
      <c r="J1013" s="18" t="s">
        <v>3743</v>
      </c>
      <c r="K1013" s="18" t="s">
        <v>3524</v>
      </c>
      <c r="L1013" s="18" t="s">
        <v>34</v>
      </c>
      <c r="M1013" s="20">
        <v>0</v>
      </c>
      <c r="N1013" s="20">
        <v>5958456</v>
      </c>
      <c r="O1013" s="21">
        <f t="shared" si="45"/>
        <v>16565160.065693432</v>
      </c>
      <c r="P1013" s="22">
        <f t="shared" si="46"/>
        <v>0</v>
      </c>
      <c r="Q1013" s="20">
        <f t="shared" si="47"/>
        <v>5436547.4452554751</v>
      </c>
      <c r="R1013" s="18" t="s">
        <v>3410</v>
      </c>
      <c r="S1013" s="18">
        <v>86</v>
      </c>
    </row>
    <row r="1014" spans="1:19" x14ac:dyDescent="0.25">
      <c r="A1014" s="18" t="s">
        <v>3744</v>
      </c>
      <c r="B1014" s="18" t="s">
        <v>2004</v>
      </c>
      <c r="C1014" s="18" t="s">
        <v>45</v>
      </c>
      <c r="D1014" s="18">
        <v>1986</v>
      </c>
      <c r="E1014" s="18">
        <f>VLOOKUP(D1014,'cpi roi'!A:C,2,FALSE)</f>
        <v>109.6</v>
      </c>
      <c r="F1014" s="18" t="s">
        <v>3598</v>
      </c>
      <c r="G1014" s="18">
        <v>4.2</v>
      </c>
      <c r="H1014" s="19">
        <v>616</v>
      </c>
      <c r="I1014" s="18" t="s">
        <v>3745</v>
      </c>
      <c r="J1014" s="18" t="s">
        <v>3745</v>
      </c>
      <c r="K1014" s="18" t="s">
        <v>3746</v>
      </c>
      <c r="L1014" s="18" t="s">
        <v>34</v>
      </c>
      <c r="M1014" s="20">
        <v>0</v>
      </c>
      <c r="N1014" s="20">
        <v>2669366</v>
      </c>
      <c r="O1014" s="21">
        <f t="shared" si="45"/>
        <v>7421129.7463503657</v>
      </c>
      <c r="P1014" s="22">
        <f t="shared" si="46"/>
        <v>0</v>
      </c>
      <c r="Q1014" s="20">
        <f t="shared" si="47"/>
        <v>2435552.9197080294</v>
      </c>
      <c r="R1014" s="18" t="s">
        <v>3747</v>
      </c>
      <c r="S1014" s="18">
        <v>102</v>
      </c>
    </row>
    <row r="1015" spans="1:19" x14ac:dyDescent="0.25">
      <c r="A1015" s="18" t="s">
        <v>3748</v>
      </c>
      <c r="B1015" s="18" t="s">
        <v>2004</v>
      </c>
      <c r="C1015" s="18" t="s">
        <v>21</v>
      </c>
      <c r="D1015" s="18">
        <v>1986</v>
      </c>
      <c r="E1015" s="18">
        <f>VLOOKUP(D1015,'cpi roi'!A:C,2,FALSE)</f>
        <v>109.6</v>
      </c>
      <c r="F1015" s="18" t="s">
        <v>3749</v>
      </c>
      <c r="G1015" s="18">
        <v>7.6</v>
      </c>
      <c r="H1015" s="19">
        <v>2100</v>
      </c>
      <c r="I1015" s="18" t="s">
        <v>3750</v>
      </c>
      <c r="J1015" s="18" t="s">
        <v>3751</v>
      </c>
      <c r="K1015" s="18" t="s">
        <v>239</v>
      </c>
      <c r="L1015" s="18" t="s">
        <v>34</v>
      </c>
      <c r="M1015" s="20">
        <v>0</v>
      </c>
      <c r="N1015" s="20">
        <v>441863</v>
      </c>
      <c r="O1015" s="21">
        <f t="shared" si="45"/>
        <v>1228427.5191605841</v>
      </c>
      <c r="P1015" s="22">
        <f t="shared" si="46"/>
        <v>0</v>
      </c>
      <c r="Q1015" s="20">
        <f t="shared" si="47"/>
        <v>403159.67153284675</v>
      </c>
      <c r="R1015" s="18" t="s">
        <v>3752</v>
      </c>
      <c r="S1015" s="18">
        <v>96</v>
      </c>
    </row>
    <row r="1016" spans="1:19" x14ac:dyDescent="0.25">
      <c r="A1016" s="18" t="s">
        <v>3753</v>
      </c>
      <c r="B1016" s="18" t="s">
        <v>37</v>
      </c>
      <c r="C1016" s="18" t="s">
        <v>38</v>
      </c>
      <c r="D1016" s="18">
        <v>1986</v>
      </c>
      <c r="E1016" s="18">
        <f>VLOOKUP(D1016,'cpi roi'!A:C,2,FALSE)</f>
        <v>109.6</v>
      </c>
      <c r="F1016" s="18" t="s">
        <v>3140</v>
      </c>
      <c r="G1016" s="18">
        <v>5.2</v>
      </c>
      <c r="H1016" s="19">
        <v>879</v>
      </c>
      <c r="I1016" s="18" t="s">
        <v>1539</v>
      </c>
      <c r="J1016" s="18" t="s">
        <v>3754</v>
      </c>
      <c r="K1016" s="18" t="s">
        <v>3754</v>
      </c>
      <c r="L1016" s="18" t="s">
        <v>34</v>
      </c>
      <c r="M1016" s="20">
        <v>0</v>
      </c>
      <c r="N1016" s="20">
        <v>1943751</v>
      </c>
      <c r="O1016" s="21">
        <f t="shared" si="45"/>
        <v>5403840.5994525552</v>
      </c>
      <c r="P1016" s="22">
        <f t="shared" si="46"/>
        <v>0</v>
      </c>
      <c r="Q1016" s="20">
        <f t="shared" si="47"/>
        <v>1773495.4379562046</v>
      </c>
      <c r="R1016" s="18" t="s">
        <v>2866</v>
      </c>
      <c r="S1016" s="18">
        <v>105</v>
      </c>
    </row>
    <row r="1017" spans="1:19" x14ac:dyDescent="0.25">
      <c r="A1017" s="18" t="s">
        <v>3755</v>
      </c>
      <c r="B1017" s="18" t="s">
        <v>20</v>
      </c>
      <c r="C1017" s="18" t="s">
        <v>38</v>
      </c>
      <c r="D1017" s="18">
        <v>1986</v>
      </c>
      <c r="E1017" s="18">
        <f>VLOOKUP(D1017,'cpi roi'!A:C,2,FALSE)</f>
        <v>109.6</v>
      </c>
      <c r="F1017" s="18" t="s">
        <v>2868</v>
      </c>
      <c r="G1017" s="18">
        <v>5.2</v>
      </c>
      <c r="H1017" s="19">
        <v>543</v>
      </c>
      <c r="I1017" s="18" t="s">
        <v>1712</v>
      </c>
      <c r="J1017" s="18" t="s">
        <v>1712</v>
      </c>
      <c r="K1017" s="18" t="s">
        <v>3756</v>
      </c>
      <c r="L1017" s="18" t="s">
        <v>34</v>
      </c>
      <c r="M1017" s="20">
        <v>0</v>
      </c>
      <c r="N1017" s="20">
        <v>3136701</v>
      </c>
      <c r="O1017" s="21">
        <f t="shared" si="45"/>
        <v>8720372.2144160587</v>
      </c>
      <c r="P1017" s="22">
        <f t="shared" si="46"/>
        <v>0</v>
      </c>
      <c r="Q1017" s="20">
        <f t="shared" si="47"/>
        <v>2861953.4671532852</v>
      </c>
      <c r="R1017" s="18" t="s">
        <v>2221</v>
      </c>
      <c r="S1017" s="18">
        <v>97</v>
      </c>
    </row>
    <row r="1018" spans="1:19" x14ac:dyDescent="0.25">
      <c r="A1018" s="18" t="s">
        <v>3757</v>
      </c>
      <c r="B1018" s="18" t="s">
        <v>20</v>
      </c>
      <c r="C1018" s="18" t="s">
        <v>38</v>
      </c>
      <c r="D1018" s="18">
        <v>1986</v>
      </c>
      <c r="E1018" s="18">
        <f>VLOOKUP(D1018,'cpi roi'!A:C,2,FALSE)</f>
        <v>109.6</v>
      </c>
      <c r="F1018" s="18" t="s">
        <v>2322</v>
      </c>
      <c r="G1018" s="18">
        <v>4.4000000000000004</v>
      </c>
      <c r="H1018" s="19">
        <v>1100</v>
      </c>
      <c r="I1018" s="18" t="s">
        <v>3758</v>
      </c>
      <c r="J1018" s="18" t="s">
        <v>3759</v>
      </c>
      <c r="K1018" s="18" t="s">
        <v>2419</v>
      </c>
      <c r="L1018" s="18" t="s">
        <v>34</v>
      </c>
      <c r="M1018" s="20">
        <v>10000000</v>
      </c>
      <c r="N1018" s="20">
        <v>6947787</v>
      </c>
      <c r="O1018" s="21">
        <f t="shared" si="45"/>
        <v>19315608.56660584</v>
      </c>
      <c r="P1018" s="22">
        <f t="shared" si="46"/>
        <v>69.477869999999996</v>
      </c>
      <c r="Q1018" s="20">
        <f t="shared" si="47"/>
        <v>6339221.715328468</v>
      </c>
      <c r="R1018" s="18" t="s">
        <v>48</v>
      </c>
      <c r="S1018" s="18">
        <v>83</v>
      </c>
    </row>
    <row r="1019" spans="1:19" x14ac:dyDescent="0.25">
      <c r="A1019" s="18" t="s">
        <v>3760</v>
      </c>
      <c r="B1019" s="18" t="s">
        <v>2004</v>
      </c>
      <c r="C1019" s="18" t="s">
        <v>45</v>
      </c>
      <c r="D1019" s="18">
        <v>1986</v>
      </c>
      <c r="E1019" s="18">
        <f>VLOOKUP(D1019,'cpi roi'!A:C,2,FALSE)</f>
        <v>109.6</v>
      </c>
      <c r="F1019" s="18" t="s">
        <v>3323</v>
      </c>
      <c r="G1019" s="18">
        <v>6</v>
      </c>
      <c r="H1019" s="19">
        <v>1400</v>
      </c>
      <c r="I1019" s="18" t="s">
        <v>719</v>
      </c>
      <c r="J1019" s="18" t="s">
        <v>3761</v>
      </c>
      <c r="K1019" s="18" t="s">
        <v>893</v>
      </c>
      <c r="L1019" s="18" t="s">
        <v>34</v>
      </c>
      <c r="M1019" s="20">
        <v>0</v>
      </c>
      <c r="N1019" s="20">
        <v>4079895</v>
      </c>
      <c r="O1019" s="21">
        <f t="shared" si="45"/>
        <v>11342554.803832117</v>
      </c>
      <c r="P1019" s="22">
        <f t="shared" si="46"/>
        <v>0</v>
      </c>
      <c r="Q1019" s="20">
        <f t="shared" si="47"/>
        <v>3722531.9343065699</v>
      </c>
      <c r="R1019" s="18" t="s">
        <v>719</v>
      </c>
      <c r="S1019" s="18">
        <v>102</v>
      </c>
    </row>
    <row r="1020" spans="1:19" x14ac:dyDescent="0.25">
      <c r="A1020" s="18" t="s">
        <v>3762</v>
      </c>
      <c r="B1020" s="18" t="s">
        <v>37</v>
      </c>
      <c r="C1020" s="18" t="s">
        <v>38</v>
      </c>
      <c r="D1020" s="18">
        <v>1986</v>
      </c>
      <c r="E1020" s="18">
        <f>VLOOKUP(D1020,'cpi roi'!A:C,2,FALSE)</f>
        <v>109.6</v>
      </c>
      <c r="F1020" s="18" t="s">
        <v>3326</v>
      </c>
      <c r="G1020" s="18">
        <v>4.5999999999999996</v>
      </c>
      <c r="H1020" s="19">
        <v>258</v>
      </c>
      <c r="I1020" s="18" t="s">
        <v>3763</v>
      </c>
      <c r="J1020" s="18" t="s">
        <v>3764</v>
      </c>
      <c r="K1020" s="18" t="s">
        <v>3765</v>
      </c>
      <c r="L1020" s="18" t="s">
        <v>26</v>
      </c>
      <c r="M1020" s="20">
        <v>18000000</v>
      </c>
      <c r="N1020" s="20">
        <v>2295500</v>
      </c>
      <c r="O1020" s="21">
        <f t="shared" si="45"/>
        <v>6381741.3321167892</v>
      </c>
      <c r="P1020" s="22">
        <f t="shared" si="46"/>
        <v>12.752777777777776</v>
      </c>
      <c r="Q1020" s="20">
        <f t="shared" si="47"/>
        <v>2094434.3065693434</v>
      </c>
      <c r="R1020" s="18" t="s">
        <v>3766</v>
      </c>
      <c r="S1020" s="18">
        <v>105</v>
      </c>
    </row>
    <row r="1021" spans="1:19" x14ac:dyDescent="0.25">
      <c r="A1021" s="18" t="s">
        <v>3767</v>
      </c>
      <c r="B1021" s="18" t="s">
        <v>424</v>
      </c>
      <c r="C1021" s="18" t="s">
        <v>45</v>
      </c>
      <c r="D1021" s="18">
        <v>1986</v>
      </c>
      <c r="E1021" s="18">
        <f>VLOOKUP(D1021,'cpi roi'!A:C,2,FALSE)</f>
        <v>109.6</v>
      </c>
      <c r="F1021" s="18" t="s">
        <v>3768</v>
      </c>
      <c r="G1021" s="18">
        <v>7</v>
      </c>
      <c r="H1021" s="19">
        <v>2700</v>
      </c>
      <c r="I1021" s="18" t="s">
        <v>3769</v>
      </c>
      <c r="J1021" s="18" t="s">
        <v>3769</v>
      </c>
      <c r="K1021" s="18" t="s">
        <v>1380</v>
      </c>
      <c r="L1021" s="18" t="s">
        <v>457</v>
      </c>
      <c r="M1021" s="20">
        <v>0</v>
      </c>
      <c r="N1021" s="20">
        <v>925952</v>
      </c>
      <c r="O1021" s="21">
        <f t="shared" si="45"/>
        <v>2574247.9416058394</v>
      </c>
      <c r="P1021" s="22">
        <f t="shared" si="46"/>
        <v>0</v>
      </c>
      <c r="Q1021" s="20">
        <f t="shared" si="47"/>
        <v>844846.71532846731</v>
      </c>
      <c r="R1021" s="18" t="s">
        <v>3770</v>
      </c>
      <c r="S1021" s="18">
        <v>84</v>
      </c>
    </row>
    <row r="1022" spans="1:19" x14ac:dyDescent="0.25">
      <c r="A1022" s="18" t="s">
        <v>3771</v>
      </c>
      <c r="B1022" s="18" t="s">
        <v>20</v>
      </c>
      <c r="C1022" s="18" t="s">
        <v>108</v>
      </c>
      <c r="D1022" s="18">
        <v>1986</v>
      </c>
      <c r="E1022" s="18">
        <f>VLOOKUP(D1022,'cpi roi'!A:C,2,FALSE)</f>
        <v>109.6</v>
      </c>
      <c r="F1022" s="18" t="s">
        <v>3772</v>
      </c>
      <c r="G1022" s="18">
        <v>4.9000000000000004</v>
      </c>
      <c r="H1022" s="19">
        <v>503</v>
      </c>
      <c r="I1022" s="18" t="s">
        <v>937</v>
      </c>
      <c r="J1022" s="18" t="s">
        <v>3773</v>
      </c>
      <c r="K1022" s="18" t="s">
        <v>838</v>
      </c>
      <c r="L1022" s="18" t="s">
        <v>34</v>
      </c>
      <c r="M1022" s="20">
        <v>0</v>
      </c>
      <c r="N1022" s="20">
        <v>502237</v>
      </c>
      <c r="O1022" s="21">
        <f t="shared" si="45"/>
        <v>1396273.8494525549</v>
      </c>
      <c r="P1022" s="22">
        <f t="shared" si="46"/>
        <v>0</v>
      </c>
      <c r="Q1022" s="20">
        <f t="shared" si="47"/>
        <v>458245.43795620446</v>
      </c>
      <c r="R1022" s="18" t="s">
        <v>122</v>
      </c>
      <c r="S1022" s="18">
        <v>104</v>
      </c>
    </row>
    <row r="1023" spans="1:19" x14ac:dyDescent="0.25">
      <c r="A1023" s="18" t="s">
        <v>3774</v>
      </c>
      <c r="B1023" s="18" t="s">
        <v>20</v>
      </c>
      <c r="C1023" s="18" t="s">
        <v>38</v>
      </c>
      <c r="D1023" s="18">
        <v>1986</v>
      </c>
      <c r="E1023" s="18">
        <f>VLOOKUP(D1023,'cpi roi'!A:C,2,FALSE)</f>
        <v>109.6</v>
      </c>
      <c r="F1023" s="18" t="s">
        <v>3109</v>
      </c>
      <c r="G1023" s="18">
        <v>5.6</v>
      </c>
      <c r="H1023" s="19">
        <v>1200</v>
      </c>
      <c r="I1023" s="18" t="s">
        <v>1171</v>
      </c>
      <c r="J1023" s="18" t="s">
        <v>3775</v>
      </c>
      <c r="K1023" s="18" t="s">
        <v>2887</v>
      </c>
      <c r="L1023" s="18" t="s">
        <v>34</v>
      </c>
      <c r="M1023" s="20">
        <v>0</v>
      </c>
      <c r="N1023" s="20">
        <v>2390525</v>
      </c>
      <c r="O1023" s="21">
        <f t="shared" si="45"/>
        <v>6645921.2363138692</v>
      </c>
      <c r="P1023" s="22">
        <f t="shared" si="46"/>
        <v>0</v>
      </c>
      <c r="Q1023" s="20">
        <f t="shared" si="47"/>
        <v>2181135.9489051099</v>
      </c>
      <c r="R1023" s="18" t="s">
        <v>1180</v>
      </c>
      <c r="S1023" s="18">
        <v>95</v>
      </c>
    </row>
    <row r="1024" spans="1:19" x14ac:dyDescent="0.25">
      <c r="A1024" s="18" t="s">
        <v>3776</v>
      </c>
      <c r="B1024" s="18" t="s">
        <v>37</v>
      </c>
      <c r="C1024" s="18" t="s">
        <v>1209</v>
      </c>
      <c r="D1024" s="18">
        <v>1986</v>
      </c>
      <c r="E1024" s="18">
        <f>VLOOKUP(D1024,'cpi roi'!A:C,2,FALSE)</f>
        <v>109.6</v>
      </c>
      <c r="F1024" s="18" t="s">
        <v>3777</v>
      </c>
      <c r="G1024" s="18">
        <v>6.2</v>
      </c>
      <c r="H1024" s="19">
        <v>2000</v>
      </c>
      <c r="I1024" s="18" t="s">
        <v>3778</v>
      </c>
      <c r="J1024" s="18" t="s">
        <v>3779</v>
      </c>
      <c r="K1024" s="18" t="s">
        <v>110</v>
      </c>
      <c r="L1024" s="18" t="s">
        <v>26</v>
      </c>
      <c r="M1024" s="20">
        <v>0</v>
      </c>
      <c r="N1024" s="20">
        <v>1500000</v>
      </c>
      <c r="O1024" s="21">
        <f t="shared" si="45"/>
        <v>4170164.2335766428</v>
      </c>
      <c r="P1024" s="22">
        <f t="shared" si="46"/>
        <v>0</v>
      </c>
      <c r="Q1024" s="20">
        <f t="shared" si="47"/>
        <v>1368613.1386861315</v>
      </c>
      <c r="R1024" s="18" t="s">
        <v>3780</v>
      </c>
      <c r="S1024" s="18">
        <v>100</v>
      </c>
    </row>
    <row r="1025" spans="1:19" x14ac:dyDescent="0.25">
      <c r="A1025" s="18" t="s">
        <v>3781</v>
      </c>
      <c r="B1025" s="18" t="s">
        <v>341</v>
      </c>
      <c r="C1025" s="18" t="s">
        <v>394</v>
      </c>
      <c r="D1025" s="18">
        <v>1986</v>
      </c>
      <c r="E1025" s="18">
        <f>VLOOKUP(D1025,'cpi roi'!A:C,2,FALSE)</f>
        <v>109.6</v>
      </c>
      <c r="F1025" s="18" t="s">
        <v>3378</v>
      </c>
      <c r="G1025" s="18">
        <v>5.5</v>
      </c>
      <c r="H1025" s="19">
        <v>2200</v>
      </c>
      <c r="I1025" s="18" t="s">
        <v>3782</v>
      </c>
      <c r="J1025" s="18" t="s">
        <v>3032</v>
      </c>
      <c r="K1025" s="18" t="s">
        <v>3783</v>
      </c>
      <c r="L1025" s="18" t="s">
        <v>199</v>
      </c>
      <c r="M1025" s="20">
        <v>0</v>
      </c>
      <c r="N1025" s="20">
        <v>8540346</v>
      </c>
      <c r="O1025" s="21">
        <f t="shared" si="45"/>
        <v>23743096.954379562</v>
      </c>
      <c r="P1025" s="22">
        <f t="shared" si="46"/>
        <v>0</v>
      </c>
      <c r="Q1025" s="20">
        <f t="shared" si="47"/>
        <v>7792286.4963503657</v>
      </c>
      <c r="R1025" s="18" t="s">
        <v>1739</v>
      </c>
      <c r="S1025" s="18">
        <v>76</v>
      </c>
    </row>
    <row r="1026" spans="1:19" x14ac:dyDescent="0.25">
      <c r="A1026" s="18" t="s">
        <v>3784</v>
      </c>
      <c r="B1026" s="18" t="s">
        <v>20</v>
      </c>
      <c r="C1026" s="18" t="s">
        <v>38</v>
      </c>
      <c r="D1026" s="18">
        <v>1986</v>
      </c>
      <c r="E1026" s="18">
        <f>VLOOKUP(D1026,'cpi roi'!A:C,2,FALSE)</f>
        <v>109.6</v>
      </c>
      <c r="F1026" s="18" t="s">
        <v>2469</v>
      </c>
      <c r="G1026" s="18">
        <v>4.8</v>
      </c>
      <c r="H1026" s="19">
        <v>153</v>
      </c>
      <c r="I1026" s="18" t="s">
        <v>3785</v>
      </c>
      <c r="J1026" s="18" t="s">
        <v>1398</v>
      </c>
      <c r="K1026" s="18" t="s">
        <v>1398</v>
      </c>
      <c r="L1026" s="18" t="s">
        <v>34</v>
      </c>
      <c r="M1026" s="20">
        <v>0</v>
      </c>
      <c r="N1026" s="20">
        <v>601451</v>
      </c>
      <c r="O1026" s="21">
        <f t="shared" si="45"/>
        <v>1672099.6322992702</v>
      </c>
      <c r="P1026" s="22">
        <f t="shared" si="46"/>
        <v>0</v>
      </c>
      <c r="Q1026" s="20">
        <f t="shared" si="47"/>
        <v>548769.16058394173</v>
      </c>
      <c r="R1026" s="18" t="s">
        <v>3786</v>
      </c>
      <c r="S1026" s="18">
        <v>87</v>
      </c>
    </row>
    <row r="1027" spans="1:19" x14ac:dyDescent="0.25">
      <c r="A1027" s="18" t="s">
        <v>3787</v>
      </c>
      <c r="B1027" s="18" t="s">
        <v>20</v>
      </c>
      <c r="C1027" s="18" t="s">
        <v>38</v>
      </c>
      <c r="D1027" s="18">
        <v>1986</v>
      </c>
      <c r="E1027" s="18">
        <f>VLOOKUP(D1027,'cpi roi'!A:C,2,FALSE)</f>
        <v>109.6</v>
      </c>
      <c r="F1027" s="18" t="s">
        <v>3788</v>
      </c>
      <c r="G1027" s="18">
        <v>4.0999999999999996</v>
      </c>
      <c r="H1027" s="19">
        <v>1900</v>
      </c>
      <c r="I1027" s="18" t="s">
        <v>3789</v>
      </c>
      <c r="J1027" s="18" t="s">
        <v>3789</v>
      </c>
      <c r="K1027" s="18" t="s">
        <v>3790</v>
      </c>
      <c r="L1027" s="18" t="s">
        <v>34</v>
      </c>
      <c r="M1027" s="20">
        <v>3401376</v>
      </c>
      <c r="N1027" s="20">
        <v>3388020</v>
      </c>
      <c r="O1027" s="21">
        <f t="shared" ref="O1027:O1090" si="48">(304.7/E1027)*N1027</f>
        <v>9419066.5510948915</v>
      </c>
      <c r="P1027" s="22">
        <f t="shared" ref="P1027:P1090" si="49">IFERROR(N1027/M1027, 0)*100</f>
        <v>99.607335384268012</v>
      </c>
      <c r="Q1027" s="20">
        <f t="shared" ref="Q1027:Q1090" si="50">N1027/(E1027/100)</f>
        <v>3091259.1240875917</v>
      </c>
      <c r="R1027" s="18" t="s">
        <v>716</v>
      </c>
      <c r="S1027" s="18">
        <v>95</v>
      </c>
    </row>
    <row r="1028" spans="1:19" x14ac:dyDescent="0.25">
      <c r="A1028" s="18" t="s">
        <v>3791</v>
      </c>
      <c r="B1028" s="18" t="s">
        <v>37</v>
      </c>
      <c r="C1028" s="18" t="s">
        <v>21</v>
      </c>
      <c r="D1028" s="18">
        <v>1986</v>
      </c>
      <c r="E1028" s="18">
        <f>VLOOKUP(D1028,'cpi roi'!A:C,2,FALSE)</f>
        <v>109.6</v>
      </c>
      <c r="F1028" s="18" t="s">
        <v>2592</v>
      </c>
      <c r="G1028" s="18">
        <v>6.6</v>
      </c>
      <c r="H1028" s="19">
        <v>937</v>
      </c>
      <c r="I1028" s="18" t="s">
        <v>3792</v>
      </c>
      <c r="J1028" s="18" t="s">
        <v>3793</v>
      </c>
      <c r="K1028" s="18" t="s">
        <v>1300</v>
      </c>
      <c r="L1028" s="18" t="s">
        <v>34</v>
      </c>
      <c r="M1028" s="20">
        <v>0</v>
      </c>
      <c r="N1028" s="20">
        <v>416393</v>
      </c>
      <c r="O1028" s="21">
        <f t="shared" si="48"/>
        <v>1157618.1304744526</v>
      </c>
      <c r="P1028" s="22">
        <f t="shared" si="49"/>
        <v>0</v>
      </c>
      <c r="Q1028" s="20">
        <f t="shared" si="50"/>
        <v>379920.62043795624</v>
      </c>
      <c r="R1028" s="18" t="s">
        <v>3794</v>
      </c>
      <c r="S1028" s="18">
        <v>105</v>
      </c>
    </row>
    <row r="1029" spans="1:19" x14ac:dyDescent="0.25">
      <c r="A1029" s="18" t="s">
        <v>3795</v>
      </c>
      <c r="B1029" s="18" t="s">
        <v>20</v>
      </c>
      <c r="C1029" s="18" t="s">
        <v>45</v>
      </c>
      <c r="D1029" s="18">
        <v>1986</v>
      </c>
      <c r="E1029" s="18">
        <f>VLOOKUP(D1029,'cpi roi'!A:C,2,FALSE)</f>
        <v>109.6</v>
      </c>
      <c r="F1029" s="18" t="s">
        <v>3242</v>
      </c>
      <c r="G1029" s="18">
        <v>5.7</v>
      </c>
      <c r="H1029" s="19">
        <v>818</v>
      </c>
      <c r="I1029" s="18" t="s">
        <v>1776</v>
      </c>
      <c r="J1029" s="18" t="s">
        <v>192</v>
      </c>
      <c r="K1029" s="18" t="s">
        <v>1570</v>
      </c>
      <c r="L1029" s="18" t="s">
        <v>34</v>
      </c>
      <c r="M1029" s="20">
        <v>0</v>
      </c>
      <c r="N1029" s="20">
        <v>1254040</v>
      </c>
      <c r="O1029" s="21">
        <f t="shared" si="48"/>
        <v>3486368.5036496352</v>
      </c>
      <c r="P1029" s="22">
        <f t="shared" si="49"/>
        <v>0</v>
      </c>
      <c r="Q1029" s="20">
        <f t="shared" si="50"/>
        <v>1144197.0802919709</v>
      </c>
      <c r="R1029" s="18" t="s">
        <v>388</v>
      </c>
      <c r="S1029" s="18">
        <v>101</v>
      </c>
    </row>
    <row r="1030" spans="1:19" x14ac:dyDescent="0.25">
      <c r="A1030" s="18" t="s">
        <v>3796</v>
      </c>
      <c r="B1030" s="18" t="s">
        <v>20</v>
      </c>
      <c r="C1030" s="18" t="s">
        <v>21</v>
      </c>
      <c r="D1030" s="18">
        <v>1986</v>
      </c>
      <c r="E1030" s="18">
        <f>VLOOKUP(D1030,'cpi roi'!A:C,2,FALSE)</f>
        <v>109.6</v>
      </c>
      <c r="F1030" s="18" t="s">
        <v>3612</v>
      </c>
      <c r="G1030" s="18">
        <v>7.7</v>
      </c>
      <c r="H1030" s="19">
        <v>3800</v>
      </c>
      <c r="I1030" s="18" t="s">
        <v>3797</v>
      </c>
      <c r="J1030" s="18" t="s">
        <v>3797</v>
      </c>
      <c r="K1030" s="18" t="s">
        <v>3798</v>
      </c>
      <c r="L1030" s="18" t="s">
        <v>2991</v>
      </c>
      <c r="M1030" s="20">
        <v>600000</v>
      </c>
      <c r="N1030" s="20">
        <v>0</v>
      </c>
      <c r="O1030" s="21">
        <f t="shared" si="48"/>
        <v>0</v>
      </c>
      <c r="P1030" s="22">
        <f t="shared" si="49"/>
        <v>0</v>
      </c>
      <c r="Q1030" s="20">
        <f t="shared" si="50"/>
        <v>0</v>
      </c>
      <c r="R1030" s="18" t="s">
        <v>3799</v>
      </c>
      <c r="S1030" s="18">
        <v>105</v>
      </c>
    </row>
    <row r="1031" spans="1:19" x14ac:dyDescent="0.25">
      <c r="A1031" s="18" t="s">
        <v>3800</v>
      </c>
      <c r="B1031" s="18" t="s">
        <v>341</v>
      </c>
      <c r="C1031" s="18" t="s">
        <v>241</v>
      </c>
      <c r="D1031" s="18">
        <v>1986</v>
      </c>
      <c r="E1031" s="18">
        <f>VLOOKUP(D1031,'cpi roi'!A:C,2,FALSE)</f>
        <v>109.6</v>
      </c>
      <c r="F1031" s="18" t="s">
        <v>3281</v>
      </c>
      <c r="G1031" s="18">
        <v>7.2</v>
      </c>
      <c r="H1031" s="19">
        <v>1000</v>
      </c>
      <c r="I1031" s="18" t="s">
        <v>1727</v>
      </c>
      <c r="J1031" s="18" t="s">
        <v>3801</v>
      </c>
      <c r="K1031" s="18" t="s">
        <v>3802</v>
      </c>
      <c r="L1031" s="18" t="s">
        <v>34</v>
      </c>
      <c r="M1031" s="20">
        <v>0</v>
      </c>
      <c r="N1031" s="20">
        <v>781727</v>
      </c>
      <c r="O1031" s="21">
        <f t="shared" si="48"/>
        <v>2173286.6505474453</v>
      </c>
      <c r="P1031" s="22">
        <f t="shared" si="49"/>
        <v>0</v>
      </c>
      <c r="Q1031" s="20">
        <f t="shared" si="50"/>
        <v>713254.56204379571</v>
      </c>
      <c r="R1031" s="18" t="s">
        <v>3803</v>
      </c>
      <c r="S1031" s="18">
        <v>89</v>
      </c>
    </row>
    <row r="1032" spans="1:19" x14ac:dyDescent="0.25">
      <c r="A1032" s="18" t="s">
        <v>3804</v>
      </c>
      <c r="B1032" s="18" t="s">
        <v>37</v>
      </c>
      <c r="C1032" s="18" t="s">
        <v>21</v>
      </c>
      <c r="D1032" s="18">
        <v>1986</v>
      </c>
      <c r="E1032" s="18">
        <f>VLOOKUP(D1032,'cpi roi'!A:C,2,FALSE)</f>
        <v>109.6</v>
      </c>
      <c r="F1032" s="18" t="s">
        <v>3805</v>
      </c>
      <c r="G1032" s="18">
        <v>6.7</v>
      </c>
      <c r="H1032" s="19">
        <v>377</v>
      </c>
      <c r="I1032" s="18" t="s">
        <v>249</v>
      </c>
      <c r="J1032" s="18" t="s">
        <v>249</v>
      </c>
      <c r="K1032" s="18" t="s">
        <v>3806</v>
      </c>
      <c r="L1032" s="18" t="s">
        <v>252</v>
      </c>
      <c r="M1032" s="20">
        <v>0</v>
      </c>
      <c r="N1032" s="20">
        <v>0</v>
      </c>
      <c r="O1032" s="21">
        <f t="shared" si="48"/>
        <v>0</v>
      </c>
      <c r="P1032" s="22">
        <f t="shared" si="49"/>
        <v>0</v>
      </c>
      <c r="Q1032" s="20">
        <f t="shared" si="50"/>
        <v>0</v>
      </c>
      <c r="R1032" s="18" t="s">
        <v>3807</v>
      </c>
      <c r="S1032" s="18">
        <v>98</v>
      </c>
    </row>
    <row r="1033" spans="1:19" x14ac:dyDescent="0.25">
      <c r="A1033" s="18" t="s">
        <v>3808</v>
      </c>
      <c r="B1033" s="18" t="s">
        <v>2004</v>
      </c>
      <c r="C1033" s="18" t="s">
        <v>21</v>
      </c>
      <c r="D1033" s="18">
        <v>1986</v>
      </c>
      <c r="E1033" s="18">
        <f>VLOOKUP(D1033,'cpi roi'!A:C,2,FALSE)</f>
        <v>109.6</v>
      </c>
      <c r="F1033" s="18" t="s">
        <v>3378</v>
      </c>
      <c r="G1033" s="18">
        <v>5.9</v>
      </c>
      <c r="H1033" s="19">
        <v>735</v>
      </c>
      <c r="I1033" s="18" t="s">
        <v>2462</v>
      </c>
      <c r="J1033" s="18" t="s">
        <v>2462</v>
      </c>
      <c r="K1033" s="18" t="s">
        <v>3809</v>
      </c>
      <c r="L1033" s="18" t="s">
        <v>34</v>
      </c>
      <c r="M1033" s="20">
        <v>0</v>
      </c>
      <c r="N1033" s="20">
        <v>6408791</v>
      </c>
      <c r="O1033" s="21">
        <f t="shared" si="48"/>
        <v>17817140.672445256</v>
      </c>
      <c r="P1033" s="22">
        <f t="shared" si="49"/>
        <v>0</v>
      </c>
      <c r="Q1033" s="20">
        <f t="shared" si="50"/>
        <v>5847437.043795621</v>
      </c>
      <c r="R1033" s="18" t="s">
        <v>3810</v>
      </c>
      <c r="S1033" s="18">
        <v>110</v>
      </c>
    </row>
    <row r="1034" spans="1:19" x14ac:dyDescent="0.25">
      <c r="A1034" s="18" t="s">
        <v>3811</v>
      </c>
      <c r="B1034" s="18" t="s">
        <v>20</v>
      </c>
      <c r="C1034" s="18" t="s">
        <v>67</v>
      </c>
      <c r="D1034" s="18">
        <v>1986</v>
      </c>
      <c r="E1034" s="18">
        <f>VLOOKUP(D1034,'cpi roi'!A:C,2,FALSE)</f>
        <v>109.6</v>
      </c>
      <c r="F1034" s="18" t="s">
        <v>3812</v>
      </c>
      <c r="G1034" s="18">
        <v>6</v>
      </c>
      <c r="H1034" s="19">
        <v>367</v>
      </c>
      <c r="I1034" s="18" t="s">
        <v>3813</v>
      </c>
      <c r="J1034" s="18" t="s">
        <v>3813</v>
      </c>
      <c r="K1034" s="18" t="s">
        <v>106</v>
      </c>
      <c r="L1034" s="18" t="s">
        <v>3814</v>
      </c>
      <c r="M1034" s="20">
        <v>0</v>
      </c>
      <c r="N1034" s="20">
        <v>583800</v>
      </c>
      <c r="O1034" s="21">
        <f t="shared" si="48"/>
        <v>1623027.9197080294</v>
      </c>
      <c r="P1034" s="22">
        <f t="shared" si="49"/>
        <v>0</v>
      </c>
      <c r="Q1034" s="20">
        <f t="shared" si="50"/>
        <v>532664.23357664235</v>
      </c>
      <c r="R1034" s="18" t="s">
        <v>3815</v>
      </c>
      <c r="S1034" s="18">
        <v>90</v>
      </c>
    </row>
    <row r="1035" spans="1:19" x14ac:dyDescent="0.25">
      <c r="A1035" s="18" t="s">
        <v>3816</v>
      </c>
      <c r="B1035" s="18" t="s">
        <v>20</v>
      </c>
      <c r="C1035" s="18" t="s">
        <v>38</v>
      </c>
      <c r="D1035" s="18">
        <v>1986</v>
      </c>
      <c r="E1035" s="18">
        <f>VLOOKUP(D1035,'cpi roi'!A:C,2,FALSE)</f>
        <v>109.6</v>
      </c>
      <c r="F1035" s="18" t="s">
        <v>2775</v>
      </c>
      <c r="G1035" s="18">
        <v>5</v>
      </c>
      <c r="H1035" s="19">
        <v>533</v>
      </c>
      <c r="I1035" s="18" t="s">
        <v>3817</v>
      </c>
      <c r="J1035" s="18" t="s">
        <v>3818</v>
      </c>
      <c r="K1035" s="18" t="s">
        <v>83</v>
      </c>
      <c r="L1035" s="18" t="s">
        <v>34</v>
      </c>
      <c r="M1035" s="20">
        <v>0</v>
      </c>
      <c r="N1035" s="20">
        <v>2497233</v>
      </c>
      <c r="O1035" s="21">
        <f t="shared" si="48"/>
        <v>6942581.1596715339</v>
      </c>
      <c r="P1035" s="22">
        <f t="shared" si="49"/>
        <v>0</v>
      </c>
      <c r="Q1035" s="20">
        <f t="shared" si="50"/>
        <v>2278497.2627737229</v>
      </c>
      <c r="R1035" s="18"/>
      <c r="S1035" s="18">
        <v>90</v>
      </c>
    </row>
    <row r="1036" spans="1:19" x14ac:dyDescent="0.25">
      <c r="A1036" s="18" t="s">
        <v>3819</v>
      </c>
      <c r="B1036" s="18" t="s">
        <v>20</v>
      </c>
      <c r="C1036" s="18" t="s">
        <v>38</v>
      </c>
      <c r="D1036" s="18">
        <v>1986</v>
      </c>
      <c r="E1036" s="18">
        <f>VLOOKUP(D1036,'cpi roi'!A:C,2,FALSE)</f>
        <v>109.6</v>
      </c>
      <c r="F1036" s="18" t="s">
        <v>3598</v>
      </c>
      <c r="G1036" s="18">
        <v>5</v>
      </c>
      <c r="H1036" s="19">
        <v>592</v>
      </c>
      <c r="I1036" s="18" t="s">
        <v>3820</v>
      </c>
      <c r="J1036" s="18" t="s">
        <v>3821</v>
      </c>
      <c r="K1036" s="18" t="s">
        <v>83</v>
      </c>
      <c r="L1036" s="18" t="s">
        <v>34</v>
      </c>
      <c r="M1036" s="20">
        <v>1500000</v>
      </c>
      <c r="N1036" s="20">
        <v>0</v>
      </c>
      <c r="O1036" s="21">
        <f t="shared" si="48"/>
        <v>0</v>
      </c>
      <c r="P1036" s="22">
        <f t="shared" si="49"/>
        <v>0</v>
      </c>
      <c r="Q1036" s="20">
        <f t="shared" si="50"/>
        <v>0</v>
      </c>
      <c r="R1036" s="18" t="s">
        <v>3822</v>
      </c>
      <c r="S1036" s="18">
        <v>86</v>
      </c>
    </row>
    <row r="1037" spans="1:19" x14ac:dyDescent="0.25">
      <c r="A1037" s="18" t="s">
        <v>3823</v>
      </c>
      <c r="B1037" s="18" t="s">
        <v>20</v>
      </c>
      <c r="C1037" s="18" t="s">
        <v>21</v>
      </c>
      <c r="D1037" s="18">
        <v>1986</v>
      </c>
      <c r="E1037" s="18">
        <f>VLOOKUP(D1037,'cpi roi'!A:C,2,FALSE)</f>
        <v>109.6</v>
      </c>
      <c r="F1037" s="18" t="s">
        <v>3824</v>
      </c>
      <c r="G1037" s="18">
        <v>6.8</v>
      </c>
      <c r="H1037" s="19">
        <v>840</v>
      </c>
      <c r="I1037" s="18" t="s">
        <v>2708</v>
      </c>
      <c r="J1037" s="18" t="s">
        <v>3825</v>
      </c>
      <c r="K1037" s="18" t="s">
        <v>720</v>
      </c>
      <c r="L1037" s="18" t="s">
        <v>34</v>
      </c>
      <c r="M1037" s="20">
        <v>0</v>
      </c>
      <c r="N1037" s="20">
        <v>8736</v>
      </c>
      <c r="O1037" s="21">
        <f t="shared" si="48"/>
        <v>24287.036496350367</v>
      </c>
      <c r="P1037" s="22">
        <f t="shared" si="49"/>
        <v>0</v>
      </c>
      <c r="Q1037" s="20">
        <f t="shared" si="50"/>
        <v>7970.8029197080305</v>
      </c>
      <c r="R1037" s="18" t="s">
        <v>1180</v>
      </c>
      <c r="S1037" s="18">
        <v>107</v>
      </c>
    </row>
    <row r="1038" spans="1:19" x14ac:dyDescent="0.25">
      <c r="A1038" s="18" t="s">
        <v>3826</v>
      </c>
      <c r="B1038" s="18" t="s">
        <v>20</v>
      </c>
      <c r="C1038" s="18" t="s">
        <v>38</v>
      </c>
      <c r="D1038" s="18">
        <v>1986</v>
      </c>
      <c r="E1038" s="18">
        <f>VLOOKUP(D1038,'cpi roi'!A:C,2,FALSE)</f>
        <v>109.6</v>
      </c>
      <c r="F1038" s="18" t="s">
        <v>3465</v>
      </c>
      <c r="G1038" s="18">
        <v>5.3</v>
      </c>
      <c r="H1038" s="19">
        <v>453</v>
      </c>
      <c r="I1038" s="18" t="s">
        <v>196</v>
      </c>
      <c r="J1038" s="18" t="s">
        <v>3827</v>
      </c>
      <c r="K1038" s="18" t="s">
        <v>3828</v>
      </c>
      <c r="L1038" s="18" t="s">
        <v>199</v>
      </c>
      <c r="M1038" s="20">
        <v>0</v>
      </c>
      <c r="N1038" s="20">
        <v>2995527</v>
      </c>
      <c r="O1038" s="21">
        <f t="shared" si="48"/>
        <v>8327893.0374087598</v>
      </c>
      <c r="P1038" s="22">
        <f t="shared" si="49"/>
        <v>0</v>
      </c>
      <c r="Q1038" s="20">
        <f t="shared" si="50"/>
        <v>2733145.0729927011</v>
      </c>
      <c r="R1038" s="18" t="s">
        <v>3829</v>
      </c>
      <c r="S1038" s="18">
        <v>90</v>
      </c>
    </row>
    <row r="1039" spans="1:19" x14ac:dyDescent="0.25">
      <c r="A1039" s="18" t="s">
        <v>3830</v>
      </c>
      <c r="B1039" s="18" t="s">
        <v>37</v>
      </c>
      <c r="C1039" s="18" t="s">
        <v>21</v>
      </c>
      <c r="D1039" s="18">
        <v>1986</v>
      </c>
      <c r="E1039" s="18">
        <f>VLOOKUP(D1039,'cpi roi'!A:C,2,FALSE)</f>
        <v>109.6</v>
      </c>
      <c r="F1039" s="18" t="s">
        <v>3294</v>
      </c>
      <c r="G1039" s="18">
        <v>5.8</v>
      </c>
      <c r="H1039" s="19">
        <v>525</v>
      </c>
      <c r="I1039" s="18" t="s">
        <v>3831</v>
      </c>
      <c r="J1039" s="18" t="s">
        <v>3832</v>
      </c>
      <c r="K1039" s="18" t="s">
        <v>3833</v>
      </c>
      <c r="L1039" s="18" t="s">
        <v>34</v>
      </c>
      <c r="M1039" s="20">
        <v>2000000</v>
      </c>
      <c r="N1039" s="20">
        <v>1301121</v>
      </c>
      <c r="O1039" s="21">
        <f t="shared" si="48"/>
        <v>3617258.8385036499</v>
      </c>
      <c r="P1039" s="22">
        <f t="shared" si="49"/>
        <v>65.056049999999999</v>
      </c>
      <c r="Q1039" s="20">
        <f t="shared" si="50"/>
        <v>1187154.197080292</v>
      </c>
      <c r="R1039" s="18" t="s">
        <v>2786</v>
      </c>
      <c r="S1039" s="18">
        <v>111</v>
      </c>
    </row>
    <row r="1040" spans="1:19" x14ac:dyDescent="0.25">
      <c r="A1040" s="18" t="s">
        <v>3834</v>
      </c>
      <c r="B1040" s="18" t="s">
        <v>37</v>
      </c>
      <c r="C1040" s="18" t="s">
        <v>21</v>
      </c>
      <c r="D1040" s="18">
        <v>1986</v>
      </c>
      <c r="E1040" s="18">
        <f>VLOOKUP(D1040,'cpi roi'!A:C,2,FALSE)</f>
        <v>109.6</v>
      </c>
      <c r="F1040" s="18" t="s">
        <v>3835</v>
      </c>
      <c r="G1040" s="18">
        <v>7.2</v>
      </c>
      <c r="H1040" s="19">
        <v>3100</v>
      </c>
      <c r="I1040" s="18" t="s">
        <v>3836</v>
      </c>
      <c r="J1040" s="18" t="s">
        <v>2651</v>
      </c>
      <c r="K1040" s="18" t="s">
        <v>3837</v>
      </c>
      <c r="L1040" s="18" t="s">
        <v>1425</v>
      </c>
      <c r="M1040" s="20">
        <v>0</v>
      </c>
      <c r="N1040" s="20">
        <v>512403</v>
      </c>
      <c r="O1040" s="21">
        <f t="shared" si="48"/>
        <v>1424536.4425182482</v>
      </c>
      <c r="P1040" s="22">
        <f t="shared" si="49"/>
        <v>0</v>
      </c>
      <c r="Q1040" s="20">
        <f t="shared" si="50"/>
        <v>467520.98540145991</v>
      </c>
      <c r="R1040" s="18" t="s">
        <v>3838</v>
      </c>
      <c r="S1040" s="18">
        <v>144</v>
      </c>
    </row>
    <row r="1041" spans="1:19" x14ac:dyDescent="0.25">
      <c r="A1041" s="18" t="s">
        <v>3839</v>
      </c>
      <c r="B1041" s="18" t="s">
        <v>2004</v>
      </c>
      <c r="C1041" s="18" t="s">
        <v>45</v>
      </c>
      <c r="D1041" s="18">
        <v>1986</v>
      </c>
      <c r="E1041" s="18">
        <f>VLOOKUP(D1041,'cpi roi'!A:C,2,FALSE)</f>
        <v>109.6</v>
      </c>
      <c r="F1041" s="18" t="s">
        <v>3349</v>
      </c>
      <c r="G1041" s="18">
        <v>5.5</v>
      </c>
      <c r="H1041" s="19">
        <v>754</v>
      </c>
      <c r="I1041" s="18" t="s">
        <v>3840</v>
      </c>
      <c r="J1041" s="18" t="s">
        <v>3637</v>
      </c>
      <c r="K1041" s="18" t="s">
        <v>1854</v>
      </c>
      <c r="L1041" s="18" t="s">
        <v>34</v>
      </c>
      <c r="M1041" s="20">
        <v>0</v>
      </c>
      <c r="N1041" s="20">
        <v>563358</v>
      </c>
      <c r="O1041" s="21">
        <f t="shared" si="48"/>
        <v>1566196.9215328468</v>
      </c>
      <c r="P1041" s="22">
        <f t="shared" si="49"/>
        <v>0</v>
      </c>
      <c r="Q1041" s="20">
        <f t="shared" si="50"/>
        <v>514012.77372262778</v>
      </c>
      <c r="R1041" s="18" t="s">
        <v>3444</v>
      </c>
      <c r="S1041" s="18">
        <v>107</v>
      </c>
    </row>
    <row r="1042" spans="1:19" x14ac:dyDescent="0.25">
      <c r="A1042" s="18" t="s">
        <v>3841</v>
      </c>
      <c r="B1042" s="18" t="s">
        <v>20</v>
      </c>
      <c r="C1042" s="18" t="s">
        <v>21</v>
      </c>
      <c r="D1042" s="18">
        <v>1986</v>
      </c>
      <c r="E1042" s="18">
        <f>VLOOKUP(D1042,'cpi roi'!A:C,2,FALSE)</f>
        <v>109.6</v>
      </c>
      <c r="F1042" s="18" t="s">
        <v>3262</v>
      </c>
      <c r="G1042" s="18">
        <v>3.7</v>
      </c>
      <c r="H1042" s="19">
        <v>922</v>
      </c>
      <c r="I1042" s="18" t="s">
        <v>3842</v>
      </c>
      <c r="J1042" s="18" t="s">
        <v>3842</v>
      </c>
      <c r="K1042" s="18" t="s">
        <v>3843</v>
      </c>
      <c r="L1042" s="18" t="s">
        <v>34</v>
      </c>
      <c r="M1042" s="20">
        <v>0</v>
      </c>
      <c r="N1042" s="20">
        <v>0</v>
      </c>
      <c r="O1042" s="21">
        <f t="shared" si="48"/>
        <v>0</v>
      </c>
      <c r="P1042" s="22">
        <f t="shared" si="49"/>
        <v>0</v>
      </c>
      <c r="Q1042" s="20">
        <f t="shared" si="50"/>
        <v>0</v>
      </c>
      <c r="R1042" s="18" t="s">
        <v>3844</v>
      </c>
      <c r="S1042" s="18">
        <v>90</v>
      </c>
    </row>
    <row r="1043" spans="1:19" x14ac:dyDescent="0.25">
      <c r="A1043" s="18" t="s">
        <v>3845</v>
      </c>
      <c r="B1043" s="18" t="s">
        <v>20</v>
      </c>
      <c r="C1043" s="18" t="s">
        <v>38</v>
      </c>
      <c r="D1043" s="18">
        <v>1986</v>
      </c>
      <c r="E1043" s="18">
        <f>VLOOKUP(D1043,'cpi roi'!A:C,2,FALSE)</f>
        <v>109.6</v>
      </c>
      <c r="F1043" s="18" t="s">
        <v>3846</v>
      </c>
      <c r="G1043" s="18">
        <v>4</v>
      </c>
      <c r="H1043" s="19">
        <v>437</v>
      </c>
      <c r="I1043" s="18" t="s">
        <v>3847</v>
      </c>
      <c r="J1043" s="18" t="s">
        <v>3848</v>
      </c>
      <c r="K1043" s="18" t="s">
        <v>3848</v>
      </c>
      <c r="L1043" s="18" t="s">
        <v>34</v>
      </c>
      <c r="M1043" s="20">
        <v>0</v>
      </c>
      <c r="N1043" s="20">
        <v>0</v>
      </c>
      <c r="O1043" s="21">
        <f t="shared" si="48"/>
        <v>0</v>
      </c>
      <c r="P1043" s="22">
        <f t="shared" si="49"/>
        <v>0</v>
      </c>
      <c r="Q1043" s="20">
        <f t="shared" si="50"/>
        <v>0</v>
      </c>
      <c r="R1043" s="18" t="s">
        <v>3849</v>
      </c>
      <c r="S1043" s="18">
        <v>90</v>
      </c>
    </row>
    <row r="1044" spans="1:19" x14ac:dyDescent="0.25">
      <c r="A1044" s="18" t="s">
        <v>3850</v>
      </c>
      <c r="B1044" s="18" t="s">
        <v>37</v>
      </c>
      <c r="C1044" s="18" t="s">
        <v>21</v>
      </c>
      <c r="D1044" s="18">
        <v>1986</v>
      </c>
      <c r="E1044" s="18">
        <f>VLOOKUP(D1044,'cpi roi'!A:C,2,FALSE)</f>
        <v>109.6</v>
      </c>
      <c r="F1044" s="18" t="s">
        <v>3268</v>
      </c>
      <c r="G1044" s="18">
        <v>5.9</v>
      </c>
      <c r="H1044" s="19">
        <v>675</v>
      </c>
      <c r="I1044" s="18" t="s">
        <v>3851</v>
      </c>
      <c r="J1044" s="18" t="s">
        <v>3851</v>
      </c>
      <c r="K1044" s="18" t="s">
        <v>3852</v>
      </c>
      <c r="L1044" s="18" t="s">
        <v>457</v>
      </c>
      <c r="M1044" s="20">
        <v>0</v>
      </c>
      <c r="N1044" s="20">
        <v>0</v>
      </c>
      <c r="O1044" s="21">
        <f t="shared" si="48"/>
        <v>0</v>
      </c>
      <c r="P1044" s="22">
        <f t="shared" si="49"/>
        <v>0</v>
      </c>
      <c r="Q1044" s="20">
        <f t="shared" si="50"/>
        <v>0</v>
      </c>
      <c r="R1044" s="18" t="s">
        <v>3853</v>
      </c>
      <c r="S1044" s="18">
        <v>102</v>
      </c>
    </row>
    <row r="1045" spans="1:19" x14ac:dyDescent="0.25">
      <c r="A1045" s="18" t="s">
        <v>3854</v>
      </c>
      <c r="B1045" s="18" t="s">
        <v>37</v>
      </c>
      <c r="C1045" s="18" t="s">
        <v>29</v>
      </c>
      <c r="D1045" s="18">
        <v>1987</v>
      </c>
      <c r="E1045" s="18">
        <f>VLOOKUP(D1045,'cpi roi'!A:C,2,FALSE)</f>
        <v>113.6</v>
      </c>
      <c r="F1045" s="18" t="s">
        <v>3855</v>
      </c>
      <c r="G1045" s="18">
        <v>8.1</v>
      </c>
      <c r="H1045" s="19">
        <v>402000</v>
      </c>
      <c r="I1045" s="18" t="s">
        <v>2073</v>
      </c>
      <c r="J1045" s="18" t="s">
        <v>3671</v>
      </c>
      <c r="K1045" s="18" t="s">
        <v>3856</v>
      </c>
      <c r="L1045" s="18" t="s">
        <v>26</v>
      </c>
      <c r="M1045" s="20">
        <v>16000000</v>
      </c>
      <c r="N1045" s="20">
        <v>30902642</v>
      </c>
      <c r="O1045" s="21">
        <f t="shared" si="48"/>
        <v>82887632.19542253</v>
      </c>
      <c r="P1045" s="22">
        <f t="shared" si="49"/>
        <v>193.1415125</v>
      </c>
      <c r="Q1045" s="20">
        <f t="shared" si="50"/>
        <v>27203029.929577466</v>
      </c>
      <c r="R1045" s="18" t="s">
        <v>3857</v>
      </c>
      <c r="S1045" s="18">
        <v>98</v>
      </c>
    </row>
    <row r="1046" spans="1:19" x14ac:dyDescent="0.25">
      <c r="A1046" s="18" t="s">
        <v>3858</v>
      </c>
      <c r="B1046" s="18" t="s">
        <v>20</v>
      </c>
      <c r="C1046" s="18" t="s">
        <v>45</v>
      </c>
      <c r="D1046" s="18">
        <v>1987</v>
      </c>
      <c r="E1046" s="18">
        <f>VLOOKUP(D1046,'cpi roi'!A:C,2,FALSE)</f>
        <v>113.6</v>
      </c>
      <c r="F1046" s="18" t="s">
        <v>3859</v>
      </c>
      <c r="G1046" s="18">
        <v>7.3</v>
      </c>
      <c r="H1046" s="19">
        <v>128000</v>
      </c>
      <c r="I1046" s="18" t="s">
        <v>833</v>
      </c>
      <c r="J1046" s="18" t="s">
        <v>3860</v>
      </c>
      <c r="K1046" s="18" t="s">
        <v>3861</v>
      </c>
      <c r="L1046" s="18" t="s">
        <v>34</v>
      </c>
      <c r="M1046" s="20">
        <v>0</v>
      </c>
      <c r="N1046" s="20">
        <v>32388898</v>
      </c>
      <c r="O1046" s="21">
        <f t="shared" si="48"/>
        <v>86874095.251760572</v>
      </c>
      <c r="P1046" s="22">
        <f t="shared" si="49"/>
        <v>0</v>
      </c>
      <c r="Q1046" s="20">
        <f t="shared" si="50"/>
        <v>28511353.873239439</v>
      </c>
      <c r="R1046" s="18" t="s">
        <v>27</v>
      </c>
      <c r="S1046" s="18">
        <v>97</v>
      </c>
    </row>
    <row r="1047" spans="1:19" x14ac:dyDescent="0.25">
      <c r="A1047" s="18" t="s">
        <v>3862</v>
      </c>
      <c r="B1047" s="18" t="s">
        <v>20</v>
      </c>
      <c r="C1047" s="18" t="s">
        <v>21</v>
      </c>
      <c r="D1047" s="18">
        <v>1987</v>
      </c>
      <c r="E1047" s="18">
        <f>VLOOKUP(D1047,'cpi roi'!A:C,2,FALSE)</f>
        <v>113.6</v>
      </c>
      <c r="F1047" s="18" t="s">
        <v>3777</v>
      </c>
      <c r="G1047" s="18">
        <v>8.3000000000000007</v>
      </c>
      <c r="H1047" s="19">
        <v>691000</v>
      </c>
      <c r="I1047" s="18" t="s">
        <v>23</v>
      </c>
      <c r="J1047" s="18" t="s">
        <v>23</v>
      </c>
      <c r="K1047" s="18" t="s">
        <v>2244</v>
      </c>
      <c r="L1047" s="18" t="s">
        <v>26</v>
      </c>
      <c r="M1047" s="20">
        <v>30000000</v>
      </c>
      <c r="N1047" s="20">
        <v>46357676</v>
      </c>
      <c r="O1047" s="21">
        <f t="shared" si="48"/>
        <v>124341407.36971831</v>
      </c>
      <c r="P1047" s="22">
        <f t="shared" si="49"/>
        <v>154.52558666666667</v>
      </c>
      <c r="Q1047" s="20">
        <f t="shared" si="50"/>
        <v>40807813.380281694</v>
      </c>
      <c r="R1047" s="18" t="s">
        <v>3863</v>
      </c>
      <c r="S1047" s="18">
        <v>116</v>
      </c>
    </row>
    <row r="1048" spans="1:19" x14ac:dyDescent="0.25">
      <c r="A1048" s="18" t="s">
        <v>3864</v>
      </c>
      <c r="B1048" s="18" t="s">
        <v>20</v>
      </c>
      <c r="C1048" s="18" t="s">
        <v>38</v>
      </c>
      <c r="D1048" s="18">
        <v>1987</v>
      </c>
      <c r="E1048" s="18">
        <f>VLOOKUP(D1048,'cpi roi'!A:C,2,FALSE)</f>
        <v>113.6</v>
      </c>
      <c r="F1048" s="18" t="s">
        <v>3865</v>
      </c>
      <c r="G1048" s="18">
        <v>7.8</v>
      </c>
      <c r="H1048" s="19">
        <v>381000</v>
      </c>
      <c r="I1048" s="18" t="s">
        <v>2916</v>
      </c>
      <c r="J1048" s="18" t="s">
        <v>3866</v>
      </c>
      <c r="K1048" s="18" t="s">
        <v>1003</v>
      </c>
      <c r="L1048" s="18" t="s">
        <v>34</v>
      </c>
      <c r="M1048" s="20">
        <v>15000000</v>
      </c>
      <c r="N1048" s="20">
        <v>98268458</v>
      </c>
      <c r="O1048" s="21">
        <f t="shared" si="48"/>
        <v>263577457.32922536</v>
      </c>
      <c r="P1048" s="22">
        <f t="shared" si="49"/>
        <v>655.12305333333336</v>
      </c>
      <c r="Q1048" s="20">
        <f t="shared" si="50"/>
        <v>86503924.295774654</v>
      </c>
      <c r="R1048" s="18" t="s">
        <v>184</v>
      </c>
      <c r="S1048" s="18">
        <v>107</v>
      </c>
    </row>
    <row r="1049" spans="1:19" x14ac:dyDescent="0.25">
      <c r="A1049" s="18" t="s">
        <v>3867</v>
      </c>
      <c r="B1049" s="18" t="s">
        <v>20</v>
      </c>
      <c r="C1049" s="18" t="s">
        <v>38</v>
      </c>
      <c r="D1049" s="18">
        <v>1987</v>
      </c>
      <c r="E1049" s="18">
        <f>VLOOKUP(D1049,'cpi roi'!A:C,2,FALSE)</f>
        <v>113.6</v>
      </c>
      <c r="F1049" s="18" t="s">
        <v>3868</v>
      </c>
      <c r="G1049" s="18">
        <v>7.5</v>
      </c>
      <c r="H1049" s="19">
        <v>240000</v>
      </c>
      <c r="I1049" s="18" t="s">
        <v>2650</v>
      </c>
      <c r="J1049" s="18" t="s">
        <v>3869</v>
      </c>
      <c r="K1049" s="18" t="s">
        <v>1804</v>
      </c>
      <c r="L1049" s="18" t="s">
        <v>34</v>
      </c>
      <c r="M1049" s="20">
        <v>13000000</v>
      </c>
      <c r="N1049" s="20">
        <v>53424681</v>
      </c>
      <c r="O1049" s="21">
        <f t="shared" si="48"/>
        <v>143296657.57658452</v>
      </c>
      <c r="P1049" s="22">
        <f t="shared" si="49"/>
        <v>410.95908461538465</v>
      </c>
      <c r="Q1049" s="20">
        <f t="shared" si="50"/>
        <v>47028768.485915497</v>
      </c>
      <c r="R1049" s="18" t="s">
        <v>54</v>
      </c>
      <c r="S1049" s="18">
        <v>102</v>
      </c>
    </row>
    <row r="1050" spans="1:19" x14ac:dyDescent="0.25">
      <c r="A1050" s="18" t="s">
        <v>3870</v>
      </c>
      <c r="B1050" s="18" t="s">
        <v>2004</v>
      </c>
      <c r="C1050" s="18" t="s">
        <v>21</v>
      </c>
      <c r="D1050" s="18">
        <v>1987</v>
      </c>
      <c r="E1050" s="18">
        <f>VLOOKUP(D1050,'cpi roi'!A:C,2,FALSE)</f>
        <v>113.6</v>
      </c>
      <c r="F1050" s="18" t="s">
        <v>3487</v>
      </c>
      <c r="G1050" s="18">
        <v>7</v>
      </c>
      <c r="H1050" s="19">
        <v>211000</v>
      </c>
      <c r="I1050" s="18" t="s">
        <v>3871</v>
      </c>
      <c r="J1050" s="18" t="s">
        <v>353</v>
      </c>
      <c r="K1050" s="18" t="s">
        <v>2044</v>
      </c>
      <c r="L1050" s="18" t="s">
        <v>34</v>
      </c>
      <c r="M1050" s="20">
        <v>6000000</v>
      </c>
      <c r="N1050" s="20">
        <v>214577242</v>
      </c>
      <c r="O1050" s="21">
        <f t="shared" si="48"/>
        <v>575543007.37147892</v>
      </c>
      <c r="P1050" s="22">
        <f t="shared" si="49"/>
        <v>3576.2873666666665</v>
      </c>
      <c r="Q1050" s="20">
        <f t="shared" si="50"/>
        <v>188888417.25352114</v>
      </c>
      <c r="R1050" s="18" t="s">
        <v>3872</v>
      </c>
      <c r="S1050" s="18">
        <v>100</v>
      </c>
    </row>
    <row r="1051" spans="1:19" x14ac:dyDescent="0.25">
      <c r="A1051" s="18" t="s">
        <v>3873</v>
      </c>
      <c r="B1051" s="18" t="s">
        <v>2004</v>
      </c>
      <c r="C1051" s="18" t="s">
        <v>29</v>
      </c>
      <c r="D1051" s="18">
        <v>1987</v>
      </c>
      <c r="E1051" s="18">
        <f>VLOOKUP(D1051,'cpi roi'!A:C,2,FALSE)</f>
        <v>113.6</v>
      </c>
      <c r="F1051" s="18" t="s">
        <v>3874</v>
      </c>
      <c r="G1051" s="18">
        <v>6.9</v>
      </c>
      <c r="H1051" s="19">
        <v>40000</v>
      </c>
      <c r="I1051" s="18" t="s">
        <v>2056</v>
      </c>
      <c r="J1051" s="18" t="s">
        <v>3875</v>
      </c>
      <c r="K1051" s="18" t="s">
        <v>3876</v>
      </c>
      <c r="L1051" s="18" t="s">
        <v>34</v>
      </c>
      <c r="M1051" s="20">
        <v>7000000</v>
      </c>
      <c r="N1051" s="20">
        <v>34368475</v>
      </c>
      <c r="O1051" s="21">
        <f t="shared" si="48"/>
        <v>92183752.926936626</v>
      </c>
      <c r="P1051" s="22">
        <f t="shared" si="49"/>
        <v>490.97821428571427</v>
      </c>
      <c r="Q1051" s="20">
        <f t="shared" si="50"/>
        <v>30253939.260563385</v>
      </c>
      <c r="R1051" s="18" t="s">
        <v>2097</v>
      </c>
      <c r="S1051" s="18">
        <v>102</v>
      </c>
    </row>
    <row r="1052" spans="1:19" x14ac:dyDescent="0.25">
      <c r="A1052" s="18" t="s">
        <v>3877</v>
      </c>
      <c r="B1052" s="18" t="s">
        <v>20</v>
      </c>
      <c r="C1052" s="18" t="s">
        <v>108</v>
      </c>
      <c r="D1052" s="18">
        <v>1987</v>
      </c>
      <c r="E1052" s="18">
        <f>VLOOKUP(D1052,'cpi roi'!A:C,2,FALSE)</f>
        <v>113.6</v>
      </c>
      <c r="F1052" s="18" t="s">
        <v>3878</v>
      </c>
      <c r="G1052" s="18">
        <v>7.9</v>
      </c>
      <c r="H1052" s="19">
        <v>289000</v>
      </c>
      <c r="I1052" s="18" t="s">
        <v>109</v>
      </c>
      <c r="J1052" s="18" t="s">
        <v>692</v>
      </c>
      <c r="K1052" s="18" t="s">
        <v>2833</v>
      </c>
      <c r="L1052" s="18" t="s">
        <v>34</v>
      </c>
      <c r="M1052" s="20">
        <v>25000000</v>
      </c>
      <c r="N1052" s="20">
        <v>76270454</v>
      </c>
      <c r="O1052" s="21">
        <f t="shared" si="48"/>
        <v>204574008.22007042</v>
      </c>
      <c r="P1052" s="22">
        <f t="shared" si="49"/>
        <v>305.081816</v>
      </c>
      <c r="Q1052" s="20">
        <f t="shared" si="50"/>
        <v>67139484.154929578</v>
      </c>
      <c r="R1052" s="18" t="s">
        <v>48</v>
      </c>
      <c r="S1052" s="18">
        <v>119</v>
      </c>
    </row>
    <row r="1053" spans="1:19" x14ac:dyDescent="0.25">
      <c r="A1053" s="18" t="s">
        <v>3879</v>
      </c>
      <c r="B1053" s="18" t="s">
        <v>37</v>
      </c>
      <c r="C1053" s="18" t="s">
        <v>29</v>
      </c>
      <c r="D1053" s="18">
        <v>1987</v>
      </c>
      <c r="E1053" s="18">
        <f>VLOOKUP(D1053,'cpi roi'!A:C,2,FALSE)</f>
        <v>113.6</v>
      </c>
      <c r="F1053" s="18" t="s">
        <v>3880</v>
      </c>
      <c r="G1053" s="18">
        <v>7.1</v>
      </c>
      <c r="H1053" s="19">
        <v>176000</v>
      </c>
      <c r="I1053" s="18" t="s">
        <v>283</v>
      </c>
      <c r="J1053" s="18" t="s">
        <v>283</v>
      </c>
      <c r="K1053" s="18" t="s">
        <v>283</v>
      </c>
      <c r="L1053" s="18" t="s">
        <v>34</v>
      </c>
      <c r="M1053" s="20">
        <v>22700000</v>
      </c>
      <c r="N1053" s="20">
        <v>38119483</v>
      </c>
      <c r="O1053" s="21">
        <f t="shared" si="48"/>
        <v>102244775.26496479</v>
      </c>
      <c r="P1053" s="22">
        <f t="shared" si="49"/>
        <v>167.92723788546255</v>
      </c>
      <c r="Q1053" s="20">
        <f t="shared" si="50"/>
        <v>33555882.922535211</v>
      </c>
      <c r="R1053" s="18" t="s">
        <v>367</v>
      </c>
      <c r="S1053" s="18">
        <v>96</v>
      </c>
    </row>
    <row r="1054" spans="1:19" x14ac:dyDescent="0.25">
      <c r="A1054" s="18" t="s">
        <v>3881</v>
      </c>
      <c r="B1054" s="18" t="s">
        <v>2004</v>
      </c>
      <c r="C1054" s="18" t="s">
        <v>45</v>
      </c>
      <c r="D1054" s="18">
        <v>1987</v>
      </c>
      <c r="E1054" s="18">
        <f>VLOOKUP(D1054,'cpi roi'!A:C,2,FALSE)</f>
        <v>113.6</v>
      </c>
      <c r="F1054" s="18" t="s">
        <v>3882</v>
      </c>
      <c r="G1054" s="18">
        <v>7.3</v>
      </c>
      <c r="H1054" s="19">
        <v>130000</v>
      </c>
      <c r="I1054" s="18" t="s">
        <v>2099</v>
      </c>
      <c r="J1054" s="18" t="s">
        <v>2927</v>
      </c>
      <c r="K1054" s="18" t="s">
        <v>1540</v>
      </c>
      <c r="L1054" s="18" t="s">
        <v>34</v>
      </c>
      <c r="M1054" s="20">
        <v>6000000</v>
      </c>
      <c r="N1054" s="20">
        <v>29180280</v>
      </c>
      <c r="O1054" s="21">
        <f t="shared" si="48"/>
        <v>78267881.302816898</v>
      </c>
      <c r="P1054" s="22">
        <f t="shared" si="49"/>
        <v>486.33800000000002</v>
      </c>
      <c r="Q1054" s="20">
        <f t="shared" si="50"/>
        <v>25686866.197183102</v>
      </c>
      <c r="R1054" s="18" t="s">
        <v>3883</v>
      </c>
      <c r="S1054" s="18">
        <v>94</v>
      </c>
    </row>
    <row r="1055" spans="1:19" x14ac:dyDescent="0.25">
      <c r="A1055" s="18" t="s">
        <v>3884</v>
      </c>
      <c r="B1055" s="18" t="s">
        <v>20</v>
      </c>
      <c r="C1055" s="18" t="s">
        <v>38</v>
      </c>
      <c r="D1055" s="18">
        <v>1987</v>
      </c>
      <c r="E1055" s="18">
        <f>VLOOKUP(D1055,'cpi roi'!A:C,2,FALSE)</f>
        <v>113.6</v>
      </c>
      <c r="F1055" s="18" t="s">
        <v>3885</v>
      </c>
      <c r="G1055" s="18">
        <v>7.6</v>
      </c>
      <c r="H1055" s="19">
        <v>243000</v>
      </c>
      <c r="I1055" s="18" t="s">
        <v>1158</v>
      </c>
      <c r="J1055" s="18" t="s">
        <v>3886</v>
      </c>
      <c r="K1055" s="18" t="s">
        <v>540</v>
      </c>
      <c r="L1055" s="18" t="s">
        <v>34</v>
      </c>
      <c r="M1055" s="20">
        <v>15000000</v>
      </c>
      <c r="N1055" s="20">
        <v>120207127</v>
      </c>
      <c r="O1055" s="21">
        <f t="shared" si="48"/>
        <v>322421757.01496482</v>
      </c>
      <c r="P1055" s="22">
        <f t="shared" si="49"/>
        <v>801.38084666666668</v>
      </c>
      <c r="Q1055" s="20">
        <f t="shared" si="50"/>
        <v>105816132.92253523</v>
      </c>
      <c r="R1055" s="18" t="s">
        <v>27</v>
      </c>
      <c r="S1055" s="18">
        <v>109</v>
      </c>
    </row>
    <row r="1056" spans="1:19" x14ac:dyDescent="0.25">
      <c r="A1056" s="18" t="s">
        <v>3887</v>
      </c>
      <c r="B1056" s="18" t="s">
        <v>20</v>
      </c>
      <c r="C1056" s="18" t="s">
        <v>38</v>
      </c>
      <c r="D1056" s="18">
        <v>1987</v>
      </c>
      <c r="E1056" s="18">
        <f>VLOOKUP(D1056,'cpi roi'!A:C,2,FALSE)</f>
        <v>113.6</v>
      </c>
      <c r="F1056" s="18" t="s">
        <v>3888</v>
      </c>
      <c r="G1056" s="18">
        <v>7</v>
      </c>
      <c r="H1056" s="19">
        <v>35000</v>
      </c>
      <c r="I1056" s="18" t="s">
        <v>3889</v>
      </c>
      <c r="J1056" s="18" t="s">
        <v>3889</v>
      </c>
      <c r="K1056" s="18" t="s">
        <v>3890</v>
      </c>
      <c r="L1056" s="18" t="s">
        <v>34</v>
      </c>
      <c r="M1056" s="20">
        <v>5000000</v>
      </c>
      <c r="N1056" s="20">
        <v>3369307</v>
      </c>
      <c r="O1056" s="21">
        <f t="shared" si="48"/>
        <v>9037216.9269366208</v>
      </c>
      <c r="P1056" s="22">
        <f t="shared" si="49"/>
        <v>67.386140000000012</v>
      </c>
      <c r="Q1056" s="20">
        <f t="shared" si="50"/>
        <v>2965939.2605633806</v>
      </c>
      <c r="R1056" s="18" t="s">
        <v>3891</v>
      </c>
      <c r="S1056" s="18">
        <v>94</v>
      </c>
    </row>
    <row r="1057" spans="1:19" x14ac:dyDescent="0.25">
      <c r="A1057" s="18" t="s">
        <v>3892</v>
      </c>
      <c r="B1057" s="18" t="s">
        <v>37</v>
      </c>
      <c r="C1057" s="18" t="s">
        <v>45</v>
      </c>
      <c r="D1057" s="18">
        <v>1987</v>
      </c>
      <c r="E1057" s="18">
        <f>VLOOKUP(D1057,'cpi roi'!A:C,2,FALSE)</f>
        <v>113.6</v>
      </c>
      <c r="F1057" s="18" t="s">
        <v>3893</v>
      </c>
      <c r="G1057" s="18">
        <v>5.9</v>
      </c>
      <c r="H1057" s="19">
        <v>30000</v>
      </c>
      <c r="I1057" s="18" t="s">
        <v>3894</v>
      </c>
      <c r="J1057" s="18" t="s">
        <v>3895</v>
      </c>
      <c r="K1057" s="18" t="s">
        <v>3896</v>
      </c>
      <c r="L1057" s="18" t="s">
        <v>34</v>
      </c>
      <c r="M1057" s="20">
        <v>6000000</v>
      </c>
      <c r="N1057" s="20">
        <v>42721196</v>
      </c>
      <c r="O1057" s="21">
        <f t="shared" si="48"/>
        <v>114587574.13028169</v>
      </c>
      <c r="P1057" s="22">
        <f t="shared" si="49"/>
        <v>712.01993333333337</v>
      </c>
      <c r="Q1057" s="20">
        <f t="shared" si="50"/>
        <v>37606686.619718313</v>
      </c>
      <c r="R1057" s="18" t="s">
        <v>3530</v>
      </c>
      <c r="S1057" s="18">
        <v>90</v>
      </c>
    </row>
    <row r="1058" spans="1:19" x14ac:dyDescent="0.25">
      <c r="A1058" s="18" t="s">
        <v>3897</v>
      </c>
      <c r="B1058" s="18" t="s">
        <v>37</v>
      </c>
      <c r="C1058" s="18" t="s">
        <v>38</v>
      </c>
      <c r="D1058" s="18">
        <v>1987</v>
      </c>
      <c r="E1058" s="18">
        <f>VLOOKUP(D1058,'cpi roi'!A:C,2,FALSE)</f>
        <v>113.6</v>
      </c>
      <c r="F1058" s="18" t="s">
        <v>3898</v>
      </c>
      <c r="G1058" s="18">
        <v>5.4</v>
      </c>
      <c r="H1058" s="19">
        <v>38000</v>
      </c>
      <c r="I1058" s="18" t="s">
        <v>3899</v>
      </c>
      <c r="J1058" s="18" t="s">
        <v>1109</v>
      </c>
      <c r="K1058" s="18" t="s">
        <v>3900</v>
      </c>
      <c r="L1058" s="18" t="s">
        <v>34</v>
      </c>
      <c r="M1058" s="20">
        <v>22000000</v>
      </c>
      <c r="N1058" s="20">
        <v>17336370</v>
      </c>
      <c r="O1058" s="21">
        <f t="shared" si="48"/>
        <v>46499929.040492959</v>
      </c>
      <c r="P1058" s="22">
        <f t="shared" si="49"/>
        <v>78.801681818181819</v>
      </c>
      <c r="Q1058" s="20">
        <f t="shared" si="50"/>
        <v>15260889.084507044</v>
      </c>
      <c r="R1058" s="18" t="s">
        <v>1180</v>
      </c>
      <c r="S1058" s="18">
        <v>106</v>
      </c>
    </row>
    <row r="1059" spans="1:19" x14ac:dyDescent="0.25">
      <c r="A1059" s="18" t="s">
        <v>3901</v>
      </c>
      <c r="B1059" s="18" t="s">
        <v>20</v>
      </c>
      <c r="C1059" s="18" t="s">
        <v>21</v>
      </c>
      <c r="D1059" s="18">
        <v>1987</v>
      </c>
      <c r="E1059" s="18">
        <f>VLOOKUP(D1059,'cpi roi'!A:C,2,FALSE)</f>
        <v>113.6</v>
      </c>
      <c r="F1059" s="18" t="s">
        <v>3902</v>
      </c>
      <c r="G1059" s="18">
        <v>6.9</v>
      </c>
      <c r="H1059" s="19">
        <v>79000</v>
      </c>
      <c r="I1059" s="18" t="s">
        <v>1511</v>
      </c>
      <c r="J1059" s="18" t="s">
        <v>3903</v>
      </c>
      <c r="K1059" s="18" t="s">
        <v>1824</v>
      </c>
      <c r="L1059" s="18" t="s">
        <v>34</v>
      </c>
      <c r="M1059" s="20">
        <v>14000000</v>
      </c>
      <c r="N1059" s="20">
        <v>320145693</v>
      </c>
      <c r="O1059" s="21">
        <f t="shared" si="48"/>
        <v>858700639.58714795</v>
      </c>
      <c r="P1059" s="22">
        <f t="shared" si="49"/>
        <v>2286.75495</v>
      </c>
      <c r="Q1059" s="20">
        <f t="shared" si="50"/>
        <v>281818391.72535211</v>
      </c>
      <c r="R1059" s="18" t="s">
        <v>48</v>
      </c>
      <c r="S1059" s="18">
        <v>119</v>
      </c>
    </row>
    <row r="1060" spans="1:19" x14ac:dyDescent="0.25">
      <c r="A1060" s="18" t="s">
        <v>3904</v>
      </c>
      <c r="B1060" s="18" t="s">
        <v>20</v>
      </c>
      <c r="C1060" s="18" t="s">
        <v>56</v>
      </c>
      <c r="D1060" s="18">
        <v>1987</v>
      </c>
      <c r="E1060" s="18">
        <f>VLOOKUP(D1060,'cpi roi'!A:C,2,FALSE)</f>
        <v>113.6</v>
      </c>
      <c r="F1060" s="18" t="s">
        <v>3902</v>
      </c>
      <c r="G1060" s="18">
        <v>7</v>
      </c>
      <c r="H1060" s="19">
        <v>108000</v>
      </c>
      <c r="I1060" s="18" t="s">
        <v>3905</v>
      </c>
      <c r="J1060" s="18" t="s">
        <v>3905</v>
      </c>
      <c r="K1060" s="18" t="s">
        <v>3906</v>
      </c>
      <c r="L1060" s="18" t="s">
        <v>26</v>
      </c>
      <c r="M1060" s="20">
        <v>0</v>
      </c>
      <c r="N1060" s="20">
        <v>14575193</v>
      </c>
      <c r="O1060" s="21">
        <f t="shared" si="48"/>
        <v>39093849.534330986</v>
      </c>
      <c r="P1060" s="22">
        <f t="shared" si="49"/>
        <v>0</v>
      </c>
      <c r="Q1060" s="20">
        <f t="shared" si="50"/>
        <v>12830275.528169015</v>
      </c>
      <c r="R1060" s="18" t="s">
        <v>2180</v>
      </c>
      <c r="S1060" s="18">
        <v>94</v>
      </c>
    </row>
    <row r="1061" spans="1:19" x14ac:dyDescent="0.25">
      <c r="A1061" s="18" t="s">
        <v>3907</v>
      </c>
      <c r="B1061" s="18" t="s">
        <v>37</v>
      </c>
      <c r="C1061" s="18" t="s">
        <v>38</v>
      </c>
      <c r="D1061" s="18">
        <v>1987</v>
      </c>
      <c r="E1061" s="18">
        <f>VLOOKUP(D1061,'cpi roi'!A:C,2,FALSE)</f>
        <v>113.6</v>
      </c>
      <c r="F1061" s="18" t="s">
        <v>3908</v>
      </c>
      <c r="G1061" s="18">
        <v>7.7</v>
      </c>
      <c r="H1061" s="19">
        <v>119000</v>
      </c>
      <c r="I1061" s="18" t="s">
        <v>500</v>
      </c>
      <c r="J1061" s="18" t="s">
        <v>3909</v>
      </c>
      <c r="K1061" s="18" t="s">
        <v>3910</v>
      </c>
      <c r="L1061" s="18" t="s">
        <v>34</v>
      </c>
      <c r="M1061" s="20">
        <v>35000000</v>
      </c>
      <c r="N1061" s="20">
        <v>22238696</v>
      </c>
      <c r="O1061" s="21">
        <f t="shared" si="48"/>
        <v>59649037.598591551</v>
      </c>
      <c r="P1061" s="22">
        <f t="shared" si="49"/>
        <v>63.53913142857143</v>
      </c>
      <c r="Q1061" s="20">
        <f t="shared" si="50"/>
        <v>19576316.901408453</v>
      </c>
      <c r="R1061" s="18" t="s">
        <v>1551</v>
      </c>
      <c r="S1061" s="18">
        <v>153</v>
      </c>
    </row>
    <row r="1062" spans="1:19" x14ac:dyDescent="0.25">
      <c r="A1062" s="18" t="s">
        <v>3911</v>
      </c>
      <c r="B1062" s="18" t="s">
        <v>20</v>
      </c>
      <c r="C1062" s="18" t="s">
        <v>38</v>
      </c>
      <c r="D1062" s="18">
        <v>1987</v>
      </c>
      <c r="E1062" s="18">
        <f>VLOOKUP(D1062,'cpi roi'!A:C,2,FALSE)</f>
        <v>113.6</v>
      </c>
      <c r="F1062" s="18" t="s">
        <v>3912</v>
      </c>
      <c r="G1062" s="18">
        <v>7.1</v>
      </c>
      <c r="H1062" s="19">
        <v>37000</v>
      </c>
      <c r="I1062" s="18" t="s">
        <v>2132</v>
      </c>
      <c r="J1062" s="18" t="s">
        <v>3913</v>
      </c>
      <c r="K1062" s="18" t="s">
        <v>2833</v>
      </c>
      <c r="L1062" s="18" t="s">
        <v>34</v>
      </c>
      <c r="M1062" s="20">
        <v>15000000</v>
      </c>
      <c r="N1062" s="20">
        <v>35509515</v>
      </c>
      <c r="O1062" s="21">
        <f t="shared" si="48"/>
        <v>95244271.307218313</v>
      </c>
      <c r="P1062" s="22">
        <f t="shared" si="49"/>
        <v>236.73009999999999</v>
      </c>
      <c r="Q1062" s="20">
        <f t="shared" si="50"/>
        <v>31258375.880281694</v>
      </c>
      <c r="R1062" s="18" t="s">
        <v>54</v>
      </c>
      <c r="S1062" s="18">
        <v>114</v>
      </c>
    </row>
    <row r="1063" spans="1:19" x14ac:dyDescent="0.25">
      <c r="A1063" s="18" t="s">
        <v>3914</v>
      </c>
      <c r="B1063" s="18" t="s">
        <v>20</v>
      </c>
      <c r="C1063" s="18" t="s">
        <v>45</v>
      </c>
      <c r="D1063" s="18">
        <v>1987</v>
      </c>
      <c r="E1063" s="18">
        <f>VLOOKUP(D1063,'cpi roi'!A:C,2,FALSE)</f>
        <v>113.6</v>
      </c>
      <c r="F1063" s="18" t="s">
        <v>3865</v>
      </c>
      <c r="G1063" s="18">
        <v>6.6</v>
      </c>
      <c r="H1063" s="19">
        <v>65000</v>
      </c>
      <c r="I1063" s="18" t="s">
        <v>538</v>
      </c>
      <c r="J1063" s="18" t="s">
        <v>3915</v>
      </c>
      <c r="K1063" s="18" t="s">
        <v>25</v>
      </c>
      <c r="L1063" s="18" t="s">
        <v>34</v>
      </c>
      <c r="M1063" s="20">
        <v>22000000</v>
      </c>
      <c r="N1063" s="20">
        <v>63766510</v>
      </c>
      <c r="O1063" s="21">
        <f t="shared" si="48"/>
        <v>171035700.6778169</v>
      </c>
      <c r="P1063" s="22">
        <f t="shared" si="49"/>
        <v>289.84777272727274</v>
      </c>
      <c r="Q1063" s="20">
        <f t="shared" si="50"/>
        <v>56132491.197183102</v>
      </c>
      <c r="R1063" s="18" t="s">
        <v>27</v>
      </c>
      <c r="S1063" s="18">
        <v>118</v>
      </c>
    </row>
    <row r="1064" spans="1:19" x14ac:dyDescent="0.25">
      <c r="A1064" s="18" t="s">
        <v>3916</v>
      </c>
      <c r="B1064" s="18" t="s">
        <v>2004</v>
      </c>
      <c r="C1064" s="18" t="s">
        <v>21</v>
      </c>
      <c r="D1064" s="18">
        <v>1987</v>
      </c>
      <c r="E1064" s="18">
        <f>VLOOKUP(D1064,'cpi roi'!A:C,2,FALSE)</f>
        <v>113.6</v>
      </c>
      <c r="F1064" s="18" t="s">
        <v>3309</v>
      </c>
      <c r="G1064" s="18">
        <v>7.1</v>
      </c>
      <c r="H1064" s="19">
        <v>29000</v>
      </c>
      <c r="I1064" s="18" t="s">
        <v>3260</v>
      </c>
      <c r="J1064" s="18" t="s">
        <v>1314</v>
      </c>
      <c r="K1064" s="18" t="s">
        <v>3917</v>
      </c>
      <c r="L1064" s="18" t="s">
        <v>34</v>
      </c>
      <c r="M1064" s="20">
        <v>0</v>
      </c>
      <c r="N1064" s="20">
        <v>18553948</v>
      </c>
      <c r="O1064" s="21">
        <f t="shared" si="48"/>
        <v>49765739.045774646</v>
      </c>
      <c r="P1064" s="22">
        <f t="shared" si="49"/>
        <v>0</v>
      </c>
      <c r="Q1064" s="20">
        <f t="shared" si="50"/>
        <v>16332700.704225354</v>
      </c>
      <c r="R1064" s="18" t="s">
        <v>3918</v>
      </c>
      <c r="S1064" s="18">
        <v>95</v>
      </c>
    </row>
    <row r="1065" spans="1:19" x14ac:dyDescent="0.25">
      <c r="A1065" s="18" t="s">
        <v>3919</v>
      </c>
      <c r="B1065" s="18" t="s">
        <v>20</v>
      </c>
      <c r="C1065" s="18" t="s">
        <v>38</v>
      </c>
      <c r="D1065" s="18">
        <v>1987</v>
      </c>
      <c r="E1065" s="18">
        <f>VLOOKUP(D1065,'cpi roi'!A:C,2,FALSE)</f>
        <v>113.6</v>
      </c>
      <c r="F1065" s="18" t="s">
        <v>3920</v>
      </c>
      <c r="G1065" s="18">
        <v>6.7</v>
      </c>
      <c r="H1065" s="19">
        <v>144000</v>
      </c>
      <c r="I1065" s="18" t="s">
        <v>439</v>
      </c>
      <c r="J1065" s="18" t="s">
        <v>24</v>
      </c>
      <c r="K1065" s="18" t="s">
        <v>1003</v>
      </c>
      <c r="L1065" s="18" t="s">
        <v>34</v>
      </c>
      <c r="M1065" s="20">
        <v>27000000</v>
      </c>
      <c r="N1065" s="20">
        <v>38122105</v>
      </c>
      <c r="O1065" s="21">
        <f t="shared" si="48"/>
        <v>102251808.04137324</v>
      </c>
      <c r="P1065" s="22">
        <f t="shared" si="49"/>
        <v>141.19298148148147</v>
      </c>
      <c r="Q1065" s="20">
        <f t="shared" si="50"/>
        <v>33558191.021126762</v>
      </c>
      <c r="R1065" s="18" t="s">
        <v>3921</v>
      </c>
      <c r="S1065" s="18">
        <v>101</v>
      </c>
    </row>
    <row r="1066" spans="1:19" x14ac:dyDescent="0.25">
      <c r="A1066" s="18" t="s">
        <v>3922</v>
      </c>
      <c r="B1066" s="18" t="s">
        <v>20</v>
      </c>
      <c r="C1066" s="18" t="s">
        <v>108</v>
      </c>
      <c r="D1066" s="18">
        <v>1987</v>
      </c>
      <c r="E1066" s="18">
        <f>VLOOKUP(D1066,'cpi roi'!A:C,2,FALSE)</f>
        <v>113.6</v>
      </c>
      <c r="F1066" s="18" t="s">
        <v>3262</v>
      </c>
      <c r="G1066" s="18">
        <v>6.4</v>
      </c>
      <c r="H1066" s="19">
        <v>9000</v>
      </c>
      <c r="I1066" s="18" t="s">
        <v>691</v>
      </c>
      <c r="J1066" s="18" t="s">
        <v>3133</v>
      </c>
      <c r="K1066" s="18" t="s">
        <v>2478</v>
      </c>
      <c r="L1066" s="18" t="s">
        <v>34</v>
      </c>
      <c r="M1066" s="20">
        <v>10500000</v>
      </c>
      <c r="N1066" s="20">
        <v>25205460</v>
      </c>
      <c r="O1066" s="21">
        <f t="shared" si="48"/>
        <v>67606546.32042253</v>
      </c>
      <c r="P1066" s="22">
        <f t="shared" si="49"/>
        <v>240.05200000000002</v>
      </c>
      <c r="Q1066" s="20">
        <f t="shared" si="50"/>
        <v>22187904.929577466</v>
      </c>
      <c r="R1066" s="18" t="s">
        <v>3923</v>
      </c>
      <c r="S1066" s="18">
        <v>102</v>
      </c>
    </row>
    <row r="1067" spans="1:19" x14ac:dyDescent="0.25">
      <c r="A1067" s="18" t="s">
        <v>3924</v>
      </c>
      <c r="B1067" s="18" t="s">
        <v>3653</v>
      </c>
      <c r="C1067" s="18" t="s">
        <v>56</v>
      </c>
      <c r="D1067" s="18">
        <v>1987</v>
      </c>
      <c r="E1067" s="18">
        <f>VLOOKUP(D1067,'cpi roi'!A:C,2,FALSE)</f>
        <v>113.6</v>
      </c>
      <c r="F1067" s="18" t="s">
        <v>3885</v>
      </c>
      <c r="G1067" s="18">
        <v>7.3</v>
      </c>
      <c r="H1067" s="19">
        <v>83000</v>
      </c>
      <c r="I1067" s="18" t="s">
        <v>119</v>
      </c>
      <c r="J1067" s="18" t="s">
        <v>2593</v>
      </c>
      <c r="K1067" s="18" t="s">
        <v>2791</v>
      </c>
      <c r="L1067" s="18" t="s">
        <v>26</v>
      </c>
      <c r="M1067" s="20">
        <v>17000000</v>
      </c>
      <c r="N1067" s="20">
        <v>17186348</v>
      </c>
      <c r="O1067" s="21">
        <f t="shared" si="48"/>
        <v>46097537.285211265</v>
      </c>
      <c r="P1067" s="22">
        <f t="shared" si="49"/>
        <v>101.09616470588236</v>
      </c>
      <c r="Q1067" s="20">
        <f t="shared" si="50"/>
        <v>15128827.464788733</v>
      </c>
      <c r="R1067" s="18" t="s">
        <v>3925</v>
      </c>
      <c r="S1067" s="18">
        <v>113</v>
      </c>
    </row>
    <row r="1068" spans="1:19" x14ac:dyDescent="0.25">
      <c r="A1068" s="18" t="s">
        <v>3926</v>
      </c>
      <c r="B1068" s="18" t="s">
        <v>37</v>
      </c>
      <c r="C1068" s="18" t="s">
        <v>45</v>
      </c>
      <c r="D1068" s="18">
        <v>1987</v>
      </c>
      <c r="E1068" s="18">
        <f>VLOOKUP(D1068,'cpi roi'!A:C,2,FALSE)</f>
        <v>113.6</v>
      </c>
      <c r="F1068" s="18" t="s">
        <v>3927</v>
      </c>
      <c r="G1068" s="18">
        <v>7.1</v>
      </c>
      <c r="H1068" s="19">
        <v>53000</v>
      </c>
      <c r="I1068" s="18" t="s">
        <v>1293</v>
      </c>
      <c r="J1068" s="18" t="s">
        <v>3928</v>
      </c>
      <c r="K1068" s="18" t="s">
        <v>1266</v>
      </c>
      <c r="L1068" s="18" t="s">
        <v>34</v>
      </c>
      <c r="M1068" s="20">
        <v>15000000</v>
      </c>
      <c r="N1068" s="20">
        <v>80642217</v>
      </c>
      <c r="O1068" s="21">
        <f t="shared" si="48"/>
        <v>216300030.98503521</v>
      </c>
      <c r="P1068" s="22">
        <f t="shared" si="49"/>
        <v>537.61478</v>
      </c>
      <c r="Q1068" s="20">
        <f t="shared" si="50"/>
        <v>70987867.077464789</v>
      </c>
      <c r="R1068" s="18" t="s">
        <v>122</v>
      </c>
      <c r="S1068" s="18">
        <v>102</v>
      </c>
    </row>
    <row r="1069" spans="1:19" x14ac:dyDescent="0.25">
      <c r="A1069" s="18" t="s">
        <v>3929</v>
      </c>
      <c r="B1069" s="18" t="s">
        <v>2004</v>
      </c>
      <c r="C1069" s="18" t="s">
        <v>29</v>
      </c>
      <c r="D1069" s="18">
        <v>1987</v>
      </c>
      <c r="E1069" s="18">
        <f>VLOOKUP(D1069,'cpi roi'!A:C,2,FALSE)</f>
        <v>113.6</v>
      </c>
      <c r="F1069" s="18" t="s">
        <v>3868</v>
      </c>
      <c r="G1069" s="18">
        <v>3</v>
      </c>
      <c r="H1069" s="19">
        <v>42000</v>
      </c>
      <c r="I1069" s="18" t="s">
        <v>1841</v>
      </c>
      <c r="J1069" s="18" t="s">
        <v>275</v>
      </c>
      <c r="K1069" s="18" t="s">
        <v>3930</v>
      </c>
      <c r="L1069" s="18" t="s">
        <v>34</v>
      </c>
      <c r="M1069" s="20">
        <v>23000000</v>
      </c>
      <c r="N1069" s="20">
        <v>51881013</v>
      </c>
      <c r="O1069" s="21">
        <f t="shared" si="48"/>
        <v>139156203.00264084</v>
      </c>
      <c r="P1069" s="22">
        <f t="shared" si="49"/>
        <v>225.56962173913044</v>
      </c>
      <c r="Q1069" s="20">
        <f t="shared" si="50"/>
        <v>45669905.809859157</v>
      </c>
      <c r="R1069" s="18" t="s">
        <v>65</v>
      </c>
      <c r="S1069" s="18">
        <v>89</v>
      </c>
    </row>
    <row r="1070" spans="1:19" x14ac:dyDescent="0.25">
      <c r="A1070" s="18" t="s">
        <v>3931</v>
      </c>
      <c r="B1070" s="18" t="s">
        <v>20</v>
      </c>
      <c r="C1070" s="18" t="s">
        <v>108</v>
      </c>
      <c r="D1070" s="18">
        <v>1987</v>
      </c>
      <c r="E1070" s="18">
        <f>VLOOKUP(D1070,'cpi roi'!A:C,2,FALSE)</f>
        <v>113.6</v>
      </c>
      <c r="F1070" s="18" t="s">
        <v>3932</v>
      </c>
      <c r="G1070" s="18">
        <v>7.4</v>
      </c>
      <c r="H1070" s="19">
        <v>147000</v>
      </c>
      <c r="I1070" s="18" t="s">
        <v>796</v>
      </c>
      <c r="J1070" s="18" t="s">
        <v>3933</v>
      </c>
      <c r="K1070" s="18" t="s">
        <v>3263</v>
      </c>
      <c r="L1070" s="18" t="s">
        <v>34</v>
      </c>
      <c r="M1070" s="20">
        <v>15000000</v>
      </c>
      <c r="N1070" s="20">
        <v>43848069</v>
      </c>
      <c r="O1070" s="21">
        <f t="shared" si="48"/>
        <v>117610093.52376761</v>
      </c>
      <c r="P1070" s="22">
        <f t="shared" si="49"/>
        <v>292.32046000000003</v>
      </c>
      <c r="Q1070" s="20">
        <f t="shared" si="50"/>
        <v>38598652.288732395</v>
      </c>
      <c r="R1070" s="18" t="s">
        <v>184</v>
      </c>
      <c r="S1070" s="18">
        <v>126</v>
      </c>
    </row>
    <row r="1071" spans="1:19" x14ac:dyDescent="0.25">
      <c r="A1071" s="18" t="s">
        <v>3934</v>
      </c>
      <c r="B1071" s="18" t="s">
        <v>20</v>
      </c>
      <c r="C1071" s="18" t="s">
        <v>67</v>
      </c>
      <c r="D1071" s="18">
        <v>1987</v>
      </c>
      <c r="E1071" s="18">
        <f>VLOOKUP(D1071,'cpi roi'!A:C,2,FALSE)</f>
        <v>113.6</v>
      </c>
      <c r="F1071" s="18" t="s">
        <v>3927</v>
      </c>
      <c r="G1071" s="18">
        <v>7.3</v>
      </c>
      <c r="H1071" s="19">
        <v>131000</v>
      </c>
      <c r="I1071" s="18" t="s">
        <v>1132</v>
      </c>
      <c r="J1071" s="18" t="s">
        <v>3935</v>
      </c>
      <c r="K1071" s="18" t="s">
        <v>101</v>
      </c>
      <c r="L1071" s="18" t="s">
        <v>34</v>
      </c>
      <c r="M1071" s="20">
        <v>13000000</v>
      </c>
      <c r="N1071" s="20">
        <v>123922370</v>
      </c>
      <c r="O1071" s="21">
        <f t="shared" si="48"/>
        <v>332386849.81514084</v>
      </c>
      <c r="P1071" s="22">
        <f t="shared" si="49"/>
        <v>953.24899999999991</v>
      </c>
      <c r="Q1071" s="20">
        <f t="shared" si="50"/>
        <v>109086593.30985917</v>
      </c>
      <c r="R1071" s="18" t="s">
        <v>2097</v>
      </c>
      <c r="S1071" s="18">
        <v>121</v>
      </c>
    </row>
    <row r="1072" spans="1:19" x14ac:dyDescent="0.25">
      <c r="A1072" s="18" t="s">
        <v>3936</v>
      </c>
      <c r="B1072" s="18" t="s">
        <v>20</v>
      </c>
      <c r="C1072" s="18" t="s">
        <v>155</v>
      </c>
      <c r="D1072" s="18">
        <v>1987</v>
      </c>
      <c r="E1072" s="18">
        <f>VLOOKUP(D1072,'cpi roi'!A:C,2,FALSE)</f>
        <v>113.6</v>
      </c>
      <c r="F1072" s="18" t="s">
        <v>3309</v>
      </c>
      <c r="G1072" s="18">
        <v>6.6</v>
      </c>
      <c r="H1072" s="19">
        <v>73000</v>
      </c>
      <c r="I1072" s="18" t="s">
        <v>3937</v>
      </c>
      <c r="J1072" s="18" t="s">
        <v>700</v>
      </c>
      <c r="K1072" s="18" t="s">
        <v>2030</v>
      </c>
      <c r="L1072" s="18" t="s">
        <v>34</v>
      </c>
      <c r="M1072" s="20">
        <v>4500000</v>
      </c>
      <c r="N1072" s="20">
        <v>44793222</v>
      </c>
      <c r="O1072" s="21">
        <f t="shared" si="48"/>
        <v>120145200.20598592</v>
      </c>
      <c r="P1072" s="22">
        <f t="shared" si="49"/>
        <v>995.40493333333336</v>
      </c>
      <c r="Q1072" s="20">
        <f t="shared" si="50"/>
        <v>39430653.169014089</v>
      </c>
      <c r="R1072" s="18" t="s">
        <v>2031</v>
      </c>
      <c r="S1072" s="18">
        <v>96</v>
      </c>
    </row>
    <row r="1073" spans="1:19" x14ac:dyDescent="0.25">
      <c r="A1073" s="18" t="s">
        <v>3938</v>
      </c>
      <c r="B1073" s="18" t="s">
        <v>20</v>
      </c>
      <c r="C1073" s="18" t="s">
        <v>45</v>
      </c>
      <c r="D1073" s="18">
        <v>1987</v>
      </c>
      <c r="E1073" s="18">
        <f>VLOOKUP(D1073,'cpi roi'!A:C,2,FALSE)</f>
        <v>113.6</v>
      </c>
      <c r="F1073" s="18" t="s">
        <v>2110</v>
      </c>
      <c r="G1073" s="18">
        <v>7.6</v>
      </c>
      <c r="H1073" s="19">
        <v>128000</v>
      </c>
      <c r="I1073" s="18" t="s">
        <v>1314</v>
      </c>
      <c r="J1073" s="18" t="s">
        <v>1314</v>
      </c>
      <c r="K1073" s="18" t="s">
        <v>856</v>
      </c>
      <c r="L1073" s="18" t="s">
        <v>34</v>
      </c>
      <c r="M1073" s="20">
        <v>30000000</v>
      </c>
      <c r="N1073" s="20">
        <v>49530280</v>
      </c>
      <c r="O1073" s="21">
        <f t="shared" si="48"/>
        <v>132851023.90845071</v>
      </c>
      <c r="P1073" s="22">
        <f t="shared" si="49"/>
        <v>165.10093333333333</v>
      </c>
      <c r="Q1073" s="20">
        <f t="shared" si="50"/>
        <v>43600598.5915493</v>
      </c>
      <c r="R1073" s="18" t="s">
        <v>48</v>
      </c>
      <c r="S1073" s="18">
        <v>93</v>
      </c>
    </row>
    <row r="1074" spans="1:19" x14ac:dyDescent="0.25">
      <c r="A1074" s="18" t="s">
        <v>3939</v>
      </c>
      <c r="B1074" s="18" t="s">
        <v>2004</v>
      </c>
      <c r="C1074" s="18" t="s">
        <v>45</v>
      </c>
      <c r="D1074" s="18">
        <v>1987</v>
      </c>
      <c r="E1074" s="18">
        <f>VLOOKUP(D1074,'cpi roi'!A:C,2,FALSE)</f>
        <v>113.6</v>
      </c>
      <c r="F1074" s="18" t="s">
        <v>3912</v>
      </c>
      <c r="G1074" s="18">
        <v>6.8</v>
      </c>
      <c r="H1074" s="19">
        <v>34000</v>
      </c>
      <c r="I1074" s="18" t="s">
        <v>823</v>
      </c>
      <c r="J1074" s="18" t="s">
        <v>3940</v>
      </c>
      <c r="K1074" s="18" t="s">
        <v>3941</v>
      </c>
      <c r="L1074" s="18" t="s">
        <v>34</v>
      </c>
      <c r="M1074" s="20">
        <v>0</v>
      </c>
      <c r="N1074" s="20">
        <v>31623833</v>
      </c>
      <c r="O1074" s="21">
        <f t="shared" si="48"/>
        <v>84822023.900528178</v>
      </c>
      <c r="P1074" s="22">
        <f t="shared" si="49"/>
        <v>0</v>
      </c>
      <c r="Q1074" s="20">
        <f t="shared" si="50"/>
        <v>27837881.161971834</v>
      </c>
      <c r="R1074" s="18" t="s">
        <v>2097</v>
      </c>
      <c r="S1074" s="18">
        <v>94</v>
      </c>
    </row>
    <row r="1075" spans="1:19" x14ac:dyDescent="0.25">
      <c r="A1075" s="18" t="s">
        <v>3942</v>
      </c>
      <c r="B1075" s="18" t="s">
        <v>37</v>
      </c>
      <c r="C1075" s="18" t="s">
        <v>45</v>
      </c>
      <c r="D1075" s="18">
        <v>1987</v>
      </c>
      <c r="E1075" s="18">
        <f>VLOOKUP(D1075,'cpi roi'!A:C,2,FALSE)</f>
        <v>113.6</v>
      </c>
      <c r="F1075" s="18" t="s">
        <v>3943</v>
      </c>
      <c r="G1075" s="18">
        <v>6.9</v>
      </c>
      <c r="H1075" s="19">
        <v>55000</v>
      </c>
      <c r="I1075" s="18" t="s">
        <v>1236</v>
      </c>
      <c r="J1075" s="18" t="s">
        <v>3944</v>
      </c>
      <c r="K1075" s="18" t="s">
        <v>213</v>
      </c>
      <c r="L1075" s="18" t="s">
        <v>34</v>
      </c>
      <c r="M1075" s="20">
        <v>22000000</v>
      </c>
      <c r="N1075" s="20">
        <v>26713187</v>
      </c>
      <c r="O1075" s="21">
        <f t="shared" si="48"/>
        <v>71650599.286091551</v>
      </c>
      <c r="P1075" s="22">
        <f t="shared" si="49"/>
        <v>121.42357727272727</v>
      </c>
      <c r="Q1075" s="20">
        <f t="shared" si="50"/>
        <v>23515129.401408453</v>
      </c>
      <c r="R1075" s="18" t="s">
        <v>122</v>
      </c>
      <c r="S1075" s="18">
        <v>112</v>
      </c>
    </row>
    <row r="1076" spans="1:19" x14ac:dyDescent="0.25">
      <c r="A1076" s="18" t="s">
        <v>3945</v>
      </c>
      <c r="B1076" s="18" t="s">
        <v>20</v>
      </c>
      <c r="C1076" s="18" t="s">
        <v>38</v>
      </c>
      <c r="D1076" s="18">
        <v>1987</v>
      </c>
      <c r="E1076" s="18">
        <f>VLOOKUP(D1076,'cpi roi'!A:C,2,FALSE)</f>
        <v>113.6</v>
      </c>
      <c r="F1076" s="18" t="s">
        <v>3946</v>
      </c>
      <c r="G1076" s="18">
        <v>6.5</v>
      </c>
      <c r="H1076" s="19">
        <v>111000</v>
      </c>
      <c r="I1076" s="18" t="s">
        <v>1564</v>
      </c>
      <c r="J1076" s="18" t="s">
        <v>3484</v>
      </c>
      <c r="K1076" s="18" t="s">
        <v>1490</v>
      </c>
      <c r="L1076" s="18" t="s">
        <v>34</v>
      </c>
      <c r="M1076" s="20">
        <v>28000000</v>
      </c>
      <c r="N1076" s="20">
        <v>299965036</v>
      </c>
      <c r="O1076" s="21">
        <f t="shared" si="48"/>
        <v>804571711.8767606</v>
      </c>
      <c r="P1076" s="22">
        <f t="shared" si="49"/>
        <v>1071.3036999999999</v>
      </c>
      <c r="Q1076" s="20">
        <f t="shared" si="50"/>
        <v>264053728.87323946</v>
      </c>
      <c r="R1076" s="18" t="s">
        <v>48</v>
      </c>
      <c r="S1076" s="18">
        <v>100</v>
      </c>
    </row>
    <row r="1077" spans="1:19" x14ac:dyDescent="0.25">
      <c r="A1077" s="18" t="s">
        <v>3947</v>
      </c>
      <c r="B1077" s="18" t="s">
        <v>37</v>
      </c>
      <c r="C1077" s="18" t="s">
        <v>38</v>
      </c>
      <c r="D1077" s="18">
        <v>1987</v>
      </c>
      <c r="E1077" s="18">
        <f>VLOOKUP(D1077,'cpi roi'!A:C,2,FALSE)</f>
        <v>113.6</v>
      </c>
      <c r="F1077" s="18" t="s">
        <v>1735</v>
      </c>
      <c r="G1077" s="18">
        <v>3.7</v>
      </c>
      <c r="H1077" s="19">
        <v>44000</v>
      </c>
      <c r="I1077" s="18" t="s">
        <v>1152</v>
      </c>
      <c r="J1077" s="18" t="s">
        <v>76</v>
      </c>
      <c r="K1077" s="18" t="s">
        <v>116</v>
      </c>
      <c r="L1077" s="18" t="s">
        <v>26</v>
      </c>
      <c r="M1077" s="20">
        <v>17000000</v>
      </c>
      <c r="N1077" s="20">
        <v>15681020</v>
      </c>
      <c r="O1077" s="21">
        <f t="shared" si="48"/>
        <v>42059918.961267605</v>
      </c>
      <c r="P1077" s="22">
        <f t="shared" si="49"/>
        <v>92.241294117647058</v>
      </c>
      <c r="Q1077" s="20">
        <f t="shared" si="50"/>
        <v>13803714.788732396</v>
      </c>
      <c r="R1077" s="18" t="s">
        <v>1690</v>
      </c>
      <c r="S1077" s="18">
        <v>90</v>
      </c>
    </row>
    <row r="1078" spans="1:19" x14ac:dyDescent="0.25">
      <c r="A1078" s="18" t="s">
        <v>3948</v>
      </c>
      <c r="B1078" s="18" t="s">
        <v>2004</v>
      </c>
      <c r="C1078" s="18" t="s">
        <v>45</v>
      </c>
      <c r="D1078" s="18">
        <v>1987</v>
      </c>
      <c r="E1078" s="18">
        <f>VLOOKUP(D1078,'cpi roi'!A:C,2,FALSE)</f>
        <v>113.6</v>
      </c>
      <c r="F1078" s="18" t="s">
        <v>3507</v>
      </c>
      <c r="G1078" s="18">
        <v>6.5</v>
      </c>
      <c r="H1078" s="19">
        <v>31000</v>
      </c>
      <c r="I1078" s="18" t="s">
        <v>854</v>
      </c>
      <c r="J1078" s="18" t="s">
        <v>3238</v>
      </c>
      <c r="K1078" s="18" t="s">
        <v>2570</v>
      </c>
      <c r="L1078" s="18" t="s">
        <v>34</v>
      </c>
      <c r="M1078" s="20">
        <v>12000000</v>
      </c>
      <c r="N1078" s="20">
        <v>110996879</v>
      </c>
      <c r="O1078" s="21">
        <f t="shared" si="48"/>
        <v>297717861.19102114</v>
      </c>
      <c r="P1078" s="22">
        <f t="shared" si="49"/>
        <v>924.97399166666662</v>
      </c>
      <c r="Q1078" s="20">
        <f t="shared" si="50"/>
        <v>97708520.246478885</v>
      </c>
      <c r="R1078" s="18" t="s">
        <v>117</v>
      </c>
      <c r="S1078" s="18">
        <v>111</v>
      </c>
    </row>
    <row r="1079" spans="1:19" x14ac:dyDescent="0.25">
      <c r="A1079" s="18" t="s">
        <v>3949</v>
      </c>
      <c r="B1079" s="18" t="s">
        <v>20</v>
      </c>
      <c r="C1079" s="18" t="s">
        <v>45</v>
      </c>
      <c r="D1079" s="18">
        <v>1987</v>
      </c>
      <c r="E1079" s="18">
        <f>VLOOKUP(D1079,'cpi roi'!A:C,2,FALSE)</f>
        <v>113.6</v>
      </c>
      <c r="F1079" s="18" t="s">
        <v>3950</v>
      </c>
      <c r="G1079" s="18">
        <v>7.6</v>
      </c>
      <c r="H1079" s="19">
        <v>41000</v>
      </c>
      <c r="I1079" s="18" t="s">
        <v>2161</v>
      </c>
      <c r="J1079" s="18" t="s">
        <v>2161</v>
      </c>
      <c r="K1079" s="18" t="s">
        <v>3951</v>
      </c>
      <c r="L1079" s="18" t="s">
        <v>26</v>
      </c>
      <c r="M1079" s="20">
        <v>0</v>
      </c>
      <c r="N1079" s="20">
        <v>1628359</v>
      </c>
      <c r="O1079" s="21">
        <f t="shared" si="48"/>
        <v>4367614.3248239439</v>
      </c>
      <c r="P1079" s="22">
        <f t="shared" si="49"/>
        <v>0</v>
      </c>
      <c r="Q1079" s="20">
        <f t="shared" si="50"/>
        <v>1433414.6126760566</v>
      </c>
      <c r="R1079" s="18" t="s">
        <v>3952</v>
      </c>
      <c r="S1079" s="18">
        <v>107</v>
      </c>
    </row>
    <row r="1080" spans="1:19" x14ac:dyDescent="0.25">
      <c r="A1080" s="18" t="s">
        <v>3953</v>
      </c>
      <c r="B1080" s="18" t="s">
        <v>20</v>
      </c>
      <c r="C1080" s="18" t="s">
        <v>45</v>
      </c>
      <c r="D1080" s="18">
        <v>1987</v>
      </c>
      <c r="E1080" s="18">
        <f>VLOOKUP(D1080,'cpi roi'!A:C,2,FALSE)</f>
        <v>113.6</v>
      </c>
      <c r="F1080" s="18" t="s">
        <v>3612</v>
      </c>
      <c r="G1080" s="18">
        <v>7.7</v>
      </c>
      <c r="H1080" s="19">
        <v>152000</v>
      </c>
      <c r="I1080" s="18" t="s">
        <v>516</v>
      </c>
      <c r="J1080" s="18" t="s">
        <v>516</v>
      </c>
      <c r="K1080" s="18" t="s">
        <v>517</v>
      </c>
      <c r="L1080" s="18" t="s">
        <v>34</v>
      </c>
      <c r="M1080" s="20">
        <v>3600000</v>
      </c>
      <c r="N1080" s="20">
        <v>5923798</v>
      </c>
      <c r="O1080" s="21">
        <f t="shared" si="48"/>
        <v>15888919.459507043</v>
      </c>
      <c r="P1080" s="22">
        <f t="shared" si="49"/>
        <v>164.54994444444444</v>
      </c>
      <c r="Q1080" s="20">
        <f t="shared" si="50"/>
        <v>5214610.9154929584</v>
      </c>
      <c r="R1080" s="18" t="s">
        <v>518</v>
      </c>
      <c r="S1080" s="18">
        <v>84</v>
      </c>
    </row>
    <row r="1081" spans="1:19" x14ac:dyDescent="0.25">
      <c r="A1081" s="18" t="s">
        <v>3954</v>
      </c>
      <c r="B1081" s="18" t="s">
        <v>2004</v>
      </c>
      <c r="C1081" s="18" t="s">
        <v>45</v>
      </c>
      <c r="D1081" s="18">
        <v>1987</v>
      </c>
      <c r="E1081" s="18">
        <f>VLOOKUP(D1081,'cpi roi'!A:C,2,FALSE)</f>
        <v>113.6</v>
      </c>
      <c r="F1081" s="18" t="s">
        <v>3955</v>
      </c>
      <c r="G1081" s="18">
        <v>6.6</v>
      </c>
      <c r="H1081" s="19">
        <v>18000</v>
      </c>
      <c r="I1081" s="18" t="s">
        <v>1193</v>
      </c>
      <c r="J1081" s="18" t="s">
        <v>1631</v>
      </c>
      <c r="K1081" s="18" t="s">
        <v>3956</v>
      </c>
      <c r="L1081" s="18" t="s">
        <v>34</v>
      </c>
      <c r="M1081" s="20">
        <v>0</v>
      </c>
      <c r="N1081" s="20">
        <v>35659098</v>
      </c>
      <c r="O1081" s="21">
        <f t="shared" si="48"/>
        <v>95645485.568661973</v>
      </c>
      <c r="P1081" s="22">
        <f t="shared" si="49"/>
        <v>0</v>
      </c>
      <c r="Q1081" s="20">
        <f t="shared" si="50"/>
        <v>31390051.056338031</v>
      </c>
      <c r="R1081" s="18" t="s">
        <v>48</v>
      </c>
      <c r="S1081" s="18">
        <v>97</v>
      </c>
    </row>
    <row r="1082" spans="1:19" x14ac:dyDescent="0.25">
      <c r="A1082" s="18" t="s">
        <v>3957</v>
      </c>
      <c r="B1082" s="18" t="s">
        <v>37</v>
      </c>
      <c r="C1082" s="18" t="s">
        <v>38</v>
      </c>
      <c r="D1082" s="18">
        <v>1987</v>
      </c>
      <c r="E1082" s="18">
        <f>VLOOKUP(D1082,'cpi roi'!A:C,2,FALSE)</f>
        <v>113.6</v>
      </c>
      <c r="F1082" s="18" t="s">
        <v>3958</v>
      </c>
      <c r="G1082" s="18">
        <v>6.8</v>
      </c>
      <c r="H1082" s="19">
        <v>56000</v>
      </c>
      <c r="I1082" s="18" t="s">
        <v>655</v>
      </c>
      <c r="J1082" s="18" t="s">
        <v>2364</v>
      </c>
      <c r="K1082" s="18" t="s">
        <v>1502</v>
      </c>
      <c r="L1082" s="18" t="s">
        <v>34</v>
      </c>
      <c r="M1082" s="20">
        <v>27000000</v>
      </c>
      <c r="N1082" s="20">
        <v>25893810</v>
      </c>
      <c r="O1082" s="21">
        <f t="shared" si="48"/>
        <v>69452851.294014081</v>
      </c>
      <c r="P1082" s="22">
        <f t="shared" si="49"/>
        <v>95.903000000000006</v>
      </c>
      <c r="Q1082" s="20">
        <f t="shared" si="50"/>
        <v>22793846.830985919</v>
      </c>
      <c r="R1082" s="18" t="s">
        <v>27</v>
      </c>
      <c r="S1082" s="18">
        <v>120</v>
      </c>
    </row>
    <row r="1083" spans="1:19" x14ac:dyDescent="0.25">
      <c r="A1083" s="18" t="s">
        <v>3959</v>
      </c>
      <c r="B1083" s="18" t="s">
        <v>37</v>
      </c>
      <c r="C1083" s="18" t="s">
        <v>38</v>
      </c>
      <c r="D1083" s="18">
        <v>1987</v>
      </c>
      <c r="E1083" s="18">
        <f>VLOOKUP(D1083,'cpi roi'!A:C,2,FALSE)</f>
        <v>113.6</v>
      </c>
      <c r="F1083" s="18" t="s">
        <v>3859</v>
      </c>
      <c r="G1083" s="18">
        <v>6.7</v>
      </c>
      <c r="H1083" s="19">
        <v>91000</v>
      </c>
      <c r="I1083" s="18" t="s">
        <v>590</v>
      </c>
      <c r="J1083" s="18" t="s">
        <v>591</v>
      </c>
      <c r="K1083" s="18" t="s">
        <v>3065</v>
      </c>
      <c r="L1083" s="18" t="s">
        <v>26</v>
      </c>
      <c r="M1083" s="20">
        <v>40000000</v>
      </c>
      <c r="N1083" s="20">
        <v>51186259</v>
      </c>
      <c r="O1083" s="21">
        <f t="shared" si="48"/>
        <v>137292721.10299295</v>
      </c>
      <c r="P1083" s="22">
        <f t="shared" si="49"/>
        <v>127.96564749999999</v>
      </c>
      <c r="Q1083" s="20">
        <f t="shared" si="50"/>
        <v>45058326.584507048</v>
      </c>
      <c r="R1083" s="18" t="s">
        <v>593</v>
      </c>
      <c r="S1083" s="18">
        <v>130</v>
      </c>
    </row>
    <row r="1084" spans="1:19" x14ac:dyDescent="0.25">
      <c r="A1084" s="18" t="s">
        <v>3960</v>
      </c>
      <c r="B1084" s="18" t="s">
        <v>37</v>
      </c>
      <c r="C1084" s="18" t="s">
        <v>38</v>
      </c>
      <c r="D1084" s="18">
        <v>1987</v>
      </c>
      <c r="E1084" s="18">
        <f>VLOOKUP(D1084,'cpi roi'!A:C,2,FALSE)</f>
        <v>113.6</v>
      </c>
      <c r="F1084" s="18" t="s">
        <v>3893</v>
      </c>
      <c r="G1084" s="18">
        <v>5.8</v>
      </c>
      <c r="H1084" s="19">
        <v>51000</v>
      </c>
      <c r="I1084" s="18" t="s">
        <v>1706</v>
      </c>
      <c r="J1084" s="18" t="s">
        <v>3961</v>
      </c>
      <c r="K1084" s="18" t="s">
        <v>766</v>
      </c>
      <c r="L1084" s="18" t="s">
        <v>34</v>
      </c>
      <c r="M1084" s="20">
        <v>25000000</v>
      </c>
      <c r="N1084" s="20">
        <v>16057580</v>
      </c>
      <c r="O1084" s="21">
        <f t="shared" si="48"/>
        <v>43069935.08802817</v>
      </c>
      <c r="P1084" s="22">
        <f t="shared" si="49"/>
        <v>64.230319999999992</v>
      </c>
      <c r="Q1084" s="20">
        <f t="shared" si="50"/>
        <v>14135193.661971832</v>
      </c>
      <c r="R1084" s="18" t="s">
        <v>2221</v>
      </c>
      <c r="S1084" s="18">
        <v>93</v>
      </c>
    </row>
    <row r="1085" spans="1:19" x14ac:dyDescent="0.25">
      <c r="A1085" s="18" t="s">
        <v>3962</v>
      </c>
      <c r="B1085" s="18" t="s">
        <v>2004</v>
      </c>
      <c r="C1085" s="18" t="s">
        <v>67</v>
      </c>
      <c r="D1085" s="18">
        <v>1987</v>
      </c>
      <c r="E1085" s="18">
        <f>VLOOKUP(D1085,'cpi roi'!A:C,2,FALSE)</f>
        <v>113.6</v>
      </c>
      <c r="F1085" s="18" t="s">
        <v>3963</v>
      </c>
      <c r="G1085" s="18">
        <v>7.7</v>
      </c>
      <c r="H1085" s="19">
        <v>97000</v>
      </c>
      <c r="I1085" s="18" t="s">
        <v>3964</v>
      </c>
      <c r="J1085" s="18" t="s">
        <v>3965</v>
      </c>
      <c r="K1085" s="18" t="s">
        <v>3966</v>
      </c>
      <c r="L1085" s="18" t="s">
        <v>26</v>
      </c>
      <c r="M1085" s="20">
        <v>0</v>
      </c>
      <c r="N1085" s="20">
        <v>43993869</v>
      </c>
      <c r="O1085" s="21">
        <f t="shared" si="48"/>
        <v>118001160.95334508</v>
      </c>
      <c r="P1085" s="22">
        <f t="shared" si="49"/>
        <v>0</v>
      </c>
      <c r="Q1085" s="20">
        <f t="shared" si="50"/>
        <v>38726997.359154932</v>
      </c>
      <c r="R1085" s="18" t="s">
        <v>1791</v>
      </c>
      <c r="S1085" s="18">
        <v>163</v>
      </c>
    </row>
    <row r="1086" spans="1:19" x14ac:dyDescent="0.25">
      <c r="A1086" s="18" t="s">
        <v>3967</v>
      </c>
      <c r="B1086" s="18" t="s">
        <v>20</v>
      </c>
      <c r="C1086" s="18" t="s">
        <v>108</v>
      </c>
      <c r="D1086" s="18">
        <v>1987</v>
      </c>
      <c r="E1086" s="18">
        <f>VLOOKUP(D1086,'cpi roi'!A:C,2,FALSE)</f>
        <v>113.6</v>
      </c>
      <c r="F1086" s="18" t="s">
        <v>3968</v>
      </c>
      <c r="G1086" s="18">
        <v>6.4</v>
      </c>
      <c r="H1086" s="19">
        <v>19000</v>
      </c>
      <c r="I1086" s="18" t="s">
        <v>3969</v>
      </c>
      <c r="J1086" s="18" t="s">
        <v>3970</v>
      </c>
      <c r="K1086" s="18" t="s">
        <v>3896</v>
      </c>
      <c r="L1086" s="18" t="s">
        <v>34</v>
      </c>
      <c r="M1086" s="20">
        <v>0</v>
      </c>
      <c r="N1086" s="20">
        <v>12396383</v>
      </c>
      <c r="O1086" s="21">
        <f t="shared" si="48"/>
        <v>33249805.458626762</v>
      </c>
      <c r="P1086" s="22">
        <f t="shared" si="49"/>
        <v>0</v>
      </c>
      <c r="Q1086" s="20">
        <f t="shared" si="50"/>
        <v>10912308.97887324</v>
      </c>
      <c r="R1086" s="18" t="s">
        <v>184</v>
      </c>
      <c r="S1086" s="18">
        <v>98</v>
      </c>
    </row>
    <row r="1087" spans="1:19" x14ac:dyDescent="0.25">
      <c r="A1087" s="18" t="s">
        <v>3971</v>
      </c>
      <c r="B1087" s="18" t="s">
        <v>37</v>
      </c>
      <c r="C1087" s="18" t="s">
        <v>45</v>
      </c>
      <c r="D1087" s="18">
        <v>1987</v>
      </c>
      <c r="E1087" s="18">
        <f>VLOOKUP(D1087,'cpi roi'!A:C,2,FALSE)</f>
        <v>113.6</v>
      </c>
      <c r="F1087" s="18" t="s">
        <v>2110</v>
      </c>
      <c r="G1087" s="18">
        <v>6.1</v>
      </c>
      <c r="H1087" s="19">
        <v>50000</v>
      </c>
      <c r="I1087" s="18" t="s">
        <v>2151</v>
      </c>
      <c r="J1087" s="18" t="s">
        <v>3105</v>
      </c>
      <c r="K1087" s="18" t="s">
        <v>1724</v>
      </c>
      <c r="L1087" s="18" t="s">
        <v>34</v>
      </c>
      <c r="M1087" s="20">
        <v>11000000</v>
      </c>
      <c r="N1087" s="20">
        <v>167780960</v>
      </c>
      <c r="O1087" s="21">
        <f t="shared" si="48"/>
        <v>450025162.95774651</v>
      </c>
      <c r="P1087" s="22">
        <f t="shared" si="49"/>
        <v>1525.2814545454546</v>
      </c>
      <c r="Q1087" s="20">
        <f t="shared" si="50"/>
        <v>147694507.04225352</v>
      </c>
      <c r="R1087" s="18" t="s">
        <v>2097</v>
      </c>
      <c r="S1087" s="18">
        <v>102</v>
      </c>
    </row>
    <row r="1088" spans="1:19" x14ac:dyDescent="0.25">
      <c r="A1088" s="18" t="s">
        <v>3972</v>
      </c>
      <c r="B1088" s="18" t="s">
        <v>2004</v>
      </c>
      <c r="C1088" s="18" t="s">
        <v>67</v>
      </c>
      <c r="D1088" s="18">
        <v>1987</v>
      </c>
      <c r="E1088" s="18">
        <f>VLOOKUP(D1088,'cpi roi'!A:C,2,FALSE)</f>
        <v>113.6</v>
      </c>
      <c r="F1088" s="18" t="s">
        <v>1735</v>
      </c>
      <c r="G1088" s="18">
        <v>6.9</v>
      </c>
      <c r="H1088" s="19">
        <v>30000</v>
      </c>
      <c r="I1088" s="18" t="s">
        <v>882</v>
      </c>
      <c r="J1088" s="18" t="s">
        <v>882</v>
      </c>
      <c r="K1088" s="18" t="s">
        <v>3973</v>
      </c>
      <c r="L1088" s="18" t="s">
        <v>34</v>
      </c>
      <c r="M1088" s="20">
        <v>6500000</v>
      </c>
      <c r="N1088" s="20">
        <v>54215416</v>
      </c>
      <c r="O1088" s="21">
        <f t="shared" si="48"/>
        <v>145417581.47183099</v>
      </c>
      <c r="P1088" s="22">
        <f t="shared" si="49"/>
        <v>834.08332307692308</v>
      </c>
      <c r="Q1088" s="20">
        <f t="shared" si="50"/>
        <v>47724838.028169021</v>
      </c>
      <c r="R1088" s="18" t="s">
        <v>35</v>
      </c>
      <c r="S1088" s="18">
        <v>108</v>
      </c>
    </row>
    <row r="1089" spans="1:19" x14ac:dyDescent="0.25">
      <c r="A1089" s="18" t="s">
        <v>3974</v>
      </c>
      <c r="B1089" s="18" t="s">
        <v>2004</v>
      </c>
      <c r="C1089" s="18" t="s">
        <v>45</v>
      </c>
      <c r="D1089" s="18">
        <v>1987</v>
      </c>
      <c r="E1089" s="18">
        <f>VLOOKUP(D1089,'cpi roi'!A:C,2,FALSE)</f>
        <v>113.6</v>
      </c>
      <c r="F1089" s="18" t="s">
        <v>3777</v>
      </c>
      <c r="G1089" s="18">
        <v>5.0999999999999996</v>
      </c>
      <c r="H1089" s="19">
        <v>14000</v>
      </c>
      <c r="I1089" s="18" t="s">
        <v>3975</v>
      </c>
      <c r="J1089" s="18" t="s">
        <v>2053</v>
      </c>
      <c r="K1089" s="18" t="s">
        <v>2054</v>
      </c>
      <c r="L1089" s="18" t="s">
        <v>34</v>
      </c>
      <c r="M1089" s="20">
        <v>0</v>
      </c>
      <c r="N1089" s="20">
        <v>30063289</v>
      </c>
      <c r="O1089" s="21">
        <f t="shared" si="48"/>
        <v>80636304.210387319</v>
      </c>
      <c r="P1089" s="22">
        <f t="shared" si="49"/>
        <v>0</v>
      </c>
      <c r="Q1089" s="20">
        <f t="shared" si="50"/>
        <v>26464162.852112677</v>
      </c>
      <c r="R1089" s="18" t="s">
        <v>184</v>
      </c>
      <c r="S1089" s="18">
        <v>88</v>
      </c>
    </row>
    <row r="1090" spans="1:19" x14ac:dyDescent="0.25">
      <c r="A1090" s="18" t="s">
        <v>3976</v>
      </c>
      <c r="B1090" s="18" t="s">
        <v>2004</v>
      </c>
      <c r="C1090" s="18" t="s">
        <v>38</v>
      </c>
      <c r="D1090" s="18">
        <v>1987</v>
      </c>
      <c r="E1090" s="18">
        <f>VLOOKUP(D1090,'cpi roi'!A:C,2,FALSE)</f>
        <v>113.6</v>
      </c>
      <c r="F1090" s="18" t="s">
        <v>3912</v>
      </c>
      <c r="G1090" s="18">
        <v>7</v>
      </c>
      <c r="H1090" s="19">
        <v>30000</v>
      </c>
      <c r="I1090" s="18" t="s">
        <v>2694</v>
      </c>
      <c r="J1090" s="18" t="s">
        <v>3886</v>
      </c>
      <c r="K1090" s="18" t="s">
        <v>3977</v>
      </c>
      <c r="L1090" s="18" t="s">
        <v>34</v>
      </c>
      <c r="M1090" s="20">
        <v>12000000</v>
      </c>
      <c r="N1090" s="20">
        <v>3769990</v>
      </c>
      <c r="O1090" s="21">
        <f t="shared" si="48"/>
        <v>10111936.205985915</v>
      </c>
      <c r="P1090" s="22">
        <f t="shared" si="49"/>
        <v>31.416583333333332</v>
      </c>
      <c r="Q1090" s="20">
        <f t="shared" si="50"/>
        <v>3318653.1690140846</v>
      </c>
      <c r="R1090" s="18" t="s">
        <v>3921</v>
      </c>
      <c r="S1090" s="18">
        <v>79</v>
      </c>
    </row>
    <row r="1091" spans="1:19" x14ac:dyDescent="0.25">
      <c r="A1091" s="18" t="s">
        <v>3978</v>
      </c>
      <c r="B1091" s="18" t="s">
        <v>20</v>
      </c>
      <c r="C1091" s="18" t="s">
        <v>56</v>
      </c>
      <c r="D1091" s="18">
        <v>1987</v>
      </c>
      <c r="E1091" s="18">
        <f>VLOOKUP(D1091,'cpi roi'!A:C,2,FALSE)</f>
        <v>113.6</v>
      </c>
      <c r="F1091" s="18" t="s">
        <v>3979</v>
      </c>
      <c r="G1091" s="18">
        <v>6.7</v>
      </c>
      <c r="H1091" s="19">
        <v>39000</v>
      </c>
      <c r="I1091" s="18" t="s">
        <v>130</v>
      </c>
      <c r="J1091" s="18" t="s">
        <v>130</v>
      </c>
      <c r="K1091" s="18" t="s">
        <v>3980</v>
      </c>
      <c r="L1091" s="18" t="s">
        <v>34</v>
      </c>
      <c r="M1091" s="20">
        <v>3000000</v>
      </c>
      <c r="N1091" s="20">
        <v>14182492</v>
      </c>
      <c r="O1091" s="21">
        <f t="shared" ref="O1091:O1154" si="51">(304.7/E1091)*N1091</f>
        <v>38040539.721830986</v>
      </c>
      <c r="P1091" s="22">
        <f t="shared" ref="P1091:P1154" si="52">IFERROR(N1091/M1091, 0)*100</f>
        <v>472.74973333333332</v>
      </c>
      <c r="Q1091" s="20">
        <f t="shared" ref="Q1091:Q1154" si="53">N1091/(E1091/100)</f>
        <v>12484588.028169015</v>
      </c>
      <c r="R1091" s="18" t="s">
        <v>3981</v>
      </c>
      <c r="S1091" s="18">
        <v>102</v>
      </c>
    </row>
    <row r="1092" spans="1:19" x14ac:dyDescent="0.25">
      <c r="A1092" s="18" t="s">
        <v>3982</v>
      </c>
      <c r="B1092" s="18" t="s">
        <v>2004</v>
      </c>
      <c r="C1092" s="18" t="s">
        <v>21</v>
      </c>
      <c r="D1092" s="18">
        <v>1987</v>
      </c>
      <c r="E1092" s="18">
        <f>VLOOKUP(D1092,'cpi roi'!A:C,2,FALSE)</f>
        <v>113.6</v>
      </c>
      <c r="F1092" s="18" t="s">
        <v>3983</v>
      </c>
      <c r="G1092" s="18">
        <v>8</v>
      </c>
      <c r="H1092" s="19">
        <v>67000</v>
      </c>
      <c r="I1092" s="18" t="s">
        <v>1336</v>
      </c>
      <c r="J1092" s="18" t="s">
        <v>1336</v>
      </c>
      <c r="K1092" s="18" t="s">
        <v>3984</v>
      </c>
      <c r="L1092" s="18" t="s">
        <v>141</v>
      </c>
      <c r="M1092" s="20">
        <v>0</v>
      </c>
      <c r="N1092" s="20">
        <v>3404057</v>
      </c>
      <c r="O1092" s="21">
        <f t="shared" si="51"/>
        <v>9130424.0132042263</v>
      </c>
      <c r="P1092" s="22">
        <f t="shared" si="52"/>
        <v>0</v>
      </c>
      <c r="Q1092" s="20">
        <f t="shared" si="53"/>
        <v>2996529.0492957751</v>
      </c>
      <c r="R1092" s="18" t="s">
        <v>2071</v>
      </c>
      <c r="S1092" s="18">
        <v>128</v>
      </c>
    </row>
    <row r="1093" spans="1:19" x14ac:dyDescent="0.25">
      <c r="A1093" s="18" t="s">
        <v>3985</v>
      </c>
      <c r="B1093" s="18" t="s">
        <v>20</v>
      </c>
      <c r="C1093" s="18" t="s">
        <v>21</v>
      </c>
      <c r="D1093" s="18">
        <v>1987</v>
      </c>
      <c r="E1093" s="18">
        <f>VLOOKUP(D1093,'cpi roi'!A:C,2,FALSE)</f>
        <v>113.6</v>
      </c>
      <c r="F1093" s="18" t="s">
        <v>3902</v>
      </c>
      <c r="G1093" s="18">
        <v>7.7</v>
      </c>
      <c r="H1093" s="19">
        <v>17000</v>
      </c>
      <c r="I1093" s="18" t="s">
        <v>842</v>
      </c>
      <c r="J1093" s="18" t="s">
        <v>2200</v>
      </c>
      <c r="K1093" s="18" t="s">
        <v>3986</v>
      </c>
      <c r="L1093" s="18" t="s">
        <v>26</v>
      </c>
      <c r="M1093" s="20">
        <v>0</v>
      </c>
      <c r="N1093" s="20">
        <v>2642567</v>
      </c>
      <c r="O1093" s="21">
        <f t="shared" si="51"/>
        <v>7087941.5924295774</v>
      </c>
      <c r="P1093" s="22">
        <f t="shared" si="52"/>
        <v>0</v>
      </c>
      <c r="Q1093" s="20">
        <f t="shared" si="53"/>
        <v>2326203.3450704226</v>
      </c>
      <c r="R1093" s="18" t="s">
        <v>844</v>
      </c>
      <c r="S1093" s="18">
        <v>140</v>
      </c>
    </row>
    <row r="1094" spans="1:19" x14ac:dyDescent="0.25">
      <c r="A1094" s="18" t="s">
        <v>3987</v>
      </c>
      <c r="B1094" s="18" t="s">
        <v>20</v>
      </c>
      <c r="C1094" s="18" t="s">
        <v>45</v>
      </c>
      <c r="D1094" s="18">
        <v>1987</v>
      </c>
      <c r="E1094" s="18">
        <f>VLOOKUP(D1094,'cpi roi'!A:C,2,FALSE)</f>
        <v>113.6</v>
      </c>
      <c r="F1094" s="18" t="s">
        <v>3908</v>
      </c>
      <c r="G1094" s="18">
        <v>7.2</v>
      </c>
      <c r="H1094" s="19">
        <v>28000</v>
      </c>
      <c r="I1094" s="18" t="s">
        <v>1547</v>
      </c>
      <c r="J1094" s="18" t="s">
        <v>1547</v>
      </c>
      <c r="K1094" s="18" t="s">
        <v>169</v>
      </c>
      <c r="L1094" s="18" t="s">
        <v>34</v>
      </c>
      <c r="M1094" s="20">
        <v>20000000</v>
      </c>
      <c r="N1094" s="20">
        <v>67331309</v>
      </c>
      <c r="O1094" s="21">
        <f t="shared" si="51"/>
        <v>180597269.82658452</v>
      </c>
      <c r="P1094" s="22">
        <f t="shared" si="52"/>
        <v>336.65654499999999</v>
      </c>
      <c r="Q1094" s="20">
        <f t="shared" si="53"/>
        <v>59270518.485915497</v>
      </c>
      <c r="R1094" s="18" t="s">
        <v>3923</v>
      </c>
      <c r="S1094" s="18">
        <v>133</v>
      </c>
    </row>
    <row r="1095" spans="1:19" x14ac:dyDescent="0.25">
      <c r="A1095" s="18" t="s">
        <v>3988</v>
      </c>
      <c r="B1095" s="18" t="s">
        <v>37</v>
      </c>
      <c r="C1095" s="18" t="s">
        <v>45</v>
      </c>
      <c r="D1095" s="18">
        <v>1987</v>
      </c>
      <c r="E1095" s="18">
        <f>VLOOKUP(D1095,'cpi roi'!A:C,2,FALSE)</f>
        <v>113.6</v>
      </c>
      <c r="F1095" s="18" t="s">
        <v>3989</v>
      </c>
      <c r="G1095" s="18">
        <v>6</v>
      </c>
      <c r="H1095" s="19">
        <v>32000</v>
      </c>
      <c r="I1095" s="18" t="s">
        <v>3990</v>
      </c>
      <c r="J1095" s="18" t="s">
        <v>3990</v>
      </c>
      <c r="K1095" s="18" t="s">
        <v>3529</v>
      </c>
      <c r="L1095" s="18" t="s">
        <v>34</v>
      </c>
      <c r="M1095" s="20">
        <v>10000000</v>
      </c>
      <c r="N1095" s="20">
        <v>49998613</v>
      </c>
      <c r="O1095" s="21">
        <f t="shared" si="51"/>
        <v>134107195.25616197</v>
      </c>
      <c r="P1095" s="22">
        <f t="shared" si="52"/>
        <v>499.98613</v>
      </c>
      <c r="Q1095" s="20">
        <f t="shared" si="53"/>
        <v>44012863.556338035</v>
      </c>
      <c r="R1095" s="18" t="s">
        <v>1551</v>
      </c>
      <c r="S1095" s="18">
        <v>110</v>
      </c>
    </row>
    <row r="1096" spans="1:19" x14ac:dyDescent="0.25">
      <c r="A1096" s="18" t="s">
        <v>3991</v>
      </c>
      <c r="B1096" s="18" t="s">
        <v>20</v>
      </c>
      <c r="C1096" s="18" t="s">
        <v>155</v>
      </c>
      <c r="D1096" s="18">
        <v>1987</v>
      </c>
      <c r="E1096" s="18">
        <f>VLOOKUP(D1096,'cpi roi'!A:C,2,FALSE)</f>
        <v>113.6</v>
      </c>
      <c r="F1096" s="18" t="s">
        <v>2881</v>
      </c>
      <c r="G1096" s="18">
        <v>6.1</v>
      </c>
      <c r="H1096" s="19">
        <v>23000</v>
      </c>
      <c r="I1096" s="18" t="s">
        <v>3992</v>
      </c>
      <c r="J1096" s="18" t="s">
        <v>24</v>
      </c>
      <c r="K1096" s="18" t="s">
        <v>3993</v>
      </c>
      <c r="L1096" s="18" t="s">
        <v>34</v>
      </c>
      <c r="M1096" s="20">
        <v>3500000</v>
      </c>
      <c r="N1096" s="20">
        <v>14000000</v>
      </c>
      <c r="O1096" s="21">
        <f t="shared" si="51"/>
        <v>37551056.33802817</v>
      </c>
      <c r="P1096" s="22">
        <f t="shared" si="52"/>
        <v>400</v>
      </c>
      <c r="Q1096" s="20">
        <f t="shared" si="53"/>
        <v>12323943.661971832</v>
      </c>
      <c r="R1096" s="18" t="s">
        <v>2180</v>
      </c>
      <c r="S1096" s="18">
        <v>92</v>
      </c>
    </row>
    <row r="1097" spans="1:19" x14ac:dyDescent="0.25">
      <c r="A1097" s="18" t="s">
        <v>3994</v>
      </c>
      <c r="B1097" s="18" t="s">
        <v>37</v>
      </c>
      <c r="C1097" s="18" t="s">
        <v>45</v>
      </c>
      <c r="D1097" s="18">
        <v>1987</v>
      </c>
      <c r="E1097" s="18">
        <f>VLOOKUP(D1097,'cpi roi'!A:C,2,FALSE)</f>
        <v>113.6</v>
      </c>
      <c r="F1097" s="18" t="s">
        <v>3995</v>
      </c>
      <c r="G1097" s="18">
        <v>5</v>
      </c>
      <c r="H1097" s="19">
        <v>41000</v>
      </c>
      <c r="I1097" s="18" t="s">
        <v>3996</v>
      </c>
      <c r="J1097" s="18" t="s">
        <v>2022</v>
      </c>
      <c r="K1097" s="18" t="s">
        <v>1133</v>
      </c>
      <c r="L1097" s="18" t="s">
        <v>34</v>
      </c>
      <c r="M1097" s="20">
        <v>0</v>
      </c>
      <c r="N1097" s="20">
        <v>28061343</v>
      </c>
      <c r="O1097" s="21">
        <f t="shared" si="51"/>
        <v>75266647.993838027</v>
      </c>
      <c r="P1097" s="22">
        <f t="shared" si="52"/>
        <v>0</v>
      </c>
      <c r="Q1097" s="20">
        <f t="shared" si="53"/>
        <v>24701886.443661973</v>
      </c>
      <c r="R1097" s="18" t="s">
        <v>27</v>
      </c>
      <c r="S1097" s="18">
        <v>88</v>
      </c>
    </row>
    <row r="1098" spans="1:19" x14ac:dyDescent="0.25">
      <c r="A1098" s="18" t="s">
        <v>3997</v>
      </c>
      <c r="B1098" s="18" t="s">
        <v>20</v>
      </c>
      <c r="C1098" s="18" t="s">
        <v>56</v>
      </c>
      <c r="D1098" s="18">
        <v>1987</v>
      </c>
      <c r="E1098" s="18">
        <f>VLOOKUP(D1098,'cpi roi'!A:C,2,FALSE)</f>
        <v>113.6</v>
      </c>
      <c r="F1098" s="18" t="s">
        <v>3989</v>
      </c>
      <c r="G1098" s="18">
        <v>6.8</v>
      </c>
      <c r="H1098" s="19">
        <v>14000</v>
      </c>
      <c r="I1098" s="18" t="s">
        <v>2174</v>
      </c>
      <c r="J1098" s="18" t="s">
        <v>3998</v>
      </c>
      <c r="K1098" s="18" t="s">
        <v>3999</v>
      </c>
      <c r="L1098" s="18" t="s">
        <v>26</v>
      </c>
      <c r="M1098" s="20">
        <v>0</v>
      </c>
      <c r="N1098" s="20">
        <v>2488740</v>
      </c>
      <c r="O1098" s="21">
        <f t="shared" si="51"/>
        <v>6675343.9964788733</v>
      </c>
      <c r="P1098" s="22">
        <f t="shared" si="52"/>
        <v>0</v>
      </c>
      <c r="Q1098" s="20">
        <f t="shared" si="53"/>
        <v>2190792.2535211272</v>
      </c>
      <c r="R1098" s="18" t="s">
        <v>1046</v>
      </c>
      <c r="S1098" s="18">
        <v>89</v>
      </c>
    </row>
    <row r="1099" spans="1:19" x14ac:dyDescent="0.25">
      <c r="A1099" s="18" t="s">
        <v>4000</v>
      </c>
      <c r="B1099" s="18" t="s">
        <v>37</v>
      </c>
      <c r="C1099" s="18" t="s">
        <v>45</v>
      </c>
      <c r="D1099" s="18">
        <v>1987</v>
      </c>
      <c r="E1099" s="18">
        <f>VLOOKUP(D1099,'cpi roi'!A:C,2,FALSE)</f>
        <v>113.6</v>
      </c>
      <c r="F1099" s="18" t="s">
        <v>3983</v>
      </c>
      <c r="G1099" s="18">
        <v>6.1</v>
      </c>
      <c r="H1099" s="19">
        <v>3300</v>
      </c>
      <c r="I1099" s="18" t="s">
        <v>4001</v>
      </c>
      <c r="J1099" s="18" t="s">
        <v>4002</v>
      </c>
      <c r="K1099" s="18" t="s">
        <v>4003</v>
      </c>
      <c r="L1099" s="18" t="s">
        <v>34</v>
      </c>
      <c r="M1099" s="20">
        <v>0</v>
      </c>
      <c r="N1099" s="20">
        <v>174380</v>
      </c>
      <c r="O1099" s="21">
        <f t="shared" si="51"/>
        <v>467725.22887323942</v>
      </c>
      <c r="P1099" s="22">
        <f t="shared" si="52"/>
        <v>0</v>
      </c>
      <c r="Q1099" s="20">
        <f t="shared" si="53"/>
        <v>153503.52112676058</v>
      </c>
      <c r="R1099" s="18" t="s">
        <v>388</v>
      </c>
      <c r="S1099" s="18">
        <v>89</v>
      </c>
    </row>
    <row r="1100" spans="1:19" x14ac:dyDescent="0.25">
      <c r="A1100" s="18" t="s">
        <v>4004</v>
      </c>
      <c r="B1100" s="18" t="s">
        <v>2004</v>
      </c>
      <c r="C1100" s="18" t="s">
        <v>21</v>
      </c>
      <c r="D1100" s="18">
        <v>1987</v>
      </c>
      <c r="E1100" s="18">
        <f>VLOOKUP(D1100,'cpi roi'!A:C,2,FALSE)</f>
        <v>113.6</v>
      </c>
      <c r="F1100" s="18" t="s">
        <v>4005</v>
      </c>
      <c r="G1100" s="18">
        <v>5.7</v>
      </c>
      <c r="H1100" s="19">
        <v>9500</v>
      </c>
      <c r="I1100" s="18" t="s">
        <v>4006</v>
      </c>
      <c r="J1100" s="18" t="s">
        <v>4007</v>
      </c>
      <c r="K1100" s="18" t="s">
        <v>4008</v>
      </c>
      <c r="L1100" s="18" t="s">
        <v>34</v>
      </c>
      <c r="M1100" s="20">
        <v>0</v>
      </c>
      <c r="N1100" s="20">
        <v>15151736</v>
      </c>
      <c r="O1100" s="21">
        <f t="shared" si="51"/>
        <v>40640263.725352116</v>
      </c>
      <c r="P1100" s="22">
        <f t="shared" si="52"/>
        <v>0</v>
      </c>
      <c r="Q1100" s="20">
        <f t="shared" si="53"/>
        <v>13337795.774647888</v>
      </c>
      <c r="R1100" s="18" t="s">
        <v>2180</v>
      </c>
      <c r="S1100" s="18">
        <v>93</v>
      </c>
    </row>
    <row r="1101" spans="1:19" x14ac:dyDescent="0.25">
      <c r="A1101" s="18" t="s">
        <v>4009</v>
      </c>
      <c r="B1101" s="18" t="s">
        <v>37</v>
      </c>
      <c r="C1101" s="18" t="s">
        <v>45</v>
      </c>
      <c r="D1101" s="18">
        <v>1987</v>
      </c>
      <c r="E1101" s="18">
        <f>VLOOKUP(D1101,'cpi roi'!A:C,2,FALSE)</f>
        <v>113.6</v>
      </c>
      <c r="F1101" s="18" t="s">
        <v>4010</v>
      </c>
      <c r="G1101" s="18">
        <v>6.7</v>
      </c>
      <c r="H1101" s="19">
        <v>32000</v>
      </c>
      <c r="I1101" s="18" t="s">
        <v>660</v>
      </c>
      <c r="J1101" s="18" t="s">
        <v>4011</v>
      </c>
      <c r="K1101" s="18" t="s">
        <v>4012</v>
      </c>
      <c r="L1101" s="18" t="s">
        <v>34</v>
      </c>
      <c r="M1101" s="20">
        <v>25000000</v>
      </c>
      <c r="N1101" s="20">
        <v>65088797</v>
      </c>
      <c r="O1101" s="21">
        <f t="shared" si="51"/>
        <v>174582363.08010563</v>
      </c>
      <c r="P1101" s="22">
        <f t="shared" si="52"/>
        <v>260.355188</v>
      </c>
      <c r="Q1101" s="20">
        <f t="shared" si="53"/>
        <v>57296476.232394375</v>
      </c>
      <c r="R1101" s="18" t="s">
        <v>65</v>
      </c>
      <c r="S1101" s="18">
        <v>106</v>
      </c>
    </row>
    <row r="1102" spans="1:19" x14ac:dyDescent="0.25">
      <c r="A1102" s="18" t="s">
        <v>4013</v>
      </c>
      <c r="B1102" s="18" t="s">
        <v>37</v>
      </c>
      <c r="C1102" s="18" t="s">
        <v>45</v>
      </c>
      <c r="D1102" s="18">
        <v>1987</v>
      </c>
      <c r="E1102" s="18">
        <f>VLOOKUP(D1102,'cpi roi'!A:C,2,FALSE)</f>
        <v>113.6</v>
      </c>
      <c r="F1102" s="18" t="s">
        <v>3950</v>
      </c>
      <c r="G1102" s="18">
        <v>6.6</v>
      </c>
      <c r="H1102" s="19">
        <v>42000</v>
      </c>
      <c r="I1102" s="18" t="s">
        <v>1302</v>
      </c>
      <c r="J1102" s="18" t="s">
        <v>4014</v>
      </c>
      <c r="K1102" s="18" t="s">
        <v>856</v>
      </c>
      <c r="L1102" s="18" t="s">
        <v>34</v>
      </c>
      <c r="M1102" s="20">
        <v>12000000</v>
      </c>
      <c r="N1102" s="20">
        <v>40050884</v>
      </c>
      <c r="O1102" s="21">
        <f t="shared" si="51"/>
        <v>107425214.39084508</v>
      </c>
      <c r="P1102" s="22">
        <f t="shared" si="52"/>
        <v>333.75736666666666</v>
      </c>
      <c r="Q1102" s="20">
        <f t="shared" si="53"/>
        <v>35256059.859154932</v>
      </c>
      <c r="R1102" s="18" t="s">
        <v>4015</v>
      </c>
      <c r="S1102" s="18">
        <v>107</v>
      </c>
    </row>
    <row r="1103" spans="1:19" x14ac:dyDescent="0.25">
      <c r="A1103" s="18" t="s">
        <v>4016</v>
      </c>
      <c r="B1103" s="18" t="s">
        <v>2004</v>
      </c>
      <c r="C1103" s="18" t="s">
        <v>45</v>
      </c>
      <c r="D1103" s="18">
        <v>1987</v>
      </c>
      <c r="E1103" s="18">
        <f>VLOOKUP(D1103,'cpi roi'!A:C,2,FALSE)</f>
        <v>113.6</v>
      </c>
      <c r="F1103" s="18" t="s">
        <v>4017</v>
      </c>
      <c r="G1103" s="18">
        <v>6</v>
      </c>
      <c r="H1103" s="19">
        <v>33000</v>
      </c>
      <c r="I1103" s="18" t="s">
        <v>4018</v>
      </c>
      <c r="J1103" s="18" t="s">
        <v>63</v>
      </c>
      <c r="K1103" s="18" t="s">
        <v>63</v>
      </c>
      <c r="L1103" s="18" t="s">
        <v>34</v>
      </c>
      <c r="M1103" s="20">
        <v>20000000</v>
      </c>
      <c r="N1103" s="20">
        <v>66673516</v>
      </c>
      <c r="O1103" s="21">
        <f t="shared" si="51"/>
        <v>178832925.39788732</v>
      </c>
      <c r="P1103" s="22">
        <f t="shared" si="52"/>
        <v>333.36757999999998</v>
      </c>
      <c r="Q1103" s="20">
        <f t="shared" si="53"/>
        <v>58691475.352112681</v>
      </c>
      <c r="R1103" s="18" t="s">
        <v>4019</v>
      </c>
      <c r="S1103" s="18">
        <v>106</v>
      </c>
    </row>
    <row r="1104" spans="1:19" x14ac:dyDescent="0.25">
      <c r="A1104" s="18" t="s">
        <v>4020</v>
      </c>
      <c r="B1104" s="18" t="s">
        <v>2004</v>
      </c>
      <c r="C1104" s="18" t="s">
        <v>45</v>
      </c>
      <c r="D1104" s="18">
        <v>1987</v>
      </c>
      <c r="E1104" s="18">
        <f>VLOOKUP(D1104,'cpi roi'!A:C,2,FALSE)</f>
        <v>113.6</v>
      </c>
      <c r="F1104" s="18" t="s">
        <v>3932</v>
      </c>
      <c r="G1104" s="18">
        <v>6.3</v>
      </c>
      <c r="H1104" s="19">
        <v>35000</v>
      </c>
      <c r="I1104" s="18" t="s">
        <v>3524</v>
      </c>
      <c r="J1104" s="18" t="s">
        <v>4021</v>
      </c>
      <c r="K1104" s="18" t="s">
        <v>3524</v>
      </c>
      <c r="L1104" s="18" t="s">
        <v>34</v>
      </c>
      <c r="M1104" s="20">
        <v>14000000</v>
      </c>
      <c r="N1104" s="20">
        <v>57915972</v>
      </c>
      <c r="O1104" s="21">
        <f t="shared" si="51"/>
        <v>155343280.53169015</v>
      </c>
      <c r="P1104" s="22">
        <f t="shared" si="52"/>
        <v>413.68551428571425</v>
      </c>
      <c r="Q1104" s="20">
        <f t="shared" si="53"/>
        <v>50982369.718309864</v>
      </c>
      <c r="R1104" s="18" t="s">
        <v>54</v>
      </c>
      <c r="S1104" s="18">
        <v>88</v>
      </c>
    </row>
    <row r="1105" spans="1:19" x14ac:dyDescent="0.25">
      <c r="A1105" s="18" t="s">
        <v>4022</v>
      </c>
      <c r="B1105" s="18" t="s">
        <v>20</v>
      </c>
      <c r="C1105" s="18" t="s">
        <v>45</v>
      </c>
      <c r="D1105" s="18">
        <v>1987</v>
      </c>
      <c r="E1105" s="18">
        <f>VLOOKUP(D1105,'cpi roi'!A:C,2,FALSE)</f>
        <v>113.6</v>
      </c>
      <c r="F1105" s="18" t="s">
        <v>3902</v>
      </c>
      <c r="G1105" s="18">
        <v>6.2</v>
      </c>
      <c r="H1105" s="19">
        <v>10000</v>
      </c>
      <c r="I1105" s="18" t="s">
        <v>613</v>
      </c>
      <c r="J1105" s="18" t="s">
        <v>4023</v>
      </c>
      <c r="K1105" s="18" t="s">
        <v>1854</v>
      </c>
      <c r="L1105" s="18" t="s">
        <v>34</v>
      </c>
      <c r="M1105" s="20">
        <v>0</v>
      </c>
      <c r="N1105" s="20">
        <v>548696</v>
      </c>
      <c r="O1105" s="21">
        <f t="shared" si="51"/>
        <v>1471722.457746479</v>
      </c>
      <c r="P1105" s="22">
        <f t="shared" si="52"/>
        <v>0</v>
      </c>
      <c r="Q1105" s="20">
        <f t="shared" si="53"/>
        <v>483007.04225352115</v>
      </c>
      <c r="R1105" s="18" t="s">
        <v>65</v>
      </c>
      <c r="S1105" s="18">
        <v>85</v>
      </c>
    </row>
    <row r="1106" spans="1:19" x14ac:dyDescent="0.25">
      <c r="A1106" s="18" t="s">
        <v>4024</v>
      </c>
      <c r="B1106" s="18" t="s">
        <v>37</v>
      </c>
      <c r="C1106" s="18" t="s">
        <v>45</v>
      </c>
      <c r="D1106" s="18">
        <v>1987</v>
      </c>
      <c r="E1106" s="18">
        <f>VLOOKUP(D1106,'cpi roi'!A:C,2,FALSE)</f>
        <v>113.6</v>
      </c>
      <c r="F1106" s="18" t="s">
        <v>4005</v>
      </c>
      <c r="G1106" s="18">
        <v>3.4</v>
      </c>
      <c r="H1106" s="19">
        <v>11000</v>
      </c>
      <c r="I1106" s="18" t="s">
        <v>4025</v>
      </c>
      <c r="J1106" s="18" t="s">
        <v>2610</v>
      </c>
      <c r="K1106" s="18" t="s">
        <v>4026</v>
      </c>
      <c r="L1106" s="18" t="s">
        <v>34</v>
      </c>
      <c r="M1106" s="20">
        <v>3000000</v>
      </c>
      <c r="N1106" s="20">
        <v>7888703</v>
      </c>
      <c r="O1106" s="21">
        <f t="shared" si="51"/>
        <v>21159223.627640847</v>
      </c>
      <c r="P1106" s="22">
        <f t="shared" si="52"/>
        <v>262.95676666666668</v>
      </c>
      <c r="Q1106" s="20">
        <f t="shared" si="53"/>
        <v>6944280.8098591557</v>
      </c>
      <c r="R1106" s="18" t="s">
        <v>1541</v>
      </c>
      <c r="S1106" s="18">
        <v>95</v>
      </c>
    </row>
    <row r="1107" spans="1:19" x14ac:dyDescent="0.25">
      <c r="A1107" s="18" t="s">
        <v>4027</v>
      </c>
      <c r="B1107" s="18" t="s">
        <v>37</v>
      </c>
      <c r="C1107" s="18" t="s">
        <v>45</v>
      </c>
      <c r="D1107" s="18">
        <v>1987</v>
      </c>
      <c r="E1107" s="18">
        <f>VLOOKUP(D1107,'cpi roi'!A:C,2,FALSE)</f>
        <v>113.6</v>
      </c>
      <c r="F1107" s="18" t="s">
        <v>4028</v>
      </c>
      <c r="G1107" s="18">
        <v>6.3</v>
      </c>
      <c r="H1107" s="19">
        <v>14000</v>
      </c>
      <c r="I1107" s="18" t="s">
        <v>2356</v>
      </c>
      <c r="J1107" s="18" t="s">
        <v>218</v>
      </c>
      <c r="K1107" s="18" t="s">
        <v>2371</v>
      </c>
      <c r="L1107" s="18" t="s">
        <v>34</v>
      </c>
      <c r="M1107" s="20">
        <v>0</v>
      </c>
      <c r="N1107" s="20">
        <v>26712476</v>
      </c>
      <c r="O1107" s="21">
        <f t="shared" si="51"/>
        <v>71648692.228873238</v>
      </c>
      <c r="P1107" s="22">
        <f t="shared" si="52"/>
        <v>0</v>
      </c>
      <c r="Q1107" s="20">
        <f t="shared" si="53"/>
        <v>23514503.521126762</v>
      </c>
      <c r="R1107" s="18" t="s">
        <v>84</v>
      </c>
      <c r="S1107" s="18">
        <v>110</v>
      </c>
    </row>
    <row r="1108" spans="1:19" x14ac:dyDescent="0.25">
      <c r="A1108" s="18" t="s">
        <v>4029</v>
      </c>
      <c r="B1108" s="18" t="s">
        <v>37</v>
      </c>
      <c r="C1108" s="18" t="s">
        <v>67</v>
      </c>
      <c r="D1108" s="18">
        <v>1987</v>
      </c>
      <c r="E1108" s="18">
        <f>VLOOKUP(D1108,'cpi roi'!A:C,2,FALSE)</f>
        <v>113.6</v>
      </c>
      <c r="F1108" s="18" t="s">
        <v>3893</v>
      </c>
      <c r="G1108" s="18">
        <v>7.5</v>
      </c>
      <c r="H1108" s="19">
        <v>9500</v>
      </c>
      <c r="I1108" s="18" t="s">
        <v>4030</v>
      </c>
      <c r="J1108" s="18" t="s">
        <v>4031</v>
      </c>
      <c r="K1108" s="18" t="s">
        <v>365</v>
      </c>
      <c r="L1108" s="18" t="s">
        <v>26</v>
      </c>
      <c r="M1108" s="20">
        <v>0</v>
      </c>
      <c r="N1108" s="20">
        <v>1083486</v>
      </c>
      <c r="O1108" s="21">
        <f t="shared" si="51"/>
        <v>2906145.9876760566</v>
      </c>
      <c r="P1108" s="22">
        <f t="shared" si="52"/>
        <v>0</v>
      </c>
      <c r="Q1108" s="20">
        <f t="shared" si="53"/>
        <v>953772.88732394378</v>
      </c>
      <c r="R1108" s="18" t="s">
        <v>367</v>
      </c>
      <c r="S1108" s="18">
        <v>100</v>
      </c>
    </row>
    <row r="1109" spans="1:19" x14ac:dyDescent="0.25">
      <c r="A1109" s="18" t="s">
        <v>4032</v>
      </c>
      <c r="B1109" s="18" t="s">
        <v>2004</v>
      </c>
      <c r="C1109" s="18" t="s">
        <v>155</v>
      </c>
      <c r="D1109" s="18">
        <v>1987</v>
      </c>
      <c r="E1109" s="18">
        <f>VLOOKUP(D1109,'cpi roi'!A:C,2,FALSE)</f>
        <v>113.6</v>
      </c>
      <c r="F1109" s="18" t="s">
        <v>4033</v>
      </c>
      <c r="G1109" s="18">
        <v>6.1</v>
      </c>
      <c r="H1109" s="19">
        <v>16000</v>
      </c>
      <c r="I1109" s="18" t="s">
        <v>4034</v>
      </c>
      <c r="J1109" s="18" t="s">
        <v>4035</v>
      </c>
      <c r="K1109" s="18" t="s">
        <v>4036</v>
      </c>
      <c r="L1109" s="18" t="s">
        <v>199</v>
      </c>
      <c r="M1109" s="20">
        <v>0</v>
      </c>
      <c r="N1109" s="20">
        <v>13539458</v>
      </c>
      <c r="O1109" s="21">
        <f t="shared" si="51"/>
        <v>36315782.153169014</v>
      </c>
      <c r="P1109" s="22">
        <f t="shared" si="52"/>
        <v>0</v>
      </c>
      <c r="Q1109" s="20">
        <f t="shared" si="53"/>
        <v>11918536.971830986</v>
      </c>
      <c r="R1109" s="18" t="s">
        <v>4037</v>
      </c>
      <c r="S1109" s="18">
        <v>85</v>
      </c>
    </row>
    <row r="1110" spans="1:19" x14ac:dyDescent="0.25">
      <c r="A1110" s="18" t="s">
        <v>4038</v>
      </c>
      <c r="B1110" s="18" t="s">
        <v>37</v>
      </c>
      <c r="C1110" s="18" t="s">
        <v>45</v>
      </c>
      <c r="D1110" s="18">
        <v>1987</v>
      </c>
      <c r="E1110" s="18">
        <f>VLOOKUP(D1110,'cpi roi'!A:C,2,FALSE)</f>
        <v>113.6</v>
      </c>
      <c r="F1110" s="18" t="s">
        <v>3654</v>
      </c>
      <c r="G1110" s="18">
        <v>5.5</v>
      </c>
      <c r="H1110" s="19">
        <v>11000</v>
      </c>
      <c r="I1110" s="18" t="s">
        <v>4039</v>
      </c>
      <c r="J1110" s="18" t="s">
        <v>4039</v>
      </c>
      <c r="K1110" s="18" t="s">
        <v>4040</v>
      </c>
      <c r="L1110" s="18" t="s">
        <v>34</v>
      </c>
      <c r="M1110" s="20">
        <v>3500000</v>
      </c>
      <c r="N1110" s="20">
        <v>23509382</v>
      </c>
      <c r="O1110" s="21">
        <f t="shared" si="51"/>
        <v>63057294.853873238</v>
      </c>
      <c r="P1110" s="22">
        <f t="shared" si="52"/>
        <v>671.6966285714285</v>
      </c>
      <c r="Q1110" s="20">
        <f t="shared" si="53"/>
        <v>20694878.521126762</v>
      </c>
      <c r="R1110" s="18" t="s">
        <v>4041</v>
      </c>
      <c r="S1110" s="18">
        <v>92</v>
      </c>
    </row>
    <row r="1111" spans="1:19" x14ac:dyDescent="0.25">
      <c r="A1111" s="18" t="s">
        <v>4042</v>
      </c>
      <c r="B1111" s="18" t="s">
        <v>20</v>
      </c>
      <c r="C1111" s="18" t="s">
        <v>45</v>
      </c>
      <c r="D1111" s="18">
        <v>1987</v>
      </c>
      <c r="E1111" s="18">
        <f>VLOOKUP(D1111,'cpi roi'!A:C,2,FALSE)</f>
        <v>113.6</v>
      </c>
      <c r="F1111" s="18" t="s">
        <v>4043</v>
      </c>
      <c r="G1111" s="18">
        <v>5.8</v>
      </c>
      <c r="H1111" s="19">
        <v>2600</v>
      </c>
      <c r="I1111" s="18" t="s">
        <v>613</v>
      </c>
      <c r="J1111" s="18" t="s">
        <v>99</v>
      </c>
      <c r="K1111" s="18" t="s">
        <v>1358</v>
      </c>
      <c r="L1111" s="18" t="s">
        <v>26</v>
      </c>
      <c r="M1111" s="20">
        <v>0</v>
      </c>
      <c r="N1111" s="20">
        <v>1028679</v>
      </c>
      <c r="O1111" s="21">
        <f t="shared" si="51"/>
        <v>2759141.6487676059</v>
      </c>
      <c r="P1111" s="22">
        <f t="shared" si="52"/>
        <v>0</v>
      </c>
      <c r="Q1111" s="20">
        <f t="shared" si="53"/>
        <v>905527.28873239446</v>
      </c>
      <c r="R1111" s="18" t="s">
        <v>4044</v>
      </c>
      <c r="S1111" s="18">
        <v>90</v>
      </c>
    </row>
    <row r="1112" spans="1:19" x14ac:dyDescent="0.25">
      <c r="A1112" s="18" t="s">
        <v>4045</v>
      </c>
      <c r="B1112" s="18" t="s">
        <v>20</v>
      </c>
      <c r="C1112" s="18" t="s">
        <v>38</v>
      </c>
      <c r="D1112" s="18">
        <v>1987</v>
      </c>
      <c r="E1112" s="18">
        <f>VLOOKUP(D1112,'cpi roi'!A:C,2,FALSE)</f>
        <v>113.6</v>
      </c>
      <c r="F1112" s="18" t="s">
        <v>3564</v>
      </c>
      <c r="G1112" s="18">
        <v>6.7</v>
      </c>
      <c r="H1112" s="19">
        <v>24000</v>
      </c>
      <c r="I1112" s="18" t="s">
        <v>729</v>
      </c>
      <c r="J1112" s="18" t="s">
        <v>3314</v>
      </c>
      <c r="K1112" s="18" t="s">
        <v>4046</v>
      </c>
      <c r="L1112" s="18" t="s">
        <v>34</v>
      </c>
      <c r="M1112" s="20">
        <v>0</v>
      </c>
      <c r="N1112" s="20">
        <v>13839404</v>
      </c>
      <c r="O1112" s="21">
        <f t="shared" si="51"/>
        <v>37120302.806338027</v>
      </c>
      <c r="P1112" s="22">
        <f t="shared" si="52"/>
        <v>0</v>
      </c>
      <c r="Q1112" s="20">
        <f t="shared" si="53"/>
        <v>12182573.943661973</v>
      </c>
      <c r="R1112" s="18" t="s">
        <v>1093</v>
      </c>
      <c r="S1112" s="18">
        <v>110</v>
      </c>
    </row>
    <row r="1113" spans="1:19" x14ac:dyDescent="0.25">
      <c r="A1113" s="18" t="s">
        <v>4047</v>
      </c>
      <c r="B1113" s="18" t="s">
        <v>2004</v>
      </c>
      <c r="C1113" s="18" t="s">
        <v>38</v>
      </c>
      <c r="D1113" s="18">
        <v>1987</v>
      </c>
      <c r="E1113" s="18">
        <f>VLOOKUP(D1113,'cpi roi'!A:C,2,FALSE)</f>
        <v>113.6</v>
      </c>
      <c r="F1113" s="18" t="s">
        <v>4048</v>
      </c>
      <c r="G1113" s="18">
        <v>5.6</v>
      </c>
      <c r="H1113" s="19">
        <v>9100</v>
      </c>
      <c r="I1113" s="18" t="s">
        <v>4049</v>
      </c>
      <c r="J1113" s="18" t="s">
        <v>2955</v>
      </c>
      <c r="K1113" s="18" t="s">
        <v>4050</v>
      </c>
      <c r="L1113" s="18" t="s">
        <v>34</v>
      </c>
      <c r="M1113" s="20">
        <v>10000000</v>
      </c>
      <c r="N1113" s="20">
        <v>0</v>
      </c>
      <c r="O1113" s="21">
        <f t="shared" si="51"/>
        <v>0</v>
      </c>
      <c r="P1113" s="22">
        <f t="shared" si="52"/>
        <v>0</v>
      </c>
      <c r="Q1113" s="20">
        <f t="shared" si="53"/>
        <v>0</v>
      </c>
      <c r="R1113" s="18" t="s">
        <v>54</v>
      </c>
      <c r="S1113" s="18">
        <v>99</v>
      </c>
    </row>
    <row r="1114" spans="1:19" x14ac:dyDescent="0.25">
      <c r="A1114" s="18" t="s">
        <v>4051</v>
      </c>
      <c r="B1114" s="18" t="s">
        <v>20</v>
      </c>
      <c r="C1114" s="18" t="s">
        <v>56</v>
      </c>
      <c r="D1114" s="18">
        <v>1987</v>
      </c>
      <c r="E1114" s="18">
        <f>VLOOKUP(D1114,'cpi roi'!A:C,2,FALSE)</f>
        <v>113.6</v>
      </c>
      <c r="F1114" s="18" t="s">
        <v>4028</v>
      </c>
      <c r="G1114" s="18">
        <v>7</v>
      </c>
      <c r="H1114" s="19">
        <v>18000</v>
      </c>
      <c r="I1114" s="18" t="s">
        <v>2664</v>
      </c>
      <c r="J1114" s="18" t="s">
        <v>2293</v>
      </c>
      <c r="K1114" s="18" t="s">
        <v>2008</v>
      </c>
      <c r="L1114" s="18" t="s">
        <v>34</v>
      </c>
      <c r="M1114" s="20">
        <v>5000000</v>
      </c>
      <c r="N1114" s="20">
        <v>9747988</v>
      </c>
      <c r="O1114" s="21">
        <f t="shared" si="51"/>
        <v>26146231.897887323</v>
      </c>
      <c r="P1114" s="22">
        <f t="shared" si="52"/>
        <v>194.95975999999999</v>
      </c>
      <c r="Q1114" s="20">
        <f t="shared" si="53"/>
        <v>8580975.3521126769</v>
      </c>
      <c r="R1114" s="18" t="s">
        <v>4052</v>
      </c>
      <c r="S1114" s="18">
        <v>97</v>
      </c>
    </row>
    <row r="1115" spans="1:19" x14ac:dyDescent="0.25">
      <c r="A1115" s="18" t="s">
        <v>4053</v>
      </c>
      <c r="B1115" s="18" t="s">
        <v>20</v>
      </c>
      <c r="C1115" s="18" t="s">
        <v>108</v>
      </c>
      <c r="D1115" s="18">
        <v>1987</v>
      </c>
      <c r="E1115" s="18">
        <f>VLOOKUP(D1115,'cpi roi'!A:C,2,FALSE)</f>
        <v>113.6</v>
      </c>
      <c r="F1115" s="18" t="s">
        <v>3626</v>
      </c>
      <c r="G1115" s="18">
        <v>6.4</v>
      </c>
      <c r="H1115" s="19">
        <v>5100</v>
      </c>
      <c r="I1115" s="18" t="s">
        <v>1668</v>
      </c>
      <c r="J1115" s="18" t="s">
        <v>4054</v>
      </c>
      <c r="K1115" s="18" t="s">
        <v>1133</v>
      </c>
      <c r="L1115" s="18" t="s">
        <v>34</v>
      </c>
      <c r="M1115" s="20">
        <v>8300000</v>
      </c>
      <c r="N1115" s="20">
        <v>12640385</v>
      </c>
      <c r="O1115" s="21">
        <f t="shared" si="51"/>
        <v>33904272.090669014</v>
      </c>
      <c r="P1115" s="22">
        <f t="shared" si="52"/>
        <v>152.2937951807229</v>
      </c>
      <c r="Q1115" s="20">
        <f t="shared" si="53"/>
        <v>11127099.471830986</v>
      </c>
      <c r="R1115" s="18" t="s">
        <v>1756</v>
      </c>
      <c r="S1115" s="18">
        <v>112</v>
      </c>
    </row>
    <row r="1116" spans="1:19" x14ac:dyDescent="0.25">
      <c r="A1116" s="18" t="s">
        <v>4055</v>
      </c>
      <c r="B1116" s="18" t="s">
        <v>20</v>
      </c>
      <c r="C1116" s="18" t="s">
        <v>45</v>
      </c>
      <c r="D1116" s="18">
        <v>1987</v>
      </c>
      <c r="E1116" s="18">
        <f>VLOOKUP(D1116,'cpi roi'!A:C,2,FALSE)</f>
        <v>113.6</v>
      </c>
      <c r="F1116" s="18" t="s">
        <v>4056</v>
      </c>
      <c r="G1116" s="18">
        <v>7.2</v>
      </c>
      <c r="H1116" s="19">
        <v>19000</v>
      </c>
      <c r="I1116" s="18" t="s">
        <v>4057</v>
      </c>
      <c r="J1116" s="18" t="s">
        <v>4058</v>
      </c>
      <c r="K1116" s="18" t="s">
        <v>2791</v>
      </c>
      <c r="L1116" s="18" t="s">
        <v>34</v>
      </c>
      <c r="M1116" s="20">
        <v>3000000</v>
      </c>
      <c r="N1116" s="20">
        <v>3221568</v>
      </c>
      <c r="O1116" s="21">
        <f t="shared" si="51"/>
        <v>8640948.6760563385</v>
      </c>
      <c r="P1116" s="22">
        <f t="shared" si="52"/>
        <v>107.3856</v>
      </c>
      <c r="Q1116" s="20">
        <f t="shared" si="53"/>
        <v>2835887.3239436625</v>
      </c>
      <c r="R1116" s="18" t="s">
        <v>1180</v>
      </c>
      <c r="S1116" s="18">
        <v>100</v>
      </c>
    </row>
    <row r="1117" spans="1:19" x14ac:dyDescent="0.25">
      <c r="A1117" s="18" t="s">
        <v>4059</v>
      </c>
      <c r="B1117" s="18" t="s">
        <v>37</v>
      </c>
      <c r="C1117" s="18" t="s">
        <v>155</v>
      </c>
      <c r="D1117" s="18">
        <v>1987</v>
      </c>
      <c r="E1117" s="18">
        <f>VLOOKUP(D1117,'cpi roi'!A:C,2,FALSE)</f>
        <v>113.6</v>
      </c>
      <c r="F1117" s="18" t="s">
        <v>3859</v>
      </c>
      <c r="G1117" s="18">
        <v>5.5</v>
      </c>
      <c r="H1117" s="19">
        <v>3300</v>
      </c>
      <c r="I1117" s="18" t="s">
        <v>1873</v>
      </c>
      <c r="J1117" s="18" t="s">
        <v>1873</v>
      </c>
      <c r="K1117" s="18" t="s">
        <v>3298</v>
      </c>
      <c r="L1117" s="18" t="s">
        <v>34</v>
      </c>
      <c r="M1117" s="20">
        <v>3000000</v>
      </c>
      <c r="N1117" s="20">
        <v>9868521</v>
      </c>
      <c r="O1117" s="21">
        <f t="shared" si="51"/>
        <v>26469527.717429578</v>
      </c>
      <c r="P1117" s="22">
        <f t="shared" si="52"/>
        <v>328.95069999999998</v>
      </c>
      <c r="Q1117" s="20">
        <f t="shared" si="53"/>
        <v>8687078.3450704236</v>
      </c>
      <c r="R1117" s="18" t="s">
        <v>4060</v>
      </c>
      <c r="S1117" s="18">
        <v>93</v>
      </c>
    </row>
    <row r="1118" spans="1:19" x14ac:dyDescent="0.25">
      <c r="A1118" s="18" t="s">
        <v>4061</v>
      </c>
      <c r="B1118" s="18" t="s">
        <v>2004</v>
      </c>
      <c r="C1118" s="18" t="s">
        <v>45</v>
      </c>
      <c r="D1118" s="18">
        <v>1987</v>
      </c>
      <c r="E1118" s="18">
        <f>VLOOKUP(D1118,'cpi roi'!A:C,2,FALSE)</f>
        <v>113.6</v>
      </c>
      <c r="F1118" s="18" t="s">
        <v>4062</v>
      </c>
      <c r="G1118" s="18">
        <v>6</v>
      </c>
      <c r="H1118" s="19">
        <v>21000</v>
      </c>
      <c r="I1118" s="18" t="s">
        <v>719</v>
      </c>
      <c r="J1118" s="18" t="s">
        <v>3405</v>
      </c>
      <c r="K1118" s="18" t="s">
        <v>4063</v>
      </c>
      <c r="L1118" s="18" t="s">
        <v>34</v>
      </c>
      <c r="M1118" s="20">
        <v>18000000</v>
      </c>
      <c r="N1118" s="20">
        <v>39337581</v>
      </c>
      <c r="O1118" s="21">
        <f t="shared" si="51"/>
        <v>105511980.02376761</v>
      </c>
      <c r="P1118" s="22">
        <f t="shared" si="52"/>
        <v>218.54211666666666</v>
      </c>
      <c r="Q1118" s="20">
        <f t="shared" si="53"/>
        <v>34628152.288732395</v>
      </c>
      <c r="R1118" s="18" t="s">
        <v>2105</v>
      </c>
      <c r="S1118" s="18">
        <v>95</v>
      </c>
    </row>
    <row r="1119" spans="1:19" x14ac:dyDescent="0.25">
      <c r="A1119" s="18" t="s">
        <v>4064</v>
      </c>
      <c r="B1119" s="18" t="s">
        <v>37</v>
      </c>
      <c r="C1119" s="18" t="s">
        <v>21</v>
      </c>
      <c r="D1119" s="18">
        <v>1987</v>
      </c>
      <c r="E1119" s="18">
        <f>VLOOKUP(D1119,'cpi roi'!A:C,2,FALSE)</f>
        <v>113.6</v>
      </c>
      <c r="F1119" s="18" t="s">
        <v>4065</v>
      </c>
      <c r="G1119" s="18">
        <v>8</v>
      </c>
      <c r="H1119" s="19">
        <v>32000</v>
      </c>
      <c r="I1119" s="18" t="s">
        <v>639</v>
      </c>
      <c r="J1119" s="18" t="s">
        <v>639</v>
      </c>
      <c r="K1119" s="18" t="s">
        <v>4066</v>
      </c>
      <c r="L1119" s="18" t="s">
        <v>457</v>
      </c>
      <c r="M1119" s="20">
        <v>0</v>
      </c>
      <c r="N1119" s="20">
        <v>4575613</v>
      </c>
      <c r="O1119" s="21">
        <f t="shared" si="51"/>
        <v>12272792.967429578</v>
      </c>
      <c r="P1119" s="22">
        <f t="shared" si="52"/>
        <v>0</v>
      </c>
      <c r="Q1119" s="20">
        <f t="shared" si="53"/>
        <v>4027828.3450704231</v>
      </c>
      <c r="R1119" s="18" t="s">
        <v>4067</v>
      </c>
      <c r="S1119" s="18">
        <v>104</v>
      </c>
    </row>
    <row r="1120" spans="1:19" x14ac:dyDescent="0.25">
      <c r="A1120" s="18" t="s">
        <v>4068</v>
      </c>
      <c r="B1120" s="18" t="s">
        <v>20</v>
      </c>
      <c r="C1120" s="18" t="s">
        <v>45</v>
      </c>
      <c r="D1120" s="18">
        <v>1987</v>
      </c>
      <c r="E1120" s="18">
        <f>VLOOKUP(D1120,'cpi roi'!A:C,2,FALSE)</f>
        <v>113.6</v>
      </c>
      <c r="F1120" s="18" t="s">
        <v>4069</v>
      </c>
      <c r="G1120" s="18">
        <v>6.5</v>
      </c>
      <c r="H1120" s="19">
        <v>3600</v>
      </c>
      <c r="I1120" s="18" t="s">
        <v>4070</v>
      </c>
      <c r="J1120" s="18" t="s">
        <v>4071</v>
      </c>
      <c r="K1120" s="18" t="s">
        <v>4072</v>
      </c>
      <c r="L1120" s="18" t="s">
        <v>26</v>
      </c>
      <c r="M1120" s="20">
        <v>0</v>
      </c>
      <c r="N1120" s="20">
        <v>124167</v>
      </c>
      <c r="O1120" s="21">
        <f t="shared" si="51"/>
        <v>333043.00088028167</v>
      </c>
      <c r="P1120" s="22">
        <f t="shared" si="52"/>
        <v>0</v>
      </c>
      <c r="Q1120" s="20">
        <f t="shared" si="53"/>
        <v>109301.93661971833</v>
      </c>
      <c r="R1120" s="18" t="s">
        <v>4073</v>
      </c>
      <c r="S1120" s="18">
        <v>93</v>
      </c>
    </row>
    <row r="1121" spans="1:19" x14ac:dyDescent="0.25">
      <c r="A1121" s="18" t="s">
        <v>4074</v>
      </c>
      <c r="B1121" s="18" t="s">
        <v>2004</v>
      </c>
      <c r="C1121" s="18" t="s">
        <v>45</v>
      </c>
      <c r="D1121" s="18">
        <v>1987</v>
      </c>
      <c r="E1121" s="18">
        <f>VLOOKUP(D1121,'cpi roi'!A:C,2,FALSE)</f>
        <v>113.6</v>
      </c>
      <c r="F1121" s="18" t="s">
        <v>4075</v>
      </c>
      <c r="G1121" s="18">
        <v>7.3</v>
      </c>
      <c r="H1121" s="19">
        <v>13000</v>
      </c>
      <c r="I1121" s="18" t="s">
        <v>532</v>
      </c>
      <c r="J1121" s="18" t="s">
        <v>532</v>
      </c>
      <c r="K1121" s="18" t="s">
        <v>4076</v>
      </c>
      <c r="L1121" s="18" t="s">
        <v>26</v>
      </c>
      <c r="M1121" s="20">
        <v>0</v>
      </c>
      <c r="N1121" s="20">
        <v>10021120</v>
      </c>
      <c r="O1121" s="21">
        <f t="shared" si="51"/>
        <v>26878831.549295776</v>
      </c>
      <c r="P1121" s="22">
        <f t="shared" si="52"/>
        <v>0</v>
      </c>
      <c r="Q1121" s="20">
        <f t="shared" si="53"/>
        <v>8821408.4507042263</v>
      </c>
      <c r="R1121" s="18" t="s">
        <v>35</v>
      </c>
      <c r="S1121" s="18">
        <v>113</v>
      </c>
    </row>
    <row r="1122" spans="1:19" x14ac:dyDescent="0.25">
      <c r="A1122" s="18" t="s">
        <v>4077</v>
      </c>
      <c r="B1122" s="18" t="s">
        <v>20</v>
      </c>
      <c r="C1122" s="18" t="s">
        <v>108</v>
      </c>
      <c r="D1122" s="18">
        <v>1987</v>
      </c>
      <c r="E1122" s="18">
        <f>VLOOKUP(D1122,'cpi roi'!A:C,2,FALSE)</f>
        <v>113.6</v>
      </c>
      <c r="F1122" s="18" t="s">
        <v>3979</v>
      </c>
      <c r="G1122" s="18">
        <v>6.1</v>
      </c>
      <c r="H1122" s="19">
        <v>4400</v>
      </c>
      <c r="I1122" s="18" t="s">
        <v>4078</v>
      </c>
      <c r="J1122" s="18" t="s">
        <v>4079</v>
      </c>
      <c r="K1122" s="18" t="s">
        <v>3263</v>
      </c>
      <c r="L1122" s="18" t="s">
        <v>34</v>
      </c>
      <c r="M1122" s="20">
        <v>8000000</v>
      </c>
      <c r="N1122" s="20">
        <v>2877571</v>
      </c>
      <c r="O1122" s="21">
        <f t="shared" si="51"/>
        <v>7718273.6241197186</v>
      </c>
      <c r="P1122" s="22">
        <f t="shared" si="52"/>
        <v>35.969637500000005</v>
      </c>
      <c r="Q1122" s="20">
        <f t="shared" si="53"/>
        <v>2533073.0633802819</v>
      </c>
      <c r="R1122" s="18" t="s">
        <v>54</v>
      </c>
      <c r="S1122" s="18">
        <v>106</v>
      </c>
    </row>
    <row r="1123" spans="1:19" x14ac:dyDescent="0.25">
      <c r="A1123" s="18" t="s">
        <v>4080</v>
      </c>
      <c r="B1123" s="18" t="s">
        <v>2004</v>
      </c>
      <c r="C1123" s="18" t="s">
        <v>38</v>
      </c>
      <c r="D1123" s="18">
        <v>1987</v>
      </c>
      <c r="E1123" s="18">
        <f>VLOOKUP(D1123,'cpi roi'!A:C,2,FALSE)</f>
        <v>113.6</v>
      </c>
      <c r="F1123" s="18" t="s">
        <v>4033</v>
      </c>
      <c r="G1123" s="18">
        <v>4.5</v>
      </c>
      <c r="H1123" s="19">
        <v>11000</v>
      </c>
      <c r="I1123" s="18" t="s">
        <v>4081</v>
      </c>
      <c r="J1123" s="18" t="s">
        <v>4081</v>
      </c>
      <c r="K1123" s="18" t="s">
        <v>605</v>
      </c>
      <c r="L1123" s="18" t="s">
        <v>34</v>
      </c>
      <c r="M1123" s="20">
        <v>55000000</v>
      </c>
      <c r="N1123" s="20">
        <v>14375181</v>
      </c>
      <c r="O1123" s="21">
        <f t="shared" si="51"/>
        <v>38557373.685739435</v>
      </c>
      <c r="P1123" s="22">
        <f t="shared" si="52"/>
        <v>26.136692727272724</v>
      </c>
      <c r="Q1123" s="20">
        <f t="shared" si="53"/>
        <v>12654208.626760565</v>
      </c>
      <c r="R1123" s="18" t="s">
        <v>35</v>
      </c>
      <c r="S1123" s="18">
        <v>107</v>
      </c>
    </row>
    <row r="1124" spans="1:19" x14ac:dyDescent="0.25">
      <c r="A1124" s="18" t="s">
        <v>4082</v>
      </c>
      <c r="B1124" s="18" t="s">
        <v>20</v>
      </c>
      <c r="C1124" s="18" t="s">
        <v>45</v>
      </c>
      <c r="D1124" s="18">
        <v>1987</v>
      </c>
      <c r="E1124" s="18">
        <f>VLOOKUP(D1124,'cpi roi'!A:C,2,FALSE)</f>
        <v>113.6</v>
      </c>
      <c r="F1124" s="18" t="s">
        <v>3902</v>
      </c>
      <c r="G1124" s="18">
        <v>4.8</v>
      </c>
      <c r="H1124" s="19">
        <v>1300</v>
      </c>
      <c r="I1124" s="18" t="s">
        <v>4083</v>
      </c>
      <c r="J1124" s="18" t="s">
        <v>4083</v>
      </c>
      <c r="K1124" s="18" t="s">
        <v>1405</v>
      </c>
      <c r="L1124" s="18" t="s">
        <v>34</v>
      </c>
      <c r="M1124" s="20">
        <v>5000000</v>
      </c>
      <c r="N1124" s="20">
        <v>858250</v>
      </c>
      <c r="O1124" s="21">
        <f t="shared" si="51"/>
        <v>2302013.8644366199</v>
      </c>
      <c r="P1124" s="22">
        <f t="shared" si="52"/>
        <v>17.164999999999999</v>
      </c>
      <c r="Q1124" s="20">
        <f t="shared" si="53"/>
        <v>755501.76056338032</v>
      </c>
      <c r="R1124" s="18" t="s">
        <v>1180</v>
      </c>
      <c r="S1124" s="18">
        <v>110</v>
      </c>
    </row>
    <row r="1125" spans="1:19" x14ac:dyDescent="0.25">
      <c r="A1125" s="18" t="s">
        <v>4084</v>
      </c>
      <c r="B1125" s="18" t="s">
        <v>20</v>
      </c>
      <c r="C1125" s="18" t="s">
        <v>38</v>
      </c>
      <c r="D1125" s="18">
        <v>1987</v>
      </c>
      <c r="E1125" s="18">
        <f>VLOOKUP(D1125,'cpi roi'!A:C,2,FALSE)</f>
        <v>113.6</v>
      </c>
      <c r="F1125" s="18" t="s">
        <v>4085</v>
      </c>
      <c r="G1125" s="18">
        <v>6.6</v>
      </c>
      <c r="H1125" s="19">
        <v>24000</v>
      </c>
      <c r="I1125" s="18" t="s">
        <v>919</v>
      </c>
      <c r="J1125" s="18" t="s">
        <v>2293</v>
      </c>
      <c r="K1125" s="18" t="s">
        <v>349</v>
      </c>
      <c r="L1125" s="18" t="s">
        <v>34</v>
      </c>
      <c r="M1125" s="20">
        <v>0</v>
      </c>
      <c r="N1125" s="20">
        <v>65673233</v>
      </c>
      <c r="O1125" s="21">
        <f t="shared" si="51"/>
        <v>176149948.02024648</v>
      </c>
      <c r="P1125" s="22">
        <f t="shared" si="52"/>
        <v>0</v>
      </c>
      <c r="Q1125" s="20">
        <f t="shared" si="53"/>
        <v>57810944.542253524</v>
      </c>
      <c r="R1125" s="18" t="s">
        <v>2097</v>
      </c>
      <c r="S1125" s="18">
        <v>117</v>
      </c>
    </row>
    <row r="1126" spans="1:19" x14ac:dyDescent="0.25">
      <c r="A1126" s="18" t="s">
        <v>4086</v>
      </c>
      <c r="B1126" s="18" t="s">
        <v>341</v>
      </c>
      <c r="C1126" s="18" t="s">
        <v>21</v>
      </c>
      <c r="D1126" s="18">
        <v>1987</v>
      </c>
      <c r="E1126" s="18">
        <f>VLOOKUP(D1126,'cpi roi'!A:C,2,FALSE)</f>
        <v>113.6</v>
      </c>
      <c r="F1126" s="18" t="s">
        <v>4087</v>
      </c>
      <c r="G1126" s="18">
        <v>7.8</v>
      </c>
      <c r="H1126" s="19">
        <v>19000</v>
      </c>
      <c r="I1126" s="18" t="s">
        <v>4088</v>
      </c>
      <c r="J1126" s="18" t="s">
        <v>2678</v>
      </c>
      <c r="K1126" s="18" t="s">
        <v>4089</v>
      </c>
      <c r="L1126" s="18" t="s">
        <v>3814</v>
      </c>
      <c r="M1126" s="20">
        <v>0</v>
      </c>
      <c r="N1126" s="20">
        <v>4637920</v>
      </c>
      <c r="O1126" s="21">
        <f t="shared" si="51"/>
        <v>12439913.943661973</v>
      </c>
      <c r="P1126" s="22">
        <f t="shared" si="52"/>
        <v>0</v>
      </c>
      <c r="Q1126" s="20">
        <f t="shared" si="53"/>
        <v>4082676.0563380285</v>
      </c>
      <c r="R1126" s="18" t="s">
        <v>4090</v>
      </c>
      <c r="S1126" s="18">
        <v>103</v>
      </c>
    </row>
    <row r="1127" spans="1:19" x14ac:dyDescent="0.25">
      <c r="A1127" s="18" t="s">
        <v>4091</v>
      </c>
      <c r="B1127" s="18" t="s">
        <v>37</v>
      </c>
      <c r="C1127" s="18" t="s">
        <v>29</v>
      </c>
      <c r="D1127" s="18">
        <v>1987</v>
      </c>
      <c r="E1127" s="18">
        <f>VLOOKUP(D1127,'cpi roi'!A:C,2,FALSE)</f>
        <v>113.6</v>
      </c>
      <c r="F1127" s="18" t="s">
        <v>4092</v>
      </c>
      <c r="G1127" s="18">
        <v>2.6</v>
      </c>
      <c r="H1127" s="19">
        <v>7600</v>
      </c>
      <c r="I1127" s="18" t="s">
        <v>2520</v>
      </c>
      <c r="J1127" s="18" t="s">
        <v>4093</v>
      </c>
      <c r="K1127" s="18" t="s">
        <v>4094</v>
      </c>
      <c r="L1127" s="18" t="s">
        <v>34</v>
      </c>
      <c r="M1127" s="20">
        <v>1000000</v>
      </c>
      <c r="N1127" s="20">
        <v>1576615</v>
      </c>
      <c r="O1127" s="21">
        <f t="shared" si="51"/>
        <v>4228825.6205985919</v>
      </c>
      <c r="P1127" s="22">
        <f t="shared" si="52"/>
        <v>157.66150000000002</v>
      </c>
      <c r="Q1127" s="20">
        <f t="shared" si="53"/>
        <v>1387865.3169014086</v>
      </c>
      <c r="R1127" s="18" t="s">
        <v>1541</v>
      </c>
      <c r="S1127" s="18">
        <v>100</v>
      </c>
    </row>
    <row r="1128" spans="1:19" x14ac:dyDescent="0.25">
      <c r="A1128" s="18" t="s">
        <v>4095</v>
      </c>
      <c r="B1128" s="18" t="s">
        <v>37</v>
      </c>
      <c r="C1128" s="18" t="s">
        <v>45</v>
      </c>
      <c r="D1128" s="18">
        <v>1987</v>
      </c>
      <c r="E1128" s="18">
        <f>VLOOKUP(D1128,'cpi roi'!A:C,2,FALSE)</f>
        <v>113.6</v>
      </c>
      <c r="F1128" s="18" t="s">
        <v>3457</v>
      </c>
      <c r="G1128" s="18">
        <v>7.5</v>
      </c>
      <c r="H1128" s="19">
        <v>32000</v>
      </c>
      <c r="I1128" s="18" t="s">
        <v>293</v>
      </c>
      <c r="J1128" s="18" t="s">
        <v>293</v>
      </c>
      <c r="K1128" s="18" t="s">
        <v>2878</v>
      </c>
      <c r="L1128" s="18" t="s">
        <v>34</v>
      </c>
      <c r="M1128" s="20">
        <v>16000000</v>
      </c>
      <c r="N1128" s="20">
        <v>14792779</v>
      </c>
      <c r="O1128" s="21">
        <f t="shared" si="51"/>
        <v>39677462.6875</v>
      </c>
      <c r="P1128" s="22">
        <f t="shared" si="52"/>
        <v>92.454868750000003</v>
      </c>
      <c r="Q1128" s="20">
        <f t="shared" si="53"/>
        <v>13021812.500000002</v>
      </c>
      <c r="R1128" s="18" t="s">
        <v>294</v>
      </c>
      <c r="S1128" s="18">
        <v>88</v>
      </c>
    </row>
    <row r="1129" spans="1:19" x14ac:dyDescent="0.25">
      <c r="A1129" s="18" t="s">
        <v>4096</v>
      </c>
      <c r="B1129" s="18" t="s">
        <v>37</v>
      </c>
      <c r="C1129" s="18" t="s">
        <v>45</v>
      </c>
      <c r="D1129" s="18">
        <v>1987</v>
      </c>
      <c r="E1129" s="18">
        <f>VLOOKUP(D1129,'cpi roi'!A:C,2,FALSE)</f>
        <v>113.6</v>
      </c>
      <c r="F1129" s="18" t="s">
        <v>4097</v>
      </c>
      <c r="G1129" s="18">
        <v>7.4</v>
      </c>
      <c r="H1129" s="19">
        <v>13000</v>
      </c>
      <c r="I1129" s="18" t="s">
        <v>4098</v>
      </c>
      <c r="J1129" s="18" t="s">
        <v>4099</v>
      </c>
      <c r="K1129" s="18" t="s">
        <v>4100</v>
      </c>
      <c r="L1129" s="18" t="s">
        <v>141</v>
      </c>
      <c r="M1129" s="20">
        <v>0</v>
      </c>
      <c r="N1129" s="20">
        <v>3731829</v>
      </c>
      <c r="O1129" s="21">
        <f t="shared" si="51"/>
        <v>10009580.073063381</v>
      </c>
      <c r="P1129" s="22">
        <f t="shared" si="52"/>
        <v>0</v>
      </c>
      <c r="Q1129" s="20">
        <f t="shared" si="53"/>
        <v>3285060.7394366199</v>
      </c>
      <c r="R1129" s="18" t="s">
        <v>4101</v>
      </c>
      <c r="S1129" s="18">
        <v>95</v>
      </c>
    </row>
    <row r="1130" spans="1:19" x14ac:dyDescent="0.25">
      <c r="A1130" s="18" t="s">
        <v>4102</v>
      </c>
      <c r="B1130" s="18" t="s">
        <v>37</v>
      </c>
      <c r="C1130" s="18" t="s">
        <v>45</v>
      </c>
      <c r="D1130" s="18">
        <v>1987</v>
      </c>
      <c r="E1130" s="18">
        <f>VLOOKUP(D1130,'cpi roi'!A:C,2,FALSE)</f>
        <v>113.6</v>
      </c>
      <c r="F1130" s="18" t="s">
        <v>3882</v>
      </c>
      <c r="G1130" s="18">
        <v>6.1</v>
      </c>
      <c r="H1130" s="19">
        <v>10000</v>
      </c>
      <c r="I1130" s="18" t="s">
        <v>1868</v>
      </c>
      <c r="J1130" s="18" t="s">
        <v>1515</v>
      </c>
      <c r="K1130" s="18" t="s">
        <v>1516</v>
      </c>
      <c r="L1130" s="18" t="s">
        <v>34</v>
      </c>
      <c r="M1130" s="20">
        <v>18000000</v>
      </c>
      <c r="N1130" s="20">
        <v>21589395</v>
      </c>
      <c r="O1130" s="21">
        <f t="shared" si="51"/>
        <v>57907470.567781694</v>
      </c>
      <c r="P1130" s="22">
        <f t="shared" si="52"/>
        <v>119.94108333333332</v>
      </c>
      <c r="Q1130" s="20">
        <f t="shared" si="53"/>
        <v>19004749.119718313</v>
      </c>
      <c r="R1130" s="18" t="s">
        <v>3923</v>
      </c>
      <c r="S1130" s="18">
        <v>108</v>
      </c>
    </row>
    <row r="1131" spans="1:19" x14ac:dyDescent="0.25">
      <c r="A1131" s="18" t="s">
        <v>4103</v>
      </c>
      <c r="B1131" s="18" t="s">
        <v>2004</v>
      </c>
      <c r="C1131" s="18" t="s">
        <v>45</v>
      </c>
      <c r="D1131" s="18">
        <v>1987</v>
      </c>
      <c r="E1131" s="18">
        <f>VLOOKUP(D1131,'cpi roi'!A:C,2,FALSE)</f>
        <v>113.6</v>
      </c>
      <c r="F1131" s="18" t="s">
        <v>3855</v>
      </c>
      <c r="G1131" s="18">
        <v>7.1</v>
      </c>
      <c r="H1131" s="19">
        <v>11000</v>
      </c>
      <c r="I1131" s="18" t="s">
        <v>4104</v>
      </c>
      <c r="J1131" s="18" t="s">
        <v>4105</v>
      </c>
      <c r="K1131" s="18" t="s">
        <v>4106</v>
      </c>
      <c r="L1131" s="18" t="s">
        <v>34</v>
      </c>
      <c r="M1131" s="20">
        <v>6000000</v>
      </c>
      <c r="N1131" s="20">
        <v>3685862</v>
      </c>
      <c r="O1131" s="21">
        <f t="shared" si="51"/>
        <v>9886286.5440140851</v>
      </c>
      <c r="P1131" s="22">
        <f t="shared" si="52"/>
        <v>61.431033333333332</v>
      </c>
      <c r="Q1131" s="20">
        <f t="shared" si="53"/>
        <v>3244596.8309859158</v>
      </c>
      <c r="R1131" s="18" t="s">
        <v>3752</v>
      </c>
      <c r="S1131" s="18">
        <v>101</v>
      </c>
    </row>
    <row r="1132" spans="1:19" x14ac:dyDescent="0.25">
      <c r="A1132" s="18" t="s">
        <v>4107</v>
      </c>
      <c r="B1132" s="18" t="s">
        <v>20</v>
      </c>
      <c r="C1132" s="18" t="s">
        <v>38</v>
      </c>
      <c r="D1132" s="18">
        <v>1987</v>
      </c>
      <c r="E1132" s="18">
        <f>VLOOKUP(D1132,'cpi roi'!A:C,2,FALSE)</f>
        <v>113.6</v>
      </c>
      <c r="F1132" s="18" t="s">
        <v>3328</v>
      </c>
      <c r="G1132" s="18">
        <v>5</v>
      </c>
      <c r="H1132" s="19">
        <v>3600</v>
      </c>
      <c r="I1132" s="18" t="s">
        <v>2323</v>
      </c>
      <c r="J1132" s="18" t="s">
        <v>4108</v>
      </c>
      <c r="K1132" s="18" t="s">
        <v>4109</v>
      </c>
      <c r="L1132" s="18" t="s">
        <v>310</v>
      </c>
      <c r="M1132" s="20">
        <v>4000000</v>
      </c>
      <c r="N1132" s="20">
        <v>800000</v>
      </c>
      <c r="O1132" s="21">
        <f t="shared" si="51"/>
        <v>2145774.647887324</v>
      </c>
      <c r="P1132" s="22">
        <f t="shared" si="52"/>
        <v>20</v>
      </c>
      <c r="Q1132" s="20">
        <f t="shared" si="53"/>
        <v>704225.35211267613</v>
      </c>
      <c r="R1132" s="18" t="s">
        <v>4110</v>
      </c>
      <c r="S1132" s="18">
        <v>87</v>
      </c>
    </row>
    <row r="1133" spans="1:19" x14ac:dyDescent="0.25">
      <c r="A1133" s="18" t="s">
        <v>4111</v>
      </c>
      <c r="B1133" s="18" t="s">
        <v>37</v>
      </c>
      <c r="C1133" s="18" t="s">
        <v>38</v>
      </c>
      <c r="D1133" s="18">
        <v>1987</v>
      </c>
      <c r="E1133" s="18">
        <f>VLOOKUP(D1133,'cpi roi'!A:C,2,FALSE)</f>
        <v>113.6</v>
      </c>
      <c r="F1133" s="18" t="s">
        <v>3912</v>
      </c>
      <c r="G1133" s="18">
        <v>6.5</v>
      </c>
      <c r="H1133" s="19">
        <v>2500</v>
      </c>
      <c r="I1133" s="18" t="s">
        <v>4112</v>
      </c>
      <c r="J1133" s="18" t="s">
        <v>4112</v>
      </c>
      <c r="K1133" s="18" t="s">
        <v>4113</v>
      </c>
      <c r="L1133" s="18" t="s">
        <v>34</v>
      </c>
      <c r="M1133" s="20">
        <v>0</v>
      </c>
      <c r="N1133" s="20">
        <v>3832228</v>
      </c>
      <c r="O1133" s="21">
        <f t="shared" si="51"/>
        <v>10278872.10915493</v>
      </c>
      <c r="P1133" s="22">
        <f t="shared" si="52"/>
        <v>0</v>
      </c>
      <c r="Q1133" s="20">
        <f t="shared" si="53"/>
        <v>3373440.1408450706</v>
      </c>
      <c r="R1133" s="18" t="s">
        <v>4114</v>
      </c>
      <c r="S1133" s="18">
        <v>96</v>
      </c>
    </row>
    <row r="1134" spans="1:19" x14ac:dyDescent="0.25">
      <c r="A1134" s="18" t="s">
        <v>4115</v>
      </c>
      <c r="B1134" s="18" t="s">
        <v>20</v>
      </c>
      <c r="C1134" s="18" t="s">
        <v>108</v>
      </c>
      <c r="D1134" s="18">
        <v>1987</v>
      </c>
      <c r="E1134" s="18">
        <f>VLOOKUP(D1134,'cpi roi'!A:C,2,FALSE)</f>
        <v>113.6</v>
      </c>
      <c r="F1134" s="18" t="s">
        <v>4116</v>
      </c>
      <c r="G1134" s="18">
        <v>6.1</v>
      </c>
      <c r="H1134" s="19">
        <v>6500</v>
      </c>
      <c r="I1134" s="18" t="s">
        <v>943</v>
      </c>
      <c r="J1134" s="18" t="s">
        <v>4117</v>
      </c>
      <c r="K1134" s="18" t="s">
        <v>1941</v>
      </c>
      <c r="L1134" s="18" t="s">
        <v>34</v>
      </c>
      <c r="M1134" s="20">
        <v>13000000</v>
      </c>
      <c r="N1134" s="20">
        <v>18753438</v>
      </c>
      <c r="O1134" s="21">
        <f t="shared" si="51"/>
        <v>50300814.776408449</v>
      </c>
      <c r="P1134" s="22">
        <f t="shared" si="52"/>
        <v>144.25721538461539</v>
      </c>
      <c r="Q1134" s="20">
        <f t="shared" si="53"/>
        <v>16508308.098591551</v>
      </c>
      <c r="R1134" s="18" t="s">
        <v>54</v>
      </c>
      <c r="S1134" s="18">
        <v>114</v>
      </c>
    </row>
    <row r="1135" spans="1:19" x14ac:dyDescent="0.25">
      <c r="A1135" s="18" t="s">
        <v>4118</v>
      </c>
      <c r="B1135" s="18" t="s">
        <v>2004</v>
      </c>
      <c r="C1135" s="18" t="s">
        <v>45</v>
      </c>
      <c r="D1135" s="18">
        <v>1987</v>
      </c>
      <c r="E1135" s="18">
        <f>VLOOKUP(D1135,'cpi roi'!A:C,2,FALSE)</f>
        <v>113.6</v>
      </c>
      <c r="F1135" s="18" t="s">
        <v>3564</v>
      </c>
      <c r="G1135" s="18">
        <v>5.4</v>
      </c>
      <c r="H1135" s="19">
        <v>10000</v>
      </c>
      <c r="I1135" s="18" t="s">
        <v>4119</v>
      </c>
      <c r="J1135" s="18" t="s">
        <v>2694</v>
      </c>
      <c r="K1135" s="18" t="s">
        <v>4120</v>
      </c>
      <c r="L1135" s="18" t="s">
        <v>34</v>
      </c>
      <c r="M1135" s="20">
        <v>0</v>
      </c>
      <c r="N1135" s="20">
        <v>7800000</v>
      </c>
      <c r="O1135" s="21">
        <f t="shared" si="51"/>
        <v>20921302.816901408</v>
      </c>
      <c r="P1135" s="22">
        <f t="shared" si="52"/>
        <v>0</v>
      </c>
      <c r="Q1135" s="20">
        <f t="shared" si="53"/>
        <v>6866197.1830985919</v>
      </c>
      <c r="R1135" s="18" t="s">
        <v>2180</v>
      </c>
      <c r="S1135" s="18">
        <v>88</v>
      </c>
    </row>
    <row r="1136" spans="1:19" x14ac:dyDescent="0.25">
      <c r="A1136" s="18" t="s">
        <v>4121</v>
      </c>
      <c r="B1136" s="18" t="s">
        <v>20</v>
      </c>
      <c r="C1136" s="18" t="s">
        <v>38</v>
      </c>
      <c r="D1136" s="18">
        <v>1987</v>
      </c>
      <c r="E1136" s="18">
        <f>VLOOKUP(D1136,'cpi roi'!A:C,2,FALSE)</f>
        <v>113.6</v>
      </c>
      <c r="F1136" s="18" t="s">
        <v>3968</v>
      </c>
      <c r="G1136" s="18">
        <v>5.4</v>
      </c>
      <c r="H1136" s="19">
        <v>9100</v>
      </c>
      <c r="I1136" s="18" t="s">
        <v>1688</v>
      </c>
      <c r="J1136" s="18" t="s">
        <v>4122</v>
      </c>
      <c r="K1136" s="18" t="s">
        <v>1179</v>
      </c>
      <c r="L1136" s="18" t="s">
        <v>34</v>
      </c>
      <c r="M1136" s="20">
        <v>5000000</v>
      </c>
      <c r="N1136" s="20">
        <v>6880310</v>
      </c>
      <c r="O1136" s="21">
        <f t="shared" si="51"/>
        <v>18454493.459507044</v>
      </c>
      <c r="P1136" s="22">
        <f t="shared" si="52"/>
        <v>137.6062</v>
      </c>
      <c r="Q1136" s="20">
        <f t="shared" si="53"/>
        <v>6056610.9154929584</v>
      </c>
      <c r="R1136" s="18" t="s">
        <v>1180</v>
      </c>
      <c r="S1136" s="18">
        <v>99</v>
      </c>
    </row>
    <row r="1137" spans="1:19" x14ac:dyDescent="0.25">
      <c r="A1137" s="18" t="s">
        <v>4123</v>
      </c>
      <c r="B1137" s="18" t="s">
        <v>20</v>
      </c>
      <c r="C1137" s="18" t="s">
        <v>108</v>
      </c>
      <c r="D1137" s="18">
        <v>1987</v>
      </c>
      <c r="E1137" s="18">
        <f>VLOOKUP(D1137,'cpi roi'!A:C,2,FALSE)</f>
        <v>113.6</v>
      </c>
      <c r="F1137" s="18" t="s">
        <v>4124</v>
      </c>
      <c r="G1137" s="18">
        <v>7.3</v>
      </c>
      <c r="H1137" s="19">
        <v>21000</v>
      </c>
      <c r="I1137" s="18" t="s">
        <v>692</v>
      </c>
      <c r="J1137" s="18" t="s">
        <v>692</v>
      </c>
      <c r="K1137" s="18" t="s">
        <v>4125</v>
      </c>
      <c r="L1137" s="18" t="s">
        <v>34</v>
      </c>
      <c r="M1137" s="20">
        <v>0</v>
      </c>
      <c r="N1137" s="20">
        <v>2585639</v>
      </c>
      <c r="O1137" s="21">
        <f t="shared" si="51"/>
        <v>6935248.2684859158</v>
      </c>
      <c r="P1137" s="22">
        <f t="shared" si="52"/>
        <v>0</v>
      </c>
      <c r="Q1137" s="20">
        <f t="shared" si="53"/>
        <v>2276090.6690140846</v>
      </c>
      <c r="R1137" s="18" t="s">
        <v>4126</v>
      </c>
      <c r="S1137" s="18">
        <v>102</v>
      </c>
    </row>
    <row r="1138" spans="1:19" x14ac:dyDescent="0.25">
      <c r="A1138" s="18" t="s">
        <v>4127</v>
      </c>
      <c r="B1138" s="18" t="s">
        <v>37</v>
      </c>
      <c r="C1138" s="18" t="s">
        <v>67</v>
      </c>
      <c r="D1138" s="18">
        <v>1987</v>
      </c>
      <c r="E1138" s="18">
        <f>VLOOKUP(D1138,'cpi roi'!A:C,2,FALSE)</f>
        <v>113.6</v>
      </c>
      <c r="F1138" s="18" t="s">
        <v>3968</v>
      </c>
      <c r="G1138" s="18">
        <v>7.4</v>
      </c>
      <c r="H1138" s="19">
        <v>13000</v>
      </c>
      <c r="I1138" s="18" t="s">
        <v>1049</v>
      </c>
      <c r="J1138" s="18" t="s">
        <v>1050</v>
      </c>
      <c r="K1138" s="18" t="s">
        <v>4128</v>
      </c>
      <c r="L1138" s="18" t="s">
        <v>26</v>
      </c>
      <c r="M1138" s="20">
        <v>29000000</v>
      </c>
      <c r="N1138" s="20">
        <v>5899797</v>
      </c>
      <c r="O1138" s="21">
        <f t="shared" si="51"/>
        <v>15824543.537852112</v>
      </c>
      <c r="P1138" s="22">
        <f t="shared" si="52"/>
        <v>20.344127586206898</v>
      </c>
      <c r="Q1138" s="20">
        <f t="shared" si="53"/>
        <v>5193483.2746478878</v>
      </c>
      <c r="R1138" s="18" t="s">
        <v>65</v>
      </c>
      <c r="S1138" s="18">
        <v>157</v>
      </c>
    </row>
    <row r="1139" spans="1:19" x14ac:dyDescent="0.25">
      <c r="A1139" s="18" t="s">
        <v>4129</v>
      </c>
      <c r="B1139" s="18" t="s">
        <v>20</v>
      </c>
      <c r="C1139" s="18" t="s">
        <v>38</v>
      </c>
      <c r="D1139" s="18">
        <v>1987</v>
      </c>
      <c r="E1139" s="18">
        <f>VLOOKUP(D1139,'cpi roi'!A:C,2,FALSE)</f>
        <v>113.6</v>
      </c>
      <c r="F1139" s="18" t="s">
        <v>4130</v>
      </c>
      <c r="G1139" s="18">
        <v>5.9</v>
      </c>
      <c r="H1139" s="19">
        <v>1900</v>
      </c>
      <c r="I1139" s="18" t="s">
        <v>4131</v>
      </c>
      <c r="J1139" s="18" t="s">
        <v>4132</v>
      </c>
      <c r="K1139" s="18" t="s">
        <v>208</v>
      </c>
      <c r="L1139" s="18" t="s">
        <v>457</v>
      </c>
      <c r="M1139" s="20">
        <v>0</v>
      </c>
      <c r="N1139" s="20">
        <v>519596</v>
      </c>
      <c r="O1139" s="21">
        <f t="shared" si="51"/>
        <v>1393669.9049295776</v>
      </c>
      <c r="P1139" s="22">
        <f t="shared" si="52"/>
        <v>0</v>
      </c>
      <c r="Q1139" s="20">
        <f t="shared" si="53"/>
        <v>457390.84507042257</v>
      </c>
      <c r="R1139" s="18" t="s">
        <v>4133</v>
      </c>
      <c r="S1139" s="18">
        <v>92</v>
      </c>
    </row>
    <row r="1140" spans="1:19" x14ac:dyDescent="0.25">
      <c r="A1140" s="18" t="s">
        <v>4134</v>
      </c>
      <c r="B1140" s="18" t="s">
        <v>2004</v>
      </c>
      <c r="C1140" s="18" t="s">
        <v>38</v>
      </c>
      <c r="D1140" s="18">
        <v>1987</v>
      </c>
      <c r="E1140" s="18">
        <f>VLOOKUP(D1140,'cpi roi'!A:C,2,FALSE)</f>
        <v>113.6</v>
      </c>
      <c r="F1140" s="18" t="s">
        <v>3647</v>
      </c>
      <c r="G1140" s="18">
        <v>5.2</v>
      </c>
      <c r="H1140" s="19">
        <v>3000</v>
      </c>
      <c r="I1140" s="18" t="s">
        <v>4135</v>
      </c>
      <c r="J1140" s="18" t="s">
        <v>4136</v>
      </c>
      <c r="K1140" s="18" t="s">
        <v>1179</v>
      </c>
      <c r="L1140" s="18" t="s">
        <v>34</v>
      </c>
      <c r="M1140" s="20">
        <v>5000000</v>
      </c>
      <c r="N1140" s="20">
        <v>6075793</v>
      </c>
      <c r="O1140" s="21">
        <f t="shared" si="51"/>
        <v>16296603.231514085</v>
      </c>
      <c r="P1140" s="22">
        <f t="shared" si="52"/>
        <v>121.51586</v>
      </c>
      <c r="Q1140" s="20">
        <f t="shared" si="53"/>
        <v>5348409.3309859158</v>
      </c>
      <c r="R1140" s="18" t="s">
        <v>2221</v>
      </c>
      <c r="S1140" s="18">
        <v>88</v>
      </c>
    </row>
    <row r="1141" spans="1:19" x14ac:dyDescent="0.25">
      <c r="A1141" s="18" t="s">
        <v>4137</v>
      </c>
      <c r="B1141" s="18" t="s">
        <v>2004</v>
      </c>
      <c r="C1141" s="18" t="s">
        <v>45</v>
      </c>
      <c r="D1141" s="18">
        <v>1987</v>
      </c>
      <c r="E1141" s="18">
        <f>VLOOKUP(D1141,'cpi roi'!A:C,2,FALSE)</f>
        <v>113.6</v>
      </c>
      <c r="F1141" s="18" t="s">
        <v>3902</v>
      </c>
      <c r="G1141" s="18">
        <v>5.3</v>
      </c>
      <c r="H1141" s="19">
        <v>6600</v>
      </c>
      <c r="I1141" s="18" t="s">
        <v>1914</v>
      </c>
      <c r="J1141" s="18" t="s">
        <v>1914</v>
      </c>
      <c r="K1141" s="18" t="s">
        <v>2066</v>
      </c>
      <c r="L1141" s="18" t="s">
        <v>34</v>
      </c>
      <c r="M1141" s="20">
        <v>15000000</v>
      </c>
      <c r="N1141" s="20">
        <v>13290368</v>
      </c>
      <c r="O1141" s="21">
        <f t="shared" si="51"/>
        <v>35647668.394366197</v>
      </c>
      <c r="P1141" s="22">
        <f t="shared" si="52"/>
        <v>88.60245333333333</v>
      </c>
      <c r="Q1141" s="20">
        <f t="shared" si="53"/>
        <v>11699267.605633805</v>
      </c>
      <c r="R1141" s="18" t="s">
        <v>3923</v>
      </c>
      <c r="S1141" s="18">
        <v>81</v>
      </c>
    </row>
    <row r="1142" spans="1:19" x14ac:dyDescent="0.25">
      <c r="A1142" s="18" t="s">
        <v>4138</v>
      </c>
      <c r="B1142" s="18" t="s">
        <v>37</v>
      </c>
      <c r="C1142" s="18" t="s">
        <v>45</v>
      </c>
      <c r="D1142" s="18">
        <v>1987</v>
      </c>
      <c r="E1142" s="18">
        <f>VLOOKUP(D1142,'cpi roi'!A:C,2,FALSE)</f>
        <v>113.6</v>
      </c>
      <c r="F1142" s="18" t="s">
        <v>3898</v>
      </c>
      <c r="G1142" s="18">
        <v>5.9</v>
      </c>
      <c r="H1142" s="19">
        <v>2800</v>
      </c>
      <c r="I1142" s="18" t="s">
        <v>4139</v>
      </c>
      <c r="J1142" s="18" t="s">
        <v>2788</v>
      </c>
      <c r="K1142" s="18" t="s">
        <v>4140</v>
      </c>
      <c r="L1142" s="18" t="s">
        <v>34</v>
      </c>
      <c r="M1142" s="20">
        <v>0</v>
      </c>
      <c r="N1142" s="20">
        <v>13110903</v>
      </c>
      <c r="O1142" s="21">
        <f t="shared" si="51"/>
        <v>35166304.085387327</v>
      </c>
      <c r="P1142" s="22">
        <f t="shared" si="52"/>
        <v>0</v>
      </c>
      <c r="Q1142" s="20">
        <f t="shared" si="53"/>
        <v>11541287.852112677</v>
      </c>
      <c r="R1142" s="18" t="s">
        <v>48</v>
      </c>
      <c r="S1142" s="18">
        <v>92</v>
      </c>
    </row>
    <row r="1143" spans="1:19" x14ac:dyDescent="0.25">
      <c r="A1143" s="18" t="s">
        <v>4141</v>
      </c>
      <c r="B1143" s="18" t="s">
        <v>20</v>
      </c>
      <c r="C1143" s="18" t="s">
        <v>108</v>
      </c>
      <c r="D1143" s="18">
        <v>1987</v>
      </c>
      <c r="E1143" s="18">
        <f>VLOOKUP(D1143,'cpi roi'!A:C,2,FALSE)</f>
        <v>113.6</v>
      </c>
      <c r="F1143" s="18" t="s">
        <v>3855</v>
      </c>
      <c r="G1143" s="18">
        <v>6.1</v>
      </c>
      <c r="H1143" s="19">
        <v>9700</v>
      </c>
      <c r="I1143" s="18" t="s">
        <v>995</v>
      </c>
      <c r="J1143" s="18" t="s">
        <v>4142</v>
      </c>
      <c r="K1143" s="18" t="s">
        <v>1495</v>
      </c>
      <c r="L1143" s="18" t="s">
        <v>34</v>
      </c>
      <c r="M1143" s="20">
        <v>12800000</v>
      </c>
      <c r="N1143" s="20">
        <v>10278549</v>
      </c>
      <c r="O1143" s="21">
        <f t="shared" si="51"/>
        <v>27569312.326584507</v>
      </c>
      <c r="P1143" s="22">
        <f t="shared" si="52"/>
        <v>80.301164062499993</v>
      </c>
      <c r="Q1143" s="20">
        <f t="shared" si="53"/>
        <v>9048018.4859154932</v>
      </c>
      <c r="R1143" s="18" t="s">
        <v>35</v>
      </c>
      <c r="S1143" s="18">
        <v>106</v>
      </c>
    </row>
    <row r="1144" spans="1:19" x14ac:dyDescent="0.25">
      <c r="A1144" s="18" t="s">
        <v>4143</v>
      </c>
      <c r="B1144" s="18" t="s">
        <v>20</v>
      </c>
      <c r="C1144" s="18" t="s">
        <v>45</v>
      </c>
      <c r="D1144" s="18">
        <v>1987</v>
      </c>
      <c r="E1144" s="18">
        <f>VLOOKUP(D1144,'cpi roi'!A:C,2,FALSE)</f>
        <v>113.6</v>
      </c>
      <c r="F1144" s="18" t="s">
        <v>3487</v>
      </c>
      <c r="G1144" s="18">
        <v>6</v>
      </c>
      <c r="H1144" s="19">
        <v>5600</v>
      </c>
      <c r="I1144" s="18" t="s">
        <v>272</v>
      </c>
      <c r="J1144" s="18" t="s">
        <v>272</v>
      </c>
      <c r="K1144" s="18" t="s">
        <v>272</v>
      </c>
      <c r="L1144" s="18" t="s">
        <v>34</v>
      </c>
      <c r="M1144" s="20">
        <v>0</v>
      </c>
      <c r="N1144" s="20">
        <v>17355263</v>
      </c>
      <c r="O1144" s="21">
        <f t="shared" si="51"/>
        <v>46550604.191021129</v>
      </c>
      <c r="P1144" s="22">
        <f t="shared" si="52"/>
        <v>0</v>
      </c>
      <c r="Q1144" s="20">
        <f t="shared" si="53"/>
        <v>15277520.246478874</v>
      </c>
      <c r="R1144" s="18" t="s">
        <v>4144</v>
      </c>
      <c r="S1144" s="18">
        <v>85</v>
      </c>
    </row>
    <row r="1145" spans="1:19" x14ac:dyDescent="0.25">
      <c r="A1145" s="18" t="s">
        <v>4145</v>
      </c>
      <c r="B1145" s="18" t="s">
        <v>20</v>
      </c>
      <c r="C1145" s="18" t="s">
        <v>21</v>
      </c>
      <c r="D1145" s="18">
        <v>1987</v>
      </c>
      <c r="E1145" s="18">
        <f>VLOOKUP(D1145,'cpi roi'!A:C,2,FALSE)</f>
        <v>113.6</v>
      </c>
      <c r="F1145" s="18" t="s">
        <v>4065</v>
      </c>
      <c r="G1145" s="18">
        <v>6.7</v>
      </c>
      <c r="H1145" s="19">
        <v>8600</v>
      </c>
      <c r="I1145" s="18" t="s">
        <v>2771</v>
      </c>
      <c r="J1145" s="18" t="s">
        <v>2164</v>
      </c>
      <c r="K1145" s="18" t="s">
        <v>25</v>
      </c>
      <c r="L1145" s="18" t="s">
        <v>34</v>
      </c>
      <c r="M1145" s="20">
        <v>27000000</v>
      </c>
      <c r="N1145" s="20">
        <v>7393346</v>
      </c>
      <c r="O1145" s="21">
        <f t="shared" si="51"/>
        <v>19830568.012323946</v>
      </c>
      <c r="P1145" s="22">
        <f t="shared" si="52"/>
        <v>27.382762962962964</v>
      </c>
      <c r="Q1145" s="20">
        <f t="shared" si="53"/>
        <v>6508227.112676057</v>
      </c>
      <c r="R1145" s="18" t="s">
        <v>4146</v>
      </c>
      <c r="S1145" s="18">
        <v>143</v>
      </c>
    </row>
    <row r="1146" spans="1:19" x14ac:dyDescent="0.25">
      <c r="A1146" s="18" t="s">
        <v>4147</v>
      </c>
      <c r="B1146" s="18" t="s">
        <v>37</v>
      </c>
      <c r="C1146" s="18" t="s">
        <v>45</v>
      </c>
      <c r="D1146" s="18">
        <v>1987</v>
      </c>
      <c r="E1146" s="18">
        <f>VLOOKUP(D1146,'cpi roi'!A:C,2,FALSE)</f>
        <v>113.6</v>
      </c>
      <c r="F1146" s="18" t="s">
        <v>3898</v>
      </c>
      <c r="G1146" s="18">
        <v>4.8</v>
      </c>
      <c r="H1146" s="19">
        <v>9600</v>
      </c>
      <c r="I1146" s="18" t="s">
        <v>2282</v>
      </c>
      <c r="J1146" s="18" t="s">
        <v>4148</v>
      </c>
      <c r="K1146" s="18" t="s">
        <v>4149</v>
      </c>
      <c r="L1146" s="18" t="s">
        <v>34</v>
      </c>
      <c r="M1146" s="20">
        <v>17000000</v>
      </c>
      <c r="N1146" s="20">
        <v>7305209</v>
      </c>
      <c r="O1146" s="21">
        <f t="shared" si="51"/>
        <v>19594165.337147888</v>
      </c>
      <c r="P1146" s="22">
        <f t="shared" si="52"/>
        <v>42.971817647058828</v>
      </c>
      <c r="Q1146" s="20">
        <f t="shared" si="53"/>
        <v>6430641.7253521131</v>
      </c>
      <c r="R1146" s="18" t="s">
        <v>4150</v>
      </c>
      <c r="S1146" s="18">
        <v>92</v>
      </c>
    </row>
    <row r="1147" spans="1:19" x14ac:dyDescent="0.25">
      <c r="A1147" s="18" t="s">
        <v>4151</v>
      </c>
      <c r="B1147" s="18" t="s">
        <v>20</v>
      </c>
      <c r="C1147" s="18" t="s">
        <v>38</v>
      </c>
      <c r="D1147" s="18">
        <v>1987</v>
      </c>
      <c r="E1147" s="18">
        <f>VLOOKUP(D1147,'cpi roi'!A:C,2,FALSE)</f>
        <v>113.6</v>
      </c>
      <c r="F1147" s="18" t="s">
        <v>4152</v>
      </c>
      <c r="G1147" s="18">
        <v>6.6</v>
      </c>
      <c r="H1147" s="19">
        <v>6400</v>
      </c>
      <c r="I1147" s="18" t="s">
        <v>81</v>
      </c>
      <c r="J1147" s="18" t="s">
        <v>1001</v>
      </c>
      <c r="K1147" s="18" t="s">
        <v>1029</v>
      </c>
      <c r="L1147" s="18" t="s">
        <v>34</v>
      </c>
      <c r="M1147" s="20">
        <v>22000000</v>
      </c>
      <c r="N1147" s="20">
        <v>11307844</v>
      </c>
      <c r="O1147" s="21">
        <f t="shared" si="51"/>
        <v>30330106.221830986</v>
      </c>
      <c r="P1147" s="22">
        <f t="shared" si="52"/>
        <v>51.399290909090908</v>
      </c>
      <c r="Q1147" s="20">
        <f t="shared" si="53"/>
        <v>9954088.0281690154</v>
      </c>
      <c r="R1147" s="18" t="s">
        <v>4153</v>
      </c>
      <c r="S1147" s="18">
        <v>104</v>
      </c>
    </row>
    <row r="1148" spans="1:19" x14ac:dyDescent="0.25">
      <c r="A1148" s="18" t="s">
        <v>4154</v>
      </c>
      <c r="B1148" s="18" t="s">
        <v>2004</v>
      </c>
      <c r="C1148" s="18" t="s">
        <v>21</v>
      </c>
      <c r="D1148" s="18">
        <v>1987</v>
      </c>
      <c r="E1148" s="18">
        <f>VLOOKUP(D1148,'cpi roi'!A:C,2,FALSE)</f>
        <v>113.6</v>
      </c>
      <c r="F1148" s="18" t="s">
        <v>3564</v>
      </c>
      <c r="G1148" s="18">
        <v>7.9</v>
      </c>
      <c r="H1148" s="19">
        <v>7500</v>
      </c>
      <c r="I1148" s="18" t="s">
        <v>1852</v>
      </c>
      <c r="J1148" s="18" t="s">
        <v>1852</v>
      </c>
      <c r="K1148" s="18" t="s">
        <v>4155</v>
      </c>
      <c r="L1148" s="18" t="s">
        <v>34</v>
      </c>
      <c r="M1148" s="20">
        <v>4000000</v>
      </c>
      <c r="N1148" s="20">
        <v>1680358</v>
      </c>
      <c r="O1148" s="21">
        <f t="shared" si="51"/>
        <v>4507086.9947183104</v>
      </c>
      <c r="P1148" s="22">
        <f t="shared" si="52"/>
        <v>42.008949999999999</v>
      </c>
      <c r="Q1148" s="20">
        <f t="shared" si="53"/>
        <v>1479188.3802816903</v>
      </c>
      <c r="R1148" s="18" t="s">
        <v>4156</v>
      </c>
      <c r="S1148" s="18">
        <v>135</v>
      </c>
    </row>
    <row r="1149" spans="1:19" x14ac:dyDescent="0.25">
      <c r="A1149" s="18" t="s">
        <v>4157</v>
      </c>
      <c r="B1149" s="18" t="s">
        <v>2004</v>
      </c>
      <c r="C1149" s="18" t="s">
        <v>21</v>
      </c>
      <c r="D1149" s="18">
        <v>1987</v>
      </c>
      <c r="E1149" s="18">
        <f>VLOOKUP(D1149,'cpi roi'!A:C,2,FALSE)</f>
        <v>113.6</v>
      </c>
      <c r="F1149" s="18" t="s">
        <v>4158</v>
      </c>
      <c r="G1149" s="18">
        <v>7.8</v>
      </c>
      <c r="H1149" s="19">
        <v>10000</v>
      </c>
      <c r="I1149" s="18" t="s">
        <v>4159</v>
      </c>
      <c r="J1149" s="18" t="s">
        <v>4160</v>
      </c>
      <c r="K1149" s="18" t="s">
        <v>4161</v>
      </c>
      <c r="L1149" s="18" t="s">
        <v>3814</v>
      </c>
      <c r="M1149" s="20">
        <v>0</v>
      </c>
      <c r="N1149" s="20">
        <v>2063688</v>
      </c>
      <c r="O1149" s="21">
        <f t="shared" si="51"/>
        <v>5535261.7394366199</v>
      </c>
      <c r="P1149" s="22">
        <f t="shared" si="52"/>
        <v>0</v>
      </c>
      <c r="Q1149" s="20">
        <f t="shared" si="53"/>
        <v>1816626.7605633806</v>
      </c>
      <c r="R1149" s="18" t="s">
        <v>4162</v>
      </c>
      <c r="S1149" s="18">
        <v>157</v>
      </c>
    </row>
    <row r="1150" spans="1:19" x14ac:dyDescent="0.25">
      <c r="A1150" s="18" t="s">
        <v>4163</v>
      </c>
      <c r="B1150" s="18" t="s">
        <v>20</v>
      </c>
      <c r="C1150" s="18" t="s">
        <v>108</v>
      </c>
      <c r="D1150" s="18">
        <v>1987</v>
      </c>
      <c r="E1150" s="18">
        <f>VLOOKUP(D1150,'cpi roi'!A:C,2,FALSE)</f>
        <v>113.6</v>
      </c>
      <c r="F1150" s="18" t="s">
        <v>3979</v>
      </c>
      <c r="G1150" s="18">
        <v>6.6</v>
      </c>
      <c r="H1150" s="19">
        <v>9600</v>
      </c>
      <c r="I1150" s="18" t="s">
        <v>705</v>
      </c>
      <c r="J1150" s="18" t="s">
        <v>4164</v>
      </c>
      <c r="K1150" s="18" t="s">
        <v>1266</v>
      </c>
      <c r="L1150" s="18" t="s">
        <v>34</v>
      </c>
      <c r="M1150" s="20">
        <v>14500000</v>
      </c>
      <c r="N1150" s="20">
        <v>18782400</v>
      </c>
      <c r="O1150" s="21">
        <f t="shared" si="51"/>
        <v>50378497.183098592</v>
      </c>
      <c r="P1150" s="22">
        <f t="shared" si="52"/>
        <v>129.53379310344829</v>
      </c>
      <c r="Q1150" s="20">
        <f t="shared" si="53"/>
        <v>16533802.81690141</v>
      </c>
      <c r="R1150" s="18" t="s">
        <v>2105</v>
      </c>
      <c r="S1150" s="18">
        <v>121</v>
      </c>
    </row>
    <row r="1151" spans="1:19" x14ac:dyDescent="0.25">
      <c r="A1151" s="18" t="s">
        <v>4165</v>
      </c>
      <c r="B1151" s="18" t="s">
        <v>20</v>
      </c>
      <c r="C1151" s="18" t="s">
        <v>1209</v>
      </c>
      <c r="D1151" s="18">
        <v>1987</v>
      </c>
      <c r="E1151" s="18">
        <f>VLOOKUP(D1151,'cpi roi'!A:C,2,FALSE)</f>
        <v>113.6</v>
      </c>
      <c r="F1151" s="18" t="s">
        <v>3564</v>
      </c>
      <c r="G1151" s="18">
        <v>6.6</v>
      </c>
      <c r="H1151" s="19">
        <v>9200</v>
      </c>
      <c r="I1151" s="18" t="s">
        <v>1811</v>
      </c>
      <c r="J1151" s="18" t="s">
        <v>4166</v>
      </c>
      <c r="K1151" s="18" t="s">
        <v>110</v>
      </c>
      <c r="L1151" s="18" t="s">
        <v>26</v>
      </c>
      <c r="M1151" s="20">
        <v>6000000</v>
      </c>
      <c r="N1151" s="20">
        <v>12423831</v>
      </c>
      <c r="O1151" s="21">
        <f t="shared" si="51"/>
        <v>33323426.986795776</v>
      </c>
      <c r="P1151" s="22">
        <f t="shared" si="52"/>
        <v>207.06384999999997</v>
      </c>
      <c r="Q1151" s="20">
        <f t="shared" si="53"/>
        <v>10936470.950704226</v>
      </c>
      <c r="R1151" s="18" t="s">
        <v>4167</v>
      </c>
      <c r="S1151" s="18">
        <v>119</v>
      </c>
    </row>
    <row r="1152" spans="1:19" x14ac:dyDescent="0.25">
      <c r="A1152" s="18" t="s">
        <v>4168</v>
      </c>
      <c r="B1152" s="18" t="s">
        <v>341</v>
      </c>
      <c r="C1152" s="18" t="s">
        <v>394</v>
      </c>
      <c r="D1152" s="18">
        <v>1987</v>
      </c>
      <c r="E1152" s="18">
        <f>VLOOKUP(D1152,'cpi roi'!A:C,2,FALSE)</f>
        <v>113.6</v>
      </c>
      <c r="F1152" s="18" t="s">
        <v>3654</v>
      </c>
      <c r="G1152" s="18">
        <v>7.2</v>
      </c>
      <c r="H1152" s="19">
        <v>5200</v>
      </c>
      <c r="I1152" s="18" t="s">
        <v>4169</v>
      </c>
      <c r="J1152" s="18" t="s">
        <v>4169</v>
      </c>
      <c r="K1152" s="18" t="s">
        <v>4170</v>
      </c>
      <c r="L1152" s="18" t="s">
        <v>34</v>
      </c>
      <c r="M1152" s="20">
        <v>0</v>
      </c>
      <c r="N1152" s="20">
        <v>6804312</v>
      </c>
      <c r="O1152" s="21">
        <f t="shared" si="51"/>
        <v>18250650.232394367</v>
      </c>
      <c r="P1152" s="22">
        <f t="shared" si="52"/>
        <v>0</v>
      </c>
      <c r="Q1152" s="20">
        <f t="shared" si="53"/>
        <v>5989711.2676056344</v>
      </c>
      <c r="R1152" s="18" t="s">
        <v>4171</v>
      </c>
      <c r="S1152" s="18">
        <v>77</v>
      </c>
    </row>
    <row r="1153" spans="1:19" x14ac:dyDescent="0.25">
      <c r="A1153" s="18" t="s">
        <v>4172</v>
      </c>
      <c r="B1153" s="18" t="s">
        <v>2004</v>
      </c>
      <c r="C1153" s="18" t="s">
        <v>45</v>
      </c>
      <c r="D1153" s="18">
        <v>1987</v>
      </c>
      <c r="E1153" s="18">
        <f>VLOOKUP(D1153,'cpi roi'!A:C,2,FALSE)</f>
        <v>113.6</v>
      </c>
      <c r="F1153" s="18" t="s">
        <v>2881</v>
      </c>
      <c r="G1153" s="18">
        <v>4.2</v>
      </c>
      <c r="H1153" s="19">
        <v>1200</v>
      </c>
      <c r="I1153" s="18" t="s">
        <v>4173</v>
      </c>
      <c r="J1153" s="18" t="s">
        <v>4173</v>
      </c>
      <c r="K1153" s="18" t="s">
        <v>4174</v>
      </c>
      <c r="L1153" s="18" t="s">
        <v>34</v>
      </c>
      <c r="M1153" s="20">
        <v>0</v>
      </c>
      <c r="N1153" s="20">
        <v>2700000</v>
      </c>
      <c r="O1153" s="21">
        <f t="shared" si="51"/>
        <v>7241989.4366197186</v>
      </c>
      <c r="P1153" s="22">
        <f t="shared" si="52"/>
        <v>0</v>
      </c>
      <c r="Q1153" s="20">
        <f t="shared" si="53"/>
        <v>2376760.5633802819</v>
      </c>
      <c r="R1153" s="18" t="s">
        <v>4175</v>
      </c>
      <c r="S1153" s="18">
        <v>108</v>
      </c>
    </row>
    <row r="1154" spans="1:19" x14ac:dyDescent="0.25">
      <c r="A1154" s="18" t="s">
        <v>4176</v>
      </c>
      <c r="B1154" s="18" t="s">
        <v>20</v>
      </c>
      <c r="C1154" s="18" t="s">
        <v>56</v>
      </c>
      <c r="D1154" s="18">
        <v>1987</v>
      </c>
      <c r="E1154" s="18">
        <f>VLOOKUP(D1154,'cpi roi'!A:C,2,FALSE)</f>
        <v>113.6</v>
      </c>
      <c r="F1154" s="18" t="s">
        <v>4056</v>
      </c>
      <c r="G1154" s="18">
        <v>5.7</v>
      </c>
      <c r="H1154" s="19">
        <v>5600</v>
      </c>
      <c r="I1154" s="18" t="s">
        <v>4177</v>
      </c>
      <c r="J1154" s="18" t="s">
        <v>4178</v>
      </c>
      <c r="K1154" s="18" t="s">
        <v>4179</v>
      </c>
      <c r="L1154" s="18" t="s">
        <v>199</v>
      </c>
      <c r="M1154" s="20">
        <v>0</v>
      </c>
      <c r="N1154" s="20">
        <v>2683519</v>
      </c>
      <c r="O1154" s="21">
        <f t="shared" si="51"/>
        <v>7197783.7966549294</v>
      </c>
      <c r="P1154" s="22">
        <f t="shared" si="52"/>
        <v>0</v>
      </c>
      <c r="Q1154" s="20">
        <f t="shared" si="53"/>
        <v>2362252.6408450706</v>
      </c>
      <c r="R1154" s="18" t="s">
        <v>4180</v>
      </c>
      <c r="S1154" s="18">
        <v>97</v>
      </c>
    </row>
    <row r="1155" spans="1:19" x14ac:dyDescent="0.25">
      <c r="A1155" s="18" t="s">
        <v>4181</v>
      </c>
      <c r="B1155" s="18" t="s">
        <v>2004</v>
      </c>
      <c r="C1155" s="18" t="s">
        <v>45</v>
      </c>
      <c r="D1155" s="18">
        <v>1987</v>
      </c>
      <c r="E1155" s="18">
        <f>VLOOKUP(D1155,'cpi roi'!A:C,2,FALSE)</f>
        <v>113.6</v>
      </c>
      <c r="F1155" s="18" t="s">
        <v>3968</v>
      </c>
      <c r="G1155" s="18">
        <v>6.4</v>
      </c>
      <c r="H1155" s="19">
        <v>3500</v>
      </c>
      <c r="I1155" s="18" t="s">
        <v>4182</v>
      </c>
      <c r="J1155" s="18" t="s">
        <v>4183</v>
      </c>
      <c r="K1155" s="18" t="s">
        <v>2395</v>
      </c>
      <c r="L1155" s="18" t="s">
        <v>34</v>
      </c>
      <c r="M1155" s="20">
        <v>7000000</v>
      </c>
      <c r="N1155" s="20">
        <v>7019441</v>
      </c>
      <c r="O1155" s="21">
        <f t="shared" ref="O1155:O1218" si="54">(304.7/E1155)*N1155</f>
        <v>18827673.175176058</v>
      </c>
      <c r="P1155" s="22">
        <f t="shared" ref="P1155:P1218" si="55">IFERROR(N1155/M1155, 0)*100</f>
        <v>100.27772857142858</v>
      </c>
      <c r="Q1155" s="20">
        <f t="shared" ref="Q1155:Q1218" si="56">N1155/(E1155/100)</f>
        <v>6179085.3873239439</v>
      </c>
      <c r="R1155" s="18" t="s">
        <v>1756</v>
      </c>
      <c r="S1155" s="18">
        <v>98</v>
      </c>
    </row>
    <row r="1156" spans="1:19" x14ac:dyDescent="0.25">
      <c r="A1156" s="18" t="s">
        <v>4184</v>
      </c>
      <c r="B1156" s="18" t="s">
        <v>37</v>
      </c>
      <c r="C1156" s="18" t="s">
        <v>29</v>
      </c>
      <c r="D1156" s="18">
        <v>1987</v>
      </c>
      <c r="E1156" s="18">
        <f>VLOOKUP(D1156,'cpi roi'!A:C,2,FALSE)</f>
        <v>113.6</v>
      </c>
      <c r="F1156" s="18" t="s">
        <v>3777</v>
      </c>
      <c r="G1156" s="18">
        <v>6.2</v>
      </c>
      <c r="H1156" s="19">
        <v>5200</v>
      </c>
      <c r="I1156" s="18" t="s">
        <v>4185</v>
      </c>
      <c r="J1156" s="18" t="s">
        <v>4186</v>
      </c>
      <c r="K1156" s="18" t="s">
        <v>2051</v>
      </c>
      <c r="L1156" s="18" t="s">
        <v>34</v>
      </c>
      <c r="M1156" s="20">
        <v>0</v>
      </c>
      <c r="N1156" s="20">
        <v>300859</v>
      </c>
      <c r="O1156" s="21">
        <f t="shared" si="54"/>
        <v>806969.5184859155</v>
      </c>
      <c r="P1156" s="22">
        <f t="shared" si="55"/>
        <v>0</v>
      </c>
      <c r="Q1156" s="20">
        <f t="shared" si="56"/>
        <v>264840.6690140845</v>
      </c>
      <c r="R1156" s="18" t="s">
        <v>35</v>
      </c>
      <c r="S1156" s="18">
        <v>90</v>
      </c>
    </row>
    <row r="1157" spans="1:19" x14ac:dyDescent="0.25">
      <c r="A1157" s="18" t="s">
        <v>4187</v>
      </c>
      <c r="B1157" s="18" t="s">
        <v>37</v>
      </c>
      <c r="C1157" s="18" t="s">
        <v>45</v>
      </c>
      <c r="D1157" s="18">
        <v>1987</v>
      </c>
      <c r="E1157" s="18">
        <f>VLOOKUP(D1157,'cpi roi'!A:C,2,FALSE)</f>
        <v>113.6</v>
      </c>
      <c r="F1157" s="18" t="s">
        <v>3968</v>
      </c>
      <c r="G1157" s="18">
        <v>6.4</v>
      </c>
      <c r="H1157" s="19">
        <v>3200</v>
      </c>
      <c r="I1157" s="18" t="s">
        <v>402</v>
      </c>
      <c r="J1157" s="18" t="s">
        <v>2166</v>
      </c>
      <c r="K1157" s="18" t="s">
        <v>1866</v>
      </c>
      <c r="L1157" s="18" t="s">
        <v>34</v>
      </c>
      <c r="M1157" s="20">
        <v>13000000</v>
      </c>
      <c r="N1157" s="20">
        <v>4572845</v>
      </c>
      <c r="O1157" s="21">
        <f t="shared" si="54"/>
        <v>12265368.587147888</v>
      </c>
      <c r="P1157" s="22">
        <f t="shared" si="55"/>
        <v>35.175730769230768</v>
      </c>
      <c r="Q1157" s="20">
        <f t="shared" si="56"/>
        <v>4025391.7253521131</v>
      </c>
      <c r="R1157" s="18" t="s">
        <v>4188</v>
      </c>
      <c r="S1157" s="18">
        <v>103</v>
      </c>
    </row>
    <row r="1158" spans="1:19" x14ac:dyDescent="0.25">
      <c r="A1158" s="18" t="s">
        <v>4189</v>
      </c>
      <c r="B1158" s="18" t="s">
        <v>20</v>
      </c>
      <c r="C1158" s="18" t="s">
        <v>38</v>
      </c>
      <c r="D1158" s="18">
        <v>1987</v>
      </c>
      <c r="E1158" s="18">
        <f>VLOOKUP(D1158,'cpi roi'!A:C,2,FALSE)</f>
        <v>113.6</v>
      </c>
      <c r="F1158" s="18" t="s">
        <v>4190</v>
      </c>
      <c r="G1158" s="18">
        <v>6.5</v>
      </c>
      <c r="H1158" s="19">
        <v>5000</v>
      </c>
      <c r="I1158" s="18" t="s">
        <v>4191</v>
      </c>
      <c r="J1158" s="18" t="s">
        <v>2488</v>
      </c>
      <c r="K1158" s="18" t="s">
        <v>1544</v>
      </c>
      <c r="L1158" s="18" t="s">
        <v>34</v>
      </c>
      <c r="M1158" s="20">
        <v>0</v>
      </c>
      <c r="N1158" s="20">
        <v>4278150</v>
      </c>
      <c r="O1158" s="21">
        <f t="shared" si="54"/>
        <v>11474932.262323944</v>
      </c>
      <c r="P1158" s="22">
        <f t="shared" si="55"/>
        <v>0</v>
      </c>
      <c r="Q1158" s="20">
        <f t="shared" si="56"/>
        <v>3765977.1126760566</v>
      </c>
      <c r="R1158" s="18" t="s">
        <v>2357</v>
      </c>
      <c r="S1158" s="18">
        <v>95</v>
      </c>
    </row>
    <row r="1159" spans="1:19" x14ac:dyDescent="0.25">
      <c r="A1159" s="18" t="s">
        <v>4192</v>
      </c>
      <c r="B1159" s="18" t="s">
        <v>37</v>
      </c>
      <c r="C1159" s="18" t="s">
        <v>45</v>
      </c>
      <c r="D1159" s="18">
        <v>1987</v>
      </c>
      <c r="E1159" s="18">
        <f>VLOOKUP(D1159,'cpi roi'!A:C,2,FALSE)</f>
        <v>113.6</v>
      </c>
      <c r="F1159" s="18" t="s">
        <v>4005</v>
      </c>
      <c r="G1159" s="18">
        <v>5.7</v>
      </c>
      <c r="H1159" s="19">
        <v>2600</v>
      </c>
      <c r="I1159" s="18" t="s">
        <v>3341</v>
      </c>
      <c r="J1159" s="18" t="s">
        <v>3341</v>
      </c>
      <c r="K1159" s="18" t="s">
        <v>4193</v>
      </c>
      <c r="L1159" s="18" t="s">
        <v>34</v>
      </c>
      <c r="M1159" s="20">
        <v>8000000</v>
      </c>
      <c r="N1159" s="20">
        <v>1988962</v>
      </c>
      <c r="O1159" s="21">
        <f t="shared" si="54"/>
        <v>5334830.2940140851</v>
      </c>
      <c r="P1159" s="22">
        <f t="shared" si="55"/>
        <v>24.862024999999999</v>
      </c>
      <c r="Q1159" s="20">
        <f t="shared" si="56"/>
        <v>1750846.8309859156</v>
      </c>
      <c r="R1159" s="18" t="s">
        <v>1756</v>
      </c>
      <c r="S1159" s="18">
        <v>105</v>
      </c>
    </row>
    <row r="1160" spans="1:19" x14ac:dyDescent="0.25">
      <c r="A1160" s="18" t="s">
        <v>4194</v>
      </c>
      <c r="B1160" s="18" t="s">
        <v>37</v>
      </c>
      <c r="C1160" s="18" t="s">
        <v>45</v>
      </c>
      <c r="D1160" s="18">
        <v>1987</v>
      </c>
      <c r="E1160" s="18">
        <f>VLOOKUP(D1160,'cpi roi'!A:C,2,FALSE)</f>
        <v>113.6</v>
      </c>
      <c r="F1160" s="18" t="s">
        <v>3885</v>
      </c>
      <c r="G1160" s="18">
        <v>4.7</v>
      </c>
      <c r="H1160" s="19">
        <v>1300</v>
      </c>
      <c r="I1160" s="18" t="s">
        <v>2527</v>
      </c>
      <c r="J1160" s="18" t="s">
        <v>2527</v>
      </c>
      <c r="K1160" s="18" t="s">
        <v>4195</v>
      </c>
      <c r="L1160" s="18" t="s">
        <v>34</v>
      </c>
      <c r="M1160" s="20">
        <v>0</v>
      </c>
      <c r="N1160" s="20">
        <v>1749956</v>
      </c>
      <c r="O1160" s="21">
        <f t="shared" si="54"/>
        <v>4693764.0246478878</v>
      </c>
      <c r="P1160" s="22">
        <f t="shared" si="55"/>
        <v>0</v>
      </c>
      <c r="Q1160" s="20">
        <f t="shared" si="56"/>
        <v>1540454.2253521129</v>
      </c>
      <c r="R1160" s="18" t="s">
        <v>1602</v>
      </c>
      <c r="S1160" s="18">
        <v>102</v>
      </c>
    </row>
    <row r="1161" spans="1:19" x14ac:dyDescent="0.25">
      <c r="A1161" s="18" t="s">
        <v>4196</v>
      </c>
      <c r="B1161" s="18" t="s">
        <v>2004</v>
      </c>
      <c r="C1161" s="18" t="s">
        <v>38</v>
      </c>
      <c r="D1161" s="18">
        <v>1987</v>
      </c>
      <c r="E1161" s="18">
        <f>VLOOKUP(D1161,'cpi roi'!A:C,2,FALSE)</f>
        <v>113.6</v>
      </c>
      <c r="F1161" s="18" t="s">
        <v>4190</v>
      </c>
      <c r="G1161" s="18">
        <v>6.1</v>
      </c>
      <c r="H1161" s="19">
        <v>3900</v>
      </c>
      <c r="I1161" s="18" t="s">
        <v>2686</v>
      </c>
      <c r="J1161" s="18" t="s">
        <v>2686</v>
      </c>
      <c r="K1161" s="18" t="s">
        <v>4197</v>
      </c>
      <c r="L1161" s="18" t="s">
        <v>34</v>
      </c>
      <c r="M1161" s="20">
        <v>0</v>
      </c>
      <c r="N1161" s="20">
        <v>873903</v>
      </c>
      <c r="O1161" s="21">
        <f t="shared" si="54"/>
        <v>2343998.6276408453</v>
      </c>
      <c r="P1161" s="22">
        <f t="shared" si="55"/>
        <v>0</v>
      </c>
      <c r="Q1161" s="20">
        <f t="shared" si="56"/>
        <v>769280.80985915498</v>
      </c>
      <c r="R1161" s="18" t="s">
        <v>84</v>
      </c>
      <c r="S1161" s="18">
        <v>85</v>
      </c>
    </row>
    <row r="1162" spans="1:19" x14ac:dyDescent="0.25">
      <c r="A1162" s="18" t="s">
        <v>4198</v>
      </c>
      <c r="B1162" s="18" t="s">
        <v>20</v>
      </c>
      <c r="C1162" s="18" t="s">
        <v>45</v>
      </c>
      <c r="D1162" s="18">
        <v>1987</v>
      </c>
      <c r="E1162" s="18">
        <f>VLOOKUP(D1162,'cpi roi'!A:C,2,FALSE)</f>
        <v>113.6</v>
      </c>
      <c r="F1162" s="18" t="s">
        <v>3626</v>
      </c>
      <c r="G1162" s="18">
        <v>5.4</v>
      </c>
      <c r="H1162" s="19">
        <v>3200</v>
      </c>
      <c r="I1162" s="18" t="s">
        <v>237</v>
      </c>
      <c r="J1162" s="18" t="s">
        <v>4199</v>
      </c>
      <c r="K1162" s="18" t="s">
        <v>898</v>
      </c>
      <c r="L1162" s="18" t="s">
        <v>34</v>
      </c>
      <c r="M1162" s="20">
        <v>14000000</v>
      </c>
      <c r="N1162" s="20">
        <v>20240502</v>
      </c>
      <c r="O1162" s="21">
        <f t="shared" si="54"/>
        <v>54289445.065140843</v>
      </c>
      <c r="P1162" s="22">
        <f t="shared" si="55"/>
        <v>144.57501428571427</v>
      </c>
      <c r="Q1162" s="20">
        <f t="shared" si="56"/>
        <v>17817343.309859157</v>
      </c>
      <c r="R1162" s="18" t="s">
        <v>48</v>
      </c>
      <c r="S1162" s="18">
        <v>97</v>
      </c>
    </row>
    <row r="1163" spans="1:19" x14ac:dyDescent="0.25">
      <c r="A1163" s="18" t="s">
        <v>4200</v>
      </c>
      <c r="B1163" s="18" t="s">
        <v>37</v>
      </c>
      <c r="C1163" s="18" t="s">
        <v>21</v>
      </c>
      <c r="D1163" s="18">
        <v>1987</v>
      </c>
      <c r="E1163" s="18">
        <f>VLOOKUP(D1163,'cpi roi'!A:C,2,FALSE)</f>
        <v>113.6</v>
      </c>
      <c r="F1163" s="18" t="s">
        <v>4201</v>
      </c>
      <c r="G1163" s="18">
        <v>6.9</v>
      </c>
      <c r="H1163" s="19">
        <v>1500</v>
      </c>
      <c r="I1163" s="18" t="s">
        <v>4202</v>
      </c>
      <c r="J1163" s="18" t="s">
        <v>4203</v>
      </c>
      <c r="K1163" s="18" t="s">
        <v>4204</v>
      </c>
      <c r="L1163" s="18" t="s">
        <v>26</v>
      </c>
      <c r="M1163" s="20">
        <v>0</v>
      </c>
      <c r="N1163" s="20">
        <v>0</v>
      </c>
      <c r="O1163" s="21">
        <f t="shared" si="54"/>
        <v>0</v>
      </c>
      <c r="P1163" s="22">
        <f t="shared" si="55"/>
        <v>0</v>
      </c>
      <c r="Q1163" s="20">
        <f t="shared" si="56"/>
        <v>0</v>
      </c>
      <c r="R1163" s="18" t="s">
        <v>1990</v>
      </c>
      <c r="S1163" s="18">
        <v>96</v>
      </c>
    </row>
    <row r="1164" spans="1:19" x14ac:dyDescent="0.25">
      <c r="A1164" s="18" t="s">
        <v>4205</v>
      </c>
      <c r="B1164" s="18" t="s">
        <v>20</v>
      </c>
      <c r="C1164" s="18" t="s">
        <v>45</v>
      </c>
      <c r="D1164" s="18">
        <v>1987</v>
      </c>
      <c r="E1164" s="18">
        <f>VLOOKUP(D1164,'cpi roi'!A:C,2,FALSE)</f>
        <v>113.6</v>
      </c>
      <c r="F1164" s="18" t="s">
        <v>3457</v>
      </c>
      <c r="G1164" s="18">
        <v>6.2</v>
      </c>
      <c r="H1164" s="19">
        <v>7600</v>
      </c>
      <c r="I1164" s="18" t="s">
        <v>1252</v>
      </c>
      <c r="J1164" s="18" t="s">
        <v>3944</v>
      </c>
      <c r="K1164" s="18" t="s">
        <v>4206</v>
      </c>
      <c r="L1164" s="18" t="s">
        <v>34</v>
      </c>
      <c r="M1164" s="20">
        <v>0</v>
      </c>
      <c r="N1164" s="20">
        <v>52864741</v>
      </c>
      <c r="O1164" s="21">
        <f t="shared" si="54"/>
        <v>141794776.25616199</v>
      </c>
      <c r="P1164" s="22">
        <f t="shared" si="55"/>
        <v>0</v>
      </c>
      <c r="Q1164" s="20">
        <f t="shared" si="56"/>
        <v>46535863.556338035</v>
      </c>
      <c r="R1164" s="18" t="s">
        <v>2097</v>
      </c>
      <c r="S1164" s="18">
        <v>99</v>
      </c>
    </row>
    <row r="1165" spans="1:19" x14ac:dyDescent="0.25">
      <c r="A1165" s="18" t="s">
        <v>4207</v>
      </c>
      <c r="B1165" s="18" t="s">
        <v>2004</v>
      </c>
      <c r="C1165" s="18" t="s">
        <v>45</v>
      </c>
      <c r="D1165" s="18">
        <v>1987</v>
      </c>
      <c r="E1165" s="18">
        <f>VLOOKUP(D1165,'cpi roi'!A:C,2,FALSE)</f>
        <v>113.6</v>
      </c>
      <c r="F1165" s="18" t="s">
        <v>4208</v>
      </c>
      <c r="G1165" s="18">
        <v>5.2</v>
      </c>
      <c r="H1165" s="19">
        <v>5700</v>
      </c>
      <c r="I1165" s="18" t="s">
        <v>2609</v>
      </c>
      <c r="J1165" s="18" t="s">
        <v>4209</v>
      </c>
      <c r="K1165" s="18" t="s">
        <v>392</v>
      </c>
      <c r="L1165" s="18" t="s">
        <v>34</v>
      </c>
      <c r="M1165" s="20">
        <v>10500000</v>
      </c>
      <c r="N1165" s="20">
        <v>34377585</v>
      </c>
      <c r="O1165" s="21">
        <f t="shared" si="54"/>
        <v>92208187.935739443</v>
      </c>
      <c r="P1165" s="22">
        <f t="shared" si="55"/>
        <v>327.40557142857142</v>
      </c>
      <c r="Q1165" s="20">
        <f t="shared" si="56"/>
        <v>30261958.626760565</v>
      </c>
      <c r="R1165" s="18" t="s">
        <v>4210</v>
      </c>
      <c r="S1165" s="18">
        <v>100</v>
      </c>
    </row>
    <row r="1166" spans="1:19" x14ac:dyDescent="0.25">
      <c r="A1166" s="18" t="s">
        <v>4211</v>
      </c>
      <c r="B1166" s="18" t="s">
        <v>20</v>
      </c>
      <c r="C1166" s="18" t="s">
        <v>38</v>
      </c>
      <c r="D1166" s="18">
        <v>1987</v>
      </c>
      <c r="E1166" s="18">
        <f>VLOOKUP(D1166,'cpi roi'!A:C,2,FALSE)</f>
        <v>113.6</v>
      </c>
      <c r="F1166" s="18" t="s">
        <v>4212</v>
      </c>
      <c r="G1166" s="18">
        <v>5.0999999999999996</v>
      </c>
      <c r="H1166" s="19">
        <v>4700</v>
      </c>
      <c r="I1166" s="18" t="s">
        <v>2977</v>
      </c>
      <c r="J1166" s="18" t="s">
        <v>4213</v>
      </c>
      <c r="K1166" s="18" t="s">
        <v>2044</v>
      </c>
      <c r="L1166" s="18" t="s">
        <v>34</v>
      </c>
      <c r="M1166" s="20">
        <v>3520000</v>
      </c>
      <c r="N1166" s="20">
        <v>562187</v>
      </c>
      <c r="O1166" s="21">
        <f t="shared" si="54"/>
        <v>1507908.2649647887</v>
      </c>
      <c r="P1166" s="22">
        <f t="shared" si="55"/>
        <v>15.97122159090909</v>
      </c>
      <c r="Q1166" s="20">
        <f t="shared" si="56"/>
        <v>494882.92253521131</v>
      </c>
      <c r="R1166" s="18" t="s">
        <v>4214</v>
      </c>
      <c r="S1166" s="18">
        <v>100</v>
      </c>
    </row>
    <row r="1167" spans="1:19" x14ac:dyDescent="0.25">
      <c r="A1167" s="18" t="s">
        <v>4215</v>
      </c>
      <c r="B1167" s="18" t="s">
        <v>20</v>
      </c>
      <c r="C1167" s="18" t="s">
        <v>45</v>
      </c>
      <c r="D1167" s="18">
        <v>1987</v>
      </c>
      <c r="E1167" s="18">
        <f>VLOOKUP(D1167,'cpi roi'!A:C,2,FALSE)</f>
        <v>113.6</v>
      </c>
      <c r="F1167" s="18" t="s">
        <v>3612</v>
      </c>
      <c r="G1167" s="18">
        <v>6.6</v>
      </c>
      <c r="H1167" s="19">
        <v>8000</v>
      </c>
      <c r="I1167" s="18" t="s">
        <v>1132</v>
      </c>
      <c r="J1167" s="18" t="s">
        <v>1132</v>
      </c>
      <c r="K1167" s="18" t="s">
        <v>349</v>
      </c>
      <c r="L1167" s="18" t="s">
        <v>34</v>
      </c>
      <c r="M1167" s="20">
        <v>11000000</v>
      </c>
      <c r="N1167" s="20">
        <v>25411386</v>
      </c>
      <c r="O1167" s="21">
        <f t="shared" si="54"/>
        <v>68158884.808098599</v>
      </c>
      <c r="P1167" s="22">
        <f t="shared" si="55"/>
        <v>231.01259999999999</v>
      </c>
      <c r="Q1167" s="20">
        <f t="shared" si="56"/>
        <v>22369177.816901412</v>
      </c>
      <c r="R1167" s="18" t="s">
        <v>2097</v>
      </c>
      <c r="S1167" s="18">
        <v>112</v>
      </c>
    </row>
    <row r="1168" spans="1:19" x14ac:dyDescent="0.25">
      <c r="A1168" s="18" t="s">
        <v>4216</v>
      </c>
      <c r="B1168" s="18" t="s">
        <v>20</v>
      </c>
      <c r="C1168" s="18" t="s">
        <v>21</v>
      </c>
      <c r="D1168" s="18">
        <v>1987</v>
      </c>
      <c r="E1168" s="18">
        <f>VLOOKUP(D1168,'cpi roi'!A:C,2,FALSE)</f>
        <v>113.6</v>
      </c>
      <c r="F1168" s="18" t="s">
        <v>4190</v>
      </c>
      <c r="G1168" s="18">
        <v>5.9</v>
      </c>
      <c r="H1168" s="19">
        <v>1800</v>
      </c>
      <c r="I1168" s="18" t="s">
        <v>4217</v>
      </c>
      <c r="J1168" s="18" t="s">
        <v>4218</v>
      </c>
      <c r="K1168" s="18" t="s">
        <v>1222</v>
      </c>
      <c r="L1168" s="18" t="s">
        <v>34</v>
      </c>
      <c r="M1168" s="20">
        <v>0</v>
      </c>
      <c r="N1168" s="20">
        <v>1733017</v>
      </c>
      <c r="O1168" s="21">
        <f t="shared" si="54"/>
        <v>4648329.9286971828</v>
      </c>
      <c r="P1168" s="22">
        <f t="shared" si="55"/>
        <v>0</v>
      </c>
      <c r="Q1168" s="20">
        <f t="shared" si="56"/>
        <v>1525543.133802817</v>
      </c>
      <c r="R1168" s="18" t="s">
        <v>4219</v>
      </c>
      <c r="S1168" s="18">
        <v>109</v>
      </c>
    </row>
    <row r="1169" spans="1:19" x14ac:dyDescent="0.25">
      <c r="A1169" s="18" t="s">
        <v>4220</v>
      </c>
      <c r="B1169" s="18" t="s">
        <v>2004</v>
      </c>
      <c r="C1169" s="18" t="s">
        <v>21</v>
      </c>
      <c r="D1169" s="18">
        <v>1987</v>
      </c>
      <c r="E1169" s="18">
        <f>VLOOKUP(D1169,'cpi roi'!A:C,2,FALSE)</f>
        <v>113.6</v>
      </c>
      <c r="F1169" s="18" t="s">
        <v>3262</v>
      </c>
      <c r="G1169" s="18">
        <v>5.6</v>
      </c>
      <c r="H1169" s="19">
        <v>2600</v>
      </c>
      <c r="I1169" s="18" t="s">
        <v>187</v>
      </c>
      <c r="J1169" s="18" t="s">
        <v>187</v>
      </c>
      <c r="K1169" s="18" t="s">
        <v>2570</v>
      </c>
      <c r="L1169" s="18" t="s">
        <v>34</v>
      </c>
      <c r="M1169" s="20">
        <v>0</v>
      </c>
      <c r="N1169" s="20">
        <v>10489617</v>
      </c>
      <c r="O1169" s="21">
        <f t="shared" si="54"/>
        <v>28135442.780809861</v>
      </c>
      <c r="P1169" s="22">
        <f t="shared" si="55"/>
        <v>0</v>
      </c>
      <c r="Q1169" s="20">
        <f t="shared" si="56"/>
        <v>9233817.7816901412</v>
      </c>
      <c r="R1169" s="18" t="s">
        <v>3921</v>
      </c>
      <c r="S1169" s="18">
        <v>107</v>
      </c>
    </row>
    <row r="1170" spans="1:19" x14ac:dyDescent="0.25">
      <c r="A1170" s="18" t="s">
        <v>4221</v>
      </c>
      <c r="B1170" s="18" t="s">
        <v>20</v>
      </c>
      <c r="C1170" s="18" t="s">
        <v>108</v>
      </c>
      <c r="D1170" s="18">
        <v>1987</v>
      </c>
      <c r="E1170" s="18">
        <f>VLOOKUP(D1170,'cpi roi'!A:C,2,FALSE)</f>
        <v>113.6</v>
      </c>
      <c r="F1170" s="18" t="s">
        <v>4222</v>
      </c>
      <c r="G1170" s="18">
        <v>5.8</v>
      </c>
      <c r="H1170" s="19">
        <v>4000</v>
      </c>
      <c r="I1170" s="18" t="s">
        <v>3789</v>
      </c>
      <c r="J1170" s="18" t="s">
        <v>4223</v>
      </c>
      <c r="K1170" s="18" t="s">
        <v>4224</v>
      </c>
      <c r="L1170" s="18" t="s">
        <v>34</v>
      </c>
      <c r="M1170" s="20">
        <v>4000000</v>
      </c>
      <c r="N1170" s="20">
        <v>345704</v>
      </c>
      <c r="O1170" s="21">
        <f t="shared" si="54"/>
        <v>927253.59859154932</v>
      </c>
      <c r="P1170" s="22">
        <f t="shared" si="55"/>
        <v>8.6425999999999998</v>
      </c>
      <c r="Q1170" s="20">
        <f t="shared" si="56"/>
        <v>304316.90140845074</v>
      </c>
      <c r="R1170" s="18" t="s">
        <v>2254</v>
      </c>
      <c r="S1170" s="18">
        <v>102</v>
      </c>
    </row>
    <row r="1171" spans="1:19" x14ac:dyDescent="0.25">
      <c r="A1171" s="18" t="s">
        <v>4225</v>
      </c>
      <c r="B1171" s="18" t="s">
        <v>20</v>
      </c>
      <c r="C1171" s="18" t="s">
        <v>45</v>
      </c>
      <c r="D1171" s="18">
        <v>1987</v>
      </c>
      <c r="E1171" s="18">
        <f>VLOOKUP(D1171,'cpi roi'!A:C,2,FALSE)</f>
        <v>113.6</v>
      </c>
      <c r="F1171" s="18" t="s">
        <v>1735</v>
      </c>
      <c r="G1171" s="18">
        <v>6.8</v>
      </c>
      <c r="H1171" s="19">
        <v>2700</v>
      </c>
      <c r="I1171" s="18" t="s">
        <v>4226</v>
      </c>
      <c r="J1171" s="18" t="s">
        <v>4226</v>
      </c>
      <c r="K1171" s="18" t="s">
        <v>4227</v>
      </c>
      <c r="L1171" s="18" t="s">
        <v>26</v>
      </c>
      <c r="M1171" s="20">
        <v>0</v>
      </c>
      <c r="N1171" s="20">
        <v>3283832</v>
      </c>
      <c r="O1171" s="21">
        <f t="shared" si="54"/>
        <v>8807954.3169014081</v>
      </c>
      <c r="P1171" s="22">
        <f t="shared" si="55"/>
        <v>0</v>
      </c>
      <c r="Q1171" s="20">
        <f t="shared" si="56"/>
        <v>2890697.1830985919</v>
      </c>
      <c r="R1171" s="18" t="s">
        <v>1990</v>
      </c>
      <c r="S1171" s="18">
        <v>88</v>
      </c>
    </row>
    <row r="1172" spans="1:19" x14ac:dyDescent="0.25">
      <c r="A1172" s="18" t="s">
        <v>4228</v>
      </c>
      <c r="B1172" s="18" t="s">
        <v>37</v>
      </c>
      <c r="C1172" s="18" t="s">
        <v>394</v>
      </c>
      <c r="D1172" s="18">
        <v>1987</v>
      </c>
      <c r="E1172" s="18">
        <f>VLOOKUP(D1172,'cpi roi'!A:C,2,FALSE)</f>
        <v>113.6</v>
      </c>
      <c r="F1172" s="18" t="s">
        <v>4229</v>
      </c>
      <c r="G1172" s="18">
        <v>7.1</v>
      </c>
      <c r="H1172" s="19">
        <v>4500</v>
      </c>
      <c r="I1172" s="18" t="s">
        <v>4230</v>
      </c>
      <c r="J1172" s="18" t="s">
        <v>4230</v>
      </c>
      <c r="K1172" s="18" t="s">
        <v>3026</v>
      </c>
      <c r="L1172" s="18" t="s">
        <v>457</v>
      </c>
      <c r="M1172" s="20">
        <v>0</v>
      </c>
      <c r="N1172" s="20">
        <v>370698</v>
      </c>
      <c r="O1172" s="21">
        <f t="shared" si="54"/>
        <v>994292.963028169</v>
      </c>
      <c r="P1172" s="22">
        <f t="shared" si="55"/>
        <v>0</v>
      </c>
      <c r="Q1172" s="20">
        <f t="shared" si="56"/>
        <v>326318.661971831</v>
      </c>
      <c r="R1172" s="18" t="s">
        <v>4231</v>
      </c>
      <c r="S1172" s="18">
        <v>78</v>
      </c>
    </row>
    <row r="1173" spans="1:19" x14ac:dyDescent="0.25">
      <c r="A1173" s="18" t="s">
        <v>4232</v>
      </c>
      <c r="B1173" s="18" t="s">
        <v>20</v>
      </c>
      <c r="C1173" s="18" t="s">
        <v>108</v>
      </c>
      <c r="D1173" s="18">
        <v>1987</v>
      </c>
      <c r="E1173" s="18">
        <f>VLOOKUP(D1173,'cpi roi'!A:C,2,FALSE)</f>
        <v>113.6</v>
      </c>
      <c r="F1173" s="18" t="s">
        <v>3328</v>
      </c>
      <c r="G1173" s="18">
        <v>6.4</v>
      </c>
      <c r="H1173" s="19">
        <v>2900</v>
      </c>
      <c r="I1173" s="18" t="s">
        <v>356</v>
      </c>
      <c r="J1173" s="18" t="s">
        <v>4233</v>
      </c>
      <c r="K1173" s="18" t="s">
        <v>116</v>
      </c>
      <c r="L1173" s="18" t="s">
        <v>34</v>
      </c>
      <c r="M1173" s="20">
        <v>5000000</v>
      </c>
      <c r="N1173" s="20">
        <v>1119112</v>
      </c>
      <c r="O1173" s="21">
        <f t="shared" si="54"/>
        <v>3001702.6971830986</v>
      </c>
      <c r="P1173" s="22">
        <f t="shared" si="55"/>
        <v>22.382239999999999</v>
      </c>
      <c r="Q1173" s="20">
        <f t="shared" si="56"/>
        <v>985133.80281690147</v>
      </c>
      <c r="R1173" s="18" t="s">
        <v>1180</v>
      </c>
      <c r="S1173" s="18">
        <v>97</v>
      </c>
    </row>
    <row r="1174" spans="1:19" x14ac:dyDescent="0.25">
      <c r="A1174" s="18" t="s">
        <v>4234</v>
      </c>
      <c r="B1174" s="18" t="s">
        <v>20</v>
      </c>
      <c r="C1174" s="18" t="s">
        <v>56</v>
      </c>
      <c r="D1174" s="18">
        <v>1987</v>
      </c>
      <c r="E1174" s="18">
        <f>VLOOKUP(D1174,'cpi roi'!A:C,2,FALSE)</f>
        <v>113.6</v>
      </c>
      <c r="F1174" s="18" t="s">
        <v>4235</v>
      </c>
      <c r="G1174" s="18">
        <v>5.0999999999999996</v>
      </c>
      <c r="H1174" s="19">
        <v>2900</v>
      </c>
      <c r="I1174" s="18" t="s">
        <v>1831</v>
      </c>
      <c r="J1174" s="18" t="s">
        <v>2665</v>
      </c>
      <c r="K1174" s="18" t="s">
        <v>3243</v>
      </c>
      <c r="L1174" s="18" t="s">
        <v>310</v>
      </c>
      <c r="M1174" s="20">
        <v>0</v>
      </c>
      <c r="N1174" s="20">
        <v>1930001</v>
      </c>
      <c r="O1174" s="21">
        <f t="shared" si="54"/>
        <v>5176684.0202464787</v>
      </c>
      <c r="P1174" s="22">
        <f t="shared" si="55"/>
        <v>0</v>
      </c>
      <c r="Q1174" s="20">
        <f t="shared" si="56"/>
        <v>1698944.5422535213</v>
      </c>
      <c r="R1174" s="18" t="s">
        <v>2809</v>
      </c>
      <c r="S1174" s="18">
        <v>92</v>
      </c>
    </row>
    <row r="1175" spans="1:19" x14ac:dyDescent="0.25">
      <c r="A1175" s="18" t="s">
        <v>4236</v>
      </c>
      <c r="B1175" s="18" t="s">
        <v>37</v>
      </c>
      <c r="C1175" s="18" t="s">
        <v>1209</v>
      </c>
      <c r="D1175" s="18">
        <v>1987</v>
      </c>
      <c r="E1175" s="18">
        <f>VLOOKUP(D1175,'cpi roi'!A:C,2,FALSE)</f>
        <v>113.6</v>
      </c>
      <c r="F1175" s="18" t="s">
        <v>4237</v>
      </c>
      <c r="G1175" s="18">
        <v>6.1</v>
      </c>
      <c r="H1175" s="19">
        <v>2300</v>
      </c>
      <c r="I1175" s="18" t="s">
        <v>705</v>
      </c>
      <c r="J1175" s="18" t="s">
        <v>416</v>
      </c>
      <c r="K1175" s="18" t="s">
        <v>4238</v>
      </c>
      <c r="L1175" s="18" t="s">
        <v>34</v>
      </c>
      <c r="M1175" s="20">
        <v>14000000</v>
      </c>
      <c r="N1175" s="20">
        <v>459824</v>
      </c>
      <c r="O1175" s="21">
        <f t="shared" si="54"/>
        <v>1233348.352112676</v>
      </c>
      <c r="P1175" s="22">
        <f t="shared" si="55"/>
        <v>3.2844571428571432</v>
      </c>
      <c r="Q1175" s="20">
        <f t="shared" si="56"/>
        <v>404774.64788732398</v>
      </c>
      <c r="R1175" s="18" t="s">
        <v>54</v>
      </c>
      <c r="S1175" s="18">
        <v>101</v>
      </c>
    </row>
    <row r="1176" spans="1:19" x14ac:dyDescent="0.25">
      <c r="A1176" s="18" t="s">
        <v>4239</v>
      </c>
      <c r="B1176" s="18" t="s">
        <v>452</v>
      </c>
      <c r="C1176" s="18" t="s">
        <v>21</v>
      </c>
      <c r="D1176" s="18">
        <v>1987</v>
      </c>
      <c r="E1176" s="18">
        <f>VLOOKUP(D1176,'cpi roi'!A:C,2,FALSE)</f>
        <v>113.6</v>
      </c>
      <c r="F1176" s="18" t="s">
        <v>4240</v>
      </c>
      <c r="G1176" s="18">
        <v>7.3</v>
      </c>
      <c r="H1176" s="19">
        <v>4400</v>
      </c>
      <c r="I1176" s="18" t="s">
        <v>4241</v>
      </c>
      <c r="J1176" s="18" t="s">
        <v>4242</v>
      </c>
      <c r="K1176" s="18" t="s">
        <v>245</v>
      </c>
      <c r="L1176" s="18" t="s">
        <v>34</v>
      </c>
      <c r="M1176" s="20">
        <v>0</v>
      </c>
      <c r="N1176" s="20">
        <v>1338198</v>
      </c>
      <c r="O1176" s="21">
        <f t="shared" si="54"/>
        <v>3589339.1778169014</v>
      </c>
      <c r="P1176" s="22">
        <f t="shared" si="55"/>
        <v>0</v>
      </c>
      <c r="Q1176" s="20">
        <f t="shared" si="56"/>
        <v>1177991.1971830986</v>
      </c>
      <c r="R1176" s="18" t="s">
        <v>3981</v>
      </c>
      <c r="S1176" s="18">
        <v>90</v>
      </c>
    </row>
    <row r="1177" spans="1:19" x14ac:dyDescent="0.25">
      <c r="A1177" s="18" t="s">
        <v>4243</v>
      </c>
      <c r="B1177" s="18" t="s">
        <v>20</v>
      </c>
      <c r="C1177" s="18" t="s">
        <v>67</v>
      </c>
      <c r="D1177" s="18">
        <v>1987</v>
      </c>
      <c r="E1177" s="18">
        <f>VLOOKUP(D1177,'cpi roi'!A:C,2,FALSE)</f>
        <v>113.6</v>
      </c>
      <c r="F1177" s="18" t="s">
        <v>3288</v>
      </c>
      <c r="G1177" s="18">
        <v>7.3</v>
      </c>
      <c r="H1177" s="19">
        <v>5700</v>
      </c>
      <c r="I1177" s="18" t="s">
        <v>2210</v>
      </c>
      <c r="J1177" s="18" t="s">
        <v>4244</v>
      </c>
      <c r="K1177" s="18" t="s">
        <v>3367</v>
      </c>
      <c r="L1177" s="18" t="s">
        <v>26</v>
      </c>
      <c r="M1177" s="20">
        <v>0</v>
      </c>
      <c r="N1177" s="20">
        <v>1672927</v>
      </c>
      <c r="O1177" s="21">
        <f t="shared" si="54"/>
        <v>4487155.4304577466</v>
      </c>
      <c r="P1177" s="22">
        <f t="shared" si="55"/>
        <v>0</v>
      </c>
      <c r="Q1177" s="20">
        <f t="shared" si="56"/>
        <v>1472647.0070422536</v>
      </c>
      <c r="R1177" s="18" t="s">
        <v>2213</v>
      </c>
      <c r="S1177" s="18">
        <v>105</v>
      </c>
    </row>
    <row r="1178" spans="1:19" x14ac:dyDescent="0.25">
      <c r="A1178" s="18" t="s">
        <v>4245</v>
      </c>
      <c r="B1178" s="18" t="s">
        <v>20</v>
      </c>
      <c r="C1178" s="18" t="s">
        <v>38</v>
      </c>
      <c r="D1178" s="18">
        <v>1987</v>
      </c>
      <c r="E1178" s="18">
        <f>VLOOKUP(D1178,'cpi roi'!A:C,2,FALSE)</f>
        <v>113.6</v>
      </c>
      <c r="F1178" s="18" t="s">
        <v>3902</v>
      </c>
      <c r="G1178" s="18">
        <v>6.3</v>
      </c>
      <c r="H1178" s="19">
        <v>9300</v>
      </c>
      <c r="I1178" s="18" t="s">
        <v>2941</v>
      </c>
      <c r="J1178" s="18" t="s">
        <v>4246</v>
      </c>
      <c r="K1178" s="18" t="s">
        <v>4197</v>
      </c>
      <c r="L1178" s="18" t="s">
        <v>34</v>
      </c>
      <c r="M1178" s="20">
        <v>11000000</v>
      </c>
      <c r="N1178" s="20">
        <v>19734940</v>
      </c>
      <c r="O1178" s="21">
        <f t="shared" si="54"/>
        <v>52933417.41197183</v>
      </c>
      <c r="P1178" s="22">
        <f t="shared" si="55"/>
        <v>179.40854545454545</v>
      </c>
      <c r="Q1178" s="20">
        <f t="shared" si="56"/>
        <v>17372306.33802817</v>
      </c>
      <c r="R1178" s="18" t="s">
        <v>2105</v>
      </c>
      <c r="S1178" s="18">
        <v>109</v>
      </c>
    </row>
    <row r="1179" spans="1:19" x14ac:dyDescent="0.25">
      <c r="A1179" s="18" t="s">
        <v>4247</v>
      </c>
      <c r="B1179" s="18" t="s">
        <v>20</v>
      </c>
      <c r="C1179" s="18" t="s">
        <v>38</v>
      </c>
      <c r="D1179" s="18">
        <v>1987</v>
      </c>
      <c r="E1179" s="18">
        <f>VLOOKUP(D1179,'cpi roi'!A:C,2,FALSE)</f>
        <v>113.6</v>
      </c>
      <c r="F1179" s="18" t="s">
        <v>2881</v>
      </c>
      <c r="G1179" s="18">
        <v>4.9000000000000004</v>
      </c>
      <c r="H1179" s="19">
        <v>8200</v>
      </c>
      <c r="I1179" s="18" t="s">
        <v>1769</v>
      </c>
      <c r="J1179" s="18" t="s">
        <v>4248</v>
      </c>
      <c r="K1179" s="18" t="s">
        <v>2854</v>
      </c>
      <c r="L1179" s="18" t="s">
        <v>34</v>
      </c>
      <c r="M1179" s="20">
        <v>350000</v>
      </c>
      <c r="N1179" s="20">
        <v>4000000</v>
      </c>
      <c r="O1179" s="21">
        <f t="shared" si="54"/>
        <v>10728873.239436621</v>
      </c>
      <c r="P1179" s="22">
        <f t="shared" si="55"/>
        <v>1142.8571428571429</v>
      </c>
      <c r="Q1179" s="20">
        <f t="shared" si="56"/>
        <v>3521126.7605633806</v>
      </c>
      <c r="R1179" s="18" t="s">
        <v>1180</v>
      </c>
      <c r="S1179" s="18">
        <v>90</v>
      </c>
    </row>
    <row r="1180" spans="1:19" x14ac:dyDescent="0.25">
      <c r="A1180" s="18" t="s">
        <v>4249</v>
      </c>
      <c r="B1180" s="18" t="s">
        <v>37</v>
      </c>
      <c r="C1180" s="18" t="s">
        <v>45</v>
      </c>
      <c r="D1180" s="18">
        <v>1987</v>
      </c>
      <c r="E1180" s="18">
        <f>VLOOKUP(D1180,'cpi roi'!A:C,2,FALSE)</f>
        <v>113.6</v>
      </c>
      <c r="F1180" s="18" t="s">
        <v>4250</v>
      </c>
      <c r="G1180" s="18">
        <v>7.2</v>
      </c>
      <c r="H1180" s="19">
        <v>2300</v>
      </c>
      <c r="I1180" s="18" t="s">
        <v>1584</v>
      </c>
      <c r="J1180" s="18" t="s">
        <v>4251</v>
      </c>
      <c r="K1180" s="18" t="s">
        <v>4252</v>
      </c>
      <c r="L1180" s="18" t="s">
        <v>34</v>
      </c>
      <c r="M1180" s="20">
        <v>0</v>
      </c>
      <c r="N1180" s="20">
        <v>1083282</v>
      </c>
      <c r="O1180" s="21">
        <f t="shared" si="54"/>
        <v>2905598.8151408453</v>
      </c>
      <c r="P1180" s="22">
        <f t="shared" si="55"/>
        <v>0</v>
      </c>
      <c r="Q1180" s="20">
        <f t="shared" si="56"/>
        <v>953593.30985915498</v>
      </c>
      <c r="R1180" s="18" t="s">
        <v>35</v>
      </c>
      <c r="S1180" s="18">
        <v>116</v>
      </c>
    </row>
    <row r="1181" spans="1:19" x14ac:dyDescent="0.25">
      <c r="A1181" s="18" t="s">
        <v>4253</v>
      </c>
      <c r="B1181" s="18" t="s">
        <v>20</v>
      </c>
      <c r="C1181" s="18" t="s">
        <v>38</v>
      </c>
      <c r="D1181" s="18">
        <v>1987</v>
      </c>
      <c r="E1181" s="18">
        <f>VLOOKUP(D1181,'cpi roi'!A:C,2,FALSE)</f>
        <v>113.6</v>
      </c>
      <c r="F1181" s="18" t="s">
        <v>3518</v>
      </c>
      <c r="G1181" s="18">
        <v>6.3</v>
      </c>
      <c r="H1181" s="19">
        <v>4800</v>
      </c>
      <c r="I1181" s="18" t="s">
        <v>2958</v>
      </c>
      <c r="J1181" s="18" t="s">
        <v>4254</v>
      </c>
      <c r="K1181" s="18" t="s">
        <v>2791</v>
      </c>
      <c r="L1181" s="18" t="s">
        <v>26</v>
      </c>
      <c r="M1181" s="20">
        <v>6000000</v>
      </c>
      <c r="N1181" s="20">
        <v>1432687</v>
      </c>
      <c r="O1181" s="21">
        <f t="shared" si="54"/>
        <v>3842779.3036971833</v>
      </c>
      <c r="P1181" s="22">
        <f t="shared" si="55"/>
        <v>23.878116666666667</v>
      </c>
      <c r="Q1181" s="20">
        <f t="shared" si="56"/>
        <v>1261168.133802817</v>
      </c>
      <c r="R1181" s="18" t="s">
        <v>1995</v>
      </c>
      <c r="S1181" s="18">
        <v>107</v>
      </c>
    </row>
    <row r="1182" spans="1:19" x14ac:dyDescent="0.25">
      <c r="A1182" s="18" t="s">
        <v>4255</v>
      </c>
      <c r="B1182" s="18" t="s">
        <v>20</v>
      </c>
      <c r="C1182" s="18" t="s">
        <v>108</v>
      </c>
      <c r="D1182" s="18">
        <v>1987</v>
      </c>
      <c r="E1182" s="18">
        <f>VLOOKUP(D1182,'cpi roi'!A:C,2,FALSE)</f>
        <v>113.6</v>
      </c>
      <c r="F1182" s="18" t="s">
        <v>4208</v>
      </c>
      <c r="G1182" s="18">
        <v>5.3</v>
      </c>
      <c r="H1182" s="19">
        <v>1400</v>
      </c>
      <c r="I1182" s="18" t="s">
        <v>4256</v>
      </c>
      <c r="J1182" s="18" t="s">
        <v>4257</v>
      </c>
      <c r="K1182" s="18" t="s">
        <v>4258</v>
      </c>
      <c r="L1182" s="18" t="s">
        <v>26</v>
      </c>
      <c r="M1182" s="20">
        <v>4500000</v>
      </c>
      <c r="N1182" s="20">
        <v>406881</v>
      </c>
      <c r="O1182" s="21">
        <f t="shared" si="54"/>
        <v>1091343.6681338029</v>
      </c>
      <c r="P1182" s="22">
        <f t="shared" si="55"/>
        <v>9.0418000000000003</v>
      </c>
      <c r="Q1182" s="20">
        <f t="shared" si="56"/>
        <v>358169.89436619723</v>
      </c>
      <c r="R1182" s="18" t="s">
        <v>2213</v>
      </c>
      <c r="S1182" s="18">
        <v>92</v>
      </c>
    </row>
    <row r="1183" spans="1:19" x14ac:dyDescent="0.25">
      <c r="A1183" s="18" t="s">
        <v>4259</v>
      </c>
      <c r="B1183" s="18" t="s">
        <v>20</v>
      </c>
      <c r="C1183" s="18" t="s">
        <v>21</v>
      </c>
      <c r="D1183" s="18">
        <v>1987</v>
      </c>
      <c r="E1183" s="18">
        <f>VLOOKUP(D1183,'cpi roi'!A:C,2,FALSE)</f>
        <v>113.6</v>
      </c>
      <c r="F1183" s="18" t="s">
        <v>4260</v>
      </c>
      <c r="G1183" s="18">
        <v>6.2</v>
      </c>
      <c r="H1183" s="19">
        <v>2000</v>
      </c>
      <c r="I1183" s="18" t="s">
        <v>139</v>
      </c>
      <c r="J1183" s="18" t="s">
        <v>4261</v>
      </c>
      <c r="K1183" s="18" t="s">
        <v>4262</v>
      </c>
      <c r="L1183" s="18" t="s">
        <v>34</v>
      </c>
      <c r="M1183" s="20">
        <v>7500000</v>
      </c>
      <c r="N1183" s="20">
        <v>796368</v>
      </c>
      <c r="O1183" s="21">
        <f t="shared" si="54"/>
        <v>2136032.8309859154</v>
      </c>
      <c r="P1183" s="22">
        <f t="shared" si="55"/>
        <v>10.61824</v>
      </c>
      <c r="Q1183" s="20">
        <f t="shared" si="56"/>
        <v>701028.16901408462</v>
      </c>
      <c r="R1183" s="18" t="s">
        <v>1756</v>
      </c>
      <c r="S1183" s="18">
        <v>97</v>
      </c>
    </row>
    <row r="1184" spans="1:19" x14ac:dyDescent="0.25">
      <c r="A1184" s="18" t="s">
        <v>4263</v>
      </c>
      <c r="B1184" s="18" t="s">
        <v>20</v>
      </c>
      <c r="C1184" s="18" t="s">
        <v>38</v>
      </c>
      <c r="D1184" s="18">
        <v>1987</v>
      </c>
      <c r="E1184" s="18">
        <f>VLOOKUP(D1184,'cpi roi'!A:C,2,FALSE)</f>
        <v>113.6</v>
      </c>
      <c r="F1184" s="18" t="s">
        <v>3979</v>
      </c>
      <c r="G1184" s="18">
        <v>5.4</v>
      </c>
      <c r="H1184" s="19">
        <v>4800</v>
      </c>
      <c r="I1184" s="18" t="s">
        <v>145</v>
      </c>
      <c r="J1184" s="18" t="s">
        <v>4264</v>
      </c>
      <c r="K1184" s="18" t="s">
        <v>2224</v>
      </c>
      <c r="L1184" s="18" t="s">
        <v>34</v>
      </c>
      <c r="M1184" s="20">
        <v>9000000</v>
      </c>
      <c r="N1184" s="20">
        <v>5406879</v>
      </c>
      <c r="O1184" s="21">
        <f t="shared" si="54"/>
        <v>14502429.852992957</v>
      </c>
      <c r="P1184" s="22">
        <f t="shared" si="55"/>
        <v>60.076433333333334</v>
      </c>
      <c r="Q1184" s="20">
        <f t="shared" si="56"/>
        <v>4759576.5845070425</v>
      </c>
      <c r="R1184" s="18" t="s">
        <v>3530</v>
      </c>
      <c r="S1184" s="18">
        <v>115</v>
      </c>
    </row>
    <row r="1185" spans="1:19" x14ac:dyDescent="0.25">
      <c r="A1185" s="18" t="s">
        <v>4265</v>
      </c>
      <c r="B1185" s="18" t="s">
        <v>20</v>
      </c>
      <c r="C1185" s="18" t="s">
        <v>56</v>
      </c>
      <c r="D1185" s="18">
        <v>1987</v>
      </c>
      <c r="E1185" s="18">
        <f>VLOOKUP(D1185,'cpi roi'!A:C,2,FALSE)</f>
        <v>113.6</v>
      </c>
      <c r="F1185" s="18" t="s">
        <v>3507</v>
      </c>
      <c r="G1185" s="18">
        <v>3.8</v>
      </c>
      <c r="H1185" s="19">
        <v>6400</v>
      </c>
      <c r="I1185" s="18" t="s">
        <v>4266</v>
      </c>
      <c r="J1185" s="18" t="s">
        <v>4267</v>
      </c>
      <c r="K1185" s="18" t="s">
        <v>4268</v>
      </c>
      <c r="L1185" s="18" t="s">
        <v>34</v>
      </c>
      <c r="M1185" s="20">
        <v>100000</v>
      </c>
      <c r="N1185" s="20">
        <v>0</v>
      </c>
      <c r="O1185" s="21">
        <f t="shared" si="54"/>
        <v>0</v>
      </c>
      <c r="P1185" s="22">
        <f t="shared" si="55"/>
        <v>0</v>
      </c>
      <c r="Q1185" s="20">
        <f t="shared" si="56"/>
        <v>0</v>
      </c>
      <c r="R1185" s="18" t="s">
        <v>4269</v>
      </c>
      <c r="S1185" s="18">
        <v>88</v>
      </c>
    </row>
    <row r="1186" spans="1:19" x14ac:dyDescent="0.25">
      <c r="A1186" s="18" t="s">
        <v>4270</v>
      </c>
      <c r="B1186" s="18" t="s">
        <v>20</v>
      </c>
      <c r="C1186" s="18" t="s">
        <v>56</v>
      </c>
      <c r="D1186" s="18">
        <v>1987</v>
      </c>
      <c r="E1186" s="18">
        <f>VLOOKUP(D1186,'cpi roi'!A:C,2,FALSE)</f>
        <v>113.6</v>
      </c>
      <c r="F1186" s="18" t="s">
        <v>4208</v>
      </c>
      <c r="G1186" s="18">
        <v>4</v>
      </c>
      <c r="H1186" s="19">
        <v>2100</v>
      </c>
      <c r="I1186" s="18" t="s">
        <v>4271</v>
      </c>
      <c r="J1186" s="18" t="s">
        <v>4272</v>
      </c>
      <c r="K1186" s="18" t="s">
        <v>4273</v>
      </c>
      <c r="L1186" s="18" t="s">
        <v>34</v>
      </c>
      <c r="M1186" s="20">
        <v>75000</v>
      </c>
      <c r="N1186" s="20">
        <v>0</v>
      </c>
      <c r="O1186" s="21">
        <f t="shared" si="54"/>
        <v>0</v>
      </c>
      <c r="P1186" s="22">
        <f t="shared" si="55"/>
        <v>0</v>
      </c>
      <c r="Q1186" s="20">
        <f t="shared" si="56"/>
        <v>0</v>
      </c>
      <c r="R1186" s="18" t="s">
        <v>4274</v>
      </c>
      <c r="S1186" s="18">
        <v>72</v>
      </c>
    </row>
    <row r="1187" spans="1:19" x14ac:dyDescent="0.25">
      <c r="A1187" s="18" t="s">
        <v>4275</v>
      </c>
      <c r="B1187" s="18" t="s">
        <v>20</v>
      </c>
      <c r="C1187" s="18" t="s">
        <v>56</v>
      </c>
      <c r="D1187" s="18">
        <v>1987</v>
      </c>
      <c r="E1187" s="18">
        <f>VLOOKUP(D1187,'cpi roi'!A:C,2,FALSE)</f>
        <v>113.6</v>
      </c>
      <c r="F1187" s="18" t="s">
        <v>4276</v>
      </c>
      <c r="G1187" s="18">
        <v>5.0999999999999996</v>
      </c>
      <c r="H1187" s="19">
        <v>1600</v>
      </c>
      <c r="I1187" s="18" t="s">
        <v>4277</v>
      </c>
      <c r="J1187" s="18" t="s">
        <v>4278</v>
      </c>
      <c r="K1187" s="18" t="s">
        <v>4279</v>
      </c>
      <c r="L1187" s="18" t="s">
        <v>34</v>
      </c>
      <c r="M1187" s="20">
        <v>2000000</v>
      </c>
      <c r="N1187" s="20">
        <v>1083395</v>
      </c>
      <c r="O1187" s="21">
        <f t="shared" si="54"/>
        <v>2905901.9058098593</v>
      </c>
      <c r="P1187" s="22">
        <f t="shared" si="55"/>
        <v>54.169750000000008</v>
      </c>
      <c r="Q1187" s="20">
        <f t="shared" si="56"/>
        <v>953692.78169014095</v>
      </c>
      <c r="R1187" s="18" t="s">
        <v>4280</v>
      </c>
      <c r="S1187" s="18">
        <v>87</v>
      </c>
    </row>
    <row r="1188" spans="1:19" x14ac:dyDescent="0.25">
      <c r="A1188" s="18" t="s">
        <v>4281</v>
      </c>
      <c r="B1188" s="18" t="s">
        <v>20</v>
      </c>
      <c r="C1188" s="18" t="s">
        <v>56</v>
      </c>
      <c r="D1188" s="18">
        <v>1987</v>
      </c>
      <c r="E1188" s="18">
        <f>VLOOKUP(D1188,'cpi roi'!A:C,2,FALSE)</f>
        <v>113.6</v>
      </c>
      <c r="F1188" s="18" t="s">
        <v>4282</v>
      </c>
      <c r="G1188" s="18">
        <v>4.3</v>
      </c>
      <c r="H1188" s="19">
        <v>1100</v>
      </c>
      <c r="I1188" s="18" t="s">
        <v>4283</v>
      </c>
      <c r="J1188" s="18" t="s">
        <v>4284</v>
      </c>
      <c r="K1188" s="18" t="s">
        <v>2169</v>
      </c>
      <c r="L1188" s="18" t="s">
        <v>34</v>
      </c>
      <c r="M1188" s="20">
        <v>0</v>
      </c>
      <c r="N1188" s="20">
        <v>1149470</v>
      </c>
      <c r="O1188" s="21">
        <f t="shared" si="54"/>
        <v>3083129.4806338027</v>
      </c>
      <c r="P1188" s="22">
        <f t="shared" si="55"/>
        <v>0</v>
      </c>
      <c r="Q1188" s="20">
        <f t="shared" si="56"/>
        <v>1011857.3943661973</v>
      </c>
      <c r="R1188" s="18" t="s">
        <v>4060</v>
      </c>
      <c r="S1188" s="18">
        <v>89</v>
      </c>
    </row>
    <row r="1189" spans="1:19" x14ac:dyDescent="0.25">
      <c r="A1189" s="18" t="s">
        <v>4285</v>
      </c>
      <c r="B1189" s="18" t="s">
        <v>20</v>
      </c>
      <c r="C1189" s="18" t="s">
        <v>38</v>
      </c>
      <c r="D1189" s="18">
        <v>1987</v>
      </c>
      <c r="E1189" s="18">
        <f>VLOOKUP(D1189,'cpi roi'!A:C,2,FALSE)</f>
        <v>113.6</v>
      </c>
      <c r="F1189" s="18" t="s">
        <v>4028</v>
      </c>
      <c r="G1189" s="18">
        <v>5.4</v>
      </c>
      <c r="H1189" s="19">
        <v>3400</v>
      </c>
      <c r="I1189" s="18" t="s">
        <v>1260</v>
      </c>
      <c r="J1189" s="18" t="s">
        <v>4286</v>
      </c>
      <c r="K1189" s="18" t="s">
        <v>3541</v>
      </c>
      <c r="L1189" s="18" t="s">
        <v>34</v>
      </c>
      <c r="M1189" s="20">
        <v>0</v>
      </c>
      <c r="N1189" s="20">
        <v>12046526</v>
      </c>
      <c r="O1189" s="21">
        <f t="shared" si="54"/>
        <v>32311412.607394367</v>
      </c>
      <c r="P1189" s="22">
        <f t="shared" si="55"/>
        <v>0</v>
      </c>
      <c r="Q1189" s="20">
        <f t="shared" si="56"/>
        <v>10604336.267605634</v>
      </c>
      <c r="R1189" s="18" t="s">
        <v>122</v>
      </c>
      <c r="S1189" s="18">
        <v>104</v>
      </c>
    </row>
    <row r="1190" spans="1:19" x14ac:dyDescent="0.25">
      <c r="A1190" s="18" t="s">
        <v>4287</v>
      </c>
      <c r="B1190" s="18" t="s">
        <v>20</v>
      </c>
      <c r="C1190" s="18" t="s">
        <v>21</v>
      </c>
      <c r="D1190" s="18">
        <v>1987</v>
      </c>
      <c r="E1190" s="18">
        <f>VLOOKUP(D1190,'cpi roi'!A:C,2,FALSE)</f>
        <v>113.6</v>
      </c>
      <c r="F1190" s="18" t="s">
        <v>4288</v>
      </c>
      <c r="G1190" s="18">
        <v>5.6</v>
      </c>
      <c r="H1190" s="19">
        <v>2100</v>
      </c>
      <c r="I1190" s="18" t="s">
        <v>4289</v>
      </c>
      <c r="J1190" s="18" t="s">
        <v>4290</v>
      </c>
      <c r="K1190" s="18" t="s">
        <v>4291</v>
      </c>
      <c r="L1190" s="18" t="s">
        <v>34</v>
      </c>
      <c r="M1190" s="20">
        <v>0</v>
      </c>
      <c r="N1190" s="20">
        <v>700000</v>
      </c>
      <c r="O1190" s="21">
        <f t="shared" si="54"/>
        <v>1877552.8169014086</v>
      </c>
      <c r="P1190" s="22">
        <f t="shared" si="55"/>
        <v>0</v>
      </c>
      <c r="Q1190" s="20">
        <f t="shared" si="56"/>
        <v>616197.18309859163</v>
      </c>
      <c r="R1190" s="18" t="s">
        <v>4188</v>
      </c>
      <c r="S1190" s="18">
        <v>97</v>
      </c>
    </row>
    <row r="1191" spans="1:19" x14ac:dyDescent="0.25">
      <c r="A1191" s="18" t="s">
        <v>4292</v>
      </c>
      <c r="B1191" s="18" t="s">
        <v>37</v>
      </c>
      <c r="C1191" s="18" t="s">
        <v>38</v>
      </c>
      <c r="D1191" s="18">
        <v>1987</v>
      </c>
      <c r="E1191" s="18">
        <f>VLOOKUP(D1191,'cpi roi'!A:C,2,FALSE)</f>
        <v>113.6</v>
      </c>
      <c r="F1191" s="18" t="s">
        <v>4010</v>
      </c>
      <c r="G1191" s="18">
        <v>2.2000000000000002</v>
      </c>
      <c r="H1191" s="19">
        <v>7900</v>
      </c>
      <c r="I1191" s="18" t="s">
        <v>4293</v>
      </c>
      <c r="J1191" s="18" t="s">
        <v>2400</v>
      </c>
      <c r="K1191" s="18" t="s">
        <v>4294</v>
      </c>
      <c r="L1191" s="18" t="s">
        <v>34</v>
      </c>
      <c r="M1191" s="20">
        <v>24000000</v>
      </c>
      <c r="N1191" s="20">
        <v>4615255</v>
      </c>
      <c r="O1191" s="21">
        <f t="shared" si="54"/>
        <v>12379121.465669014</v>
      </c>
      <c r="P1191" s="22">
        <f t="shared" si="55"/>
        <v>19.230229166666668</v>
      </c>
      <c r="Q1191" s="20">
        <f t="shared" si="56"/>
        <v>4062724.4718309864</v>
      </c>
      <c r="R1191" s="18" t="s">
        <v>35</v>
      </c>
      <c r="S1191" s="18">
        <v>85</v>
      </c>
    </row>
    <row r="1192" spans="1:19" x14ac:dyDescent="0.25">
      <c r="A1192" s="18" t="s">
        <v>4295</v>
      </c>
      <c r="B1192" s="18" t="s">
        <v>37</v>
      </c>
      <c r="C1192" s="18" t="s">
        <v>45</v>
      </c>
      <c r="D1192" s="18">
        <v>1987</v>
      </c>
      <c r="E1192" s="18">
        <f>VLOOKUP(D1192,'cpi roi'!A:C,2,FALSE)</f>
        <v>113.6</v>
      </c>
      <c r="F1192" s="18" t="s">
        <v>4296</v>
      </c>
      <c r="G1192" s="18">
        <v>7.6</v>
      </c>
      <c r="H1192" s="19">
        <v>4300</v>
      </c>
      <c r="I1192" s="18" t="s">
        <v>2422</v>
      </c>
      <c r="J1192" s="18" t="s">
        <v>2422</v>
      </c>
      <c r="K1192" s="18" t="s">
        <v>4297</v>
      </c>
      <c r="L1192" s="18" t="s">
        <v>457</v>
      </c>
      <c r="M1192" s="20">
        <v>0</v>
      </c>
      <c r="N1192" s="20">
        <v>824024</v>
      </c>
      <c r="O1192" s="21">
        <f t="shared" si="54"/>
        <v>2210212.2605633806</v>
      </c>
      <c r="P1192" s="22">
        <f t="shared" si="55"/>
        <v>0</v>
      </c>
      <c r="Q1192" s="20">
        <f t="shared" si="56"/>
        <v>725373.2394366198</v>
      </c>
      <c r="R1192" s="18" t="s">
        <v>983</v>
      </c>
      <c r="S1192" s="18">
        <v>103</v>
      </c>
    </row>
    <row r="1193" spans="1:19" x14ac:dyDescent="0.25">
      <c r="A1193" s="18" t="s">
        <v>4298</v>
      </c>
      <c r="B1193" s="18" t="s">
        <v>20</v>
      </c>
      <c r="C1193" s="18" t="s">
        <v>108</v>
      </c>
      <c r="D1193" s="18">
        <v>1987</v>
      </c>
      <c r="E1193" s="18">
        <f>VLOOKUP(D1193,'cpi roi'!A:C,2,FALSE)</f>
        <v>113.6</v>
      </c>
      <c r="F1193" s="18" t="s">
        <v>3983</v>
      </c>
      <c r="G1193" s="18">
        <v>6.3</v>
      </c>
      <c r="H1193" s="19">
        <v>2600</v>
      </c>
      <c r="I1193" s="18" t="s">
        <v>2077</v>
      </c>
      <c r="J1193" s="18" t="s">
        <v>4299</v>
      </c>
      <c r="K1193" s="18" t="s">
        <v>4076</v>
      </c>
      <c r="L1193" s="18" t="s">
        <v>26</v>
      </c>
      <c r="M1193" s="20">
        <v>5300000</v>
      </c>
      <c r="N1193" s="20">
        <v>3107551</v>
      </c>
      <c r="O1193" s="21">
        <f t="shared" si="54"/>
        <v>8335130.1910211267</v>
      </c>
      <c r="P1193" s="22">
        <f t="shared" si="55"/>
        <v>58.633037735849058</v>
      </c>
      <c r="Q1193" s="20">
        <f t="shared" si="56"/>
        <v>2735520.2464788733</v>
      </c>
      <c r="R1193" s="18" t="s">
        <v>35</v>
      </c>
      <c r="S1193" s="18">
        <v>107</v>
      </c>
    </row>
    <row r="1194" spans="1:19" x14ac:dyDescent="0.25">
      <c r="A1194" s="18" t="s">
        <v>4300</v>
      </c>
      <c r="B1194" s="18" t="s">
        <v>20</v>
      </c>
      <c r="C1194" s="18" t="s">
        <v>56</v>
      </c>
      <c r="D1194" s="18">
        <v>1987</v>
      </c>
      <c r="E1194" s="18">
        <f>VLOOKUP(D1194,'cpi roi'!A:C,2,FALSE)</f>
        <v>113.6</v>
      </c>
      <c r="F1194" s="18" t="s">
        <v>4301</v>
      </c>
      <c r="G1194" s="18">
        <v>6.2</v>
      </c>
      <c r="H1194" s="19">
        <v>2200</v>
      </c>
      <c r="I1194" s="18" t="s">
        <v>4302</v>
      </c>
      <c r="J1194" s="18" t="s">
        <v>4303</v>
      </c>
      <c r="K1194" s="18" t="s">
        <v>1831</v>
      </c>
      <c r="L1194" s="18" t="s">
        <v>26</v>
      </c>
      <c r="M1194" s="20">
        <v>0</v>
      </c>
      <c r="N1194" s="20">
        <v>0</v>
      </c>
      <c r="O1194" s="21">
        <f t="shared" si="54"/>
        <v>0</v>
      </c>
      <c r="P1194" s="22">
        <f t="shared" si="55"/>
        <v>0</v>
      </c>
      <c r="Q1194" s="20">
        <f t="shared" si="56"/>
        <v>0</v>
      </c>
      <c r="R1194" s="18" t="s">
        <v>4304</v>
      </c>
      <c r="S1194" s="18">
        <v>110</v>
      </c>
    </row>
    <row r="1195" spans="1:19" x14ac:dyDescent="0.25">
      <c r="A1195" s="18" t="s">
        <v>4305</v>
      </c>
      <c r="B1195" s="18" t="s">
        <v>2004</v>
      </c>
      <c r="C1195" s="18" t="s">
        <v>45</v>
      </c>
      <c r="D1195" s="18">
        <v>1987</v>
      </c>
      <c r="E1195" s="18">
        <f>VLOOKUP(D1195,'cpi roi'!A:C,2,FALSE)</f>
        <v>113.6</v>
      </c>
      <c r="F1195" s="18" t="s">
        <v>3288</v>
      </c>
      <c r="G1195" s="18">
        <v>5.8</v>
      </c>
      <c r="H1195" s="19">
        <v>3500</v>
      </c>
      <c r="I1195" s="18" t="s">
        <v>1058</v>
      </c>
      <c r="J1195" s="18" t="s">
        <v>1058</v>
      </c>
      <c r="K1195" s="18" t="s">
        <v>2629</v>
      </c>
      <c r="L1195" s="18" t="s">
        <v>34</v>
      </c>
      <c r="M1195" s="20">
        <v>0</v>
      </c>
      <c r="N1195" s="20">
        <v>4215849</v>
      </c>
      <c r="O1195" s="21">
        <f t="shared" si="54"/>
        <v>11307827.379401408</v>
      </c>
      <c r="P1195" s="22">
        <f t="shared" si="55"/>
        <v>0</v>
      </c>
      <c r="Q1195" s="20">
        <f t="shared" si="56"/>
        <v>3711134.6830985919</v>
      </c>
      <c r="R1195" s="18" t="s">
        <v>1093</v>
      </c>
      <c r="S1195" s="18">
        <v>93</v>
      </c>
    </row>
    <row r="1196" spans="1:19" x14ac:dyDescent="0.25">
      <c r="A1196" s="18" t="s">
        <v>4306</v>
      </c>
      <c r="B1196" s="18" t="s">
        <v>20</v>
      </c>
      <c r="C1196" s="18" t="s">
        <v>45</v>
      </c>
      <c r="D1196" s="18">
        <v>1987</v>
      </c>
      <c r="E1196" s="18">
        <f>VLOOKUP(D1196,'cpi roi'!A:C,2,FALSE)</f>
        <v>113.6</v>
      </c>
      <c r="F1196" s="18" t="s">
        <v>3328</v>
      </c>
      <c r="G1196" s="18">
        <v>7</v>
      </c>
      <c r="H1196" s="19">
        <v>5200</v>
      </c>
      <c r="I1196" s="18" t="s">
        <v>4307</v>
      </c>
      <c r="J1196" s="18" t="s">
        <v>4308</v>
      </c>
      <c r="K1196" s="18" t="s">
        <v>4307</v>
      </c>
      <c r="L1196" s="18" t="s">
        <v>34</v>
      </c>
      <c r="M1196" s="20">
        <v>100000</v>
      </c>
      <c r="N1196" s="20">
        <v>5228617</v>
      </c>
      <c r="O1196" s="21">
        <f t="shared" si="54"/>
        <v>14024292.252640845</v>
      </c>
      <c r="P1196" s="22">
        <f t="shared" si="55"/>
        <v>5228.6170000000002</v>
      </c>
      <c r="Q1196" s="20">
        <f t="shared" si="56"/>
        <v>4602655.8098591557</v>
      </c>
      <c r="R1196" s="18" t="s">
        <v>4309</v>
      </c>
      <c r="S1196" s="18">
        <v>78</v>
      </c>
    </row>
    <row r="1197" spans="1:19" x14ac:dyDescent="0.25">
      <c r="A1197" s="18" t="s">
        <v>4310</v>
      </c>
      <c r="B1197" s="18" t="s">
        <v>37</v>
      </c>
      <c r="C1197" s="18" t="s">
        <v>21</v>
      </c>
      <c r="D1197" s="18">
        <v>1987</v>
      </c>
      <c r="E1197" s="18">
        <f>VLOOKUP(D1197,'cpi roi'!A:C,2,FALSE)</f>
        <v>113.6</v>
      </c>
      <c r="F1197" s="18" t="s">
        <v>4010</v>
      </c>
      <c r="G1197" s="18">
        <v>7.3</v>
      </c>
      <c r="H1197" s="19">
        <v>7300</v>
      </c>
      <c r="I1197" s="18" t="s">
        <v>437</v>
      </c>
      <c r="J1197" s="18" t="s">
        <v>4311</v>
      </c>
      <c r="K1197" s="18" t="s">
        <v>4312</v>
      </c>
      <c r="L1197" s="18" t="s">
        <v>26</v>
      </c>
      <c r="M1197" s="20">
        <v>0</v>
      </c>
      <c r="N1197" s="20">
        <v>4370078</v>
      </c>
      <c r="O1197" s="21">
        <f t="shared" si="54"/>
        <v>11721503.227112677</v>
      </c>
      <c r="P1197" s="22">
        <f t="shared" si="55"/>
        <v>0</v>
      </c>
      <c r="Q1197" s="20">
        <f t="shared" si="56"/>
        <v>3846899.6478873244</v>
      </c>
      <c r="R1197" s="18" t="s">
        <v>4313</v>
      </c>
      <c r="S1197" s="18">
        <v>83</v>
      </c>
    </row>
    <row r="1198" spans="1:19" x14ac:dyDescent="0.25">
      <c r="A1198" s="18" t="s">
        <v>4314</v>
      </c>
      <c r="B1198" s="18" t="s">
        <v>20</v>
      </c>
      <c r="C1198" s="18" t="s">
        <v>21</v>
      </c>
      <c r="D1198" s="18">
        <v>1987</v>
      </c>
      <c r="E1198" s="18">
        <f>VLOOKUP(D1198,'cpi roi'!A:C,2,FALSE)</f>
        <v>113.6</v>
      </c>
      <c r="F1198" s="18" t="s">
        <v>3288</v>
      </c>
      <c r="G1198" s="18">
        <v>6.4</v>
      </c>
      <c r="H1198" s="19">
        <v>5200</v>
      </c>
      <c r="I1198" s="18" t="s">
        <v>744</v>
      </c>
      <c r="J1198" s="18" t="s">
        <v>4315</v>
      </c>
      <c r="K1198" s="18" t="s">
        <v>564</v>
      </c>
      <c r="L1198" s="18" t="s">
        <v>34</v>
      </c>
      <c r="M1198" s="20">
        <v>0</v>
      </c>
      <c r="N1198" s="20">
        <v>5262047</v>
      </c>
      <c r="O1198" s="21">
        <f t="shared" si="54"/>
        <v>14113958.810739437</v>
      </c>
      <c r="P1198" s="22">
        <f t="shared" si="55"/>
        <v>0</v>
      </c>
      <c r="Q1198" s="20">
        <f t="shared" si="56"/>
        <v>4632083.6267605638</v>
      </c>
      <c r="R1198" s="18" t="s">
        <v>2105</v>
      </c>
      <c r="S1198" s="18">
        <v>111</v>
      </c>
    </row>
    <row r="1199" spans="1:19" x14ac:dyDescent="0.25">
      <c r="A1199" s="18" t="s">
        <v>4316</v>
      </c>
      <c r="B1199" s="18" t="s">
        <v>20</v>
      </c>
      <c r="C1199" s="18" t="s">
        <v>21</v>
      </c>
      <c r="D1199" s="18">
        <v>1987</v>
      </c>
      <c r="E1199" s="18">
        <f>VLOOKUP(D1199,'cpi roi'!A:C,2,FALSE)</f>
        <v>113.6</v>
      </c>
      <c r="F1199" s="18" t="s">
        <v>3932</v>
      </c>
      <c r="G1199" s="18">
        <v>6.6</v>
      </c>
      <c r="H1199" s="19">
        <v>6000</v>
      </c>
      <c r="I1199" s="18" t="s">
        <v>906</v>
      </c>
      <c r="J1199" s="18" t="s">
        <v>4317</v>
      </c>
      <c r="K1199" s="18" t="s">
        <v>1605</v>
      </c>
      <c r="L1199" s="18" t="s">
        <v>34</v>
      </c>
      <c r="M1199" s="20">
        <v>25000000</v>
      </c>
      <c r="N1199" s="20">
        <v>30950002</v>
      </c>
      <c r="O1199" s="21">
        <f t="shared" si="54"/>
        <v>83014662.05457747</v>
      </c>
      <c r="P1199" s="22">
        <f t="shared" si="55"/>
        <v>123.80000799999999</v>
      </c>
      <c r="Q1199" s="20">
        <f t="shared" si="56"/>
        <v>27244720.070422538</v>
      </c>
      <c r="R1199" s="18" t="s">
        <v>27</v>
      </c>
      <c r="S1199" s="18">
        <v>116</v>
      </c>
    </row>
    <row r="1200" spans="1:19" x14ac:dyDescent="0.25">
      <c r="A1200" s="18" t="s">
        <v>4318</v>
      </c>
      <c r="B1200" s="18" t="s">
        <v>452</v>
      </c>
      <c r="C1200" s="18" t="s">
        <v>45</v>
      </c>
      <c r="D1200" s="18">
        <v>1987</v>
      </c>
      <c r="E1200" s="18">
        <f>VLOOKUP(D1200,'cpi roi'!A:C,2,FALSE)</f>
        <v>113.6</v>
      </c>
      <c r="F1200" s="18" t="s">
        <v>4319</v>
      </c>
      <c r="G1200" s="18">
        <v>7.6</v>
      </c>
      <c r="H1200" s="19">
        <v>2200</v>
      </c>
      <c r="I1200" s="18" t="s">
        <v>2422</v>
      </c>
      <c r="J1200" s="18" t="s">
        <v>2422</v>
      </c>
      <c r="K1200" s="18" t="s">
        <v>4320</v>
      </c>
      <c r="L1200" s="18" t="s">
        <v>457</v>
      </c>
      <c r="M1200" s="20">
        <v>0</v>
      </c>
      <c r="N1200" s="20">
        <v>22039</v>
      </c>
      <c r="O1200" s="21">
        <f t="shared" si="54"/>
        <v>59113.409330985916</v>
      </c>
      <c r="P1200" s="22">
        <f t="shared" si="55"/>
        <v>0</v>
      </c>
      <c r="Q1200" s="20">
        <f t="shared" si="56"/>
        <v>19400.528169014087</v>
      </c>
      <c r="R1200" s="18" t="s">
        <v>4321</v>
      </c>
      <c r="S1200" s="18">
        <v>99</v>
      </c>
    </row>
    <row r="1201" spans="1:19" x14ac:dyDescent="0.25">
      <c r="A1201" s="18" t="s">
        <v>4322</v>
      </c>
      <c r="B1201" s="18" t="s">
        <v>37</v>
      </c>
      <c r="C1201" s="18" t="s">
        <v>45</v>
      </c>
      <c r="D1201" s="18">
        <v>1987</v>
      </c>
      <c r="E1201" s="18">
        <f>VLOOKUP(D1201,'cpi roi'!A:C,2,FALSE)</f>
        <v>113.6</v>
      </c>
      <c r="F1201" s="18" t="s">
        <v>3882</v>
      </c>
      <c r="G1201" s="18">
        <v>4.8</v>
      </c>
      <c r="H1201" s="19">
        <v>1400</v>
      </c>
      <c r="I1201" s="18" t="s">
        <v>4323</v>
      </c>
      <c r="J1201" s="18" t="s">
        <v>4324</v>
      </c>
      <c r="K1201" s="18" t="s">
        <v>4325</v>
      </c>
      <c r="L1201" s="18" t="s">
        <v>34</v>
      </c>
      <c r="M1201" s="20">
        <v>0</v>
      </c>
      <c r="N1201" s="20">
        <v>0</v>
      </c>
      <c r="O1201" s="21">
        <f t="shared" si="54"/>
        <v>0</v>
      </c>
      <c r="P1201" s="22">
        <f t="shared" si="55"/>
        <v>0</v>
      </c>
      <c r="Q1201" s="20">
        <f t="shared" si="56"/>
        <v>0</v>
      </c>
      <c r="R1201" s="18" t="s">
        <v>122</v>
      </c>
      <c r="S1201" s="18">
        <v>86</v>
      </c>
    </row>
    <row r="1202" spans="1:19" x14ac:dyDescent="0.25">
      <c r="A1202" s="18" t="s">
        <v>4326</v>
      </c>
      <c r="B1202" s="18" t="s">
        <v>20</v>
      </c>
      <c r="C1202" s="18" t="s">
        <v>45</v>
      </c>
      <c r="D1202" s="18">
        <v>1987</v>
      </c>
      <c r="E1202" s="18">
        <f>VLOOKUP(D1202,'cpi roi'!A:C,2,FALSE)</f>
        <v>113.6</v>
      </c>
      <c r="F1202" s="18" t="s">
        <v>3920</v>
      </c>
      <c r="G1202" s="18">
        <v>5.7</v>
      </c>
      <c r="H1202" s="19">
        <v>999</v>
      </c>
      <c r="I1202" s="18" t="s">
        <v>745</v>
      </c>
      <c r="J1202" s="18" t="s">
        <v>745</v>
      </c>
      <c r="K1202" s="18" t="s">
        <v>4327</v>
      </c>
      <c r="L1202" s="18" t="s">
        <v>34</v>
      </c>
      <c r="M1202" s="20">
        <v>0</v>
      </c>
      <c r="N1202" s="20">
        <v>1025762</v>
      </c>
      <c r="O1202" s="21">
        <f t="shared" si="54"/>
        <v>2751317.6179577466</v>
      </c>
      <c r="P1202" s="22">
        <f t="shared" si="55"/>
        <v>0</v>
      </c>
      <c r="Q1202" s="20">
        <f t="shared" si="56"/>
        <v>902959.50704225362</v>
      </c>
      <c r="R1202" s="18" t="s">
        <v>4328</v>
      </c>
      <c r="S1202" s="18">
        <v>90</v>
      </c>
    </row>
    <row r="1203" spans="1:19" x14ac:dyDescent="0.25">
      <c r="A1203" s="18" t="s">
        <v>4329</v>
      </c>
      <c r="B1203" s="18" t="s">
        <v>20</v>
      </c>
      <c r="C1203" s="18" t="s">
        <v>67</v>
      </c>
      <c r="D1203" s="18">
        <v>1987</v>
      </c>
      <c r="E1203" s="18">
        <f>VLOOKUP(D1203,'cpi roi'!A:C,2,FALSE)</f>
        <v>113.6</v>
      </c>
      <c r="F1203" s="18" t="s">
        <v>3502</v>
      </c>
      <c r="G1203" s="18">
        <v>6.6</v>
      </c>
      <c r="H1203" s="19">
        <v>3300</v>
      </c>
      <c r="I1203" s="18" t="s">
        <v>2153</v>
      </c>
      <c r="J1203" s="18" t="s">
        <v>4330</v>
      </c>
      <c r="K1203" s="18" t="s">
        <v>3134</v>
      </c>
      <c r="L1203" s="18" t="s">
        <v>34</v>
      </c>
      <c r="M1203" s="20">
        <v>5800000</v>
      </c>
      <c r="N1203" s="20">
        <v>0</v>
      </c>
      <c r="O1203" s="21">
        <f t="shared" si="54"/>
        <v>0</v>
      </c>
      <c r="P1203" s="22">
        <f t="shared" si="55"/>
        <v>0</v>
      </c>
      <c r="Q1203" s="20">
        <f t="shared" si="56"/>
        <v>0</v>
      </c>
      <c r="R1203" s="18" t="s">
        <v>4331</v>
      </c>
      <c r="S1203" s="18">
        <v>94</v>
      </c>
    </row>
    <row r="1204" spans="1:19" x14ac:dyDescent="0.25">
      <c r="A1204" s="18" t="s">
        <v>4332</v>
      </c>
      <c r="B1204" s="18" t="s">
        <v>20</v>
      </c>
      <c r="C1204" s="18" t="s">
        <v>38</v>
      </c>
      <c r="D1204" s="18">
        <v>1987</v>
      </c>
      <c r="E1204" s="18">
        <f>VLOOKUP(D1204,'cpi roi'!A:C,2,FALSE)</f>
        <v>113.6</v>
      </c>
      <c r="F1204" s="18" t="s">
        <v>2881</v>
      </c>
      <c r="G1204" s="18">
        <v>5.7</v>
      </c>
      <c r="H1204" s="19">
        <v>2800</v>
      </c>
      <c r="I1204" s="18" t="s">
        <v>3585</v>
      </c>
      <c r="J1204" s="18" t="s">
        <v>4333</v>
      </c>
      <c r="K1204" s="18" t="s">
        <v>204</v>
      </c>
      <c r="L1204" s="18" t="s">
        <v>34</v>
      </c>
      <c r="M1204" s="20">
        <v>10000000</v>
      </c>
      <c r="N1204" s="20">
        <v>3060858</v>
      </c>
      <c r="O1204" s="21">
        <f t="shared" si="54"/>
        <v>8209889.3714788733</v>
      </c>
      <c r="P1204" s="22">
        <f t="shared" si="55"/>
        <v>30.608580000000003</v>
      </c>
      <c r="Q1204" s="20">
        <f t="shared" si="56"/>
        <v>2694417.2535211272</v>
      </c>
      <c r="R1204" s="18" t="s">
        <v>54</v>
      </c>
      <c r="S1204" s="18">
        <v>92</v>
      </c>
    </row>
    <row r="1205" spans="1:19" x14ac:dyDescent="0.25">
      <c r="A1205" s="18" t="s">
        <v>4334</v>
      </c>
      <c r="B1205" s="18" t="s">
        <v>2004</v>
      </c>
      <c r="C1205" s="18" t="s">
        <v>45</v>
      </c>
      <c r="D1205" s="18">
        <v>1987</v>
      </c>
      <c r="E1205" s="18">
        <f>VLOOKUP(D1205,'cpi roi'!A:C,2,FALSE)</f>
        <v>113.6</v>
      </c>
      <c r="F1205" s="18" t="s">
        <v>3995</v>
      </c>
      <c r="G1205" s="18">
        <v>5.4</v>
      </c>
      <c r="H1205" s="19">
        <v>2500</v>
      </c>
      <c r="I1205" s="18" t="s">
        <v>2725</v>
      </c>
      <c r="J1205" s="18" t="s">
        <v>4335</v>
      </c>
      <c r="K1205" s="18" t="s">
        <v>4336</v>
      </c>
      <c r="L1205" s="18" t="s">
        <v>34</v>
      </c>
      <c r="M1205" s="20">
        <v>0</v>
      </c>
      <c r="N1205" s="20">
        <v>1584970</v>
      </c>
      <c r="O1205" s="21">
        <f t="shared" si="54"/>
        <v>4251235.5545774652</v>
      </c>
      <c r="P1205" s="22">
        <f t="shared" si="55"/>
        <v>0</v>
      </c>
      <c r="Q1205" s="20">
        <f t="shared" si="56"/>
        <v>1395220.0704225353</v>
      </c>
      <c r="R1205" s="18" t="s">
        <v>689</v>
      </c>
      <c r="S1205" s="18">
        <v>98</v>
      </c>
    </row>
    <row r="1206" spans="1:19" x14ac:dyDescent="0.25">
      <c r="A1206" s="18" t="s">
        <v>4337</v>
      </c>
      <c r="B1206" s="18" t="s">
        <v>20</v>
      </c>
      <c r="C1206" s="18" t="s">
        <v>45</v>
      </c>
      <c r="D1206" s="18">
        <v>1987</v>
      </c>
      <c r="E1206" s="18">
        <f>VLOOKUP(D1206,'cpi roi'!A:C,2,FALSE)</f>
        <v>113.6</v>
      </c>
      <c r="F1206" s="18" t="s">
        <v>3181</v>
      </c>
      <c r="G1206" s="18">
        <v>4.3</v>
      </c>
      <c r="H1206" s="19">
        <v>3100</v>
      </c>
      <c r="I1206" s="18" t="s">
        <v>4338</v>
      </c>
      <c r="J1206" s="18" t="s">
        <v>4338</v>
      </c>
      <c r="K1206" s="18" t="s">
        <v>4339</v>
      </c>
      <c r="L1206" s="18" t="s">
        <v>34</v>
      </c>
      <c r="M1206" s="20">
        <v>0</v>
      </c>
      <c r="N1206" s="20">
        <v>1189709</v>
      </c>
      <c r="O1206" s="21">
        <f t="shared" si="54"/>
        <v>3191059.2632042253</v>
      </c>
      <c r="P1206" s="22">
        <f t="shared" si="55"/>
        <v>0</v>
      </c>
      <c r="Q1206" s="20">
        <f t="shared" si="56"/>
        <v>1047279.0492957748</v>
      </c>
      <c r="R1206" s="18" t="s">
        <v>2866</v>
      </c>
      <c r="S1206" s="18">
        <v>95</v>
      </c>
    </row>
    <row r="1207" spans="1:19" x14ac:dyDescent="0.25">
      <c r="A1207" s="18" t="s">
        <v>4340</v>
      </c>
      <c r="B1207" s="18" t="s">
        <v>20</v>
      </c>
      <c r="C1207" s="18" t="s">
        <v>38</v>
      </c>
      <c r="D1207" s="18">
        <v>1987</v>
      </c>
      <c r="E1207" s="18">
        <f>VLOOKUP(D1207,'cpi roi'!A:C,2,FALSE)</f>
        <v>113.6</v>
      </c>
      <c r="F1207" s="18" t="s">
        <v>4017</v>
      </c>
      <c r="G1207" s="18">
        <v>5.7</v>
      </c>
      <c r="H1207" s="19">
        <v>2300</v>
      </c>
      <c r="I1207" s="18" t="s">
        <v>2153</v>
      </c>
      <c r="J1207" s="18" t="s">
        <v>2153</v>
      </c>
      <c r="K1207" s="18" t="s">
        <v>4341</v>
      </c>
      <c r="L1207" s="18" t="s">
        <v>26</v>
      </c>
      <c r="M1207" s="20">
        <v>1000000</v>
      </c>
      <c r="N1207" s="20">
        <v>210200</v>
      </c>
      <c r="O1207" s="21">
        <f t="shared" si="54"/>
        <v>563802.28873239434</v>
      </c>
      <c r="P1207" s="22">
        <f t="shared" si="55"/>
        <v>21.02</v>
      </c>
      <c r="Q1207" s="20">
        <f t="shared" si="56"/>
        <v>185035.21126760566</v>
      </c>
      <c r="R1207" s="18" t="s">
        <v>4342</v>
      </c>
      <c r="S1207" s="18">
        <v>86</v>
      </c>
    </row>
    <row r="1208" spans="1:19" x14ac:dyDescent="0.25">
      <c r="A1208" s="18" t="s">
        <v>4343</v>
      </c>
      <c r="B1208" s="18" t="s">
        <v>37</v>
      </c>
      <c r="C1208" s="18" t="s">
        <v>45</v>
      </c>
      <c r="D1208" s="18">
        <v>1987</v>
      </c>
      <c r="E1208" s="18">
        <f>VLOOKUP(D1208,'cpi roi'!A:C,2,FALSE)</f>
        <v>113.6</v>
      </c>
      <c r="F1208" s="18" t="s">
        <v>3968</v>
      </c>
      <c r="G1208" s="18">
        <v>5.3</v>
      </c>
      <c r="H1208" s="19">
        <v>3200</v>
      </c>
      <c r="I1208" s="18" t="s">
        <v>681</v>
      </c>
      <c r="J1208" s="18" t="s">
        <v>3092</v>
      </c>
      <c r="K1208" s="18" t="s">
        <v>4206</v>
      </c>
      <c r="L1208" s="18" t="s">
        <v>34</v>
      </c>
      <c r="M1208" s="20">
        <v>0</v>
      </c>
      <c r="N1208" s="20">
        <v>20419446</v>
      </c>
      <c r="O1208" s="21">
        <f t="shared" si="54"/>
        <v>54769411.938380286</v>
      </c>
      <c r="P1208" s="22">
        <f t="shared" si="55"/>
        <v>0</v>
      </c>
      <c r="Q1208" s="20">
        <f t="shared" si="56"/>
        <v>17974864.436619721</v>
      </c>
      <c r="R1208" s="18" t="s">
        <v>2097</v>
      </c>
      <c r="S1208" s="18">
        <v>96</v>
      </c>
    </row>
    <row r="1209" spans="1:19" x14ac:dyDescent="0.25">
      <c r="A1209" s="18" t="s">
        <v>4344</v>
      </c>
      <c r="B1209" s="18" t="s">
        <v>20</v>
      </c>
      <c r="C1209" s="18" t="s">
        <v>21</v>
      </c>
      <c r="D1209" s="18">
        <v>1987</v>
      </c>
      <c r="E1209" s="18">
        <f>VLOOKUP(D1209,'cpi roi'!A:C,2,FALSE)</f>
        <v>113.6</v>
      </c>
      <c r="F1209" s="18" t="s">
        <v>4345</v>
      </c>
      <c r="G1209" s="18">
        <v>5.7</v>
      </c>
      <c r="H1209" s="19">
        <v>1200</v>
      </c>
      <c r="I1209" s="18" t="s">
        <v>4346</v>
      </c>
      <c r="J1209" s="18" t="s">
        <v>4346</v>
      </c>
      <c r="K1209" s="18" t="s">
        <v>4347</v>
      </c>
      <c r="L1209" s="18" t="s">
        <v>34</v>
      </c>
      <c r="M1209" s="20">
        <v>0</v>
      </c>
      <c r="N1209" s="20">
        <v>316199</v>
      </c>
      <c r="O1209" s="21">
        <f t="shared" si="54"/>
        <v>848114.74735915498</v>
      </c>
      <c r="P1209" s="22">
        <f t="shared" si="55"/>
        <v>0</v>
      </c>
      <c r="Q1209" s="20">
        <f t="shared" si="56"/>
        <v>278344.19014084508</v>
      </c>
      <c r="R1209" s="18" t="s">
        <v>3872</v>
      </c>
      <c r="S1209" s="18">
        <v>102</v>
      </c>
    </row>
    <row r="1210" spans="1:19" x14ac:dyDescent="0.25">
      <c r="A1210" s="18" t="s">
        <v>4348</v>
      </c>
      <c r="B1210" s="18" t="s">
        <v>20</v>
      </c>
      <c r="C1210" s="18" t="s">
        <v>21</v>
      </c>
      <c r="D1210" s="18">
        <v>1987</v>
      </c>
      <c r="E1210" s="18">
        <f>VLOOKUP(D1210,'cpi roi'!A:C,2,FALSE)</f>
        <v>113.6</v>
      </c>
      <c r="F1210" s="18" t="s">
        <v>3262</v>
      </c>
      <c r="G1210" s="18">
        <v>6.2</v>
      </c>
      <c r="H1210" s="19">
        <v>3700</v>
      </c>
      <c r="I1210" s="18" t="s">
        <v>4349</v>
      </c>
      <c r="J1210" s="18" t="s">
        <v>4350</v>
      </c>
      <c r="K1210" s="18" t="s">
        <v>1835</v>
      </c>
      <c r="L1210" s="18" t="s">
        <v>34</v>
      </c>
      <c r="M1210" s="20">
        <v>0</v>
      </c>
      <c r="N1210" s="20">
        <v>2413427</v>
      </c>
      <c r="O1210" s="21">
        <f t="shared" si="54"/>
        <v>6473338.0889084507</v>
      </c>
      <c r="P1210" s="22">
        <f t="shared" si="55"/>
        <v>0</v>
      </c>
      <c r="Q1210" s="20">
        <f t="shared" si="56"/>
        <v>2124495.5985915493</v>
      </c>
      <c r="R1210" s="18" t="s">
        <v>122</v>
      </c>
      <c r="S1210" s="18">
        <v>100</v>
      </c>
    </row>
    <row r="1211" spans="1:19" x14ac:dyDescent="0.25">
      <c r="A1211" s="18" t="s">
        <v>4351</v>
      </c>
      <c r="B1211" s="18" t="s">
        <v>20</v>
      </c>
      <c r="C1211" s="18" t="s">
        <v>29</v>
      </c>
      <c r="D1211" s="18">
        <v>1987</v>
      </c>
      <c r="E1211" s="18">
        <f>VLOOKUP(D1211,'cpi roi'!A:C,2,FALSE)</f>
        <v>113.6</v>
      </c>
      <c r="F1211" s="18" t="s">
        <v>4352</v>
      </c>
      <c r="G1211" s="18">
        <v>5.0999999999999996</v>
      </c>
      <c r="H1211" s="19">
        <v>1600</v>
      </c>
      <c r="I1211" s="18" t="s">
        <v>2813</v>
      </c>
      <c r="J1211" s="18" t="s">
        <v>4353</v>
      </c>
      <c r="K1211" s="18" t="s">
        <v>4354</v>
      </c>
      <c r="L1211" s="18" t="s">
        <v>496</v>
      </c>
      <c r="M1211" s="20">
        <v>0</v>
      </c>
      <c r="N1211" s="20">
        <v>0</v>
      </c>
      <c r="O1211" s="21">
        <f t="shared" si="54"/>
        <v>0</v>
      </c>
      <c r="P1211" s="22">
        <f t="shared" si="55"/>
        <v>0</v>
      </c>
      <c r="Q1211" s="20">
        <f t="shared" si="56"/>
        <v>0</v>
      </c>
      <c r="R1211" s="18" t="s">
        <v>2816</v>
      </c>
      <c r="S1211" s="18">
        <v>92</v>
      </c>
    </row>
    <row r="1212" spans="1:19" x14ac:dyDescent="0.25">
      <c r="A1212" s="18" t="s">
        <v>4355</v>
      </c>
      <c r="B1212" s="18" t="s">
        <v>2004</v>
      </c>
      <c r="C1212" s="18" t="s">
        <v>45</v>
      </c>
      <c r="D1212" s="18">
        <v>1987</v>
      </c>
      <c r="E1212" s="18">
        <f>VLOOKUP(D1212,'cpi roi'!A:C,2,FALSE)</f>
        <v>113.6</v>
      </c>
      <c r="F1212" s="18" t="s">
        <v>4152</v>
      </c>
      <c r="G1212" s="18">
        <v>4.5999999999999996</v>
      </c>
      <c r="H1212" s="19">
        <v>1200</v>
      </c>
      <c r="I1212" s="18" t="s">
        <v>4356</v>
      </c>
      <c r="J1212" s="18" t="s">
        <v>4357</v>
      </c>
      <c r="K1212" s="18" t="s">
        <v>3665</v>
      </c>
      <c r="L1212" s="18" t="s">
        <v>34</v>
      </c>
      <c r="M1212" s="20">
        <v>0</v>
      </c>
      <c r="N1212" s="20">
        <v>3922273</v>
      </c>
      <c r="O1212" s="21">
        <f t="shared" si="54"/>
        <v>10520392.456866197</v>
      </c>
      <c r="P1212" s="22">
        <f t="shared" si="55"/>
        <v>0</v>
      </c>
      <c r="Q1212" s="20">
        <f t="shared" si="56"/>
        <v>3452705.1056338032</v>
      </c>
      <c r="R1212" s="18" t="s">
        <v>2031</v>
      </c>
      <c r="S1212" s="18">
        <v>90</v>
      </c>
    </row>
    <row r="1213" spans="1:19" x14ac:dyDescent="0.25">
      <c r="A1213" s="18" t="s">
        <v>4358</v>
      </c>
      <c r="B1213" s="18" t="s">
        <v>20</v>
      </c>
      <c r="C1213" s="18" t="s">
        <v>108</v>
      </c>
      <c r="D1213" s="18">
        <v>1987</v>
      </c>
      <c r="E1213" s="18">
        <f>VLOOKUP(D1213,'cpi roi'!A:C,2,FALSE)</f>
        <v>113.6</v>
      </c>
      <c r="F1213" s="18" t="s">
        <v>4190</v>
      </c>
      <c r="G1213" s="18">
        <v>6.2</v>
      </c>
      <c r="H1213" s="19">
        <v>1700</v>
      </c>
      <c r="I1213" s="18" t="s">
        <v>4359</v>
      </c>
      <c r="J1213" s="18" t="s">
        <v>4360</v>
      </c>
      <c r="K1213" s="18" t="s">
        <v>4361</v>
      </c>
      <c r="L1213" s="18" t="s">
        <v>34</v>
      </c>
      <c r="M1213" s="20">
        <v>0</v>
      </c>
      <c r="N1213" s="20">
        <v>1262091</v>
      </c>
      <c r="O1213" s="21">
        <f t="shared" si="54"/>
        <v>3385203.5889084507</v>
      </c>
      <c r="P1213" s="22">
        <f t="shared" si="55"/>
        <v>0</v>
      </c>
      <c r="Q1213" s="20">
        <f t="shared" si="56"/>
        <v>1110995.5985915493</v>
      </c>
      <c r="R1213" s="18" t="s">
        <v>3872</v>
      </c>
      <c r="S1213" s="18">
        <v>90</v>
      </c>
    </row>
    <row r="1214" spans="1:19" x14ac:dyDescent="0.25">
      <c r="A1214" s="18" t="s">
        <v>4362</v>
      </c>
      <c r="B1214" s="18" t="s">
        <v>20</v>
      </c>
      <c r="C1214" s="18" t="s">
        <v>108</v>
      </c>
      <c r="D1214" s="18">
        <v>1987</v>
      </c>
      <c r="E1214" s="18">
        <f>VLOOKUP(D1214,'cpi roi'!A:C,2,FALSE)</f>
        <v>113.6</v>
      </c>
      <c r="F1214" s="18" t="s">
        <v>4363</v>
      </c>
      <c r="G1214" s="18">
        <v>6.2</v>
      </c>
      <c r="H1214" s="19">
        <v>3100</v>
      </c>
      <c r="I1214" s="18" t="s">
        <v>191</v>
      </c>
      <c r="J1214" s="18" t="s">
        <v>3928</v>
      </c>
      <c r="K1214" s="18" t="s">
        <v>4364</v>
      </c>
      <c r="L1214" s="18" t="s">
        <v>26</v>
      </c>
      <c r="M1214" s="20">
        <v>5500000</v>
      </c>
      <c r="N1214" s="20">
        <v>969205</v>
      </c>
      <c r="O1214" s="21">
        <f t="shared" si="54"/>
        <v>2599619.3970070425</v>
      </c>
      <c r="P1214" s="22">
        <f t="shared" si="55"/>
        <v>17.621909090909092</v>
      </c>
      <c r="Q1214" s="20">
        <f t="shared" si="56"/>
        <v>853173.41549295781</v>
      </c>
      <c r="R1214" s="18" t="s">
        <v>3952</v>
      </c>
      <c r="S1214" s="18">
        <v>90</v>
      </c>
    </row>
    <row r="1215" spans="1:19" x14ac:dyDescent="0.25">
      <c r="A1215" s="18" t="s">
        <v>4365</v>
      </c>
      <c r="B1215" s="18" t="s">
        <v>2004</v>
      </c>
      <c r="C1215" s="18" t="s">
        <v>38</v>
      </c>
      <c r="D1215" s="18">
        <v>1987</v>
      </c>
      <c r="E1215" s="18">
        <f>VLOOKUP(D1215,'cpi roi'!A:C,2,FALSE)</f>
        <v>113.6</v>
      </c>
      <c r="F1215" s="18" t="s">
        <v>3777</v>
      </c>
      <c r="G1215" s="18">
        <v>4.7</v>
      </c>
      <c r="H1215" s="19">
        <v>1100</v>
      </c>
      <c r="I1215" s="18" t="s">
        <v>2353</v>
      </c>
      <c r="J1215" s="18" t="s">
        <v>4366</v>
      </c>
      <c r="K1215" s="18" t="s">
        <v>1570</v>
      </c>
      <c r="L1215" s="18" t="s">
        <v>34</v>
      </c>
      <c r="M1215" s="20">
        <v>19000000</v>
      </c>
      <c r="N1215" s="20">
        <v>2228951</v>
      </c>
      <c r="O1215" s="21">
        <f t="shared" si="54"/>
        <v>5978533.1839788733</v>
      </c>
      <c r="P1215" s="22">
        <f t="shared" si="55"/>
        <v>11.731321052631579</v>
      </c>
      <c r="Q1215" s="20">
        <f t="shared" si="56"/>
        <v>1962104.7535211269</v>
      </c>
      <c r="R1215" s="18" t="s">
        <v>2105</v>
      </c>
      <c r="S1215" s="18">
        <v>101</v>
      </c>
    </row>
    <row r="1216" spans="1:19" x14ac:dyDescent="0.25">
      <c r="A1216" s="18" t="s">
        <v>4367</v>
      </c>
      <c r="B1216" s="18" t="s">
        <v>37</v>
      </c>
      <c r="C1216" s="18" t="s">
        <v>45</v>
      </c>
      <c r="D1216" s="18">
        <v>1987</v>
      </c>
      <c r="E1216" s="18">
        <f>VLOOKUP(D1216,'cpi roi'!A:C,2,FALSE)</f>
        <v>113.6</v>
      </c>
      <c r="F1216" s="18" t="s">
        <v>3898</v>
      </c>
      <c r="G1216" s="18">
        <v>5.5</v>
      </c>
      <c r="H1216" s="19">
        <v>3800</v>
      </c>
      <c r="I1216" s="18" t="s">
        <v>1245</v>
      </c>
      <c r="J1216" s="18" t="s">
        <v>1245</v>
      </c>
      <c r="K1216" s="18" t="s">
        <v>667</v>
      </c>
      <c r="L1216" s="18" t="s">
        <v>34</v>
      </c>
      <c r="M1216" s="20">
        <v>12000000</v>
      </c>
      <c r="N1216" s="20">
        <v>5669831</v>
      </c>
      <c r="O1216" s="21">
        <f t="shared" si="54"/>
        <v>15207724.522007043</v>
      </c>
      <c r="P1216" s="22">
        <f t="shared" si="55"/>
        <v>47.24859166666667</v>
      </c>
      <c r="Q1216" s="20">
        <f t="shared" si="56"/>
        <v>4991048.4154929584</v>
      </c>
      <c r="R1216" s="18" t="s">
        <v>2105</v>
      </c>
      <c r="S1216" s="18">
        <v>83</v>
      </c>
    </row>
    <row r="1217" spans="1:19" x14ac:dyDescent="0.25">
      <c r="A1217" s="18" t="s">
        <v>4368</v>
      </c>
      <c r="B1217" s="18" t="s">
        <v>20</v>
      </c>
      <c r="C1217" s="18" t="s">
        <v>45</v>
      </c>
      <c r="D1217" s="18">
        <v>1987</v>
      </c>
      <c r="E1217" s="18">
        <f>VLOOKUP(D1217,'cpi roi'!A:C,2,FALSE)</f>
        <v>113.6</v>
      </c>
      <c r="F1217" s="18" t="s">
        <v>4033</v>
      </c>
      <c r="G1217" s="18">
        <v>6.4</v>
      </c>
      <c r="H1217" s="19">
        <v>1400</v>
      </c>
      <c r="I1217" s="18" t="s">
        <v>1618</v>
      </c>
      <c r="J1217" s="18" t="s">
        <v>4226</v>
      </c>
      <c r="K1217" s="18" t="s">
        <v>4369</v>
      </c>
      <c r="L1217" s="18" t="s">
        <v>26</v>
      </c>
      <c r="M1217" s="20">
        <v>19897678</v>
      </c>
      <c r="N1217" s="20">
        <v>1744164</v>
      </c>
      <c r="O1217" s="21">
        <f t="shared" si="54"/>
        <v>4678228.6161971828</v>
      </c>
      <c r="P1217" s="22">
        <f t="shared" si="55"/>
        <v>8.765666023945105</v>
      </c>
      <c r="Q1217" s="20">
        <f t="shared" si="56"/>
        <v>1535355.633802817</v>
      </c>
      <c r="R1217" s="18" t="s">
        <v>4073</v>
      </c>
      <c r="S1217" s="18">
        <v>105</v>
      </c>
    </row>
    <row r="1218" spans="1:19" x14ac:dyDescent="0.25">
      <c r="A1218" s="18" t="s">
        <v>4370</v>
      </c>
      <c r="B1218" s="18" t="s">
        <v>20</v>
      </c>
      <c r="C1218" s="18" t="s">
        <v>38</v>
      </c>
      <c r="D1218" s="18">
        <v>1987</v>
      </c>
      <c r="E1218" s="18">
        <f>VLOOKUP(D1218,'cpi roi'!A:C,2,FALSE)</f>
        <v>113.6</v>
      </c>
      <c r="F1218" s="18" t="s">
        <v>3989</v>
      </c>
      <c r="G1218" s="18">
        <v>4.5</v>
      </c>
      <c r="H1218" s="19">
        <v>882</v>
      </c>
      <c r="I1218" s="18" t="s">
        <v>3820</v>
      </c>
      <c r="J1218" s="18" t="s">
        <v>4371</v>
      </c>
      <c r="K1218" s="18" t="s">
        <v>4372</v>
      </c>
      <c r="L1218" s="18" t="s">
        <v>34</v>
      </c>
      <c r="M1218" s="20">
        <v>0</v>
      </c>
      <c r="N1218" s="20">
        <v>0</v>
      </c>
      <c r="O1218" s="21">
        <f t="shared" si="54"/>
        <v>0</v>
      </c>
      <c r="P1218" s="22">
        <f t="shared" si="55"/>
        <v>0</v>
      </c>
      <c r="Q1218" s="20">
        <f t="shared" si="56"/>
        <v>0</v>
      </c>
      <c r="R1218" s="18" t="s">
        <v>3822</v>
      </c>
      <c r="S1218" s="18">
        <v>89</v>
      </c>
    </row>
    <row r="1219" spans="1:19" x14ac:dyDescent="0.25">
      <c r="A1219" s="18" t="s">
        <v>4373</v>
      </c>
      <c r="B1219" s="18" t="s">
        <v>37</v>
      </c>
      <c r="C1219" s="18" t="s">
        <v>21</v>
      </c>
      <c r="D1219" s="18">
        <v>1987</v>
      </c>
      <c r="E1219" s="18">
        <f>VLOOKUP(D1219,'cpi roi'!A:C,2,FALSE)</f>
        <v>113.6</v>
      </c>
      <c r="F1219" s="18" t="s">
        <v>4374</v>
      </c>
      <c r="G1219" s="18">
        <v>5.3</v>
      </c>
      <c r="H1219" s="19">
        <v>997</v>
      </c>
      <c r="I1219" s="18" t="s">
        <v>1669</v>
      </c>
      <c r="J1219" s="18" t="s">
        <v>4375</v>
      </c>
      <c r="K1219" s="18" t="s">
        <v>3263</v>
      </c>
      <c r="L1219" s="18" t="s">
        <v>34</v>
      </c>
      <c r="M1219" s="20">
        <v>0</v>
      </c>
      <c r="N1219" s="20">
        <v>1539000</v>
      </c>
      <c r="O1219" s="21">
        <f t="shared" ref="O1219:O1282" si="57">(304.7/E1219)*N1219</f>
        <v>4127933.9788732394</v>
      </c>
      <c r="P1219" s="22">
        <f t="shared" ref="P1219:P1282" si="58">IFERROR(N1219/M1219, 0)*100</f>
        <v>0</v>
      </c>
      <c r="Q1219" s="20">
        <f t="shared" ref="Q1219:Q1282" si="59">N1219/(E1219/100)</f>
        <v>1354753.5211267606</v>
      </c>
      <c r="R1219" s="18" t="s">
        <v>4060</v>
      </c>
      <c r="S1219" s="18">
        <v>88</v>
      </c>
    </row>
    <row r="1220" spans="1:19" x14ac:dyDescent="0.25">
      <c r="A1220" s="18" t="s">
        <v>4376</v>
      </c>
      <c r="B1220" s="18" t="s">
        <v>341</v>
      </c>
      <c r="C1220" s="18" t="s">
        <v>21</v>
      </c>
      <c r="D1220" s="18">
        <v>1987</v>
      </c>
      <c r="E1220" s="18">
        <f>VLOOKUP(D1220,'cpi roi'!A:C,2,FALSE)</f>
        <v>113.6</v>
      </c>
      <c r="F1220" s="18" t="s">
        <v>4377</v>
      </c>
      <c r="G1220" s="18">
        <v>7.3</v>
      </c>
      <c r="H1220" s="19">
        <v>1000</v>
      </c>
      <c r="I1220" s="18" t="s">
        <v>4378</v>
      </c>
      <c r="J1220" s="18" t="s">
        <v>4379</v>
      </c>
      <c r="K1220" s="18" t="s">
        <v>4380</v>
      </c>
      <c r="L1220" s="18" t="s">
        <v>26</v>
      </c>
      <c r="M1220" s="20">
        <v>0</v>
      </c>
      <c r="N1220" s="20">
        <v>1025228</v>
      </c>
      <c r="O1220" s="21">
        <f t="shared" si="57"/>
        <v>2749885.3133802819</v>
      </c>
      <c r="P1220" s="22">
        <f t="shared" si="58"/>
        <v>0</v>
      </c>
      <c r="Q1220" s="20">
        <f t="shared" si="59"/>
        <v>902489.43661971844</v>
      </c>
      <c r="R1220" s="18" t="s">
        <v>4381</v>
      </c>
      <c r="S1220" s="18">
        <v>357</v>
      </c>
    </row>
    <row r="1221" spans="1:19" x14ac:dyDescent="0.25">
      <c r="A1221" s="18" t="s">
        <v>4382</v>
      </c>
      <c r="B1221" s="18" t="s">
        <v>2004</v>
      </c>
      <c r="C1221" s="18" t="s">
        <v>21</v>
      </c>
      <c r="D1221" s="18">
        <v>1987</v>
      </c>
      <c r="E1221" s="18">
        <f>VLOOKUP(D1221,'cpi roi'!A:C,2,FALSE)</f>
        <v>113.6</v>
      </c>
      <c r="F1221" s="18" t="s">
        <v>4383</v>
      </c>
      <c r="G1221" s="18">
        <v>7.4</v>
      </c>
      <c r="H1221" s="19">
        <v>2000</v>
      </c>
      <c r="I1221" s="18" t="s">
        <v>4384</v>
      </c>
      <c r="J1221" s="18" t="s">
        <v>4384</v>
      </c>
      <c r="K1221" s="18" t="s">
        <v>4385</v>
      </c>
      <c r="L1221" s="18" t="s">
        <v>252</v>
      </c>
      <c r="M1221" s="20">
        <v>0</v>
      </c>
      <c r="N1221" s="20">
        <v>213901</v>
      </c>
      <c r="O1221" s="21">
        <f t="shared" si="57"/>
        <v>573729.17869718315</v>
      </c>
      <c r="P1221" s="22">
        <f t="shared" si="58"/>
        <v>0</v>
      </c>
      <c r="Q1221" s="20">
        <f t="shared" si="59"/>
        <v>188293.13380281691</v>
      </c>
      <c r="R1221" s="18" t="s">
        <v>541</v>
      </c>
      <c r="S1221" s="18">
        <v>103</v>
      </c>
    </row>
    <row r="1222" spans="1:19" x14ac:dyDescent="0.25">
      <c r="A1222" s="18" t="s">
        <v>4386</v>
      </c>
      <c r="B1222" s="18" t="s">
        <v>20</v>
      </c>
      <c r="C1222" s="18" t="s">
        <v>21</v>
      </c>
      <c r="D1222" s="18">
        <v>1987</v>
      </c>
      <c r="E1222" s="18">
        <f>VLOOKUP(D1222,'cpi roi'!A:C,2,FALSE)</f>
        <v>113.6</v>
      </c>
      <c r="F1222" s="18" t="s">
        <v>4387</v>
      </c>
      <c r="G1222" s="18">
        <v>7</v>
      </c>
      <c r="H1222" s="19">
        <v>5500</v>
      </c>
      <c r="I1222" s="18" t="s">
        <v>4388</v>
      </c>
      <c r="J1222" s="18" t="s">
        <v>4388</v>
      </c>
      <c r="K1222" s="18" t="s">
        <v>4389</v>
      </c>
      <c r="L1222" s="18" t="s">
        <v>26</v>
      </c>
      <c r="M1222" s="20">
        <v>0</v>
      </c>
      <c r="N1222" s="20">
        <v>0</v>
      </c>
      <c r="O1222" s="21">
        <f t="shared" si="57"/>
        <v>0</v>
      </c>
      <c r="P1222" s="22">
        <f t="shared" si="58"/>
        <v>0</v>
      </c>
      <c r="Q1222" s="20">
        <f t="shared" si="59"/>
        <v>0</v>
      </c>
      <c r="R1222" s="18" t="s">
        <v>4390</v>
      </c>
      <c r="S1222" s="18">
        <v>119</v>
      </c>
    </row>
    <row r="1223" spans="1:19" x14ac:dyDescent="0.25">
      <c r="A1223" s="18" t="s">
        <v>4391</v>
      </c>
      <c r="B1223" s="18" t="s">
        <v>20</v>
      </c>
      <c r="C1223" s="18" t="s">
        <v>45</v>
      </c>
      <c r="D1223" s="18">
        <v>1987</v>
      </c>
      <c r="E1223" s="18">
        <f>VLOOKUP(D1223,'cpi roi'!A:C,2,FALSE)</f>
        <v>113.6</v>
      </c>
      <c r="F1223" s="18" t="s">
        <v>4087</v>
      </c>
      <c r="G1223" s="18">
        <v>6.1</v>
      </c>
      <c r="H1223" s="19">
        <v>512</v>
      </c>
      <c r="I1223" s="18" t="s">
        <v>3694</v>
      </c>
      <c r="J1223" s="18" t="s">
        <v>4392</v>
      </c>
      <c r="K1223" s="18" t="s">
        <v>4393</v>
      </c>
      <c r="L1223" s="18" t="s">
        <v>34</v>
      </c>
      <c r="M1223" s="20">
        <v>0</v>
      </c>
      <c r="N1223" s="20">
        <v>169785</v>
      </c>
      <c r="O1223" s="21">
        <f t="shared" si="57"/>
        <v>455400.43573943665</v>
      </c>
      <c r="P1223" s="22">
        <f t="shared" si="58"/>
        <v>0</v>
      </c>
      <c r="Q1223" s="20">
        <f t="shared" si="59"/>
        <v>149458.62676056341</v>
      </c>
      <c r="R1223" s="18" t="s">
        <v>4394</v>
      </c>
      <c r="S1223" s="18">
        <v>93</v>
      </c>
    </row>
    <row r="1224" spans="1:19" x14ac:dyDescent="0.25">
      <c r="A1224" s="18" t="s">
        <v>4395</v>
      </c>
      <c r="B1224" s="18" t="s">
        <v>2004</v>
      </c>
      <c r="C1224" s="18" t="s">
        <v>45</v>
      </c>
      <c r="D1224" s="18">
        <v>1987</v>
      </c>
      <c r="E1224" s="18">
        <f>VLOOKUP(D1224,'cpi roi'!A:C,2,FALSE)</f>
        <v>113.6</v>
      </c>
      <c r="F1224" s="18" t="s">
        <v>4396</v>
      </c>
      <c r="G1224" s="18">
        <v>6.2</v>
      </c>
      <c r="H1224" s="19">
        <v>905</v>
      </c>
      <c r="I1224" s="18" t="s">
        <v>2288</v>
      </c>
      <c r="J1224" s="18" t="s">
        <v>4397</v>
      </c>
      <c r="K1224" s="18" t="s">
        <v>3941</v>
      </c>
      <c r="L1224" s="18" t="s">
        <v>34</v>
      </c>
      <c r="M1224" s="20">
        <v>7000000</v>
      </c>
      <c r="N1224" s="20">
        <v>999382</v>
      </c>
      <c r="O1224" s="21">
        <f t="shared" si="57"/>
        <v>2680560.698943662</v>
      </c>
      <c r="P1224" s="22">
        <f t="shared" si="58"/>
        <v>14.276885714285715</v>
      </c>
      <c r="Q1224" s="20">
        <f t="shared" si="59"/>
        <v>879737.67605633812</v>
      </c>
      <c r="R1224" s="18" t="s">
        <v>388</v>
      </c>
      <c r="S1224" s="18">
        <v>98</v>
      </c>
    </row>
    <row r="1225" spans="1:19" x14ac:dyDescent="0.25">
      <c r="A1225" s="18" t="s">
        <v>4398</v>
      </c>
      <c r="B1225" s="18" t="s">
        <v>37</v>
      </c>
      <c r="C1225" s="18" t="s">
        <v>45</v>
      </c>
      <c r="D1225" s="18">
        <v>1987</v>
      </c>
      <c r="E1225" s="18">
        <f>VLOOKUP(D1225,'cpi roi'!A:C,2,FALSE)</f>
        <v>113.6</v>
      </c>
      <c r="F1225" s="18" t="s">
        <v>3855</v>
      </c>
      <c r="G1225" s="18">
        <v>5.4</v>
      </c>
      <c r="H1225" s="19">
        <v>872</v>
      </c>
      <c r="I1225" s="18" t="s">
        <v>1342</v>
      </c>
      <c r="J1225" s="18" t="s">
        <v>1342</v>
      </c>
      <c r="K1225" s="18" t="s">
        <v>908</v>
      </c>
      <c r="L1225" s="18" t="s">
        <v>34</v>
      </c>
      <c r="M1225" s="20">
        <v>15000000</v>
      </c>
      <c r="N1225" s="20">
        <v>5711976</v>
      </c>
      <c r="O1225" s="21">
        <f t="shared" si="57"/>
        <v>15320766.612676056</v>
      </c>
      <c r="P1225" s="22">
        <f t="shared" si="58"/>
        <v>38.079839999999997</v>
      </c>
      <c r="Q1225" s="20">
        <f t="shared" si="59"/>
        <v>5028147.8873239439</v>
      </c>
      <c r="R1225" s="18" t="s">
        <v>2221</v>
      </c>
      <c r="S1225" s="18">
        <v>105</v>
      </c>
    </row>
    <row r="1226" spans="1:19" x14ac:dyDescent="0.25">
      <c r="A1226" s="18" t="s">
        <v>4399</v>
      </c>
      <c r="B1226" s="18" t="s">
        <v>424</v>
      </c>
      <c r="C1226" s="18" t="s">
        <v>45</v>
      </c>
      <c r="D1226" s="18">
        <v>1987</v>
      </c>
      <c r="E1226" s="18">
        <f>VLOOKUP(D1226,'cpi roi'!A:C,2,FALSE)</f>
        <v>113.6</v>
      </c>
      <c r="F1226" s="18" t="s">
        <v>4400</v>
      </c>
      <c r="G1226" s="18">
        <v>7</v>
      </c>
      <c r="H1226" s="19">
        <v>2500</v>
      </c>
      <c r="I1226" s="18" t="s">
        <v>308</v>
      </c>
      <c r="J1226" s="18" t="s">
        <v>308</v>
      </c>
      <c r="K1226" s="18" t="s">
        <v>4401</v>
      </c>
      <c r="L1226" s="18" t="s">
        <v>310</v>
      </c>
      <c r="M1226" s="20">
        <v>0</v>
      </c>
      <c r="N1226" s="20">
        <v>138608</v>
      </c>
      <c r="O1226" s="21">
        <f t="shared" si="57"/>
        <v>371776.91549295775</v>
      </c>
      <c r="P1226" s="22">
        <f t="shared" si="58"/>
        <v>0</v>
      </c>
      <c r="Q1226" s="20">
        <f t="shared" si="59"/>
        <v>122014.08450704227</v>
      </c>
      <c r="R1226" s="18" t="s">
        <v>4402</v>
      </c>
      <c r="S1226" s="18">
        <v>105</v>
      </c>
    </row>
    <row r="1227" spans="1:19" x14ac:dyDescent="0.25">
      <c r="A1227" s="18" t="s">
        <v>4403</v>
      </c>
      <c r="B1227" s="18" t="s">
        <v>2004</v>
      </c>
      <c r="C1227" s="18" t="s">
        <v>21</v>
      </c>
      <c r="D1227" s="18">
        <v>1987</v>
      </c>
      <c r="E1227" s="18">
        <f>VLOOKUP(D1227,'cpi roi'!A:C,2,FALSE)</f>
        <v>113.6</v>
      </c>
      <c r="F1227" s="18" t="s">
        <v>4404</v>
      </c>
      <c r="G1227" s="18">
        <v>5.9</v>
      </c>
      <c r="H1227" s="19">
        <v>878</v>
      </c>
      <c r="I1227" s="18" t="s">
        <v>361</v>
      </c>
      <c r="J1227" s="18" t="s">
        <v>4405</v>
      </c>
      <c r="K1227" s="18" t="s">
        <v>179</v>
      </c>
      <c r="L1227" s="18" t="s">
        <v>34</v>
      </c>
      <c r="M1227" s="20">
        <v>0</v>
      </c>
      <c r="N1227" s="20">
        <v>225358</v>
      </c>
      <c r="O1227" s="21">
        <f t="shared" si="57"/>
        <v>604459.35387323948</v>
      </c>
      <c r="P1227" s="22">
        <f t="shared" si="58"/>
        <v>0</v>
      </c>
      <c r="Q1227" s="20">
        <f t="shared" si="59"/>
        <v>198378.52112676058</v>
      </c>
      <c r="R1227" s="18" t="s">
        <v>3444</v>
      </c>
      <c r="S1227" s="18">
        <v>112</v>
      </c>
    </row>
    <row r="1228" spans="1:19" x14ac:dyDescent="0.25">
      <c r="A1228" s="18" t="s">
        <v>4406</v>
      </c>
      <c r="B1228" s="18" t="s">
        <v>20</v>
      </c>
      <c r="C1228" s="18" t="s">
        <v>21</v>
      </c>
      <c r="D1228" s="18">
        <v>1987</v>
      </c>
      <c r="E1228" s="18">
        <f>VLOOKUP(D1228,'cpi roi'!A:C,2,FALSE)</f>
        <v>113.6</v>
      </c>
      <c r="F1228" s="18" t="s">
        <v>3553</v>
      </c>
      <c r="G1228" s="18">
        <v>6.7</v>
      </c>
      <c r="H1228" s="19">
        <v>1200</v>
      </c>
      <c r="I1228" s="18" t="s">
        <v>2708</v>
      </c>
      <c r="J1228" s="18" t="s">
        <v>2708</v>
      </c>
      <c r="K1228" s="18" t="s">
        <v>354</v>
      </c>
      <c r="L1228" s="18" t="s">
        <v>34</v>
      </c>
      <c r="M1228" s="20">
        <v>0</v>
      </c>
      <c r="N1228" s="20">
        <v>0</v>
      </c>
      <c r="O1228" s="21">
        <f t="shared" si="57"/>
        <v>0</v>
      </c>
      <c r="P1228" s="22">
        <f t="shared" si="58"/>
        <v>0</v>
      </c>
      <c r="Q1228" s="20">
        <f t="shared" si="59"/>
        <v>0</v>
      </c>
      <c r="R1228" s="18" t="s">
        <v>2221</v>
      </c>
      <c r="S1228" s="18">
        <v>118</v>
      </c>
    </row>
    <row r="1229" spans="1:19" x14ac:dyDescent="0.25">
      <c r="A1229" s="18" t="s">
        <v>4407</v>
      </c>
      <c r="B1229" s="18" t="s">
        <v>20</v>
      </c>
      <c r="C1229" s="18" t="s">
        <v>21</v>
      </c>
      <c r="D1229" s="18">
        <v>1987</v>
      </c>
      <c r="E1229" s="18">
        <f>VLOOKUP(D1229,'cpi roi'!A:C,2,FALSE)</f>
        <v>113.6</v>
      </c>
      <c r="F1229" s="18" t="s">
        <v>2801</v>
      </c>
      <c r="G1229" s="18">
        <v>5.9</v>
      </c>
      <c r="H1229" s="19">
        <v>541</v>
      </c>
      <c r="I1229" s="18" t="s">
        <v>4408</v>
      </c>
      <c r="J1229" s="18" t="s">
        <v>4408</v>
      </c>
      <c r="K1229" s="18" t="s">
        <v>1951</v>
      </c>
      <c r="L1229" s="18" t="s">
        <v>457</v>
      </c>
      <c r="M1229" s="20">
        <v>0</v>
      </c>
      <c r="N1229" s="20">
        <v>949451</v>
      </c>
      <c r="O1229" s="21">
        <f t="shared" si="57"/>
        <v>2546634.8565140846</v>
      </c>
      <c r="P1229" s="22">
        <f t="shared" si="58"/>
        <v>0</v>
      </c>
      <c r="Q1229" s="20">
        <f t="shared" si="59"/>
        <v>835784.33098591561</v>
      </c>
      <c r="R1229" s="18" t="s">
        <v>4409</v>
      </c>
      <c r="S1229" s="18">
        <v>125</v>
      </c>
    </row>
    <row r="1230" spans="1:19" x14ac:dyDescent="0.25">
      <c r="A1230" s="18" t="s">
        <v>4410</v>
      </c>
      <c r="B1230" s="18" t="s">
        <v>37</v>
      </c>
      <c r="C1230" s="18" t="s">
        <v>45</v>
      </c>
      <c r="D1230" s="18">
        <v>1987</v>
      </c>
      <c r="E1230" s="18">
        <f>VLOOKUP(D1230,'cpi roi'!A:C,2,FALSE)</f>
        <v>113.6</v>
      </c>
      <c r="F1230" s="18" t="s">
        <v>3912</v>
      </c>
      <c r="G1230" s="18">
        <v>5</v>
      </c>
      <c r="H1230" s="19">
        <v>2100</v>
      </c>
      <c r="I1230" s="18" t="s">
        <v>827</v>
      </c>
      <c r="J1230" s="18" t="s">
        <v>3691</v>
      </c>
      <c r="K1230" s="18" t="s">
        <v>4411</v>
      </c>
      <c r="L1230" s="18" t="s">
        <v>34</v>
      </c>
      <c r="M1230" s="20">
        <v>0</v>
      </c>
      <c r="N1230" s="20">
        <v>10348437</v>
      </c>
      <c r="O1230" s="21">
        <f t="shared" si="57"/>
        <v>27756767.199823946</v>
      </c>
      <c r="P1230" s="22">
        <f t="shared" si="58"/>
        <v>0</v>
      </c>
      <c r="Q1230" s="20">
        <f t="shared" si="59"/>
        <v>9109539.612676058</v>
      </c>
      <c r="R1230" s="18" t="s">
        <v>27</v>
      </c>
      <c r="S1230" s="18">
        <v>86</v>
      </c>
    </row>
    <row r="1231" spans="1:19" x14ac:dyDescent="0.25">
      <c r="A1231" s="18" t="s">
        <v>4412</v>
      </c>
      <c r="B1231" s="18" t="s">
        <v>20</v>
      </c>
      <c r="C1231" s="18" t="s">
        <v>56</v>
      </c>
      <c r="D1231" s="18">
        <v>1987</v>
      </c>
      <c r="E1231" s="18">
        <f>VLOOKUP(D1231,'cpi roi'!A:C,2,FALSE)</f>
        <v>113.6</v>
      </c>
      <c r="F1231" s="18" t="s">
        <v>4413</v>
      </c>
      <c r="G1231" s="18">
        <v>6.7</v>
      </c>
      <c r="H1231" s="19">
        <v>3500</v>
      </c>
      <c r="I1231" s="18" t="s">
        <v>4414</v>
      </c>
      <c r="J1231" s="18" t="s">
        <v>4414</v>
      </c>
      <c r="K1231" s="18" t="s">
        <v>4415</v>
      </c>
      <c r="L1231" s="18" t="s">
        <v>1116</v>
      </c>
      <c r="M1231" s="20">
        <v>0</v>
      </c>
      <c r="N1231" s="20">
        <v>0</v>
      </c>
      <c r="O1231" s="21">
        <f t="shared" si="57"/>
        <v>0</v>
      </c>
      <c r="P1231" s="22">
        <f t="shared" si="58"/>
        <v>0</v>
      </c>
      <c r="Q1231" s="20">
        <f t="shared" si="59"/>
        <v>0</v>
      </c>
      <c r="R1231" s="18" t="s">
        <v>4416</v>
      </c>
      <c r="S1231" s="18">
        <v>89</v>
      </c>
    </row>
    <row r="1232" spans="1:19" x14ac:dyDescent="0.25">
      <c r="A1232" s="18" t="s">
        <v>4417</v>
      </c>
      <c r="B1232" s="18" t="s">
        <v>37</v>
      </c>
      <c r="C1232" s="18" t="s">
        <v>21</v>
      </c>
      <c r="D1232" s="18">
        <v>1987</v>
      </c>
      <c r="E1232" s="18">
        <f>VLOOKUP(D1232,'cpi roi'!A:C,2,FALSE)</f>
        <v>113.6</v>
      </c>
      <c r="F1232" s="18" t="s">
        <v>4010</v>
      </c>
      <c r="G1232" s="18">
        <v>6.5</v>
      </c>
      <c r="H1232" s="19">
        <v>9300</v>
      </c>
      <c r="I1232" s="18" t="s">
        <v>293</v>
      </c>
      <c r="J1232" s="18" t="s">
        <v>293</v>
      </c>
      <c r="K1232" s="18" t="s">
        <v>4418</v>
      </c>
      <c r="L1232" s="18" t="s">
        <v>34</v>
      </c>
      <c r="M1232" s="20">
        <v>10000000</v>
      </c>
      <c r="N1232" s="20">
        <v>486434</v>
      </c>
      <c r="O1232" s="21">
        <f t="shared" si="57"/>
        <v>1304722.1813380283</v>
      </c>
      <c r="P1232" s="22">
        <f t="shared" si="58"/>
        <v>4.8643400000000003</v>
      </c>
      <c r="Q1232" s="20">
        <f t="shared" si="59"/>
        <v>428198.94366197189</v>
      </c>
      <c r="R1232" s="18" t="s">
        <v>294</v>
      </c>
      <c r="S1232" s="18">
        <v>83</v>
      </c>
    </row>
    <row r="1233" spans="1:19" x14ac:dyDescent="0.25">
      <c r="A1233" s="18" t="s">
        <v>4419</v>
      </c>
      <c r="B1233" s="18" t="s">
        <v>424</v>
      </c>
      <c r="C1233" s="18" t="s">
        <v>45</v>
      </c>
      <c r="D1233" s="18">
        <v>1987</v>
      </c>
      <c r="E1233" s="18">
        <f>VLOOKUP(D1233,'cpi roi'!A:C,2,FALSE)</f>
        <v>113.6</v>
      </c>
      <c r="F1233" s="18" t="s">
        <v>3968</v>
      </c>
      <c r="G1233" s="18">
        <v>7.4</v>
      </c>
      <c r="H1233" s="19">
        <v>3000</v>
      </c>
      <c r="I1233" s="18" t="s">
        <v>4420</v>
      </c>
      <c r="J1233" s="18" t="s">
        <v>4421</v>
      </c>
      <c r="K1233" s="18" t="s">
        <v>309</v>
      </c>
      <c r="L1233" s="18" t="s">
        <v>310</v>
      </c>
      <c r="M1233" s="20">
        <v>0</v>
      </c>
      <c r="N1233" s="20">
        <v>2201428</v>
      </c>
      <c r="O1233" s="21">
        <f t="shared" si="57"/>
        <v>5904710.4894366199</v>
      </c>
      <c r="P1233" s="22">
        <f t="shared" si="58"/>
        <v>0</v>
      </c>
      <c r="Q1233" s="20">
        <f t="shared" si="59"/>
        <v>1937876.7605633806</v>
      </c>
      <c r="R1233" s="18" t="s">
        <v>4422</v>
      </c>
      <c r="S1233" s="18">
        <v>118</v>
      </c>
    </row>
    <row r="1234" spans="1:19" x14ac:dyDescent="0.25">
      <c r="A1234" s="18" t="s">
        <v>4423</v>
      </c>
      <c r="B1234" s="18" t="s">
        <v>20</v>
      </c>
      <c r="C1234" s="18" t="s">
        <v>45</v>
      </c>
      <c r="D1234" s="18">
        <v>1987</v>
      </c>
      <c r="E1234" s="18">
        <f>VLOOKUP(D1234,'cpi roi'!A:C,2,FALSE)</f>
        <v>113.6</v>
      </c>
      <c r="F1234" s="18" t="s">
        <v>3328</v>
      </c>
      <c r="G1234" s="18">
        <v>5.2</v>
      </c>
      <c r="H1234" s="19">
        <v>4200</v>
      </c>
      <c r="I1234" s="18" t="s">
        <v>2021</v>
      </c>
      <c r="J1234" s="18" t="s">
        <v>3438</v>
      </c>
      <c r="K1234" s="18" t="s">
        <v>3541</v>
      </c>
      <c r="L1234" s="18" t="s">
        <v>199</v>
      </c>
      <c r="M1234" s="20">
        <v>0</v>
      </c>
      <c r="N1234" s="20">
        <v>16337355</v>
      </c>
      <c r="O1234" s="21">
        <f t="shared" si="57"/>
        <v>43820352.715669014</v>
      </c>
      <c r="P1234" s="22">
        <f t="shared" si="58"/>
        <v>0</v>
      </c>
      <c r="Q1234" s="20">
        <f t="shared" si="59"/>
        <v>14381474.471830986</v>
      </c>
      <c r="R1234" s="18" t="s">
        <v>1739</v>
      </c>
      <c r="S1234" s="18">
        <v>103</v>
      </c>
    </row>
    <row r="1235" spans="1:19" x14ac:dyDescent="0.25">
      <c r="A1235" s="18" t="s">
        <v>4424</v>
      </c>
      <c r="B1235" s="18" t="s">
        <v>20</v>
      </c>
      <c r="C1235" s="18" t="s">
        <v>56</v>
      </c>
      <c r="D1235" s="18">
        <v>1987</v>
      </c>
      <c r="E1235" s="18">
        <f>VLOOKUP(D1235,'cpi roi'!A:C,2,FALSE)</f>
        <v>113.6</v>
      </c>
      <c r="F1235" s="18" t="s">
        <v>4425</v>
      </c>
      <c r="G1235" s="18">
        <v>5.6</v>
      </c>
      <c r="H1235" s="19">
        <v>1700</v>
      </c>
      <c r="I1235" s="18" t="s">
        <v>4426</v>
      </c>
      <c r="J1235" s="18" t="s">
        <v>4426</v>
      </c>
      <c r="K1235" s="18" t="s">
        <v>4427</v>
      </c>
      <c r="L1235" s="18" t="s">
        <v>34</v>
      </c>
      <c r="M1235" s="20">
        <v>0</v>
      </c>
      <c r="N1235" s="20">
        <v>2407024</v>
      </c>
      <c r="O1235" s="21">
        <f t="shared" si="57"/>
        <v>6456163.8450704226</v>
      </c>
      <c r="P1235" s="22">
        <f t="shared" si="58"/>
        <v>0</v>
      </c>
      <c r="Q1235" s="20">
        <f t="shared" si="59"/>
        <v>2118859.1549295778</v>
      </c>
      <c r="R1235" s="18" t="s">
        <v>4428</v>
      </c>
      <c r="S1235" s="18">
        <v>91</v>
      </c>
    </row>
    <row r="1236" spans="1:19" x14ac:dyDescent="0.25">
      <c r="A1236" s="18" t="s">
        <v>4429</v>
      </c>
      <c r="B1236" s="18" t="s">
        <v>20</v>
      </c>
      <c r="C1236" s="18" t="s">
        <v>21</v>
      </c>
      <c r="D1236" s="18">
        <v>1987</v>
      </c>
      <c r="E1236" s="18">
        <f>VLOOKUP(D1236,'cpi roi'!A:C,2,FALSE)</f>
        <v>113.6</v>
      </c>
      <c r="F1236" s="18" t="s">
        <v>4048</v>
      </c>
      <c r="G1236" s="18">
        <v>5.6</v>
      </c>
      <c r="H1236" s="19">
        <v>771</v>
      </c>
      <c r="I1236" s="18" t="s">
        <v>4430</v>
      </c>
      <c r="J1236" s="18" t="s">
        <v>4430</v>
      </c>
      <c r="K1236" s="18" t="s">
        <v>2179</v>
      </c>
      <c r="L1236" s="18" t="s">
        <v>310</v>
      </c>
      <c r="M1236" s="20">
        <v>0</v>
      </c>
      <c r="N1236" s="20">
        <v>901364</v>
      </c>
      <c r="O1236" s="21">
        <f t="shared" si="57"/>
        <v>2417655.0246478873</v>
      </c>
      <c r="P1236" s="22">
        <f t="shared" si="58"/>
        <v>0</v>
      </c>
      <c r="Q1236" s="20">
        <f t="shared" si="59"/>
        <v>793454.22535211279</v>
      </c>
      <c r="R1236" s="18" t="s">
        <v>4431</v>
      </c>
      <c r="S1236" s="18">
        <v>98</v>
      </c>
    </row>
    <row r="1237" spans="1:19" x14ac:dyDescent="0.25">
      <c r="A1237" s="18" t="s">
        <v>4432</v>
      </c>
      <c r="B1237" s="18" t="s">
        <v>37</v>
      </c>
      <c r="C1237" s="18" t="s">
        <v>21</v>
      </c>
      <c r="D1237" s="18">
        <v>1987</v>
      </c>
      <c r="E1237" s="18">
        <f>VLOOKUP(D1237,'cpi roi'!A:C,2,FALSE)</f>
        <v>113.6</v>
      </c>
      <c r="F1237" s="18" t="s">
        <v>3968</v>
      </c>
      <c r="G1237" s="18">
        <v>5.6</v>
      </c>
      <c r="H1237" s="19">
        <v>1400</v>
      </c>
      <c r="I1237" s="18" t="s">
        <v>596</v>
      </c>
      <c r="J1237" s="18" t="s">
        <v>4433</v>
      </c>
      <c r="K1237" s="18" t="s">
        <v>4434</v>
      </c>
      <c r="L1237" s="18" t="s">
        <v>34</v>
      </c>
      <c r="M1237" s="20">
        <v>0</v>
      </c>
      <c r="N1237" s="20">
        <v>2189047</v>
      </c>
      <c r="O1237" s="21">
        <f t="shared" si="57"/>
        <v>5871501.9445422534</v>
      </c>
      <c r="P1237" s="22">
        <f t="shared" si="58"/>
        <v>0</v>
      </c>
      <c r="Q1237" s="20">
        <f t="shared" si="59"/>
        <v>1926977.9929577466</v>
      </c>
      <c r="R1237" s="18" t="s">
        <v>3304</v>
      </c>
      <c r="S1237" s="18">
        <v>99</v>
      </c>
    </row>
    <row r="1238" spans="1:19" x14ac:dyDescent="0.25">
      <c r="A1238" s="18" t="s">
        <v>4435</v>
      </c>
      <c r="B1238" s="18" t="s">
        <v>20</v>
      </c>
      <c r="C1238" s="18" t="s">
        <v>21</v>
      </c>
      <c r="D1238" s="18">
        <v>1987</v>
      </c>
      <c r="E1238" s="18">
        <f>VLOOKUP(D1238,'cpi roi'!A:C,2,FALSE)</f>
        <v>113.6</v>
      </c>
      <c r="F1238" s="18" t="s">
        <v>4436</v>
      </c>
      <c r="G1238" s="18">
        <v>5.4</v>
      </c>
      <c r="H1238" s="19">
        <v>834</v>
      </c>
      <c r="I1238" s="18" t="s">
        <v>1886</v>
      </c>
      <c r="J1238" s="18" t="s">
        <v>1886</v>
      </c>
      <c r="K1238" s="18" t="s">
        <v>3917</v>
      </c>
      <c r="L1238" s="18" t="s">
        <v>34</v>
      </c>
      <c r="M1238" s="20">
        <v>4000000</v>
      </c>
      <c r="N1238" s="20">
        <v>743445</v>
      </c>
      <c r="O1238" s="21">
        <f t="shared" si="57"/>
        <v>1994081.7913732396</v>
      </c>
      <c r="P1238" s="22">
        <f t="shared" si="58"/>
        <v>18.586124999999999</v>
      </c>
      <c r="Q1238" s="20">
        <f t="shared" si="59"/>
        <v>654441.02112676064</v>
      </c>
      <c r="R1238" s="18" t="s">
        <v>4437</v>
      </c>
      <c r="S1238" s="18">
        <v>91</v>
      </c>
    </row>
    <row r="1239" spans="1:19" x14ac:dyDescent="0.25">
      <c r="A1239" s="18" t="s">
        <v>4438</v>
      </c>
      <c r="B1239" s="18" t="s">
        <v>37</v>
      </c>
      <c r="C1239" s="18" t="s">
        <v>45</v>
      </c>
      <c r="D1239" s="18">
        <v>1987</v>
      </c>
      <c r="E1239" s="18">
        <f>VLOOKUP(D1239,'cpi roi'!A:C,2,FALSE)</f>
        <v>113.6</v>
      </c>
      <c r="F1239" s="18" t="s">
        <v>3262</v>
      </c>
      <c r="G1239" s="18">
        <v>6.2</v>
      </c>
      <c r="H1239" s="19">
        <v>2200</v>
      </c>
      <c r="I1239" s="18" t="s">
        <v>521</v>
      </c>
      <c r="J1239" s="18" t="s">
        <v>521</v>
      </c>
      <c r="K1239" s="18" t="s">
        <v>2419</v>
      </c>
      <c r="L1239" s="18" t="s">
        <v>34</v>
      </c>
      <c r="M1239" s="20">
        <v>0</v>
      </c>
      <c r="N1239" s="20">
        <v>9518342</v>
      </c>
      <c r="O1239" s="21">
        <f t="shared" si="57"/>
        <v>25530271.191901408</v>
      </c>
      <c r="P1239" s="22">
        <f t="shared" si="58"/>
        <v>0</v>
      </c>
      <c r="Q1239" s="20">
        <f t="shared" si="59"/>
        <v>8378822.1830985919</v>
      </c>
      <c r="R1239" s="18" t="s">
        <v>1756</v>
      </c>
      <c r="S1239" s="18">
        <v>111</v>
      </c>
    </row>
    <row r="1240" spans="1:19" x14ac:dyDescent="0.25">
      <c r="A1240" s="18" t="s">
        <v>4439</v>
      </c>
      <c r="B1240" s="18" t="s">
        <v>20</v>
      </c>
      <c r="C1240" s="18" t="s">
        <v>38</v>
      </c>
      <c r="D1240" s="18">
        <v>1987</v>
      </c>
      <c r="E1240" s="18">
        <f>VLOOKUP(D1240,'cpi roi'!A:C,2,FALSE)</f>
        <v>113.6</v>
      </c>
      <c r="F1240" s="18" t="s">
        <v>3181</v>
      </c>
      <c r="G1240" s="18">
        <v>4.9000000000000004</v>
      </c>
      <c r="H1240" s="19">
        <v>862</v>
      </c>
      <c r="I1240" s="18" t="s">
        <v>4440</v>
      </c>
      <c r="J1240" s="18" t="s">
        <v>4441</v>
      </c>
      <c r="K1240" s="18" t="s">
        <v>4442</v>
      </c>
      <c r="L1240" s="18" t="s">
        <v>34</v>
      </c>
      <c r="M1240" s="20">
        <v>0</v>
      </c>
      <c r="N1240" s="20">
        <v>4546244</v>
      </c>
      <c r="O1240" s="21">
        <f t="shared" si="57"/>
        <v>12194018.897887325</v>
      </c>
      <c r="P1240" s="22">
        <f t="shared" si="58"/>
        <v>0</v>
      </c>
      <c r="Q1240" s="20">
        <f t="shared" si="59"/>
        <v>4001975.3521126765</v>
      </c>
      <c r="R1240" s="18" t="s">
        <v>2866</v>
      </c>
      <c r="S1240" s="18">
        <v>91</v>
      </c>
    </row>
    <row r="1241" spans="1:19" x14ac:dyDescent="0.25">
      <c r="A1241" s="18" t="s">
        <v>4443</v>
      </c>
      <c r="B1241" s="18" t="s">
        <v>20</v>
      </c>
      <c r="C1241" s="18" t="s">
        <v>38</v>
      </c>
      <c r="D1241" s="18">
        <v>1987</v>
      </c>
      <c r="E1241" s="18">
        <f>VLOOKUP(D1241,'cpi roi'!A:C,2,FALSE)</f>
        <v>113.6</v>
      </c>
      <c r="F1241" s="18" t="s">
        <v>4444</v>
      </c>
      <c r="G1241" s="18">
        <v>4.5</v>
      </c>
      <c r="H1241" s="19">
        <v>697</v>
      </c>
      <c r="I1241" s="18" t="s">
        <v>4445</v>
      </c>
      <c r="J1241" s="18" t="s">
        <v>4446</v>
      </c>
      <c r="K1241" s="18" t="s">
        <v>4447</v>
      </c>
      <c r="L1241" s="18" t="s">
        <v>34</v>
      </c>
      <c r="M1241" s="20">
        <v>0</v>
      </c>
      <c r="N1241" s="20">
        <v>285885</v>
      </c>
      <c r="O1241" s="21">
        <f t="shared" si="57"/>
        <v>766805.9815140845</v>
      </c>
      <c r="P1241" s="22">
        <f t="shared" si="58"/>
        <v>0</v>
      </c>
      <c r="Q1241" s="20">
        <f t="shared" si="59"/>
        <v>251659.33098591553</v>
      </c>
      <c r="R1241" s="18" t="s">
        <v>3822</v>
      </c>
      <c r="S1241" s="18">
        <v>91</v>
      </c>
    </row>
    <row r="1242" spans="1:19" x14ac:dyDescent="0.25">
      <c r="A1242" s="18" t="s">
        <v>4448</v>
      </c>
      <c r="B1242" s="18" t="s">
        <v>37</v>
      </c>
      <c r="C1242" s="18" t="s">
        <v>45</v>
      </c>
      <c r="D1242" s="18">
        <v>1987</v>
      </c>
      <c r="E1242" s="18">
        <f>VLOOKUP(D1242,'cpi roi'!A:C,2,FALSE)</f>
        <v>113.6</v>
      </c>
      <c r="F1242" s="18" t="s">
        <v>3865</v>
      </c>
      <c r="G1242" s="18">
        <v>5.0999999999999996</v>
      </c>
      <c r="H1242" s="19">
        <v>390</v>
      </c>
      <c r="I1242" s="18" t="s">
        <v>231</v>
      </c>
      <c r="J1242" s="18" t="s">
        <v>2053</v>
      </c>
      <c r="K1242" s="18" t="s">
        <v>4449</v>
      </c>
      <c r="L1242" s="18" t="s">
        <v>34</v>
      </c>
      <c r="M1242" s="20">
        <v>10000000</v>
      </c>
      <c r="N1242" s="20">
        <v>989033</v>
      </c>
      <c r="O1242" s="21">
        <f t="shared" si="57"/>
        <v>2652802.4216549294</v>
      </c>
      <c r="P1242" s="22">
        <f t="shared" si="58"/>
        <v>9.8903300000000005</v>
      </c>
      <c r="Q1242" s="20">
        <f t="shared" si="59"/>
        <v>870627.64084507048</v>
      </c>
      <c r="R1242" s="18" t="s">
        <v>1756</v>
      </c>
      <c r="S1242" s="18">
        <v>95</v>
      </c>
    </row>
    <row r="1243" spans="1:19" x14ac:dyDescent="0.25">
      <c r="A1243" s="18" t="s">
        <v>4450</v>
      </c>
      <c r="B1243" s="18" t="s">
        <v>37</v>
      </c>
      <c r="C1243" s="18" t="s">
        <v>21</v>
      </c>
      <c r="D1243" s="18">
        <v>1987</v>
      </c>
      <c r="E1243" s="18">
        <f>VLOOKUP(D1243,'cpi roi'!A:C,2,FALSE)</f>
        <v>113.6</v>
      </c>
      <c r="F1243" s="18" t="s">
        <v>4451</v>
      </c>
      <c r="G1243" s="18">
        <v>7.1</v>
      </c>
      <c r="H1243" s="19">
        <v>1900</v>
      </c>
      <c r="I1243" s="18" t="s">
        <v>321</v>
      </c>
      <c r="J1243" s="18" t="s">
        <v>4452</v>
      </c>
      <c r="K1243" s="18" t="s">
        <v>4453</v>
      </c>
      <c r="L1243" s="18" t="s">
        <v>34</v>
      </c>
      <c r="M1243" s="20">
        <v>0</v>
      </c>
      <c r="N1243" s="20">
        <v>895904</v>
      </c>
      <c r="O1243" s="21">
        <f t="shared" si="57"/>
        <v>2403010.1126760566</v>
      </c>
      <c r="P1243" s="22">
        <f t="shared" si="58"/>
        <v>0</v>
      </c>
      <c r="Q1243" s="20">
        <f t="shared" si="59"/>
        <v>788647.88732394378</v>
      </c>
      <c r="R1243" s="18" t="s">
        <v>3952</v>
      </c>
      <c r="S1243" s="18">
        <v>134</v>
      </c>
    </row>
    <row r="1244" spans="1:19" x14ac:dyDescent="0.25">
      <c r="A1244" s="18" t="s">
        <v>4454</v>
      </c>
      <c r="B1244" s="18" t="s">
        <v>2004</v>
      </c>
      <c r="C1244" s="18" t="s">
        <v>21</v>
      </c>
      <c r="D1244" s="18">
        <v>1987</v>
      </c>
      <c r="E1244" s="18">
        <f>VLOOKUP(D1244,'cpi roi'!A:C,2,FALSE)</f>
        <v>113.6</v>
      </c>
      <c r="F1244" s="18" t="s">
        <v>4455</v>
      </c>
      <c r="G1244" s="18">
        <v>6.5</v>
      </c>
      <c r="H1244" s="19">
        <v>639</v>
      </c>
      <c r="I1244" s="18" t="s">
        <v>4456</v>
      </c>
      <c r="J1244" s="18" t="s">
        <v>4456</v>
      </c>
      <c r="K1244" s="18" t="s">
        <v>4457</v>
      </c>
      <c r="L1244" s="18" t="s">
        <v>34</v>
      </c>
      <c r="M1244" s="20">
        <v>0</v>
      </c>
      <c r="N1244" s="20">
        <v>1236848</v>
      </c>
      <c r="O1244" s="21">
        <f t="shared" si="57"/>
        <v>3317496.352112676</v>
      </c>
      <c r="P1244" s="22">
        <f t="shared" si="58"/>
        <v>0</v>
      </c>
      <c r="Q1244" s="20">
        <f t="shared" si="59"/>
        <v>1088774.647887324</v>
      </c>
      <c r="R1244" s="18" t="s">
        <v>4458</v>
      </c>
      <c r="S1244" s="18">
        <v>100</v>
      </c>
    </row>
    <row r="1245" spans="1:19" x14ac:dyDescent="0.25">
      <c r="A1245" s="18" t="s">
        <v>4459</v>
      </c>
      <c r="B1245" s="18" t="s">
        <v>20</v>
      </c>
      <c r="C1245" s="18" t="s">
        <v>38</v>
      </c>
      <c r="D1245" s="18">
        <v>1988</v>
      </c>
      <c r="E1245" s="18">
        <f>VLOOKUP(D1245,'cpi roi'!A:C,2,FALSE)</f>
        <v>118.3</v>
      </c>
      <c r="F1245" s="18" t="s">
        <v>4460</v>
      </c>
      <c r="G1245" s="18">
        <v>8.1999999999999993</v>
      </c>
      <c r="H1245" s="19">
        <v>810000</v>
      </c>
      <c r="I1245" s="18" t="s">
        <v>2916</v>
      </c>
      <c r="J1245" s="18" t="s">
        <v>4461</v>
      </c>
      <c r="K1245" s="18" t="s">
        <v>4462</v>
      </c>
      <c r="L1245" s="18" t="s">
        <v>34</v>
      </c>
      <c r="M1245" s="20">
        <v>28000000</v>
      </c>
      <c r="N1245" s="20">
        <v>141603197</v>
      </c>
      <c r="O1245" s="21">
        <f t="shared" si="57"/>
        <v>364720998.52831781</v>
      </c>
      <c r="P1245" s="22">
        <f t="shared" si="58"/>
        <v>505.72570357142854</v>
      </c>
      <c r="Q1245" s="20">
        <f t="shared" si="59"/>
        <v>119698391.37785292</v>
      </c>
      <c r="R1245" s="18" t="s">
        <v>184</v>
      </c>
      <c r="S1245" s="18">
        <v>132</v>
      </c>
    </row>
    <row r="1246" spans="1:19" x14ac:dyDescent="0.25">
      <c r="A1246" s="18" t="s">
        <v>4463</v>
      </c>
      <c r="B1246" s="18" t="s">
        <v>20</v>
      </c>
      <c r="C1246" s="18" t="s">
        <v>38</v>
      </c>
      <c r="D1246" s="18">
        <v>1988</v>
      </c>
      <c r="E1246" s="18">
        <f>VLOOKUP(D1246,'cpi roi'!A:C,2,FALSE)</f>
        <v>118.3</v>
      </c>
      <c r="F1246" s="18" t="s">
        <v>4460</v>
      </c>
      <c r="G1246" s="18">
        <v>7.5</v>
      </c>
      <c r="H1246" s="19">
        <v>79000</v>
      </c>
      <c r="I1246" s="18" t="s">
        <v>2039</v>
      </c>
      <c r="J1246" s="18" t="s">
        <v>3523</v>
      </c>
      <c r="K1246" s="18" t="s">
        <v>71</v>
      </c>
      <c r="L1246" s="18" t="s">
        <v>34</v>
      </c>
      <c r="M1246" s="20">
        <v>30000000</v>
      </c>
      <c r="N1246" s="20">
        <v>81613606</v>
      </c>
      <c r="O1246" s="21">
        <f t="shared" si="57"/>
        <v>210208501.67540151</v>
      </c>
      <c r="P1246" s="22">
        <f t="shared" si="58"/>
        <v>272.04535333333337</v>
      </c>
      <c r="Q1246" s="20">
        <f t="shared" si="59"/>
        <v>68988677.93744716</v>
      </c>
      <c r="R1246" s="18" t="s">
        <v>65</v>
      </c>
      <c r="S1246" s="18">
        <v>126</v>
      </c>
    </row>
    <row r="1247" spans="1:19" x14ac:dyDescent="0.25">
      <c r="A1247" s="18" t="s">
        <v>4464</v>
      </c>
      <c r="B1247" s="18" t="s">
        <v>37</v>
      </c>
      <c r="C1247" s="18" t="s">
        <v>45</v>
      </c>
      <c r="D1247" s="18">
        <v>1988</v>
      </c>
      <c r="E1247" s="18">
        <f>VLOOKUP(D1247,'cpi roi'!A:C,2,FALSE)</f>
        <v>118.3</v>
      </c>
      <c r="F1247" s="18" t="s">
        <v>4465</v>
      </c>
      <c r="G1247" s="18">
        <v>7.5</v>
      </c>
      <c r="H1247" s="19">
        <v>270000</v>
      </c>
      <c r="I1247" s="18" t="s">
        <v>2673</v>
      </c>
      <c r="J1247" s="18" t="s">
        <v>4466</v>
      </c>
      <c r="K1247" s="18" t="s">
        <v>4467</v>
      </c>
      <c r="L1247" s="18" t="s">
        <v>34</v>
      </c>
      <c r="M1247" s="20">
        <v>15000000</v>
      </c>
      <c r="N1247" s="20">
        <v>74270074</v>
      </c>
      <c r="O1247" s="21">
        <f t="shared" si="57"/>
        <v>191294095.92392221</v>
      </c>
      <c r="P1247" s="22">
        <f t="shared" si="58"/>
        <v>495.13382666666661</v>
      </c>
      <c r="Q1247" s="20">
        <f t="shared" si="59"/>
        <v>62781127.64158918</v>
      </c>
      <c r="R1247" s="18" t="s">
        <v>1191</v>
      </c>
      <c r="S1247" s="18">
        <v>92</v>
      </c>
    </row>
    <row r="1248" spans="1:19" x14ac:dyDescent="0.25">
      <c r="A1248" s="18" t="s">
        <v>4468</v>
      </c>
      <c r="B1248" s="18" t="s">
        <v>37</v>
      </c>
      <c r="C1248" s="18" t="s">
        <v>45</v>
      </c>
      <c r="D1248" s="18">
        <v>1988</v>
      </c>
      <c r="E1248" s="18">
        <f>VLOOKUP(D1248,'cpi roi'!A:C,2,FALSE)</f>
        <v>118.3</v>
      </c>
      <c r="F1248" s="18" t="s">
        <v>4469</v>
      </c>
      <c r="G1248" s="18">
        <v>7.3</v>
      </c>
      <c r="H1248" s="19">
        <v>205000</v>
      </c>
      <c r="I1248" s="18" t="s">
        <v>3539</v>
      </c>
      <c r="J1248" s="18" t="s">
        <v>4470</v>
      </c>
      <c r="K1248" s="18" t="s">
        <v>2096</v>
      </c>
      <c r="L1248" s="18" t="s">
        <v>34</v>
      </c>
      <c r="M1248" s="20">
        <v>18000000</v>
      </c>
      <c r="N1248" s="20">
        <v>151927281</v>
      </c>
      <c r="O1248" s="21">
        <f t="shared" si="57"/>
        <v>391312278.2814877</v>
      </c>
      <c r="P1248" s="22">
        <f t="shared" si="58"/>
        <v>844.04044999999996</v>
      </c>
      <c r="Q1248" s="20">
        <f t="shared" si="59"/>
        <v>128425427.72612002</v>
      </c>
      <c r="R1248" s="18" t="s">
        <v>4471</v>
      </c>
      <c r="S1248" s="18">
        <v>104</v>
      </c>
    </row>
    <row r="1249" spans="1:19" x14ac:dyDescent="0.25">
      <c r="A1249" s="18" t="s">
        <v>4472</v>
      </c>
      <c r="B1249" s="18" t="s">
        <v>20</v>
      </c>
      <c r="C1249" s="18" t="s">
        <v>21</v>
      </c>
      <c r="D1249" s="18">
        <v>1988</v>
      </c>
      <c r="E1249" s="18">
        <f>VLOOKUP(D1249,'cpi roi'!A:C,2,FALSE)</f>
        <v>118.3</v>
      </c>
      <c r="F1249" s="18" t="s">
        <v>4473</v>
      </c>
      <c r="G1249" s="18">
        <v>8</v>
      </c>
      <c r="H1249" s="19">
        <v>483000</v>
      </c>
      <c r="I1249" s="18" t="s">
        <v>1132</v>
      </c>
      <c r="J1249" s="18" t="s">
        <v>4474</v>
      </c>
      <c r="K1249" s="18" t="s">
        <v>1056</v>
      </c>
      <c r="L1249" s="18" t="s">
        <v>34</v>
      </c>
      <c r="M1249" s="20">
        <v>25000000</v>
      </c>
      <c r="N1249" s="20">
        <v>354825435</v>
      </c>
      <c r="O1249" s="21">
        <f t="shared" si="57"/>
        <v>913907946.27641582</v>
      </c>
      <c r="P1249" s="22">
        <f t="shared" si="58"/>
        <v>1419.3017400000001</v>
      </c>
      <c r="Q1249" s="20">
        <f t="shared" si="59"/>
        <v>299936969.56889266</v>
      </c>
      <c r="R1249" s="18" t="s">
        <v>84</v>
      </c>
      <c r="S1249" s="18">
        <v>133</v>
      </c>
    </row>
    <row r="1250" spans="1:19" x14ac:dyDescent="0.25">
      <c r="A1250" s="18" t="s">
        <v>4475</v>
      </c>
      <c r="B1250" s="18" t="s">
        <v>2004</v>
      </c>
      <c r="C1250" s="18" t="s">
        <v>108</v>
      </c>
      <c r="D1250" s="18">
        <v>1988</v>
      </c>
      <c r="E1250" s="18">
        <f>VLOOKUP(D1250,'cpi roi'!A:C,2,FALSE)</f>
        <v>118.3</v>
      </c>
      <c r="F1250" s="18" t="s">
        <v>4476</v>
      </c>
      <c r="G1250" s="18">
        <v>7.7</v>
      </c>
      <c r="H1250" s="19">
        <v>15000</v>
      </c>
      <c r="I1250" s="18" t="s">
        <v>408</v>
      </c>
      <c r="J1250" s="18" t="s">
        <v>3732</v>
      </c>
      <c r="K1250" s="18" t="s">
        <v>4477</v>
      </c>
      <c r="L1250" s="18" t="s">
        <v>34</v>
      </c>
      <c r="M1250" s="20">
        <v>7000000</v>
      </c>
      <c r="N1250" s="20">
        <v>2847941</v>
      </c>
      <c r="O1250" s="21">
        <f t="shared" si="57"/>
        <v>7335313.8013524935</v>
      </c>
      <c r="P1250" s="22">
        <f t="shared" si="58"/>
        <v>40.684871428571427</v>
      </c>
      <c r="Q1250" s="20">
        <f t="shared" si="59"/>
        <v>2407388.8419273035</v>
      </c>
      <c r="R1250" s="18" t="s">
        <v>1855</v>
      </c>
      <c r="S1250" s="18">
        <v>116</v>
      </c>
    </row>
    <row r="1251" spans="1:19" x14ac:dyDescent="0.25">
      <c r="A1251" s="18" t="s">
        <v>4478</v>
      </c>
      <c r="B1251" s="18" t="s">
        <v>20</v>
      </c>
      <c r="C1251" s="18" t="s">
        <v>38</v>
      </c>
      <c r="D1251" s="18">
        <v>1988</v>
      </c>
      <c r="E1251" s="18">
        <f>VLOOKUP(D1251,'cpi roi'!A:C,2,FALSE)</f>
        <v>118.3</v>
      </c>
      <c r="F1251" s="18" t="s">
        <v>4479</v>
      </c>
      <c r="G1251" s="18">
        <v>7.3</v>
      </c>
      <c r="H1251" s="19">
        <v>117000</v>
      </c>
      <c r="I1251" s="18" t="s">
        <v>130</v>
      </c>
      <c r="J1251" s="18" t="s">
        <v>4480</v>
      </c>
      <c r="K1251" s="18" t="s">
        <v>4481</v>
      </c>
      <c r="L1251" s="18" t="s">
        <v>34</v>
      </c>
      <c r="M1251" s="20">
        <v>4000000</v>
      </c>
      <c r="N1251" s="20">
        <v>13008928</v>
      </c>
      <c r="O1251" s="21">
        <f t="shared" si="57"/>
        <v>33506511.932375316</v>
      </c>
      <c r="P1251" s="22">
        <f t="shared" si="58"/>
        <v>325.22319999999996</v>
      </c>
      <c r="Q1251" s="20">
        <f t="shared" si="59"/>
        <v>10996557.903634826</v>
      </c>
      <c r="R1251" s="18" t="s">
        <v>3981</v>
      </c>
      <c r="S1251" s="18">
        <v>94</v>
      </c>
    </row>
    <row r="1252" spans="1:19" x14ac:dyDescent="0.25">
      <c r="A1252" s="18" t="s">
        <v>4482</v>
      </c>
      <c r="B1252" s="18" t="s">
        <v>37</v>
      </c>
      <c r="C1252" s="18" t="s">
        <v>38</v>
      </c>
      <c r="D1252" s="18">
        <v>1988</v>
      </c>
      <c r="E1252" s="18">
        <f>VLOOKUP(D1252,'cpi roi'!A:C,2,FALSE)</f>
        <v>118.3</v>
      </c>
      <c r="F1252" s="18" t="s">
        <v>4483</v>
      </c>
      <c r="G1252" s="18">
        <v>7.3</v>
      </c>
      <c r="H1252" s="19">
        <v>103000</v>
      </c>
      <c r="I1252" s="18" t="s">
        <v>1139</v>
      </c>
      <c r="J1252" s="18" t="s">
        <v>4484</v>
      </c>
      <c r="K1252" s="18" t="s">
        <v>2080</v>
      </c>
      <c r="L1252" s="18" t="s">
        <v>26</v>
      </c>
      <c r="M1252" s="20">
        <v>35000000</v>
      </c>
      <c r="N1252" s="20">
        <v>57269863</v>
      </c>
      <c r="O1252" s="21">
        <f t="shared" si="57"/>
        <v>147507415.52071005</v>
      </c>
      <c r="P1252" s="22">
        <f t="shared" si="58"/>
        <v>163.62817999999999</v>
      </c>
      <c r="Q1252" s="20">
        <f t="shared" si="59"/>
        <v>48410704.142011829</v>
      </c>
      <c r="R1252" s="18" t="s">
        <v>122</v>
      </c>
      <c r="S1252" s="18">
        <v>126</v>
      </c>
    </row>
    <row r="1253" spans="1:19" x14ac:dyDescent="0.25">
      <c r="A1253" s="18" t="s">
        <v>4485</v>
      </c>
      <c r="B1253" s="18" t="s">
        <v>37</v>
      </c>
      <c r="C1253" s="18" t="s">
        <v>38</v>
      </c>
      <c r="D1253" s="18">
        <v>1988</v>
      </c>
      <c r="E1253" s="18">
        <f>VLOOKUP(D1253,'cpi roi'!A:C,2,FALSE)</f>
        <v>118.3</v>
      </c>
      <c r="F1253" s="18" t="s">
        <v>4486</v>
      </c>
      <c r="G1253" s="18">
        <v>5.6</v>
      </c>
      <c r="H1253" s="19">
        <v>55000</v>
      </c>
      <c r="I1253" s="18" t="s">
        <v>4487</v>
      </c>
      <c r="J1253" s="18" t="s">
        <v>3249</v>
      </c>
      <c r="K1253" s="18" t="s">
        <v>3249</v>
      </c>
      <c r="L1253" s="18" t="s">
        <v>252</v>
      </c>
      <c r="M1253" s="20">
        <v>14000000</v>
      </c>
      <c r="N1253" s="20">
        <v>239606210</v>
      </c>
      <c r="O1253" s="21">
        <f t="shared" si="57"/>
        <v>617142960.16060853</v>
      </c>
      <c r="P1253" s="22">
        <f t="shared" si="58"/>
        <v>1711.4729285714286</v>
      </c>
      <c r="Q1253" s="20">
        <f t="shared" si="59"/>
        <v>202541174.97886729</v>
      </c>
      <c r="R1253" s="18" t="s">
        <v>48</v>
      </c>
      <c r="S1253" s="18">
        <v>108</v>
      </c>
    </row>
    <row r="1254" spans="1:19" x14ac:dyDescent="0.25">
      <c r="A1254" s="18" t="s">
        <v>4488</v>
      </c>
      <c r="B1254" s="18" t="s">
        <v>20</v>
      </c>
      <c r="C1254" s="18" t="s">
        <v>45</v>
      </c>
      <c r="D1254" s="18">
        <v>1988</v>
      </c>
      <c r="E1254" s="18">
        <f>VLOOKUP(D1254,'cpi roi'!A:C,2,FALSE)</f>
        <v>118.3</v>
      </c>
      <c r="F1254" s="18" t="s">
        <v>4489</v>
      </c>
      <c r="G1254" s="18">
        <v>7.2</v>
      </c>
      <c r="H1254" s="19">
        <v>92000</v>
      </c>
      <c r="I1254" s="18" t="s">
        <v>4490</v>
      </c>
      <c r="J1254" s="18" t="s">
        <v>4491</v>
      </c>
      <c r="K1254" s="18" t="s">
        <v>4492</v>
      </c>
      <c r="L1254" s="18" t="s">
        <v>34</v>
      </c>
      <c r="M1254" s="20">
        <v>3000000</v>
      </c>
      <c r="N1254" s="20">
        <v>1163969</v>
      </c>
      <c r="O1254" s="21">
        <f t="shared" si="57"/>
        <v>2997982.7075232458</v>
      </c>
      <c r="P1254" s="22">
        <f t="shared" si="58"/>
        <v>38.798966666666665</v>
      </c>
      <c r="Q1254" s="20">
        <f t="shared" si="59"/>
        <v>983912.93322062551</v>
      </c>
      <c r="R1254" s="18" t="s">
        <v>2180</v>
      </c>
      <c r="S1254" s="18">
        <v>103</v>
      </c>
    </row>
    <row r="1255" spans="1:19" x14ac:dyDescent="0.25">
      <c r="A1255" s="18" t="s">
        <v>4493</v>
      </c>
      <c r="B1255" s="18" t="s">
        <v>20</v>
      </c>
      <c r="C1255" s="18" t="s">
        <v>45</v>
      </c>
      <c r="D1255" s="18">
        <v>1988</v>
      </c>
      <c r="E1255" s="18">
        <f>VLOOKUP(D1255,'cpi roi'!A:C,2,FALSE)</f>
        <v>118.3</v>
      </c>
      <c r="F1255" s="18" t="s">
        <v>4494</v>
      </c>
      <c r="G1255" s="18">
        <v>7.1</v>
      </c>
      <c r="H1255" s="19">
        <v>196000</v>
      </c>
      <c r="I1255" s="18" t="s">
        <v>62</v>
      </c>
      <c r="J1255" s="18" t="s">
        <v>1490</v>
      </c>
      <c r="K1255" s="18" t="s">
        <v>1490</v>
      </c>
      <c r="L1255" s="18" t="s">
        <v>34</v>
      </c>
      <c r="M1255" s="20">
        <v>39000000</v>
      </c>
      <c r="N1255" s="20">
        <v>288752301</v>
      </c>
      <c r="O1255" s="21">
        <f t="shared" si="57"/>
        <v>743726340.78360093</v>
      </c>
      <c r="P1255" s="22">
        <f t="shared" si="58"/>
        <v>740.39051538461536</v>
      </c>
      <c r="Q1255" s="20">
        <f t="shared" si="59"/>
        <v>244084785.29163143</v>
      </c>
      <c r="R1255" s="18" t="s">
        <v>48</v>
      </c>
      <c r="S1255" s="18">
        <v>117</v>
      </c>
    </row>
    <row r="1256" spans="1:19" x14ac:dyDescent="0.25">
      <c r="A1256" s="18" t="s">
        <v>4495</v>
      </c>
      <c r="B1256" s="18" t="s">
        <v>37</v>
      </c>
      <c r="C1256" s="18" t="s">
        <v>394</v>
      </c>
      <c r="D1256" s="18">
        <v>1988</v>
      </c>
      <c r="E1256" s="18">
        <f>VLOOKUP(D1256,'cpi roi'!A:C,2,FALSE)</f>
        <v>118.3</v>
      </c>
      <c r="F1256" s="18" t="s">
        <v>4496</v>
      </c>
      <c r="G1256" s="18">
        <v>7.7</v>
      </c>
      <c r="H1256" s="19">
        <v>187000</v>
      </c>
      <c r="I1256" s="18" t="s">
        <v>2060</v>
      </c>
      <c r="J1256" s="18" t="s">
        <v>4497</v>
      </c>
      <c r="K1256" s="18" t="s">
        <v>3376</v>
      </c>
      <c r="L1256" s="18" t="s">
        <v>34</v>
      </c>
      <c r="M1256" s="20">
        <v>70000000</v>
      </c>
      <c r="N1256" s="20">
        <v>329803958</v>
      </c>
      <c r="O1256" s="21">
        <f t="shared" si="57"/>
        <v>849461251.07861364</v>
      </c>
      <c r="P1256" s="22">
        <f t="shared" si="58"/>
        <v>471.1485114285714</v>
      </c>
      <c r="Q1256" s="20">
        <f t="shared" si="59"/>
        <v>278786101.43702447</v>
      </c>
      <c r="R1256" s="18" t="s">
        <v>2097</v>
      </c>
      <c r="S1256" s="18">
        <v>104</v>
      </c>
    </row>
    <row r="1257" spans="1:19" x14ac:dyDescent="0.25">
      <c r="A1257" s="18" t="s">
        <v>4498</v>
      </c>
      <c r="B1257" s="18" t="s">
        <v>20</v>
      </c>
      <c r="C1257" s="18" t="s">
        <v>45</v>
      </c>
      <c r="D1257" s="18">
        <v>1988</v>
      </c>
      <c r="E1257" s="18">
        <f>VLOOKUP(D1257,'cpi roi'!A:C,2,FALSE)</f>
        <v>118.3</v>
      </c>
      <c r="F1257" s="18" t="s">
        <v>4377</v>
      </c>
      <c r="G1257" s="18">
        <v>6.3</v>
      </c>
      <c r="H1257" s="19">
        <v>27000</v>
      </c>
      <c r="I1257" s="18" t="s">
        <v>4499</v>
      </c>
      <c r="J1257" s="18" t="s">
        <v>1873</v>
      </c>
      <c r="K1257" s="18" t="s">
        <v>4500</v>
      </c>
      <c r="L1257" s="18" t="s">
        <v>34</v>
      </c>
      <c r="M1257" s="20">
        <v>6000000</v>
      </c>
      <c r="N1257" s="20">
        <v>12793213</v>
      </c>
      <c r="O1257" s="21">
        <f t="shared" si="57"/>
        <v>32950904.489433642</v>
      </c>
      <c r="P1257" s="22">
        <f t="shared" si="58"/>
        <v>213.22021666666666</v>
      </c>
      <c r="Q1257" s="20">
        <f t="shared" si="59"/>
        <v>10814212.172442941</v>
      </c>
      <c r="R1257" s="18" t="s">
        <v>2749</v>
      </c>
      <c r="S1257" s="18">
        <v>104</v>
      </c>
    </row>
    <row r="1258" spans="1:19" x14ac:dyDescent="0.25">
      <c r="A1258" s="18" t="s">
        <v>4501</v>
      </c>
      <c r="B1258" s="18" t="s">
        <v>20</v>
      </c>
      <c r="C1258" s="18" t="s">
        <v>394</v>
      </c>
      <c r="D1258" s="18">
        <v>1988</v>
      </c>
      <c r="E1258" s="18">
        <f>VLOOKUP(D1258,'cpi roi'!A:C,2,FALSE)</f>
        <v>118.3</v>
      </c>
      <c r="F1258" s="18" t="s">
        <v>4502</v>
      </c>
      <c r="G1258" s="18">
        <v>8</v>
      </c>
      <c r="H1258" s="19">
        <v>171000</v>
      </c>
      <c r="I1258" s="18" t="s">
        <v>4503</v>
      </c>
      <c r="J1258" s="18" t="s">
        <v>4503</v>
      </c>
      <c r="K1258" s="18" t="s">
        <v>4504</v>
      </c>
      <c r="L1258" s="18" t="s">
        <v>2113</v>
      </c>
      <c r="M1258" s="20">
        <v>0</v>
      </c>
      <c r="N1258" s="20">
        <v>2562351</v>
      </c>
      <c r="O1258" s="21">
        <f t="shared" si="57"/>
        <v>6599732.457311918</v>
      </c>
      <c r="P1258" s="22">
        <f t="shared" si="58"/>
        <v>0</v>
      </c>
      <c r="Q1258" s="20">
        <f t="shared" si="59"/>
        <v>2165977.1766694845</v>
      </c>
      <c r="R1258" s="18" t="s">
        <v>4505</v>
      </c>
      <c r="S1258" s="18">
        <v>124</v>
      </c>
    </row>
    <row r="1259" spans="1:19" x14ac:dyDescent="0.25">
      <c r="A1259" s="18" t="s">
        <v>4506</v>
      </c>
      <c r="B1259" s="18" t="s">
        <v>37</v>
      </c>
      <c r="C1259" s="18" t="s">
        <v>21</v>
      </c>
      <c r="D1259" s="18">
        <v>1988</v>
      </c>
      <c r="E1259" s="18">
        <f>VLOOKUP(D1259,'cpi roi'!A:C,2,FALSE)</f>
        <v>118.3</v>
      </c>
      <c r="F1259" s="18" t="s">
        <v>4507</v>
      </c>
      <c r="G1259" s="18">
        <v>8.5</v>
      </c>
      <c r="H1259" s="19">
        <v>239000</v>
      </c>
      <c r="I1259" s="18" t="s">
        <v>4508</v>
      </c>
      <c r="J1259" s="18" t="s">
        <v>4508</v>
      </c>
      <c r="K1259" s="18" t="s">
        <v>4509</v>
      </c>
      <c r="L1259" s="18" t="s">
        <v>310</v>
      </c>
      <c r="M1259" s="20">
        <v>5000000</v>
      </c>
      <c r="N1259" s="20">
        <v>13019063</v>
      </c>
      <c r="O1259" s="21">
        <f t="shared" si="57"/>
        <v>33532616.196956888</v>
      </c>
      <c r="P1259" s="22">
        <f t="shared" si="58"/>
        <v>260.38126</v>
      </c>
      <c r="Q1259" s="20">
        <f t="shared" si="59"/>
        <v>11005125.105663566</v>
      </c>
      <c r="R1259" s="18" t="s">
        <v>4510</v>
      </c>
      <c r="S1259" s="18">
        <v>155</v>
      </c>
    </row>
    <row r="1260" spans="1:19" x14ac:dyDescent="0.25">
      <c r="A1260" s="18" t="s">
        <v>4511</v>
      </c>
      <c r="B1260" s="18" t="s">
        <v>20</v>
      </c>
      <c r="C1260" s="18" t="s">
        <v>108</v>
      </c>
      <c r="D1260" s="18">
        <v>1988</v>
      </c>
      <c r="E1260" s="18">
        <f>VLOOKUP(D1260,'cpi roi'!A:C,2,FALSE)</f>
        <v>118.3</v>
      </c>
      <c r="F1260" s="18" t="s">
        <v>4352</v>
      </c>
      <c r="G1260" s="18">
        <v>7.8</v>
      </c>
      <c r="H1260" s="19">
        <v>91000</v>
      </c>
      <c r="I1260" s="18" t="s">
        <v>119</v>
      </c>
      <c r="J1260" s="18" t="s">
        <v>4512</v>
      </c>
      <c r="K1260" s="18" t="s">
        <v>77</v>
      </c>
      <c r="L1260" s="18" t="s">
        <v>34</v>
      </c>
      <c r="M1260" s="20">
        <v>15000000</v>
      </c>
      <c r="N1260" s="20">
        <v>34603943</v>
      </c>
      <c r="O1260" s="21">
        <f t="shared" si="57"/>
        <v>89127822.756551132</v>
      </c>
      <c r="P1260" s="22">
        <f t="shared" si="58"/>
        <v>230.69295333333332</v>
      </c>
      <c r="Q1260" s="20">
        <f t="shared" si="59"/>
        <v>29251008.453085374</v>
      </c>
      <c r="R1260" s="18" t="s">
        <v>54</v>
      </c>
      <c r="S1260" s="18">
        <v>128</v>
      </c>
    </row>
    <row r="1261" spans="1:19" x14ac:dyDescent="0.25">
      <c r="A1261" s="18" t="s">
        <v>4513</v>
      </c>
      <c r="B1261" s="18" t="s">
        <v>20</v>
      </c>
      <c r="C1261" s="18" t="s">
        <v>155</v>
      </c>
      <c r="D1261" s="18">
        <v>1988</v>
      </c>
      <c r="E1261" s="18">
        <f>VLOOKUP(D1261,'cpi roi'!A:C,2,FALSE)</f>
        <v>118.3</v>
      </c>
      <c r="F1261" s="18" t="s">
        <v>4514</v>
      </c>
      <c r="G1261" s="18">
        <v>6.6</v>
      </c>
      <c r="H1261" s="19">
        <v>91000</v>
      </c>
      <c r="I1261" s="18" t="s">
        <v>1260</v>
      </c>
      <c r="J1261" s="18" t="s">
        <v>4515</v>
      </c>
      <c r="K1261" s="18" t="s">
        <v>4516</v>
      </c>
      <c r="L1261" s="18" t="s">
        <v>34</v>
      </c>
      <c r="M1261" s="20">
        <v>9000000</v>
      </c>
      <c r="N1261" s="20">
        <v>44196684</v>
      </c>
      <c r="O1261" s="21">
        <f t="shared" si="57"/>
        <v>113835415.17159763</v>
      </c>
      <c r="P1261" s="22">
        <f t="shared" si="58"/>
        <v>491.07426666666669</v>
      </c>
      <c r="Q1261" s="20">
        <f t="shared" si="59"/>
        <v>37359834.319526628</v>
      </c>
      <c r="R1261" s="18" t="s">
        <v>84</v>
      </c>
      <c r="S1261" s="18">
        <v>87</v>
      </c>
    </row>
    <row r="1262" spans="1:19" x14ac:dyDescent="0.25">
      <c r="A1262" s="18" t="s">
        <v>4517</v>
      </c>
      <c r="B1262" s="18" t="s">
        <v>37</v>
      </c>
      <c r="C1262" s="18" t="s">
        <v>45</v>
      </c>
      <c r="D1262" s="18">
        <v>1988</v>
      </c>
      <c r="E1262" s="18">
        <f>VLOOKUP(D1262,'cpi roi'!A:C,2,FALSE)</f>
        <v>118.3</v>
      </c>
      <c r="F1262" s="18" t="s">
        <v>4518</v>
      </c>
      <c r="G1262" s="18">
        <v>6.1</v>
      </c>
      <c r="H1262" s="19">
        <v>117000</v>
      </c>
      <c r="I1262" s="18" t="s">
        <v>549</v>
      </c>
      <c r="J1262" s="18" t="s">
        <v>4519</v>
      </c>
      <c r="K1262" s="18" t="s">
        <v>1003</v>
      </c>
      <c r="L1262" s="18" t="s">
        <v>34</v>
      </c>
      <c r="M1262" s="20">
        <v>15000000</v>
      </c>
      <c r="N1262" s="20">
        <v>216614388</v>
      </c>
      <c r="O1262" s="21">
        <f t="shared" si="57"/>
        <v>557923956.24344885</v>
      </c>
      <c r="P1262" s="22">
        <f t="shared" si="58"/>
        <v>1444.09592</v>
      </c>
      <c r="Q1262" s="20">
        <f t="shared" si="59"/>
        <v>183105991.54691461</v>
      </c>
      <c r="R1262" s="18" t="s">
        <v>65</v>
      </c>
      <c r="S1262" s="18">
        <v>107</v>
      </c>
    </row>
    <row r="1263" spans="1:19" x14ac:dyDescent="0.25">
      <c r="A1263" s="18" t="s">
        <v>4520</v>
      </c>
      <c r="B1263" s="18" t="s">
        <v>2004</v>
      </c>
      <c r="C1263" s="18" t="s">
        <v>45</v>
      </c>
      <c r="D1263" s="18">
        <v>1988</v>
      </c>
      <c r="E1263" s="18">
        <f>VLOOKUP(D1263,'cpi roi'!A:C,2,FALSE)</f>
        <v>118.3</v>
      </c>
      <c r="F1263" s="18" t="s">
        <v>4521</v>
      </c>
      <c r="G1263" s="18">
        <v>7.6</v>
      </c>
      <c r="H1263" s="19">
        <v>158000</v>
      </c>
      <c r="I1263" s="18" t="s">
        <v>4522</v>
      </c>
      <c r="J1263" s="18" t="s">
        <v>4523</v>
      </c>
      <c r="K1263" s="18" t="s">
        <v>198</v>
      </c>
      <c r="L1263" s="18" t="s">
        <v>34</v>
      </c>
      <c r="M1263" s="20">
        <v>12000000</v>
      </c>
      <c r="N1263" s="20">
        <v>78756177</v>
      </c>
      <c r="O1263" s="21">
        <f t="shared" si="57"/>
        <v>202848750.05832627</v>
      </c>
      <c r="P1263" s="22">
        <f t="shared" si="58"/>
        <v>656.30147499999998</v>
      </c>
      <c r="Q1263" s="20">
        <f t="shared" si="59"/>
        <v>66573268.808114961</v>
      </c>
      <c r="R1263" s="18" t="s">
        <v>48</v>
      </c>
      <c r="S1263" s="18">
        <v>85</v>
      </c>
    </row>
    <row r="1264" spans="1:19" x14ac:dyDescent="0.25">
      <c r="A1264" s="18" t="s">
        <v>4524</v>
      </c>
      <c r="B1264" s="18" t="s">
        <v>37</v>
      </c>
      <c r="C1264" s="18" t="s">
        <v>45</v>
      </c>
      <c r="D1264" s="18">
        <v>1988</v>
      </c>
      <c r="E1264" s="18">
        <f>VLOOKUP(D1264,'cpi roi'!A:C,2,FALSE)</f>
        <v>118.3</v>
      </c>
      <c r="F1264" s="18" t="s">
        <v>4525</v>
      </c>
      <c r="G1264" s="18">
        <v>6.6</v>
      </c>
      <c r="H1264" s="19">
        <v>41000</v>
      </c>
      <c r="I1264" s="18" t="s">
        <v>3260</v>
      </c>
      <c r="J1264" s="18" t="s">
        <v>1314</v>
      </c>
      <c r="K1264" s="18" t="s">
        <v>63</v>
      </c>
      <c r="L1264" s="18" t="s">
        <v>34</v>
      </c>
      <c r="M1264" s="20">
        <v>24000000</v>
      </c>
      <c r="N1264" s="20">
        <v>43455230</v>
      </c>
      <c r="O1264" s="21">
        <f t="shared" si="57"/>
        <v>111925685.38461538</v>
      </c>
      <c r="P1264" s="22">
        <f t="shared" si="58"/>
        <v>181.06345833333333</v>
      </c>
      <c r="Q1264" s="20">
        <f t="shared" si="59"/>
        <v>36733076.92307692</v>
      </c>
      <c r="R1264" s="18" t="s">
        <v>65</v>
      </c>
      <c r="S1264" s="18">
        <v>91</v>
      </c>
    </row>
    <row r="1265" spans="1:19" x14ac:dyDescent="0.25">
      <c r="A1265" s="18" t="s">
        <v>4526</v>
      </c>
      <c r="B1265" s="18" t="s">
        <v>20</v>
      </c>
      <c r="C1265" s="18" t="s">
        <v>45</v>
      </c>
      <c r="D1265" s="18">
        <v>1988</v>
      </c>
      <c r="E1265" s="18">
        <f>VLOOKUP(D1265,'cpi roi'!A:C,2,FALSE)</f>
        <v>118.3</v>
      </c>
      <c r="F1265" s="18" t="s">
        <v>4527</v>
      </c>
      <c r="G1265" s="18">
        <v>5.9</v>
      </c>
      <c r="H1265" s="19">
        <v>81000</v>
      </c>
      <c r="I1265" s="18" t="s">
        <v>2132</v>
      </c>
      <c r="J1265" s="18" t="s">
        <v>814</v>
      </c>
      <c r="K1265" s="18" t="s">
        <v>1483</v>
      </c>
      <c r="L1265" s="18" t="s">
        <v>34</v>
      </c>
      <c r="M1265" s="20">
        <v>20000000</v>
      </c>
      <c r="N1265" s="20">
        <v>171504781</v>
      </c>
      <c r="O1265" s="21">
        <f t="shared" si="57"/>
        <v>441737166.27810645</v>
      </c>
      <c r="P1265" s="22">
        <f t="shared" si="58"/>
        <v>857.52390500000001</v>
      </c>
      <c r="Q1265" s="20">
        <f t="shared" si="59"/>
        <v>144974455.62130177</v>
      </c>
      <c r="R1265" s="18" t="s">
        <v>2097</v>
      </c>
      <c r="S1265" s="18">
        <v>104</v>
      </c>
    </row>
    <row r="1266" spans="1:19" x14ac:dyDescent="0.25">
      <c r="A1266" s="18" t="s">
        <v>4528</v>
      </c>
      <c r="B1266" s="18" t="s">
        <v>341</v>
      </c>
      <c r="C1266" s="18" t="s">
        <v>394</v>
      </c>
      <c r="D1266" s="18">
        <v>1988</v>
      </c>
      <c r="E1266" s="18">
        <f>VLOOKUP(D1266,'cpi roi'!A:C,2,FALSE)</f>
        <v>118.3</v>
      </c>
      <c r="F1266" s="18" t="s">
        <v>4529</v>
      </c>
      <c r="G1266" s="18">
        <v>8.1999999999999993</v>
      </c>
      <c r="H1266" s="19">
        <v>304000</v>
      </c>
      <c r="I1266" s="18" t="s">
        <v>2111</v>
      </c>
      <c r="J1266" s="18" t="s">
        <v>2111</v>
      </c>
      <c r="K1266" s="18" t="s">
        <v>4530</v>
      </c>
      <c r="L1266" s="18" t="s">
        <v>2113</v>
      </c>
      <c r="M1266" s="20">
        <v>3700000</v>
      </c>
      <c r="N1266" s="20">
        <v>30550920</v>
      </c>
      <c r="O1266" s="21">
        <f t="shared" si="57"/>
        <v>78688633.338968724</v>
      </c>
      <c r="P1266" s="22">
        <f t="shared" si="58"/>
        <v>825.70054054054049</v>
      </c>
      <c r="Q1266" s="20">
        <f t="shared" si="59"/>
        <v>25824953.508030429</v>
      </c>
      <c r="R1266" s="18" t="s">
        <v>4531</v>
      </c>
      <c r="S1266" s="18">
        <v>86</v>
      </c>
    </row>
    <row r="1267" spans="1:19" x14ac:dyDescent="0.25">
      <c r="A1267" s="18" t="s">
        <v>4532</v>
      </c>
      <c r="B1267" s="18" t="s">
        <v>20</v>
      </c>
      <c r="C1267" s="18" t="s">
        <v>38</v>
      </c>
      <c r="D1267" s="18">
        <v>1988</v>
      </c>
      <c r="E1267" s="18">
        <f>VLOOKUP(D1267,'cpi roi'!A:C,2,FALSE)</f>
        <v>118.3</v>
      </c>
      <c r="F1267" s="18" t="s">
        <v>4533</v>
      </c>
      <c r="G1267" s="18">
        <v>6.9</v>
      </c>
      <c r="H1267" s="19">
        <v>57000</v>
      </c>
      <c r="I1267" s="18" t="s">
        <v>2941</v>
      </c>
      <c r="J1267" s="18" t="s">
        <v>3427</v>
      </c>
      <c r="K1267" s="18" t="s">
        <v>2581</v>
      </c>
      <c r="L1267" s="18" t="s">
        <v>34</v>
      </c>
      <c r="M1267" s="20">
        <v>13000000</v>
      </c>
      <c r="N1267" s="20">
        <v>45661556</v>
      </c>
      <c r="O1267" s="21">
        <f t="shared" si="57"/>
        <v>117608420.22992392</v>
      </c>
      <c r="P1267" s="22">
        <f t="shared" si="58"/>
        <v>351.24273846153847</v>
      </c>
      <c r="Q1267" s="20">
        <f t="shared" si="59"/>
        <v>38598103.127641588</v>
      </c>
      <c r="R1267" s="18" t="s">
        <v>4534</v>
      </c>
      <c r="S1267" s="18">
        <v>107</v>
      </c>
    </row>
    <row r="1268" spans="1:19" x14ac:dyDescent="0.25">
      <c r="A1268" s="18" t="s">
        <v>4535</v>
      </c>
      <c r="B1268" s="18" t="s">
        <v>20</v>
      </c>
      <c r="C1268" s="18" t="s">
        <v>45</v>
      </c>
      <c r="D1268" s="18">
        <v>1988</v>
      </c>
      <c r="E1268" s="18">
        <f>VLOOKUP(D1268,'cpi roi'!A:C,2,FALSE)</f>
        <v>118.3</v>
      </c>
      <c r="F1268" s="18" t="s">
        <v>4527</v>
      </c>
      <c r="G1268" s="18">
        <v>7.5</v>
      </c>
      <c r="H1268" s="19">
        <v>135000</v>
      </c>
      <c r="I1268" s="18" t="s">
        <v>4536</v>
      </c>
      <c r="J1268" s="18" t="s">
        <v>1619</v>
      </c>
      <c r="K1268" s="18" t="s">
        <v>1619</v>
      </c>
      <c r="L1268" s="18" t="s">
        <v>26</v>
      </c>
      <c r="M1268" s="20">
        <v>7500000</v>
      </c>
      <c r="N1268" s="20">
        <v>62493712</v>
      </c>
      <c r="O1268" s="21">
        <f t="shared" si="57"/>
        <v>160962248.9129332</v>
      </c>
      <c r="P1268" s="22">
        <f t="shared" si="58"/>
        <v>833.24949333333325</v>
      </c>
      <c r="Q1268" s="20">
        <f t="shared" si="59"/>
        <v>52826468.300929837</v>
      </c>
      <c r="R1268" s="18" t="s">
        <v>122</v>
      </c>
      <c r="S1268" s="18">
        <v>108</v>
      </c>
    </row>
    <row r="1269" spans="1:19" x14ac:dyDescent="0.25">
      <c r="A1269" s="18" t="s">
        <v>4537</v>
      </c>
      <c r="B1269" s="18" t="s">
        <v>20</v>
      </c>
      <c r="C1269" s="18" t="s">
        <v>45</v>
      </c>
      <c r="D1269" s="18">
        <v>1988</v>
      </c>
      <c r="E1269" s="18">
        <f>VLOOKUP(D1269,'cpi roi'!A:C,2,FALSE)</f>
        <v>118.3</v>
      </c>
      <c r="F1269" s="18" t="s">
        <v>4158</v>
      </c>
      <c r="G1269" s="18">
        <v>6.8</v>
      </c>
      <c r="H1269" s="19">
        <v>54000</v>
      </c>
      <c r="I1269" s="18" t="s">
        <v>479</v>
      </c>
      <c r="J1269" s="18" t="s">
        <v>4538</v>
      </c>
      <c r="K1269" s="18" t="s">
        <v>4050</v>
      </c>
      <c r="L1269" s="18" t="s">
        <v>34</v>
      </c>
      <c r="M1269" s="20">
        <v>28000000</v>
      </c>
      <c r="N1269" s="20">
        <v>102953112</v>
      </c>
      <c r="O1269" s="21">
        <f t="shared" si="57"/>
        <v>265171709.4370245</v>
      </c>
      <c r="P1269" s="22">
        <f t="shared" si="58"/>
        <v>367.6896857142857</v>
      </c>
      <c r="Q1269" s="20">
        <f t="shared" si="59"/>
        <v>87027144.547759935</v>
      </c>
      <c r="R1269" s="18" t="s">
        <v>184</v>
      </c>
      <c r="S1269" s="18">
        <v>113</v>
      </c>
    </row>
    <row r="1270" spans="1:19" x14ac:dyDescent="0.25">
      <c r="A1270" s="18" t="s">
        <v>4539</v>
      </c>
      <c r="B1270" s="18" t="s">
        <v>20</v>
      </c>
      <c r="C1270" s="18" t="s">
        <v>38</v>
      </c>
      <c r="D1270" s="18">
        <v>1988</v>
      </c>
      <c r="E1270" s="18">
        <f>VLOOKUP(D1270,'cpi roi'!A:C,2,FALSE)</f>
        <v>118.3</v>
      </c>
      <c r="F1270" s="18" t="s">
        <v>4540</v>
      </c>
      <c r="G1270" s="18">
        <v>6.8</v>
      </c>
      <c r="H1270" s="19">
        <v>79000</v>
      </c>
      <c r="I1270" s="18" t="s">
        <v>4541</v>
      </c>
      <c r="J1270" s="18" t="s">
        <v>4433</v>
      </c>
      <c r="K1270" s="18" t="s">
        <v>4542</v>
      </c>
      <c r="L1270" s="18" t="s">
        <v>34</v>
      </c>
      <c r="M1270" s="20">
        <v>1100000</v>
      </c>
      <c r="N1270" s="20">
        <v>11806119</v>
      </c>
      <c r="O1270" s="21">
        <f t="shared" si="57"/>
        <v>30408490.780219778</v>
      </c>
      <c r="P1270" s="22">
        <f t="shared" si="58"/>
        <v>1073.2835454545454</v>
      </c>
      <c r="Q1270" s="20">
        <f t="shared" si="59"/>
        <v>9979813.1868131869</v>
      </c>
      <c r="R1270" s="18" t="s">
        <v>4543</v>
      </c>
      <c r="S1270" s="18">
        <v>92</v>
      </c>
    </row>
    <row r="1271" spans="1:19" x14ac:dyDescent="0.25">
      <c r="A1271" s="18" t="s">
        <v>4544</v>
      </c>
      <c r="B1271" s="18" t="s">
        <v>20</v>
      </c>
      <c r="C1271" s="18" t="s">
        <v>21</v>
      </c>
      <c r="D1271" s="18">
        <v>1988</v>
      </c>
      <c r="E1271" s="18">
        <f>VLOOKUP(D1271,'cpi roi'!A:C,2,FALSE)</f>
        <v>118.3</v>
      </c>
      <c r="F1271" s="18" t="s">
        <v>4545</v>
      </c>
      <c r="G1271" s="18">
        <v>7.5</v>
      </c>
      <c r="H1271" s="19">
        <v>54000</v>
      </c>
      <c r="I1271" s="18" t="s">
        <v>69</v>
      </c>
      <c r="J1271" s="18" t="s">
        <v>4546</v>
      </c>
      <c r="K1271" s="18" t="s">
        <v>4547</v>
      </c>
      <c r="L1271" s="18" t="s">
        <v>199</v>
      </c>
      <c r="M1271" s="20">
        <v>7000000</v>
      </c>
      <c r="N1271" s="20">
        <v>8865702</v>
      </c>
      <c r="O1271" s="21">
        <f t="shared" si="57"/>
        <v>22834990.696534235</v>
      </c>
      <c r="P1271" s="22">
        <f t="shared" si="58"/>
        <v>126.65288571428573</v>
      </c>
      <c r="Q1271" s="20">
        <f t="shared" si="59"/>
        <v>7494253.5925612841</v>
      </c>
      <c r="R1271" s="18" t="s">
        <v>65</v>
      </c>
      <c r="S1271" s="18">
        <v>164</v>
      </c>
    </row>
    <row r="1272" spans="1:19" x14ac:dyDescent="0.25">
      <c r="A1272" s="18" t="s">
        <v>4548</v>
      </c>
      <c r="B1272" s="18" t="s">
        <v>20</v>
      </c>
      <c r="C1272" s="18" t="s">
        <v>45</v>
      </c>
      <c r="D1272" s="18">
        <v>1988</v>
      </c>
      <c r="E1272" s="18">
        <f>VLOOKUP(D1272,'cpi roi'!A:C,2,FALSE)</f>
        <v>118.3</v>
      </c>
      <c r="F1272" s="18" t="s">
        <v>4549</v>
      </c>
      <c r="G1272" s="18">
        <v>6.2</v>
      </c>
      <c r="H1272" s="19">
        <v>16000</v>
      </c>
      <c r="I1272" s="18" t="s">
        <v>296</v>
      </c>
      <c r="J1272" s="18" t="s">
        <v>4550</v>
      </c>
      <c r="K1272" s="18" t="s">
        <v>1019</v>
      </c>
      <c r="L1272" s="18" t="s">
        <v>34</v>
      </c>
      <c r="M1272" s="20">
        <v>10000000</v>
      </c>
      <c r="N1272" s="20">
        <v>21486757</v>
      </c>
      <c r="O1272" s="21">
        <f t="shared" si="57"/>
        <v>55342475.552831776</v>
      </c>
      <c r="P1272" s="22">
        <f t="shared" si="58"/>
        <v>214.86757</v>
      </c>
      <c r="Q1272" s="20">
        <f t="shared" si="59"/>
        <v>18162939.137785289</v>
      </c>
      <c r="R1272" s="18" t="s">
        <v>54</v>
      </c>
      <c r="S1272" s="18">
        <v>104</v>
      </c>
    </row>
    <row r="1273" spans="1:19" x14ac:dyDescent="0.25">
      <c r="A1273" s="18" t="s">
        <v>4551</v>
      </c>
      <c r="B1273" s="18" t="s">
        <v>341</v>
      </c>
      <c r="C1273" s="18" t="s">
        <v>394</v>
      </c>
      <c r="D1273" s="18">
        <v>1988</v>
      </c>
      <c r="E1273" s="18">
        <f>VLOOKUP(D1273,'cpi roi'!A:C,2,FALSE)</f>
        <v>118.3</v>
      </c>
      <c r="F1273" s="18" t="s">
        <v>4552</v>
      </c>
      <c r="G1273" s="18">
        <v>7.4</v>
      </c>
      <c r="H1273" s="19">
        <v>82000</v>
      </c>
      <c r="I1273" s="18" t="s">
        <v>1061</v>
      </c>
      <c r="J1273" s="18" t="s">
        <v>2279</v>
      </c>
      <c r="K1273" s="18" t="s">
        <v>4553</v>
      </c>
      <c r="L1273" s="18" t="s">
        <v>34</v>
      </c>
      <c r="M1273" s="20">
        <v>12500000</v>
      </c>
      <c r="N1273" s="20">
        <v>84460846</v>
      </c>
      <c r="O1273" s="21">
        <f t="shared" si="57"/>
        <v>217542009.94251901</v>
      </c>
      <c r="P1273" s="22">
        <f t="shared" si="58"/>
        <v>675.68676800000003</v>
      </c>
      <c r="Q1273" s="20">
        <f t="shared" si="59"/>
        <v>71395474.218089595</v>
      </c>
      <c r="R1273" s="18" t="s">
        <v>43</v>
      </c>
      <c r="S1273" s="18">
        <v>69</v>
      </c>
    </row>
    <row r="1274" spans="1:19" x14ac:dyDescent="0.25">
      <c r="A1274" s="18" t="s">
        <v>4554</v>
      </c>
      <c r="B1274" s="18" t="s">
        <v>20</v>
      </c>
      <c r="C1274" s="18" t="s">
        <v>38</v>
      </c>
      <c r="D1274" s="18">
        <v>1988</v>
      </c>
      <c r="E1274" s="18">
        <f>VLOOKUP(D1274,'cpi roi'!A:C,2,FALSE)</f>
        <v>118.3</v>
      </c>
      <c r="F1274" s="18" t="s">
        <v>4486</v>
      </c>
      <c r="G1274" s="18">
        <v>5.8</v>
      </c>
      <c r="H1274" s="19">
        <v>125000</v>
      </c>
      <c r="I1274" s="18" t="s">
        <v>4555</v>
      </c>
      <c r="J1274" s="18" t="s">
        <v>1011</v>
      </c>
      <c r="K1274" s="18" t="s">
        <v>766</v>
      </c>
      <c r="L1274" s="18" t="s">
        <v>34</v>
      </c>
      <c r="M1274" s="20">
        <v>63000000</v>
      </c>
      <c r="N1274" s="20">
        <v>189015611</v>
      </c>
      <c r="O1274" s="21">
        <f t="shared" si="57"/>
        <v>486839025.1200338</v>
      </c>
      <c r="P1274" s="22">
        <f t="shared" si="58"/>
        <v>300.02477936507938</v>
      </c>
      <c r="Q1274" s="20">
        <f t="shared" si="59"/>
        <v>159776509.72104818</v>
      </c>
      <c r="R1274" s="18" t="s">
        <v>4153</v>
      </c>
      <c r="S1274" s="18">
        <v>102</v>
      </c>
    </row>
    <row r="1275" spans="1:19" x14ac:dyDescent="0.25">
      <c r="A1275" s="18" t="s">
        <v>4556</v>
      </c>
      <c r="B1275" s="18" t="s">
        <v>20</v>
      </c>
      <c r="C1275" s="18" t="s">
        <v>108</v>
      </c>
      <c r="D1275" s="18">
        <v>1988</v>
      </c>
      <c r="E1275" s="18">
        <f>VLOOKUP(D1275,'cpi roi'!A:C,2,FALSE)</f>
        <v>118.3</v>
      </c>
      <c r="F1275" s="18" t="s">
        <v>4557</v>
      </c>
      <c r="G1275" s="18">
        <v>7.2</v>
      </c>
      <c r="H1275" s="19">
        <v>33000</v>
      </c>
      <c r="I1275" s="18" t="s">
        <v>1868</v>
      </c>
      <c r="J1275" s="18" t="s">
        <v>4317</v>
      </c>
      <c r="K1275" s="18" t="s">
        <v>4238</v>
      </c>
      <c r="L1275" s="18" t="s">
        <v>199</v>
      </c>
      <c r="M1275" s="20">
        <v>13000000</v>
      </c>
      <c r="N1275" s="20">
        <v>32078318</v>
      </c>
      <c r="O1275" s="21">
        <f t="shared" si="57"/>
        <v>82622683.808960259</v>
      </c>
      <c r="P1275" s="22">
        <f t="shared" si="58"/>
        <v>246.75629230769229</v>
      </c>
      <c r="Q1275" s="20">
        <f t="shared" si="59"/>
        <v>27116076.077768385</v>
      </c>
      <c r="R1275" s="18" t="s">
        <v>48</v>
      </c>
      <c r="S1275" s="18">
        <v>111</v>
      </c>
    </row>
    <row r="1276" spans="1:19" x14ac:dyDescent="0.25">
      <c r="A1276" s="18" t="s">
        <v>4558</v>
      </c>
      <c r="B1276" s="18" t="s">
        <v>20</v>
      </c>
      <c r="C1276" s="18" t="s">
        <v>21</v>
      </c>
      <c r="D1276" s="18">
        <v>1988</v>
      </c>
      <c r="E1276" s="18">
        <f>VLOOKUP(D1276,'cpi roi'!A:C,2,FALSE)</f>
        <v>118.3</v>
      </c>
      <c r="F1276" s="18" t="s">
        <v>4559</v>
      </c>
      <c r="G1276" s="18">
        <v>7.6</v>
      </c>
      <c r="H1276" s="19">
        <v>66000</v>
      </c>
      <c r="I1276" s="18" t="s">
        <v>2210</v>
      </c>
      <c r="J1276" s="18" t="s">
        <v>4560</v>
      </c>
      <c r="K1276" s="18" t="s">
        <v>3026</v>
      </c>
      <c r="L1276" s="18" t="s">
        <v>34</v>
      </c>
      <c r="M1276" s="20">
        <v>14000000</v>
      </c>
      <c r="N1276" s="20">
        <v>34670720</v>
      </c>
      <c r="O1276" s="21">
        <f t="shared" si="57"/>
        <v>89299817.278106496</v>
      </c>
      <c r="P1276" s="22">
        <f t="shared" si="58"/>
        <v>247.648</v>
      </c>
      <c r="Q1276" s="20">
        <f t="shared" si="59"/>
        <v>29307455.621301774</v>
      </c>
      <c r="R1276" s="18" t="s">
        <v>142</v>
      </c>
      <c r="S1276" s="18">
        <v>119</v>
      </c>
    </row>
    <row r="1277" spans="1:19" x14ac:dyDescent="0.25">
      <c r="A1277" s="18" t="s">
        <v>4561</v>
      </c>
      <c r="B1277" s="18" t="s">
        <v>37</v>
      </c>
      <c r="C1277" s="18" t="s">
        <v>45</v>
      </c>
      <c r="D1277" s="18">
        <v>1988</v>
      </c>
      <c r="E1277" s="18">
        <f>VLOOKUP(D1277,'cpi roi'!A:C,2,FALSE)</f>
        <v>118.3</v>
      </c>
      <c r="F1277" s="18" t="s">
        <v>4562</v>
      </c>
      <c r="G1277" s="18">
        <v>5.4</v>
      </c>
      <c r="H1277" s="19">
        <v>21000</v>
      </c>
      <c r="I1277" s="18" t="s">
        <v>3659</v>
      </c>
      <c r="J1277" s="18" t="s">
        <v>4563</v>
      </c>
      <c r="K1277" s="18" t="s">
        <v>4564</v>
      </c>
      <c r="L1277" s="18" t="s">
        <v>26</v>
      </c>
      <c r="M1277" s="20">
        <v>10000000</v>
      </c>
      <c r="N1277" s="20">
        <v>3916303</v>
      </c>
      <c r="O1277" s="21">
        <f t="shared" si="57"/>
        <v>10087045.850380387</v>
      </c>
      <c r="P1277" s="22">
        <f t="shared" si="58"/>
        <v>39.163029999999999</v>
      </c>
      <c r="Q1277" s="20">
        <f t="shared" si="59"/>
        <v>3310484.361792054</v>
      </c>
      <c r="R1277" s="18" t="s">
        <v>1756</v>
      </c>
      <c r="S1277" s="18">
        <v>100</v>
      </c>
    </row>
    <row r="1278" spans="1:19" x14ac:dyDescent="0.25">
      <c r="A1278" s="18" t="s">
        <v>4565</v>
      </c>
      <c r="B1278" s="18" t="s">
        <v>37</v>
      </c>
      <c r="C1278" s="18" t="s">
        <v>45</v>
      </c>
      <c r="D1278" s="18">
        <v>1988</v>
      </c>
      <c r="E1278" s="18">
        <f>VLOOKUP(D1278,'cpi roi'!A:C,2,FALSE)</f>
        <v>118.3</v>
      </c>
      <c r="F1278" s="18" t="s">
        <v>4566</v>
      </c>
      <c r="G1278" s="18">
        <v>7</v>
      </c>
      <c r="H1278" s="19">
        <v>20000</v>
      </c>
      <c r="I1278" s="18" t="s">
        <v>4567</v>
      </c>
      <c r="J1278" s="18" t="s">
        <v>4567</v>
      </c>
      <c r="K1278" s="18" t="s">
        <v>4568</v>
      </c>
      <c r="L1278" s="18" t="s">
        <v>34</v>
      </c>
      <c r="M1278" s="20">
        <v>2000000</v>
      </c>
      <c r="N1278" s="20">
        <v>6673032</v>
      </c>
      <c r="O1278" s="21">
        <f t="shared" si="57"/>
        <v>17187428.997464072</v>
      </c>
      <c r="P1278" s="22">
        <f t="shared" si="58"/>
        <v>333.65160000000003</v>
      </c>
      <c r="Q1278" s="20">
        <f t="shared" si="59"/>
        <v>5640770.9213863062</v>
      </c>
      <c r="R1278" s="18" t="s">
        <v>2031</v>
      </c>
      <c r="S1278" s="18">
        <v>92</v>
      </c>
    </row>
    <row r="1279" spans="1:19" x14ac:dyDescent="0.25">
      <c r="A1279" s="18" t="s">
        <v>4569</v>
      </c>
      <c r="B1279" s="18" t="s">
        <v>20</v>
      </c>
      <c r="C1279" s="18" t="s">
        <v>21</v>
      </c>
      <c r="D1279" s="18">
        <v>1988</v>
      </c>
      <c r="E1279" s="18">
        <f>VLOOKUP(D1279,'cpi roi'!A:C,2,FALSE)</f>
        <v>118.3</v>
      </c>
      <c r="F1279" s="18" t="s">
        <v>4570</v>
      </c>
      <c r="G1279" s="18">
        <v>7.3</v>
      </c>
      <c r="H1279" s="19">
        <v>43000</v>
      </c>
      <c r="I1279" s="18" t="s">
        <v>586</v>
      </c>
      <c r="J1279" s="18" t="s">
        <v>586</v>
      </c>
      <c r="K1279" s="18" t="s">
        <v>4571</v>
      </c>
      <c r="L1279" s="18" t="s">
        <v>199</v>
      </c>
      <c r="M1279" s="20">
        <v>13000000</v>
      </c>
      <c r="N1279" s="20">
        <v>8038508</v>
      </c>
      <c r="O1279" s="21">
        <f t="shared" si="57"/>
        <v>20704424.240067624</v>
      </c>
      <c r="P1279" s="22">
        <f t="shared" si="58"/>
        <v>61.834676923076927</v>
      </c>
      <c r="Q1279" s="20">
        <f t="shared" si="59"/>
        <v>6795019.4420963647</v>
      </c>
      <c r="R1279" s="18" t="s">
        <v>4534</v>
      </c>
      <c r="S1279" s="18">
        <v>116</v>
      </c>
    </row>
    <row r="1280" spans="1:19" x14ac:dyDescent="0.25">
      <c r="A1280" s="18" t="s">
        <v>4572</v>
      </c>
      <c r="B1280" s="18" t="s">
        <v>20</v>
      </c>
      <c r="C1280" s="18" t="s">
        <v>45</v>
      </c>
      <c r="D1280" s="18">
        <v>1988</v>
      </c>
      <c r="E1280" s="18">
        <f>VLOOKUP(D1280,'cpi roi'!A:C,2,FALSE)</f>
        <v>118.3</v>
      </c>
      <c r="F1280" s="18" t="s">
        <v>4573</v>
      </c>
      <c r="G1280" s="18">
        <v>7.1</v>
      </c>
      <c r="H1280" s="19">
        <v>49000</v>
      </c>
      <c r="I1280" s="18" t="s">
        <v>1752</v>
      </c>
      <c r="J1280" s="18" t="s">
        <v>1752</v>
      </c>
      <c r="K1280" s="18" t="s">
        <v>2833</v>
      </c>
      <c r="L1280" s="18" t="s">
        <v>34</v>
      </c>
      <c r="M1280" s="20">
        <v>7000000</v>
      </c>
      <c r="N1280" s="20">
        <v>50888729</v>
      </c>
      <c r="O1280" s="21">
        <f t="shared" si="57"/>
        <v>131071815.09974639</v>
      </c>
      <c r="P1280" s="22">
        <f t="shared" si="58"/>
        <v>726.98184285714285</v>
      </c>
      <c r="Q1280" s="20">
        <f t="shared" si="59"/>
        <v>43016677.092138626</v>
      </c>
      <c r="R1280" s="18" t="s">
        <v>4574</v>
      </c>
      <c r="S1280" s="18">
        <v>108</v>
      </c>
    </row>
    <row r="1281" spans="1:19" x14ac:dyDescent="0.25">
      <c r="A1281" s="18" t="s">
        <v>4575</v>
      </c>
      <c r="B1281" s="18" t="s">
        <v>37</v>
      </c>
      <c r="C1281" s="18" t="s">
        <v>29</v>
      </c>
      <c r="D1281" s="18">
        <v>1988</v>
      </c>
      <c r="E1281" s="18">
        <f>VLOOKUP(D1281,'cpi roi'!A:C,2,FALSE)</f>
        <v>118.3</v>
      </c>
      <c r="F1281" s="18" t="s">
        <v>4549</v>
      </c>
      <c r="G1281" s="18">
        <v>7.6</v>
      </c>
      <c r="H1281" s="19">
        <v>49000</v>
      </c>
      <c r="I1281" s="18" t="s">
        <v>2911</v>
      </c>
      <c r="J1281" s="18" t="s">
        <v>2911</v>
      </c>
      <c r="K1281" s="18" t="s">
        <v>4576</v>
      </c>
      <c r="L1281" s="18" t="s">
        <v>457</v>
      </c>
      <c r="M1281" s="20">
        <v>0</v>
      </c>
      <c r="N1281" s="20">
        <v>3975244</v>
      </c>
      <c r="O1281" s="21">
        <f t="shared" si="57"/>
        <v>10238857.538461538</v>
      </c>
      <c r="P1281" s="22">
        <f t="shared" si="58"/>
        <v>0</v>
      </c>
      <c r="Q1281" s="20">
        <f t="shared" si="59"/>
        <v>3360307.692307692</v>
      </c>
      <c r="R1281" s="18" t="s">
        <v>556</v>
      </c>
      <c r="S1281" s="18">
        <v>168</v>
      </c>
    </row>
    <row r="1282" spans="1:19" x14ac:dyDescent="0.25">
      <c r="A1282" s="18" t="s">
        <v>4577</v>
      </c>
      <c r="B1282" s="18" t="s">
        <v>20</v>
      </c>
      <c r="C1282" s="18" t="s">
        <v>21</v>
      </c>
      <c r="D1282" s="18">
        <v>1988</v>
      </c>
      <c r="E1282" s="18">
        <f>VLOOKUP(D1282,'cpi roi'!A:C,2,FALSE)</f>
        <v>118.3</v>
      </c>
      <c r="F1282" s="18" t="s">
        <v>4048</v>
      </c>
      <c r="G1282" s="18">
        <v>7.3</v>
      </c>
      <c r="H1282" s="19">
        <v>35000</v>
      </c>
      <c r="I1282" s="18" t="s">
        <v>1519</v>
      </c>
      <c r="J1282" s="18" t="s">
        <v>4578</v>
      </c>
      <c r="K1282" s="18" t="s">
        <v>4579</v>
      </c>
      <c r="L1282" s="18" t="s">
        <v>1098</v>
      </c>
      <c r="M1282" s="20">
        <v>17000000</v>
      </c>
      <c r="N1282" s="20">
        <v>10006806</v>
      </c>
      <c r="O1282" s="21">
        <f t="shared" si="57"/>
        <v>25774081.049873203</v>
      </c>
      <c r="P1282" s="22">
        <f t="shared" si="58"/>
        <v>58.863564705882354</v>
      </c>
      <c r="Q1282" s="20">
        <f t="shared" si="59"/>
        <v>8458838.5460693147</v>
      </c>
      <c r="R1282" s="18" t="s">
        <v>3283</v>
      </c>
      <c r="S1282" s="18">
        <v>171</v>
      </c>
    </row>
    <row r="1283" spans="1:19" x14ac:dyDescent="0.25">
      <c r="A1283" s="18" t="s">
        <v>4580</v>
      </c>
      <c r="B1283" s="18" t="s">
        <v>20</v>
      </c>
      <c r="C1283" s="18" t="s">
        <v>56</v>
      </c>
      <c r="D1283" s="18">
        <v>1988</v>
      </c>
      <c r="E1283" s="18">
        <f>VLOOKUP(D1283,'cpi roi'!A:C,2,FALSE)</f>
        <v>118.3</v>
      </c>
      <c r="F1283" s="18" t="s">
        <v>4581</v>
      </c>
      <c r="G1283" s="18">
        <v>6.5</v>
      </c>
      <c r="H1283" s="19">
        <v>34000</v>
      </c>
      <c r="I1283" s="18" t="s">
        <v>3937</v>
      </c>
      <c r="J1283" s="18" t="s">
        <v>4582</v>
      </c>
      <c r="K1283" s="18" t="s">
        <v>4583</v>
      </c>
      <c r="L1283" s="18" t="s">
        <v>34</v>
      </c>
      <c r="M1283" s="20">
        <v>19000000</v>
      </c>
      <c r="N1283" s="20">
        <v>8247943</v>
      </c>
      <c r="O1283" s="21">
        <f t="shared" ref="O1283:O1346" si="60">(304.7/E1283)*N1283</f>
        <v>21243856.568892643</v>
      </c>
      <c r="P1283" s="22">
        <f t="shared" ref="P1283:P1346" si="61">IFERROR(N1283/M1283, 0)*100</f>
        <v>43.410226315789473</v>
      </c>
      <c r="Q1283" s="20">
        <f t="shared" ref="Q1283:Q1346" si="62">N1283/(E1283/100)</f>
        <v>6972056.6356720198</v>
      </c>
      <c r="R1283" s="18" t="s">
        <v>2105</v>
      </c>
      <c r="S1283" s="18">
        <v>95</v>
      </c>
    </row>
    <row r="1284" spans="1:19" x14ac:dyDescent="0.25">
      <c r="A1284" s="18" t="s">
        <v>4584</v>
      </c>
      <c r="B1284" s="18" t="s">
        <v>341</v>
      </c>
      <c r="C1284" s="18" t="s">
        <v>394</v>
      </c>
      <c r="D1284" s="18">
        <v>1988</v>
      </c>
      <c r="E1284" s="18">
        <f>VLOOKUP(D1284,'cpi roi'!A:C,2,FALSE)</f>
        <v>118.3</v>
      </c>
      <c r="F1284" s="18" t="s">
        <v>4552</v>
      </c>
      <c r="G1284" s="18">
        <v>6.7</v>
      </c>
      <c r="H1284" s="19">
        <v>45000</v>
      </c>
      <c r="I1284" s="18" t="s">
        <v>4585</v>
      </c>
      <c r="J1284" s="18" t="s">
        <v>4586</v>
      </c>
      <c r="K1284" s="18" t="s">
        <v>4587</v>
      </c>
      <c r="L1284" s="18" t="s">
        <v>34</v>
      </c>
      <c r="M1284" s="20">
        <v>31000000</v>
      </c>
      <c r="N1284" s="20">
        <v>74151346</v>
      </c>
      <c r="O1284" s="21">
        <f t="shared" si="60"/>
        <v>190988293.54353338</v>
      </c>
      <c r="P1284" s="22">
        <f t="shared" si="61"/>
        <v>239.19789032258066</v>
      </c>
      <c r="Q1284" s="20">
        <f t="shared" si="62"/>
        <v>62680765.849535078</v>
      </c>
      <c r="R1284" s="18" t="s">
        <v>616</v>
      </c>
      <c r="S1284" s="18">
        <v>74</v>
      </c>
    </row>
    <row r="1285" spans="1:19" x14ac:dyDescent="0.25">
      <c r="A1285" s="18" t="s">
        <v>4588</v>
      </c>
      <c r="B1285" s="18" t="s">
        <v>20</v>
      </c>
      <c r="C1285" s="18" t="s">
        <v>21</v>
      </c>
      <c r="D1285" s="18">
        <v>1988</v>
      </c>
      <c r="E1285" s="18">
        <f>VLOOKUP(D1285,'cpi roi'!A:C,2,FALSE)</f>
        <v>118.3</v>
      </c>
      <c r="F1285" s="18" t="s">
        <v>4540</v>
      </c>
      <c r="G1285" s="18">
        <v>5.0999999999999996</v>
      </c>
      <c r="H1285" s="19">
        <v>5200</v>
      </c>
      <c r="I1285" s="18" t="s">
        <v>4589</v>
      </c>
      <c r="J1285" s="18" t="s">
        <v>4589</v>
      </c>
      <c r="K1285" s="18" t="s">
        <v>4590</v>
      </c>
      <c r="L1285" s="18" t="s">
        <v>34</v>
      </c>
      <c r="M1285" s="20">
        <v>0</v>
      </c>
      <c r="N1285" s="20">
        <v>1547397</v>
      </c>
      <c r="O1285" s="21">
        <f t="shared" si="60"/>
        <v>3985560.9966187654</v>
      </c>
      <c r="P1285" s="22">
        <f t="shared" si="61"/>
        <v>0</v>
      </c>
      <c r="Q1285" s="20">
        <f t="shared" si="62"/>
        <v>1308027.8951817413</v>
      </c>
      <c r="R1285" s="18" t="s">
        <v>4591</v>
      </c>
      <c r="S1285" s="18">
        <v>104</v>
      </c>
    </row>
    <row r="1286" spans="1:19" x14ac:dyDescent="0.25">
      <c r="A1286" s="18" t="s">
        <v>4592</v>
      </c>
      <c r="B1286" s="18" t="s">
        <v>2004</v>
      </c>
      <c r="C1286" s="18" t="s">
        <v>45</v>
      </c>
      <c r="D1286" s="18">
        <v>1988</v>
      </c>
      <c r="E1286" s="18">
        <f>VLOOKUP(D1286,'cpi roi'!A:C,2,FALSE)</f>
        <v>118.3</v>
      </c>
      <c r="F1286" s="18" t="s">
        <v>4593</v>
      </c>
      <c r="G1286" s="18">
        <v>6.9</v>
      </c>
      <c r="H1286" s="19">
        <v>24000</v>
      </c>
      <c r="I1286" s="18" t="s">
        <v>1236</v>
      </c>
      <c r="J1286" s="18" t="s">
        <v>4594</v>
      </c>
      <c r="K1286" s="18" t="s">
        <v>1375</v>
      </c>
      <c r="L1286" s="18" t="s">
        <v>34</v>
      </c>
      <c r="M1286" s="20">
        <v>20000000</v>
      </c>
      <c r="N1286" s="20">
        <v>57041866</v>
      </c>
      <c r="O1286" s="21">
        <f t="shared" si="60"/>
        <v>146920173.8816568</v>
      </c>
      <c r="P1286" s="22">
        <f t="shared" si="61"/>
        <v>285.20933000000002</v>
      </c>
      <c r="Q1286" s="20">
        <f t="shared" si="62"/>
        <v>48217976.331360944</v>
      </c>
      <c r="R1286" s="18" t="s">
        <v>4595</v>
      </c>
      <c r="S1286" s="18">
        <v>123</v>
      </c>
    </row>
    <row r="1287" spans="1:19" x14ac:dyDescent="0.25">
      <c r="A1287" s="18" t="s">
        <v>4596</v>
      </c>
      <c r="B1287" s="18" t="s">
        <v>20</v>
      </c>
      <c r="C1287" s="18" t="s">
        <v>38</v>
      </c>
      <c r="D1287" s="18">
        <v>1988</v>
      </c>
      <c r="E1287" s="18">
        <f>VLOOKUP(D1287,'cpi roi'!A:C,2,FALSE)</f>
        <v>118.3</v>
      </c>
      <c r="F1287" s="18" t="s">
        <v>4525</v>
      </c>
      <c r="G1287" s="18">
        <v>6.1</v>
      </c>
      <c r="H1287" s="19">
        <v>67000</v>
      </c>
      <c r="I1287" s="18" t="s">
        <v>81</v>
      </c>
      <c r="J1287" s="18" t="s">
        <v>81</v>
      </c>
      <c r="K1287" s="18" t="s">
        <v>1003</v>
      </c>
      <c r="L1287" s="18" t="s">
        <v>34</v>
      </c>
      <c r="M1287" s="20">
        <v>29000000</v>
      </c>
      <c r="N1287" s="20">
        <v>34994648</v>
      </c>
      <c r="O1287" s="21">
        <f t="shared" si="60"/>
        <v>90134144.087912083</v>
      </c>
      <c r="P1287" s="22">
        <f t="shared" si="61"/>
        <v>120.6712</v>
      </c>
      <c r="Q1287" s="20">
        <f t="shared" si="62"/>
        <v>29581274.725274723</v>
      </c>
      <c r="R1287" s="18" t="s">
        <v>4153</v>
      </c>
      <c r="S1287" s="18">
        <v>104</v>
      </c>
    </row>
    <row r="1288" spans="1:19" x14ac:dyDescent="0.25">
      <c r="A1288" s="18" t="s">
        <v>4597</v>
      </c>
      <c r="B1288" s="18" t="s">
        <v>20</v>
      </c>
      <c r="C1288" s="18" t="s">
        <v>56</v>
      </c>
      <c r="D1288" s="18">
        <v>1988</v>
      </c>
      <c r="E1288" s="18">
        <f>VLOOKUP(D1288,'cpi roi'!A:C,2,FALSE)</f>
        <v>118.3</v>
      </c>
      <c r="F1288" s="18" t="s">
        <v>4549</v>
      </c>
      <c r="G1288" s="18">
        <v>5.7</v>
      </c>
      <c r="H1288" s="19">
        <v>51000</v>
      </c>
      <c r="I1288" s="18" t="s">
        <v>3789</v>
      </c>
      <c r="J1288" s="18" t="s">
        <v>700</v>
      </c>
      <c r="K1288" s="18" t="s">
        <v>2666</v>
      </c>
      <c r="L1288" s="18" t="s">
        <v>34</v>
      </c>
      <c r="M1288" s="20">
        <v>13000000</v>
      </c>
      <c r="N1288" s="20">
        <v>49369899</v>
      </c>
      <c r="O1288" s="21">
        <f t="shared" si="60"/>
        <v>127159832.8427726</v>
      </c>
      <c r="P1288" s="22">
        <f t="shared" si="61"/>
        <v>379.76845384615382</v>
      </c>
      <c r="Q1288" s="20">
        <f t="shared" si="62"/>
        <v>41732797.12595097</v>
      </c>
      <c r="R1288" s="18" t="s">
        <v>2031</v>
      </c>
      <c r="S1288" s="18">
        <v>93</v>
      </c>
    </row>
    <row r="1289" spans="1:19" x14ac:dyDescent="0.25">
      <c r="A1289" s="18" t="s">
        <v>4598</v>
      </c>
      <c r="B1289" s="18" t="s">
        <v>37</v>
      </c>
      <c r="C1289" s="18" t="s">
        <v>21</v>
      </c>
      <c r="D1289" s="18">
        <v>1988</v>
      </c>
      <c r="E1289" s="18">
        <f>VLOOKUP(D1289,'cpi roi'!A:C,2,FALSE)</f>
        <v>118.3</v>
      </c>
      <c r="F1289" s="18" t="s">
        <v>4599</v>
      </c>
      <c r="G1289" s="18">
        <v>6.8</v>
      </c>
      <c r="H1289" s="19">
        <v>15000</v>
      </c>
      <c r="I1289" s="18" t="s">
        <v>501</v>
      </c>
      <c r="J1289" s="18" t="s">
        <v>4600</v>
      </c>
      <c r="K1289" s="18" t="s">
        <v>169</v>
      </c>
      <c r="L1289" s="18" t="s">
        <v>34</v>
      </c>
      <c r="M1289" s="20">
        <v>0</v>
      </c>
      <c r="N1289" s="20">
        <v>32632093</v>
      </c>
      <c r="O1289" s="21">
        <f t="shared" si="60"/>
        <v>84049017.219780207</v>
      </c>
      <c r="P1289" s="22">
        <f t="shared" si="61"/>
        <v>0</v>
      </c>
      <c r="Q1289" s="20">
        <f t="shared" si="62"/>
        <v>27584186.813186813</v>
      </c>
      <c r="R1289" s="18" t="s">
        <v>27</v>
      </c>
      <c r="S1289" s="18">
        <v>121</v>
      </c>
    </row>
    <row r="1290" spans="1:19" x14ac:dyDescent="0.25">
      <c r="A1290" s="18" t="s">
        <v>4601</v>
      </c>
      <c r="B1290" s="18" t="s">
        <v>37</v>
      </c>
      <c r="C1290" s="18" t="s">
        <v>29</v>
      </c>
      <c r="D1290" s="18">
        <v>1988</v>
      </c>
      <c r="E1290" s="18">
        <f>VLOOKUP(D1290,'cpi roi'!A:C,2,FALSE)</f>
        <v>118.3</v>
      </c>
      <c r="F1290" s="18" t="s">
        <v>4602</v>
      </c>
      <c r="G1290" s="18">
        <v>7.2</v>
      </c>
      <c r="H1290" s="19">
        <v>52000</v>
      </c>
      <c r="I1290" s="18" t="s">
        <v>572</v>
      </c>
      <c r="J1290" s="18" t="s">
        <v>4603</v>
      </c>
      <c r="K1290" s="18" t="s">
        <v>4604</v>
      </c>
      <c r="L1290" s="18" t="s">
        <v>26</v>
      </c>
      <c r="M1290" s="20">
        <v>46630000</v>
      </c>
      <c r="N1290" s="20">
        <v>8083123</v>
      </c>
      <c r="O1290" s="21">
        <f t="shared" si="60"/>
        <v>20819337.092983939</v>
      </c>
      <c r="P1290" s="22">
        <f t="shared" si="61"/>
        <v>17.334597898348704</v>
      </c>
      <c r="Q1290" s="20">
        <f t="shared" si="62"/>
        <v>6832732.8825021125</v>
      </c>
      <c r="R1290" s="18" t="s">
        <v>4605</v>
      </c>
      <c r="S1290" s="18">
        <v>126</v>
      </c>
    </row>
    <row r="1291" spans="1:19" x14ac:dyDescent="0.25">
      <c r="A1291" s="18" t="s">
        <v>4606</v>
      </c>
      <c r="B1291" s="18" t="s">
        <v>2004</v>
      </c>
      <c r="C1291" s="18" t="s">
        <v>45</v>
      </c>
      <c r="D1291" s="18">
        <v>1988</v>
      </c>
      <c r="E1291" s="18">
        <f>VLOOKUP(D1291,'cpi roi'!A:C,2,FALSE)</f>
        <v>118.3</v>
      </c>
      <c r="F1291" s="18" t="s">
        <v>4607</v>
      </c>
      <c r="G1291" s="18">
        <v>6.2</v>
      </c>
      <c r="H1291" s="19">
        <v>34000</v>
      </c>
      <c r="I1291" s="18" t="s">
        <v>4608</v>
      </c>
      <c r="J1291" s="18" t="s">
        <v>4609</v>
      </c>
      <c r="K1291" s="18" t="s">
        <v>2122</v>
      </c>
      <c r="L1291" s="18" t="s">
        <v>34</v>
      </c>
      <c r="M1291" s="20">
        <v>2000000</v>
      </c>
      <c r="N1291" s="20">
        <v>0</v>
      </c>
      <c r="O1291" s="21">
        <f t="shared" si="60"/>
        <v>0</v>
      </c>
      <c r="P1291" s="22">
        <f t="shared" si="61"/>
        <v>0</v>
      </c>
      <c r="Q1291" s="20">
        <f t="shared" si="62"/>
        <v>0</v>
      </c>
      <c r="R1291" s="18" t="s">
        <v>4610</v>
      </c>
      <c r="S1291" s="18">
        <v>88</v>
      </c>
    </row>
    <row r="1292" spans="1:19" x14ac:dyDescent="0.25">
      <c r="A1292" s="18" t="s">
        <v>4611</v>
      </c>
      <c r="B1292" s="18" t="s">
        <v>20</v>
      </c>
      <c r="C1292" s="18" t="s">
        <v>56</v>
      </c>
      <c r="D1292" s="18">
        <v>1988</v>
      </c>
      <c r="E1292" s="18">
        <f>VLOOKUP(D1292,'cpi roi'!A:C,2,FALSE)</f>
        <v>118.3</v>
      </c>
      <c r="F1292" s="18" t="s">
        <v>4377</v>
      </c>
      <c r="G1292" s="18">
        <v>5.9</v>
      </c>
      <c r="H1292" s="19">
        <v>45000</v>
      </c>
      <c r="I1292" s="18" t="s">
        <v>4612</v>
      </c>
      <c r="J1292" s="18" t="s">
        <v>4613</v>
      </c>
      <c r="K1292" s="18" t="s">
        <v>3980</v>
      </c>
      <c r="L1292" s="18" t="s">
        <v>34</v>
      </c>
      <c r="M1292" s="20">
        <v>5000000</v>
      </c>
      <c r="N1292" s="20">
        <v>17768757</v>
      </c>
      <c r="O1292" s="21">
        <f t="shared" si="60"/>
        <v>45766189.838546067</v>
      </c>
      <c r="P1292" s="22">
        <f t="shared" si="61"/>
        <v>355.37513999999999</v>
      </c>
      <c r="Q1292" s="20">
        <f t="shared" si="62"/>
        <v>15020081.994928148</v>
      </c>
      <c r="R1292" s="18" t="s">
        <v>4614</v>
      </c>
      <c r="S1292" s="18">
        <v>88</v>
      </c>
    </row>
    <row r="1293" spans="1:19" x14ac:dyDescent="0.25">
      <c r="A1293" s="18" t="s">
        <v>4615</v>
      </c>
      <c r="B1293" s="18" t="s">
        <v>2004</v>
      </c>
      <c r="C1293" s="18" t="s">
        <v>45</v>
      </c>
      <c r="D1293" s="18">
        <v>1988</v>
      </c>
      <c r="E1293" s="18">
        <f>VLOOKUP(D1293,'cpi roi'!A:C,2,FALSE)</f>
        <v>118.3</v>
      </c>
      <c r="F1293" s="18" t="s">
        <v>4616</v>
      </c>
      <c r="G1293" s="18">
        <v>6.6</v>
      </c>
      <c r="H1293" s="19">
        <v>14000</v>
      </c>
      <c r="I1293" s="18" t="s">
        <v>1658</v>
      </c>
      <c r="J1293" s="18" t="s">
        <v>4617</v>
      </c>
      <c r="K1293" s="18" t="s">
        <v>4618</v>
      </c>
      <c r="L1293" s="18" t="s">
        <v>34</v>
      </c>
      <c r="M1293" s="20">
        <v>7500000</v>
      </c>
      <c r="N1293" s="20">
        <v>5596267</v>
      </c>
      <c r="O1293" s="21">
        <f t="shared" si="60"/>
        <v>14414053.718512256</v>
      </c>
      <c r="P1293" s="22">
        <f t="shared" si="61"/>
        <v>74.616893333333337</v>
      </c>
      <c r="Q1293" s="20">
        <f t="shared" si="62"/>
        <v>4730572.2738799658</v>
      </c>
      <c r="R1293" s="18" t="s">
        <v>4619</v>
      </c>
      <c r="S1293" s="18">
        <v>96</v>
      </c>
    </row>
    <row r="1294" spans="1:19" x14ac:dyDescent="0.25">
      <c r="A1294" s="18" t="s">
        <v>4620</v>
      </c>
      <c r="B1294" s="18" t="s">
        <v>37</v>
      </c>
      <c r="C1294" s="18" t="s">
        <v>29</v>
      </c>
      <c r="D1294" s="18">
        <v>1988</v>
      </c>
      <c r="E1294" s="18">
        <f>VLOOKUP(D1294,'cpi roi'!A:C,2,FALSE)</f>
        <v>118.3</v>
      </c>
      <c r="F1294" s="18" t="s">
        <v>4533</v>
      </c>
      <c r="G1294" s="18">
        <v>3.4</v>
      </c>
      <c r="H1294" s="19">
        <v>12000</v>
      </c>
      <c r="I1294" s="18" t="s">
        <v>2183</v>
      </c>
      <c r="J1294" s="18" t="s">
        <v>2183</v>
      </c>
      <c r="K1294" s="18" t="s">
        <v>4621</v>
      </c>
      <c r="L1294" s="18" t="s">
        <v>34</v>
      </c>
      <c r="M1294" s="20">
        <v>13000000</v>
      </c>
      <c r="N1294" s="20">
        <v>6424112</v>
      </c>
      <c r="O1294" s="21">
        <f t="shared" si="60"/>
        <v>16546296.926458156</v>
      </c>
      <c r="P1294" s="22">
        <f t="shared" si="61"/>
        <v>49.416246153846153</v>
      </c>
      <c r="Q1294" s="20">
        <f t="shared" si="62"/>
        <v>5430356.7202028735</v>
      </c>
      <c r="R1294" s="18" t="s">
        <v>4622</v>
      </c>
      <c r="S1294" s="18">
        <v>99</v>
      </c>
    </row>
    <row r="1295" spans="1:19" x14ac:dyDescent="0.25">
      <c r="A1295" s="18" t="s">
        <v>4623</v>
      </c>
      <c r="B1295" s="18" t="s">
        <v>20</v>
      </c>
      <c r="C1295" s="18" t="s">
        <v>38</v>
      </c>
      <c r="D1295" s="18">
        <v>1988</v>
      </c>
      <c r="E1295" s="18">
        <f>VLOOKUP(D1295,'cpi roi'!A:C,2,FALSE)</f>
        <v>118.3</v>
      </c>
      <c r="F1295" s="18" t="s">
        <v>4097</v>
      </c>
      <c r="G1295" s="18">
        <v>6</v>
      </c>
      <c r="H1295" s="19">
        <v>30000</v>
      </c>
      <c r="I1295" s="18" t="s">
        <v>2924</v>
      </c>
      <c r="J1295" s="18" t="s">
        <v>2924</v>
      </c>
      <c r="K1295" s="18" t="s">
        <v>4624</v>
      </c>
      <c r="L1295" s="18" t="s">
        <v>34</v>
      </c>
      <c r="M1295" s="20">
        <v>7500000</v>
      </c>
      <c r="N1295" s="20">
        <v>18869631</v>
      </c>
      <c r="O1295" s="21">
        <f t="shared" si="60"/>
        <v>48601661.586644121</v>
      </c>
      <c r="P1295" s="22">
        <f t="shared" si="61"/>
        <v>251.59508000000002</v>
      </c>
      <c r="Q1295" s="20">
        <f t="shared" si="62"/>
        <v>15950660.185967878</v>
      </c>
      <c r="R1295" s="18" t="s">
        <v>27</v>
      </c>
      <c r="S1295" s="18">
        <v>99</v>
      </c>
    </row>
    <row r="1296" spans="1:19" x14ac:dyDescent="0.25">
      <c r="A1296" s="18" t="s">
        <v>4625</v>
      </c>
      <c r="B1296" s="18" t="s">
        <v>2004</v>
      </c>
      <c r="C1296" s="18" t="s">
        <v>45</v>
      </c>
      <c r="D1296" s="18">
        <v>1988</v>
      </c>
      <c r="E1296" s="18">
        <f>VLOOKUP(D1296,'cpi roi'!A:C,2,FALSE)</f>
        <v>118.3</v>
      </c>
      <c r="F1296" s="18" t="s">
        <v>4626</v>
      </c>
      <c r="G1296" s="18">
        <v>7</v>
      </c>
      <c r="H1296" s="19">
        <v>90000</v>
      </c>
      <c r="I1296" s="18" t="s">
        <v>1158</v>
      </c>
      <c r="J1296" s="18" t="s">
        <v>4627</v>
      </c>
      <c r="K1296" s="18" t="s">
        <v>551</v>
      </c>
      <c r="L1296" s="18" t="s">
        <v>34</v>
      </c>
      <c r="M1296" s="20">
        <v>32000000</v>
      </c>
      <c r="N1296" s="20">
        <v>60329001</v>
      </c>
      <c r="O1296" s="21">
        <f t="shared" si="60"/>
        <v>155386699.95519865</v>
      </c>
      <c r="P1296" s="22">
        <f t="shared" si="61"/>
        <v>188.52812812499999</v>
      </c>
      <c r="Q1296" s="20">
        <f t="shared" si="62"/>
        <v>50996619.611158073</v>
      </c>
      <c r="R1296" s="18" t="s">
        <v>48</v>
      </c>
      <c r="S1296" s="18">
        <v>101</v>
      </c>
    </row>
    <row r="1297" spans="1:19" x14ac:dyDescent="0.25">
      <c r="A1297" s="18" t="s">
        <v>4628</v>
      </c>
      <c r="B1297" s="18" t="s">
        <v>20</v>
      </c>
      <c r="C1297" s="18" t="s">
        <v>38</v>
      </c>
      <c r="D1297" s="18">
        <v>1988</v>
      </c>
      <c r="E1297" s="18">
        <f>VLOOKUP(D1297,'cpi roi'!A:C,2,FALSE)</f>
        <v>118.3</v>
      </c>
      <c r="F1297" s="18" t="s">
        <v>4629</v>
      </c>
      <c r="G1297" s="18">
        <v>6.3</v>
      </c>
      <c r="H1297" s="19">
        <v>42000</v>
      </c>
      <c r="I1297" s="18" t="s">
        <v>87</v>
      </c>
      <c r="J1297" s="18" t="s">
        <v>1562</v>
      </c>
      <c r="K1297" s="18" t="s">
        <v>89</v>
      </c>
      <c r="L1297" s="18" t="s">
        <v>34</v>
      </c>
      <c r="M1297" s="20">
        <v>31000000</v>
      </c>
      <c r="N1297" s="20">
        <v>37903295</v>
      </c>
      <c r="O1297" s="21">
        <f t="shared" si="60"/>
        <v>97625815.608622134</v>
      </c>
      <c r="P1297" s="22">
        <f t="shared" si="61"/>
        <v>122.26869354838709</v>
      </c>
      <c r="Q1297" s="20">
        <f t="shared" si="62"/>
        <v>32039978.867286559</v>
      </c>
      <c r="R1297" s="18" t="s">
        <v>27</v>
      </c>
      <c r="S1297" s="18">
        <v>91</v>
      </c>
    </row>
    <row r="1298" spans="1:19" x14ac:dyDescent="0.25">
      <c r="A1298" s="18" t="s">
        <v>4630</v>
      </c>
      <c r="B1298" s="18" t="s">
        <v>20</v>
      </c>
      <c r="C1298" s="18" t="s">
        <v>38</v>
      </c>
      <c r="D1298" s="18">
        <v>1988</v>
      </c>
      <c r="E1298" s="18">
        <f>VLOOKUP(D1298,'cpi roi'!A:C,2,FALSE)</f>
        <v>118.3</v>
      </c>
      <c r="F1298" s="18" t="s">
        <v>4631</v>
      </c>
      <c r="G1298" s="18">
        <v>6.6</v>
      </c>
      <c r="H1298" s="19">
        <v>13000</v>
      </c>
      <c r="I1298" s="18" t="s">
        <v>4632</v>
      </c>
      <c r="J1298" s="18" t="s">
        <v>4632</v>
      </c>
      <c r="K1298" s="18" t="s">
        <v>4632</v>
      </c>
      <c r="L1298" s="18" t="s">
        <v>34</v>
      </c>
      <c r="M1298" s="20">
        <v>3000000</v>
      </c>
      <c r="N1298" s="20">
        <v>13030057</v>
      </c>
      <c r="O1298" s="21">
        <f t="shared" si="60"/>
        <v>33560932.949281484</v>
      </c>
      <c r="P1298" s="22">
        <f t="shared" si="61"/>
        <v>434.33523333333335</v>
      </c>
      <c r="Q1298" s="20">
        <f t="shared" si="62"/>
        <v>11014418.42772612</v>
      </c>
      <c r="R1298" s="18" t="s">
        <v>4633</v>
      </c>
      <c r="S1298" s="18">
        <v>88</v>
      </c>
    </row>
    <row r="1299" spans="1:19" x14ac:dyDescent="0.25">
      <c r="A1299" s="18" t="s">
        <v>4634</v>
      </c>
      <c r="B1299" s="18" t="s">
        <v>20</v>
      </c>
      <c r="C1299" s="18" t="s">
        <v>155</v>
      </c>
      <c r="D1299" s="18">
        <v>1988</v>
      </c>
      <c r="E1299" s="18">
        <f>VLOOKUP(D1299,'cpi roi'!A:C,2,FALSE)</f>
        <v>118.3</v>
      </c>
      <c r="F1299" s="18" t="s">
        <v>4593</v>
      </c>
      <c r="G1299" s="18">
        <v>6.2</v>
      </c>
      <c r="H1299" s="19">
        <v>21000</v>
      </c>
      <c r="I1299" s="18" t="s">
        <v>4635</v>
      </c>
      <c r="J1299" s="18" t="s">
        <v>4636</v>
      </c>
      <c r="K1299" s="18" t="s">
        <v>4637</v>
      </c>
      <c r="L1299" s="18" t="s">
        <v>34</v>
      </c>
      <c r="M1299" s="20">
        <v>3500000</v>
      </c>
      <c r="N1299" s="20">
        <v>4385516</v>
      </c>
      <c r="O1299" s="21">
        <f t="shared" si="60"/>
        <v>11295576.713440405</v>
      </c>
      <c r="P1299" s="22">
        <f t="shared" si="61"/>
        <v>125.30045714285714</v>
      </c>
      <c r="Q1299" s="20">
        <f t="shared" si="62"/>
        <v>3707114.1166525781</v>
      </c>
      <c r="R1299" s="18" t="s">
        <v>1756</v>
      </c>
      <c r="S1299" s="18">
        <v>86</v>
      </c>
    </row>
    <row r="1300" spans="1:19" x14ac:dyDescent="0.25">
      <c r="A1300" s="18" t="s">
        <v>4638</v>
      </c>
      <c r="B1300" s="18" t="s">
        <v>37</v>
      </c>
      <c r="C1300" s="18" t="s">
        <v>45</v>
      </c>
      <c r="D1300" s="18">
        <v>1988</v>
      </c>
      <c r="E1300" s="18">
        <f>VLOOKUP(D1300,'cpi roi'!A:C,2,FALSE)</f>
        <v>118.3</v>
      </c>
      <c r="F1300" s="18" t="s">
        <v>4639</v>
      </c>
      <c r="G1300" s="18">
        <v>7.4</v>
      </c>
      <c r="H1300" s="19">
        <v>67000</v>
      </c>
      <c r="I1300" s="18" t="s">
        <v>2226</v>
      </c>
      <c r="J1300" s="18" t="s">
        <v>3405</v>
      </c>
      <c r="K1300" s="18" t="s">
        <v>856</v>
      </c>
      <c r="L1300" s="18" t="s">
        <v>34</v>
      </c>
      <c r="M1300" s="20">
        <v>0</v>
      </c>
      <c r="N1300" s="20">
        <v>42039085</v>
      </c>
      <c r="O1300" s="21">
        <f t="shared" si="60"/>
        <v>108278184.27303465</v>
      </c>
      <c r="P1300" s="22">
        <f t="shared" si="61"/>
        <v>0</v>
      </c>
      <c r="Q1300" s="20">
        <f t="shared" si="62"/>
        <v>35535997.464074388</v>
      </c>
      <c r="R1300" s="18" t="s">
        <v>54</v>
      </c>
      <c r="S1300" s="18">
        <v>110</v>
      </c>
    </row>
    <row r="1301" spans="1:19" x14ac:dyDescent="0.25">
      <c r="A1301" s="18" t="s">
        <v>4640</v>
      </c>
      <c r="B1301" s="18" t="s">
        <v>20</v>
      </c>
      <c r="C1301" s="18" t="s">
        <v>56</v>
      </c>
      <c r="D1301" s="18">
        <v>1988</v>
      </c>
      <c r="E1301" s="18">
        <f>VLOOKUP(D1301,'cpi roi'!A:C,2,FALSE)</f>
        <v>118.3</v>
      </c>
      <c r="F1301" s="18" t="s">
        <v>4641</v>
      </c>
      <c r="G1301" s="18">
        <v>5.3</v>
      </c>
      <c r="H1301" s="19">
        <v>34000</v>
      </c>
      <c r="I1301" s="18" t="s">
        <v>3414</v>
      </c>
      <c r="J1301" s="18" t="s">
        <v>4642</v>
      </c>
      <c r="K1301" s="18" t="s">
        <v>4643</v>
      </c>
      <c r="L1301" s="18" t="s">
        <v>34</v>
      </c>
      <c r="M1301" s="20">
        <v>2800000</v>
      </c>
      <c r="N1301" s="20">
        <v>19170001</v>
      </c>
      <c r="O1301" s="21">
        <f t="shared" si="60"/>
        <v>49375311.113271341</v>
      </c>
      <c r="P1301" s="22">
        <f t="shared" si="61"/>
        <v>684.64289285714278</v>
      </c>
      <c r="Q1301" s="20">
        <f t="shared" si="62"/>
        <v>16204565.511411665</v>
      </c>
      <c r="R1301" s="18" t="s">
        <v>48</v>
      </c>
      <c r="S1301" s="18">
        <v>88</v>
      </c>
    </row>
    <row r="1302" spans="1:19" x14ac:dyDescent="0.25">
      <c r="A1302" s="18" t="s">
        <v>4644</v>
      </c>
      <c r="B1302" s="18" t="s">
        <v>2004</v>
      </c>
      <c r="C1302" s="18" t="s">
        <v>45</v>
      </c>
      <c r="D1302" s="18">
        <v>1988</v>
      </c>
      <c r="E1302" s="18">
        <f>VLOOKUP(D1302,'cpi roi'!A:C,2,FALSE)</f>
        <v>118.3</v>
      </c>
      <c r="F1302" s="18" t="s">
        <v>4645</v>
      </c>
      <c r="G1302" s="18">
        <v>6.3</v>
      </c>
      <c r="H1302" s="19">
        <v>19000</v>
      </c>
      <c r="I1302" s="18" t="s">
        <v>4646</v>
      </c>
      <c r="J1302" s="18" t="s">
        <v>4647</v>
      </c>
      <c r="K1302" s="18" t="s">
        <v>3338</v>
      </c>
      <c r="L1302" s="18" t="s">
        <v>34</v>
      </c>
      <c r="M1302" s="20">
        <v>8000000</v>
      </c>
      <c r="N1302" s="20">
        <v>22433275</v>
      </c>
      <c r="O1302" s="21">
        <f t="shared" si="60"/>
        <v>57780379.480135247</v>
      </c>
      <c r="P1302" s="22">
        <f t="shared" si="61"/>
        <v>280.41593749999998</v>
      </c>
      <c r="Q1302" s="20">
        <f t="shared" si="62"/>
        <v>18963038.884192731</v>
      </c>
      <c r="R1302" s="18" t="s">
        <v>184</v>
      </c>
      <c r="S1302" s="18">
        <v>88</v>
      </c>
    </row>
    <row r="1303" spans="1:19" x14ac:dyDescent="0.25">
      <c r="A1303" s="18" t="s">
        <v>4648</v>
      </c>
      <c r="B1303" s="18" t="s">
        <v>20</v>
      </c>
      <c r="C1303" s="18" t="s">
        <v>56</v>
      </c>
      <c r="D1303" s="18">
        <v>1988</v>
      </c>
      <c r="E1303" s="18">
        <f>VLOOKUP(D1303,'cpi roi'!A:C,2,FALSE)</f>
        <v>118.3</v>
      </c>
      <c r="F1303" s="18" t="s">
        <v>4649</v>
      </c>
      <c r="G1303" s="18">
        <v>6.5</v>
      </c>
      <c r="H1303" s="19">
        <v>44000</v>
      </c>
      <c r="I1303" s="18" t="s">
        <v>4650</v>
      </c>
      <c r="J1303" s="18" t="s">
        <v>4651</v>
      </c>
      <c r="K1303" s="18" t="s">
        <v>4652</v>
      </c>
      <c r="L1303" s="18" t="s">
        <v>26</v>
      </c>
      <c r="M1303" s="20">
        <v>3000000</v>
      </c>
      <c r="N1303" s="20">
        <v>12090735</v>
      </c>
      <c r="O1303" s="21">
        <f t="shared" si="60"/>
        <v>31141563.436179202</v>
      </c>
      <c r="P1303" s="22">
        <f t="shared" si="61"/>
        <v>403.02449999999999</v>
      </c>
      <c r="Q1303" s="20">
        <f t="shared" si="62"/>
        <v>10220401.521555368</v>
      </c>
      <c r="R1303" s="18" t="s">
        <v>2180</v>
      </c>
      <c r="S1303" s="18">
        <v>97</v>
      </c>
    </row>
    <row r="1304" spans="1:19" x14ac:dyDescent="0.25">
      <c r="A1304" s="18" t="s">
        <v>4653</v>
      </c>
      <c r="B1304" s="18" t="s">
        <v>20</v>
      </c>
      <c r="C1304" s="18" t="s">
        <v>108</v>
      </c>
      <c r="D1304" s="18">
        <v>1988</v>
      </c>
      <c r="E1304" s="18">
        <f>VLOOKUP(D1304,'cpi roi'!A:C,2,FALSE)</f>
        <v>118.3</v>
      </c>
      <c r="F1304" s="18" t="s">
        <v>4566</v>
      </c>
      <c r="G1304" s="18">
        <v>6.9</v>
      </c>
      <c r="H1304" s="19">
        <v>51000</v>
      </c>
      <c r="I1304" s="18" t="s">
        <v>3489</v>
      </c>
      <c r="J1304" s="18" t="s">
        <v>3489</v>
      </c>
      <c r="K1304" s="18" t="s">
        <v>502</v>
      </c>
      <c r="L1304" s="18" t="s">
        <v>457</v>
      </c>
      <c r="M1304" s="20">
        <v>20000000</v>
      </c>
      <c r="N1304" s="20">
        <v>17637950</v>
      </c>
      <c r="O1304" s="21">
        <f t="shared" si="60"/>
        <v>45429276.120033808</v>
      </c>
      <c r="P1304" s="22">
        <f t="shared" si="61"/>
        <v>88.189750000000004</v>
      </c>
      <c r="Q1304" s="20">
        <f t="shared" si="62"/>
        <v>14909509.721048182</v>
      </c>
      <c r="R1304" s="18" t="s">
        <v>27</v>
      </c>
      <c r="S1304" s="18">
        <v>120</v>
      </c>
    </row>
    <row r="1305" spans="1:19" x14ac:dyDescent="0.25">
      <c r="A1305" s="18" t="s">
        <v>4654</v>
      </c>
      <c r="B1305" s="18" t="s">
        <v>20</v>
      </c>
      <c r="C1305" s="18" t="s">
        <v>38</v>
      </c>
      <c r="D1305" s="18">
        <v>1988</v>
      </c>
      <c r="E1305" s="18">
        <f>VLOOKUP(D1305,'cpi roi'!A:C,2,FALSE)</f>
        <v>118.3</v>
      </c>
      <c r="F1305" s="18" t="s">
        <v>4540</v>
      </c>
      <c r="G1305" s="18">
        <v>6.7</v>
      </c>
      <c r="H1305" s="19">
        <v>25000</v>
      </c>
      <c r="I1305" s="18" t="s">
        <v>1957</v>
      </c>
      <c r="J1305" s="18" t="s">
        <v>4655</v>
      </c>
      <c r="K1305" s="18" t="s">
        <v>992</v>
      </c>
      <c r="L1305" s="18" t="s">
        <v>34</v>
      </c>
      <c r="M1305" s="20">
        <v>6000000</v>
      </c>
      <c r="N1305" s="20">
        <v>46616067</v>
      </c>
      <c r="O1305" s="21">
        <f t="shared" si="60"/>
        <v>120066911.36855452</v>
      </c>
      <c r="P1305" s="22">
        <f t="shared" si="61"/>
        <v>776.93444999999997</v>
      </c>
      <c r="Q1305" s="20">
        <f t="shared" si="62"/>
        <v>39404959.425190195</v>
      </c>
      <c r="R1305" s="18" t="s">
        <v>54</v>
      </c>
      <c r="S1305" s="18">
        <v>120</v>
      </c>
    </row>
    <row r="1306" spans="1:19" x14ac:dyDescent="0.25">
      <c r="A1306" s="18" t="s">
        <v>4656</v>
      </c>
      <c r="B1306" s="18" t="s">
        <v>2004</v>
      </c>
      <c r="C1306" s="18" t="s">
        <v>45</v>
      </c>
      <c r="D1306" s="18">
        <v>1988</v>
      </c>
      <c r="E1306" s="18">
        <f>VLOOKUP(D1306,'cpi roi'!A:C,2,FALSE)</f>
        <v>118.3</v>
      </c>
      <c r="F1306" s="18" t="s">
        <v>4518</v>
      </c>
      <c r="G1306" s="18">
        <v>5.4</v>
      </c>
      <c r="H1306" s="19">
        <v>25000</v>
      </c>
      <c r="I1306" s="18" t="s">
        <v>1242</v>
      </c>
      <c r="J1306" s="18" t="s">
        <v>4657</v>
      </c>
      <c r="K1306" s="18" t="s">
        <v>63</v>
      </c>
      <c r="L1306" s="18" t="s">
        <v>34</v>
      </c>
      <c r="M1306" s="20">
        <v>20000000</v>
      </c>
      <c r="N1306" s="20">
        <v>13854000</v>
      </c>
      <c r="O1306" s="21">
        <f t="shared" si="60"/>
        <v>35683125.950972103</v>
      </c>
      <c r="P1306" s="22">
        <f t="shared" si="61"/>
        <v>69.27</v>
      </c>
      <c r="Q1306" s="20">
        <f t="shared" si="62"/>
        <v>11710904.480135249</v>
      </c>
      <c r="R1306" s="18" t="s">
        <v>4658</v>
      </c>
      <c r="S1306" s="18">
        <v>105</v>
      </c>
    </row>
    <row r="1307" spans="1:19" x14ac:dyDescent="0.25">
      <c r="A1307" s="18" t="s">
        <v>4659</v>
      </c>
      <c r="B1307" s="18" t="s">
        <v>2004</v>
      </c>
      <c r="C1307" s="18" t="s">
        <v>67</v>
      </c>
      <c r="D1307" s="18">
        <v>1988</v>
      </c>
      <c r="E1307" s="18">
        <f>VLOOKUP(D1307,'cpi roi'!A:C,2,FALSE)</f>
        <v>118.3</v>
      </c>
      <c r="F1307" s="18" t="s">
        <v>4660</v>
      </c>
      <c r="G1307" s="18">
        <v>6.9</v>
      </c>
      <c r="H1307" s="19">
        <v>9600</v>
      </c>
      <c r="I1307" s="18" t="s">
        <v>1302</v>
      </c>
      <c r="J1307" s="18" t="s">
        <v>4661</v>
      </c>
      <c r="K1307" s="18" t="s">
        <v>752</v>
      </c>
      <c r="L1307" s="18" t="s">
        <v>252</v>
      </c>
      <c r="M1307" s="20">
        <v>15000000</v>
      </c>
      <c r="N1307" s="20">
        <v>6908797</v>
      </c>
      <c r="O1307" s="21">
        <f t="shared" si="60"/>
        <v>17794678.325443786</v>
      </c>
      <c r="P1307" s="22">
        <f t="shared" si="61"/>
        <v>46.058646666666668</v>
      </c>
      <c r="Q1307" s="20">
        <f t="shared" si="62"/>
        <v>5840065.0887573957</v>
      </c>
      <c r="R1307" s="18" t="s">
        <v>4662</v>
      </c>
      <c r="S1307" s="18">
        <v>120</v>
      </c>
    </row>
    <row r="1308" spans="1:19" x14ac:dyDescent="0.25">
      <c r="A1308" s="18" t="s">
        <v>4663</v>
      </c>
      <c r="B1308" s="18" t="s">
        <v>20</v>
      </c>
      <c r="C1308" s="18" t="s">
        <v>45</v>
      </c>
      <c r="D1308" s="18">
        <v>1988</v>
      </c>
      <c r="E1308" s="18">
        <f>VLOOKUP(D1308,'cpi roi'!A:C,2,FALSE)</f>
        <v>118.3</v>
      </c>
      <c r="F1308" s="18" t="s">
        <v>4377</v>
      </c>
      <c r="G1308" s="18">
        <v>5.9</v>
      </c>
      <c r="H1308" s="19">
        <v>10000</v>
      </c>
      <c r="I1308" s="18" t="s">
        <v>167</v>
      </c>
      <c r="J1308" s="18" t="s">
        <v>167</v>
      </c>
      <c r="K1308" s="18" t="s">
        <v>4664</v>
      </c>
      <c r="L1308" s="18" t="s">
        <v>26</v>
      </c>
      <c r="M1308" s="20">
        <v>2500000</v>
      </c>
      <c r="N1308" s="20">
        <v>1189315</v>
      </c>
      <c r="O1308" s="21">
        <f t="shared" si="60"/>
        <v>3063265.2620456466</v>
      </c>
      <c r="P1308" s="22">
        <f t="shared" si="61"/>
        <v>47.572600000000001</v>
      </c>
      <c r="Q1308" s="20">
        <f t="shared" si="62"/>
        <v>1005338.1234150465</v>
      </c>
      <c r="R1308" s="18" t="s">
        <v>4665</v>
      </c>
      <c r="S1308" s="18">
        <v>93</v>
      </c>
    </row>
    <row r="1309" spans="1:19" x14ac:dyDescent="0.25">
      <c r="A1309" s="18" t="s">
        <v>4666</v>
      </c>
      <c r="B1309" s="18" t="s">
        <v>2004</v>
      </c>
      <c r="C1309" s="18" t="s">
        <v>45</v>
      </c>
      <c r="D1309" s="18">
        <v>1988</v>
      </c>
      <c r="E1309" s="18">
        <f>VLOOKUP(D1309,'cpi roi'!A:C,2,FALSE)</f>
        <v>118.3</v>
      </c>
      <c r="F1309" s="18" t="s">
        <v>4552</v>
      </c>
      <c r="G1309" s="18">
        <v>5.8</v>
      </c>
      <c r="H1309" s="19">
        <v>8900</v>
      </c>
      <c r="I1309" s="18" t="s">
        <v>2248</v>
      </c>
      <c r="J1309" s="18" t="s">
        <v>2248</v>
      </c>
      <c r="K1309" s="18" t="s">
        <v>258</v>
      </c>
      <c r="L1309" s="18" t="s">
        <v>3160</v>
      </c>
      <c r="M1309" s="20">
        <v>17000000</v>
      </c>
      <c r="N1309" s="20">
        <v>8578231</v>
      </c>
      <c r="O1309" s="21">
        <f t="shared" si="60"/>
        <v>22094564.545224003</v>
      </c>
      <c r="P1309" s="22">
        <f t="shared" si="61"/>
        <v>50.460182352941175</v>
      </c>
      <c r="Q1309" s="20">
        <f t="shared" si="62"/>
        <v>7251251.9019442089</v>
      </c>
      <c r="R1309" s="18" t="s">
        <v>4667</v>
      </c>
      <c r="S1309" s="18">
        <v>99</v>
      </c>
    </row>
    <row r="1310" spans="1:19" x14ac:dyDescent="0.25">
      <c r="A1310" s="18" t="s">
        <v>4668</v>
      </c>
      <c r="B1310" s="18" t="s">
        <v>20</v>
      </c>
      <c r="C1310" s="18" t="s">
        <v>45</v>
      </c>
      <c r="D1310" s="18">
        <v>1988</v>
      </c>
      <c r="E1310" s="18">
        <f>VLOOKUP(D1310,'cpi roi'!A:C,2,FALSE)</f>
        <v>118.3</v>
      </c>
      <c r="F1310" s="18" t="s">
        <v>4669</v>
      </c>
      <c r="G1310" s="18">
        <v>6</v>
      </c>
      <c r="H1310" s="19">
        <v>15000</v>
      </c>
      <c r="I1310" s="18" t="s">
        <v>4670</v>
      </c>
      <c r="J1310" s="18" t="s">
        <v>2655</v>
      </c>
      <c r="K1310" s="18" t="s">
        <v>1540</v>
      </c>
      <c r="L1310" s="18" t="s">
        <v>34</v>
      </c>
      <c r="M1310" s="20">
        <v>2000000</v>
      </c>
      <c r="N1310" s="20">
        <v>725131</v>
      </c>
      <c r="O1310" s="21">
        <f t="shared" si="60"/>
        <v>1867687.3685545223</v>
      </c>
      <c r="P1310" s="22">
        <f t="shared" si="61"/>
        <v>36.256549999999997</v>
      </c>
      <c r="Q1310" s="20">
        <f t="shared" si="62"/>
        <v>612959.42519019439</v>
      </c>
      <c r="R1310" s="18" t="s">
        <v>2357</v>
      </c>
      <c r="S1310" s="18">
        <v>103</v>
      </c>
    </row>
    <row r="1311" spans="1:19" x14ac:dyDescent="0.25">
      <c r="A1311" s="18" t="s">
        <v>4671</v>
      </c>
      <c r="B1311" s="18" t="s">
        <v>20</v>
      </c>
      <c r="C1311" s="18" t="s">
        <v>45</v>
      </c>
      <c r="D1311" s="18">
        <v>1988</v>
      </c>
      <c r="E1311" s="18">
        <f>VLOOKUP(D1311,'cpi roi'!A:C,2,FALSE)</f>
        <v>118.3</v>
      </c>
      <c r="F1311" s="18" t="s">
        <v>3927</v>
      </c>
      <c r="G1311" s="18">
        <v>5.8</v>
      </c>
      <c r="H1311" s="19">
        <v>19000</v>
      </c>
      <c r="I1311" s="18" t="s">
        <v>816</v>
      </c>
      <c r="J1311" s="18" t="s">
        <v>816</v>
      </c>
      <c r="K1311" s="18" t="s">
        <v>3712</v>
      </c>
      <c r="L1311" s="18" t="s">
        <v>34</v>
      </c>
      <c r="M1311" s="20">
        <v>6200000</v>
      </c>
      <c r="N1311" s="20">
        <v>9205924</v>
      </c>
      <c r="O1311" s="21">
        <f t="shared" si="60"/>
        <v>23711285.230769228</v>
      </c>
      <c r="P1311" s="22">
        <f t="shared" si="61"/>
        <v>148.48264516129032</v>
      </c>
      <c r="Q1311" s="20">
        <f t="shared" si="62"/>
        <v>7781846.1538461531</v>
      </c>
      <c r="R1311" s="18" t="s">
        <v>4188</v>
      </c>
      <c r="S1311" s="18">
        <v>89</v>
      </c>
    </row>
    <row r="1312" spans="1:19" x14ac:dyDescent="0.25">
      <c r="A1312" s="18" t="s">
        <v>4672</v>
      </c>
      <c r="B1312" s="18" t="s">
        <v>341</v>
      </c>
      <c r="C1312" s="18" t="s">
        <v>29</v>
      </c>
      <c r="D1312" s="18">
        <v>1988</v>
      </c>
      <c r="E1312" s="18">
        <f>VLOOKUP(D1312,'cpi roi'!A:C,2,FALSE)</f>
        <v>118.3</v>
      </c>
      <c r="F1312" s="18" t="s">
        <v>4527</v>
      </c>
      <c r="G1312" s="18">
        <v>5.9</v>
      </c>
      <c r="H1312" s="19">
        <v>4000</v>
      </c>
      <c r="I1312" s="18" t="s">
        <v>4673</v>
      </c>
      <c r="J1312" s="18" t="s">
        <v>4674</v>
      </c>
      <c r="K1312" s="18" t="s">
        <v>4675</v>
      </c>
      <c r="L1312" s="18" t="s">
        <v>1098</v>
      </c>
      <c r="M1312" s="20">
        <v>5000000</v>
      </c>
      <c r="N1312" s="20">
        <v>3569939</v>
      </c>
      <c r="O1312" s="21">
        <f t="shared" si="60"/>
        <v>9194931.6424344871</v>
      </c>
      <c r="P1312" s="22">
        <f t="shared" si="61"/>
        <v>71.398779999999988</v>
      </c>
      <c r="Q1312" s="20">
        <f t="shared" si="62"/>
        <v>3017699.9154691463</v>
      </c>
      <c r="R1312" s="18" t="s">
        <v>35</v>
      </c>
      <c r="S1312" s="18">
        <v>100</v>
      </c>
    </row>
    <row r="1313" spans="1:19" x14ac:dyDescent="0.25">
      <c r="A1313" s="18" t="s">
        <v>4676</v>
      </c>
      <c r="B1313" s="18" t="s">
        <v>37</v>
      </c>
      <c r="C1313" s="18" t="s">
        <v>21</v>
      </c>
      <c r="D1313" s="18">
        <v>1988</v>
      </c>
      <c r="E1313" s="18">
        <f>VLOOKUP(D1313,'cpi roi'!A:C,2,FALSE)</f>
        <v>118.3</v>
      </c>
      <c r="F1313" s="18" t="s">
        <v>4677</v>
      </c>
      <c r="G1313" s="18">
        <v>7.2</v>
      </c>
      <c r="H1313" s="19">
        <v>19000</v>
      </c>
      <c r="I1313" s="18" t="s">
        <v>1852</v>
      </c>
      <c r="J1313" s="18" t="s">
        <v>4678</v>
      </c>
      <c r="K1313" s="18" t="s">
        <v>2629</v>
      </c>
      <c r="L1313" s="18" t="s">
        <v>34</v>
      </c>
      <c r="M1313" s="20">
        <v>6000000</v>
      </c>
      <c r="N1313" s="20">
        <v>5680515</v>
      </c>
      <c r="O1313" s="21">
        <f t="shared" si="60"/>
        <v>14631047.510566356</v>
      </c>
      <c r="P1313" s="22">
        <f t="shared" si="61"/>
        <v>94.675250000000005</v>
      </c>
      <c r="Q1313" s="20">
        <f t="shared" si="62"/>
        <v>4801787.8275570581</v>
      </c>
      <c r="R1313" s="18" t="s">
        <v>54</v>
      </c>
      <c r="S1313" s="18">
        <v>119</v>
      </c>
    </row>
    <row r="1314" spans="1:19" x14ac:dyDescent="0.25">
      <c r="A1314" s="18" t="s">
        <v>4679</v>
      </c>
      <c r="B1314" s="18" t="s">
        <v>37</v>
      </c>
      <c r="C1314" s="18" t="s">
        <v>67</v>
      </c>
      <c r="D1314" s="18">
        <v>1988</v>
      </c>
      <c r="E1314" s="18">
        <f>VLOOKUP(D1314,'cpi roi'!A:C,2,FALSE)</f>
        <v>118.3</v>
      </c>
      <c r="F1314" s="18" t="s">
        <v>3553</v>
      </c>
      <c r="G1314" s="18">
        <v>7.3</v>
      </c>
      <c r="H1314" s="19">
        <v>17000</v>
      </c>
      <c r="I1314" s="18" t="s">
        <v>4680</v>
      </c>
      <c r="J1314" s="18" t="s">
        <v>4680</v>
      </c>
      <c r="K1314" s="18" t="s">
        <v>4681</v>
      </c>
      <c r="L1314" s="18" t="s">
        <v>34</v>
      </c>
      <c r="M1314" s="20">
        <v>0</v>
      </c>
      <c r="N1314" s="20">
        <v>13994920</v>
      </c>
      <c r="O1314" s="21">
        <f t="shared" si="60"/>
        <v>36046087.269653417</v>
      </c>
      <c r="P1314" s="22">
        <f t="shared" si="61"/>
        <v>0</v>
      </c>
      <c r="Q1314" s="20">
        <f t="shared" si="62"/>
        <v>11830025.359256128</v>
      </c>
      <c r="R1314" s="18" t="s">
        <v>2786</v>
      </c>
      <c r="S1314" s="18">
        <v>103</v>
      </c>
    </row>
    <row r="1315" spans="1:19" x14ac:dyDescent="0.25">
      <c r="A1315" s="18" t="s">
        <v>4682</v>
      </c>
      <c r="B1315" s="18" t="s">
        <v>20</v>
      </c>
      <c r="C1315" s="18" t="s">
        <v>38</v>
      </c>
      <c r="D1315" s="18">
        <v>1988</v>
      </c>
      <c r="E1315" s="18">
        <f>VLOOKUP(D1315,'cpi roi'!A:C,2,FALSE)</f>
        <v>118.3</v>
      </c>
      <c r="F1315" s="18" t="s">
        <v>4641</v>
      </c>
      <c r="G1315" s="18">
        <v>6</v>
      </c>
      <c r="H1315" s="19">
        <v>15000</v>
      </c>
      <c r="I1315" s="18" t="s">
        <v>4683</v>
      </c>
      <c r="J1315" s="18" t="s">
        <v>2488</v>
      </c>
      <c r="K1315" s="18" t="s">
        <v>1107</v>
      </c>
      <c r="L1315" s="18" t="s">
        <v>34</v>
      </c>
      <c r="M1315" s="20">
        <v>1100000</v>
      </c>
      <c r="N1315" s="20">
        <v>671382</v>
      </c>
      <c r="O1315" s="21">
        <f t="shared" si="60"/>
        <v>1729248.4818258663</v>
      </c>
      <c r="P1315" s="22">
        <f t="shared" si="61"/>
        <v>61.034727272727274</v>
      </c>
      <c r="Q1315" s="20">
        <f t="shared" si="62"/>
        <v>567524.93660185963</v>
      </c>
      <c r="R1315" s="18" t="s">
        <v>4684</v>
      </c>
      <c r="S1315" s="18">
        <v>85</v>
      </c>
    </row>
    <row r="1316" spans="1:19" x14ac:dyDescent="0.25">
      <c r="A1316" s="18" t="s">
        <v>4685</v>
      </c>
      <c r="B1316" s="18" t="s">
        <v>20</v>
      </c>
      <c r="C1316" s="18" t="s">
        <v>45</v>
      </c>
      <c r="D1316" s="18">
        <v>1988</v>
      </c>
      <c r="E1316" s="18">
        <f>VLOOKUP(D1316,'cpi roi'!A:C,2,FALSE)</f>
        <v>118.3</v>
      </c>
      <c r="F1316" s="18" t="s">
        <v>4660</v>
      </c>
      <c r="G1316" s="18">
        <v>7.6</v>
      </c>
      <c r="H1316" s="19">
        <v>37000</v>
      </c>
      <c r="I1316" s="18" t="s">
        <v>3477</v>
      </c>
      <c r="J1316" s="18" t="s">
        <v>3477</v>
      </c>
      <c r="K1316" s="18" t="s">
        <v>4686</v>
      </c>
      <c r="L1316" s="18" t="s">
        <v>1116</v>
      </c>
      <c r="M1316" s="20">
        <v>700000</v>
      </c>
      <c r="N1316" s="20">
        <v>7263129</v>
      </c>
      <c r="O1316" s="21">
        <f t="shared" si="60"/>
        <v>18707315.353338968</v>
      </c>
      <c r="P1316" s="22">
        <f t="shared" si="61"/>
        <v>1037.5898571428572</v>
      </c>
      <c r="Q1316" s="20">
        <f t="shared" si="62"/>
        <v>6139584.9535080306</v>
      </c>
      <c r="R1316" s="18" t="s">
        <v>4687</v>
      </c>
      <c r="S1316" s="18">
        <v>88</v>
      </c>
    </row>
    <row r="1317" spans="1:19" x14ac:dyDescent="0.25">
      <c r="A1317" s="18" t="s">
        <v>4688</v>
      </c>
      <c r="B1317" s="18" t="s">
        <v>2004</v>
      </c>
      <c r="C1317" s="18" t="s">
        <v>45</v>
      </c>
      <c r="D1317" s="18">
        <v>1988</v>
      </c>
      <c r="E1317" s="18">
        <f>VLOOKUP(D1317,'cpi roi'!A:C,2,FALSE)</f>
        <v>118.3</v>
      </c>
      <c r="F1317" s="18" t="s">
        <v>4048</v>
      </c>
      <c r="G1317" s="18">
        <v>5.9</v>
      </c>
      <c r="H1317" s="19">
        <v>12000</v>
      </c>
      <c r="I1317" s="18" t="s">
        <v>1314</v>
      </c>
      <c r="J1317" s="18" t="s">
        <v>1314</v>
      </c>
      <c r="K1317" s="18" t="s">
        <v>2051</v>
      </c>
      <c r="L1317" s="18" t="s">
        <v>34</v>
      </c>
      <c r="M1317" s="20">
        <v>20000000</v>
      </c>
      <c r="N1317" s="20">
        <v>16031707</v>
      </c>
      <c r="O1317" s="21">
        <f t="shared" si="60"/>
        <v>41292148.122569732</v>
      </c>
      <c r="P1317" s="22">
        <f t="shared" si="61"/>
        <v>80.158535000000001</v>
      </c>
      <c r="Q1317" s="20">
        <f t="shared" si="62"/>
        <v>13551738.799661877</v>
      </c>
      <c r="R1317" s="18" t="s">
        <v>48</v>
      </c>
      <c r="S1317" s="18">
        <v>106</v>
      </c>
    </row>
    <row r="1318" spans="1:19" x14ac:dyDescent="0.25">
      <c r="A1318" s="18" t="s">
        <v>4689</v>
      </c>
      <c r="B1318" s="18" t="s">
        <v>37</v>
      </c>
      <c r="C1318" s="18" t="s">
        <v>45</v>
      </c>
      <c r="D1318" s="18">
        <v>1988</v>
      </c>
      <c r="E1318" s="18">
        <f>VLOOKUP(D1318,'cpi roi'!A:C,2,FALSE)</f>
        <v>118.3</v>
      </c>
      <c r="F1318" s="18" t="s">
        <v>4690</v>
      </c>
      <c r="G1318" s="18">
        <v>4.5999999999999996</v>
      </c>
      <c r="H1318" s="19">
        <v>33000</v>
      </c>
      <c r="I1318" s="18" t="s">
        <v>686</v>
      </c>
      <c r="J1318" s="18" t="s">
        <v>2022</v>
      </c>
      <c r="K1318" s="18" t="s">
        <v>4691</v>
      </c>
      <c r="L1318" s="18" t="s">
        <v>34</v>
      </c>
      <c r="M1318" s="20">
        <v>0</v>
      </c>
      <c r="N1318" s="20">
        <v>19510371</v>
      </c>
      <c r="O1318" s="21">
        <f t="shared" si="60"/>
        <v>50251986.844463222</v>
      </c>
      <c r="P1318" s="22">
        <f t="shared" si="61"/>
        <v>0</v>
      </c>
      <c r="Q1318" s="20">
        <f t="shared" si="62"/>
        <v>16492283.178360101</v>
      </c>
      <c r="R1318" s="18" t="s">
        <v>27</v>
      </c>
      <c r="S1318" s="18">
        <v>90</v>
      </c>
    </row>
    <row r="1319" spans="1:19" x14ac:dyDescent="0.25">
      <c r="A1319" s="18" t="s">
        <v>4692</v>
      </c>
      <c r="B1319" s="18" t="s">
        <v>20</v>
      </c>
      <c r="C1319" s="18" t="s">
        <v>108</v>
      </c>
      <c r="D1319" s="18">
        <v>1988</v>
      </c>
      <c r="E1319" s="18">
        <f>VLOOKUP(D1319,'cpi roi'!A:C,2,FALSE)</f>
        <v>118.3</v>
      </c>
      <c r="F1319" s="18" t="s">
        <v>4521</v>
      </c>
      <c r="G1319" s="18">
        <v>6.1</v>
      </c>
      <c r="H1319" s="19">
        <v>30000</v>
      </c>
      <c r="I1319" s="18" t="s">
        <v>1189</v>
      </c>
      <c r="J1319" s="18" t="s">
        <v>1189</v>
      </c>
      <c r="K1319" s="18" t="s">
        <v>540</v>
      </c>
      <c r="L1319" s="18" t="s">
        <v>34</v>
      </c>
      <c r="M1319" s="20">
        <v>23000000</v>
      </c>
      <c r="N1319" s="20">
        <v>41292551</v>
      </c>
      <c r="O1319" s="21">
        <f t="shared" si="60"/>
        <v>106355370.1580727</v>
      </c>
      <c r="P1319" s="22">
        <f t="shared" si="61"/>
        <v>179.5328304347826</v>
      </c>
      <c r="Q1319" s="20">
        <f t="shared" si="62"/>
        <v>34904945.900253594</v>
      </c>
      <c r="R1319" s="18" t="s">
        <v>4693</v>
      </c>
      <c r="S1319" s="18">
        <v>115</v>
      </c>
    </row>
    <row r="1320" spans="1:19" x14ac:dyDescent="0.25">
      <c r="A1320" s="18" t="s">
        <v>4694</v>
      </c>
      <c r="B1320" s="18" t="s">
        <v>20</v>
      </c>
      <c r="C1320" s="18" t="s">
        <v>45</v>
      </c>
      <c r="D1320" s="18">
        <v>1988</v>
      </c>
      <c r="E1320" s="18">
        <f>VLOOKUP(D1320,'cpi roi'!A:C,2,FALSE)</f>
        <v>118.3</v>
      </c>
      <c r="F1320" s="18" t="s">
        <v>4557</v>
      </c>
      <c r="G1320" s="18">
        <v>6.2</v>
      </c>
      <c r="H1320" s="19">
        <v>14000</v>
      </c>
      <c r="I1320" s="18" t="s">
        <v>3613</v>
      </c>
      <c r="J1320" s="18" t="s">
        <v>4695</v>
      </c>
      <c r="K1320" s="18" t="s">
        <v>4696</v>
      </c>
      <c r="L1320" s="18" t="s">
        <v>34</v>
      </c>
      <c r="M1320" s="20">
        <v>1200000</v>
      </c>
      <c r="N1320" s="20">
        <v>3109904</v>
      </c>
      <c r="O1320" s="21">
        <f t="shared" si="60"/>
        <v>8010040.1420118334</v>
      </c>
      <c r="P1320" s="22">
        <f t="shared" si="61"/>
        <v>259.15866666666665</v>
      </c>
      <c r="Q1320" s="20">
        <f t="shared" si="62"/>
        <v>2628828.4023668636</v>
      </c>
      <c r="R1320" s="18" t="s">
        <v>4697</v>
      </c>
      <c r="S1320" s="18">
        <v>90</v>
      </c>
    </row>
    <row r="1321" spans="1:19" x14ac:dyDescent="0.25">
      <c r="A1321" s="18" t="s">
        <v>4698</v>
      </c>
      <c r="B1321" s="18" t="s">
        <v>2004</v>
      </c>
      <c r="C1321" s="18" t="s">
        <v>45</v>
      </c>
      <c r="D1321" s="18">
        <v>1988</v>
      </c>
      <c r="E1321" s="18">
        <f>VLOOKUP(D1321,'cpi roi'!A:C,2,FALSE)</f>
        <v>118.3</v>
      </c>
      <c r="F1321" s="18" t="s">
        <v>4699</v>
      </c>
      <c r="G1321" s="18">
        <v>6.6</v>
      </c>
      <c r="H1321" s="19">
        <v>15000</v>
      </c>
      <c r="I1321" s="18" t="s">
        <v>479</v>
      </c>
      <c r="J1321" s="18" t="s">
        <v>212</v>
      </c>
      <c r="K1321" s="18" t="s">
        <v>1516</v>
      </c>
      <c r="L1321" s="18" t="s">
        <v>34</v>
      </c>
      <c r="M1321" s="20">
        <v>20000000</v>
      </c>
      <c r="N1321" s="20">
        <v>51684798</v>
      </c>
      <c r="O1321" s="21">
        <f t="shared" si="60"/>
        <v>133122214.29078613</v>
      </c>
      <c r="P1321" s="22">
        <f t="shared" si="61"/>
        <v>258.42399</v>
      </c>
      <c r="Q1321" s="20">
        <f t="shared" si="62"/>
        <v>43689601.01437024</v>
      </c>
      <c r="R1321" s="18" t="s">
        <v>117</v>
      </c>
      <c r="S1321" s="18">
        <v>106</v>
      </c>
    </row>
    <row r="1322" spans="1:19" x14ac:dyDescent="0.25">
      <c r="A1322" s="18" t="s">
        <v>4700</v>
      </c>
      <c r="B1322" s="18" t="s">
        <v>37</v>
      </c>
      <c r="C1322" s="18" t="s">
        <v>45</v>
      </c>
      <c r="D1322" s="18">
        <v>1988</v>
      </c>
      <c r="E1322" s="18">
        <f>VLOOKUP(D1322,'cpi roi'!A:C,2,FALSE)</f>
        <v>118.3</v>
      </c>
      <c r="F1322" s="18" t="s">
        <v>4701</v>
      </c>
      <c r="G1322" s="18">
        <v>6.4</v>
      </c>
      <c r="H1322" s="19">
        <v>4000</v>
      </c>
      <c r="I1322" s="18" t="s">
        <v>4702</v>
      </c>
      <c r="J1322" s="18" t="s">
        <v>4703</v>
      </c>
      <c r="K1322" s="18" t="s">
        <v>1534</v>
      </c>
      <c r="L1322" s="18" t="s">
        <v>26</v>
      </c>
      <c r="M1322" s="20">
        <v>5000000</v>
      </c>
      <c r="N1322" s="20">
        <v>6957975</v>
      </c>
      <c r="O1322" s="21">
        <f t="shared" si="60"/>
        <v>17921343.892645814</v>
      </c>
      <c r="P1322" s="22">
        <f t="shared" si="61"/>
        <v>139.15949999999998</v>
      </c>
      <c r="Q1322" s="20">
        <f t="shared" si="62"/>
        <v>5881635.6720202873</v>
      </c>
      <c r="R1322" s="18" t="s">
        <v>4704</v>
      </c>
      <c r="S1322" s="18">
        <v>98</v>
      </c>
    </row>
    <row r="1323" spans="1:19" x14ac:dyDescent="0.25">
      <c r="A1323" s="18" t="s">
        <v>4705</v>
      </c>
      <c r="B1323" s="18" t="s">
        <v>37</v>
      </c>
      <c r="C1323" s="18" t="s">
        <v>29</v>
      </c>
      <c r="D1323" s="18">
        <v>1988</v>
      </c>
      <c r="E1323" s="18">
        <f>VLOOKUP(D1323,'cpi roi'!A:C,2,FALSE)</f>
        <v>118.3</v>
      </c>
      <c r="F1323" s="18" t="s">
        <v>4626</v>
      </c>
      <c r="G1323" s="18">
        <v>5.4</v>
      </c>
      <c r="H1323" s="19">
        <v>16000</v>
      </c>
      <c r="I1323" s="18" t="s">
        <v>361</v>
      </c>
      <c r="J1323" s="18" t="s">
        <v>4706</v>
      </c>
      <c r="K1323" s="18" t="s">
        <v>2585</v>
      </c>
      <c r="L1323" s="18" t="s">
        <v>34</v>
      </c>
      <c r="M1323" s="20">
        <v>17500000</v>
      </c>
      <c r="N1323" s="20">
        <v>25024919</v>
      </c>
      <c r="O1323" s="21">
        <f t="shared" si="60"/>
        <v>64455560.602704979</v>
      </c>
      <c r="P1323" s="22">
        <f t="shared" si="61"/>
        <v>142.99953714285715</v>
      </c>
      <c r="Q1323" s="20">
        <f t="shared" si="62"/>
        <v>21153777.683854606</v>
      </c>
      <c r="R1323" s="18" t="s">
        <v>4707</v>
      </c>
      <c r="S1323" s="18">
        <v>116</v>
      </c>
    </row>
    <row r="1324" spans="1:19" x14ac:dyDescent="0.25">
      <c r="A1324" s="18" t="s">
        <v>4708</v>
      </c>
      <c r="B1324" s="18" t="s">
        <v>37</v>
      </c>
      <c r="C1324" s="18" t="s">
        <v>56</v>
      </c>
      <c r="D1324" s="18">
        <v>1988</v>
      </c>
      <c r="E1324" s="18">
        <f>VLOOKUP(D1324,'cpi roi'!A:C,2,FALSE)</f>
        <v>118.3</v>
      </c>
      <c r="F1324" s="18" t="s">
        <v>4709</v>
      </c>
      <c r="G1324" s="18">
        <v>4.7</v>
      </c>
      <c r="H1324" s="19">
        <v>17000</v>
      </c>
      <c r="I1324" s="18" t="s">
        <v>438</v>
      </c>
      <c r="J1324" s="18" t="s">
        <v>438</v>
      </c>
      <c r="K1324" s="18" t="s">
        <v>4710</v>
      </c>
      <c r="L1324" s="18" t="s">
        <v>34</v>
      </c>
      <c r="M1324" s="20">
        <v>10500000</v>
      </c>
      <c r="N1324" s="20">
        <v>14114488</v>
      </c>
      <c r="O1324" s="21">
        <f t="shared" si="60"/>
        <v>36354053.200338118</v>
      </c>
      <c r="P1324" s="22">
        <f t="shared" si="61"/>
        <v>134.42369523809523</v>
      </c>
      <c r="Q1324" s="20">
        <f t="shared" si="62"/>
        <v>11931097.210481826</v>
      </c>
      <c r="R1324" s="18" t="s">
        <v>122</v>
      </c>
      <c r="S1324" s="18">
        <v>98</v>
      </c>
    </row>
    <row r="1325" spans="1:19" x14ac:dyDescent="0.25">
      <c r="A1325" s="18" t="s">
        <v>4711</v>
      </c>
      <c r="B1325" s="18" t="s">
        <v>20</v>
      </c>
      <c r="C1325" s="18" t="s">
        <v>45</v>
      </c>
      <c r="D1325" s="18">
        <v>1988</v>
      </c>
      <c r="E1325" s="18">
        <f>VLOOKUP(D1325,'cpi roi'!A:C,2,FALSE)</f>
        <v>118.3</v>
      </c>
      <c r="F1325" s="18" t="s">
        <v>4525</v>
      </c>
      <c r="G1325" s="18">
        <v>6.2</v>
      </c>
      <c r="H1325" s="19">
        <v>12000</v>
      </c>
      <c r="I1325" s="18" t="s">
        <v>4712</v>
      </c>
      <c r="J1325" s="18" t="s">
        <v>4712</v>
      </c>
      <c r="K1325" s="18" t="s">
        <v>2057</v>
      </c>
      <c r="L1325" s="18" t="s">
        <v>34</v>
      </c>
      <c r="M1325" s="20">
        <v>3000000</v>
      </c>
      <c r="N1325" s="20">
        <v>808114</v>
      </c>
      <c r="O1325" s="21">
        <f t="shared" si="60"/>
        <v>2081422.9568892645</v>
      </c>
      <c r="P1325" s="22">
        <f t="shared" si="61"/>
        <v>26.937133333333335</v>
      </c>
      <c r="Q1325" s="20">
        <f t="shared" si="62"/>
        <v>683105.66356720205</v>
      </c>
      <c r="R1325" s="18" t="s">
        <v>4713</v>
      </c>
      <c r="S1325" s="18">
        <v>95</v>
      </c>
    </row>
    <row r="1326" spans="1:19" x14ac:dyDescent="0.25">
      <c r="A1326" s="18" t="s">
        <v>4714</v>
      </c>
      <c r="B1326" s="18" t="s">
        <v>37</v>
      </c>
      <c r="C1326" s="18" t="s">
        <v>45</v>
      </c>
      <c r="D1326" s="18">
        <v>1988</v>
      </c>
      <c r="E1326" s="18">
        <f>VLOOKUP(D1326,'cpi roi'!A:C,2,FALSE)</f>
        <v>118.3</v>
      </c>
      <c r="F1326" s="18" t="s">
        <v>4469</v>
      </c>
      <c r="G1326" s="18">
        <v>6.2</v>
      </c>
      <c r="H1326" s="19">
        <v>20000</v>
      </c>
      <c r="I1326" s="18" t="s">
        <v>1128</v>
      </c>
      <c r="J1326" s="18" t="s">
        <v>4715</v>
      </c>
      <c r="K1326" s="18" t="s">
        <v>53</v>
      </c>
      <c r="L1326" s="18" t="s">
        <v>34</v>
      </c>
      <c r="M1326" s="20">
        <v>19000000</v>
      </c>
      <c r="N1326" s="20">
        <v>25537221</v>
      </c>
      <c r="O1326" s="21">
        <f t="shared" si="60"/>
        <v>65775073.868977174</v>
      </c>
      <c r="P1326" s="22">
        <f t="shared" si="61"/>
        <v>134.40642631578947</v>
      </c>
      <c r="Q1326" s="20">
        <f t="shared" si="62"/>
        <v>21586830.938292477</v>
      </c>
      <c r="R1326" s="18" t="s">
        <v>4716</v>
      </c>
      <c r="S1326" s="18">
        <v>101</v>
      </c>
    </row>
    <row r="1327" spans="1:19" x14ac:dyDescent="0.25">
      <c r="A1327" s="18" t="s">
        <v>4717</v>
      </c>
      <c r="B1327" s="18" t="s">
        <v>452</v>
      </c>
      <c r="C1327" s="18" t="s">
        <v>108</v>
      </c>
      <c r="D1327" s="18">
        <v>1988</v>
      </c>
      <c r="E1327" s="18">
        <f>VLOOKUP(D1327,'cpi roi'!A:C,2,FALSE)</f>
        <v>118.3</v>
      </c>
      <c r="F1327" s="18" t="s">
        <v>4718</v>
      </c>
      <c r="G1327" s="18">
        <v>7</v>
      </c>
      <c r="H1327" s="19">
        <v>9000</v>
      </c>
      <c r="I1327" s="18" t="s">
        <v>4719</v>
      </c>
      <c r="J1327" s="18" t="s">
        <v>4720</v>
      </c>
      <c r="K1327" s="18" t="s">
        <v>4721</v>
      </c>
      <c r="L1327" s="18" t="s">
        <v>496</v>
      </c>
      <c r="M1327" s="20">
        <v>0</v>
      </c>
      <c r="N1327" s="20">
        <v>13133</v>
      </c>
      <c r="O1327" s="21">
        <f t="shared" si="60"/>
        <v>33826.078613693993</v>
      </c>
      <c r="P1327" s="22">
        <f t="shared" si="61"/>
        <v>0</v>
      </c>
      <c r="Q1327" s="20">
        <f t="shared" si="62"/>
        <v>11101.437024513947</v>
      </c>
      <c r="R1327" s="18" t="s">
        <v>4722</v>
      </c>
      <c r="S1327" s="18">
        <v>102</v>
      </c>
    </row>
    <row r="1328" spans="1:19" x14ac:dyDescent="0.25">
      <c r="A1328" s="18" t="s">
        <v>4723</v>
      </c>
      <c r="B1328" s="18" t="s">
        <v>20</v>
      </c>
      <c r="C1328" s="18" t="s">
        <v>45</v>
      </c>
      <c r="D1328" s="18">
        <v>1988</v>
      </c>
      <c r="E1328" s="18">
        <f>VLOOKUP(D1328,'cpi roi'!A:C,2,FALSE)</f>
        <v>118.3</v>
      </c>
      <c r="F1328" s="18" t="s">
        <v>4724</v>
      </c>
      <c r="G1328" s="18">
        <v>5.9</v>
      </c>
      <c r="H1328" s="19">
        <v>12000</v>
      </c>
      <c r="I1328" s="18" t="s">
        <v>1106</v>
      </c>
      <c r="J1328" s="18" t="s">
        <v>1260</v>
      </c>
      <c r="K1328" s="18" t="s">
        <v>4725</v>
      </c>
      <c r="L1328" s="18" t="s">
        <v>34</v>
      </c>
      <c r="M1328" s="20">
        <v>7500000</v>
      </c>
      <c r="N1328" s="20">
        <v>2983784</v>
      </c>
      <c r="O1328" s="21">
        <f t="shared" si="60"/>
        <v>7685198.5190194417</v>
      </c>
      <c r="P1328" s="22">
        <f t="shared" si="61"/>
        <v>39.783786666666664</v>
      </c>
      <c r="Q1328" s="20">
        <f t="shared" si="62"/>
        <v>2522218.0896027051</v>
      </c>
      <c r="R1328" s="18" t="s">
        <v>4060</v>
      </c>
      <c r="S1328" s="18">
        <v>104</v>
      </c>
    </row>
    <row r="1329" spans="1:19" x14ac:dyDescent="0.25">
      <c r="A1329" s="18" t="s">
        <v>4726</v>
      </c>
      <c r="B1329" s="18" t="s">
        <v>37</v>
      </c>
      <c r="C1329" s="18" t="s">
        <v>45</v>
      </c>
      <c r="D1329" s="18">
        <v>1988</v>
      </c>
      <c r="E1329" s="18">
        <f>VLOOKUP(D1329,'cpi roi'!A:C,2,FALSE)</f>
        <v>118.3</v>
      </c>
      <c r="F1329" s="18" t="s">
        <v>4727</v>
      </c>
      <c r="G1329" s="18">
        <v>3.8</v>
      </c>
      <c r="H1329" s="19">
        <v>15000</v>
      </c>
      <c r="I1329" s="18" t="s">
        <v>902</v>
      </c>
      <c r="J1329" s="18" t="s">
        <v>52</v>
      </c>
      <c r="K1329" s="18" t="s">
        <v>4728</v>
      </c>
      <c r="L1329" s="18" t="s">
        <v>34</v>
      </c>
      <c r="M1329" s="20">
        <v>20000000</v>
      </c>
      <c r="N1329" s="20">
        <v>11798302</v>
      </c>
      <c r="O1329" s="21">
        <f t="shared" si="60"/>
        <v>30388356.884192728</v>
      </c>
      <c r="P1329" s="22">
        <f t="shared" si="61"/>
        <v>58.991510000000005</v>
      </c>
      <c r="Q1329" s="20">
        <f t="shared" si="62"/>
        <v>9973205.4099746402</v>
      </c>
      <c r="R1329" s="18" t="s">
        <v>4150</v>
      </c>
      <c r="S1329" s="18">
        <v>98</v>
      </c>
    </row>
    <row r="1330" spans="1:19" x14ac:dyDescent="0.25">
      <c r="A1330" s="18" t="s">
        <v>4729</v>
      </c>
      <c r="B1330" s="18" t="s">
        <v>20</v>
      </c>
      <c r="C1330" s="18" t="s">
        <v>45</v>
      </c>
      <c r="D1330" s="18">
        <v>1988</v>
      </c>
      <c r="E1330" s="18">
        <f>VLOOKUP(D1330,'cpi roi'!A:C,2,FALSE)</f>
        <v>118.3</v>
      </c>
      <c r="F1330" s="18" t="s">
        <v>4065</v>
      </c>
      <c r="G1330" s="18">
        <v>6</v>
      </c>
      <c r="H1330" s="19">
        <v>6700</v>
      </c>
      <c r="I1330" s="18" t="s">
        <v>3432</v>
      </c>
      <c r="J1330" s="18" t="s">
        <v>3432</v>
      </c>
      <c r="K1330" s="18" t="s">
        <v>4730</v>
      </c>
      <c r="L1330" s="18" t="s">
        <v>34</v>
      </c>
      <c r="M1330" s="20">
        <v>6500000</v>
      </c>
      <c r="N1330" s="20">
        <v>14545844</v>
      </c>
      <c r="O1330" s="21">
        <f t="shared" si="60"/>
        <v>37465077.48774302</v>
      </c>
      <c r="P1330" s="22">
        <f t="shared" si="61"/>
        <v>223.7822153846154</v>
      </c>
      <c r="Q1330" s="20">
        <f t="shared" si="62"/>
        <v>12295726.120033812</v>
      </c>
      <c r="R1330" s="18" t="s">
        <v>35</v>
      </c>
      <c r="S1330" s="18">
        <v>121</v>
      </c>
    </row>
    <row r="1331" spans="1:19" x14ac:dyDescent="0.25">
      <c r="A1331" s="18" t="s">
        <v>4731</v>
      </c>
      <c r="B1331" s="18" t="s">
        <v>20</v>
      </c>
      <c r="C1331" s="18" t="s">
        <v>45</v>
      </c>
      <c r="D1331" s="18">
        <v>1988</v>
      </c>
      <c r="E1331" s="18">
        <f>VLOOKUP(D1331,'cpi roi'!A:C,2,FALSE)</f>
        <v>118.3</v>
      </c>
      <c r="F1331" s="18" t="s">
        <v>4699</v>
      </c>
      <c r="G1331" s="18">
        <v>4.5999999999999996</v>
      </c>
      <c r="H1331" s="19">
        <v>6300</v>
      </c>
      <c r="I1331" s="18" t="s">
        <v>4732</v>
      </c>
      <c r="J1331" s="18" t="s">
        <v>3739</v>
      </c>
      <c r="K1331" s="18" t="s">
        <v>2564</v>
      </c>
      <c r="L1331" s="18" t="s">
        <v>34</v>
      </c>
      <c r="M1331" s="20">
        <v>22000000</v>
      </c>
      <c r="N1331" s="20">
        <v>17550399</v>
      </c>
      <c r="O1331" s="21">
        <f t="shared" si="60"/>
        <v>45203774.939137779</v>
      </c>
      <c r="P1331" s="22">
        <f t="shared" si="61"/>
        <v>79.774540909090902</v>
      </c>
      <c r="Q1331" s="20">
        <f t="shared" si="62"/>
        <v>14835502.113271343</v>
      </c>
      <c r="R1331" s="18" t="s">
        <v>4733</v>
      </c>
      <c r="S1331" s="18">
        <v>91</v>
      </c>
    </row>
    <row r="1332" spans="1:19" x14ac:dyDescent="0.25">
      <c r="A1332" s="18" t="s">
        <v>4734</v>
      </c>
      <c r="B1332" s="18" t="s">
        <v>20</v>
      </c>
      <c r="C1332" s="18" t="s">
        <v>38</v>
      </c>
      <c r="D1332" s="18">
        <v>1988</v>
      </c>
      <c r="E1332" s="18">
        <f>VLOOKUP(D1332,'cpi roi'!A:C,2,FALSE)</f>
        <v>118.3</v>
      </c>
      <c r="F1332" s="18" t="s">
        <v>4566</v>
      </c>
      <c r="G1332" s="18">
        <v>5.5</v>
      </c>
      <c r="H1332" s="19">
        <v>1600</v>
      </c>
      <c r="I1332" s="18" t="s">
        <v>4735</v>
      </c>
      <c r="J1332" s="18" t="s">
        <v>1754</v>
      </c>
      <c r="K1332" s="18" t="s">
        <v>4736</v>
      </c>
      <c r="L1332" s="18" t="s">
        <v>26</v>
      </c>
      <c r="M1332" s="20">
        <v>0</v>
      </c>
      <c r="N1332" s="20">
        <v>159969</v>
      </c>
      <c r="O1332" s="21">
        <f t="shared" si="60"/>
        <v>412024.97295012674</v>
      </c>
      <c r="P1332" s="22">
        <f t="shared" si="61"/>
        <v>0</v>
      </c>
      <c r="Q1332" s="20">
        <f t="shared" si="62"/>
        <v>135223.16145393069</v>
      </c>
      <c r="R1332" s="18" t="s">
        <v>4737</v>
      </c>
      <c r="S1332" s="18">
        <v>96</v>
      </c>
    </row>
    <row r="1333" spans="1:19" x14ac:dyDescent="0.25">
      <c r="A1333" s="18" t="s">
        <v>4738</v>
      </c>
      <c r="B1333" s="18" t="s">
        <v>37</v>
      </c>
      <c r="C1333" s="18" t="s">
        <v>45</v>
      </c>
      <c r="D1333" s="18">
        <v>1988</v>
      </c>
      <c r="E1333" s="18">
        <f>VLOOKUP(D1333,'cpi roi'!A:C,2,FALSE)</f>
        <v>118.3</v>
      </c>
      <c r="F1333" s="18" t="s">
        <v>4645</v>
      </c>
      <c r="G1333" s="18">
        <v>5.7</v>
      </c>
      <c r="H1333" s="19">
        <v>24000</v>
      </c>
      <c r="I1333" s="18" t="s">
        <v>4739</v>
      </c>
      <c r="J1333" s="18" t="s">
        <v>3297</v>
      </c>
      <c r="K1333" s="18" t="s">
        <v>4740</v>
      </c>
      <c r="L1333" s="18" t="s">
        <v>34</v>
      </c>
      <c r="M1333" s="20">
        <v>15000000</v>
      </c>
      <c r="N1333" s="20">
        <v>21630088</v>
      </c>
      <c r="O1333" s="21">
        <f t="shared" si="60"/>
        <v>55711646.775993235</v>
      </c>
      <c r="P1333" s="22">
        <f t="shared" si="61"/>
        <v>144.20058666666665</v>
      </c>
      <c r="Q1333" s="20">
        <f t="shared" si="62"/>
        <v>18284098.055790361</v>
      </c>
      <c r="R1333" s="18" t="s">
        <v>2105</v>
      </c>
      <c r="S1333" s="18">
        <v>110</v>
      </c>
    </row>
    <row r="1334" spans="1:19" x14ac:dyDescent="0.25">
      <c r="A1334" s="18" t="s">
        <v>4741</v>
      </c>
      <c r="B1334" s="18" t="s">
        <v>20</v>
      </c>
      <c r="C1334" s="18" t="s">
        <v>155</v>
      </c>
      <c r="D1334" s="18">
        <v>1988</v>
      </c>
      <c r="E1334" s="18">
        <f>VLOOKUP(D1334,'cpi roi'!A:C,2,FALSE)</f>
        <v>118.3</v>
      </c>
      <c r="F1334" s="18" t="s">
        <v>4048</v>
      </c>
      <c r="G1334" s="18">
        <v>6.5</v>
      </c>
      <c r="H1334" s="19">
        <v>23000</v>
      </c>
      <c r="I1334" s="18" t="s">
        <v>700</v>
      </c>
      <c r="J1334" s="18" t="s">
        <v>4742</v>
      </c>
      <c r="K1334" s="18" t="s">
        <v>4743</v>
      </c>
      <c r="L1334" s="18" t="s">
        <v>34</v>
      </c>
      <c r="M1334" s="20">
        <v>7000000</v>
      </c>
      <c r="N1334" s="20">
        <v>19595031</v>
      </c>
      <c r="O1334" s="21">
        <f t="shared" si="60"/>
        <v>50470041.806424342</v>
      </c>
      <c r="P1334" s="22">
        <f t="shared" si="61"/>
        <v>279.92901428571429</v>
      </c>
      <c r="Q1334" s="20">
        <f t="shared" si="62"/>
        <v>16563846.999154691</v>
      </c>
      <c r="R1334" s="18" t="s">
        <v>65</v>
      </c>
      <c r="S1334" s="18">
        <v>98</v>
      </c>
    </row>
    <row r="1335" spans="1:19" x14ac:dyDescent="0.25">
      <c r="A1335" s="18" t="s">
        <v>4744</v>
      </c>
      <c r="B1335" s="18" t="s">
        <v>20</v>
      </c>
      <c r="C1335" s="18" t="s">
        <v>45</v>
      </c>
      <c r="D1335" s="18">
        <v>1988</v>
      </c>
      <c r="E1335" s="18">
        <f>VLOOKUP(D1335,'cpi roi'!A:C,2,FALSE)</f>
        <v>118.3</v>
      </c>
      <c r="F1335" s="18" t="s">
        <v>4566</v>
      </c>
      <c r="G1335" s="18">
        <v>5.5</v>
      </c>
      <c r="H1335" s="19">
        <v>2600</v>
      </c>
      <c r="I1335" s="18" t="s">
        <v>4745</v>
      </c>
      <c r="J1335" s="18" t="s">
        <v>4745</v>
      </c>
      <c r="K1335" s="18" t="s">
        <v>4477</v>
      </c>
      <c r="L1335" s="18" t="s">
        <v>34</v>
      </c>
      <c r="M1335" s="20">
        <v>0</v>
      </c>
      <c r="N1335" s="20">
        <v>6264058</v>
      </c>
      <c r="O1335" s="21">
        <f t="shared" si="60"/>
        <v>16134053.02282333</v>
      </c>
      <c r="P1335" s="22">
        <f t="shared" si="61"/>
        <v>0</v>
      </c>
      <c r="Q1335" s="20">
        <f t="shared" si="62"/>
        <v>5295061.7075232454</v>
      </c>
      <c r="R1335" s="18" t="s">
        <v>3444</v>
      </c>
      <c r="S1335" s="18">
        <v>90</v>
      </c>
    </row>
    <row r="1336" spans="1:19" x14ac:dyDescent="0.25">
      <c r="A1336" s="18" t="s">
        <v>4746</v>
      </c>
      <c r="B1336" s="18" t="s">
        <v>20</v>
      </c>
      <c r="C1336" s="18" t="s">
        <v>38</v>
      </c>
      <c r="D1336" s="18">
        <v>1988</v>
      </c>
      <c r="E1336" s="18">
        <f>VLOOKUP(D1336,'cpi roi'!A:C,2,FALSE)</f>
        <v>118.3</v>
      </c>
      <c r="F1336" s="18" t="s">
        <v>4709</v>
      </c>
      <c r="G1336" s="18">
        <v>6</v>
      </c>
      <c r="H1336" s="19">
        <v>17000</v>
      </c>
      <c r="I1336" s="18" t="s">
        <v>712</v>
      </c>
      <c r="J1336" s="18" t="s">
        <v>4747</v>
      </c>
      <c r="K1336" s="18" t="s">
        <v>574</v>
      </c>
      <c r="L1336" s="18" t="s">
        <v>34</v>
      </c>
      <c r="M1336" s="20">
        <v>0</v>
      </c>
      <c r="N1336" s="20">
        <v>20324096</v>
      </c>
      <c r="O1336" s="21">
        <f t="shared" si="60"/>
        <v>52347861.802197799</v>
      </c>
      <c r="P1336" s="22">
        <f t="shared" si="61"/>
        <v>0</v>
      </c>
      <c r="Q1336" s="20">
        <f t="shared" si="62"/>
        <v>17180131.868131869</v>
      </c>
      <c r="R1336" s="18" t="s">
        <v>48</v>
      </c>
      <c r="S1336" s="18">
        <v>97</v>
      </c>
    </row>
    <row r="1337" spans="1:19" x14ac:dyDescent="0.25">
      <c r="A1337" s="18" t="s">
        <v>4748</v>
      </c>
      <c r="B1337" s="18" t="s">
        <v>37</v>
      </c>
      <c r="C1337" s="18" t="s">
        <v>45</v>
      </c>
      <c r="D1337" s="18">
        <v>1988</v>
      </c>
      <c r="E1337" s="18">
        <f>VLOOKUP(D1337,'cpi roi'!A:C,2,FALSE)</f>
        <v>118.3</v>
      </c>
      <c r="F1337" s="18" t="s">
        <v>4709</v>
      </c>
      <c r="G1337" s="18">
        <v>6.4</v>
      </c>
      <c r="H1337" s="19">
        <v>13000</v>
      </c>
      <c r="I1337" s="18" t="s">
        <v>46</v>
      </c>
      <c r="J1337" s="18" t="s">
        <v>4749</v>
      </c>
      <c r="K1337" s="18" t="s">
        <v>1375</v>
      </c>
      <c r="L1337" s="18" t="s">
        <v>34</v>
      </c>
      <c r="M1337" s="20">
        <v>0</v>
      </c>
      <c r="N1337" s="20">
        <v>40150487</v>
      </c>
      <c r="O1337" s="21">
        <f t="shared" si="60"/>
        <v>103413807.17582417</v>
      </c>
      <c r="P1337" s="22">
        <f t="shared" si="61"/>
        <v>0</v>
      </c>
      <c r="Q1337" s="20">
        <f t="shared" si="62"/>
        <v>33939549.450549446</v>
      </c>
      <c r="R1337" s="18" t="s">
        <v>2097</v>
      </c>
      <c r="S1337" s="18">
        <v>97</v>
      </c>
    </row>
    <row r="1338" spans="1:19" x14ac:dyDescent="0.25">
      <c r="A1338" s="18" t="s">
        <v>4750</v>
      </c>
      <c r="B1338" s="18" t="s">
        <v>20</v>
      </c>
      <c r="C1338" s="18" t="s">
        <v>21</v>
      </c>
      <c r="D1338" s="18">
        <v>1988</v>
      </c>
      <c r="E1338" s="18">
        <f>VLOOKUP(D1338,'cpi roi'!A:C,2,FALSE)</f>
        <v>118.3</v>
      </c>
      <c r="F1338" s="18" t="s">
        <v>4527</v>
      </c>
      <c r="G1338" s="18">
        <v>6.2</v>
      </c>
      <c r="H1338" s="19">
        <v>11000</v>
      </c>
      <c r="I1338" s="18" t="s">
        <v>1078</v>
      </c>
      <c r="J1338" s="18" t="s">
        <v>4751</v>
      </c>
      <c r="K1338" s="18" t="s">
        <v>4752</v>
      </c>
      <c r="L1338" s="18" t="s">
        <v>34</v>
      </c>
      <c r="M1338" s="20">
        <v>7000000</v>
      </c>
      <c r="N1338" s="20">
        <v>5344577</v>
      </c>
      <c r="O1338" s="21">
        <f t="shared" si="60"/>
        <v>13765787.082840236</v>
      </c>
      <c r="P1338" s="22">
        <f t="shared" si="61"/>
        <v>76.351100000000002</v>
      </c>
      <c r="Q1338" s="20">
        <f t="shared" si="62"/>
        <v>4517816.5680473372</v>
      </c>
      <c r="R1338" s="18" t="s">
        <v>54</v>
      </c>
      <c r="S1338" s="18">
        <v>113</v>
      </c>
    </row>
    <row r="1339" spans="1:19" x14ac:dyDescent="0.25">
      <c r="A1339" s="18" t="s">
        <v>4753</v>
      </c>
      <c r="B1339" s="18" t="s">
        <v>20</v>
      </c>
      <c r="C1339" s="18" t="s">
        <v>21</v>
      </c>
      <c r="D1339" s="18">
        <v>1988</v>
      </c>
      <c r="E1339" s="18">
        <f>VLOOKUP(D1339,'cpi roi'!A:C,2,FALSE)</f>
        <v>118.3</v>
      </c>
      <c r="F1339" s="18" t="s">
        <v>4754</v>
      </c>
      <c r="G1339" s="18">
        <v>5.9</v>
      </c>
      <c r="H1339" s="19">
        <v>14000</v>
      </c>
      <c r="I1339" s="18" t="s">
        <v>4755</v>
      </c>
      <c r="J1339" s="18" t="s">
        <v>4756</v>
      </c>
      <c r="K1339" s="18" t="s">
        <v>2601</v>
      </c>
      <c r="L1339" s="18" t="s">
        <v>34</v>
      </c>
      <c r="M1339" s="20">
        <v>0</v>
      </c>
      <c r="N1339" s="20">
        <v>18875011</v>
      </c>
      <c r="O1339" s="21">
        <f t="shared" si="60"/>
        <v>48615518.611158065</v>
      </c>
      <c r="P1339" s="22">
        <f t="shared" si="61"/>
        <v>0</v>
      </c>
      <c r="Q1339" s="20">
        <f t="shared" si="62"/>
        <v>15955207.945900252</v>
      </c>
      <c r="R1339" s="18" t="s">
        <v>2105</v>
      </c>
      <c r="S1339" s="18">
        <v>97</v>
      </c>
    </row>
    <row r="1340" spans="1:19" x14ac:dyDescent="0.25">
      <c r="A1340" s="18" t="s">
        <v>4757</v>
      </c>
      <c r="B1340" s="18" t="s">
        <v>20</v>
      </c>
      <c r="C1340" s="18" t="s">
        <v>45</v>
      </c>
      <c r="D1340" s="18">
        <v>1988</v>
      </c>
      <c r="E1340" s="18">
        <f>VLOOKUP(D1340,'cpi roi'!A:C,2,FALSE)</f>
        <v>118.3</v>
      </c>
      <c r="F1340" s="18" t="s">
        <v>4758</v>
      </c>
      <c r="G1340" s="18">
        <v>8.1999999999999993</v>
      </c>
      <c r="H1340" s="19">
        <v>29000</v>
      </c>
      <c r="I1340" s="18" t="s">
        <v>3013</v>
      </c>
      <c r="J1340" s="18" t="s">
        <v>3013</v>
      </c>
      <c r="K1340" s="18" t="s">
        <v>4759</v>
      </c>
      <c r="L1340" s="18" t="s">
        <v>2865</v>
      </c>
      <c r="M1340" s="20">
        <v>0</v>
      </c>
      <c r="N1340" s="20">
        <v>0</v>
      </c>
      <c r="O1340" s="21">
        <f t="shared" si="60"/>
        <v>0</v>
      </c>
      <c r="P1340" s="22">
        <f t="shared" si="61"/>
        <v>0</v>
      </c>
      <c r="Q1340" s="20">
        <f t="shared" si="62"/>
        <v>0</v>
      </c>
      <c r="R1340" s="18" t="s">
        <v>4760</v>
      </c>
      <c r="S1340" s="18">
        <v>142</v>
      </c>
    </row>
    <row r="1341" spans="1:19" x14ac:dyDescent="0.25">
      <c r="A1341" s="18" t="s">
        <v>4761</v>
      </c>
      <c r="B1341" s="18" t="s">
        <v>20</v>
      </c>
      <c r="C1341" s="18" t="s">
        <v>21</v>
      </c>
      <c r="D1341" s="18">
        <v>1988</v>
      </c>
      <c r="E1341" s="18">
        <f>VLOOKUP(D1341,'cpi roi'!A:C,2,FALSE)</f>
        <v>118.3</v>
      </c>
      <c r="F1341" s="18" t="s">
        <v>3553</v>
      </c>
      <c r="G1341" s="18">
        <v>6.1</v>
      </c>
      <c r="H1341" s="19">
        <v>3500</v>
      </c>
      <c r="I1341" s="18" t="s">
        <v>3701</v>
      </c>
      <c r="J1341" s="18" t="s">
        <v>4079</v>
      </c>
      <c r="K1341" s="18" t="s">
        <v>2207</v>
      </c>
      <c r="L1341" s="18" t="s">
        <v>34</v>
      </c>
      <c r="M1341" s="20">
        <v>12000000</v>
      </c>
      <c r="N1341" s="20">
        <v>15855828</v>
      </c>
      <c r="O1341" s="21">
        <f t="shared" si="60"/>
        <v>40839144.47675401</v>
      </c>
      <c r="P1341" s="22">
        <f t="shared" si="61"/>
        <v>132.1319</v>
      </c>
      <c r="Q1341" s="20">
        <f t="shared" si="62"/>
        <v>13403066.779374471</v>
      </c>
      <c r="R1341" s="18" t="s">
        <v>122</v>
      </c>
      <c r="S1341" s="18">
        <v>91</v>
      </c>
    </row>
    <row r="1342" spans="1:19" x14ac:dyDescent="0.25">
      <c r="A1342" s="18" t="s">
        <v>4762</v>
      </c>
      <c r="B1342" s="18" t="s">
        <v>20</v>
      </c>
      <c r="C1342" s="18" t="s">
        <v>38</v>
      </c>
      <c r="D1342" s="18">
        <v>1988</v>
      </c>
      <c r="E1342" s="18">
        <f>VLOOKUP(D1342,'cpi roi'!A:C,2,FALSE)</f>
        <v>118.3</v>
      </c>
      <c r="F1342" s="18" t="s">
        <v>4763</v>
      </c>
      <c r="G1342" s="18">
        <v>6.5</v>
      </c>
      <c r="H1342" s="19">
        <v>14000</v>
      </c>
      <c r="I1342" s="18" t="s">
        <v>1073</v>
      </c>
      <c r="J1342" s="18" t="s">
        <v>1073</v>
      </c>
      <c r="K1342" s="18" t="s">
        <v>4764</v>
      </c>
      <c r="L1342" s="18" t="s">
        <v>34</v>
      </c>
      <c r="M1342" s="20">
        <v>3000000</v>
      </c>
      <c r="N1342" s="20">
        <v>7282851</v>
      </c>
      <c r="O1342" s="21">
        <f t="shared" si="60"/>
        <v>18758112.423499577</v>
      </c>
      <c r="P1342" s="22">
        <f t="shared" si="61"/>
        <v>242.76170000000002</v>
      </c>
      <c r="Q1342" s="20">
        <f t="shared" si="62"/>
        <v>6156256.1284868978</v>
      </c>
      <c r="R1342" s="18" t="s">
        <v>4765</v>
      </c>
      <c r="S1342" s="18">
        <v>97</v>
      </c>
    </row>
    <row r="1343" spans="1:19" x14ac:dyDescent="0.25">
      <c r="A1343" s="18" t="s">
        <v>4766</v>
      </c>
      <c r="B1343" s="18" t="s">
        <v>37</v>
      </c>
      <c r="C1343" s="18" t="s">
        <v>67</v>
      </c>
      <c r="D1343" s="18">
        <v>1988</v>
      </c>
      <c r="E1343" s="18">
        <f>VLOOKUP(D1343,'cpi roi'!A:C,2,FALSE)</f>
        <v>118.3</v>
      </c>
      <c r="F1343" s="18" t="s">
        <v>4533</v>
      </c>
      <c r="G1343" s="18">
        <v>6.9</v>
      </c>
      <c r="H1343" s="19">
        <v>17000</v>
      </c>
      <c r="I1343" s="18" t="s">
        <v>744</v>
      </c>
      <c r="J1343" s="18" t="s">
        <v>2824</v>
      </c>
      <c r="K1343" s="18" t="s">
        <v>667</v>
      </c>
      <c r="L1343" s="18" t="s">
        <v>34</v>
      </c>
      <c r="M1343" s="20">
        <v>23000000</v>
      </c>
      <c r="N1343" s="20">
        <v>19652638</v>
      </c>
      <c r="O1343" s="21">
        <f t="shared" si="60"/>
        <v>50618417.570583262</v>
      </c>
      <c r="P1343" s="22">
        <f t="shared" si="61"/>
        <v>85.446252173913038</v>
      </c>
      <c r="Q1343" s="20">
        <f t="shared" si="62"/>
        <v>16612542.688081149</v>
      </c>
      <c r="R1343" s="18" t="s">
        <v>43</v>
      </c>
      <c r="S1343" s="18">
        <v>110</v>
      </c>
    </row>
    <row r="1344" spans="1:19" x14ac:dyDescent="0.25">
      <c r="A1344" s="18" t="s">
        <v>4767</v>
      </c>
      <c r="B1344" s="18" t="s">
        <v>20</v>
      </c>
      <c r="C1344" s="18" t="s">
        <v>38</v>
      </c>
      <c r="D1344" s="18">
        <v>1988</v>
      </c>
      <c r="E1344" s="18">
        <f>VLOOKUP(D1344,'cpi roi'!A:C,2,FALSE)</f>
        <v>118.3</v>
      </c>
      <c r="F1344" s="18" t="s">
        <v>4065</v>
      </c>
      <c r="G1344" s="18">
        <v>5.4</v>
      </c>
      <c r="H1344" s="19">
        <v>10000</v>
      </c>
      <c r="I1344" s="18" t="s">
        <v>4768</v>
      </c>
      <c r="J1344" s="18" t="s">
        <v>4769</v>
      </c>
      <c r="K1344" s="18" t="s">
        <v>4770</v>
      </c>
      <c r="L1344" s="18" t="s">
        <v>34</v>
      </c>
      <c r="M1344" s="20">
        <v>7000000</v>
      </c>
      <c r="N1344" s="20">
        <v>20256975</v>
      </c>
      <c r="O1344" s="21">
        <f t="shared" si="60"/>
        <v>52174981.255283177</v>
      </c>
      <c r="P1344" s="22">
        <f t="shared" si="61"/>
        <v>289.38535714285717</v>
      </c>
      <c r="Q1344" s="20">
        <f t="shared" si="62"/>
        <v>17123393.913778529</v>
      </c>
      <c r="R1344" s="18" t="s">
        <v>142</v>
      </c>
      <c r="S1344" s="18">
        <v>96</v>
      </c>
    </row>
    <row r="1345" spans="1:19" x14ac:dyDescent="0.25">
      <c r="A1345" s="18" t="s">
        <v>4771</v>
      </c>
      <c r="B1345" s="18" t="s">
        <v>20</v>
      </c>
      <c r="C1345" s="18" t="s">
        <v>21</v>
      </c>
      <c r="D1345" s="18">
        <v>1988</v>
      </c>
      <c r="E1345" s="18">
        <f>VLOOKUP(D1345,'cpi roi'!A:C,2,FALSE)</f>
        <v>118.3</v>
      </c>
      <c r="F1345" s="18" t="s">
        <v>4754</v>
      </c>
      <c r="G1345" s="18">
        <v>5.7</v>
      </c>
      <c r="H1345" s="19">
        <v>7600</v>
      </c>
      <c r="I1345" s="18" t="s">
        <v>162</v>
      </c>
      <c r="J1345" s="18" t="s">
        <v>4772</v>
      </c>
      <c r="K1345" s="18" t="s">
        <v>2570</v>
      </c>
      <c r="L1345" s="18" t="s">
        <v>34</v>
      </c>
      <c r="M1345" s="20">
        <v>25000000</v>
      </c>
      <c r="N1345" s="20">
        <v>16118077</v>
      </c>
      <c r="O1345" s="21">
        <f t="shared" si="60"/>
        <v>41514607.454775989</v>
      </c>
      <c r="P1345" s="22">
        <f t="shared" si="61"/>
        <v>64.472307999999998</v>
      </c>
      <c r="Q1345" s="20">
        <f t="shared" si="62"/>
        <v>13624748.098055789</v>
      </c>
      <c r="R1345" s="18" t="s">
        <v>84</v>
      </c>
      <c r="S1345" s="18">
        <v>107</v>
      </c>
    </row>
    <row r="1346" spans="1:19" x14ac:dyDescent="0.25">
      <c r="A1346" s="18" t="s">
        <v>4773</v>
      </c>
      <c r="B1346" s="18" t="s">
        <v>20</v>
      </c>
      <c r="C1346" s="18" t="s">
        <v>38</v>
      </c>
      <c r="D1346" s="18">
        <v>1988</v>
      </c>
      <c r="E1346" s="18">
        <f>VLOOKUP(D1346,'cpi roi'!A:C,2,FALSE)</f>
        <v>118.3</v>
      </c>
      <c r="F1346" s="18" t="s">
        <v>4065</v>
      </c>
      <c r="G1346" s="18">
        <v>6.8</v>
      </c>
      <c r="H1346" s="19">
        <v>12000</v>
      </c>
      <c r="I1346" s="18" t="s">
        <v>932</v>
      </c>
      <c r="J1346" s="18" t="s">
        <v>4774</v>
      </c>
      <c r="K1346" s="18" t="s">
        <v>134</v>
      </c>
      <c r="L1346" s="18" t="s">
        <v>34</v>
      </c>
      <c r="M1346" s="20">
        <v>15000000</v>
      </c>
      <c r="N1346" s="20">
        <v>29300090</v>
      </c>
      <c r="O1346" s="21">
        <f t="shared" si="60"/>
        <v>75466926.65257819</v>
      </c>
      <c r="P1346" s="22">
        <f t="shared" si="61"/>
        <v>195.33393333333333</v>
      </c>
      <c r="Q1346" s="20">
        <f t="shared" si="62"/>
        <v>24767616.229923923</v>
      </c>
      <c r="R1346" s="18" t="s">
        <v>2097</v>
      </c>
      <c r="S1346" s="18">
        <v>110</v>
      </c>
    </row>
    <row r="1347" spans="1:19" x14ac:dyDescent="0.25">
      <c r="A1347" s="18" t="s">
        <v>4775</v>
      </c>
      <c r="B1347" s="18" t="s">
        <v>20</v>
      </c>
      <c r="C1347" s="18" t="s">
        <v>29</v>
      </c>
      <c r="D1347" s="18">
        <v>1988</v>
      </c>
      <c r="E1347" s="18">
        <f>VLOOKUP(D1347,'cpi roi'!A:C,2,FALSE)</f>
        <v>118.3</v>
      </c>
      <c r="F1347" s="18" t="s">
        <v>4776</v>
      </c>
      <c r="G1347" s="18">
        <v>7.3</v>
      </c>
      <c r="H1347" s="19">
        <v>9100</v>
      </c>
      <c r="I1347" s="18" t="s">
        <v>2043</v>
      </c>
      <c r="J1347" s="18" t="s">
        <v>3588</v>
      </c>
      <c r="K1347" s="18" t="s">
        <v>4777</v>
      </c>
      <c r="L1347" s="18" t="s">
        <v>34</v>
      </c>
      <c r="M1347" s="20">
        <v>8000000</v>
      </c>
      <c r="N1347" s="20">
        <v>161004</v>
      </c>
      <c r="O1347" s="21">
        <f t="shared" ref="O1347:O1410" si="63">(304.7/E1347)*N1347</f>
        <v>414690.7759932375</v>
      </c>
      <c r="P1347" s="22">
        <f t="shared" ref="P1347:P1410" si="64">IFERROR(N1347/M1347, 0)*100</f>
        <v>2.0125500000000001</v>
      </c>
      <c r="Q1347" s="20">
        <f t="shared" ref="Q1347:Q1410" si="65">N1347/(E1347/100)</f>
        <v>136098.05579036349</v>
      </c>
      <c r="R1347" s="18" t="s">
        <v>2245</v>
      </c>
      <c r="S1347" s="18">
        <v>111</v>
      </c>
    </row>
    <row r="1348" spans="1:19" x14ac:dyDescent="0.25">
      <c r="A1348" s="18" t="s">
        <v>4778</v>
      </c>
      <c r="B1348" s="18" t="s">
        <v>2004</v>
      </c>
      <c r="C1348" s="18" t="s">
        <v>155</v>
      </c>
      <c r="D1348" s="18">
        <v>1988</v>
      </c>
      <c r="E1348" s="18">
        <f>VLOOKUP(D1348,'cpi roi'!A:C,2,FALSE)</f>
        <v>118.3</v>
      </c>
      <c r="F1348" s="18" t="s">
        <v>4097</v>
      </c>
      <c r="G1348" s="18">
        <v>6.7</v>
      </c>
      <c r="H1348" s="19">
        <v>6400</v>
      </c>
      <c r="I1348" s="18" t="s">
        <v>4779</v>
      </c>
      <c r="J1348" s="18" t="s">
        <v>4779</v>
      </c>
      <c r="K1348" s="18" t="s">
        <v>4780</v>
      </c>
      <c r="L1348" s="18" t="s">
        <v>34</v>
      </c>
      <c r="M1348" s="20">
        <v>4700000</v>
      </c>
      <c r="N1348" s="20">
        <v>1705139</v>
      </c>
      <c r="O1348" s="21">
        <f t="shared" si="63"/>
        <v>4391849.9856297541</v>
      </c>
      <c r="P1348" s="22">
        <f t="shared" si="64"/>
        <v>36.279553191489363</v>
      </c>
      <c r="Q1348" s="20">
        <f t="shared" si="65"/>
        <v>1441368.5545224007</v>
      </c>
      <c r="R1348" s="18" t="s">
        <v>4781</v>
      </c>
      <c r="S1348" s="18">
        <v>113</v>
      </c>
    </row>
    <row r="1349" spans="1:19" x14ac:dyDescent="0.25">
      <c r="A1349" s="18" t="s">
        <v>4782</v>
      </c>
      <c r="B1349" s="18" t="s">
        <v>2004</v>
      </c>
      <c r="C1349" s="18" t="s">
        <v>67</v>
      </c>
      <c r="D1349" s="18">
        <v>1988</v>
      </c>
      <c r="E1349" s="18">
        <f>VLOOKUP(D1349,'cpi roi'!A:C,2,FALSE)</f>
        <v>118.3</v>
      </c>
      <c r="F1349" s="18" t="s">
        <v>4783</v>
      </c>
      <c r="G1349" s="18">
        <v>7</v>
      </c>
      <c r="H1349" s="19">
        <v>25000</v>
      </c>
      <c r="I1349" s="18" t="s">
        <v>237</v>
      </c>
      <c r="J1349" s="18" t="s">
        <v>4784</v>
      </c>
      <c r="K1349" s="18" t="s">
        <v>3240</v>
      </c>
      <c r="L1349" s="18" t="s">
        <v>34</v>
      </c>
      <c r="M1349" s="20">
        <v>22000000</v>
      </c>
      <c r="N1349" s="20">
        <v>61149479</v>
      </c>
      <c r="O1349" s="21">
        <f t="shared" si="63"/>
        <v>157499968.31191882</v>
      </c>
      <c r="P1349" s="22">
        <f t="shared" si="64"/>
        <v>277.95217727272728</v>
      </c>
      <c r="Q1349" s="20">
        <f t="shared" si="65"/>
        <v>51690176.669484362</v>
      </c>
      <c r="R1349" s="18" t="s">
        <v>65</v>
      </c>
      <c r="S1349" s="18">
        <v>129</v>
      </c>
    </row>
    <row r="1350" spans="1:19" x14ac:dyDescent="0.25">
      <c r="A1350" s="18" t="s">
        <v>4785</v>
      </c>
      <c r="B1350" s="18" t="s">
        <v>20</v>
      </c>
      <c r="C1350" s="18" t="s">
        <v>38</v>
      </c>
      <c r="D1350" s="18">
        <v>1988</v>
      </c>
      <c r="E1350" s="18">
        <f>VLOOKUP(D1350,'cpi roi'!A:C,2,FALSE)</f>
        <v>118.3</v>
      </c>
      <c r="F1350" s="18" t="s">
        <v>4783</v>
      </c>
      <c r="G1350" s="18">
        <v>6.3</v>
      </c>
      <c r="H1350" s="19">
        <v>15000</v>
      </c>
      <c r="I1350" s="18" t="s">
        <v>676</v>
      </c>
      <c r="J1350" s="18" t="s">
        <v>4786</v>
      </c>
      <c r="K1350" s="18" t="s">
        <v>564</v>
      </c>
      <c r="L1350" s="18" t="s">
        <v>34</v>
      </c>
      <c r="M1350" s="20">
        <v>16000000</v>
      </c>
      <c r="N1350" s="20">
        <v>32155047</v>
      </c>
      <c r="O1350" s="21">
        <f t="shared" si="63"/>
        <v>82820311.250211313</v>
      </c>
      <c r="P1350" s="22">
        <f t="shared" si="64"/>
        <v>200.96904375000003</v>
      </c>
      <c r="Q1350" s="20">
        <f t="shared" si="65"/>
        <v>27180935.756551139</v>
      </c>
      <c r="R1350" s="18" t="s">
        <v>4471</v>
      </c>
      <c r="S1350" s="18">
        <v>91</v>
      </c>
    </row>
    <row r="1351" spans="1:19" x14ac:dyDescent="0.25">
      <c r="A1351" s="18" t="s">
        <v>4787</v>
      </c>
      <c r="B1351" s="18" t="s">
        <v>20</v>
      </c>
      <c r="C1351" s="18" t="s">
        <v>108</v>
      </c>
      <c r="D1351" s="18">
        <v>1988</v>
      </c>
      <c r="E1351" s="18">
        <f>VLOOKUP(D1351,'cpi roi'!A:C,2,FALSE)</f>
        <v>118.3</v>
      </c>
      <c r="F1351" s="18" t="s">
        <v>4788</v>
      </c>
      <c r="G1351" s="18">
        <v>6.3</v>
      </c>
      <c r="H1351" s="19">
        <v>5800</v>
      </c>
      <c r="I1351" s="18" t="s">
        <v>1202</v>
      </c>
      <c r="J1351" s="18" t="s">
        <v>2734</v>
      </c>
      <c r="K1351" s="18" t="s">
        <v>2478</v>
      </c>
      <c r="L1351" s="18" t="s">
        <v>2113</v>
      </c>
      <c r="M1351" s="20">
        <v>19000000</v>
      </c>
      <c r="N1351" s="20">
        <v>25816139</v>
      </c>
      <c r="O1351" s="21">
        <f t="shared" si="63"/>
        <v>66493470.44209636</v>
      </c>
      <c r="P1351" s="22">
        <f t="shared" si="64"/>
        <v>135.87441578947369</v>
      </c>
      <c r="Q1351" s="20">
        <f t="shared" si="65"/>
        <v>21822602.704987321</v>
      </c>
      <c r="R1351" s="18" t="s">
        <v>84</v>
      </c>
      <c r="S1351" s="18">
        <v>127</v>
      </c>
    </row>
    <row r="1352" spans="1:19" x14ac:dyDescent="0.25">
      <c r="A1352" s="18" t="s">
        <v>4789</v>
      </c>
      <c r="B1352" s="18" t="s">
        <v>20</v>
      </c>
      <c r="C1352" s="18" t="s">
        <v>38</v>
      </c>
      <c r="D1352" s="18">
        <v>1988</v>
      </c>
      <c r="E1352" s="18">
        <f>VLOOKUP(D1352,'cpi roi'!A:C,2,FALSE)</f>
        <v>118.3</v>
      </c>
      <c r="F1352" s="18" t="s">
        <v>4724</v>
      </c>
      <c r="G1352" s="18">
        <v>7</v>
      </c>
      <c r="H1352" s="19">
        <v>9800</v>
      </c>
      <c r="I1352" s="18" t="s">
        <v>4049</v>
      </c>
      <c r="J1352" s="18" t="s">
        <v>4049</v>
      </c>
      <c r="K1352" s="18" t="s">
        <v>2845</v>
      </c>
      <c r="L1352" s="18" t="s">
        <v>34</v>
      </c>
      <c r="M1352" s="20">
        <v>3700000</v>
      </c>
      <c r="N1352" s="20">
        <v>1145404</v>
      </c>
      <c r="O1352" s="21">
        <f t="shared" si="63"/>
        <v>2950165.67032967</v>
      </c>
      <c r="P1352" s="22">
        <f t="shared" si="64"/>
        <v>30.956864864864862</v>
      </c>
      <c r="Q1352" s="20">
        <f t="shared" si="65"/>
        <v>968219.78021978016</v>
      </c>
      <c r="R1352" s="18" t="s">
        <v>2357</v>
      </c>
      <c r="S1352" s="18">
        <v>87</v>
      </c>
    </row>
    <row r="1353" spans="1:19" x14ac:dyDescent="0.25">
      <c r="A1353" s="18" t="s">
        <v>4790</v>
      </c>
      <c r="B1353" s="18" t="s">
        <v>20</v>
      </c>
      <c r="C1353" s="18" t="s">
        <v>45</v>
      </c>
      <c r="D1353" s="18">
        <v>1988</v>
      </c>
      <c r="E1353" s="18">
        <f>VLOOKUP(D1353,'cpi roi'!A:C,2,FALSE)</f>
        <v>118.3</v>
      </c>
      <c r="F1353" s="18" t="s">
        <v>4626</v>
      </c>
      <c r="G1353" s="18">
        <v>5.9</v>
      </c>
      <c r="H1353" s="19">
        <v>3600</v>
      </c>
      <c r="I1353" s="18" t="s">
        <v>4791</v>
      </c>
      <c r="J1353" s="18" t="s">
        <v>4792</v>
      </c>
      <c r="K1353" s="18" t="s">
        <v>4793</v>
      </c>
      <c r="L1353" s="18" t="s">
        <v>26</v>
      </c>
      <c r="M1353" s="20">
        <v>0</v>
      </c>
      <c r="N1353" s="20">
        <v>540000</v>
      </c>
      <c r="O1353" s="21">
        <f t="shared" si="63"/>
        <v>1390853.7616229923</v>
      </c>
      <c r="P1353" s="22">
        <f t="shared" si="64"/>
        <v>0</v>
      </c>
      <c r="Q1353" s="20">
        <f t="shared" si="65"/>
        <v>456466.61031276413</v>
      </c>
      <c r="R1353" s="18" t="s">
        <v>4794</v>
      </c>
      <c r="S1353" s="18">
        <v>102</v>
      </c>
    </row>
    <row r="1354" spans="1:19" x14ac:dyDescent="0.25">
      <c r="A1354" s="18" t="s">
        <v>4795</v>
      </c>
      <c r="B1354" s="18" t="s">
        <v>37</v>
      </c>
      <c r="C1354" s="18" t="s">
        <v>29</v>
      </c>
      <c r="D1354" s="18">
        <v>1988</v>
      </c>
      <c r="E1354" s="18">
        <f>VLOOKUP(D1354,'cpi roi'!A:C,2,FALSE)</f>
        <v>118.3</v>
      </c>
      <c r="F1354" s="18" t="s">
        <v>4727</v>
      </c>
      <c r="G1354" s="18">
        <v>5.0999999999999996</v>
      </c>
      <c r="H1354" s="19">
        <v>8800</v>
      </c>
      <c r="I1354" s="18" t="s">
        <v>31</v>
      </c>
      <c r="J1354" s="18" t="s">
        <v>2675</v>
      </c>
      <c r="K1354" s="18" t="s">
        <v>2675</v>
      </c>
      <c r="L1354" s="18" t="s">
        <v>34</v>
      </c>
      <c r="M1354" s="20">
        <v>0</v>
      </c>
      <c r="N1354" s="20">
        <v>15122324</v>
      </c>
      <c r="O1354" s="21">
        <f t="shared" si="63"/>
        <v>38949891.14792899</v>
      </c>
      <c r="P1354" s="22">
        <f t="shared" si="64"/>
        <v>0</v>
      </c>
      <c r="Q1354" s="20">
        <f t="shared" si="65"/>
        <v>12783029.585798817</v>
      </c>
      <c r="R1354" s="18" t="s">
        <v>48</v>
      </c>
      <c r="S1354" s="18">
        <v>86</v>
      </c>
    </row>
    <row r="1355" spans="1:19" x14ac:dyDescent="0.25">
      <c r="A1355" s="18" t="s">
        <v>4796</v>
      </c>
      <c r="B1355" s="18" t="s">
        <v>2004</v>
      </c>
      <c r="C1355" s="18" t="s">
        <v>45</v>
      </c>
      <c r="D1355" s="18">
        <v>1988</v>
      </c>
      <c r="E1355" s="18">
        <f>VLOOKUP(D1355,'cpi roi'!A:C,2,FALSE)</f>
        <v>118.3</v>
      </c>
      <c r="F1355" s="18" t="s">
        <v>3927</v>
      </c>
      <c r="G1355" s="18">
        <v>5.9</v>
      </c>
      <c r="H1355" s="19">
        <v>4500</v>
      </c>
      <c r="I1355" s="18" t="s">
        <v>774</v>
      </c>
      <c r="J1355" s="18" t="s">
        <v>4797</v>
      </c>
      <c r="K1355" s="18" t="s">
        <v>2066</v>
      </c>
      <c r="L1355" s="18" t="s">
        <v>34</v>
      </c>
      <c r="M1355" s="20">
        <v>0</v>
      </c>
      <c r="N1355" s="20">
        <v>17514553</v>
      </c>
      <c r="O1355" s="21">
        <f t="shared" si="63"/>
        <v>45111448.005917154</v>
      </c>
      <c r="P1355" s="22">
        <f t="shared" si="64"/>
        <v>0</v>
      </c>
      <c r="Q1355" s="20">
        <f t="shared" si="65"/>
        <v>14805201.183431951</v>
      </c>
      <c r="R1355" s="18" t="s">
        <v>2105</v>
      </c>
      <c r="S1355" s="18">
        <v>90</v>
      </c>
    </row>
    <row r="1356" spans="1:19" x14ac:dyDescent="0.25">
      <c r="A1356" s="18" t="s">
        <v>4798</v>
      </c>
      <c r="B1356" s="18" t="s">
        <v>37</v>
      </c>
      <c r="C1356" s="18" t="s">
        <v>108</v>
      </c>
      <c r="D1356" s="18">
        <v>1988</v>
      </c>
      <c r="E1356" s="18">
        <f>VLOOKUP(D1356,'cpi roi'!A:C,2,FALSE)</f>
        <v>118.3</v>
      </c>
      <c r="F1356" s="18" t="s">
        <v>4799</v>
      </c>
      <c r="G1356" s="18">
        <v>6.2</v>
      </c>
      <c r="H1356" s="19">
        <v>4200</v>
      </c>
      <c r="I1356" s="18" t="s">
        <v>1177</v>
      </c>
      <c r="J1356" s="18" t="s">
        <v>4800</v>
      </c>
      <c r="K1356" s="18" t="s">
        <v>1168</v>
      </c>
      <c r="L1356" s="18" t="s">
        <v>34</v>
      </c>
      <c r="M1356" s="20">
        <v>6000000</v>
      </c>
      <c r="N1356" s="20">
        <v>960040</v>
      </c>
      <c r="O1356" s="21">
        <f t="shared" si="63"/>
        <v>2472731.9357565511</v>
      </c>
      <c r="P1356" s="22">
        <f t="shared" si="64"/>
        <v>16.000666666666667</v>
      </c>
      <c r="Q1356" s="20">
        <f t="shared" si="65"/>
        <v>811530.00845308532</v>
      </c>
      <c r="R1356" s="18" t="s">
        <v>1180</v>
      </c>
      <c r="S1356" s="18">
        <v>102</v>
      </c>
    </row>
    <row r="1357" spans="1:19" x14ac:dyDescent="0.25">
      <c r="A1357" s="18" t="s">
        <v>4801</v>
      </c>
      <c r="B1357" s="18" t="s">
        <v>20</v>
      </c>
      <c r="C1357" s="18" t="s">
        <v>45</v>
      </c>
      <c r="D1357" s="18">
        <v>1988</v>
      </c>
      <c r="E1357" s="18">
        <f>VLOOKUP(D1357,'cpi roi'!A:C,2,FALSE)</f>
        <v>118.3</v>
      </c>
      <c r="F1357" s="18" t="s">
        <v>4476</v>
      </c>
      <c r="G1357" s="18">
        <v>5.8</v>
      </c>
      <c r="H1357" s="19">
        <v>3100</v>
      </c>
      <c r="I1357" s="18" t="s">
        <v>4346</v>
      </c>
      <c r="J1357" s="18" t="s">
        <v>4802</v>
      </c>
      <c r="K1357" s="18" t="s">
        <v>3941</v>
      </c>
      <c r="L1357" s="18" t="s">
        <v>26</v>
      </c>
      <c r="M1357" s="20">
        <v>0</v>
      </c>
      <c r="N1357" s="20">
        <v>401421</v>
      </c>
      <c r="O1357" s="21">
        <f t="shared" si="63"/>
        <v>1033922.0515638207</v>
      </c>
      <c r="P1357" s="22">
        <f t="shared" si="64"/>
        <v>0</v>
      </c>
      <c r="Q1357" s="20">
        <f t="shared" si="65"/>
        <v>339324.59847844462</v>
      </c>
      <c r="R1357" s="18" t="s">
        <v>122</v>
      </c>
      <c r="S1357" s="18">
        <v>94</v>
      </c>
    </row>
    <row r="1358" spans="1:19" x14ac:dyDescent="0.25">
      <c r="A1358" s="18" t="s">
        <v>4803</v>
      </c>
      <c r="B1358" s="18" t="s">
        <v>2004</v>
      </c>
      <c r="C1358" s="18" t="s">
        <v>45</v>
      </c>
      <c r="D1358" s="18">
        <v>1988</v>
      </c>
      <c r="E1358" s="18">
        <f>VLOOKUP(D1358,'cpi roi'!A:C,2,FALSE)</f>
        <v>118.3</v>
      </c>
      <c r="F1358" s="18" t="s">
        <v>4540</v>
      </c>
      <c r="G1358" s="18">
        <v>5.5</v>
      </c>
      <c r="H1358" s="19">
        <v>14000</v>
      </c>
      <c r="I1358" s="18" t="s">
        <v>4011</v>
      </c>
      <c r="J1358" s="18" t="s">
        <v>4804</v>
      </c>
      <c r="K1358" s="18" t="s">
        <v>4805</v>
      </c>
      <c r="L1358" s="18" t="s">
        <v>34</v>
      </c>
      <c r="M1358" s="20">
        <v>4500000</v>
      </c>
      <c r="N1358" s="20">
        <v>3813293</v>
      </c>
      <c r="O1358" s="21">
        <f t="shared" si="63"/>
        <v>9821727.6170752309</v>
      </c>
      <c r="P1358" s="22">
        <f t="shared" si="64"/>
        <v>84.739844444444444</v>
      </c>
      <c r="Q1358" s="20">
        <f t="shared" si="65"/>
        <v>3223409.1293322062</v>
      </c>
      <c r="R1358" s="18" t="s">
        <v>2031</v>
      </c>
      <c r="S1358" s="18">
        <v>86</v>
      </c>
    </row>
    <row r="1359" spans="1:19" x14ac:dyDescent="0.25">
      <c r="A1359" s="18" t="s">
        <v>4806</v>
      </c>
      <c r="B1359" s="18" t="s">
        <v>20</v>
      </c>
      <c r="C1359" s="18" t="s">
        <v>38</v>
      </c>
      <c r="D1359" s="18">
        <v>1988</v>
      </c>
      <c r="E1359" s="18">
        <f>VLOOKUP(D1359,'cpi roi'!A:C,2,FALSE)</f>
        <v>118.3</v>
      </c>
      <c r="F1359" s="18" t="s">
        <v>3983</v>
      </c>
      <c r="G1359" s="18">
        <v>6</v>
      </c>
      <c r="H1359" s="19">
        <v>7200</v>
      </c>
      <c r="I1359" s="18" t="s">
        <v>4807</v>
      </c>
      <c r="J1359" s="18" t="s">
        <v>4808</v>
      </c>
      <c r="K1359" s="18" t="s">
        <v>486</v>
      </c>
      <c r="L1359" s="18" t="s">
        <v>34</v>
      </c>
      <c r="M1359" s="20">
        <v>5000000</v>
      </c>
      <c r="N1359" s="20">
        <v>3588626</v>
      </c>
      <c r="O1359" s="21">
        <f t="shared" si="63"/>
        <v>9243062.9095519856</v>
      </c>
      <c r="P1359" s="22">
        <f t="shared" si="64"/>
        <v>71.77252</v>
      </c>
      <c r="Q1359" s="20">
        <f t="shared" si="65"/>
        <v>3033496.1961115808</v>
      </c>
      <c r="R1359" s="18" t="s">
        <v>2180</v>
      </c>
      <c r="S1359" s="18">
        <v>86</v>
      </c>
    </row>
    <row r="1360" spans="1:19" x14ac:dyDescent="0.25">
      <c r="A1360" s="18" t="s">
        <v>4809</v>
      </c>
      <c r="B1360" s="18" t="s">
        <v>20</v>
      </c>
      <c r="C1360" s="18" t="s">
        <v>21</v>
      </c>
      <c r="D1360" s="18">
        <v>1988</v>
      </c>
      <c r="E1360" s="18">
        <f>VLOOKUP(D1360,'cpi roi'!A:C,2,FALSE)</f>
        <v>118.3</v>
      </c>
      <c r="F1360" s="18" t="s">
        <v>4593</v>
      </c>
      <c r="G1360" s="18">
        <v>7.3</v>
      </c>
      <c r="H1360" s="19">
        <v>13000</v>
      </c>
      <c r="I1360" s="18" t="s">
        <v>796</v>
      </c>
      <c r="J1360" s="18" t="s">
        <v>4810</v>
      </c>
      <c r="K1360" s="18" t="s">
        <v>4811</v>
      </c>
      <c r="L1360" s="18" t="s">
        <v>34</v>
      </c>
      <c r="M1360" s="20">
        <v>4000000</v>
      </c>
      <c r="N1360" s="20">
        <v>3468572</v>
      </c>
      <c r="O1360" s="21">
        <f t="shared" si="63"/>
        <v>8933845.2104818244</v>
      </c>
      <c r="P1360" s="22">
        <f t="shared" si="64"/>
        <v>86.714299999999994</v>
      </c>
      <c r="Q1360" s="20">
        <f t="shared" si="65"/>
        <v>2932013.5249366015</v>
      </c>
      <c r="R1360" s="18" t="s">
        <v>3952</v>
      </c>
      <c r="S1360" s="18">
        <v>110</v>
      </c>
    </row>
    <row r="1361" spans="1:19" x14ac:dyDescent="0.25">
      <c r="A1361" s="18" t="s">
        <v>4812</v>
      </c>
      <c r="B1361" s="18" t="s">
        <v>2004</v>
      </c>
      <c r="C1361" s="18" t="s">
        <v>45</v>
      </c>
      <c r="D1361" s="18">
        <v>1988</v>
      </c>
      <c r="E1361" s="18">
        <f>VLOOKUP(D1361,'cpi roi'!A:C,2,FALSE)</f>
        <v>118.3</v>
      </c>
      <c r="F1361" s="18" t="s">
        <v>4065</v>
      </c>
      <c r="G1361" s="18">
        <v>4.9000000000000004</v>
      </c>
      <c r="H1361" s="19">
        <v>3400</v>
      </c>
      <c r="I1361" s="18" t="s">
        <v>4813</v>
      </c>
      <c r="J1361" s="18" t="s">
        <v>2831</v>
      </c>
      <c r="K1361" s="18" t="s">
        <v>4814</v>
      </c>
      <c r="L1361" s="18" t="s">
        <v>34</v>
      </c>
      <c r="M1361" s="20">
        <v>0</v>
      </c>
      <c r="N1361" s="20">
        <v>8253123</v>
      </c>
      <c r="O1361" s="21">
        <f t="shared" si="63"/>
        <v>21257198.462383769</v>
      </c>
      <c r="P1361" s="22">
        <f t="shared" si="64"/>
        <v>0</v>
      </c>
      <c r="Q1361" s="20">
        <f t="shared" si="65"/>
        <v>6976435.3338968717</v>
      </c>
      <c r="R1361" s="18" t="s">
        <v>4815</v>
      </c>
      <c r="S1361" s="18">
        <v>92</v>
      </c>
    </row>
    <row r="1362" spans="1:19" x14ac:dyDescent="0.25">
      <c r="A1362" s="18" t="s">
        <v>2523</v>
      </c>
      <c r="B1362" s="18" t="s">
        <v>37</v>
      </c>
      <c r="C1362" s="18" t="s">
        <v>29</v>
      </c>
      <c r="D1362" s="18">
        <v>1988</v>
      </c>
      <c r="E1362" s="18">
        <f>VLOOKUP(D1362,'cpi roi'!A:C,2,FALSE)</f>
        <v>118.3</v>
      </c>
      <c r="F1362" s="18" t="s">
        <v>4816</v>
      </c>
      <c r="G1362" s="18">
        <v>7.7</v>
      </c>
      <c r="H1362" s="19">
        <v>17000</v>
      </c>
      <c r="I1362" s="18" t="s">
        <v>670</v>
      </c>
      <c r="J1362" s="18" t="s">
        <v>4817</v>
      </c>
      <c r="K1362" s="18" t="s">
        <v>4818</v>
      </c>
      <c r="L1362" s="18" t="s">
        <v>457</v>
      </c>
      <c r="M1362" s="20">
        <v>0</v>
      </c>
      <c r="N1362" s="20">
        <v>31753898</v>
      </c>
      <c r="O1362" s="21">
        <f t="shared" si="63"/>
        <v>81787089.776838541</v>
      </c>
      <c r="P1362" s="22">
        <f t="shared" si="64"/>
        <v>0</v>
      </c>
      <c r="Q1362" s="20">
        <f t="shared" si="65"/>
        <v>26841841.081994928</v>
      </c>
      <c r="R1362" s="18" t="s">
        <v>4819</v>
      </c>
      <c r="S1362" s="18">
        <v>96</v>
      </c>
    </row>
    <row r="1363" spans="1:19" x14ac:dyDescent="0.25">
      <c r="A1363" s="18" t="s">
        <v>4820</v>
      </c>
      <c r="B1363" s="18" t="s">
        <v>20</v>
      </c>
      <c r="C1363" s="18" t="s">
        <v>45</v>
      </c>
      <c r="D1363" s="18">
        <v>1988</v>
      </c>
      <c r="E1363" s="18">
        <f>VLOOKUP(D1363,'cpi roi'!A:C,2,FALSE)</f>
        <v>118.3</v>
      </c>
      <c r="F1363" s="18" t="s">
        <v>4690</v>
      </c>
      <c r="G1363" s="18">
        <v>6.9</v>
      </c>
      <c r="H1363" s="19">
        <v>6000</v>
      </c>
      <c r="I1363" s="18" t="s">
        <v>104</v>
      </c>
      <c r="J1363" s="18" t="s">
        <v>4821</v>
      </c>
      <c r="K1363" s="18" t="s">
        <v>4822</v>
      </c>
      <c r="L1363" s="18" t="s">
        <v>34</v>
      </c>
      <c r="M1363" s="20">
        <v>22000000</v>
      </c>
      <c r="N1363" s="20">
        <v>13825794</v>
      </c>
      <c r="O1363" s="21">
        <f t="shared" si="63"/>
        <v>35610477.022823326</v>
      </c>
      <c r="P1363" s="22">
        <f t="shared" si="64"/>
        <v>62.844518181818174</v>
      </c>
      <c r="Q1363" s="20">
        <f t="shared" si="65"/>
        <v>11687061.707523245</v>
      </c>
      <c r="R1363" s="18" t="s">
        <v>4823</v>
      </c>
      <c r="S1363" s="18">
        <v>117</v>
      </c>
    </row>
    <row r="1364" spans="1:19" x14ac:dyDescent="0.25">
      <c r="A1364" s="18" t="s">
        <v>4824</v>
      </c>
      <c r="B1364" s="18" t="s">
        <v>37</v>
      </c>
      <c r="C1364" s="18" t="s">
        <v>45</v>
      </c>
      <c r="D1364" s="18">
        <v>1988</v>
      </c>
      <c r="E1364" s="18">
        <f>VLOOKUP(D1364,'cpi roi'!A:C,2,FALSE)</f>
        <v>118.3</v>
      </c>
      <c r="F1364" s="18" t="s">
        <v>4825</v>
      </c>
      <c r="G1364" s="18">
        <v>5.7</v>
      </c>
      <c r="H1364" s="19">
        <v>4400</v>
      </c>
      <c r="I1364" s="18" t="s">
        <v>4826</v>
      </c>
      <c r="J1364" s="18" t="s">
        <v>4827</v>
      </c>
      <c r="K1364" s="18" t="s">
        <v>4828</v>
      </c>
      <c r="L1364" s="18" t="s">
        <v>34</v>
      </c>
      <c r="M1364" s="20">
        <v>0</v>
      </c>
      <c r="N1364" s="20">
        <v>2567099</v>
      </c>
      <c r="O1364" s="21">
        <f t="shared" si="63"/>
        <v>6611961.6677937442</v>
      </c>
      <c r="P1364" s="22">
        <f t="shared" si="64"/>
        <v>0</v>
      </c>
      <c r="Q1364" s="20">
        <f t="shared" si="65"/>
        <v>2169990.701606086</v>
      </c>
      <c r="R1364" s="18" t="s">
        <v>4437</v>
      </c>
      <c r="S1364" s="18">
        <v>93</v>
      </c>
    </row>
    <row r="1365" spans="1:19" x14ac:dyDescent="0.25">
      <c r="A1365" s="18" t="s">
        <v>4829</v>
      </c>
      <c r="B1365" s="18" t="s">
        <v>37</v>
      </c>
      <c r="C1365" s="18" t="s">
        <v>45</v>
      </c>
      <c r="D1365" s="18">
        <v>1988</v>
      </c>
      <c r="E1365" s="18">
        <f>VLOOKUP(D1365,'cpi roi'!A:C,2,FALSE)</f>
        <v>118.3</v>
      </c>
      <c r="F1365" s="18" t="s">
        <v>3553</v>
      </c>
      <c r="G1365" s="18">
        <v>5.9</v>
      </c>
      <c r="H1365" s="19">
        <v>9300</v>
      </c>
      <c r="I1365" s="18" t="s">
        <v>3212</v>
      </c>
      <c r="J1365" s="18" t="s">
        <v>3046</v>
      </c>
      <c r="K1365" s="18" t="s">
        <v>3068</v>
      </c>
      <c r="L1365" s="18" t="s">
        <v>34</v>
      </c>
      <c r="M1365" s="20">
        <v>0</v>
      </c>
      <c r="N1365" s="20">
        <v>13664060</v>
      </c>
      <c r="O1365" s="21">
        <f t="shared" si="63"/>
        <v>35193906.018596783</v>
      </c>
      <c r="P1365" s="22">
        <f t="shared" si="64"/>
        <v>0</v>
      </c>
      <c r="Q1365" s="20">
        <f t="shared" si="65"/>
        <v>11550346.576500421</v>
      </c>
      <c r="R1365" s="18" t="s">
        <v>35</v>
      </c>
      <c r="S1365" s="18">
        <v>98</v>
      </c>
    </row>
    <row r="1366" spans="1:19" x14ac:dyDescent="0.25">
      <c r="A1366" s="18" t="s">
        <v>4830</v>
      </c>
      <c r="B1366" s="18" t="s">
        <v>2004</v>
      </c>
      <c r="C1366" s="18" t="s">
        <v>21</v>
      </c>
      <c r="D1366" s="18">
        <v>1988</v>
      </c>
      <c r="E1366" s="18">
        <f>VLOOKUP(D1366,'cpi roi'!A:C,2,FALSE)</f>
        <v>118.3</v>
      </c>
      <c r="F1366" s="18" t="s">
        <v>4552</v>
      </c>
      <c r="G1366" s="18">
        <v>5.0999999999999996</v>
      </c>
      <c r="H1366" s="19">
        <v>1700</v>
      </c>
      <c r="I1366" s="18" t="s">
        <v>3310</v>
      </c>
      <c r="J1366" s="18" t="s">
        <v>4831</v>
      </c>
      <c r="K1366" s="18" t="s">
        <v>2066</v>
      </c>
      <c r="L1366" s="18" t="s">
        <v>34</v>
      </c>
      <c r="M1366" s="20">
        <v>14000000</v>
      </c>
      <c r="N1366" s="20">
        <v>6640346</v>
      </c>
      <c r="O1366" s="21">
        <f t="shared" si="63"/>
        <v>17103241.134404056</v>
      </c>
      <c r="P1366" s="22">
        <f t="shared" si="64"/>
        <v>47.431042857142856</v>
      </c>
      <c r="Q1366" s="20">
        <f t="shared" si="65"/>
        <v>5613141.1665257821</v>
      </c>
      <c r="R1366" s="18" t="s">
        <v>4658</v>
      </c>
      <c r="S1366" s="18">
        <v>105</v>
      </c>
    </row>
    <row r="1367" spans="1:19" x14ac:dyDescent="0.25">
      <c r="A1367" s="18" t="s">
        <v>4832</v>
      </c>
      <c r="B1367" s="18" t="s">
        <v>20</v>
      </c>
      <c r="C1367" s="18" t="s">
        <v>21</v>
      </c>
      <c r="D1367" s="18">
        <v>1988</v>
      </c>
      <c r="E1367" s="18">
        <f>VLOOKUP(D1367,'cpi roi'!A:C,2,FALSE)</f>
        <v>118.3</v>
      </c>
      <c r="F1367" s="18" t="s">
        <v>4377</v>
      </c>
      <c r="G1367" s="18">
        <v>6.5</v>
      </c>
      <c r="H1367" s="19">
        <v>8300</v>
      </c>
      <c r="I1367" s="18" t="s">
        <v>1464</v>
      </c>
      <c r="J1367" s="18" t="s">
        <v>4833</v>
      </c>
      <c r="K1367" s="18" t="s">
        <v>77</v>
      </c>
      <c r="L1367" s="18" t="s">
        <v>34</v>
      </c>
      <c r="M1367" s="20">
        <v>0</v>
      </c>
      <c r="N1367" s="20">
        <v>3966256</v>
      </c>
      <c r="O1367" s="21">
        <f t="shared" si="63"/>
        <v>10215707.550295858</v>
      </c>
      <c r="P1367" s="22">
        <f t="shared" si="64"/>
        <v>0</v>
      </c>
      <c r="Q1367" s="20">
        <f t="shared" si="65"/>
        <v>3352710.0591715975</v>
      </c>
      <c r="R1367" s="18" t="s">
        <v>2105</v>
      </c>
      <c r="S1367" s="18">
        <v>105</v>
      </c>
    </row>
    <row r="1368" spans="1:19" x14ac:dyDescent="0.25">
      <c r="A1368" s="18" t="s">
        <v>4834</v>
      </c>
      <c r="B1368" s="18" t="s">
        <v>20</v>
      </c>
      <c r="C1368" s="18" t="s">
        <v>45</v>
      </c>
      <c r="D1368" s="18">
        <v>1988</v>
      </c>
      <c r="E1368" s="18">
        <f>VLOOKUP(D1368,'cpi roi'!A:C,2,FALSE)</f>
        <v>118.3</v>
      </c>
      <c r="F1368" s="18" t="s">
        <v>4097</v>
      </c>
      <c r="G1368" s="18">
        <v>5</v>
      </c>
      <c r="H1368" s="19">
        <v>3800</v>
      </c>
      <c r="I1368" s="18" t="s">
        <v>4835</v>
      </c>
      <c r="J1368" s="18" t="s">
        <v>4836</v>
      </c>
      <c r="K1368" s="18" t="s">
        <v>3273</v>
      </c>
      <c r="L1368" s="18" t="s">
        <v>34</v>
      </c>
      <c r="M1368" s="20">
        <v>0</v>
      </c>
      <c r="N1368" s="20">
        <v>12277096</v>
      </c>
      <c r="O1368" s="21">
        <f t="shared" si="63"/>
        <v>31621565.098901097</v>
      </c>
      <c r="P1368" s="22">
        <f t="shared" si="64"/>
        <v>0</v>
      </c>
      <c r="Q1368" s="20">
        <f t="shared" si="65"/>
        <v>10377934.065934066</v>
      </c>
      <c r="R1368" s="18" t="s">
        <v>4837</v>
      </c>
      <c r="S1368" s="18">
        <v>97</v>
      </c>
    </row>
    <row r="1369" spans="1:19" x14ac:dyDescent="0.25">
      <c r="A1369" s="18" t="s">
        <v>4838</v>
      </c>
      <c r="B1369" s="18" t="s">
        <v>20</v>
      </c>
      <c r="C1369" s="18" t="s">
        <v>108</v>
      </c>
      <c r="D1369" s="18">
        <v>1988</v>
      </c>
      <c r="E1369" s="18">
        <f>VLOOKUP(D1369,'cpi roi'!A:C,2,FALSE)</f>
        <v>118.3</v>
      </c>
      <c r="F1369" s="18" t="s">
        <v>3983</v>
      </c>
      <c r="G1369" s="18">
        <v>5.9</v>
      </c>
      <c r="H1369" s="19">
        <v>3000</v>
      </c>
      <c r="I1369" s="18" t="s">
        <v>4839</v>
      </c>
      <c r="J1369" s="18" t="s">
        <v>4839</v>
      </c>
      <c r="K1369" s="18" t="s">
        <v>2739</v>
      </c>
      <c r="L1369" s="18" t="s">
        <v>34</v>
      </c>
      <c r="M1369" s="20">
        <v>1000000</v>
      </c>
      <c r="N1369" s="20">
        <v>0</v>
      </c>
      <c r="O1369" s="21">
        <f t="shared" si="63"/>
        <v>0</v>
      </c>
      <c r="P1369" s="22">
        <f t="shared" si="64"/>
        <v>0</v>
      </c>
      <c r="Q1369" s="20">
        <f t="shared" si="65"/>
        <v>0</v>
      </c>
      <c r="R1369" s="18" t="s">
        <v>4840</v>
      </c>
      <c r="S1369" s="18">
        <v>97</v>
      </c>
    </row>
    <row r="1370" spans="1:19" x14ac:dyDescent="0.25">
      <c r="A1370" s="18" t="s">
        <v>4841</v>
      </c>
      <c r="B1370" s="18" t="s">
        <v>20</v>
      </c>
      <c r="C1370" s="18" t="s">
        <v>67</v>
      </c>
      <c r="D1370" s="18">
        <v>1988</v>
      </c>
      <c r="E1370" s="18">
        <f>VLOOKUP(D1370,'cpi roi'!A:C,2,FALSE)</f>
        <v>118.3</v>
      </c>
      <c r="F1370" s="18" t="s">
        <v>4616</v>
      </c>
      <c r="G1370" s="18">
        <v>7.2</v>
      </c>
      <c r="H1370" s="19">
        <v>12000</v>
      </c>
      <c r="I1370" s="18" t="s">
        <v>89</v>
      </c>
      <c r="J1370" s="18" t="s">
        <v>348</v>
      </c>
      <c r="K1370" s="18" t="s">
        <v>4842</v>
      </c>
      <c r="L1370" s="18" t="s">
        <v>34</v>
      </c>
      <c r="M1370" s="20">
        <v>9000000</v>
      </c>
      <c r="N1370" s="20">
        <v>2181286</v>
      </c>
      <c r="O1370" s="21">
        <f t="shared" si="63"/>
        <v>5618240.4412510563</v>
      </c>
      <c r="P1370" s="22">
        <f t="shared" si="64"/>
        <v>24.23651111111111</v>
      </c>
      <c r="Q1370" s="20">
        <f t="shared" si="65"/>
        <v>1843859.6787827557</v>
      </c>
      <c r="R1370" s="18" t="s">
        <v>90</v>
      </c>
      <c r="S1370" s="18">
        <v>161</v>
      </c>
    </row>
    <row r="1371" spans="1:19" x14ac:dyDescent="0.25">
      <c r="A1371" s="18" t="s">
        <v>4843</v>
      </c>
      <c r="B1371" s="18" t="s">
        <v>2004</v>
      </c>
      <c r="C1371" s="18" t="s">
        <v>21</v>
      </c>
      <c r="D1371" s="18">
        <v>1988</v>
      </c>
      <c r="E1371" s="18">
        <f>VLOOKUP(D1371,'cpi roi'!A:C,2,FALSE)</f>
        <v>118.3</v>
      </c>
      <c r="F1371" s="18" t="s">
        <v>4788</v>
      </c>
      <c r="G1371" s="18">
        <v>6.7</v>
      </c>
      <c r="H1371" s="19">
        <v>4200</v>
      </c>
      <c r="I1371" s="18" t="s">
        <v>4844</v>
      </c>
      <c r="J1371" s="18" t="s">
        <v>4844</v>
      </c>
      <c r="K1371" s="18" t="s">
        <v>3956</v>
      </c>
      <c r="L1371" s="18" t="s">
        <v>34</v>
      </c>
      <c r="M1371" s="20">
        <v>0</v>
      </c>
      <c r="N1371" s="20">
        <v>7467504</v>
      </c>
      <c r="O1371" s="21">
        <f t="shared" si="63"/>
        <v>19233714.867286559</v>
      </c>
      <c r="P1371" s="22">
        <f t="shared" si="64"/>
        <v>0</v>
      </c>
      <c r="Q1371" s="20">
        <f t="shared" si="65"/>
        <v>6312344.8858833471</v>
      </c>
      <c r="R1371" s="18" t="s">
        <v>4574</v>
      </c>
      <c r="S1371" s="18">
        <v>98</v>
      </c>
    </row>
    <row r="1372" spans="1:19" x14ac:dyDescent="0.25">
      <c r="A1372" s="18" t="s">
        <v>4845</v>
      </c>
      <c r="B1372" s="18" t="s">
        <v>452</v>
      </c>
      <c r="C1372" s="18" t="s">
        <v>108</v>
      </c>
      <c r="D1372" s="18">
        <v>1988</v>
      </c>
      <c r="E1372" s="18">
        <f>VLOOKUP(D1372,'cpi roi'!A:C,2,FALSE)</f>
        <v>118.3</v>
      </c>
      <c r="F1372" s="18" t="s">
        <v>4783</v>
      </c>
      <c r="G1372" s="18">
        <v>8</v>
      </c>
      <c r="H1372" s="19">
        <v>8800</v>
      </c>
      <c r="I1372" s="18" t="s">
        <v>4846</v>
      </c>
      <c r="J1372" s="18" t="s">
        <v>4846</v>
      </c>
      <c r="K1372" s="18" t="s">
        <v>4847</v>
      </c>
      <c r="L1372" s="18" t="s">
        <v>34</v>
      </c>
      <c r="M1372" s="20">
        <v>0</v>
      </c>
      <c r="N1372" s="20">
        <v>2080758</v>
      </c>
      <c r="O1372" s="21">
        <f t="shared" si="63"/>
        <v>5359314.9839391373</v>
      </c>
      <c r="P1372" s="22">
        <f t="shared" si="64"/>
        <v>0</v>
      </c>
      <c r="Q1372" s="20">
        <f t="shared" si="65"/>
        <v>1758882.5021132713</v>
      </c>
      <c r="R1372" s="18" t="s">
        <v>4848</v>
      </c>
      <c r="S1372" s="18">
        <v>113</v>
      </c>
    </row>
    <row r="1373" spans="1:19" x14ac:dyDescent="0.25">
      <c r="A1373" s="18" t="s">
        <v>4849</v>
      </c>
      <c r="B1373" s="18" t="s">
        <v>37</v>
      </c>
      <c r="C1373" s="18" t="s">
        <v>45</v>
      </c>
      <c r="D1373" s="18">
        <v>1988</v>
      </c>
      <c r="E1373" s="18">
        <f>VLOOKUP(D1373,'cpi roi'!A:C,2,FALSE)</f>
        <v>118.3</v>
      </c>
      <c r="F1373" s="18" t="s">
        <v>4850</v>
      </c>
      <c r="G1373" s="18">
        <v>5.2</v>
      </c>
      <c r="H1373" s="19">
        <v>8500</v>
      </c>
      <c r="I1373" s="18" t="s">
        <v>4851</v>
      </c>
      <c r="J1373" s="18" t="s">
        <v>4851</v>
      </c>
      <c r="K1373" s="18" t="s">
        <v>4851</v>
      </c>
      <c r="L1373" s="18" t="s">
        <v>252</v>
      </c>
      <c r="M1373" s="20">
        <v>0</v>
      </c>
      <c r="N1373" s="20">
        <v>11536599</v>
      </c>
      <c r="O1373" s="21">
        <f t="shared" si="63"/>
        <v>29714300.213863056</v>
      </c>
      <c r="P1373" s="22">
        <f t="shared" si="64"/>
        <v>0</v>
      </c>
      <c r="Q1373" s="20">
        <f t="shared" si="65"/>
        <v>9751985.62975486</v>
      </c>
      <c r="R1373" s="18" t="s">
        <v>27</v>
      </c>
      <c r="S1373" s="18">
        <v>91</v>
      </c>
    </row>
    <row r="1374" spans="1:19" x14ac:dyDescent="0.25">
      <c r="A1374" s="18" t="s">
        <v>4852</v>
      </c>
      <c r="B1374" s="18" t="s">
        <v>20</v>
      </c>
      <c r="C1374" s="18" t="s">
        <v>45</v>
      </c>
      <c r="D1374" s="18">
        <v>1988</v>
      </c>
      <c r="E1374" s="18">
        <f>VLOOKUP(D1374,'cpi roi'!A:C,2,FALSE)</f>
        <v>118.3</v>
      </c>
      <c r="F1374" s="18" t="s">
        <v>4783</v>
      </c>
      <c r="G1374" s="18">
        <v>5.9</v>
      </c>
      <c r="H1374" s="19">
        <v>8200</v>
      </c>
      <c r="I1374" s="18" t="s">
        <v>677</v>
      </c>
      <c r="J1374" s="18" t="s">
        <v>677</v>
      </c>
      <c r="K1374" s="18" t="s">
        <v>908</v>
      </c>
      <c r="L1374" s="18" t="s">
        <v>34</v>
      </c>
      <c r="M1374" s="20">
        <v>15000000</v>
      </c>
      <c r="N1374" s="20">
        <v>21042667</v>
      </c>
      <c r="O1374" s="21">
        <f t="shared" si="63"/>
        <v>54198652.873203717</v>
      </c>
      <c r="P1374" s="22">
        <f t="shared" si="64"/>
        <v>140.28444666666667</v>
      </c>
      <c r="Q1374" s="20">
        <f t="shared" si="65"/>
        <v>17787546.069315299</v>
      </c>
      <c r="R1374" s="18" t="s">
        <v>35</v>
      </c>
      <c r="S1374" s="18">
        <v>128</v>
      </c>
    </row>
    <row r="1375" spans="1:19" x14ac:dyDescent="0.25">
      <c r="A1375" s="18" t="s">
        <v>4853</v>
      </c>
      <c r="B1375" s="18" t="s">
        <v>37</v>
      </c>
      <c r="C1375" s="18" t="s">
        <v>29</v>
      </c>
      <c r="D1375" s="18">
        <v>1988</v>
      </c>
      <c r="E1375" s="18">
        <f>VLOOKUP(D1375,'cpi roi'!A:C,2,FALSE)</f>
        <v>118.3</v>
      </c>
      <c r="F1375" s="18" t="s">
        <v>3963</v>
      </c>
      <c r="G1375" s="18">
        <v>6.6</v>
      </c>
      <c r="H1375" s="19">
        <v>2400</v>
      </c>
      <c r="I1375" s="18" t="s">
        <v>4854</v>
      </c>
      <c r="J1375" s="18" t="s">
        <v>4855</v>
      </c>
      <c r="K1375" s="18" t="s">
        <v>4856</v>
      </c>
      <c r="L1375" s="18" t="s">
        <v>252</v>
      </c>
      <c r="M1375" s="20">
        <v>0</v>
      </c>
      <c r="N1375" s="20">
        <v>13687027</v>
      </c>
      <c r="O1375" s="21">
        <f t="shared" si="63"/>
        <v>35253061.089602701</v>
      </c>
      <c r="P1375" s="22">
        <f t="shared" si="64"/>
        <v>0</v>
      </c>
      <c r="Q1375" s="20">
        <f t="shared" si="65"/>
        <v>11569760.777683854</v>
      </c>
      <c r="R1375" s="18" t="s">
        <v>4857</v>
      </c>
      <c r="S1375" s="18">
        <v>99</v>
      </c>
    </row>
    <row r="1376" spans="1:19" x14ac:dyDescent="0.25">
      <c r="A1376" s="18" t="s">
        <v>4858</v>
      </c>
      <c r="B1376" s="18" t="s">
        <v>20</v>
      </c>
      <c r="C1376" s="18" t="s">
        <v>45</v>
      </c>
      <c r="D1376" s="18">
        <v>1988</v>
      </c>
      <c r="E1376" s="18">
        <f>VLOOKUP(D1376,'cpi roi'!A:C,2,FALSE)</f>
        <v>118.3</v>
      </c>
      <c r="F1376" s="18" t="s">
        <v>4087</v>
      </c>
      <c r="G1376" s="18">
        <v>6.2</v>
      </c>
      <c r="H1376" s="19">
        <v>5300</v>
      </c>
      <c r="I1376" s="18" t="s">
        <v>2728</v>
      </c>
      <c r="J1376" s="18" t="s">
        <v>4859</v>
      </c>
      <c r="K1376" s="18" t="s">
        <v>898</v>
      </c>
      <c r="L1376" s="18" t="s">
        <v>34</v>
      </c>
      <c r="M1376" s="20">
        <v>0</v>
      </c>
      <c r="N1376" s="20">
        <v>10815378</v>
      </c>
      <c r="O1376" s="21">
        <f t="shared" si="63"/>
        <v>27856683.656804733</v>
      </c>
      <c r="P1376" s="22">
        <f t="shared" si="64"/>
        <v>0</v>
      </c>
      <c r="Q1376" s="20">
        <f t="shared" si="65"/>
        <v>9142331.3609467447</v>
      </c>
      <c r="R1376" s="18" t="s">
        <v>27</v>
      </c>
      <c r="S1376" s="18">
        <v>89</v>
      </c>
    </row>
    <row r="1377" spans="1:19" x14ac:dyDescent="0.25">
      <c r="A1377" s="18" t="s">
        <v>4860</v>
      </c>
      <c r="B1377" s="18" t="s">
        <v>20</v>
      </c>
      <c r="C1377" s="18" t="s">
        <v>45</v>
      </c>
      <c r="D1377" s="18">
        <v>1988</v>
      </c>
      <c r="E1377" s="18">
        <f>VLOOKUP(D1377,'cpi roi'!A:C,2,FALSE)</f>
        <v>118.3</v>
      </c>
      <c r="F1377" s="18" t="s">
        <v>4087</v>
      </c>
      <c r="G1377" s="18">
        <v>4.3</v>
      </c>
      <c r="H1377" s="19">
        <v>1800</v>
      </c>
      <c r="I1377" s="18" t="s">
        <v>4861</v>
      </c>
      <c r="J1377" s="18" t="s">
        <v>4862</v>
      </c>
      <c r="K1377" s="18" t="s">
        <v>4863</v>
      </c>
      <c r="L1377" s="18" t="s">
        <v>34</v>
      </c>
      <c r="M1377" s="20">
        <v>0</v>
      </c>
      <c r="N1377" s="20">
        <v>717376</v>
      </c>
      <c r="O1377" s="21">
        <f t="shared" si="63"/>
        <v>1847713.1631445477</v>
      </c>
      <c r="P1377" s="22">
        <f t="shared" si="64"/>
        <v>0</v>
      </c>
      <c r="Q1377" s="20">
        <f t="shared" si="65"/>
        <v>606404.05748098053</v>
      </c>
      <c r="R1377" s="18" t="s">
        <v>4313</v>
      </c>
      <c r="S1377" s="18">
        <v>100</v>
      </c>
    </row>
    <row r="1378" spans="1:19" x14ac:dyDescent="0.25">
      <c r="A1378" s="18" t="s">
        <v>4864</v>
      </c>
      <c r="B1378" s="18" t="s">
        <v>37</v>
      </c>
      <c r="C1378" s="18" t="s">
        <v>45</v>
      </c>
      <c r="D1378" s="18">
        <v>1988</v>
      </c>
      <c r="E1378" s="18">
        <f>VLOOKUP(D1378,'cpi roi'!A:C,2,FALSE)</f>
        <v>118.3</v>
      </c>
      <c r="F1378" s="18" t="s">
        <v>4865</v>
      </c>
      <c r="G1378" s="18">
        <v>7.4</v>
      </c>
      <c r="H1378" s="19">
        <v>4800</v>
      </c>
      <c r="I1378" s="18" t="s">
        <v>4866</v>
      </c>
      <c r="J1378" s="18" t="s">
        <v>4866</v>
      </c>
      <c r="K1378" s="18" t="s">
        <v>4867</v>
      </c>
      <c r="L1378" s="18" t="s">
        <v>26</v>
      </c>
      <c r="M1378" s="20">
        <v>0</v>
      </c>
      <c r="N1378" s="20">
        <v>1192322</v>
      </c>
      <c r="O1378" s="21">
        <f t="shared" si="63"/>
        <v>3071010.2569737951</v>
      </c>
      <c r="P1378" s="22">
        <f t="shared" si="64"/>
        <v>0</v>
      </c>
      <c r="Q1378" s="20">
        <f t="shared" si="65"/>
        <v>1007879.9661876585</v>
      </c>
      <c r="R1378" s="18" t="s">
        <v>4868</v>
      </c>
      <c r="S1378" s="18">
        <v>108</v>
      </c>
    </row>
    <row r="1379" spans="1:19" x14ac:dyDescent="0.25">
      <c r="A1379" s="18" t="s">
        <v>4869</v>
      </c>
      <c r="B1379" s="18" t="s">
        <v>37</v>
      </c>
      <c r="C1379" s="18" t="s">
        <v>21</v>
      </c>
      <c r="D1379" s="18">
        <v>1988</v>
      </c>
      <c r="E1379" s="18">
        <f>VLOOKUP(D1379,'cpi roi'!A:C,2,FALSE)</f>
        <v>118.3</v>
      </c>
      <c r="F1379" s="18" t="s">
        <v>4690</v>
      </c>
      <c r="G1379" s="18">
        <v>6</v>
      </c>
      <c r="H1379" s="19">
        <v>5100</v>
      </c>
      <c r="I1379" s="18" t="s">
        <v>1242</v>
      </c>
      <c r="J1379" s="18" t="s">
        <v>903</v>
      </c>
      <c r="K1379" s="18" t="s">
        <v>134</v>
      </c>
      <c r="L1379" s="18" t="s">
        <v>34</v>
      </c>
      <c r="M1379" s="20">
        <v>15000000</v>
      </c>
      <c r="N1379" s="20">
        <v>1733070</v>
      </c>
      <c r="O1379" s="21">
        <f t="shared" si="63"/>
        <v>4463790.6086221468</v>
      </c>
      <c r="P1379" s="22">
        <f t="shared" si="64"/>
        <v>11.553800000000001</v>
      </c>
      <c r="Q1379" s="20">
        <f t="shared" si="65"/>
        <v>1464978.8672865594</v>
      </c>
      <c r="R1379" s="18" t="s">
        <v>35</v>
      </c>
      <c r="S1379" s="18">
        <v>98</v>
      </c>
    </row>
    <row r="1380" spans="1:19" x14ac:dyDescent="0.25">
      <c r="A1380" s="18" t="s">
        <v>4870</v>
      </c>
      <c r="B1380" s="18" t="s">
        <v>20</v>
      </c>
      <c r="C1380" s="18" t="s">
        <v>67</v>
      </c>
      <c r="D1380" s="18">
        <v>1988</v>
      </c>
      <c r="E1380" s="18">
        <f>VLOOKUP(D1380,'cpi roi'!A:C,2,FALSE)</f>
        <v>118.3</v>
      </c>
      <c r="F1380" s="18" t="s">
        <v>4871</v>
      </c>
      <c r="G1380" s="18">
        <v>7.3</v>
      </c>
      <c r="H1380" s="19">
        <v>6400</v>
      </c>
      <c r="I1380" s="18" t="s">
        <v>4872</v>
      </c>
      <c r="J1380" s="18" t="s">
        <v>4873</v>
      </c>
      <c r="K1380" s="18" t="s">
        <v>555</v>
      </c>
      <c r="L1380" s="18" t="s">
        <v>457</v>
      </c>
      <c r="M1380" s="20">
        <v>0</v>
      </c>
      <c r="N1380" s="20">
        <v>3331297</v>
      </c>
      <c r="O1380" s="21">
        <f t="shared" si="63"/>
        <v>8580272.1546914615</v>
      </c>
      <c r="P1380" s="22">
        <f t="shared" si="64"/>
        <v>0</v>
      </c>
      <c r="Q1380" s="20">
        <f t="shared" si="65"/>
        <v>2815973.7954353336</v>
      </c>
      <c r="R1380" s="18" t="s">
        <v>4874</v>
      </c>
      <c r="S1380" s="18">
        <v>175</v>
      </c>
    </row>
    <row r="1381" spans="1:19" x14ac:dyDescent="0.25">
      <c r="A1381" s="18" t="s">
        <v>4875</v>
      </c>
      <c r="B1381" s="18" t="s">
        <v>20</v>
      </c>
      <c r="C1381" s="18" t="s">
        <v>45</v>
      </c>
      <c r="D1381" s="18">
        <v>1988</v>
      </c>
      <c r="E1381" s="18">
        <f>VLOOKUP(D1381,'cpi roi'!A:C,2,FALSE)</f>
        <v>118.3</v>
      </c>
      <c r="F1381" s="18" t="s">
        <v>4639</v>
      </c>
      <c r="G1381" s="18">
        <v>7.7</v>
      </c>
      <c r="H1381" s="19">
        <v>6800</v>
      </c>
      <c r="I1381" s="18" t="s">
        <v>2491</v>
      </c>
      <c r="J1381" s="18" t="s">
        <v>4876</v>
      </c>
      <c r="K1381" s="18" t="s">
        <v>365</v>
      </c>
      <c r="L1381" s="18" t="s">
        <v>34</v>
      </c>
      <c r="M1381" s="20">
        <v>0</v>
      </c>
      <c r="N1381" s="20">
        <v>4870903</v>
      </c>
      <c r="O1381" s="21">
        <f t="shared" si="63"/>
        <v>12545766.222316144</v>
      </c>
      <c r="P1381" s="22">
        <f t="shared" si="64"/>
        <v>0</v>
      </c>
      <c r="Q1381" s="20">
        <f t="shared" si="65"/>
        <v>4117415.891800507</v>
      </c>
      <c r="R1381" s="18" t="s">
        <v>2031</v>
      </c>
      <c r="S1381" s="18">
        <v>120</v>
      </c>
    </row>
    <row r="1382" spans="1:19" x14ac:dyDescent="0.25">
      <c r="A1382" s="18" t="s">
        <v>4877</v>
      </c>
      <c r="B1382" s="18" t="s">
        <v>37</v>
      </c>
      <c r="C1382" s="18" t="s">
        <v>29</v>
      </c>
      <c r="D1382" s="18">
        <v>1988</v>
      </c>
      <c r="E1382" s="18">
        <f>VLOOKUP(D1382,'cpi roi'!A:C,2,FALSE)</f>
        <v>118.3</v>
      </c>
      <c r="F1382" s="18" t="s">
        <v>4581</v>
      </c>
      <c r="G1382" s="18">
        <v>5.7</v>
      </c>
      <c r="H1382" s="19">
        <v>3900</v>
      </c>
      <c r="I1382" s="18" t="s">
        <v>4878</v>
      </c>
      <c r="J1382" s="18" t="s">
        <v>4879</v>
      </c>
      <c r="K1382" s="18" t="s">
        <v>4880</v>
      </c>
      <c r="L1382" s="18" t="s">
        <v>34</v>
      </c>
      <c r="M1382" s="20">
        <v>18000000</v>
      </c>
      <c r="N1382" s="20">
        <v>1883811</v>
      </c>
      <c r="O1382" s="21">
        <f t="shared" si="63"/>
        <v>4852047.4361792048</v>
      </c>
      <c r="P1382" s="22">
        <f t="shared" si="64"/>
        <v>10.465616666666666</v>
      </c>
      <c r="Q1382" s="20">
        <f t="shared" si="65"/>
        <v>1592401.5215553676</v>
      </c>
      <c r="R1382" s="18" t="s">
        <v>4881</v>
      </c>
      <c r="S1382" s="18">
        <v>99</v>
      </c>
    </row>
    <row r="1383" spans="1:19" x14ac:dyDescent="0.25">
      <c r="A1383" s="18" t="s">
        <v>4882</v>
      </c>
      <c r="B1383" s="18" t="s">
        <v>424</v>
      </c>
      <c r="C1383" s="18" t="s">
        <v>782</v>
      </c>
      <c r="D1383" s="18">
        <v>1988</v>
      </c>
      <c r="E1383" s="18">
        <f>VLOOKUP(D1383,'cpi roi'!A:C,2,FALSE)</f>
        <v>118.3</v>
      </c>
      <c r="F1383" s="18" t="s">
        <v>4599</v>
      </c>
      <c r="G1383" s="18">
        <v>6</v>
      </c>
      <c r="H1383" s="19">
        <v>1200</v>
      </c>
      <c r="I1383" s="18" t="s">
        <v>4883</v>
      </c>
      <c r="J1383" s="18" t="s">
        <v>4883</v>
      </c>
      <c r="K1383" s="18" t="s">
        <v>4884</v>
      </c>
      <c r="L1383" s="18" t="s">
        <v>457</v>
      </c>
      <c r="M1383" s="20">
        <v>0</v>
      </c>
      <c r="N1383" s="20">
        <v>0</v>
      </c>
      <c r="O1383" s="21">
        <f t="shared" si="63"/>
        <v>0</v>
      </c>
      <c r="P1383" s="22">
        <f t="shared" si="64"/>
        <v>0</v>
      </c>
      <c r="Q1383" s="20">
        <f t="shared" si="65"/>
        <v>0</v>
      </c>
      <c r="R1383" s="18" t="s">
        <v>4885</v>
      </c>
      <c r="S1383" s="18">
        <v>88</v>
      </c>
    </row>
    <row r="1384" spans="1:19" x14ac:dyDescent="0.25">
      <c r="A1384" s="18" t="s">
        <v>4886</v>
      </c>
      <c r="B1384" s="18" t="s">
        <v>20</v>
      </c>
      <c r="C1384" s="18" t="s">
        <v>4887</v>
      </c>
      <c r="D1384" s="18">
        <v>1988</v>
      </c>
      <c r="E1384" s="18">
        <f>VLOOKUP(D1384,'cpi roi'!A:C,2,FALSE)</f>
        <v>118.3</v>
      </c>
      <c r="F1384" s="18" t="s">
        <v>4690</v>
      </c>
      <c r="G1384" s="18">
        <v>6.2</v>
      </c>
      <c r="H1384" s="19">
        <v>9700</v>
      </c>
      <c r="I1384" s="18" t="s">
        <v>4888</v>
      </c>
      <c r="J1384" s="18" t="s">
        <v>3455</v>
      </c>
      <c r="K1384" s="18" t="s">
        <v>1502</v>
      </c>
      <c r="L1384" s="18" t="s">
        <v>34</v>
      </c>
      <c r="M1384" s="20">
        <v>0</v>
      </c>
      <c r="N1384" s="20">
        <v>12706478</v>
      </c>
      <c r="O1384" s="21">
        <f t="shared" si="63"/>
        <v>32727505.043110732</v>
      </c>
      <c r="P1384" s="22">
        <f t="shared" si="64"/>
        <v>0</v>
      </c>
      <c r="Q1384" s="20">
        <f t="shared" si="65"/>
        <v>10740894.336432798</v>
      </c>
      <c r="R1384" s="18" t="s">
        <v>4889</v>
      </c>
      <c r="S1384" s="18">
        <v>96</v>
      </c>
    </row>
    <row r="1385" spans="1:19" x14ac:dyDescent="0.25">
      <c r="A1385" s="18" t="s">
        <v>4890</v>
      </c>
      <c r="B1385" s="18" t="s">
        <v>20</v>
      </c>
      <c r="C1385" s="18" t="s">
        <v>38</v>
      </c>
      <c r="D1385" s="18">
        <v>1988</v>
      </c>
      <c r="E1385" s="18">
        <f>VLOOKUP(D1385,'cpi roi'!A:C,2,FALSE)</f>
        <v>118.3</v>
      </c>
      <c r="F1385" s="18" t="s">
        <v>4345</v>
      </c>
      <c r="G1385" s="18">
        <v>4.9000000000000004</v>
      </c>
      <c r="H1385" s="19">
        <v>6000</v>
      </c>
      <c r="I1385" s="18" t="s">
        <v>4891</v>
      </c>
      <c r="J1385" s="18" t="s">
        <v>2220</v>
      </c>
      <c r="K1385" s="18" t="s">
        <v>331</v>
      </c>
      <c r="L1385" s="18" t="s">
        <v>34</v>
      </c>
      <c r="M1385" s="20">
        <v>0</v>
      </c>
      <c r="N1385" s="20">
        <v>6193901</v>
      </c>
      <c r="O1385" s="21">
        <f t="shared" si="63"/>
        <v>15953352.786982248</v>
      </c>
      <c r="P1385" s="22">
        <f t="shared" si="64"/>
        <v>0</v>
      </c>
      <c r="Q1385" s="20">
        <f t="shared" si="65"/>
        <v>5235757.3964497037</v>
      </c>
      <c r="R1385" s="18" t="s">
        <v>2221</v>
      </c>
      <c r="S1385" s="18">
        <v>103</v>
      </c>
    </row>
    <row r="1386" spans="1:19" x14ac:dyDescent="0.25">
      <c r="A1386" s="18" t="s">
        <v>4892</v>
      </c>
      <c r="B1386" s="18" t="s">
        <v>20</v>
      </c>
      <c r="C1386" s="18" t="s">
        <v>38</v>
      </c>
      <c r="D1386" s="18">
        <v>1988</v>
      </c>
      <c r="E1386" s="18">
        <f>VLOOKUP(D1386,'cpi roi'!A:C,2,FALSE)</f>
        <v>118.3</v>
      </c>
      <c r="F1386" s="18" t="s">
        <v>4893</v>
      </c>
      <c r="G1386" s="18">
        <v>5.2</v>
      </c>
      <c r="H1386" s="19">
        <v>8400</v>
      </c>
      <c r="I1386" s="18" t="s">
        <v>2117</v>
      </c>
      <c r="J1386" s="18" t="s">
        <v>4894</v>
      </c>
      <c r="K1386" s="18" t="s">
        <v>3900</v>
      </c>
      <c r="L1386" s="18" t="s">
        <v>34</v>
      </c>
      <c r="M1386" s="20">
        <v>16000000</v>
      </c>
      <c r="N1386" s="20">
        <v>4192440</v>
      </c>
      <c r="O1386" s="21">
        <f t="shared" si="63"/>
        <v>10798279.526627218</v>
      </c>
      <c r="P1386" s="22">
        <f t="shared" si="64"/>
        <v>26.202750000000002</v>
      </c>
      <c r="Q1386" s="20">
        <f t="shared" si="65"/>
        <v>3543905.325443787</v>
      </c>
      <c r="R1386" s="18" t="s">
        <v>4895</v>
      </c>
      <c r="S1386" s="18">
        <v>105</v>
      </c>
    </row>
    <row r="1387" spans="1:19" x14ac:dyDescent="0.25">
      <c r="A1387" s="18" t="s">
        <v>4896</v>
      </c>
      <c r="B1387" s="18" t="s">
        <v>20</v>
      </c>
      <c r="C1387" s="18" t="s">
        <v>45</v>
      </c>
      <c r="D1387" s="18">
        <v>1988</v>
      </c>
      <c r="E1387" s="18">
        <f>VLOOKUP(D1387,'cpi roi'!A:C,2,FALSE)</f>
        <v>118.3</v>
      </c>
      <c r="F1387" s="18" t="s">
        <v>4897</v>
      </c>
      <c r="G1387" s="18">
        <v>7.2</v>
      </c>
      <c r="H1387" s="19">
        <v>8300</v>
      </c>
      <c r="I1387" s="18" t="s">
        <v>4388</v>
      </c>
      <c r="J1387" s="18" t="s">
        <v>4388</v>
      </c>
      <c r="K1387" s="18" t="s">
        <v>4898</v>
      </c>
      <c r="L1387" s="18" t="s">
        <v>26</v>
      </c>
      <c r="M1387" s="20">
        <v>0</v>
      </c>
      <c r="N1387" s="20">
        <v>424773</v>
      </c>
      <c r="O1387" s="21">
        <f t="shared" si="63"/>
        <v>1094068.7497886729</v>
      </c>
      <c r="P1387" s="22">
        <f t="shared" si="64"/>
        <v>0</v>
      </c>
      <c r="Q1387" s="20">
        <f t="shared" si="65"/>
        <v>359064.24344885879</v>
      </c>
      <c r="R1387" s="18" t="s">
        <v>3090</v>
      </c>
      <c r="S1387" s="18">
        <v>118</v>
      </c>
    </row>
    <row r="1388" spans="1:19" x14ac:dyDescent="0.25">
      <c r="A1388" s="18" t="s">
        <v>4899</v>
      </c>
      <c r="B1388" s="18" t="s">
        <v>20</v>
      </c>
      <c r="C1388" s="18" t="s">
        <v>38</v>
      </c>
      <c r="D1388" s="18">
        <v>1988</v>
      </c>
      <c r="E1388" s="18">
        <f>VLOOKUP(D1388,'cpi roi'!A:C,2,FALSE)</f>
        <v>118.3</v>
      </c>
      <c r="F1388" s="18" t="s">
        <v>4521</v>
      </c>
      <c r="G1388" s="18">
        <v>5.4</v>
      </c>
      <c r="H1388" s="19">
        <v>4000</v>
      </c>
      <c r="I1388" s="18" t="s">
        <v>4900</v>
      </c>
      <c r="J1388" s="18" t="s">
        <v>4901</v>
      </c>
      <c r="K1388" s="18" t="s">
        <v>3338</v>
      </c>
      <c r="L1388" s="18" t="s">
        <v>199</v>
      </c>
      <c r="M1388" s="20">
        <v>0</v>
      </c>
      <c r="N1388" s="20">
        <v>940173</v>
      </c>
      <c r="O1388" s="21">
        <f t="shared" si="63"/>
        <v>2421561.3956043953</v>
      </c>
      <c r="P1388" s="22">
        <f t="shared" si="64"/>
        <v>0</v>
      </c>
      <c r="Q1388" s="20">
        <f t="shared" si="65"/>
        <v>794736.26373626373</v>
      </c>
      <c r="R1388" s="18" t="s">
        <v>4902</v>
      </c>
      <c r="S1388" s="18">
        <v>91</v>
      </c>
    </row>
    <row r="1389" spans="1:19" x14ac:dyDescent="0.25">
      <c r="A1389" s="18" t="s">
        <v>4903</v>
      </c>
      <c r="B1389" s="18" t="s">
        <v>37</v>
      </c>
      <c r="C1389" s="18" t="s">
        <v>21</v>
      </c>
      <c r="D1389" s="18">
        <v>1988</v>
      </c>
      <c r="E1389" s="18">
        <f>VLOOKUP(D1389,'cpi roi'!A:C,2,FALSE)</f>
        <v>118.3</v>
      </c>
      <c r="F1389" s="18" t="s">
        <v>4904</v>
      </c>
      <c r="G1389" s="18">
        <v>6.6</v>
      </c>
      <c r="H1389" s="19">
        <v>1800</v>
      </c>
      <c r="I1389" s="18" t="s">
        <v>361</v>
      </c>
      <c r="J1389" s="18" t="s">
        <v>4905</v>
      </c>
      <c r="K1389" s="18" t="s">
        <v>1585</v>
      </c>
      <c r="L1389" s="18" t="s">
        <v>34</v>
      </c>
      <c r="M1389" s="20">
        <v>3000000</v>
      </c>
      <c r="N1389" s="20">
        <v>187349</v>
      </c>
      <c r="O1389" s="21">
        <f t="shared" si="63"/>
        <v>482546.4099746407</v>
      </c>
      <c r="P1389" s="22">
        <f t="shared" si="64"/>
        <v>6.2449666666666666</v>
      </c>
      <c r="Q1389" s="20">
        <f t="shared" si="65"/>
        <v>158367.70921386304</v>
      </c>
      <c r="R1389" s="18" t="s">
        <v>35</v>
      </c>
      <c r="S1389" s="18">
        <v>99</v>
      </c>
    </row>
    <row r="1390" spans="1:19" x14ac:dyDescent="0.25">
      <c r="A1390" s="18" t="s">
        <v>4906</v>
      </c>
      <c r="B1390" s="18" t="s">
        <v>20</v>
      </c>
      <c r="C1390" s="18" t="s">
        <v>56</v>
      </c>
      <c r="D1390" s="18">
        <v>1988</v>
      </c>
      <c r="E1390" s="18">
        <f>VLOOKUP(D1390,'cpi roi'!A:C,2,FALSE)</f>
        <v>118.3</v>
      </c>
      <c r="F1390" s="18" t="s">
        <v>4097</v>
      </c>
      <c r="G1390" s="18">
        <v>5</v>
      </c>
      <c r="H1390" s="19">
        <v>1700</v>
      </c>
      <c r="I1390" s="18" t="s">
        <v>4907</v>
      </c>
      <c r="J1390" s="18" t="s">
        <v>4908</v>
      </c>
      <c r="K1390" s="18" t="s">
        <v>621</v>
      </c>
      <c r="L1390" s="18" t="s">
        <v>34</v>
      </c>
      <c r="M1390" s="20">
        <v>0</v>
      </c>
      <c r="N1390" s="20">
        <v>6337299</v>
      </c>
      <c r="O1390" s="21">
        <f t="shared" si="63"/>
        <v>16322696.579036348</v>
      </c>
      <c r="P1390" s="22">
        <f t="shared" si="64"/>
        <v>0</v>
      </c>
      <c r="Q1390" s="20">
        <f t="shared" si="65"/>
        <v>5356972.950126796</v>
      </c>
      <c r="R1390" s="18" t="s">
        <v>4313</v>
      </c>
      <c r="S1390" s="18">
        <v>102</v>
      </c>
    </row>
    <row r="1391" spans="1:19" x14ac:dyDescent="0.25">
      <c r="A1391" s="18" t="s">
        <v>4909</v>
      </c>
      <c r="B1391" s="18" t="s">
        <v>20</v>
      </c>
      <c r="C1391" s="18" t="s">
        <v>45</v>
      </c>
      <c r="D1391" s="18">
        <v>1988</v>
      </c>
      <c r="E1391" s="18">
        <f>VLOOKUP(D1391,'cpi roi'!A:C,2,FALSE)</f>
        <v>118.3</v>
      </c>
      <c r="F1391" s="18" t="s">
        <v>4483</v>
      </c>
      <c r="G1391" s="18">
        <v>4.9000000000000004</v>
      </c>
      <c r="H1391" s="19">
        <v>2200</v>
      </c>
      <c r="I1391" s="18" t="s">
        <v>4910</v>
      </c>
      <c r="J1391" s="18" t="s">
        <v>4911</v>
      </c>
      <c r="K1391" s="18" t="s">
        <v>4912</v>
      </c>
      <c r="L1391" s="18" t="s">
        <v>34</v>
      </c>
      <c r="M1391" s="20">
        <v>210000</v>
      </c>
      <c r="N1391" s="20">
        <v>0</v>
      </c>
      <c r="O1391" s="21">
        <f t="shared" si="63"/>
        <v>0</v>
      </c>
      <c r="P1391" s="22">
        <f t="shared" si="64"/>
        <v>0</v>
      </c>
      <c r="Q1391" s="20">
        <f t="shared" si="65"/>
        <v>0</v>
      </c>
      <c r="R1391" s="18" t="s">
        <v>4913</v>
      </c>
      <c r="S1391" s="18">
        <v>81</v>
      </c>
    </row>
    <row r="1392" spans="1:19" x14ac:dyDescent="0.25">
      <c r="A1392" s="18" t="s">
        <v>4914</v>
      </c>
      <c r="B1392" s="18" t="s">
        <v>2004</v>
      </c>
      <c r="C1392" s="18" t="s">
        <v>45</v>
      </c>
      <c r="D1392" s="18">
        <v>1988</v>
      </c>
      <c r="E1392" s="18">
        <f>VLOOKUP(D1392,'cpi roi'!A:C,2,FALSE)</f>
        <v>118.3</v>
      </c>
      <c r="F1392" s="18" t="s">
        <v>4699</v>
      </c>
      <c r="G1392" s="18">
        <v>5.8</v>
      </c>
      <c r="H1392" s="19">
        <v>497</v>
      </c>
      <c r="I1392" s="18" t="s">
        <v>578</v>
      </c>
      <c r="J1392" s="18" t="s">
        <v>578</v>
      </c>
      <c r="K1392" s="18" t="s">
        <v>578</v>
      </c>
      <c r="L1392" s="18" t="s">
        <v>34</v>
      </c>
      <c r="M1392" s="20">
        <v>0</v>
      </c>
      <c r="N1392" s="20">
        <v>7721852</v>
      </c>
      <c r="O1392" s="21">
        <f t="shared" si="63"/>
        <v>19888827.594251901</v>
      </c>
      <c r="P1392" s="22">
        <f t="shared" si="64"/>
        <v>0</v>
      </c>
      <c r="Q1392" s="20">
        <f t="shared" si="65"/>
        <v>6527347.4218089599</v>
      </c>
      <c r="R1392" s="18" t="s">
        <v>48</v>
      </c>
      <c r="S1392" s="18">
        <v>104</v>
      </c>
    </row>
    <row r="1393" spans="1:19" x14ac:dyDescent="0.25">
      <c r="A1393" s="18">
        <v>1969</v>
      </c>
      <c r="B1393" s="18" t="s">
        <v>20</v>
      </c>
      <c r="C1393" s="18" t="s">
        <v>21</v>
      </c>
      <c r="D1393" s="18">
        <v>1988</v>
      </c>
      <c r="E1393" s="18">
        <f>VLOOKUP(D1393,'cpi roi'!A:C,2,FALSE)</f>
        <v>118.3</v>
      </c>
      <c r="F1393" s="18" t="s">
        <v>4552</v>
      </c>
      <c r="G1393" s="18">
        <v>5.8</v>
      </c>
      <c r="H1393" s="19">
        <v>3600</v>
      </c>
      <c r="I1393" s="18" t="s">
        <v>610</v>
      </c>
      <c r="J1393" s="18" t="s">
        <v>610</v>
      </c>
      <c r="K1393" s="18" t="s">
        <v>4915</v>
      </c>
      <c r="L1393" s="18" t="s">
        <v>34</v>
      </c>
      <c r="M1393" s="20">
        <v>7000000</v>
      </c>
      <c r="N1393" s="20">
        <v>5979011</v>
      </c>
      <c r="O1393" s="21">
        <f t="shared" si="63"/>
        <v>15399870.25950972</v>
      </c>
      <c r="P1393" s="22">
        <f t="shared" si="64"/>
        <v>85.414442857142859</v>
      </c>
      <c r="Q1393" s="20">
        <f t="shared" si="65"/>
        <v>5054109.0448013525</v>
      </c>
      <c r="R1393" s="18" t="s">
        <v>1541</v>
      </c>
      <c r="S1393" s="18">
        <v>95</v>
      </c>
    </row>
    <row r="1394" spans="1:19" x14ac:dyDescent="0.25">
      <c r="A1394" s="18" t="s">
        <v>4916</v>
      </c>
      <c r="B1394" s="18" t="s">
        <v>37</v>
      </c>
      <c r="C1394" s="18" t="s">
        <v>45</v>
      </c>
      <c r="D1394" s="18">
        <v>1988</v>
      </c>
      <c r="E1394" s="18">
        <f>VLOOKUP(D1394,'cpi roi'!A:C,2,FALSE)</f>
        <v>118.3</v>
      </c>
      <c r="F1394" s="18" t="s">
        <v>4763</v>
      </c>
      <c r="G1394" s="18">
        <v>4.5999999999999996</v>
      </c>
      <c r="H1394" s="19">
        <v>6100</v>
      </c>
      <c r="I1394" s="18" t="s">
        <v>3040</v>
      </c>
      <c r="J1394" s="18" t="s">
        <v>636</v>
      </c>
      <c r="K1394" s="18" t="s">
        <v>392</v>
      </c>
      <c r="L1394" s="18" t="s">
        <v>34</v>
      </c>
      <c r="M1394" s="20">
        <v>0</v>
      </c>
      <c r="N1394" s="20">
        <v>14681192</v>
      </c>
      <c r="O1394" s="21">
        <f t="shared" si="63"/>
        <v>37813687.256128483</v>
      </c>
      <c r="P1394" s="22">
        <f t="shared" si="64"/>
        <v>0</v>
      </c>
      <c r="Q1394" s="20">
        <f t="shared" si="65"/>
        <v>12410136.939983094</v>
      </c>
      <c r="R1394" s="18" t="s">
        <v>27</v>
      </c>
      <c r="S1394" s="18">
        <v>113</v>
      </c>
    </row>
    <row r="1395" spans="1:19" x14ac:dyDescent="0.25">
      <c r="A1395" s="18" t="s">
        <v>4917</v>
      </c>
      <c r="B1395" s="18" t="s">
        <v>20</v>
      </c>
      <c r="C1395" s="18" t="s">
        <v>38</v>
      </c>
      <c r="D1395" s="18">
        <v>1988</v>
      </c>
      <c r="E1395" s="18">
        <f>VLOOKUP(D1395,'cpi roi'!A:C,2,FALSE)</f>
        <v>118.3</v>
      </c>
      <c r="F1395" s="18" t="s">
        <v>4918</v>
      </c>
      <c r="G1395" s="18">
        <v>5.5</v>
      </c>
      <c r="H1395" s="19">
        <v>2600</v>
      </c>
      <c r="I1395" s="18" t="s">
        <v>1688</v>
      </c>
      <c r="J1395" s="18" t="s">
        <v>4919</v>
      </c>
      <c r="K1395" s="18" t="s">
        <v>1179</v>
      </c>
      <c r="L1395" s="18" t="s">
        <v>34</v>
      </c>
      <c r="M1395" s="20">
        <v>0</v>
      </c>
      <c r="N1395" s="20">
        <v>3074681</v>
      </c>
      <c r="O1395" s="21">
        <f t="shared" si="63"/>
        <v>7919317.841927303</v>
      </c>
      <c r="P1395" s="22">
        <f t="shared" si="64"/>
        <v>0</v>
      </c>
      <c r="Q1395" s="20">
        <f t="shared" si="65"/>
        <v>2599054.0997464075</v>
      </c>
      <c r="R1395" s="18" t="s">
        <v>2221</v>
      </c>
      <c r="S1395" s="18">
        <v>91</v>
      </c>
    </row>
    <row r="1396" spans="1:19" x14ac:dyDescent="0.25">
      <c r="A1396" s="18" t="s">
        <v>4920</v>
      </c>
      <c r="B1396" s="18" t="s">
        <v>2004</v>
      </c>
      <c r="C1396" s="18" t="s">
        <v>45</v>
      </c>
      <c r="D1396" s="18">
        <v>1988</v>
      </c>
      <c r="E1396" s="18">
        <f>VLOOKUP(D1396,'cpi roi'!A:C,2,FALSE)</f>
        <v>118.3</v>
      </c>
      <c r="F1396" s="18" t="s">
        <v>4783</v>
      </c>
      <c r="G1396" s="18">
        <v>5.7</v>
      </c>
      <c r="H1396" s="19">
        <v>994</v>
      </c>
      <c r="I1396" s="18" t="s">
        <v>1141</v>
      </c>
      <c r="J1396" s="18" t="s">
        <v>4164</v>
      </c>
      <c r="K1396" s="18" t="s">
        <v>4921</v>
      </c>
      <c r="L1396" s="18" t="s">
        <v>34</v>
      </c>
      <c r="M1396" s="20">
        <v>12000000</v>
      </c>
      <c r="N1396" s="20">
        <v>3965604</v>
      </c>
      <c r="O1396" s="21">
        <f t="shared" si="63"/>
        <v>10214028.223161453</v>
      </c>
      <c r="P1396" s="22">
        <f t="shared" si="64"/>
        <v>33.046700000000001</v>
      </c>
      <c r="Q1396" s="20">
        <f t="shared" si="65"/>
        <v>3352158.9180050716</v>
      </c>
      <c r="R1396" s="18" t="s">
        <v>122</v>
      </c>
      <c r="S1396" s="18">
        <v>105</v>
      </c>
    </row>
    <row r="1397" spans="1:19" x14ac:dyDescent="0.25">
      <c r="A1397" s="18" t="s">
        <v>4922</v>
      </c>
      <c r="B1397" s="18" t="s">
        <v>2004</v>
      </c>
      <c r="C1397" s="18" t="s">
        <v>21</v>
      </c>
      <c r="D1397" s="18">
        <v>1988</v>
      </c>
      <c r="E1397" s="18">
        <f>VLOOKUP(D1397,'cpi roi'!A:C,2,FALSE)</f>
        <v>118.3</v>
      </c>
      <c r="F1397" s="18" t="s">
        <v>4923</v>
      </c>
      <c r="G1397" s="18">
        <v>7.3</v>
      </c>
      <c r="H1397" s="19">
        <v>3100</v>
      </c>
      <c r="I1397" s="18" t="s">
        <v>4924</v>
      </c>
      <c r="J1397" s="18" t="s">
        <v>4924</v>
      </c>
      <c r="K1397" s="18" t="s">
        <v>4925</v>
      </c>
      <c r="L1397" s="18" t="s">
        <v>457</v>
      </c>
      <c r="M1397" s="20">
        <v>0</v>
      </c>
      <c r="N1397" s="20">
        <v>2319801</v>
      </c>
      <c r="O1397" s="21">
        <f t="shared" si="63"/>
        <v>5975007.3093829239</v>
      </c>
      <c r="P1397" s="22">
        <f t="shared" si="64"/>
        <v>0</v>
      </c>
      <c r="Q1397" s="20">
        <f t="shared" si="65"/>
        <v>1960947.5908706677</v>
      </c>
      <c r="R1397" s="18" t="s">
        <v>4926</v>
      </c>
      <c r="S1397" s="18">
        <v>105</v>
      </c>
    </row>
    <row r="1398" spans="1:19" x14ac:dyDescent="0.25">
      <c r="A1398" s="18" t="s">
        <v>4927</v>
      </c>
      <c r="B1398" s="18" t="s">
        <v>20</v>
      </c>
      <c r="C1398" s="18" t="s">
        <v>45</v>
      </c>
      <c r="D1398" s="18">
        <v>1988</v>
      </c>
      <c r="E1398" s="18">
        <f>VLOOKUP(D1398,'cpi roi'!A:C,2,FALSE)</f>
        <v>118.3</v>
      </c>
      <c r="F1398" s="18" t="s">
        <v>3927</v>
      </c>
      <c r="G1398" s="18">
        <v>5.8</v>
      </c>
      <c r="H1398" s="19">
        <v>4800</v>
      </c>
      <c r="I1398" s="18" t="s">
        <v>274</v>
      </c>
      <c r="J1398" s="18" t="s">
        <v>4928</v>
      </c>
      <c r="K1398" s="18" t="s">
        <v>63</v>
      </c>
      <c r="L1398" s="18" t="s">
        <v>34</v>
      </c>
      <c r="M1398" s="20">
        <v>19000000</v>
      </c>
      <c r="N1398" s="20">
        <v>11005304</v>
      </c>
      <c r="O1398" s="21">
        <f t="shared" si="63"/>
        <v>28345867.53000845</v>
      </c>
      <c r="P1398" s="22">
        <f t="shared" si="64"/>
        <v>57.922652631578956</v>
      </c>
      <c r="Q1398" s="20">
        <f t="shared" si="65"/>
        <v>9302877.4302620459</v>
      </c>
      <c r="R1398" s="18" t="s">
        <v>54</v>
      </c>
      <c r="S1398" s="18">
        <v>97</v>
      </c>
    </row>
    <row r="1399" spans="1:19" x14ac:dyDescent="0.25">
      <c r="A1399" s="18" t="s">
        <v>4929</v>
      </c>
      <c r="B1399" s="18" t="s">
        <v>37</v>
      </c>
      <c r="C1399" s="18" t="s">
        <v>45</v>
      </c>
      <c r="D1399" s="18">
        <v>1988</v>
      </c>
      <c r="E1399" s="18">
        <f>VLOOKUP(D1399,'cpi roi'!A:C,2,FALSE)</f>
        <v>118.3</v>
      </c>
      <c r="F1399" s="18" t="s">
        <v>4377</v>
      </c>
      <c r="G1399" s="18">
        <v>7</v>
      </c>
      <c r="H1399" s="19">
        <v>9800</v>
      </c>
      <c r="I1399" s="18" t="s">
        <v>2168</v>
      </c>
      <c r="J1399" s="18" t="s">
        <v>4930</v>
      </c>
      <c r="K1399" s="18" t="s">
        <v>110</v>
      </c>
      <c r="L1399" s="18" t="s">
        <v>26</v>
      </c>
      <c r="M1399" s="20">
        <v>0</v>
      </c>
      <c r="N1399" s="20">
        <v>8539181</v>
      </c>
      <c r="O1399" s="21">
        <f t="shared" si="63"/>
        <v>21993985.213017751</v>
      </c>
      <c r="P1399" s="22">
        <f t="shared" si="64"/>
        <v>0</v>
      </c>
      <c r="Q1399" s="20">
        <f t="shared" si="65"/>
        <v>7218242.6035502953</v>
      </c>
      <c r="R1399" s="18" t="s">
        <v>1046</v>
      </c>
      <c r="S1399" s="18">
        <v>107</v>
      </c>
    </row>
    <row r="1400" spans="1:19" x14ac:dyDescent="0.25">
      <c r="A1400" s="18" t="s">
        <v>4931</v>
      </c>
      <c r="B1400" s="18" t="s">
        <v>20</v>
      </c>
      <c r="C1400" s="18" t="s">
        <v>56</v>
      </c>
      <c r="D1400" s="18">
        <v>1988</v>
      </c>
      <c r="E1400" s="18">
        <f>VLOOKUP(D1400,'cpi roi'!A:C,2,FALSE)</f>
        <v>118.3</v>
      </c>
      <c r="F1400" s="18" t="s">
        <v>4825</v>
      </c>
      <c r="G1400" s="18">
        <v>5.6</v>
      </c>
      <c r="H1400" s="19">
        <v>3600</v>
      </c>
      <c r="I1400" s="18" t="s">
        <v>4932</v>
      </c>
      <c r="J1400" s="18" t="s">
        <v>4932</v>
      </c>
      <c r="K1400" s="18" t="s">
        <v>4933</v>
      </c>
      <c r="L1400" s="18" t="s">
        <v>34</v>
      </c>
      <c r="M1400" s="20">
        <v>4000000</v>
      </c>
      <c r="N1400" s="20">
        <v>9797098</v>
      </c>
      <c r="O1400" s="21">
        <f t="shared" si="63"/>
        <v>25233945.567202028</v>
      </c>
      <c r="P1400" s="22">
        <f t="shared" si="64"/>
        <v>244.92744999999999</v>
      </c>
      <c r="Q1400" s="20">
        <f t="shared" si="65"/>
        <v>8281570.5832628906</v>
      </c>
      <c r="R1400" s="18" t="s">
        <v>4934</v>
      </c>
      <c r="S1400" s="18">
        <v>80</v>
      </c>
    </row>
    <row r="1401" spans="1:19" x14ac:dyDescent="0.25">
      <c r="A1401" s="18" t="s">
        <v>4935</v>
      </c>
      <c r="B1401" s="18" t="s">
        <v>37</v>
      </c>
      <c r="C1401" s="18" t="s">
        <v>21</v>
      </c>
      <c r="D1401" s="18">
        <v>1988</v>
      </c>
      <c r="E1401" s="18">
        <f>VLOOKUP(D1401,'cpi roi'!A:C,2,FALSE)</f>
        <v>118.3</v>
      </c>
      <c r="F1401" s="18" t="s">
        <v>4552</v>
      </c>
      <c r="G1401" s="18">
        <v>7.3</v>
      </c>
      <c r="H1401" s="19">
        <v>13000</v>
      </c>
      <c r="I1401" s="18" t="s">
        <v>293</v>
      </c>
      <c r="J1401" s="18" t="s">
        <v>293</v>
      </c>
      <c r="K1401" s="18" t="s">
        <v>4936</v>
      </c>
      <c r="L1401" s="18" t="s">
        <v>34</v>
      </c>
      <c r="M1401" s="20">
        <v>10000000</v>
      </c>
      <c r="N1401" s="20">
        <v>1562749</v>
      </c>
      <c r="O1401" s="21">
        <f t="shared" si="63"/>
        <v>4025102.4539306844</v>
      </c>
      <c r="P1401" s="22">
        <f t="shared" si="64"/>
        <v>15.62749</v>
      </c>
      <c r="Q1401" s="20">
        <f t="shared" si="65"/>
        <v>1321005.0718512256</v>
      </c>
      <c r="R1401" s="18" t="s">
        <v>294</v>
      </c>
      <c r="S1401" s="18">
        <v>81</v>
      </c>
    </row>
    <row r="1402" spans="1:19" x14ac:dyDescent="0.25">
      <c r="A1402" s="18" t="s">
        <v>4937</v>
      </c>
      <c r="B1402" s="18" t="s">
        <v>2004</v>
      </c>
      <c r="C1402" s="18" t="s">
        <v>21</v>
      </c>
      <c r="D1402" s="18">
        <v>1988</v>
      </c>
      <c r="E1402" s="18">
        <f>VLOOKUP(D1402,'cpi roi'!A:C,2,FALSE)</f>
        <v>118.3</v>
      </c>
      <c r="F1402" s="18" t="s">
        <v>4938</v>
      </c>
      <c r="G1402" s="18">
        <v>6.7</v>
      </c>
      <c r="H1402" s="19">
        <v>5500</v>
      </c>
      <c r="I1402" s="18" t="s">
        <v>4939</v>
      </c>
      <c r="J1402" s="18" t="s">
        <v>4940</v>
      </c>
      <c r="K1402" s="18" t="s">
        <v>4941</v>
      </c>
      <c r="L1402" s="18" t="s">
        <v>26</v>
      </c>
      <c r="M1402" s="20">
        <v>0</v>
      </c>
      <c r="N1402" s="20">
        <v>241278</v>
      </c>
      <c r="O1402" s="21">
        <f t="shared" si="63"/>
        <v>621448.91462383769</v>
      </c>
      <c r="P1402" s="22">
        <f t="shared" si="64"/>
        <v>0</v>
      </c>
      <c r="Q1402" s="20">
        <f t="shared" si="65"/>
        <v>203954.35333896871</v>
      </c>
      <c r="R1402" s="18" t="s">
        <v>2778</v>
      </c>
      <c r="S1402" s="18">
        <v>92</v>
      </c>
    </row>
    <row r="1403" spans="1:19" x14ac:dyDescent="0.25">
      <c r="A1403" s="18" t="s">
        <v>4942</v>
      </c>
      <c r="B1403" s="18" t="s">
        <v>20</v>
      </c>
      <c r="C1403" s="18" t="s">
        <v>108</v>
      </c>
      <c r="D1403" s="18">
        <v>1988</v>
      </c>
      <c r="E1403" s="18">
        <f>VLOOKUP(D1403,'cpi roi'!A:C,2,FALSE)</f>
        <v>118.3</v>
      </c>
      <c r="F1403" s="18" t="s">
        <v>4540</v>
      </c>
      <c r="G1403" s="18">
        <v>5.7</v>
      </c>
      <c r="H1403" s="19">
        <v>3900</v>
      </c>
      <c r="I1403" s="18" t="s">
        <v>719</v>
      </c>
      <c r="J1403" s="18" t="s">
        <v>2520</v>
      </c>
      <c r="K1403" s="18" t="s">
        <v>4462</v>
      </c>
      <c r="L1403" s="18" t="s">
        <v>34</v>
      </c>
      <c r="M1403" s="20">
        <v>16000000</v>
      </c>
      <c r="N1403" s="20">
        <v>4594452</v>
      </c>
      <c r="O1403" s="21">
        <f t="shared" si="63"/>
        <v>11833723.790363481</v>
      </c>
      <c r="P1403" s="22">
        <f t="shared" si="64"/>
        <v>28.715325000000004</v>
      </c>
      <c r="Q1403" s="20">
        <f t="shared" si="65"/>
        <v>3883729.5012679626</v>
      </c>
      <c r="R1403" s="18" t="s">
        <v>4943</v>
      </c>
      <c r="S1403" s="18">
        <v>102</v>
      </c>
    </row>
    <row r="1404" spans="1:19" x14ac:dyDescent="0.25">
      <c r="A1404" s="18" t="s">
        <v>4944</v>
      </c>
      <c r="B1404" s="18" t="s">
        <v>20</v>
      </c>
      <c r="C1404" s="18" t="s">
        <v>108</v>
      </c>
      <c r="D1404" s="18">
        <v>1988</v>
      </c>
      <c r="E1404" s="18">
        <f>VLOOKUP(D1404,'cpi roi'!A:C,2,FALSE)</f>
        <v>118.3</v>
      </c>
      <c r="F1404" s="18" t="s">
        <v>3553</v>
      </c>
      <c r="G1404" s="18">
        <v>6.4</v>
      </c>
      <c r="H1404" s="19">
        <v>4800</v>
      </c>
      <c r="I1404" s="18" t="s">
        <v>4945</v>
      </c>
      <c r="J1404" s="18" t="s">
        <v>4946</v>
      </c>
      <c r="K1404" s="18" t="s">
        <v>1544</v>
      </c>
      <c r="L1404" s="18" t="s">
        <v>34</v>
      </c>
      <c r="M1404" s="20">
        <v>3000000</v>
      </c>
      <c r="N1404" s="20">
        <v>1984315</v>
      </c>
      <c r="O1404" s="21">
        <f t="shared" si="63"/>
        <v>5110911.0777683854</v>
      </c>
      <c r="P1404" s="22">
        <f t="shared" si="64"/>
        <v>66.143833333333333</v>
      </c>
      <c r="Q1404" s="20">
        <f t="shared" si="65"/>
        <v>1677358.4108199491</v>
      </c>
      <c r="R1404" s="18" t="s">
        <v>1541</v>
      </c>
      <c r="S1404" s="18">
        <v>110</v>
      </c>
    </row>
    <row r="1405" spans="1:19" x14ac:dyDescent="0.25">
      <c r="A1405" s="18" t="s">
        <v>4947</v>
      </c>
      <c r="B1405" s="18" t="s">
        <v>2004</v>
      </c>
      <c r="C1405" s="18" t="s">
        <v>56</v>
      </c>
      <c r="D1405" s="18">
        <v>1988</v>
      </c>
      <c r="E1405" s="18">
        <f>VLOOKUP(D1405,'cpi roi'!A:C,2,FALSE)</f>
        <v>118.3</v>
      </c>
      <c r="F1405" s="18" t="s">
        <v>4087</v>
      </c>
      <c r="G1405" s="18">
        <v>5.4</v>
      </c>
      <c r="H1405" s="19">
        <v>2300</v>
      </c>
      <c r="I1405" s="18" t="s">
        <v>4948</v>
      </c>
      <c r="J1405" s="18" t="s">
        <v>4948</v>
      </c>
      <c r="K1405" s="18" t="s">
        <v>4949</v>
      </c>
      <c r="L1405" s="18" t="s">
        <v>34</v>
      </c>
      <c r="M1405" s="20">
        <v>6000000</v>
      </c>
      <c r="N1405" s="20">
        <v>40397</v>
      </c>
      <c r="O1405" s="21">
        <f t="shared" si="63"/>
        <v>104048.73964497041</v>
      </c>
      <c r="P1405" s="22">
        <f t="shared" si="64"/>
        <v>0.67328333333333334</v>
      </c>
      <c r="Q1405" s="20">
        <f t="shared" si="65"/>
        <v>34147.928994082838</v>
      </c>
      <c r="R1405" s="18" t="s">
        <v>1194</v>
      </c>
      <c r="S1405" s="18">
        <v>91</v>
      </c>
    </row>
    <row r="1406" spans="1:19" x14ac:dyDescent="0.25">
      <c r="A1406" s="18" t="s">
        <v>4950</v>
      </c>
      <c r="B1406" s="18" t="s">
        <v>20</v>
      </c>
      <c r="C1406" s="18" t="s">
        <v>108</v>
      </c>
      <c r="D1406" s="18">
        <v>1988</v>
      </c>
      <c r="E1406" s="18">
        <f>VLOOKUP(D1406,'cpi roi'!A:C,2,FALSE)</f>
        <v>118.3</v>
      </c>
      <c r="F1406" s="18" t="s">
        <v>4951</v>
      </c>
      <c r="G1406" s="18">
        <v>6.2</v>
      </c>
      <c r="H1406" s="19">
        <v>3800</v>
      </c>
      <c r="I1406" s="18" t="s">
        <v>4952</v>
      </c>
      <c r="J1406" s="18" t="s">
        <v>4952</v>
      </c>
      <c r="K1406" s="18" t="s">
        <v>4050</v>
      </c>
      <c r="L1406" s="18" t="s">
        <v>26</v>
      </c>
      <c r="M1406" s="20">
        <v>4000000</v>
      </c>
      <c r="N1406" s="20">
        <v>1791328</v>
      </c>
      <c r="O1406" s="21">
        <f t="shared" si="63"/>
        <v>4613843.1242603548</v>
      </c>
      <c r="P1406" s="22">
        <f t="shared" si="64"/>
        <v>44.783200000000001</v>
      </c>
      <c r="Q1406" s="20">
        <f t="shared" si="65"/>
        <v>1514224.8520710059</v>
      </c>
      <c r="R1406" s="18" t="s">
        <v>1541</v>
      </c>
      <c r="S1406" s="18">
        <v>93</v>
      </c>
    </row>
    <row r="1407" spans="1:19" x14ac:dyDescent="0.25">
      <c r="A1407" s="18" t="s">
        <v>4953</v>
      </c>
      <c r="B1407" s="18" t="s">
        <v>20</v>
      </c>
      <c r="C1407" s="18" t="s">
        <v>21</v>
      </c>
      <c r="D1407" s="18">
        <v>1988</v>
      </c>
      <c r="E1407" s="18">
        <f>VLOOKUP(D1407,'cpi roi'!A:C,2,FALSE)</f>
        <v>118.3</v>
      </c>
      <c r="F1407" s="18" t="s">
        <v>4954</v>
      </c>
      <c r="G1407" s="18">
        <v>5.4</v>
      </c>
      <c r="H1407" s="19">
        <v>1200</v>
      </c>
      <c r="I1407" s="18" t="s">
        <v>4955</v>
      </c>
      <c r="J1407" s="18" t="s">
        <v>4955</v>
      </c>
      <c r="K1407" s="18" t="s">
        <v>4956</v>
      </c>
      <c r="L1407" s="18" t="s">
        <v>34</v>
      </c>
      <c r="M1407" s="20">
        <v>0</v>
      </c>
      <c r="N1407" s="20">
        <v>0</v>
      </c>
      <c r="O1407" s="21">
        <f t="shared" si="63"/>
        <v>0</v>
      </c>
      <c r="P1407" s="22">
        <f t="shared" si="64"/>
        <v>0</v>
      </c>
      <c r="Q1407" s="20">
        <f t="shared" si="65"/>
        <v>0</v>
      </c>
      <c r="R1407" s="18" t="s">
        <v>3509</v>
      </c>
      <c r="S1407" s="18">
        <v>93</v>
      </c>
    </row>
    <row r="1408" spans="1:19" x14ac:dyDescent="0.25">
      <c r="A1408" s="18" t="s">
        <v>4957</v>
      </c>
      <c r="B1408" s="18" t="s">
        <v>37</v>
      </c>
      <c r="C1408" s="18" t="s">
        <v>45</v>
      </c>
      <c r="D1408" s="18">
        <v>1988</v>
      </c>
      <c r="E1408" s="18">
        <f>VLOOKUP(D1408,'cpi roi'!A:C,2,FALSE)</f>
        <v>118.3</v>
      </c>
      <c r="F1408" s="18" t="s">
        <v>4087</v>
      </c>
      <c r="G1408" s="18">
        <v>5.9</v>
      </c>
      <c r="H1408" s="19">
        <v>3500</v>
      </c>
      <c r="I1408" s="18" t="s">
        <v>1010</v>
      </c>
      <c r="J1408" s="18" t="s">
        <v>4958</v>
      </c>
      <c r="K1408" s="18" t="s">
        <v>2179</v>
      </c>
      <c r="L1408" s="18" t="s">
        <v>34</v>
      </c>
      <c r="M1408" s="20">
        <v>18000000</v>
      </c>
      <c r="N1408" s="20">
        <v>9129999</v>
      </c>
      <c r="O1408" s="21">
        <f t="shared" si="63"/>
        <v>23515728.616229922</v>
      </c>
      <c r="P1408" s="22">
        <f t="shared" si="64"/>
        <v>50.722216666666661</v>
      </c>
      <c r="Q1408" s="20">
        <f t="shared" si="65"/>
        <v>7717666.1031276416</v>
      </c>
      <c r="R1408" s="18" t="s">
        <v>2105</v>
      </c>
      <c r="S1408" s="18">
        <v>105</v>
      </c>
    </row>
    <row r="1409" spans="1:19" x14ac:dyDescent="0.25">
      <c r="A1409" s="18" t="s">
        <v>4959</v>
      </c>
      <c r="B1409" s="18" t="s">
        <v>20</v>
      </c>
      <c r="C1409" s="18" t="s">
        <v>38</v>
      </c>
      <c r="D1409" s="18">
        <v>1988</v>
      </c>
      <c r="E1409" s="18">
        <f>VLOOKUP(D1409,'cpi roi'!A:C,2,FALSE)</f>
        <v>118.3</v>
      </c>
      <c r="F1409" s="18" t="s">
        <v>4960</v>
      </c>
      <c r="G1409" s="18">
        <v>5.7</v>
      </c>
      <c r="H1409" s="19">
        <v>1300</v>
      </c>
      <c r="I1409" s="18" t="s">
        <v>4961</v>
      </c>
      <c r="J1409" s="18" t="s">
        <v>4512</v>
      </c>
      <c r="K1409" s="18" t="s">
        <v>188</v>
      </c>
      <c r="L1409" s="18" t="s">
        <v>34</v>
      </c>
      <c r="M1409" s="20">
        <v>0</v>
      </c>
      <c r="N1409" s="20">
        <v>188964</v>
      </c>
      <c r="O1409" s="21">
        <f t="shared" si="63"/>
        <v>486706.0929839391</v>
      </c>
      <c r="P1409" s="22">
        <f t="shared" si="64"/>
        <v>0</v>
      </c>
      <c r="Q1409" s="20">
        <f t="shared" si="65"/>
        <v>159732.88250211327</v>
      </c>
      <c r="R1409" s="18" t="s">
        <v>4962</v>
      </c>
      <c r="S1409" s="18">
        <v>108</v>
      </c>
    </row>
    <row r="1410" spans="1:19" x14ac:dyDescent="0.25">
      <c r="A1410" s="18" t="s">
        <v>4963</v>
      </c>
      <c r="B1410" s="18" t="s">
        <v>20</v>
      </c>
      <c r="C1410" s="18" t="s">
        <v>21</v>
      </c>
      <c r="D1410" s="18">
        <v>1988</v>
      </c>
      <c r="E1410" s="18">
        <f>VLOOKUP(D1410,'cpi roi'!A:C,2,FALSE)</f>
        <v>118.3</v>
      </c>
      <c r="F1410" s="18" t="s">
        <v>4964</v>
      </c>
      <c r="G1410" s="18">
        <v>6.7</v>
      </c>
      <c r="H1410" s="19">
        <v>5700</v>
      </c>
      <c r="I1410" s="18" t="s">
        <v>4965</v>
      </c>
      <c r="J1410" s="18" t="s">
        <v>3056</v>
      </c>
      <c r="K1410" s="18" t="s">
        <v>1570</v>
      </c>
      <c r="L1410" s="18" t="s">
        <v>34</v>
      </c>
      <c r="M1410" s="20">
        <v>0</v>
      </c>
      <c r="N1410" s="20">
        <v>8674093</v>
      </c>
      <c r="O1410" s="21">
        <f t="shared" si="63"/>
        <v>22341471.995773457</v>
      </c>
      <c r="P1410" s="22">
        <f t="shared" si="64"/>
        <v>0</v>
      </c>
      <c r="Q1410" s="20">
        <f t="shared" si="65"/>
        <v>7332284.868977176</v>
      </c>
      <c r="R1410" s="18" t="s">
        <v>4210</v>
      </c>
      <c r="S1410" s="18">
        <v>124</v>
      </c>
    </row>
    <row r="1411" spans="1:19" x14ac:dyDescent="0.25">
      <c r="A1411" s="18" t="s">
        <v>4966</v>
      </c>
      <c r="B1411" s="18" t="s">
        <v>37</v>
      </c>
      <c r="C1411" s="18" t="s">
        <v>45</v>
      </c>
      <c r="D1411" s="18">
        <v>1988</v>
      </c>
      <c r="E1411" s="18">
        <f>VLOOKUP(D1411,'cpi roi'!A:C,2,FALSE)</f>
        <v>118.3</v>
      </c>
      <c r="F1411" s="18" t="s">
        <v>4960</v>
      </c>
      <c r="G1411" s="18">
        <v>6.9</v>
      </c>
      <c r="H1411" s="19">
        <v>3900</v>
      </c>
      <c r="I1411" s="18" t="s">
        <v>4967</v>
      </c>
      <c r="J1411" s="18" t="s">
        <v>4968</v>
      </c>
      <c r="K1411" s="18" t="s">
        <v>4969</v>
      </c>
      <c r="L1411" s="18" t="s">
        <v>34</v>
      </c>
      <c r="M1411" s="20">
        <v>4000000</v>
      </c>
      <c r="N1411" s="20">
        <v>16262415</v>
      </c>
      <c r="O1411" s="21">
        <f t="shared" ref="O1411:O1474" si="66">(304.7/E1411)*N1411</f>
        <v>41886372.362637356</v>
      </c>
      <c r="P1411" s="22">
        <f t="shared" ref="P1411:P1474" si="67">IFERROR(N1411/M1411, 0)*100</f>
        <v>406.56037500000002</v>
      </c>
      <c r="Q1411" s="20">
        <f t="shared" ref="Q1411:Q1474" si="68">N1411/(E1411/100)</f>
        <v>13746758.24175824</v>
      </c>
      <c r="R1411" s="18" t="s">
        <v>27</v>
      </c>
      <c r="S1411" s="18">
        <v>97</v>
      </c>
    </row>
    <row r="1412" spans="1:19" x14ac:dyDescent="0.25">
      <c r="A1412" s="18" t="s">
        <v>4970</v>
      </c>
      <c r="B1412" s="18" t="s">
        <v>37</v>
      </c>
      <c r="C1412" s="18" t="s">
        <v>45</v>
      </c>
      <c r="D1412" s="18">
        <v>1988</v>
      </c>
      <c r="E1412" s="18">
        <f>VLOOKUP(D1412,'cpi roi'!A:C,2,FALSE)</f>
        <v>118.3</v>
      </c>
      <c r="F1412" s="18" t="s">
        <v>4377</v>
      </c>
      <c r="G1412" s="18">
        <v>7</v>
      </c>
      <c r="H1412" s="19">
        <v>3400</v>
      </c>
      <c r="I1412" s="18" t="s">
        <v>692</v>
      </c>
      <c r="J1412" s="18" t="s">
        <v>692</v>
      </c>
      <c r="K1412" s="18" t="s">
        <v>2585</v>
      </c>
      <c r="L1412" s="18" t="s">
        <v>34</v>
      </c>
      <c r="M1412" s="20">
        <v>0</v>
      </c>
      <c r="N1412" s="20">
        <v>3527886</v>
      </c>
      <c r="O1412" s="21">
        <f t="shared" si="66"/>
        <v>9086617.6179205403</v>
      </c>
      <c r="P1412" s="22">
        <f t="shared" si="67"/>
        <v>0</v>
      </c>
      <c r="Q1412" s="20">
        <f t="shared" si="68"/>
        <v>2982152.1555367708</v>
      </c>
      <c r="R1412" s="18" t="s">
        <v>35</v>
      </c>
      <c r="S1412" s="18">
        <v>100</v>
      </c>
    </row>
    <row r="1413" spans="1:19" x14ac:dyDescent="0.25">
      <c r="A1413" s="18" t="s">
        <v>4971</v>
      </c>
      <c r="B1413" s="18" t="s">
        <v>20</v>
      </c>
      <c r="C1413" s="18" t="s">
        <v>108</v>
      </c>
      <c r="D1413" s="18">
        <v>1988</v>
      </c>
      <c r="E1413" s="18">
        <f>VLOOKUP(D1413,'cpi roi'!A:C,2,FALSE)</f>
        <v>118.3</v>
      </c>
      <c r="F1413" s="18" t="s">
        <v>4570</v>
      </c>
      <c r="G1413" s="18">
        <v>5.5</v>
      </c>
      <c r="H1413" s="19">
        <v>997</v>
      </c>
      <c r="I1413" s="18" t="s">
        <v>4972</v>
      </c>
      <c r="J1413" s="18" t="s">
        <v>4973</v>
      </c>
      <c r="K1413" s="18" t="s">
        <v>1222</v>
      </c>
      <c r="L1413" s="18" t="s">
        <v>34</v>
      </c>
      <c r="M1413" s="20">
        <v>0</v>
      </c>
      <c r="N1413" s="20">
        <v>2432536</v>
      </c>
      <c r="O1413" s="21">
        <f t="shared" si="66"/>
        <v>6265373.7886728654</v>
      </c>
      <c r="P1413" s="22">
        <f t="shared" si="67"/>
        <v>0</v>
      </c>
      <c r="Q1413" s="20">
        <f t="shared" si="68"/>
        <v>2056243.4488588334</v>
      </c>
      <c r="R1413" s="18" t="s">
        <v>2809</v>
      </c>
      <c r="S1413" s="18">
        <v>108</v>
      </c>
    </row>
    <row r="1414" spans="1:19" x14ac:dyDescent="0.25">
      <c r="A1414" s="18" t="s">
        <v>4974</v>
      </c>
      <c r="B1414" s="18" t="s">
        <v>37</v>
      </c>
      <c r="C1414" s="18" t="s">
        <v>45</v>
      </c>
      <c r="D1414" s="18">
        <v>1988</v>
      </c>
      <c r="E1414" s="18">
        <f>VLOOKUP(D1414,'cpi roi'!A:C,2,FALSE)</f>
        <v>118.3</v>
      </c>
      <c r="F1414" s="18" t="s">
        <v>4788</v>
      </c>
      <c r="G1414" s="18">
        <v>4.4000000000000004</v>
      </c>
      <c r="H1414" s="19">
        <v>3100</v>
      </c>
      <c r="I1414" s="18" t="s">
        <v>2830</v>
      </c>
      <c r="J1414" s="18" t="s">
        <v>4975</v>
      </c>
      <c r="K1414" s="18" t="s">
        <v>4976</v>
      </c>
      <c r="L1414" s="18" t="s">
        <v>34</v>
      </c>
      <c r="M1414" s="20">
        <v>0</v>
      </c>
      <c r="N1414" s="20">
        <v>6436211</v>
      </c>
      <c r="O1414" s="21">
        <f t="shared" si="66"/>
        <v>16577459.777683854</v>
      </c>
      <c r="P1414" s="22">
        <f t="shared" si="67"/>
        <v>0</v>
      </c>
      <c r="Q1414" s="20">
        <f t="shared" si="68"/>
        <v>5440584.108199493</v>
      </c>
      <c r="R1414" s="18" t="s">
        <v>27</v>
      </c>
      <c r="S1414" s="18">
        <v>83</v>
      </c>
    </row>
    <row r="1415" spans="1:19" x14ac:dyDescent="0.25">
      <c r="A1415" s="18" t="s">
        <v>4977</v>
      </c>
      <c r="B1415" s="18" t="s">
        <v>20</v>
      </c>
      <c r="C1415" s="18" t="s">
        <v>38</v>
      </c>
      <c r="D1415" s="18">
        <v>1988</v>
      </c>
      <c r="E1415" s="18">
        <f>VLOOKUP(D1415,'cpi roi'!A:C,2,FALSE)</f>
        <v>118.3</v>
      </c>
      <c r="F1415" s="18" t="s">
        <v>3983</v>
      </c>
      <c r="G1415" s="18">
        <v>6</v>
      </c>
      <c r="H1415" s="19">
        <v>3000</v>
      </c>
      <c r="I1415" s="18" t="s">
        <v>1328</v>
      </c>
      <c r="J1415" s="18" t="s">
        <v>1328</v>
      </c>
      <c r="K1415" s="18" t="s">
        <v>1804</v>
      </c>
      <c r="L1415" s="18" t="s">
        <v>34</v>
      </c>
      <c r="M1415" s="20">
        <v>6000000</v>
      </c>
      <c r="N1415" s="20">
        <v>10068039</v>
      </c>
      <c r="O1415" s="21">
        <f t="shared" si="66"/>
        <v>25931796.139475908</v>
      </c>
      <c r="P1415" s="22">
        <f t="shared" si="67"/>
        <v>167.80064999999999</v>
      </c>
      <c r="Q1415" s="20">
        <f t="shared" si="68"/>
        <v>8510599.3237531688</v>
      </c>
      <c r="R1415" s="18" t="s">
        <v>4684</v>
      </c>
      <c r="S1415" s="18">
        <v>97</v>
      </c>
    </row>
    <row r="1416" spans="1:19" x14ac:dyDescent="0.25">
      <c r="A1416" s="18" t="s">
        <v>4978</v>
      </c>
      <c r="B1416" s="18" t="s">
        <v>20</v>
      </c>
      <c r="C1416" s="18" t="s">
        <v>45</v>
      </c>
      <c r="D1416" s="18">
        <v>1988</v>
      </c>
      <c r="E1416" s="18">
        <f>VLOOKUP(D1416,'cpi roi'!A:C,2,FALSE)</f>
        <v>118.3</v>
      </c>
      <c r="F1416" s="18" t="s">
        <v>4979</v>
      </c>
      <c r="G1416" s="18">
        <v>5.0999999999999996</v>
      </c>
      <c r="H1416" s="19">
        <v>4900</v>
      </c>
      <c r="I1416" s="18" t="s">
        <v>2666</v>
      </c>
      <c r="J1416" s="18" t="s">
        <v>3532</v>
      </c>
      <c r="K1416" s="18" t="s">
        <v>2897</v>
      </c>
      <c r="L1416" s="18" t="s">
        <v>34</v>
      </c>
      <c r="M1416" s="20">
        <v>0</v>
      </c>
      <c r="N1416" s="20">
        <v>2955917</v>
      </c>
      <c r="O1416" s="21">
        <f t="shared" si="66"/>
        <v>7613422.737954353</v>
      </c>
      <c r="P1416" s="22">
        <f t="shared" si="67"/>
        <v>0</v>
      </c>
      <c r="Q1416" s="20">
        <f t="shared" si="68"/>
        <v>2498661.8765849536</v>
      </c>
      <c r="R1416" s="18" t="s">
        <v>3822</v>
      </c>
      <c r="S1416" s="18">
        <v>92</v>
      </c>
    </row>
    <row r="1417" spans="1:19" x14ac:dyDescent="0.25">
      <c r="A1417" s="18" t="s">
        <v>4980</v>
      </c>
      <c r="B1417" s="18" t="s">
        <v>2004</v>
      </c>
      <c r="C1417" s="18" t="s">
        <v>21</v>
      </c>
      <c r="D1417" s="18">
        <v>1988</v>
      </c>
      <c r="E1417" s="18">
        <f>VLOOKUP(D1417,'cpi roi'!A:C,2,FALSE)</f>
        <v>118.3</v>
      </c>
      <c r="F1417" s="18" t="s">
        <v>4981</v>
      </c>
      <c r="G1417" s="18">
        <v>6.8</v>
      </c>
      <c r="H1417" s="19">
        <v>1200</v>
      </c>
      <c r="I1417" s="18" t="s">
        <v>3903</v>
      </c>
      <c r="J1417" s="18" t="s">
        <v>3903</v>
      </c>
      <c r="K1417" s="18" t="s">
        <v>1051</v>
      </c>
      <c r="L1417" s="18" t="s">
        <v>26</v>
      </c>
      <c r="M1417" s="20">
        <v>0</v>
      </c>
      <c r="N1417" s="20">
        <v>1451857</v>
      </c>
      <c r="O1417" s="21">
        <f t="shared" si="66"/>
        <v>3739482.9070160608</v>
      </c>
      <c r="P1417" s="22">
        <f t="shared" si="67"/>
        <v>0</v>
      </c>
      <c r="Q1417" s="20">
        <f t="shared" si="68"/>
        <v>1227267.1174978868</v>
      </c>
      <c r="R1417" s="18" t="s">
        <v>4982</v>
      </c>
      <c r="S1417" s="18">
        <v>104</v>
      </c>
    </row>
    <row r="1418" spans="1:19" x14ac:dyDescent="0.25">
      <c r="A1418" s="18" t="s">
        <v>4983</v>
      </c>
      <c r="B1418" s="18" t="s">
        <v>20</v>
      </c>
      <c r="C1418" s="18" t="s">
        <v>21</v>
      </c>
      <c r="D1418" s="18">
        <v>1988</v>
      </c>
      <c r="E1418" s="18">
        <f>VLOOKUP(D1418,'cpi roi'!A:C,2,FALSE)</f>
        <v>118.3</v>
      </c>
      <c r="F1418" s="18" t="s">
        <v>4479</v>
      </c>
      <c r="G1418" s="18">
        <v>6.2</v>
      </c>
      <c r="H1418" s="19">
        <v>3000</v>
      </c>
      <c r="I1418" s="18" t="s">
        <v>1014</v>
      </c>
      <c r="J1418" s="18" t="s">
        <v>4984</v>
      </c>
      <c r="K1418" s="18" t="s">
        <v>1207</v>
      </c>
      <c r="L1418" s="18" t="s">
        <v>34</v>
      </c>
      <c r="M1418" s="20">
        <v>22000000</v>
      </c>
      <c r="N1418" s="20">
        <v>12638294</v>
      </c>
      <c r="O1418" s="21">
        <f t="shared" si="66"/>
        <v>32551886.574809805</v>
      </c>
      <c r="P1418" s="22">
        <f t="shared" si="67"/>
        <v>57.446790909090907</v>
      </c>
      <c r="Q1418" s="20">
        <f t="shared" si="68"/>
        <v>10683257.819103973</v>
      </c>
      <c r="R1418" s="18" t="s">
        <v>4985</v>
      </c>
      <c r="S1418" s="18">
        <v>127</v>
      </c>
    </row>
    <row r="1419" spans="1:19" x14ac:dyDescent="0.25">
      <c r="A1419" s="18" t="s">
        <v>4986</v>
      </c>
      <c r="B1419" s="18" t="s">
        <v>2004</v>
      </c>
      <c r="C1419" s="18" t="s">
        <v>45</v>
      </c>
      <c r="D1419" s="18">
        <v>1988</v>
      </c>
      <c r="E1419" s="18">
        <f>VLOOKUP(D1419,'cpi roi'!A:C,2,FALSE)</f>
        <v>118.3</v>
      </c>
      <c r="F1419" s="18" t="s">
        <v>4616</v>
      </c>
      <c r="G1419" s="18">
        <v>5.7</v>
      </c>
      <c r="H1419" s="19">
        <v>1200</v>
      </c>
      <c r="I1419" s="18" t="s">
        <v>2056</v>
      </c>
      <c r="J1419" s="18" t="s">
        <v>2056</v>
      </c>
      <c r="K1419" s="18" t="s">
        <v>1831</v>
      </c>
      <c r="L1419" s="18" t="s">
        <v>34</v>
      </c>
      <c r="M1419" s="20">
        <v>13000000</v>
      </c>
      <c r="N1419" s="20">
        <v>5509417</v>
      </c>
      <c r="O1419" s="21">
        <f t="shared" si="66"/>
        <v>14190358.071851224</v>
      </c>
      <c r="P1419" s="22">
        <f t="shared" si="67"/>
        <v>42.380130769230767</v>
      </c>
      <c r="Q1419" s="20">
        <f t="shared" si="68"/>
        <v>4657157.2273879964</v>
      </c>
      <c r="R1419" s="18" t="s">
        <v>4987</v>
      </c>
      <c r="S1419" s="18">
        <v>97</v>
      </c>
    </row>
    <row r="1420" spans="1:19" x14ac:dyDescent="0.25">
      <c r="A1420" s="18" t="s">
        <v>4988</v>
      </c>
      <c r="B1420" s="18" t="s">
        <v>20</v>
      </c>
      <c r="C1420" s="18" t="s">
        <v>21</v>
      </c>
      <c r="D1420" s="18">
        <v>1988</v>
      </c>
      <c r="E1420" s="18">
        <f>VLOOKUP(D1420,'cpi roi'!A:C,2,FALSE)</f>
        <v>118.3</v>
      </c>
      <c r="F1420" s="18" t="s">
        <v>4552</v>
      </c>
      <c r="G1420" s="18">
        <v>6.7</v>
      </c>
      <c r="H1420" s="19">
        <v>2100</v>
      </c>
      <c r="I1420" s="18" t="s">
        <v>1504</v>
      </c>
      <c r="J1420" s="18" t="s">
        <v>4989</v>
      </c>
      <c r="K1420" s="18" t="s">
        <v>4990</v>
      </c>
      <c r="L1420" s="18" t="s">
        <v>34</v>
      </c>
      <c r="M1420" s="20">
        <v>0</v>
      </c>
      <c r="N1420" s="20">
        <v>303624</v>
      </c>
      <c r="O1420" s="21">
        <f t="shared" si="66"/>
        <v>782030.70836855448</v>
      </c>
      <c r="P1420" s="22">
        <f t="shared" si="67"/>
        <v>0</v>
      </c>
      <c r="Q1420" s="20">
        <f t="shared" si="68"/>
        <v>256655.95942519017</v>
      </c>
      <c r="R1420" s="18" t="s">
        <v>4991</v>
      </c>
      <c r="S1420" s="18">
        <v>100</v>
      </c>
    </row>
    <row r="1421" spans="1:19" x14ac:dyDescent="0.25">
      <c r="A1421" s="18" t="s">
        <v>4992</v>
      </c>
      <c r="B1421" s="18" t="s">
        <v>2004</v>
      </c>
      <c r="C1421" s="18" t="s">
        <v>45</v>
      </c>
      <c r="D1421" s="18">
        <v>1988</v>
      </c>
      <c r="E1421" s="18">
        <f>VLOOKUP(D1421,'cpi roi'!A:C,2,FALSE)</f>
        <v>118.3</v>
      </c>
      <c r="F1421" s="18" t="s">
        <v>4629</v>
      </c>
      <c r="G1421" s="18">
        <v>5.4</v>
      </c>
      <c r="H1421" s="19">
        <v>688</v>
      </c>
      <c r="I1421" s="18" t="s">
        <v>3694</v>
      </c>
      <c r="J1421" s="18" t="s">
        <v>4105</v>
      </c>
      <c r="K1421" s="18" t="s">
        <v>4993</v>
      </c>
      <c r="L1421" s="18" t="s">
        <v>34</v>
      </c>
      <c r="M1421" s="20">
        <v>0</v>
      </c>
      <c r="N1421" s="20">
        <v>344375</v>
      </c>
      <c r="O1421" s="21">
        <f t="shared" si="66"/>
        <v>886991.22992392222</v>
      </c>
      <c r="P1421" s="22">
        <f t="shared" si="67"/>
        <v>0</v>
      </c>
      <c r="Q1421" s="20">
        <f t="shared" si="68"/>
        <v>291103.12764158915</v>
      </c>
      <c r="R1421" s="18" t="s">
        <v>84</v>
      </c>
      <c r="S1421" s="18">
        <v>81</v>
      </c>
    </row>
    <row r="1422" spans="1:19" x14ac:dyDescent="0.25">
      <c r="A1422" s="18" t="s">
        <v>4994</v>
      </c>
      <c r="B1422" s="18" t="s">
        <v>37</v>
      </c>
      <c r="C1422" s="18" t="s">
        <v>38</v>
      </c>
      <c r="D1422" s="18">
        <v>1988</v>
      </c>
      <c r="E1422" s="18">
        <f>VLOOKUP(D1422,'cpi roi'!A:C,2,FALSE)</f>
        <v>118.3</v>
      </c>
      <c r="F1422" s="18" t="s">
        <v>4660</v>
      </c>
      <c r="G1422" s="18">
        <v>3.8</v>
      </c>
      <c r="H1422" s="19">
        <v>4700</v>
      </c>
      <c r="I1422" s="18" t="s">
        <v>1152</v>
      </c>
      <c r="J1422" s="18" t="s">
        <v>3360</v>
      </c>
      <c r="K1422" s="18" t="s">
        <v>3361</v>
      </c>
      <c r="L1422" s="18" t="s">
        <v>199</v>
      </c>
      <c r="M1422" s="20">
        <v>0</v>
      </c>
      <c r="N1422" s="20">
        <v>10497324</v>
      </c>
      <c r="O1422" s="21">
        <f t="shared" si="66"/>
        <v>27037486.245139472</v>
      </c>
      <c r="P1422" s="22">
        <f t="shared" si="67"/>
        <v>0</v>
      </c>
      <c r="Q1422" s="20">
        <f t="shared" si="68"/>
        <v>8873477.5993237533</v>
      </c>
      <c r="R1422" s="18" t="s">
        <v>4153</v>
      </c>
      <c r="S1422" s="18">
        <v>105</v>
      </c>
    </row>
    <row r="1423" spans="1:19" x14ac:dyDescent="0.25">
      <c r="A1423" s="18" t="s">
        <v>4995</v>
      </c>
      <c r="B1423" s="18" t="s">
        <v>20</v>
      </c>
      <c r="C1423" s="18" t="s">
        <v>1209</v>
      </c>
      <c r="D1423" s="18">
        <v>1988</v>
      </c>
      <c r="E1423" s="18">
        <f>VLOOKUP(D1423,'cpi roi'!A:C,2,FALSE)</f>
        <v>118.3</v>
      </c>
      <c r="F1423" s="18" t="s">
        <v>4996</v>
      </c>
      <c r="G1423" s="18">
        <v>4.9000000000000004</v>
      </c>
      <c r="H1423" s="19">
        <v>309</v>
      </c>
      <c r="I1423" s="18" t="s">
        <v>4997</v>
      </c>
      <c r="J1423" s="18" t="s">
        <v>4998</v>
      </c>
      <c r="K1423" s="18" t="s">
        <v>4999</v>
      </c>
      <c r="L1423" s="18" t="s">
        <v>34</v>
      </c>
      <c r="M1423" s="20">
        <v>0</v>
      </c>
      <c r="N1423" s="20">
        <v>0</v>
      </c>
      <c r="O1423" s="21">
        <f t="shared" si="66"/>
        <v>0</v>
      </c>
      <c r="P1423" s="22">
        <f t="shared" si="67"/>
        <v>0</v>
      </c>
      <c r="Q1423" s="20">
        <f t="shared" si="68"/>
        <v>0</v>
      </c>
      <c r="R1423" s="18" t="s">
        <v>5000</v>
      </c>
      <c r="S1423" s="18">
        <v>91</v>
      </c>
    </row>
    <row r="1424" spans="1:19" x14ac:dyDescent="0.25">
      <c r="A1424" s="18" t="s">
        <v>5001</v>
      </c>
      <c r="B1424" s="18" t="s">
        <v>20</v>
      </c>
      <c r="C1424" s="18" t="s">
        <v>21</v>
      </c>
      <c r="D1424" s="18">
        <v>1988</v>
      </c>
      <c r="E1424" s="18">
        <f>VLOOKUP(D1424,'cpi roi'!A:C,2,FALSE)</f>
        <v>118.3</v>
      </c>
      <c r="F1424" s="18" t="s">
        <v>4557</v>
      </c>
      <c r="G1424" s="18">
        <v>5.4</v>
      </c>
      <c r="H1424" s="19">
        <v>1500</v>
      </c>
      <c r="I1424" s="18" t="s">
        <v>5002</v>
      </c>
      <c r="J1424" s="18" t="s">
        <v>5003</v>
      </c>
      <c r="K1424" s="18" t="s">
        <v>5004</v>
      </c>
      <c r="L1424" s="18" t="s">
        <v>199</v>
      </c>
      <c r="M1424" s="20">
        <v>6000000</v>
      </c>
      <c r="N1424" s="20">
        <v>1869148</v>
      </c>
      <c r="O1424" s="21">
        <f t="shared" si="66"/>
        <v>4814280.6052409122</v>
      </c>
      <c r="P1424" s="22">
        <f t="shared" si="67"/>
        <v>31.152466666666669</v>
      </c>
      <c r="Q1424" s="20">
        <f t="shared" si="68"/>
        <v>1580006.7624683008</v>
      </c>
      <c r="R1424" s="18" t="s">
        <v>2105</v>
      </c>
      <c r="S1424" s="18">
        <v>101</v>
      </c>
    </row>
    <row r="1425" spans="1:19" x14ac:dyDescent="0.25">
      <c r="A1425" s="18" t="s">
        <v>5005</v>
      </c>
      <c r="B1425" s="18" t="s">
        <v>20</v>
      </c>
      <c r="C1425" s="18" t="s">
        <v>21</v>
      </c>
      <c r="D1425" s="18">
        <v>1988</v>
      </c>
      <c r="E1425" s="18">
        <f>VLOOKUP(D1425,'cpi roi'!A:C,2,FALSE)</f>
        <v>118.3</v>
      </c>
      <c r="F1425" s="18" t="s">
        <v>4570</v>
      </c>
      <c r="G1425" s="18">
        <v>5.8</v>
      </c>
      <c r="H1425" s="19">
        <v>2200</v>
      </c>
      <c r="I1425" s="18" t="s">
        <v>5006</v>
      </c>
      <c r="J1425" s="18" t="s">
        <v>5007</v>
      </c>
      <c r="K1425" s="18" t="s">
        <v>5008</v>
      </c>
      <c r="L1425" s="18" t="s">
        <v>34</v>
      </c>
      <c r="M1425" s="20">
        <v>6000000</v>
      </c>
      <c r="N1425" s="20">
        <v>657446</v>
      </c>
      <c r="O1425" s="21">
        <f t="shared" si="66"/>
        <v>1693354.1521555367</v>
      </c>
      <c r="P1425" s="22">
        <f t="shared" si="67"/>
        <v>10.957433333333332</v>
      </c>
      <c r="Q1425" s="20">
        <f t="shared" si="68"/>
        <v>555744.71682163991</v>
      </c>
      <c r="R1425" s="18" t="s">
        <v>122</v>
      </c>
      <c r="S1425" s="18">
        <v>99</v>
      </c>
    </row>
    <row r="1426" spans="1:19" x14ac:dyDescent="0.25">
      <c r="A1426" s="18" t="s">
        <v>5009</v>
      </c>
      <c r="B1426" s="18" t="s">
        <v>20</v>
      </c>
      <c r="C1426" s="18" t="s">
        <v>67</v>
      </c>
      <c r="D1426" s="18">
        <v>1988</v>
      </c>
      <c r="E1426" s="18">
        <f>VLOOKUP(D1426,'cpi roi'!A:C,2,FALSE)</f>
        <v>118.3</v>
      </c>
      <c r="F1426" s="18" t="s">
        <v>4570</v>
      </c>
      <c r="G1426" s="18">
        <v>6.3</v>
      </c>
      <c r="H1426" s="19">
        <v>1700</v>
      </c>
      <c r="I1426" s="18" t="s">
        <v>187</v>
      </c>
      <c r="J1426" s="18" t="s">
        <v>5010</v>
      </c>
      <c r="K1426" s="18" t="s">
        <v>5011</v>
      </c>
      <c r="L1426" s="18" t="s">
        <v>26</v>
      </c>
      <c r="M1426" s="20">
        <v>0</v>
      </c>
      <c r="N1426" s="20">
        <v>1223326</v>
      </c>
      <c r="O1426" s="21">
        <f t="shared" si="66"/>
        <v>3150865.8681318681</v>
      </c>
      <c r="P1426" s="22">
        <f t="shared" si="67"/>
        <v>0</v>
      </c>
      <c r="Q1426" s="20">
        <f t="shared" si="68"/>
        <v>1034087.9120879121</v>
      </c>
      <c r="R1426" s="18" t="s">
        <v>1541</v>
      </c>
      <c r="S1426" s="18">
        <v>108</v>
      </c>
    </row>
    <row r="1427" spans="1:19" x14ac:dyDescent="0.25">
      <c r="A1427" s="18" t="s">
        <v>5012</v>
      </c>
      <c r="B1427" s="18" t="s">
        <v>37</v>
      </c>
      <c r="C1427" s="18" t="s">
        <v>21</v>
      </c>
      <c r="D1427" s="18">
        <v>1988</v>
      </c>
      <c r="E1427" s="18">
        <f>VLOOKUP(D1427,'cpi roi'!A:C,2,FALSE)</f>
        <v>118.3</v>
      </c>
      <c r="F1427" s="18" t="s">
        <v>5013</v>
      </c>
      <c r="G1427" s="18">
        <v>6.6</v>
      </c>
      <c r="H1427" s="19">
        <v>1900</v>
      </c>
      <c r="I1427" s="18" t="s">
        <v>5014</v>
      </c>
      <c r="J1427" s="18" t="s">
        <v>5015</v>
      </c>
      <c r="K1427" s="18" t="s">
        <v>3986</v>
      </c>
      <c r="L1427" s="18" t="s">
        <v>26</v>
      </c>
      <c r="M1427" s="20">
        <v>0</v>
      </c>
      <c r="N1427" s="20">
        <v>1560700</v>
      </c>
      <c r="O1427" s="21">
        <f t="shared" si="66"/>
        <v>4019824.9366018595</v>
      </c>
      <c r="P1427" s="22">
        <f t="shared" si="67"/>
        <v>0</v>
      </c>
      <c r="Q1427" s="20">
        <f t="shared" si="68"/>
        <v>1319273.0346576499</v>
      </c>
      <c r="R1427" s="18" t="s">
        <v>5016</v>
      </c>
      <c r="S1427" s="18">
        <v>118</v>
      </c>
    </row>
    <row r="1428" spans="1:19" x14ac:dyDescent="0.25">
      <c r="A1428" s="18" t="s">
        <v>5017</v>
      </c>
      <c r="B1428" s="18" t="s">
        <v>20</v>
      </c>
      <c r="C1428" s="18" t="s">
        <v>108</v>
      </c>
      <c r="D1428" s="18">
        <v>1988</v>
      </c>
      <c r="E1428" s="18">
        <f>VLOOKUP(D1428,'cpi roi'!A:C,2,FALSE)</f>
        <v>118.3</v>
      </c>
      <c r="F1428" s="18" t="s">
        <v>5018</v>
      </c>
      <c r="G1428" s="18">
        <v>5.7</v>
      </c>
      <c r="H1428" s="19">
        <v>3800</v>
      </c>
      <c r="I1428" s="18" t="s">
        <v>5019</v>
      </c>
      <c r="J1428" s="18" t="s">
        <v>5020</v>
      </c>
      <c r="K1428" s="18" t="s">
        <v>3367</v>
      </c>
      <c r="L1428" s="18" t="s">
        <v>34</v>
      </c>
      <c r="M1428" s="20">
        <v>0</v>
      </c>
      <c r="N1428" s="20">
        <v>9974446</v>
      </c>
      <c r="O1428" s="21">
        <f t="shared" si="66"/>
        <v>25690732.850380387</v>
      </c>
      <c r="P1428" s="22">
        <f t="shared" si="67"/>
        <v>0</v>
      </c>
      <c r="Q1428" s="20">
        <f t="shared" si="68"/>
        <v>8431484.361792054</v>
      </c>
      <c r="R1428" s="18" t="s">
        <v>2357</v>
      </c>
      <c r="S1428" s="18">
        <v>117</v>
      </c>
    </row>
    <row r="1429" spans="1:19" x14ac:dyDescent="0.25">
      <c r="A1429" s="18" t="s">
        <v>5021</v>
      </c>
      <c r="B1429" s="18" t="s">
        <v>2004</v>
      </c>
      <c r="C1429" s="18" t="s">
        <v>21</v>
      </c>
      <c r="D1429" s="18">
        <v>1988</v>
      </c>
      <c r="E1429" s="18">
        <f>VLOOKUP(D1429,'cpi roi'!A:C,2,FALSE)</f>
        <v>118.3</v>
      </c>
      <c r="F1429" s="18" t="s">
        <v>5022</v>
      </c>
      <c r="G1429" s="18">
        <v>7.3</v>
      </c>
      <c r="H1429" s="19">
        <v>998</v>
      </c>
      <c r="I1429" s="18" t="s">
        <v>376</v>
      </c>
      <c r="J1429" s="18" t="s">
        <v>5023</v>
      </c>
      <c r="K1429" s="18" t="s">
        <v>5024</v>
      </c>
      <c r="L1429" s="18" t="s">
        <v>26</v>
      </c>
      <c r="M1429" s="20">
        <v>0</v>
      </c>
      <c r="N1429" s="20">
        <v>0</v>
      </c>
      <c r="O1429" s="21">
        <f t="shared" si="66"/>
        <v>0</v>
      </c>
      <c r="P1429" s="22">
        <f t="shared" si="67"/>
        <v>0</v>
      </c>
      <c r="Q1429" s="20">
        <f t="shared" si="68"/>
        <v>0</v>
      </c>
      <c r="R1429" s="18" t="s">
        <v>1046</v>
      </c>
      <c r="S1429" s="18">
        <v>95</v>
      </c>
    </row>
    <row r="1430" spans="1:19" x14ac:dyDescent="0.25">
      <c r="A1430" s="18" t="s">
        <v>5025</v>
      </c>
      <c r="B1430" s="18" t="s">
        <v>20</v>
      </c>
      <c r="C1430" s="18" t="s">
        <v>21</v>
      </c>
      <c r="D1430" s="18">
        <v>1988</v>
      </c>
      <c r="E1430" s="18">
        <f>VLOOKUP(D1430,'cpi roi'!A:C,2,FALSE)</f>
        <v>118.3</v>
      </c>
      <c r="F1430" s="18" t="s">
        <v>4996</v>
      </c>
      <c r="G1430" s="18">
        <v>5.4</v>
      </c>
      <c r="H1430" s="19">
        <v>1600</v>
      </c>
      <c r="I1430" s="18" t="s">
        <v>4891</v>
      </c>
      <c r="J1430" s="18" t="s">
        <v>5026</v>
      </c>
      <c r="K1430" s="18" t="s">
        <v>5027</v>
      </c>
      <c r="L1430" s="18" t="s">
        <v>34</v>
      </c>
      <c r="M1430" s="20">
        <v>0</v>
      </c>
      <c r="N1430" s="20">
        <v>1348771</v>
      </c>
      <c r="O1430" s="21">
        <f t="shared" si="66"/>
        <v>3473968.9239222314</v>
      </c>
      <c r="P1430" s="22">
        <f t="shared" si="67"/>
        <v>0</v>
      </c>
      <c r="Q1430" s="20">
        <f t="shared" si="68"/>
        <v>1140127.6415891801</v>
      </c>
      <c r="R1430" s="18" t="s">
        <v>4543</v>
      </c>
      <c r="S1430" s="18">
        <v>97</v>
      </c>
    </row>
    <row r="1431" spans="1:19" x14ac:dyDescent="0.25">
      <c r="A1431" s="18" t="s">
        <v>5028</v>
      </c>
      <c r="B1431" s="18" t="s">
        <v>20</v>
      </c>
      <c r="C1431" s="18" t="s">
        <v>21</v>
      </c>
      <c r="D1431" s="18">
        <v>1988</v>
      </c>
      <c r="E1431" s="18">
        <f>VLOOKUP(D1431,'cpi roi'!A:C,2,FALSE)</f>
        <v>118.3</v>
      </c>
      <c r="F1431" s="18" t="s">
        <v>5029</v>
      </c>
      <c r="G1431" s="18">
        <v>5.4</v>
      </c>
      <c r="H1431" s="19">
        <v>613</v>
      </c>
      <c r="I1431" s="18" t="s">
        <v>5030</v>
      </c>
      <c r="J1431" s="18" t="s">
        <v>5031</v>
      </c>
      <c r="K1431" s="18" t="s">
        <v>5032</v>
      </c>
      <c r="L1431" s="18" t="s">
        <v>26</v>
      </c>
      <c r="M1431" s="20">
        <v>0</v>
      </c>
      <c r="N1431" s="20">
        <v>747013</v>
      </c>
      <c r="O1431" s="21">
        <f t="shared" si="66"/>
        <v>1924047.8537616229</v>
      </c>
      <c r="P1431" s="22">
        <f t="shared" si="67"/>
        <v>0</v>
      </c>
      <c r="Q1431" s="20">
        <f t="shared" si="68"/>
        <v>631456.46661031269</v>
      </c>
      <c r="R1431" s="18" t="s">
        <v>5033</v>
      </c>
      <c r="S1431" s="18">
        <v>119</v>
      </c>
    </row>
    <row r="1432" spans="1:19" x14ac:dyDescent="0.25">
      <c r="A1432" s="18" t="s">
        <v>5034</v>
      </c>
      <c r="B1432" s="18" t="s">
        <v>2004</v>
      </c>
      <c r="C1432" s="18" t="s">
        <v>21</v>
      </c>
      <c r="D1432" s="18">
        <v>1988</v>
      </c>
      <c r="E1432" s="18">
        <f>VLOOKUP(D1432,'cpi roi'!A:C,2,FALSE)</f>
        <v>118.3</v>
      </c>
      <c r="F1432" s="18" t="s">
        <v>4097</v>
      </c>
      <c r="G1432" s="18">
        <v>6.4</v>
      </c>
      <c r="H1432" s="19">
        <v>1900</v>
      </c>
      <c r="I1432" s="18" t="s">
        <v>5035</v>
      </c>
      <c r="J1432" s="18" t="s">
        <v>5036</v>
      </c>
      <c r="K1432" s="18" t="s">
        <v>5037</v>
      </c>
      <c r="L1432" s="18" t="s">
        <v>34</v>
      </c>
      <c r="M1432" s="20">
        <v>8000000</v>
      </c>
      <c r="N1432" s="20">
        <v>1893139</v>
      </c>
      <c r="O1432" s="21">
        <f t="shared" si="66"/>
        <v>4876073.1470836848</v>
      </c>
      <c r="P1432" s="22">
        <f t="shared" si="67"/>
        <v>23.664237499999999</v>
      </c>
      <c r="Q1432" s="20">
        <f t="shared" si="68"/>
        <v>1600286.5595942519</v>
      </c>
      <c r="R1432" s="18" t="s">
        <v>48</v>
      </c>
      <c r="S1432" s="18">
        <v>91</v>
      </c>
    </row>
    <row r="1433" spans="1:19" x14ac:dyDescent="0.25">
      <c r="A1433" s="18" t="s">
        <v>5038</v>
      </c>
      <c r="B1433" s="18" t="s">
        <v>20</v>
      </c>
      <c r="C1433" s="18" t="s">
        <v>38</v>
      </c>
      <c r="D1433" s="18">
        <v>1988</v>
      </c>
      <c r="E1433" s="18">
        <f>VLOOKUP(D1433,'cpi roi'!A:C,2,FALSE)</f>
        <v>118.3</v>
      </c>
      <c r="F1433" s="18" t="s">
        <v>4788</v>
      </c>
      <c r="G1433" s="18">
        <v>5.3</v>
      </c>
      <c r="H1433" s="19">
        <v>3500</v>
      </c>
      <c r="I1433" s="18" t="s">
        <v>2366</v>
      </c>
      <c r="J1433" s="18" t="s">
        <v>5039</v>
      </c>
      <c r="K1433" s="18" t="s">
        <v>331</v>
      </c>
      <c r="L1433" s="18" t="s">
        <v>34</v>
      </c>
      <c r="M1433" s="20">
        <v>0</v>
      </c>
      <c r="N1433" s="20">
        <v>5301200</v>
      </c>
      <c r="O1433" s="21">
        <f t="shared" si="66"/>
        <v>13654062.890955197</v>
      </c>
      <c r="P1433" s="22">
        <f t="shared" si="67"/>
        <v>0</v>
      </c>
      <c r="Q1433" s="20">
        <f t="shared" si="68"/>
        <v>4481149.619611158</v>
      </c>
      <c r="R1433" s="18" t="s">
        <v>1180</v>
      </c>
      <c r="S1433" s="18">
        <v>96</v>
      </c>
    </row>
    <row r="1434" spans="1:19" x14ac:dyDescent="0.25">
      <c r="A1434" s="18" t="s">
        <v>5040</v>
      </c>
      <c r="B1434" s="18" t="s">
        <v>37</v>
      </c>
      <c r="C1434" s="18" t="s">
        <v>45</v>
      </c>
      <c r="D1434" s="18">
        <v>1988</v>
      </c>
      <c r="E1434" s="18">
        <f>VLOOKUP(D1434,'cpi roi'!A:C,2,FALSE)</f>
        <v>118.3</v>
      </c>
      <c r="F1434" s="18" t="s">
        <v>4641</v>
      </c>
      <c r="G1434" s="18">
        <v>4.2</v>
      </c>
      <c r="H1434" s="19">
        <v>949</v>
      </c>
      <c r="I1434" s="18" t="s">
        <v>2589</v>
      </c>
      <c r="J1434" s="18" t="s">
        <v>5041</v>
      </c>
      <c r="K1434" s="18" t="s">
        <v>2207</v>
      </c>
      <c r="L1434" s="18" t="s">
        <v>34</v>
      </c>
      <c r="M1434" s="20">
        <v>13000000</v>
      </c>
      <c r="N1434" s="20">
        <v>259019</v>
      </c>
      <c r="O1434" s="21">
        <f t="shared" si="66"/>
        <v>667143.61200338113</v>
      </c>
      <c r="P1434" s="22">
        <f t="shared" si="67"/>
        <v>1.9924538461538461</v>
      </c>
      <c r="Q1434" s="20">
        <f t="shared" si="68"/>
        <v>218950.97210481824</v>
      </c>
      <c r="R1434" s="18" t="s">
        <v>5042</v>
      </c>
      <c r="S1434" s="18">
        <v>102</v>
      </c>
    </row>
    <row r="1435" spans="1:19" x14ac:dyDescent="0.25">
      <c r="A1435" s="18" t="s">
        <v>5043</v>
      </c>
      <c r="B1435" s="18" t="s">
        <v>20</v>
      </c>
      <c r="C1435" s="18" t="s">
        <v>21</v>
      </c>
      <c r="D1435" s="18">
        <v>1988</v>
      </c>
      <c r="E1435" s="18">
        <f>VLOOKUP(D1435,'cpi roi'!A:C,2,FALSE)</f>
        <v>118.3</v>
      </c>
      <c r="F1435" s="18" t="s">
        <v>5044</v>
      </c>
      <c r="G1435" s="18">
        <v>5.9</v>
      </c>
      <c r="H1435" s="19">
        <v>2000</v>
      </c>
      <c r="I1435" s="18" t="s">
        <v>1789</v>
      </c>
      <c r="J1435" s="18" t="s">
        <v>855</v>
      </c>
      <c r="K1435" s="18" t="s">
        <v>5045</v>
      </c>
      <c r="L1435" s="18" t="s">
        <v>26</v>
      </c>
      <c r="M1435" s="20">
        <v>5000000</v>
      </c>
      <c r="N1435" s="20">
        <v>429028</v>
      </c>
      <c r="O1435" s="21">
        <f t="shared" si="66"/>
        <v>1105028.1622992391</v>
      </c>
      <c r="P1435" s="22">
        <f t="shared" si="67"/>
        <v>8.5805600000000002</v>
      </c>
      <c r="Q1435" s="20">
        <f t="shared" si="68"/>
        <v>362661.03127641586</v>
      </c>
      <c r="R1435" s="18" t="s">
        <v>575</v>
      </c>
      <c r="S1435" s="18">
        <v>90</v>
      </c>
    </row>
    <row r="1436" spans="1:19" x14ac:dyDescent="0.25">
      <c r="A1436" s="18" t="s">
        <v>5046</v>
      </c>
      <c r="B1436" s="18" t="s">
        <v>2004</v>
      </c>
      <c r="C1436" s="18" t="s">
        <v>21</v>
      </c>
      <c r="D1436" s="18">
        <v>1988</v>
      </c>
      <c r="E1436" s="18">
        <f>VLOOKUP(D1436,'cpi roi'!A:C,2,FALSE)</f>
        <v>118.3</v>
      </c>
      <c r="F1436" s="18" t="s">
        <v>5047</v>
      </c>
      <c r="G1436" s="18">
        <v>7.4</v>
      </c>
      <c r="H1436" s="19">
        <v>3900</v>
      </c>
      <c r="I1436" s="18" t="s">
        <v>5048</v>
      </c>
      <c r="J1436" s="18" t="s">
        <v>5048</v>
      </c>
      <c r="K1436" s="18" t="s">
        <v>5049</v>
      </c>
      <c r="L1436" s="18" t="s">
        <v>26</v>
      </c>
      <c r="M1436" s="20">
        <v>0</v>
      </c>
      <c r="N1436" s="20">
        <v>771745</v>
      </c>
      <c r="O1436" s="21">
        <f t="shared" si="66"/>
        <v>1987748.9560439559</v>
      </c>
      <c r="P1436" s="22">
        <f t="shared" si="67"/>
        <v>0</v>
      </c>
      <c r="Q1436" s="20">
        <f t="shared" si="68"/>
        <v>652362.63736263732</v>
      </c>
      <c r="R1436" s="18" t="s">
        <v>3468</v>
      </c>
      <c r="S1436" s="18">
        <v>84</v>
      </c>
    </row>
    <row r="1437" spans="1:19" x14ac:dyDescent="0.25">
      <c r="A1437" s="18" t="s">
        <v>5050</v>
      </c>
      <c r="B1437" s="18" t="s">
        <v>37</v>
      </c>
      <c r="C1437" s="18" t="s">
        <v>45</v>
      </c>
      <c r="D1437" s="18">
        <v>1988</v>
      </c>
      <c r="E1437" s="18">
        <f>VLOOKUP(D1437,'cpi roi'!A:C,2,FALSE)</f>
        <v>118.3</v>
      </c>
      <c r="F1437" s="18" t="s">
        <v>4660</v>
      </c>
      <c r="G1437" s="18">
        <v>5.6</v>
      </c>
      <c r="H1437" s="19">
        <v>10000</v>
      </c>
      <c r="I1437" s="18" t="s">
        <v>4039</v>
      </c>
      <c r="J1437" s="18" t="s">
        <v>5051</v>
      </c>
      <c r="K1437" s="18" t="s">
        <v>4040</v>
      </c>
      <c r="L1437" s="18" t="s">
        <v>34</v>
      </c>
      <c r="M1437" s="20">
        <v>6000000</v>
      </c>
      <c r="N1437" s="20">
        <v>28202109</v>
      </c>
      <c r="O1437" s="21">
        <f t="shared" si="66"/>
        <v>72638906.274725273</v>
      </c>
      <c r="P1437" s="22">
        <f t="shared" si="67"/>
        <v>470.03514999999999</v>
      </c>
      <c r="Q1437" s="20">
        <f t="shared" si="68"/>
        <v>23839483.516483516</v>
      </c>
      <c r="R1437" s="18" t="s">
        <v>2097</v>
      </c>
      <c r="S1437" s="18">
        <v>95</v>
      </c>
    </row>
    <row r="1438" spans="1:19" x14ac:dyDescent="0.25">
      <c r="A1438" s="18" t="s">
        <v>5052</v>
      </c>
      <c r="B1438" s="18" t="s">
        <v>2004</v>
      </c>
      <c r="C1438" s="18" t="s">
        <v>45</v>
      </c>
      <c r="D1438" s="18">
        <v>1988</v>
      </c>
      <c r="E1438" s="18">
        <f>VLOOKUP(D1438,'cpi roi'!A:C,2,FALSE)</f>
        <v>118.3</v>
      </c>
      <c r="F1438" s="18" t="s">
        <v>5053</v>
      </c>
      <c r="G1438" s="18">
        <v>5.4</v>
      </c>
      <c r="H1438" s="19">
        <v>3000</v>
      </c>
      <c r="I1438" s="18" t="s">
        <v>5054</v>
      </c>
      <c r="J1438" s="18" t="s">
        <v>550</v>
      </c>
      <c r="K1438" s="18" t="s">
        <v>4863</v>
      </c>
      <c r="L1438" s="18" t="s">
        <v>34</v>
      </c>
      <c r="M1438" s="20">
        <v>0</v>
      </c>
      <c r="N1438" s="20">
        <v>3838793</v>
      </c>
      <c r="O1438" s="21">
        <f t="shared" si="66"/>
        <v>9887406.8224852066</v>
      </c>
      <c r="P1438" s="22">
        <f t="shared" si="67"/>
        <v>0</v>
      </c>
      <c r="Q1438" s="20">
        <f t="shared" si="68"/>
        <v>3244964.4970414201</v>
      </c>
      <c r="R1438" s="18" t="s">
        <v>27</v>
      </c>
      <c r="S1438" s="18">
        <v>82</v>
      </c>
    </row>
    <row r="1439" spans="1:19" x14ac:dyDescent="0.25">
      <c r="A1439" s="18" t="s">
        <v>5055</v>
      </c>
      <c r="B1439" s="18" t="s">
        <v>2004</v>
      </c>
      <c r="C1439" s="18" t="s">
        <v>45</v>
      </c>
      <c r="D1439" s="18">
        <v>1988</v>
      </c>
      <c r="E1439" s="18">
        <f>VLOOKUP(D1439,'cpi roi'!A:C,2,FALSE)</f>
        <v>118.3</v>
      </c>
      <c r="F1439" s="18" t="s">
        <v>4476</v>
      </c>
      <c r="G1439" s="18">
        <v>6</v>
      </c>
      <c r="H1439" s="19">
        <v>5500</v>
      </c>
      <c r="I1439" s="18" t="s">
        <v>420</v>
      </c>
      <c r="J1439" s="18" t="s">
        <v>5056</v>
      </c>
      <c r="K1439" s="18" t="s">
        <v>349</v>
      </c>
      <c r="L1439" s="18" t="s">
        <v>34</v>
      </c>
      <c r="M1439" s="20">
        <v>20000000</v>
      </c>
      <c r="N1439" s="20">
        <v>11444204</v>
      </c>
      <c r="O1439" s="21">
        <f t="shared" si="66"/>
        <v>29476322.559594251</v>
      </c>
      <c r="P1439" s="22">
        <f t="shared" si="67"/>
        <v>57.221020000000003</v>
      </c>
      <c r="Q1439" s="20">
        <f t="shared" si="68"/>
        <v>9673883.3474218082</v>
      </c>
      <c r="R1439" s="18" t="s">
        <v>65</v>
      </c>
      <c r="S1439" s="18">
        <v>103</v>
      </c>
    </row>
    <row r="1440" spans="1:19" x14ac:dyDescent="0.25">
      <c r="A1440" s="18" t="s">
        <v>5057</v>
      </c>
      <c r="B1440" s="18" t="s">
        <v>20</v>
      </c>
      <c r="C1440" s="18" t="s">
        <v>67</v>
      </c>
      <c r="D1440" s="18">
        <v>1988</v>
      </c>
      <c r="E1440" s="18">
        <f>VLOOKUP(D1440,'cpi roi'!A:C,2,FALSE)</f>
        <v>118.3</v>
      </c>
      <c r="F1440" s="18" t="s">
        <v>5058</v>
      </c>
      <c r="G1440" s="18">
        <v>6.5</v>
      </c>
      <c r="H1440" s="19">
        <v>1500</v>
      </c>
      <c r="I1440" s="18" t="s">
        <v>167</v>
      </c>
      <c r="J1440" s="18" t="s">
        <v>5059</v>
      </c>
      <c r="K1440" s="18" t="s">
        <v>3164</v>
      </c>
      <c r="L1440" s="18" t="s">
        <v>26</v>
      </c>
      <c r="M1440" s="20">
        <v>0</v>
      </c>
      <c r="N1440" s="20">
        <v>0</v>
      </c>
      <c r="O1440" s="21">
        <f t="shared" si="66"/>
        <v>0</v>
      </c>
      <c r="P1440" s="22">
        <f t="shared" si="67"/>
        <v>0</v>
      </c>
      <c r="Q1440" s="20">
        <f t="shared" si="68"/>
        <v>0</v>
      </c>
      <c r="R1440" s="18" t="s">
        <v>5060</v>
      </c>
      <c r="S1440" s="18">
        <v>89</v>
      </c>
    </row>
    <row r="1441" spans="1:19" x14ac:dyDescent="0.25">
      <c r="A1441" s="18" t="s">
        <v>5061</v>
      </c>
      <c r="B1441" s="18" t="s">
        <v>20</v>
      </c>
      <c r="C1441" s="18" t="s">
        <v>38</v>
      </c>
      <c r="D1441" s="18">
        <v>1988</v>
      </c>
      <c r="E1441" s="18">
        <f>VLOOKUP(D1441,'cpi roi'!A:C,2,FALSE)</f>
        <v>118.3</v>
      </c>
      <c r="F1441" s="18" t="s">
        <v>3553</v>
      </c>
      <c r="G1441" s="18">
        <v>6.2</v>
      </c>
      <c r="H1441" s="19">
        <v>2700</v>
      </c>
      <c r="I1441" s="18" t="s">
        <v>1842</v>
      </c>
      <c r="J1441" s="18" t="s">
        <v>1842</v>
      </c>
      <c r="K1441" s="18" t="s">
        <v>4547</v>
      </c>
      <c r="L1441" s="18" t="s">
        <v>34</v>
      </c>
      <c r="M1441" s="20">
        <v>12000000</v>
      </c>
      <c r="N1441" s="20">
        <v>7242035</v>
      </c>
      <c r="O1441" s="21">
        <f t="shared" si="66"/>
        <v>18652984.48436179</v>
      </c>
      <c r="P1441" s="22">
        <f t="shared" si="67"/>
        <v>60.350291666666664</v>
      </c>
      <c r="Q1441" s="20">
        <f t="shared" si="68"/>
        <v>6121754.0152155533</v>
      </c>
      <c r="R1441" s="18" t="s">
        <v>184</v>
      </c>
      <c r="S1441" s="18">
        <v>102</v>
      </c>
    </row>
    <row r="1442" spans="1:19" x14ac:dyDescent="0.25">
      <c r="A1442" s="18" t="s">
        <v>5062</v>
      </c>
      <c r="B1442" s="18" t="s">
        <v>20</v>
      </c>
      <c r="C1442" s="18" t="s">
        <v>45</v>
      </c>
      <c r="D1442" s="18">
        <v>1988</v>
      </c>
      <c r="E1442" s="18">
        <f>VLOOKUP(D1442,'cpi roi'!A:C,2,FALSE)</f>
        <v>118.3</v>
      </c>
      <c r="F1442" s="18" t="s">
        <v>4377</v>
      </c>
      <c r="G1442" s="18">
        <v>5.7</v>
      </c>
      <c r="H1442" s="19">
        <v>3900</v>
      </c>
      <c r="I1442" s="18" t="s">
        <v>5063</v>
      </c>
      <c r="J1442" s="18" t="s">
        <v>5063</v>
      </c>
      <c r="K1442" s="18" t="s">
        <v>2629</v>
      </c>
      <c r="L1442" s="18" t="s">
        <v>34</v>
      </c>
      <c r="M1442" s="20">
        <v>3000000</v>
      </c>
      <c r="N1442" s="20">
        <v>343786</v>
      </c>
      <c r="O1442" s="21">
        <f t="shared" si="66"/>
        <v>885474.16906170745</v>
      </c>
      <c r="P1442" s="22">
        <f t="shared" si="67"/>
        <v>11.459533333333333</v>
      </c>
      <c r="Q1442" s="20">
        <f t="shared" si="68"/>
        <v>290605.24091293319</v>
      </c>
      <c r="R1442" s="18" t="s">
        <v>4633</v>
      </c>
      <c r="S1442" s="18">
        <v>93</v>
      </c>
    </row>
    <row r="1443" spans="1:19" x14ac:dyDescent="0.25">
      <c r="A1443" s="18" t="s">
        <v>5064</v>
      </c>
      <c r="B1443" s="18" t="s">
        <v>20</v>
      </c>
      <c r="C1443" s="18" t="s">
        <v>21</v>
      </c>
      <c r="D1443" s="18">
        <v>1988</v>
      </c>
      <c r="E1443" s="18">
        <f>VLOOKUP(D1443,'cpi roi'!A:C,2,FALSE)</f>
        <v>118.3</v>
      </c>
      <c r="F1443" s="18" t="s">
        <v>5065</v>
      </c>
      <c r="G1443" s="18">
        <v>7</v>
      </c>
      <c r="H1443" s="19">
        <v>3700</v>
      </c>
      <c r="I1443" s="18" t="s">
        <v>448</v>
      </c>
      <c r="J1443" s="18" t="s">
        <v>448</v>
      </c>
      <c r="K1443" s="18" t="s">
        <v>5066</v>
      </c>
      <c r="L1443" s="18" t="s">
        <v>26</v>
      </c>
      <c r="M1443" s="20">
        <v>4000000</v>
      </c>
      <c r="N1443" s="20">
        <v>1267578</v>
      </c>
      <c r="O1443" s="21">
        <f t="shared" si="66"/>
        <v>3264843.7582417582</v>
      </c>
      <c r="P1443" s="22">
        <f t="shared" si="67"/>
        <v>31.689450000000001</v>
      </c>
      <c r="Q1443" s="20">
        <f t="shared" si="68"/>
        <v>1071494.5054945054</v>
      </c>
      <c r="R1443" s="18" t="s">
        <v>5067</v>
      </c>
      <c r="S1443" s="18">
        <v>124</v>
      </c>
    </row>
    <row r="1444" spans="1:19" x14ac:dyDescent="0.25">
      <c r="A1444" s="18" t="s">
        <v>5068</v>
      </c>
      <c r="B1444" s="18" t="s">
        <v>20</v>
      </c>
      <c r="C1444" s="18" t="s">
        <v>21</v>
      </c>
      <c r="D1444" s="18">
        <v>1988</v>
      </c>
      <c r="E1444" s="18">
        <f>VLOOKUP(D1444,'cpi roi'!A:C,2,FALSE)</f>
        <v>118.3</v>
      </c>
      <c r="F1444" s="18" t="s">
        <v>4479</v>
      </c>
      <c r="G1444" s="18">
        <v>5.7</v>
      </c>
      <c r="H1444" s="19">
        <v>1500</v>
      </c>
      <c r="I1444" s="18" t="s">
        <v>2151</v>
      </c>
      <c r="J1444" s="18" t="s">
        <v>5069</v>
      </c>
      <c r="K1444" s="18" t="s">
        <v>2371</v>
      </c>
      <c r="L1444" s="18" t="s">
        <v>34</v>
      </c>
      <c r="M1444" s="20">
        <v>14000000</v>
      </c>
      <c r="N1444" s="20">
        <v>4764606</v>
      </c>
      <c r="O1444" s="21">
        <f t="shared" si="66"/>
        <v>12271981.810650887</v>
      </c>
      <c r="P1444" s="22">
        <f t="shared" si="67"/>
        <v>34.032899999999998</v>
      </c>
      <c r="Q1444" s="20">
        <f t="shared" si="68"/>
        <v>4027562.1301775146</v>
      </c>
      <c r="R1444" s="18" t="s">
        <v>2097</v>
      </c>
      <c r="S1444" s="18">
        <v>103</v>
      </c>
    </row>
    <row r="1445" spans="1:19" x14ac:dyDescent="0.25">
      <c r="A1445" s="18" t="s">
        <v>5070</v>
      </c>
      <c r="B1445" s="18" t="s">
        <v>2004</v>
      </c>
      <c r="C1445" s="18" t="s">
        <v>38</v>
      </c>
      <c r="D1445" s="18">
        <v>1989</v>
      </c>
      <c r="E1445" s="18">
        <f>VLOOKUP(D1445,'cpi roi'!A:C,2,FALSE)</f>
        <v>124</v>
      </c>
      <c r="F1445" s="18" t="s">
        <v>5071</v>
      </c>
      <c r="G1445" s="18">
        <v>8.1999999999999993</v>
      </c>
      <c r="H1445" s="19">
        <v>707000</v>
      </c>
      <c r="I1445" s="18" t="s">
        <v>500</v>
      </c>
      <c r="J1445" s="18" t="s">
        <v>1527</v>
      </c>
      <c r="K1445" s="18" t="s">
        <v>502</v>
      </c>
      <c r="L1445" s="18" t="s">
        <v>34</v>
      </c>
      <c r="M1445" s="20">
        <v>48000000</v>
      </c>
      <c r="N1445" s="20">
        <v>474171806</v>
      </c>
      <c r="O1445" s="21">
        <f t="shared" si="66"/>
        <v>1165162494.2596774</v>
      </c>
      <c r="P1445" s="22">
        <f t="shared" si="67"/>
        <v>987.85792916666662</v>
      </c>
      <c r="Q1445" s="20">
        <f t="shared" si="68"/>
        <v>382396617.74193549</v>
      </c>
      <c r="R1445" s="18" t="s">
        <v>48</v>
      </c>
      <c r="S1445" s="18">
        <v>127</v>
      </c>
    </row>
    <row r="1446" spans="1:19" x14ac:dyDescent="0.25">
      <c r="A1446" s="18" t="s">
        <v>5072</v>
      </c>
      <c r="B1446" s="18" t="s">
        <v>20</v>
      </c>
      <c r="C1446" s="18" t="s">
        <v>38</v>
      </c>
      <c r="D1446" s="18">
        <v>1989</v>
      </c>
      <c r="E1446" s="18">
        <f>VLOOKUP(D1446,'cpi roi'!A:C,2,FALSE)</f>
        <v>124</v>
      </c>
      <c r="F1446" s="18" t="s">
        <v>4724</v>
      </c>
      <c r="G1446" s="18">
        <v>6.6</v>
      </c>
      <c r="H1446" s="19">
        <v>66000</v>
      </c>
      <c r="I1446" s="18" t="s">
        <v>4839</v>
      </c>
      <c r="J1446" s="18" t="s">
        <v>2316</v>
      </c>
      <c r="K1446" s="18" t="s">
        <v>2044</v>
      </c>
      <c r="L1446" s="18" t="s">
        <v>34</v>
      </c>
      <c r="M1446" s="20">
        <v>17000000</v>
      </c>
      <c r="N1446" s="20">
        <v>30050028</v>
      </c>
      <c r="O1446" s="21">
        <f t="shared" si="66"/>
        <v>73840673.641935483</v>
      </c>
      <c r="P1446" s="22">
        <f t="shared" si="67"/>
        <v>176.76487058823528</v>
      </c>
      <c r="Q1446" s="20">
        <f t="shared" si="68"/>
        <v>24233893.548387095</v>
      </c>
      <c r="R1446" s="18" t="s">
        <v>5073</v>
      </c>
      <c r="S1446" s="18">
        <v>114</v>
      </c>
    </row>
    <row r="1447" spans="1:19" x14ac:dyDescent="0.25">
      <c r="A1447" s="18" t="s">
        <v>5074</v>
      </c>
      <c r="B1447" s="18" t="s">
        <v>2004</v>
      </c>
      <c r="C1447" s="18" t="s">
        <v>38</v>
      </c>
      <c r="D1447" s="18">
        <v>1989</v>
      </c>
      <c r="E1447" s="18">
        <f>VLOOKUP(D1447,'cpi roi'!A:C,2,FALSE)</f>
        <v>124</v>
      </c>
      <c r="F1447" s="18" t="s">
        <v>5075</v>
      </c>
      <c r="G1447" s="18">
        <v>7.5</v>
      </c>
      <c r="H1447" s="19">
        <v>346000</v>
      </c>
      <c r="I1447" s="18" t="s">
        <v>2673</v>
      </c>
      <c r="J1447" s="18" t="s">
        <v>5076</v>
      </c>
      <c r="K1447" s="18" t="s">
        <v>1570</v>
      </c>
      <c r="L1447" s="18" t="s">
        <v>34</v>
      </c>
      <c r="M1447" s="20">
        <v>35000000</v>
      </c>
      <c r="N1447" s="20">
        <v>411508343</v>
      </c>
      <c r="O1447" s="21">
        <f t="shared" si="66"/>
        <v>1011182194.4524193</v>
      </c>
      <c r="P1447" s="22">
        <f t="shared" si="67"/>
        <v>1175.7381228571428</v>
      </c>
      <c r="Q1447" s="20">
        <f t="shared" si="68"/>
        <v>331861566.93548387</v>
      </c>
      <c r="R1447" s="18" t="s">
        <v>27</v>
      </c>
      <c r="S1447" s="18">
        <v>126</v>
      </c>
    </row>
    <row r="1448" spans="1:19" x14ac:dyDescent="0.25">
      <c r="A1448" s="18" t="s">
        <v>5077</v>
      </c>
      <c r="B1448" s="18" t="s">
        <v>37</v>
      </c>
      <c r="C1448" s="18" t="s">
        <v>29</v>
      </c>
      <c r="D1448" s="18">
        <v>1989</v>
      </c>
      <c r="E1448" s="18">
        <f>VLOOKUP(D1448,'cpi roi'!A:C,2,FALSE)</f>
        <v>124</v>
      </c>
      <c r="F1448" s="18" t="s">
        <v>4938</v>
      </c>
      <c r="G1448" s="18">
        <v>7</v>
      </c>
      <c r="H1448" s="19">
        <v>123000</v>
      </c>
      <c r="I1448" s="18" t="s">
        <v>3356</v>
      </c>
      <c r="J1448" s="18" t="s">
        <v>5078</v>
      </c>
      <c r="K1448" s="18" t="s">
        <v>5079</v>
      </c>
      <c r="L1448" s="18" t="s">
        <v>34</v>
      </c>
      <c r="M1448" s="20">
        <v>10000000</v>
      </c>
      <c r="N1448" s="20">
        <v>40508994</v>
      </c>
      <c r="O1448" s="21">
        <f t="shared" si="66"/>
        <v>99541052.19193548</v>
      </c>
      <c r="P1448" s="22">
        <f t="shared" si="67"/>
        <v>405.08993999999996</v>
      </c>
      <c r="Q1448" s="20">
        <f t="shared" si="68"/>
        <v>32668543.548387095</v>
      </c>
      <c r="R1448" s="18" t="s">
        <v>1756</v>
      </c>
      <c r="S1448" s="18">
        <v>90</v>
      </c>
    </row>
    <row r="1449" spans="1:19" x14ac:dyDescent="0.25">
      <c r="A1449" s="18" t="s">
        <v>5080</v>
      </c>
      <c r="B1449" s="18" t="s">
        <v>37</v>
      </c>
      <c r="C1449" s="18" t="s">
        <v>21</v>
      </c>
      <c r="D1449" s="18">
        <v>1989</v>
      </c>
      <c r="E1449" s="18">
        <f>VLOOKUP(D1449,'cpi roi'!A:C,2,FALSE)</f>
        <v>124</v>
      </c>
      <c r="F1449" s="18" t="s">
        <v>5081</v>
      </c>
      <c r="G1449" s="18">
        <v>7.5</v>
      </c>
      <c r="H1449" s="19">
        <v>111000</v>
      </c>
      <c r="I1449" s="18" t="s">
        <v>2288</v>
      </c>
      <c r="J1449" s="18" t="s">
        <v>5082</v>
      </c>
      <c r="K1449" s="18" t="s">
        <v>2833</v>
      </c>
      <c r="L1449" s="18" t="s">
        <v>34</v>
      </c>
      <c r="M1449" s="20">
        <v>0</v>
      </c>
      <c r="N1449" s="20">
        <v>84431625</v>
      </c>
      <c r="O1449" s="21">
        <f t="shared" si="66"/>
        <v>207470291.43145159</v>
      </c>
      <c r="P1449" s="22">
        <f t="shared" si="67"/>
        <v>0</v>
      </c>
      <c r="Q1449" s="20">
        <f t="shared" si="68"/>
        <v>68090020.161290318</v>
      </c>
      <c r="R1449" s="18" t="s">
        <v>5083</v>
      </c>
      <c r="S1449" s="18">
        <v>107</v>
      </c>
    </row>
    <row r="1450" spans="1:19" x14ac:dyDescent="0.25">
      <c r="A1450" s="18" t="s">
        <v>5084</v>
      </c>
      <c r="B1450" s="18" t="s">
        <v>37</v>
      </c>
      <c r="C1450" s="18" t="s">
        <v>45</v>
      </c>
      <c r="D1450" s="18">
        <v>1989</v>
      </c>
      <c r="E1450" s="18">
        <f>VLOOKUP(D1450,'cpi roi'!A:C,2,FALSE)</f>
        <v>124</v>
      </c>
      <c r="F1450" s="18" t="s">
        <v>5085</v>
      </c>
      <c r="G1450" s="18">
        <v>8.1</v>
      </c>
      <c r="H1450" s="19">
        <v>442000</v>
      </c>
      <c r="I1450" s="18" t="s">
        <v>708</v>
      </c>
      <c r="J1450" s="18" t="s">
        <v>5086</v>
      </c>
      <c r="K1450" s="18" t="s">
        <v>101</v>
      </c>
      <c r="L1450" s="18" t="s">
        <v>34</v>
      </c>
      <c r="M1450" s="20">
        <v>16400000</v>
      </c>
      <c r="N1450" s="20">
        <v>235860116</v>
      </c>
      <c r="O1450" s="21">
        <f t="shared" si="66"/>
        <v>579569172.13870966</v>
      </c>
      <c r="P1450" s="22">
        <f t="shared" si="67"/>
        <v>1438.1714390243901</v>
      </c>
      <c r="Q1450" s="20">
        <f t="shared" si="68"/>
        <v>190209770.96774194</v>
      </c>
      <c r="R1450" s="18" t="s">
        <v>2097</v>
      </c>
      <c r="S1450" s="18">
        <v>128</v>
      </c>
    </row>
    <row r="1451" spans="1:19" x14ac:dyDescent="0.25">
      <c r="A1451" s="18" t="s">
        <v>5087</v>
      </c>
      <c r="B1451" s="18" t="s">
        <v>341</v>
      </c>
      <c r="C1451" s="18" t="s">
        <v>394</v>
      </c>
      <c r="D1451" s="18">
        <v>1989</v>
      </c>
      <c r="E1451" s="18">
        <f>VLOOKUP(D1451,'cpi roi'!A:C,2,FALSE)</f>
        <v>124</v>
      </c>
      <c r="F1451" s="18" t="s">
        <v>5088</v>
      </c>
      <c r="G1451" s="18">
        <v>7.6</v>
      </c>
      <c r="H1451" s="19">
        <v>244000</v>
      </c>
      <c r="I1451" s="18" t="s">
        <v>5089</v>
      </c>
      <c r="J1451" s="18" t="s">
        <v>5090</v>
      </c>
      <c r="K1451" s="18" t="s">
        <v>5091</v>
      </c>
      <c r="L1451" s="18" t="s">
        <v>34</v>
      </c>
      <c r="M1451" s="20">
        <v>40000000</v>
      </c>
      <c r="N1451" s="20">
        <v>211343479</v>
      </c>
      <c r="O1451" s="21">
        <f t="shared" si="66"/>
        <v>519325468.15564513</v>
      </c>
      <c r="P1451" s="22">
        <f t="shared" si="67"/>
        <v>528.35869750000006</v>
      </c>
      <c r="Q1451" s="20">
        <f t="shared" si="68"/>
        <v>170438289.51612905</v>
      </c>
      <c r="R1451" s="18" t="s">
        <v>1729</v>
      </c>
      <c r="S1451" s="18">
        <v>83</v>
      </c>
    </row>
    <row r="1452" spans="1:19" x14ac:dyDescent="0.25">
      <c r="A1452" s="18" t="s">
        <v>5092</v>
      </c>
      <c r="B1452" s="18" t="s">
        <v>2004</v>
      </c>
      <c r="C1452" s="18" t="s">
        <v>29</v>
      </c>
      <c r="D1452" s="18">
        <v>1989</v>
      </c>
      <c r="E1452" s="18">
        <f>VLOOKUP(D1452,'cpi roi'!A:C,2,FALSE)</f>
        <v>124</v>
      </c>
      <c r="F1452" s="18" t="s">
        <v>5093</v>
      </c>
      <c r="G1452" s="18">
        <v>7.5</v>
      </c>
      <c r="H1452" s="19">
        <v>167000</v>
      </c>
      <c r="I1452" s="18" t="s">
        <v>2002</v>
      </c>
      <c r="J1452" s="18" t="s">
        <v>2002</v>
      </c>
      <c r="K1452" s="18" t="s">
        <v>3134</v>
      </c>
      <c r="L1452" s="18" t="s">
        <v>34</v>
      </c>
      <c r="M1452" s="20">
        <v>70000000</v>
      </c>
      <c r="N1452" s="20">
        <v>90000098</v>
      </c>
      <c r="O1452" s="21">
        <f t="shared" si="66"/>
        <v>221153466.61774191</v>
      </c>
      <c r="P1452" s="22">
        <f t="shared" si="67"/>
        <v>128.57156857142857</v>
      </c>
      <c r="Q1452" s="20">
        <f t="shared" si="68"/>
        <v>72580724.193548381</v>
      </c>
      <c r="R1452" s="18" t="s">
        <v>184</v>
      </c>
      <c r="S1452" s="18">
        <v>140</v>
      </c>
    </row>
    <row r="1453" spans="1:19" x14ac:dyDescent="0.25">
      <c r="A1453" s="18" t="s">
        <v>5094</v>
      </c>
      <c r="B1453" s="18" t="s">
        <v>37</v>
      </c>
      <c r="C1453" s="18" t="s">
        <v>29</v>
      </c>
      <c r="D1453" s="18">
        <v>1989</v>
      </c>
      <c r="E1453" s="18">
        <f>VLOOKUP(D1453,'cpi roi'!A:C,2,FALSE)</f>
        <v>124</v>
      </c>
      <c r="F1453" s="18" t="s">
        <v>5095</v>
      </c>
      <c r="G1453" s="18">
        <v>7.8</v>
      </c>
      <c r="H1453" s="19">
        <v>494000</v>
      </c>
      <c r="I1453" s="18" t="s">
        <v>2060</v>
      </c>
      <c r="J1453" s="18" t="s">
        <v>2060</v>
      </c>
      <c r="K1453" s="18" t="s">
        <v>2570</v>
      </c>
      <c r="L1453" s="18" t="s">
        <v>34</v>
      </c>
      <c r="M1453" s="20">
        <v>40000000</v>
      </c>
      <c r="N1453" s="20">
        <v>332500002</v>
      </c>
      <c r="O1453" s="21">
        <f t="shared" si="66"/>
        <v>817038311.36612892</v>
      </c>
      <c r="P1453" s="22">
        <f t="shared" si="67"/>
        <v>831.2500050000001</v>
      </c>
      <c r="Q1453" s="20">
        <f t="shared" si="68"/>
        <v>268145162.90322581</v>
      </c>
      <c r="R1453" s="18" t="s">
        <v>65</v>
      </c>
      <c r="S1453" s="18">
        <v>108</v>
      </c>
    </row>
    <row r="1454" spans="1:19" x14ac:dyDescent="0.25">
      <c r="A1454" s="18" t="s">
        <v>5096</v>
      </c>
      <c r="B1454" s="18" t="s">
        <v>20</v>
      </c>
      <c r="C1454" s="18" t="s">
        <v>45</v>
      </c>
      <c r="D1454" s="18">
        <v>1989</v>
      </c>
      <c r="E1454" s="18">
        <f>VLOOKUP(D1454,'cpi roi'!A:C,2,FALSE)</f>
        <v>124</v>
      </c>
      <c r="F1454" s="18" t="s">
        <v>4701</v>
      </c>
      <c r="G1454" s="18">
        <v>8</v>
      </c>
      <c r="H1454" s="19">
        <v>94000</v>
      </c>
      <c r="I1454" s="18" t="s">
        <v>3432</v>
      </c>
      <c r="J1454" s="18" t="s">
        <v>3432</v>
      </c>
      <c r="K1454" s="18" t="s">
        <v>5097</v>
      </c>
      <c r="L1454" s="18" t="s">
        <v>34</v>
      </c>
      <c r="M1454" s="20">
        <v>6500000</v>
      </c>
      <c r="N1454" s="20">
        <v>37295445</v>
      </c>
      <c r="O1454" s="21">
        <f t="shared" si="66"/>
        <v>91644532.995967731</v>
      </c>
      <c r="P1454" s="22">
        <f t="shared" si="67"/>
        <v>573.77607692307697</v>
      </c>
      <c r="Q1454" s="20">
        <f t="shared" si="68"/>
        <v>30076971.774193548</v>
      </c>
      <c r="R1454" s="18" t="s">
        <v>3434</v>
      </c>
      <c r="S1454" s="18">
        <v>120</v>
      </c>
    </row>
    <row r="1455" spans="1:19" x14ac:dyDescent="0.25">
      <c r="A1455" s="18" t="s">
        <v>5098</v>
      </c>
      <c r="B1455" s="18" t="s">
        <v>37</v>
      </c>
      <c r="C1455" s="18" t="s">
        <v>29</v>
      </c>
      <c r="D1455" s="18">
        <v>1989</v>
      </c>
      <c r="E1455" s="18">
        <f>VLOOKUP(D1455,'cpi roi'!A:C,2,FALSE)</f>
        <v>124</v>
      </c>
      <c r="F1455" s="18" t="s">
        <v>5075</v>
      </c>
      <c r="G1455" s="18">
        <v>6.4</v>
      </c>
      <c r="H1455" s="19">
        <v>146000</v>
      </c>
      <c r="I1455" s="18" t="s">
        <v>5099</v>
      </c>
      <c r="J1455" s="18" t="s">
        <v>2713</v>
      </c>
      <c r="K1455" s="18" t="s">
        <v>3279</v>
      </c>
      <c r="L1455" s="18" t="s">
        <v>34</v>
      </c>
      <c r="M1455" s="20">
        <v>18000000</v>
      </c>
      <c r="N1455" s="20">
        <v>222724172</v>
      </c>
      <c r="O1455" s="21">
        <f t="shared" si="66"/>
        <v>547290767.80967736</v>
      </c>
      <c r="P1455" s="22">
        <f t="shared" si="67"/>
        <v>1237.3565111111111</v>
      </c>
      <c r="Q1455" s="20">
        <f t="shared" si="68"/>
        <v>179616267.74193549</v>
      </c>
      <c r="R1455" s="18" t="s">
        <v>1729</v>
      </c>
      <c r="S1455" s="18">
        <v>93</v>
      </c>
    </row>
    <row r="1456" spans="1:19" x14ac:dyDescent="0.25">
      <c r="A1456" s="18" t="s">
        <v>5100</v>
      </c>
      <c r="B1456" s="18" t="s">
        <v>37</v>
      </c>
      <c r="C1456" s="18" t="s">
        <v>45</v>
      </c>
      <c r="D1456" s="18">
        <v>1989</v>
      </c>
      <c r="E1456" s="18">
        <f>VLOOKUP(D1456,'cpi roi'!A:C,2,FALSE)</f>
        <v>124</v>
      </c>
      <c r="F1456" s="18" t="s">
        <v>5101</v>
      </c>
      <c r="G1456" s="18">
        <v>6.2</v>
      </c>
      <c r="H1456" s="19">
        <v>66000</v>
      </c>
      <c r="I1456" s="18" t="s">
        <v>932</v>
      </c>
      <c r="J1456" s="18" t="s">
        <v>5102</v>
      </c>
      <c r="K1456" s="18" t="s">
        <v>2096</v>
      </c>
      <c r="L1456" s="18" t="s">
        <v>34</v>
      </c>
      <c r="M1456" s="20">
        <v>13000000</v>
      </c>
      <c r="N1456" s="20">
        <v>71079915</v>
      </c>
      <c r="O1456" s="21">
        <f t="shared" si="66"/>
        <v>174661694.35887095</v>
      </c>
      <c r="P1456" s="22">
        <f t="shared" si="67"/>
        <v>546.76857692307692</v>
      </c>
      <c r="Q1456" s="20">
        <f t="shared" si="68"/>
        <v>57322512.096774191</v>
      </c>
      <c r="R1456" s="18" t="s">
        <v>2097</v>
      </c>
      <c r="S1456" s="18">
        <v>97</v>
      </c>
    </row>
    <row r="1457" spans="1:19" x14ac:dyDescent="0.25">
      <c r="A1457" s="18" t="s">
        <v>5103</v>
      </c>
      <c r="B1457" s="18" t="s">
        <v>2004</v>
      </c>
      <c r="C1457" s="18" t="s">
        <v>29</v>
      </c>
      <c r="D1457" s="18">
        <v>1989</v>
      </c>
      <c r="E1457" s="18">
        <f>VLOOKUP(D1457,'cpi roi'!A:C,2,FALSE)</f>
        <v>124</v>
      </c>
      <c r="F1457" s="18" t="s">
        <v>5104</v>
      </c>
      <c r="G1457" s="18">
        <v>6.4</v>
      </c>
      <c r="H1457" s="19">
        <v>51000</v>
      </c>
      <c r="I1457" s="18" t="s">
        <v>1010</v>
      </c>
      <c r="J1457" s="18" t="s">
        <v>4324</v>
      </c>
      <c r="K1457" s="18" t="s">
        <v>3896</v>
      </c>
      <c r="L1457" s="18" t="s">
        <v>34</v>
      </c>
      <c r="M1457" s="20">
        <v>0</v>
      </c>
      <c r="N1457" s="20">
        <v>30218387</v>
      </c>
      <c r="O1457" s="21">
        <f t="shared" si="66"/>
        <v>74254375.152419344</v>
      </c>
      <c r="P1457" s="22">
        <f t="shared" si="67"/>
        <v>0</v>
      </c>
      <c r="Q1457" s="20">
        <f t="shared" si="68"/>
        <v>24369666.935483873</v>
      </c>
      <c r="R1457" s="18" t="s">
        <v>3530</v>
      </c>
      <c r="S1457" s="18">
        <v>97</v>
      </c>
    </row>
    <row r="1458" spans="1:19" x14ac:dyDescent="0.25">
      <c r="A1458" s="18" t="s">
        <v>5105</v>
      </c>
      <c r="B1458" s="18" t="s">
        <v>37</v>
      </c>
      <c r="C1458" s="18" t="s">
        <v>38</v>
      </c>
      <c r="D1458" s="18">
        <v>1989</v>
      </c>
      <c r="E1458" s="18">
        <f>VLOOKUP(D1458,'cpi roi'!A:C,2,FALSE)</f>
        <v>124</v>
      </c>
      <c r="F1458" s="18" t="s">
        <v>5106</v>
      </c>
      <c r="G1458" s="18">
        <v>5.3</v>
      </c>
      <c r="H1458" s="19">
        <v>56000</v>
      </c>
      <c r="I1458" s="18" t="s">
        <v>774</v>
      </c>
      <c r="J1458" s="18" t="s">
        <v>2013</v>
      </c>
      <c r="K1458" s="18" t="s">
        <v>2014</v>
      </c>
      <c r="L1458" s="18" t="s">
        <v>34</v>
      </c>
      <c r="M1458" s="20">
        <v>0</v>
      </c>
      <c r="N1458" s="20">
        <v>38956288</v>
      </c>
      <c r="O1458" s="21">
        <f t="shared" si="66"/>
        <v>95725652.851612896</v>
      </c>
      <c r="P1458" s="22">
        <f t="shared" si="67"/>
        <v>0</v>
      </c>
      <c r="Q1458" s="20">
        <f t="shared" si="68"/>
        <v>31416361.290322579</v>
      </c>
      <c r="R1458" s="18" t="s">
        <v>35</v>
      </c>
      <c r="S1458" s="18">
        <v>112</v>
      </c>
    </row>
    <row r="1459" spans="1:19" x14ac:dyDescent="0.25">
      <c r="A1459" s="18" t="s">
        <v>5107</v>
      </c>
      <c r="B1459" s="18" t="s">
        <v>20</v>
      </c>
      <c r="C1459" s="18" t="s">
        <v>21</v>
      </c>
      <c r="D1459" s="18">
        <v>1989</v>
      </c>
      <c r="E1459" s="18">
        <f>VLOOKUP(D1459,'cpi roi'!A:C,2,FALSE)</f>
        <v>124</v>
      </c>
      <c r="F1459" s="18" t="s">
        <v>5108</v>
      </c>
      <c r="G1459" s="18">
        <v>7.2</v>
      </c>
      <c r="H1459" s="19">
        <v>52000</v>
      </c>
      <c r="I1459" s="18" t="s">
        <v>5109</v>
      </c>
      <c r="J1459" s="18" t="s">
        <v>5109</v>
      </c>
      <c r="K1459" s="18" t="s">
        <v>2739</v>
      </c>
      <c r="L1459" s="18" t="s">
        <v>34</v>
      </c>
      <c r="M1459" s="20">
        <v>1200000</v>
      </c>
      <c r="N1459" s="20">
        <v>24741667</v>
      </c>
      <c r="O1459" s="21">
        <f t="shared" si="66"/>
        <v>60796660.765322573</v>
      </c>
      <c r="P1459" s="22">
        <f t="shared" si="67"/>
        <v>2061.8055833333333</v>
      </c>
      <c r="Q1459" s="20">
        <f t="shared" si="68"/>
        <v>19952957.258064516</v>
      </c>
      <c r="R1459" s="18" t="s">
        <v>5110</v>
      </c>
      <c r="S1459" s="18">
        <v>100</v>
      </c>
    </row>
    <row r="1460" spans="1:19" x14ac:dyDescent="0.25">
      <c r="A1460" s="18" t="s">
        <v>5111</v>
      </c>
      <c r="B1460" s="18" t="s">
        <v>20</v>
      </c>
      <c r="C1460" s="18" t="s">
        <v>45</v>
      </c>
      <c r="D1460" s="18">
        <v>1989</v>
      </c>
      <c r="E1460" s="18">
        <f>VLOOKUP(D1460,'cpi roi'!A:C,2,FALSE)</f>
        <v>124</v>
      </c>
      <c r="F1460" s="18" t="s">
        <v>4701</v>
      </c>
      <c r="G1460" s="18">
        <v>7.6</v>
      </c>
      <c r="H1460" s="19">
        <v>201000</v>
      </c>
      <c r="I1460" s="18" t="s">
        <v>2073</v>
      </c>
      <c r="J1460" s="18" t="s">
        <v>1590</v>
      </c>
      <c r="K1460" s="18" t="s">
        <v>4921</v>
      </c>
      <c r="L1460" s="18" t="s">
        <v>34</v>
      </c>
      <c r="M1460" s="20">
        <v>16000000</v>
      </c>
      <c r="N1460" s="20">
        <v>93232006</v>
      </c>
      <c r="O1460" s="21">
        <f t="shared" si="66"/>
        <v>229095098.61451611</v>
      </c>
      <c r="P1460" s="22">
        <f t="shared" si="67"/>
        <v>582.70003750000001</v>
      </c>
      <c r="Q1460" s="20">
        <f t="shared" si="68"/>
        <v>75187101.612903222</v>
      </c>
      <c r="R1460" s="18" t="s">
        <v>5112</v>
      </c>
      <c r="S1460" s="18">
        <v>95</v>
      </c>
    </row>
    <row r="1461" spans="1:19" x14ac:dyDescent="0.25">
      <c r="A1461" s="18" t="s">
        <v>5113</v>
      </c>
      <c r="B1461" s="18" t="s">
        <v>20</v>
      </c>
      <c r="C1461" s="18" t="s">
        <v>45</v>
      </c>
      <c r="D1461" s="18">
        <v>1989</v>
      </c>
      <c r="E1461" s="18">
        <f>VLOOKUP(D1461,'cpi roi'!A:C,2,FALSE)</f>
        <v>124</v>
      </c>
      <c r="F1461" s="18" t="s">
        <v>5114</v>
      </c>
      <c r="G1461" s="18">
        <v>7.2</v>
      </c>
      <c r="H1461" s="19">
        <v>64000</v>
      </c>
      <c r="I1461" s="18" t="s">
        <v>1214</v>
      </c>
      <c r="J1461" s="18" t="s">
        <v>1214</v>
      </c>
      <c r="K1461" s="18" t="s">
        <v>1495</v>
      </c>
      <c r="L1461" s="18" t="s">
        <v>34</v>
      </c>
      <c r="M1461" s="20">
        <v>11000000</v>
      </c>
      <c r="N1461" s="20">
        <v>49797148</v>
      </c>
      <c r="O1461" s="21">
        <f t="shared" si="66"/>
        <v>122364443.51290321</v>
      </c>
      <c r="P1461" s="22">
        <f t="shared" si="67"/>
        <v>452.7013454545455</v>
      </c>
      <c r="Q1461" s="20">
        <f t="shared" si="68"/>
        <v>40158990.322580643</v>
      </c>
      <c r="R1461" s="18" t="s">
        <v>2679</v>
      </c>
      <c r="S1461" s="18">
        <v>107</v>
      </c>
    </row>
    <row r="1462" spans="1:19" x14ac:dyDescent="0.25">
      <c r="A1462" s="18" t="s">
        <v>5115</v>
      </c>
      <c r="B1462" s="18" t="s">
        <v>37</v>
      </c>
      <c r="C1462" s="18" t="s">
        <v>45</v>
      </c>
      <c r="D1462" s="18">
        <v>1989</v>
      </c>
      <c r="E1462" s="18">
        <f>VLOOKUP(D1462,'cpi roi'!A:C,2,FALSE)</f>
        <v>124</v>
      </c>
      <c r="F1462" s="18" t="s">
        <v>5095</v>
      </c>
      <c r="G1462" s="18">
        <v>7.3</v>
      </c>
      <c r="H1462" s="19">
        <v>50000</v>
      </c>
      <c r="I1462" s="18" t="s">
        <v>854</v>
      </c>
      <c r="J1462" s="18" t="s">
        <v>5116</v>
      </c>
      <c r="K1462" s="18" t="s">
        <v>449</v>
      </c>
      <c r="L1462" s="18" t="s">
        <v>34</v>
      </c>
      <c r="M1462" s="20">
        <v>15000000</v>
      </c>
      <c r="N1462" s="20">
        <v>96759512</v>
      </c>
      <c r="O1462" s="21">
        <f t="shared" si="66"/>
        <v>237763091.18064514</v>
      </c>
      <c r="P1462" s="22">
        <f t="shared" si="67"/>
        <v>645.06341333333341</v>
      </c>
      <c r="Q1462" s="20">
        <f t="shared" si="68"/>
        <v>78031864.516129032</v>
      </c>
      <c r="R1462" s="18" t="s">
        <v>2105</v>
      </c>
      <c r="S1462" s="18">
        <v>117</v>
      </c>
    </row>
    <row r="1463" spans="1:19" x14ac:dyDescent="0.25">
      <c r="A1463" s="18" t="s">
        <v>5117</v>
      </c>
      <c r="B1463" s="18" t="s">
        <v>20</v>
      </c>
      <c r="C1463" s="18" t="s">
        <v>155</v>
      </c>
      <c r="D1463" s="18">
        <v>1989</v>
      </c>
      <c r="E1463" s="18">
        <f>VLOOKUP(D1463,'cpi roi'!A:C,2,FALSE)</f>
        <v>124</v>
      </c>
      <c r="F1463" s="18" t="s">
        <v>4893</v>
      </c>
      <c r="G1463" s="18">
        <v>6.6</v>
      </c>
      <c r="H1463" s="19">
        <v>97000</v>
      </c>
      <c r="I1463" s="18" t="s">
        <v>4289</v>
      </c>
      <c r="J1463" s="18" t="s">
        <v>24</v>
      </c>
      <c r="K1463" s="18" t="s">
        <v>5118</v>
      </c>
      <c r="L1463" s="18" t="s">
        <v>34</v>
      </c>
      <c r="M1463" s="20">
        <v>11500000</v>
      </c>
      <c r="N1463" s="20">
        <v>57470138</v>
      </c>
      <c r="O1463" s="21">
        <f t="shared" si="66"/>
        <v>141218960.06935483</v>
      </c>
      <c r="P1463" s="22">
        <f t="shared" si="67"/>
        <v>499.74033043478261</v>
      </c>
      <c r="Q1463" s="20">
        <f t="shared" si="68"/>
        <v>46346885.483870968</v>
      </c>
      <c r="R1463" s="18" t="s">
        <v>48</v>
      </c>
      <c r="S1463" s="18">
        <v>103</v>
      </c>
    </row>
    <row r="1464" spans="1:19" x14ac:dyDescent="0.25">
      <c r="A1464" s="18" t="s">
        <v>5119</v>
      </c>
      <c r="B1464" s="18" t="s">
        <v>37</v>
      </c>
      <c r="C1464" s="18" t="s">
        <v>45</v>
      </c>
      <c r="D1464" s="18">
        <v>1989</v>
      </c>
      <c r="E1464" s="18">
        <f>VLOOKUP(D1464,'cpi roi'!A:C,2,FALSE)</f>
        <v>124</v>
      </c>
      <c r="F1464" s="18" t="s">
        <v>5120</v>
      </c>
      <c r="G1464" s="18">
        <v>7</v>
      </c>
      <c r="H1464" s="19">
        <v>88000</v>
      </c>
      <c r="I1464" s="18" t="s">
        <v>1314</v>
      </c>
      <c r="J1464" s="18" t="s">
        <v>1314</v>
      </c>
      <c r="K1464" s="18" t="s">
        <v>1862</v>
      </c>
      <c r="L1464" s="18" t="s">
        <v>34</v>
      </c>
      <c r="M1464" s="20">
        <v>15000000</v>
      </c>
      <c r="N1464" s="20">
        <v>79258538</v>
      </c>
      <c r="O1464" s="21">
        <f t="shared" si="66"/>
        <v>194758681.68225804</v>
      </c>
      <c r="P1464" s="22">
        <f t="shared" si="67"/>
        <v>528.39025333333336</v>
      </c>
      <c r="Q1464" s="20">
        <f t="shared" si="68"/>
        <v>63918175.806451611</v>
      </c>
      <c r="R1464" s="18" t="s">
        <v>65</v>
      </c>
      <c r="S1464" s="18">
        <v>100</v>
      </c>
    </row>
    <row r="1465" spans="1:19" x14ac:dyDescent="0.25">
      <c r="A1465" s="18" t="s">
        <v>5121</v>
      </c>
      <c r="B1465" s="18" t="s">
        <v>37</v>
      </c>
      <c r="C1465" s="18" t="s">
        <v>38</v>
      </c>
      <c r="D1465" s="18">
        <v>1989</v>
      </c>
      <c r="E1465" s="18">
        <f>VLOOKUP(D1465,'cpi roi'!A:C,2,FALSE)</f>
        <v>124</v>
      </c>
      <c r="F1465" s="18" t="s">
        <v>5122</v>
      </c>
      <c r="G1465" s="18">
        <v>6.6</v>
      </c>
      <c r="H1465" s="19">
        <v>187000</v>
      </c>
      <c r="I1465" s="18" t="s">
        <v>549</v>
      </c>
      <c r="J1465" s="18" t="s">
        <v>63</v>
      </c>
      <c r="K1465" s="18" t="s">
        <v>551</v>
      </c>
      <c r="L1465" s="18" t="s">
        <v>34</v>
      </c>
      <c r="M1465" s="20">
        <v>37000000</v>
      </c>
      <c r="N1465" s="20">
        <v>215394738</v>
      </c>
      <c r="O1465" s="21">
        <f t="shared" si="66"/>
        <v>529280457.00483865</v>
      </c>
      <c r="P1465" s="22">
        <f t="shared" si="67"/>
        <v>582.1479405405405</v>
      </c>
      <c r="Q1465" s="20">
        <f t="shared" si="68"/>
        <v>173705433.87096775</v>
      </c>
      <c r="R1465" s="18" t="s">
        <v>35</v>
      </c>
      <c r="S1465" s="18">
        <v>108</v>
      </c>
    </row>
    <row r="1466" spans="1:19" x14ac:dyDescent="0.25">
      <c r="A1466" s="18" t="s">
        <v>5123</v>
      </c>
      <c r="B1466" s="18" t="s">
        <v>20</v>
      </c>
      <c r="C1466" s="18" t="s">
        <v>38</v>
      </c>
      <c r="D1466" s="18">
        <v>1989</v>
      </c>
      <c r="E1466" s="18">
        <f>VLOOKUP(D1466,'cpi roi'!A:C,2,FALSE)</f>
        <v>124</v>
      </c>
      <c r="F1466" s="18" t="s">
        <v>5124</v>
      </c>
      <c r="G1466" s="18">
        <v>6.4</v>
      </c>
      <c r="H1466" s="19">
        <v>98000</v>
      </c>
      <c r="I1466" s="18" t="s">
        <v>2708</v>
      </c>
      <c r="J1466" s="18" t="s">
        <v>5125</v>
      </c>
      <c r="K1466" s="18" t="s">
        <v>766</v>
      </c>
      <c r="L1466" s="18" t="s">
        <v>34</v>
      </c>
      <c r="M1466" s="20">
        <v>55000000</v>
      </c>
      <c r="N1466" s="20">
        <v>63408614</v>
      </c>
      <c r="O1466" s="21">
        <f t="shared" si="66"/>
        <v>155811328.11129031</v>
      </c>
      <c r="P1466" s="22">
        <f t="shared" si="67"/>
        <v>115.28838909090908</v>
      </c>
      <c r="Q1466" s="20">
        <f t="shared" si="68"/>
        <v>51135979.032258064</v>
      </c>
      <c r="R1466" s="18" t="s">
        <v>27</v>
      </c>
      <c r="S1466" s="18">
        <v>104</v>
      </c>
    </row>
    <row r="1467" spans="1:19" x14ac:dyDescent="0.25">
      <c r="A1467" s="18" t="s">
        <v>5126</v>
      </c>
      <c r="B1467" s="18" t="s">
        <v>20</v>
      </c>
      <c r="C1467" s="18" t="s">
        <v>67</v>
      </c>
      <c r="D1467" s="18">
        <v>1989</v>
      </c>
      <c r="E1467" s="18">
        <f>VLOOKUP(D1467,'cpi roi'!A:C,2,FALSE)</f>
        <v>124</v>
      </c>
      <c r="F1467" s="18" t="s">
        <v>5127</v>
      </c>
      <c r="G1467" s="18">
        <v>7.2</v>
      </c>
      <c r="H1467" s="19">
        <v>101000</v>
      </c>
      <c r="I1467" s="18" t="s">
        <v>796</v>
      </c>
      <c r="J1467" s="18" t="s">
        <v>5128</v>
      </c>
      <c r="K1467" s="18" t="s">
        <v>1483</v>
      </c>
      <c r="L1467" s="18" t="s">
        <v>34</v>
      </c>
      <c r="M1467" s="20">
        <v>14000000</v>
      </c>
      <c r="N1467" s="20">
        <v>161001698</v>
      </c>
      <c r="O1467" s="21">
        <f t="shared" si="66"/>
        <v>395622720.81129026</v>
      </c>
      <c r="P1467" s="22">
        <f t="shared" si="67"/>
        <v>1150.0121285714285</v>
      </c>
      <c r="Q1467" s="20">
        <f t="shared" si="68"/>
        <v>129840079.03225806</v>
      </c>
      <c r="R1467" s="18" t="s">
        <v>5129</v>
      </c>
      <c r="S1467" s="18">
        <v>145</v>
      </c>
    </row>
    <row r="1468" spans="1:19" x14ac:dyDescent="0.25">
      <c r="A1468" s="18" t="s">
        <v>5130</v>
      </c>
      <c r="B1468" s="18" t="s">
        <v>20</v>
      </c>
      <c r="C1468" s="18" t="s">
        <v>67</v>
      </c>
      <c r="D1468" s="18">
        <v>1989</v>
      </c>
      <c r="E1468" s="18">
        <f>VLOOKUP(D1468,'cpi roi'!A:C,2,FALSE)</f>
        <v>124</v>
      </c>
      <c r="F1468" s="18" t="s">
        <v>5131</v>
      </c>
      <c r="G1468" s="18">
        <v>7.8</v>
      </c>
      <c r="H1468" s="19">
        <v>126000</v>
      </c>
      <c r="I1468" s="18" t="s">
        <v>3353</v>
      </c>
      <c r="J1468" s="18" t="s">
        <v>5132</v>
      </c>
      <c r="K1468" s="18" t="s">
        <v>1516</v>
      </c>
      <c r="L1468" s="18" t="s">
        <v>34</v>
      </c>
      <c r="M1468" s="20">
        <v>18000000</v>
      </c>
      <c r="N1468" s="20">
        <v>26979166</v>
      </c>
      <c r="O1468" s="21">
        <f t="shared" si="66"/>
        <v>66294773.227419347</v>
      </c>
      <c r="P1468" s="22">
        <f t="shared" si="67"/>
        <v>149.88425555555557</v>
      </c>
      <c r="Q1468" s="20">
        <f t="shared" si="68"/>
        <v>21757391.935483873</v>
      </c>
      <c r="R1468" s="18" t="s">
        <v>2105</v>
      </c>
      <c r="S1468" s="18">
        <v>122</v>
      </c>
    </row>
    <row r="1469" spans="1:19" x14ac:dyDescent="0.25">
      <c r="A1469" s="18" t="s">
        <v>5133</v>
      </c>
      <c r="B1469" s="18" t="s">
        <v>2004</v>
      </c>
      <c r="C1469" s="18" t="s">
        <v>45</v>
      </c>
      <c r="D1469" s="18">
        <v>1989</v>
      </c>
      <c r="E1469" s="18">
        <f>VLOOKUP(D1469,'cpi roi'!A:C,2,FALSE)</f>
        <v>124</v>
      </c>
      <c r="F1469" s="18" t="s">
        <v>5134</v>
      </c>
      <c r="G1469" s="18">
        <v>7</v>
      </c>
      <c r="H1469" s="19">
        <v>46000</v>
      </c>
      <c r="I1469" s="18" t="s">
        <v>1139</v>
      </c>
      <c r="J1469" s="18" t="s">
        <v>1140</v>
      </c>
      <c r="K1469" s="18" t="s">
        <v>856</v>
      </c>
      <c r="L1469" s="18" t="s">
        <v>34</v>
      </c>
      <c r="M1469" s="20">
        <v>20000000</v>
      </c>
      <c r="N1469" s="20">
        <v>126297830</v>
      </c>
      <c r="O1469" s="21">
        <f t="shared" si="66"/>
        <v>310346361.29838705</v>
      </c>
      <c r="P1469" s="22">
        <f t="shared" si="67"/>
        <v>631.48915</v>
      </c>
      <c r="Q1469" s="20">
        <f t="shared" si="68"/>
        <v>101853088.70967741</v>
      </c>
      <c r="R1469" s="18" t="s">
        <v>4881</v>
      </c>
      <c r="S1469" s="18">
        <v>124</v>
      </c>
    </row>
    <row r="1470" spans="1:19" x14ac:dyDescent="0.25">
      <c r="A1470" s="18" t="s">
        <v>5135</v>
      </c>
      <c r="B1470" s="18" t="s">
        <v>20</v>
      </c>
      <c r="C1470" s="18" t="s">
        <v>38</v>
      </c>
      <c r="D1470" s="18">
        <v>1989</v>
      </c>
      <c r="E1470" s="18">
        <f>VLOOKUP(D1470,'cpi roi'!A:C,2,FALSE)</f>
        <v>124</v>
      </c>
      <c r="F1470" s="18" t="s">
        <v>5136</v>
      </c>
      <c r="G1470" s="18">
        <v>7.2</v>
      </c>
      <c r="H1470" s="19">
        <v>166000</v>
      </c>
      <c r="I1470" s="18" t="s">
        <v>1158</v>
      </c>
      <c r="J1470" s="18" t="s">
        <v>1527</v>
      </c>
      <c r="K1470" s="18" t="s">
        <v>540</v>
      </c>
      <c r="L1470" s="18" t="s">
        <v>34</v>
      </c>
      <c r="M1470" s="20">
        <v>28000000</v>
      </c>
      <c r="N1470" s="20">
        <v>227853986</v>
      </c>
      <c r="O1470" s="21">
        <f t="shared" si="66"/>
        <v>559896044.63064516</v>
      </c>
      <c r="P1470" s="22">
        <f t="shared" si="67"/>
        <v>813.76423571428575</v>
      </c>
      <c r="Q1470" s="20">
        <f t="shared" si="68"/>
        <v>183753214.51612905</v>
      </c>
      <c r="R1470" s="18" t="s">
        <v>27</v>
      </c>
      <c r="S1470" s="18">
        <v>114</v>
      </c>
    </row>
    <row r="1471" spans="1:19" x14ac:dyDescent="0.25">
      <c r="A1471" s="18" t="s">
        <v>5137</v>
      </c>
      <c r="B1471" s="18" t="s">
        <v>2004</v>
      </c>
      <c r="C1471" s="18" t="s">
        <v>45</v>
      </c>
      <c r="D1471" s="18">
        <v>1989</v>
      </c>
      <c r="E1471" s="18">
        <f>VLOOKUP(D1471,'cpi roi'!A:C,2,FALSE)</f>
        <v>124</v>
      </c>
      <c r="F1471" s="18" t="s">
        <v>5138</v>
      </c>
      <c r="G1471" s="18">
        <v>7.6</v>
      </c>
      <c r="H1471" s="19">
        <v>164000</v>
      </c>
      <c r="I1471" s="18" t="s">
        <v>5139</v>
      </c>
      <c r="J1471" s="18" t="s">
        <v>1314</v>
      </c>
      <c r="K1471" s="18" t="s">
        <v>53</v>
      </c>
      <c r="L1471" s="18" t="s">
        <v>34</v>
      </c>
      <c r="M1471" s="20">
        <v>27000000</v>
      </c>
      <c r="N1471" s="20">
        <v>73594646</v>
      </c>
      <c r="O1471" s="21">
        <f t="shared" si="66"/>
        <v>180841037.38870966</v>
      </c>
      <c r="P1471" s="22">
        <f t="shared" si="67"/>
        <v>272.572762962963</v>
      </c>
      <c r="Q1471" s="20">
        <f t="shared" si="68"/>
        <v>59350520.967741936</v>
      </c>
      <c r="R1471" s="18" t="s">
        <v>27</v>
      </c>
      <c r="S1471" s="18">
        <v>97</v>
      </c>
    </row>
    <row r="1472" spans="1:19" x14ac:dyDescent="0.25">
      <c r="A1472" s="18" t="s">
        <v>5140</v>
      </c>
      <c r="B1472" s="18" t="s">
        <v>37</v>
      </c>
      <c r="C1472" s="18" t="s">
        <v>45</v>
      </c>
      <c r="D1472" s="18">
        <v>1989</v>
      </c>
      <c r="E1472" s="18">
        <f>VLOOKUP(D1472,'cpi roi'!A:C,2,FALSE)</f>
        <v>124</v>
      </c>
      <c r="F1472" s="18" t="s">
        <v>4938</v>
      </c>
      <c r="G1472" s="18">
        <v>6.9</v>
      </c>
      <c r="H1472" s="19">
        <v>71000</v>
      </c>
      <c r="I1472" s="18" t="s">
        <v>655</v>
      </c>
      <c r="J1472" s="18" t="s">
        <v>1861</v>
      </c>
      <c r="K1472" s="18" t="s">
        <v>2096</v>
      </c>
      <c r="L1472" s="18" t="s">
        <v>34</v>
      </c>
      <c r="M1472" s="20">
        <v>18000000</v>
      </c>
      <c r="N1472" s="20">
        <v>49101993</v>
      </c>
      <c r="O1472" s="21">
        <f t="shared" si="66"/>
        <v>120656268.2830645</v>
      </c>
      <c r="P1472" s="22">
        <f t="shared" si="67"/>
        <v>272.78885000000002</v>
      </c>
      <c r="Q1472" s="20">
        <f t="shared" si="68"/>
        <v>39598381.451612905</v>
      </c>
      <c r="R1472" s="18" t="s">
        <v>4881</v>
      </c>
      <c r="S1472" s="18">
        <v>102</v>
      </c>
    </row>
    <row r="1473" spans="1:19" x14ac:dyDescent="0.25">
      <c r="A1473" s="18" t="s">
        <v>5141</v>
      </c>
      <c r="B1473" s="18" t="s">
        <v>2004</v>
      </c>
      <c r="C1473" s="18" t="s">
        <v>45</v>
      </c>
      <c r="D1473" s="18">
        <v>1989</v>
      </c>
      <c r="E1473" s="18">
        <f>VLOOKUP(D1473,'cpi roi'!A:C,2,FALSE)</f>
        <v>124</v>
      </c>
      <c r="F1473" s="18" t="s">
        <v>5142</v>
      </c>
      <c r="G1473" s="18">
        <v>7.3</v>
      </c>
      <c r="H1473" s="19">
        <v>85000</v>
      </c>
      <c r="I1473" s="18" t="s">
        <v>991</v>
      </c>
      <c r="J1473" s="18" t="s">
        <v>991</v>
      </c>
      <c r="K1473" s="18" t="s">
        <v>2629</v>
      </c>
      <c r="L1473" s="18" t="s">
        <v>34</v>
      </c>
      <c r="M1473" s="20">
        <v>0</v>
      </c>
      <c r="N1473" s="20">
        <v>21515196</v>
      </c>
      <c r="O1473" s="21">
        <f t="shared" si="66"/>
        <v>52868388.880645156</v>
      </c>
      <c r="P1473" s="22">
        <f t="shared" si="67"/>
        <v>0</v>
      </c>
      <c r="Q1473" s="20">
        <f t="shared" si="68"/>
        <v>17350964.516129032</v>
      </c>
      <c r="R1473" s="18" t="s">
        <v>5143</v>
      </c>
      <c r="S1473" s="18">
        <v>100</v>
      </c>
    </row>
    <row r="1474" spans="1:19" x14ac:dyDescent="0.25">
      <c r="A1474" s="18" t="s">
        <v>5144</v>
      </c>
      <c r="B1474" s="18" t="s">
        <v>2004</v>
      </c>
      <c r="C1474" s="18" t="s">
        <v>38</v>
      </c>
      <c r="D1474" s="18">
        <v>1989</v>
      </c>
      <c r="E1474" s="18">
        <f>VLOOKUP(D1474,'cpi roi'!A:C,2,FALSE)</f>
        <v>124</v>
      </c>
      <c r="F1474" s="18" t="s">
        <v>5145</v>
      </c>
      <c r="G1474" s="18">
        <v>6.6</v>
      </c>
      <c r="H1474" s="19">
        <v>97000</v>
      </c>
      <c r="I1474" s="18" t="s">
        <v>590</v>
      </c>
      <c r="J1474" s="18" t="s">
        <v>5146</v>
      </c>
      <c r="K1474" s="18" t="s">
        <v>3065</v>
      </c>
      <c r="L1474" s="18" t="s">
        <v>26</v>
      </c>
      <c r="M1474" s="20">
        <v>32000000</v>
      </c>
      <c r="N1474" s="20">
        <v>156167015</v>
      </c>
      <c r="O1474" s="21">
        <f t="shared" si="66"/>
        <v>383742657.02016127</v>
      </c>
      <c r="P1474" s="22">
        <f t="shared" si="67"/>
        <v>488.02192187499998</v>
      </c>
      <c r="Q1474" s="20">
        <f t="shared" si="68"/>
        <v>125941141.12903225</v>
      </c>
      <c r="R1474" s="18" t="s">
        <v>5147</v>
      </c>
      <c r="S1474" s="18">
        <v>133</v>
      </c>
    </row>
    <row r="1475" spans="1:19" x14ac:dyDescent="0.25">
      <c r="A1475" s="18" t="s">
        <v>5148</v>
      </c>
      <c r="B1475" s="18" t="s">
        <v>20</v>
      </c>
      <c r="C1475" s="18" t="s">
        <v>45</v>
      </c>
      <c r="D1475" s="18">
        <v>1989</v>
      </c>
      <c r="E1475" s="18">
        <f>VLOOKUP(D1475,'cpi roi'!A:C,2,FALSE)</f>
        <v>124</v>
      </c>
      <c r="F1475" s="18" t="s">
        <v>5149</v>
      </c>
      <c r="G1475" s="18">
        <v>7.2</v>
      </c>
      <c r="H1475" s="19">
        <v>7400</v>
      </c>
      <c r="I1475" s="18" t="s">
        <v>1745</v>
      </c>
      <c r="J1475" s="18" t="s">
        <v>1746</v>
      </c>
      <c r="K1475" s="18" t="s">
        <v>5150</v>
      </c>
      <c r="L1475" s="18" t="s">
        <v>26</v>
      </c>
      <c r="M1475" s="20">
        <v>0</v>
      </c>
      <c r="N1475" s="20">
        <v>6056912</v>
      </c>
      <c r="O1475" s="21">
        <f t="shared" ref="O1475:O1538" si="69">(304.7/E1475)*N1475</f>
        <v>14883395.858064516</v>
      </c>
      <c r="P1475" s="22">
        <f t="shared" ref="P1475:P1538" si="70">IFERROR(N1475/M1475, 0)*100</f>
        <v>0</v>
      </c>
      <c r="Q1475" s="20">
        <f t="shared" ref="Q1475:Q1538" si="71">N1475/(E1475/100)</f>
        <v>4884606.4516129028</v>
      </c>
      <c r="R1475" s="18" t="s">
        <v>48</v>
      </c>
      <c r="S1475" s="18">
        <v>108</v>
      </c>
    </row>
    <row r="1476" spans="1:19" x14ac:dyDescent="0.25">
      <c r="A1476" s="18" t="s">
        <v>5151</v>
      </c>
      <c r="B1476" s="18" t="s">
        <v>20</v>
      </c>
      <c r="C1476" s="18" t="s">
        <v>45</v>
      </c>
      <c r="D1476" s="18">
        <v>1989</v>
      </c>
      <c r="E1476" s="18">
        <f>VLOOKUP(D1476,'cpi roi'!A:C,2,FALSE)</f>
        <v>124</v>
      </c>
      <c r="F1476" s="18" t="s">
        <v>5088</v>
      </c>
      <c r="G1476" s="18">
        <v>6.1</v>
      </c>
      <c r="H1476" s="19">
        <v>21000</v>
      </c>
      <c r="I1476" s="18" t="s">
        <v>1490</v>
      </c>
      <c r="J1476" s="18" t="s">
        <v>1490</v>
      </c>
      <c r="K1476" s="18" t="s">
        <v>1490</v>
      </c>
      <c r="L1476" s="18" t="s">
        <v>34</v>
      </c>
      <c r="M1476" s="20">
        <v>30000000</v>
      </c>
      <c r="N1476" s="20">
        <v>60864870</v>
      </c>
      <c r="O1476" s="21">
        <f t="shared" si="69"/>
        <v>149560692.65322578</v>
      </c>
      <c r="P1476" s="22">
        <f t="shared" si="70"/>
        <v>202.88290000000001</v>
      </c>
      <c r="Q1476" s="20">
        <f t="shared" si="71"/>
        <v>49084572.580645159</v>
      </c>
      <c r="R1476" s="18" t="s">
        <v>5152</v>
      </c>
      <c r="S1476" s="18">
        <v>116</v>
      </c>
    </row>
    <row r="1477" spans="1:19" x14ac:dyDescent="0.25">
      <c r="A1477" s="18" t="s">
        <v>5153</v>
      </c>
      <c r="B1477" s="18" t="s">
        <v>20</v>
      </c>
      <c r="C1477" s="18" t="s">
        <v>38</v>
      </c>
      <c r="D1477" s="18">
        <v>1989</v>
      </c>
      <c r="E1477" s="18">
        <f>VLOOKUP(D1477,'cpi roi'!A:C,2,FALSE)</f>
        <v>124</v>
      </c>
      <c r="F1477" s="18" t="s">
        <v>4850</v>
      </c>
      <c r="G1477" s="18">
        <v>6.4</v>
      </c>
      <c r="H1477" s="19">
        <v>39000</v>
      </c>
      <c r="I1477" s="18" t="s">
        <v>4191</v>
      </c>
      <c r="J1477" s="18" t="s">
        <v>5154</v>
      </c>
      <c r="K1477" s="18" t="s">
        <v>766</v>
      </c>
      <c r="L1477" s="18" t="s">
        <v>34</v>
      </c>
      <c r="M1477" s="20">
        <v>24000000</v>
      </c>
      <c r="N1477" s="20">
        <v>22099847</v>
      </c>
      <c r="O1477" s="21">
        <f t="shared" si="69"/>
        <v>54305027.265322573</v>
      </c>
      <c r="P1477" s="22">
        <f t="shared" si="70"/>
        <v>92.082695833333332</v>
      </c>
      <c r="Q1477" s="20">
        <f t="shared" si="71"/>
        <v>17822457.258064516</v>
      </c>
      <c r="R1477" s="18" t="s">
        <v>5155</v>
      </c>
      <c r="S1477" s="18">
        <v>109</v>
      </c>
    </row>
    <row r="1478" spans="1:19" x14ac:dyDescent="0.25">
      <c r="A1478" s="18" t="s">
        <v>5156</v>
      </c>
      <c r="B1478" s="18" t="s">
        <v>3653</v>
      </c>
      <c r="C1478" s="18" t="s">
        <v>108</v>
      </c>
      <c r="D1478" s="18">
        <v>1989</v>
      </c>
      <c r="E1478" s="18">
        <f>VLOOKUP(D1478,'cpi roi'!A:C,2,FALSE)</f>
        <v>124</v>
      </c>
      <c r="F1478" s="18" t="s">
        <v>5157</v>
      </c>
      <c r="G1478" s="18">
        <v>7.6</v>
      </c>
      <c r="H1478" s="19">
        <v>36000</v>
      </c>
      <c r="I1478" s="18" t="s">
        <v>4388</v>
      </c>
      <c r="J1478" s="18" t="s">
        <v>4388</v>
      </c>
      <c r="K1478" s="18" t="s">
        <v>5158</v>
      </c>
      <c r="L1478" s="18" t="s">
        <v>1425</v>
      </c>
      <c r="M1478" s="20">
        <v>0</v>
      </c>
      <c r="N1478" s="20">
        <v>7724701</v>
      </c>
      <c r="O1478" s="21">
        <f t="shared" si="69"/>
        <v>18981583.828225806</v>
      </c>
      <c r="P1478" s="22">
        <f t="shared" si="70"/>
        <v>0</v>
      </c>
      <c r="Q1478" s="20">
        <f t="shared" si="71"/>
        <v>6229597.5806451617</v>
      </c>
      <c r="R1478" s="18" t="s">
        <v>5159</v>
      </c>
      <c r="S1478" s="18">
        <v>124</v>
      </c>
    </row>
    <row r="1479" spans="1:19" x14ac:dyDescent="0.25">
      <c r="A1479" s="18" t="s">
        <v>5160</v>
      </c>
      <c r="B1479" s="18" t="s">
        <v>20</v>
      </c>
      <c r="C1479" s="18" t="s">
        <v>38</v>
      </c>
      <c r="D1479" s="18">
        <v>1989</v>
      </c>
      <c r="E1479" s="18">
        <f>VLOOKUP(D1479,'cpi roi'!A:C,2,FALSE)</f>
        <v>124</v>
      </c>
      <c r="F1479" s="18" t="s">
        <v>5161</v>
      </c>
      <c r="G1479" s="18">
        <v>6.2</v>
      </c>
      <c r="H1479" s="19">
        <v>16000</v>
      </c>
      <c r="I1479" s="18" t="s">
        <v>581</v>
      </c>
      <c r="J1479" s="18" t="s">
        <v>4804</v>
      </c>
      <c r="K1479" s="18" t="s">
        <v>5162</v>
      </c>
      <c r="L1479" s="18" t="s">
        <v>34</v>
      </c>
      <c r="M1479" s="20">
        <v>7000000</v>
      </c>
      <c r="N1479" s="20">
        <v>9094451</v>
      </c>
      <c r="O1479" s="21">
        <f t="shared" si="69"/>
        <v>22347413.062096771</v>
      </c>
      <c r="P1479" s="22">
        <f t="shared" si="70"/>
        <v>129.92072857142858</v>
      </c>
      <c r="Q1479" s="20">
        <f t="shared" si="71"/>
        <v>7334234.6774193551</v>
      </c>
      <c r="R1479" s="18" t="s">
        <v>2180</v>
      </c>
      <c r="S1479" s="18">
        <v>103</v>
      </c>
    </row>
    <row r="1480" spans="1:19" x14ac:dyDescent="0.25">
      <c r="A1480" s="18" t="s">
        <v>5163</v>
      </c>
      <c r="B1480" s="18" t="s">
        <v>20</v>
      </c>
      <c r="C1480" s="18" t="s">
        <v>45</v>
      </c>
      <c r="D1480" s="18">
        <v>1989</v>
      </c>
      <c r="E1480" s="18">
        <f>VLOOKUP(D1480,'cpi roi'!A:C,2,FALSE)</f>
        <v>124</v>
      </c>
      <c r="F1480" s="18" t="s">
        <v>4562</v>
      </c>
      <c r="G1480" s="18">
        <v>6.9</v>
      </c>
      <c r="H1480" s="19">
        <v>50000</v>
      </c>
      <c r="I1480" s="18" t="s">
        <v>1252</v>
      </c>
      <c r="J1480" s="18" t="s">
        <v>5164</v>
      </c>
      <c r="K1480" s="18" t="s">
        <v>898</v>
      </c>
      <c r="L1480" s="18" t="s">
        <v>34</v>
      </c>
      <c r="M1480" s="20">
        <v>18000000</v>
      </c>
      <c r="N1480" s="20">
        <v>46908987</v>
      </c>
      <c r="O1480" s="21">
        <f t="shared" si="69"/>
        <v>115267486.60403225</v>
      </c>
      <c r="P1480" s="22">
        <f t="shared" si="70"/>
        <v>260.60548333333332</v>
      </c>
      <c r="Q1480" s="20">
        <f t="shared" si="71"/>
        <v>37829828.225806452</v>
      </c>
      <c r="R1480" s="18" t="s">
        <v>2105</v>
      </c>
      <c r="S1480" s="18">
        <v>103</v>
      </c>
    </row>
    <row r="1481" spans="1:19" x14ac:dyDescent="0.25">
      <c r="A1481" s="18" t="s">
        <v>5165</v>
      </c>
      <c r="B1481" s="18" t="s">
        <v>20</v>
      </c>
      <c r="C1481" s="18" t="s">
        <v>38</v>
      </c>
      <c r="D1481" s="18">
        <v>1989</v>
      </c>
      <c r="E1481" s="18">
        <f>VLOOKUP(D1481,'cpi roi'!A:C,2,FALSE)</f>
        <v>124</v>
      </c>
      <c r="F1481" s="18" t="s">
        <v>5166</v>
      </c>
      <c r="G1481" s="18">
        <v>7.1</v>
      </c>
      <c r="H1481" s="19">
        <v>42000</v>
      </c>
      <c r="I1481" s="18" t="s">
        <v>109</v>
      </c>
      <c r="J1481" s="18" t="s">
        <v>5167</v>
      </c>
      <c r="K1481" s="18" t="s">
        <v>2570</v>
      </c>
      <c r="L1481" s="18" t="s">
        <v>34</v>
      </c>
      <c r="M1481" s="20">
        <v>22500000</v>
      </c>
      <c r="N1481" s="20">
        <v>18671317</v>
      </c>
      <c r="O1481" s="21">
        <f t="shared" si="69"/>
        <v>45880244.273387089</v>
      </c>
      <c r="P1481" s="22">
        <f t="shared" si="70"/>
        <v>82.983631111111109</v>
      </c>
      <c r="Q1481" s="20">
        <f t="shared" si="71"/>
        <v>15057513.709677419</v>
      </c>
      <c r="R1481" s="18" t="s">
        <v>5168</v>
      </c>
      <c r="S1481" s="18">
        <v>113</v>
      </c>
    </row>
    <row r="1482" spans="1:19" x14ac:dyDescent="0.25">
      <c r="A1482" s="18" t="s">
        <v>5169</v>
      </c>
      <c r="B1482" s="18" t="s">
        <v>20</v>
      </c>
      <c r="C1482" s="18" t="s">
        <v>38</v>
      </c>
      <c r="D1482" s="18">
        <v>1989</v>
      </c>
      <c r="E1482" s="18">
        <f>VLOOKUP(D1482,'cpi roi'!A:C,2,FALSE)</f>
        <v>124</v>
      </c>
      <c r="F1482" s="18" t="s">
        <v>3460</v>
      </c>
      <c r="G1482" s="18">
        <v>6.4</v>
      </c>
      <c r="H1482" s="19">
        <v>9100</v>
      </c>
      <c r="I1482" s="18" t="s">
        <v>2924</v>
      </c>
      <c r="J1482" s="18" t="s">
        <v>5170</v>
      </c>
      <c r="K1482" s="18" t="s">
        <v>77</v>
      </c>
      <c r="L1482" s="18" t="s">
        <v>34</v>
      </c>
      <c r="M1482" s="20">
        <v>18000000</v>
      </c>
      <c r="N1482" s="20">
        <v>10647219</v>
      </c>
      <c r="O1482" s="21">
        <f t="shared" si="69"/>
        <v>26162964.752419353</v>
      </c>
      <c r="P1482" s="22">
        <f t="shared" si="70"/>
        <v>59.151216666666663</v>
      </c>
      <c r="Q1482" s="20">
        <f t="shared" si="71"/>
        <v>8586466.935483871</v>
      </c>
      <c r="R1482" s="18" t="s">
        <v>54</v>
      </c>
      <c r="S1482" s="18">
        <v>108</v>
      </c>
    </row>
    <row r="1483" spans="1:19" x14ac:dyDescent="0.25">
      <c r="A1483" s="18" t="s">
        <v>5171</v>
      </c>
      <c r="B1483" s="18" t="s">
        <v>20</v>
      </c>
      <c r="C1483" s="18" t="s">
        <v>67</v>
      </c>
      <c r="D1483" s="18">
        <v>1989</v>
      </c>
      <c r="E1483" s="18">
        <f>VLOOKUP(D1483,'cpi roi'!A:C,2,FALSE)</f>
        <v>124</v>
      </c>
      <c r="F1483" s="18" t="s">
        <v>5172</v>
      </c>
      <c r="G1483" s="18">
        <v>7.9</v>
      </c>
      <c r="H1483" s="19">
        <v>70000</v>
      </c>
      <c r="I1483" s="18" t="s">
        <v>5173</v>
      </c>
      <c r="J1483" s="18" t="s">
        <v>5174</v>
      </c>
      <c r="K1483" s="18" t="s">
        <v>4579</v>
      </c>
      <c r="L1483" s="18" t="s">
        <v>3160</v>
      </c>
      <c r="M1483" s="20">
        <v>0</v>
      </c>
      <c r="N1483" s="20">
        <v>14743391</v>
      </c>
      <c r="O1483" s="21">
        <f t="shared" si="69"/>
        <v>36228316.433064513</v>
      </c>
      <c r="P1483" s="22">
        <f t="shared" si="70"/>
        <v>0</v>
      </c>
      <c r="Q1483" s="20">
        <f t="shared" si="71"/>
        <v>11889831.451612903</v>
      </c>
      <c r="R1483" s="18" t="s">
        <v>5175</v>
      </c>
      <c r="S1483" s="18">
        <v>103</v>
      </c>
    </row>
    <row r="1484" spans="1:19" x14ac:dyDescent="0.25">
      <c r="A1484" s="18" t="s">
        <v>5176</v>
      </c>
      <c r="B1484" s="18" t="s">
        <v>20</v>
      </c>
      <c r="C1484" s="18" t="s">
        <v>45</v>
      </c>
      <c r="D1484" s="18">
        <v>1989</v>
      </c>
      <c r="E1484" s="18">
        <f>VLOOKUP(D1484,'cpi roi'!A:C,2,FALSE)</f>
        <v>124</v>
      </c>
      <c r="F1484" s="18" t="s">
        <v>5177</v>
      </c>
      <c r="G1484" s="18">
        <v>6.8</v>
      </c>
      <c r="H1484" s="19">
        <v>50000</v>
      </c>
      <c r="I1484" s="18" t="s">
        <v>3524</v>
      </c>
      <c r="J1484" s="18" t="s">
        <v>5178</v>
      </c>
      <c r="K1484" s="18" t="s">
        <v>1824</v>
      </c>
      <c r="L1484" s="18" t="s">
        <v>34</v>
      </c>
      <c r="M1484" s="20">
        <v>26000000</v>
      </c>
      <c r="N1484" s="20">
        <v>160188546</v>
      </c>
      <c r="O1484" s="21">
        <f t="shared" si="69"/>
        <v>393624596.50161284</v>
      </c>
      <c r="P1484" s="22">
        <f t="shared" si="70"/>
        <v>616.10979230769226</v>
      </c>
      <c r="Q1484" s="20">
        <f t="shared" si="71"/>
        <v>129184311.29032259</v>
      </c>
      <c r="R1484" s="18" t="s">
        <v>184</v>
      </c>
      <c r="S1484" s="18">
        <v>116</v>
      </c>
    </row>
    <row r="1485" spans="1:19" x14ac:dyDescent="0.25">
      <c r="A1485" s="18" t="s">
        <v>5179</v>
      </c>
      <c r="B1485" s="18" t="s">
        <v>20</v>
      </c>
      <c r="C1485" s="18" t="s">
        <v>21</v>
      </c>
      <c r="D1485" s="18">
        <v>1989</v>
      </c>
      <c r="E1485" s="18">
        <f>VLOOKUP(D1485,'cpi roi'!A:C,2,FALSE)</f>
        <v>124</v>
      </c>
      <c r="F1485" s="18" t="s">
        <v>5180</v>
      </c>
      <c r="G1485" s="18">
        <v>4.5999999999999996</v>
      </c>
      <c r="H1485" s="19">
        <v>12000</v>
      </c>
      <c r="I1485" s="18" t="s">
        <v>4589</v>
      </c>
      <c r="J1485" s="18" t="s">
        <v>5181</v>
      </c>
      <c r="K1485" s="18" t="s">
        <v>2791</v>
      </c>
      <c r="L1485" s="18" t="s">
        <v>34</v>
      </c>
      <c r="M1485" s="20">
        <v>0</v>
      </c>
      <c r="N1485" s="20">
        <v>11060485</v>
      </c>
      <c r="O1485" s="21">
        <f t="shared" si="69"/>
        <v>27178465.963709675</v>
      </c>
      <c r="P1485" s="22">
        <f t="shared" si="70"/>
        <v>0</v>
      </c>
      <c r="Q1485" s="20">
        <f t="shared" si="71"/>
        <v>8919745.9677419364</v>
      </c>
      <c r="R1485" s="18" t="s">
        <v>4667</v>
      </c>
      <c r="S1485" s="18">
        <v>105</v>
      </c>
    </row>
    <row r="1486" spans="1:19" x14ac:dyDescent="0.25">
      <c r="A1486" s="18" t="s">
        <v>5182</v>
      </c>
      <c r="B1486" s="18" t="s">
        <v>37</v>
      </c>
      <c r="C1486" s="18" t="s">
        <v>29</v>
      </c>
      <c r="D1486" s="18">
        <v>1989</v>
      </c>
      <c r="E1486" s="18">
        <f>VLOOKUP(D1486,'cpi roi'!A:C,2,FALSE)</f>
        <v>124</v>
      </c>
      <c r="F1486" s="18" t="s">
        <v>3460</v>
      </c>
      <c r="G1486" s="18">
        <v>6.1</v>
      </c>
      <c r="H1486" s="19">
        <v>12000</v>
      </c>
      <c r="I1486" s="18" t="s">
        <v>5183</v>
      </c>
      <c r="J1486" s="18" t="s">
        <v>5184</v>
      </c>
      <c r="K1486" s="18" t="s">
        <v>5185</v>
      </c>
      <c r="L1486" s="18" t="s">
        <v>34</v>
      </c>
      <c r="M1486" s="20">
        <v>0</v>
      </c>
      <c r="N1486" s="20">
        <v>793775</v>
      </c>
      <c r="O1486" s="21">
        <f t="shared" si="69"/>
        <v>1950510.0201612902</v>
      </c>
      <c r="P1486" s="22">
        <f t="shared" si="70"/>
        <v>0</v>
      </c>
      <c r="Q1486" s="20">
        <f t="shared" si="71"/>
        <v>640141.12903225806</v>
      </c>
      <c r="R1486" s="18" t="s">
        <v>5186</v>
      </c>
      <c r="S1486" s="18">
        <v>100</v>
      </c>
    </row>
    <row r="1487" spans="1:19" x14ac:dyDescent="0.25">
      <c r="A1487" s="18" t="s">
        <v>5187</v>
      </c>
      <c r="B1487" s="18" t="s">
        <v>37</v>
      </c>
      <c r="C1487" s="18" t="s">
        <v>29</v>
      </c>
      <c r="D1487" s="18">
        <v>1989</v>
      </c>
      <c r="E1487" s="18">
        <f>VLOOKUP(D1487,'cpi roi'!A:C,2,FALSE)</f>
        <v>124</v>
      </c>
      <c r="F1487" s="18" t="s">
        <v>5188</v>
      </c>
      <c r="G1487" s="18">
        <v>6.1</v>
      </c>
      <c r="H1487" s="19">
        <v>14000</v>
      </c>
      <c r="I1487" s="18" t="s">
        <v>5189</v>
      </c>
      <c r="J1487" s="18" t="s">
        <v>5190</v>
      </c>
      <c r="K1487" s="18" t="s">
        <v>5185</v>
      </c>
      <c r="L1487" s="18" t="s">
        <v>34</v>
      </c>
      <c r="M1487" s="20">
        <v>6000000</v>
      </c>
      <c r="N1487" s="20">
        <v>14278900</v>
      </c>
      <c r="O1487" s="21">
        <f t="shared" si="69"/>
        <v>35086942.17741935</v>
      </c>
      <c r="P1487" s="22">
        <f t="shared" si="70"/>
        <v>237.98166666666668</v>
      </c>
      <c r="Q1487" s="20">
        <f t="shared" si="71"/>
        <v>11515241.935483871</v>
      </c>
      <c r="R1487" s="18" t="s">
        <v>4153</v>
      </c>
      <c r="S1487" s="18">
        <v>100</v>
      </c>
    </row>
    <row r="1488" spans="1:19" x14ac:dyDescent="0.25">
      <c r="A1488" s="18" t="s">
        <v>5191</v>
      </c>
      <c r="B1488" s="18" t="s">
        <v>2004</v>
      </c>
      <c r="C1488" s="18" t="s">
        <v>45</v>
      </c>
      <c r="D1488" s="18">
        <v>1989</v>
      </c>
      <c r="E1488" s="18">
        <f>VLOOKUP(D1488,'cpi roi'!A:C,2,FALSE)</f>
        <v>124</v>
      </c>
      <c r="F1488" s="18" t="s">
        <v>4701</v>
      </c>
      <c r="G1488" s="18">
        <v>7</v>
      </c>
      <c r="H1488" s="19">
        <v>27000</v>
      </c>
      <c r="I1488" s="18" t="s">
        <v>5192</v>
      </c>
      <c r="J1488" s="18" t="s">
        <v>5193</v>
      </c>
      <c r="K1488" s="18" t="s">
        <v>5193</v>
      </c>
      <c r="L1488" s="18" t="s">
        <v>34</v>
      </c>
      <c r="M1488" s="20">
        <v>5000000</v>
      </c>
      <c r="N1488" s="20">
        <v>6157157</v>
      </c>
      <c r="O1488" s="21">
        <f t="shared" si="69"/>
        <v>15129723.692741934</v>
      </c>
      <c r="P1488" s="22">
        <f t="shared" si="70"/>
        <v>123.14313999999999</v>
      </c>
      <c r="Q1488" s="20">
        <f t="shared" si="71"/>
        <v>4965449.1935483869</v>
      </c>
      <c r="R1488" s="18" t="s">
        <v>5194</v>
      </c>
      <c r="S1488" s="18">
        <v>97</v>
      </c>
    </row>
    <row r="1489" spans="1:19" x14ac:dyDescent="0.25">
      <c r="A1489" s="18" t="s">
        <v>5195</v>
      </c>
      <c r="B1489" s="18" t="s">
        <v>2004</v>
      </c>
      <c r="C1489" s="18" t="s">
        <v>45</v>
      </c>
      <c r="D1489" s="18">
        <v>1989</v>
      </c>
      <c r="E1489" s="18">
        <f>VLOOKUP(D1489,'cpi roi'!A:C,2,FALSE)</f>
        <v>124</v>
      </c>
      <c r="F1489" s="18" t="s">
        <v>5196</v>
      </c>
      <c r="G1489" s="18">
        <v>5.9</v>
      </c>
      <c r="H1489" s="19">
        <v>78000</v>
      </c>
      <c r="I1489" s="18" t="s">
        <v>990</v>
      </c>
      <c r="J1489" s="18" t="s">
        <v>990</v>
      </c>
      <c r="K1489" s="18" t="s">
        <v>164</v>
      </c>
      <c r="L1489" s="18" t="s">
        <v>34</v>
      </c>
      <c r="M1489" s="20">
        <v>7500000</v>
      </c>
      <c r="N1489" s="20">
        <v>296999813</v>
      </c>
      <c r="O1489" s="21">
        <f t="shared" si="69"/>
        <v>729805185.65403223</v>
      </c>
      <c r="P1489" s="22">
        <f t="shared" si="70"/>
        <v>3959.9975066666666</v>
      </c>
      <c r="Q1489" s="20">
        <f t="shared" si="71"/>
        <v>239515978.22580644</v>
      </c>
      <c r="R1489" s="18" t="s">
        <v>2105</v>
      </c>
      <c r="S1489" s="18">
        <v>93</v>
      </c>
    </row>
    <row r="1490" spans="1:19" x14ac:dyDescent="0.25">
      <c r="A1490" s="18" t="s">
        <v>5197</v>
      </c>
      <c r="B1490" s="18" t="s">
        <v>37</v>
      </c>
      <c r="C1490" s="18" t="s">
        <v>38</v>
      </c>
      <c r="D1490" s="18">
        <v>1989</v>
      </c>
      <c r="E1490" s="18">
        <f>VLOOKUP(D1490,'cpi roi'!A:C,2,FALSE)</f>
        <v>124</v>
      </c>
      <c r="F1490" s="18" t="s">
        <v>5085</v>
      </c>
      <c r="G1490" s="18">
        <v>5.5</v>
      </c>
      <c r="H1490" s="19">
        <v>57000</v>
      </c>
      <c r="I1490" s="18" t="s">
        <v>1033</v>
      </c>
      <c r="J1490" s="18" t="s">
        <v>1032</v>
      </c>
      <c r="K1490" s="18" t="s">
        <v>1033</v>
      </c>
      <c r="L1490" s="18" t="s">
        <v>34</v>
      </c>
      <c r="M1490" s="20">
        <v>27800000</v>
      </c>
      <c r="N1490" s="20">
        <v>52210049</v>
      </c>
      <c r="O1490" s="21">
        <f t="shared" si="69"/>
        <v>128293563.95403224</v>
      </c>
      <c r="P1490" s="22">
        <f t="shared" si="70"/>
        <v>187.80593165467624</v>
      </c>
      <c r="Q1490" s="20">
        <f t="shared" si="71"/>
        <v>42104878.225806452</v>
      </c>
      <c r="R1490" s="18" t="s">
        <v>48</v>
      </c>
      <c r="S1490" s="18">
        <v>107</v>
      </c>
    </row>
    <row r="1491" spans="1:19" x14ac:dyDescent="0.25">
      <c r="A1491" s="18" t="s">
        <v>5198</v>
      </c>
      <c r="B1491" s="18" t="s">
        <v>514</v>
      </c>
      <c r="C1491" s="18" t="s">
        <v>45</v>
      </c>
      <c r="D1491" s="18">
        <v>1989</v>
      </c>
      <c r="E1491" s="18">
        <f>VLOOKUP(D1491,'cpi roi'!A:C,2,FALSE)</f>
        <v>124</v>
      </c>
      <c r="F1491" s="18" t="s">
        <v>5199</v>
      </c>
      <c r="G1491" s="18">
        <v>7</v>
      </c>
      <c r="H1491" s="19">
        <v>26000</v>
      </c>
      <c r="I1491" s="18" t="s">
        <v>3477</v>
      </c>
      <c r="J1491" s="18" t="s">
        <v>3477</v>
      </c>
      <c r="K1491" s="18" t="s">
        <v>5200</v>
      </c>
      <c r="L1491" s="18" t="s">
        <v>1116</v>
      </c>
      <c r="M1491" s="20">
        <v>0</v>
      </c>
      <c r="N1491" s="20">
        <v>4088140</v>
      </c>
      <c r="O1491" s="21">
        <f t="shared" si="69"/>
        <v>10045614.983870966</v>
      </c>
      <c r="P1491" s="22">
        <f t="shared" si="70"/>
        <v>0</v>
      </c>
      <c r="Q1491" s="20">
        <f t="shared" si="71"/>
        <v>3296887.0967741935</v>
      </c>
      <c r="R1491" s="18" t="s">
        <v>5201</v>
      </c>
      <c r="S1491" s="18">
        <v>101</v>
      </c>
    </row>
    <row r="1492" spans="1:19" x14ac:dyDescent="0.25">
      <c r="A1492" s="18" t="s">
        <v>5202</v>
      </c>
      <c r="B1492" s="18" t="s">
        <v>341</v>
      </c>
      <c r="C1492" s="18" t="s">
        <v>394</v>
      </c>
      <c r="D1492" s="18">
        <v>1989</v>
      </c>
      <c r="E1492" s="18">
        <f>VLOOKUP(D1492,'cpi roi'!A:C,2,FALSE)</f>
        <v>124</v>
      </c>
      <c r="F1492" s="18" t="s">
        <v>5088</v>
      </c>
      <c r="G1492" s="18">
        <v>6.8</v>
      </c>
      <c r="H1492" s="19">
        <v>38000</v>
      </c>
      <c r="I1492" s="18" t="s">
        <v>1061</v>
      </c>
      <c r="J1492" s="18" t="s">
        <v>1061</v>
      </c>
      <c r="K1492" s="18" t="s">
        <v>366</v>
      </c>
      <c r="L1492" s="18" t="s">
        <v>3160</v>
      </c>
      <c r="M1492" s="20">
        <v>13800000</v>
      </c>
      <c r="N1492" s="20">
        <v>27100027</v>
      </c>
      <c r="O1492" s="21">
        <f t="shared" si="69"/>
        <v>66591759.894354835</v>
      </c>
      <c r="P1492" s="22">
        <f t="shared" si="70"/>
        <v>196.37700724637682</v>
      </c>
      <c r="Q1492" s="20">
        <f t="shared" si="71"/>
        <v>21854860.483870968</v>
      </c>
      <c r="R1492" s="18" t="s">
        <v>1088</v>
      </c>
      <c r="S1492" s="18">
        <v>84</v>
      </c>
    </row>
    <row r="1493" spans="1:19" x14ac:dyDescent="0.25">
      <c r="A1493" s="18" t="s">
        <v>5203</v>
      </c>
      <c r="B1493" s="18" t="s">
        <v>20</v>
      </c>
      <c r="C1493" s="18" t="s">
        <v>38</v>
      </c>
      <c r="D1493" s="18">
        <v>1989</v>
      </c>
      <c r="E1493" s="18">
        <f>VLOOKUP(D1493,'cpi roi'!A:C,2,FALSE)</f>
        <v>124</v>
      </c>
      <c r="F1493" s="18" t="s">
        <v>5114</v>
      </c>
      <c r="G1493" s="18">
        <v>5.0999999999999996</v>
      </c>
      <c r="H1493" s="19">
        <v>30000</v>
      </c>
      <c r="I1493" s="18" t="s">
        <v>1171</v>
      </c>
      <c r="J1493" s="18" t="s">
        <v>1171</v>
      </c>
      <c r="K1493" s="18" t="s">
        <v>4542</v>
      </c>
      <c r="L1493" s="18" t="s">
        <v>34</v>
      </c>
      <c r="M1493" s="20">
        <v>500000</v>
      </c>
      <c r="N1493" s="20">
        <v>10166459</v>
      </c>
      <c r="O1493" s="21">
        <f t="shared" si="69"/>
        <v>24981613.365322579</v>
      </c>
      <c r="P1493" s="22">
        <f t="shared" si="70"/>
        <v>2033.2918</v>
      </c>
      <c r="Q1493" s="20">
        <f t="shared" si="71"/>
        <v>8198757.2580645159</v>
      </c>
      <c r="R1493" s="18" t="s">
        <v>4662</v>
      </c>
      <c r="S1493" s="18">
        <v>86</v>
      </c>
    </row>
    <row r="1494" spans="1:19" x14ac:dyDescent="0.25">
      <c r="A1494" s="18" t="s">
        <v>5204</v>
      </c>
      <c r="B1494" s="18" t="s">
        <v>37</v>
      </c>
      <c r="C1494" s="18" t="s">
        <v>21</v>
      </c>
      <c r="D1494" s="18">
        <v>1989</v>
      </c>
      <c r="E1494" s="18">
        <f>VLOOKUP(D1494,'cpi roi'!A:C,2,FALSE)</f>
        <v>124</v>
      </c>
      <c r="F1494" s="18" t="s">
        <v>5124</v>
      </c>
      <c r="G1494" s="18">
        <v>6.4</v>
      </c>
      <c r="H1494" s="19">
        <v>29000</v>
      </c>
      <c r="I1494" s="18" t="s">
        <v>500</v>
      </c>
      <c r="J1494" s="18" t="s">
        <v>1342</v>
      </c>
      <c r="K1494" s="18" t="s">
        <v>349</v>
      </c>
      <c r="L1494" s="18" t="s">
        <v>34</v>
      </c>
      <c r="M1494" s="20">
        <v>31000000</v>
      </c>
      <c r="N1494" s="20">
        <v>74134790</v>
      </c>
      <c r="O1494" s="21">
        <f t="shared" si="69"/>
        <v>182168310.58870965</v>
      </c>
      <c r="P1494" s="22">
        <f t="shared" si="70"/>
        <v>239.14448387096775</v>
      </c>
      <c r="Q1494" s="20">
        <f t="shared" si="71"/>
        <v>59786120.967741936</v>
      </c>
      <c r="R1494" s="18" t="s">
        <v>65</v>
      </c>
      <c r="S1494" s="18">
        <v>122</v>
      </c>
    </row>
    <row r="1495" spans="1:19" x14ac:dyDescent="0.25">
      <c r="A1495" s="18" t="s">
        <v>5205</v>
      </c>
      <c r="B1495" s="18" t="s">
        <v>20</v>
      </c>
      <c r="C1495" s="18" t="s">
        <v>29</v>
      </c>
      <c r="D1495" s="18">
        <v>1989</v>
      </c>
      <c r="E1495" s="18">
        <f>VLOOKUP(D1495,'cpi roi'!A:C,2,FALSE)</f>
        <v>124</v>
      </c>
      <c r="F1495" s="18" t="s">
        <v>5206</v>
      </c>
      <c r="G1495" s="18">
        <v>5.8</v>
      </c>
      <c r="H1495" s="19">
        <v>19000</v>
      </c>
      <c r="I1495" s="18" t="s">
        <v>1802</v>
      </c>
      <c r="J1495" s="18" t="s">
        <v>5207</v>
      </c>
      <c r="K1495" s="18" t="s">
        <v>1804</v>
      </c>
      <c r="L1495" s="18" t="s">
        <v>34</v>
      </c>
      <c r="M1495" s="20">
        <v>25000000</v>
      </c>
      <c r="N1495" s="20">
        <v>15704614</v>
      </c>
      <c r="O1495" s="21">
        <f t="shared" si="69"/>
        <v>38590289.4016129</v>
      </c>
      <c r="P1495" s="22">
        <f t="shared" si="70"/>
        <v>62.818455999999998</v>
      </c>
      <c r="Q1495" s="20">
        <f t="shared" si="71"/>
        <v>12665011.290322581</v>
      </c>
      <c r="R1495" s="18" t="s">
        <v>3170</v>
      </c>
      <c r="S1495" s="18">
        <v>98</v>
      </c>
    </row>
    <row r="1496" spans="1:19" x14ac:dyDescent="0.25">
      <c r="A1496" s="18" t="s">
        <v>5208</v>
      </c>
      <c r="B1496" s="18" t="s">
        <v>2004</v>
      </c>
      <c r="C1496" s="18" t="s">
        <v>38</v>
      </c>
      <c r="D1496" s="18">
        <v>1989</v>
      </c>
      <c r="E1496" s="18">
        <f>VLOOKUP(D1496,'cpi roi'!A:C,2,FALSE)</f>
        <v>124</v>
      </c>
      <c r="F1496" s="18" t="s">
        <v>5209</v>
      </c>
      <c r="G1496" s="18">
        <v>6.4</v>
      </c>
      <c r="H1496" s="19">
        <v>13000</v>
      </c>
      <c r="I1496" s="18" t="s">
        <v>5210</v>
      </c>
      <c r="J1496" s="18" t="s">
        <v>5211</v>
      </c>
      <c r="K1496" s="18" t="s">
        <v>2270</v>
      </c>
      <c r="L1496" s="18" t="s">
        <v>34</v>
      </c>
      <c r="M1496" s="20">
        <v>5000000</v>
      </c>
      <c r="N1496" s="20">
        <v>1700000</v>
      </c>
      <c r="O1496" s="21">
        <f t="shared" si="69"/>
        <v>4177338.7096774192</v>
      </c>
      <c r="P1496" s="22">
        <f t="shared" si="70"/>
        <v>34</v>
      </c>
      <c r="Q1496" s="20">
        <f t="shared" si="71"/>
        <v>1370967.7419354839</v>
      </c>
      <c r="R1496" s="18" t="s">
        <v>4794</v>
      </c>
      <c r="S1496" s="18">
        <v>97</v>
      </c>
    </row>
    <row r="1497" spans="1:19" x14ac:dyDescent="0.25">
      <c r="A1497" s="18" t="s">
        <v>5212</v>
      </c>
      <c r="B1497" s="18" t="s">
        <v>20</v>
      </c>
      <c r="C1497" s="18" t="s">
        <v>56</v>
      </c>
      <c r="D1497" s="18">
        <v>1989</v>
      </c>
      <c r="E1497" s="18">
        <f>VLOOKUP(D1497,'cpi roi'!A:C,2,FALSE)</f>
        <v>124</v>
      </c>
      <c r="F1497" s="18" t="s">
        <v>5114</v>
      </c>
      <c r="G1497" s="18">
        <v>6.8</v>
      </c>
      <c r="H1497" s="19">
        <v>38000</v>
      </c>
      <c r="I1497" s="18" t="s">
        <v>5213</v>
      </c>
      <c r="J1497" s="18" t="s">
        <v>539</v>
      </c>
      <c r="K1497" s="18" t="s">
        <v>5214</v>
      </c>
      <c r="L1497" s="18" t="s">
        <v>252</v>
      </c>
      <c r="M1497" s="20">
        <v>10400000</v>
      </c>
      <c r="N1497" s="20">
        <v>7825009</v>
      </c>
      <c r="O1497" s="21">
        <f t="shared" si="69"/>
        <v>19228066.470161289</v>
      </c>
      <c r="P1497" s="22">
        <f t="shared" si="70"/>
        <v>75.240471153846158</v>
      </c>
      <c r="Q1497" s="20">
        <f t="shared" si="71"/>
        <v>6310491.1290322579</v>
      </c>
      <c r="R1497" s="18" t="s">
        <v>541</v>
      </c>
      <c r="S1497" s="18">
        <v>96</v>
      </c>
    </row>
    <row r="1498" spans="1:19" x14ac:dyDescent="0.25">
      <c r="A1498" s="18" t="s">
        <v>5215</v>
      </c>
      <c r="B1498" s="18" t="s">
        <v>20</v>
      </c>
      <c r="C1498" s="18" t="s">
        <v>38</v>
      </c>
      <c r="D1498" s="18">
        <v>1989</v>
      </c>
      <c r="E1498" s="18">
        <f>VLOOKUP(D1498,'cpi roi'!A:C,2,FALSE)</f>
        <v>124</v>
      </c>
      <c r="F1498" s="18" t="s">
        <v>5216</v>
      </c>
      <c r="G1498" s="18">
        <v>6.5</v>
      </c>
      <c r="H1498" s="19">
        <v>52000</v>
      </c>
      <c r="I1498" s="18" t="s">
        <v>5217</v>
      </c>
      <c r="J1498" s="18" t="s">
        <v>5217</v>
      </c>
      <c r="K1498" s="18" t="s">
        <v>4542</v>
      </c>
      <c r="L1498" s="18" t="s">
        <v>34</v>
      </c>
      <c r="M1498" s="20">
        <v>1500000</v>
      </c>
      <c r="N1498" s="20">
        <v>14697005</v>
      </c>
      <c r="O1498" s="21">
        <f t="shared" si="69"/>
        <v>36114334.060483865</v>
      </c>
      <c r="P1498" s="22">
        <f t="shared" si="70"/>
        <v>979.80033333333336</v>
      </c>
      <c r="Q1498" s="20">
        <f t="shared" si="71"/>
        <v>11852423.387096774</v>
      </c>
      <c r="R1498" s="18" t="s">
        <v>388</v>
      </c>
      <c r="S1498" s="18">
        <v>97</v>
      </c>
    </row>
    <row r="1499" spans="1:19" x14ac:dyDescent="0.25">
      <c r="A1499" s="18" t="s">
        <v>5218</v>
      </c>
      <c r="B1499" s="18" t="s">
        <v>20</v>
      </c>
      <c r="C1499" s="18" t="s">
        <v>38</v>
      </c>
      <c r="D1499" s="18">
        <v>1989</v>
      </c>
      <c r="E1499" s="18">
        <f>VLOOKUP(D1499,'cpi roi'!A:C,2,FALSE)</f>
        <v>124</v>
      </c>
      <c r="F1499" s="18" t="s">
        <v>5108</v>
      </c>
      <c r="G1499" s="18">
        <v>6.6</v>
      </c>
      <c r="H1499" s="19">
        <v>51000</v>
      </c>
      <c r="I1499" s="18" t="s">
        <v>995</v>
      </c>
      <c r="J1499" s="18" t="s">
        <v>2394</v>
      </c>
      <c r="K1499" s="18" t="s">
        <v>1824</v>
      </c>
      <c r="L1499" s="18" t="s">
        <v>34</v>
      </c>
      <c r="M1499" s="20">
        <v>30000000</v>
      </c>
      <c r="N1499" s="20">
        <v>134212055</v>
      </c>
      <c r="O1499" s="21">
        <f t="shared" si="69"/>
        <v>329793654.50403225</v>
      </c>
      <c r="P1499" s="22">
        <f t="shared" si="70"/>
        <v>447.37351666666666</v>
      </c>
      <c r="Q1499" s="20">
        <f t="shared" si="71"/>
        <v>108235528.22580646</v>
      </c>
      <c r="R1499" s="18" t="s">
        <v>48</v>
      </c>
      <c r="S1499" s="18">
        <v>125</v>
      </c>
    </row>
    <row r="1500" spans="1:19" x14ac:dyDescent="0.25">
      <c r="A1500" s="18" t="s">
        <v>5219</v>
      </c>
      <c r="B1500" s="18" t="s">
        <v>37</v>
      </c>
      <c r="C1500" s="18" t="s">
        <v>29</v>
      </c>
      <c r="D1500" s="18">
        <v>1989</v>
      </c>
      <c r="E1500" s="18">
        <f>VLOOKUP(D1500,'cpi roi'!A:C,2,FALSE)</f>
        <v>124</v>
      </c>
      <c r="F1500" s="18" t="s">
        <v>4979</v>
      </c>
      <c r="G1500" s="18">
        <v>5.8</v>
      </c>
      <c r="H1500" s="19">
        <v>9600</v>
      </c>
      <c r="I1500" s="18" t="s">
        <v>1846</v>
      </c>
      <c r="J1500" s="18" t="s">
        <v>5220</v>
      </c>
      <c r="K1500" s="18" t="s">
        <v>4206</v>
      </c>
      <c r="L1500" s="18" t="s">
        <v>34</v>
      </c>
      <c r="M1500" s="20">
        <v>18000000</v>
      </c>
      <c r="N1500" s="20">
        <v>8508843</v>
      </c>
      <c r="O1500" s="21">
        <f t="shared" si="69"/>
        <v>20908423.08145161</v>
      </c>
      <c r="P1500" s="22">
        <f t="shared" si="70"/>
        <v>47.271349999999998</v>
      </c>
      <c r="Q1500" s="20">
        <f t="shared" si="71"/>
        <v>6861970.1612903224</v>
      </c>
      <c r="R1500" s="18" t="s">
        <v>4658</v>
      </c>
      <c r="S1500" s="18">
        <v>105</v>
      </c>
    </row>
    <row r="1501" spans="1:19" x14ac:dyDescent="0.25">
      <c r="A1501" s="18" t="s">
        <v>5221</v>
      </c>
      <c r="B1501" s="18" t="s">
        <v>37</v>
      </c>
      <c r="C1501" s="18" t="s">
        <v>21</v>
      </c>
      <c r="D1501" s="18">
        <v>1989</v>
      </c>
      <c r="E1501" s="18">
        <f>VLOOKUP(D1501,'cpi roi'!A:C,2,FALSE)</f>
        <v>124</v>
      </c>
      <c r="F1501" s="18" t="s">
        <v>5222</v>
      </c>
      <c r="G1501" s="18">
        <v>7.4</v>
      </c>
      <c r="H1501" s="19">
        <v>102000</v>
      </c>
      <c r="I1501" s="18" t="s">
        <v>249</v>
      </c>
      <c r="J1501" s="18" t="s">
        <v>5223</v>
      </c>
      <c r="K1501" s="18" t="s">
        <v>5224</v>
      </c>
      <c r="L1501" s="18" t="s">
        <v>34</v>
      </c>
      <c r="M1501" s="20">
        <v>7500000</v>
      </c>
      <c r="N1501" s="20">
        <v>145793296</v>
      </c>
      <c r="O1501" s="21">
        <f t="shared" si="69"/>
        <v>358251752.34838706</v>
      </c>
      <c r="P1501" s="22">
        <f t="shared" si="70"/>
        <v>1943.9106133333332</v>
      </c>
      <c r="Q1501" s="20">
        <f t="shared" si="71"/>
        <v>117575238.70967741</v>
      </c>
      <c r="R1501" s="18" t="s">
        <v>5225</v>
      </c>
      <c r="S1501" s="18">
        <v>99</v>
      </c>
    </row>
    <row r="1502" spans="1:19" x14ac:dyDescent="0.25">
      <c r="A1502" s="18" t="s">
        <v>5226</v>
      </c>
      <c r="B1502" s="18" t="s">
        <v>20</v>
      </c>
      <c r="C1502" s="18" t="s">
        <v>108</v>
      </c>
      <c r="D1502" s="18">
        <v>1989</v>
      </c>
      <c r="E1502" s="18">
        <f>VLOOKUP(D1502,'cpi roi'!A:C,2,FALSE)</f>
        <v>124</v>
      </c>
      <c r="F1502" s="18" t="s">
        <v>5227</v>
      </c>
      <c r="G1502" s="18">
        <v>7.3</v>
      </c>
      <c r="H1502" s="19">
        <v>34000</v>
      </c>
      <c r="I1502" s="18" t="s">
        <v>5228</v>
      </c>
      <c r="J1502" s="18" t="s">
        <v>5229</v>
      </c>
      <c r="K1502" s="18" t="s">
        <v>1222</v>
      </c>
      <c r="L1502" s="18" t="s">
        <v>34</v>
      </c>
      <c r="M1502" s="20">
        <v>2500000</v>
      </c>
      <c r="N1502" s="20">
        <v>4729352</v>
      </c>
      <c r="O1502" s="21">
        <f t="shared" si="69"/>
        <v>11621238.341935484</v>
      </c>
      <c r="P1502" s="22">
        <f t="shared" si="70"/>
        <v>189.17408</v>
      </c>
      <c r="Q1502" s="20">
        <f t="shared" si="71"/>
        <v>3813993.5483870967</v>
      </c>
      <c r="R1502" s="18" t="s">
        <v>4982</v>
      </c>
      <c r="S1502" s="18">
        <v>101</v>
      </c>
    </row>
    <row r="1503" spans="1:19" x14ac:dyDescent="0.25">
      <c r="A1503" s="18" t="s">
        <v>5230</v>
      </c>
      <c r="B1503" s="18" t="s">
        <v>20</v>
      </c>
      <c r="C1503" s="18" t="s">
        <v>155</v>
      </c>
      <c r="D1503" s="18">
        <v>1989</v>
      </c>
      <c r="E1503" s="18">
        <f>VLOOKUP(D1503,'cpi roi'!A:C,2,FALSE)</f>
        <v>124</v>
      </c>
      <c r="F1503" s="18" t="s">
        <v>5231</v>
      </c>
      <c r="G1503" s="18">
        <v>5.0999999999999996</v>
      </c>
      <c r="H1503" s="19">
        <v>42000</v>
      </c>
      <c r="I1503" s="18" t="s">
        <v>5232</v>
      </c>
      <c r="J1503" s="18" t="s">
        <v>700</v>
      </c>
      <c r="K1503" s="18" t="s">
        <v>2666</v>
      </c>
      <c r="L1503" s="18" t="s">
        <v>34</v>
      </c>
      <c r="M1503" s="20">
        <v>6000000</v>
      </c>
      <c r="N1503" s="20">
        <v>22168359</v>
      </c>
      <c r="O1503" s="21">
        <f t="shared" si="69"/>
        <v>54473378.929838702</v>
      </c>
      <c r="P1503" s="22">
        <f t="shared" si="70"/>
        <v>369.47264999999999</v>
      </c>
      <c r="Q1503" s="20">
        <f t="shared" si="71"/>
        <v>17877708.870967742</v>
      </c>
      <c r="R1503" s="18" t="s">
        <v>2031</v>
      </c>
      <c r="S1503" s="18">
        <v>89</v>
      </c>
    </row>
    <row r="1504" spans="1:19" x14ac:dyDescent="0.25">
      <c r="A1504" s="18" t="s">
        <v>5233</v>
      </c>
      <c r="B1504" s="18" t="s">
        <v>2004</v>
      </c>
      <c r="C1504" s="18" t="s">
        <v>45</v>
      </c>
      <c r="D1504" s="18">
        <v>1989</v>
      </c>
      <c r="E1504" s="18">
        <f>VLOOKUP(D1504,'cpi roi'!A:C,2,FALSE)</f>
        <v>124</v>
      </c>
      <c r="F1504" s="18" t="s">
        <v>4954</v>
      </c>
      <c r="G1504" s="18">
        <v>5.8</v>
      </c>
      <c r="H1504" s="19">
        <v>6500</v>
      </c>
      <c r="I1504" s="18" t="s">
        <v>5234</v>
      </c>
      <c r="J1504" s="18" t="s">
        <v>5235</v>
      </c>
      <c r="K1504" s="18" t="s">
        <v>5236</v>
      </c>
      <c r="L1504" s="18" t="s">
        <v>34</v>
      </c>
      <c r="M1504" s="20">
        <v>0</v>
      </c>
      <c r="N1504" s="20">
        <v>5552441</v>
      </c>
      <c r="O1504" s="21">
        <f t="shared" si="69"/>
        <v>13643780.424999999</v>
      </c>
      <c r="P1504" s="22">
        <f t="shared" si="70"/>
        <v>0</v>
      </c>
      <c r="Q1504" s="20">
        <f t="shared" si="71"/>
        <v>4477775</v>
      </c>
      <c r="R1504" s="18" t="s">
        <v>5237</v>
      </c>
      <c r="S1504" s="18">
        <v>114</v>
      </c>
    </row>
    <row r="1505" spans="1:19" x14ac:dyDescent="0.25">
      <c r="A1505" s="18" t="s">
        <v>5238</v>
      </c>
      <c r="B1505" s="18" t="s">
        <v>20</v>
      </c>
      <c r="C1505" s="18" t="s">
        <v>56</v>
      </c>
      <c r="D1505" s="18">
        <v>1989</v>
      </c>
      <c r="E1505" s="18">
        <f>VLOOKUP(D1505,'cpi roi'!A:C,2,FALSE)</f>
        <v>124</v>
      </c>
      <c r="F1505" s="18" t="s">
        <v>5196</v>
      </c>
      <c r="G1505" s="18">
        <v>5.0999999999999996</v>
      </c>
      <c r="H1505" s="19">
        <v>36000</v>
      </c>
      <c r="I1505" s="18" t="s">
        <v>5239</v>
      </c>
      <c r="J1505" s="18" t="s">
        <v>130</v>
      </c>
      <c r="K1505" s="18" t="s">
        <v>3980</v>
      </c>
      <c r="L1505" s="18" t="s">
        <v>34</v>
      </c>
      <c r="M1505" s="20">
        <v>5000000</v>
      </c>
      <c r="N1505" s="20">
        <v>11642254</v>
      </c>
      <c r="O1505" s="21">
        <f t="shared" si="69"/>
        <v>28608022.530645158</v>
      </c>
      <c r="P1505" s="22">
        <f t="shared" si="70"/>
        <v>232.84508000000002</v>
      </c>
      <c r="Q1505" s="20">
        <f t="shared" si="71"/>
        <v>9388914.5161290318</v>
      </c>
      <c r="R1505" s="18" t="s">
        <v>5240</v>
      </c>
      <c r="S1505" s="18">
        <v>96</v>
      </c>
    </row>
    <row r="1506" spans="1:19" x14ac:dyDescent="0.25">
      <c r="A1506" s="18" t="s">
        <v>5241</v>
      </c>
      <c r="B1506" s="18" t="s">
        <v>20</v>
      </c>
      <c r="C1506" s="18" t="s">
        <v>38</v>
      </c>
      <c r="D1506" s="18">
        <v>1989</v>
      </c>
      <c r="E1506" s="18">
        <f>VLOOKUP(D1506,'cpi roi'!A:C,2,FALSE)</f>
        <v>124</v>
      </c>
      <c r="F1506" s="18" t="s">
        <v>4593</v>
      </c>
      <c r="G1506" s="18">
        <v>5.4</v>
      </c>
      <c r="H1506" s="19">
        <v>11000</v>
      </c>
      <c r="I1506" s="18" t="s">
        <v>58</v>
      </c>
      <c r="J1506" s="18" t="s">
        <v>5242</v>
      </c>
      <c r="K1506" s="18" t="s">
        <v>5243</v>
      </c>
      <c r="L1506" s="18" t="s">
        <v>34</v>
      </c>
      <c r="M1506" s="20">
        <v>8000000</v>
      </c>
      <c r="N1506" s="20">
        <v>8143225</v>
      </c>
      <c r="O1506" s="21">
        <f t="shared" si="69"/>
        <v>20010005.302419353</v>
      </c>
      <c r="P1506" s="22">
        <f t="shared" si="70"/>
        <v>101.79031249999998</v>
      </c>
      <c r="Q1506" s="20">
        <f t="shared" si="71"/>
        <v>6567116.935483871</v>
      </c>
      <c r="R1506" s="18" t="s">
        <v>5244</v>
      </c>
      <c r="S1506" s="18">
        <v>99</v>
      </c>
    </row>
    <row r="1507" spans="1:19" x14ac:dyDescent="0.25">
      <c r="A1507" s="18" t="s">
        <v>5245</v>
      </c>
      <c r="B1507" s="18" t="s">
        <v>20</v>
      </c>
      <c r="C1507" s="18" t="s">
        <v>108</v>
      </c>
      <c r="D1507" s="18">
        <v>1989</v>
      </c>
      <c r="E1507" s="18">
        <f>VLOOKUP(D1507,'cpi roi'!A:C,2,FALSE)</f>
        <v>124</v>
      </c>
      <c r="F1507" s="18" t="s">
        <v>5246</v>
      </c>
      <c r="G1507" s="18">
        <v>6.8</v>
      </c>
      <c r="H1507" s="19">
        <v>39000</v>
      </c>
      <c r="I1507" s="18" t="s">
        <v>601</v>
      </c>
      <c r="J1507" s="18" t="s">
        <v>5247</v>
      </c>
      <c r="K1507" s="18" t="s">
        <v>140</v>
      </c>
      <c r="L1507" s="18" t="s">
        <v>34</v>
      </c>
      <c r="M1507" s="20">
        <v>19000000</v>
      </c>
      <c r="N1507" s="20">
        <v>110879513</v>
      </c>
      <c r="O1507" s="21">
        <f t="shared" si="69"/>
        <v>272459577.50887096</v>
      </c>
      <c r="P1507" s="22">
        <f t="shared" si="70"/>
        <v>583.57638421052627</v>
      </c>
      <c r="Q1507" s="20">
        <f t="shared" si="71"/>
        <v>89418962.096774191</v>
      </c>
      <c r="R1507" s="18" t="s">
        <v>65</v>
      </c>
      <c r="S1507" s="18">
        <v>113</v>
      </c>
    </row>
    <row r="1508" spans="1:19" x14ac:dyDescent="0.25">
      <c r="A1508" s="18" t="s">
        <v>5248</v>
      </c>
      <c r="B1508" s="18" t="s">
        <v>20</v>
      </c>
      <c r="C1508" s="18" t="s">
        <v>45</v>
      </c>
      <c r="D1508" s="18">
        <v>1989</v>
      </c>
      <c r="E1508" s="18">
        <f>VLOOKUP(D1508,'cpi roi'!A:C,2,FALSE)</f>
        <v>124</v>
      </c>
      <c r="F1508" s="18" t="s">
        <v>4954</v>
      </c>
      <c r="G1508" s="18">
        <v>6.1</v>
      </c>
      <c r="H1508" s="19">
        <v>4200</v>
      </c>
      <c r="I1508" s="18" t="s">
        <v>719</v>
      </c>
      <c r="J1508" s="18" t="s">
        <v>719</v>
      </c>
      <c r="K1508" s="18" t="s">
        <v>387</v>
      </c>
      <c r="L1508" s="18" t="s">
        <v>34</v>
      </c>
      <c r="M1508" s="20">
        <v>9000000</v>
      </c>
      <c r="N1508" s="20">
        <v>19674852</v>
      </c>
      <c r="O1508" s="21">
        <f t="shared" si="69"/>
        <v>48346188.745161287</v>
      </c>
      <c r="P1508" s="22">
        <f t="shared" si="70"/>
        <v>218.60946666666666</v>
      </c>
      <c r="Q1508" s="20">
        <f t="shared" si="71"/>
        <v>15866816.129032258</v>
      </c>
      <c r="R1508" s="18" t="s">
        <v>5249</v>
      </c>
      <c r="S1508" s="18">
        <v>101</v>
      </c>
    </row>
    <row r="1509" spans="1:19" x14ac:dyDescent="0.25">
      <c r="A1509" s="18" t="s">
        <v>5250</v>
      </c>
      <c r="B1509" s="18" t="s">
        <v>2004</v>
      </c>
      <c r="C1509" s="18" t="s">
        <v>38</v>
      </c>
      <c r="D1509" s="18">
        <v>1989</v>
      </c>
      <c r="E1509" s="18">
        <f>VLOOKUP(D1509,'cpi roi'!A:C,2,FALSE)</f>
        <v>124</v>
      </c>
      <c r="F1509" s="18" t="s">
        <v>5018</v>
      </c>
      <c r="G1509" s="18">
        <v>6</v>
      </c>
      <c r="H1509" s="19">
        <v>32000</v>
      </c>
      <c r="I1509" s="18" t="s">
        <v>2609</v>
      </c>
      <c r="J1509" s="18" t="s">
        <v>5251</v>
      </c>
      <c r="K1509" s="18" t="s">
        <v>4197</v>
      </c>
      <c r="L1509" s="18" t="s">
        <v>34</v>
      </c>
      <c r="M1509" s="20">
        <v>17000000</v>
      </c>
      <c r="N1509" s="20">
        <v>78247647</v>
      </c>
      <c r="O1509" s="21">
        <f t="shared" si="69"/>
        <v>192274661.62016127</v>
      </c>
      <c r="P1509" s="22">
        <f t="shared" si="70"/>
        <v>460.28027647058821</v>
      </c>
      <c r="Q1509" s="20">
        <f t="shared" si="71"/>
        <v>63102941.129032262</v>
      </c>
      <c r="R1509" s="18" t="s">
        <v>5083</v>
      </c>
      <c r="S1509" s="18">
        <v>101</v>
      </c>
    </row>
    <row r="1510" spans="1:19" x14ac:dyDescent="0.25">
      <c r="A1510" s="18" t="s">
        <v>5252</v>
      </c>
      <c r="B1510" s="18" t="s">
        <v>2004</v>
      </c>
      <c r="C1510" s="18" t="s">
        <v>21</v>
      </c>
      <c r="D1510" s="18">
        <v>1989</v>
      </c>
      <c r="E1510" s="18">
        <f>VLOOKUP(D1510,'cpi roi'!A:C,2,FALSE)</f>
        <v>124</v>
      </c>
      <c r="F1510" s="18" t="s">
        <v>4954</v>
      </c>
      <c r="G1510" s="18">
        <v>7.4</v>
      </c>
      <c r="H1510" s="19">
        <v>19000</v>
      </c>
      <c r="I1510" s="18" t="s">
        <v>774</v>
      </c>
      <c r="J1510" s="18" t="s">
        <v>4655</v>
      </c>
      <c r="K1510" s="18" t="s">
        <v>5224</v>
      </c>
      <c r="L1510" s="18" t="s">
        <v>34</v>
      </c>
      <c r="M1510" s="20">
        <v>10000000</v>
      </c>
      <c r="N1510" s="20">
        <v>31906454</v>
      </c>
      <c r="O1510" s="21">
        <f t="shared" si="69"/>
        <v>78402391.401612893</v>
      </c>
      <c r="P1510" s="22">
        <f t="shared" si="70"/>
        <v>319.06454000000002</v>
      </c>
      <c r="Q1510" s="20">
        <f t="shared" si="71"/>
        <v>25731011.290322579</v>
      </c>
      <c r="R1510" s="18" t="s">
        <v>5253</v>
      </c>
      <c r="S1510" s="18">
        <v>108</v>
      </c>
    </row>
    <row r="1511" spans="1:19" x14ac:dyDescent="0.25">
      <c r="A1511" s="18" t="s">
        <v>5254</v>
      </c>
      <c r="B1511" s="18" t="s">
        <v>2004</v>
      </c>
      <c r="C1511" s="18" t="s">
        <v>38</v>
      </c>
      <c r="D1511" s="18">
        <v>1989</v>
      </c>
      <c r="E1511" s="18">
        <f>VLOOKUP(D1511,'cpi roi'!A:C,2,FALSE)</f>
        <v>124</v>
      </c>
      <c r="F1511" s="18" t="s">
        <v>5255</v>
      </c>
      <c r="G1511" s="18">
        <v>7.5</v>
      </c>
      <c r="H1511" s="19">
        <v>29000</v>
      </c>
      <c r="I1511" s="18" t="s">
        <v>5256</v>
      </c>
      <c r="J1511" s="18" t="s">
        <v>5257</v>
      </c>
      <c r="K1511" s="18" t="s">
        <v>5256</v>
      </c>
      <c r="L1511" s="18" t="s">
        <v>26</v>
      </c>
      <c r="M1511" s="20">
        <v>9000000</v>
      </c>
      <c r="N1511" s="20">
        <v>10161099</v>
      </c>
      <c r="O1511" s="21">
        <f t="shared" si="69"/>
        <v>24968442.462096773</v>
      </c>
      <c r="P1511" s="22">
        <f t="shared" si="70"/>
        <v>112.9011</v>
      </c>
      <c r="Q1511" s="20">
        <f t="shared" si="71"/>
        <v>8194434.6774193551</v>
      </c>
      <c r="R1511" s="18" t="s">
        <v>5258</v>
      </c>
      <c r="S1511" s="18">
        <v>137</v>
      </c>
    </row>
    <row r="1512" spans="1:19" x14ac:dyDescent="0.25">
      <c r="A1512" s="18" t="s">
        <v>5259</v>
      </c>
      <c r="B1512" s="18" t="s">
        <v>37</v>
      </c>
      <c r="C1512" s="18" t="s">
        <v>45</v>
      </c>
      <c r="D1512" s="18">
        <v>1989</v>
      </c>
      <c r="E1512" s="18">
        <f>VLOOKUP(D1512,'cpi roi'!A:C,2,FALSE)</f>
        <v>124</v>
      </c>
      <c r="F1512" s="18" t="s">
        <v>5142</v>
      </c>
      <c r="G1512" s="18">
        <v>5.4</v>
      </c>
      <c r="H1512" s="19">
        <v>4100</v>
      </c>
      <c r="I1512" s="18" t="s">
        <v>1569</v>
      </c>
      <c r="J1512" s="18" t="s">
        <v>5260</v>
      </c>
      <c r="K1512" s="18" t="s">
        <v>222</v>
      </c>
      <c r="L1512" s="18" t="s">
        <v>34</v>
      </c>
      <c r="M1512" s="20">
        <v>0</v>
      </c>
      <c r="N1512" s="20">
        <v>12065892</v>
      </c>
      <c r="O1512" s="21">
        <f t="shared" si="69"/>
        <v>29649010.422580644</v>
      </c>
      <c r="P1512" s="22">
        <f t="shared" si="70"/>
        <v>0</v>
      </c>
      <c r="Q1512" s="20">
        <f t="shared" si="71"/>
        <v>9730558.064516129</v>
      </c>
      <c r="R1512" s="18" t="s">
        <v>4658</v>
      </c>
      <c r="S1512" s="18">
        <v>90</v>
      </c>
    </row>
    <row r="1513" spans="1:19" x14ac:dyDescent="0.25">
      <c r="A1513" s="18" t="s">
        <v>5261</v>
      </c>
      <c r="B1513" s="18" t="s">
        <v>20</v>
      </c>
      <c r="C1513" s="18" t="s">
        <v>29</v>
      </c>
      <c r="D1513" s="18">
        <v>1989</v>
      </c>
      <c r="E1513" s="18">
        <f>VLOOKUP(D1513,'cpi roi'!A:C,2,FALSE)</f>
        <v>124</v>
      </c>
      <c r="F1513" s="18" t="s">
        <v>5101</v>
      </c>
      <c r="G1513" s="18">
        <v>4.5999999999999996</v>
      </c>
      <c r="H1513" s="19">
        <v>35000</v>
      </c>
      <c r="I1513" s="18" t="s">
        <v>5262</v>
      </c>
      <c r="J1513" s="18" t="s">
        <v>5262</v>
      </c>
      <c r="K1513" s="18" t="s">
        <v>5263</v>
      </c>
      <c r="L1513" s="18" t="s">
        <v>199</v>
      </c>
      <c r="M1513" s="20">
        <v>5000000</v>
      </c>
      <c r="N1513" s="20">
        <v>14343976</v>
      </c>
      <c r="O1513" s="21">
        <f t="shared" si="69"/>
        <v>35246850.703225806</v>
      </c>
      <c r="P1513" s="22">
        <f t="shared" si="70"/>
        <v>286.87952000000001</v>
      </c>
      <c r="Q1513" s="20">
        <f t="shared" si="71"/>
        <v>11567722.580645161</v>
      </c>
      <c r="R1513" s="18" t="s">
        <v>48</v>
      </c>
      <c r="S1513" s="18">
        <v>100</v>
      </c>
    </row>
    <row r="1514" spans="1:19" x14ac:dyDescent="0.25">
      <c r="A1514" s="18" t="s">
        <v>5264</v>
      </c>
      <c r="B1514" s="18" t="s">
        <v>2004</v>
      </c>
      <c r="C1514" s="18" t="s">
        <v>45</v>
      </c>
      <c r="D1514" s="18">
        <v>1989</v>
      </c>
      <c r="E1514" s="18">
        <f>VLOOKUP(D1514,'cpi roi'!A:C,2,FALSE)</f>
        <v>124</v>
      </c>
      <c r="F1514" s="18" t="s">
        <v>5018</v>
      </c>
      <c r="G1514" s="18">
        <v>6.1</v>
      </c>
      <c r="H1514" s="19">
        <v>8600</v>
      </c>
      <c r="I1514" s="18" t="s">
        <v>2417</v>
      </c>
      <c r="J1514" s="18" t="s">
        <v>5265</v>
      </c>
      <c r="K1514" s="18" t="s">
        <v>5266</v>
      </c>
      <c r="L1514" s="18" t="s">
        <v>34</v>
      </c>
      <c r="M1514" s="20">
        <v>0</v>
      </c>
      <c r="N1514" s="20">
        <v>27843</v>
      </c>
      <c r="O1514" s="21">
        <f t="shared" si="69"/>
        <v>68417.43629032257</v>
      </c>
      <c r="P1514" s="22">
        <f t="shared" si="70"/>
        <v>0</v>
      </c>
      <c r="Q1514" s="20">
        <f t="shared" si="71"/>
        <v>22454.032258064515</v>
      </c>
      <c r="R1514" s="18" t="s">
        <v>2809</v>
      </c>
      <c r="S1514" s="18">
        <v>90</v>
      </c>
    </row>
    <row r="1515" spans="1:19" x14ac:dyDescent="0.25">
      <c r="A1515" s="18" t="s">
        <v>5267</v>
      </c>
      <c r="B1515" s="18" t="s">
        <v>20</v>
      </c>
      <c r="C1515" s="18" t="s">
        <v>21</v>
      </c>
      <c r="D1515" s="18">
        <v>1989</v>
      </c>
      <c r="E1515" s="18">
        <f>VLOOKUP(D1515,'cpi roi'!A:C,2,FALSE)</f>
        <v>124</v>
      </c>
      <c r="F1515" s="18" t="s">
        <v>5088</v>
      </c>
      <c r="G1515" s="18">
        <v>7</v>
      </c>
      <c r="H1515" s="19">
        <v>13000</v>
      </c>
      <c r="I1515" s="18" t="s">
        <v>695</v>
      </c>
      <c r="J1515" s="18" t="s">
        <v>5268</v>
      </c>
      <c r="K1515" s="18" t="s">
        <v>4204</v>
      </c>
      <c r="L1515" s="18" t="s">
        <v>457</v>
      </c>
      <c r="M1515" s="20">
        <v>33000000</v>
      </c>
      <c r="N1515" s="20">
        <v>1132112</v>
      </c>
      <c r="O1515" s="21">
        <f t="shared" si="69"/>
        <v>2781891.3419354837</v>
      </c>
      <c r="P1515" s="22">
        <f t="shared" si="70"/>
        <v>3.430642424242424</v>
      </c>
      <c r="Q1515" s="20">
        <f t="shared" si="71"/>
        <v>912993.54838709673</v>
      </c>
      <c r="R1515" s="18" t="s">
        <v>5269</v>
      </c>
      <c r="S1515" s="18">
        <v>137</v>
      </c>
    </row>
    <row r="1516" spans="1:19" x14ac:dyDescent="0.25">
      <c r="A1516" s="18" t="s">
        <v>5270</v>
      </c>
      <c r="B1516" s="18" t="s">
        <v>20</v>
      </c>
      <c r="C1516" s="18" t="s">
        <v>21</v>
      </c>
      <c r="D1516" s="18">
        <v>1989</v>
      </c>
      <c r="E1516" s="18">
        <f>VLOOKUP(D1516,'cpi roi'!A:C,2,FALSE)</f>
        <v>124</v>
      </c>
      <c r="F1516" s="18" t="s">
        <v>5018</v>
      </c>
      <c r="G1516" s="18">
        <v>6.5</v>
      </c>
      <c r="H1516" s="19">
        <v>4800</v>
      </c>
      <c r="I1516" s="18" t="s">
        <v>5271</v>
      </c>
      <c r="J1516" s="18" t="s">
        <v>5272</v>
      </c>
      <c r="K1516" s="18" t="s">
        <v>1358</v>
      </c>
      <c r="L1516" s="18" t="s">
        <v>26</v>
      </c>
      <c r="M1516" s="20">
        <v>7000000</v>
      </c>
      <c r="N1516" s="20">
        <v>8800000</v>
      </c>
      <c r="O1516" s="21">
        <f t="shared" si="69"/>
        <v>21623870.967741933</v>
      </c>
      <c r="P1516" s="22">
        <f t="shared" si="70"/>
        <v>125.71428571428571</v>
      </c>
      <c r="Q1516" s="20">
        <f t="shared" si="71"/>
        <v>7096774.1935483869</v>
      </c>
      <c r="R1516" s="18" t="s">
        <v>4073</v>
      </c>
      <c r="S1516" s="18">
        <v>106</v>
      </c>
    </row>
    <row r="1517" spans="1:19" x14ac:dyDescent="0.25">
      <c r="A1517" s="18" t="s">
        <v>5273</v>
      </c>
      <c r="B1517" s="18" t="s">
        <v>20</v>
      </c>
      <c r="C1517" s="18" t="s">
        <v>45</v>
      </c>
      <c r="D1517" s="18">
        <v>1989</v>
      </c>
      <c r="E1517" s="18">
        <f>VLOOKUP(D1517,'cpi roi'!A:C,2,FALSE)</f>
        <v>124</v>
      </c>
      <c r="F1517" s="18" t="s">
        <v>5196</v>
      </c>
      <c r="G1517" s="18">
        <v>6.9</v>
      </c>
      <c r="H1517" s="19">
        <v>22000</v>
      </c>
      <c r="I1517" s="18" t="s">
        <v>2261</v>
      </c>
      <c r="J1517" s="18" t="s">
        <v>2261</v>
      </c>
      <c r="K1517" s="18" t="s">
        <v>667</v>
      </c>
      <c r="L1517" s="18" t="s">
        <v>34</v>
      </c>
      <c r="M1517" s="20">
        <v>13000000</v>
      </c>
      <c r="N1517" s="20">
        <v>18428904</v>
      </c>
      <c r="O1517" s="21">
        <f t="shared" si="69"/>
        <v>45284572.974193543</v>
      </c>
      <c r="P1517" s="22">
        <f t="shared" si="70"/>
        <v>141.76079999999999</v>
      </c>
      <c r="Q1517" s="20">
        <f t="shared" si="71"/>
        <v>14862019.35483871</v>
      </c>
      <c r="R1517" s="18" t="s">
        <v>3530</v>
      </c>
      <c r="S1517" s="18">
        <v>114</v>
      </c>
    </row>
    <row r="1518" spans="1:19" x14ac:dyDescent="0.25">
      <c r="A1518" s="18" t="s">
        <v>5274</v>
      </c>
      <c r="B1518" s="18" t="s">
        <v>20</v>
      </c>
      <c r="C1518" s="18" t="s">
        <v>45</v>
      </c>
      <c r="D1518" s="18">
        <v>1989</v>
      </c>
      <c r="E1518" s="18">
        <f>VLOOKUP(D1518,'cpi roi'!A:C,2,FALSE)</f>
        <v>124</v>
      </c>
      <c r="F1518" s="18" t="s">
        <v>4816</v>
      </c>
      <c r="G1518" s="18">
        <v>5.5</v>
      </c>
      <c r="H1518" s="19">
        <v>15000</v>
      </c>
      <c r="I1518" s="18" t="s">
        <v>700</v>
      </c>
      <c r="J1518" s="18" t="s">
        <v>700</v>
      </c>
      <c r="K1518" s="18" t="s">
        <v>5275</v>
      </c>
      <c r="L1518" s="18" t="s">
        <v>34</v>
      </c>
      <c r="M1518" s="20">
        <v>5000000</v>
      </c>
      <c r="N1518" s="20">
        <v>16554699</v>
      </c>
      <c r="O1518" s="21">
        <f t="shared" si="69"/>
        <v>40679167.623387091</v>
      </c>
      <c r="P1518" s="22">
        <f t="shared" si="70"/>
        <v>331.09397999999999</v>
      </c>
      <c r="Q1518" s="20">
        <f t="shared" si="71"/>
        <v>13350563.709677419</v>
      </c>
      <c r="R1518" s="18" t="s">
        <v>3981</v>
      </c>
      <c r="S1518" s="18">
        <v>109</v>
      </c>
    </row>
    <row r="1519" spans="1:19" x14ac:dyDescent="0.25">
      <c r="A1519" s="18" t="s">
        <v>5276</v>
      </c>
      <c r="B1519" s="18" t="s">
        <v>20</v>
      </c>
      <c r="C1519" s="18" t="s">
        <v>38</v>
      </c>
      <c r="D1519" s="18">
        <v>1989</v>
      </c>
      <c r="E1519" s="18">
        <f>VLOOKUP(D1519,'cpi roi'!A:C,2,FALSE)</f>
        <v>124</v>
      </c>
      <c r="F1519" s="18" t="s">
        <v>5227</v>
      </c>
      <c r="G1519" s="18">
        <v>5.8</v>
      </c>
      <c r="H1519" s="19">
        <v>9700</v>
      </c>
      <c r="I1519" s="18" t="s">
        <v>729</v>
      </c>
      <c r="J1519" s="18" t="s">
        <v>5277</v>
      </c>
      <c r="K1519" s="18" t="s">
        <v>2044</v>
      </c>
      <c r="L1519" s="18" t="s">
        <v>34</v>
      </c>
      <c r="M1519" s="20">
        <v>12000000</v>
      </c>
      <c r="N1519" s="20">
        <v>15942628</v>
      </c>
      <c r="O1519" s="21">
        <f t="shared" si="69"/>
        <v>39175151.222580642</v>
      </c>
      <c r="P1519" s="22">
        <f t="shared" si="70"/>
        <v>132.85523333333333</v>
      </c>
      <c r="Q1519" s="20">
        <f t="shared" si="71"/>
        <v>12856958.064516129</v>
      </c>
      <c r="R1519" s="18" t="s">
        <v>142</v>
      </c>
      <c r="S1519" s="18">
        <v>108</v>
      </c>
    </row>
    <row r="1520" spans="1:19" x14ac:dyDescent="0.25">
      <c r="A1520" s="18" t="s">
        <v>5278</v>
      </c>
      <c r="B1520" s="18" t="s">
        <v>20</v>
      </c>
      <c r="C1520" s="18" t="s">
        <v>21</v>
      </c>
      <c r="D1520" s="18">
        <v>1989</v>
      </c>
      <c r="E1520" s="18">
        <f>VLOOKUP(D1520,'cpi roi'!A:C,2,FALSE)</f>
        <v>124</v>
      </c>
      <c r="F1520" s="18" t="s">
        <v>5279</v>
      </c>
      <c r="G1520" s="18">
        <v>5.0999999999999996</v>
      </c>
      <c r="H1520" s="19">
        <v>22000</v>
      </c>
      <c r="I1520" s="18" t="s">
        <v>5280</v>
      </c>
      <c r="J1520" s="18" t="s">
        <v>4011</v>
      </c>
      <c r="K1520" s="18" t="s">
        <v>3917</v>
      </c>
      <c r="L1520" s="18" t="s">
        <v>34</v>
      </c>
      <c r="M1520" s="20">
        <v>0</v>
      </c>
      <c r="N1520" s="20">
        <v>38903179</v>
      </c>
      <c r="O1520" s="21">
        <f t="shared" si="69"/>
        <v>95595150.333064511</v>
      </c>
      <c r="P1520" s="22">
        <f t="shared" si="70"/>
        <v>0</v>
      </c>
      <c r="Q1520" s="20">
        <f t="shared" si="71"/>
        <v>31373531.451612905</v>
      </c>
      <c r="R1520" s="18" t="s">
        <v>367</v>
      </c>
      <c r="S1520" s="18">
        <v>105</v>
      </c>
    </row>
    <row r="1521" spans="1:19" x14ac:dyDescent="0.25">
      <c r="A1521" s="18" t="s">
        <v>5281</v>
      </c>
      <c r="B1521" s="18" t="s">
        <v>2004</v>
      </c>
      <c r="C1521" s="18" t="s">
        <v>45</v>
      </c>
      <c r="D1521" s="18">
        <v>1989</v>
      </c>
      <c r="E1521" s="18">
        <f>VLOOKUP(D1521,'cpi roi'!A:C,2,FALSE)</f>
        <v>124</v>
      </c>
      <c r="F1521" s="18" t="s">
        <v>5177</v>
      </c>
      <c r="G1521" s="18">
        <v>5.6</v>
      </c>
      <c r="H1521" s="19">
        <v>17000</v>
      </c>
      <c r="I1521" s="18" t="s">
        <v>2725</v>
      </c>
      <c r="J1521" s="18" t="s">
        <v>5282</v>
      </c>
      <c r="K1521" s="18" t="s">
        <v>752</v>
      </c>
      <c r="L1521" s="18" t="s">
        <v>34</v>
      </c>
      <c r="M1521" s="20">
        <v>0</v>
      </c>
      <c r="N1521" s="20">
        <v>15351421</v>
      </c>
      <c r="O1521" s="21">
        <f t="shared" si="69"/>
        <v>37722403.054032251</v>
      </c>
      <c r="P1521" s="22">
        <f t="shared" si="70"/>
        <v>0</v>
      </c>
      <c r="Q1521" s="20">
        <f t="shared" si="71"/>
        <v>12380178.225806452</v>
      </c>
      <c r="R1521" s="18" t="s">
        <v>54</v>
      </c>
      <c r="S1521" s="18">
        <v>99</v>
      </c>
    </row>
    <row r="1522" spans="1:19" x14ac:dyDescent="0.25">
      <c r="A1522" s="18" t="s">
        <v>5283</v>
      </c>
      <c r="B1522" s="18" t="s">
        <v>20</v>
      </c>
      <c r="C1522" s="18" t="s">
        <v>45</v>
      </c>
      <c r="D1522" s="18">
        <v>1989</v>
      </c>
      <c r="E1522" s="18">
        <f>VLOOKUP(D1522,'cpi roi'!A:C,2,FALSE)</f>
        <v>124</v>
      </c>
      <c r="F1522" s="18" t="s">
        <v>5088</v>
      </c>
      <c r="G1522" s="18">
        <v>7.6</v>
      </c>
      <c r="H1522" s="19">
        <v>26000</v>
      </c>
      <c r="I1522" s="18" t="s">
        <v>2193</v>
      </c>
      <c r="J1522" s="18" t="s">
        <v>2193</v>
      </c>
      <c r="K1522" s="18" t="s">
        <v>5284</v>
      </c>
      <c r="L1522" s="18" t="s">
        <v>2113</v>
      </c>
      <c r="M1522" s="20">
        <v>2800000</v>
      </c>
      <c r="N1522" s="20">
        <v>1544973</v>
      </c>
      <c r="O1522" s="21">
        <f t="shared" si="69"/>
        <v>3796397.363709677</v>
      </c>
      <c r="P1522" s="22">
        <f t="shared" si="70"/>
        <v>55.177607142857141</v>
      </c>
      <c r="Q1522" s="20">
        <f t="shared" si="71"/>
        <v>1245945.9677419355</v>
      </c>
      <c r="R1522" s="18" t="s">
        <v>5285</v>
      </c>
      <c r="S1522" s="18">
        <v>110</v>
      </c>
    </row>
    <row r="1523" spans="1:19" x14ac:dyDescent="0.25">
      <c r="A1523" s="18" t="s">
        <v>5286</v>
      </c>
      <c r="B1523" s="18" t="s">
        <v>20</v>
      </c>
      <c r="C1523" s="18" t="s">
        <v>67</v>
      </c>
      <c r="D1523" s="18">
        <v>1989</v>
      </c>
      <c r="E1523" s="18">
        <f>VLOOKUP(D1523,'cpi roi'!A:C,2,FALSE)</f>
        <v>124</v>
      </c>
      <c r="F1523" s="18" t="s">
        <v>5287</v>
      </c>
      <c r="G1523" s="18">
        <v>6</v>
      </c>
      <c r="H1523" s="19">
        <v>3600</v>
      </c>
      <c r="I1523" s="18" t="s">
        <v>1752</v>
      </c>
      <c r="J1523" s="18" t="s">
        <v>5288</v>
      </c>
      <c r="K1523" s="18" t="s">
        <v>321</v>
      </c>
      <c r="L1523" s="18" t="s">
        <v>34</v>
      </c>
      <c r="M1523" s="20">
        <v>22000000</v>
      </c>
      <c r="N1523" s="20">
        <v>19131246</v>
      </c>
      <c r="O1523" s="21">
        <f t="shared" si="69"/>
        <v>47010408.517741933</v>
      </c>
      <c r="P1523" s="22">
        <f t="shared" si="70"/>
        <v>86.960209090909089</v>
      </c>
      <c r="Q1523" s="20">
        <f t="shared" si="71"/>
        <v>15428424.193548387</v>
      </c>
      <c r="R1523" s="18" t="s">
        <v>2097</v>
      </c>
      <c r="S1523" s="18">
        <v>120</v>
      </c>
    </row>
    <row r="1524" spans="1:19" x14ac:dyDescent="0.25">
      <c r="A1524" s="18" t="s">
        <v>5289</v>
      </c>
      <c r="B1524" s="18" t="s">
        <v>20</v>
      </c>
      <c r="C1524" s="18" t="s">
        <v>38</v>
      </c>
      <c r="D1524" s="18">
        <v>1989</v>
      </c>
      <c r="E1524" s="18">
        <f>VLOOKUP(D1524,'cpi roi'!A:C,2,FALSE)</f>
        <v>124</v>
      </c>
      <c r="F1524" s="18" t="s">
        <v>5290</v>
      </c>
      <c r="G1524" s="18">
        <v>6.2</v>
      </c>
      <c r="H1524" s="19">
        <v>1400</v>
      </c>
      <c r="I1524" s="18" t="s">
        <v>167</v>
      </c>
      <c r="J1524" s="18" t="s">
        <v>167</v>
      </c>
      <c r="K1524" s="18" t="s">
        <v>5291</v>
      </c>
      <c r="L1524" s="18" t="s">
        <v>26</v>
      </c>
      <c r="M1524" s="20">
        <v>11987578</v>
      </c>
      <c r="N1524" s="20">
        <v>444055</v>
      </c>
      <c r="O1524" s="21">
        <f t="shared" si="69"/>
        <v>1091157.7298387096</v>
      </c>
      <c r="P1524" s="22">
        <f t="shared" si="70"/>
        <v>3.7042928938606279</v>
      </c>
      <c r="Q1524" s="20">
        <f t="shared" si="71"/>
        <v>358108.87096774194</v>
      </c>
      <c r="R1524" s="18" t="s">
        <v>4313</v>
      </c>
      <c r="S1524" s="18">
        <v>113</v>
      </c>
    </row>
    <row r="1525" spans="1:19" x14ac:dyDescent="0.25">
      <c r="A1525" s="18" t="s">
        <v>5292</v>
      </c>
      <c r="B1525" s="18" t="s">
        <v>2004</v>
      </c>
      <c r="C1525" s="18" t="s">
        <v>38</v>
      </c>
      <c r="D1525" s="18">
        <v>1989</v>
      </c>
      <c r="E1525" s="18">
        <f>VLOOKUP(D1525,'cpi roi'!A:C,2,FALSE)</f>
        <v>124</v>
      </c>
      <c r="F1525" s="18" t="s">
        <v>4593</v>
      </c>
      <c r="G1525" s="18">
        <v>6.3</v>
      </c>
      <c r="H1525" s="19">
        <v>7400</v>
      </c>
      <c r="I1525" s="18" t="s">
        <v>1205</v>
      </c>
      <c r="J1525" s="18" t="s">
        <v>5293</v>
      </c>
      <c r="K1525" s="18" t="s">
        <v>5294</v>
      </c>
      <c r="L1525" s="18" t="s">
        <v>34</v>
      </c>
      <c r="M1525" s="20">
        <v>10000000</v>
      </c>
      <c r="N1525" s="20">
        <v>2777280</v>
      </c>
      <c r="O1525" s="21">
        <f t="shared" si="69"/>
        <v>6824493.6774193542</v>
      </c>
      <c r="P1525" s="22">
        <f t="shared" si="70"/>
        <v>27.772799999999997</v>
      </c>
      <c r="Q1525" s="20">
        <f t="shared" si="71"/>
        <v>2239741.935483871</v>
      </c>
      <c r="R1525" s="18" t="s">
        <v>2515</v>
      </c>
      <c r="S1525" s="18">
        <v>105</v>
      </c>
    </row>
    <row r="1526" spans="1:19" x14ac:dyDescent="0.25">
      <c r="A1526" s="18" t="s">
        <v>5295</v>
      </c>
      <c r="B1526" s="18" t="s">
        <v>37</v>
      </c>
      <c r="C1526" s="18" t="s">
        <v>45</v>
      </c>
      <c r="D1526" s="18">
        <v>1989</v>
      </c>
      <c r="E1526" s="18">
        <f>VLOOKUP(D1526,'cpi roi'!A:C,2,FALSE)</f>
        <v>124</v>
      </c>
      <c r="F1526" s="18" t="s">
        <v>5206</v>
      </c>
      <c r="G1526" s="18">
        <v>6.1</v>
      </c>
      <c r="H1526" s="19">
        <v>20000</v>
      </c>
      <c r="I1526" s="18" t="s">
        <v>274</v>
      </c>
      <c r="J1526" s="18" t="s">
        <v>2661</v>
      </c>
      <c r="K1526" s="18" t="s">
        <v>53</v>
      </c>
      <c r="L1526" s="18" t="s">
        <v>34</v>
      </c>
      <c r="M1526" s="20">
        <v>8000000</v>
      </c>
      <c r="N1526" s="20">
        <v>39450960</v>
      </c>
      <c r="O1526" s="21">
        <f t="shared" si="69"/>
        <v>96941189.612903222</v>
      </c>
      <c r="P1526" s="22">
        <f t="shared" si="70"/>
        <v>493.137</v>
      </c>
      <c r="Q1526" s="20">
        <f t="shared" si="71"/>
        <v>31815290.322580647</v>
      </c>
      <c r="R1526" s="18" t="s">
        <v>65</v>
      </c>
      <c r="S1526" s="18">
        <v>95</v>
      </c>
    </row>
    <row r="1527" spans="1:19" x14ac:dyDescent="0.25">
      <c r="A1527" s="18" t="s">
        <v>5296</v>
      </c>
      <c r="B1527" s="18" t="s">
        <v>20</v>
      </c>
      <c r="C1527" s="18" t="s">
        <v>67</v>
      </c>
      <c r="D1527" s="18">
        <v>1989</v>
      </c>
      <c r="E1527" s="18">
        <f>VLOOKUP(D1527,'cpi roi'!A:C,2,FALSE)</f>
        <v>124</v>
      </c>
      <c r="F1527" s="18" t="s">
        <v>5209</v>
      </c>
      <c r="G1527" s="18">
        <v>5.6</v>
      </c>
      <c r="H1527" s="19">
        <v>5900</v>
      </c>
      <c r="I1527" s="18" t="s">
        <v>1259</v>
      </c>
      <c r="J1527" s="18" t="s">
        <v>787</v>
      </c>
      <c r="K1527" s="18" t="s">
        <v>1528</v>
      </c>
      <c r="L1527" s="18" t="s">
        <v>34</v>
      </c>
      <c r="M1527" s="20">
        <v>5000000</v>
      </c>
      <c r="N1527" s="20">
        <v>1919653</v>
      </c>
      <c r="O1527" s="21">
        <f t="shared" si="69"/>
        <v>4717082.8153225798</v>
      </c>
      <c r="P1527" s="22">
        <f t="shared" si="70"/>
        <v>38.393059999999998</v>
      </c>
      <c r="Q1527" s="20">
        <f t="shared" si="71"/>
        <v>1548107.2580645161</v>
      </c>
      <c r="R1527" s="18" t="s">
        <v>5297</v>
      </c>
      <c r="S1527" s="18">
        <v>107</v>
      </c>
    </row>
    <row r="1528" spans="1:19" x14ac:dyDescent="0.25">
      <c r="A1528" s="18" t="s">
        <v>5298</v>
      </c>
      <c r="B1528" s="18" t="s">
        <v>2004</v>
      </c>
      <c r="C1528" s="18" t="s">
        <v>45</v>
      </c>
      <c r="D1528" s="18">
        <v>1989</v>
      </c>
      <c r="E1528" s="18">
        <f>VLOOKUP(D1528,'cpi roi'!A:C,2,FALSE)</f>
        <v>124</v>
      </c>
      <c r="F1528" s="18" t="s">
        <v>5108</v>
      </c>
      <c r="G1528" s="18">
        <v>6.2</v>
      </c>
      <c r="H1528" s="19">
        <v>13000</v>
      </c>
      <c r="I1528" s="18" t="s">
        <v>1618</v>
      </c>
      <c r="J1528" s="18" t="s">
        <v>1618</v>
      </c>
      <c r="K1528" s="18" t="s">
        <v>5299</v>
      </c>
      <c r="L1528" s="18" t="s">
        <v>26</v>
      </c>
      <c r="M1528" s="20">
        <v>0</v>
      </c>
      <c r="N1528" s="20">
        <v>1932642</v>
      </c>
      <c r="O1528" s="21">
        <f t="shared" si="69"/>
        <v>4749000.14032258</v>
      </c>
      <c r="P1528" s="22">
        <f t="shared" si="70"/>
        <v>0</v>
      </c>
      <c r="Q1528" s="20">
        <f t="shared" si="71"/>
        <v>1558582.2580645161</v>
      </c>
      <c r="R1528" s="18" t="s">
        <v>5300</v>
      </c>
      <c r="S1528" s="18">
        <v>107</v>
      </c>
    </row>
    <row r="1529" spans="1:19" x14ac:dyDescent="0.25">
      <c r="A1529" s="18" t="s">
        <v>5301</v>
      </c>
      <c r="B1529" s="18" t="s">
        <v>2004</v>
      </c>
      <c r="C1529" s="18" t="s">
        <v>45</v>
      </c>
      <c r="D1529" s="18">
        <v>1989</v>
      </c>
      <c r="E1529" s="18">
        <f>VLOOKUP(D1529,'cpi roi'!A:C,2,FALSE)</f>
        <v>124</v>
      </c>
      <c r="F1529" s="18" t="s">
        <v>5302</v>
      </c>
      <c r="G1529" s="18">
        <v>7.9</v>
      </c>
      <c r="H1529" s="19">
        <v>56000</v>
      </c>
      <c r="I1529" s="18" t="s">
        <v>293</v>
      </c>
      <c r="J1529" s="18" t="s">
        <v>293</v>
      </c>
      <c r="K1529" s="18" t="s">
        <v>5303</v>
      </c>
      <c r="L1529" s="18" t="s">
        <v>34</v>
      </c>
      <c r="M1529" s="20">
        <v>19000000</v>
      </c>
      <c r="N1529" s="20">
        <v>18254702</v>
      </c>
      <c r="O1529" s="21">
        <f t="shared" si="69"/>
        <v>44856513.704838708</v>
      </c>
      <c r="P1529" s="22">
        <f t="shared" si="70"/>
        <v>96.077378947368416</v>
      </c>
      <c r="Q1529" s="20">
        <f t="shared" si="71"/>
        <v>14721533.870967742</v>
      </c>
      <c r="R1529" s="18" t="s">
        <v>294</v>
      </c>
      <c r="S1529" s="18">
        <v>104</v>
      </c>
    </row>
    <row r="1530" spans="1:19" x14ac:dyDescent="0.25">
      <c r="A1530" s="18" t="s">
        <v>5304</v>
      </c>
      <c r="B1530" s="18" t="s">
        <v>20</v>
      </c>
      <c r="C1530" s="18" t="s">
        <v>38</v>
      </c>
      <c r="D1530" s="18">
        <v>1989</v>
      </c>
      <c r="E1530" s="18">
        <f>VLOOKUP(D1530,'cpi roi'!A:C,2,FALSE)</f>
        <v>124</v>
      </c>
      <c r="F1530" s="18" t="s">
        <v>5305</v>
      </c>
      <c r="G1530" s="18">
        <v>6.5</v>
      </c>
      <c r="H1530" s="19">
        <v>6300</v>
      </c>
      <c r="I1530" s="18" t="s">
        <v>705</v>
      </c>
      <c r="J1530" s="18" t="s">
        <v>5306</v>
      </c>
      <c r="K1530" s="18" t="s">
        <v>1724</v>
      </c>
      <c r="L1530" s="18" t="s">
        <v>34</v>
      </c>
      <c r="M1530" s="20">
        <v>0</v>
      </c>
      <c r="N1530" s="20">
        <v>20047604</v>
      </c>
      <c r="O1530" s="21">
        <f t="shared" si="69"/>
        <v>49262136.603225805</v>
      </c>
      <c r="P1530" s="22">
        <f t="shared" si="70"/>
        <v>0</v>
      </c>
      <c r="Q1530" s="20">
        <f t="shared" si="71"/>
        <v>16167422.580645161</v>
      </c>
      <c r="R1530" s="18" t="s">
        <v>2986</v>
      </c>
      <c r="S1530" s="18">
        <v>113</v>
      </c>
    </row>
    <row r="1531" spans="1:19" x14ac:dyDescent="0.25">
      <c r="A1531" s="18" t="s">
        <v>5307</v>
      </c>
      <c r="B1531" s="18" t="s">
        <v>2004</v>
      </c>
      <c r="C1531" s="18" t="s">
        <v>45</v>
      </c>
      <c r="D1531" s="18">
        <v>1989</v>
      </c>
      <c r="E1531" s="18">
        <f>VLOOKUP(D1531,'cpi roi'!A:C,2,FALSE)</f>
        <v>124</v>
      </c>
      <c r="F1531" s="18" t="s">
        <v>5166</v>
      </c>
      <c r="G1531" s="18">
        <v>6.8</v>
      </c>
      <c r="H1531" s="19">
        <v>5300</v>
      </c>
      <c r="I1531" s="18" t="s">
        <v>5308</v>
      </c>
      <c r="J1531" s="18" t="s">
        <v>4715</v>
      </c>
      <c r="K1531" s="18" t="s">
        <v>349</v>
      </c>
      <c r="L1531" s="18" t="s">
        <v>34</v>
      </c>
      <c r="M1531" s="20">
        <v>18000000</v>
      </c>
      <c r="N1531" s="20">
        <v>4973285</v>
      </c>
      <c r="O1531" s="21">
        <f t="shared" si="69"/>
        <v>12220644.673387095</v>
      </c>
      <c r="P1531" s="22">
        <f t="shared" si="70"/>
        <v>27.629361111111113</v>
      </c>
      <c r="Q1531" s="20">
        <f t="shared" si="71"/>
        <v>4010713.7096774192</v>
      </c>
      <c r="R1531" s="18" t="s">
        <v>5309</v>
      </c>
      <c r="S1531" s="18">
        <v>90</v>
      </c>
    </row>
    <row r="1532" spans="1:19" x14ac:dyDescent="0.25">
      <c r="A1532" s="18" t="s">
        <v>5310</v>
      </c>
      <c r="B1532" s="18" t="s">
        <v>2004</v>
      </c>
      <c r="C1532" s="18" t="s">
        <v>45</v>
      </c>
      <c r="D1532" s="18">
        <v>1989</v>
      </c>
      <c r="E1532" s="18">
        <f>VLOOKUP(D1532,'cpi roi'!A:C,2,FALSE)</f>
        <v>124</v>
      </c>
      <c r="F1532" s="18" t="s">
        <v>5018</v>
      </c>
      <c r="G1532" s="18">
        <v>6.1</v>
      </c>
      <c r="H1532" s="19">
        <v>7500</v>
      </c>
      <c r="I1532" s="18" t="s">
        <v>4967</v>
      </c>
      <c r="J1532" s="18" t="s">
        <v>5311</v>
      </c>
      <c r="K1532" s="18" t="s">
        <v>3941</v>
      </c>
      <c r="L1532" s="18" t="s">
        <v>34</v>
      </c>
      <c r="M1532" s="20">
        <v>0</v>
      </c>
      <c r="N1532" s="20">
        <v>3960327</v>
      </c>
      <c r="O1532" s="21">
        <f t="shared" si="69"/>
        <v>9731545.4588709679</v>
      </c>
      <c r="P1532" s="22">
        <f t="shared" si="70"/>
        <v>0</v>
      </c>
      <c r="Q1532" s="20">
        <f t="shared" si="71"/>
        <v>3193812.0967741935</v>
      </c>
      <c r="R1532" s="18" t="s">
        <v>5312</v>
      </c>
      <c r="S1532" s="18">
        <v>98</v>
      </c>
    </row>
    <row r="1533" spans="1:19" x14ac:dyDescent="0.25">
      <c r="A1533" s="18" t="s">
        <v>5313</v>
      </c>
      <c r="B1533" s="18" t="s">
        <v>20</v>
      </c>
      <c r="C1533" s="18" t="s">
        <v>38</v>
      </c>
      <c r="D1533" s="18">
        <v>1989</v>
      </c>
      <c r="E1533" s="18">
        <f>VLOOKUP(D1533,'cpi roi'!A:C,2,FALSE)</f>
        <v>124</v>
      </c>
      <c r="F1533" s="18" t="s">
        <v>4816</v>
      </c>
      <c r="G1533" s="18">
        <v>6.3</v>
      </c>
      <c r="H1533" s="19">
        <v>4600</v>
      </c>
      <c r="I1533" s="18" t="s">
        <v>5314</v>
      </c>
      <c r="J1533" s="18" t="s">
        <v>5314</v>
      </c>
      <c r="K1533" s="18" t="s">
        <v>2080</v>
      </c>
      <c r="L1533" s="18" t="s">
        <v>34</v>
      </c>
      <c r="M1533" s="20">
        <v>4000000</v>
      </c>
      <c r="N1533" s="20">
        <v>283694</v>
      </c>
      <c r="O1533" s="21">
        <f t="shared" si="69"/>
        <v>697109.36935483862</v>
      </c>
      <c r="P1533" s="22">
        <f t="shared" si="70"/>
        <v>7.0923499999999997</v>
      </c>
      <c r="Q1533" s="20">
        <f t="shared" si="71"/>
        <v>228785.48387096776</v>
      </c>
      <c r="R1533" s="18" t="s">
        <v>1046</v>
      </c>
      <c r="S1533" s="18">
        <v>94</v>
      </c>
    </row>
    <row r="1534" spans="1:19" x14ac:dyDescent="0.25">
      <c r="A1534" s="18" t="s">
        <v>5315</v>
      </c>
      <c r="B1534" s="18" t="s">
        <v>37</v>
      </c>
      <c r="C1534" s="18" t="s">
        <v>45</v>
      </c>
      <c r="D1534" s="18">
        <v>1989</v>
      </c>
      <c r="E1534" s="18">
        <f>VLOOKUP(D1534,'cpi roi'!A:C,2,FALSE)</f>
        <v>124</v>
      </c>
      <c r="F1534" s="18" t="s">
        <v>5316</v>
      </c>
      <c r="G1534" s="18">
        <v>6.9</v>
      </c>
      <c r="H1534" s="19">
        <v>16000</v>
      </c>
      <c r="I1534" s="18" t="s">
        <v>93</v>
      </c>
      <c r="J1534" s="18" t="s">
        <v>93</v>
      </c>
      <c r="K1534" s="18" t="s">
        <v>94</v>
      </c>
      <c r="L1534" s="18" t="s">
        <v>95</v>
      </c>
      <c r="M1534" s="20">
        <v>0</v>
      </c>
      <c r="N1534" s="20">
        <v>6291444</v>
      </c>
      <c r="O1534" s="21">
        <f t="shared" si="69"/>
        <v>15459701.506451612</v>
      </c>
      <c r="P1534" s="22">
        <f t="shared" si="70"/>
        <v>0</v>
      </c>
      <c r="Q1534" s="20">
        <f t="shared" si="71"/>
        <v>5073745.1612903224</v>
      </c>
      <c r="R1534" s="18" t="s">
        <v>5317</v>
      </c>
      <c r="S1534" s="18">
        <v>98</v>
      </c>
    </row>
    <row r="1535" spans="1:19" x14ac:dyDescent="0.25">
      <c r="A1535" s="18" t="s">
        <v>5318</v>
      </c>
      <c r="B1535" s="18" t="s">
        <v>2004</v>
      </c>
      <c r="C1535" s="18" t="s">
        <v>21</v>
      </c>
      <c r="D1535" s="18">
        <v>1989</v>
      </c>
      <c r="E1535" s="18">
        <f>VLOOKUP(D1535,'cpi roi'!A:C,2,FALSE)</f>
        <v>124</v>
      </c>
      <c r="F1535" s="18" t="s">
        <v>3460</v>
      </c>
      <c r="G1535" s="18">
        <v>5.8</v>
      </c>
      <c r="H1535" s="19">
        <v>6100</v>
      </c>
      <c r="I1535" s="18" t="s">
        <v>5319</v>
      </c>
      <c r="J1535" s="18" t="s">
        <v>5320</v>
      </c>
      <c r="K1535" s="18" t="s">
        <v>146</v>
      </c>
      <c r="L1535" s="18" t="s">
        <v>34</v>
      </c>
      <c r="M1535" s="20">
        <v>0</v>
      </c>
      <c r="N1535" s="20">
        <v>5777099</v>
      </c>
      <c r="O1535" s="21">
        <f t="shared" si="69"/>
        <v>14195823.107258063</v>
      </c>
      <c r="P1535" s="22">
        <f t="shared" si="70"/>
        <v>0</v>
      </c>
      <c r="Q1535" s="20">
        <f t="shared" si="71"/>
        <v>4658950.8064516131</v>
      </c>
      <c r="R1535" s="18" t="s">
        <v>5321</v>
      </c>
      <c r="S1535" s="18">
        <v>108</v>
      </c>
    </row>
    <row r="1536" spans="1:19" x14ac:dyDescent="0.25">
      <c r="A1536" s="18" t="s">
        <v>5322</v>
      </c>
      <c r="B1536" s="18" t="s">
        <v>37</v>
      </c>
      <c r="C1536" s="18" t="s">
        <v>45</v>
      </c>
      <c r="D1536" s="18">
        <v>1989</v>
      </c>
      <c r="E1536" s="18">
        <f>VLOOKUP(D1536,'cpi roi'!A:C,2,FALSE)</f>
        <v>124</v>
      </c>
      <c r="F1536" s="18" t="s">
        <v>4602</v>
      </c>
      <c r="G1536" s="18">
        <v>6.5</v>
      </c>
      <c r="H1536" s="19">
        <v>11000</v>
      </c>
      <c r="I1536" s="18" t="s">
        <v>3871</v>
      </c>
      <c r="J1536" s="18" t="s">
        <v>5323</v>
      </c>
      <c r="K1536" s="18" t="s">
        <v>5324</v>
      </c>
      <c r="L1536" s="18" t="s">
        <v>34</v>
      </c>
      <c r="M1536" s="20">
        <v>16000000</v>
      </c>
      <c r="N1536" s="20">
        <v>16278590</v>
      </c>
      <c r="O1536" s="21">
        <f t="shared" si="69"/>
        <v>40000696.556451611</v>
      </c>
      <c r="P1536" s="22">
        <f t="shared" si="70"/>
        <v>101.74118750000001</v>
      </c>
      <c r="Q1536" s="20">
        <f t="shared" si="71"/>
        <v>13127895.161290323</v>
      </c>
      <c r="R1536" s="18" t="s">
        <v>2105</v>
      </c>
      <c r="S1536" s="18">
        <v>108</v>
      </c>
    </row>
    <row r="1537" spans="1:19" x14ac:dyDescent="0.25">
      <c r="A1537" s="18" t="s">
        <v>5325</v>
      </c>
      <c r="B1537" s="18" t="s">
        <v>2004</v>
      </c>
      <c r="C1537" s="18" t="s">
        <v>45</v>
      </c>
      <c r="D1537" s="18">
        <v>1989</v>
      </c>
      <c r="E1537" s="18">
        <f>VLOOKUP(D1537,'cpi roi'!A:C,2,FALSE)</f>
        <v>124</v>
      </c>
      <c r="F1537" s="18" t="s">
        <v>5114</v>
      </c>
      <c r="G1537" s="18">
        <v>6.5</v>
      </c>
      <c r="H1537" s="19">
        <v>13000</v>
      </c>
      <c r="I1537" s="18" t="s">
        <v>217</v>
      </c>
      <c r="J1537" s="18" t="s">
        <v>5326</v>
      </c>
      <c r="K1537" s="18" t="s">
        <v>1570</v>
      </c>
      <c r="L1537" s="18" t="s">
        <v>34</v>
      </c>
      <c r="M1537" s="20">
        <v>15000000</v>
      </c>
      <c r="N1537" s="20">
        <v>28890240</v>
      </c>
      <c r="O1537" s="21">
        <f t="shared" si="69"/>
        <v>70990775.225806445</v>
      </c>
      <c r="P1537" s="22">
        <f t="shared" si="70"/>
        <v>192.60159999999999</v>
      </c>
      <c r="Q1537" s="20">
        <f t="shared" si="71"/>
        <v>23298580.64516129</v>
      </c>
      <c r="R1537" s="18" t="s">
        <v>65</v>
      </c>
      <c r="S1537" s="18">
        <v>113</v>
      </c>
    </row>
    <row r="1538" spans="1:19" x14ac:dyDescent="0.25">
      <c r="A1538" s="18" t="s">
        <v>5327</v>
      </c>
      <c r="B1538" s="18" t="s">
        <v>20</v>
      </c>
      <c r="C1538" s="18" t="s">
        <v>21</v>
      </c>
      <c r="D1538" s="18">
        <v>1989</v>
      </c>
      <c r="E1538" s="18">
        <f>VLOOKUP(D1538,'cpi roi'!A:C,2,FALSE)</f>
        <v>124</v>
      </c>
      <c r="F1538" s="18" t="s">
        <v>5328</v>
      </c>
      <c r="G1538" s="18">
        <v>6.8</v>
      </c>
      <c r="H1538" s="19">
        <v>5900</v>
      </c>
      <c r="I1538" s="18" t="s">
        <v>5329</v>
      </c>
      <c r="J1538" s="18" t="s">
        <v>5330</v>
      </c>
      <c r="K1538" s="18" t="s">
        <v>4956</v>
      </c>
      <c r="L1538" s="18" t="s">
        <v>26</v>
      </c>
      <c r="M1538" s="20">
        <v>0</v>
      </c>
      <c r="N1538" s="20">
        <v>1730005</v>
      </c>
      <c r="O1538" s="21">
        <f t="shared" si="69"/>
        <v>4251068.7379032252</v>
      </c>
      <c r="P1538" s="22">
        <f t="shared" si="70"/>
        <v>0</v>
      </c>
      <c r="Q1538" s="20">
        <f t="shared" si="71"/>
        <v>1395165.3225806451</v>
      </c>
      <c r="R1538" s="18" t="s">
        <v>5331</v>
      </c>
      <c r="S1538" s="18">
        <v>102</v>
      </c>
    </row>
    <row r="1539" spans="1:19" x14ac:dyDescent="0.25">
      <c r="A1539" s="18" t="s">
        <v>5332</v>
      </c>
      <c r="B1539" s="18" t="s">
        <v>341</v>
      </c>
      <c r="C1539" s="18" t="s">
        <v>394</v>
      </c>
      <c r="D1539" s="18">
        <v>1989</v>
      </c>
      <c r="E1539" s="18">
        <f>VLOOKUP(D1539,'cpi roi'!A:C,2,FALSE)</f>
        <v>124</v>
      </c>
      <c r="F1539" s="18" t="s">
        <v>5333</v>
      </c>
      <c r="G1539" s="18">
        <v>7.1</v>
      </c>
      <c r="H1539" s="19">
        <v>7000</v>
      </c>
      <c r="I1539" s="18" t="s">
        <v>5334</v>
      </c>
      <c r="J1539" s="18" t="s">
        <v>2056</v>
      </c>
      <c r="K1539" s="18" t="s">
        <v>5335</v>
      </c>
      <c r="L1539" s="18" t="s">
        <v>2113</v>
      </c>
      <c r="M1539" s="20">
        <v>35000000</v>
      </c>
      <c r="N1539" s="20">
        <v>1368000</v>
      </c>
      <c r="O1539" s="21">
        <f t="shared" ref="O1539:O1602" si="72">(304.7/E1539)*N1539</f>
        <v>3361529.032258064</v>
      </c>
      <c r="P1539" s="22">
        <f t="shared" ref="P1539:P1602" si="73">IFERROR(N1539/M1539, 0)*100</f>
        <v>3.9085714285714288</v>
      </c>
      <c r="Q1539" s="20">
        <f t="shared" ref="Q1539:Q1602" si="74">N1539/(E1539/100)</f>
        <v>1103225.8064516129</v>
      </c>
      <c r="R1539" s="18" t="s">
        <v>5336</v>
      </c>
      <c r="S1539" s="18">
        <v>85</v>
      </c>
    </row>
    <row r="1540" spans="1:19" x14ac:dyDescent="0.25">
      <c r="A1540" s="18" t="s">
        <v>5337</v>
      </c>
      <c r="B1540" s="18" t="s">
        <v>20</v>
      </c>
      <c r="C1540" s="18" t="s">
        <v>38</v>
      </c>
      <c r="D1540" s="18">
        <v>1989</v>
      </c>
      <c r="E1540" s="18">
        <f>VLOOKUP(D1540,'cpi roi'!A:C,2,FALSE)</f>
        <v>124</v>
      </c>
      <c r="F1540" s="18" t="s">
        <v>5338</v>
      </c>
      <c r="G1540" s="18">
        <v>5.5</v>
      </c>
      <c r="H1540" s="19">
        <v>2900</v>
      </c>
      <c r="I1540" s="18" t="s">
        <v>1688</v>
      </c>
      <c r="J1540" s="18" t="s">
        <v>5339</v>
      </c>
      <c r="K1540" s="18" t="s">
        <v>1179</v>
      </c>
      <c r="L1540" s="18" t="s">
        <v>34</v>
      </c>
      <c r="M1540" s="20">
        <v>5000000</v>
      </c>
      <c r="N1540" s="20">
        <v>3416846</v>
      </c>
      <c r="O1540" s="21">
        <f t="shared" si="72"/>
        <v>8396072.3887096774</v>
      </c>
      <c r="P1540" s="22">
        <f t="shared" si="73"/>
        <v>68.336920000000006</v>
      </c>
      <c r="Q1540" s="20">
        <f t="shared" si="74"/>
        <v>2755520.9677419355</v>
      </c>
      <c r="R1540" s="18" t="s">
        <v>1180</v>
      </c>
      <c r="S1540" s="18">
        <v>97</v>
      </c>
    </row>
    <row r="1541" spans="1:19" x14ac:dyDescent="0.25">
      <c r="A1541" s="18" t="s">
        <v>5340</v>
      </c>
      <c r="B1541" s="18" t="s">
        <v>2004</v>
      </c>
      <c r="C1541" s="18" t="s">
        <v>67</v>
      </c>
      <c r="D1541" s="18">
        <v>1989</v>
      </c>
      <c r="E1541" s="18">
        <f>VLOOKUP(D1541,'cpi roi'!A:C,2,FALSE)</f>
        <v>124</v>
      </c>
      <c r="F1541" s="18" t="s">
        <v>5106</v>
      </c>
      <c r="G1541" s="18">
        <v>6.2</v>
      </c>
      <c r="H1541" s="19">
        <v>16000</v>
      </c>
      <c r="I1541" s="18" t="s">
        <v>1576</v>
      </c>
      <c r="J1541" s="18" t="s">
        <v>5341</v>
      </c>
      <c r="K1541" s="18" t="s">
        <v>1502</v>
      </c>
      <c r="L1541" s="18" t="s">
        <v>34</v>
      </c>
      <c r="M1541" s="20">
        <v>0</v>
      </c>
      <c r="N1541" s="20">
        <v>13741060</v>
      </c>
      <c r="O1541" s="21">
        <f t="shared" si="72"/>
        <v>33765330.5</v>
      </c>
      <c r="P1541" s="22">
        <f t="shared" si="73"/>
        <v>0</v>
      </c>
      <c r="Q1541" s="20">
        <f t="shared" si="74"/>
        <v>11081500</v>
      </c>
      <c r="R1541" s="18" t="s">
        <v>54</v>
      </c>
      <c r="S1541" s="18">
        <v>108</v>
      </c>
    </row>
    <row r="1542" spans="1:19" x14ac:dyDescent="0.25">
      <c r="A1542" s="18" t="s">
        <v>5342</v>
      </c>
      <c r="B1542" s="18" t="s">
        <v>37</v>
      </c>
      <c r="C1542" s="18" t="s">
        <v>45</v>
      </c>
      <c r="D1542" s="18">
        <v>1989</v>
      </c>
      <c r="E1542" s="18">
        <f>VLOOKUP(D1542,'cpi roi'!A:C,2,FALSE)</f>
        <v>124</v>
      </c>
      <c r="F1542" s="18" t="s">
        <v>4602</v>
      </c>
      <c r="G1542" s="18">
        <v>6.4</v>
      </c>
      <c r="H1542" s="19">
        <v>17000</v>
      </c>
      <c r="I1542" s="18" t="s">
        <v>293</v>
      </c>
      <c r="J1542" s="18" t="s">
        <v>5247</v>
      </c>
      <c r="K1542" s="18" t="s">
        <v>293</v>
      </c>
      <c r="L1542" s="18" t="s">
        <v>34</v>
      </c>
      <c r="M1542" s="20">
        <v>15000000</v>
      </c>
      <c r="N1542" s="20">
        <v>10763469</v>
      </c>
      <c r="O1542" s="21">
        <f t="shared" si="72"/>
        <v>26448621.002419353</v>
      </c>
      <c r="P1542" s="22">
        <f t="shared" si="73"/>
        <v>71.756460000000004</v>
      </c>
      <c r="Q1542" s="20">
        <f t="shared" si="74"/>
        <v>8680216.935483871</v>
      </c>
      <c r="R1542" s="18" t="s">
        <v>2097</v>
      </c>
      <c r="S1542" s="18">
        <v>124</v>
      </c>
    </row>
    <row r="1543" spans="1:19" x14ac:dyDescent="0.25">
      <c r="A1543" s="18" t="s">
        <v>5343</v>
      </c>
      <c r="B1543" s="18" t="s">
        <v>2004</v>
      </c>
      <c r="C1543" s="18" t="s">
        <v>45</v>
      </c>
      <c r="D1543" s="18">
        <v>1989</v>
      </c>
      <c r="E1543" s="18">
        <f>VLOOKUP(D1543,'cpi roi'!A:C,2,FALSE)</f>
        <v>124</v>
      </c>
      <c r="F1543" s="18" t="s">
        <v>5279</v>
      </c>
      <c r="G1543" s="18">
        <v>6.3</v>
      </c>
      <c r="H1543" s="19">
        <v>4300</v>
      </c>
      <c r="I1543" s="18" t="s">
        <v>833</v>
      </c>
      <c r="J1543" s="18" t="s">
        <v>5344</v>
      </c>
      <c r="K1543" s="18" t="s">
        <v>3689</v>
      </c>
      <c r="L1543" s="18" t="s">
        <v>34</v>
      </c>
      <c r="M1543" s="20">
        <v>13000000</v>
      </c>
      <c r="N1543" s="20">
        <v>22026369</v>
      </c>
      <c r="O1543" s="21">
        <f t="shared" si="72"/>
        <v>54124472.857258059</v>
      </c>
      <c r="P1543" s="22">
        <f t="shared" si="73"/>
        <v>169.43360769230767</v>
      </c>
      <c r="Q1543" s="20">
        <f t="shared" si="74"/>
        <v>17763200.806451611</v>
      </c>
      <c r="R1543" s="18" t="s">
        <v>48</v>
      </c>
      <c r="S1543" s="18">
        <v>113</v>
      </c>
    </row>
    <row r="1544" spans="1:19" x14ac:dyDescent="0.25">
      <c r="A1544" s="18" t="s">
        <v>5345</v>
      </c>
      <c r="B1544" s="18" t="s">
        <v>20</v>
      </c>
      <c r="C1544" s="18" t="s">
        <v>38</v>
      </c>
      <c r="D1544" s="18">
        <v>1989</v>
      </c>
      <c r="E1544" s="18">
        <f>VLOOKUP(D1544,'cpi roi'!A:C,2,FALSE)</f>
        <v>124</v>
      </c>
      <c r="F1544" s="18" t="s">
        <v>5346</v>
      </c>
      <c r="G1544" s="18">
        <v>6.4</v>
      </c>
      <c r="H1544" s="19">
        <v>16000</v>
      </c>
      <c r="I1544" s="18" t="s">
        <v>5213</v>
      </c>
      <c r="J1544" s="18" t="s">
        <v>5347</v>
      </c>
      <c r="K1544" s="18" t="s">
        <v>1766</v>
      </c>
      <c r="L1544" s="18" t="s">
        <v>34</v>
      </c>
      <c r="M1544" s="20">
        <v>10000000</v>
      </c>
      <c r="N1544" s="20">
        <v>2692037</v>
      </c>
      <c r="O1544" s="21">
        <f t="shared" si="72"/>
        <v>6615029.6282258062</v>
      </c>
      <c r="P1544" s="22">
        <f t="shared" si="73"/>
        <v>26.920369999999998</v>
      </c>
      <c r="Q1544" s="20">
        <f t="shared" si="74"/>
        <v>2170997.5806451612</v>
      </c>
      <c r="R1544" s="18" t="s">
        <v>2105</v>
      </c>
      <c r="S1544" s="18">
        <v>86</v>
      </c>
    </row>
    <row r="1545" spans="1:19" x14ac:dyDescent="0.25">
      <c r="A1545" s="18" t="s">
        <v>5348</v>
      </c>
      <c r="B1545" s="18" t="s">
        <v>2004</v>
      </c>
      <c r="C1545" s="18" t="s">
        <v>38</v>
      </c>
      <c r="D1545" s="18">
        <v>1989</v>
      </c>
      <c r="E1545" s="18">
        <f>VLOOKUP(D1545,'cpi roi'!A:C,2,FALSE)</f>
        <v>124</v>
      </c>
      <c r="F1545" s="18" t="s">
        <v>4562</v>
      </c>
      <c r="G1545" s="18">
        <v>4.7</v>
      </c>
      <c r="H1545" s="19">
        <v>4400</v>
      </c>
      <c r="I1545" s="18" t="s">
        <v>4910</v>
      </c>
      <c r="J1545" s="18" t="s">
        <v>5349</v>
      </c>
      <c r="K1545" s="18" t="s">
        <v>5350</v>
      </c>
      <c r="L1545" s="18" t="s">
        <v>34</v>
      </c>
      <c r="M1545" s="20">
        <v>4000000</v>
      </c>
      <c r="N1545" s="20">
        <v>192816</v>
      </c>
      <c r="O1545" s="21">
        <f t="shared" si="72"/>
        <v>473798.67096774187</v>
      </c>
      <c r="P1545" s="22">
        <f t="shared" si="73"/>
        <v>4.8203999999999994</v>
      </c>
      <c r="Q1545" s="20">
        <f t="shared" si="74"/>
        <v>155496.77419354839</v>
      </c>
      <c r="R1545" s="18" t="s">
        <v>4044</v>
      </c>
      <c r="S1545" s="18">
        <v>88</v>
      </c>
    </row>
    <row r="1546" spans="1:19" x14ac:dyDescent="0.25">
      <c r="A1546" s="18" t="s">
        <v>5351</v>
      </c>
      <c r="B1546" s="18" t="s">
        <v>20</v>
      </c>
      <c r="C1546" s="18" t="s">
        <v>38</v>
      </c>
      <c r="D1546" s="18">
        <v>1989</v>
      </c>
      <c r="E1546" s="18">
        <f>VLOOKUP(D1546,'cpi roi'!A:C,2,FALSE)</f>
        <v>124</v>
      </c>
      <c r="F1546" s="18" t="s">
        <v>4593</v>
      </c>
      <c r="G1546" s="18">
        <v>5.6</v>
      </c>
      <c r="H1546" s="19">
        <v>6700</v>
      </c>
      <c r="I1546" s="18" t="s">
        <v>4202</v>
      </c>
      <c r="J1546" s="18" t="s">
        <v>3928</v>
      </c>
      <c r="K1546" s="18" t="s">
        <v>1733</v>
      </c>
      <c r="L1546" s="18" t="s">
        <v>34</v>
      </c>
      <c r="M1546" s="20">
        <v>0</v>
      </c>
      <c r="N1546" s="20">
        <v>4611062</v>
      </c>
      <c r="O1546" s="21">
        <f t="shared" si="72"/>
        <v>11330569.285483871</v>
      </c>
      <c r="P1546" s="22">
        <f t="shared" si="73"/>
        <v>0</v>
      </c>
      <c r="Q1546" s="20">
        <f t="shared" si="74"/>
        <v>3718598.3870967743</v>
      </c>
      <c r="R1546" s="18" t="s">
        <v>122</v>
      </c>
      <c r="S1546" s="18">
        <v>97</v>
      </c>
    </row>
    <row r="1547" spans="1:19" x14ac:dyDescent="0.25">
      <c r="A1547" s="18" t="s">
        <v>5352</v>
      </c>
      <c r="B1547" s="18" t="s">
        <v>2004</v>
      </c>
      <c r="C1547" s="18" t="s">
        <v>45</v>
      </c>
      <c r="D1547" s="18">
        <v>1989</v>
      </c>
      <c r="E1547" s="18">
        <f>VLOOKUP(D1547,'cpi roi'!A:C,2,FALSE)</f>
        <v>124</v>
      </c>
      <c r="F1547" s="18" t="s">
        <v>5188</v>
      </c>
      <c r="G1547" s="18">
        <v>6.1</v>
      </c>
      <c r="H1547" s="19">
        <v>22000</v>
      </c>
      <c r="I1547" s="18" t="s">
        <v>2248</v>
      </c>
      <c r="J1547" s="18" t="s">
        <v>692</v>
      </c>
      <c r="K1547" s="18" t="s">
        <v>71</v>
      </c>
      <c r="L1547" s="18" t="s">
        <v>34</v>
      </c>
      <c r="M1547" s="20">
        <v>20000000</v>
      </c>
      <c r="N1547" s="20">
        <v>10555348</v>
      </c>
      <c r="O1547" s="21">
        <f t="shared" si="72"/>
        <v>25937213.996774193</v>
      </c>
      <c r="P1547" s="22">
        <f t="shared" si="73"/>
        <v>52.776739999999997</v>
      </c>
      <c r="Q1547" s="20">
        <f t="shared" si="74"/>
        <v>8512377.4193548393</v>
      </c>
      <c r="R1547" s="18" t="s">
        <v>48</v>
      </c>
      <c r="S1547" s="18">
        <v>106</v>
      </c>
    </row>
    <row r="1548" spans="1:19" x14ac:dyDescent="0.25">
      <c r="A1548" s="18" t="s">
        <v>5353</v>
      </c>
      <c r="B1548" s="18" t="s">
        <v>20</v>
      </c>
      <c r="C1548" s="18" t="s">
        <v>108</v>
      </c>
      <c r="D1548" s="18">
        <v>1989</v>
      </c>
      <c r="E1548" s="18">
        <f>VLOOKUP(D1548,'cpi roi'!A:C,2,FALSE)</f>
        <v>124</v>
      </c>
      <c r="F1548" s="18" t="s">
        <v>5029</v>
      </c>
      <c r="G1548" s="18">
        <v>6.1</v>
      </c>
      <c r="H1548" s="19">
        <v>9200</v>
      </c>
      <c r="I1548" s="18" t="s">
        <v>81</v>
      </c>
      <c r="J1548" s="18" t="s">
        <v>5354</v>
      </c>
      <c r="K1548" s="18" t="s">
        <v>2791</v>
      </c>
      <c r="L1548" s="18" t="s">
        <v>34</v>
      </c>
      <c r="M1548" s="20">
        <v>20000000</v>
      </c>
      <c r="N1548" s="20">
        <v>7237794</v>
      </c>
      <c r="O1548" s="21">
        <f t="shared" si="72"/>
        <v>17785127.675806452</v>
      </c>
      <c r="P1548" s="22">
        <f t="shared" si="73"/>
        <v>36.188969999999998</v>
      </c>
      <c r="Q1548" s="20">
        <f t="shared" si="74"/>
        <v>5836930.6451612907</v>
      </c>
      <c r="R1548" s="18" t="s">
        <v>4153</v>
      </c>
      <c r="S1548" s="18">
        <v>94</v>
      </c>
    </row>
    <row r="1549" spans="1:19" x14ac:dyDescent="0.25">
      <c r="A1549" s="18" t="s">
        <v>5355</v>
      </c>
      <c r="B1549" s="18" t="s">
        <v>2004</v>
      </c>
      <c r="C1549" s="18" t="s">
        <v>45</v>
      </c>
      <c r="D1549" s="18">
        <v>1989</v>
      </c>
      <c r="E1549" s="18">
        <f>VLOOKUP(D1549,'cpi roi'!A:C,2,FALSE)</f>
        <v>124</v>
      </c>
      <c r="F1549" s="18" t="s">
        <v>5338</v>
      </c>
      <c r="G1549" s="18">
        <v>5.9</v>
      </c>
      <c r="H1549" s="19">
        <v>15000</v>
      </c>
      <c r="I1549" s="18" t="s">
        <v>4826</v>
      </c>
      <c r="J1549" s="18" t="s">
        <v>5356</v>
      </c>
      <c r="K1549" s="18" t="s">
        <v>1862</v>
      </c>
      <c r="L1549" s="18" t="s">
        <v>34</v>
      </c>
      <c r="M1549" s="20">
        <v>0</v>
      </c>
      <c r="N1549" s="20">
        <v>10982364</v>
      </c>
      <c r="O1549" s="21">
        <f t="shared" si="72"/>
        <v>26986502.50645161</v>
      </c>
      <c r="P1549" s="22">
        <f t="shared" si="73"/>
        <v>0</v>
      </c>
      <c r="Q1549" s="20">
        <f t="shared" si="74"/>
        <v>8856745.1612903234</v>
      </c>
      <c r="R1549" s="18" t="s">
        <v>2105</v>
      </c>
      <c r="S1549" s="18">
        <v>94</v>
      </c>
    </row>
    <row r="1550" spans="1:19" x14ac:dyDescent="0.25">
      <c r="A1550" s="18" t="s">
        <v>5357</v>
      </c>
      <c r="B1550" s="18" t="s">
        <v>20</v>
      </c>
      <c r="C1550" s="18" t="s">
        <v>38</v>
      </c>
      <c r="D1550" s="18">
        <v>1989</v>
      </c>
      <c r="E1550" s="18">
        <f>VLOOKUP(D1550,'cpi roi'!A:C,2,FALSE)</f>
        <v>124</v>
      </c>
      <c r="F1550" s="18" t="s">
        <v>4938</v>
      </c>
      <c r="G1550" s="18">
        <v>6</v>
      </c>
      <c r="H1550" s="19">
        <v>5200</v>
      </c>
      <c r="I1550" s="18" t="s">
        <v>5358</v>
      </c>
      <c r="J1550" s="18" t="s">
        <v>5359</v>
      </c>
      <c r="K1550" s="18" t="s">
        <v>4128</v>
      </c>
      <c r="L1550" s="18" t="s">
        <v>34</v>
      </c>
      <c r="M1550" s="20">
        <v>0</v>
      </c>
      <c r="N1550" s="20">
        <v>4557214</v>
      </c>
      <c r="O1550" s="21">
        <f t="shared" si="72"/>
        <v>11198250.853225805</v>
      </c>
      <c r="P1550" s="22">
        <f t="shared" si="73"/>
        <v>0</v>
      </c>
      <c r="Q1550" s="20">
        <f t="shared" si="74"/>
        <v>3675172.5806451612</v>
      </c>
      <c r="R1550" s="18" t="s">
        <v>2245</v>
      </c>
      <c r="S1550" s="18">
        <v>98</v>
      </c>
    </row>
    <row r="1551" spans="1:19" x14ac:dyDescent="0.25">
      <c r="A1551" s="18" t="s">
        <v>5360</v>
      </c>
      <c r="B1551" s="18" t="s">
        <v>2004</v>
      </c>
      <c r="C1551" s="18" t="s">
        <v>67</v>
      </c>
      <c r="D1551" s="18">
        <v>1989</v>
      </c>
      <c r="E1551" s="18">
        <f>VLOOKUP(D1551,'cpi roi'!A:C,2,FALSE)</f>
        <v>124</v>
      </c>
      <c r="F1551" s="18" t="s">
        <v>5227</v>
      </c>
      <c r="G1551" s="18">
        <v>6.5</v>
      </c>
      <c r="H1551" s="19">
        <v>7200</v>
      </c>
      <c r="I1551" s="18" t="s">
        <v>2160</v>
      </c>
      <c r="J1551" s="18" t="s">
        <v>2161</v>
      </c>
      <c r="K1551" s="18" t="s">
        <v>321</v>
      </c>
      <c r="L1551" s="18" t="s">
        <v>34</v>
      </c>
      <c r="M1551" s="20">
        <v>30000000</v>
      </c>
      <c r="N1551" s="20">
        <v>3563162</v>
      </c>
      <c r="O1551" s="21">
        <f t="shared" si="72"/>
        <v>8755608.5596774183</v>
      </c>
      <c r="P1551" s="22">
        <f t="shared" si="73"/>
        <v>11.877206666666666</v>
      </c>
      <c r="Q1551" s="20">
        <f t="shared" si="74"/>
        <v>2873517.7419354841</v>
      </c>
      <c r="R1551" s="18" t="s">
        <v>48</v>
      </c>
      <c r="S1551" s="18">
        <v>127</v>
      </c>
    </row>
    <row r="1552" spans="1:19" x14ac:dyDescent="0.25">
      <c r="A1552" s="18" t="s">
        <v>5361</v>
      </c>
      <c r="B1552" s="18" t="s">
        <v>37</v>
      </c>
      <c r="C1552" s="18" t="s">
        <v>45</v>
      </c>
      <c r="D1552" s="18">
        <v>1989</v>
      </c>
      <c r="E1552" s="18">
        <f>VLOOKUP(D1552,'cpi roi'!A:C,2,FALSE)</f>
        <v>124</v>
      </c>
      <c r="F1552" s="18" t="s">
        <v>4602</v>
      </c>
      <c r="G1552" s="18">
        <v>4.4000000000000004</v>
      </c>
      <c r="H1552" s="19">
        <v>29000</v>
      </c>
      <c r="I1552" s="18" t="s">
        <v>5362</v>
      </c>
      <c r="J1552" s="18" t="s">
        <v>2022</v>
      </c>
      <c r="K1552" s="18" t="s">
        <v>4691</v>
      </c>
      <c r="L1552" s="18" t="s">
        <v>34</v>
      </c>
      <c r="M1552" s="20">
        <v>12000000</v>
      </c>
      <c r="N1552" s="20">
        <v>11567217</v>
      </c>
      <c r="O1552" s="21">
        <f t="shared" si="72"/>
        <v>28423637.257258061</v>
      </c>
      <c r="P1552" s="22">
        <f t="shared" si="73"/>
        <v>96.393474999999995</v>
      </c>
      <c r="Q1552" s="20">
        <f t="shared" si="74"/>
        <v>9328400.8064516131</v>
      </c>
      <c r="R1552" s="18" t="s">
        <v>27</v>
      </c>
      <c r="S1552" s="18">
        <v>84</v>
      </c>
    </row>
    <row r="1553" spans="1:19" x14ac:dyDescent="0.25">
      <c r="A1553" s="18" t="s">
        <v>5363</v>
      </c>
      <c r="B1553" s="18" t="s">
        <v>37</v>
      </c>
      <c r="C1553" s="18" t="s">
        <v>45</v>
      </c>
      <c r="D1553" s="18">
        <v>1989</v>
      </c>
      <c r="E1553" s="18">
        <f>VLOOKUP(D1553,'cpi roi'!A:C,2,FALSE)</f>
        <v>124</v>
      </c>
      <c r="F1553" s="18" t="s">
        <v>5338</v>
      </c>
      <c r="G1553" s="18">
        <v>5.8</v>
      </c>
      <c r="H1553" s="19">
        <v>6900</v>
      </c>
      <c r="I1553" s="18" t="s">
        <v>249</v>
      </c>
      <c r="J1553" s="18" t="s">
        <v>949</v>
      </c>
      <c r="K1553" s="18" t="s">
        <v>1724</v>
      </c>
      <c r="L1553" s="18" t="s">
        <v>34</v>
      </c>
      <c r="M1553" s="20">
        <v>0</v>
      </c>
      <c r="N1553" s="20">
        <v>18699037</v>
      </c>
      <c r="O1553" s="21">
        <f t="shared" si="72"/>
        <v>45948359.466935478</v>
      </c>
      <c r="P1553" s="22">
        <f t="shared" si="73"/>
        <v>0</v>
      </c>
      <c r="Q1553" s="20">
        <f t="shared" si="74"/>
        <v>15079868.548387097</v>
      </c>
      <c r="R1553" s="18" t="s">
        <v>27</v>
      </c>
      <c r="S1553" s="18">
        <v>94</v>
      </c>
    </row>
    <row r="1554" spans="1:19" x14ac:dyDescent="0.25">
      <c r="A1554" s="18" t="s">
        <v>5364</v>
      </c>
      <c r="B1554" s="18" t="s">
        <v>20</v>
      </c>
      <c r="C1554" s="18" t="s">
        <v>38</v>
      </c>
      <c r="D1554" s="18">
        <v>1989</v>
      </c>
      <c r="E1554" s="18">
        <f>VLOOKUP(D1554,'cpi roi'!A:C,2,FALSE)</f>
        <v>124</v>
      </c>
      <c r="F1554" s="18" t="s">
        <v>4507</v>
      </c>
      <c r="G1554" s="18">
        <v>6.5</v>
      </c>
      <c r="H1554" s="19">
        <v>6500</v>
      </c>
      <c r="I1554" s="18" t="s">
        <v>5207</v>
      </c>
      <c r="J1554" s="18" t="s">
        <v>5207</v>
      </c>
      <c r="K1554" s="18" t="s">
        <v>1766</v>
      </c>
      <c r="L1554" s="18" t="s">
        <v>252</v>
      </c>
      <c r="M1554" s="20">
        <v>0</v>
      </c>
      <c r="N1554" s="20">
        <v>882290</v>
      </c>
      <c r="O1554" s="21">
        <f t="shared" si="72"/>
        <v>2168014.2177419355</v>
      </c>
      <c r="P1554" s="22">
        <f t="shared" si="73"/>
        <v>0</v>
      </c>
      <c r="Q1554" s="20">
        <f t="shared" si="74"/>
        <v>711524.19354838715</v>
      </c>
      <c r="R1554" s="18" t="s">
        <v>388</v>
      </c>
      <c r="S1554" s="18">
        <v>90</v>
      </c>
    </row>
    <row r="1555" spans="1:19" x14ac:dyDescent="0.25">
      <c r="A1555" s="18" t="s">
        <v>5365</v>
      </c>
      <c r="B1555" s="18" t="s">
        <v>2004</v>
      </c>
      <c r="C1555" s="18" t="s">
        <v>38</v>
      </c>
      <c r="D1555" s="18">
        <v>1989</v>
      </c>
      <c r="E1555" s="18">
        <f>VLOOKUP(D1555,'cpi roi'!A:C,2,FALSE)</f>
        <v>124</v>
      </c>
      <c r="F1555" s="18" t="s">
        <v>5290</v>
      </c>
      <c r="G1555" s="18">
        <v>5.4</v>
      </c>
      <c r="H1555" s="19">
        <v>11000</v>
      </c>
      <c r="I1555" s="18" t="s">
        <v>87</v>
      </c>
      <c r="J1555" s="18" t="s">
        <v>5366</v>
      </c>
      <c r="K1555" s="18" t="s">
        <v>89</v>
      </c>
      <c r="L1555" s="18" t="s">
        <v>34</v>
      </c>
      <c r="M1555" s="20">
        <v>19000000</v>
      </c>
      <c r="N1555" s="20">
        <v>12143484</v>
      </c>
      <c r="O1555" s="21">
        <f t="shared" si="72"/>
        <v>29839673.990322579</v>
      </c>
      <c r="P1555" s="22">
        <f t="shared" si="73"/>
        <v>63.913073684210531</v>
      </c>
      <c r="Q1555" s="20">
        <f t="shared" si="74"/>
        <v>9793132.2580645159</v>
      </c>
      <c r="R1555" s="18" t="s">
        <v>5367</v>
      </c>
      <c r="S1555" s="18">
        <v>122</v>
      </c>
    </row>
    <row r="1556" spans="1:19" x14ac:dyDescent="0.25">
      <c r="A1556" s="18" t="s">
        <v>5368</v>
      </c>
      <c r="B1556" s="18" t="s">
        <v>2004</v>
      </c>
      <c r="C1556" s="18" t="s">
        <v>38</v>
      </c>
      <c r="D1556" s="18">
        <v>1989</v>
      </c>
      <c r="E1556" s="18">
        <f>VLOOKUP(D1556,'cpi roi'!A:C,2,FALSE)</f>
        <v>124</v>
      </c>
      <c r="F1556" s="18" t="s">
        <v>4352</v>
      </c>
      <c r="G1556" s="18">
        <v>6.2</v>
      </c>
      <c r="H1556" s="19">
        <v>11000</v>
      </c>
      <c r="I1556" s="18" t="s">
        <v>892</v>
      </c>
      <c r="J1556" s="18" t="s">
        <v>892</v>
      </c>
      <c r="K1556" s="18" t="s">
        <v>1029</v>
      </c>
      <c r="L1556" s="18" t="s">
        <v>34</v>
      </c>
      <c r="M1556" s="20">
        <v>15000000</v>
      </c>
      <c r="N1556" s="20">
        <v>40586886</v>
      </c>
      <c r="O1556" s="21">
        <f t="shared" si="72"/>
        <v>99732452.93709676</v>
      </c>
      <c r="P1556" s="22">
        <f t="shared" si="73"/>
        <v>270.57924000000003</v>
      </c>
      <c r="Q1556" s="20">
        <f t="shared" si="74"/>
        <v>32731359.677419353</v>
      </c>
      <c r="R1556" s="18" t="s">
        <v>2097</v>
      </c>
      <c r="S1556" s="18">
        <v>96</v>
      </c>
    </row>
    <row r="1557" spans="1:19" x14ac:dyDescent="0.25">
      <c r="A1557" s="18" t="s">
        <v>5369</v>
      </c>
      <c r="B1557" s="18" t="s">
        <v>37</v>
      </c>
      <c r="C1557" s="18" t="s">
        <v>38</v>
      </c>
      <c r="D1557" s="18">
        <v>1989</v>
      </c>
      <c r="E1557" s="18">
        <f>VLOOKUP(D1557,'cpi roi'!A:C,2,FALSE)</f>
        <v>124</v>
      </c>
      <c r="F1557" s="18" t="s">
        <v>5370</v>
      </c>
      <c r="G1557" s="18">
        <v>5.4</v>
      </c>
      <c r="H1557" s="19">
        <v>6000</v>
      </c>
      <c r="I1557" s="18" t="s">
        <v>2713</v>
      </c>
      <c r="J1557" s="18" t="s">
        <v>2713</v>
      </c>
      <c r="K1557" s="18" t="s">
        <v>5371</v>
      </c>
      <c r="L1557" s="18" t="s">
        <v>34</v>
      </c>
      <c r="M1557" s="20">
        <v>10000000</v>
      </c>
      <c r="N1557" s="20">
        <v>1272977</v>
      </c>
      <c r="O1557" s="21">
        <f t="shared" si="72"/>
        <v>3128032.9991935482</v>
      </c>
      <c r="P1557" s="22">
        <f t="shared" si="73"/>
        <v>12.729770000000002</v>
      </c>
      <c r="Q1557" s="20">
        <f t="shared" si="74"/>
        <v>1026594.3548387097</v>
      </c>
      <c r="R1557" s="18" t="s">
        <v>2254</v>
      </c>
      <c r="S1557" s="18">
        <v>85</v>
      </c>
    </row>
    <row r="1558" spans="1:19" x14ac:dyDescent="0.25">
      <c r="A1558" s="18" t="s">
        <v>5372</v>
      </c>
      <c r="B1558" s="18" t="s">
        <v>2004</v>
      </c>
      <c r="C1558" s="18" t="s">
        <v>38</v>
      </c>
      <c r="D1558" s="18">
        <v>1989</v>
      </c>
      <c r="E1558" s="18">
        <f>VLOOKUP(D1558,'cpi roi'!A:C,2,FALSE)</f>
        <v>124</v>
      </c>
      <c r="F1558" s="18" t="s">
        <v>5373</v>
      </c>
      <c r="G1558" s="18">
        <v>4.4000000000000004</v>
      </c>
      <c r="H1558" s="19">
        <v>6000</v>
      </c>
      <c r="I1558" s="18" t="s">
        <v>5374</v>
      </c>
      <c r="J1558" s="18" t="s">
        <v>305</v>
      </c>
      <c r="K1558" s="18" t="s">
        <v>5375</v>
      </c>
      <c r="L1558" s="18" t="s">
        <v>34</v>
      </c>
      <c r="M1558" s="20">
        <v>8000000</v>
      </c>
      <c r="N1558" s="20">
        <v>16093651</v>
      </c>
      <c r="O1558" s="21">
        <f t="shared" si="72"/>
        <v>39546253.707258061</v>
      </c>
      <c r="P1558" s="22">
        <f t="shared" si="73"/>
        <v>201.17063750000003</v>
      </c>
      <c r="Q1558" s="20">
        <f t="shared" si="74"/>
        <v>12978750.806451613</v>
      </c>
      <c r="R1558" s="18" t="s">
        <v>2031</v>
      </c>
      <c r="S1558" s="18">
        <v>93</v>
      </c>
    </row>
    <row r="1559" spans="1:19" x14ac:dyDescent="0.25">
      <c r="A1559" s="18" t="s">
        <v>5376</v>
      </c>
      <c r="B1559" s="18" t="s">
        <v>20</v>
      </c>
      <c r="C1559" s="18" t="s">
        <v>108</v>
      </c>
      <c r="D1559" s="18">
        <v>1989</v>
      </c>
      <c r="E1559" s="18">
        <f>VLOOKUP(D1559,'cpi roi'!A:C,2,FALSE)</f>
        <v>124</v>
      </c>
      <c r="F1559" s="18" t="s">
        <v>5188</v>
      </c>
      <c r="G1559" s="18">
        <v>5.7</v>
      </c>
      <c r="H1559" s="19">
        <v>12000</v>
      </c>
      <c r="I1559" s="18" t="s">
        <v>408</v>
      </c>
      <c r="J1559" s="18" t="s">
        <v>2269</v>
      </c>
      <c r="K1559" s="18" t="s">
        <v>574</v>
      </c>
      <c r="L1559" s="18" t="s">
        <v>34</v>
      </c>
      <c r="M1559" s="20">
        <v>0</v>
      </c>
      <c r="N1559" s="20">
        <v>12195695</v>
      </c>
      <c r="O1559" s="21">
        <f t="shared" si="72"/>
        <v>29967969.891129028</v>
      </c>
      <c r="P1559" s="22">
        <f t="shared" si="73"/>
        <v>0</v>
      </c>
      <c r="Q1559" s="20">
        <f t="shared" si="74"/>
        <v>9835237.9032258056</v>
      </c>
      <c r="R1559" s="18" t="s">
        <v>2105</v>
      </c>
      <c r="S1559" s="18">
        <v>110</v>
      </c>
    </row>
    <row r="1560" spans="1:19" x14ac:dyDescent="0.25">
      <c r="A1560" s="18" t="s">
        <v>5377</v>
      </c>
      <c r="B1560" s="18" t="s">
        <v>2004</v>
      </c>
      <c r="C1560" s="18" t="s">
        <v>45</v>
      </c>
      <c r="D1560" s="18">
        <v>1989</v>
      </c>
      <c r="E1560" s="18">
        <f>VLOOKUP(D1560,'cpi roi'!A:C,2,FALSE)</f>
        <v>124</v>
      </c>
      <c r="F1560" s="18" t="s">
        <v>5338</v>
      </c>
      <c r="G1560" s="18">
        <v>4.3</v>
      </c>
      <c r="H1560" s="19">
        <v>1800</v>
      </c>
      <c r="I1560" s="18" t="s">
        <v>2488</v>
      </c>
      <c r="J1560" s="18" t="s">
        <v>2488</v>
      </c>
      <c r="K1560" s="18" t="s">
        <v>245</v>
      </c>
      <c r="L1560" s="18" t="s">
        <v>34</v>
      </c>
      <c r="M1560" s="20">
        <v>2500000</v>
      </c>
      <c r="N1560" s="20">
        <v>0</v>
      </c>
      <c r="O1560" s="21">
        <f t="shared" si="72"/>
        <v>0</v>
      </c>
      <c r="P1560" s="22">
        <f t="shared" si="73"/>
        <v>0</v>
      </c>
      <c r="Q1560" s="20">
        <f t="shared" si="74"/>
        <v>0</v>
      </c>
      <c r="R1560" s="18" t="s">
        <v>5378</v>
      </c>
      <c r="S1560" s="18">
        <v>90</v>
      </c>
    </row>
    <row r="1561" spans="1:19" x14ac:dyDescent="0.25">
      <c r="A1561" s="18" t="s">
        <v>5379</v>
      </c>
      <c r="B1561" s="18" t="s">
        <v>20</v>
      </c>
      <c r="C1561" s="18" t="s">
        <v>67</v>
      </c>
      <c r="D1561" s="18">
        <v>1989</v>
      </c>
      <c r="E1561" s="18">
        <f>VLOOKUP(D1561,'cpi roi'!A:C,2,FALSE)</f>
        <v>124</v>
      </c>
      <c r="F1561" s="18" t="s">
        <v>5380</v>
      </c>
      <c r="G1561" s="18">
        <v>6.3</v>
      </c>
      <c r="H1561" s="19">
        <v>1900</v>
      </c>
      <c r="I1561" s="18" t="s">
        <v>5381</v>
      </c>
      <c r="J1561" s="18" t="s">
        <v>3633</v>
      </c>
      <c r="K1561" s="18" t="s">
        <v>3367</v>
      </c>
      <c r="L1561" s="18" t="s">
        <v>34</v>
      </c>
      <c r="M1561" s="20">
        <v>0</v>
      </c>
      <c r="N1561" s="20">
        <v>259486</v>
      </c>
      <c r="O1561" s="21">
        <f t="shared" si="72"/>
        <v>637624.06612903217</v>
      </c>
      <c r="P1561" s="22">
        <f t="shared" si="73"/>
        <v>0</v>
      </c>
      <c r="Q1561" s="20">
        <f t="shared" si="74"/>
        <v>209262.90322580645</v>
      </c>
      <c r="R1561" s="18" t="s">
        <v>2357</v>
      </c>
      <c r="S1561" s="18">
        <v>98</v>
      </c>
    </row>
    <row r="1562" spans="1:19" x14ac:dyDescent="0.25">
      <c r="A1562" s="18" t="s">
        <v>5382</v>
      </c>
      <c r="B1562" s="18" t="s">
        <v>20</v>
      </c>
      <c r="C1562" s="18" t="s">
        <v>56</v>
      </c>
      <c r="D1562" s="18">
        <v>1989</v>
      </c>
      <c r="E1562" s="18">
        <f>VLOOKUP(D1562,'cpi roi'!A:C,2,FALSE)</f>
        <v>124</v>
      </c>
      <c r="F1562" s="18" t="s">
        <v>5302</v>
      </c>
      <c r="G1562" s="18">
        <v>5.7</v>
      </c>
      <c r="H1562" s="19">
        <v>3700</v>
      </c>
      <c r="I1562" s="18" t="s">
        <v>5383</v>
      </c>
      <c r="J1562" s="18" t="s">
        <v>3998</v>
      </c>
      <c r="K1562" s="18" t="s">
        <v>3999</v>
      </c>
      <c r="L1562" s="18" t="s">
        <v>26</v>
      </c>
      <c r="M1562" s="20">
        <v>1500000</v>
      </c>
      <c r="N1562" s="20">
        <v>1519796</v>
      </c>
      <c r="O1562" s="21">
        <f t="shared" si="72"/>
        <v>3734530.9774193545</v>
      </c>
      <c r="P1562" s="22">
        <f t="shared" si="73"/>
        <v>101.31973333333333</v>
      </c>
      <c r="Q1562" s="20">
        <f t="shared" si="74"/>
        <v>1225641.935483871</v>
      </c>
      <c r="R1562" s="18" t="s">
        <v>1046</v>
      </c>
      <c r="S1562" s="18">
        <v>93</v>
      </c>
    </row>
    <row r="1563" spans="1:19" x14ac:dyDescent="0.25">
      <c r="A1563" s="18" t="s">
        <v>5384</v>
      </c>
      <c r="B1563" s="18" t="s">
        <v>2004</v>
      </c>
      <c r="C1563" s="18" t="s">
        <v>21</v>
      </c>
      <c r="D1563" s="18">
        <v>1989</v>
      </c>
      <c r="E1563" s="18">
        <f>VLOOKUP(D1563,'cpi roi'!A:C,2,FALSE)</f>
        <v>124</v>
      </c>
      <c r="F1563" s="18" t="s">
        <v>5166</v>
      </c>
      <c r="G1563" s="18">
        <v>6.2</v>
      </c>
      <c r="H1563" s="19">
        <v>2800</v>
      </c>
      <c r="I1563" s="18" t="s">
        <v>1304</v>
      </c>
      <c r="J1563" s="18" t="s">
        <v>5385</v>
      </c>
      <c r="K1563" s="18" t="s">
        <v>2063</v>
      </c>
      <c r="L1563" s="18" t="s">
        <v>199</v>
      </c>
      <c r="M1563" s="20">
        <v>0</v>
      </c>
      <c r="N1563" s="20">
        <v>536508</v>
      </c>
      <c r="O1563" s="21">
        <f t="shared" si="72"/>
        <v>1318338.6096774193</v>
      </c>
      <c r="P1563" s="22">
        <f t="shared" si="73"/>
        <v>0</v>
      </c>
      <c r="Q1563" s="20">
        <f t="shared" si="74"/>
        <v>432667.74193548388</v>
      </c>
      <c r="R1563" s="18" t="s">
        <v>5386</v>
      </c>
      <c r="S1563" s="18">
        <v>104</v>
      </c>
    </row>
    <row r="1564" spans="1:19" x14ac:dyDescent="0.25">
      <c r="A1564" s="18" t="s">
        <v>5387</v>
      </c>
      <c r="B1564" s="18" t="s">
        <v>2004</v>
      </c>
      <c r="C1564" s="18" t="s">
        <v>45</v>
      </c>
      <c r="D1564" s="18">
        <v>1989</v>
      </c>
      <c r="E1564" s="18">
        <f>VLOOKUP(D1564,'cpi roi'!A:C,2,FALSE)</f>
        <v>124</v>
      </c>
      <c r="F1564" s="18" t="s">
        <v>5388</v>
      </c>
      <c r="G1564" s="18">
        <v>6.2</v>
      </c>
      <c r="H1564" s="19">
        <v>4800</v>
      </c>
      <c r="I1564" s="18" t="s">
        <v>2074</v>
      </c>
      <c r="J1564" s="18" t="s">
        <v>5389</v>
      </c>
      <c r="K1564" s="18" t="s">
        <v>2051</v>
      </c>
      <c r="L1564" s="18" t="s">
        <v>34</v>
      </c>
      <c r="M1564" s="20">
        <v>5000000</v>
      </c>
      <c r="N1564" s="20">
        <v>117463</v>
      </c>
      <c r="O1564" s="21">
        <f t="shared" si="72"/>
        <v>288636.90403225803</v>
      </c>
      <c r="P1564" s="22">
        <f t="shared" si="73"/>
        <v>2.3492599999999997</v>
      </c>
      <c r="Q1564" s="20">
        <f t="shared" si="74"/>
        <v>94728.225806451606</v>
      </c>
      <c r="R1564" s="18" t="s">
        <v>1194</v>
      </c>
      <c r="S1564" s="18">
        <v>100</v>
      </c>
    </row>
    <row r="1565" spans="1:19" x14ac:dyDescent="0.25">
      <c r="A1565" s="18" t="s">
        <v>5390</v>
      </c>
      <c r="B1565" s="18" t="s">
        <v>20</v>
      </c>
      <c r="C1565" s="18" t="s">
        <v>45</v>
      </c>
      <c r="D1565" s="18">
        <v>1989</v>
      </c>
      <c r="E1565" s="18">
        <f>VLOOKUP(D1565,'cpi roi'!A:C,2,FALSE)</f>
        <v>124</v>
      </c>
      <c r="F1565" s="18" t="s">
        <v>4352</v>
      </c>
      <c r="G1565" s="18">
        <v>6.1</v>
      </c>
      <c r="H1565" s="19">
        <v>6800</v>
      </c>
      <c r="I1565" s="18" t="s">
        <v>5391</v>
      </c>
      <c r="J1565" s="18" t="s">
        <v>5392</v>
      </c>
      <c r="K1565" s="18" t="s">
        <v>5393</v>
      </c>
      <c r="L1565" s="18" t="s">
        <v>199</v>
      </c>
      <c r="M1565" s="20">
        <v>3000000</v>
      </c>
      <c r="N1565" s="20">
        <v>870532</v>
      </c>
      <c r="O1565" s="21">
        <f t="shared" si="72"/>
        <v>2139121.7774193548</v>
      </c>
      <c r="P1565" s="22">
        <f t="shared" si="73"/>
        <v>29.017733333333336</v>
      </c>
      <c r="Q1565" s="20">
        <f t="shared" si="74"/>
        <v>702041.93548387103</v>
      </c>
      <c r="R1565" s="18" t="s">
        <v>3872</v>
      </c>
      <c r="S1565" s="18">
        <v>81</v>
      </c>
    </row>
    <row r="1566" spans="1:19" x14ac:dyDescent="0.25">
      <c r="A1566" s="18" t="s">
        <v>5394</v>
      </c>
      <c r="B1566" s="18" t="s">
        <v>20</v>
      </c>
      <c r="C1566" s="18" t="s">
        <v>21</v>
      </c>
      <c r="D1566" s="18">
        <v>1989</v>
      </c>
      <c r="E1566" s="18">
        <f>VLOOKUP(D1566,'cpi roi'!A:C,2,FALSE)</f>
        <v>124</v>
      </c>
      <c r="F1566" s="18" t="s">
        <v>4602</v>
      </c>
      <c r="G1566" s="18">
        <v>6.3</v>
      </c>
      <c r="H1566" s="19">
        <v>5600</v>
      </c>
      <c r="I1566" s="18" t="s">
        <v>4030</v>
      </c>
      <c r="J1566" s="18" t="s">
        <v>5395</v>
      </c>
      <c r="K1566" s="18" t="s">
        <v>71</v>
      </c>
      <c r="L1566" s="18" t="s">
        <v>34</v>
      </c>
      <c r="M1566" s="20">
        <v>0</v>
      </c>
      <c r="N1566" s="20">
        <v>2049769</v>
      </c>
      <c r="O1566" s="21">
        <f t="shared" si="72"/>
        <v>5036811.4056451609</v>
      </c>
      <c r="P1566" s="22">
        <f t="shared" si="73"/>
        <v>0</v>
      </c>
      <c r="Q1566" s="20">
        <f t="shared" si="74"/>
        <v>1653039.5161290322</v>
      </c>
      <c r="R1566" s="18" t="s">
        <v>388</v>
      </c>
      <c r="S1566" s="18">
        <v>102</v>
      </c>
    </row>
    <row r="1567" spans="1:19" x14ac:dyDescent="0.25">
      <c r="A1567" s="18" t="s">
        <v>5396</v>
      </c>
      <c r="B1567" s="18" t="s">
        <v>37</v>
      </c>
      <c r="C1567" s="18" t="s">
        <v>45</v>
      </c>
      <c r="D1567" s="18">
        <v>1989</v>
      </c>
      <c r="E1567" s="18">
        <f>VLOOKUP(D1567,'cpi roi'!A:C,2,FALSE)</f>
        <v>124</v>
      </c>
      <c r="F1567" s="18" t="s">
        <v>5209</v>
      </c>
      <c r="G1567" s="18">
        <v>6.3</v>
      </c>
      <c r="H1567" s="19">
        <v>4700</v>
      </c>
      <c r="I1567" s="18" t="s">
        <v>5397</v>
      </c>
      <c r="J1567" s="18" t="s">
        <v>2243</v>
      </c>
      <c r="K1567" s="18" t="s">
        <v>893</v>
      </c>
      <c r="L1567" s="18" t="s">
        <v>34</v>
      </c>
      <c r="M1567" s="20">
        <v>19000000</v>
      </c>
      <c r="N1567" s="20">
        <v>27503037</v>
      </c>
      <c r="O1567" s="21">
        <f t="shared" si="72"/>
        <v>67582059.466935486</v>
      </c>
      <c r="P1567" s="22">
        <f t="shared" si="73"/>
        <v>144.75282631578946</v>
      </c>
      <c r="Q1567" s="20">
        <f t="shared" si="74"/>
        <v>22179868.548387095</v>
      </c>
      <c r="R1567" s="18" t="s">
        <v>1551</v>
      </c>
      <c r="S1567" s="18">
        <v>117</v>
      </c>
    </row>
    <row r="1568" spans="1:19" x14ac:dyDescent="0.25">
      <c r="A1568" s="18" t="s">
        <v>5398</v>
      </c>
      <c r="B1568" s="18" t="s">
        <v>37</v>
      </c>
      <c r="C1568" s="18" t="s">
        <v>38</v>
      </c>
      <c r="D1568" s="18">
        <v>1989</v>
      </c>
      <c r="E1568" s="18">
        <f>VLOOKUP(D1568,'cpi roi'!A:C,2,FALSE)</f>
        <v>124</v>
      </c>
      <c r="F1568" s="18" t="s">
        <v>4893</v>
      </c>
      <c r="G1568" s="18">
        <v>4.5</v>
      </c>
      <c r="H1568" s="19">
        <v>3200</v>
      </c>
      <c r="I1568" s="18" t="s">
        <v>3996</v>
      </c>
      <c r="J1568" s="18" t="s">
        <v>5399</v>
      </c>
      <c r="K1568" s="18" t="s">
        <v>264</v>
      </c>
      <c r="L1568" s="18" t="s">
        <v>199</v>
      </c>
      <c r="M1568" s="20">
        <v>18000000</v>
      </c>
      <c r="N1568" s="20">
        <v>3077361</v>
      </c>
      <c r="O1568" s="21">
        <f t="shared" si="72"/>
        <v>7561870.1346774185</v>
      </c>
      <c r="P1568" s="22">
        <f t="shared" si="73"/>
        <v>17.096450000000001</v>
      </c>
      <c r="Q1568" s="20">
        <f t="shared" si="74"/>
        <v>2481742.7419354841</v>
      </c>
      <c r="R1568" s="18" t="s">
        <v>5400</v>
      </c>
      <c r="S1568" s="18">
        <v>94</v>
      </c>
    </row>
    <row r="1569" spans="1:19" x14ac:dyDescent="0.25">
      <c r="A1569" s="18" t="s">
        <v>5401</v>
      </c>
      <c r="B1569" s="18" t="s">
        <v>20</v>
      </c>
      <c r="C1569" s="18" t="s">
        <v>45</v>
      </c>
      <c r="D1569" s="18">
        <v>1989</v>
      </c>
      <c r="E1569" s="18">
        <f>VLOOKUP(D1569,'cpi roi'!A:C,2,FALSE)</f>
        <v>124</v>
      </c>
      <c r="F1569" s="18" t="s">
        <v>5402</v>
      </c>
      <c r="G1569" s="18">
        <v>6.9</v>
      </c>
      <c r="H1569" s="19">
        <v>5700</v>
      </c>
      <c r="I1569" s="18" t="s">
        <v>2161</v>
      </c>
      <c r="J1569" s="18" t="s">
        <v>2161</v>
      </c>
      <c r="K1569" s="18" t="s">
        <v>3951</v>
      </c>
      <c r="L1569" s="18" t="s">
        <v>26</v>
      </c>
      <c r="M1569" s="20">
        <v>0</v>
      </c>
      <c r="N1569" s="20">
        <v>418053</v>
      </c>
      <c r="O1569" s="21">
        <f t="shared" si="72"/>
        <v>1027264.1056451612</v>
      </c>
      <c r="P1569" s="22">
        <f t="shared" si="73"/>
        <v>0</v>
      </c>
      <c r="Q1569" s="20">
        <f t="shared" si="74"/>
        <v>337139.51612903224</v>
      </c>
      <c r="R1569" s="18" t="s">
        <v>575</v>
      </c>
      <c r="S1569" s="18">
        <v>90</v>
      </c>
    </row>
    <row r="1570" spans="1:19" x14ac:dyDescent="0.25">
      <c r="A1570" s="18" t="s">
        <v>5403</v>
      </c>
      <c r="B1570" s="18" t="s">
        <v>2004</v>
      </c>
      <c r="C1570" s="18" t="s">
        <v>21</v>
      </c>
      <c r="D1570" s="18">
        <v>1989</v>
      </c>
      <c r="E1570" s="18">
        <f>VLOOKUP(D1570,'cpi roi'!A:C,2,FALSE)</f>
        <v>124</v>
      </c>
      <c r="F1570" s="18" t="s">
        <v>5404</v>
      </c>
      <c r="G1570" s="18">
        <v>6</v>
      </c>
      <c r="H1570" s="19">
        <v>1700</v>
      </c>
      <c r="I1570" s="18" t="s">
        <v>438</v>
      </c>
      <c r="J1570" s="18" t="s">
        <v>438</v>
      </c>
      <c r="K1570" s="18" t="s">
        <v>5405</v>
      </c>
      <c r="L1570" s="18" t="s">
        <v>34</v>
      </c>
      <c r="M1570" s="20">
        <v>0</v>
      </c>
      <c r="N1570" s="20">
        <v>4347648</v>
      </c>
      <c r="O1570" s="21">
        <f t="shared" si="72"/>
        <v>10683293.109677419</v>
      </c>
      <c r="P1570" s="22">
        <f t="shared" si="73"/>
        <v>0</v>
      </c>
      <c r="Q1570" s="20">
        <f t="shared" si="74"/>
        <v>3506167.7419354841</v>
      </c>
      <c r="R1570" s="18" t="s">
        <v>5406</v>
      </c>
      <c r="S1570" s="18">
        <v>95</v>
      </c>
    </row>
    <row r="1571" spans="1:19" x14ac:dyDescent="0.25">
      <c r="A1571" s="18" t="s">
        <v>5407</v>
      </c>
      <c r="B1571" s="18" t="s">
        <v>20</v>
      </c>
      <c r="C1571" s="18" t="s">
        <v>45</v>
      </c>
      <c r="D1571" s="18">
        <v>1989</v>
      </c>
      <c r="E1571" s="18">
        <f>VLOOKUP(D1571,'cpi roi'!A:C,2,FALSE)</f>
        <v>124</v>
      </c>
      <c r="F1571" s="18" t="s">
        <v>4954</v>
      </c>
      <c r="G1571" s="18">
        <v>5.5</v>
      </c>
      <c r="H1571" s="19">
        <v>703</v>
      </c>
      <c r="I1571" s="18" t="s">
        <v>2484</v>
      </c>
      <c r="J1571" s="18" t="s">
        <v>5408</v>
      </c>
      <c r="K1571" s="18" t="s">
        <v>3529</v>
      </c>
      <c r="L1571" s="18" t="s">
        <v>34</v>
      </c>
      <c r="M1571" s="20">
        <v>0</v>
      </c>
      <c r="N1571" s="20">
        <v>294266</v>
      </c>
      <c r="O1571" s="21">
        <f t="shared" si="72"/>
        <v>723087.5016129032</v>
      </c>
      <c r="P1571" s="22">
        <f t="shared" si="73"/>
        <v>0</v>
      </c>
      <c r="Q1571" s="20">
        <f t="shared" si="74"/>
        <v>237311.29032258064</v>
      </c>
      <c r="R1571" s="18" t="s">
        <v>5409</v>
      </c>
      <c r="S1571" s="18">
        <v>92</v>
      </c>
    </row>
    <row r="1572" spans="1:19" x14ac:dyDescent="0.25">
      <c r="A1572" s="18" t="s">
        <v>5410</v>
      </c>
      <c r="B1572" s="18" t="s">
        <v>20</v>
      </c>
      <c r="C1572" s="18" t="s">
        <v>21</v>
      </c>
      <c r="D1572" s="18">
        <v>1989</v>
      </c>
      <c r="E1572" s="18">
        <f>VLOOKUP(D1572,'cpi roi'!A:C,2,FALSE)</f>
        <v>124</v>
      </c>
      <c r="F1572" s="18" t="s">
        <v>5411</v>
      </c>
      <c r="G1572" s="18">
        <v>7.6</v>
      </c>
      <c r="H1572" s="19">
        <v>5400</v>
      </c>
      <c r="I1572" s="18" t="s">
        <v>5412</v>
      </c>
      <c r="J1572" s="18" t="s">
        <v>5413</v>
      </c>
      <c r="K1572" s="18" t="s">
        <v>5414</v>
      </c>
      <c r="L1572" s="18" t="s">
        <v>34</v>
      </c>
      <c r="M1572" s="20">
        <v>3000000</v>
      </c>
      <c r="N1572" s="20">
        <v>4609953</v>
      </c>
      <c r="O1572" s="21">
        <f t="shared" si="72"/>
        <v>11327844.186290322</v>
      </c>
      <c r="P1572" s="22">
        <f t="shared" si="73"/>
        <v>153.6651</v>
      </c>
      <c r="Q1572" s="20">
        <f t="shared" si="74"/>
        <v>3717704.0322580645</v>
      </c>
      <c r="R1572" s="18" t="s">
        <v>2786</v>
      </c>
      <c r="S1572" s="18">
        <v>96</v>
      </c>
    </row>
    <row r="1573" spans="1:19" x14ac:dyDescent="0.25">
      <c r="A1573" s="18" t="s">
        <v>5415</v>
      </c>
      <c r="B1573" s="18" t="s">
        <v>341</v>
      </c>
      <c r="C1573" s="18" t="s">
        <v>394</v>
      </c>
      <c r="D1573" s="18">
        <v>1989</v>
      </c>
      <c r="E1573" s="18">
        <f>VLOOKUP(D1573,'cpi roi'!A:C,2,FALSE)</f>
        <v>124</v>
      </c>
      <c r="F1573" s="18" t="s">
        <v>5416</v>
      </c>
      <c r="G1573" s="18">
        <v>5.6</v>
      </c>
      <c r="H1573" s="19">
        <v>2200</v>
      </c>
      <c r="I1573" s="18" t="s">
        <v>5417</v>
      </c>
      <c r="J1573" s="18" t="s">
        <v>5418</v>
      </c>
      <c r="K1573" s="18" t="s">
        <v>5419</v>
      </c>
      <c r="L1573" s="18" t="s">
        <v>34</v>
      </c>
      <c r="M1573" s="20">
        <v>0</v>
      </c>
      <c r="N1573" s="20">
        <v>3299382</v>
      </c>
      <c r="O1573" s="21">
        <f t="shared" si="72"/>
        <v>8107433.0274193538</v>
      </c>
      <c r="P1573" s="22">
        <f t="shared" si="73"/>
        <v>0</v>
      </c>
      <c r="Q1573" s="20">
        <f t="shared" si="74"/>
        <v>2660791.935483871</v>
      </c>
      <c r="R1573" s="18" t="s">
        <v>3001</v>
      </c>
      <c r="S1573" s="18">
        <v>75</v>
      </c>
    </row>
    <row r="1574" spans="1:19" x14ac:dyDescent="0.25">
      <c r="A1574" s="18" t="s">
        <v>5420</v>
      </c>
      <c r="B1574" s="18" t="s">
        <v>37</v>
      </c>
      <c r="C1574" s="18" t="s">
        <v>21</v>
      </c>
      <c r="D1574" s="18">
        <v>1989</v>
      </c>
      <c r="E1574" s="18">
        <f>VLOOKUP(D1574,'cpi roi'!A:C,2,FALSE)</f>
        <v>124</v>
      </c>
      <c r="F1574" s="18" t="s">
        <v>3460</v>
      </c>
      <c r="G1574" s="18">
        <v>5.2</v>
      </c>
      <c r="H1574" s="19">
        <v>677</v>
      </c>
      <c r="I1574" s="18" t="s">
        <v>385</v>
      </c>
      <c r="J1574" s="18" t="s">
        <v>5421</v>
      </c>
      <c r="K1574" s="18" t="s">
        <v>3298</v>
      </c>
      <c r="L1574" s="18" t="s">
        <v>34</v>
      </c>
      <c r="M1574" s="20">
        <v>8000000</v>
      </c>
      <c r="N1574" s="20">
        <v>1097333</v>
      </c>
      <c r="O1574" s="21">
        <f t="shared" si="72"/>
        <v>2696430.363709677</v>
      </c>
      <c r="P1574" s="22">
        <f t="shared" si="73"/>
        <v>13.716662499999998</v>
      </c>
      <c r="Q1574" s="20">
        <f t="shared" si="74"/>
        <v>884945.96774193551</v>
      </c>
      <c r="R1574" s="18"/>
      <c r="S1574" s="18">
        <v>95</v>
      </c>
    </row>
    <row r="1575" spans="1:19" x14ac:dyDescent="0.25">
      <c r="A1575" s="18" t="s">
        <v>5422</v>
      </c>
      <c r="B1575" s="18" t="s">
        <v>2004</v>
      </c>
      <c r="C1575" s="18" t="s">
        <v>45</v>
      </c>
      <c r="D1575" s="18">
        <v>1989</v>
      </c>
      <c r="E1575" s="18">
        <f>VLOOKUP(D1575,'cpi roi'!A:C,2,FALSE)</f>
        <v>124</v>
      </c>
      <c r="F1575" s="18" t="s">
        <v>5279</v>
      </c>
      <c r="G1575" s="18">
        <v>6.5</v>
      </c>
      <c r="H1575" s="19">
        <v>1500</v>
      </c>
      <c r="I1575" s="18" t="s">
        <v>2091</v>
      </c>
      <c r="J1575" s="18" t="s">
        <v>2091</v>
      </c>
      <c r="K1575" s="18" t="s">
        <v>3436</v>
      </c>
      <c r="L1575" s="18" t="s">
        <v>34</v>
      </c>
      <c r="M1575" s="20">
        <v>0</v>
      </c>
      <c r="N1575" s="20">
        <v>9114702</v>
      </c>
      <c r="O1575" s="21">
        <f t="shared" si="72"/>
        <v>22397174.995161287</v>
      </c>
      <c r="P1575" s="22">
        <f t="shared" si="73"/>
        <v>0</v>
      </c>
      <c r="Q1575" s="20">
        <f t="shared" si="74"/>
        <v>7350566.1290322579</v>
      </c>
      <c r="R1575" s="18" t="s">
        <v>5249</v>
      </c>
      <c r="S1575" s="18">
        <v>111</v>
      </c>
    </row>
    <row r="1576" spans="1:19" x14ac:dyDescent="0.25">
      <c r="A1576" s="18" t="s">
        <v>5423</v>
      </c>
      <c r="B1576" s="18" t="s">
        <v>20</v>
      </c>
      <c r="C1576" s="18" t="s">
        <v>21</v>
      </c>
      <c r="D1576" s="18">
        <v>1989</v>
      </c>
      <c r="E1576" s="18">
        <f>VLOOKUP(D1576,'cpi roi'!A:C,2,FALSE)</f>
        <v>124</v>
      </c>
      <c r="F1576" s="18" t="s">
        <v>4229</v>
      </c>
      <c r="G1576" s="18">
        <v>7</v>
      </c>
      <c r="H1576" s="19">
        <v>5300</v>
      </c>
      <c r="I1576" s="18" t="s">
        <v>5424</v>
      </c>
      <c r="J1576" s="18" t="s">
        <v>5425</v>
      </c>
      <c r="K1576" s="18" t="s">
        <v>106</v>
      </c>
      <c r="L1576" s="18" t="s">
        <v>34</v>
      </c>
      <c r="M1576" s="20">
        <v>9000000</v>
      </c>
      <c r="N1576" s="20">
        <v>3766879</v>
      </c>
      <c r="O1576" s="21">
        <f t="shared" si="72"/>
        <v>9256193.8008064516</v>
      </c>
      <c r="P1576" s="22">
        <f t="shared" si="73"/>
        <v>41.854211111111113</v>
      </c>
      <c r="Q1576" s="20">
        <f t="shared" si="74"/>
        <v>3037805.6451612902</v>
      </c>
      <c r="R1576" s="18" t="s">
        <v>5426</v>
      </c>
      <c r="S1576" s="18">
        <v>106</v>
      </c>
    </row>
    <row r="1577" spans="1:19" x14ac:dyDescent="0.25">
      <c r="A1577" s="18" t="s">
        <v>5427</v>
      </c>
      <c r="B1577" s="18" t="s">
        <v>20</v>
      </c>
      <c r="C1577" s="18" t="s">
        <v>21</v>
      </c>
      <c r="D1577" s="18">
        <v>1989</v>
      </c>
      <c r="E1577" s="18">
        <f>VLOOKUP(D1577,'cpi roi'!A:C,2,FALSE)</f>
        <v>124</v>
      </c>
      <c r="F1577" s="18" t="s">
        <v>5302</v>
      </c>
      <c r="G1577" s="18">
        <v>5.5</v>
      </c>
      <c r="H1577" s="19">
        <v>3800</v>
      </c>
      <c r="I1577" s="18" t="s">
        <v>4612</v>
      </c>
      <c r="J1577" s="18" t="s">
        <v>5428</v>
      </c>
      <c r="K1577" s="18" t="s">
        <v>2666</v>
      </c>
      <c r="L1577" s="18" t="s">
        <v>34</v>
      </c>
      <c r="M1577" s="20">
        <v>0</v>
      </c>
      <c r="N1577" s="20">
        <v>3953745</v>
      </c>
      <c r="O1577" s="21">
        <f t="shared" si="72"/>
        <v>9715371.7862903215</v>
      </c>
      <c r="P1577" s="22">
        <f t="shared" si="73"/>
        <v>0</v>
      </c>
      <c r="Q1577" s="20">
        <f t="shared" si="74"/>
        <v>3188504.0322580645</v>
      </c>
      <c r="R1577" s="18" t="s">
        <v>5429</v>
      </c>
      <c r="S1577" s="18">
        <v>93</v>
      </c>
    </row>
    <row r="1578" spans="1:19" x14ac:dyDescent="0.25">
      <c r="A1578" s="18" t="s">
        <v>5430</v>
      </c>
      <c r="B1578" s="18" t="s">
        <v>2004</v>
      </c>
      <c r="C1578" s="18" t="s">
        <v>45</v>
      </c>
      <c r="D1578" s="18">
        <v>1989</v>
      </c>
      <c r="E1578" s="18">
        <f>VLOOKUP(D1578,'cpi roi'!A:C,2,FALSE)</f>
        <v>124</v>
      </c>
      <c r="F1578" s="18" t="s">
        <v>4593</v>
      </c>
      <c r="G1578" s="18">
        <v>4.8</v>
      </c>
      <c r="H1578" s="19">
        <v>2300</v>
      </c>
      <c r="I1578" s="18" t="s">
        <v>5431</v>
      </c>
      <c r="J1578" s="18" t="s">
        <v>5432</v>
      </c>
      <c r="K1578" s="18" t="s">
        <v>164</v>
      </c>
      <c r="L1578" s="18" t="s">
        <v>199</v>
      </c>
      <c r="M1578" s="20">
        <v>0</v>
      </c>
      <c r="N1578" s="20">
        <v>169203</v>
      </c>
      <c r="O1578" s="21">
        <f t="shared" si="72"/>
        <v>415775.43629032257</v>
      </c>
      <c r="P1578" s="22">
        <f t="shared" si="73"/>
        <v>0</v>
      </c>
      <c r="Q1578" s="20">
        <f t="shared" si="74"/>
        <v>136454.03225806452</v>
      </c>
      <c r="R1578" s="18" t="s">
        <v>48</v>
      </c>
      <c r="S1578" s="18">
        <v>94</v>
      </c>
    </row>
    <row r="1579" spans="1:19" x14ac:dyDescent="0.25">
      <c r="A1579" s="18" t="s">
        <v>5433</v>
      </c>
      <c r="B1579" s="18" t="s">
        <v>20</v>
      </c>
      <c r="C1579" s="18" t="s">
        <v>67</v>
      </c>
      <c r="D1579" s="18">
        <v>1989</v>
      </c>
      <c r="E1579" s="18">
        <f>VLOOKUP(D1579,'cpi roi'!A:C,2,FALSE)</f>
        <v>124</v>
      </c>
      <c r="F1579" s="18" t="s">
        <v>5434</v>
      </c>
      <c r="G1579" s="18">
        <v>6.8</v>
      </c>
      <c r="H1579" s="19">
        <v>2300</v>
      </c>
      <c r="I1579" s="18" t="s">
        <v>3587</v>
      </c>
      <c r="J1579" s="18" t="s">
        <v>5435</v>
      </c>
      <c r="K1579" s="18" t="s">
        <v>4547</v>
      </c>
      <c r="L1579" s="18" t="s">
        <v>34</v>
      </c>
      <c r="M1579" s="20">
        <v>0</v>
      </c>
      <c r="N1579" s="20">
        <v>408839</v>
      </c>
      <c r="O1579" s="21">
        <f t="shared" si="72"/>
        <v>1004622.9298387096</v>
      </c>
      <c r="P1579" s="22">
        <f t="shared" si="73"/>
        <v>0</v>
      </c>
      <c r="Q1579" s="20">
        <f t="shared" si="74"/>
        <v>329708.87096774194</v>
      </c>
      <c r="R1579" s="18" t="s">
        <v>5436</v>
      </c>
      <c r="S1579" s="18">
        <v>120</v>
      </c>
    </row>
    <row r="1580" spans="1:19" x14ac:dyDescent="0.25">
      <c r="A1580" s="18" t="s">
        <v>5437</v>
      </c>
      <c r="B1580" s="18" t="s">
        <v>20</v>
      </c>
      <c r="C1580" s="18" t="s">
        <v>45</v>
      </c>
      <c r="D1580" s="18">
        <v>1989</v>
      </c>
      <c r="E1580" s="18">
        <f>VLOOKUP(D1580,'cpi roi'!A:C,2,FALSE)</f>
        <v>124</v>
      </c>
      <c r="F1580" s="18" t="s">
        <v>5438</v>
      </c>
      <c r="G1580" s="18">
        <v>7.3</v>
      </c>
      <c r="H1580" s="19">
        <v>5000</v>
      </c>
      <c r="I1580" s="18" t="s">
        <v>5439</v>
      </c>
      <c r="J1580" s="18" t="s">
        <v>5439</v>
      </c>
      <c r="K1580" s="18" t="s">
        <v>5440</v>
      </c>
      <c r="L1580" s="18" t="s">
        <v>34</v>
      </c>
      <c r="M1580" s="20">
        <v>75000</v>
      </c>
      <c r="N1580" s="20">
        <v>0</v>
      </c>
      <c r="O1580" s="21">
        <f t="shared" si="72"/>
        <v>0</v>
      </c>
      <c r="P1580" s="22">
        <f t="shared" si="73"/>
        <v>0</v>
      </c>
      <c r="Q1580" s="20">
        <f t="shared" si="74"/>
        <v>0</v>
      </c>
      <c r="R1580" s="18" t="s">
        <v>5441</v>
      </c>
      <c r="S1580" s="18">
        <v>90</v>
      </c>
    </row>
    <row r="1581" spans="1:19" x14ac:dyDescent="0.25">
      <c r="A1581" s="18" t="s">
        <v>5442</v>
      </c>
      <c r="B1581" s="18" t="s">
        <v>20</v>
      </c>
      <c r="C1581" s="18" t="s">
        <v>108</v>
      </c>
      <c r="D1581" s="18">
        <v>1989</v>
      </c>
      <c r="E1581" s="18">
        <f>VLOOKUP(D1581,'cpi roi'!A:C,2,FALSE)</f>
        <v>124</v>
      </c>
      <c r="F1581" s="18" t="s">
        <v>4938</v>
      </c>
      <c r="G1581" s="18">
        <v>6.7</v>
      </c>
      <c r="H1581" s="19">
        <v>4500</v>
      </c>
      <c r="I1581" s="18" t="s">
        <v>2174</v>
      </c>
      <c r="J1581" s="18" t="s">
        <v>5443</v>
      </c>
      <c r="K1581" s="18" t="s">
        <v>1544</v>
      </c>
      <c r="L1581" s="18" t="s">
        <v>34</v>
      </c>
      <c r="M1581" s="20">
        <v>0</v>
      </c>
      <c r="N1581" s="20">
        <v>8742750</v>
      </c>
      <c r="O1581" s="21">
        <f t="shared" si="72"/>
        <v>21483192.943548385</v>
      </c>
      <c r="P1581" s="22">
        <f t="shared" si="73"/>
        <v>0</v>
      </c>
      <c r="Q1581" s="20">
        <f t="shared" si="74"/>
        <v>7050604.8387096776</v>
      </c>
      <c r="R1581" s="18" t="s">
        <v>35</v>
      </c>
      <c r="S1581" s="18">
        <v>108</v>
      </c>
    </row>
    <row r="1582" spans="1:19" x14ac:dyDescent="0.25">
      <c r="A1582" s="18" t="s">
        <v>5444</v>
      </c>
      <c r="B1582" s="18" t="s">
        <v>20</v>
      </c>
      <c r="C1582" s="18" t="s">
        <v>56</v>
      </c>
      <c r="D1582" s="18">
        <v>1989</v>
      </c>
      <c r="E1582" s="18">
        <f>VLOOKUP(D1582,'cpi roi'!A:C,2,FALSE)</f>
        <v>124</v>
      </c>
      <c r="F1582" s="18" t="s">
        <v>5018</v>
      </c>
      <c r="G1582" s="18">
        <v>5</v>
      </c>
      <c r="H1582" s="19">
        <v>3600</v>
      </c>
      <c r="I1582" s="18" t="s">
        <v>5445</v>
      </c>
      <c r="J1582" s="18" t="s">
        <v>5446</v>
      </c>
      <c r="K1582" s="18" t="s">
        <v>4637</v>
      </c>
      <c r="L1582" s="18" t="s">
        <v>34</v>
      </c>
      <c r="M1582" s="20">
        <v>3000000</v>
      </c>
      <c r="N1582" s="20">
        <v>1738897</v>
      </c>
      <c r="O1582" s="21">
        <f t="shared" si="72"/>
        <v>4272918.6766129024</v>
      </c>
      <c r="P1582" s="22">
        <f t="shared" si="73"/>
        <v>57.963233333333328</v>
      </c>
      <c r="Q1582" s="20">
        <f t="shared" si="74"/>
        <v>1402336.2903225806</v>
      </c>
      <c r="R1582" s="18" t="s">
        <v>5447</v>
      </c>
      <c r="S1582" s="18">
        <v>95</v>
      </c>
    </row>
    <row r="1583" spans="1:19" x14ac:dyDescent="0.25">
      <c r="A1583" s="18" t="s">
        <v>5448</v>
      </c>
      <c r="B1583" s="18" t="s">
        <v>20</v>
      </c>
      <c r="C1583" s="18" t="s">
        <v>45</v>
      </c>
      <c r="D1583" s="18">
        <v>1989</v>
      </c>
      <c r="E1583" s="18">
        <f>VLOOKUP(D1583,'cpi roi'!A:C,2,FALSE)</f>
        <v>124</v>
      </c>
      <c r="F1583" s="18" t="s">
        <v>5449</v>
      </c>
      <c r="G1583" s="18">
        <v>6.2</v>
      </c>
      <c r="H1583" s="19">
        <v>4500</v>
      </c>
      <c r="I1583" s="18" t="s">
        <v>2960</v>
      </c>
      <c r="J1583" s="18" t="s">
        <v>5450</v>
      </c>
      <c r="K1583" s="18" t="s">
        <v>2760</v>
      </c>
      <c r="L1583" s="18" t="s">
        <v>26</v>
      </c>
      <c r="M1583" s="20">
        <v>0</v>
      </c>
      <c r="N1583" s="20">
        <v>510712</v>
      </c>
      <c r="O1583" s="21">
        <f t="shared" si="72"/>
        <v>1254951.1806451611</v>
      </c>
      <c r="P1583" s="22">
        <f t="shared" si="73"/>
        <v>0</v>
      </c>
      <c r="Q1583" s="20">
        <f t="shared" si="74"/>
        <v>411864.51612903224</v>
      </c>
      <c r="R1583" s="18" t="s">
        <v>5451</v>
      </c>
      <c r="S1583" s="18">
        <v>92</v>
      </c>
    </row>
    <row r="1584" spans="1:19" x14ac:dyDescent="0.25">
      <c r="A1584" s="18" t="s">
        <v>5452</v>
      </c>
      <c r="B1584" s="18" t="s">
        <v>20</v>
      </c>
      <c r="C1584" s="18" t="s">
        <v>38</v>
      </c>
      <c r="D1584" s="18">
        <v>1989</v>
      </c>
      <c r="E1584" s="18">
        <f>VLOOKUP(D1584,'cpi roi'!A:C,2,FALSE)</f>
        <v>124</v>
      </c>
      <c r="F1584" s="18" t="s">
        <v>4559</v>
      </c>
      <c r="G1584" s="18">
        <v>5.0999999999999996</v>
      </c>
      <c r="H1584" s="19">
        <v>6200</v>
      </c>
      <c r="I1584" s="18" t="s">
        <v>5453</v>
      </c>
      <c r="J1584" s="18" t="s">
        <v>5454</v>
      </c>
      <c r="K1584" s="18" t="s">
        <v>5455</v>
      </c>
      <c r="L1584" s="18" t="s">
        <v>34</v>
      </c>
      <c r="M1584" s="20">
        <v>2300000</v>
      </c>
      <c r="N1584" s="20">
        <v>792966</v>
      </c>
      <c r="O1584" s="21">
        <f t="shared" si="72"/>
        <v>1948522.0983870965</v>
      </c>
      <c r="P1584" s="22">
        <f t="shared" si="73"/>
        <v>34.47678260869565</v>
      </c>
      <c r="Q1584" s="20">
        <f t="shared" si="74"/>
        <v>639488.70967741939</v>
      </c>
      <c r="R1584" s="18" t="s">
        <v>142</v>
      </c>
      <c r="S1584" s="18">
        <v>102</v>
      </c>
    </row>
    <row r="1585" spans="1:19" x14ac:dyDescent="0.25">
      <c r="A1585" s="18" t="s">
        <v>5456</v>
      </c>
      <c r="B1585" s="18" t="s">
        <v>20</v>
      </c>
      <c r="C1585" s="18" t="s">
        <v>38</v>
      </c>
      <c r="D1585" s="18">
        <v>1989</v>
      </c>
      <c r="E1585" s="18">
        <f>VLOOKUP(D1585,'cpi roi'!A:C,2,FALSE)</f>
        <v>124</v>
      </c>
      <c r="F1585" s="18" t="s">
        <v>4979</v>
      </c>
      <c r="G1585" s="18">
        <v>6.1</v>
      </c>
      <c r="H1585" s="19">
        <v>3500</v>
      </c>
      <c r="I1585" s="18" t="s">
        <v>1324</v>
      </c>
      <c r="J1585" s="18" t="s">
        <v>5457</v>
      </c>
      <c r="K1585" s="18" t="s">
        <v>5458</v>
      </c>
      <c r="L1585" s="18" t="s">
        <v>34</v>
      </c>
      <c r="M1585" s="20">
        <v>14500000</v>
      </c>
      <c r="N1585" s="20">
        <v>8125592</v>
      </c>
      <c r="O1585" s="21">
        <f t="shared" si="72"/>
        <v>19966676.47096774</v>
      </c>
      <c r="P1585" s="22">
        <f t="shared" si="73"/>
        <v>56.038565517241381</v>
      </c>
      <c r="Q1585" s="20">
        <f t="shared" si="74"/>
        <v>6552896.7741935486</v>
      </c>
      <c r="R1585" s="18" t="s">
        <v>142</v>
      </c>
      <c r="S1585" s="18">
        <v>102</v>
      </c>
    </row>
    <row r="1586" spans="1:19" x14ac:dyDescent="0.25">
      <c r="A1586" s="18" t="s">
        <v>5459</v>
      </c>
      <c r="B1586" s="18" t="s">
        <v>2004</v>
      </c>
      <c r="C1586" s="18" t="s">
        <v>108</v>
      </c>
      <c r="D1586" s="18">
        <v>1989</v>
      </c>
      <c r="E1586" s="18">
        <f>VLOOKUP(D1586,'cpi roi'!A:C,2,FALSE)</f>
        <v>124</v>
      </c>
      <c r="F1586" s="18" t="s">
        <v>5460</v>
      </c>
      <c r="G1586" s="18">
        <v>7.4</v>
      </c>
      <c r="H1586" s="19">
        <v>7200</v>
      </c>
      <c r="I1586" s="18" t="s">
        <v>1202</v>
      </c>
      <c r="J1586" s="18" t="s">
        <v>2734</v>
      </c>
      <c r="K1586" s="18" t="s">
        <v>1207</v>
      </c>
      <c r="L1586" s="18" t="s">
        <v>34</v>
      </c>
      <c r="M1586" s="20">
        <v>0</v>
      </c>
      <c r="N1586" s="20">
        <v>6263883</v>
      </c>
      <c r="O1586" s="21">
        <f t="shared" si="72"/>
        <v>15391977.016935483</v>
      </c>
      <c r="P1586" s="22">
        <f t="shared" si="73"/>
        <v>0</v>
      </c>
      <c r="Q1586" s="20">
        <f t="shared" si="74"/>
        <v>5051518.5483870972</v>
      </c>
      <c r="R1586" s="18" t="s">
        <v>4153</v>
      </c>
      <c r="S1586" s="18">
        <v>124</v>
      </c>
    </row>
    <row r="1587" spans="1:19" x14ac:dyDescent="0.25">
      <c r="A1587" s="18" t="s">
        <v>5461</v>
      </c>
      <c r="B1587" s="18" t="s">
        <v>2004</v>
      </c>
      <c r="C1587" s="18" t="s">
        <v>21</v>
      </c>
      <c r="D1587" s="18">
        <v>1989</v>
      </c>
      <c r="E1587" s="18">
        <f>VLOOKUP(D1587,'cpi roi'!A:C,2,FALSE)</f>
        <v>124</v>
      </c>
      <c r="F1587" s="18" t="s">
        <v>5227</v>
      </c>
      <c r="G1587" s="18">
        <v>6.1</v>
      </c>
      <c r="H1587" s="19">
        <v>3600</v>
      </c>
      <c r="I1587" s="18" t="s">
        <v>2168</v>
      </c>
      <c r="J1587" s="18" t="s">
        <v>5462</v>
      </c>
      <c r="K1587" s="18" t="s">
        <v>2244</v>
      </c>
      <c r="L1587" s="18" t="s">
        <v>34</v>
      </c>
      <c r="M1587" s="20">
        <v>8500000</v>
      </c>
      <c r="N1587" s="20">
        <v>11604598</v>
      </c>
      <c r="O1587" s="21">
        <f t="shared" si="72"/>
        <v>28515492.020967741</v>
      </c>
      <c r="P1587" s="22">
        <f t="shared" si="73"/>
        <v>136.52468235294117</v>
      </c>
      <c r="Q1587" s="20">
        <f t="shared" si="74"/>
        <v>9358546.7741935477</v>
      </c>
      <c r="R1587" s="18" t="s">
        <v>5463</v>
      </c>
      <c r="S1587" s="18">
        <v>109</v>
      </c>
    </row>
    <row r="1588" spans="1:19" x14ac:dyDescent="0.25">
      <c r="A1588" s="18" t="s">
        <v>5464</v>
      </c>
      <c r="B1588" s="18" t="s">
        <v>452</v>
      </c>
      <c r="C1588" s="18" t="s">
        <v>38</v>
      </c>
      <c r="D1588" s="18">
        <v>1989</v>
      </c>
      <c r="E1588" s="18">
        <f>VLOOKUP(D1588,'cpi roi'!A:C,2,FALSE)</f>
        <v>124</v>
      </c>
      <c r="F1588" s="18" t="s">
        <v>5465</v>
      </c>
      <c r="G1588" s="18">
        <v>7.2</v>
      </c>
      <c r="H1588" s="19">
        <v>11000</v>
      </c>
      <c r="I1588" s="18" t="s">
        <v>5466</v>
      </c>
      <c r="J1588" s="18" t="s">
        <v>5467</v>
      </c>
      <c r="K1588" s="18" t="s">
        <v>5466</v>
      </c>
      <c r="L1588" s="18" t="s">
        <v>2113</v>
      </c>
      <c r="M1588" s="20">
        <v>0</v>
      </c>
      <c r="N1588" s="20">
        <v>0</v>
      </c>
      <c r="O1588" s="21">
        <f t="shared" si="72"/>
        <v>0</v>
      </c>
      <c r="P1588" s="22">
        <f t="shared" si="73"/>
        <v>0</v>
      </c>
      <c r="Q1588" s="20">
        <f t="shared" si="74"/>
        <v>0</v>
      </c>
      <c r="R1588" s="18" t="s">
        <v>5468</v>
      </c>
      <c r="S1588" s="18">
        <v>103</v>
      </c>
    </row>
    <row r="1589" spans="1:19" x14ac:dyDescent="0.25">
      <c r="A1589" s="18" t="s">
        <v>5469</v>
      </c>
      <c r="B1589" s="18" t="s">
        <v>20</v>
      </c>
      <c r="C1589" s="18" t="s">
        <v>38</v>
      </c>
      <c r="D1589" s="18">
        <v>1989</v>
      </c>
      <c r="E1589" s="18">
        <f>VLOOKUP(D1589,'cpi roi'!A:C,2,FALSE)</f>
        <v>124</v>
      </c>
      <c r="F1589" s="18" t="s">
        <v>5373</v>
      </c>
      <c r="G1589" s="18">
        <v>5.4</v>
      </c>
      <c r="H1589" s="19">
        <v>3300</v>
      </c>
      <c r="I1589" s="18" t="s">
        <v>2664</v>
      </c>
      <c r="J1589" s="18" t="s">
        <v>5470</v>
      </c>
      <c r="K1589" s="18" t="s">
        <v>5471</v>
      </c>
      <c r="L1589" s="18" t="s">
        <v>34</v>
      </c>
      <c r="M1589" s="20">
        <v>16000000</v>
      </c>
      <c r="N1589" s="20">
        <v>9015164</v>
      </c>
      <c r="O1589" s="21">
        <f t="shared" si="72"/>
        <v>22152584.441935483</v>
      </c>
      <c r="P1589" s="22">
        <f t="shared" si="73"/>
        <v>56.344775000000006</v>
      </c>
      <c r="Q1589" s="20">
        <f t="shared" si="74"/>
        <v>7270293.5483870972</v>
      </c>
      <c r="R1589" s="18" t="s">
        <v>4534</v>
      </c>
      <c r="S1589" s="18">
        <v>106</v>
      </c>
    </row>
    <row r="1590" spans="1:19" x14ac:dyDescent="0.25">
      <c r="A1590" s="18" t="s">
        <v>5472</v>
      </c>
      <c r="B1590" s="18" t="s">
        <v>2004</v>
      </c>
      <c r="C1590" s="18" t="s">
        <v>21</v>
      </c>
      <c r="D1590" s="18">
        <v>1989</v>
      </c>
      <c r="E1590" s="18">
        <f>VLOOKUP(D1590,'cpi roi'!A:C,2,FALSE)</f>
        <v>124</v>
      </c>
      <c r="F1590" s="18" t="s">
        <v>4489</v>
      </c>
      <c r="G1590" s="18">
        <v>6.9</v>
      </c>
      <c r="H1590" s="19">
        <v>716</v>
      </c>
      <c r="I1590" s="18" t="s">
        <v>5473</v>
      </c>
      <c r="J1590" s="18" t="s">
        <v>2050</v>
      </c>
      <c r="K1590" s="18" t="s">
        <v>5474</v>
      </c>
      <c r="L1590" s="18" t="s">
        <v>34</v>
      </c>
      <c r="M1590" s="20">
        <v>11500000</v>
      </c>
      <c r="N1590" s="20">
        <v>2260616</v>
      </c>
      <c r="O1590" s="21">
        <f t="shared" si="72"/>
        <v>5554916.8967741933</v>
      </c>
      <c r="P1590" s="22">
        <f t="shared" si="73"/>
        <v>19.657530434782608</v>
      </c>
      <c r="Q1590" s="20">
        <f t="shared" si="74"/>
        <v>1823077.4193548388</v>
      </c>
      <c r="R1590" s="18" t="s">
        <v>2105</v>
      </c>
      <c r="S1590" s="18">
        <v>98</v>
      </c>
    </row>
    <row r="1591" spans="1:19" x14ac:dyDescent="0.25">
      <c r="A1591" s="18" t="s">
        <v>5475</v>
      </c>
      <c r="B1591" s="18" t="s">
        <v>20</v>
      </c>
      <c r="C1591" s="18" t="s">
        <v>45</v>
      </c>
      <c r="D1591" s="18">
        <v>1989</v>
      </c>
      <c r="E1591" s="18">
        <f>VLOOKUP(D1591,'cpi roi'!A:C,2,FALSE)</f>
        <v>124</v>
      </c>
      <c r="F1591" s="18" t="s">
        <v>5476</v>
      </c>
      <c r="G1591" s="18">
        <v>6.8</v>
      </c>
      <c r="H1591" s="19">
        <v>3500</v>
      </c>
      <c r="I1591" s="18" t="s">
        <v>5477</v>
      </c>
      <c r="J1591" s="18" t="s">
        <v>5478</v>
      </c>
      <c r="K1591" s="18" t="s">
        <v>5479</v>
      </c>
      <c r="L1591" s="18" t="s">
        <v>252</v>
      </c>
      <c r="M1591" s="20">
        <v>0</v>
      </c>
      <c r="N1591" s="20">
        <v>938562</v>
      </c>
      <c r="O1591" s="21">
        <f t="shared" si="72"/>
        <v>2306289.043548387</v>
      </c>
      <c r="P1591" s="22">
        <f t="shared" si="73"/>
        <v>0</v>
      </c>
      <c r="Q1591" s="20">
        <f t="shared" si="74"/>
        <v>756904.83870967745</v>
      </c>
      <c r="R1591" s="18" t="s">
        <v>5480</v>
      </c>
      <c r="S1591" s="18">
        <v>97</v>
      </c>
    </row>
    <row r="1592" spans="1:19" x14ac:dyDescent="0.25">
      <c r="A1592" s="18" t="s">
        <v>5481</v>
      </c>
      <c r="B1592" s="18" t="s">
        <v>2004</v>
      </c>
      <c r="C1592" s="18" t="s">
        <v>21</v>
      </c>
      <c r="D1592" s="18">
        <v>1989</v>
      </c>
      <c r="E1592" s="18">
        <f>VLOOKUP(D1592,'cpi roi'!A:C,2,FALSE)</f>
        <v>124</v>
      </c>
      <c r="F1592" s="18" t="s">
        <v>5081</v>
      </c>
      <c r="G1592" s="18">
        <v>5.3</v>
      </c>
      <c r="H1592" s="19">
        <v>1000</v>
      </c>
      <c r="I1592" s="18" t="s">
        <v>1015</v>
      </c>
      <c r="J1592" s="18" t="s">
        <v>1015</v>
      </c>
      <c r="K1592" s="18" t="s">
        <v>5482</v>
      </c>
      <c r="L1592" s="18" t="s">
        <v>34</v>
      </c>
      <c r="M1592" s="20">
        <v>0</v>
      </c>
      <c r="N1592" s="20">
        <v>4299023</v>
      </c>
      <c r="O1592" s="21">
        <f t="shared" si="72"/>
        <v>10563808.936290322</v>
      </c>
      <c r="P1592" s="22">
        <f t="shared" si="73"/>
        <v>0</v>
      </c>
      <c r="Q1592" s="20">
        <f t="shared" si="74"/>
        <v>3466954.0322580645</v>
      </c>
      <c r="R1592" s="18" t="s">
        <v>4658</v>
      </c>
      <c r="S1592" s="18">
        <v>107</v>
      </c>
    </row>
    <row r="1593" spans="1:19" x14ac:dyDescent="0.25">
      <c r="A1593" s="18" t="s">
        <v>5483</v>
      </c>
      <c r="B1593" s="18" t="s">
        <v>37</v>
      </c>
      <c r="C1593" s="18" t="s">
        <v>45</v>
      </c>
      <c r="D1593" s="18">
        <v>1989</v>
      </c>
      <c r="E1593" s="18">
        <f>VLOOKUP(D1593,'cpi roi'!A:C,2,FALSE)</f>
        <v>124</v>
      </c>
      <c r="F1593" s="18" t="s">
        <v>5484</v>
      </c>
      <c r="G1593" s="18">
        <v>6</v>
      </c>
      <c r="H1593" s="19">
        <v>2000</v>
      </c>
      <c r="I1593" s="18" t="s">
        <v>5485</v>
      </c>
      <c r="J1593" s="18" t="s">
        <v>3637</v>
      </c>
      <c r="K1593" s="18" t="s">
        <v>5486</v>
      </c>
      <c r="L1593" s="18" t="s">
        <v>34</v>
      </c>
      <c r="M1593" s="20">
        <v>0</v>
      </c>
      <c r="N1593" s="20">
        <v>1852655</v>
      </c>
      <c r="O1593" s="21">
        <f t="shared" si="72"/>
        <v>4552451.439516129</v>
      </c>
      <c r="P1593" s="22">
        <f t="shared" si="73"/>
        <v>0</v>
      </c>
      <c r="Q1593" s="20">
        <f t="shared" si="74"/>
        <v>1494076.6129032257</v>
      </c>
      <c r="R1593" s="18" t="s">
        <v>5487</v>
      </c>
      <c r="S1593" s="18">
        <v>102</v>
      </c>
    </row>
    <row r="1594" spans="1:19" x14ac:dyDescent="0.25">
      <c r="A1594" s="18" t="s">
        <v>5488</v>
      </c>
      <c r="B1594" s="18" t="s">
        <v>20</v>
      </c>
      <c r="C1594" s="18" t="s">
        <v>21</v>
      </c>
      <c r="D1594" s="18">
        <v>1989</v>
      </c>
      <c r="E1594" s="18">
        <f>VLOOKUP(D1594,'cpi roi'!A:C,2,FALSE)</f>
        <v>124</v>
      </c>
      <c r="F1594" s="18" t="s">
        <v>4562</v>
      </c>
      <c r="G1594" s="18">
        <v>6.1</v>
      </c>
      <c r="H1594" s="19">
        <v>1900</v>
      </c>
      <c r="I1594" s="18" t="s">
        <v>5489</v>
      </c>
      <c r="J1594" s="18" t="s">
        <v>5489</v>
      </c>
      <c r="K1594" s="18" t="s">
        <v>5490</v>
      </c>
      <c r="L1594" s="18" t="s">
        <v>26</v>
      </c>
      <c r="M1594" s="20">
        <v>0</v>
      </c>
      <c r="N1594" s="20">
        <v>201468</v>
      </c>
      <c r="O1594" s="21">
        <f t="shared" si="72"/>
        <v>495058.86774193542</v>
      </c>
      <c r="P1594" s="22">
        <f t="shared" si="73"/>
        <v>0</v>
      </c>
      <c r="Q1594" s="20">
        <f t="shared" si="74"/>
        <v>162474.19354838709</v>
      </c>
      <c r="R1594" s="18" t="s">
        <v>5491</v>
      </c>
      <c r="S1594" s="18">
        <v>95</v>
      </c>
    </row>
    <row r="1595" spans="1:19" x14ac:dyDescent="0.25">
      <c r="A1595" s="18" t="s">
        <v>5492</v>
      </c>
      <c r="B1595" s="18" t="s">
        <v>20</v>
      </c>
      <c r="C1595" s="18" t="s">
        <v>67</v>
      </c>
      <c r="D1595" s="18">
        <v>1989</v>
      </c>
      <c r="E1595" s="18">
        <f>VLOOKUP(D1595,'cpi roi'!A:C,2,FALSE)</f>
        <v>124</v>
      </c>
      <c r="F1595" s="18" t="s">
        <v>3460</v>
      </c>
      <c r="G1595" s="18">
        <v>3.7</v>
      </c>
      <c r="H1595" s="19">
        <v>790</v>
      </c>
      <c r="I1595" s="18" t="s">
        <v>484</v>
      </c>
      <c r="J1595" s="18" t="s">
        <v>5493</v>
      </c>
      <c r="K1595" s="18" t="s">
        <v>5494</v>
      </c>
      <c r="L1595" s="18" t="s">
        <v>34</v>
      </c>
      <c r="M1595" s="20">
        <v>0</v>
      </c>
      <c r="N1595" s="20">
        <v>1089000</v>
      </c>
      <c r="O1595" s="21">
        <f t="shared" si="72"/>
        <v>2675954.0322580645</v>
      </c>
      <c r="P1595" s="22">
        <f t="shared" si="73"/>
        <v>0</v>
      </c>
      <c r="Q1595" s="20">
        <f t="shared" si="74"/>
        <v>878225.80645161297</v>
      </c>
      <c r="R1595" s="18" t="s">
        <v>5495</v>
      </c>
      <c r="S1595" s="18">
        <v>112</v>
      </c>
    </row>
    <row r="1596" spans="1:19" x14ac:dyDescent="0.25">
      <c r="A1596" s="18" t="s">
        <v>5496</v>
      </c>
      <c r="B1596" s="18" t="s">
        <v>20</v>
      </c>
      <c r="C1596" s="18" t="s">
        <v>21</v>
      </c>
      <c r="D1596" s="18">
        <v>1989</v>
      </c>
      <c r="E1596" s="18">
        <f>VLOOKUP(D1596,'cpi roi'!A:C,2,FALSE)</f>
        <v>124</v>
      </c>
      <c r="F1596" s="18" t="s">
        <v>5081</v>
      </c>
      <c r="G1596" s="18">
        <v>6</v>
      </c>
      <c r="H1596" s="19">
        <v>881</v>
      </c>
      <c r="I1596" s="18" t="s">
        <v>619</v>
      </c>
      <c r="J1596" s="18" t="s">
        <v>5497</v>
      </c>
      <c r="K1596" s="18" t="s">
        <v>106</v>
      </c>
      <c r="L1596" s="18" t="s">
        <v>34</v>
      </c>
      <c r="M1596" s="20">
        <v>0</v>
      </c>
      <c r="N1596" s="20">
        <v>1247946</v>
      </c>
      <c r="O1596" s="21">
        <f t="shared" si="72"/>
        <v>3066525.3725806447</v>
      </c>
      <c r="P1596" s="22">
        <f t="shared" si="73"/>
        <v>0</v>
      </c>
      <c r="Q1596" s="20">
        <f t="shared" si="74"/>
        <v>1006408.0645161291</v>
      </c>
      <c r="R1596" s="18"/>
      <c r="S1596" s="18">
        <v>116</v>
      </c>
    </row>
    <row r="1597" spans="1:19" x14ac:dyDescent="0.25">
      <c r="A1597" s="18" t="s">
        <v>5498</v>
      </c>
      <c r="B1597" s="18" t="s">
        <v>20</v>
      </c>
      <c r="C1597" s="18" t="s">
        <v>21</v>
      </c>
      <c r="D1597" s="18">
        <v>1989</v>
      </c>
      <c r="E1597" s="18">
        <f>VLOOKUP(D1597,'cpi roi'!A:C,2,FALSE)</f>
        <v>124</v>
      </c>
      <c r="F1597" s="18" t="s">
        <v>5499</v>
      </c>
      <c r="G1597" s="18">
        <v>7.5</v>
      </c>
      <c r="H1597" s="19">
        <v>6800</v>
      </c>
      <c r="I1597" s="18" t="s">
        <v>3708</v>
      </c>
      <c r="J1597" s="18" t="s">
        <v>3708</v>
      </c>
      <c r="K1597" s="18" t="s">
        <v>5500</v>
      </c>
      <c r="L1597" s="18" t="s">
        <v>199</v>
      </c>
      <c r="M1597" s="20">
        <v>0</v>
      </c>
      <c r="N1597" s="20">
        <v>1601612</v>
      </c>
      <c r="O1597" s="21">
        <f t="shared" si="72"/>
        <v>3935574.0032258062</v>
      </c>
      <c r="P1597" s="22">
        <f t="shared" si="73"/>
        <v>0</v>
      </c>
      <c r="Q1597" s="20">
        <f t="shared" si="74"/>
        <v>1291622.5806451612</v>
      </c>
      <c r="R1597" s="18" t="s">
        <v>5501</v>
      </c>
      <c r="S1597" s="18">
        <v>120</v>
      </c>
    </row>
    <row r="1598" spans="1:19" x14ac:dyDescent="0.25">
      <c r="A1598" s="18" t="s">
        <v>5502</v>
      </c>
      <c r="B1598" s="18" t="s">
        <v>20</v>
      </c>
      <c r="C1598" s="18" t="s">
        <v>38</v>
      </c>
      <c r="D1598" s="18">
        <v>1989</v>
      </c>
      <c r="E1598" s="18">
        <f>VLOOKUP(D1598,'cpi roi'!A:C,2,FALSE)</f>
        <v>124</v>
      </c>
      <c r="F1598" s="18" t="s">
        <v>5206</v>
      </c>
      <c r="G1598" s="18">
        <v>4.8</v>
      </c>
      <c r="H1598" s="19">
        <v>490</v>
      </c>
      <c r="I1598" s="18" t="s">
        <v>5503</v>
      </c>
      <c r="J1598" s="18" t="s">
        <v>5504</v>
      </c>
      <c r="K1598" s="18" t="s">
        <v>4347</v>
      </c>
      <c r="L1598" s="18" t="s">
        <v>34</v>
      </c>
      <c r="M1598" s="20">
        <v>0</v>
      </c>
      <c r="N1598" s="20">
        <v>2043889</v>
      </c>
      <c r="O1598" s="21">
        <f t="shared" si="72"/>
        <v>5022362.7282258058</v>
      </c>
      <c r="P1598" s="22">
        <f t="shared" si="73"/>
        <v>0</v>
      </c>
      <c r="Q1598" s="20">
        <f t="shared" si="74"/>
        <v>1648297.5806451612</v>
      </c>
      <c r="R1598" s="18" t="s">
        <v>5505</v>
      </c>
      <c r="S1598" s="18">
        <v>98</v>
      </c>
    </row>
    <row r="1599" spans="1:19" x14ac:dyDescent="0.25">
      <c r="A1599" s="18" t="s">
        <v>5506</v>
      </c>
      <c r="B1599" s="18" t="s">
        <v>20</v>
      </c>
      <c r="C1599" s="18" t="s">
        <v>56</v>
      </c>
      <c r="D1599" s="18">
        <v>1989</v>
      </c>
      <c r="E1599" s="18">
        <f>VLOOKUP(D1599,'cpi roi'!A:C,2,FALSE)</f>
        <v>124</v>
      </c>
      <c r="F1599" s="18" t="s">
        <v>5302</v>
      </c>
      <c r="G1599" s="18">
        <v>5.5</v>
      </c>
      <c r="H1599" s="19">
        <v>1700</v>
      </c>
      <c r="I1599" s="18" t="s">
        <v>5507</v>
      </c>
      <c r="J1599" s="18" t="s">
        <v>5508</v>
      </c>
      <c r="K1599" s="18" t="s">
        <v>5509</v>
      </c>
      <c r="L1599" s="18" t="s">
        <v>34</v>
      </c>
      <c r="M1599" s="20">
        <v>3000000</v>
      </c>
      <c r="N1599" s="20">
        <v>76325</v>
      </c>
      <c r="O1599" s="21">
        <f t="shared" si="72"/>
        <v>187550.22177419355</v>
      </c>
      <c r="P1599" s="22">
        <f t="shared" si="73"/>
        <v>2.5441666666666669</v>
      </c>
      <c r="Q1599" s="20">
        <f t="shared" si="74"/>
        <v>61552.419354838712</v>
      </c>
      <c r="R1599" s="18" t="s">
        <v>5510</v>
      </c>
      <c r="S1599" s="18">
        <v>90</v>
      </c>
    </row>
    <row r="1600" spans="1:19" x14ac:dyDescent="0.25">
      <c r="A1600" s="18" t="s">
        <v>5511</v>
      </c>
      <c r="B1600" s="18" t="s">
        <v>20</v>
      </c>
      <c r="C1600" s="18" t="s">
        <v>38</v>
      </c>
      <c r="D1600" s="18">
        <v>1989</v>
      </c>
      <c r="E1600" s="18">
        <f>VLOOKUP(D1600,'cpi roi'!A:C,2,FALSE)</f>
        <v>124</v>
      </c>
      <c r="F1600" s="18" t="s">
        <v>5142</v>
      </c>
      <c r="G1600" s="18">
        <v>6.3</v>
      </c>
      <c r="H1600" s="19">
        <v>2200</v>
      </c>
      <c r="I1600" s="18" t="s">
        <v>2293</v>
      </c>
      <c r="J1600" s="18" t="s">
        <v>2293</v>
      </c>
      <c r="K1600" s="18" t="s">
        <v>5512</v>
      </c>
      <c r="L1600" s="18" t="s">
        <v>34</v>
      </c>
      <c r="M1600" s="20">
        <v>0</v>
      </c>
      <c r="N1600" s="20">
        <v>7723506</v>
      </c>
      <c r="O1600" s="21">
        <f t="shared" si="72"/>
        <v>18978647.404838707</v>
      </c>
      <c r="P1600" s="22">
        <f t="shared" si="73"/>
        <v>0</v>
      </c>
      <c r="Q1600" s="20">
        <f t="shared" si="74"/>
        <v>6228633.8709677421</v>
      </c>
      <c r="R1600" s="18" t="s">
        <v>5513</v>
      </c>
      <c r="S1600" s="18">
        <v>98</v>
      </c>
    </row>
    <row r="1601" spans="1:19" x14ac:dyDescent="0.25">
      <c r="A1601" s="18" t="s">
        <v>5514</v>
      </c>
      <c r="B1601" s="18" t="s">
        <v>20</v>
      </c>
      <c r="C1601" s="18" t="s">
        <v>45</v>
      </c>
      <c r="D1601" s="18">
        <v>1989</v>
      </c>
      <c r="E1601" s="18">
        <f>VLOOKUP(D1601,'cpi roi'!A:C,2,FALSE)</f>
        <v>124</v>
      </c>
      <c r="F1601" s="18" t="s">
        <v>5515</v>
      </c>
      <c r="G1601" s="18">
        <v>5.7</v>
      </c>
      <c r="H1601" s="19">
        <v>917</v>
      </c>
      <c r="I1601" s="18" t="s">
        <v>842</v>
      </c>
      <c r="J1601" s="18" t="s">
        <v>5516</v>
      </c>
      <c r="K1601" s="18" t="s">
        <v>5517</v>
      </c>
      <c r="L1601" s="18" t="s">
        <v>34</v>
      </c>
      <c r="M1601" s="20">
        <v>0</v>
      </c>
      <c r="N1601" s="20">
        <v>463972</v>
      </c>
      <c r="O1601" s="21">
        <f t="shared" si="72"/>
        <v>1140098.9387096774</v>
      </c>
      <c r="P1601" s="22">
        <f t="shared" si="73"/>
        <v>0</v>
      </c>
      <c r="Q1601" s="20">
        <f t="shared" si="74"/>
        <v>374170.96774193551</v>
      </c>
      <c r="R1601" s="18" t="s">
        <v>2105</v>
      </c>
      <c r="S1601" s="18">
        <v>124</v>
      </c>
    </row>
    <row r="1602" spans="1:19" x14ac:dyDescent="0.25">
      <c r="A1602" s="18" t="s">
        <v>5518</v>
      </c>
      <c r="B1602" s="18" t="s">
        <v>20</v>
      </c>
      <c r="C1602" s="18" t="s">
        <v>38</v>
      </c>
      <c r="D1602" s="18">
        <v>1989</v>
      </c>
      <c r="E1602" s="18">
        <f>VLOOKUP(D1602,'cpi roi'!A:C,2,FALSE)</f>
        <v>124</v>
      </c>
      <c r="F1602" s="18" t="s">
        <v>5196</v>
      </c>
      <c r="G1602" s="18">
        <v>5</v>
      </c>
      <c r="H1602" s="19">
        <v>201</v>
      </c>
      <c r="I1602" s="18" t="s">
        <v>5519</v>
      </c>
      <c r="J1602" s="18" t="s">
        <v>5520</v>
      </c>
      <c r="K1602" s="18" t="s">
        <v>5521</v>
      </c>
      <c r="L1602" s="18" t="s">
        <v>34</v>
      </c>
      <c r="M1602" s="20">
        <v>5000000</v>
      </c>
      <c r="N1602" s="20">
        <v>0</v>
      </c>
      <c r="O1602" s="21">
        <f t="shared" si="72"/>
        <v>0</v>
      </c>
      <c r="P1602" s="22">
        <f t="shared" si="73"/>
        <v>0</v>
      </c>
      <c r="Q1602" s="20">
        <f t="shared" si="74"/>
        <v>0</v>
      </c>
      <c r="R1602" s="18" t="s">
        <v>122</v>
      </c>
      <c r="S1602" s="18">
        <v>95</v>
      </c>
    </row>
    <row r="1603" spans="1:19" x14ac:dyDescent="0.25">
      <c r="A1603" s="18" t="s">
        <v>5522</v>
      </c>
      <c r="B1603" s="18" t="s">
        <v>424</v>
      </c>
      <c r="C1603" s="18" t="s">
        <v>45</v>
      </c>
      <c r="D1603" s="18">
        <v>1989</v>
      </c>
      <c r="E1603" s="18">
        <f>VLOOKUP(D1603,'cpi roi'!A:C,2,FALSE)</f>
        <v>124</v>
      </c>
      <c r="F1603" s="18" t="s">
        <v>5523</v>
      </c>
      <c r="G1603" s="18">
        <v>7.1</v>
      </c>
      <c r="H1603" s="19">
        <v>1500</v>
      </c>
      <c r="I1603" s="18" t="s">
        <v>5524</v>
      </c>
      <c r="J1603" s="18" t="s">
        <v>5524</v>
      </c>
      <c r="K1603" s="18" t="s">
        <v>5525</v>
      </c>
      <c r="L1603" s="18" t="s">
        <v>2540</v>
      </c>
      <c r="M1603" s="20">
        <v>0</v>
      </c>
      <c r="N1603" s="20">
        <v>0</v>
      </c>
      <c r="O1603" s="21">
        <f t="shared" ref="O1603:O1666" si="75">(304.7/E1603)*N1603</f>
        <v>0</v>
      </c>
      <c r="P1603" s="22">
        <f t="shared" ref="P1603:P1666" si="76">IFERROR(N1603/M1603, 0)*100</f>
        <v>0</v>
      </c>
      <c r="Q1603" s="20">
        <f t="shared" ref="Q1603:Q1666" si="77">N1603/(E1603/100)</f>
        <v>0</v>
      </c>
      <c r="R1603" s="18" t="s">
        <v>5526</v>
      </c>
      <c r="S1603" s="18">
        <v>104</v>
      </c>
    </row>
    <row r="1604" spans="1:19" x14ac:dyDescent="0.25">
      <c r="A1604" s="18" t="s">
        <v>5527</v>
      </c>
      <c r="B1604" s="18" t="s">
        <v>20</v>
      </c>
      <c r="C1604" s="18" t="s">
        <v>45</v>
      </c>
      <c r="D1604" s="18">
        <v>1989</v>
      </c>
      <c r="E1604" s="18">
        <f>VLOOKUP(D1604,'cpi roi'!A:C,2,FALSE)</f>
        <v>124</v>
      </c>
      <c r="F1604" s="18" t="s">
        <v>5528</v>
      </c>
      <c r="G1604" s="18">
        <v>6</v>
      </c>
      <c r="H1604" s="19">
        <v>1200</v>
      </c>
      <c r="I1604" s="18" t="s">
        <v>2374</v>
      </c>
      <c r="J1604" s="18" t="s">
        <v>2374</v>
      </c>
      <c r="K1604" s="18" t="s">
        <v>887</v>
      </c>
      <c r="L1604" s="18" t="s">
        <v>34</v>
      </c>
      <c r="M1604" s="20">
        <v>0</v>
      </c>
      <c r="N1604" s="20">
        <v>2156471</v>
      </c>
      <c r="O1604" s="21">
        <f t="shared" si="75"/>
        <v>5299005.7556451606</v>
      </c>
      <c r="P1604" s="22">
        <f t="shared" si="76"/>
        <v>0</v>
      </c>
      <c r="Q1604" s="20">
        <f t="shared" si="77"/>
        <v>1739089.5161290322</v>
      </c>
      <c r="R1604" s="18" t="s">
        <v>5529</v>
      </c>
      <c r="S1604" s="18">
        <v>103</v>
      </c>
    </row>
    <row r="1605" spans="1:19" x14ac:dyDescent="0.25">
      <c r="A1605" s="18" t="s">
        <v>5530</v>
      </c>
      <c r="B1605" s="18" t="s">
        <v>20</v>
      </c>
      <c r="C1605" s="18" t="s">
        <v>56</v>
      </c>
      <c r="D1605" s="18">
        <v>1989</v>
      </c>
      <c r="E1605" s="18">
        <f>VLOOKUP(D1605,'cpi roi'!A:C,2,FALSE)</f>
        <v>124</v>
      </c>
      <c r="F1605" s="18" t="s">
        <v>5531</v>
      </c>
      <c r="G1605" s="18">
        <v>4.8</v>
      </c>
      <c r="H1605" s="19">
        <v>1600</v>
      </c>
      <c r="I1605" s="18" t="s">
        <v>5532</v>
      </c>
      <c r="J1605" s="18" t="s">
        <v>5533</v>
      </c>
      <c r="K1605" s="18" t="s">
        <v>5534</v>
      </c>
      <c r="L1605" s="18" t="s">
        <v>34</v>
      </c>
      <c r="M1605" s="20">
        <v>0</v>
      </c>
      <c r="N1605" s="20">
        <v>858591</v>
      </c>
      <c r="O1605" s="21">
        <f t="shared" si="75"/>
        <v>2109779.6588709676</v>
      </c>
      <c r="P1605" s="22">
        <f t="shared" si="76"/>
        <v>0</v>
      </c>
      <c r="Q1605" s="20">
        <f t="shared" si="77"/>
        <v>692412.09677419357</v>
      </c>
      <c r="R1605" s="18" t="s">
        <v>4902</v>
      </c>
      <c r="S1605" s="18">
        <v>88</v>
      </c>
    </row>
    <row r="1606" spans="1:19" x14ac:dyDescent="0.25">
      <c r="A1606" s="18" t="s">
        <v>5535</v>
      </c>
      <c r="B1606" s="18" t="s">
        <v>2004</v>
      </c>
      <c r="C1606" s="18" t="s">
        <v>38</v>
      </c>
      <c r="D1606" s="18">
        <v>1989</v>
      </c>
      <c r="E1606" s="18">
        <f>VLOOKUP(D1606,'cpi roi'!A:C,2,FALSE)</f>
        <v>124</v>
      </c>
      <c r="F1606" s="18" t="s">
        <v>4954</v>
      </c>
      <c r="G1606" s="18">
        <v>6.3</v>
      </c>
      <c r="H1606" s="19">
        <v>2700</v>
      </c>
      <c r="I1606" s="18" t="s">
        <v>1001</v>
      </c>
      <c r="J1606" s="18" t="s">
        <v>5536</v>
      </c>
      <c r="K1606" s="18" t="s">
        <v>1029</v>
      </c>
      <c r="L1606" s="18" t="s">
        <v>34</v>
      </c>
      <c r="M1606" s="20">
        <v>20000000</v>
      </c>
      <c r="N1606" s="20">
        <v>2420917</v>
      </c>
      <c r="O1606" s="21">
        <f t="shared" si="75"/>
        <v>5948817.8217741931</v>
      </c>
      <c r="P1606" s="22">
        <f t="shared" si="76"/>
        <v>12.104585</v>
      </c>
      <c r="Q1606" s="20">
        <f t="shared" si="77"/>
        <v>1952352.4193548388</v>
      </c>
      <c r="R1606" s="18" t="s">
        <v>5537</v>
      </c>
      <c r="S1606" s="18">
        <v>117</v>
      </c>
    </row>
    <row r="1607" spans="1:19" x14ac:dyDescent="0.25">
      <c r="A1607" s="18" t="s">
        <v>5538</v>
      </c>
      <c r="B1607" s="18" t="s">
        <v>2004</v>
      </c>
      <c r="C1607" s="18" t="s">
        <v>21</v>
      </c>
      <c r="D1607" s="18">
        <v>1989</v>
      </c>
      <c r="E1607" s="18">
        <f>VLOOKUP(D1607,'cpi roi'!A:C,2,FALSE)</f>
        <v>124</v>
      </c>
      <c r="F1607" s="18" t="s">
        <v>4893</v>
      </c>
      <c r="G1607" s="18">
        <v>5.8</v>
      </c>
      <c r="H1607" s="19">
        <v>849</v>
      </c>
      <c r="I1607" s="18" t="s">
        <v>937</v>
      </c>
      <c r="J1607" s="18" t="s">
        <v>937</v>
      </c>
      <c r="K1607" s="18" t="s">
        <v>667</v>
      </c>
      <c r="L1607" s="18" t="s">
        <v>34</v>
      </c>
      <c r="M1607" s="20">
        <v>0</v>
      </c>
      <c r="N1607" s="20">
        <v>4795009</v>
      </c>
      <c r="O1607" s="21">
        <f t="shared" si="75"/>
        <v>11782574.534677418</v>
      </c>
      <c r="P1607" s="22">
        <f t="shared" si="76"/>
        <v>0</v>
      </c>
      <c r="Q1607" s="20">
        <f t="shared" si="77"/>
        <v>3866942.7419354841</v>
      </c>
      <c r="R1607" s="18" t="s">
        <v>142</v>
      </c>
      <c r="S1607" s="18">
        <v>119</v>
      </c>
    </row>
    <row r="1608" spans="1:19" x14ac:dyDescent="0.25">
      <c r="A1608" s="18" t="s">
        <v>5539</v>
      </c>
      <c r="B1608" s="18" t="s">
        <v>20</v>
      </c>
      <c r="C1608" s="18" t="s">
        <v>155</v>
      </c>
      <c r="D1608" s="18">
        <v>1989</v>
      </c>
      <c r="E1608" s="18">
        <f>VLOOKUP(D1608,'cpi roi'!A:C,2,FALSE)</f>
        <v>124</v>
      </c>
      <c r="F1608" s="18" t="s">
        <v>5114</v>
      </c>
      <c r="G1608" s="18">
        <v>6</v>
      </c>
      <c r="H1608" s="19">
        <v>2900</v>
      </c>
      <c r="I1608" s="18" t="s">
        <v>4034</v>
      </c>
      <c r="J1608" s="18" t="s">
        <v>2665</v>
      </c>
      <c r="K1608" s="18" t="s">
        <v>5540</v>
      </c>
      <c r="L1608" s="18" t="s">
        <v>199</v>
      </c>
      <c r="M1608" s="20">
        <v>0</v>
      </c>
      <c r="N1608" s="20">
        <v>0</v>
      </c>
      <c r="O1608" s="21">
        <f t="shared" si="75"/>
        <v>0</v>
      </c>
      <c r="P1608" s="22">
        <f t="shared" si="76"/>
        <v>0</v>
      </c>
      <c r="Q1608" s="20">
        <f t="shared" si="77"/>
        <v>0</v>
      </c>
      <c r="R1608" s="18" t="s">
        <v>2809</v>
      </c>
      <c r="S1608" s="18">
        <v>89</v>
      </c>
    </row>
    <row r="1609" spans="1:19" x14ac:dyDescent="0.25">
      <c r="A1609" s="18" t="s">
        <v>5541</v>
      </c>
      <c r="B1609" s="18" t="s">
        <v>2004</v>
      </c>
      <c r="C1609" s="18" t="s">
        <v>21</v>
      </c>
      <c r="D1609" s="18">
        <v>1989</v>
      </c>
      <c r="E1609" s="18">
        <f>VLOOKUP(D1609,'cpi roi'!A:C,2,FALSE)</f>
        <v>124</v>
      </c>
      <c r="F1609" s="18" t="s">
        <v>4816</v>
      </c>
      <c r="G1609" s="18">
        <v>6</v>
      </c>
      <c r="H1609" s="19">
        <v>1500</v>
      </c>
      <c r="I1609" s="18" t="s">
        <v>1868</v>
      </c>
      <c r="J1609" s="18" t="s">
        <v>5542</v>
      </c>
      <c r="K1609" s="18" t="s">
        <v>3026</v>
      </c>
      <c r="L1609" s="18" t="s">
        <v>34</v>
      </c>
      <c r="M1609" s="20">
        <v>14000000</v>
      </c>
      <c r="N1609" s="20">
        <v>5932613</v>
      </c>
      <c r="O1609" s="21">
        <f t="shared" si="75"/>
        <v>14577961.137903225</v>
      </c>
      <c r="P1609" s="22">
        <f t="shared" si="76"/>
        <v>42.375807142857141</v>
      </c>
      <c r="Q1609" s="20">
        <f t="shared" si="77"/>
        <v>4784365.3225806449</v>
      </c>
      <c r="R1609" s="18" t="s">
        <v>35</v>
      </c>
      <c r="S1609" s="18">
        <v>95</v>
      </c>
    </row>
    <row r="1610" spans="1:19" x14ac:dyDescent="0.25">
      <c r="A1610" s="18" t="s">
        <v>5543</v>
      </c>
      <c r="B1610" s="18" t="s">
        <v>20</v>
      </c>
      <c r="C1610" s="18" t="s">
        <v>21</v>
      </c>
      <c r="D1610" s="18">
        <v>1989</v>
      </c>
      <c r="E1610" s="18">
        <f>VLOOKUP(D1610,'cpi roi'!A:C,2,FALSE)</f>
        <v>124</v>
      </c>
      <c r="F1610" s="18" t="s">
        <v>5029</v>
      </c>
      <c r="G1610" s="18">
        <v>5.9</v>
      </c>
      <c r="H1610" s="19">
        <v>2700</v>
      </c>
      <c r="I1610" s="18" t="s">
        <v>1293</v>
      </c>
      <c r="J1610" s="18" t="s">
        <v>5544</v>
      </c>
      <c r="K1610" s="18" t="s">
        <v>4227</v>
      </c>
      <c r="L1610" s="18" t="s">
        <v>34</v>
      </c>
      <c r="M1610" s="20">
        <v>18000000</v>
      </c>
      <c r="N1610" s="20">
        <v>3531971</v>
      </c>
      <c r="O1610" s="21">
        <f t="shared" si="75"/>
        <v>8678964.2233870961</v>
      </c>
      <c r="P1610" s="22">
        <f t="shared" si="76"/>
        <v>19.622061111111112</v>
      </c>
      <c r="Q1610" s="20">
        <f t="shared" si="77"/>
        <v>2848363.7096774192</v>
      </c>
      <c r="R1610" s="18" t="s">
        <v>27</v>
      </c>
      <c r="S1610" s="18">
        <v>120</v>
      </c>
    </row>
    <row r="1611" spans="1:19" x14ac:dyDescent="0.25">
      <c r="A1611" s="18" t="s">
        <v>5545</v>
      </c>
      <c r="B1611" s="18" t="s">
        <v>2004</v>
      </c>
      <c r="C1611" s="18" t="s">
        <v>21</v>
      </c>
      <c r="D1611" s="18">
        <v>1989</v>
      </c>
      <c r="E1611" s="18">
        <f>VLOOKUP(D1611,'cpi roi'!A:C,2,FALSE)</f>
        <v>124</v>
      </c>
      <c r="F1611" s="18" t="s">
        <v>5142</v>
      </c>
      <c r="G1611" s="18">
        <v>6.2</v>
      </c>
      <c r="H1611" s="19">
        <v>1300</v>
      </c>
      <c r="I1611" s="18" t="s">
        <v>1010</v>
      </c>
      <c r="J1611" s="18" t="s">
        <v>5546</v>
      </c>
      <c r="K1611" s="18" t="s">
        <v>512</v>
      </c>
      <c r="L1611" s="18" t="s">
        <v>34</v>
      </c>
      <c r="M1611" s="20">
        <v>0</v>
      </c>
      <c r="N1611" s="20">
        <v>2023282</v>
      </c>
      <c r="O1611" s="21">
        <f t="shared" si="75"/>
        <v>4971726.0112903221</v>
      </c>
      <c r="P1611" s="22">
        <f t="shared" si="76"/>
        <v>0</v>
      </c>
      <c r="Q1611" s="20">
        <f t="shared" si="77"/>
        <v>1631679.0322580645</v>
      </c>
      <c r="R1611" s="18" t="s">
        <v>5112</v>
      </c>
      <c r="S1611" s="18">
        <v>110</v>
      </c>
    </row>
    <row r="1612" spans="1:19" x14ac:dyDescent="0.25">
      <c r="A1612" s="18" t="s">
        <v>5547</v>
      </c>
      <c r="B1612" s="18" t="s">
        <v>20</v>
      </c>
      <c r="C1612" s="18" t="s">
        <v>45</v>
      </c>
      <c r="D1612" s="18">
        <v>1989</v>
      </c>
      <c r="E1612" s="18">
        <f>VLOOKUP(D1612,'cpi roi'!A:C,2,FALSE)</f>
        <v>124</v>
      </c>
      <c r="F1612" s="18" t="s">
        <v>5287</v>
      </c>
      <c r="G1612" s="18">
        <v>6.6</v>
      </c>
      <c r="H1612" s="19">
        <v>2100</v>
      </c>
      <c r="I1612" s="18" t="s">
        <v>420</v>
      </c>
      <c r="J1612" s="18" t="s">
        <v>5548</v>
      </c>
      <c r="K1612" s="18" t="s">
        <v>5549</v>
      </c>
      <c r="L1612" s="18" t="s">
        <v>34</v>
      </c>
      <c r="M1612" s="20">
        <v>9500000</v>
      </c>
      <c r="N1612" s="20">
        <v>7754571</v>
      </c>
      <c r="O1612" s="21">
        <f t="shared" si="75"/>
        <v>19054982.126612902</v>
      </c>
      <c r="P1612" s="22">
        <f t="shared" si="76"/>
        <v>81.627063157894739</v>
      </c>
      <c r="Q1612" s="20">
        <f t="shared" si="77"/>
        <v>6253686.2903225804</v>
      </c>
      <c r="R1612" s="18" t="s">
        <v>4534</v>
      </c>
      <c r="S1612" s="18">
        <v>119</v>
      </c>
    </row>
    <row r="1613" spans="1:19" x14ac:dyDescent="0.25">
      <c r="A1613" s="18" t="s">
        <v>5550</v>
      </c>
      <c r="B1613" s="18" t="s">
        <v>20</v>
      </c>
      <c r="C1613" s="18" t="s">
        <v>38</v>
      </c>
      <c r="D1613" s="18">
        <v>1989</v>
      </c>
      <c r="E1613" s="18">
        <f>VLOOKUP(D1613,'cpi roi'!A:C,2,FALSE)</f>
        <v>124</v>
      </c>
      <c r="F1613" s="18" t="s">
        <v>4559</v>
      </c>
      <c r="G1613" s="18">
        <v>3.6</v>
      </c>
      <c r="H1613" s="19">
        <v>5000</v>
      </c>
      <c r="I1613" s="18" t="s">
        <v>5551</v>
      </c>
      <c r="J1613" s="18" t="s">
        <v>4248</v>
      </c>
      <c r="K1613" s="18" t="s">
        <v>5552</v>
      </c>
      <c r="L1613" s="18" t="s">
        <v>34</v>
      </c>
      <c r="M1613" s="20">
        <v>0</v>
      </c>
      <c r="N1613" s="20">
        <v>902152</v>
      </c>
      <c r="O1613" s="21">
        <f t="shared" si="75"/>
        <v>2216820.2774193548</v>
      </c>
      <c r="P1613" s="22">
        <f t="shared" si="76"/>
        <v>0</v>
      </c>
      <c r="Q1613" s="20">
        <f t="shared" si="77"/>
        <v>727541.93548387103</v>
      </c>
      <c r="R1613" s="18" t="s">
        <v>5553</v>
      </c>
      <c r="S1613" s="18">
        <v>89</v>
      </c>
    </row>
    <row r="1614" spans="1:19" x14ac:dyDescent="0.25">
      <c r="A1614" s="18" t="s">
        <v>5554</v>
      </c>
      <c r="B1614" s="18" t="s">
        <v>20</v>
      </c>
      <c r="C1614" s="18" t="s">
        <v>108</v>
      </c>
      <c r="D1614" s="18">
        <v>1989</v>
      </c>
      <c r="E1614" s="18">
        <f>VLOOKUP(D1614,'cpi roi'!A:C,2,FALSE)</f>
        <v>124</v>
      </c>
      <c r="F1614" s="18" t="s">
        <v>4352</v>
      </c>
      <c r="G1614" s="18">
        <v>5.0999999999999996</v>
      </c>
      <c r="H1614" s="19">
        <v>1600</v>
      </c>
      <c r="I1614" s="18" t="s">
        <v>762</v>
      </c>
      <c r="J1614" s="18" t="s">
        <v>5555</v>
      </c>
      <c r="K1614" s="18" t="s">
        <v>204</v>
      </c>
      <c r="L1614" s="18" t="s">
        <v>34</v>
      </c>
      <c r="M1614" s="20">
        <v>17000000</v>
      </c>
      <c r="N1614" s="20">
        <v>3560932</v>
      </c>
      <c r="O1614" s="21">
        <f t="shared" si="75"/>
        <v>8750128.8741935473</v>
      </c>
      <c r="P1614" s="22">
        <f t="shared" si="76"/>
        <v>20.946658823529411</v>
      </c>
      <c r="Q1614" s="20">
        <f t="shared" si="77"/>
        <v>2871719.3548387098</v>
      </c>
      <c r="R1614" s="18" t="s">
        <v>35</v>
      </c>
      <c r="S1614" s="18">
        <v>99</v>
      </c>
    </row>
    <row r="1615" spans="1:19" x14ac:dyDescent="0.25">
      <c r="A1615" s="18" t="s">
        <v>5556</v>
      </c>
      <c r="B1615" s="18" t="s">
        <v>2004</v>
      </c>
      <c r="C1615" s="18" t="s">
        <v>45</v>
      </c>
      <c r="D1615" s="18">
        <v>1989</v>
      </c>
      <c r="E1615" s="18">
        <f>VLOOKUP(D1615,'cpi roi'!A:C,2,FALSE)</f>
        <v>124</v>
      </c>
      <c r="F1615" s="18" t="s">
        <v>4816</v>
      </c>
      <c r="G1615" s="18">
        <v>5.8</v>
      </c>
      <c r="H1615" s="19">
        <v>1600</v>
      </c>
      <c r="I1615" s="18" t="s">
        <v>5557</v>
      </c>
      <c r="J1615" s="18" t="s">
        <v>5558</v>
      </c>
      <c r="K1615" s="18" t="s">
        <v>3956</v>
      </c>
      <c r="L1615" s="18" t="s">
        <v>34</v>
      </c>
      <c r="M1615" s="20">
        <v>0</v>
      </c>
      <c r="N1615" s="20">
        <v>3690328</v>
      </c>
      <c r="O1615" s="21">
        <f t="shared" si="75"/>
        <v>9068088.238709677</v>
      </c>
      <c r="P1615" s="22">
        <f t="shared" si="76"/>
        <v>0</v>
      </c>
      <c r="Q1615" s="20">
        <f t="shared" si="77"/>
        <v>2976070.9677419355</v>
      </c>
      <c r="R1615" s="18" t="s">
        <v>2245</v>
      </c>
      <c r="S1615" s="18">
        <v>103</v>
      </c>
    </row>
    <row r="1616" spans="1:19" x14ac:dyDescent="0.25">
      <c r="A1616" s="18" t="s">
        <v>5559</v>
      </c>
      <c r="B1616" s="18" t="s">
        <v>20</v>
      </c>
      <c r="C1616" s="18" t="s">
        <v>56</v>
      </c>
      <c r="D1616" s="18">
        <v>1989</v>
      </c>
      <c r="E1616" s="18">
        <f>VLOOKUP(D1616,'cpi roi'!A:C,2,FALSE)</f>
        <v>124</v>
      </c>
      <c r="F1616" s="18" t="s">
        <v>5142</v>
      </c>
      <c r="G1616" s="18">
        <v>5.2</v>
      </c>
      <c r="H1616" s="19">
        <v>1300</v>
      </c>
      <c r="I1616" s="18" t="s">
        <v>5560</v>
      </c>
      <c r="J1616" s="18" t="s">
        <v>5561</v>
      </c>
      <c r="K1616" s="18" t="s">
        <v>1581</v>
      </c>
      <c r="L1616" s="18" t="s">
        <v>26</v>
      </c>
      <c r="M1616" s="20">
        <v>0</v>
      </c>
      <c r="N1616" s="20">
        <v>0</v>
      </c>
      <c r="O1616" s="21">
        <f t="shared" si="75"/>
        <v>0</v>
      </c>
      <c r="P1616" s="22">
        <f t="shared" si="76"/>
        <v>0</v>
      </c>
      <c r="Q1616" s="20">
        <f t="shared" si="77"/>
        <v>0</v>
      </c>
      <c r="R1616" s="18" t="s">
        <v>5297</v>
      </c>
      <c r="S1616" s="18">
        <v>85</v>
      </c>
    </row>
    <row r="1617" spans="1:19" x14ac:dyDescent="0.25">
      <c r="A1617" s="18" t="s">
        <v>5562</v>
      </c>
      <c r="B1617" s="18" t="s">
        <v>37</v>
      </c>
      <c r="C1617" s="18" t="s">
        <v>29</v>
      </c>
      <c r="D1617" s="18">
        <v>1989</v>
      </c>
      <c r="E1617" s="18">
        <f>VLOOKUP(D1617,'cpi roi'!A:C,2,FALSE)</f>
        <v>124</v>
      </c>
      <c r="F1617" s="18" t="s">
        <v>5563</v>
      </c>
      <c r="G1617" s="18">
        <v>4.8</v>
      </c>
      <c r="H1617" s="19">
        <v>1000</v>
      </c>
      <c r="I1617" s="18" t="s">
        <v>5564</v>
      </c>
      <c r="J1617" s="18" t="s">
        <v>5565</v>
      </c>
      <c r="K1617" s="18" t="s">
        <v>33</v>
      </c>
      <c r="L1617" s="18" t="s">
        <v>34</v>
      </c>
      <c r="M1617" s="20">
        <v>16000000</v>
      </c>
      <c r="N1617" s="20">
        <v>67878</v>
      </c>
      <c r="O1617" s="21">
        <f t="shared" si="75"/>
        <v>166793.76290322578</v>
      </c>
      <c r="P1617" s="22">
        <f t="shared" si="76"/>
        <v>0.42423749999999993</v>
      </c>
      <c r="Q1617" s="20">
        <f t="shared" si="77"/>
        <v>54740.322580645159</v>
      </c>
      <c r="R1617" s="18" t="s">
        <v>5566</v>
      </c>
      <c r="S1617" s="18">
        <v>93</v>
      </c>
    </row>
    <row r="1618" spans="1:19" x14ac:dyDescent="0.25">
      <c r="A1618" s="18" t="s">
        <v>5567</v>
      </c>
      <c r="B1618" s="18" t="s">
        <v>2004</v>
      </c>
      <c r="C1618" s="18" t="s">
        <v>45</v>
      </c>
      <c r="D1618" s="18">
        <v>1989</v>
      </c>
      <c r="E1618" s="18">
        <f>VLOOKUP(D1618,'cpi roi'!A:C,2,FALSE)</f>
        <v>124</v>
      </c>
      <c r="F1618" s="18" t="s">
        <v>4724</v>
      </c>
      <c r="G1618" s="18">
        <v>5.8</v>
      </c>
      <c r="H1618" s="19">
        <v>2100</v>
      </c>
      <c r="I1618" s="18" t="s">
        <v>2628</v>
      </c>
      <c r="J1618" s="18" t="s">
        <v>5568</v>
      </c>
      <c r="K1618" s="18" t="s">
        <v>2845</v>
      </c>
      <c r="L1618" s="18" t="s">
        <v>34</v>
      </c>
      <c r="M1618" s="20">
        <v>10000000</v>
      </c>
      <c r="N1618" s="20">
        <v>1642239</v>
      </c>
      <c r="O1618" s="21">
        <f t="shared" si="75"/>
        <v>4035405.026612903</v>
      </c>
      <c r="P1618" s="22">
        <f t="shared" si="76"/>
        <v>16.42239</v>
      </c>
      <c r="Q1618" s="20">
        <f t="shared" si="77"/>
        <v>1324386.2903225806</v>
      </c>
      <c r="R1618" s="18" t="s">
        <v>184</v>
      </c>
      <c r="S1618" s="18">
        <v>86</v>
      </c>
    </row>
    <row r="1619" spans="1:19" x14ac:dyDescent="0.25">
      <c r="A1619" s="18" t="s">
        <v>5569</v>
      </c>
      <c r="B1619" s="18" t="s">
        <v>20</v>
      </c>
      <c r="C1619" s="18" t="s">
        <v>108</v>
      </c>
      <c r="D1619" s="18">
        <v>1989</v>
      </c>
      <c r="E1619" s="18">
        <f>VLOOKUP(D1619,'cpi roi'!A:C,2,FALSE)</f>
        <v>124</v>
      </c>
      <c r="F1619" s="18" t="s">
        <v>5222</v>
      </c>
      <c r="G1619" s="18">
        <v>4.5</v>
      </c>
      <c r="H1619" s="19">
        <v>274</v>
      </c>
      <c r="I1619" s="18" t="s">
        <v>1539</v>
      </c>
      <c r="J1619" s="18" t="s">
        <v>5570</v>
      </c>
      <c r="K1619" s="18" t="s">
        <v>2057</v>
      </c>
      <c r="L1619" s="18" t="s">
        <v>34</v>
      </c>
      <c r="M1619" s="20">
        <v>0</v>
      </c>
      <c r="N1619" s="20">
        <v>0</v>
      </c>
      <c r="O1619" s="21">
        <f t="shared" si="75"/>
        <v>0</v>
      </c>
      <c r="P1619" s="22">
        <f t="shared" si="76"/>
        <v>0</v>
      </c>
      <c r="Q1619" s="20">
        <f t="shared" si="77"/>
        <v>0</v>
      </c>
      <c r="R1619" s="18" t="s">
        <v>5571</v>
      </c>
      <c r="S1619" s="18">
        <v>92</v>
      </c>
    </row>
    <row r="1620" spans="1:19" x14ac:dyDescent="0.25">
      <c r="A1620" s="18" t="s">
        <v>5572</v>
      </c>
      <c r="B1620" s="18" t="s">
        <v>20</v>
      </c>
      <c r="C1620" s="18" t="s">
        <v>29</v>
      </c>
      <c r="D1620" s="18">
        <v>1989</v>
      </c>
      <c r="E1620" s="18">
        <f>VLOOKUP(D1620,'cpi roi'!A:C,2,FALSE)</f>
        <v>124</v>
      </c>
      <c r="F1620" s="18" t="s">
        <v>5305</v>
      </c>
      <c r="G1620" s="18">
        <v>5.8</v>
      </c>
      <c r="H1620" s="19">
        <v>1800</v>
      </c>
      <c r="I1620" s="18" t="s">
        <v>2988</v>
      </c>
      <c r="J1620" s="18" t="s">
        <v>5573</v>
      </c>
      <c r="K1620" s="18" t="s">
        <v>126</v>
      </c>
      <c r="L1620" s="18" t="s">
        <v>34</v>
      </c>
      <c r="M1620" s="20">
        <v>34000000</v>
      </c>
      <c r="N1620" s="20">
        <v>3574256</v>
      </c>
      <c r="O1620" s="21">
        <f t="shared" si="75"/>
        <v>8782869.3806451596</v>
      </c>
      <c r="P1620" s="22">
        <f t="shared" si="76"/>
        <v>10.512517647058823</v>
      </c>
      <c r="Q1620" s="20">
        <f t="shared" si="77"/>
        <v>2882464.5161290322</v>
      </c>
      <c r="R1620" s="18" t="s">
        <v>35</v>
      </c>
      <c r="S1620" s="18">
        <v>119</v>
      </c>
    </row>
    <row r="1621" spans="1:19" x14ac:dyDescent="0.25">
      <c r="A1621" s="18" t="s">
        <v>5574</v>
      </c>
      <c r="B1621" s="18" t="s">
        <v>20</v>
      </c>
      <c r="C1621" s="18" t="s">
        <v>108</v>
      </c>
      <c r="D1621" s="18">
        <v>1989</v>
      </c>
      <c r="E1621" s="18">
        <f>VLOOKUP(D1621,'cpi roi'!A:C,2,FALSE)</f>
        <v>124</v>
      </c>
      <c r="F1621" s="18" t="s">
        <v>5149</v>
      </c>
      <c r="G1621" s="18">
        <v>5.9</v>
      </c>
      <c r="H1621" s="19">
        <v>1400</v>
      </c>
      <c r="I1621" s="18" t="s">
        <v>4683</v>
      </c>
      <c r="J1621" s="18" t="s">
        <v>2288</v>
      </c>
      <c r="K1621" s="18" t="s">
        <v>2419</v>
      </c>
      <c r="L1621" s="18" t="s">
        <v>34</v>
      </c>
      <c r="M1621" s="20">
        <v>4000000</v>
      </c>
      <c r="N1621" s="20">
        <v>6985999</v>
      </c>
      <c r="O1621" s="21">
        <f t="shared" si="75"/>
        <v>17166402.38145161</v>
      </c>
      <c r="P1621" s="22">
        <f t="shared" si="76"/>
        <v>174.64997499999998</v>
      </c>
      <c r="Q1621" s="20">
        <f t="shared" si="77"/>
        <v>5633870.1612903224</v>
      </c>
      <c r="R1621" s="18" t="s">
        <v>3822</v>
      </c>
      <c r="S1621" s="18">
        <v>92</v>
      </c>
    </row>
    <row r="1622" spans="1:19" x14ac:dyDescent="0.25">
      <c r="A1622" s="18" t="s">
        <v>5575</v>
      </c>
      <c r="B1622" s="18" t="s">
        <v>341</v>
      </c>
      <c r="C1622" s="18" t="s">
        <v>29</v>
      </c>
      <c r="D1622" s="18">
        <v>1989</v>
      </c>
      <c r="E1622" s="18">
        <f>VLOOKUP(D1622,'cpi roi'!A:C,2,FALSE)</f>
        <v>124</v>
      </c>
      <c r="F1622" s="18" t="s">
        <v>5166</v>
      </c>
      <c r="G1622" s="18">
        <v>6</v>
      </c>
      <c r="H1622" s="19">
        <v>943</v>
      </c>
      <c r="I1622" s="18" t="s">
        <v>5576</v>
      </c>
      <c r="J1622" s="18" t="s">
        <v>5577</v>
      </c>
      <c r="K1622" s="18" t="s">
        <v>5578</v>
      </c>
      <c r="L1622" s="18" t="s">
        <v>34</v>
      </c>
      <c r="M1622" s="20">
        <v>5000000</v>
      </c>
      <c r="N1622" s="20">
        <v>8153677</v>
      </c>
      <c r="O1622" s="21">
        <f t="shared" si="75"/>
        <v>20035688.563709676</v>
      </c>
      <c r="P1622" s="22">
        <f t="shared" si="76"/>
        <v>163.07354000000001</v>
      </c>
      <c r="Q1622" s="20">
        <f t="shared" si="77"/>
        <v>6575545.9677419355</v>
      </c>
      <c r="R1622" s="18" t="s">
        <v>4987</v>
      </c>
      <c r="S1622" s="18">
        <v>83</v>
      </c>
    </row>
    <row r="1623" spans="1:19" x14ac:dyDescent="0.25">
      <c r="A1623" s="18" t="s">
        <v>5579</v>
      </c>
      <c r="B1623" s="18" t="s">
        <v>2004</v>
      </c>
      <c r="C1623" s="18" t="s">
        <v>108</v>
      </c>
      <c r="D1623" s="18">
        <v>1989</v>
      </c>
      <c r="E1623" s="18">
        <f>VLOOKUP(D1623,'cpi roi'!A:C,2,FALSE)</f>
        <v>124</v>
      </c>
      <c r="F1623" s="18" t="s">
        <v>5580</v>
      </c>
      <c r="G1623" s="18">
        <v>7.6</v>
      </c>
      <c r="H1623" s="19">
        <v>6100</v>
      </c>
      <c r="I1623" s="18" t="s">
        <v>5581</v>
      </c>
      <c r="J1623" s="18" t="s">
        <v>5582</v>
      </c>
      <c r="K1623" s="18" t="s">
        <v>5583</v>
      </c>
      <c r="L1623" s="18" t="s">
        <v>457</v>
      </c>
      <c r="M1623" s="20">
        <v>0</v>
      </c>
      <c r="N1623" s="20">
        <v>1417030</v>
      </c>
      <c r="O1623" s="21">
        <f t="shared" si="75"/>
        <v>3482008.3951612902</v>
      </c>
      <c r="P1623" s="22">
        <f t="shared" si="76"/>
        <v>0</v>
      </c>
      <c r="Q1623" s="20">
        <f t="shared" si="77"/>
        <v>1142766.1290322582</v>
      </c>
      <c r="R1623" s="18" t="s">
        <v>5584</v>
      </c>
      <c r="S1623" s="18">
        <v>81</v>
      </c>
    </row>
    <row r="1624" spans="1:19" x14ac:dyDescent="0.25">
      <c r="A1624" s="18" t="s">
        <v>5585</v>
      </c>
      <c r="B1624" s="18" t="s">
        <v>341</v>
      </c>
      <c r="C1624" s="18" t="s">
        <v>21</v>
      </c>
      <c r="D1624" s="18">
        <v>1989</v>
      </c>
      <c r="E1624" s="18">
        <f>VLOOKUP(D1624,'cpi roi'!A:C,2,FALSE)</f>
        <v>124</v>
      </c>
      <c r="F1624" s="18" t="s">
        <v>5088</v>
      </c>
      <c r="G1624" s="18">
        <v>6.4</v>
      </c>
      <c r="H1624" s="19">
        <v>4800</v>
      </c>
      <c r="I1624" s="18" t="s">
        <v>5586</v>
      </c>
      <c r="J1624" s="18" t="s">
        <v>5587</v>
      </c>
      <c r="K1624" s="18" t="s">
        <v>5588</v>
      </c>
      <c r="L1624" s="18" t="s">
        <v>34</v>
      </c>
      <c r="M1624" s="20">
        <v>0</v>
      </c>
      <c r="N1624" s="20">
        <v>18587135</v>
      </c>
      <c r="O1624" s="21">
        <f t="shared" si="75"/>
        <v>45673387.374999993</v>
      </c>
      <c r="P1624" s="22">
        <f t="shared" si="76"/>
        <v>0</v>
      </c>
      <c r="Q1624" s="20">
        <f t="shared" si="77"/>
        <v>14989625</v>
      </c>
      <c r="R1624" s="18" t="s">
        <v>3952</v>
      </c>
      <c r="S1624" s="18">
        <v>103</v>
      </c>
    </row>
    <row r="1625" spans="1:19" x14ac:dyDescent="0.25">
      <c r="A1625" s="18" t="s">
        <v>5589</v>
      </c>
      <c r="B1625" s="18" t="s">
        <v>20</v>
      </c>
      <c r="C1625" s="18" t="s">
        <v>45</v>
      </c>
      <c r="D1625" s="18">
        <v>1989</v>
      </c>
      <c r="E1625" s="18">
        <f>VLOOKUP(D1625,'cpi roi'!A:C,2,FALSE)</f>
        <v>124</v>
      </c>
      <c r="F1625" s="18" t="s">
        <v>5590</v>
      </c>
      <c r="G1625" s="18">
        <v>6.8</v>
      </c>
      <c r="H1625" s="19">
        <v>2600</v>
      </c>
      <c r="I1625" s="18" t="s">
        <v>3769</v>
      </c>
      <c r="J1625" s="18" t="s">
        <v>3769</v>
      </c>
      <c r="K1625" s="18" t="s">
        <v>1380</v>
      </c>
      <c r="L1625" s="18" t="s">
        <v>457</v>
      </c>
      <c r="M1625" s="20">
        <v>0</v>
      </c>
      <c r="N1625" s="20">
        <v>1776440</v>
      </c>
      <c r="O1625" s="21">
        <f t="shared" si="75"/>
        <v>4365171.5161290318</v>
      </c>
      <c r="P1625" s="22">
        <f t="shared" si="76"/>
        <v>0</v>
      </c>
      <c r="Q1625" s="20">
        <f t="shared" si="77"/>
        <v>1432612.9032258065</v>
      </c>
      <c r="R1625" s="18" t="s">
        <v>3770</v>
      </c>
      <c r="S1625" s="18">
        <v>91</v>
      </c>
    </row>
    <row r="1626" spans="1:19" x14ac:dyDescent="0.25">
      <c r="A1626" s="18" t="s">
        <v>5591</v>
      </c>
      <c r="B1626" s="18" t="s">
        <v>20</v>
      </c>
      <c r="C1626" s="18" t="s">
        <v>45</v>
      </c>
      <c r="D1626" s="18">
        <v>1989</v>
      </c>
      <c r="E1626" s="18">
        <f>VLOOKUP(D1626,'cpi roi'!A:C,2,FALSE)</f>
        <v>124</v>
      </c>
      <c r="F1626" s="18" t="s">
        <v>5081</v>
      </c>
      <c r="G1626" s="18">
        <v>6.4</v>
      </c>
      <c r="H1626" s="19">
        <v>659</v>
      </c>
      <c r="I1626" s="18" t="s">
        <v>31</v>
      </c>
      <c r="J1626" s="18" t="s">
        <v>5592</v>
      </c>
      <c r="K1626" s="18" t="s">
        <v>5593</v>
      </c>
      <c r="L1626" s="18" t="s">
        <v>26</v>
      </c>
      <c r="M1626" s="20">
        <v>0</v>
      </c>
      <c r="N1626" s="20">
        <v>960385</v>
      </c>
      <c r="O1626" s="21">
        <f t="shared" si="75"/>
        <v>2359913.7862903224</v>
      </c>
      <c r="P1626" s="22">
        <f t="shared" si="76"/>
        <v>0</v>
      </c>
      <c r="Q1626" s="20">
        <f t="shared" si="77"/>
        <v>774504.03225806449</v>
      </c>
      <c r="R1626" s="18" t="s">
        <v>4991</v>
      </c>
      <c r="S1626" s="18">
        <v>102</v>
      </c>
    </row>
    <row r="1627" spans="1:19" x14ac:dyDescent="0.25">
      <c r="A1627" s="18" t="s">
        <v>5594</v>
      </c>
      <c r="B1627" s="18" t="s">
        <v>20</v>
      </c>
      <c r="C1627" s="18" t="s">
        <v>45</v>
      </c>
      <c r="D1627" s="18">
        <v>1989</v>
      </c>
      <c r="E1627" s="18">
        <f>VLOOKUP(D1627,'cpi roi'!A:C,2,FALSE)</f>
        <v>124</v>
      </c>
      <c r="F1627" s="18" t="s">
        <v>5120</v>
      </c>
      <c r="G1627" s="18">
        <v>4.8</v>
      </c>
      <c r="H1627" s="19">
        <v>1200</v>
      </c>
      <c r="I1627" s="18" t="s">
        <v>2811</v>
      </c>
      <c r="J1627" s="18" t="s">
        <v>5595</v>
      </c>
      <c r="K1627" s="18" t="s">
        <v>272</v>
      </c>
      <c r="L1627" s="18" t="s">
        <v>34</v>
      </c>
      <c r="M1627" s="20">
        <v>10000000</v>
      </c>
      <c r="N1627" s="20">
        <v>3169719</v>
      </c>
      <c r="O1627" s="21">
        <f t="shared" si="75"/>
        <v>7788817.5749999993</v>
      </c>
      <c r="P1627" s="22">
        <f t="shared" si="76"/>
        <v>31.697189999999999</v>
      </c>
      <c r="Q1627" s="20">
        <f t="shared" si="77"/>
        <v>2556225</v>
      </c>
      <c r="R1627" s="18" t="s">
        <v>5596</v>
      </c>
      <c r="S1627" s="18">
        <v>100</v>
      </c>
    </row>
    <row r="1628" spans="1:19" x14ac:dyDescent="0.25">
      <c r="A1628" s="18" t="s">
        <v>5597</v>
      </c>
      <c r="B1628" s="18" t="s">
        <v>20</v>
      </c>
      <c r="C1628" s="18" t="s">
        <v>45</v>
      </c>
      <c r="D1628" s="18">
        <v>1989</v>
      </c>
      <c r="E1628" s="18">
        <f>VLOOKUP(D1628,'cpi roi'!A:C,2,FALSE)</f>
        <v>124</v>
      </c>
      <c r="F1628" s="18" t="s">
        <v>5598</v>
      </c>
      <c r="G1628" s="18">
        <v>5.4</v>
      </c>
      <c r="H1628" s="19">
        <v>1200</v>
      </c>
      <c r="I1628" s="18" t="s">
        <v>2725</v>
      </c>
      <c r="J1628" s="18" t="s">
        <v>1590</v>
      </c>
      <c r="K1628" s="18" t="s">
        <v>5599</v>
      </c>
      <c r="L1628" s="18" t="s">
        <v>34</v>
      </c>
      <c r="M1628" s="20">
        <v>0</v>
      </c>
      <c r="N1628" s="20">
        <v>1869417</v>
      </c>
      <c r="O1628" s="21">
        <f t="shared" si="75"/>
        <v>4593639.9991935482</v>
      </c>
      <c r="P1628" s="22">
        <f t="shared" si="76"/>
        <v>0</v>
      </c>
      <c r="Q1628" s="20">
        <f t="shared" si="77"/>
        <v>1507594.3548387096</v>
      </c>
      <c r="R1628" s="18" t="s">
        <v>142</v>
      </c>
      <c r="S1628" s="18">
        <v>94</v>
      </c>
    </row>
    <row r="1629" spans="1:19" x14ac:dyDescent="0.25">
      <c r="A1629" s="18" t="s">
        <v>5600</v>
      </c>
      <c r="B1629" s="18" t="s">
        <v>37</v>
      </c>
      <c r="C1629" s="18" t="s">
        <v>45</v>
      </c>
      <c r="D1629" s="18">
        <v>1989</v>
      </c>
      <c r="E1629" s="18">
        <f>VLOOKUP(D1629,'cpi roi'!A:C,2,FALSE)</f>
        <v>124</v>
      </c>
      <c r="F1629" s="18" t="s">
        <v>5302</v>
      </c>
      <c r="G1629" s="18">
        <v>5.5</v>
      </c>
      <c r="H1629" s="19">
        <v>1200</v>
      </c>
      <c r="I1629" s="18" t="s">
        <v>5601</v>
      </c>
      <c r="J1629" s="18" t="s">
        <v>5601</v>
      </c>
      <c r="K1629" s="18" t="s">
        <v>5602</v>
      </c>
      <c r="L1629" s="18" t="s">
        <v>34</v>
      </c>
      <c r="M1629" s="20">
        <v>4000000</v>
      </c>
      <c r="N1629" s="20">
        <v>43671</v>
      </c>
      <c r="O1629" s="21">
        <f t="shared" si="75"/>
        <v>107310.91693548387</v>
      </c>
      <c r="P1629" s="22">
        <f t="shared" si="76"/>
        <v>1.0917749999999999</v>
      </c>
      <c r="Q1629" s="20">
        <f t="shared" si="77"/>
        <v>35218.548387096773</v>
      </c>
      <c r="R1629" s="18" t="s">
        <v>5603</v>
      </c>
      <c r="S1629" s="18">
        <v>93</v>
      </c>
    </row>
    <row r="1630" spans="1:19" x14ac:dyDescent="0.25">
      <c r="A1630" s="18" t="s">
        <v>5604</v>
      </c>
      <c r="B1630" s="18" t="s">
        <v>20</v>
      </c>
      <c r="C1630" s="18" t="s">
        <v>38</v>
      </c>
      <c r="D1630" s="18">
        <v>1989</v>
      </c>
      <c r="E1630" s="18">
        <f>VLOOKUP(D1630,'cpi roi'!A:C,2,FALSE)</f>
        <v>124</v>
      </c>
      <c r="F1630" s="18" t="s">
        <v>5605</v>
      </c>
      <c r="G1630" s="18">
        <v>4.4000000000000004</v>
      </c>
      <c r="H1630" s="19">
        <v>4300</v>
      </c>
      <c r="I1630" s="18" t="s">
        <v>5453</v>
      </c>
      <c r="J1630" s="18" t="s">
        <v>5454</v>
      </c>
      <c r="K1630" s="18" t="s">
        <v>5455</v>
      </c>
      <c r="L1630" s="18" t="s">
        <v>34</v>
      </c>
      <c r="M1630" s="20">
        <v>0</v>
      </c>
      <c r="N1630" s="20">
        <v>363561</v>
      </c>
      <c r="O1630" s="21">
        <f t="shared" si="75"/>
        <v>893363.19919354829</v>
      </c>
      <c r="P1630" s="22">
        <f t="shared" si="76"/>
        <v>0</v>
      </c>
      <c r="Q1630" s="20">
        <f t="shared" si="77"/>
        <v>293194.3548387097</v>
      </c>
      <c r="R1630" s="18" t="s">
        <v>5606</v>
      </c>
      <c r="S1630" s="18">
        <v>102</v>
      </c>
    </row>
    <row r="1631" spans="1:19" x14ac:dyDescent="0.25">
      <c r="A1631" s="18" t="s">
        <v>5607</v>
      </c>
      <c r="B1631" s="18" t="s">
        <v>20</v>
      </c>
      <c r="C1631" s="18" t="s">
        <v>38</v>
      </c>
      <c r="D1631" s="18">
        <v>1989</v>
      </c>
      <c r="E1631" s="18">
        <f>VLOOKUP(D1631,'cpi roi'!A:C,2,FALSE)</f>
        <v>124</v>
      </c>
      <c r="F1631" s="18" t="s">
        <v>5029</v>
      </c>
      <c r="G1631" s="18">
        <v>4.3</v>
      </c>
      <c r="H1631" s="19">
        <v>1100</v>
      </c>
      <c r="I1631" s="18" t="s">
        <v>878</v>
      </c>
      <c r="J1631" s="18" t="s">
        <v>5608</v>
      </c>
      <c r="K1631" s="18" t="s">
        <v>2854</v>
      </c>
      <c r="L1631" s="18" t="s">
        <v>34</v>
      </c>
      <c r="M1631" s="20">
        <v>0</v>
      </c>
      <c r="N1631" s="20">
        <v>0</v>
      </c>
      <c r="O1631" s="21">
        <f t="shared" si="75"/>
        <v>0</v>
      </c>
      <c r="P1631" s="22">
        <f t="shared" si="76"/>
        <v>0</v>
      </c>
      <c r="Q1631" s="20">
        <f t="shared" si="77"/>
        <v>0</v>
      </c>
      <c r="R1631" s="18" t="s">
        <v>5553</v>
      </c>
      <c r="S1631" s="18">
        <v>107</v>
      </c>
    </row>
    <row r="1632" spans="1:19" x14ac:dyDescent="0.25">
      <c r="A1632" s="18" t="s">
        <v>5609</v>
      </c>
      <c r="B1632" s="18" t="s">
        <v>20</v>
      </c>
      <c r="C1632" s="18" t="s">
        <v>45</v>
      </c>
      <c r="D1632" s="18">
        <v>1989</v>
      </c>
      <c r="E1632" s="18">
        <f>VLOOKUP(D1632,'cpi roi'!A:C,2,FALSE)</f>
        <v>124</v>
      </c>
      <c r="F1632" s="18" t="s">
        <v>5209</v>
      </c>
      <c r="G1632" s="18">
        <v>6.2</v>
      </c>
      <c r="H1632" s="19">
        <v>761</v>
      </c>
      <c r="I1632" s="18" t="s">
        <v>5610</v>
      </c>
      <c r="J1632" s="18" t="s">
        <v>5611</v>
      </c>
      <c r="K1632" s="18" t="s">
        <v>2567</v>
      </c>
      <c r="L1632" s="18" t="s">
        <v>34</v>
      </c>
      <c r="M1632" s="20">
        <v>0</v>
      </c>
      <c r="N1632" s="20">
        <v>4348025</v>
      </c>
      <c r="O1632" s="21">
        <f t="shared" si="75"/>
        <v>10684219.49596774</v>
      </c>
      <c r="P1632" s="22">
        <f t="shared" si="76"/>
        <v>0</v>
      </c>
      <c r="Q1632" s="20">
        <f t="shared" si="77"/>
        <v>3506471.7741935486</v>
      </c>
      <c r="R1632" s="18"/>
      <c r="S1632" s="18">
        <v>91</v>
      </c>
    </row>
    <row r="1633" spans="1:19" x14ac:dyDescent="0.25">
      <c r="A1633" s="18" t="s">
        <v>5612</v>
      </c>
      <c r="B1633" s="18" t="s">
        <v>2004</v>
      </c>
      <c r="C1633" s="18" t="s">
        <v>45</v>
      </c>
      <c r="D1633" s="18">
        <v>1989</v>
      </c>
      <c r="E1633" s="18">
        <f>VLOOKUP(D1633,'cpi roi'!A:C,2,FALSE)</f>
        <v>124</v>
      </c>
      <c r="F1633" s="18" t="s">
        <v>5018</v>
      </c>
      <c r="G1633" s="18">
        <v>4.5</v>
      </c>
      <c r="H1633" s="19">
        <v>653</v>
      </c>
      <c r="I1633" s="18" t="s">
        <v>5613</v>
      </c>
      <c r="J1633" s="18" t="s">
        <v>5614</v>
      </c>
      <c r="K1633" s="18" t="s">
        <v>5615</v>
      </c>
      <c r="L1633" s="18" t="s">
        <v>34</v>
      </c>
      <c r="M1633" s="20">
        <v>0</v>
      </c>
      <c r="N1633" s="20">
        <v>0</v>
      </c>
      <c r="O1633" s="21">
        <f t="shared" si="75"/>
        <v>0</v>
      </c>
      <c r="P1633" s="22">
        <f t="shared" si="76"/>
        <v>0</v>
      </c>
      <c r="Q1633" s="20">
        <f t="shared" si="77"/>
        <v>0</v>
      </c>
      <c r="R1633" s="18" t="s">
        <v>5616</v>
      </c>
      <c r="S1633" s="18">
        <v>92</v>
      </c>
    </row>
    <row r="1634" spans="1:19" x14ac:dyDescent="0.25">
      <c r="A1634" s="18" t="s">
        <v>5617</v>
      </c>
      <c r="B1634" s="18" t="s">
        <v>2004</v>
      </c>
      <c r="C1634" s="18" t="s">
        <v>45</v>
      </c>
      <c r="D1634" s="18">
        <v>1989</v>
      </c>
      <c r="E1634" s="18">
        <f>VLOOKUP(D1634,'cpi roi'!A:C,2,FALSE)</f>
        <v>124</v>
      </c>
      <c r="F1634" s="18" t="s">
        <v>5380</v>
      </c>
      <c r="G1634" s="18">
        <v>3.1</v>
      </c>
      <c r="H1634" s="19">
        <v>666</v>
      </c>
      <c r="I1634" s="18" t="s">
        <v>1109</v>
      </c>
      <c r="J1634" s="18" t="s">
        <v>5618</v>
      </c>
      <c r="K1634" s="18" t="s">
        <v>5393</v>
      </c>
      <c r="L1634" s="18" t="s">
        <v>34</v>
      </c>
      <c r="M1634" s="20">
        <v>0</v>
      </c>
      <c r="N1634" s="20">
        <v>129778</v>
      </c>
      <c r="O1634" s="21">
        <f t="shared" si="75"/>
        <v>318898.03709677415</v>
      </c>
      <c r="P1634" s="22">
        <f t="shared" si="76"/>
        <v>0</v>
      </c>
      <c r="Q1634" s="20">
        <f t="shared" si="77"/>
        <v>104659.67741935483</v>
      </c>
      <c r="R1634" s="18" t="s">
        <v>5619</v>
      </c>
      <c r="S1634" s="18">
        <v>89</v>
      </c>
    </row>
    <row r="1635" spans="1:19" x14ac:dyDescent="0.25">
      <c r="A1635" s="18" t="s">
        <v>5620</v>
      </c>
      <c r="B1635" s="18" t="s">
        <v>20</v>
      </c>
      <c r="C1635" s="18" t="s">
        <v>108</v>
      </c>
      <c r="D1635" s="18">
        <v>1989</v>
      </c>
      <c r="E1635" s="18">
        <f>VLOOKUP(D1635,'cpi roi'!A:C,2,FALSE)</f>
        <v>124</v>
      </c>
      <c r="F1635" s="18" t="s">
        <v>5246</v>
      </c>
      <c r="G1635" s="18">
        <v>4.9000000000000004</v>
      </c>
      <c r="H1635" s="19">
        <v>710</v>
      </c>
      <c r="I1635" s="18" t="s">
        <v>2973</v>
      </c>
      <c r="J1635" s="18" t="s">
        <v>4973</v>
      </c>
      <c r="K1635" s="18" t="s">
        <v>1246</v>
      </c>
      <c r="L1635" s="18" t="s">
        <v>34</v>
      </c>
      <c r="M1635" s="20">
        <v>0</v>
      </c>
      <c r="N1635" s="20">
        <v>337812</v>
      </c>
      <c r="O1635" s="21">
        <f t="shared" si="75"/>
        <v>830091.26129032252</v>
      </c>
      <c r="P1635" s="22">
        <f t="shared" si="76"/>
        <v>0</v>
      </c>
      <c r="Q1635" s="20">
        <f t="shared" si="77"/>
        <v>272429.03225806454</v>
      </c>
      <c r="R1635" s="18" t="s">
        <v>5621</v>
      </c>
      <c r="S1635" s="18">
        <v>95</v>
      </c>
    </row>
    <row r="1636" spans="1:19" x14ac:dyDescent="0.25">
      <c r="A1636" s="18" t="s">
        <v>5622</v>
      </c>
      <c r="B1636" s="18" t="s">
        <v>2004</v>
      </c>
      <c r="C1636" s="18" t="s">
        <v>67</v>
      </c>
      <c r="D1636" s="18">
        <v>1989</v>
      </c>
      <c r="E1636" s="18">
        <f>VLOOKUP(D1636,'cpi roi'!A:C,2,FALSE)</f>
        <v>124</v>
      </c>
      <c r="F1636" s="18" t="s">
        <v>3460</v>
      </c>
      <c r="G1636" s="18">
        <v>7.2</v>
      </c>
      <c r="H1636" s="19">
        <v>2100</v>
      </c>
      <c r="I1636" s="18" t="s">
        <v>4384</v>
      </c>
      <c r="J1636" s="18" t="s">
        <v>5623</v>
      </c>
      <c r="K1636" s="18" t="s">
        <v>1353</v>
      </c>
      <c r="L1636" s="18" t="s">
        <v>34</v>
      </c>
      <c r="M1636" s="20">
        <v>0</v>
      </c>
      <c r="N1636" s="20">
        <v>1316495</v>
      </c>
      <c r="O1636" s="21">
        <f t="shared" si="75"/>
        <v>3234967.9556451612</v>
      </c>
      <c r="P1636" s="22">
        <f t="shared" si="76"/>
        <v>0</v>
      </c>
      <c r="Q1636" s="20">
        <f t="shared" si="77"/>
        <v>1061689.5161290322</v>
      </c>
      <c r="R1636" s="18" t="s">
        <v>5624</v>
      </c>
      <c r="S1636" s="18">
        <v>102</v>
      </c>
    </row>
    <row r="1637" spans="1:19" x14ac:dyDescent="0.25">
      <c r="A1637" s="18" t="s">
        <v>5625</v>
      </c>
      <c r="B1637" s="18" t="s">
        <v>20</v>
      </c>
      <c r="C1637" s="18" t="s">
        <v>21</v>
      </c>
      <c r="D1637" s="18">
        <v>1989</v>
      </c>
      <c r="E1637" s="18">
        <f>VLOOKUP(D1637,'cpi roi'!A:C,2,FALSE)</f>
        <v>124</v>
      </c>
      <c r="F1637" s="18" t="s">
        <v>5114</v>
      </c>
      <c r="G1637" s="18">
        <v>6.9</v>
      </c>
      <c r="H1637" s="19">
        <v>1700</v>
      </c>
      <c r="I1637" s="18" t="s">
        <v>5626</v>
      </c>
      <c r="J1637" s="18" t="s">
        <v>5626</v>
      </c>
      <c r="K1637" s="18" t="s">
        <v>5627</v>
      </c>
      <c r="L1637" s="18" t="s">
        <v>34</v>
      </c>
      <c r="M1637" s="20">
        <v>0</v>
      </c>
      <c r="N1637" s="20">
        <v>0</v>
      </c>
      <c r="O1637" s="21">
        <f t="shared" si="75"/>
        <v>0</v>
      </c>
      <c r="P1637" s="22">
        <f t="shared" si="76"/>
        <v>0</v>
      </c>
      <c r="Q1637" s="20">
        <f t="shared" si="77"/>
        <v>0</v>
      </c>
      <c r="R1637" s="18" t="s">
        <v>5628</v>
      </c>
      <c r="S1637" s="18">
        <v>95</v>
      </c>
    </row>
    <row r="1638" spans="1:19" x14ac:dyDescent="0.25">
      <c r="A1638" s="18" t="s">
        <v>5629</v>
      </c>
      <c r="B1638" s="18" t="s">
        <v>37</v>
      </c>
      <c r="C1638" s="18" t="s">
        <v>45</v>
      </c>
      <c r="D1638" s="18">
        <v>1989</v>
      </c>
      <c r="E1638" s="18">
        <f>VLOOKUP(D1638,'cpi roi'!A:C,2,FALSE)</f>
        <v>124</v>
      </c>
      <c r="F1638" s="18" t="s">
        <v>5630</v>
      </c>
      <c r="G1638" s="18">
        <v>5.8</v>
      </c>
      <c r="H1638" s="19">
        <v>877</v>
      </c>
      <c r="I1638" s="18" t="s">
        <v>4098</v>
      </c>
      <c r="J1638" s="18" t="s">
        <v>5631</v>
      </c>
      <c r="K1638" s="18" t="s">
        <v>4100</v>
      </c>
      <c r="L1638" s="18" t="s">
        <v>34</v>
      </c>
      <c r="M1638" s="20">
        <v>0</v>
      </c>
      <c r="N1638" s="20">
        <v>574080</v>
      </c>
      <c r="O1638" s="21">
        <f t="shared" si="75"/>
        <v>1410662.7096774192</v>
      </c>
      <c r="P1638" s="22">
        <f t="shared" si="76"/>
        <v>0</v>
      </c>
      <c r="Q1638" s="20">
        <f t="shared" si="77"/>
        <v>462967.74193548388</v>
      </c>
      <c r="R1638" s="18" t="s">
        <v>5632</v>
      </c>
      <c r="S1638" s="18">
        <v>94</v>
      </c>
    </row>
    <row r="1639" spans="1:19" x14ac:dyDescent="0.25">
      <c r="A1639" s="18" t="s">
        <v>5633</v>
      </c>
      <c r="B1639" s="18" t="s">
        <v>20</v>
      </c>
      <c r="C1639" s="18" t="s">
        <v>45</v>
      </c>
      <c r="D1639" s="18">
        <v>1989</v>
      </c>
      <c r="E1639" s="18">
        <f>VLOOKUP(D1639,'cpi roi'!A:C,2,FALSE)</f>
        <v>124</v>
      </c>
      <c r="F1639" s="18" t="s">
        <v>5246</v>
      </c>
      <c r="G1639" s="18">
        <v>6</v>
      </c>
      <c r="H1639" s="19">
        <v>696</v>
      </c>
      <c r="I1639" s="18" t="s">
        <v>5634</v>
      </c>
      <c r="J1639" s="18" t="s">
        <v>5634</v>
      </c>
      <c r="K1639" s="18" t="s">
        <v>5635</v>
      </c>
      <c r="L1639" s="18" t="s">
        <v>34</v>
      </c>
      <c r="M1639" s="20">
        <v>0</v>
      </c>
      <c r="N1639" s="20">
        <v>1354268</v>
      </c>
      <c r="O1639" s="21">
        <f t="shared" si="75"/>
        <v>3327785.9645161289</v>
      </c>
      <c r="P1639" s="22">
        <f t="shared" si="76"/>
        <v>0</v>
      </c>
      <c r="Q1639" s="20">
        <f t="shared" si="77"/>
        <v>1092151.6129032257</v>
      </c>
      <c r="R1639" s="18" t="s">
        <v>84</v>
      </c>
      <c r="S1639" s="18">
        <v>104</v>
      </c>
    </row>
    <row r="1640" spans="1:19" x14ac:dyDescent="0.25">
      <c r="A1640" s="18" t="s">
        <v>5636</v>
      </c>
      <c r="B1640" s="18" t="s">
        <v>37</v>
      </c>
      <c r="C1640" s="18" t="s">
        <v>45</v>
      </c>
      <c r="D1640" s="18">
        <v>1989</v>
      </c>
      <c r="E1640" s="18">
        <f>VLOOKUP(D1640,'cpi roi'!A:C,2,FALSE)</f>
        <v>124</v>
      </c>
      <c r="F1640" s="18" t="s">
        <v>5302</v>
      </c>
      <c r="G1640" s="18">
        <v>4.4000000000000004</v>
      </c>
      <c r="H1640" s="19">
        <v>1300</v>
      </c>
      <c r="I1640" s="18" t="s">
        <v>5637</v>
      </c>
      <c r="J1640" s="18" t="s">
        <v>5086</v>
      </c>
      <c r="K1640" s="18" t="s">
        <v>5638</v>
      </c>
      <c r="L1640" s="18" t="s">
        <v>34</v>
      </c>
      <c r="M1640" s="20">
        <v>0</v>
      </c>
      <c r="N1640" s="20">
        <v>5368865</v>
      </c>
      <c r="O1640" s="21">
        <f t="shared" si="75"/>
        <v>13192686.818548387</v>
      </c>
      <c r="P1640" s="22">
        <f t="shared" si="76"/>
        <v>0</v>
      </c>
      <c r="Q1640" s="20">
        <f t="shared" si="77"/>
        <v>4329729.8387096776</v>
      </c>
      <c r="R1640" s="18" t="s">
        <v>142</v>
      </c>
      <c r="S1640" s="18">
        <v>83</v>
      </c>
    </row>
    <row r="1641" spans="1:19" x14ac:dyDescent="0.25">
      <c r="A1641" s="18" t="s">
        <v>5639</v>
      </c>
      <c r="B1641" s="18" t="s">
        <v>37</v>
      </c>
      <c r="C1641" s="18" t="s">
        <v>45</v>
      </c>
      <c r="D1641" s="18">
        <v>1989</v>
      </c>
      <c r="E1641" s="18">
        <f>VLOOKUP(D1641,'cpi roi'!A:C,2,FALSE)</f>
        <v>124</v>
      </c>
      <c r="F1641" s="18" t="s">
        <v>5640</v>
      </c>
      <c r="G1641" s="18">
        <v>5.6</v>
      </c>
      <c r="H1641" s="19">
        <v>776</v>
      </c>
      <c r="I1641" s="18" t="s">
        <v>1177</v>
      </c>
      <c r="J1641" s="18" t="s">
        <v>5641</v>
      </c>
      <c r="K1641" s="18" t="s">
        <v>4571</v>
      </c>
      <c r="L1641" s="18" t="s">
        <v>26</v>
      </c>
      <c r="M1641" s="20">
        <v>0</v>
      </c>
      <c r="N1641" s="20">
        <v>216373</v>
      </c>
      <c r="O1641" s="21">
        <f t="shared" si="75"/>
        <v>531684.29919354839</v>
      </c>
      <c r="P1641" s="22">
        <f t="shared" si="76"/>
        <v>0</v>
      </c>
      <c r="Q1641" s="20">
        <f t="shared" si="77"/>
        <v>174494.35483870967</v>
      </c>
      <c r="R1641" s="18" t="s">
        <v>5642</v>
      </c>
      <c r="S1641" s="18">
        <v>92</v>
      </c>
    </row>
    <row r="1642" spans="1:19" x14ac:dyDescent="0.25">
      <c r="A1642" s="18" t="s">
        <v>5643</v>
      </c>
      <c r="B1642" s="18" t="s">
        <v>2004</v>
      </c>
      <c r="C1642" s="18" t="s">
        <v>45</v>
      </c>
      <c r="D1642" s="18">
        <v>1989</v>
      </c>
      <c r="E1642" s="18">
        <f>VLOOKUP(D1642,'cpi roi'!A:C,2,FALSE)</f>
        <v>124</v>
      </c>
      <c r="F1642" s="18" t="s">
        <v>5644</v>
      </c>
      <c r="G1642" s="18">
        <v>5</v>
      </c>
      <c r="H1642" s="19">
        <v>694</v>
      </c>
      <c r="I1642" s="18" t="s">
        <v>2784</v>
      </c>
      <c r="J1642" s="18" t="s">
        <v>5645</v>
      </c>
      <c r="K1642" s="18" t="s">
        <v>2371</v>
      </c>
      <c r="L1642" s="18" t="s">
        <v>34</v>
      </c>
      <c r="M1642" s="20">
        <v>9000000</v>
      </c>
      <c r="N1642" s="20">
        <v>3473905</v>
      </c>
      <c r="O1642" s="21">
        <f t="shared" si="75"/>
        <v>8536281.0766129028</v>
      </c>
      <c r="P1642" s="22">
        <f t="shared" si="76"/>
        <v>38.598944444444442</v>
      </c>
      <c r="Q1642" s="20">
        <f t="shared" si="77"/>
        <v>2801536.2903225808</v>
      </c>
      <c r="R1642" s="18" t="s">
        <v>4044</v>
      </c>
      <c r="S1642" s="18">
        <v>93</v>
      </c>
    </row>
    <row r="1643" spans="1:19" x14ac:dyDescent="0.25">
      <c r="A1643" s="18" t="s">
        <v>5646</v>
      </c>
      <c r="B1643" s="18" t="s">
        <v>20</v>
      </c>
      <c r="C1643" s="18" t="s">
        <v>29</v>
      </c>
      <c r="D1643" s="18">
        <v>1989</v>
      </c>
      <c r="E1643" s="18">
        <f>VLOOKUP(D1643,'cpi roi'!A:C,2,FALSE)</f>
        <v>124</v>
      </c>
      <c r="F1643" s="18" t="s">
        <v>5196</v>
      </c>
      <c r="G1643" s="18">
        <v>6.1</v>
      </c>
      <c r="H1643" s="19">
        <v>1400</v>
      </c>
      <c r="I1643" s="18" t="s">
        <v>1584</v>
      </c>
      <c r="J1643" s="18" t="s">
        <v>1852</v>
      </c>
      <c r="K1643" s="18" t="s">
        <v>204</v>
      </c>
      <c r="L1643" s="18" t="s">
        <v>34</v>
      </c>
      <c r="M1643" s="20">
        <v>6000000</v>
      </c>
      <c r="N1643" s="20">
        <v>1877618</v>
      </c>
      <c r="O1643" s="21">
        <f t="shared" si="75"/>
        <v>4613791.9725806452</v>
      </c>
      <c r="P1643" s="22">
        <f t="shared" si="76"/>
        <v>31.293633333333332</v>
      </c>
      <c r="Q1643" s="20">
        <f t="shared" si="77"/>
        <v>1514208.064516129</v>
      </c>
      <c r="R1643" s="18" t="s">
        <v>3857</v>
      </c>
      <c r="S1643" s="18">
        <v>94</v>
      </c>
    </row>
    <row r="1644" spans="1:19" x14ac:dyDescent="0.25">
      <c r="A1644" s="18" t="s">
        <v>5647</v>
      </c>
      <c r="B1644" s="18" t="s">
        <v>20</v>
      </c>
      <c r="C1644" s="18" t="s">
        <v>38</v>
      </c>
      <c r="D1644" s="18">
        <v>1989</v>
      </c>
      <c r="E1644" s="18">
        <f>VLOOKUP(D1644,'cpi roi'!A:C,2,FALSE)</f>
        <v>124</v>
      </c>
      <c r="F1644" s="18" t="s">
        <v>5209</v>
      </c>
      <c r="G1644" s="18">
        <v>5.5</v>
      </c>
      <c r="H1644" s="19">
        <v>353</v>
      </c>
      <c r="I1644" s="18" t="s">
        <v>5648</v>
      </c>
      <c r="J1644" s="18" t="s">
        <v>5649</v>
      </c>
      <c r="K1644" s="18" t="s">
        <v>5650</v>
      </c>
      <c r="L1644" s="18" t="s">
        <v>34</v>
      </c>
      <c r="M1644" s="20">
        <v>0</v>
      </c>
      <c r="N1644" s="20">
        <v>862551</v>
      </c>
      <c r="O1644" s="21">
        <f t="shared" si="75"/>
        <v>2119510.4008064512</v>
      </c>
      <c r="P1644" s="22">
        <f t="shared" si="76"/>
        <v>0</v>
      </c>
      <c r="Q1644" s="20">
        <f t="shared" si="77"/>
        <v>695605.6451612903</v>
      </c>
      <c r="R1644" s="18" t="s">
        <v>5651</v>
      </c>
      <c r="S1644" s="18">
        <v>90</v>
      </c>
    </row>
    <row r="1645" spans="1:19" x14ac:dyDescent="0.25">
      <c r="A1645" s="18" t="s">
        <v>5652</v>
      </c>
      <c r="B1645" s="18" t="s">
        <v>20</v>
      </c>
      <c r="C1645" s="18" t="s">
        <v>67</v>
      </c>
      <c r="D1645" s="18">
        <v>1990</v>
      </c>
      <c r="E1645" s="18">
        <f>VLOOKUP(D1645,'cpi roi'!A:C,2,FALSE)</f>
        <v>130.69999999999999</v>
      </c>
      <c r="F1645" s="18" t="s">
        <v>5449</v>
      </c>
      <c r="G1645" s="18">
        <v>8.6999999999999993</v>
      </c>
      <c r="H1645" s="19">
        <v>1100000</v>
      </c>
      <c r="I1645" s="18" t="s">
        <v>69</v>
      </c>
      <c r="J1645" s="18" t="s">
        <v>5653</v>
      </c>
      <c r="K1645" s="18" t="s">
        <v>71</v>
      </c>
      <c r="L1645" s="18" t="s">
        <v>34</v>
      </c>
      <c r="M1645" s="20">
        <v>25000000</v>
      </c>
      <c r="N1645" s="20">
        <v>46963277</v>
      </c>
      <c r="O1645" s="21">
        <f t="shared" si="75"/>
        <v>109485160.68783474</v>
      </c>
      <c r="P1645" s="22">
        <f t="shared" si="76"/>
        <v>187.85310799999999</v>
      </c>
      <c r="Q1645" s="20">
        <f t="shared" si="77"/>
        <v>35932117.061973989</v>
      </c>
      <c r="R1645" s="18" t="s">
        <v>27</v>
      </c>
      <c r="S1645" s="18">
        <v>146</v>
      </c>
    </row>
    <row r="1646" spans="1:19" x14ac:dyDescent="0.25">
      <c r="A1646" s="18" t="s">
        <v>5654</v>
      </c>
      <c r="B1646" s="18" t="s">
        <v>20</v>
      </c>
      <c r="C1646" s="18" t="s">
        <v>108</v>
      </c>
      <c r="D1646" s="18">
        <v>1990</v>
      </c>
      <c r="E1646" s="18">
        <f>VLOOKUP(D1646,'cpi roi'!A:C,2,FALSE)</f>
        <v>130.69999999999999</v>
      </c>
      <c r="F1646" s="18" t="s">
        <v>5655</v>
      </c>
      <c r="G1646" s="18">
        <v>7.6</v>
      </c>
      <c r="H1646" s="19">
        <v>370000</v>
      </c>
      <c r="I1646" s="18" t="s">
        <v>744</v>
      </c>
      <c r="J1646" s="18" t="s">
        <v>4264</v>
      </c>
      <c r="K1646" s="18" t="s">
        <v>140</v>
      </c>
      <c r="L1646" s="18" t="s">
        <v>34</v>
      </c>
      <c r="M1646" s="20">
        <v>54000000</v>
      </c>
      <c r="N1646" s="20">
        <v>136861392</v>
      </c>
      <c r="O1646" s="21">
        <f t="shared" si="75"/>
        <v>319064010.27084929</v>
      </c>
      <c r="P1646" s="22">
        <f t="shared" si="76"/>
        <v>253.44702222222222</v>
      </c>
      <c r="Q1646" s="20">
        <f t="shared" si="77"/>
        <v>104714148.43152258</v>
      </c>
      <c r="R1646" s="18" t="s">
        <v>48</v>
      </c>
      <c r="S1646" s="18">
        <v>162</v>
      </c>
    </row>
    <row r="1647" spans="1:19" x14ac:dyDescent="0.25">
      <c r="A1647" s="18" t="s">
        <v>5656</v>
      </c>
      <c r="B1647" s="18" t="s">
        <v>20</v>
      </c>
      <c r="C1647" s="18" t="s">
        <v>38</v>
      </c>
      <c r="D1647" s="18">
        <v>1990</v>
      </c>
      <c r="E1647" s="18">
        <f>VLOOKUP(D1647,'cpi roi'!A:C,2,FALSE)</f>
        <v>130.69999999999999</v>
      </c>
      <c r="F1647" s="18" t="s">
        <v>5657</v>
      </c>
      <c r="G1647" s="18">
        <v>7.5</v>
      </c>
      <c r="H1647" s="19">
        <v>310000</v>
      </c>
      <c r="I1647" s="18" t="s">
        <v>2650</v>
      </c>
      <c r="J1647" s="18" t="s">
        <v>5658</v>
      </c>
      <c r="K1647" s="18" t="s">
        <v>1003</v>
      </c>
      <c r="L1647" s="18" t="s">
        <v>34</v>
      </c>
      <c r="M1647" s="20">
        <v>65000000</v>
      </c>
      <c r="N1647" s="20">
        <v>261317921</v>
      </c>
      <c r="O1647" s="21">
        <f t="shared" si="75"/>
        <v>609208649.79877579</v>
      </c>
      <c r="P1647" s="22">
        <f t="shared" si="76"/>
        <v>402.02757076923081</v>
      </c>
      <c r="Q1647" s="20">
        <f t="shared" si="77"/>
        <v>199937200.45906657</v>
      </c>
      <c r="R1647" s="18" t="s">
        <v>4153</v>
      </c>
      <c r="S1647" s="18">
        <v>113</v>
      </c>
    </row>
    <row r="1648" spans="1:19" x14ac:dyDescent="0.25">
      <c r="A1648" s="18" t="s">
        <v>5659</v>
      </c>
      <c r="B1648" s="18" t="s">
        <v>20</v>
      </c>
      <c r="C1648" s="18" t="s">
        <v>45</v>
      </c>
      <c r="D1648" s="18">
        <v>1990</v>
      </c>
      <c r="E1648" s="18">
        <f>VLOOKUP(D1648,'cpi roi'!A:C,2,FALSE)</f>
        <v>130.69999999999999</v>
      </c>
      <c r="F1648" s="18" t="s">
        <v>5660</v>
      </c>
      <c r="G1648" s="18">
        <v>7</v>
      </c>
      <c r="H1648" s="19">
        <v>299000</v>
      </c>
      <c r="I1648" s="18" t="s">
        <v>1236</v>
      </c>
      <c r="J1648" s="18" t="s">
        <v>5661</v>
      </c>
      <c r="K1648" s="18" t="s">
        <v>188</v>
      </c>
      <c r="L1648" s="18" t="s">
        <v>34</v>
      </c>
      <c r="M1648" s="20">
        <v>14000000</v>
      </c>
      <c r="N1648" s="20">
        <v>463406268</v>
      </c>
      <c r="O1648" s="21">
        <f t="shared" si="75"/>
        <v>1080335806.1178272</v>
      </c>
      <c r="P1648" s="22">
        <f t="shared" si="76"/>
        <v>3310.0447714285715</v>
      </c>
      <c r="Q1648" s="20">
        <f t="shared" si="77"/>
        <v>354557205.81484318</v>
      </c>
      <c r="R1648" s="18" t="s">
        <v>2097</v>
      </c>
      <c r="S1648" s="18">
        <v>119</v>
      </c>
    </row>
    <row r="1649" spans="1:19" x14ac:dyDescent="0.25">
      <c r="A1649" s="18" t="s">
        <v>5662</v>
      </c>
      <c r="B1649" s="18" t="s">
        <v>37</v>
      </c>
      <c r="C1649" s="18" t="s">
        <v>45</v>
      </c>
      <c r="D1649" s="18">
        <v>1990</v>
      </c>
      <c r="E1649" s="18">
        <f>VLOOKUP(D1649,'cpi roi'!A:C,2,FALSE)</f>
        <v>130.69999999999999</v>
      </c>
      <c r="F1649" s="18" t="s">
        <v>5663</v>
      </c>
      <c r="G1649" s="18">
        <v>7.6</v>
      </c>
      <c r="H1649" s="19">
        <v>501000</v>
      </c>
      <c r="I1649" s="18" t="s">
        <v>2056</v>
      </c>
      <c r="J1649" s="18" t="s">
        <v>1314</v>
      </c>
      <c r="K1649" s="18" t="s">
        <v>5664</v>
      </c>
      <c r="L1649" s="18" t="s">
        <v>34</v>
      </c>
      <c r="M1649" s="20">
        <v>18000000</v>
      </c>
      <c r="N1649" s="20">
        <v>476684675</v>
      </c>
      <c r="O1649" s="21">
        <f t="shared" si="75"/>
        <v>1111291663.9058914</v>
      </c>
      <c r="P1649" s="22">
        <f t="shared" si="76"/>
        <v>2648.2481944444444</v>
      </c>
      <c r="Q1649" s="20">
        <f t="shared" si="77"/>
        <v>364716660.29074216</v>
      </c>
      <c r="R1649" s="18" t="s">
        <v>3918</v>
      </c>
      <c r="S1649" s="18">
        <v>103</v>
      </c>
    </row>
    <row r="1650" spans="1:19" x14ac:dyDescent="0.25">
      <c r="A1650" s="18" t="s">
        <v>5665</v>
      </c>
      <c r="B1650" s="18" t="s">
        <v>2004</v>
      </c>
      <c r="C1650" s="18" t="s">
        <v>21</v>
      </c>
      <c r="D1650" s="18">
        <v>1990</v>
      </c>
      <c r="E1650" s="18">
        <f>VLOOKUP(D1650,'cpi roi'!A:C,2,FALSE)</f>
        <v>130.69999999999999</v>
      </c>
      <c r="F1650" s="18" t="s">
        <v>4529</v>
      </c>
      <c r="G1650" s="18">
        <v>7.1</v>
      </c>
      <c r="H1650" s="19">
        <v>203000</v>
      </c>
      <c r="I1650" s="18" t="s">
        <v>4523</v>
      </c>
      <c r="J1650" s="18" t="s">
        <v>1679</v>
      </c>
      <c r="K1650" s="18" t="s">
        <v>2044</v>
      </c>
      <c r="L1650" s="18" t="s">
        <v>34</v>
      </c>
      <c r="M1650" s="20">
        <v>22000000</v>
      </c>
      <c r="N1650" s="20">
        <v>505703557</v>
      </c>
      <c r="O1650" s="21">
        <f t="shared" si="75"/>
        <v>1178943181.4682479</v>
      </c>
      <c r="P1650" s="22">
        <f t="shared" si="76"/>
        <v>2298.6525318181821</v>
      </c>
      <c r="Q1650" s="20">
        <f t="shared" si="77"/>
        <v>386919324.40703905</v>
      </c>
      <c r="R1650" s="18" t="s">
        <v>48</v>
      </c>
      <c r="S1650" s="18">
        <v>127</v>
      </c>
    </row>
    <row r="1651" spans="1:19" x14ac:dyDescent="0.25">
      <c r="A1651" s="18" t="s">
        <v>5666</v>
      </c>
      <c r="B1651" s="18" t="s">
        <v>2004</v>
      </c>
      <c r="C1651" s="18" t="s">
        <v>29</v>
      </c>
      <c r="D1651" s="18">
        <v>1990</v>
      </c>
      <c r="E1651" s="18">
        <f>VLOOKUP(D1651,'cpi roi'!A:C,2,FALSE)</f>
        <v>130.69999999999999</v>
      </c>
      <c r="F1651" s="18" t="s">
        <v>5370</v>
      </c>
      <c r="G1651" s="18">
        <v>8</v>
      </c>
      <c r="H1651" s="19">
        <v>247000</v>
      </c>
      <c r="I1651" s="18" t="s">
        <v>2833</v>
      </c>
      <c r="J1651" s="18" t="s">
        <v>5667</v>
      </c>
      <c r="K1651" s="18" t="s">
        <v>2833</v>
      </c>
      <c r="L1651" s="18" t="s">
        <v>34</v>
      </c>
      <c r="M1651" s="20">
        <v>22000000</v>
      </c>
      <c r="N1651" s="20">
        <v>424208848</v>
      </c>
      <c r="O1651" s="21">
        <f t="shared" si="75"/>
        <v>988955133.7842387</v>
      </c>
      <c r="P1651" s="22">
        <f t="shared" si="76"/>
        <v>1928.2220363636363</v>
      </c>
      <c r="Q1651" s="20">
        <f t="shared" si="77"/>
        <v>324566830.91048205</v>
      </c>
      <c r="R1651" s="18" t="s">
        <v>5668</v>
      </c>
      <c r="S1651" s="18">
        <v>181</v>
      </c>
    </row>
    <row r="1652" spans="1:19" x14ac:dyDescent="0.25">
      <c r="A1652" s="18" t="s">
        <v>5669</v>
      </c>
      <c r="B1652" s="18" t="s">
        <v>2004</v>
      </c>
      <c r="C1652" s="18" t="s">
        <v>45</v>
      </c>
      <c r="D1652" s="18">
        <v>1990</v>
      </c>
      <c r="E1652" s="18">
        <f>VLOOKUP(D1652,'cpi roi'!A:C,2,FALSE)</f>
        <v>130.69999999999999</v>
      </c>
      <c r="F1652" s="18" t="s">
        <v>5460</v>
      </c>
      <c r="G1652" s="18">
        <v>7.1</v>
      </c>
      <c r="H1652" s="19">
        <v>126000</v>
      </c>
      <c r="I1652" s="18" t="s">
        <v>5670</v>
      </c>
      <c r="J1652" s="18" t="s">
        <v>3297</v>
      </c>
      <c r="K1652" s="18" t="s">
        <v>2051</v>
      </c>
      <c r="L1652" s="18" t="s">
        <v>34</v>
      </c>
      <c r="M1652" s="20">
        <v>11000000</v>
      </c>
      <c r="N1652" s="20">
        <v>16667084</v>
      </c>
      <c r="O1652" s="21">
        <f t="shared" si="75"/>
        <v>38855856.88446825</v>
      </c>
      <c r="P1652" s="22">
        <f t="shared" si="76"/>
        <v>151.51894545454545</v>
      </c>
      <c r="Q1652" s="20">
        <f t="shared" si="77"/>
        <v>12752168.324407039</v>
      </c>
      <c r="R1652" s="18" t="s">
        <v>65</v>
      </c>
      <c r="S1652" s="18">
        <v>96</v>
      </c>
    </row>
    <row r="1653" spans="1:19" x14ac:dyDescent="0.25">
      <c r="A1653" s="18" t="s">
        <v>5671</v>
      </c>
      <c r="B1653" s="18" t="s">
        <v>20</v>
      </c>
      <c r="C1653" s="18" t="s">
        <v>38</v>
      </c>
      <c r="D1653" s="18">
        <v>1990</v>
      </c>
      <c r="E1653" s="18">
        <f>VLOOKUP(D1653,'cpi roi'!A:C,2,FALSE)</f>
        <v>130.69999999999999</v>
      </c>
      <c r="F1653" s="18" t="s">
        <v>5672</v>
      </c>
      <c r="G1653" s="18">
        <v>7.1</v>
      </c>
      <c r="H1653" s="19">
        <v>344000</v>
      </c>
      <c r="I1653" s="18" t="s">
        <v>3789</v>
      </c>
      <c r="J1653" s="18" t="s">
        <v>5673</v>
      </c>
      <c r="K1653" s="18" t="s">
        <v>4462</v>
      </c>
      <c r="L1653" s="18" t="s">
        <v>34</v>
      </c>
      <c r="M1653" s="20">
        <v>70000000</v>
      </c>
      <c r="N1653" s="20">
        <v>240031274</v>
      </c>
      <c r="O1653" s="21">
        <f t="shared" si="75"/>
        <v>559583237.85615921</v>
      </c>
      <c r="P1653" s="22">
        <f t="shared" si="76"/>
        <v>342.90181999999999</v>
      </c>
      <c r="Q1653" s="20">
        <f t="shared" si="77"/>
        <v>183650553.94032136</v>
      </c>
      <c r="R1653" s="18" t="s">
        <v>184</v>
      </c>
      <c r="S1653" s="18">
        <v>124</v>
      </c>
    </row>
    <row r="1654" spans="1:19" x14ac:dyDescent="0.25">
      <c r="A1654" s="18" t="s">
        <v>5674</v>
      </c>
      <c r="B1654" s="18" t="s">
        <v>20</v>
      </c>
      <c r="C1654" s="18" t="s">
        <v>21</v>
      </c>
      <c r="D1654" s="18">
        <v>1990</v>
      </c>
      <c r="E1654" s="18">
        <f>VLOOKUP(D1654,'cpi roi'!A:C,2,FALSE)</f>
        <v>130.69999999999999</v>
      </c>
      <c r="F1654" s="18" t="s">
        <v>5675</v>
      </c>
      <c r="G1654" s="18">
        <v>7.8</v>
      </c>
      <c r="H1654" s="19">
        <v>191000</v>
      </c>
      <c r="I1654" s="18" t="s">
        <v>2073</v>
      </c>
      <c r="J1654" s="18" t="s">
        <v>24</v>
      </c>
      <c r="K1654" s="18" t="s">
        <v>564</v>
      </c>
      <c r="L1654" s="18" t="s">
        <v>34</v>
      </c>
      <c r="M1654" s="20">
        <v>20000000</v>
      </c>
      <c r="N1654" s="20">
        <v>61276872</v>
      </c>
      <c r="O1654" s="21">
        <f t="shared" si="75"/>
        <v>142854345.05279267</v>
      </c>
      <c r="P1654" s="22">
        <f t="shared" si="76"/>
        <v>306.38435999999996</v>
      </c>
      <c r="Q1654" s="20">
        <f t="shared" si="77"/>
        <v>46883605.202754401</v>
      </c>
      <c r="R1654" s="18" t="s">
        <v>5112</v>
      </c>
      <c r="S1654" s="18">
        <v>107</v>
      </c>
    </row>
    <row r="1655" spans="1:19" x14ac:dyDescent="0.25">
      <c r="A1655" s="18" t="s">
        <v>5676</v>
      </c>
      <c r="B1655" s="18" t="s">
        <v>2004</v>
      </c>
      <c r="C1655" s="18" t="s">
        <v>38</v>
      </c>
      <c r="D1655" s="18">
        <v>1990</v>
      </c>
      <c r="E1655" s="18">
        <f>VLOOKUP(D1655,'cpi roi'!A:C,2,FALSE)</f>
        <v>130.69999999999999</v>
      </c>
      <c r="F1655" s="18" t="s">
        <v>5677</v>
      </c>
      <c r="G1655" s="18">
        <v>6.2</v>
      </c>
      <c r="H1655" s="19">
        <v>140000</v>
      </c>
      <c r="I1655" s="18" t="s">
        <v>549</v>
      </c>
      <c r="J1655" s="18" t="s">
        <v>5678</v>
      </c>
      <c r="K1655" s="18" t="s">
        <v>1003</v>
      </c>
      <c r="L1655" s="18" t="s">
        <v>34</v>
      </c>
      <c r="M1655" s="20">
        <v>15000000</v>
      </c>
      <c r="N1655" s="20">
        <v>201957688</v>
      </c>
      <c r="O1655" s="21">
        <f t="shared" si="75"/>
        <v>470822551.90206581</v>
      </c>
      <c r="P1655" s="22">
        <f t="shared" si="76"/>
        <v>1346.3845866666666</v>
      </c>
      <c r="Q1655" s="20">
        <f t="shared" si="77"/>
        <v>154520036.72532517</v>
      </c>
      <c r="R1655" s="18" t="s">
        <v>65</v>
      </c>
      <c r="S1655" s="18">
        <v>111</v>
      </c>
    </row>
    <row r="1656" spans="1:19" x14ac:dyDescent="0.25">
      <c r="A1656" s="18" t="s">
        <v>5679</v>
      </c>
      <c r="B1656" s="18" t="s">
        <v>20</v>
      </c>
      <c r="C1656" s="18" t="s">
        <v>45</v>
      </c>
      <c r="D1656" s="18">
        <v>1990</v>
      </c>
      <c r="E1656" s="18">
        <f>VLOOKUP(D1656,'cpi roi'!A:C,2,FALSE)</f>
        <v>130.69999999999999</v>
      </c>
      <c r="F1656" s="18" t="s">
        <v>5677</v>
      </c>
      <c r="G1656" s="18">
        <v>5.6</v>
      </c>
      <c r="H1656" s="19">
        <v>22000</v>
      </c>
      <c r="I1656" s="18" t="s">
        <v>109</v>
      </c>
      <c r="J1656" s="18" t="s">
        <v>2231</v>
      </c>
      <c r="K1656" s="18" t="s">
        <v>2096</v>
      </c>
      <c r="L1656" s="18" t="s">
        <v>34</v>
      </c>
      <c r="M1656" s="20">
        <v>47000000</v>
      </c>
      <c r="N1656" s="20">
        <v>15691192</v>
      </c>
      <c r="O1656" s="21">
        <f t="shared" si="75"/>
        <v>36580766.659525633</v>
      </c>
      <c r="P1656" s="22">
        <f t="shared" si="76"/>
        <v>33.385514893617021</v>
      </c>
      <c r="Q1656" s="20">
        <f t="shared" si="77"/>
        <v>12005502.677888295</v>
      </c>
      <c r="R1656" s="18" t="s">
        <v>27</v>
      </c>
      <c r="S1656" s="18">
        <v>125</v>
      </c>
    </row>
    <row r="1657" spans="1:19" x14ac:dyDescent="0.25">
      <c r="A1657" s="18" t="s">
        <v>5680</v>
      </c>
      <c r="B1657" s="18" t="s">
        <v>37</v>
      </c>
      <c r="C1657" s="18" t="s">
        <v>38</v>
      </c>
      <c r="D1657" s="18">
        <v>1990</v>
      </c>
      <c r="E1657" s="18">
        <f>VLOOKUP(D1657,'cpi roi'!A:C,2,FALSE)</f>
        <v>130.69999999999999</v>
      </c>
      <c r="F1657" s="18" t="s">
        <v>5172</v>
      </c>
      <c r="G1657" s="18">
        <v>6.8</v>
      </c>
      <c r="H1657" s="19">
        <v>88000</v>
      </c>
      <c r="I1657" s="18" t="s">
        <v>2256</v>
      </c>
      <c r="J1657" s="18" t="s">
        <v>5681</v>
      </c>
      <c r="K1657" s="18" t="s">
        <v>5682</v>
      </c>
      <c r="L1657" s="18" t="s">
        <v>34</v>
      </c>
      <c r="M1657" s="20">
        <v>13500000</v>
      </c>
      <c r="N1657" s="20">
        <v>201965915</v>
      </c>
      <c r="O1657" s="21">
        <f t="shared" si="75"/>
        <v>470841731.44988525</v>
      </c>
      <c r="P1657" s="22">
        <f t="shared" si="76"/>
        <v>1496.0438148148148</v>
      </c>
      <c r="Q1657" s="20">
        <f t="shared" si="77"/>
        <v>154526331.2930375</v>
      </c>
      <c r="R1657" s="18" t="s">
        <v>5683</v>
      </c>
      <c r="S1657" s="18">
        <v>93</v>
      </c>
    </row>
    <row r="1658" spans="1:19" x14ac:dyDescent="0.25">
      <c r="A1658" s="18" t="s">
        <v>5684</v>
      </c>
      <c r="B1658" s="18" t="s">
        <v>2004</v>
      </c>
      <c r="C1658" s="18" t="s">
        <v>21</v>
      </c>
      <c r="D1658" s="18">
        <v>1990</v>
      </c>
      <c r="E1658" s="18">
        <f>VLOOKUP(D1658,'cpi roi'!A:C,2,FALSE)</f>
        <v>130.69999999999999</v>
      </c>
      <c r="F1658" s="18" t="s">
        <v>5685</v>
      </c>
      <c r="G1658" s="18">
        <v>7.9</v>
      </c>
      <c r="H1658" s="19">
        <v>456000</v>
      </c>
      <c r="I1658" s="18" t="s">
        <v>2673</v>
      </c>
      <c r="J1658" s="18" t="s">
        <v>2673</v>
      </c>
      <c r="K1658" s="18" t="s">
        <v>5686</v>
      </c>
      <c r="L1658" s="18" t="s">
        <v>34</v>
      </c>
      <c r="M1658" s="20">
        <v>20000000</v>
      </c>
      <c r="N1658" s="20">
        <v>86024005</v>
      </c>
      <c r="O1658" s="21">
        <f t="shared" si="75"/>
        <v>200547163.91354248</v>
      </c>
      <c r="P1658" s="22">
        <f t="shared" si="76"/>
        <v>430.120025</v>
      </c>
      <c r="Q1658" s="20">
        <f t="shared" si="77"/>
        <v>65817907.421576135</v>
      </c>
      <c r="R1658" s="18" t="s">
        <v>184</v>
      </c>
      <c r="S1658" s="18">
        <v>105</v>
      </c>
    </row>
    <row r="1659" spans="1:19" x14ac:dyDescent="0.25">
      <c r="A1659" s="18" t="s">
        <v>5687</v>
      </c>
      <c r="B1659" s="18" t="s">
        <v>37</v>
      </c>
      <c r="C1659" s="18" t="s">
        <v>38</v>
      </c>
      <c r="D1659" s="18">
        <v>1990</v>
      </c>
      <c r="E1659" s="18">
        <f>VLOOKUP(D1659,'cpi roi'!A:C,2,FALSE)</f>
        <v>130.69999999999999</v>
      </c>
      <c r="F1659" s="18" t="s">
        <v>5688</v>
      </c>
      <c r="G1659" s="18">
        <v>7.6</v>
      </c>
      <c r="H1659" s="19">
        <v>186000</v>
      </c>
      <c r="I1659" s="18" t="s">
        <v>2916</v>
      </c>
      <c r="J1659" s="18" t="s">
        <v>5689</v>
      </c>
      <c r="K1659" s="18" t="s">
        <v>574</v>
      </c>
      <c r="L1659" s="18" t="s">
        <v>34</v>
      </c>
      <c r="M1659" s="20">
        <v>30000000</v>
      </c>
      <c r="N1659" s="20">
        <v>200512643</v>
      </c>
      <c r="O1659" s="21">
        <f t="shared" si="75"/>
        <v>467453728.55470544</v>
      </c>
      <c r="P1659" s="22">
        <f t="shared" si="76"/>
        <v>668.3754766666666</v>
      </c>
      <c r="Q1659" s="20">
        <f t="shared" si="77"/>
        <v>153414416.9854629</v>
      </c>
      <c r="R1659" s="18" t="s">
        <v>48</v>
      </c>
      <c r="S1659" s="18">
        <v>135</v>
      </c>
    </row>
    <row r="1660" spans="1:19" x14ac:dyDescent="0.25">
      <c r="A1660" s="18" t="s">
        <v>5690</v>
      </c>
      <c r="B1660" s="18" t="s">
        <v>37</v>
      </c>
      <c r="C1660" s="18" t="s">
        <v>38</v>
      </c>
      <c r="D1660" s="18">
        <v>1990</v>
      </c>
      <c r="E1660" s="18">
        <f>VLOOKUP(D1660,'cpi roi'!A:C,2,FALSE)</f>
        <v>130.69999999999999</v>
      </c>
      <c r="F1660" s="18" t="s">
        <v>5691</v>
      </c>
      <c r="G1660" s="18">
        <v>6.1</v>
      </c>
      <c r="H1660" s="19">
        <v>59000</v>
      </c>
      <c r="I1660" s="18" t="s">
        <v>605</v>
      </c>
      <c r="J1660" s="18" t="s">
        <v>5692</v>
      </c>
      <c r="K1660" s="18" t="s">
        <v>605</v>
      </c>
      <c r="L1660" s="18" t="s">
        <v>34</v>
      </c>
      <c r="M1660" s="20">
        <v>47000000</v>
      </c>
      <c r="N1660" s="20">
        <v>162738726</v>
      </c>
      <c r="O1660" s="21">
        <f t="shared" si="75"/>
        <v>379391658.85386384</v>
      </c>
      <c r="P1660" s="22">
        <f t="shared" si="76"/>
        <v>346.25260851063831</v>
      </c>
      <c r="Q1660" s="20">
        <f t="shared" si="77"/>
        <v>124513179.80107117</v>
      </c>
      <c r="R1660" s="18" t="s">
        <v>2097</v>
      </c>
      <c r="S1660" s="18">
        <v>105</v>
      </c>
    </row>
    <row r="1661" spans="1:19" x14ac:dyDescent="0.25">
      <c r="A1661" s="18" t="s">
        <v>5693</v>
      </c>
      <c r="B1661" s="18" t="s">
        <v>2004</v>
      </c>
      <c r="C1661" s="18" t="s">
        <v>67</v>
      </c>
      <c r="D1661" s="18">
        <v>1990</v>
      </c>
      <c r="E1661" s="18">
        <f>VLOOKUP(D1661,'cpi roi'!A:C,2,FALSE)</f>
        <v>130.69999999999999</v>
      </c>
      <c r="F1661" s="18" t="s">
        <v>5161</v>
      </c>
      <c r="G1661" s="18">
        <v>7.8</v>
      </c>
      <c r="H1661" s="19">
        <v>130000</v>
      </c>
      <c r="I1661" s="18" t="s">
        <v>3539</v>
      </c>
      <c r="J1661" s="18" t="s">
        <v>5694</v>
      </c>
      <c r="K1661" s="18" t="s">
        <v>71</v>
      </c>
      <c r="L1661" s="18" t="s">
        <v>34</v>
      </c>
      <c r="M1661" s="20">
        <v>31000000</v>
      </c>
      <c r="N1661" s="20">
        <v>52096475</v>
      </c>
      <c r="O1661" s="21">
        <f t="shared" si="75"/>
        <v>121452149.44529457</v>
      </c>
      <c r="P1661" s="22">
        <f t="shared" si="76"/>
        <v>168.05314516129033</v>
      </c>
      <c r="Q1661" s="20">
        <f t="shared" si="77"/>
        <v>39859583.014537111</v>
      </c>
      <c r="R1661" s="18" t="s">
        <v>35</v>
      </c>
      <c r="S1661" s="18">
        <v>121</v>
      </c>
    </row>
    <row r="1662" spans="1:19" x14ac:dyDescent="0.25">
      <c r="A1662" s="18" t="s">
        <v>5695</v>
      </c>
      <c r="B1662" s="18" t="s">
        <v>20</v>
      </c>
      <c r="C1662" s="18" t="s">
        <v>21</v>
      </c>
      <c r="D1662" s="18">
        <v>1990</v>
      </c>
      <c r="E1662" s="18">
        <f>VLOOKUP(D1662,'cpi roi'!A:C,2,FALSE)</f>
        <v>130.69999999999999</v>
      </c>
      <c r="F1662" s="18" t="s">
        <v>5696</v>
      </c>
      <c r="G1662" s="18">
        <v>6</v>
      </c>
      <c r="H1662" s="19">
        <v>9100</v>
      </c>
      <c r="I1662" s="18" t="s">
        <v>5697</v>
      </c>
      <c r="J1662" s="18" t="s">
        <v>5698</v>
      </c>
      <c r="K1662" s="18" t="s">
        <v>5011</v>
      </c>
      <c r="L1662" s="18" t="s">
        <v>34</v>
      </c>
      <c r="M1662" s="20">
        <v>0</v>
      </c>
      <c r="N1662" s="20">
        <v>4960385</v>
      </c>
      <c r="O1662" s="21">
        <f t="shared" si="75"/>
        <v>11564111.013771998</v>
      </c>
      <c r="P1662" s="22">
        <f t="shared" si="76"/>
        <v>0</v>
      </c>
      <c r="Q1662" s="20">
        <f t="shared" si="77"/>
        <v>3795244.8355011479</v>
      </c>
      <c r="R1662" s="18" t="s">
        <v>5699</v>
      </c>
      <c r="S1662" s="18">
        <v>108</v>
      </c>
    </row>
    <row r="1663" spans="1:19" x14ac:dyDescent="0.25">
      <c r="A1663" s="18" t="s">
        <v>5700</v>
      </c>
      <c r="B1663" s="18" t="s">
        <v>20</v>
      </c>
      <c r="C1663" s="18" t="s">
        <v>45</v>
      </c>
      <c r="D1663" s="18">
        <v>1990</v>
      </c>
      <c r="E1663" s="18">
        <f>VLOOKUP(D1663,'cpi roi'!A:C,2,FALSE)</f>
        <v>130.69999999999999</v>
      </c>
      <c r="F1663" s="18" t="s">
        <v>5701</v>
      </c>
      <c r="G1663" s="18">
        <v>7.2</v>
      </c>
      <c r="H1663" s="19">
        <v>86000</v>
      </c>
      <c r="I1663" s="18" t="s">
        <v>2006</v>
      </c>
      <c r="J1663" s="18" t="s">
        <v>5702</v>
      </c>
      <c r="K1663" s="18" t="s">
        <v>1540</v>
      </c>
      <c r="L1663" s="18" t="s">
        <v>34</v>
      </c>
      <c r="M1663" s="20">
        <v>9500000</v>
      </c>
      <c r="N1663" s="20">
        <v>14561425</v>
      </c>
      <c r="O1663" s="21">
        <f t="shared" si="75"/>
        <v>33946948.718439177</v>
      </c>
      <c r="P1663" s="22">
        <f t="shared" si="76"/>
        <v>153.27815789473684</v>
      </c>
      <c r="Q1663" s="20">
        <f t="shared" si="77"/>
        <v>11141105.585309871</v>
      </c>
      <c r="R1663" s="18" t="s">
        <v>223</v>
      </c>
      <c r="S1663" s="18">
        <v>125</v>
      </c>
    </row>
    <row r="1664" spans="1:19" x14ac:dyDescent="0.25">
      <c r="A1664" s="18" t="s">
        <v>5703</v>
      </c>
      <c r="B1664" s="18" t="s">
        <v>20</v>
      </c>
      <c r="C1664" s="18" t="s">
        <v>38</v>
      </c>
      <c r="D1664" s="18">
        <v>1990</v>
      </c>
      <c r="E1664" s="18">
        <f>VLOOKUP(D1664,'cpi roi'!A:C,2,FALSE)</f>
        <v>130.69999999999999</v>
      </c>
      <c r="F1664" s="18" t="s">
        <v>5370</v>
      </c>
      <c r="G1664" s="18">
        <v>6.3</v>
      </c>
      <c r="H1664" s="19">
        <v>151000</v>
      </c>
      <c r="I1664" s="18" t="s">
        <v>5232</v>
      </c>
      <c r="J1664" s="18" t="s">
        <v>3866</v>
      </c>
      <c r="K1664" s="18" t="s">
        <v>2621</v>
      </c>
      <c r="L1664" s="18" t="s">
        <v>34</v>
      </c>
      <c r="M1664" s="20">
        <v>35000000</v>
      </c>
      <c r="N1664" s="20">
        <v>57120318</v>
      </c>
      <c r="O1664" s="21">
        <f t="shared" si="75"/>
        <v>133164199.65263963</v>
      </c>
      <c r="P1664" s="22">
        <f t="shared" si="76"/>
        <v>163.20090857142858</v>
      </c>
      <c r="Q1664" s="20">
        <f t="shared" si="77"/>
        <v>43703380.260137722</v>
      </c>
      <c r="R1664" s="18" t="s">
        <v>5186</v>
      </c>
      <c r="S1664" s="18">
        <v>108</v>
      </c>
    </row>
    <row r="1665" spans="1:19" x14ac:dyDescent="0.25">
      <c r="A1665" s="18" t="s">
        <v>5704</v>
      </c>
      <c r="B1665" s="18" t="s">
        <v>20</v>
      </c>
      <c r="C1665" s="18" t="s">
        <v>38</v>
      </c>
      <c r="D1665" s="18">
        <v>1990</v>
      </c>
      <c r="E1665" s="18">
        <f>VLOOKUP(D1665,'cpi roi'!A:C,2,FALSE)</f>
        <v>130.69999999999999</v>
      </c>
      <c r="F1665" s="18" t="s">
        <v>5705</v>
      </c>
      <c r="G1665" s="18">
        <v>5.8</v>
      </c>
      <c r="H1665" s="19">
        <v>83000</v>
      </c>
      <c r="I1665" s="18" t="s">
        <v>40</v>
      </c>
      <c r="J1665" s="18" t="s">
        <v>3869</v>
      </c>
      <c r="K1665" s="18" t="s">
        <v>1804</v>
      </c>
      <c r="L1665" s="18" t="s">
        <v>34</v>
      </c>
      <c r="M1665" s="20">
        <v>25000000</v>
      </c>
      <c r="N1665" s="20">
        <v>45681173</v>
      </c>
      <c r="O1665" s="21">
        <f t="shared" si="75"/>
        <v>106496200.5592961</v>
      </c>
      <c r="P1665" s="22">
        <f t="shared" si="76"/>
        <v>182.724692</v>
      </c>
      <c r="Q1665" s="20">
        <f t="shared" si="77"/>
        <v>34951165.263963275</v>
      </c>
      <c r="R1665" s="18" t="s">
        <v>54</v>
      </c>
      <c r="S1665" s="18">
        <v>117</v>
      </c>
    </row>
    <row r="1666" spans="1:19" x14ac:dyDescent="0.25">
      <c r="A1666" s="18" t="s">
        <v>5706</v>
      </c>
      <c r="B1666" s="18" t="s">
        <v>37</v>
      </c>
      <c r="C1666" s="18" t="s">
        <v>29</v>
      </c>
      <c r="D1666" s="18">
        <v>1990</v>
      </c>
      <c r="E1666" s="18">
        <f>VLOOKUP(D1666,'cpi roi'!A:C,2,FALSE)</f>
        <v>130.69999999999999</v>
      </c>
      <c r="F1666" s="18" t="s">
        <v>5707</v>
      </c>
      <c r="G1666" s="18">
        <v>6.9</v>
      </c>
      <c r="H1666" s="19">
        <v>46000</v>
      </c>
      <c r="I1666" s="18" t="s">
        <v>1789</v>
      </c>
      <c r="J1666" s="18" t="s">
        <v>5708</v>
      </c>
      <c r="K1666" s="18" t="s">
        <v>4312</v>
      </c>
      <c r="L1666" s="18" t="s">
        <v>26</v>
      </c>
      <c r="M1666" s="20">
        <v>0</v>
      </c>
      <c r="N1666" s="20">
        <v>10360553</v>
      </c>
      <c r="O1666" s="21">
        <f t="shared" si="75"/>
        <v>24153485.073450651</v>
      </c>
      <c r="P1666" s="22">
        <f t="shared" si="76"/>
        <v>0</v>
      </c>
      <c r="Q1666" s="20">
        <f t="shared" si="77"/>
        <v>7926972.4560061209</v>
      </c>
      <c r="R1666" s="18" t="s">
        <v>142</v>
      </c>
      <c r="S1666" s="18">
        <v>91</v>
      </c>
    </row>
    <row r="1667" spans="1:19" x14ac:dyDescent="0.25">
      <c r="A1667" s="18" t="s">
        <v>5709</v>
      </c>
      <c r="B1667" s="18" t="s">
        <v>20</v>
      </c>
      <c r="C1667" s="18" t="s">
        <v>21</v>
      </c>
      <c r="D1667" s="18">
        <v>1990</v>
      </c>
      <c r="E1667" s="18">
        <f>VLOOKUP(D1667,'cpi roi'!A:C,2,FALSE)</f>
        <v>130.69999999999999</v>
      </c>
      <c r="F1667" s="18" t="s">
        <v>5710</v>
      </c>
      <c r="G1667" s="18">
        <v>7.5</v>
      </c>
      <c r="H1667" s="19">
        <v>101000</v>
      </c>
      <c r="I1667" s="18" t="s">
        <v>1511</v>
      </c>
      <c r="J1667" s="18" t="s">
        <v>1679</v>
      </c>
      <c r="K1667" s="18" t="s">
        <v>5299</v>
      </c>
      <c r="L1667" s="18" t="s">
        <v>34</v>
      </c>
      <c r="M1667" s="20">
        <v>25000000</v>
      </c>
      <c r="N1667" s="20">
        <v>26118851</v>
      </c>
      <c r="O1667" s="21">
        <f t="shared" ref="O1667:O1730" si="78">(304.7/E1667)*N1667</f>
        <v>60890695.483550116</v>
      </c>
      <c r="P1667" s="22">
        <f t="shared" ref="P1667:P1730" si="79">IFERROR(N1667/M1667, 0)*100</f>
        <v>104.475404</v>
      </c>
      <c r="Q1667" s="20">
        <f t="shared" ref="Q1667:Q1730" si="80">N1667/(E1667/100)</f>
        <v>19983818.668706965</v>
      </c>
      <c r="R1667" s="18" t="s">
        <v>4153</v>
      </c>
      <c r="S1667" s="18">
        <v>113</v>
      </c>
    </row>
    <row r="1668" spans="1:19" x14ac:dyDescent="0.25">
      <c r="A1668" s="18" t="s">
        <v>5711</v>
      </c>
      <c r="B1668" s="18" t="s">
        <v>37</v>
      </c>
      <c r="C1668" s="18" t="s">
        <v>29</v>
      </c>
      <c r="D1668" s="18">
        <v>1990</v>
      </c>
      <c r="E1668" s="18">
        <f>VLOOKUP(D1668,'cpi roi'!A:C,2,FALSE)</f>
        <v>130.69999999999999</v>
      </c>
      <c r="F1668" s="18" t="s">
        <v>5499</v>
      </c>
      <c r="G1668" s="18">
        <v>7.4</v>
      </c>
      <c r="H1668" s="19">
        <v>416000</v>
      </c>
      <c r="I1668" s="18" t="s">
        <v>2060</v>
      </c>
      <c r="J1668" s="18" t="s">
        <v>2060</v>
      </c>
      <c r="K1668" s="18" t="s">
        <v>2570</v>
      </c>
      <c r="L1668" s="18" t="s">
        <v>34</v>
      </c>
      <c r="M1668" s="20">
        <v>40000000</v>
      </c>
      <c r="N1668" s="20">
        <v>245077583</v>
      </c>
      <c r="O1668" s="21">
        <f t="shared" si="78"/>
        <v>571347662.89288449</v>
      </c>
      <c r="P1668" s="22">
        <f t="shared" si="79"/>
        <v>612.69395750000001</v>
      </c>
      <c r="Q1668" s="20">
        <f t="shared" si="80"/>
        <v>187511540.16832441</v>
      </c>
      <c r="R1668" s="18" t="s">
        <v>65</v>
      </c>
      <c r="S1668" s="18">
        <v>118</v>
      </c>
    </row>
    <row r="1669" spans="1:19" x14ac:dyDescent="0.25">
      <c r="A1669" s="18" t="s">
        <v>5712</v>
      </c>
      <c r="B1669" s="18" t="s">
        <v>20</v>
      </c>
      <c r="C1669" s="18" t="s">
        <v>38</v>
      </c>
      <c r="D1669" s="18">
        <v>1990</v>
      </c>
      <c r="E1669" s="18">
        <f>VLOOKUP(D1669,'cpi roi'!A:C,2,FALSE)</f>
        <v>130.69999999999999</v>
      </c>
      <c r="F1669" s="18" t="s">
        <v>5707</v>
      </c>
      <c r="G1669" s="18">
        <v>6.4</v>
      </c>
      <c r="H1669" s="19">
        <v>60000</v>
      </c>
      <c r="I1669" s="18" t="s">
        <v>516</v>
      </c>
      <c r="J1669" s="18" t="s">
        <v>516</v>
      </c>
      <c r="K1669" s="18" t="s">
        <v>5713</v>
      </c>
      <c r="L1669" s="18" t="s">
        <v>34</v>
      </c>
      <c r="M1669" s="20">
        <v>14000000</v>
      </c>
      <c r="N1669" s="20">
        <v>48878502</v>
      </c>
      <c r="O1669" s="21">
        <f t="shared" si="78"/>
        <v>113950111.39556237</v>
      </c>
      <c r="P1669" s="22">
        <f t="shared" si="79"/>
        <v>349.13215714285712</v>
      </c>
      <c r="Q1669" s="20">
        <f t="shared" si="80"/>
        <v>37397476.664116301</v>
      </c>
      <c r="R1669" s="18" t="s">
        <v>518</v>
      </c>
      <c r="S1669" s="18">
        <v>96</v>
      </c>
    </row>
    <row r="1670" spans="1:19" x14ac:dyDescent="0.25">
      <c r="A1670" s="18" t="s">
        <v>5714</v>
      </c>
      <c r="B1670" s="18" t="s">
        <v>20</v>
      </c>
      <c r="C1670" s="18" t="s">
        <v>108</v>
      </c>
      <c r="D1670" s="18">
        <v>1990</v>
      </c>
      <c r="E1670" s="18">
        <f>VLOOKUP(D1670,'cpi roi'!A:C,2,FALSE)</f>
        <v>130.69999999999999</v>
      </c>
      <c r="F1670" s="18" t="s">
        <v>5715</v>
      </c>
      <c r="G1670" s="18">
        <v>6.4</v>
      </c>
      <c r="H1670" s="19">
        <v>11000</v>
      </c>
      <c r="I1670" s="18" t="s">
        <v>1957</v>
      </c>
      <c r="J1670" s="18" t="s">
        <v>5716</v>
      </c>
      <c r="K1670" s="18" t="s">
        <v>5458</v>
      </c>
      <c r="L1670" s="18" t="s">
        <v>34</v>
      </c>
      <c r="M1670" s="20">
        <v>13000000</v>
      </c>
      <c r="N1670" s="20">
        <v>1293976</v>
      </c>
      <c r="O1670" s="21">
        <f t="shared" si="78"/>
        <v>3016637.2394797248</v>
      </c>
      <c r="P1670" s="22">
        <f t="shared" si="79"/>
        <v>9.9536615384615388</v>
      </c>
      <c r="Q1670" s="20">
        <f t="shared" si="80"/>
        <v>990035.19510329003</v>
      </c>
      <c r="R1670" s="18" t="s">
        <v>54</v>
      </c>
      <c r="S1670" s="18">
        <v>130</v>
      </c>
    </row>
    <row r="1671" spans="1:19" x14ac:dyDescent="0.25">
      <c r="A1671" s="18" t="s">
        <v>5717</v>
      </c>
      <c r="B1671" s="18" t="s">
        <v>2004</v>
      </c>
      <c r="C1671" s="18" t="s">
        <v>45</v>
      </c>
      <c r="D1671" s="18">
        <v>1990</v>
      </c>
      <c r="E1671" s="18">
        <f>VLOOKUP(D1671,'cpi roi'!A:C,2,FALSE)</f>
        <v>130.69999999999999</v>
      </c>
      <c r="F1671" s="18" t="s">
        <v>5157</v>
      </c>
      <c r="G1671" s="18">
        <v>6.5</v>
      </c>
      <c r="H1671" s="19">
        <v>57000</v>
      </c>
      <c r="I1671" s="18" t="s">
        <v>4567</v>
      </c>
      <c r="J1671" s="18" t="s">
        <v>4567</v>
      </c>
      <c r="K1671" s="18" t="s">
        <v>5686</v>
      </c>
      <c r="L1671" s="18" t="s">
        <v>34</v>
      </c>
      <c r="M1671" s="20">
        <v>11000000</v>
      </c>
      <c r="N1671" s="20">
        <v>8266343</v>
      </c>
      <c r="O1671" s="21">
        <f t="shared" si="78"/>
        <v>19271267.881407805</v>
      </c>
      <c r="P1671" s="22">
        <f t="shared" si="79"/>
        <v>75.148572727272722</v>
      </c>
      <c r="Q1671" s="20">
        <f t="shared" si="80"/>
        <v>6324669.4720734507</v>
      </c>
      <c r="R1671" s="18" t="s">
        <v>65</v>
      </c>
      <c r="S1671" s="18">
        <v>85</v>
      </c>
    </row>
    <row r="1672" spans="1:19" x14ac:dyDescent="0.25">
      <c r="A1672" s="18" t="s">
        <v>5718</v>
      </c>
      <c r="B1672" s="18" t="s">
        <v>20</v>
      </c>
      <c r="C1672" s="18" t="s">
        <v>4887</v>
      </c>
      <c r="D1672" s="18">
        <v>1990</v>
      </c>
      <c r="E1672" s="18">
        <f>VLOOKUP(D1672,'cpi roi'!A:C,2,FALSE)</f>
        <v>130.69999999999999</v>
      </c>
      <c r="F1672" s="18" t="s">
        <v>5719</v>
      </c>
      <c r="G1672" s="18">
        <v>6.9</v>
      </c>
      <c r="H1672" s="19">
        <v>39000</v>
      </c>
      <c r="I1672" s="18" t="s">
        <v>937</v>
      </c>
      <c r="J1672" s="18" t="s">
        <v>5720</v>
      </c>
      <c r="K1672" s="18" t="s">
        <v>502</v>
      </c>
      <c r="L1672" s="18" t="s">
        <v>34</v>
      </c>
      <c r="M1672" s="20">
        <v>22000000</v>
      </c>
      <c r="N1672" s="20">
        <v>221303188</v>
      </c>
      <c r="O1672" s="21">
        <f t="shared" si="78"/>
        <v>515922581.35883707</v>
      </c>
      <c r="P1672" s="22">
        <f t="shared" si="79"/>
        <v>1005.9235818181819</v>
      </c>
      <c r="Q1672" s="20">
        <f t="shared" si="80"/>
        <v>169321490.43611324</v>
      </c>
      <c r="R1672" s="18" t="s">
        <v>27</v>
      </c>
      <c r="S1672" s="18">
        <v>127</v>
      </c>
    </row>
    <row r="1673" spans="1:19" x14ac:dyDescent="0.25">
      <c r="A1673" s="18" t="s">
        <v>5721</v>
      </c>
      <c r="B1673" s="18" t="s">
        <v>2004</v>
      </c>
      <c r="C1673" s="18" t="s">
        <v>45</v>
      </c>
      <c r="D1673" s="18">
        <v>1990</v>
      </c>
      <c r="E1673" s="18">
        <f>VLOOKUP(D1673,'cpi roi'!A:C,2,FALSE)</f>
        <v>130.69999999999999</v>
      </c>
      <c r="F1673" s="18" t="s">
        <v>5722</v>
      </c>
      <c r="G1673" s="18">
        <v>6.4</v>
      </c>
      <c r="H1673" s="19">
        <v>65000</v>
      </c>
      <c r="I1673" s="18" t="s">
        <v>5723</v>
      </c>
      <c r="J1673" s="18" t="s">
        <v>2847</v>
      </c>
      <c r="K1673" s="18" t="s">
        <v>3423</v>
      </c>
      <c r="L1673" s="18" t="s">
        <v>34</v>
      </c>
      <c r="M1673" s="20">
        <v>22000000</v>
      </c>
      <c r="N1673" s="20">
        <v>53208180</v>
      </c>
      <c r="O1673" s="21">
        <f t="shared" si="78"/>
        <v>124043859.57153788</v>
      </c>
      <c r="P1673" s="22">
        <f t="shared" si="79"/>
        <v>241.85536363636362</v>
      </c>
      <c r="Q1673" s="20">
        <f t="shared" si="80"/>
        <v>40710160.673297629</v>
      </c>
      <c r="R1673" s="18" t="s">
        <v>5724</v>
      </c>
      <c r="S1673" s="18">
        <v>109</v>
      </c>
    </row>
    <row r="1674" spans="1:19" x14ac:dyDescent="0.25">
      <c r="A1674" s="18" t="s">
        <v>5725</v>
      </c>
      <c r="B1674" s="18" t="s">
        <v>2004</v>
      </c>
      <c r="C1674" s="18" t="s">
        <v>38</v>
      </c>
      <c r="D1674" s="18">
        <v>1990</v>
      </c>
      <c r="E1674" s="18">
        <f>VLOOKUP(D1674,'cpi roi'!A:C,2,FALSE)</f>
        <v>130.69999999999999</v>
      </c>
      <c r="F1674" s="18" t="s">
        <v>5726</v>
      </c>
      <c r="G1674" s="18">
        <v>6.1</v>
      </c>
      <c r="H1674" s="19">
        <v>81000</v>
      </c>
      <c r="I1674" s="18" t="s">
        <v>1564</v>
      </c>
      <c r="J1674" s="18" t="s">
        <v>1189</v>
      </c>
      <c r="K1674" s="18" t="s">
        <v>1483</v>
      </c>
      <c r="L1674" s="18" t="s">
        <v>34</v>
      </c>
      <c r="M1674" s="20">
        <v>60000000</v>
      </c>
      <c r="N1674" s="20">
        <v>157920733</v>
      </c>
      <c r="O1674" s="21">
        <f t="shared" si="78"/>
        <v>368159505.31828618</v>
      </c>
      <c r="P1674" s="22">
        <f t="shared" si="79"/>
        <v>263.2012216666667</v>
      </c>
      <c r="Q1674" s="20">
        <f t="shared" si="80"/>
        <v>120826880.64269319</v>
      </c>
      <c r="R1674" s="18" t="s">
        <v>2389</v>
      </c>
      <c r="S1674" s="18">
        <v>107</v>
      </c>
    </row>
    <row r="1675" spans="1:19" x14ac:dyDescent="0.25">
      <c r="A1675" s="18" t="s">
        <v>5727</v>
      </c>
      <c r="B1675" s="18" t="s">
        <v>20</v>
      </c>
      <c r="C1675" s="18" t="s">
        <v>108</v>
      </c>
      <c r="D1675" s="18">
        <v>1990</v>
      </c>
      <c r="E1675" s="18">
        <f>VLOOKUP(D1675,'cpi roi'!A:C,2,FALSE)</f>
        <v>130.69999999999999</v>
      </c>
      <c r="F1675" s="18" t="s">
        <v>5728</v>
      </c>
      <c r="G1675" s="18">
        <v>7</v>
      </c>
      <c r="H1675" s="19">
        <v>34000</v>
      </c>
      <c r="I1675" s="18" t="s">
        <v>4359</v>
      </c>
      <c r="J1675" s="18" t="s">
        <v>4360</v>
      </c>
      <c r="K1675" s="18" t="s">
        <v>1528</v>
      </c>
      <c r="L1675" s="18" t="s">
        <v>310</v>
      </c>
      <c r="M1675" s="20">
        <v>5300000</v>
      </c>
      <c r="N1675" s="20">
        <v>2554476</v>
      </c>
      <c r="O1675" s="21">
        <f t="shared" si="78"/>
        <v>5955232.1132364189</v>
      </c>
      <c r="P1675" s="22">
        <f t="shared" si="79"/>
        <v>48.197660377358496</v>
      </c>
      <c r="Q1675" s="20">
        <f t="shared" si="80"/>
        <v>1954457.5363427699</v>
      </c>
      <c r="R1675" s="18" t="s">
        <v>5729</v>
      </c>
      <c r="S1675" s="18">
        <v>103</v>
      </c>
    </row>
    <row r="1676" spans="1:19" x14ac:dyDescent="0.25">
      <c r="A1676" s="18" t="s">
        <v>5730</v>
      </c>
      <c r="B1676" s="18" t="s">
        <v>2004</v>
      </c>
      <c r="C1676" s="18" t="s">
        <v>45</v>
      </c>
      <c r="D1676" s="18">
        <v>1990</v>
      </c>
      <c r="E1676" s="18">
        <f>VLOOKUP(D1676,'cpi roi'!A:C,2,FALSE)</f>
        <v>130.69999999999999</v>
      </c>
      <c r="F1676" s="18" t="s">
        <v>5691</v>
      </c>
      <c r="G1676" s="18">
        <v>6.4</v>
      </c>
      <c r="H1676" s="19">
        <v>95000</v>
      </c>
      <c r="I1676" s="18" t="s">
        <v>655</v>
      </c>
      <c r="J1676" s="18" t="s">
        <v>2056</v>
      </c>
      <c r="K1676" s="18" t="s">
        <v>2057</v>
      </c>
      <c r="L1676" s="18" t="s">
        <v>34</v>
      </c>
      <c r="M1676" s="20">
        <v>50000000</v>
      </c>
      <c r="N1676" s="20">
        <v>41482207</v>
      </c>
      <c r="O1676" s="21">
        <f t="shared" si="78"/>
        <v>96707180.358837038</v>
      </c>
      <c r="P1676" s="22">
        <f t="shared" si="79"/>
        <v>82.964413999999991</v>
      </c>
      <c r="Q1676" s="20">
        <f t="shared" si="80"/>
        <v>31738490.436113238</v>
      </c>
      <c r="R1676" s="18" t="s">
        <v>27</v>
      </c>
      <c r="S1676" s="18">
        <v>106</v>
      </c>
    </row>
    <row r="1677" spans="1:19" x14ac:dyDescent="0.25">
      <c r="A1677" s="18" t="s">
        <v>5731</v>
      </c>
      <c r="B1677" s="18" t="s">
        <v>2004</v>
      </c>
      <c r="C1677" s="18" t="s">
        <v>21</v>
      </c>
      <c r="D1677" s="18">
        <v>1990</v>
      </c>
      <c r="E1677" s="18">
        <f>VLOOKUP(D1677,'cpi roi'!A:C,2,FALSE)</f>
        <v>130.69999999999999</v>
      </c>
      <c r="F1677" s="18" t="s">
        <v>5663</v>
      </c>
      <c r="G1677" s="18">
        <v>5.3</v>
      </c>
      <c r="H1677" s="19">
        <v>130000</v>
      </c>
      <c r="I1677" s="18" t="s">
        <v>774</v>
      </c>
      <c r="J1677" s="18" t="s">
        <v>766</v>
      </c>
      <c r="K1677" s="18" t="s">
        <v>766</v>
      </c>
      <c r="L1677" s="18" t="s">
        <v>34</v>
      </c>
      <c r="M1677" s="20">
        <v>42000000</v>
      </c>
      <c r="N1677" s="20">
        <v>119946358</v>
      </c>
      <c r="O1677" s="21">
        <f t="shared" si="78"/>
        <v>279630109.27773529</v>
      </c>
      <c r="P1677" s="22">
        <f t="shared" si="79"/>
        <v>285.58656666666667</v>
      </c>
      <c r="Q1677" s="20">
        <f t="shared" si="80"/>
        <v>91772270.849273145</v>
      </c>
      <c r="R1677" s="18" t="s">
        <v>84</v>
      </c>
      <c r="S1677" s="18">
        <v>104</v>
      </c>
    </row>
    <row r="1678" spans="1:19" x14ac:dyDescent="0.25">
      <c r="A1678" s="18" t="s">
        <v>5732</v>
      </c>
      <c r="B1678" s="18" t="s">
        <v>2004</v>
      </c>
      <c r="C1678" s="18" t="s">
        <v>38</v>
      </c>
      <c r="D1678" s="18">
        <v>1990</v>
      </c>
      <c r="E1678" s="18">
        <f>VLOOKUP(D1678,'cpi roi'!A:C,2,FALSE)</f>
        <v>130.69999999999999</v>
      </c>
      <c r="F1678" s="18" t="s">
        <v>5733</v>
      </c>
      <c r="G1678" s="18">
        <v>6.5</v>
      </c>
      <c r="H1678" s="19">
        <v>32000</v>
      </c>
      <c r="I1678" s="18" t="s">
        <v>2796</v>
      </c>
      <c r="J1678" s="18" t="s">
        <v>3427</v>
      </c>
      <c r="K1678" s="18" t="s">
        <v>2581</v>
      </c>
      <c r="L1678" s="18" t="s">
        <v>34</v>
      </c>
      <c r="M1678" s="20">
        <v>20000000</v>
      </c>
      <c r="N1678" s="20">
        <v>44143410</v>
      </c>
      <c r="O1678" s="21">
        <f t="shared" si="78"/>
        <v>102911224.3840857</v>
      </c>
      <c r="P1678" s="22">
        <f t="shared" si="79"/>
        <v>220.71705000000003</v>
      </c>
      <c r="Q1678" s="20">
        <f t="shared" si="80"/>
        <v>33774605.96786534</v>
      </c>
      <c r="R1678" s="18" t="s">
        <v>4534</v>
      </c>
      <c r="S1678" s="18">
        <v>104</v>
      </c>
    </row>
    <row r="1679" spans="1:19" x14ac:dyDescent="0.25">
      <c r="A1679" s="18" t="s">
        <v>5734</v>
      </c>
      <c r="B1679" s="18" t="s">
        <v>20</v>
      </c>
      <c r="C1679" s="18" t="s">
        <v>108</v>
      </c>
      <c r="D1679" s="18">
        <v>1990</v>
      </c>
      <c r="E1679" s="18">
        <f>VLOOKUP(D1679,'cpi roi'!A:C,2,FALSE)</f>
        <v>130.69999999999999</v>
      </c>
      <c r="F1679" s="18" t="s">
        <v>5735</v>
      </c>
      <c r="G1679" s="18">
        <v>7.7</v>
      </c>
      <c r="H1679" s="19">
        <v>128000</v>
      </c>
      <c r="I1679" s="18" t="s">
        <v>2099</v>
      </c>
      <c r="J1679" s="18" t="s">
        <v>2099</v>
      </c>
      <c r="K1679" s="18" t="s">
        <v>3082</v>
      </c>
      <c r="L1679" s="18" t="s">
        <v>34</v>
      </c>
      <c r="M1679" s="20">
        <v>14000000</v>
      </c>
      <c r="N1679" s="20">
        <v>5080409</v>
      </c>
      <c r="O1679" s="21">
        <f t="shared" si="78"/>
        <v>11843922.12930375</v>
      </c>
      <c r="P1679" s="22">
        <f t="shared" si="79"/>
        <v>36.288635714285718</v>
      </c>
      <c r="Q1679" s="20">
        <f t="shared" si="80"/>
        <v>3887076.5110941087</v>
      </c>
      <c r="R1679" s="18" t="s">
        <v>3883</v>
      </c>
      <c r="S1679" s="18">
        <v>115</v>
      </c>
    </row>
    <row r="1680" spans="1:19" x14ac:dyDescent="0.25">
      <c r="A1680" s="18" t="s">
        <v>5736</v>
      </c>
      <c r="B1680" s="18" t="s">
        <v>20</v>
      </c>
      <c r="C1680" s="18" t="s">
        <v>38</v>
      </c>
      <c r="D1680" s="18">
        <v>1990</v>
      </c>
      <c r="E1680" s="18">
        <f>VLOOKUP(D1680,'cpi roi'!A:C,2,FALSE)</f>
        <v>130.69999999999999</v>
      </c>
      <c r="F1680" s="18" t="s">
        <v>5131</v>
      </c>
      <c r="G1680" s="18">
        <v>6.2</v>
      </c>
      <c r="H1680" s="19">
        <v>17000</v>
      </c>
      <c r="I1680" s="18" t="s">
        <v>1564</v>
      </c>
      <c r="J1680" s="18" t="s">
        <v>5737</v>
      </c>
      <c r="K1680" s="18" t="s">
        <v>2833</v>
      </c>
      <c r="L1680" s="18" t="s">
        <v>34</v>
      </c>
      <c r="M1680" s="20">
        <v>22000000</v>
      </c>
      <c r="N1680" s="20">
        <v>15645616</v>
      </c>
      <c r="O1680" s="21">
        <f t="shared" si="78"/>
        <v>36474515.648048967</v>
      </c>
      <c r="P1680" s="22">
        <f t="shared" si="79"/>
        <v>71.116436363636353</v>
      </c>
      <c r="Q1680" s="20">
        <f t="shared" si="80"/>
        <v>11970631.981637338</v>
      </c>
      <c r="R1680" s="18" t="s">
        <v>2180</v>
      </c>
      <c r="S1680" s="18">
        <v>124</v>
      </c>
    </row>
    <row r="1681" spans="1:19" x14ac:dyDescent="0.25">
      <c r="A1681" s="18" t="s">
        <v>5738</v>
      </c>
      <c r="B1681" s="18" t="s">
        <v>20</v>
      </c>
      <c r="C1681" s="18" t="s">
        <v>29</v>
      </c>
      <c r="D1681" s="18">
        <v>1990</v>
      </c>
      <c r="E1681" s="18">
        <f>VLOOKUP(D1681,'cpi roi'!A:C,2,FALSE)</f>
        <v>130.69999999999999</v>
      </c>
      <c r="F1681" s="18" t="s">
        <v>5346</v>
      </c>
      <c r="G1681" s="18">
        <v>6.4</v>
      </c>
      <c r="H1681" s="19">
        <v>28000</v>
      </c>
      <c r="I1681" s="18" t="s">
        <v>5739</v>
      </c>
      <c r="J1681" s="18" t="s">
        <v>5740</v>
      </c>
      <c r="K1681" s="18" t="s">
        <v>5741</v>
      </c>
      <c r="L1681" s="18" t="s">
        <v>34</v>
      </c>
      <c r="M1681" s="20">
        <v>0</v>
      </c>
      <c r="N1681" s="20">
        <v>13985225</v>
      </c>
      <c r="O1681" s="21">
        <f t="shared" si="78"/>
        <v>32603657.670237184</v>
      </c>
      <c r="P1681" s="22">
        <f t="shared" si="79"/>
        <v>0</v>
      </c>
      <c r="Q1681" s="20">
        <f t="shared" si="80"/>
        <v>10700248.661055854</v>
      </c>
      <c r="R1681" s="18" t="s">
        <v>5112</v>
      </c>
      <c r="S1681" s="18">
        <v>90</v>
      </c>
    </row>
    <row r="1682" spans="1:19" x14ac:dyDescent="0.25">
      <c r="A1682" s="18" t="s">
        <v>5742</v>
      </c>
      <c r="B1682" s="18" t="s">
        <v>20</v>
      </c>
      <c r="C1682" s="18" t="s">
        <v>38</v>
      </c>
      <c r="D1682" s="18">
        <v>1990</v>
      </c>
      <c r="E1682" s="18">
        <f>VLOOKUP(D1682,'cpi roi'!A:C,2,FALSE)</f>
        <v>130.69999999999999</v>
      </c>
      <c r="F1682" s="18" t="s">
        <v>5743</v>
      </c>
      <c r="G1682" s="18">
        <v>7.3</v>
      </c>
      <c r="H1682" s="19">
        <v>69000</v>
      </c>
      <c r="I1682" s="18" t="s">
        <v>2911</v>
      </c>
      <c r="J1682" s="18" t="s">
        <v>2911</v>
      </c>
      <c r="K1682" s="18" t="s">
        <v>5744</v>
      </c>
      <c r="L1682" s="18" t="s">
        <v>457</v>
      </c>
      <c r="M1682" s="20">
        <v>0</v>
      </c>
      <c r="N1682" s="20">
        <v>5017971</v>
      </c>
      <c r="O1682" s="21">
        <f t="shared" si="78"/>
        <v>11698360.854628921</v>
      </c>
      <c r="P1682" s="22">
        <f t="shared" si="79"/>
        <v>0</v>
      </c>
      <c r="Q1682" s="20">
        <f t="shared" si="80"/>
        <v>3839304.5141545525</v>
      </c>
      <c r="R1682" s="18" t="s">
        <v>556</v>
      </c>
      <c r="S1682" s="18">
        <v>117</v>
      </c>
    </row>
    <row r="1683" spans="1:19" x14ac:dyDescent="0.25">
      <c r="A1683" s="18" t="s">
        <v>5745</v>
      </c>
      <c r="B1683" s="18" t="s">
        <v>2004</v>
      </c>
      <c r="C1683" s="18" t="s">
        <v>45</v>
      </c>
      <c r="D1683" s="18">
        <v>1990</v>
      </c>
      <c r="E1683" s="18">
        <f>VLOOKUP(D1683,'cpi roi'!A:C,2,FALSE)</f>
        <v>130.69999999999999</v>
      </c>
      <c r="F1683" s="18" t="s">
        <v>5685</v>
      </c>
      <c r="G1683" s="18">
        <v>6.7</v>
      </c>
      <c r="H1683" s="19">
        <v>30000</v>
      </c>
      <c r="I1683" s="18" t="s">
        <v>1242</v>
      </c>
      <c r="J1683" s="18" t="s">
        <v>5746</v>
      </c>
      <c r="K1683" s="18" t="s">
        <v>1266</v>
      </c>
      <c r="L1683" s="18" t="s">
        <v>34</v>
      </c>
      <c r="M1683" s="20">
        <v>20000000</v>
      </c>
      <c r="N1683" s="20">
        <v>35419397</v>
      </c>
      <c r="O1683" s="21">
        <f t="shared" si="78"/>
        <v>82572993.618209645</v>
      </c>
      <c r="P1683" s="22">
        <f t="shared" si="79"/>
        <v>177.09698499999999</v>
      </c>
      <c r="Q1683" s="20">
        <f t="shared" si="80"/>
        <v>27099768.171384852</v>
      </c>
      <c r="R1683" s="18" t="s">
        <v>54</v>
      </c>
      <c r="S1683" s="18">
        <v>110</v>
      </c>
    </row>
    <row r="1684" spans="1:19" x14ac:dyDescent="0.25">
      <c r="A1684" s="18" t="s">
        <v>5747</v>
      </c>
      <c r="B1684" s="18" t="s">
        <v>20</v>
      </c>
      <c r="C1684" s="18" t="s">
        <v>56</v>
      </c>
      <c r="D1684" s="18">
        <v>1990</v>
      </c>
      <c r="E1684" s="18">
        <f>VLOOKUP(D1684,'cpi roi'!A:C,2,FALSE)</f>
        <v>130.69999999999999</v>
      </c>
      <c r="F1684" s="18" t="s">
        <v>5748</v>
      </c>
      <c r="G1684" s="18">
        <v>5.9</v>
      </c>
      <c r="H1684" s="19">
        <v>47000</v>
      </c>
      <c r="I1684" s="18" t="s">
        <v>5749</v>
      </c>
      <c r="J1684" s="18" t="s">
        <v>4515</v>
      </c>
      <c r="K1684" s="18" t="s">
        <v>5750</v>
      </c>
      <c r="L1684" s="18" t="s">
        <v>34</v>
      </c>
      <c r="M1684" s="20">
        <v>13000000</v>
      </c>
      <c r="N1684" s="20">
        <v>35763605</v>
      </c>
      <c r="O1684" s="21">
        <f t="shared" si="78"/>
        <v>83375443.332058147</v>
      </c>
      <c r="P1684" s="22">
        <f t="shared" si="79"/>
        <v>275.10465384615384</v>
      </c>
      <c r="Q1684" s="20">
        <f t="shared" si="80"/>
        <v>27363125.478194341</v>
      </c>
      <c r="R1684" s="18" t="s">
        <v>65</v>
      </c>
      <c r="S1684" s="18">
        <v>84</v>
      </c>
    </row>
    <row r="1685" spans="1:19" x14ac:dyDescent="0.25">
      <c r="A1685" s="18" t="s">
        <v>5751</v>
      </c>
      <c r="B1685" s="18" t="s">
        <v>37</v>
      </c>
      <c r="C1685" s="18" t="s">
        <v>45</v>
      </c>
      <c r="D1685" s="18">
        <v>1990</v>
      </c>
      <c r="E1685" s="18">
        <f>VLOOKUP(D1685,'cpi roi'!A:C,2,FALSE)</f>
        <v>130.69999999999999</v>
      </c>
      <c r="F1685" s="18" t="s">
        <v>5696</v>
      </c>
      <c r="G1685" s="18">
        <v>5.8</v>
      </c>
      <c r="H1685" s="19">
        <v>35000</v>
      </c>
      <c r="I1685" s="18" t="s">
        <v>3928</v>
      </c>
      <c r="J1685" s="18" t="s">
        <v>3928</v>
      </c>
      <c r="K1685" s="18" t="s">
        <v>2096</v>
      </c>
      <c r="L1685" s="18" t="s">
        <v>34</v>
      </c>
      <c r="M1685" s="20">
        <v>25000000</v>
      </c>
      <c r="N1685" s="20">
        <v>39404261</v>
      </c>
      <c r="O1685" s="21">
        <f t="shared" si="78"/>
        <v>91862879.316755936</v>
      </c>
      <c r="P1685" s="22">
        <f t="shared" si="79"/>
        <v>157.61704399999999</v>
      </c>
      <c r="Q1685" s="20">
        <f t="shared" si="80"/>
        <v>30148631.216526397</v>
      </c>
      <c r="R1685" s="18" t="s">
        <v>27</v>
      </c>
      <c r="S1685" s="18">
        <v>102</v>
      </c>
    </row>
    <row r="1686" spans="1:19" x14ac:dyDescent="0.25">
      <c r="A1686" s="18" t="s">
        <v>5752</v>
      </c>
      <c r="B1686" s="18" t="s">
        <v>20</v>
      </c>
      <c r="C1686" s="18" t="s">
        <v>45</v>
      </c>
      <c r="D1686" s="18">
        <v>1990</v>
      </c>
      <c r="E1686" s="18">
        <f>VLOOKUP(D1686,'cpi roi'!A:C,2,FALSE)</f>
        <v>130.69999999999999</v>
      </c>
      <c r="F1686" s="18" t="s">
        <v>5753</v>
      </c>
      <c r="G1686" s="18">
        <v>7.1</v>
      </c>
      <c r="H1686" s="19">
        <v>20000</v>
      </c>
      <c r="I1686" s="18" t="s">
        <v>5754</v>
      </c>
      <c r="J1686" s="18" t="s">
        <v>5754</v>
      </c>
      <c r="K1686" s="18" t="s">
        <v>5754</v>
      </c>
      <c r="L1686" s="18" t="s">
        <v>34</v>
      </c>
      <c r="M1686" s="20">
        <v>23000</v>
      </c>
      <c r="N1686" s="20">
        <v>1228108</v>
      </c>
      <c r="O1686" s="21">
        <f t="shared" si="78"/>
        <v>2863079.6296863044</v>
      </c>
      <c r="P1686" s="22">
        <f t="shared" si="79"/>
        <v>5339.6</v>
      </c>
      <c r="Q1686" s="20">
        <f t="shared" si="80"/>
        <v>939638.86763580726</v>
      </c>
      <c r="R1686" s="18" t="s">
        <v>5755</v>
      </c>
      <c r="S1686" s="18">
        <v>97</v>
      </c>
    </row>
    <row r="1687" spans="1:19" x14ac:dyDescent="0.25">
      <c r="A1687" s="18" t="s">
        <v>5756</v>
      </c>
      <c r="B1687" s="18" t="s">
        <v>20</v>
      </c>
      <c r="C1687" s="18" t="s">
        <v>21</v>
      </c>
      <c r="D1687" s="18">
        <v>1990</v>
      </c>
      <c r="E1687" s="18">
        <f>VLOOKUP(D1687,'cpi roi'!A:C,2,FALSE)</f>
        <v>130.69999999999999</v>
      </c>
      <c r="F1687" s="18" t="s">
        <v>5757</v>
      </c>
      <c r="G1687" s="18">
        <v>6.6</v>
      </c>
      <c r="H1687" s="19">
        <v>82000</v>
      </c>
      <c r="I1687" s="18" t="s">
        <v>833</v>
      </c>
      <c r="J1687" s="18" t="s">
        <v>5758</v>
      </c>
      <c r="K1687" s="18" t="s">
        <v>5471</v>
      </c>
      <c r="L1687" s="18" t="s">
        <v>34</v>
      </c>
      <c r="M1687" s="20">
        <v>26000000</v>
      </c>
      <c r="N1687" s="20">
        <v>61489265</v>
      </c>
      <c r="O1687" s="21">
        <f t="shared" si="78"/>
        <v>143349495.37490436</v>
      </c>
      <c r="P1687" s="22">
        <f t="shared" si="79"/>
        <v>236.49717307692305</v>
      </c>
      <c r="Q1687" s="20">
        <f t="shared" si="80"/>
        <v>47046109.410864577</v>
      </c>
      <c r="R1687" s="18" t="s">
        <v>35</v>
      </c>
      <c r="S1687" s="18">
        <v>115</v>
      </c>
    </row>
    <row r="1688" spans="1:19" x14ac:dyDescent="0.25">
      <c r="A1688" s="18" t="s">
        <v>5759</v>
      </c>
      <c r="B1688" s="18" t="s">
        <v>452</v>
      </c>
      <c r="C1688" s="18" t="s">
        <v>108</v>
      </c>
      <c r="D1688" s="18">
        <v>1990</v>
      </c>
      <c r="E1688" s="18">
        <f>VLOOKUP(D1688,'cpi roi'!A:C,2,FALSE)</f>
        <v>130.69999999999999</v>
      </c>
      <c r="F1688" s="18" t="s">
        <v>5760</v>
      </c>
      <c r="G1688" s="18">
        <v>7.5</v>
      </c>
      <c r="H1688" s="19">
        <v>19000</v>
      </c>
      <c r="I1688" s="18" t="s">
        <v>4719</v>
      </c>
      <c r="J1688" s="18" t="s">
        <v>4720</v>
      </c>
      <c r="K1688" s="18" t="s">
        <v>5761</v>
      </c>
      <c r="L1688" s="18" t="s">
        <v>496</v>
      </c>
      <c r="M1688" s="20">
        <v>0</v>
      </c>
      <c r="N1688" s="20">
        <v>3106052</v>
      </c>
      <c r="O1688" s="21">
        <f t="shared" si="78"/>
        <v>7241117.4016832439</v>
      </c>
      <c r="P1688" s="22">
        <f t="shared" si="79"/>
        <v>0</v>
      </c>
      <c r="Q1688" s="20">
        <f t="shared" si="80"/>
        <v>2376474.3687834735</v>
      </c>
      <c r="R1688" s="18" t="s">
        <v>5762</v>
      </c>
      <c r="S1688" s="18">
        <v>94</v>
      </c>
    </row>
    <row r="1689" spans="1:19" x14ac:dyDescent="0.25">
      <c r="A1689" s="18" t="s">
        <v>5763</v>
      </c>
      <c r="B1689" s="18" t="s">
        <v>20</v>
      </c>
      <c r="C1689" s="18" t="s">
        <v>21</v>
      </c>
      <c r="D1689" s="18">
        <v>1990</v>
      </c>
      <c r="E1689" s="18">
        <f>VLOOKUP(D1689,'cpi roi'!A:C,2,FALSE)</f>
        <v>130.69999999999999</v>
      </c>
      <c r="F1689" s="18" t="s">
        <v>5701</v>
      </c>
      <c r="G1689" s="18">
        <v>6.4</v>
      </c>
      <c r="H1689" s="19">
        <v>27000</v>
      </c>
      <c r="I1689" s="18" t="s">
        <v>5764</v>
      </c>
      <c r="J1689" s="18" t="s">
        <v>5764</v>
      </c>
      <c r="K1689" s="18" t="s">
        <v>603</v>
      </c>
      <c r="L1689" s="18" t="s">
        <v>34</v>
      </c>
      <c r="M1689" s="20">
        <v>0</v>
      </c>
      <c r="N1689" s="20">
        <v>39024251</v>
      </c>
      <c r="O1689" s="21">
        <f t="shared" si="78"/>
        <v>90976964.649579197</v>
      </c>
      <c r="P1689" s="22">
        <f t="shared" si="79"/>
        <v>0</v>
      </c>
      <c r="Q1689" s="20">
        <f t="shared" si="80"/>
        <v>29857881.407804132</v>
      </c>
      <c r="R1689" s="18" t="s">
        <v>4534</v>
      </c>
      <c r="S1689" s="18">
        <v>110</v>
      </c>
    </row>
    <row r="1690" spans="1:19" x14ac:dyDescent="0.25">
      <c r="A1690" s="18" t="s">
        <v>5765</v>
      </c>
      <c r="B1690" s="18" t="s">
        <v>2004</v>
      </c>
      <c r="C1690" s="18" t="s">
        <v>38</v>
      </c>
      <c r="D1690" s="18">
        <v>1990</v>
      </c>
      <c r="E1690" s="18">
        <f>VLOOKUP(D1690,'cpi roi'!A:C,2,FALSE)</f>
        <v>130.69999999999999</v>
      </c>
      <c r="F1690" s="18" t="s">
        <v>5766</v>
      </c>
      <c r="G1690" s="18">
        <v>6.9</v>
      </c>
      <c r="H1690" s="19">
        <v>21000</v>
      </c>
      <c r="I1690" s="18" t="s">
        <v>2818</v>
      </c>
      <c r="J1690" s="18" t="s">
        <v>903</v>
      </c>
      <c r="K1690" s="18" t="s">
        <v>1724</v>
      </c>
      <c r="L1690" s="18" t="s">
        <v>252</v>
      </c>
      <c r="M1690" s="20">
        <v>20000000</v>
      </c>
      <c r="N1690" s="20">
        <v>21413105</v>
      </c>
      <c r="O1690" s="21">
        <f t="shared" si="78"/>
        <v>49920222.597551644</v>
      </c>
      <c r="P1690" s="22">
        <f t="shared" si="79"/>
        <v>107.06552499999999</v>
      </c>
      <c r="Q1690" s="20">
        <f t="shared" si="80"/>
        <v>16383400.91813313</v>
      </c>
      <c r="R1690" s="18" t="s">
        <v>5767</v>
      </c>
      <c r="S1690" s="18">
        <v>119</v>
      </c>
    </row>
    <row r="1691" spans="1:19" x14ac:dyDescent="0.25">
      <c r="A1691" s="18" t="s">
        <v>5768</v>
      </c>
      <c r="B1691" s="18" t="s">
        <v>20</v>
      </c>
      <c r="C1691" s="18" t="s">
        <v>38</v>
      </c>
      <c r="D1691" s="18">
        <v>1990</v>
      </c>
      <c r="E1691" s="18">
        <f>VLOOKUP(D1691,'cpi roi'!A:C,2,FALSE)</f>
        <v>130.69999999999999</v>
      </c>
      <c r="F1691" s="18" t="s">
        <v>5131</v>
      </c>
      <c r="G1691" s="18">
        <v>6.5</v>
      </c>
      <c r="H1691" s="19">
        <v>21000</v>
      </c>
      <c r="I1691" s="18" t="s">
        <v>3905</v>
      </c>
      <c r="J1691" s="18" t="s">
        <v>3905</v>
      </c>
      <c r="K1691" s="18" t="s">
        <v>3545</v>
      </c>
      <c r="L1691" s="18" t="s">
        <v>34</v>
      </c>
      <c r="M1691" s="20">
        <v>11000000</v>
      </c>
      <c r="N1691" s="20">
        <v>8862354</v>
      </c>
      <c r="O1691" s="21">
        <f t="shared" si="78"/>
        <v>20660744.175975516</v>
      </c>
      <c r="P1691" s="22">
        <f t="shared" si="79"/>
        <v>80.566854545454547</v>
      </c>
      <c r="Q1691" s="20">
        <f t="shared" si="80"/>
        <v>6780684.0091813318</v>
      </c>
      <c r="R1691" s="18" t="s">
        <v>4534</v>
      </c>
      <c r="S1691" s="18">
        <v>102</v>
      </c>
    </row>
    <row r="1692" spans="1:19" x14ac:dyDescent="0.25">
      <c r="A1692" s="18" t="s">
        <v>5769</v>
      </c>
      <c r="B1692" s="18" t="s">
        <v>20</v>
      </c>
      <c r="C1692" s="18" t="s">
        <v>108</v>
      </c>
      <c r="D1692" s="18">
        <v>1990</v>
      </c>
      <c r="E1692" s="18">
        <f>VLOOKUP(D1692,'cpi roi'!A:C,2,FALSE)</f>
        <v>130.69999999999999</v>
      </c>
      <c r="F1692" s="18" t="s">
        <v>5757</v>
      </c>
      <c r="G1692" s="18">
        <v>6.2</v>
      </c>
      <c r="H1692" s="19">
        <v>12000</v>
      </c>
      <c r="I1692" s="18" t="s">
        <v>25</v>
      </c>
      <c r="J1692" s="18" t="s">
        <v>1189</v>
      </c>
      <c r="K1692" s="18" t="s">
        <v>25</v>
      </c>
      <c r="L1692" s="18" t="s">
        <v>34</v>
      </c>
      <c r="M1692" s="20">
        <v>19000000</v>
      </c>
      <c r="N1692" s="20">
        <v>10005969</v>
      </c>
      <c r="O1692" s="21">
        <f t="shared" si="78"/>
        <v>23326845.863045141</v>
      </c>
      <c r="P1692" s="22">
        <f t="shared" si="79"/>
        <v>52.662994736842109</v>
      </c>
      <c r="Q1692" s="20">
        <f t="shared" si="80"/>
        <v>7655676.3580719205</v>
      </c>
      <c r="R1692" s="18" t="s">
        <v>5770</v>
      </c>
      <c r="S1692" s="18">
        <v>137</v>
      </c>
    </row>
    <row r="1693" spans="1:19" x14ac:dyDescent="0.25">
      <c r="A1693" s="18" t="s">
        <v>5771</v>
      </c>
      <c r="B1693" s="18" t="s">
        <v>20</v>
      </c>
      <c r="C1693" s="18" t="s">
        <v>38</v>
      </c>
      <c r="D1693" s="18">
        <v>1990</v>
      </c>
      <c r="E1693" s="18">
        <f>VLOOKUP(D1693,'cpi roi'!A:C,2,FALSE)</f>
        <v>130.69999999999999</v>
      </c>
      <c r="F1693" s="18" t="s">
        <v>5161</v>
      </c>
      <c r="G1693" s="18">
        <v>6.2</v>
      </c>
      <c r="H1693" s="19">
        <v>34000</v>
      </c>
      <c r="I1693" s="18" t="s">
        <v>4433</v>
      </c>
      <c r="J1693" s="18" t="s">
        <v>5772</v>
      </c>
      <c r="K1693" s="18" t="s">
        <v>4542</v>
      </c>
      <c r="L1693" s="18" t="s">
        <v>34</v>
      </c>
      <c r="M1693" s="20">
        <v>6000000</v>
      </c>
      <c r="N1693" s="20">
        <v>24271196</v>
      </c>
      <c r="O1693" s="21">
        <f t="shared" si="78"/>
        <v>56583270.246365726</v>
      </c>
      <c r="P1693" s="22">
        <f t="shared" si="79"/>
        <v>404.51993333333337</v>
      </c>
      <c r="Q1693" s="20">
        <f t="shared" si="80"/>
        <v>18570157.612853866</v>
      </c>
      <c r="R1693" s="18" t="s">
        <v>5773</v>
      </c>
      <c r="S1693" s="18">
        <v>108</v>
      </c>
    </row>
    <row r="1694" spans="1:19" x14ac:dyDescent="0.25">
      <c r="A1694" s="18" t="s">
        <v>5774</v>
      </c>
      <c r="B1694" s="18" t="s">
        <v>20</v>
      </c>
      <c r="C1694" s="18" t="s">
        <v>108</v>
      </c>
      <c r="D1694" s="18">
        <v>1990</v>
      </c>
      <c r="E1694" s="18">
        <f>VLOOKUP(D1694,'cpi roi'!A:C,2,FALSE)</f>
        <v>130.69999999999999</v>
      </c>
      <c r="F1694" s="18" t="s">
        <v>5775</v>
      </c>
      <c r="G1694" s="18">
        <v>6.5</v>
      </c>
      <c r="H1694" s="19">
        <v>18000</v>
      </c>
      <c r="I1694" s="18" t="s">
        <v>4952</v>
      </c>
      <c r="J1694" s="18" t="s">
        <v>1910</v>
      </c>
      <c r="K1694" s="18" t="s">
        <v>188</v>
      </c>
      <c r="L1694" s="18" t="s">
        <v>34</v>
      </c>
      <c r="M1694" s="20">
        <v>15000000</v>
      </c>
      <c r="N1694" s="20">
        <v>27734391</v>
      </c>
      <c r="O1694" s="21">
        <f t="shared" si="78"/>
        <v>64656992.637337416</v>
      </c>
      <c r="P1694" s="22">
        <f t="shared" si="79"/>
        <v>184.89594</v>
      </c>
      <c r="Q1694" s="20">
        <f t="shared" si="80"/>
        <v>21219885.998469777</v>
      </c>
      <c r="R1694" s="18" t="s">
        <v>48</v>
      </c>
      <c r="S1694" s="18">
        <v>115</v>
      </c>
    </row>
    <row r="1695" spans="1:19" x14ac:dyDescent="0.25">
      <c r="A1695" s="18" t="s">
        <v>5776</v>
      </c>
      <c r="B1695" s="18" t="s">
        <v>37</v>
      </c>
      <c r="C1695" s="18" t="s">
        <v>45</v>
      </c>
      <c r="D1695" s="18">
        <v>1990</v>
      </c>
      <c r="E1695" s="18">
        <f>VLOOKUP(D1695,'cpi roi'!A:C,2,FALSE)</f>
        <v>130.69999999999999</v>
      </c>
      <c r="F1695" s="18" t="s">
        <v>5370</v>
      </c>
      <c r="G1695" s="18">
        <v>5.5</v>
      </c>
      <c r="H1695" s="19">
        <v>23000</v>
      </c>
      <c r="I1695" s="18" t="s">
        <v>3871</v>
      </c>
      <c r="J1695" s="18" t="s">
        <v>3105</v>
      </c>
      <c r="K1695" s="18" t="s">
        <v>1724</v>
      </c>
      <c r="L1695" s="18" t="s">
        <v>34</v>
      </c>
      <c r="M1695" s="20">
        <v>0</v>
      </c>
      <c r="N1695" s="20">
        <v>71609321</v>
      </c>
      <c r="O1695" s="21">
        <f t="shared" si="78"/>
        <v>166942311.46671769</v>
      </c>
      <c r="P1695" s="22">
        <f t="shared" si="79"/>
        <v>0</v>
      </c>
      <c r="Q1695" s="20">
        <f t="shared" si="80"/>
        <v>54789074.980872229</v>
      </c>
      <c r="R1695" s="18" t="s">
        <v>2097</v>
      </c>
      <c r="S1695" s="18">
        <v>104</v>
      </c>
    </row>
    <row r="1696" spans="1:19" x14ac:dyDescent="0.25">
      <c r="A1696" s="18" t="s">
        <v>5777</v>
      </c>
      <c r="B1696" s="18" t="s">
        <v>37</v>
      </c>
      <c r="C1696" s="18" t="s">
        <v>45</v>
      </c>
      <c r="D1696" s="18">
        <v>1990</v>
      </c>
      <c r="E1696" s="18">
        <f>VLOOKUP(D1696,'cpi roi'!A:C,2,FALSE)</f>
        <v>130.69999999999999</v>
      </c>
      <c r="F1696" s="18" t="s">
        <v>5719</v>
      </c>
      <c r="G1696" s="18">
        <v>5.4</v>
      </c>
      <c r="H1696" s="19">
        <v>29000</v>
      </c>
      <c r="I1696" s="18" t="s">
        <v>5778</v>
      </c>
      <c r="J1696" s="18" t="s">
        <v>5779</v>
      </c>
      <c r="K1696" s="18" t="s">
        <v>5780</v>
      </c>
      <c r="L1696" s="18" t="s">
        <v>34</v>
      </c>
      <c r="M1696" s="20">
        <v>10000000</v>
      </c>
      <c r="N1696" s="20">
        <v>72270891</v>
      </c>
      <c r="O1696" s="21">
        <f t="shared" si="78"/>
        <v>168484625.00153023</v>
      </c>
      <c r="P1696" s="22">
        <f t="shared" si="79"/>
        <v>722.70890999999995</v>
      </c>
      <c r="Q1696" s="20">
        <f t="shared" si="80"/>
        <v>55295249.426166795</v>
      </c>
      <c r="R1696" s="18" t="s">
        <v>65</v>
      </c>
      <c r="S1696" s="18">
        <v>81</v>
      </c>
    </row>
    <row r="1697" spans="1:19" x14ac:dyDescent="0.25">
      <c r="A1697" s="18" t="s">
        <v>5781</v>
      </c>
      <c r="B1697" s="18" t="s">
        <v>20</v>
      </c>
      <c r="C1697" s="18" t="s">
        <v>108</v>
      </c>
      <c r="D1697" s="18">
        <v>1990</v>
      </c>
      <c r="E1697" s="18">
        <f>VLOOKUP(D1697,'cpi roi'!A:C,2,FALSE)</f>
        <v>130.69999999999999</v>
      </c>
      <c r="F1697" s="18" t="s">
        <v>5782</v>
      </c>
      <c r="G1697" s="18">
        <v>6.9</v>
      </c>
      <c r="H1697" s="19">
        <v>26000</v>
      </c>
      <c r="I1697" s="18" t="s">
        <v>2210</v>
      </c>
      <c r="J1697" s="18" t="s">
        <v>5783</v>
      </c>
      <c r="K1697" s="18" t="s">
        <v>4312</v>
      </c>
      <c r="L1697" s="18" t="s">
        <v>34</v>
      </c>
      <c r="M1697" s="20">
        <v>0</v>
      </c>
      <c r="N1697" s="20">
        <v>13446769</v>
      </c>
      <c r="O1697" s="21">
        <f t="shared" si="78"/>
        <v>31348358.946442235</v>
      </c>
      <c r="P1697" s="22">
        <f t="shared" si="79"/>
        <v>0</v>
      </c>
      <c r="Q1697" s="20">
        <f t="shared" si="80"/>
        <v>10288270.084162204</v>
      </c>
      <c r="R1697" s="18" t="s">
        <v>3952</v>
      </c>
      <c r="S1697" s="18">
        <v>110</v>
      </c>
    </row>
    <row r="1698" spans="1:19" x14ac:dyDescent="0.25">
      <c r="A1698" s="18" t="s">
        <v>5784</v>
      </c>
      <c r="B1698" s="18" t="s">
        <v>2004</v>
      </c>
      <c r="C1698" s="18" t="s">
        <v>45</v>
      </c>
      <c r="D1698" s="18">
        <v>1990</v>
      </c>
      <c r="E1698" s="18">
        <f>VLOOKUP(D1698,'cpi roi'!A:C,2,FALSE)</f>
        <v>130.69999999999999</v>
      </c>
      <c r="F1698" s="18" t="s">
        <v>5701</v>
      </c>
      <c r="G1698" s="18">
        <v>6.3</v>
      </c>
      <c r="H1698" s="19">
        <v>19000</v>
      </c>
      <c r="I1698" s="18" t="s">
        <v>854</v>
      </c>
      <c r="J1698" s="18" t="s">
        <v>1590</v>
      </c>
      <c r="K1698" s="18" t="s">
        <v>856</v>
      </c>
      <c r="L1698" s="18" t="s">
        <v>34</v>
      </c>
      <c r="M1698" s="20">
        <v>0</v>
      </c>
      <c r="N1698" s="20">
        <v>23591472</v>
      </c>
      <c r="O1698" s="21">
        <f t="shared" si="78"/>
        <v>54998634.417750575</v>
      </c>
      <c r="P1698" s="22">
        <f t="shared" si="79"/>
        <v>0</v>
      </c>
      <c r="Q1698" s="20">
        <f t="shared" si="80"/>
        <v>18050093.343534812</v>
      </c>
      <c r="R1698" s="18" t="s">
        <v>2403</v>
      </c>
      <c r="S1698" s="18">
        <v>97</v>
      </c>
    </row>
    <row r="1699" spans="1:19" x14ac:dyDescent="0.25">
      <c r="A1699" s="18" t="s">
        <v>5785</v>
      </c>
      <c r="B1699" s="18" t="s">
        <v>341</v>
      </c>
      <c r="C1699" s="18" t="s">
        <v>394</v>
      </c>
      <c r="D1699" s="18">
        <v>1990</v>
      </c>
      <c r="E1699" s="18">
        <f>VLOOKUP(D1699,'cpi roi'!A:C,2,FALSE)</f>
        <v>130.69999999999999</v>
      </c>
      <c r="F1699" s="18" t="s">
        <v>5663</v>
      </c>
      <c r="G1699" s="18">
        <v>6.9</v>
      </c>
      <c r="H1699" s="19">
        <v>40000</v>
      </c>
      <c r="I1699" s="18" t="s">
        <v>5786</v>
      </c>
      <c r="J1699" s="18" t="s">
        <v>4586</v>
      </c>
      <c r="K1699" s="18" t="s">
        <v>489</v>
      </c>
      <c r="L1699" s="18" t="s">
        <v>34</v>
      </c>
      <c r="M1699" s="20">
        <v>30000000</v>
      </c>
      <c r="N1699" s="20">
        <v>27931461</v>
      </c>
      <c r="O1699" s="21">
        <f t="shared" si="78"/>
        <v>65116420.556235656</v>
      </c>
      <c r="P1699" s="22">
        <f t="shared" si="79"/>
        <v>93.104869999999991</v>
      </c>
      <c r="Q1699" s="20">
        <f t="shared" si="80"/>
        <v>21370666.411629688</v>
      </c>
      <c r="R1699" s="18" t="s">
        <v>5787</v>
      </c>
      <c r="S1699" s="18">
        <v>77</v>
      </c>
    </row>
    <row r="1700" spans="1:19" x14ac:dyDescent="0.25">
      <c r="A1700" s="18" t="s">
        <v>5788</v>
      </c>
      <c r="B1700" s="18" t="s">
        <v>20</v>
      </c>
      <c r="C1700" s="18" t="s">
        <v>45</v>
      </c>
      <c r="D1700" s="18">
        <v>1990</v>
      </c>
      <c r="E1700" s="18">
        <f>VLOOKUP(D1700,'cpi roi'!A:C,2,FALSE)</f>
        <v>130.69999999999999</v>
      </c>
      <c r="F1700" s="18" t="s">
        <v>5696</v>
      </c>
      <c r="G1700" s="18">
        <v>6.5</v>
      </c>
      <c r="H1700" s="19">
        <v>14000</v>
      </c>
      <c r="I1700" s="18" t="s">
        <v>5789</v>
      </c>
      <c r="J1700" s="18" t="s">
        <v>5789</v>
      </c>
      <c r="K1700" s="18" t="s">
        <v>5790</v>
      </c>
      <c r="L1700" s="18" t="s">
        <v>34</v>
      </c>
      <c r="M1700" s="20">
        <v>2500000</v>
      </c>
      <c r="N1700" s="20">
        <v>26385627</v>
      </c>
      <c r="O1700" s="21">
        <f t="shared" si="78"/>
        <v>61512628.514919661</v>
      </c>
      <c r="P1700" s="22">
        <f t="shared" si="79"/>
        <v>1055.42508</v>
      </c>
      <c r="Q1700" s="20">
        <f t="shared" si="80"/>
        <v>20187931.905126244</v>
      </c>
      <c r="R1700" s="18" t="s">
        <v>5791</v>
      </c>
      <c r="S1700" s="18">
        <v>100</v>
      </c>
    </row>
    <row r="1701" spans="1:19" x14ac:dyDescent="0.25">
      <c r="A1701" s="18" t="s">
        <v>5792</v>
      </c>
      <c r="B1701" s="18" t="s">
        <v>20</v>
      </c>
      <c r="C1701" s="18" t="s">
        <v>38</v>
      </c>
      <c r="D1701" s="18">
        <v>1990</v>
      </c>
      <c r="E1701" s="18">
        <f>VLOOKUP(D1701,'cpi roi'!A:C,2,FALSE)</f>
        <v>130.69999999999999</v>
      </c>
      <c r="F1701" s="18" t="s">
        <v>5793</v>
      </c>
      <c r="G1701" s="18">
        <v>5.9</v>
      </c>
      <c r="H1701" s="19">
        <v>40000</v>
      </c>
      <c r="I1701" s="18" t="s">
        <v>81</v>
      </c>
      <c r="J1701" s="18" t="s">
        <v>5794</v>
      </c>
      <c r="K1701" s="18" t="s">
        <v>1490</v>
      </c>
      <c r="L1701" s="18" t="s">
        <v>34</v>
      </c>
      <c r="M1701" s="20">
        <v>38000000</v>
      </c>
      <c r="N1701" s="20">
        <v>153518974</v>
      </c>
      <c r="O1701" s="21">
        <f t="shared" si="78"/>
        <v>357897715.2088753</v>
      </c>
      <c r="P1701" s="22">
        <f t="shared" si="79"/>
        <v>403.9973</v>
      </c>
      <c r="Q1701" s="20">
        <f t="shared" si="80"/>
        <v>117459046.67176741</v>
      </c>
      <c r="R1701" s="18" t="s">
        <v>48</v>
      </c>
      <c r="S1701" s="18">
        <v>93</v>
      </c>
    </row>
    <row r="1702" spans="1:19" x14ac:dyDescent="0.25">
      <c r="A1702" s="18" t="s">
        <v>5795</v>
      </c>
      <c r="B1702" s="18" t="s">
        <v>20</v>
      </c>
      <c r="C1702" s="18" t="s">
        <v>56</v>
      </c>
      <c r="D1702" s="18">
        <v>1990</v>
      </c>
      <c r="E1702" s="18">
        <f>VLOOKUP(D1702,'cpi roi'!A:C,2,FALSE)</f>
        <v>130.69999999999999</v>
      </c>
      <c r="F1702" s="18" t="s">
        <v>5766</v>
      </c>
      <c r="G1702" s="18">
        <v>6.9</v>
      </c>
      <c r="H1702" s="19">
        <v>40000</v>
      </c>
      <c r="I1702" s="18" t="s">
        <v>5796</v>
      </c>
      <c r="J1702" s="18" t="s">
        <v>5797</v>
      </c>
      <c r="K1702" s="18" t="s">
        <v>5798</v>
      </c>
      <c r="L1702" s="18" t="s">
        <v>34</v>
      </c>
      <c r="M1702" s="20">
        <v>4200000</v>
      </c>
      <c r="N1702" s="20">
        <v>5835247</v>
      </c>
      <c r="O1702" s="21">
        <f t="shared" si="78"/>
        <v>13603670.703136954</v>
      </c>
      <c r="P1702" s="22">
        <f t="shared" si="79"/>
        <v>138.93445238095239</v>
      </c>
      <c r="Q1702" s="20">
        <f t="shared" si="80"/>
        <v>4464611.3236419279</v>
      </c>
      <c r="R1702" s="18" t="s">
        <v>5429</v>
      </c>
      <c r="S1702" s="18">
        <v>92</v>
      </c>
    </row>
    <row r="1703" spans="1:19" x14ac:dyDescent="0.25">
      <c r="A1703" s="18" t="s">
        <v>5799</v>
      </c>
      <c r="B1703" s="18" t="s">
        <v>20</v>
      </c>
      <c r="C1703" s="18" t="s">
        <v>1209</v>
      </c>
      <c r="D1703" s="18">
        <v>1990</v>
      </c>
      <c r="E1703" s="18">
        <f>VLOOKUP(D1703,'cpi roi'!A:C,2,FALSE)</f>
        <v>130.69999999999999</v>
      </c>
      <c r="F1703" s="18" t="s">
        <v>5800</v>
      </c>
      <c r="G1703" s="18">
        <v>6.4</v>
      </c>
      <c r="H1703" s="19">
        <v>19000</v>
      </c>
      <c r="I1703" s="18" t="s">
        <v>943</v>
      </c>
      <c r="J1703" s="18" t="s">
        <v>5801</v>
      </c>
      <c r="K1703" s="18" t="s">
        <v>4050</v>
      </c>
      <c r="L1703" s="18" t="s">
        <v>34</v>
      </c>
      <c r="M1703" s="20">
        <v>18000000</v>
      </c>
      <c r="N1703" s="20">
        <v>44926706</v>
      </c>
      <c r="O1703" s="21">
        <f t="shared" si="78"/>
        <v>104737316.89517981</v>
      </c>
      <c r="P1703" s="22">
        <f t="shared" si="79"/>
        <v>249.5928111111111</v>
      </c>
      <c r="Q1703" s="20">
        <f t="shared" si="80"/>
        <v>34373914.3075746</v>
      </c>
      <c r="R1703" s="18" t="s">
        <v>4534</v>
      </c>
      <c r="S1703" s="18">
        <v>102</v>
      </c>
    </row>
    <row r="1704" spans="1:19" x14ac:dyDescent="0.25">
      <c r="A1704" s="18" t="s">
        <v>5802</v>
      </c>
      <c r="B1704" s="18" t="s">
        <v>20</v>
      </c>
      <c r="C1704" s="18" t="s">
        <v>45</v>
      </c>
      <c r="D1704" s="18">
        <v>1990</v>
      </c>
      <c r="E1704" s="18">
        <f>VLOOKUP(D1704,'cpi roi'!A:C,2,FALSE)</f>
        <v>130.69999999999999</v>
      </c>
      <c r="F1704" s="18" t="s">
        <v>5803</v>
      </c>
      <c r="G1704" s="18">
        <v>6.7</v>
      </c>
      <c r="H1704" s="19">
        <v>16000</v>
      </c>
      <c r="I1704" s="18" t="s">
        <v>479</v>
      </c>
      <c r="J1704" s="18" t="s">
        <v>5804</v>
      </c>
      <c r="K1704" s="18" t="s">
        <v>752</v>
      </c>
      <c r="L1704" s="18" t="s">
        <v>34</v>
      </c>
      <c r="M1704" s="20">
        <v>22000000</v>
      </c>
      <c r="N1704" s="20">
        <v>39071603</v>
      </c>
      <c r="O1704" s="21">
        <f t="shared" si="78"/>
        <v>91087356.037490442</v>
      </c>
      <c r="P1704" s="22">
        <f t="shared" si="79"/>
        <v>177.59819545454545</v>
      </c>
      <c r="Q1704" s="20">
        <f t="shared" si="80"/>
        <v>29894110.94108646</v>
      </c>
      <c r="R1704" s="18" t="s">
        <v>35</v>
      </c>
      <c r="S1704" s="18">
        <v>101</v>
      </c>
    </row>
    <row r="1705" spans="1:19" x14ac:dyDescent="0.25">
      <c r="A1705" s="18" t="s">
        <v>5805</v>
      </c>
      <c r="B1705" s="18" t="s">
        <v>514</v>
      </c>
      <c r="C1705" s="18" t="s">
        <v>67</v>
      </c>
      <c r="D1705" s="18">
        <v>1990</v>
      </c>
      <c r="E1705" s="18">
        <f>VLOOKUP(D1705,'cpi roi'!A:C,2,FALSE)</f>
        <v>130.69999999999999</v>
      </c>
      <c r="F1705" s="18" t="s">
        <v>5735</v>
      </c>
      <c r="G1705" s="18">
        <v>6.3</v>
      </c>
      <c r="H1705" s="19">
        <v>13000</v>
      </c>
      <c r="I1705" s="18" t="s">
        <v>1519</v>
      </c>
      <c r="J1705" s="18" t="s">
        <v>5806</v>
      </c>
      <c r="K1705" s="18" t="s">
        <v>5807</v>
      </c>
      <c r="L1705" s="18" t="s">
        <v>34</v>
      </c>
      <c r="M1705" s="20">
        <v>0</v>
      </c>
      <c r="N1705" s="20">
        <v>23472449</v>
      </c>
      <c r="O1705" s="21">
        <f t="shared" si="78"/>
        <v>54721156.926549353</v>
      </c>
      <c r="P1705" s="22">
        <f t="shared" si="79"/>
        <v>0</v>
      </c>
      <c r="Q1705" s="20">
        <f t="shared" si="80"/>
        <v>17959027.543993879</v>
      </c>
      <c r="R1705" s="18" t="s">
        <v>65</v>
      </c>
      <c r="S1705" s="18">
        <v>136</v>
      </c>
    </row>
    <row r="1706" spans="1:19" x14ac:dyDescent="0.25">
      <c r="A1706" s="18" t="s">
        <v>5808</v>
      </c>
      <c r="B1706" s="18" t="s">
        <v>20</v>
      </c>
      <c r="C1706" s="18" t="s">
        <v>38</v>
      </c>
      <c r="D1706" s="18">
        <v>1990</v>
      </c>
      <c r="E1706" s="18">
        <f>VLOOKUP(D1706,'cpi roi'!A:C,2,FALSE)</f>
        <v>130.69999999999999</v>
      </c>
      <c r="F1706" s="18" t="s">
        <v>4758</v>
      </c>
      <c r="G1706" s="18">
        <v>5.8</v>
      </c>
      <c r="H1706" s="19">
        <v>28000</v>
      </c>
      <c r="I1706" s="18" t="s">
        <v>765</v>
      </c>
      <c r="J1706" s="18" t="s">
        <v>5809</v>
      </c>
      <c r="K1706" s="18" t="s">
        <v>4624</v>
      </c>
      <c r="L1706" s="18" t="s">
        <v>34</v>
      </c>
      <c r="M1706" s="20">
        <v>10000000</v>
      </c>
      <c r="N1706" s="20">
        <v>47410827</v>
      </c>
      <c r="O1706" s="21">
        <f t="shared" si="78"/>
        <v>110528530.88676359</v>
      </c>
      <c r="P1706" s="22">
        <f t="shared" si="79"/>
        <v>474.10826999999995</v>
      </c>
      <c r="Q1706" s="20">
        <f t="shared" si="80"/>
        <v>36274542.46365723</v>
      </c>
      <c r="R1706" s="18" t="s">
        <v>27</v>
      </c>
      <c r="S1706" s="18">
        <v>96</v>
      </c>
    </row>
    <row r="1707" spans="1:19" x14ac:dyDescent="0.25">
      <c r="A1707" s="18" t="s">
        <v>5810</v>
      </c>
      <c r="B1707" s="18" t="s">
        <v>20</v>
      </c>
      <c r="C1707" s="18" t="s">
        <v>45</v>
      </c>
      <c r="D1707" s="18">
        <v>1990</v>
      </c>
      <c r="E1707" s="18">
        <f>VLOOKUP(D1707,'cpi roi'!A:C,2,FALSE)</f>
        <v>130.69999999999999</v>
      </c>
      <c r="F1707" s="18" t="s">
        <v>5811</v>
      </c>
      <c r="G1707" s="18">
        <v>7.2</v>
      </c>
      <c r="H1707" s="19">
        <v>27000</v>
      </c>
      <c r="I1707" s="18" t="s">
        <v>5812</v>
      </c>
      <c r="J1707" s="18" t="s">
        <v>5812</v>
      </c>
      <c r="K1707" s="18" t="s">
        <v>5294</v>
      </c>
      <c r="L1707" s="18" t="s">
        <v>199</v>
      </c>
      <c r="M1707" s="20">
        <v>0</v>
      </c>
      <c r="N1707" s="20">
        <v>11541758</v>
      </c>
      <c r="O1707" s="21">
        <f t="shared" si="78"/>
        <v>26907220.065799542</v>
      </c>
      <c r="P1707" s="22">
        <f t="shared" si="79"/>
        <v>0</v>
      </c>
      <c r="Q1707" s="20">
        <f t="shared" si="80"/>
        <v>8830725.3251721505</v>
      </c>
      <c r="R1707" s="18" t="s">
        <v>2031</v>
      </c>
      <c r="S1707" s="18">
        <v>102</v>
      </c>
    </row>
    <row r="1708" spans="1:19" x14ac:dyDescent="0.25">
      <c r="A1708" s="18" t="s">
        <v>5813</v>
      </c>
      <c r="B1708" s="18" t="s">
        <v>37</v>
      </c>
      <c r="C1708" s="18" t="s">
        <v>21</v>
      </c>
      <c r="D1708" s="18">
        <v>1990</v>
      </c>
      <c r="E1708" s="18">
        <f>VLOOKUP(D1708,'cpi roi'!A:C,2,FALSE)</f>
        <v>130.69999999999999</v>
      </c>
      <c r="F1708" s="18" t="s">
        <v>5814</v>
      </c>
      <c r="G1708" s="18">
        <v>6.7</v>
      </c>
      <c r="H1708" s="19">
        <v>22000</v>
      </c>
      <c r="I1708" s="18" t="s">
        <v>568</v>
      </c>
      <c r="J1708" s="18" t="s">
        <v>5257</v>
      </c>
      <c r="K1708" s="18" t="s">
        <v>540</v>
      </c>
      <c r="L1708" s="18" t="s">
        <v>34</v>
      </c>
      <c r="M1708" s="20">
        <v>0</v>
      </c>
      <c r="N1708" s="20">
        <v>20710451</v>
      </c>
      <c r="O1708" s="21">
        <f t="shared" si="78"/>
        <v>48282130.219586842</v>
      </c>
      <c r="P1708" s="22">
        <f t="shared" si="79"/>
        <v>0</v>
      </c>
      <c r="Q1708" s="20">
        <f t="shared" si="80"/>
        <v>15845792.654934967</v>
      </c>
      <c r="R1708" s="18" t="s">
        <v>5815</v>
      </c>
      <c r="S1708" s="18">
        <v>135</v>
      </c>
    </row>
    <row r="1709" spans="1:19" x14ac:dyDescent="0.25">
      <c r="A1709" s="18" t="s">
        <v>5816</v>
      </c>
      <c r="B1709" s="18" t="s">
        <v>37</v>
      </c>
      <c r="C1709" s="18" t="s">
        <v>29</v>
      </c>
      <c r="D1709" s="18">
        <v>1990</v>
      </c>
      <c r="E1709" s="18">
        <f>VLOOKUP(D1709,'cpi roi'!A:C,2,FALSE)</f>
        <v>130.69999999999999</v>
      </c>
      <c r="F1709" s="18" t="s">
        <v>5817</v>
      </c>
      <c r="G1709" s="18">
        <v>5.2</v>
      </c>
      <c r="H1709" s="19">
        <v>25000</v>
      </c>
      <c r="I1709" s="18" t="s">
        <v>538</v>
      </c>
      <c r="J1709" s="18" t="s">
        <v>5818</v>
      </c>
      <c r="K1709" s="18" t="s">
        <v>5819</v>
      </c>
      <c r="L1709" s="18" t="s">
        <v>5820</v>
      </c>
      <c r="M1709" s="20">
        <v>36000000</v>
      </c>
      <c r="N1709" s="20">
        <v>17373527</v>
      </c>
      <c r="O1709" s="21">
        <f t="shared" si="78"/>
        <v>40502782.531752102</v>
      </c>
      <c r="P1709" s="22">
        <f t="shared" si="79"/>
        <v>48.259797222222225</v>
      </c>
      <c r="Q1709" s="20">
        <f t="shared" si="80"/>
        <v>13292675.59296098</v>
      </c>
      <c r="R1709" s="18" t="s">
        <v>27</v>
      </c>
      <c r="S1709" s="18">
        <v>89</v>
      </c>
    </row>
    <row r="1710" spans="1:19" x14ac:dyDescent="0.25">
      <c r="A1710" s="18" t="s">
        <v>5821</v>
      </c>
      <c r="B1710" s="18" t="s">
        <v>2004</v>
      </c>
      <c r="C1710" s="18" t="s">
        <v>38</v>
      </c>
      <c r="D1710" s="18">
        <v>1990</v>
      </c>
      <c r="E1710" s="18">
        <f>VLOOKUP(D1710,'cpi roi'!A:C,2,FALSE)</f>
        <v>130.69999999999999</v>
      </c>
      <c r="F1710" s="18" t="s">
        <v>5707</v>
      </c>
      <c r="G1710" s="18">
        <v>6</v>
      </c>
      <c r="H1710" s="19">
        <v>23000</v>
      </c>
      <c r="I1710" s="18" t="s">
        <v>2581</v>
      </c>
      <c r="J1710" s="18" t="s">
        <v>2581</v>
      </c>
      <c r="K1710" s="18" t="s">
        <v>3263</v>
      </c>
      <c r="L1710" s="18" t="s">
        <v>34</v>
      </c>
      <c r="M1710" s="20">
        <v>0</v>
      </c>
      <c r="N1710" s="20">
        <v>16247964</v>
      </c>
      <c r="O1710" s="21">
        <f t="shared" si="78"/>
        <v>37878765.346595258</v>
      </c>
      <c r="P1710" s="22">
        <f t="shared" si="79"/>
        <v>0</v>
      </c>
      <c r="Q1710" s="20">
        <f t="shared" si="80"/>
        <v>12431495.026778884</v>
      </c>
      <c r="R1710" s="18" t="s">
        <v>5621</v>
      </c>
      <c r="S1710" s="18">
        <v>98</v>
      </c>
    </row>
    <row r="1711" spans="1:19" x14ac:dyDescent="0.25">
      <c r="A1711" s="18" t="s">
        <v>5822</v>
      </c>
      <c r="B1711" s="18" t="s">
        <v>20</v>
      </c>
      <c r="C1711" s="18" t="s">
        <v>56</v>
      </c>
      <c r="D1711" s="18">
        <v>1990</v>
      </c>
      <c r="E1711" s="18">
        <f>VLOOKUP(D1711,'cpi roi'!A:C,2,FALSE)</f>
        <v>130.69999999999999</v>
      </c>
      <c r="F1711" s="18" t="s">
        <v>5775</v>
      </c>
      <c r="G1711" s="18">
        <v>5.0999999999999996</v>
      </c>
      <c r="H1711" s="19">
        <v>15000</v>
      </c>
      <c r="I1711" s="18" t="s">
        <v>5383</v>
      </c>
      <c r="J1711" s="18" t="s">
        <v>5823</v>
      </c>
      <c r="K1711" s="18" t="s">
        <v>5824</v>
      </c>
      <c r="L1711" s="18" t="s">
        <v>34</v>
      </c>
      <c r="M1711" s="20">
        <v>2000000</v>
      </c>
      <c r="N1711" s="20">
        <v>5765562</v>
      </c>
      <c r="O1711" s="21">
        <f t="shared" si="78"/>
        <v>13441214.547819434</v>
      </c>
      <c r="P1711" s="22">
        <f t="shared" si="79"/>
        <v>288.27809999999999</v>
      </c>
      <c r="Q1711" s="20">
        <f t="shared" si="80"/>
        <v>4411294.5677123182</v>
      </c>
      <c r="R1711" s="18" t="s">
        <v>5825</v>
      </c>
      <c r="S1711" s="18">
        <v>85</v>
      </c>
    </row>
    <row r="1712" spans="1:19" x14ac:dyDescent="0.25">
      <c r="A1712" s="18" t="s">
        <v>5826</v>
      </c>
      <c r="B1712" s="18" t="s">
        <v>20</v>
      </c>
      <c r="C1712" s="18" t="s">
        <v>67</v>
      </c>
      <c r="D1712" s="18">
        <v>1990</v>
      </c>
      <c r="E1712" s="18">
        <f>VLOOKUP(D1712,'cpi roi'!A:C,2,FALSE)</f>
        <v>130.69999999999999</v>
      </c>
      <c r="F1712" s="18" t="s">
        <v>5748</v>
      </c>
      <c r="G1712" s="18">
        <v>7.2</v>
      </c>
      <c r="H1712" s="19">
        <v>15000</v>
      </c>
      <c r="I1712" s="18" t="s">
        <v>4057</v>
      </c>
      <c r="J1712" s="18" t="s">
        <v>5827</v>
      </c>
      <c r="K1712" s="18" t="s">
        <v>4571</v>
      </c>
      <c r="L1712" s="18" t="s">
        <v>34</v>
      </c>
      <c r="M1712" s="20">
        <v>0</v>
      </c>
      <c r="N1712" s="20">
        <v>15445131</v>
      </c>
      <c r="O1712" s="21">
        <f t="shared" si="78"/>
        <v>36007126.363427699</v>
      </c>
      <c r="P1712" s="22">
        <f t="shared" si="79"/>
        <v>0</v>
      </c>
      <c r="Q1712" s="20">
        <f t="shared" si="80"/>
        <v>11817238.71461362</v>
      </c>
      <c r="R1712" s="18" t="s">
        <v>5828</v>
      </c>
      <c r="S1712" s="18">
        <v>111</v>
      </c>
    </row>
    <row r="1713" spans="1:19" x14ac:dyDescent="0.25">
      <c r="A1713" s="18" t="s">
        <v>5829</v>
      </c>
      <c r="B1713" s="18" t="s">
        <v>20</v>
      </c>
      <c r="C1713" s="18" t="s">
        <v>45</v>
      </c>
      <c r="D1713" s="18">
        <v>1990</v>
      </c>
      <c r="E1713" s="18">
        <f>VLOOKUP(D1713,'cpi roi'!A:C,2,FALSE)</f>
        <v>130.69999999999999</v>
      </c>
      <c r="F1713" s="18" t="s">
        <v>5657</v>
      </c>
      <c r="G1713" s="18">
        <v>6.2</v>
      </c>
      <c r="H1713" s="19">
        <v>9400</v>
      </c>
      <c r="I1713" s="18" t="s">
        <v>5830</v>
      </c>
      <c r="J1713" s="18" t="s">
        <v>5831</v>
      </c>
      <c r="K1713" s="18" t="s">
        <v>5832</v>
      </c>
      <c r="L1713" s="18" t="s">
        <v>34</v>
      </c>
      <c r="M1713" s="20">
        <v>2500000</v>
      </c>
      <c r="N1713" s="20">
        <v>205068</v>
      </c>
      <c r="O1713" s="21">
        <f t="shared" si="78"/>
        <v>478073.60061208875</v>
      </c>
      <c r="P1713" s="22">
        <f t="shared" si="79"/>
        <v>8.2027199999999993</v>
      </c>
      <c r="Q1713" s="20">
        <f t="shared" si="80"/>
        <v>156899.77046671769</v>
      </c>
      <c r="R1713" s="18" t="s">
        <v>5833</v>
      </c>
      <c r="S1713" s="18">
        <v>85</v>
      </c>
    </row>
    <row r="1714" spans="1:19" x14ac:dyDescent="0.25">
      <c r="A1714" s="18" t="s">
        <v>5834</v>
      </c>
      <c r="B1714" s="18" t="s">
        <v>20</v>
      </c>
      <c r="C1714" s="18" t="s">
        <v>38</v>
      </c>
      <c r="D1714" s="18">
        <v>1990</v>
      </c>
      <c r="E1714" s="18">
        <f>VLOOKUP(D1714,'cpi roi'!A:C,2,FALSE)</f>
        <v>130.69999999999999</v>
      </c>
      <c r="F1714" s="18" t="s">
        <v>5803</v>
      </c>
      <c r="G1714" s="18">
        <v>7.2</v>
      </c>
      <c r="H1714" s="19">
        <v>21000</v>
      </c>
      <c r="I1714" s="18" t="s">
        <v>4104</v>
      </c>
      <c r="J1714" s="18" t="s">
        <v>5835</v>
      </c>
      <c r="K1714" s="18" t="s">
        <v>992</v>
      </c>
      <c r="L1714" s="18" t="s">
        <v>26</v>
      </c>
      <c r="M1714" s="20">
        <v>18000000</v>
      </c>
      <c r="N1714" s="20">
        <v>1911542</v>
      </c>
      <c r="O1714" s="21">
        <f t="shared" si="78"/>
        <v>4456364.555470543</v>
      </c>
      <c r="P1714" s="22">
        <f t="shared" si="79"/>
        <v>10.619677777777778</v>
      </c>
      <c r="Q1714" s="20">
        <f t="shared" si="80"/>
        <v>1462541.6985462892</v>
      </c>
      <c r="R1714" s="18" t="s">
        <v>5836</v>
      </c>
      <c r="S1714" s="18">
        <v>134</v>
      </c>
    </row>
    <row r="1715" spans="1:19" x14ac:dyDescent="0.25">
      <c r="A1715" s="18" t="s">
        <v>5837</v>
      </c>
      <c r="B1715" s="18" t="s">
        <v>2004</v>
      </c>
      <c r="C1715" s="18" t="s">
        <v>38</v>
      </c>
      <c r="D1715" s="18">
        <v>1990</v>
      </c>
      <c r="E1715" s="18">
        <f>VLOOKUP(D1715,'cpi roi'!A:C,2,FALSE)</f>
        <v>130.69999999999999</v>
      </c>
      <c r="F1715" s="18" t="s">
        <v>5838</v>
      </c>
      <c r="G1715" s="18">
        <v>6</v>
      </c>
      <c r="H1715" s="19">
        <v>42000</v>
      </c>
      <c r="I1715" s="18" t="s">
        <v>919</v>
      </c>
      <c r="J1715" s="18" t="s">
        <v>2719</v>
      </c>
      <c r="K1715" s="18" t="s">
        <v>540</v>
      </c>
      <c r="L1715" s="18" t="s">
        <v>34</v>
      </c>
      <c r="M1715" s="20">
        <v>20000000</v>
      </c>
      <c r="N1715" s="20">
        <v>138697012</v>
      </c>
      <c r="O1715" s="21">
        <f t="shared" si="78"/>
        <v>323343378.3963275</v>
      </c>
      <c r="P1715" s="22">
        <f t="shared" si="79"/>
        <v>693.48505999999998</v>
      </c>
      <c r="Q1715" s="20">
        <f t="shared" si="80"/>
        <v>106118601.37719969</v>
      </c>
      <c r="R1715" s="18" t="s">
        <v>65</v>
      </c>
      <c r="S1715" s="18">
        <v>110</v>
      </c>
    </row>
    <row r="1716" spans="1:19" x14ac:dyDescent="0.25">
      <c r="A1716" s="18" t="s">
        <v>5839</v>
      </c>
      <c r="B1716" s="18" t="s">
        <v>2004</v>
      </c>
      <c r="C1716" s="18" t="s">
        <v>38</v>
      </c>
      <c r="D1716" s="18">
        <v>1990</v>
      </c>
      <c r="E1716" s="18">
        <f>VLOOKUP(D1716,'cpi roi'!A:C,2,FALSE)</f>
        <v>130.69999999999999</v>
      </c>
      <c r="F1716" s="18" t="s">
        <v>5840</v>
      </c>
      <c r="G1716" s="18">
        <v>6.9</v>
      </c>
      <c r="H1716" s="19">
        <v>27000</v>
      </c>
      <c r="I1716" s="18" t="s">
        <v>5271</v>
      </c>
      <c r="J1716" s="18" t="s">
        <v>5611</v>
      </c>
      <c r="K1716" s="18" t="s">
        <v>2244</v>
      </c>
      <c r="L1716" s="18" t="s">
        <v>26</v>
      </c>
      <c r="M1716" s="20">
        <v>23000000</v>
      </c>
      <c r="N1716" s="20">
        <v>27441977</v>
      </c>
      <c r="O1716" s="21">
        <f t="shared" si="78"/>
        <v>63975289.915072687</v>
      </c>
      <c r="P1716" s="22">
        <f t="shared" si="79"/>
        <v>119.31294347826086</v>
      </c>
      <c r="Q1716" s="20">
        <f t="shared" si="80"/>
        <v>20996156.847742923</v>
      </c>
      <c r="R1716" s="18" t="s">
        <v>622</v>
      </c>
      <c r="S1716" s="18">
        <v>107</v>
      </c>
    </row>
    <row r="1717" spans="1:19" x14ac:dyDescent="0.25">
      <c r="A1717" s="18" t="s">
        <v>5841</v>
      </c>
      <c r="B1717" s="18" t="s">
        <v>20</v>
      </c>
      <c r="C1717" s="18" t="s">
        <v>38</v>
      </c>
      <c r="D1717" s="18">
        <v>1990</v>
      </c>
      <c r="E1717" s="18">
        <f>VLOOKUP(D1717,'cpi roi'!A:C,2,FALSE)</f>
        <v>130.69999999999999</v>
      </c>
      <c r="F1717" s="18" t="s">
        <v>5842</v>
      </c>
      <c r="G1717" s="18">
        <v>6.4</v>
      </c>
      <c r="H1717" s="19">
        <v>17000</v>
      </c>
      <c r="I1717" s="18" t="s">
        <v>3789</v>
      </c>
      <c r="J1717" s="18" t="s">
        <v>4491</v>
      </c>
      <c r="K1717" s="18" t="s">
        <v>5843</v>
      </c>
      <c r="L1717" s="18" t="s">
        <v>34</v>
      </c>
      <c r="M1717" s="20">
        <v>20000000</v>
      </c>
      <c r="N1717" s="20">
        <v>21413502</v>
      </c>
      <c r="O1717" s="21">
        <f t="shared" si="78"/>
        <v>49921148.120887533</v>
      </c>
      <c r="P1717" s="22">
        <f t="shared" si="79"/>
        <v>107.06751000000001</v>
      </c>
      <c r="Q1717" s="20">
        <f t="shared" si="80"/>
        <v>16383704.667176742</v>
      </c>
      <c r="R1717" s="18" t="s">
        <v>184</v>
      </c>
      <c r="S1717" s="18">
        <v>104</v>
      </c>
    </row>
    <row r="1718" spans="1:19" x14ac:dyDescent="0.25">
      <c r="A1718" s="18" t="s">
        <v>5844</v>
      </c>
      <c r="B1718" s="18" t="s">
        <v>20</v>
      </c>
      <c r="C1718" s="18" t="s">
        <v>38</v>
      </c>
      <c r="D1718" s="18">
        <v>1990</v>
      </c>
      <c r="E1718" s="18">
        <f>VLOOKUP(D1718,'cpi roi'!A:C,2,FALSE)</f>
        <v>130.69999999999999</v>
      </c>
      <c r="F1718" s="18" t="s">
        <v>5735</v>
      </c>
      <c r="G1718" s="18">
        <v>6</v>
      </c>
      <c r="H1718" s="19">
        <v>21000</v>
      </c>
      <c r="I1718" s="18" t="s">
        <v>4612</v>
      </c>
      <c r="J1718" s="18" t="s">
        <v>5845</v>
      </c>
      <c r="K1718" s="18" t="s">
        <v>4624</v>
      </c>
      <c r="L1718" s="18" t="s">
        <v>34</v>
      </c>
      <c r="M1718" s="20">
        <v>12000000</v>
      </c>
      <c r="N1718" s="20">
        <v>57968936</v>
      </c>
      <c r="O1718" s="21">
        <f t="shared" si="78"/>
        <v>135142576.88752869</v>
      </c>
      <c r="P1718" s="22">
        <f t="shared" si="79"/>
        <v>483.07446666666669</v>
      </c>
      <c r="Q1718" s="20">
        <f t="shared" si="80"/>
        <v>44352667.176740631</v>
      </c>
      <c r="R1718" s="18" t="s">
        <v>5846</v>
      </c>
      <c r="S1718" s="18">
        <v>93</v>
      </c>
    </row>
    <row r="1719" spans="1:19" x14ac:dyDescent="0.25">
      <c r="A1719" s="18" t="s">
        <v>5847</v>
      </c>
      <c r="B1719" s="18" t="s">
        <v>20</v>
      </c>
      <c r="C1719" s="18" t="s">
        <v>45</v>
      </c>
      <c r="D1719" s="18">
        <v>1990</v>
      </c>
      <c r="E1719" s="18">
        <f>VLOOKUP(D1719,'cpi roi'!A:C,2,FALSE)</f>
        <v>130.69999999999999</v>
      </c>
      <c r="F1719" s="18" t="s">
        <v>3370</v>
      </c>
      <c r="G1719" s="18">
        <v>4.5999999999999996</v>
      </c>
      <c r="H1719" s="19">
        <v>2500</v>
      </c>
      <c r="I1719" s="18" t="s">
        <v>5848</v>
      </c>
      <c r="J1719" s="18" t="s">
        <v>5849</v>
      </c>
      <c r="K1719" s="18" t="s">
        <v>5850</v>
      </c>
      <c r="L1719" s="18" t="s">
        <v>34</v>
      </c>
      <c r="M1719" s="20">
        <v>350000</v>
      </c>
      <c r="N1719" s="20">
        <v>1242995</v>
      </c>
      <c r="O1719" s="21">
        <f t="shared" si="78"/>
        <v>2897785.5891354247</v>
      </c>
      <c r="P1719" s="22">
        <f t="shared" si="79"/>
        <v>355.14142857142861</v>
      </c>
      <c r="Q1719" s="20">
        <f t="shared" si="80"/>
        <v>951029.07421576139</v>
      </c>
      <c r="R1719" s="18" t="s">
        <v>4902</v>
      </c>
      <c r="S1719" s="18">
        <v>87</v>
      </c>
    </row>
    <row r="1720" spans="1:19" x14ac:dyDescent="0.25">
      <c r="A1720" s="18" t="s">
        <v>5851</v>
      </c>
      <c r="B1720" s="18" t="s">
        <v>37</v>
      </c>
      <c r="C1720" s="18" t="s">
        <v>21</v>
      </c>
      <c r="D1720" s="18">
        <v>1990</v>
      </c>
      <c r="E1720" s="18">
        <f>VLOOKUP(D1720,'cpi roi'!A:C,2,FALSE)</f>
        <v>130.69999999999999</v>
      </c>
      <c r="F1720" s="18" t="s">
        <v>5707</v>
      </c>
      <c r="G1720" s="18">
        <v>7.8</v>
      </c>
      <c r="H1720" s="19">
        <v>25000</v>
      </c>
      <c r="I1720" s="18" t="s">
        <v>2632</v>
      </c>
      <c r="J1720" s="18" t="s">
        <v>2632</v>
      </c>
      <c r="K1720" s="18" t="s">
        <v>5852</v>
      </c>
      <c r="L1720" s="18" t="s">
        <v>2113</v>
      </c>
      <c r="M1720" s="20">
        <v>12000000</v>
      </c>
      <c r="N1720" s="20">
        <v>2970161</v>
      </c>
      <c r="O1720" s="21">
        <f t="shared" si="78"/>
        <v>6924315.659525631</v>
      </c>
      <c r="P1720" s="22">
        <f t="shared" si="79"/>
        <v>24.751341666666669</v>
      </c>
      <c r="Q1720" s="20">
        <f t="shared" si="80"/>
        <v>2272502.6778882938</v>
      </c>
      <c r="R1720" s="18" t="s">
        <v>27</v>
      </c>
      <c r="S1720" s="18">
        <v>119</v>
      </c>
    </row>
    <row r="1721" spans="1:19" x14ac:dyDescent="0.25">
      <c r="A1721" s="18" t="s">
        <v>5853</v>
      </c>
      <c r="B1721" s="18" t="s">
        <v>20</v>
      </c>
      <c r="C1721" s="18" t="s">
        <v>38</v>
      </c>
      <c r="D1721" s="18">
        <v>1990</v>
      </c>
      <c r="E1721" s="18">
        <f>VLOOKUP(D1721,'cpi roi'!A:C,2,FALSE)</f>
        <v>130.69999999999999</v>
      </c>
      <c r="F1721" s="18" t="s">
        <v>5757</v>
      </c>
      <c r="G1721" s="18">
        <v>5.8</v>
      </c>
      <c r="H1721" s="19">
        <v>27000</v>
      </c>
      <c r="I1721" s="18" t="s">
        <v>932</v>
      </c>
      <c r="J1721" s="18" t="s">
        <v>5854</v>
      </c>
      <c r="K1721" s="18" t="s">
        <v>540</v>
      </c>
      <c r="L1721" s="18" t="s">
        <v>34</v>
      </c>
      <c r="M1721" s="20">
        <v>35000000</v>
      </c>
      <c r="N1721" s="20">
        <v>33461269</v>
      </c>
      <c r="O1721" s="21">
        <f t="shared" si="78"/>
        <v>78008023.445294574</v>
      </c>
      <c r="P1721" s="22">
        <f t="shared" si="79"/>
        <v>95.603625714285712</v>
      </c>
      <c r="Q1721" s="20">
        <f t="shared" si="80"/>
        <v>25601583.014537111</v>
      </c>
      <c r="R1721" s="18" t="s">
        <v>4153</v>
      </c>
      <c r="S1721" s="18">
        <v>113</v>
      </c>
    </row>
    <row r="1722" spans="1:19" x14ac:dyDescent="0.25">
      <c r="A1722" s="18" t="s">
        <v>5855</v>
      </c>
      <c r="B1722" s="18" t="s">
        <v>20</v>
      </c>
      <c r="C1722" s="18" t="s">
        <v>45</v>
      </c>
      <c r="D1722" s="18">
        <v>1990</v>
      </c>
      <c r="E1722" s="18">
        <f>VLOOKUP(D1722,'cpi roi'!A:C,2,FALSE)</f>
        <v>130.69999999999999</v>
      </c>
      <c r="F1722" s="18" t="s">
        <v>5157</v>
      </c>
      <c r="G1722" s="18">
        <v>6.4</v>
      </c>
      <c r="H1722" s="19">
        <v>14000</v>
      </c>
      <c r="I1722" s="18" t="s">
        <v>501</v>
      </c>
      <c r="J1722" s="18" t="s">
        <v>5856</v>
      </c>
      <c r="K1722" s="18" t="s">
        <v>1733</v>
      </c>
      <c r="L1722" s="18" t="s">
        <v>34</v>
      </c>
      <c r="M1722" s="20">
        <v>0</v>
      </c>
      <c r="N1722" s="20">
        <v>16186793</v>
      </c>
      <c r="O1722" s="21">
        <f t="shared" si="78"/>
        <v>37736157.820198931</v>
      </c>
      <c r="P1722" s="22">
        <f t="shared" si="79"/>
        <v>0</v>
      </c>
      <c r="Q1722" s="20">
        <f t="shared" si="80"/>
        <v>12384692.425401684</v>
      </c>
      <c r="R1722" s="18" t="s">
        <v>5857</v>
      </c>
      <c r="S1722" s="18">
        <v>97</v>
      </c>
    </row>
    <row r="1723" spans="1:19" x14ac:dyDescent="0.25">
      <c r="A1723" s="18" t="s">
        <v>5858</v>
      </c>
      <c r="B1723" s="18" t="s">
        <v>20</v>
      </c>
      <c r="C1723" s="18" t="s">
        <v>38</v>
      </c>
      <c r="D1723" s="18">
        <v>1990</v>
      </c>
      <c r="E1723" s="18">
        <f>VLOOKUP(D1723,'cpi roi'!A:C,2,FALSE)</f>
        <v>130.69999999999999</v>
      </c>
      <c r="F1723" s="18" t="s">
        <v>5859</v>
      </c>
      <c r="G1723" s="18">
        <v>5.9</v>
      </c>
      <c r="H1723" s="19">
        <v>7000</v>
      </c>
      <c r="I1723" s="18" t="s">
        <v>2135</v>
      </c>
      <c r="J1723" s="18" t="s">
        <v>2135</v>
      </c>
      <c r="K1723" s="18" t="s">
        <v>5860</v>
      </c>
      <c r="L1723" s="18" t="s">
        <v>34</v>
      </c>
      <c r="M1723" s="20">
        <v>5200000</v>
      </c>
      <c r="N1723" s="20">
        <v>2459895</v>
      </c>
      <c r="O1723" s="21">
        <f t="shared" si="78"/>
        <v>5734736.0864575366</v>
      </c>
      <c r="P1723" s="22">
        <f t="shared" si="79"/>
        <v>47.305673076923078</v>
      </c>
      <c r="Q1723" s="20">
        <f t="shared" si="80"/>
        <v>1882092.5784238717</v>
      </c>
      <c r="R1723" s="18" t="s">
        <v>5237</v>
      </c>
      <c r="S1723" s="18">
        <v>99</v>
      </c>
    </row>
    <row r="1724" spans="1:19" x14ac:dyDescent="0.25">
      <c r="A1724" s="18" t="s">
        <v>5861</v>
      </c>
      <c r="B1724" s="18" t="s">
        <v>20</v>
      </c>
      <c r="C1724" s="18" t="s">
        <v>38</v>
      </c>
      <c r="D1724" s="18">
        <v>1990</v>
      </c>
      <c r="E1724" s="18">
        <f>VLOOKUP(D1724,'cpi roi'!A:C,2,FALSE)</f>
        <v>130.69999999999999</v>
      </c>
      <c r="F1724" s="18" t="s">
        <v>5803</v>
      </c>
      <c r="G1724" s="18">
        <v>5.7</v>
      </c>
      <c r="H1724" s="19">
        <v>18000</v>
      </c>
      <c r="I1724" s="18" t="s">
        <v>3842</v>
      </c>
      <c r="J1724" s="18" t="s">
        <v>5862</v>
      </c>
      <c r="K1724" s="18" t="s">
        <v>4542</v>
      </c>
      <c r="L1724" s="18" t="s">
        <v>34</v>
      </c>
      <c r="M1724" s="20">
        <v>4000000</v>
      </c>
      <c r="N1724" s="20">
        <v>16853487</v>
      </c>
      <c r="O1724" s="21">
        <f t="shared" si="78"/>
        <v>39290416.900535576</v>
      </c>
      <c r="P1724" s="22">
        <f t="shared" si="79"/>
        <v>421.337175</v>
      </c>
      <c r="Q1724" s="20">
        <f t="shared" si="80"/>
        <v>12894787.299158379</v>
      </c>
      <c r="R1724" s="18" t="s">
        <v>1690</v>
      </c>
      <c r="S1724" s="18">
        <v>89</v>
      </c>
    </row>
    <row r="1725" spans="1:19" x14ac:dyDescent="0.25">
      <c r="A1725" s="18" t="s">
        <v>5863</v>
      </c>
      <c r="B1725" s="18" t="s">
        <v>20</v>
      </c>
      <c r="C1725" s="18" t="s">
        <v>21</v>
      </c>
      <c r="D1725" s="18">
        <v>1990</v>
      </c>
      <c r="E1725" s="18">
        <f>VLOOKUP(D1725,'cpi roi'!A:C,2,FALSE)</f>
        <v>130.69999999999999</v>
      </c>
      <c r="F1725" s="18" t="s">
        <v>5715</v>
      </c>
      <c r="G1725" s="18">
        <v>6.5</v>
      </c>
      <c r="H1725" s="19">
        <v>7700</v>
      </c>
      <c r="I1725" s="18" t="s">
        <v>5864</v>
      </c>
      <c r="J1725" s="18" t="s">
        <v>5865</v>
      </c>
      <c r="K1725" s="18" t="s">
        <v>3093</v>
      </c>
      <c r="L1725" s="18" t="s">
        <v>34</v>
      </c>
      <c r="M1725" s="20">
        <v>0</v>
      </c>
      <c r="N1725" s="20">
        <v>17487531</v>
      </c>
      <c r="O1725" s="21">
        <f t="shared" si="78"/>
        <v>40768559.263198167</v>
      </c>
      <c r="P1725" s="22">
        <f t="shared" si="79"/>
        <v>0</v>
      </c>
      <c r="Q1725" s="20">
        <f t="shared" si="80"/>
        <v>13379901.3006886</v>
      </c>
      <c r="R1725" s="18" t="s">
        <v>65</v>
      </c>
      <c r="S1725" s="18">
        <v>103</v>
      </c>
    </row>
    <row r="1726" spans="1:19" x14ac:dyDescent="0.25">
      <c r="A1726" s="18" t="s">
        <v>5866</v>
      </c>
      <c r="B1726" s="18" t="s">
        <v>452</v>
      </c>
      <c r="C1726" s="18" t="s">
        <v>67</v>
      </c>
      <c r="D1726" s="18">
        <v>1990</v>
      </c>
      <c r="E1726" s="18">
        <f>VLOOKUP(D1726,'cpi roi'!A:C,2,FALSE)</f>
        <v>130.69999999999999</v>
      </c>
      <c r="F1726" s="18" t="s">
        <v>5867</v>
      </c>
      <c r="G1726" s="18">
        <v>8.3000000000000007</v>
      </c>
      <c r="H1726" s="19">
        <v>17000</v>
      </c>
      <c r="I1726" s="18" t="s">
        <v>5868</v>
      </c>
      <c r="J1726" s="18" t="s">
        <v>5868</v>
      </c>
      <c r="K1726" s="18" t="s">
        <v>5869</v>
      </c>
      <c r="L1726" s="18" t="s">
        <v>5870</v>
      </c>
      <c r="M1726" s="20">
        <v>0</v>
      </c>
      <c r="N1726" s="20">
        <v>0</v>
      </c>
      <c r="O1726" s="21">
        <f t="shared" si="78"/>
        <v>0</v>
      </c>
      <c r="P1726" s="22">
        <f t="shared" si="79"/>
        <v>0</v>
      </c>
      <c r="Q1726" s="20">
        <f t="shared" si="80"/>
        <v>0</v>
      </c>
      <c r="R1726" s="18" t="s">
        <v>5871</v>
      </c>
      <c r="S1726" s="18">
        <v>98</v>
      </c>
    </row>
    <row r="1727" spans="1:19" x14ac:dyDescent="0.25">
      <c r="A1727" s="18" t="s">
        <v>5872</v>
      </c>
      <c r="B1727" s="18" t="s">
        <v>20</v>
      </c>
      <c r="C1727" s="18" t="s">
        <v>45</v>
      </c>
      <c r="D1727" s="18">
        <v>1990</v>
      </c>
      <c r="E1727" s="18">
        <f>VLOOKUP(D1727,'cpi roi'!A:C,2,FALSE)</f>
        <v>130.69999999999999</v>
      </c>
      <c r="F1727" s="18" t="s">
        <v>4529</v>
      </c>
      <c r="G1727" s="18">
        <v>6.8</v>
      </c>
      <c r="H1727" s="19">
        <v>20000</v>
      </c>
      <c r="I1727" s="18" t="s">
        <v>4142</v>
      </c>
      <c r="J1727" s="18" t="s">
        <v>4715</v>
      </c>
      <c r="K1727" s="18" t="s">
        <v>551</v>
      </c>
      <c r="L1727" s="18" t="s">
        <v>34</v>
      </c>
      <c r="M1727" s="20">
        <v>15000000</v>
      </c>
      <c r="N1727" s="20">
        <v>15260154</v>
      </c>
      <c r="O1727" s="21">
        <f t="shared" si="78"/>
        <v>35575890.77123183</v>
      </c>
      <c r="P1727" s="22">
        <f t="shared" si="79"/>
        <v>101.73436</v>
      </c>
      <c r="Q1727" s="20">
        <f t="shared" si="80"/>
        <v>11675710.788064269</v>
      </c>
      <c r="R1727" s="18" t="s">
        <v>5873</v>
      </c>
      <c r="S1727" s="18">
        <v>89</v>
      </c>
    </row>
    <row r="1728" spans="1:19" x14ac:dyDescent="0.25">
      <c r="A1728" s="18" t="s">
        <v>5874</v>
      </c>
      <c r="B1728" s="18" t="s">
        <v>20</v>
      </c>
      <c r="C1728" s="18" t="s">
        <v>334</v>
      </c>
      <c r="D1728" s="18">
        <v>1990</v>
      </c>
      <c r="E1728" s="18">
        <f>VLOOKUP(D1728,'cpi roi'!A:C,2,FALSE)</f>
        <v>130.69999999999999</v>
      </c>
      <c r="F1728" s="18" t="s">
        <v>5803</v>
      </c>
      <c r="G1728" s="18">
        <v>6</v>
      </c>
      <c r="H1728" s="19">
        <v>13000</v>
      </c>
      <c r="I1728" s="18" t="s">
        <v>5875</v>
      </c>
      <c r="J1728" s="18" t="s">
        <v>5876</v>
      </c>
      <c r="K1728" s="18" t="s">
        <v>5877</v>
      </c>
      <c r="L1728" s="18" t="s">
        <v>26</v>
      </c>
      <c r="M1728" s="20">
        <v>1500000</v>
      </c>
      <c r="N1728" s="20">
        <v>5728953</v>
      </c>
      <c r="O1728" s="21">
        <f t="shared" si="78"/>
        <v>13355868.241009947</v>
      </c>
      <c r="P1728" s="22">
        <f t="shared" si="79"/>
        <v>381.93020000000001</v>
      </c>
      <c r="Q1728" s="20">
        <f t="shared" si="80"/>
        <v>4383284.6212700848</v>
      </c>
      <c r="R1728" s="18" t="s">
        <v>4704</v>
      </c>
      <c r="S1728" s="18">
        <v>94</v>
      </c>
    </row>
    <row r="1729" spans="1:19" x14ac:dyDescent="0.25">
      <c r="A1729" s="18" t="s">
        <v>5878</v>
      </c>
      <c r="B1729" s="18" t="s">
        <v>2004</v>
      </c>
      <c r="C1729" s="18" t="s">
        <v>45</v>
      </c>
      <c r="D1729" s="18">
        <v>1990</v>
      </c>
      <c r="E1729" s="18">
        <f>VLOOKUP(D1729,'cpi roi'!A:C,2,FALSE)</f>
        <v>130.69999999999999</v>
      </c>
      <c r="F1729" s="18" t="s">
        <v>5840</v>
      </c>
      <c r="G1729" s="18">
        <v>6.4</v>
      </c>
      <c r="H1729" s="19">
        <v>12000</v>
      </c>
      <c r="I1729" s="18" t="s">
        <v>3599</v>
      </c>
      <c r="J1729" s="18" t="s">
        <v>3599</v>
      </c>
      <c r="K1729" s="18" t="s">
        <v>4197</v>
      </c>
      <c r="L1729" s="18" t="s">
        <v>34</v>
      </c>
      <c r="M1729" s="20">
        <v>20000000</v>
      </c>
      <c r="N1729" s="20">
        <v>15379253</v>
      </c>
      <c r="O1729" s="21">
        <f t="shared" si="78"/>
        <v>35853545.440703906</v>
      </c>
      <c r="P1729" s="22">
        <f t="shared" si="79"/>
        <v>76.896265</v>
      </c>
      <c r="Q1729" s="20">
        <f t="shared" si="80"/>
        <v>11766834.736036725</v>
      </c>
      <c r="R1729" s="18" t="s">
        <v>5879</v>
      </c>
      <c r="S1729" s="18">
        <v>110</v>
      </c>
    </row>
    <row r="1730" spans="1:19" x14ac:dyDescent="0.25">
      <c r="A1730" s="18" t="s">
        <v>5880</v>
      </c>
      <c r="B1730" s="18" t="s">
        <v>37</v>
      </c>
      <c r="C1730" s="18" t="s">
        <v>45</v>
      </c>
      <c r="D1730" s="18">
        <v>1990</v>
      </c>
      <c r="E1730" s="18">
        <f>VLOOKUP(D1730,'cpi roi'!A:C,2,FALSE)</f>
        <v>130.69999999999999</v>
      </c>
      <c r="F1730" s="18" t="s">
        <v>5719</v>
      </c>
      <c r="G1730" s="18">
        <v>6.5</v>
      </c>
      <c r="H1730" s="19">
        <v>19000</v>
      </c>
      <c r="I1730" s="18" t="s">
        <v>2492</v>
      </c>
      <c r="J1730" s="18" t="s">
        <v>2492</v>
      </c>
      <c r="K1730" s="18" t="s">
        <v>5881</v>
      </c>
      <c r="L1730" s="18" t="s">
        <v>34</v>
      </c>
      <c r="M1730" s="20">
        <v>12000000</v>
      </c>
      <c r="N1730" s="20">
        <v>21460601</v>
      </c>
      <c r="O1730" s="21">
        <f t="shared" si="78"/>
        <v>50030949.691660292</v>
      </c>
      <c r="P1730" s="22">
        <f t="shared" si="79"/>
        <v>178.83834166666665</v>
      </c>
      <c r="Q1730" s="20">
        <f t="shared" si="80"/>
        <v>16419740.627390973</v>
      </c>
      <c r="R1730" s="18" t="s">
        <v>2105</v>
      </c>
      <c r="S1730" s="18">
        <v>102</v>
      </c>
    </row>
    <row r="1731" spans="1:19" x14ac:dyDescent="0.25">
      <c r="A1731" s="18" t="s">
        <v>5882</v>
      </c>
      <c r="B1731" s="18" t="s">
        <v>20</v>
      </c>
      <c r="C1731" s="18" t="s">
        <v>38</v>
      </c>
      <c r="D1731" s="18">
        <v>1990</v>
      </c>
      <c r="E1731" s="18">
        <f>VLOOKUP(D1731,'cpi roi'!A:C,2,FALSE)</f>
        <v>130.69999999999999</v>
      </c>
      <c r="F1731" s="18" t="s">
        <v>5346</v>
      </c>
      <c r="G1731" s="18">
        <v>5.7</v>
      </c>
      <c r="H1731" s="19">
        <v>13000</v>
      </c>
      <c r="I1731" s="18" t="s">
        <v>3889</v>
      </c>
      <c r="J1731" s="18" t="s">
        <v>3889</v>
      </c>
      <c r="K1731" s="18" t="s">
        <v>597</v>
      </c>
      <c r="L1731" s="18" t="s">
        <v>34</v>
      </c>
      <c r="M1731" s="20">
        <v>0</v>
      </c>
      <c r="N1731" s="20">
        <v>8217997</v>
      </c>
      <c r="O1731" s="21">
        <f t="shared" ref="O1731:O1794" si="81">(304.7/E1731)*N1731</f>
        <v>19158559.188217293</v>
      </c>
      <c r="P1731" s="22">
        <f t="shared" ref="P1731:P1794" si="82">IFERROR(N1731/M1731, 0)*100</f>
        <v>0</v>
      </c>
      <c r="Q1731" s="20">
        <f t="shared" ref="Q1731:Q1794" si="83">N1731/(E1731/100)</f>
        <v>6287679.418515685</v>
      </c>
      <c r="R1731" s="18" t="s">
        <v>5237</v>
      </c>
      <c r="S1731" s="18">
        <v>102</v>
      </c>
    </row>
    <row r="1732" spans="1:19" x14ac:dyDescent="0.25">
      <c r="A1732" s="18" t="s">
        <v>5883</v>
      </c>
      <c r="B1732" s="18" t="s">
        <v>20</v>
      </c>
      <c r="C1732" s="18" t="s">
        <v>67</v>
      </c>
      <c r="D1732" s="18">
        <v>1990</v>
      </c>
      <c r="E1732" s="18">
        <f>VLOOKUP(D1732,'cpi roi'!A:C,2,FALSE)</f>
        <v>130.69999999999999</v>
      </c>
      <c r="F1732" s="18" t="s">
        <v>5748</v>
      </c>
      <c r="G1732" s="18">
        <v>6.6</v>
      </c>
      <c r="H1732" s="19">
        <v>7900</v>
      </c>
      <c r="I1732" s="18" t="s">
        <v>819</v>
      </c>
      <c r="J1732" s="18" t="s">
        <v>5884</v>
      </c>
      <c r="K1732" s="18" t="s">
        <v>5885</v>
      </c>
      <c r="L1732" s="18" t="s">
        <v>26</v>
      </c>
      <c r="M1732" s="20">
        <v>0</v>
      </c>
      <c r="N1732" s="20">
        <v>2060847</v>
      </c>
      <c r="O1732" s="21">
        <f t="shared" si="81"/>
        <v>4804438.262433053</v>
      </c>
      <c r="P1732" s="22">
        <f t="shared" si="82"/>
        <v>0</v>
      </c>
      <c r="Q1732" s="20">
        <f t="shared" si="83"/>
        <v>1576776.5876052028</v>
      </c>
      <c r="R1732" s="18" t="s">
        <v>5886</v>
      </c>
      <c r="S1732" s="18">
        <v>115</v>
      </c>
    </row>
    <row r="1733" spans="1:19" x14ac:dyDescent="0.25">
      <c r="A1733" s="18" t="s">
        <v>5887</v>
      </c>
      <c r="B1733" s="18" t="s">
        <v>20</v>
      </c>
      <c r="C1733" s="18" t="s">
        <v>38</v>
      </c>
      <c r="D1733" s="18">
        <v>1990</v>
      </c>
      <c r="E1733" s="18">
        <f>VLOOKUP(D1733,'cpi roi'!A:C,2,FALSE)</f>
        <v>130.69999999999999</v>
      </c>
      <c r="F1733" s="18" t="s">
        <v>5888</v>
      </c>
      <c r="G1733" s="18">
        <v>5.6</v>
      </c>
      <c r="H1733" s="19">
        <v>16000</v>
      </c>
      <c r="I1733" s="18" t="s">
        <v>1428</v>
      </c>
      <c r="J1733" s="18" t="s">
        <v>5889</v>
      </c>
      <c r="K1733" s="18" t="s">
        <v>3263</v>
      </c>
      <c r="L1733" s="18" t="s">
        <v>34</v>
      </c>
      <c r="M1733" s="20">
        <v>20000000</v>
      </c>
      <c r="N1733" s="20">
        <v>25069101</v>
      </c>
      <c r="O1733" s="21">
        <f t="shared" si="81"/>
        <v>58443420.61744453</v>
      </c>
      <c r="P1733" s="22">
        <f t="shared" si="82"/>
        <v>125.34550499999999</v>
      </c>
      <c r="Q1733" s="20">
        <f t="shared" si="83"/>
        <v>19180643.458301455</v>
      </c>
      <c r="R1733" s="18" t="s">
        <v>54</v>
      </c>
      <c r="S1733" s="18">
        <v>113</v>
      </c>
    </row>
    <row r="1734" spans="1:19" x14ac:dyDescent="0.25">
      <c r="A1734" s="18" t="s">
        <v>5890</v>
      </c>
      <c r="B1734" s="18" t="s">
        <v>20</v>
      </c>
      <c r="C1734" s="18" t="s">
        <v>56</v>
      </c>
      <c r="D1734" s="18">
        <v>1990</v>
      </c>
      <c r="E1734" s="18">
        <f>VLOOKUP(D1734,'cpi roi'!A:C,2,FALSE)</f>
        <v>130.69999999999999</v>
      </c>
      <c r="F1734" s="18" t="s">
        <v>5715</v>
      </c>
      <c r="G1734" s="18">
        <v>4.9000000000000004</v>
      </c>
      <c r="H1734" s="19">
        <v>10000</v>
      </c>
      <c r="I1734" s="18" t="s">
        <v>5891</v>
      </c>
      <c r="J1734" s="18" t="s">
        <v>24</v>
      </c>
      <c r="K1734" s="18" t="s">
        <v>5892</v>
      </c>
      <c r="L1734" s="18" t="s">
        <v>34</v>
      </c>
      <c r="M1734" s="20">
        <v>10500000</v>
      </c>
      <c r="N1734" s="20">
        <v>11582891</v>
      </c>
      <c r="O1734" s="21">
        <f t="shared" si="81"/>
        <v>27003113.142310634</v>
      </c>
      <c r="P1734" s="22">
        <f t="shared" si="82"/>
        <v>110.31324761904762</v>
      </c>
      <c r="Q1734" s="20">
        <f t="shared" si="83"/>
        <v>8862196.6335118599</v>
      </c>
      <c r="R1734" s="18" t="s">
        <v>48</v>
      </c>
      <c r="S1734" s="18">
        <v>89</v>
      </c>
    </row>
    <row r="1735" spans="1:19" x14ac:dyDescent="0.25">
      <c r="A1735" s="18" t="s">
        <v>5893</v>
      </c>
      <c r="B1735" s="18" t="s">
        <v>20</v>
      </c>
      <c r="C1735" s="18" t="s">
        <v>29</v>
      </c>
      <c r="D1735" s="18">
        <v>1990</v>
      </c>
      <c r="E1735" s="18">
        <f>VLOOKUP(D1735,'cpi roi'!A:C,2,FALSE)</f>
        <v>130.69999999999999</v>
      </c>
      <c r="F1735" s="18" t="s">
        <v>5894</v>
      </c>
      <c r="G1735" s="18">
        <v>6.8</v>
      </c>
      <c r="H1735" s="19">
        <v>12000</v>
      </c>
      <c r="I1735" s="18" t="s">
        <v>3964</v>
      </c>
      <c r="J1735" s="18" t="s">
        <v>5895</v>
      </c>
      <c r="K1735" s="18" t="s">
        <v>2478</v>
      </c>
      <c r="L1735" s="18" t="s">
        <v>26</v>
      </c>
      <c r="M1735" s="20">
        <v>25000000</v>
      </c>
      <c r="N1735" s="20">
        <v>2075084</v>
      </c>
      <c r="O1735" s="21">
        <f t="shared" si="81"/>
        <v>4837628.8814078039</v>
      </c>
      <c r="P1735" s="22">
        <f t="shared" si="82"/>
        <v>8.3003359999999997</v>
      </c>
      <c r="Q1735" s="20">
        <f t="shared" si="83"/>
        <v>1587669.4720734507</v>
      </c>
      <c r="R1735" s="18" t="s">
        <v>1791</v>
      </c>
      <c r="S1735" s="18">
        <v>138</v>
      </c>
    </row>
    <row r="1736" spans="1:19" x14ac:dyDescent="0.25">
      <c r="A1736" s="18" t="s">
        <v>5896</v>
      </c>
      <c r="B1736" s="18" t="s">
        <v>20</v>
      </c>
      <c r="C1736" s="18" t="s">
        <v>38</v>
      </c>
      <c r="D1736" s="18">
        <v>1990</v>
      </c>
      <c r="E1736" s="18">
        <f>VLOOKUP(D1736,'cpi roi'!A:C,2,FALSE)</f>
        <v>130.69999999999999</v>
      </c>
      <c r="F1736" s="18" t="s">
        <v>5800</v>
      </c>
      <c r="G1736" s="18">
        <v>6.1</v>
      </c>
      <c r="H1736" s="19">
        <v>11000</v>
      </c>
      <c r="I1736" s="18" t="s">
        <v>4768</v>
      </c>
      <c r="J1736" s="18" t="s">
        <v>5897</v>
      </c>
      <c r="K1736" s="18" t="s">
        <v>3900</v>
      </c>
      <c r="L1736" s="18" t="s">
        <v>34</v>
      </c>
      <c r="M1736" s="20">
        <v>7000000</v>
      </c>
      <c r="N1736" s="20">
        <v>4348368</v>
      </c>
      <c r="O1736" s="21">
        <f t="shared" si="81"/>
        <v>10137320.042846212</v>
      </c>
      <c r="P1736" s="22">
        <f t="shared" si="82"/>
        <v>62.119542857142861</v>
      </c>
      <c r="Q1736" s="20">
        <f t="shared" si="83"/>
        <v>3326983.9326702375</v>
      </c>
      <c r="R1736" s="18" t="s">
        <v>4667</v>
      </c>
      <c r="S1736" s="18">
        <v>91</v>
      </c>
    </row>
    <row r="1737" spans="1:19" x14ac:dyDescent="0.25">
      <c r="A1737" s="18" t="s">
        <v>5898</v>
      </c>
      <c r="B1737" s="18" t="s">
        <v>20</v>
      </c>
      <c r="C1737" s="18" t="s">
        <v>21</v>
      </c>
      <c r="D1737" s="18">
        <v>1990</v>
      </c>
      <c r="E1737" s="18">
        <f>VLOOKUP(D1737,'cpi roi'!A:C,2,FALSE)</f>
        <v>130.69999999999999</v>
      </c>
      <c r="F1737" s="18" t="s">
        <v>5743</v>
      </c>
      <c r="G1737" s="18">
        <v>6.3</v>
      </c>
      <c r="H1737" s="19">
        <v>5000</v>
      </c>
      <c r="I1737" s="18" t="s">
        <v>187</v>
      </c>
      <c r="J1737" s="18" t="s">
        <v>5899</v>
      </c>
      <c r="K1737" s="18" t="s">
        <v>1528</v>
      </c>
      <c r="L1737" s="18" t="s">
        <v>34</v>
      </c>
      <c r="M1737" s="20">
        <v>0</v>
      </c>
      <c r="N1737" s="20">
        <v>1244381</v>
      </c>
      <c r="O1737" s="21">
        <f t="shared" si="81"/>
        <v>2901016.7612853865</v>
      </c>
      <c r="P1737" s="22">
        <f t="shared" si="82"/>
        <v>0</v>
      </c>
      <c r="Q1737" s="20">
        <f t="shared" si="83"/>
        <v>952089.51798010711</v>
      </c>
      <c r="R1737" s="18" t="s">
        <v>5900</v>
      </c>
      <c r="S1737" s="18">
        <v>107</v>
      </c>
    </row>
    <row r="1738" spans="1:19" x14ac:dyDescent="0.25">
      <c r="A1738" s="18" t="s">
        <v>5901</v>
      </c>
      <c r="B1738" s="18" t="s">
        <v>20</v>
      </c>
      <c r="C1738" s="18" t="s">
        <v>21</v>
      </c>
      <c r="D1738" s="18">
        <v>1990</v>
      </c>
      <c r="E1738" s="18">
        <f>VLOOKUP(D1738,'cpi roi'!A:C,2,FALSE)</f>
        <v>130.69999999999999</v>
      </c>
      <c r="F1738" s="18" t="s">
        <v>5902</v>
      </c>
      <c r="G1738" s="18">
        <v>6.6</v>
      </c>
      <c r="H1738" s="19">
        <v>12000</v>
      </c>
      <c r="I1738" s="18" t="s">
        <v>3432</v>
      </c>
      <c r="J1738" s="18" t="s">
        <v>3432</v>
      </c>
      <c r="K1738" s="18" t="s">
        <v>4128</v>
      </c>
      <c r="L1738" s="18" t="s">
        <v>34</v>
      </c>
      <c r="M1738" s="20">
        <v>10000000</v>
      </c>
      <c r="N1738" s="20">
        <v>16153593</v>
      </c>
      <c r="O1738" s="21">
        <f t="shared" si="81"/>
        <v>37658758.891354248</v>
      </c>
      <c r="P1738" s="22">
        <f t="shared" si="82"/>
        <v>161.53593000000001</v>
      </c>
      <c r="Q1738" s="20">
        <f t="shared" si="83"/>
        <v>12359290.742157614</v>
      </c>
      <c r="R1738" s="18" t="s">
        <v>65</v>
      </c>
      <c r="S1738" s="18">
        <v>130</v>
      </c>
    </row>
    <row r="1739" spans="1:19" x14ac:dyDescent="0.25">
      <c r="A1739" s="18" t="s">
        <v>5903</v>
      </c>
      <c r="B1739" s="18" t="s">
        <v>2004</v>
      </c>
      <c r="C1739" s="18" t="s">
        <v>45</v>
      </c>
      <c r="D1739" s="18">
        <v>1990</v>
      </c>
      <c r="E1739" s="18">
        <f>VLOOKUP(D1739,'cpi roi'!A:C,2,FALSE)</f>
        <v>130.69999999999999</v>
      </c>
      <c r="F1739" s="18" t="s">
        <v>5840</v>
      </c>
      <c r="G1739" s="18">
        <v>5.9</v>
      </c>
      <c r="H1739" s="19">
        <v>5000</v>
      </c>
      <c r="I1739" s="18" t="s">
        <v>46</v>
      </c>
      <c r="J1739" s="18" t="s">
        <v>5904</v>
      </c>
      <c r="K1739" s="18" t="s">
        <v>4492</v>
      </c>
      <c r="L1739" s="18" t="s">
        <v>26</v>
      </c>
      <c r="M1739" s="20">
        <v>0</v>
      </c>
      <c r="N1739" s="20">
        <v>3989297</v>
      </c>
      <c r="O1739" s="21">
        <f t="shared" si="81"/>
        <v>9300220.3205814846</v>
      </c>
      <c r="P1739" s="22">
        <f t="shared" si="82"/>
        <v>0</v>
      </c>
      <c r="Q1739" s="20">
        <f t="shared" si="83"/>
        <v>3052254.7819433818</v>
      </c>
      <c r="R1739" s="18" t="s">
        <v>1046</v>
      </c>
      <c r="S1739" s="18">
        <v>95</v>
      </c>
    </row>
    <row r="1740" spans="1:19" x14ac:dyDescent="0.25">
      <c r="A1740" s="18" t="s">
        <v>5905</v>
      </c>
      <c r="B1740" s="18" t="s">
        <v>20</v>
      </c>
      <c r="C1740" s="18" t="s">
        <v>21</v>
      </c>
      <c r="D1740" s="18">
        <v>1990</v>
      </c>
      <c r="E1740" s="18">
        <f>VLOOKUP(D1740,'cpi roi'!A:C,2,FALSE)</f>
        <v>130.69999999999999</v>
      </c>
      <c r="F1740" s="18" t="s">
        <v>5696</v>
      </c>
      <c r="G1740" s="18">
        <v>6.3</v>
      </c>
      <c r="H1740" s="19">
        <v>7700</v>
      </c>
      <c r="I1740" s="18" t="s">
        <v>1668</v>
      </c>
      <c r="J1740" s="18" t="s">
        <v>5906</v>
      </c>
      <c r="K1740" s="18" t="s">
        <v>2207</v>
      </c>
      <c r="L1740" s="18" t="s">
        <v>34</v>
      </c>
      <c r="M1740" s="20">
        <v>7000000</v>
      </c>
      <c r="N1740" s="20">
        <v>12626043</v>
      </c>
      <c r="O1740" s="21">
        <f t="shared" si="81"/>
        <v>29435006.136954859</v>
      </c>
      <c r="P1740" s="22">
        <f t="shared" si="82"/>
        <v>180.37204285714284</v>
      </c>
      <c r="Q1740" s="20">
        <f t="shared" si="83"/>
        <v>9660323.6419280805</v>
      </c>
      <c r="R1740" s="18" t="s">
        <v>5621</v>
      </c>
      <c r="S1740" s="18">
        <v>99</v>
      </c>
    </row>
    <row r="1741" spans="1:19" x14ac:dyDescent="0.25">
      <c r="A1741" s="18" t="s">
        <v>5907</v>
      </c>
      <c r="B1741" s="18" t="s">
        <v>2004</v>
      </c>
      <c r="C1741" s="18" t="s">
        <v>45</v>
      </c>
      <c r="D1741" s="18">
        <v>1990</v>
      </c>
      <c r="E1741" s="18">
        <f>VLOOKUP(D1741,'cpi roi'!A:C,2,FALSE)</f>
        <v>130.69999999999999</v>
      </c>
      <c r="F1741" s="18" t="s">
        <v>5685</v>
      </c>
      <c r="G1741" s="18">
        <v>4.7</v>
      </c>
      <c r="H1741" s="19">
        <v>45000</v>
      </c>
      <c r="I1741" s="18" t="s">
        <v>990</v>
      </c>
      <c r="J1741" s="18" t="s">
        <v>990</v>
      </c>
      <c r="K1741" s="18" t="s">
        <v>164</v>
      </c>
      <c r="L1741" s="18" t="s">
        <v>34</v>
      </c>
      <c r="M1741" s="20">
        <v>0</v>
      </c>
      <c r="N1741" s="20">
        <v>47789074</v>
      </c>
      <c r="O1741" s="21">
        <f t="shared" si="81"/>
        <v>111410335.48431523</v>
      </c>
      <c r="P1741" s="22">
        <f t="shared" si="82"/>
        <v>0</v>
      </c>
      <c r="Q1741" s="20">
        <f t="shared" si="83"/>
        <v>36563943.381790362</v>
      </c>
      <c r="R1741" s="18" t="s">
        <v>2105</v>
      </c>
      <c r="S1741" s="18">
        <v>81</v>
      </c>
    </row>
    <row r="1742" spans="1:19" x14ac:dyDescent="0.25">
      <c r="A1742" s="18" t="s">
        <v>5908</v>
      </c>
      <c r="B1742" s="18" t="s">
        <v>37</v>
      </c>
      <c r="C1742" s="18" t="s">
        <v>45</v>
      </c>
      <c r="D1742" s="18">
        <v>1990</v>
      </c>
      <c r="E1742" s="18">
        <f>VLOOKUP(D1742,'cpi roi'!A:C,2,FALSE)</f>
        <v>130.69999999999999</v>
      </c>
      <c r="F1742" s="18" t="s">
        <v>5817</v>
      </c>
      <c r="G1742" s="18">
        <v>7.4</v>
      </c>
      <c r="H1742" s="19">
        <v>21000</v>
      </c>
      <c r="I1742" s="18" t="s">
        <v>3909</v>
      </c>
      <c r="J1742" s="18" t="s">
        <v>3909</v>
      </c>
      <c r="K1742" s="18" t="s">
        <v>3367</v>
      </c>
      <c r="L1742" s="18" t="s">
        <v>26</v>
      </c>
      <c r="M1742" s="20">
        <v>0</v>
      </c>
      <c r="N1742" s="20">
        <v>739104</v>
      </c>
      <c r="O1742" s="21">
        <f t="shared" si="81"/>
        <v>1723068.0091813314</v>
      </c>
      <c r="P1742" s="22">
        <f t="shared" si="82"/>
        <v>0</v>
      </c>
      <c r="Q1742" s="20">
        <f t="shared" si="83"/>
        <v>565496.55700076511</v>
      </c>
      <c r="R1742" s="18" t="s">
        <v>5909</v>
      </c>
      <c r="S1742" s="18">
        <v>117</v>
      </c>
    </row>
    <row r="1743" spans="1:19" x14ac:dyDescent="0.25">
      <c r="A1743" s="18" t="s">
        <v>5910</v>
      </c>
      <c r="B1743" s="18" t="s">
        <v>20</v>
      </c>
      <c r="C1743" s="18" t="s">
        <v>45</v>
      </c>
      <c r="D1743" s="18">
        <v>1990</v>
      </c>
      <c r="E1743" s="18">
        <f>VLOOKUP(D1743,'cpi roi'!A:C,2,FALSE)</f>
        <v>130.69999999999999</v>
      </c>
      <c r="F1743" s="18" t="s">
        <v>5328</v>
      </c>
      <c r="G1743" s="18">
        <v>6.3</v>
      </c>
      <c r="H1743" s="19">
        <v>16000</v>
      </c>
      <c r="I1743" s="18" t="s">
        <v>5911</v>
      </c>
      <c r="J1743" s="18" t="s">
        <v>4466</v>
      </c>
      <c r="K1743" s="18" t="s">
        <v>5912</v>
      </c>
      <c r="L1743" s="18" t="s">
        <v>34</v>
      </c>
      <c r="M1743" s="20">
        <v>3500000</v>
      </c>
      <c r="N1743" s="20">
        <v>16324573</v>
      </c>
      <c r="O1743" s="21">
        <f t="shared" si="81"/>
        <v>38057363.374904364</v>
      </c>
      <c r="P1743" s="22">
        <f t="shared" si="82"/>
        <v>466.41637142857144</v>
      </c>
      <c r="Q1743" s="20">
        <f t="shared" si="83"/>
        <v>12490109.410864577</v>
      </c>
      <c r="R1743" s="18" t="s">
        <v>48</v>
      </c>
      <c r="S1743" s="18">
        <v>93</v>
      </c>
    </row>
    <row r="1744" spans="1:19" x14ac:dyDescent="0.25">
      <c r="A1744" s="18" t="s">
        <v>5913</v>
      </c>
      <c r="B1744" s="18" t="s">
        <v>20</v>
      </c>
      <c r="C1744" s="18" t="s">
        <v>38</v>
      </c>
      <c r="D1744" s="18">
        <v>1990</v>
      </c>
      <c r="E1744" s="18">
        <f>VLOOKUP(D1744,'cpi roi'!A:C,2,FALSE)</f>
        <v>130.69999999999999</v>
      </c>
      <c r="F1744" s="18" t="s">
        <v>5914</v>
      </c>
      <c r="G1744" s="18">
        <v>5.9</v>
      </c>
      <c r="H1744" s="19">
        <v>26000</v>
      </c>
      <c r="I1744" s="18" t="s">
        <v>89</v>
      </c>
      <c r="J1744" s="18" t="s">
        <v>5915</v>
      </c>
      <c r="K1744" s="18" t="s">
        <v>89</v>
      </c>
      <c r="L1744" s="18" t="s">
        <v>34</v>
      </c>
      <c r="M1744" s="20">
        <v>10000000</v>
      </c>
      <c r="N1744" s="20">
        <v>21633874</v>
      </c>
      <c r="O1744" s="21">
        <f t="shared" si="81"/>
        <v>50434899.830145374</v>
      </c>
      <c r="P1744" s="22">
        <f t="shared" si="82"/>
        <v>216.33874</v>
      </c>
      <c r="Q1744" s="20">
        <f t="shared" si="83"/>
        <v>16552313.695485847</v>
      </c>
      <c r="R1744" s="18" t="s">
        <v>27</v>
      </c>
      <c r="S1744" s="18">
        <v>120</v>
      </c>
    </row>
    <row r="1745" spans="1:19" x14ac:dyDescent="0.25">
      <c r="A1745" s="18" t="s">
        <v>5916</v>
      </c>
      <c r="B1745" s="18" t="s">
        <v>2004</v>
      </c>
      <c r="C1745" s="18" t="s">
        <v>45</v>
      </c>
      <c r="D1745" s="18">
        <v>1990</v>
      </c>
      <c r="E1745" s="18">
        <f>VLOOKUP(D1745,'cpi roi'!A:C,2,FALSE)</f>
        <v>130.69999999999999</v>
      </c>
      <c r="F1745" s="18" t="s">
        <v>5917</v>
      </c>
      <c r="G1745" s="18">
        <v>6.2</v>
      </c>
      <c r="H1745" s="19">
        <v>23000</v>
      </c>
      <c r="I1745" s="18" t="s">
        <v>708</v>
      </c>
      <c r="J1745" s="18" t="s">
        <v>708</v>
      </c>
      <c r="K1745" s="18" t="s">
        <v>1380</v>
      </c>
      <c r="L1745" s="18" t="s">
        <v>457</v>
      </c>
      <c r="M1745" s="20">
        <v>12500000</v>
      </c>
      <c r="N1745" s="20">
        <v>29888235</v>
      </c>
      <c r="O1745" s="21">
        <f t="shared" si="81"/>
        <v>69678234.15837796</v>
      </c>
      <c r="P1745" s="22">
        <f t="shared" si="82"/>
        <v>239.10588000000001</v>
      </c>
      <c r="Q1745" s="20">
        <f t="shared" si="83"/>
        <v>22867815.608263198</v>
      </c>
      <c r="R1745" s="18" t="s">
        <v>2097</v>
      </c>
      <c r="S1745" s="18">
        <v>107</v>
      </c>
    </row>
    <row r="1746" spans="1:19" x14ac:dyDescent="0.25">
      <c r="A1746" s="18" t="s">
        <v>5918</v>
      </c>
      <c r="B1746" s="18" t="s">
        <v>2004</v>
      </c>
      <c r="C1746" s="18" t="s">
        <v>45</v>
      </c>
      <c r="D1746" s="18">
        <v>1990</v>
      </c>
      <c r="E1746" s="18">
        <f>VLOOKUP(D1746,'cpi roi'!A:C,2,FALSE)</f>
        <v>130.69999999999999</v>
      </c>
      <c r="F1746" s="18" t="s">
        <v>5902</v>
      </c>
      <c r="G1746" s="18">
        <v>7.4</v>
      </c>
      <c r="H1746" s="19">
        <v>10000</v>
      </c>
      <c r="I1746" s="18" t="s">
        <v>5919</v>
      </c>
      <c r="J1746" s="18" t="s">
        <v>5919</v>
      </c>
      <c r="K1746" s="18" t="s">
        <v>5920</v>
      </c>
      <c r="L1746" s="18" t="s">
        <v>34</v>
      </c>
      <c r="M1746" s="20">
        <v>230000</v>
      </c>
      <c r="N1746" s="20">
        <v>2960492</v>
      </c>
      <c r="O1746" s="21">
        <f t="shared" si="81"/>
        <v>6901774.3871461367</v>
      </c>
      <c r="P1746" s="22">
        <f t="shared" si="82"/>
        <v>1287.1704347826087</v>
      </c>
      <c r="Q1746" s="20">
        <f t="shared" si="83"/>
        <v>2265104.8201989289</v>
      </c>
      <c r="R1746" s="18" t="s">
        <v>5921</v>
      </c>
      <c r="S1746" s="18">
        <v>98</v>
      </c>
    </row>
    <row r="1747" spans="1:19" x14ac:dyDescent="0.25">
      <c r="A1747" s="18" t="s">
        <v>5922</v>
      </c>
      <c r="B1747" s="18" t="s">
        <v>20</v>
      </c>
      <c r="C1747" s="18" t="s">
        <v>21</v>
      </c>
      <c r="D1747" s="18">
        <v>1990</v>
      </c>
      <c r="E1747" s="18">
        <f>VLOOKUP(D1747,'cpi roi'!A:C,2,FALSE)</f>
        <v>130.69999999999999</v>
      </c>
      <c r="F1747" s="18" t="s">
        <v>5923</v>
      </c>
      <c r="G1747" s="18">
        <v>7.6</v>
      </c>
      <c r="H1747" s="19">
        <v>15000</v>
      </c>
      <c r="I1747" s="18" t="s">
        <v>5924</v>
      </c>
      <c r="J1747" s="18" t="s">
        <v>5924</v>
      </c>
      <c r="K1747" s="18" t="s">
        <v>5925</v>
      </c>
      <c r="L1747" s="18" t="s">
        <v>5820</v>
      </c>
      <c r="M1747" s="20">
        <v>0</v>
      </c>
      <c r="N1747" s="20">
        <v>5575738</v>
      </c>
      <c r="O1747" s="21">
        <f t="shared" si="81"/>
        <v>12998679.17827085</v>
      </c>
      <c r="P1747" s="22">
        <f t="shared" si="82"/>
        <v>0</v>
      </c>
      <c r="Q1747" s="20">
        <f t="shared" si="83"/>
        <v>4266058.1484315228</v>
      </c>
      <c r="R1747" s="18" t="s">
        <v>5632</v>
      </c>
      <c r="S1747" s="18">
        <v>112</v>
      </c>
    </row>
    <row r="1748" spans="1:19" x14ac:dyDescent="0.25">
      <c r="A1748" s="18" t="s">
        <v>5926</v>
      </c>
      <c r="B1748" s="18" t="s">
        <v>37</v>
      </c>
      <c r="C1748" s="18" t="s">
        <v>45</v>
      </c>
      <c r="D1748" s="18">
        <v>1990</v>
      </c>
      <c r="E1748" s="18">
        <f>VLOOKUP(D1748,'cpi roi'!A:C,2,FALSE)</f>
        <v>130.69999999999999</v>
      </c>
      <c r="F1748" s="18" t="s">
        <v>5927</v>
      </c>
      <c r="G1748" s="18">
        <v>7.5</v>
      </c>
      <c r="H1748" s="19">
        <v>23000</v>
      </c>
      <c r="I1748" s="18" t="s">
        <v>5928</v>
      </c>
      <c r="J1748" s="18" t="s">
        <v>4014</v>
      </c>
      <c r="K1748" s="18" t="s">
        <v>1380</v>
      </c>
      <c r="L1748" s="18" t="s">
        <v>457</v>
      </c>
      <c r="M1748" s="20">
        <v>0</v>
      </c>
      <c r="N1748" s="20">
        <v>5822041</v>
      </c>
      <c r="O1748" s="21">
        <f t="shared" si="81"/>
        <v>13572883.647283856</v>
      </c>
      <c r="P1748" s="22">
        <f t="shared" si="82"/>
        <v>0</v>
      </c>
      <c r="Q1748" s="20">
        <f t="shared" si="83"/>
        <v>4454507.2685539406</v>
      </c>
      <c r="R1748" s="18" t="s">
        <v>5929</v>
      </c>
      <c r="S1748" s="18">
        <v>137</v>
      </c>
    </row>
    <row r="1749" spans="1:19" x14ac:dyDescent="0.25">
      <c r="A1749" s="18" t="s">
        <v>5930</v>
      </c>
      <c r="B1749" s="18" t="s">
        <v>37</v>
      </c>
      <c r="C1749" s="18" t="s">
        <v>45</v>
      </c>
      <c r="D1749" s="18">
        <v>1990</v>
      </c>
      <c r="E1749" s="18">
        <f>VLOOKUP(D1749,'cpi roi'!A:C,2,FALSE)</f>
        <v>130.69999999999999</v>
      </c>
      <c r="F1749" s="18" t="s">
        <v>5931</v>
      </c>
      <c r="G1749" s="18">
        <v>5.6</v>
      </c>
      <c r="H1749" s="19">
        <v>4200</v>
      </c>
      <c r="I1749" s="18" t="s">
        <v>4487</v>
      </c>
      <c r="J1749" s="18" t="s">
        <v>3249</v>
      </c>
      <c r="K1749" s="18" t="s">
        <v>3249</v>
      </c>
      <c r="L1749" s="18" t="s">
        <v>34</v>
      </c>
      <c r="M1749" s="20">
        <v>25000000</v>
      </c>
      <c r="N1749" s="20">
        <v>6939946</v>
      </c>
      <c r="O1749" s="21">
        <f t="shared" si="81"/>
        <v>16179047.790359603</v>
      </c>
      <c r="P1749" s="22">
        <f t="shared" si="82"/>
        <v>27.759784</v>
      </c>
      <c r="Q1749" s="20">
        <f t="shared" si="83"/>
        <v>5309828.6151491972</v>
      </c>
      <c r="R1749" s="18" t="s">
        <v>5932</v>
      </c>
      <c r="S1749" s="18">
        <v>95</v>
      </c>
    </row>
    <row r="1750" spans="1:19" x14ac:dyDescent="0.25">
      <c r="A1750" s="18" t="s">
        <v>5933</v>
      </c>
      <c r="B1750" s="18" t="s">
        <v>20</v>
      </c>
      <c r="C1750" s="18" t="s">
        <v>21</v>
      </c>
      <c r="D1750" s="18">
        <v>1990</v>
      </c>
      <c r="E1750" s="18">
        <f>VLOOKUP(D1750,'cpi roi'!A:C,2,FALSE)</f>
        <v>130.69999999999999</v>
      </c>
      <c r="F1750" s="18" t="s">
        <v>5460</v>
      </c>
      <c r="G1750" s="18">
        <v>5.0999999999999996</v>
      </c>
      <c r="H1750" s="19">
        <v>1100</v>
      </c>
      <c r="I1750" s="18" t="s">
        <v>750</v>
      </c>
      <c r="J1750" s="18" t="s">
        <v>5934</v>
      </c>
      <c r="K1750" s="18" t="s">
        <v>2478</v>
      </c>
      <c r="L1750" s="18" t="s">
        <v>26</v>
      </c>
      <c r="M1750" s="20">
        <v>19000000</v>
      </c>
      <c r="N1750" s="20">
        <v>1372350</v>
      </c>
      <c r="O1750" s="21">
        <f t="shared" si="81"/>
        <v>3199350</v>
      </c>
      <c r="P1750" s="22">
        <f t="shared" si="82"/>
        <v>7.2228947368421057</v>
      </c>
      <c r="Q1750" s="20">
        <f t="shared" si="83"/>
        <v>1050000</v>
      </c>
      <c r="R1750" s="18" t="s">
        <v>1791</v>
      </c>
      <c r="S1750" s="18">
        <v>97</v>
      </c>
    </row>
    <row r="1751" spans="1:19" x14ac:dyDescent="0.25">
      <c r="A1751" s="18" t="s">
        <v>5935</v>
      </c>
      <c r="B1751" s="18" t="s">
        <v>37</v>
      </c>
      <c r="C1751" s="18" t="s">
        <v>45</v>
      </c>
      <c r="D1751" s="18">
        <v>1990</v>
      </c>
      <c r="E1751" s="18">
        <f>VLOOKUP(D1751,'cpi roi'!A:C,2,FALSE)</f>
        <v>130.69999999999999</v>
      </c>
      <c r="F1751" s="18" t="s">
        <v>5936</v>
      </c>
      <c r="G1751" s="18">
        <v>7.2</v>
      </c>
      <c r="H1751" s="19">
        <v>7600</v>
      </c>
      <c r="I1751" s="18" t="s">
        <v>5937</v>
      </c>
      <c r="J1751" s="18" t="s">
        <v>5937</v>
      </c>
      <c r="K1751" s="18" t="s">
        <v>5938</v>
      </c>
      <c r="L1751" s="18" t="s">
        <v>26</v>
      </c>
      <c r="M1751" s="20">
        <v>0</v>
      </c>
      <c r="N1751" s="20">
        <v>1554742</v>
      </c>
      <c r="O1751" s="21">
        <f t="shared" si="81"/>
        <v>3624559.1996939555</v>
      </c>
      <c r="P1751" s="22">
        <f t="shared" si="82"/>
        <v>0</v>
      </c>
      <c r="Q1751" s="20">
        <f t="shared" si="83"/>
        <v>1189550.1147666413</v>
      </c>
      <c r="R1751" s="18" t="s">
        <v>5939</v>
      </c>
      <c r="S1751" s="18">
        <v>106</v>
      </c>
    </row>
    <row r="1752" spans="1:19" x14ac:dyDescent="0.25">
      <c r="A1752" s="18" t="s">
        <v>5940</v>
      </c>
      <c r="B1752" s="18" t="s">
        <v>20</v>
      </c>
      <c r="C1752" s="18" t="s">
        <v>21</v>
      </c>
      <c r="D1752" s="18">
        <v>1990</v>
      </c>
      <c r="E1752" s="18">
        <f>VLOOKUP(D1752,'cpi roi'!A:C,2,FALSE)</f>
        <v>130.69999999999999</v>
      </c>
      <c r="F1752" s="18" t="s">
        <v>5685</v>
      </c>
      <c r="G1752" s="18">
        <v>6.1</v>
      </c>
      <c r="H1752" s="19">
        <v>7400</v>
      </c>
      <c r="I1752" s="18" t="s">
        <v>625</v>
      </c>
      <c r="J1752" s="18" t="s">
        <v>5941</v>
      </c>
      <c r="K1752" s="18" t="s">
        <v>104</v>
      </c>
      <c r="L1752" s="18" t="s">
        <v>34</v>
      </c>
      <c r="M1752" s="20">
        <v>40000000</v>
      </c>
      <c r="N1752" s="20">
        <v>9645440</v>
      </c>
      <c r="O1752" s="21">
        <f t="shared" si="81"/>
        <v>22486347.115531754</v>
      </c>
      <c r="P1752" s="22">
        <f t="shared" si="82"/>
        <v>24.113599999999998</v>
      </c>
      <c r="Q1752" s="20">
        <f t="shared" si="83"/>
        <v>7379831.6755929617</v>
      </c>
      <c r="R1752" s="18" t="s">
        <v>2679</v>
      </c>
      <c r="S1752" s="18">
        <v>144</v>
      </c>
    </row>
    <row r="1753" spans="1:19" x14ac:dyDescent="0.25">
      <c r="A1753" s="18" t="s">
        <v>5942</v>
      </c>
      <c r="B1753" s="18" t="s">
        <v>341</v>
      </c>
      <c r="C1753" s="18" t="s">
        <v>394</v>
      </c>
      <c r="D1753" s="18">
        <v>1990</v>
      </c>
      <c r="E1753" s="18">
        <f>VLOOKUP(D1753,'cpi roi'!A:C,2,FALSE)</f>
        <v>130.69999999999999</v>
      </c>
      <c r="F1753" s="18" t="s">
        <v>5902</v>
      </c>
      <c r="G1753" s="18">
        <v>6.9</v>
      </c>
      <c r="H1753" s="19">
        <v>26000</v>
      </c>
      <c r="I1753" s="18" t="s">
        <v>5943</v>
      </c>
      <c r="J1753" s="18" t="s">
        <v>5944</v>
      </c>
      <c r="K1753" s="18" t="s">
        <v>5945</v>
      </c>
      <c r="L1753" s="18" t="s">
        <v>457</v>
      </c>
      <c r="M1753" s="20">
        <v>0</v>
      </c>
      <c r="N1753" s="20">
        <v>18115724</v>
      </c>
      <c r="O1753" s="21">
        <f t="shared" si="81"/>
        <v>42233061.230298392</v>
      </c>
      <c r="P1753" s="22">
        <f t="shared" si="82"/>
        <v>0</v>
      </c>
      <c r="Q1753" s="20">
        <f t="shared" si="83"/>
        <v>13860538.638102526</v>
      </c>
      <c r="R1753" s="18" t="s">
        <v>5946</v>
      </c>
      <c r="S1753" s="18">
        <v>74</v>
      </c>
    </row>
    <row r="1754" spans="1:19" x14ac:dyDescent="0.25">
      <c r="A1754" s="18" t="s">
        <v>5947</v>
      </c>
      <c r="B1754" s="18" t="s">
        <v>20</v>
      </c>
      <c r="C1754" s="18" t="s">
        <v>21</v>
      </c>
      <c r="D1754" s="18">
        <v>1990</v>
      </c>
      <c r="E1754" s="18">
        <f>VLOOKUP(D1754,'cpi roi'!A:C,2,FALSE)</f>
        <v>130.69999999999999</v>
      </c>
      <c r="F1754" s="18" t="s">
        <v>5677</v>
      </c>
      <c r="G1754" s="18">
        <v>6.1</v>
      </c>
      <c r="H1754" s="19">
        <v>15000</v>
      </c>
      <c r="I1754" s="18" t="s">
        <v>1302</v>
      </c>
      <c r="J1754" s="18" t="s">
        <v>5948</v>
      </c>
      <c r="K1754" s="18" t="s">
        <v>574</v>
      </c>
      <c r="L1754" s="18" t="s">
        <v>34</v>
      </c>
      <c r="M1754" s="20">
        <v>21800000</v>
      </c>
      <c r="N1754" s="20">
        <v>22997992</v>
      </c>
      <c r="O1754" s="21">
        <f t="shared" si="81"/>
        <v>53615058.625860751</v>
      </c>
      <c r="P1754" s="22">
        <f t="shared" si="82"/>
        <v>105.49537614678898</v>
      </c>
      <c r="Q1754" s="20">
        <f t="shared" si="83"/>
        <v>17596015.302218821</v>
      </c>
      <c r="R1754" s="18" t="s">
        <v>5767</v>
      </c>
      <c r="S1754" s="18">
        <v>123</v>
      </c>
    </row>
    <row r="1755" spans="1:19" x14ac:dyDescent="0.25">
      <c r="A1755" s="18" t="s">
        <v>5949</v>
      </c>
      <c r="B1755" s="18" t="s">
        <v>20</v>
      </c>
      <c r="C1755" s="18" t="s">
        <v>45</v>
      </c>
      <c r="D1755" s="18">
        <v>1990</v>
      </c>
      <c r="E1755" s="18">
        <f>VLOOKUP(D1755,'cpi roi'!A:C,2,FALSE)</f>
        <v>130.69999999999999</v>
      </c>
      <c r="F1755" s="18" t="s">
        <v>5950</v>
      </c>
      <c r="G1755" s="18">
        <v>7.5</v>
      </c>
      <c r="H1755" s="19">
        <v>9500</v>
      </c>
      <c r="I1755" s="18" t="s">
        <v>4866</v>
      </c>
      <c r="J1755" s="18" t="s">
        <v>4866</v>
      </c>
      <c r="K1755" s="18" t="s">
        <v>5951</v>
      </c>
      <c r="L1755" s="18" t="s">
        <v>26</v>
      </c>
      <c r="M1755" s="20">
        <v>0</v>
      </c>
      <c r="N1755" s="20">
        <v>1516414</v>
      </c>
      <c r="O1755" s="21">
        <f t="shared" si="81"/>
        <v>3535205.4001530223</v>
      </c>
      <c r="P1755" s="22">
        <f t="shared" si="82"/>
        <v>0</v>
      </c>
      <c r="Q1755" s="20">
        <f t="shared" si="83"/>
        <v>1160224.9426166795</v>
      </c>
      <c r="R1755" s="18" t="s">
        <v>4073</v>
      </c>
      <c r="S1755" s="18">
        <v>103</v>
      </c>
    </row>
    <row r="1756" spans="1:19" x14ac:dyDescent="0.25">
      <c r="A1756" s="18" t="s">
        <v>5952</v>
      </c>
      <c r="B1756" s="18" t="s">
        <v>341</v>
      </c>
      <c r="C1756" s="18" t="s">
        <v>394</v>
      </c>
      <c r="D1756" s="18">
        <v>1990</v>
      </c>
      <c r="E1756" s="18">
        <f>VLOOKUP(D1756,'cpi roi'!A:C,2,FALSE)</f>
        <v>130.69999999999999</v>
      </c>
      <c r="F1756" s="18" t="s">
        <v>5953</v>
      </c>
      <c r="G1756" s="18">
        <v>5.6</v>
      </c>
      <c r="H1756" s="19">
        <v>4900</v>
      </c>
      <c r="I1756" s="18" t="s">
        <v>1445</v>
      </c>
      <c r="J1756" s="18" t="s">
        <v>5954</v>
      </c>
      <c r="K1756" s="18" t="s">
        <v>5955</v>
      </c>
      <c r="L1756" s="18" t="s">
        <v>34</v>
      </c>
      <c r="M1756" s="20">
        <v>0</v>
      </c>
      <c r="N1756" s="20">
        <v>20305841</v>
      </c>
      <c r="O1756" s="21">
        <f t="shared" si="81"/>
        <v>47338865.743687838</v>
      </c>
      <c r="P1756" s="22">
        <f t="shared" si="82"/>
        <v>0</v>
      </c>
      <c r="Q1756" s="20">
        <f t="shared" si="83"/>
        <v>15536221.117061974</v>
      </c>
      <c r="R1756" s="18" t="s">
        <v>1447</v>
      </c>
      <c r="S1756" s="18">
        <v>82</v>
      </c>
    </row>
    <row r="1757" spans="1:19" x14ac:dyDescent="0.25">
      <c r="A1757" s="18" t="s">
        <v>5956</v>
      </c>
      <c r="B1757" s="18" t="s">
        <v>37</v>
      </c>
      <c r="C1757" s="18" t="s">
        <v>29</v>
      </c>
      <c r="D1757" s="18">
        <v>1990</v>
      </c>
      <c r="E1757" s="18">
        <f>VLOOKUP(D1757,'cpi roi'!A:C,2,FALSE)</f>
        <v>130.69999999999999</v>
      </c>
      <c r="F1757" s="18" t="s">
        <v>5803</v>
      </c>
      <c r="G1757" s="18">
        <v>6.6</v>
      </c>
      <c r="H1757" s="19">
        <v>11000</v>
      </c>
      <c r="I1757" s="18" t="s">
        <v>89</v>
      </c>
      <c r="J1757" s="18" t="s">
        <v>5957</v>
      </c>
      <c r="K1757" s="18" t="s">
        <v>89</v>
      </c>
      <c r="L1757" s="18" t="s">
        <v>34</v>
      </c>
      <c r="M1757" s="20">
        <v>24000000</v>
      </c>
      <c r="N1757" s="20">
        <v>2319124</v>
      </c>
      <c r="O1757" s="21">
        <f t="shared" si="81"/>
        <v>5406557.6342769703</v>
      </c>
      <c r="P1757" s="22">
        <f t="shared" si="82"/>
        <v>9.6630166666666675</v>
      </c>
      <c r="Q1757" s="20">
        <f t="shared" si="83"/>
        <v>1774387.1461361898</v>
      </c>
      <c r="R1757" s="18" t="s">
        <v>5367</v>
      </c>
      <c r="S1757" s="18">
        <v>112</v>
      </c>
    </row>
    <row r="1758" spans="1:19" x14ac:dyDescent="0.25">
      <c r="A1758" s="18" t="s">
        <v>5958</v>
      </c>
      <c r="B1758" s="18" t="s">
        <v>37</v>
      </c>
      <c r="C1758" s="18" t="s">
        <v>21</v>
      </c>
      <c r="D1758" s="18">
        <v>1990</v>
      </c>
      <c r="E1758" s="18">
        <f>VLOOKUP(D1758,'cpi roi'!A:C,2,FALSE)</f>
        <v>130.69999999999999</v>
      </c>
      <c r="F1758" s="18" t="s">
        <v>5766</v>
      </c>
      <c r="G1758" s="18">
        <v>7.2</v>
      </c>
      <c r="H1758" s="19">
        <v>5900</v>
      </c>
      <c r="I1758" s="18" t="s">
        <v>1132</v>
      </c>
      <c r="J1758" s="18" t="s">
        <v>1132</v>
      </c>
      <c r="K1758" s="18" t="s">
        <v>2283</v>
      </c>
      <c r="L1758" s="18" t="s">
        <v>34</v>
      </c>
      <c r="M1758" s="20">
        <v>20000000</v>
      </c>
      <c r="N1758" s="20">
        <v>15779578</v>
      </c>
      <c r="O1758" s="21">
        <f t="shared" si="81"/>
        <v>36786820.325937264</v>
      </c>
      <c r="P1758" s="22">
        <f t="shared" si="82"/>
        <v>78.897890000000004</v>
      </c>
      <c r="Q1758" s="20">
        <f t="shared" si="83"/>
        <v>12073127.773527162</v>
      </c>
      <c r="R1758" s="18" t="s">
        <v>2105</v>
      </c>
      <c r="S1758" s="18">
        <v>128</v>
      </c>
    </row>
    <row r="1759" spans="1:19" x14ac:dyDescent="0.25">
      <c r="A1759" s="18" t="s">
        <v>5959</v>
      </c>
      <c r="B1759" s="18" t="s">
        <v>20</v>
      </c>
      <c r="C1759" s="18" t="s">
        <v>38</v>
      </c>
      <c r="D1759" s="18">
        <v>1990</v>
      </c>
      <c r="E1759" s="18">
        <f>VLOOKUP(D1759,'cpi roi'!A:C,2,FALSE)</f>
        <v>130.69999999999999</v>
      </c>
      <c r="F1759" s="18" t="s">
        <v>5449</v>
      </c>
      <c r="G1759" s="18">
        <v>6.6</v>
      </c>
      <c r="H1759" s="19">
        <v>8400</v>
      </c>
      <c r="I1759" s="18" t="s">
        <v>712</v>
      </c>
      <c r="J1759" s="18" t="s">
        <v>712</v>
      </c>
      <c r="K1759" s="18" t="s">
        <v>77</v>
      </c>
      <c r="L1759" s="18" t="s">
        <v>34</v>
      </c>
      <c r="M1759" s="20">
        <v>0</v>
      </c>
      <c r="N1759" s="20">
        <v>10873237</v>
      </c>
      <c r="O1759" s="21">
        <f t="shared" si="81"/>
        <v>25348701.713083398</v>
      </c>
      <c r="P1759" s="22">
        <f t="shared" si="82"/>
        <v>0</v>
      </c>
      <c r="Q1759" s="20">
        <f t="shared" si="83"/>
        <v>8319232.5937260911</v>
      </c>
      <c r="R1759" s="18" t="s">
        <v>4153</v>
      </c>
      <c r="S1759" s="18">
        <v>97</v>
      </c>
    </row>
    <row r="1760" spans="1:19" x14ac:dyDescent="0.25">
      <c r="A1760" s="18" t="s">
        <v>5960</v>
      </c>
      <c r="B1760" s="18" t="s">
        <v>20</v>
      </c>
      <c r="C1760" s="18" t="s">
        <v>45</v>
      </c>
      <c r="D1760" s="18">
        <v>1990</v>
      </c>
      <c r="E1760" s="18">
        <f>VLOOKUP(D1760,'cpi roi'!A:C,2,FALSE)</f>
        <v>130.69999999999999</v>
      </c>
      <c r="F1760" s="18" t="s">
        <v>5838</v>
      </c>
      <c r="G1760" s="18">
        <v>5.7</v>
      </c>
      <c r="H1760" s="19">
        <v>14000</v>
      </c>
      <c r="I1760" s="18" t="s">
        <v>2132</v>
      </c>
      <c r="J1760" s="18" t="s">
        <v>1869</v>
      </c>
      <c r="K1760" s="18" t="s">
        <v>101</v>
      </c>
      <c r="L1760" s="18" t="s">
        <v>34</v>
      </c>
      <c r="M1760" s="20">
        <v>0</v>
      </c>
      <c r="N1760" s="20">
        <v>27627310</v>
      </c>
      <c r="O1760" s="21">
        <f t="shared" si="81"/>
        <v>64407355.447589904</v>
      </c>
      <c r="P1760" s="22">
        <f t="shared" si="82"/>
        <v>0</v>
      </c>
      <c r="Q1760" s="20">
        <f t="shared" si="83"/>
        <v>21137957.1537873</v>
      </c>
      <c r="R1760" s="18" t="s">
        <v>54</v>
      </c>
      <c r="S1760" s="18">
        <v>97</v>
      </c>
    </row>
    <row r="1761" spans="1:19" x14ac:dyDescent="0.25">
      <c r="A1761" s="18" t="s">
        <v>5961</v>
      </c>
      <c r="B1761" s="18" t="s">
        <v>20</v>
      </c>
      <c r="C1761" s="18" t="s">
        <v>45</v>
      </c>
      <c r="D1761" s="18">
        <v>1990</v>
      </c>
      <c r="E1761" s="18">
        <f>VLOOKUP(D1761,'cpi roi'!A:C,2,FALSE)</f>
        <v>130.69999999999999</v>
      </c>
      <c r="F1761" s="18" t="s">
        <v>5701</v>
      </c>
      <c r="G1761" s="18">
        <v>6.5</v>
      </c>
      <c r="H1761" s="19">
        <v>8100</v>
      </c>
      <c r="I1761" s="18" t="s">
        <v>1252</v>
      </c>
      <c r="J1761" s="18" t="s">
        <v>5962</v>
      </c>
      <c r="K1761" s="18" t="s">
        <v>4197</v>
      </c>
      <c r="L1761" s="18" t="s">
        <v>34</v>
      </c>
      <c r="M1761" s="20">
        <v>0</v>
      </c>
      <c r="N1761" s="20">
        <v>20005435</v>
      </c>
      <c r="O1761" s="21">
        <f t="shared" si="81"/>
        <v>46638531.327467486</v>
      </c>
      <c r="P1761" s="22">
        <f t="shared" si="82"/>
        <v>0</v>
      </c>
      <c r="Q1761" s="20">
        <f t="shared" si="83"/>
        <v>15306377.199693955</v>
      </c>
      <c r="R1761" s="18" t="s">
        <v>5724</v>
      </c>
      <c r="S1761" s="18">
        <v>108</v>
      </c>
    </row>
    <row r="1762" spans="1:19" x14ac:dyDescent="0.25">
      <c r="A1762" s="18" t="s">
        <v>5963</v>
      </c>
      <c r="B1762" s="18" t="s">
        <v>20</v>
      </c>
      <c r="C1762" s="18" t="s">
        <v>21</v>
      </c>
      <c r="D1762" s="18">
        <v>1990</v>
      </c>
      <c r="E1762" s="18">
        <f>VLOOKUP(D1762,'cpi roi'!A:C,2,FALSE)</f>
        <v>130.69999999999999</v>
      </c>
      <c r="F1762" s="18" t="s">
        <v>5800</v>
      </c>
      <c r="G1762" s="18">
        <v>6</v>
      </c>
      <c r="H1762" s="19">
        <v>2500</v>
      </c>
      <c r="I1762" s="18" t="s">
        <v>2589</v>
      </c>
      <c r="J1762" s="18" t="s">
        <v>1548</v>
      </c>
      <c r="K1762" s="18" t="s">
        <v>667</v>
      </c>
      <c r="L1762" s="18" t="s">
        <v>34</v>
      </c>
      <c r="M1762" s="20">
        <v>0</v>
      </c>
      <c r="N1762" s="20">
        <v>2268181</v>
      </c>
      <c r="O1762" s="21">
        <f t="shared" si="81"/>
        <v>5287794.5730680954</v>
      </c>
      <c r="P1762" s="22">
        <f t="shared" si="82"/>
        <v>0</v>
      </c>
      <c r="Q1762" s="20">
        <f t="shared" si="83"/>
        <v>1735410.0994644223</v>
      </c>
      <c r="R1762" s="18" t="s">
        <v>5964</v>
      </c>
      <c r="S1762" s="18">
        <v>123</v>
      </c>
    </row>
    <row r="1763" spans="1:19" x14ac:dyDescent="0.25">
      <c r="A1763" s="18" t="s">
        <v>5965</v>
      </c>
      <c r="B1763" s="18" t="s">
        <v>20</v>
      </c>
      <c r="C1763" s="18" t="s">
        <v>21</v>
      </c>
      <c r="D1763" s="18">
        <v>1990</v>
      </c>
      <c r="E1763" s="18">
        <f>VLOOKUP(D1763,'cpi roi'!A:C,2,FALSE)</f>
        <v>130.69999999999999</v>
      </c>
      <c r="F1763" s="18" t="s">
        <v>5180</v>
      </c>
      <c r="G1763" s="18">
        <v>5.4</v>
      </c>
      <c r="H1763" s="19">
        <v>5300</v>
      </c>
      <c r="I1763" s="18" t="s">
        <v>139</v>
      </c>
      <c r="J1763" s="18" t="s">
        <v>687</v>
      </c>
      <c r="K1763" s="18" t="s">
        <v>5966</v>
      </c>
      <c r="L1763" s="18" t="s">
        <v>34</v>
      </c>
      <c r="M1763" s="20">
        <v>0</v>
      </c>
      <c r="N1763" s="20">
        <v>17037887</v>
      </c>
      <c r="O1763" s="21">
        <f t="shared" si="81"/>
        <v>39720307.336648814</v>
      </c>
      <c r="P1763" s="22">
        <f t="shared" si="82"/>
        <v>0</v>
      </c>
      <c r="Q1763" s="20">
        <f t="shared" si="83"/>
        <v>13035873.756694721</v>
      </c>
      <c r="R1763" s="18" t="s">
        <v>65</v>
      </c>
      <c r="S1763" s="18">
        <v>92</v>
      </c>
    </row>
    <row r="1764" spans="1:19" x14ac:dyDescent="0.25">
      <c r="A1764" s="18" t="s">
        <v>5967</v>
      </c>
      <c r="B1764" s="18" t="s">
        <v>2004</v>
      </c>
      <c r="C1764" s="18" t="s">
        <v>45</v>
      </c>
      <c r="D1764" s="18">
        <v>1990</v>
      </c>
      <c r="E1764" s="18">
        <f>VLOOKUP(D1764,'cpi roi'!A:C,2,FALSE)</f>
        <v>130.69999999999999</v>
      </c>
      <c r="F1764" s="18" t="s">
        <v>5803</v>
      </c>
      <c r="G1764" s="18">
        <v>4.8</v>
      </c>
      <c r="H1764" s="19">
        <v>8300</v>
      </c>
      <c r="I1764" s="18" t="s">
        <v>5968</v>
      </c>
      <c r="J1764" s="18" t="s">
        <v>5968</v>
      </c>
      <c r="K1764" s="18" t="s">
        <v>198</v>
      </c>
      <c r="L1764" s="18" t="s">
        <v>34</v>
      </c>
      <c r="M1764" s="20">
        <v>0</v>
      </c>
      <c r="N1764" s="20">
        <v>1382462</v>
      </c>
      <c r="O1764" s="21">
        <f t="shared" si="81"/>
        <v>3222924.0351951034</v>
      </c>
      <c r="P1764" s="22">
        <f t="shared" si="82"/>
        <v>0</v>
      </c>
      <c r="Q1764" s="20">
        <f t="shared" si="83"/>
        <v>1057736.8018362664</v>
      </c>
      <c r="R1764" s="18" t="s">
        <v>4153</v>
      </c>
      <c r="S1764" s="18">
        <v>80</v>
      </c>
    </row>
    <row r="1765" spans="1:19" x14ac:dyDescent="0.25">
      <c r="A1765" s="18" t="s">
        <v>5969</v>
      </c>
      <c r="B1765" s="18" t="s">
        <v>2004</v>
      </c>
      <c r="C1765" s="18" t="s">
        <v>38</v>
      </c>
      <c r="D1765" s="18">
        <v>1990</v>
      </c>
      <c r="E1765" s="18">
        <f>VLOOKUP(D1765,'cpi roi'!A:C,2,FALSE)</f>
        <v>130.69999999999999</v>
      </c>
      <c r="F1765" s="18" t="s">
        <v>5499</v>
      </c>
      <c r="G1765" s="18">
        <v>4.8</v>
      </c>
      <c r="H1765" s="19">
        <v>6000</v>
      </c>
      <c r="I1765" s="18" t="s">
        <v>4791</v>
      </c>
      <c r="J1765" s="18" t="s">
        <v>5970</v>
      </c>
      <c r="K1765" s="18" t="s">
        <v>1540</v>
      </c>
      <c r="L1765" s="18" t="s">
        <v>34</v>
      </c>
      <c r="M1765" s="20">
        <v>22000000</v>
      </c>
      <c r="N1765" s="20">
        <v>14760451</v>
      </c>
      <c r="O1765" s="21">
        <f t="shared" si="81"/>
        <v>34410936.646518745</v>
      </c>
      <c r="P1765" s="22">
        <f t="shared" si="82"/>
        <v>67.09295909090909</v>
      </c>
      <c r="Q1765" s="20">
        <f t="shared" si="83"/>
        <v>11293382.555470543</v>
      </c>
      <c r="R1765" s="18" t="s">
        <v>5436</v>
      </c>
      <c r="S1765" s="18">
        <v>85</v>
      </c>
    </row>
    <row r="1766" spans="1:19" x14ac:dyDescent="0.25">
      <c r="A1766" s="18" t="s">
        <v>5971</v>
      </c>
      <c r="B1766" s="18" t="s">
        <v>20</v>
      </c>
      <c r="C1766" s="18" t="s">
        <v>45</v>
      </c>
      <c r="D1766" s="18">
        <v>1990</v>
      </c>
      <c r="E1766" s="18">
        <f>VLOOKUP(D1766,'cpi roi'!A:C,2,FALSE)</f>
        <v>130.69999999999999</v>
      </c>
      <c r="F1766" s="18" t="s">
        <v>5380</v>
      </c>
      <c r="G1766" s="18">
        <v>6.4</v>
      </c>
      <c r="H1766" s="19">
        <v>8000</v>
      </c>
      <c r="I1766" s="18" t="s">
        <v>5972</v>
      </c>
      <c r="J1766" s="18" t="s">
        <v>5973</v>
      </c>
      <c r="K1766" s="18" t="s">
        <v>5807</v>
      </c>
      <c r="L1766" s="18" t="s">
        <v>34</v>
      </c>
      <c r="M1766" s="20">
        <v>0</v>
      </c>
      <c r="N1766" s="20">
        <v>9888167</v>
      </c>
      <c r="O1766" s="21">
        <f t="shared" si="81"/>
        <v>23052214.880642693</v>
      </c>
      <c r="P1766" s="22">
        <f t="shared" si="82"/>
        <v>0</v>
      </c>
      <c r="Q1766" s="20">
        <f t="shared" si="83"/>
        <v>7565544.758990054</v>
      </c>
      <c r="R1766" s="18" t="s">
        <v>5974</v>
      </c>
      <c r="S1766" s="18">
        <v>97</v>
      </c>
    </row>
    <row r="1767" spans="1:19" x14ac:dyDescent="0.25">
      <c r="A1767" s="18" t="s">
        <v>5975</v>
      </c>
      <c r="B1767" s="18" t="s">
        <v>2004</v>
      </c>
      <c r="C1767" s="18" t="s">
        <v>21</v>
      </c>
      <c r="D1767" s="18">
        <v>1990</v>
      </c>
      <c r="E1767" s="18">
        <f>VLOOKUP(D1767,'cpi roi'!A:C,2,FALSE)</f>
        <v>130.69999999999999</v>
      </c>
      <c r="F1767" s="18" t="s">
        <v>5976</v>
      </c>
      <c r="G1767" s="18">
        <v>7.4</v>
      </c>
      <c r="H1767" s="19">
        <v>5800</v>
      </c>
      <c r="I1767" s="18" t="s">
        <v>5173</v>
      </c>
      <c r="J1767" s="18" t="s">
        <v>5173</v>
      </c>
      <c r="K1767" s="18" t="s">
        <v>5977</v>
      </c>
      <c r="L1767" s="18" t="s">
        <v>3160</v>
      </c>
      <c r="M1767" s="20">
        <v>0</v>
      </c>
      <c r="N1767" s="20">
        <v>1494399</v>
      </c>
      <c r="O1767" s="21">
        <f t="shared" si="81"/>
        <v>3483881.9839326702</v>
      </c>
      <c r="P1767" s="22">
        <f t="shared" si="82"/>
        <v>0</v>
      </c>
      <c r="Q1767" s="20">
        <f t="shared" si="83"/>
        <v>1143381.0252486612</v>
      </c>
      <c r="R1767" s="18" t="s">
        <v>5978</v>
      </c>
      <c r="S1767" s="18">
        <v>107</v>
      </c>
    </row>
    <row r="1768" spans="1:19" x14ac:dyDescent="0.25">
      <c r="A1768" s="18" t="s">
        <v>5979</v>
      </c>
      <c r="B1768" s="18" t="s">
        <v>20</v>
      </c>
      <c r="C1768" s="18" t="s">
        <v>108</v>
      </c>
      <c r="D1768" s="18">
        <v>1990</v>
      </c>
      <c r="E1768" s="18">
        <f>VLOOKUP(D1768,'cpi roi'!A:C,2,FALSE)</f>
        <v>130.69999999999999</v>
      </c>
      <c r="F1768" s="18" t="s">
        <v>5707</v>
      </c>
      <c r="G1768" s="18">
        <v>6.6</v>
      </c>
      <c r="H1768" s="19">
        <v>3300</v>
      </c>
      <c r="I1768" s="18" t="s">
        <v>2282</v>
      </c>
      <c r="J1768" s="18" t="s">
        <v>5783</v>
      </c>
      <c r="K1768" s="18" t="s">
        <v>3861</v>
      </c>
      <c r="L1768" s="18" t="s">
        <v>34</v>
      </c>
      <c r="M1768" s="20">
        <v>0</v>
      </c>
      <c r="N1768" s="20">
        <v>2678414</v>
      </c>
      <c r="O1768" s="21">
        <f t="shared" si="81"/>
        <v>6244167.9097169088</v>
      </c>
      <c r="P1768" s="22">
        <f t="shared" si="82"/>
        <v>0</v>
      </c>
      <c r="Q1768" s="20">
        <f t="shared" si="83"/>
        <v>2049283.8561591431</v>
      </c>
      <c r="R1768" s="18" t="s">
        <v>4982</v>
      </c>
      <c r="S1768" s="18">
        <v>114</v>
      </c>
    </row>
    <row r="1769" spans="1:19" x14ac:dyDescent="0.25">
      <c r="A1769" s="18" t="s">
        <v>5980</v>
      </c>
      <c r="B1769" s="18" t="s">
        <v>2004</v>
      </c>
      <c r="C1769" s="18" t="s">
        <v>45</v>
      </c>
      <c r="D1769" s="18">
        <v>1990</v>
      </c>
      <c r="E1769" s="18">
        <f>VLOOKUP(D1769,'cpi roi'!A:C,2,FALSE)</f>
        <v>130.69999999999999</v>
      </c>
      <c r="F1769" s="18" t="s">
        <v>5981</v>
      </c>
      <c r="G1769" s="18">
        <v>6.6</v>
      </c>
      <c r="H1769" s="19">
        <v>14000</v>
      </c>
      <c r="I1769" s="18" t="s">
        <v>293</v>
      </c>
      <c r="J1769" s="18" t="s">
        <v>293</v>
      </c>
      <c r="K1769" s="18" t="s">
        <v>2878</v>
      </c>
      <c r="L1769" s="18" t="s">
        <v>34</v>
      </c>
      <c r="M1769" s="20">
        <v>12000000</v>
      </c>
      <c r="N1769" s="20">
        <v>7331647</v>
      </c>
      <c r="O1769" s="21">
        <f t="shared" si="81"/>
        <v>17092217.604437646</v>
      </c>
      <c r="P1769" s="22">
        <f t="shared" si="82"/>
        <v>61.097058333333329</v>
      </c>
      <c r="Q1769" s="20">
        <f t="shared" si="83"/>
        <v>5609523.3358837031</v>
      </c>
      <c r="R1769" s="18" t="s">
        <v>294</v>
      </c>
      <c r="S1769" s="18">
        <v>106</v>
      </c>
    </row>
    <row r="1770" spans="1:19" x14ac:dyDescent="0.25">
      <c r="A1770" s="18" t="s">
        <v>5982</v>
      </c>
      <c r="B1770" s="18" t="s">
        <v>2004</v>
      </c>
      <c r="C1770" s="18" t="s">
        <v>45</v>
      </c>
      <c r="D1770" s="18">
        <v>1990</v>
      </c>
      <c r="E1770" s="18">
        <f>VLOOKUP(D1770,'cpi roi'!A:C,2,FALSE)</f>
        <v>130.69999999999999</v>
      </c>
      <c r="F1770" s="18" t="s">
        <v>5172</v>
      </c>
      <c r="G1770" s="18">
        <v>5.5</v>
      </c>
      <c r="H1770" s="19">
        <v>1900</v>
      </c>
      <c r="I1770" s="18" t="s">
        <v>5983</v>
      </c>
      <c r="J1770" s="18" t="s">
        <v>5984</v>
      </c>
      <c r="K1770" s="18" t="s">
        <v>1477</v>
      </c>
      <c r="L1770" s="18" t="s">
        <v>34</v>
      </c>
      <c r="M1770" s="20">
        <v>6000000</v>
      </c>
      <c r="N1770" s="20">
        <v>0</v>
      </c>
      <c r="O1770" s="21">
        <f t="shared" si="81"/>
        <v>0</v>
      </c>
      <c r="P1770" s="22">
        <f t="shared" si="82"/>
        <v>0</v>
      </c>
      <c r="Q1770" s="20">
        <f t="shared" si="83"/>
        <v>0</v>
      </c>
      <c r="R1770" s="18" t="s">
        <v>1064</v>
      </c>
      <c r="S1770" s="18">
        <v>100</v>
      </c>
    </row>
    <row r="1771" spans="1:19" x14ac:dyDescent="0.25">
      <c r="A1771" s="18" t="s">
        <v>5985</v>
      </c>
      <c r="B1771" s="18" t="s">
        <v>20</v>
      </c>
      <c r="C1771" s="18" t="s">
        <v>108</v>
      </c>
      <c r="D1771" s="18">
        <v>1990</v>
      </c>
      <c r="E1771" s="18">
        <f>VLOOKUP(D1771,'cpi roi'!A:C,2,FALSE)</f>
        <v>130.69999999999999</v>
      </c>
      <c r="F1771" s="18" t="s">
        <v>5157</v>
      </c>
      <c r="G1771" s="18">
        <v>5.7</v>
      </c>
      <c r="H1771" s="19">
        <v>3800</v>
      </c>
      <c r="I1771" s="18" t="s">
        <v>5986</v>
      </c>
      <c r="J1771" s="18" t="s">
        <v>5986</v>
      </c>
      <c r="K1771" s="18" t="s">
        <v>3973</v>
      </c>
      <c r="L1771" s="18" t="s">
        <v>34</v>
      </c>
      <c r="M1771" s="20">
        <v>10000000</v>
      </c>
      <c r="N1771" s="20">
        <v>22424195</v>
      </c>
      <c r="O1771" s="21">
        <f t="shared" si="81"/>
        <v>52277369.674827851</v>
      </c>
      <c r="P1771" s="22">
        <f t="shared" si="82"/>
        <v>224.24195</v>
      </c>
      <c r="Q1771" s="20">
        <f t="shared" si="83"/>
        <v>17156996.939556237</v>
      </c>
      <c r="R1771" s="18" t="s">
        <v>2986</v>
      </c>
      <c r="S1771" s="18">
        <v>98</v>
      </c>
    </row>
    <row r="1772" spans="1:19" x14ac:dyDescent="0.25">
      <c r="A1772" s="18" t="s">
        <v>5987</v>
      </c>
      <c r="B1772" s="18" t="s">
        <v>20</v>
      </c>
      <c r="C1772" s="18" t="s">
        <v>38</v>
      </c>
      <c r="D1772" s="18">
        <v>1990</v>
      </c>
      <c r="E1772" s="18">
        <f>VLOOKUP(D1772,'cpi roi'!A:C,2,FALSE)</f>
        <v>130.69999999999999</v>
      </c>
      <c r="F1772" s="18" t="s">
        <v>5707</v>
      </c>
      <c r="G1772" s="18">
        <v>4.9000000000000004</v>
      </c>
      <c r="H1772" s="19">
        <v>6900</v>
      </c>
      <c r="I1772" s="18" t="s">
        <v>4891</v>
      </c>
      <c r="J1772" s="18" t="s">
        <v>879</v>
      </c>
      <c r="K1772" s="18" t="s">
        <v>331</v>
      </c>
      <c r="L1772" s="18" t="s">
        <v>34</v>
      </c>
      <c r="M1772" s="20">
        <v>0</v>
      </c>
      <c r="N1772" s="20">
        <v>6698361</v>
      </c>
      <c r="O1772" s="21">
        <f t="shared" si="81"/>
        <v>15615842.361897476</v>
      </c>
      <c r="P1772" s="22">
        <f t="shared" si="82"/>
        <v>0</v>
      </c>
      <c r="Q1772" s="20">
        <f t="shared" si="83"/>
        <v>5124989.288446825</v>
      </c>
      <c r="R1772" s="18" t="s">
        <v>1690</v>
      </c>
      <c r="S1772" s="18">
        <v>111</v>
      </c>
    </row>
    <row r="1773" spans="1:19" x14ac:dyDescent="0.25">
      <c r="A1773" s="18" t="s">
        <v>5988</v>
      </c>
      <c r="B1773" s="18" t="s">
        <v>20</v>
      </c>
      <c r="C1773" s="18" t="s">
        <v>38</v>
      </c>
      <c r="D1773" s="18">
        <v>1990</v>
      </c>
      <c r="E1773" s="18">
        <f>VLOOKUP(D1773,'cpi roi'!A:C,2,FALSE)</f>
        <v>130.69999999999999</v>
      </c>
      <c r="F1773" s="18" t="s">
        <v>5735</v>
      </c>
      <c r="G1773" s="18">
        <v>5.4</v>
      </c>
      <c r="H1773" s="19">
        <v>7200</v>
      </c>
      <c r="I1773" s="18" t="s">
        <v>145</v>
      </c>
      <c r="J1773" s="18" t="s">
        <v>5989</v>
      </c>
      <c r="K1773" s="18" t="s">
        <v>2791</v>
      </c>
      <c r="L1773" s="18" t="s">
        <v>34</v>
      </c>
      <c r="M1773" s="20">
        <v>18000000</v>
      </c>
      <c r="N1773" s="20">
        <v>2742912</v>
      </c>
      <c r="O1773" s="21">
        <f t="shared" si="81"/>
        <v>6394531.6480489671</v>
      </c>
      <c r="P1773" s="22">
        <f t="shared" si="82"/>
        <v>15.238399999999999</v>
      </c>
      <c r="Q1773" s="20">
        <f t="shared" si="83"/>
        <v>2098631.9816373377</v>
      </c>
      <c r="R1773" s="18" t="s">
        <v>598</v>
      </c>
      <c r="S1773" s="18">
        <v>105</v>
      </c>
    </row>
    <row r="1774" spans="1:19" x14ac:dyDescent="0.25">
      <c r="A1774" s="18" t="s">
        <v>5990</v>
      </c>
      <c r="B1774" s="18" t="s">
        <v>2004</v>
      </c>
      <c r="C1774" s="18" t="s">
        <v>21</v>
      </c>
      <c r="D1774" s="18">
        <v>1990</v>
      </c>
      <c r="E1774" s="18">
        <f>VLOOKUP(D1774,'cpi roi'!A:C,2,FALSE)</f>
        <v>130.69999999999999</v>
      </c>
      <c r="F1774" s="18" t="s">
        <v>5743</v>
      </c>
      <c r="G1774" s="18">
        <v>7.7</v>
      </c>
      <c r="H1774" s="19">
        <v>7800</v>
      </c>
      <c r="I1774" s="18" t="s">
        <v>5991</v>
      </c>
      <c r="J1774" s="18" t="s">
        <v>5992</v>
      </c>
      <c r="K1774" s="18" t="s">
        <v>5993</v>
      </c>
      <c r="L1774" s="18" t="s">
        <v>5994</v>
      </c>
      <c r="M1774" s="20">
        <v>0</v>
      </c>
      <c r="N1774" s="20">
        <v>1986433</v>
      </c>
      <c r="O1774" s="21">
        <f t="shared" si="81"/>
        <v>4630957.4223412396</v>
      </c>
      <c r="P1774" s="22">
        <f t="shared" si="82"/>
        <v>0</v>
      </c>
      <c r="Q1774" s="20">
        <f t="shared" si="83"/>
        <v>1519841.6220351951</v>
      </c>
      <c r="R1774" s="18" t="s">
        <v>5995</v>
      </c>
      <c r="S1774" s="18">
        <v>95</v>
      </c>
    </row>
    <row r="1775" spans="1:19" x14ac:dyDescent="0.25">
      <c r="A1775" s="18" t="s">
        <v>5996</v>
      </c>
      <c r="B1775" s="18" t="s">
        <v>2004</v>
      </c>
      <c r="C1775" s="18" t="s">
        <v>21</v>
      </c>
      <c r="D1775" s="18">
        <v>1990</v>
      </c>
      <c r="E1775" s="18">
        <f>VLOOKUP(D1775,'cpi roi'!A:C,2,FALSE)</f>
        <v>130.69999999999999</v>
      </c>
      <c r="F1775" s="18" t="s">
        <v>5997</v>
      </c>
      <c r="G1775" s="18">
        <v>6.5</v>
      </c>
      <c r="H1775" s="19">
        <v>5300</v>
      </c>
      <c r="I1775" s="18" t="s">
        <v>1941</v>
      </c>
      <c r="J1775" s="18" t="s">
        <v>5102</v>
      </c>
      <c r="K1775" s="18" t="s">
        <v>3263</v>
      </c>
      <c r="L1775" s="18" t="s">
        <v>34</v>
      </c>
      <c r="M1775" s="20">
        <v>4000000</v>
      </c>
      <c r="N1775" s="20">
        <v>2070871</v>
      </c>
      <c r="O1775" s="21">
        <f t="shared" si="81"/>
        <v>4827807.1438408569</v>
      </c>
      <c r="P1775" s="22">
        <f t="shared" si="82"/>
        <v>51.771774999999998</v>
      </c>
      <c r="Q1775" s="20">
        <f t="shared" si="83"/>
        <v>1584446.0596786535</v>
      </c>
      <c r="R1775" s="18" t="s">
        <v>4794</v>
      </c>
      <c r="S1775" s="18">
        <v>97</v>
      </c>
    </row>
    <row r="1776" spans="1:19" x14ac:dyDescent="0.25">
      <c r="A1776" s="18" t="s">
        <v>5998</v>
      </c>
      <c r="B1776" s="18" t="s">
        <v>20</v>
      </c>
      <c r="C1776" s="18" t="s">
        <v>56</v>
      </c>
      <c r="D1776" s="18">
        <v>1990</v>
      </c>
      <c r="E1776" s="18">
        <f>VLOOKUP(D1776,'cpi roi'!A:C,2,FALSE)</f>
        <v>130.69999999999999</v>
      </c>
      <c r="F1776" s="18" t="s">
        <v>5460</v>
      </c>
      <c r="G1776" s="18">
        <v>6</v>
      </c>
      <c r="H1776" s="19">
        <v>4100</v>
      </c>
      <c r="I1776" s="18" t="s">
        <v>5999</v>
      </c>
      <c r="J1776" s="18" t="s">
        <v>6000</v>
      </c>
      <c r="K1776" s="18" t="s">
        <v>4743</v>
      </c>
      <c r="L1776" s="18" t="s">
        <v>34</v>
      </c>
      <c r="M1776" s="20">
        <v>2000000</v>
      </c>
      <c r="N1776" s="20">
        <v>1627955</v>
      </c>
      <c r="O1776" s="21">
        <f t="shared" si="81"/>
        <v>3795240.1568477429</v>
      </c>
      <c r="P1776" s="22">
        <f t="shared" si="82"/>
        <v>81.397750000000002</v>
      </c>
      <c r="Q1776" s="20">
        <f t="shared" si="83"/>
        <v>1245566.182096404</v>
      </c>
      <c r="R1776" s="18" t="s">
        <v>4902</v>
      </c>
      <c r="S1776" s="18">
        <v>85</v>
      </c>
    </row>
    <row r="1777" spans="1:19" x14ac:dyDescent="0.25">
      <c r="A1777" s="18" t="s">
        <v>6001</v>
      </c>
      <c r="B1777" s="18" t="s">
        <v>20</v>
      </c>
      <c r="C1777" s="18" t="s">
        <v>45</v>
      </c>
      <c r="D1777" s="18">
        <v>1990</v>
      </c>
      <c r="E1777" s="18">
        <f>VLOOKUP(D1777,'cpi roi'!A:C,2,FALSE)</f>
        <v>130.69999999999999</v>
      </c>
      <c r="F1777" s="18" t="s">
        <v>6002</v>
      </c>
      <c r="G1777" s="18">
        <v>7.3</v>
      </c>
      <c r="H1777" s="19">
        <v>9200</v>
      </c>
      <c r="I1777" s="18" t="s">
        <v>5581</v>
      </c>
      <c r="J1777" s="18" t="s">
        <v>6003</v>
      </c>
      <c r="K1777" s="18" t="s">
        <v>6004</v>
      </c>
      <c r="L1777" s="18" t="s">
        <v>457</v>
      </c>
      <c r="M1777" s="20">
        <v>0</v>
      </c>
      <c r="N1777" s="20">
        <v>1217084</v>
      </c>
      <c r="O1777" s="21">
        <f t="shared" si="81"/>
        <v>2837379.4552410101</v>
      </c>
      <c r="P1777" s="22">
        <f t="shared" si="82"/>
        <v>0</v>
      </c>
      <c r="Q1777" s="20">
        <f t="shared" si="83"/>
        <v>931204.28462127014</v>
      </c>
      <c r="R1777" s="18" t="s">
        <v>6005</v>
      </c>
      <c r="S1777" s="18">
        <v>82</v>
      </c>
    </row>
    <row r="1778" spans="1:19" x14ac:dyDescent="0.25">
      <c r="A1778" s="18" t="s">
        <v>6006</v>
      </c>
      <c r="B1778" s="18" t="s">
        <v>37</v>
      </c>
      <c r="C1778" s="18" t="s">
        <v>45</v>
      </c>
      <c r="D1778" s="18">
        <v>1990</v>
      </c>
      <c r="E1778" s="18">
        <f>VLOOKUP(D1778,'cpi roi'!A:C,2,FALSE)</f>
        <v>130.69999999999999</v>
      </c>
      <c r="F1778" s="18" t="s">
        <v>5157</v>
      </c>
      <c r="G1778" s="18">
        <v>5.4</v>
      </c>
      <c r="H1778" s="19">
        <v>9000</v>
      </c>
      <c r="I1778" s="18" t="s">
        <v>4039</v>
      </c>
      <c r="J1778" s="18" t="s">
        <v>6007</v>
      </c>
      <c r="K1778" s="18" t="s">
        <v>4040</v>
      </c>
      <c r="L1778" s="18" t="s">
        <v>34</v>
      </c>
      <c r="M1778" s="20">
        <v>9000000</v>
      </c>
      <c r="N1778" s="20">
        <v>25029569</v>
      </c>
      <c r="O1778" s="21">
        <f t="shared" si="81"/>
        <v>58351259.941086456</v>
      </c>
      <c r="P1778" s="22">
        <f t="shared" si="82"/>
        <v>278.10632222222222</v>
      </c>
      <c r="Q1778" s="20">
        <f t="shared" si="83"/>
        <v>19150397.092578426</v>
      </c>
      <c r="R1778" s="18" t="s">
        <v>5787</v>
      </c>
      <c r="S1778" s="18">
        <v>81</v>
      </c>
    </row>
    <row r="1779" spans="1:19" x14ac:dyDescent="0.25">
      <c r="A1779" s="18" t="s">
        <v>6008</v>
      </c>
      <c r="B1779" s="18" t="s">
        <v>2004</v>
      </c>
      <c r="C1779" s="18" t="s">
        <v>45</v>
      </c>
      <c r="D1779" s="18">
        <v>1990</v>
      </c>
      <c r="E1779" s="18">
        <f>VLOOKUP(D1779,'cpi roi'!A:C,2,FALSE)</f>
        <v>130.69999999999999</v>
      </c>
      <c r="F1779" s="18" t="s">
        <v>5131</v>
      </c>
      <c r="G1779" s="18">
        <v>5.5</v>
      </c>
      <c r="H1779" s="19">
        <v>3000</v>
      </c>
      <c r="I1779" s="18" t="s">
        <v>5003</v>
      </c>
      <c r="J1779" s="18" t="s">
        <v>5003</v>
      </c>
      <c r="K1779" s="18" t="s">
        <v>6009</v>
      </c>
      <c r="L1779" s="18" t="s">
        <v>34</v>
      </c>
      <c r="M1779" s="20">
        <v>0</v>
      </c>
      <c r="N1779" s="20">
        <v>0</v>
      </c>
      <c r="O1779" s="21">
        <f t="shared" si="81"/>
        <v>0</v>
      </c>
      <c r="P1779" s="22">
        <f t="shared" si="82"/>
        <v>0</v>
      </c>
      <c r="Q1779" s="20">
        <f t="shared" si="83"/>
        <v>0</v>
      </c>
      <c r="R1779" s="18" t="s">
        <v>54</v>
      </c>
      <c r="S1779" s="18">
        <v>90</v>
      </c>
    </row>
    <row r="1780" spans="1:19" x14ac:dyDescent="0.25">
      <c r="A1780" s="18" t="s">
        <v>6010</v>
      </c>
      <c r="B1780" s="18" t="s">
        <v>37</v>
      </c>
      <c r="C1780" s="18" t="s">
        <v>38</v>
      </c>
      <c r="D1780" s="18">
        <v>1990</v>
      </c>
      <c r="E1780" s="18">
        <f>VLOOKUP(D1780,'cpi roi'!A:C,2,FALSE)</f>
        <v>130.69999999999999</v>
      </c>
      <c r="F1780" s="18" t="s">
        <v>5657</v>
      </c>
      <c r="G1780" s="18">
        <v>5.6</v>
      </c>
      <c r="H1780" s="19">
        <v>945</v>
      </c>
      <c r="I1780" s="18" t="s">
        <v>2120</v>
      </c>
      <c r="J1780" s="18" t="s">
        <v>6011</v>
      </c>
      <c r="K1780" s="18" t="s">
        <v>6012</v>
      </c>
      <c r="L1780" s="18" t="s">
        <v>34</v>
      </c>
      <c r="M1780" s="20">
        <v>0</v>
      </c>
      <c r="N1780" s="20">
        <v>1494969</v>
      </c>
      <c r="O1780" s="21">
        <f t="shared" si="81"/>
        <v>3485210.8209640398</v>
      </c>
      <c r="P1780" s="22">
        <f t="shared" si="82"/>
        <v>0</v>
      </c>
      <c r="Q1780" s="20">
        <f t="shared" si="83"/>
        <v>1143817.1384850803</v>
      </c>
      <c r="R1780" s="18" t="s">
        <v>4902</v>
      </c>
      <c r="S1780" s="18">
        <v>82</v>
      </c>
    </row>
    <row r="1781" spans="1:19" x14ac:dyDescent="0.25">
      <c r="A1781" s="18" t="s">
        <v>6013</v>
      </c>
      <c r="B1781" s="18" t="s">
        <v>37</v>
      </c>
      <c r="C1781" s="18" t="s">
        <v>21</v>
      </c>
      <c r="D1781" s="18">
        <v>1990</v>
      </c>
      <c r="E1781" s="18">
        <f>VLOOKUP(D1781,'cpi roi'!A:C,2,FALSE)</f>
        <v>130.69999999999999</v>
      </c>
      <c r="F1781" s="18" t="s">
        <v>6014</v>
      </c>
      <c r="G1781" s="18">
        <v>7.3</v>
      </c>
      <c r="H1781" s="19">
        <v>3500</v>
      </c>
      <c r="I1781" s="18" t="s">
        <v>2437</v>
      </c>
      <c r="J1781" s="18" t="s">
        <v>6015</v>
      </c>
      <c r="K1781" s="18" t="s">
        <v>239</v>
      </c>
      <c r="L1781" s="18" t="s">
        <v>34</v>
      </c>
      <c r="M1781" s="20">
        <v>0</v>
      </c>
      <c r="N1781" s="20">
        <v>4873620</v>
      </c>
      <c r="O1781" s="21">
        <f t="shared" si="81"/>
        <v>11361836.37337414</v>
      </c>
      <c r="P1781" s="22">
        <f t="shared" si="82"/>
        <v>0</v>
      </c>
      <c r="Q1781" s="20">
        <f t="shared" si="83"/>
        <v>3728859.9846977815</v>
      </c>
      <c r="R1781" s="18" t="s">
        <v>6016</v>
      </c>
      <c r="S1781" s="18">
        <v>97</v>
      </c>
    </row>
    <row r="1782" spans="1:19" x14ac:dyDescent="0.25">
      <c r="A1782" s="18" t="s">
        <v>6017</v>
      </c>
      <c r="B1782" s="18" t="s">
        <v>20</v>
      </c>
      <c r="C1782" s="18" t="s">
        <v>29</v>
      </c>
      <c r="D1782" s="18">
        <v>1990</v>
      </c>
      <c r="E1782" s="18">
        <f>VLOOKUP(D1782,'cpi roi'!A:C,2,FALSE)</f>
        <v>130.69999999999999</v>
      </c>
      <c r="F1782" s="18" t="s">
        <v>4507</v>
      </c>
      <c r="G1782" s="18">
        <v>7.2</v>
      </c>
      <c r="H1782" s="19">
        <v>3500</v>
      </c>
      <c r="I1782" s="18" t="s">
        <v>691</v>
      </c>
      <c r="J1782" s="18" t="s">
        <v>6018</v>
      </c>
      <c r="K1782" s="18" t="s">
        <v>6019</v>
      </c>
      <c r="L1782" s="18" t="s">
        <v>34</v>
      </c>
      <c r="M1782" s="20">
        <v>19000000</v>
      </c>
      <c r="N1782" s="20">
        <v>4011793</v>
      </c>
      <c r="O1782" s="21">
        <f t="shared" si="81"/>
        <v>9352665.0887528695</v>
      </c>
      <c r="P1782" s="22">
        <f t="shared" si="82"/>
        <v>21.114699999999999</v>
      </c>
      <c r="Q1782" s="20">
        <f t="shared" si="83"/>
        <v>3069466.7176740631</v>
      </c>
      <c r="R1782" s="18" t="s">
        <v>4153</v>
      </c>
      <c r="S1782" s="18">
        <v>136</v>
      </c>
    </row>
    <row r="1783" spans="1:19" x14ac:dyDescent="0.25">
      <c r="A1783" s="18" t="s">
        <v>6020</v>
      </c>
      <c r="B1783" s="18" t="s">
        <v>20</v>
      </c>
      <c r="C1783" s="18" t="s">
        <v>56</v>
      </c>
      <c r="D1783" s="18">
        <v>1990</v>
      </c>
      <c r="E1783" s="18">
        <f>VLOOKUP(D1783,'cpi roi'!A:C,2,FALSE)</f>
        <v>130.69999999999999</v>
      </c>
      <c r="F1783" s="18" t="s">
        <v>6021</v>
      </c>
      <c r="G1783" s="18">
        <v>6.1</v>
      </c>
      <c r="H1783" s="19">
        <v>6400</v>
      </c>
      <c r="I1783" s="18" t="s">
        <v>6022</v>
      </c>
      <c r="J1783" s="18" t="s">
        <v>6023</v>
      </c>
      <c r="K1783" s="18" t="s">
        <v>131</v>
      </c>
      <c r="L1783" s="18" t="s">
        <v>310</v>
      </c>
      <c r="M1783" s="20">
        <v>9000000</v>
      </c>
      <c r="N1783" s="20">
        <v>349618</v>
      </c>
      <c r="O1783" s="21">
        <f t="shared" si="81"/>
        <v>815062.00918133126</v>
      </c>
      <c r="P1783" s="22">
        <f t="shared" si="82"/>
        <v>3.8846444444444446</v>
      </c>
      <c r="Q1783" s="20">
        <f t="shared" si="83"/>
        <v>267496.55700076511</v>
      </c>
      <c r="R1783" s="18" t="s">
        <v>6024</v>
      </c>
      <c r="S1783" s="18">
        <v>120</v>
      </c>
    </row>
    <row r="1784" spans="1:19" x14ac:dyDescent="0.25">
      <c r="A1784" s="18" t="s">
        <v>6025</v>
      </c>
      <c r="B1784" s="18" t="s">
        <v>2004</v>
      </c>
      <c r="C1784" s="18" t="s">
        <v>21</v>
      </c>
      <c r="D1784" s="18">
        <v>1990</v>
      </c>
      <c r="E1784" s="18">
        <f>VLOOKUP(D1784,'cpi roi'!A:C,2,FALSE)</f>
        <v>130.69999999999999</v>
      </c>
      <c r="F1784" s="18" t="s">
        <v>6026</v>
      </c>
      <c r="G1784" s="18">
        <v>6.6</v>
      </c>
      <c r="H1784" s="19">
        <v>2800</v>
      </c>
      <c r="I1784" s="18" t="s">
        <v>842</v>
      </c>
      <c r="J1784" s="18" t="s">
        <v>6027</v>
      </c>
      <c r="K1784" s="18" t="s">
        <v>321</v>
      </c>
      <c r="L1784" s="18" t="s">
        <v>26</v>
      </c>
      <c r="M1784" s="20">
        <v>0</v>
      </c>
      <c r="N1784" s="20">
        <v>7698010</v>
      </c>
      <c r="O1784" s="21">
        <f t="shared" si="81"/>
        <v>17946317.115531754</v>
      </c>
      <c r="P1784" s="22">
        <f t="shared" si="82"/>
        <v>0</v>
      </c>
      <c r="Q1784" s="20">
        <f t="shared" si="83"/>
        <v>5889831.6755929608</v>
      </c>
      <c r="R1784" s="18" t="s">
        <v>3952</v>
      </c>
      <c r="S1784" s="18">
        <v>126</v>
      </c>
    </row>
    <row r="1785" spans="1:19" x14ac:dyDescent="0.25">
      <c r="A1785" s="18" t="s">
        <v>6028</v>
      </c>
      <c r="B1785" s="18" t="s">
        <v>20</v>
      </c>
      <c r="C1785" s="18" t="s">
        <v>45</v>
      </c>
      <c r="D1785" s="18">
        <v>1990</v>
      </c>
      <c r="E1785" s="18">
        <f>VLOOKUP(D1785,'cpi roi'!A:C,2,FALSE)</f>
        <v>130.69999999999999</v>
      </c>
      <c r="F1785" s="18" t="s">
        <v>6029</v>
      </c>
      <c r="G1785" s="18">
        <v>7.4</v>
      </c>
      <c r="H1785" s="19">
        <v>9400</v>
      </c>
      <c r="I1785" s="18" t="s">
        <v>5439</v>
      </c>
      <c r="J1785" s="18" t="s">
        <v>5439</v>
      </c>
      <c r="K1785" s="18" t="s">
        <v>5440</v>
      </c>
      <c r="L1785" s="18" t="s">
        <v>26</v>
      </c>
      <c r="M1785" s="20">
        <v>700000</v>
      </c>
      <c r="N1785" s="20">
        <v>357400</v>
      </c>
      <c r="O1785" s="21">
        <f t="shared" si="81"/>
        <v>833204.13159908191</v>
      </c>
      <c r="P1785" s="22">
        <f t="shared" si="82"/>
        <v>51.057142857142857</v>
      </c>
      <c r="Q1785" s="20">
        <f t="shared" si="83"/>
        <v>273450.65034429991</v>
      </c>
      <c r="R1785" s="18" t="s">
        <v>1990</v>
      </c>
      <c r="S1785" s="18">
        <v>107</v>
      </c>
    </row>
    <row r="1786" spans="1:19" x14ac:dyDescent="0.25">
      <c r="A1786" s="18" t="s">
        <v>6030</v>
      </c>
      <c r="B1786" s="18" t="s">
        <v>20</v>
      </c>
      <c r="C1786" s="18" t="s">
        <v>45</v>
      </c>
      <c r="D1786" s="18">
        <v>1990</v>
      </c>
      <c r="E1786" s="18">
        <f>VLOOKUP(D1786,'cpi roi'!A:C,2,FALSE)</f>
        <v>130.69999999999999</v>
      </c>
      <c r="F1786" s="18" t="s">
        <v>5316</v>
      </c>
      <c r="G1786" s="18">
        <v>6</v>
      </c>
      <c r="H1786" s="19">
        <v>4200</v>
      </c>
      <c r="I1786" s="18" t="s">
        <v>191</v>
      </c>
      <c r="J1786" s="18" t="s">
        <v>3935</v>
      </c>
      <c r="K1786" s="18" t="s">
        <v>392</v>
      </c>
      <c r="L1786" s="18" t="s">
        <v>34</v>
      </c>
      <c r="M1786" s="20">
        <v>0</v>
      </c>
      <c r="N1786" s="20">
        <v>13236513</v>
      </c>
      <c r="O1786" s="21">
        <f t="shared" si="81"/>
        <v>30858190.597551644</v>
      </c>
      <c r="P1786" s="22">
        <f t="shared" si="82"/>
        <v>0</v>
      </c>
      <c r="Q1786" s="20">
        <f t="shared" si="83"/>
        <v>10127400.91813313</v>
      </c>
      <c r="R1786" s="18" t="s">
        <v>48</v>
      </c>
      <c r="S1786" s="18">
        <v>90</v>
      </c>
    </row>
    <row r="1787" spans="1:19" x14ac:dyDescent="0.25">
      <c r="A1787" s="18" t="s">
        <v>6031</v>
      </c>
      <c r="B1787" s="18" t="s">
        <v>20</v>
      </c>
      <c r="C1787" s="18" t="s">
        <v>45</v>
      </c>
      <c r="D1787" s="18">
        <v>1990</v>
      </c>
      <c r="E1787" s="18">
        <f>VLOOKUP(D1787,'cpi roi'!A:C,2,FALSE)</f>
        <v>130.69999999999999</v>
      </c>
      <c r="F1787" s="18" t="s">
        <v>5660</v>
      </c>
      <c r="G1787" s="18">
        <v>6.7</v>
      </c>
      <c r="H1787" s="19">
        <v>4500</v>
      </c>
      <c r="I1787" s="18" t="s">
        <v>6032</v>
      </c>
      <c r="J1787" s="18" t="s">
        <v>6033</v>
      </c>
      <c r="K1787" s="18" t="s">
        <v>110</v>
      </c>
      <c r="L1787" s="18" t="s">
        <v>34</v>
      </c>
      <c r="M1787" s="20">
        <v>12000000</v>
      </c>
      <c r="N1787" s="20">
        <v>3417056</v>
      </c>
      <c r="O1787" s="21">
        <f t="shared" si="81"/>
        <v>7966158.8615149194</v>
      </c>
      <c r="P1787" s="22">
        <f t="shared" si="82"/>
        <v>28.475466666666666</v>
      </c>
      <c r="Q1787" s="20">
        <f t="shared" si="83"/>
        <v>2614426.9319051262</v>
      </c>
      <c r="R1787" s="18" t="s">
        <v>6034</v>
      </c>
      <c r="S1787" s="18">
        <v>88</v>
      </c>
    </row>
    <row r="1788" spans="1:19" x14ac:dyDescent="0.25">
      <c r="A1788" s="18" t="s">
        <v>6035</v>
      </c>
      <c r="B1788" s="18" t="s">
        <v>2004</v>
      </c>
      <c r="C1788" s="18" t="s">
        <v>45</v>
      </c>
      <c r="D1788" s="18">
        <v>1990</v>
      </c>
      <c r="E1788" s="18">
        <f>VLOOKUP(D1788,'cpi roi'!A:C,2,FALSE)</f>
        <v>130.69999999999999</v>
      </c>
      <c r="F1788" s="18" t="s">
        <v>5449</v>
      </c>
      <c r="G1788" s="18">
        <v>5.8</v>
      </c>
      <c r="H1788" s="19">
        <v>2600</v>
      </c>
      <c r="I1788" s="18" t="s">
        <v>2484</v>
      </c>
      <c r="J1788" s="18" t="s">
        <v>6036</v>
      </c>
      <c r="K1788" s="18" t="s">
        <v>1133</v>
      </c>
      <c r="L1788" s="18" t="s">
        <v>26</v>
      </c>
      <c r="M1788" s="20">
        <v>6700000</v>
      </c>
      <c r="N1788" s="20">
        <v>1171762</v>
      </c>
      <c r="O1788" s="21">
        <f t="shared" si="81"/>
        <v>2731720.5921958685</v>
      </c>
      <c r="P1788" s="22">
        <f t="shared" si="82"/>
        <v>17.488985074626864</v>
      </c>
      <c r="Q1788" s="20">
        <f t="shared" si="83"/>
        <v>896527.92654934968</v>
      </c>
      <c r="R1788" s="18" t="s">
        <v>2357</v>
      </c>
      <c r="S1788" s="18">
        <v>101</v>
      </c>
    </row>
    <row r="1789" spans="1:19" x14ac:dyDescent="0.25">
      <c r="A1789" s="18" t="s">
        <v>6037</v>
      </c>
      <c r="B1789" s="18" t="s">
        <v>20</v>
      </c>
      <c r="C1789" s="18" t="s">
        <v>21</v>
      </c>
      <c r="D1789" s="18">
        <v>1990</v>
      </c>
      <c r="E1789" s="18">
        <f>VLOOKUP(D1789,'cpi roi'!A:C,2,FALSE)</f>
        <v>130.69999999999999</v>
      </c>
      <c r="F1789" s="18" t="s">
        <v>5710</v>
      </c>
      <c r="G1789" s="18">
        <v>5.5</v>
      </c>
      <c r="H1789" s="19">
        <v>3600</v>
      </c>
      <c r="I1789" s="18" t="s">
        <v>6038</v>
      </c>
      <c r="J1789" s="18" t="s">
        <v>6039</v>
      </c>
      <c r="K1789" s="18" t="s">
        <v>1358</v>
      </c>
      <c r="L1789" s="18" t="s">
        <v>34</v>
      </c>
      <c r="M1789" s="20">
        <v>11500000</v>
      </c>
      <c r="N1789" s="20">
        <v>334748</v>
      </c>
      <c r="O1789" s="21">
        <f t="shared" si="81"/>
        <v>780395.68171384849</v>
      </c>
      <c r="P1789" s="22">
        <f t="shared" si="82"/>
        <v>2.9108521739130437</v>
      </c>
      <c r="Q1789" s="20">
        <f t="shared" si="83"/>
        <v>256119.35730680948</v>
      </c>
      <c r="R1789" s="18" t="s">
        <v>4574</v>
      </c>
      <c r="S1789" s="18">
        <v>85</v>
      </c>
    </row>
    <row r="1790" spans="1:19" x14ac:dyDescent="0.25">
      <c r="A1790" s="18" t="s">
        <v>6040</v>
      </c>
      <c r="B1790" s="18" t="s">
        <v>2004</v>
      </c>
      <c r="C1790" s="18" t="s">
        <v>45</v>
      </c>
      <c r="D1790" s="18">
        <v>1990</v>
      </c>
      <c r="E1790" s="18">
        <f>VLOOKUP(D1790,'cpi roi'!A:C,2,FALSE)</f>
        <v>130.69999999999999</v>
      </c>
      <c r="F1790" s="18" t="s">
        <v>5172</v>
      </c>
      <c r="G1790" s="18">
        <v>6</v>
      </c>
      <c r="H1790" s="19">
        <v>7700</v>
      </c>
      <c r="I1790" s="18" t="s">
        <v>2578</v>
      </c>
      <c r="J1790" s="18" t="s">
        <v>2578</v>
      </c>
      <c r="K1790" s="18" t="s">
        <v>6041</v>
      </c>
      <c r="L1790" s="18" t="s">
        <v>26</v>
      </c>
      <c r="M1790" s="20">
        <v>0</v>
      </c>
      <c r="N1790" s="20">
        <v>10959015</v>
      </c>
      <c r="O1790" s="21">
        <f t="shared" si="81"/>
        <v>25548675.367253251</v>
      </c>
      <c r="P1790" s="22">
        <f t="shared" si="82"/>
        <v>0</v>
      </c>
      <c r="Q1790" s="20">
        <f t="shared" si="83"/>
        <v>8384862.2800306045</v>
      </c>
      <c r="R1790" s="18" t="s">
        <v>575</v>
      </c>
      <c r="S1790" s="18">
        <v>89</v>
      </c>
    </row>
    <row r="1791" spans="1:19" x14ac:dyDescent="0.25">
      <c r="A1791" s="18" t="s">
        <v>6042</v>
      </c>
      <c r="B1791" s="18" t="s">
        <v>20</v>
      </c>
      <c r="C1791" s="18" t="s">
        <v>108</v>
      </c>
      <c r="D1791" s="18">
        <v>1990</v>
      </c>
      <c r="E1791" s="18">
        <f>VLOOKUP(D1791,'cpi roi'!A:C,2,FALSE)</f>
        <v>130.69999999999999</v>
      </c>
      <c r="F1791" s="18" t="s">
        <v>5180</v>
      </c>
      <c r="G1791" s="18">
        <v>6.6</v>
      </c>
      <c r="H1791" s="19">
        <v>5600</v>
      </c>
      <c r="I1791" s="18" t="s">
        <v>408</v>
      </c>
      <c r="J1791" s="18" t="s">
        <v>6043</v>
      </c>
      <c r="K1791" s="18" t="s">
        <v>1029</v>
      </c>
      <c r="L1791" s="18" t="s">
        <v>34</v>
      </c>
      <c r="M1791" s="20">
        <v>0</v>
      </c>
      <c r="N1791" s="20">
        <v>11207891</v>
      </c>
      <c r="O1791" s="21">
        <f t="shared" si="81"/>
        <v>26128878.25325172</v>
      </c>
      <c r="P1791" s="22">
        <f t="shared" si="82"/>
        <v>0</v>
      </c>
      <c r="Q1791" s="20">
        <f t="shared" si="83"/>
        <v>8575280.0306044389</v>
      </c>
      <c r="R1791" s="18" t="s">
        <v>6044</v>
      </c>
      <c r="S1791" s="18">
        <v>132</v>
      </c>
    </row>
    <row r="1792" spans="1:19" x14ac:dyDescent="0.25">
      <c r="A1792" s="18" t="s">
        <v>6045</v>
      </c>
      <c r="B1792" s="18" t="s">
        <v>20</v>
      </c>
      <c r="C1792" s="18" t="s">
        <v>67</v>
      </c>
      <c r="D1792" s="18">
        <v>1990</v>
      </c>
      <c r="E1792" s="18">
        <f>VLOOKUP(D1792,'cpi roi'!A:C,2,FALSE)</f>
        <v>130.69999999999999</v>
      </c>
      <c r="F1792" s="18" t="s">
        <v>6046</v>
      </c>
      <c r="G1792" s="18">
        <v>7.5</v>
      </c>
      <c r="H1792" s="19">
        <v>6900</v>
      </c>
      <c r="I1792" s="18" t="s">
        <v>5477</v>
      </c>
      <c r="J1792" s="18" t="s">
        <v>6047</v>
      </c>
      <c r="K1792" s="18" t="s">
        <v>6048</v>
      </c>
      <c r="L1792" s="18" t="s">
        <v>1882</v>
      </c>
      <c r="M1792" s="20">
        <v>0</v>
      </c>
      <c r="N1792" s="20">
        <v>1055995</v>
      </c>
      <c r="O1792" s="21">
        <f t="shared" si="81"/>
        <v>2461833.7911247131</v>
      </c>
      <c r="P1792" s="22">
        <f t="shared" si="82"/>
        <v>0</v>
      </c>
      <c r="Q1792" s="20">
        <f t="shared" si="83"/>
        <v>807953.32823259372</v>
      </c>
      <c r="R1792" s="18" t="s">
        <v>6049</v>
      </c>
      <c r="S1792" s="18">
        <v>158</v>
      </c>
    </row>
    <row r="1793" spans="1:19" x14ac:dyDescent="0.25">
      <c r="A1793" s="18" t="s">
        <v>6050</v>
      </c>
      <c r="B1793" s="18" t="s">
        <v>2004</v>
      </c>
      <c r="C1793" s="18" t="s">
        <v>21</v>
      </c>
      <c r="D1793" s="18">
        <v>1990</v>
      </c>
      <c r="E1793" s="18">
        <f>VLOOKUP(D1793,'cpi roi'!A:C,2,FALSE)</f>
        <v>130.69999999999999</v>
      </c>
      <c r="F1793" s="18" t="s">
        <v>4758</v>
      </c>
      <c r="G1793" s="18">
        <v>6.4</v>
      </c>
      <c r="H1793" s="19">
        <v>7300</v>
      </c>
      <c r="I1793" s="18" t="s">
        <v>906</v>
      </c>
      <c r="J1793" s="18" t="s">
        <v>6051</v>
      </c>
      <c r="K1793" s="18" t="s">
        <v>126</v>
      </c>
      <c r="L1793" s="18" t="s">
        <v>34</v>
      </c>
      <c r="M1793" s="20">
        <v>23000000</v>
      </c>
      <c r="N1793" s="20">
        <v>5820015</v>
      </c>
      <c r="O1793" s="21">
        <f t="shared" si="81"/>
        <v>13568160.4475899</v>
      </c>
      <c r="P1793" s="22">
        <f t="shared" si="82"/>
        <v>25.304413043478263</v>
      </c>
      <c r="Q1793" s="20">
        <f t="shared" si="83"/>
        <v>4452957.1537872991</v>
      </c>
      <c r="R1793" s="18" t="s">
        <v>122</v>
      </c>
      <c r="S1793" s="18">
        <v>104</v>
      </c>
    </row>
    <row r="1794" spans="1:19" x14ac:dyDescent="0.25">
      <c r="A1794" s="18" t="s">
        <v>6052</v>
      </c>
      <c r="B1794" s="18" t="s">
        <v>20</v>
      </c>
      <c r="C1794" s="18" t="s">
        <v>38</v>
      </c>
      <c r="D1794" s="18">
        <v>1990</v>
      </c>
      <c r="E1794" s="18">
        <f>VLOOKUP(D1794,'cpi roi'!A:C,2,FALSE)</f>
        <v>130.69999999999999</v>
      </c>
      <c r="F1794" s="18" t="s">
        <v>6053</v>
      </c>
      <c r="G1794" s="18">
        <v>6.2</v>
      </c>
      <c r="H1794" s="19">
        <v>5100</v>
      </c>
      <c r="I1794" s="18" t="s">
        <v>6054</v>
      </c>
      <c r="J1794" s="18" t="s">
        <v>2175</v>
      </c>
      <c r="K1794" s="18" t="s">
        <v>1957</v>
      </c>
      <c r="L1794" s="18" t="s">
        <v>34</v>
      </c>
      <c r="M1794" s="20">
        <v>0</v>
      </c>
      <c r="N1794" s="20">
        <v>6488114</v>
      </c>
      <c r="O1794" s="21">
        <f t="shared" si="81"/>
        <v>15125694.994644223</v>
      </c>
      <c r="P1794" s="22">
        <f t="shared" si="82"/>
        <v>0</v>
      </c>
      <c r="Q1794" s="20">
        <f t="shared" si="83"/>
        <v>4964127.0084162205</v>
      </c>
      <c r="R1794" s="18" t="s">
        <v>48</v>
      </c>
      <c r="S1794" s="18">
        <v>108</v>
      </c>
    </row>
    <row r="1795" spans="1:19" x14ac:dyDescent="0.25">
      <c r="A1795" s="18" t="s">
        <v>6055</v>
      </c>
      <c r="B1795" s="18" t="s">
        <v>2004</v>
      </c>
      <c r="C1795" s="18" t="s">
        <v>45</v>
      </c>
      <c r="D1795" s="18">
        <v>1990</v>
      </c>
      <c r="E1795" s="18">
        <f>VLOOKUP(D1795,'cpi roi'!A:C,2,FALSE)</f>
        <v>130.69999999999999</v>
      </c>
      <c r="F1795" s="18" t="s">
        <v>4507</v>
      </c>
      <c r="G1795" s="18">
        <v>6.7</v>
      </c>
      <c r="H1795" s="19">
        <v>2400</v>
      </c>
      <c r="I1795" s="18" t="s">
        <v>1482</v>
      </c>
      <c r="J1795" s="18" t="s">
        <v>5542</v>
      </c>
      <c r="K1795" s="18" t="s">
        <v>1207</v>
      </c>
      <c r="L1795" s="18" t="s">
        <v>34</v>
      </c>
      <c r="M1795" s="20">
        <v>0</v>
      </c>
      <c r="N1795" s="20">
        <v>6070725</v>
      </c>
      <c r="O1795" s="21">
        <f t="shared" ref="O1795:O1858" si="84">(304.7/E1795)*N1795</f>
        <v>14152638.925019128</v>
      </c>
      <c r="P1795" s="22">
        <f t="shared" ref="P1795:P1858" si="85">IFERROR(N1795/M1795, 0)*100</f>
        <v>0</v>
      </c>
      <c r="Q1795" s="20">
        <f t="shared" ref="Q1795:Q1858" si="86">N1795/(E1795/100)</f>
        <v>4644778.1178270848</v>
      </c>
      <c r="R1795" s="18" t="s">
        <v>1191</v>
      </c>
      <c r="S1795" s="18">
        <v>115</v>
      </c>
    </row>
    <row r="1796" spans="1:19" x14ac:dyDescent="0.25">
      <c r="A1796" s="18" t="s">
        <v>6056</v>
      </c>
      <c r="B1796" s="18" t="s">
        <v>37</v>
      </c>
      <c r="C1796" s="18" t="s">
        <v>38</v>
      </c>
      <c r="D1796" s="18">
        <v>1990</v>
      </c>
      <c r="E1796" s="18">
        <f>VLOOKUP(D1796,'cpi roi'!A:C,2,FALSE)</f>
        <v>130.69999999999999</v>
      </c>
      <c r="F1796" s="18" t="s">
        <v>5775</v>
      </c>
      <c r="G1796" s="18">
        <v>5.2</v>
      </c>
      <c r="H1796" s="19">
        <v>3400</v>
      </c>
      <c r="I1796" s="18" t="s">
        <v>6057</v>
      </c>
      <c r="J1796" s="18" t="s">
        <v>6058</v>
      </c>
      <c r="K1796" s="18" t="s">
        <v>6059</v>
      </c>
      <c r="L1796" s="18" t="s">
        <v>34</v>
      </c>
      <c r="M1796" s="20">
        <v>0</v>
      </c>
      <c r="N1796" s="20">
        <v>8533973</v>
      </c>
      <c r="O1796" s="21">
        <f t="shared" si="84"/>
        <v>19895191.837031368</v>
      </c>
      <c r="P1796" s="22">
        <f t="shared" si="85"/>
        <v>0</v>
      </c>
      <c r="Q1796" s="20">
        <f t="shared" si="86"/>
        <v>6529436.1132364199</v>
      </c>
      <c r="R1796" s="18" t="s">
        <v>5621</v>
      </c>
      <c r="S1796" s="18">
        <v>91</v>
      </c>
    </row>
    <row r="1797" spans="1:19" x14ac:dyDescent="0.25">
      <c r="A1797" s="18" t="s">
        <v>6060</v>
      </c>
      <c r="B1797" s="18" t="s">
        <v>37</v>
      </c>
      <c r="C1797" s="18" t="s">
        <v>45</v>
      </c>
      <c r="D1797" s="18">
        <v>1990</v>
      </c>
      <c r="E1797" s="18">
        <f>VLOOKUP(D1797,'cpi roi'!A:C,2,FALSE)</f>
        <v>130.69999999999999</v>
      </c>
      <c r="F1797" s="18" t="s">
        <v>6061</v>
      </c>
      <c r="G1797" s="18">
        <v>4.4000000000000004</v>
      </c>
      <c r="H1797" s="19">
        <v>7500</v>
      </c>
      <c r="I1797" s="18" t="s">
        <v>134</v>
      </c>
      <c r="J1797" s="18" t="s">
        <v>6062</v>
      </c>
      <c r="K1797" s="18" t="s">
        <v>4294</v>
      </c>
      <c r="L1797" s="18" t="s">
        <v>34</v>
      </c>
      <c r="M1797" s="20">
        <v>0</v>
      </c>
      <c r="N1797" s="20">
        <v>25421633</v>
      </c>
      <c r="O1797" s="21">
        <f t="shared" si="84"/>
        <v>59265276.014537111</v>
      </c>
      <c r="P1797" s="22">
        <f t="shared" si="85"/>
        <v>0</v>
      </c>
      <c r="Q1797" s="20">
        <f t="shared" si="86"/>
        <v>19450369.548584547</v>
      </c>
      <c r="R1797" s="18" t="s">
        <v>65</v>
      </c>
      <c r="S1797" s="18">
        <v>83</v>
      </c>
    </row>
    <row r="1798" spans="1:19" x14ac:dyDescent="0.25">
      <c r="A1798" s="18" t="s">
        <v>6063</v>
      </c>
      <c r="B1798" s="18" t="s">
        <v>2004</v>
      </c>
      <c r="C1798" s="18" t="s">
        <v>45</v>
      </c>
      <c r="D1798" s="18">
        <v>1990</v>
      </c>
      <c r="E1798" s="18">
        <f>VLOOKUP(D1798,'cpi roi'!A:C,2,FALSE)</f>
        <v>130.69999999999999</v>
      </c>
      <c r="F1798" s="18" t="s">
        <v>5917</v>
      </c>
      <c r="G1798" s="18">
        <v>6.2</v>
      </c>
      <c r="H1798" s="19">
        <v>1100</v>
      </c>
      <c r="I1798" s="18" t="s">
        <v>6064</v>
      </c>
      <c r="J1798" s="18" t="s">
        <v>6065</v>
      </c>
      <c r="K1798" s="18" t="s">
        <v>6066</v>
      </c>
      <c r="L1798" s="18" t="s">
        <v>34</v>
      </c>
      <c r="M1798" s="20">
        <v>0</v>
      </c>
      <c r="N1798" s="20">
        <v>1382259</v>
      </c>
      <c r="O1798" s="21">
        <f t="shared" si="84"/>
        <v>3222450.7827084926</v>
      </c>
      <c r="P1798" s="22">
        <f t="shared" si="85"/>
        <v>0</v>
      </c>
      <c r="Q1798" s="20">
        <f t="shared" si="86"/>
        <v>1057581.4843152259</v>
      </c>
      <c r="R1798" s="18" t="s">
        <v>2031</v>
      </c>
      <c r="S1798" s="18">
        <v>82</v>
      </c>
    </row>
    <row r="1799" spans="1:19" x14ac:dyDescent="0.25">
      <c r="A1799" s="18" t="s">
        <v>6067</v>
      </c>
      <c r="B1799" s="18" t="s">
        <v>20</v>
      </c>
      <c r="C1799" s="18" t="s">
        <v>21</v>
      </c>
      <c r="D1799" s="18">
        <v>1990</v>
      </c>
      <c r="E1799" s="18">
        <f>VLOOKUP(D1799,'cpi roi'!A:C,2,FALSE)</f>
        <v>130.69999999999999</v>
      </c>
      <c r="F1799" s="18" t="s">
        <v>6068</v>
      </c>
      <c r="G1799" s="18">
        <v>6.9</v>
      </c>
      <c r="H1799" s="19">
        <v>3700</v>
      </c>
      <c r="I1799" s="18" t="s">
        <v>6069</v>
      </c>
      <c r="J1799" s="18" t="s">
        <v>6070</v>
      </c>
      <c r="K1799" s="18" t="s">
        <v>6071</v>
      </c>
      <c r="L1799" s="18" t="s">
        <v>26</v>
      </c>
      <c r="M1799" s="20">
        <v>0</v>
      </c>
      <c r="N1799" s="20">
        <v>1232210</v>
      </c>
      <c r="O1799" s="21">
        <f t="shared" si="84"/>
        <v>2872642.5937260902</v>
      </c>
      <c r="P1799" s="22">
        <f t="shared" si="85"/>
        <v>0</v>
      </c>
      <c r="Q1799" s="20">
        <f t="shared" si="86"/>
        <v>942777.35271614394</v>
      </c>
      <c r="R1799" s="18" t="s">
        <v>2357</v>
      </c>
      <c r="S1799" s="18">
        <v>108</v>
      </c>
    </row>
    <row r="1800" spans="1:19" x14ac:dyDescent="0.25">
      <c r="A1800" s="18" t="s">
        <v>6072</v>
      </c>
      <c r="B1800" s="18" t="s">
        <v>2004</v>
      </c>
      <c r="C1800" s="18" t="s">
        <v>21</v>
      </c>
      <c r="D1800" s="18">
        <v>1990</v>
      </c>
      <c r="E1800" s="18">
        <f>VLOOKUP(D1800,'cpi roi'!A:C,2,FALSE)</f>
        <v>130.69999999999999</v>
      </c>
      <c r="F1800" s="18" t="s">
        <v>6073</v>
      </c>
      <c r="G1800" s="18">
        <v>7.7</v>
      </c>
      <c r="H1800" s="19">
        <v>3700</v>
      </c>
      <c r="I1800" s="18" t="s">
        <v>4508</v>
      </c>
      <c r="J1800" s="18" t="s">
        <v>6074</v>
      </c>
      <c r="K1800" s="18" t="s">
        <v>309</v>
      </c>
      <c r="L1800" s="18" t="s">
        <v>310</v>
      </c>
      <c r="M1800" s="20">
        <v>0</v>
      </c>
      <c r="N1800" s="20">
        <v>1745470</v>
      </c>
      <c r="O1800" s="21">
        <f t="shared" si="84"/>
        <v>4069202.0581484316</v>
      </c>
      <c r="P1800" s="22">
        <f t="shared" si="85"/>
        <v>0</v>
      </c>
      <c r="Q1800" s="20">
        <f t="shared" si="86"/>
        <v>1335478.1943381792</v>
      </c>
      <c r="R1800" s="18" t="s">
        <v>5900</v>
      </c>
      <c r="S1800" s="18">
        <v>118</v>
      </c>
    </row>
    <row r="1801" spans="1:19" x14ac:dyDescent="0.25">
      <c r="A1801" s="18" t="s">
        <v>6075</v>
      </c>
      <c r="B1801" s="18" t="s">
        <v>37</v>
      </c>
      <c r="C1801" s="18" t="s">
        <v>29</v>
      </c>
      <c r="D1801" s="18">
        <v>1990</v>
      </c>
      <c r="E1801" s="18">
        <f>VLOOKUP(D1801,'cpi roi'!A:C,2,FALSE)</f>
        <v>130.69999999999999</v>
      </c>
      <c r="F1801" s="18" t="s">
        <v>5180</v>
      </c>
      <c r="G1801" s="18">
        <v>5.3</v>
      </c>
      <c r="H1801" s="19">
        <v>3300</v>
      </c>
      <c r="I1801" s="18" t="s">
        <v>6076</v>
      </c>
      <c r="J1801" s="18" t="s">
        <v>6076</v>
      </c>
      <c r="K1801" s="18" t="s">
        <v>6077</v>
      </c>
      <c r="L1801" s="18" t="s">
        <v>34</v>
      </c>
      <c r="M1801" s="20">
        <v>3000000</v>
      </c>
      <c r="N1801" s="20">
        <v>15369573</v>
      </c>
      <c r="O1801" s="21">
        <f t="shared" si="84"/>
        <v>35830978.524100997</v>
      </c>
      <c r="P1801" s="22">
        <f t="shared" si="85"/>
        <v>512.31910000000005</v>
      </c>
      <c r="Q1801" s="20">
        <f t="shared" si="86"/>
        <v>11759428.462127009</v>
      </c>
      <c r="R1801" s="18" t="s">
        <v>5787</v>
      </c>
      <c r="S1801" s="18">
        <v>100</v>
      </c>
    </row>
    <row r="1802" spans="1:19" x14ac:dyDescent="0.25">
      <c r="A1802" s="18" t="s">
        <v>6078</v>
      </c>
      <c r="B1802" s="18" t="s">
        <v>20</v>
      </c>
      <c r="C1802" s="18" t="s">
        <v>45</v>
      </c>
      <c r="D1802" s="18">
        <v>1990</v>
      </c>
      <c r="E1802" s="18">
        <f>VLOOKUP(D1802,'cpi roi'!A:C,2,FALSE)</f>
        <v>130.69999999999999</v>
      </c>
      <c r="F1802" s="18" t="s">
        <v>5917</v>
      </c>
      <c r="G1802" s="18">
        <v>5.5</v>
      </c>
      <c r="H1802" s="19">
        <v>2200</v>
      </c>
      <c r="I1802" s="18" t="s">
        <v>4490</v>
      </c>
      <c r="J1802" s="18" t="s">
        <v>4490</v>
      </c>
      <c r="K1802" s="18" t="s">
        <v>6079</v>
      </c>
      <c r="L1802" s="18" t="s">
        <v>34</v>
      </c>
      <c r="M1802" s="20">
        <v>5000000</v>
      </c>
      <c r="N1802" s="20">
        <v>485772</v>
      </c>
      <c r="O1802" s="21">
        <f t="shared" si="84"/>
        <v>1132476.8814078041</v>
      </c>
      <c r="P1802" s="22">
        <f t="shared" si="85"/>
        <v>9.715440000000001</v>
      </c>
      <c r="Q1802" s="20">
        <f t="shared" si="86"/>
        <v>371669.47207345068</v>
      </c>
      <c r="R1802" s="18" t="s">
        <v>6080</v>
      </c>
      <c r="S1802" s="18">
        <v>90</v>
      </c>
    </row>
    <row r="1803" spans="1:19" x14ac:dyDescent="0.25">
      <c r="A1803" s="18" t="s">
        <v>6081</v>
      </c>
      <c r="B1803" s="18" t="s">
        <v>20</v>
      </c>
      <c r="C1803" s="18" t="s">
        <v>45</v>
      </c>
      <c r="D1803" s="18">
        <v>1990</v>
      </c>
      <c r="E1803" s="18">
        <f>VLOOKUP(D1803,'cpi roi'!A:C,2,FALSE)</f>
        <v>130.69999999999999</v>
      </c>
      <c r="F1803" s="18" t="s">
        <v>5705</v>
      </c>
      <c r="G1803" s="18">
        <v>5.6</v>
      </c>
      <c r="H1803" s="19">
        <v>3500</v>
      </c>
      <c r="I1803" s="18" t="s">
        <v>578</v>
      </c>
      <c r="J1803" s="18" t="s">
        <v>578</v>
      </c>
      <c r="K1803" s="18" t="s">
        <v>578</v>
      </c>
      <c r="L1803" s="18" t="s">
        <v>34</v>
      </c>
      <c r="M1803" s="20">
        <v>0</v>
      </c>
      <c r="N1803" s="20">
        <v>19740070</v>
      </c>
      <c r="O1803" s="21">
        <f t="shared" si="84"/>
        <v>46019887.750573836</v>
      </c>
      <c r="P1803" s="22">
        <f t="shared" si="85"/>
        <v>0</v>
      </c>
      <c r="Q1803" s="20">
        <f t="shared" si="86"/>
        <v>15103343.534812549</v>
      </c>
      <c r="R1803" s="18" t="s">
        <v>2097</v>
      </c>
      <c r="S1803" s="18">
        <v>94</v>
      </c>
    </row>
    <row r="1804" spans="1:19" x14ac:dyDescent="0.25">
      <c r="A1804" s="18" t="s">
        <v>6082</v>
      </c>
      <c r="B1804" s="18" t="s">
        <v>20</v>
      </c>
      <c r="C1804" s="18" t="s">
        <v>56</v>
      </c>
      <c r="D1804" s="18">
        <v>1990</v>
      </c>
      <c r="E1804" s="18">
        <f>VLOOKUP(D1804,'cpi roi'!A:C,2,FALSE)</f>
        <v>130.69999999999999</v>
      </c>
      <c r="F1804" s="18" t="s">
        <v>5859</v>
      </c>
      <c r="G1804" s="18">
        <v>4.7</v>
      </c>
      <c r="H1804" s="19">
        <v>1400</v>
      </c>
      <c r="I1804" s="18" t="s">
        <v>6083</v>
      </c>
      <c r="J1804" s="18" t="s">
        <v>6083</v>
      </c>
      <c r="K1804" s="18" t="s">
        <v>6083</v>
      </c>
      <c r="L1804" s="18" t="s">
        <v>34</v>
      </c>
      <c r="M1804" s="20">
        <v>0</v>
      </c>
      <c r="N1804" s="20">
        <v>2218579</v>
      </c>
      <c r="O1804" s="21">
        <f t="shared" si="84"/>
        <v>5172157.7758224942</v>
      </c>
      <c r="P1804" s="22">
        <f t="shared" si="85"/>
        <v>0</v>
      </c>
      <c r="Q1804" s="20">
        <f t="shared" si="86"/>
        <v>1697459.0665646519</v>
      </c>
      <c r="R1804" s="18" t="s">
        <v>6084</v>
      </c>
      <c r="S1804" s="18">
        <v>95</v>
      </c>
    </row>
    <row r="1805" spans="1:19" x14ac:dyDescent="0.25">
      <c r="A1805" s="18" t="s">
        <v>6085</v>
      </c>
      <c r="B1805" s="18" t="s">
        <v>20</v>
      </c>
      <c r="C1805" s="18" t="s">
        <v>45</v>
      </c>
      <c r="D1805" s="18">
        <v>1990</v>
      </c>
      <c r="E1805" s="18">
        <f>VLOOKUP(D1805,'cpi roi'!A:C,2,FALSE)</f>
        <v>130.69999999999999</v>
      </c>
      <c r="F1805" s="18" t="s">
        <v>6053</v>
      </c>
      <c r="G1805" s="18">
        <v>5.6</v>
      </c>
      <c r="H1805" s="19">
        <v>3300</v>
      </c>
      <c r="I1805" s="18" t="s">
        <v>6086</v>
      </c>
      <c r="J1805" s="18" t="s">
        <v>6086</v>
      </c>
      <c r="K1805" s="18" t="s">
        <v>3376</v>
      </c>
      <c r="L1805" s="18" t="s">
        <v>34</v>
      </c>
      <c r="M1805" s="20">
        <v>0</v>
      </c>
      <c r="N1805" s="20">
        <v>4134992</v>
      </c>
      <c r="O1805" s="21">
        <f t="shared" si="84"/>
        <v>9639878.0596786533</v>
      </c>
      <c r="P1805" s="22">
        <f t="shared" si="85"/>
        <v>0</v>
      </c>
      <c r="Q1805" s="20">
        <f t="shared" si="86"/>
        <v>3163727.6205049735</v>
      </c>
      <c r="R1805" s="18" t="s">
        <v>2031</v>
      </c>
      <c r="S1805" s="18">
        <v>100</v>
      </c>
    </row>
    <row r="1806" spans="1:19" x14ac:dyDescent="0.25">
      <c r="A1806" s="18" t="s">
        <v>6087</v>
      </c>
      <c r="B1806" s="18" t="s">
        <v>341</v>
      </c>
      <c r="C1806" s="18" t="s">
        <v>29</v>
      </c>
      <c r="D1806" s="18">
        <v>1990</v>
      </c>
      <c r="E1806" s="18">
        <f>VLOOKUP(D1806,'cpi roi'!A:C,2,FALSE)</f>
        <v>130.69999999999999</v>
      </c>
      <c r="F1806" s="18" t="s">
        <v>6088</v>
      </c>
      <c r="G1806" s="18">
        <v>7.6</v>
      </c>
      <c r="H1806" s="19">
        <v>6200</v>
      </c>
      <c r="I1806" s="18" t="s">
        <v>6089</v>
      </c>
      <c r="J1806" s="18" t="s">
        <v>6090</v>
      </c>
      <c r="K1806" s="18" t="s">
        <v>6091</v>
      </c>
      <c r="L1806" s="18" t="s">
        <v>457</v>
      </c>
      <c r="M1806" s="20">
        <v>0</v>
      </c>
      <c r="N1806" s="20">
        <v>1730856</v>
      </c>
      <c r="O1806" s="21">
        <f t="shared" si="84"/>
        <v>4035132.5416985461</v>
      </c>
      <c r="P1806" s="22">
        <f t="shared" si="85"/>
        <v>0</v>
      </c>
      <c r="Q1806" s="20">
        <f t="shared" si="86"/>
        <v>1324296.8630451416</v>
      </c>
      <c r="R1806" s="18" t="s">
        <v>556</v>
      </c>
      <c r="S1806" s="18">
        <v>105</v>
      </c>
    </row>
    <row r="1807" spans="1:19" x14ac:dyDescent="0.25">
      <c r="A1807" s="18" t="s">
        <v>6092</v>
      </c>
      <c r="B1807" s="18" t="s">
        <v>2004</v>
      </c>
      <c r="C1807" s="18" t="s">
        <v>67</v>
      </c>
      <c r="D1807" s="18">
        <v>1990</v>
      </c>
      <c r="E1807" s="18">
        <f>VLOOKUP(D1807,'cpi roi'!A:C,2,FALSE)</f>
        <v>130.69999999999999</v>
      </c>
      <c r="F1807" s="18" t="s">
        <v>5663</v>
      </c>
      <c r="G1807" s="18">
        <v>6.9</v>
      </c>
      <c r="H1807" s="19">
        <v>3700</v>
      </c>
      <c r="I1807" s="18" t="s">
        <v>99</v>
      </c>
      <c r="J1807" s="18" t="s">
        <v>6093</v>
      </c>
      <c r="K1807" s="18" t="s">
        <v>6094</v>
      </c>
      <c r="L1807" s="18" t="s">
        <v>457</v>
      </c>
      <c r="M1807" s="20">
        <v>0</v>
      </c>
      <c r="N1807" s="20">
        <v>2231274</v>
      </c>
      <c r="O1807" s="21">
        <f t="shared" si="84"/>
        <v>5201753.5409334358</v>
      </c>
      <c r="P1807" s="22">
        <f t="shared" si="85"/>
        <v>0</v>
      </c>
      <c r="Q1807" s="20">
        <f t="shared" si="86"/>
        <v>1707172.1499617444</v>
      </c>
      <c r="R1807" s="18" t="s">
        <v>6095</v>
      </c>
      <c r="S1807" s="18">
        <v>138</v>
      </c>
    </row>
    <row r="1808" spans="1:19" x14ac:dyDescent="0.25">
      <c r="A1808" s="18" t="s">
        <v>6096</v>
      </c>
      <c r="B1808" s="18" t="s">
        <v>20</v>
      </c>
      <c r="C1808" s="18" t="s">
        <v>38</v>
      </c>
      <c r="D1808" s="18">
        <v>1990</v>
      </c>
      <c r="E1808" s="18">
        <f>VLOOKUP(D1808,'cpi roi'!A:C,2,FALSE)</f>
        <v>130.69999999999999</v>
      </c>
      <c r="F1808" s="18" t="s">
        <v>5460</v>
      </c>
      <c r="G1808" s="18">
        <v>5.7</v>
      </c>
      <c r="H1808" s="19">
        <v>712</v>
      </c>
      <c r="I1808" s="18" t="s">
        <v>6097</v>
      </c>
      <c r="J1808" s="18" t="s">
        <v>6098</v>
      </c>
      <c r="K1808" s="18" t="s">
        <v>6099</v>
      </c>
      <c r="L1808" s="18" t="s">
        <v>34</v>
      </c>
      <c r="M1808" s="20">
        <v>0</v>
      </c>
      <c r="N1808" s="20">
        <v>1510053</v>
      </c>
      <c r="O1808" s="21">
        <f t="shared" si="84"/>
        <v>3520376.0451415456</v>
      </c>
      <c r="P1808" s="22">
        <f t="shared" si="85"/>
        <v>0</v>
      </c>
      <c r="Q1808" s="20">
        <f t="shared" si="86"/>
        <v>1155358.0719204284</v>
      </c>
      <c r="R1808" s="18"/>
      <c r="S1808" s="18">
        <v>85</v>
      </c>
    </row>
    <row r="1809" spans="1:19" x14ac:dyDescent="0.25">
      <c r="A1809" s="18" t="s">
        <v>6100</v>
      </c>
      <c r="B1809" s="18" t="s">
        <v>2004</v>
      </c>
      <c r="C1809" s="18" t="s">
        <v>21</v>
      </c>
      <c r="D1809" s="18">
        <v>1990</v>
      </c>
      <c r="E1809" s="18">
        <f>VLOOKUP(D1809,'cpi roi'!A:C,2,FALSE)</f>
        <v>130.69999999999999</v>
      </c>
      <c r="F1809" s="18" t="s">
        <v>6053</v>
      </c>
      <c r="G1809" s="18">
        <v>6.2</v>
      </c>
      <c r="H1809" s="19">
        <v>2400</v>
      </c>
      <c r="I1809" s="18" t="s">
        <v>6101</v>
      </c>
      <c r="J1809" s="18" t="s">
        <v>6102</v>
      </c>
      <c r="K1809" s="18" t="s">
        <v>1375</v>
      </c>
      <c r="L1809" s="18" t="s">
        <v>34</v>
      </c>
      <c r="M1809" s="20">
        <v>0</v>
      </c>
      <c r="N1809" s="20">
        <v>20240128</v>
      </c>
      <c r="O1809" s="21">
        <f t="shared" si="84"/>
        <v>47185669.484315224</v>
      </c>
      <c r="P1809" s="22">
        <f t="shared" si="85"/>
        <v>0</v>
      </c>
      <c r="Q1809" s="20">
        <f t="shared" si="86"/>
        <v>15485943.38179036</v>
      </c>
      <c r="R1809" s="18" t="s">
        <v>1995</v>
      </c>
      <c r="S1809" s="18">
        <v>109</v>
      </c>
    </row>
    <row r="1810" spans="1:19" x14ac:dyDescent="0.25">
      <c r="A1810" s="18" t="s">
        <v>6103</v>
      </c>
      <c r="B1810" s="18" t="s">
        <v>2004</v>
      </c>
      <c r="C1810" s="18" t="s">
        <v>21</v>
      </c>
      <c r="D1810" s="18">
        <v>1990</v>
      </c>
      <c r="E1810" s="18">
        <f>VLOOKUP(D1810,'cpi roi'!A:C,2,FALSE)</f>
        <v>130.69999999999999</v>
      </c>
      <c r="F1810" s="18" t="s">
        <v>5346</v>
      </c>
      <c r="G1810" s="18">
        <v>3.9</v>
      </c>
      <c r="H1810" s="19">
        <v>1500</v>
      </c>
      <c r="I1810" s="18" t="s">
        <v>6104</v>
      </c>
      <c r="J1810" s="18" t="s">
        <v>1706</v>
      </c>
      <c r="K1810" s="18" t="s">
        <v>6105</v>
      </c>
      <c r="L1810" s="18" t="s">
        <v>34</v>
      </c>
      <c r="M1810" s="20">
        <v>0</v>
      </c>
      <c r="N1810" s="20">
        <v>1823154</v>
      </c>
      <c r="O1810" s="21">
        <f t="shared" si="84"/>
        <v>4250306.2264728388</v>
      </c>
      <c r="P1810" s="22">
        <f t="shared" si="85"/>
        <v>0</v>
      </c>
      <c r="Q1810" s="20">
        <f t="shared" si="86"/>
        <v>1394915.0726855395</v>
      </c>
      <c r="R1810" s="18" t="s">
        <v>5429</v>
      </c>
      <c r="S1810" s="18">
        <v>97</v>
      </c>
    </row>
    <row r="1811" spans="1:19" x14ac:dyDescent="0.25">
      <c r="A1811" s="18" t="s">
        <v>6106</v>
      </c>
      <c r="B1811" s="18" t="s">
        <v>20</v>
      </c>
      <c r="C1811" s="18" t="s">
        <v>38</v>
      </c>
      <c r="D1811" s="18">
        <v>1990</v>
      </c>
      <c r="E1811" s="18">
        <f>VLOOKUP(D1811,'cpi roi'!A:C,2,FALSE)</f>
        <v>130.69999999999999</v>
      </c>
      <c r="F1811" s="18" t="s">
        <v>4758</v>
      </c>
      <c r="G1811" s="18">
        <v>4.9000000000000004</v>
      </c>
      <c r="H1811" s="19">
        <v>4500</v>
      </c>
      <c r="I1811" s="18" t="s">
        <v>521</v>
      </c>
      <c r="J1811" s="18" t="s">
        <v>4105</v>
      </c>
      <c r="K1811" s="18" t="s">
        <v>77</v>
      </c>
      <c r="L1811" s="18" t="s">
        <v>34</v>
      </c>
      <c r="M1811" s="20">
        <v>15000000</v>
      </c>
      <c r="N1811" s="20">
        <v>5585154</v>
      </c>
      <c r="O1811" s="21">
        <f t="shared" si="84"/>
        <v>13020630.63351186</v>
      </c>
      <c r="P1811" s="22">
        <f t="shared" si="85"/>
        <v>37.234360000000002</v>
      </c>
      <c r="Q1811" s="20">
        <f t="shared" si="86"/>
        <v>4273262.4330527931</v>
      </c>
      <c r="R1811" s="18" t="s">
        <v>2105</v>
      </c>
      <c r="S1811" s="18">
        <v>94</v>
      </c>
    </row>
    <row r="1812" spans="1:19" x14ac:dyDescent="0.25">
      <c r="A1812" s="18" t="s">
        <v>6107</v>
      </c>
      <c r="B1812" s="18" t="s">
        <v>37</v>
      </c>
      <c r="C1812" s="18" t="s">
        <v>45</v>
      </c>
      <c r="D1812" s="18">
        <v>1990</v>
      </c>
      <c r="E1812" s="18">
        <f>VLOOKUP(D1812,'cpi roi'!A:C,2,FALSE)</f>
        <v>130.69999999999999</v>
      </c>
      <c r="F1812" s="18" t="s">
        <v>6108</v>
      </c>
      <c r="G1812" s="18">
        <v>7.2</v>
      </c>
      <c r="H1812" s="19">
        <v>4000</v>
      </c>
      <c r="I1812" s="18" t="s">
        <v>2422</v>
      </c>
      <c r="J1812" s="18" t="s">
        <v>2422</v>
      </c>
      <c r="K1812" s="18" t="s">
        <v>6109</v>
      </c>
      <c r="L1812" s="18" t="s">
        <v>457</v>
      </c>
      <c r="M1812" s="20">
        <v>0</v>
      </c>
      <c r="N1812" s="20">
        <v>20554</v>
      </c>
      <c r="O1812" s="21">
        <f t="shared" si="84"/>
        <v>47917.397092578423</v>
      </c>
      <c r="P1812" s="22">
        <f t="shared" si="85"/>
        <v>0</v>
      </c>
      <c r="Q1812" s="20">
        <f t="shared" si="86"/>
        <v>15726.090283091049</v>
      </c>
      <c r="R1812" s="18" t="s">
        <v>4321</v>
      </c>
      <c r="S1812" s="18">
        <v>108</v>
      </c>
    </row>
    <row r="1813" spans="1:19" x14ac:dyDescent="0.25">
      <c r="A1813" s="18" t="s">
        <v>6110</v>
      </c>
      <c r="B1813" s="18" t="s">
        <v>37</v>
      </c>
      <c r="C1813" s="18" t="s">
        <v>21</v>
      </c>
      <c r="D1813" s="18">
        <v>1990</v>
      </c>
      <c r="E1813" s="18">
        <f>VLOOKUP(D1813,'cpi roi'!A:C,2,FALSE)</f>
        <v>130.69999999999999</v>
      </c>
      <c r="F1813" s="18" t="s">
        <v>5840</v>
      </c>
      <c r="G1813" s="18">
        <v>7.2</v>
      </c>
      <c r="H1813" s="19">
        <v>2200</v>
      </c>
      <c r="I1813" s="18" t="s">
        <v>1966</v>
      </c>
      <c r="J1813" s="18" t="s">
        <v>1966</v>
      </c>
      <c r="K1813" s="18" t="s">
        <v>2621</v>
      </c>
      <c r="L1813" s="18" t="s">
        <v>34</v>
      </c>
      <c r="M1813" s="20">
        <v>0</v>
      </c>
      <c r="N1813" s="20">
        <v>1161135</v>
      </c>
      <c r="O1813" s="21">
        <f t="shared" si="84"/>
        <v>2706945.9410864576</v>
      </c>
      <c r="P1813" s="22">
        <f t="shared" si="85"/>
        <v>0</v>
      </c>
      <c r="Q1813" s="20">
        <f t="shared" si="86"/>
        <v>888397.09257842391</v>
      </c>
      <c r="R1813" s="18" t="s">
        <v>6111</v>
      </c>
      <c r="S1813" s="18">
        <v>102</v>
      </c>
    </row>
    <row r="1814" spans="1:19" x14ac:dyDescent="0.25">
      <c r="A1814" s="18" t="s">
        <v>6112</v>
      </c>
      <c r="B1814" s="18" t="s">
        <v>20</v>
      </c>
      <c r="C1814" s="18" t="s">
        <v>45</v>
      </c>
      <c r="D1814" s="18">
        <v>1990</v>
      </c>
      <c r="E1814" s="18">
        <f>VLOOKUP(D1814,'cpi roi'!A:C,2,FALSE)</f>
        <v>130.69999999999999</v>
      </c>
      <c r="F1814" s="18" t="s">
        <v>4507</v>
      </c>
      <c r="G1814" s="18">
        <v>6</v>
      </c>
      <c r="H1814" s="19">
        <v>1500</v>
      </c>
      <c r="I1814" s="18" t="s">
        <v>532</v>
      </c>
      <c r="J1814" s="18" t="s">
        <v>6113</v>
      </c>
      <c r="K1814" s="18" t="s">
        <v>6114</v>
      </c>
      <c r="L1814" s="18" t="s">
        <v>34</v>
      </c>
      <c r="M1814" s="20">
        <v>15000000</v>
      </c>
      <c r="N1814" s="20">
        <v>1106475</v>
      </c>
      <c r="O1814" s="21">
        <f t="shared" si="84"/>
        <v>2579517.4636572301</v>
      </c>
      <c r="P1814" s="22">
        <f t="shared" si="85"/>
        <v>7.3765000000000001</v>
      </c>
      <c r="Q1814" s="20">
        <f t="shared" si="86"/>
        <v>846576.12853863812</v>
      </c>
      <c r="R1814" s="18" t="s">
        <v>2097</v>
      </c>
      <c r="S1814" s="18">
        <v>107</v>
      </c>
    </row>
    <row r="1815" spans="1:19" x14ac:dyDescent="0.25">
      <c r="A1815" s="18" t="s">
        <v>6115</v>
      </c>
      <c r="B1815" s="18" t="s">
        <v>20</v>
      </c>
      <c r="C1815" s="18" t="s">
        <v>45</v>
      </c>
      <c r="D1815" s="18">
        <v>1990</v>
      </c>
      <c r="E1815" s="18">
        <f>VLOOKUP(D1815,'cpi roi'!A:C,2,FALSE)</f>
        <v>130.69999999999999</v>
      </c>
      <c r="F1815" s="18" t="s">
        <v>5696</v>
      </c>
      <c r="G1815" s="18">
        <v>5.7</v>
      </c>
      <c r="H1815" s="19">
        <v>1200</v>
      </c>
      <c r="I1815" s="18" t="s">
        <v>402</v>
      </c>
      <c r="J1815" s="18" t="s">
        <v>402</v>
      </c>
      <c r="K1815" s="18" t="s">
        <v>1495</v>
      </c>
      <c r="L1815" s="18" t="s">
        <v>34</v>
      </c>
      <c r="M1815" s="20">
        <v>0</v>
      </c>
      <c r="N1815" s="20">
        <v>1436308</v>
      </c>
      <c r="O1815" s="21">
        <f t="shared" si="84"/>
        <v>3348454.8400918134</v>
      </c>
      <c r="P1815" s="22">
        <f t="shared" si="85"/>
        <v>0</v>
      </c>
      <c r="Q1815" s="20">
        <f t="shared" si="86"/>
        <v>1098934.9655700077</v>
      </c>
      <c r="R1815" s="18" t="s">
        <v>6116</v>
      </c>
      <c r="S1815" s="18">
        <v>97</v>
      </c>
    </row>
    <row r="1816" spans="1:19" x14ac:dyDescent="0.25">
      <c r="A1816" s="18" t="s">
        <v>6117</v>
      </c>
      <c r="B1816" s="18" t="s">
        <v>452</v>
      </c>
      <c r="C1816" s="18" t="s">
        <v>38</v>
      </c>
      <c r="D1816" s="18">
        <v>1990</v>
      </c>
      <c r="E1816" s="18">
        <f>VLOOKUP(D1816,'cpi roi'!A:C,2,FALSE)</f>
        <v>130.69999999999999</v>
      </c>
      <c r="F1816" s="18" t="s">
        <v>6118</v>
      </c>
      <c r="G1816" s="18">
        <v>6.8</v>
      </c>
      <c r="H1816" s="19">
        <v>6300</v>
      </c>
      <c r="I1816" s="18" t="s">
        <v>5466</v>
      </c>
      <c r="J1816" s="18" t="s">
        <v>5466</v>
      </c>
      <c r="K1816" s="18" t="s">
        <v>5466</v>
      </c>
      <c r="L1816" s="18" t="s">
        <v>2113</v>
      </c>
      <c r="M1816" s="20">
        <v>0</v>
      </c>
      <c r="N1816" s="20">
        <v>0</v>
      </c>
      <c r="O1816" s="21">
        <f t="shared" si="84"/>
        <v>0</v>
      </c>
      <c r="P1816" s="22">
        <f t="shared" si="85"/>
        <v>0</v>
      </c>
      <c r="Q1816" s="20">
        <f t="shared" si="86"/>
        <v>0</v>
      </c>
      <c r="R1816" s="18" t="s">
        <v>6119</v>
      </c>
      <c r="S1816" s="18">
        <v>96</v>
      </c>
    </row>
    <row r="1817" spans="1:19" x14ac:dyDescent="0.25">
      <c r="A1817" s="18" t="s">
        <v>6120</v>
      </c>
      <c r="B1817" s="18" t="s">
        <v>20</v>
      </c>
      <c r="C1817" s="18" t="s">
        <v>38</v>
      </c>
      <c r="D1817" s="18">
        <v>1990</v>
      </c>
      <c r="E1817" s="18">
        <f>VLOOKUP(D1817,'cpi roi'!A:C,2,FALSE)</f>
        <v>130.69999999999999</v>
      </c>
      <c r="F1817" s="18" t="s">
        <v>5775</v>
      </c>
      <c r="G1817" s="18">
        <v>5.7</v>
      </c>
      <c r="H1817" s="19">
        <v>1800</v>
      </c>
      <c r="I1817" s="18" t="s">
        <v>1242</v>
      </c>
      <c r="J1817" s="18" t="s">
        <v>6121</v>
      </c>
      <c r="K1817" s="18" t="s">
        <v>2845</v>
      </c>
      <c r="L1817" s="18" t="s">
        <v>34</v>
      </c>
      <c r="M1817" s="20">
        <v>10000000</v>
      </c>
      <c r="N1817" s="20">
        <v>2346150</v>
      </c>
      <c r="O1817" s="21">
        <f t="shared" si="84"/>
        <v>5469563.1599081866</v>
      </c>
      <c r="P1817" s="22">
        <f t="shared" si="85"/>
        <v>23.461499999999997</v>
      </c>
      <c r="Q1817" s="20">
        <f t="shared" si="86"/>
        <v>1795065.0344299923</v>
      </c>
      <c r="R1817" s="18" t="s">
        <v>6122</v>
      </c>
      <c r="S1817" s="18">
        <v>96</v>
      </c>
    </row>
    <row r="1818" spans="1:19" x14ac:dyDescent="0.25">
      <c r="A1818" s="18" t="s">
        <v>6123</v>
      </c>
      <c r="B1818" s="18" t="s">
        <v>2004</v>
      </c>
      <c r="C1818" s="18" t="s">
        <v>45</v>
      </c>
      <c r="D1818" s="18">
        <v>1990</v>
      </c>
      <c r="E1818" s="18">
        <f>VLOOKUP(D1818,'cpi roi'!A:C,2,FALSE)</f>
        <v>130.69999999999999</v>
      </c>
      <c r="F1818" s="18" t="s">
        <v>5328</v>
      </c>
      <c r="G1818" s="18">
        <v>6.4</v>
      </c>
      <c r="H1818" s="19">
        <v>2200</v>
      </c>
      <c r="I1818" s="18" t="s">
        <v>6124</v>
      </c>
      <c r="J1818" s="18" t="s">
        <v>6125</v>
      </c>
      <c r="K1818" s="18" t="s">
        <v>6114</v>
      </c>
      <c r="L1818" s="18" t="s">
        <v>34</v>
      </c>
      <c r="M1818" s="20">
        <v>0</v>
      </c>
      <c r="N1818" s="20">
        <v>4010647</v>
      </c>
      <c r="O1818" s="21">
        <f t="shared" si="84"/>
        <v>9349993.4269319046</v>
      </c>
      <c r="P1818" s="22">
        <f t="shared" si="85"/>
        <v>0</v>
      </c>
      <c r="Q1818" s="20">
        <f t="shared" si="86"/>
        <v>3068589.9005355779</v>
      </c>
      <c r="R1818" s="18" t="s">
        <v>3530</v>
      </c>
      <c r="S1818" s="18">
        <v>97</v>
      </c>
    </row>
    <row r="1819" spans="1:19" x14ac:dyDescent="0.25">
      <c r="A1819" s="18" t="s">
        <v>6126</v>
      </c>
      <c r="B1819" s="18" t="s">
        <v>20</v>
      </c>
      <c r="C1819" s="18" t="s">
        <v>38</v>
      </c>
      <c r="D1819" s="18">
        <v>1990</v>
      </c>
      <c r="E1819" s="18">
        <f>VLOOKUP(D1819,'cpi roi'!A:C,2,FALSE)</f>
        <v>130.69999999999999</v>
      </c>
      <c r="F1819" s="18" t="s">
        <v>6127</v>
      </c>
      <c r="G1819" s="18">
        <v>4</v>
      </c>
      <c r="H1819" s="19">
        <v>4600</v>
      </c>
      <c r="I1819" s="18" t="s">
        <v>5551</v>
      </c>
      <c r="J1819" s="18" t="s">
        <v>3817</v>
      </c>
      <c r="K1819" s="18" t="s">
        <v>2854</v>
      </c>
      <c r="L1819" s="18" t="s">
        <v>34</v>
      </c>
      <c r="M1819" s="20">
        <v>0</v>
      </c>
      <c r="N1819" s="20">
        <v>358047</v>
      </c>
      <c r="O1819" s="21">
        <f t="shared" si="84"/>
        <v>834712.47819433815</v>
      </c>
      <c r="P1819" s="22">
        <f t="shared" si="85"/>
        <v>0</v>
      </c>
      <c r="Q1819" s="20">
        <f t="shared" si="86"/>
        <v>273945.67712318286</v>
      </c>
      <c r="R1819" s="18" t="s">
        <v>2221</v>
      </c>
      <c r="S1819" s="18">
        <v>99</v>
      </c>
    </row>
    <row r="1820" spans="1:19" x14ac:dyDescent="0.25">
      <c r="A1820" s="18" t="s">
        <v>6128</v>
      </c>
      <c r="B1820" s="18" t="s">
        <v>20</v>
      </c>
      <c r="C1820" s="18" t="s">
        <v>155</v>
      </c>
      <c r="D1820" s="18">
        <v>1990</v>
      </c>
      <c r="E1820" s="18">
        <f>VLOOKUP(D1820,'cpi roi'!A:C,2,FALSE)</f>
        <v>130.69999999999999</v>
      </c>
      <c r="F1820" s="18" t="s">
        <v>6129</v>
      </c>
      <c r="G1820" s="18">
        <v>4.8</v>
      </c>
      <c r="H1820" s="19">
        <v>2000</v>
      </c>
      <c r="I1820" s="18" t="s">
        <v>4034</v>
      </c>
      <c r="J1820" s="18" t="s">
        <v>4035</v>
      </c>
      <c r="K1820" s="18" t="s">
        <v>6130</v>
      </c>
      <c r="L1820" s="18" t="s">
        <v>199</v>
      </c>
      <c r="M1820" s="20">
        <v>6500000</v>
      </c>
      <c r="N1820" s="20">
        <v>2032973</v>
      </c>
      <c r="O1820" s="21">
        <f t="shared" si="84"/>
        <v>4739455.8003060445</v>
      </c>
      <c r="P1820" s="22">
        <f t="shared" si="85"/>
        <v>31.276507692307693</v>
      </c>
      <c r="Q1820" s="20">
        <f t="shared" si="86"/>
        <v>1555449.8852333589</v>
      </c>
      <c r="R1820" s="18" t="s">
        <v>4667</v>
      </c>
      <c r="S1820" s="18">
        <v>93</v>
      </c>
    </row>
    <row r="1821" spans="1:19" x14ac:dyDescent="0.25">
      <c r="A1821" s="18" t="s">
        <v>6131</v>
      </c>
      <c r="B1821" s="18" t="s">
        <v>20</v>
      </c>
      <c r="C1821" s="18" t="s">
        <v>21</v>
      </c>
      <c r="D1821" s="18">
        <v>1990</v>
      </c>
      <c r="E1821" s="18">
        <f>VLOOKUP(D1821,'cpi roi'!A:C,2,FALSE)</f>
        <v>130.69999999999999</v>
      </c>
      <c r="F1821" s="18" t="s">
        <v>6068</v>
      </c>
      <c r="G1821" s="18">
        <v>6.7</v>
      </c>
      <c r="H1821" s="19">
        <v>2600</v>
      </c>
      <c r="I1821" s="18" t="s">
        <v>119</v>
      </c>
      <c r="J1821" s="18" t="s">
        <v>119</v>
      </c>
      <c r="K1821" s="18" t="s">
        <v>1502</v>
      </c>
      <c r="L1821" s="18" t="s">
        <v>34</v>
      </c>
      <c r="M1821" s="20">
        <v>17500000</v>
      </c>
      <c r="N1821" s="20">
        <v>947306</v>
      </c>
      <c r="O1821" s="21">
        <f t="shared" si="84"/>
        <v>2208447.8821729152</v>
      </c>
      <c r="P1821" s="22">
        <f t="shared" si="85"/>
        <v>5.4131771428571431</v>
      </c>
      <c r="Q1821" s="20">
        <f t="shared" si="86"/>
        <v>724794.18515684782</v>
      </c>
      <c r="R1821" s="18" t="s">
        <v>184</v>
      </c>
      <c r="S1821" s="18">
        <v>138</v>
      </c>
    </row>
    <row r="1822" spans="1:19" x14ac:dyDescent="0.25">
      <c r="A1822" s="18" t="s">
        <v>6132</v>
      </c>
      <c r="B1822" s="18" t="s">
        <v>2711</v>
      </c>
      <c r="C1822" s="18" t="s">
        <v>21</v>
      </c>
      <c r="D1822" s="18">
        <v>1990</v>
      </c>
      <c r="E1822" s="18">
        <f>VLOOKUP(D1822,'cpi roi'!A:C,2,FALSE)</f>
        <v>130.69999999999999</v>
      </c>
      <c r="F1822" s="18" t="s">
        <v>6133</v>
      </c>
      <c r="G1822" s="18">
        <v>6.4</v>
      </c>
      <c r="H1822" s="19">
        <v>840</v>
      </c>
      <c r="I1822" s="18" t="s">
        <v>3466</v>
      </c>
      <c r="J1822" s="18" t="s">
        <v>424</v>
      </c>
      <c r="K1822" s="18" t="s">
        <v>6134</v>
      </c>
      <c r="L1822" s="18" t="s">
        <v>26</v>
      </c>
      <c r="M1822" s="20">
        <v>0</v>
      </c>
      <c r="N1822" s="20">
        <v>5006</v>
      </c>
      <c r="O1822" s="21">
        <f t="shared" si="84"/>
        <v>11670.452945677123</v>
      </c>
      <c r="P1822" s="22">
        <f t="shared" si="85"/>
        <v>0</v>
      </c>
      <c r="Q1822" s="20">
        <f t="shared" si="86"/>
        <v>3830.1453710788064</v>
      </c>
      <c r="R1822" s="18" t="s">
        <v>6135</v>
      </c>
      <c r="S1822" s="18">
        <v>92</v>
      </c>
    </row>
    <row r="1823" spans="1:19" x14ac:dyDescent="0.25">
      <c r="A1823" s="18" t="s">
        <v>6136</v>
      </c>
      <c r="B1823" s="18" t="s">
        <v>37</v>
      </c>
      <c r="C1823" s="18" t="s">
        <v>21</v>
      </c>
      <c r="D1823" s="18">
        <v>1990</v>
      </c>
      <c r="E1823" s="18">
        <f>VLOOKUP(D1823,'cpi roi'!A:C,2,FALSE)</f>
        <v>130.69999999999999</v>
      </c>
      <c r="F1823" s="18" t="s">
        <v>5346</v>
      </c>
      <c r="G1823" s="18">
        <v>3.5</v>
      </c>
      <c r="H1823" s="19">
        <v>979</v>
      </c>
      <c r="I1823" s="18" t="s">
        <v>2238</v>
      </c>
      <c r="J1823" s="18" t="s">
        <v>2238</v>
      </c>
      <c r="K1823" s="18" t="s">
        <v>6137</v>
      </c>
      <c r="L1823" s="18" t="s">
        <v>34</v>
      </c>
      <c r="M1823" s="20">
        <v>0</v>
      </c>
      <c r="N1823" s="20">
        <v>4263112</v>
      </c>
      <c r="O1823" s="21">
        <f t="shared" si="84"/>
        <v>9938563.3236419279</v>
      </c>
      <c r="P1823" s="22">
        <f t="shared" si="85"/>
        <v>0</v>
      </c>
      <c r="Q1823" s="20">
        <f t="shared" si="86"/>
        <v>3261753.6342769703</v>
      </c>
      <c r="R1823" s="18" t="s">
        <v>1690</v>
      </c>
      <c r="S1823" s="18">
        <v>104</v>
      </c>
    </row>
    <row r="1824" spans="1:19" x14ac:dyDescent="0.25">
      <c r="A1824" s="18" t="s">
        <v>6138</v>
      </c>
      <c r="B1824" s="18" t="s">
        <v>2004</v>
      </c>
      <c r="C1824" s="18" t="s">
        <v>45</v>
      </c>
      <c r="D1824" s="18">
        <v>1990</v>
      </c>
      <c r="E1824" s="18">
        <f>VLOOKUP(D1824,'cpi roi'!A:C,2,FALSE)</f>
        <v>130.69999999999999</v>
      </c>
      <c r="F1824" s="18" t="s">
        <v>5644</v>
      </c>
      <c r="G1824" s="18">
        <v>5.7</v>
      </c>
      <c r="H1824" s="19">
        <v>1200</v>
      </c>
      <c r="I1824" s="18" t="s">
        <v>8</v>
      </c>
      <c r="J1824" s="18" t="s">
        <v>6139</v>
      </c>
      <c r="K1824" s="18" t="s">
        <v>272</v>
      </c>
      <c r="L1824" s="18" t="s">
        <v>252</v>
      </c>
      <c r="M1824" s="20">
        <v>0</v>
      </c>
      <c r="N1824" s="20">
        <v>0</v>
      </c>
      <c r="O1824" s="21">
        <f t="shared" si="84"/>
        <v>0</v>
      </c>
      <c r="P1824" s="22">
        <f t="shared" si="85"/>
        <v>0</v>
      </c>
      <c r="Q1824" s="20">
        <f t="shared" si="86"/>
        <v>0</v>
      </c>
      <c r="R1824" s="18" t="s">
        <v>6140</v>
      </c>
      <c r="S1824" s="18">
        <v>90</v>
      </c>
    </row>
    <row r="1825" spans="1:19" x14ac:dyDescent="0.25">
      <c r="A1825" s="18" t="s">
        <v>6141</v>
      </c>
      <c r="B1825" s="18" t="s">
        <v>20</v>
      </c>
      <c r="C1825" s="18" t="s">
        <v>45</v>
      </c>
      <c r="D1825" s="18">
        <v>1990</v>
      </c>
      <c r="E1825" s="18">
        <f>VLOOKUP(D1825,'cpi roi'!A:C,2,FALSE)</f>
        <v>130.69999999999999</v>
      </c>
      <c r="F1825" s="18" t="s">
        <v>6142</v>
      </c>
      <c r="G1825" s="18">
        <v>7.3</v>
      </c>
      <c r="H1825" s="19">
        <v>2900</v>
      </c>
      <c r="I1825" s="18" t="s">
        <v>639</v>
      </c>
      <c r="J1825" s="18" t="s">
        <v>639</v>
      </c>
      <c r="K1825" s="18" t="s">
        <v>6143</v>
      </c>
      <c r="L1825" s="18" t="s">
        <v>457</v>
      </c>
      <c r="M1825" s="20">
        <v>0</v>
      </c>
      <c r="N1825" s="20">
        <v>1576702</v>
      </c>
      <c r="O1825" s="21">
        <f t="shared" si="84"/>
        <v>3675754.3947972455</v>
      </c>
      <c r="P1825" s="22">
        <f t="shared" si="85"/>
        <v>0</v>
      </c>
      <c r="Q1825" s="20">
        <f t="shared" si="86"/>
        <v>1206351.9510328998</v>
      </c>
      <c r="R1825" s="18" t="s">
        <v>4067</v>
      </c>
      <c r="S1825" s="18">
        <v>107</v>
      </c>
    </row>
    <row r="1826" spans="1:19" x14ac:dyDescent="0.25">
      <c r="A1826" s="18" t="s">
        <v>6144</v>
      </c>
      <c r="B1826" s="18" t="s">
        <v>20</v>
      </c>
      <c r="C1826" s="18" t="s">
        <v>38</v>
      </c>
      <c r="D1826" s="18">
        <v>1990</v>
      </c>
      <c r="E1826" s="18">
        <f>VLOOKUP(D1826,'cpi roi'!A:C,2,FALSE)</f>
        <v>130.69999999999999</v>
      </c>
      <c r="F1826" s="18" t="s">
        <v>5696</v>
      </c>
      <c r="G1826" s="18">
        <v>5.8</v>
      </c>
      <c r="H1826" s="19">
        <v>1200</v>
      </c>
      <c r="I1826" s="18" t="s">
        <v>1811</v>
      </c>
      <c r="J1826" s="18" t="s">
        <v>6145</v>
      </c>
      <c r="K1826" s="18" t="s">
        <v>4389</v>
      </c>
      <c r="L1826" s="18" t="s">
        <v>34</v>
      </c>
      <c r="M1826" s="20">
        <v>12000000</v>
      </c>
      <c r="N1826" s="20">
        <v>1531489</v>
      </c>
      <c r="O1826" s="21">
        <f t="shared" si="84"/>
        <v>3570349.6426931904</v>
      </c>
      <c r="P1826" s="22">
        <f t="shared" si="85"/>
        <v>12.762408333333333</v>
      </c>
      <c r="Q1826" s="20">
        <f t="shared" si="86"/>
        <v>1171758.9900535578</v>
      </c>
      <c r="R1826" s="18" t="s">
        <v>54</v>
      </c>
      <c r="S1826" s="18">
        <v>106</v>
      </c>
    </row>
    <row r="1827" spans="1:19" x14ac:dyDescent="0.25">
      <c r="A1827" s="18" t="s">
        <v>6146</v>
      </c>
      <c r="B1827" s="18" t="s">
        <v>37</v>
      </c>
      <c r="C1827" s="18" t="s">
        <v>21</v>
      </c>
      <c r="D1827" s="18">
        <v>1990</v>
      </c>
      <c r="E1827" s="18">
        <f>VLOOKUP(D1827,'cpi roi'!A:C,2,FALSE)</f>
        <v>130.69999999999999</v>
      </c>
      <c r="F1827" s="18" t="s">
        <v>6147</v>
      </c>
      <c r="G1827" s="18">
        <v>7.7</v>
      </c>
      <c r="H1827" s="19">
        <v>995</v>
      </c>
      <c r="I1827" s="18" t="s">
        <v>6148</v>
      </c>
      <c r="J1827" s="18" t="s">
        <v>6149</v>
      </c>
      <c r="K1827" s="18" t="s">
        <v>6150</v>
      </c>
      <c r="L1827" s="18" t="s">
        <v>199</v>
      </c>
      <c r="M1827" s="20">
        <v>0</v>
      </c>
      <c r="N1827" s="20">
        <v>0</v>
      </c>
      <c r="O1827" s="21">
        <f t="shared" si="84"/>
        <v>0</v>
      </c>
      <c r="P1827" s="22">
        <f t="shared" si="85"/>
        <v>0</v>
      </c>
      <c r="Q1827" s="20">
        <f t="shared" si="86"/>
        <v>0</v>
      </c>
      <c r="R1827" s="18" t="s">
        <v>6151</v>
      </c>
      <c r="S1827" s="18">
        <v>101</v>
      </c>
    </row>
    <row r="1828" spans="1:19" x14ac:dyDescent="0.25">
      <c r="A1828" s="18" t="s">
        <v>6152</v>
      </c>
      <c r="B1828" s="18" t="s">
        <v>2004</v>
      </c>
      <c r="C1828" s="18" t="s">
        <v>45</v>
      </c>
      <c r="D1828" s="18">
        <v>1990</v>
      </c>
      <c r="E1828" s="18">
        <f>VLOOKUP(D1828,'cpi roi'!A:C,2,FALSE)</f>
        <v>130.69999999999999</v>
      </c>
      <c r="F1828" s="18" t="s">
        <v>5172</v>
      </c>
      <c r="G1828" s="18">
        <v>6</v>
      </c>
      <c r="H1828" s="19">
        <v>2900</v>
      </c>
      <c r="I1828" s="18" t="s">
        <v>4499</v>
      </c>
      <c r="J1828" s="18" t="s">
        <v>6153</v>
      </c>
      <c r="K1828" s="18" t="s">
        <v>6154</v>
      </c>
      <c r="L1828" s="18" t="s">
        <v>34</v>
      </c>
      <c r="M1828" s="20">
        <v>0</v>
      </c>
      <c r="N1828" s="20">
        <v>11359129</v>
      </c>
      <c r="O1828" s="21">
        <f t="shared" si="84"/>
        <v>26481458.349655699</v>
      </c>
      <c r="P1828" s="22">
        <f t="shared" si="85"/>
        <v>0</v>
      </c>
      <c r="Q1828" s="20">
        <f t="shared" si="86"/>
        <v>8690993.8791124709</v>
      </c>
      <c r="R1828" s="18" t="s">
        <v>4210</v>
      </c>
      <c r="S1828" s="18">
        <v>103</v>
      </c>
    </row>
    <row r="1829" spans="1:19" x14ac:dyDescent="0.25">
      <c r="A1829" s="18" t="s">
        <v>6155</v>
      </c>
      <c r="B1829" s="18" t="s">
        <v>2004</v>
      </c>
      <c r="C1829" s="18" t="s">
        <v>45</v>
      </c>
      <c r="D1829" s="18">
        <v>1990</v>
      </c>
      <c r="E1829" s="18">
        <f>VLOOKUP(D1829,'cpi roi'!A:C,2,FALSE)</f>
        <v>130.69999999999999</v>
      </c>
      <c r="F1829" s="18" t="s">
        <v>5449</v>
      </c>
      <c r="G1829" s="18">
        <v>4.9000000000000004</v>
      </c>
      <c r="H1829" s="19">
        <v>1300</v>
      </c>
      <c r="I1829" s="18" t="s">
        <v>2151</v>
      </c>
      <c r="J1829" s="18" t="s">
        <v>6156</v>
      </c>
      <c r="K1829" s="18" t="s">
        <v>136</v>
      </c>
      <c r="L1829" s="18" t="s">
        <v>34</v>
      </c>
      <c r="M1829" s="20">
        <v>0</v>
      </c>
      <c r="N1829" s="20">
        <v>8141292</v>
      </c>
      <c r="O1829" s="21">
        <f t="shared" si="84"/>
        <v>18979737.355776589</v>
      </c>
      <c r="P1829" s="22">
        <f t="shared" si="85"/>
        <v>0</v>
      </c>
      <c r="Q1829" s="20">
        <f t="shared" si="86"/>
        <v>6228991.5837796479</v>
      </c>
      <c r="R1829" s="18" t="s">
        <v>6157</v>
      </c>
      <c r="S1829" s="18">
        <v>101</v>
      </c>
    </row>
    <row r="1830" spans="1:19" x14ac:dyDescent="0.25">
      <c r="A1830" s="18" t="s">
        <v>6158</v>
      </c>
      <c r="B1830" s="18" t="s">
        <v>2004</v>
      </c>
      <c r="C1830" s="18" t="s">
        <v>21</v>
      </c>
      <c r="D1830" s="18">
        <v>1990</v>
      </c>
      <c r="E1830" s="18">
        <f>VLOOKUP(D1830,'cpi roi'!A:C,2,FALSE)</f>
        <v>130.69999999999999</v>
      </c>
      <c r="F1830" s="18" t="s">
        <v>5710</v>
      </c>
      <c r="G1830" s="18">
        <v>4.5</v>
      </c>
      <c r="H1830" s="19">
        <v>1800</v>
      </c>
      <c r="I1830" s="18" t="s">
        <v>2205</v>
      </c>
      <c r="J1830" s="18" t="s">
        <v>2205</v>
      </c>
      <c r="K1830" s="18" t="s">
        <v>2205</v>
      </c>
      <c r="L1830" s="18" t="s">
        <v>34</v>
      </c>
      <c r="M1830" s="20">
        <v>7500000</v>
      </c>
      <c r="N1830" s="20">
        <v>4562778</v>
      </c>
      <c r="O1830" s="21">
        <f t="shared" si="84"/>
        <v>10637172.583014537</v>
      </c>
      <c r="P1830" s="22">
        <f t="shared" si="85"/>
        <v>60.837039999999995</v>
      </c>
      <c r="Q1830" s="20">
        <f t="shared" si="86"/>
        <v>3491031.3695485848</v>
      </c>
      <c r="R1830" s="18" t="s">
        <v>6159</v>
      </c>
      <c r="S1830" s="18">
        <v>90</v>
      </c>
    </row>
    <row r="1831" spans="1:19" x14ac:dyDescent="0.25">
      <c r="A1831" s="18" t="s">
        <v>6160</v>
      </c>
      <c r="B1831" s="18" t="s">
        <v>2004</v>
      </c>
      <c r="C1831" s="18" t="s">
        <v>45</v>
      </c>
      <c r="D1831" s="18">
        <v>1990</v>
      </c>
      <c r="E1831" s="18">
        <f>VLOOKUP(D1831,'cpi roi'!A:C,2,FALSE)</f>
        <v>130.69999999999999</v>
      </c>
      <c r="F1831" s="18" t="s">
        <v>5696</v>
      </c>
      <c r="G1831" s="18">
        <v>6.7</v>
      </c>
      <c r="H1831" s="19">
        <v>2300</v>
      </c>
      <c r="I1831" s="18" t="s">
        <v>3975</v>
      </c>
      <c r="J1831" s="18" t="s">
        <v>6161</v>
      </c>
      <c r="K1831" s="18" t="s">
        <v>3941</v>
      </c>
      <c r="L1831" s="18" t="s">
        <v>34</v>
      </c>
      <c r="M1831" s="20">
        <v>0</v>
      </c>
      <c r="N1831" s="20">
        <v>715983</v>
      </c>
      <c r="O1831" s="21">
        <f t="shared" si="84"/>
        <v>1669166.1828615149</v>
      </c>
      <c r="P1831" s="22">
        <f t="shared" si="85"/>
        <v>0</v>
      </c>
      <c r="Q1831" s="20">
        <f t="shared" si="86"/>
        <v>547806.42693190509</v>
      </c>
      <c r="R1831" s="18" t="s">
        <v>4534</v>
      </c>
      <c r="S1831" s="18">
        <v>99</v>
      </c>
    </row>
    <row r="1832" spans="1:19" x14ac:dyDescent="0.25">
      <c r="A1832" s="18" t="s">
        <v>6162</v>
      </c>
      <c r="B1832" s="18" t="s">
        <v>2004</v>
      </c>
      <c r="C1832" s="18" t="s">
        <v>45</v>
      </c>
      <c r="D1832" s="18">
        <v>1990</v>
      </c>
      <c r="E1832" s="18">
        <f>VLOOKUP(D1832,'cpi roi'!A:C,2,FALSE)</f>
        <v>130.69999999999999</v>
      </c>
      <c r="F1832" s="18" t="s">
        <v>5715</v>
      </c>
      <c r="G1832" s="18">
        <v>5.4</v>
      </c>
      <c r="H1832" s="19">
        <v>2500</v>
      </c>
      <c r="I1832" s="18" t="s">
        <v>1193</v>
      </c>
      <c r="J1832" s="18" t="s">
        <v>6163</v>
      </c>
      <c r="K1832" s="18" t="s">
        <v>6164</v>
      </c>
      <c r="L1832" s="18" t="s">
        <v>34</v>
      </c>
      <c r="M1832" s="20">
        <v>16000000</v>
      </c>
      <c r="N1832" s="20">
        <v>17854933</v>
      </c>
      <c r="O1832" s="21">
        <f t="shared" si="84"/>
        <v>41625080.987758227</v>
      </c>
      <c r="P1832" s="22">
        <f t="shared" si="85"/>
        <v>111.59333124999999</v>
      </c>
      <c r="Q1832" s="20">
        <f t="shared" si="86"/>
        <v>13661004.590665648</v>
      </c>
      <c r="R1832" s="18" t="s">
        <v>5112</v>
      </c>
      <c r="S1832" s="18">
        <v>87</v>
      </c>
    </row>
    <row r="1833" spans="1:19" x14ac:dyDescent="0.25">
      <c r="A1833" s="18" t="s">
        <v>6165</v>
      </c>
      <c r="B1833" s="18" t="s">
        <v>20</v>
      </c>
      <c r="C1833" s="18" t="s">
        <v>21</v>
      </c>
      <c r="D1833" s="18">
        <v>1990</v>
      </c>
      <c r="E1833" s="18">
        <f>VLOOKUP(D1833,'cpi roi'!A:C,2,FALSE)</f>
        <v>130.69999999999999</v>
      </c>
      <c r="F1833" s="18" t="s">
        <v>5316</v>
      </c>
      <c r="G1833" s="18">
        <v>5.4</v>
      </c>
      <c r="H1833" s="19">
        <v>703</v>
      </c>
      <c r="I1833" s="18" t="s">
        <v>5035</v>
      </c>
      <c r="J1833" s="18" t="s">
        <v>4831</v>
      </c>
      <c r="K1833" s="18" t="s">
        <v>3890</v>
      </c>
      <c r="L1833" s="18" t="s">
        <v>34</v>
      </c>
      <c r="M1833" s="20">
        <v>0</v>
      </c>
      <c r="N1833" s="20">
        <v>1224605</v>
      </c>
      <c r="O1833" s="21">
        <f t="shared" si="84"/>
        <v>2854913.1101759756</v>
      </c>
      <c r="P1833" s="22">
        <f t="shared" si="85"/>
        <v>0</v>
      </c>
      <c r="Q1833" s="20">
        <f t="shared" si="86"/>
        <v>936958.68400918134</v>
      </c>
      <c r="R1833" s="18" t="s">
        <v>184</v>
      </c>
      <c r="S1833" s="18">
        <v>103</v>
      </c>
    </row>
    <row r="1834" spans="1:19" x14ac:dyDescent="0.25">
      <c r="A1834" s="18" t="s">
        <v>6166</v>
      </c>
      <c r="B1834" s="18" t="s">
        <v>20</v>
      </c>
      <c r="C1834" s="18" t="s">
        <v>21</v>
      </c>
      <c r="D1834" s="18">
        <v>1990</v>
      </c>
      <c r="E1834" s="18">
        <f>VLOOKUP(D1834,'cpi roi'!A:C,2,FALSE)</f>
        <v>130.69999999999999</v>
      </c>
      <c r="F1834" s="18" t="s">
        <v>5696</v>
      </c>
      <c r="G1834" s="18">
        <v>4.3</v>
      </c>
      <c r="H1834" s="19">
        <v>406</v>
      </c>
      <c r="I1834" s="18" t="s">
        <v>6167</v>
      </c>
      <c r="J1834" s="18" t="s">
        <v>6168</v>
      </c>
      <c r="K1834" s="18" t="s">
        <v>1074</v>
      </c>
      <c r="L1834" s="18" t="s">
        <v>34</v>
      </c>
      <c r="M1834" s="20">
        <v>0</v>
      </c>
      <c r="N1834" s="20">
        <v>2415312</v>
      </c>
      <c r="O1834" s="21">
        <f t="shared" si="84"/>
        <v>5630800.0489671007</v>
      </c>
      <c r="P1834" s="22">
        <f t="shared" si="85"/>
        <v>0</v>
      </c>
      <c r="Q1834" s="20">
        <f t="shared" si="86"/>
        <v>1847981.6373374141</v>
      </c>
      <c r="R1834" s="18" t="s">
        <v>6169</v>
      </c>
      <c r="S1834" s="18">
        <v>84</v>
      </c>
    </row>
    <row r="1835" spans="1:19" x14ac:dyDescent="0.25">
      <c r="A1835" s="18" t="s">
        <v>6170</v>
      </c>
      <c r="B1835" s="18" t="s">
        <v>20</v>
      </c>
      <c r="C1835" s="18" t="s">
        <v>56</v>
      </c>
      <c r="D1835" s="18">
        <v>1990</v>
      </c>
      <c r="E1835" s="18">
        <f>VLOOKUP(D1835,'cpi roi'!A:C,2,FALSE)</f>
        <v>130.69999999999999</v>
      </c>
      <c r="F1835" s="18" t="s">
        <v>4758</v>
      </c>
      <c r="G1835" s="18">
        <v>4.4000000000000004</v>
      </c>
      <c r="H1835" s="19">
        <v>694</v>
      </c>
      <c r="I1835" s="18" t="s">
        <v>4910</v>
      </c>
      <c r="J1835" s="18" t="s">
        <v>6023</v>
      </c>
      <c r="K1835" s="18" t="s">
        <v>6171</v>
      </c>
      <c r="L1835" s="18" t="s">
        <v>34</v>
      </c>
      <c r="M1835" s="20">
        <v>0</v>
      </c>
      <c r="N1835" s="20">
        <v>1547867</v>
      </c>
      <c r="O1835" s="21">
        <f t="shared" si="84"/>
        <v>3608531.5600612089</v>
      </c>
      <c r="P1835" s="22">
        <f t="shared" si="85"/>
        <v>0</v>
      </c>
      <c r="Q1835" s="20">
        <f t="shared" si="86"/>
        <v>1184289.9770466718</v>
      </c>
      <c r="R1835" s="18" t="s">
        <v>6169</v>
      </c>
      <c r="S1835" s="18">
        <v>82</v>
      </c>
    </row>
    <row r="1836" spans="1:19" x14ac:dyDescent="0.25">
      <c r="A1836" s="18" t="s">
        <v>6172</v>
      </c>
      <c r="B1836" s="18" t="s">
        <v>20</v>
      </c>
      <c r="C1836" s="18" t="s">
        <v>21</v>
      </c>
      <c r="D1836" s="18">
        <v>1990</v>
      </c>
      <c r="E1836" s="18">
        <f>VLOOKUP(D1836,'cpi roi'!A:C,2,FALSE)</f>
        <v>130.69999999999999</v>
      </c>
      <c r="F1836" s="18" t="s">
        <v>5660</v>
      </c>
      <c r="G1836" s="18">
        <v>5.6</v>
      </c>
      <c r="H1836" s="19">
        <v>1400</v>
      </c>
      <c r="I1836" s="18" t="s">
        <v>1324</v>
      </c>
      <c r="J1836" s="18" t="s">
        <v>6173</v>
      </c>
      <c r="K1836" s="18" t="s">
        <v>1246</v>
      </c>
      <c r="L1836" s="18" t="s">
        <v>34</v>
      </c>
      <c r="M1836" s="20">
        <v>0</v>
      </c>
      <c r="N1836" s="20">
        <v>1305887</v>
      </c>
      <c r="O1836" s="21">
        <f t="shared" si="84"/>
        <v>3044405.2708492731</v>
      </c>
      <c r="P1836" s="22">
        <f t="shared" si="85"/>
        <v>0</v>
      </c>
      <c r="Q1836" s="20">
        <f t="shared" si="86"/>
        <v>999148.43152257078</v>
      </c>
      <c r="R1836" s="18" t="s">
        <v>6174</v>
      </c>
      <c r="S1836" s="18">
        <v>91</v>
      </c>
    </row>
    <row r="1837" spans="1:19" x14ac:dyDescent="0.25">
      <c r="A1837" s="18" t="s">
        <v>6175</v>
      </c>
      <c r="B1837" s="18" t="s">
        <v>2004</v>
      </c>
      <c r="C1837" s="18" t="s">
        <v>45</v>
      </c>
      <c r="D1837" s="18">
        <v>1990</v>
      </c>
      <c r="E1837" s="18">
        <f>VLOOKUP(D1837,'cpi roi'!A:C,2,FALSE)</f>
        <v>130.69999999999999</v>
      </c>
      <c r="F1837" s="18" t="s">
        <v>5710</v>
      </c>
      <c r="G1837" s="18">
        <v>6.2</v>
      </c>
      <c r="H1837" s="19">
        <v>1700</v>
      </c>
      <c r="I1837" s="18" t="s">
        <v>6176</v>
      </c>
      <c r="J1837" s="18" t="s">
        <v>6177</v>
      </c>
      <c r="K1837" s="18" t="s">
        <v>1154</v>
      </c>
      <c r="L1837" s="18" t="s">
        <v>34</v>
      </c>
      <c r="M1837" s="20">
        <v>11000000</v>
      </c>
      <c r="N1837" s="20">
        <v>1794001</v>
      </c>
      <c r="O1837" s="21">
        <f t="shared" si="84"/>
        <v>4182342.0405508801</v>
      </c>
      <c r="P1837" s="22">
        <f t="shared" si="85"/>
        <v>16.309100000000001</v>
      </c>
      <c r="Q1837" s="20">
        <f t="shared" si="86"/>
        <v>1372609.7934200459</v>
      </c>
      <c r="R1837" s="18" t="s">
        <v>6178</v>
      </c>
      <c r="S1837" s="18">
        <v>107</v>
      </c>
    </row>
    <row r="1838" spans="1:19" x14ac:dyDescent="0.25">
      <c r="A1838" s="18" t="s">
        <v>2427</v>
      </c>
      <c r="B1838" s="18" t="s">
        <v>20</v>
      </c>
      <c r="C1838" s="18" t="s">
        <v>108</v>
      </c>
      <c r="D1838" s="18">
        <v>1990</v>
      </c>
      <c r="E1838" s="18">
        <f>VLOOKUP(D1838,'cpi roi'!A:C,2,FALSE)</f>
        <v>130.69999999999999</v>
      </c>
      <c r="F1838" s="18" t="s">
        <v>5157</v>
      </c>
      <c r="G1838" s="18">
        <v>5.7</v>
      </c>
      <c r="H1838" s="19">
        <v>1200</v>
      </c>
      <c r="I1838" s="18" t="s">
        <v>6179</v>
      </c>
      <c r="J1838" s="18" t="s">
        <v>6180</v>
      </c>
      <c r="K1838" s="18" t="s">
        <v>5045</v>
      </c>
      <c r="L1838" s="18" t="s">
        <v>34</v>
      </c>
      <c r="M1838" s="20">
        <v>9000000</v>
      </c>
      <c r="N1838" s="20">
        <v>2544504</v>
      </c>
      <c r="O1838" s="21">
        <f t="shared" si="84"/>
        <v>5931984.4590665651</v>
      </c>
      <c r="P1838" s="22">
        <f t="shared" si="85"/>
        <v>28.272266666666667</v>
      </c>
      <c r="Q1838" s="20">
        <f t="shared" si="86"/>
        <v>1946827.8500382556</v>
      </c>
      <c r="R1838" s="18" t="s">
        <v>27</v>
      </c>
      <c r="S1838" s="18">
        <v>109</v>
      </c>
    </row>
    <row r="1839" spans="1:19" x14ac:dyDescent="0.25">
      <c r="A1839" s="18" t="s">
        <v>6181</v>
      </c>
      <c r="B1839" s="18" t="s">
        <v>424</v>
      </c>
      <c r="C1839" s="18" t="s">
        <v>21</v>
      </c>
      <c r="D1839" s="18">
        <v>1990</v>
      </c>
      <c r="E1839" s="18">
        <f>VLOOKUP(D1839,'cpi roi'!A:C,2,FALSE)</f>
        <v>130.69999999999999</v>
      </c>
      <c r="F1839" s="18" t="s">
        <v>6182</v>
      </c>
      <c r="G1839" s="18">
        <v>7</v>
      </c>
      <c r="H1839" s="19">
        <v>930</v>
      </c>
      <c r="I1839" s="18" t="s">
        <v>6183</v>
      </c>
      <c r="J1839" s="18" t="s">
        <v>6183</v>
      </c>
      <c r="K1839" s="18" t="s">
        <v>6184</v>
      </c>
      <c r="L1839" s="18" t="s">
        <v>457</v>
      </c>
      <c r="M1839" s="20">
        <v>0</v>
      </c>
      <c r="N1839" s="20">
        <v>0</v>
      </c>
      <c r="O1839" s="21">
        <f t="shared" si="84"/>
        <v>0</v>
      </c>
      <c r="P1839" s="22">
        <f t="shared" si="85"/>
        <v>0</v>
      </c>
      <c r="Q1839" s="20">
        <f t="shared" si="86"/>
        <v>0</v>
      </c>
      <c r="R1839" s="18" t="s">
        <v>6185</v>
      </c>
      <c r="S1839" s="18">
        <v>94</v>
      </c>
    </row>
    <row r="1840" spans="1:19" x14ac:dyDescent="0.25">
      <c r="A1840" s="18" t="s">
        <v>6186</v>
      </c>
      <c r="B1840" s="18" t="s">
        <v>2004</v>
      </c>
      <c r="C1840" s="18" t="s">
        <v>38</v>
      </c>
      <c r="D1840" s="18">
        <v>1990</v>
      </c>
      <c r="E1840" s="18">
        <f>VLOOKUP(D1840,'cpi roi'!A:C,2,FALSE)</f>
        <v>130.69999999999999</v>
      </c>
      <c r="F1840" s="18" t="s">
        <v>5817</v>
      </c>
      <c r="G1840" s="18">
        <v>7</v>
      </c>
      <c r="H1840" s="19">
        <v>958</v>
      </c>
      <c r="I1840" s="18" t="s">
        <v>6187</v>
      </c>
      <c r="J1840" s="18" t="s">
        <v>6187</v>
      </c>
      <c r="K1840" s="18" t="s">
        <v>6188</v>
      </c>
      <c r="L1840" s="18" t="s">
        <v>2113</v>
      </c>
      <c r="M1840" s="20">
        <v>42000000</v>
      </c>
      <c r="N1840" s="20">
        <v>0</v>
      </c>
      <c r="O1840" s="21">
        <f t="shared" si="84"/>
        <v>0</v>
      </c>
      <c r="P1840" s="22">
        <f t="shared" si="85"/>
        <v>0</v>
      </c>
      <c r="Q1840" s="20">
        <f t="shared" si="86"/>
        <v>0</v>
      </c>
      <c r="R1840" s="18" t="s">
        <v>6189</v>
      </c>
      <c r="S1840" s="18">
        <v>125</v>
      </c>
    </row>
    <row r="1841" spans="1:19" x14ac:dyDescent="0.25">
      <c r="A1841" s="18" t="s">
        <v>6190</v>
      </c>
      <c r="B1841" s="18" t="s">
        <v>20</v>
      </c>
      <c r="C1841" s="18" t="s">
        <v>108</v>
      </c>
      <c r="D1841" s="18">
        <v>1990</v>
      </c>
      <c r="E1841" s="18">
        <f>VLOOKUP(D1841,'cpi roi'!A:C,2,FALSE)</f>
        <v>130.69999999999999</v>
      </c>
      <c r="F1841" s="18" t="s">
        <v>6191</v>
      </c>
      <c r="G1841" s="18">
        <v>5.8</v>
      </c>
      <c r="H1841" s="19">
        <v>1000</v>
      </c>
      <c r="I1841" s="18" t="s">
        <v>4226</v>
      </c>
      <c r="J1841" s="18" t="s">
        <v>6192</v>
      </c>
      <c r="K1841" s="18" t="s">
        <v>6193</v>
      </c>
      <c r="L1841" s="18" t="s">
        <v>26</v>
      </c>
      <c r="M1841" s="20">
        <v>0</v>
      </c>
      <c r="N1841" s="20">
        <v>59227</v>
      </c>
      <c r="O1841" s="21">
        <f t="shared" si="84"/>
        <v>138075.49273144605</v>
      </c>
      <c r="P1841" s="22">
        <f t="shared" si="85"/>
        <v>0</v>
      </c>
      <c r="Q1841" s="20">
        <f t="shared" si="86"/>
        <v>45315.225707727623</v>
      </c>
      <c r="R1841" s="18" t="s">
        <v>4704</v>
      </c>
      <c r="S1841" s="18">
        <v>93</v>
      </c>
    </row>
    <row r="1842" spans="1:19" x14ac:dyDescent="0.25">
      <c r="A1842" s="18" t="s">
        <v>6194</v>
      </c>
      <c r="B1842" s="18" t="s">
        <v>37</v>
      </c>
      <c r="C1842" s="18" t="s">
        <v>21</v>
      </c>
      <c r="D1842" s="18">
        <v>1990</v>
      </c>
      <c r="E1842" s="18">
        <f>VLOOKUP(D1842,'cpi roi'!A:C,2,FALSE)</f>
        <v>130.69999999999999</v>
      </c>
      <c r="F1842" s="18" t="s">
        <v>6195</v>
      </c>
      <c r="G1842" s="18">
        <v>7.6</v>
      </c>
      <c r="H1842" s="19">
        <v>3000</v>
      </c>
      <c r="I1842" s="18" t="s">
        <v>6196</v>
      </c>
      <c r="J1842" s="18" t="s">
        <v>6196</v>
      </c>
      <c r="K1842" s="18" t="s">
        <v>2495</v>
      </c>
      <c r="L1842" s="18" t="s">
        <v>34</v>
      </c>
      <c r="M1842" s="20">
        <v>0</v>
      </c>
      <c r="N1842" s="20">
        <v>774048</v>
      </c>
      <c r="O1842" s="21">
        <f t="shared" si="84"/>
        <v>1804532.7130833971</v>
      </c>
      <c r="P1842" s="22">
        <f t="shared" si="85"/>
        <v>0</v>
      </c>
      <c r="Q1842" s="20">
        <f t="shared" si="86"/>
        <v>592232.59372609027</v>
      </c>
      <c r="R1842" s="18" t="s">
        <v>6197</v>
      </c>
      <c r="S1842" s="18">
        <v>112</v>
      </c>
    </row>
    <row r="1843" spans="1:19" x14ac:dyDescent="0.25">
      <c r="A1843" s="18" t="s">
        <v>6198</v>
      </c>
      <c r="B1843" s="18" t="s">
        <v>2004</v>
      </c>
      <c r="C1843" s="18" t="s">
        <v>45</v>
      </c>
      <c r="D1843" s="18">
        <v>1990</v>
      </c>
      <c r="E1843" s="18">
        <f>VLOOKUP(D1843,'cpi roi'!A:C,2,FALSE)</f>
        <v>130.69999999999999</v>
      </c>
      <c r="F1843" s="18" t="s">
        <v>5976</v>
      </c>
      <c r="G1843" s="18">
        <v>7.3</v>
      </c>
      <c r="H1843" s="19">
        <v>2500</v>
      </c>
      <c r="I1843" s="18" t="s">
        <v>6199</v>
      </c>
      <c r="J1843" s="18" t="s">
        <v>6199</v>
      </c>
      <c r="K1843" s="18" t="s">
        <v>6200</v>
      </c>
      <c r="L1843" s="18" t="s">
        <v>141</v>
      </c>
      <c r="M1843" s="20">
        <v>0</v>
      </c>
      <c r="N1843" s="20">
        <v>2293625</v>
      </c>
      <c r="O1843" s="21">
        <f t="shared" si="84"/>
        <v>5347111.993114002</v>
      </c>
      <c r="P1843" s="22">
        <f t="shared" si="85"/>
        <v>0</v>
      </c>
      <c r="Q1843" s="20">
        <f t="shared" si="86"/>
        <v>1754877.5822494263</v>
      </c>
      <c r="R1843" s="18" t="s">
        <v>6201</v>
      </c>
      <c r="S1843" s="18">
        <v>92</v>
      </c>
    </row>
    <row r="1844" spans="1:19" x14ac:dyDescent="0.25">
      <c r="A1844" s="18" t="s">
        <v>6202</v>
      </c>
      <c r="B1844" s="18" t="s">
        <v>452</v>
      </c>
      <c r="C1844" s="18" t="s">
        <v>45</v>
      </c>
      <c r="D1844" s="18">
        <v>1990</v>
      </c>
      <c r="E1844" s="18">
        <f>VLOOKUP(D1844,'cpi roi'!A:C,2,FALSE)</f>
        <v>130.69999999999999</v>
      </c>
      <c r="F1844" s="18" t="s">
        <v>6203</v>
      </c>
      <c r="G1844" s="18">
        <v>6.5</v>
      </c>
      <c r="H1844" s="19">
        <v>1300</v>
      </c>
      <c r="I1844" s="18" t="s">
        <v>6204</v>
      </c>
      <c r="J1844" s="18" t="s">
        <v>6205</v>
      </c>
      <c r="K1844" s="18" t="s">
        <v>6206</v>
      </c>
      <c r="L1844" s="18" t="s">
        <v>199</v>
      </c>
      <c r="M1844" s="20">
        <v>0</v>
      </c>
      <c r="N1844" s="20">
        <v>0</v>
      </c>
      <c r="O1844" s="21">
        <f t="shared" si="84"/>
        <v>0</v>
      </c>
      <c r="P1844" s="22">
        <f t="shared" si="85"/>
        <v>0</v>
      </c>
      <c r="Q1844" s="20">
        <f t="shared" si="86"/>
        <v>0</v>
      </c>
      <c r="R1844" s="18" t="s">
        <v>6207</v>
      </c>
      <c r="S1844" s="18">
        <v>90</v>
      </c>
    </row>
    <row r="1845" spans="1:19" x14ac:dyDescent="0.25">
      <c r="A1845" s="18" t="s">
        <v>6208</v>
      </c>
      <c r="B1845" s="18" t="s">
        <v>20</v>
      </c>
      <c r="C1845" s="18" t="s">
        <v>38</v>
      </c>
      <c r="D1845" s="18">
        <v>1991</v>
      </c>
      <c r="E1845" s="18">
        <f>VLOOKUP(D1845,'cpi roi'!A:C,2,FALSE)</f>
        <v>136.19999999999999</v>
      </c>
      <c r="F1845" s="18" t="s">
        <v>6209</v>
      </c>
      <c r="G1845" s="18">
        <v>8.5</v>
      </c>
      <c r="H1845" s="19">
        <v>1000000</v>
      </c>
      <c r="I1845" s="18" t="s">
        <v>2002</v>
      </c>
      <c r="J1845" s="18" t="s">
        <v>2002</v>
      </c>
      <c r="K1845" s="18" t="s">
        <v>1003</v>
      </c>
      <c r="L1845" s="18" t="s">
        <v>34</v>
      </c>
      <c r="M1845" s="20">
        <v>102000000</v>
      </c>
      <c r="N1845" s="20">
        <v>520881154</v>
      </c>
      <c r="O1845" s="21">
        <f t="shared" si="84"/>
        <v>1165289923.8164463</v>
      </c>
      <c r="P1845" s="22">
        <f t="shared" si="85"/>
        <v>510.66779803921571</v>
      </c>
      <c r="Q1845" s="20">
        <f t="shared" si="86"/>
        <v>382438439.06020564</v>
      </c>
      <c r="R1845" s="18" t="s">
        <v>4153</v>
      </c>
      <c r="S1845" s="18">
        <v>137</v>
      </c>
    </row>
    <row r="1846" spans="1:19" x14ac:dyDescent="0.25">
      <c r="A1846" s="18" t="s">
        <v>6210</v>
      </c>
      <c r="B1846" s="18" t="s">
        <v>20</v>
      </c>
      <c r="C1846" s="18" t="s">
        <v>38</v>
      </c>
      <c r="D1846" s="18">
        <v>1991</v>
      </c>
      <c r="E1846" s="18">
        <f>VLOOKUP(D1846,'cpi roi'!A:C,2,FALSE)</f>
        <v>136.19999999999999</v>
      </c>
      <c r="F1846" s="18" t="s">
        <v>6211</v>
      </c>
      <c r="G1846" s="18">
        <v>7.3</v>
      </c>
      <c r="H1846" s="19">
        <v>166000</v>
      </c>
      <c r="I1846" s="18" t="s">
        <v>3889</v>
      </c>
      <c r="J1846" s="18" t="s">
        <v>6212</v>
      </c>
      <c r="K1846" s="18" t="s">
        <v>2044</v>
      </c>
      <c r="L1846" s="18" t="s">
        <v>34</v>
      </c>
      <c r="M1846" s="20">
        <v>24000000</v>
      </c>
      <c r="N1846" s="20">
        <v>83531958</v>
      </c>
      <c r="O1846" s="21">
        <f t="shared" si="84"/>
        <v>186873624.10132158</v>
      </c>
      <c r="P1846" s="22">
        <f t="shared" si="85"/>
        <v>348.049825</v>
      </c>
      <c r="Q1846" s="20">
        <f t="shared" si="86"/>
        <v>61330365.638766527</v>
      </c>
      <c r="R1846" s="18" t="s">
        <v>6213</v>
      </c>
      <c r="S1846" s="18">
        <v>122</v>
      </c>
    </row>
    <row r="1847" spans="1:19" x14ac:dyDescent="0.25">
      <c r="A1847" s="18" t="s">
        <v>6214</v>
      </c>
      <c r="B1847" s="18" t="s">
        <v>20</v>
      </c>
      <c r="C1847" s="18" t="s">
        <v>108</v>
      </c>
      <c r="D1847" s="18">
        <v>1991</v>
      </c>
      <c r="E1847" s="18">
        <f>VLOOKUP(D1847,'cpi roi'!A:C,2,FALSE)</f>
        <v>136.19999999999999</v>
      </c>
      <c r="F1847" s="18" t="s">
        <v>6215</v>
      </c>
      <c r="G1847" s="18">
        <v>8.6</v>
      </c>
      <c r="H1847" s="19">
        <v>1300000</v>
      </c>
      <c r="I1847" s="18" t="s">
        <v>296</v>
      </c>
      <c r="J1847" s="18" t="s">
        <v>3269</v>
      </c>
      <c r="K1847" s="18" t="s">
        <v>4364</v>
      </c>
      <c r="L1847" s="18" t="s">
        <v>34</v>
      </c>
      <c r="M1847" s="20">
        <v>19000000</v>
      </c>
      <c r="N1847" s="20">
        <v>272742922</v>
      </c>
      <c r="O1847" s="21">
        <f t="shared" si="84"/>
        <v>610167168.38032305</v>
      </c>
      <c r="P1847" s="22">
        <f t="shared" si="85"/>
        <v>1435.4890631578946</v>
      </c>
      <c r="Q1847" s="20">
        <f t="shared" si="86"/>
        <v>200251778.26725405</v>
      </c>
      <c r="R1847" s="18" t="s">
        <v>6216</v>
      </c>
      <c r="S1847" s="18">
        <v>118</v>
      </c>
    </row>
    <row r="1848" spans="1:19" x14ac:dyDescent="0.25">
      <c r="A1848" s="18" t="s">
        <v>6217</v>
      </c>
      <c r="B1848" s="18" t="s">
        <v>37</v>
      </c>
      <c r="C1848" s="18" t="s">
        <v>29</v>
      </c>
      <c r="D1848" s="18">
        <v>1991</v>
      </c>
      <c r="E1848" s="18">
        <f>VLOOKUP(D1848,'cpi roi'!A:C,2,FALSE)</f>
        <v>136.19999999999999</v>
      </c>
      <c r="F1848" s="18" t="s">
        <v>6218</v>
      </c>
      <c r="G1848" s="18">
        <v>6.8</v>
      </c>
      <c r="H1848" s="19">
        <v>240000</v>
      </c>
      <c r="I1848" s="18" t="s">
        <v>500</v>
      </c>
      <c r="J1848" s="18" t="s">
        <v>6219</v>
      </c>
      <c r="K1848" s="18" t="s">
        <v>1056</v>
      </c>
      <c r="L1848" s="18" t="s">
        <v>34</v>
      </c>
      <c r="M1848" s="20">
        <v>70000000</v>
      </c>
      <c r="N1848" s="20">
        <v>300854823</v>
      </c>
      <c r="O1848" s="21">
        <f t="shared" si="84"/>
        <v>673057742.79074883</v>
      </c>
      <c r="P1848" s="22">
        <f t="shared" si="85"/>
        <v>429.79260428571433</v>
      </c>
      <c r="Q1848" s="20">
        <f t="shared" si="86"/>
        <v>220891940.52863437</v>
      </c>
      <c r="R1848" s="18" t="s">
        <v>1551</v>
      </c>
      <c r="S1848" s="18">
        <v>142</v>
      </c>
    </row>
    <row r="1849" spans="1:19" x14ac:dyDescent="0.25">
      <c r="A1849" s="18" t="s">
        <v>6220</v>
      </c>
      <c r="B1849" s="18" t="s">
        <v>20</v>
      </c>
      <c r="C1849" s="18" t="s">
        <v>108</v>
      </c>
      <c r="D1849" s="18">
        <v>1991</v>
      </c>
      <c r="E1849" s="18">
        <f>VLOOKUP(D1849,'cpi roi'!A:C,2,FALSE)</f>
        <v>136.19999999999999</v>
      </c>
      <c r="F1849" s="18" t="s">
        <v>6211</v>
      </c>
      <c r="G1849" s="18">
        <v>7.8</v>
      </c>
      <c r="H1849" s="19">
        <v>130000</v>
      </c>
      <c r="I1849" s="18" t="s">
        <v>6221</v>
      </c>
      <c r="J1849" s="18" t="s">
        <v>6221</v>
      </c>
      <c r="K1849" s="18" t="s">
        <v>6222</v>
      </c>
      <c r="L1849" s="18" t="s">
        <v>34</v>
      </c>
      <c r="M1849" s="20">
        <v>6500000</v>
      </c>
      <c r="N1849" s="20">
        <v>57529070</v>
      </c>
      <c r="O1849" s="21">
        <f t="shared" si="84"/>
        <v>128701230.75624081</v>
      </c>
      <c r="P1849" s="22">
        <f t="shared" si="85"/>
        <v>885.06261538461536</v>
      </c>
      <c r="Q1849" s="20">
        <f t="shared" si="86"/>
        <v>42238671.071953014</v>
      </c>
      <c r="R1849" s="18" t="s">
        <v>35</v>
      </c>
      <c r="S1849" s="18">
        <v>112</v>
      </c>
    </row>
    <row r="1850" spans="1:19" x14ac:dyDescent="0.25">
      <c r="A1850" s="18" t="s">
        <v>6223</v>
      </c>
      <c r="B1850" s="18" t="s">
        <v>20</v>
      </c>
      <c r="C1850" s="18" t="s">
        <v>108</v>
      </c>
      <c r="D1850" s="18">
        <v>1991</v>
      </c>
      <c r="E1850" s="18">
        <f>VLOOKUP(D1850,'cpi roi'!A:C,2,FALSE)</f>
        <v>136.19999999999999</v>
      </c>
      <c r="F1850" s="18" t="s">
        <v>6224</v>
      </c>
      <c r="G1850" s="18">
        <v>7.3</v>
      </c>
      <c r="H1850" s="19">
        <v>180000</v>
      </c>
      <c r="I1850" s="18" t="s">
        <v>69</v>
      </c>
      <c r="J1850" s="18" t="s">
        <v>6225</v>
      </c>
      <c r="K1850" s="18" t="s">
        <v>71</v>
      </c>
      <c r="L1850" s="18" t="s">
        <v>34</v>
      </c>
      <c r="M1850" s="20">
        <v>35000000</v>
      </c>
      <c r="N1850" s="20">
        <v>182291969</v>
      </c>
      <c r="O1850" s="21">
        <f t="shared" si="84"/>
        <v>407814705.97870779</v>
      </c>
      <c r="P1850" s="22">
        <f t="shared" si="85"/>
        <v>520.83419714285708</v>
      </c>
      <c r="Q1850" s="20">
        <f t="shared" si="86"/>
        <v>133841386.93098386</v>
      </c>
      <c r="R1850" s="18" t="s">
        <v>1551</v>
      </c>
      <c r="S1850" s="18">
        <v>128</v>
      </c>
    </row>
    <row r="1851" spans="1:19" x14ac:dyDescent="0.25">
      <c r="A1851" s="18" t="s">
        <v>6226</v>
      </c>
      <c r="B1851" s="18" t="s">
        <v>2004</v>
      </c>
      <c r="C1851" s="18" t="s">
        <v>45</v>
      </c>
      <c r="D1851" s="18">
        <v>1991</v>
      </c>
      <c r="E1851" s="18">
        <f>VLOOKUP(D1851,'cpi roi'!A:C,2,FALSE)</f>
        <v>136.19999999999999</v>
      </c>
      <c r="F1851" s="18" t="s">
        <v>6227</v>
      </c>
      <c r="G1851" s="18">
        <v>5.9</v>
      </c>
      <c r="H1851" s="19">
        <v>12000</v>
      </c>
      <c r="I1851" s="18" t="s">
        <v>6228</v>
      </c>
      <c r="J1851" s="18" t="s">
        <v>1314</v>
      </c>
      <c r="K1851" s="18" t="s">
        <v>6229</v>
      </c>
      <c r="L1851" s="18" t="s">
        <v>34</v>
      </c>
      <c r="M1851" s="20">
        <v>0</v>
      </c>
      <c r="N1851" s="20">
        <v>11336986</v>
      </c>
      <c r="O1851" s="21">
        <f t="shared" si="84"/>
        <v>25362552.380323052</v>
      </c>
      <c r="P1851" s="22">
        <f t="shared" si="85"/>
        <v>0</v>
      </c>
      <c r="Q1851" s="20">
        <f t="shared" si="86"/>
        <v>8323778.2672540387</v>
      </c>
      <c r="R1851" s="18" t="s">
        <v>3918</v>
      </c>
      <c r="S1851" s="18">
        <v>83</v>
      </c>
    </row>
    <row r="1852" spans="1:19" x14ac:dyDescent="0.25">
      <c r="A1852" s="18" t="s">
        <v>6230</v>
      </c>
      <c r="B1852" s="18" t="s">
        <v>2004</v>
      </c>
      <c r="C1852" s="18" t="s">
        <v>45</v>
      </c>
      <c r="D1852" s="18">
        <v>1991</v>
      </c>
      <c r="E1852" s="18">
        <f>VLOOKUP(D1852,'cpi roi'!A:C,2,FALSE)</f>
        <v>136.19999999999999</v>
      </c>
      <c r="F1852" s="18" t="s">
        <v>6231</v>
      </c>
      <c r="G1852" s="18">
        <v>6.9</v>
      </c>
      <c r="H1852" s="19">
        <v>140000</v>
      </c>
      <c r="I1852" s="18" t="s">
        <v>6232</v>
      </c>
      <c r="J1852" s="18" t="s">
        <v>6233</v>
      </c>
      <c r="K1852" s="18" t="s">
        <v>4312</v>
      </c>
      <c r="L1852" s="18" t="s">
        <v>34</v>
      </c>
      <c r="M1852" s="20">
        <v>30000000</v>
      </c>
      <c r="N1852" s="20">
        <v>191502426</v>
      </c>
      <c r="O1852" s="21">
        <f t="shared" si="84"/>
        <v>428419891.35242289</v>
      </c>
      <c r="P1852" s="22">
        <f t="shared" si="85"/>
        <v>638.34141999999997</v>
      </c>
      <c r="Q1852" s="20">
        <f t="shared" si="86"/>
        <v>140603837.00440529</v>
      </c>
      <c r="R1852" s="18" t="s">
        <v>54</v>
      </c>
      <c r="S1852" s="18">
        <v>99</v>
      </c>
    </row>
    <row r="1853" spans="1:19" x14ac:dyDescent="0.25">
      <c r="A1853" s="18" t="s">
        <v>6234</v>
      </c>
      <c r="B1853" s="18" t="s">
        <v>20</v>
      </c>
      <c r="C1853" s="18" t="s">
        <v>29</v>
      </c>
      <c r="D1853" s="18">
        <v>1991</v>
      </c>
      <c r="E1853" s="18">
        <f>VLOOKUP(D1853,'cpi roi'!A:C,2,FALSE)</f>
        <v>136.19999999999999</v>
      </c>
      <c r="F1853" s="18" t="s">
        <v>5936</v>
      </c>
      <c r="G1853" s="18">
        <v>7.5</v>
      </c>
      <c r="H1853" s="19">
        <v>142000</v>
      </c>
      <c r="I1853" s="18" t="s">
        <v>995</v>
      </c>
      <c r="J1853" s="18" t="s">
        <v>6235</v>
      </c>
      <c r="K1853" s="18" t="s">
        <v>3093</v>
      </c>
      <c r="L1853" s="18" t="s">
        <v>34</v>
      </c>
      <c r="M1853" s="20">
        <v>16500000</v>
      </c>
      <c r="N1853" s="20">
        <v>45456285</v>
      </c>
      <c r="O1853" s="21">
        <f t="shared" si="84"/>
        <v>101692584.72466961</v>
      </c>
      <c r="P1853" s="22">
        <f t="shared" si="85"/>
        <v>275.49263636363634</v>
      </c>
      <c r="Q1853" s="20">
        <f t="shared" si="86"/>
        <v>33374658.590308372</v>
      </c>
      <c r="R1853" s="18" t="s">
        <v>5767</v>
      </c>
      <c r="S1853" s="18">
        <v>130</v>
      </c>
    </row>
    <row r="1854" spans="1:19" x14ac:dyDescent="0.25">
      <c r="A1854" s="18" t="s">
        <v>6236</v>
      </c>
      <c r="B1854" s="18" t="s">
        <v>424</v>
      </c>
      <c r="C1854" s="18" t="s">
        <v>21</v>
      </c>
      <c r="D1854" s="18">
        <v>1991</v>
      </c>
      <c r="E1854" s="18">
        <f>VLOOKUP(D1854,'cpi roi'!A:C,2,FALSE)</f>
        <v>136.19999999999999</v>
      </c>
      <c r="F1854" s="18" t="s">
        <v>6237</v>
      </c>
      <c r="G1854" s="18">
        <v>7.6</v>
      </c>
      <c r="H1854" s="19">
        <v>118000</v>
      </c>
      <c r="I1854" s="18" t="s">
        <v>6238</v>
      </c>
      <c r="J1854" s="18" t="s">
        <v>6239</v>
      </c>
      <c r="K1854" s="18" t="s">
        <v>6240</v>
      </c>
      <c r="L1854" s="18" t="s">
        <v>1199</v>
      </c>
      <c r="M1854" s="20">
        <v>2000000</v>
      </c>
      <c r="N1854" s="20">
        <v>33616692</v>
      </c>
      <c r="O1854" s="21">
        <f t="shared" si="84"/>
        <v>75205624.466960356</v>
      </c>
      <c r="P1854" s="22">
        <f t="shared" si="85"/>
        <v>1680.8346000000001</v>
      </c>
      <c r="Q1854" s="20">
        <f t="shared" si="86"/>
        <v>24681859.030837007</v>
      </c>
      <c r="R1854" s="18" t="s">
        <v>6241</v>
      </c>
      <c r="S1854" s="18">
        <v>106</v>
      </c>
    </row>
    <row r="1855" spans="1:19" x14ac:dyDescent="0.25">
      <c r="A1855" s="18" t="s">
        <v>6242</v>
      </c>
      <c r="B1855" s="18" t="s">
        <v>2004</v>
      </c>
      <c r="C1855" s="18" t="s">
        <v>38</v>
      </c>
      <c r="D1855" s="18">
        <v>1991</v>
      </c>
      <c r="E1855" s="18">
        <f>VLOOKUP(D1855,'cpi roi'!A:C,2,FALSE)</f>
        <v>136.19999999999999</v>
      </c>
      <c r="F1855" s="18" t="s">
        <v>6243</v>
      </c>
      <c r="G1855" s="18">
        <v>6.9</v>
      </c>
      <c r="H1855" s="19">
        <v>182000</v>
      </c>
      <c r="I1855" s="18" t="s">
        <v>2043</v>
      </c>
      <c r="J1855" s="18" t="s">
        <v>5002</v>
      </c>
      <c r="K1855" s="18" t="s">
        <v>2833</v>
      </c>
      <c r="L1855" s="18" t="s">
        <v>34</v>
      </c>
      <c r="M1855" s="20">
        <v>48000000</v>
      </c>
      <c r="N1855" s="20">
        <v>390493908</v>
      </c>
      <c r="O1855" s="21">
        <f t="shared" si="84"/>
        <v>873593933.68281937</v>
      </c>
      <c r="P1855" s="22">
        <f t="shared" si="85"/>
        <v>813.52897500000006</v>
      </c>
      <c r="Q1855" s="20">
        <f t="shared" si="86"/>
        <v>286706246.69603527</v>
      </c>
      <c r="R1855" s="18" t="s">
        <v>27</v>
      </c>
      <c r="S1855" s="18">
        <v>143</v>
      </c>
    </row>
    <row r="1856" spans="1:19" x14ac:dyDescent="0.25">
      <c r="A1856" s="18" t="s">
        <v>6244</v>
      </c>
      <c r="B1856" s="18" t="s">
        <v>20</v>
      </c>
      <c r="C1856" s="18" t="s">
        <v>67</v>
      </c>
      <c r="D1856" s="18">
        <v>1991</v>
      </c>
      <c r="E1856" s="18">
        <f>VLOOKUP(D1856,'cpi roi'!A:C,2,FALSE)</f>
        <v>136.19999999999999</v>
      </c>
      <c r="F1856" s="18" t="s">
        <v>6245</v>
      </c>
      <c r="G1856" s="18">
        <v>7.2</v>
      </c>
      <c r="H1856" s="19">
        <v>86000</v>
      </c>
      <c r="I1856" s="18" t="s">
        <v>796</v>
      </c>
      <c r="J1856" s="18" t="s">
        <v>6246</v>
      </c>
      <c r="K1856" s="18" t="s">
        <v>2080</v>
      </c>
      <c r="L1856" s="18" t="s">
        <v>34</v>
      </c>
      <c r="M1856" s="20">
        <v>38000000</v>
      </c>
      <c r="N1856" s="20">
        <v>34416893</v>
      </c>
      <c r="O1856" s="21">
        <f t="shared" si="84"/>
        <v>76995795.132892802</v>
      </c>
      <c r="P1856" s="22">
        <f t="shared" si="85"/>
        <v>90.570771052631585</v>
      </c>
      <c r="Q1856" s="20">
        <f t="shared" si="86"/>
        <v>25269378.120411161</v>
      </c>
      <c r="R1856" s="18" t="s">
        <v>6247</v>
      </c>
      <c r="S1856" s="18">
        <v>140</v>
      </c>
    </row>
    <row r="1857" spans="1:19" x14ac:dyDescent="0.25">
      <c r="A1857" s="18" t="s">
        <v>6248</v>
      </c>
      <c r="B1857" s="18" t="s">
        <v>341</v>
      </c>
      <c r="C1857" s="18" t="s">
        <v>394</v>
      </c>
      <c r="D1857" s="18">
        <v>1991</v>
      </c>
      <c r="E1857" s="18">
        <f>VLOOKUP(D1857,'cpi roi'!A:C,2,FALSE)</f>
        <v>136.19999999999999</v>
      </c>
      <c r="F1857" s="18" t="s">
        <v>6231</v>
      </c>
      <c r="G1857" s="18">
        <v>8</v>
      </c>
      <c r="H1857" s="19">
        <v>424000</v>
      </c>
      <c r="I1857" s="18" t="s">
        <v>6249</v>
      </c>
      <c r="J1857" s="18" t="s">
        <v>6250</v>
      </c>
      <c r="K1857" s="18" t="s">
        <v>6251</v>
      </c>
      <c r="L1857" s="18" t="s">
        <v>34</v>
      </c>
      <c r="M1857" s="20">
        <v>25000000</v>
      </c>
      <c r="N1857" s="20">
        <v>424967620</v>
      </c>
      <c r="O1857" s="21">
        <f t="shared" si="84"/>
        <v>950716841.51248157</v>
      </c>
      <c r="P1857" s="22">
        <f t="shared" si="85"/>
        <v>1699.8704799999998</v>
      </c>
      <c r="Q1857" s="20">
        <f t="shared" si="86"/>
        <v>312017342.14390606</v>
      </c>
      <c r="R1857" s="18" t="s">
        <v>1729</v>
      </c>
      <c r="S1857" s="18">
        <v>84</v>
      </c>
    </row>
    <row r="1858" spans="1:19" x14ac:dyDescent="0.25">
      <c r="A1858" s="18" t="s">
        <v>6252</v>
      </c>
      <c r="B1858" s="18" t="s">
        <v>2004</v>
      </c>
      <c r="C1858" s="18" t="s">
        <v>21</v>
      </c>
      <c r="D1858" s="18">
        <v>1991</v>
      </c>
      <c r="E1858" s="18">
        <f>VLOOKUP(D1858,'cpi roi'!A:C,2,FALSE)</f>
        <v>136.19999999999999</v>
      </c>
      <c r="F1858" s="18" t="s">
        <v>6253</v>
      </c>
      <c r="G1858" s="18">
        <v>7.7</v>
      </c>
      <c r="H1858" s="19">
        <v>69000</v>
      </c>
      <c r="I1858" s="18" t="s">
        <v>6254</v>
      </c>
      <c r="J1858" s="18" t="s">
        <v>6255</v>
      </c>
      <c r="K1858" s="18" t="s">
        <v>6256</v>
      </c>
      <c r="L1858" s="18" t="s">
        <v>34</v>
      </c>
      <c r="M1858" s="20">
        <v>11000000</v>
      </c>
      <c r="N1858" s="20">
        <v>119418501</v>
      </c>
      <c r="O1858" s="21">
        <f t="shared" si="84"/>
        <v>267157248.56607929</v>
      </c>
      <c r="P1858" s="22">
        <f t="shared" si="85"/>
        <v>1085.6227363636365</v>
      </c>
      <c r="Q1858" s="20">
        <f t="shared" si="86"/>
        <v>87678781.938326001</v>
      </c>
      <c r="R1858" s="18" t="s">
        <v>65</v>
      </c>
      <c r="S1858" s="18">
        <v>130</v>
      </c>
    </row>
    <row r="1859" spans="1:19" x14ac:dyDescent="0.25">
      <c r="A1859" s="18" t="s">
        <v>6257</v>
      </c>
      <c r="B1859" s="18" t="s">
        <v>20</v>
      </c>
      <c r="C1859" s="18" t="s">
        <v>21</v>
      </c>
      <c r="D1859" s="18">
        <v>1991</v>
      </c>
      <c r="E1859" s="18">
        <f>VLOOKUP(D1859,'cpi roi'!A:C,2,FALSE)</f>
        <v>136.19999999999999</v>
      </c>
      <c r="F1859" s="18" t="s">
        <v>6195</v>
      </c>
      <c r="G1859" s="18">
        <v>8</v>
      </c>
      <c r="H1859" s="19">
        <v>146000</v>
      </c>
      <c r="I1859" s="18" t="s">
        <v>796</v>
      </c>
      <c r="J1859" s="18" t="s">
        <v>6258</v>
      </c>
      <c r="K1859" s="18" t="s">
        <v>2833</v>
      </c>
      <c r="L1859" s="18" t="s">
        <v>34</v>
      </c>
      <c r="M1859" s="20">
        <v>40000000</v>
      </c>
      <c r="N1859" s="20">
        <v>205405498</v>
      </c>
      <c r="O1859" s="21">
        <f t="shared" ref="O1859:O1922" si="87">(304.7/E1859)*N1859</f>
        <v>459523166.23054332</v>
      </c>
      <c r="P1859" s="22">
        <f t="shared" ref="P1859:P1922" si="88">IFERROR(N1859/M1859, 0)*100</f>
        <v>513.51374499999997</v>
      </c>
      <c r="Q1859" s="20">
        <f t="shared" ref="Q1859:Q1922" si="89">N1859/(E1859/100)</f>
        <v>150811672.54038182</v>
      </c>
      <c r="R1859" s="18" t="s">
        <v>27</v>
      </c>
      <c r="S1859" s="18">
        <v>189</v>
      </c>
    </row>
    <row r="1860" spans="1:19" x14ac:dyDescent="0.25">
      <c r="A1860" s="18" t="s">
        <v>6259</v>
      </c>
      <c r="B1860" s="18" t="s">
        <v>37</v>
      </c>
      <c r="C1860" s="18" t="s">
        <v>38</v>
      </c>
      <c r="D1860" s="18">
        <v>1991</v>
      </c>
      <c r="E1860" s="18">
        <f>VLOOKUP(D1860,'cpi roi'!A:C,2,FALSE)</f>
        <v>136.19999999999999</v>
      </c>
      <c r="F1860" s="18" t="s">
        <v>6260</v>
      </c>
      <c r="G1860" s="18">
        <v>6.5</v>
      </c>
      <c r="H1860" s="19">
        <v>55000</v>
      </c>
      <c r="I1860" s="18" t="s">
        <v>5099</v>
      </c>
      <c r="J1860" s="18" t="s">
        <v>6261</v>
      </c>
      <c r="K1860" s="18" t="s">
        <v>6262</v>
      </c>
      <c r="L1860" s="18" t="s">
        <v>34</v>
      </c>
      <c r="M1860" s="20">
        <v>35000000</v>
      </c>
      <c r="N1860" s="20">
        <v>46704056</v>
      </c>
      <c r="O1860" s="21">
        <f t="shared" si="87"/>
        <v>104484037.17474303</v>
      </c>
      <c r="P1860" s="22">
        <f t="shared" si="88"/>
        <v>133.44016000000002</v>
      </c>
      <c r="Q1860" s="20">
        <f t="shared" si="89"/>
        <v>34290790.01468429</v>
      </c>
      <c r="R1860" s="18" t="s">
        <v>1729</v>
      </c>
      <c r="S1860" s="18">
        <v>108</v>
      </c>
    </row>
    <row r="1861" spans="1:19" x14ac:dyDescent="0.25">
      <c r="A1861" s="18" t="s">
        <v>6263</v>
      </c>
      <c r="B1861" s="18" t="s">
        <v>37</v>
      </c>
      <c r="C1861" s="18" t="s">
        <v>45</v>
      </c>
      <c r="D1861" s="18">
        <v>1991</v>
      </c>
      <c r="E1861" s="18">
        <f>VLOOKUP(D1861,'cpi roi'!A:C,2,FALSE)</f>
        <v>136.19999999999999</v>
      </c>
      <c r="F1861" s="18" t="s">
        <v>6264</v>
      </c>
      <c r="G1861" s="18">
        <v>6.9</v>
      </c>
      <c r="H1861" s="19">
        <v>75000</v>
      </c>
      <c r="I1861" s="18" t="s">
        <v>217</v>
      </c>
      <c r="J1861" s="18" t="s">
        <v>6265</v>
      </c>
      <c r="K1861" s="18" t="s">
        <v>6266</v>
      </c>
      <c r="L1861" s="18" t="s">
        <v>34</v>
      </c>
      <c r="M1861" s="20">
        <v>17000000</v>
      </c>
      <c r="N1861" s="20">
        <v>59489799</v>
      </c>
      <c r="O1861" s="21">
        <f t="shared" si="87"/>
        <v>133087678.08590308</v>
      </c>
      <c r="P1861" s="22">
        <f t="shared" si="88"/>
        <v>349.93999411764707</v>
      </c>
      <c r="Q1861" s="20">
        <f t="shared" si="89"/>
        <v>43678266.51982379</v>
      </c>
      <c r="R1861" s="18" t="s">
        <v>35</v>
      </c>
      <c r="S1861" s="18">
        <v>102</v>
      </c>
    </row>
    <row r="1862" spans="1:19" x14ac:dyDescent="0.25">
      <c r="A1862" s="18" t="s">
        <v>6267</v>
      </c>
      <c r="B1862" s="18" t="s">
        <v>20</v>
      </c>
      <c r="C1862" s="18" t="s">
        <v>38</v>
      </c>
      <c r="D1862" s="18">
        <v>1991</v>
      </c>
      <c r="E1862" s="18">
        <f>VLOOKUP(D1862,'cpi roi'!A:C,2,FALSE)</f>
        <v>136.19999999999999</v>
      </c>
      <c r="F1862" s="18" t="s">
        <v>5936</v>
      </c>
      <c r="G1862" s="18">
        <v>6.7</v>
      </c>
      <c r="H1862" s="19">
        <v>74000</v>
      </c>
      <c r="I1862" s="18" t="s">
        <v>1139</v>
      </c>
      <c r="J1862" s="18" t="s">
        <v>3255</v>
      </c>
      <c r="K1862" s="18" t="s">
        <v>512</v>
      </c>
      <c r="L1862" s="18" t="s">
        <v>34</v>
      </c>
      <c r="M1862" s="20">
        <v>40000000</v>
      </c>
      <c r="N1862" s="20">
        <v>152368585</v>
      </c>
      <c r="O1862" s="21">
        <f t="shared" si="87"/>
        <v>340871570.11380321</v>
      </c>
      <c r="P1862" s="22">
        <f t="shared" si="88"/>
        <v>380.92146250000002</v>
      </c>
      <c r="Q1862" s="20">
        <f t="shared" si="89"/>
        <v>111871207.78267255</v>
      </c>
      <c r="R1862" s="18" t="s">
        <v>4210</v>
      </c>
      <c r="S1862" s="18">
        <v>137</v>
      </c>
    </row>
    <row r="1863" spans="1:19" x14ac:dyDescent="0.25">
      <c r="A1863" s="18" t="s">
        <v>6268</v>
      </c>
      <c r="B1863" s="18" t="s">
        <v>37</v>
      </c>
      <c r="C1863" s="18" t="s">
        <v>29</v>
      </c>
      <c r="D1863" s="18">
        <v>1991</v>
      </c>
      <c r="E1863" s="18">
        <f>VLOOKUP(D1863,'cpi roi'!A:C,2,FALSE)</f>
        <v>136.19999999999999</v>
      </c>
      <c r="F1863" s="18" t="s">
        <v>6269</v>
      </c>
      <c r="G1863" s="18">
        <v>6.3</v>
      </c>
      <c r="H1863" s="19">
        <v>72000</v>
      </c>
      <c r="I1863" s="18" t="s">
        <v>6270</v>
      </c>
      <c r="J1863" s="18" t="s">
        <v>5078</v>
      </c>
      <c r="K1863" s="18" t="s">
        <v>5079</v>
      </c>
      <c r="L1863" s="18" t="s">
        <v>34</v>
      </c>
      <c r="M1863" s="20">
        <v>20000000</v>
      </c>
      <c r="N1863" s="20">
        <v>38039850</v>
      </c>
      <c r="O1863" s="21">
        <f t="shared" si="87"/>
        <v>85100897.907488987</v>
      </c>
      <c r="P1863" s="22">
        <f t="shared" si="88"/>
        <v>190.19925000000001</v>
      </c>
      <c r="Q1863" s="20">
        <f t="shared" si="89"/>
        <v>27929405.286343616</v>
      </c>
      <c r="R1863" s="18" t="s">
        <v>6271</v>
      </c>
      <c r="S1863" s="18">
        <v>93</v>
      </c>
    </row>
    <row r="1864" spans="1:19" x14ac:dyDescent="0.25">
      <c r="A1864" s="18" t="s">
        <v>6272</v>
      </c>
      <c r="B1864" s="18" t="s">
        <v>37</v>
      </c>
      <c r="C1864" s="18" t="s">
        <v>45</v>
      </c>
      <c r="D1864" s="18">
        <v>1991</v>
      </c>
      <c r="E1864" s="18">
        <f>VLOOKUP(D1864,'cpi roi'!A:C,2,FALSE)</f>
        <v>136.19999999999999</v>
      </c>
      <c r="F1864" s="18" t="s">
        <v>6195</v>
      </c>
      <c r="G1864" s="18">
        <v>6.5</v>
      </c>
      <c r="H1864" s="19">
        <v>71000</v>
      </c>
      <c r="I1864" s="18" t="s">
        <v>2356</v>
      </c>
      <c r="J1864" s="18" t="s">
        <v>6273</v>
      </c>
      <c r="K1864" s="18" t="s">
        <v>856</v>
      </c>
      <c r="L1864" s="18" t="s">
        <v>34</v>
      </c>
      <c r="M1864" s="20">
        <v>0</v>
      </c>
      <c r="N1864" s="20">
        <v>89325780</v>
      </c>
      <c r="O1864" s="21">
        <f t="shared" si="87"/>
        <v>199835280.22026432</v>
      </c>
      <c r="P1864" s="22">
        <f t="shared" si="88"/>
        <v>0</v>
      </c>
      <c r="Q1864" s="20">
        <f t="shared" si="89"/>
        <v>65584273.12775331</v>
      </c>
      <c r="R1864" s="18" t="s">
        <v>2097</v>
      </c>
      <c r="S1864" s="18">
        <v>105</v>
      </c>
    </row>
    <row r="1865" spans="1:19" x14ac:dyDescent="0.25">
      <c r="A1865" s="18" t="s">
        <v>6274</v>
      </c>
      <c r="B1865" s="18" t="s">
        <v>2004</v>
      </c>
      <c r="C1865" s="18" t="s">
        <v>45</v>
      </c>
      <c r="D1865" s="18">
        <v>1991</v>
      </c>
      <c r="E1865" s="18">
        <f>VLOOKUP(D1865,'cpi roi'!A:C,2,FALSE)</f>
        <v>136.19999999999999</v>
      </c>
      <c r="F1865" s="18" t="s">
        <v>6275</v>
      </c>
      <c r="G1865" s="18">
        <v>6.8</v>
      </c>
      <c r="H1865" s="19">
        <v>51000</v>
      </c>
      <c r="I1865" s="18" t="s">
        <v>5670</v>
      </c>
      <c r="J1865" s="18" t="s">
        <v>1140</v>
      </c>
      <c r="K1865" s="18" t="s">
        <v>4921</v>
      </c>
      <c r="L1865" s="18" t="s">
        <v>34</v>
      </c>
      <c r="M1865" s="20">
        <v>27000000</v>
      </c>
      <c r="N1865" s="20">
        <v>179033791</v>
      </c>
      <c r="O1865" s="21">
        <f t="shared" si="87"/>
        <v>400525668.99926579</v>
      </c>
      <c r="P1865" s="22">
        <f t="shared" si="88"/>
        <v>663.08811481481484</v>
      </c>
      <c r="Q1865" s="20">
        <f t="shared" si="89"/>
        <v>131449185.75624083</v>
      </c>
      <c r="R1865" s="18" t="s">
        <v>5112</v>
      </c>
      <c r="S1865" s="18">
        <v>113</v>
      </c>
    </row>
    <row r="1866" spans="1:19" x14ac:dyDescent="0.25">
      <c r="A1866" s="18" t="s">
        <v>6276</v>
      </c>
      <c r="B1866" s="18" t="s">
        <v>2004</v>
      </c>
      <c r="C1866" s="18" t="s">
        <v>45</v>
      </c>
      <c r="D1866" s="18">
        <v>1991</v>
      </c>
      <c r="E1866" s="18">
        <f>VLOOKUP(D1866,'cpi roi'!A:C,2,FALSE)</f>
        <v>136.19999999999999</v>
      </c>
      <c r="F1866" s="18" t="s">
        <v>6275</v>
      </c>
      <c r="G1866" s="18">
        <v>6.3</v>
      </c>
      <c r="H1866" s="19">
        <v>29000</v>
      </c>
      <c r="I1866" s="18" t="s">
        <v>3356</v>
      </c>
      <c r="J1866" s="18" t="s">
        <v>6277</v>
      </c>
      <c r="K1866" s="18" t="s">
        <v>6099</v>
      </c>
      <c r="L1866" s="18" t="s">
        <v>34</v>
      </c>
      <c r="M1866" s="20">
        <v>0</v>
      </c>
      <c r="N1866" s="20">
        <v>25196249</v>
      </c>
      <c r="O1866" s="21">
        <f t="shared" si="87"/>
        <v>56367819.899412625</v>
      </c>
      <c r="P1866" s="22">
        <f t="shared" si="88"/>
        <v>0</v>
      </c>
      <c r="Q1866" s="20">
        <f t="shared" si="89"/>
        <v>18499448.604992658</v>
      </c>
      <c r="R1866" s="18" t="s">
        <v>4146</v>
      </c>
      <c r="S1866" s="18">
        <v>102</v>
      </c>
    </row>
    <row r="1867" spans="1:19" x14ac:dyDescent="0.25">
      <c r="A1867" s="18" t="s">
        <v>6278</v>
      </c>
      <c r="B1867" s="18" t="s">
        <v>20</v>
      </c>
      <c r="C1867" s="18" t="s">
        <v>45</v>
      </c>
      <c r="D1867" s="18">
        <v>1991</v>
      </c>
      <c r="E1867" s="18">
        <f>VLOOKUP(D1867,'cpi roi'!A:C,2,FALSE)</f>
        <v>136.19999999999999</v>
      </c>
      <c r="F1867" s="18" t="s">
        <v>6279</v>
      </c>
      <c r="G1867" s="18">
        <v>7.5</v>
      </c>
      <c r="H1867" s="19">
        <v>81000</v>
      </c>
      <c r="I1867" s="18" t="s">
        <v>572</v>
      </c>
      <c r="J1867" s="18" t="s">
        <v>6280</v>
      </c>
      <c r="K1867" s="18" t="s">
        <v>667</v>
      </c>
      <c r="L1867" s="18" t="s">
        <v>34</v>
      </c>
      <c r="M1867" s="20">
        <v>24000000</v>
      </c>
      <c r="N1867" s="20">
        <v>41895491</v>
      </c>
      <c r="O1867" s="21">
        <f t="shared" si="87"/>
        <v>93726549.983113065</v>
      </c>
      <c r="P1867" s="22">
        <f t="shared" si="88"/>
        <v>174.56454583333334</v>
      </c>
      <c r="Q1867" s="20">
        <f t="shared" si="89"/>
        <v>30760272.393538915</v>
      </c>
      <c r="R1867" s="18" t="s">
        <v>2105</v>
      </c>
      <c r="S1867" s="18">
        <v>137</v>
      </c>
    </row>
    <row r="1868" spans="1:19" x14ac:dyDescent="0.25">
      <c r="A1868" s="18" t="s">
        <v>6281</v>
      </c>
      <c r="B1868" s="18" t="s">
        <v>20</v>
      </c>
      <c r="C1868" s="18" t="s">
        <v>45</v>
      </c>
      <c r="D1868" s="18">
        <v>1991</v>
      </c>
      <c r="E1868" s="18">
        <f>VLOOKUP(D1868,'cpi roi'!A:C,2,FALSE)</f>
        <v>136.19999999999999</v>
      </c>
      <c r="F1868" s="18" t="s">
        <v>6282</v>
      </c>
      <c r="G1868" s="18">
        <v>5.6</v>
      </c>
      <c r="H1868" s="19">
        <v>2200</v>
      </c>
      <c r="I1868" s="18" t="s">
        <v>6283</v>
      </c>
      <c r="J1868" s="18" t="s">
        <v>6284</v>
      </c>
      <c r="K1868" s="18" t="s">
        <v>6285</v>
      </c>
      <c r="L1868" s="18" t="s">
        <v>496</v>
      </c>
      <c r="M1868" s="20">
        <v>0</v>
      </c>
      <c r="N1868" s="20">
        <v>0</v>
      </c>
      <c r="O1868" s="21">
        <f t="shared" si="87"/>
        <v>0</v>
      </c>
      <c r="P1868" s="22">
        <f t="shared" si="88"/>
        <v>0</v>
      </c>
      <c r="Q1868" s="20">
        <f t="shared" si="89"/>
        <v>0</v>
      </c>
      <c r="R1868" s="18" t="s">
        <v>559</v>
      </c>
      <c r="S1868" s="18">
        <v>99</v>
      </c>
    </row>
    <row r="1869" spans="1:19" x14ac:dyDescent="0.25">
      <c r="A1869" s="18" t="s">
        <v>6286</v>
      </c>
      <c r="B1869" s="18" t="s">
        <v>20</v>
      </c>
      <c r="C1869" s="18" t="s">
        <v>21</v>
      </c>
      <c r="D1869" s="18">
        <v>1991</v>
      </c>
      <c r="E1869" s="18">
        <f>VLOOKUP(D1869,'cpi roi'!A:C,2,FALSE)</f>
        <v>136.19999999999999</v>
      </c>
      <c r="F1869" s="18" t="s">
        <v>5817</v>
      </c>
      <c r="G1869" s="18">
        <v>6.3</v>
      </c>
      <c r="H1869" s="19">
        <v>52000</v>
      </c>
      <c r="I1869" s="18" t="s">
        <v>2174</v>
      </c>
      <c r="J1869" s="18" t="s">
        <v>6287</v>
      </c>
      <c r="K1869" s="18" t="s">
        <v>6288</v>
      </c>
      <c r="L1869" s="18" t="s">
        <v>34</v>
      </c>
      <c r="M1869" s="20">
        <v>19000000</v>
      </c>
      <c r="N1869" s="20">
        <v>174999005</v>
      </c>
      <c r="O1869" s="21">
        <f t="shared" si="87"/>
        <v>391499242.46328926</v>
      </c>
      <c r="P1869" s="22">
        <f t="shared" si="88"/>
        <v>921.04739473684208</v>
      </c>
      <c r="Q1869" s="20">
        <f t="shared" si="89"/>
        <v>128486787.81204113</v>
      </c>
      <c r="R1869" s="18" t="s">
        <v>184</v>
      </c>
      <c r="S1869" s="18">
        <v>99</v>
      </c>
    </row>
    <row r="1870" spans="1:19" x14ac:dyDescent="0.25">
      <c r="A1870" s="18" t="s">
        <v>6289</v>
      </c>
      <c r="B1870" s="18" t="s">
        <v>2711</v>
      </c>
      <c r="C1870" s="18" t="s">
        <v>21</v>
      </c>
      <c r="D1870" s="18">
        <v>1991</v>
      </c>
      <c r="E1870" s="18">
        <f>VLOOKUP(D1870,'cpi roi'!A:C,2,FALSE)</f>
        <v>136.19999999999999</v>
      </c>
      <c r="F1870" s="18" t="s">
        <v>6290</v>
      </c>
      <c r="G1870" s="18">
        <v>7.6</v>
      </c>
      <c r="H1870" s="19">
        <v>7500</v>
      </c>
      <c r="I1870" s="18" t="s">
        <v>981</v>
      </c>
      <c r="J1870" s="18" t="s">
        <v>3208</v>
      </c>
      <c r="K1870" s="18" t="s">
        <v>3452</v>
      </c>
      <c r="L1870" s="18" t="s">
        <v>457</v>
      </c>
      <c r="M1870" s="20">
        <v>0</v>
      </c>
      <c r="N1870" s="20">
        <v>403056</v>
      </c>
      <c r="O1870" s="21">
        <f t="shared" si="87"/>
        <v>901697.23348017619</v>
      </c>
      <c r="P1870" s="22">
        <f t="shared" si="88"/>
        <v>0</v>
      </c>
      <c r="Q1870" s="20">
        <f t="shared" si="89"/>
        <v>295929.51541850221</v>
      </c>
      <c r="R1870" s="18" t="s">
        <v>6291</v>
      </c>
      <c r="S1870" s="18">
        <v>238</v>
      </c>
    </row>
    <row r="1871" spans="1:19" x14ac:dyDescent="0.25">
      <c r="A1871" s="18" t="s">
        <v>6292</v>
      </c>
      <c r="B1871" s="18" t="s">
        <v>2004</v>
      </c>
      <c r="C1871" s="18" t="s">
        <v>29</v>
      </c>
      <c r="D1871" s="18">
        <v>1991</v>
      </c>
      <c r="E1871" s="18">
        <f>VLOOKUP(D1871,'cpi roi'!A:C,2,FALSE)</f>
        <v>136.19999999999999</v>
      </c>
      <c r="F1871" s="18" t="s">
        <v>6293</v>
      </c>
      <c r="G1871" s="18">
        <v>5.2</v>
      </c>
      <c r="H1871" s="19">
        <v>19000</v>
      </c>
      <c r="I1871" s="18" t="s">
        <v>6294</v>
      </c>
      <c r="J1871" s="18" t="s">
        <v>32</v>
      </c>
      <c r="K1871" s="18" t="s">
        <v>6295</v>
      </c>
      <c r="L1871" s="18" t="s">
        <v>34</v>
      </c>
      <c r="M1871" s="20">
        <v>11000000</v>
      </c>
      <c r="N1871" s="20">
        <v>2807854</v>
      </c>
      <c r="O1871" s="21">
        <f t="shared" si="87"/>
        <v>6281594.0807635831</v>
      </c>
      <c r="P1871" s="22">
        <f t="shared" si="88"/>
        <v>25.525945454545457</v>
      </c>
      <c r="Q1871" s="20">
        <f t="shared" si="89"/>
        <v>2061566.8135095451</v>
      </c>
      <c r="R1871" s="18" t="s">
        <v>35</v>
      </c>
      <c r="S1871" s="18">
        <v>102</v>
      </c>
    </row>
    <row r="1872" spans="1:19" x14ac:dyDescent="0.25">
      <c r="A1872" s="18" t="s">
        <v>6296</v>
      </c>
      <c r="B1872" s="18" t="s">
        <v>20</v>
      </c>
      <c r="C1872" s="18" t="s">
        <v>38</v>
      </c>
      <c r="D1872" s="18">
        <v>1991</v>
      </c>
      <c r="E1872" s="18">
        <f>VLOOKUP(D1872,'cpi roi'!A:C,2,FALSE)</f>
        <v>136.19999999999999</v>
      </c>
      <c r="F1872" s="18" t="s">
        <v>6297</v>
      </c>
      <c r="G1872" s="18">
        <v>7</v>
      </c>
      <c r="H1872" s="19">
        <v>95000</v>
      </c>
      <c r="I1872" s="18" t="s">
        <v>1564</v>
      </c>
      <c r="J1872" s="18" t="s">
        <v>3886</v>
      </c>
      <c r="K1872" s="18" t="s">
        <v>4462</v>
      </c>
      <c r="L1872" s="18" t="s">
        <v>34</v>
      </c>
      <c r="M1872" s="20">
        <v>43000000</v>
      </c>
      <c r="N1872" s="20">
        <v>59509925</v>
      </c>
      <c r="O1872" s="21">
        <f t="shared" si="87"/>
        <v>133132702.99192365</v>
      </c>
      <c r="P1872" s="22">
        <f t="shared" si="88"/>
        <v>138.39517441860465</v>
      </c>
      <c r="Q1872" s="20">
        <f t="shared" si="89"/>
        <v>43693043.318649046</v>
      </c>
      <c r="R1872" s="18" t="s">
        <v>6298</v>
      </c>
      <c r="S1872" s="18">
        <v>105</v>
      </c>
    </row>
    <row r="1873" spans="1:19" x14ac:dyDescent="0.25">
      <c r="A1873" s="18" t="s">
        <v>6299</v>
      </c>
      <c r="B1873" s="18" t="s">
        <v>37</v>
      </c>
      <c r="C1873" s="18" t="s">
        <v>38</v>
      </c>
      <c r="D1873" s="18">
        <v>1991</v>
      </c>
      <c r="E1873" s="18">
        <f>VLOOKUP(D1873,'cpi roi'!A:C,2,FALSE)</f>
        <v>136.19999999999999</v>
      </c>
      <c r="F1873" s="18" t="s">
        <v>6300</v>
      </c>
      <c r="G1873" s="18">
        <v>7.2</v>
      </c>
      <c r="H1873" s="19">
        <v>72000</v>
      </c>
      <c r="I1873" s="18" t="s">
        <v>1031</v>
      </c>
      <c r="J1873" s="18" t="s">
        <v>1032</v>
      </c>
      <c r="K1873" s="18" t="s">
        <v>1033</v>
      </c>
      <c r="L1873" s="18" t="s">
        <v>34</v>
      </c>
      <c r="M1873" s="20">
        <v>30000000</v>
      </c>
      <c r="N1873" s="20">
        <v>96888996</v>
      </c>
      <c r="O1873" s="21">
        <f t="shared" si="87"/>
        <v>216755338.33480176</v>
      </c>
      <c r="P1873" s="22">
        <f t="shared" si="88"/>
        <v>322.96332000000001</v>
      </c>
      <c r="Q1873" s="20">
        <f t="shared" si="89"/>
        <v>71137295.154185027</v>
      </c>
      <c r="R1873" s="18" t="s">
        <v>48</v>
      </c>
      <c r="S1873" s="18">
        <v>110</v>
      </c>
    </row>
    <row r="1874" spans="1:19" x14ac:dyDescent="0.25">
      <c r="A1874" s="18" t="s">
        <v>6301</v>
      </c>
      <c r="B1874" s="18" t="s">
        <v>20</v>
      </c>
      <c r="C1874" s="18" t="s">
        <v>21</v>
      </c>
      <c r="D1874" s="18">
        <v>1991</v>
      </c>
      <c r="E1874" s="18">
        <f>VLOOKUP(D1874,'cpi roi'!A:C,2,FALSE)</f>
        <v>136.19999999999999</v>
      </c>
      <c r="F1874" s="18" t="s">
        <v>6302</v>
      </c>
      <c r="G1874" s="18">
        <v>7</v>
      </c>
      <c r="H1874" s="19">
        <v>53000</v>
      </c>
      <c r="I1874" s="18" t="s">
        <v>5228</v>
      </c>
      <c r="J1874" s="18" t="s">
        <v>5228</v>
      </c>
      <c r="K1874" s="18" t="s">
        <v>4477</v>
      </c>
      <c r="L1874" s="18" t="s">
        <v>34</v>
      </c>
      <c r="M1874" s="20">
        <v>2500000</v>
      </c>
      <c r="N1874" s="20">
        <v>6401336</v>
      </c>
      <c r="O1874" s="21">
        <f t="shared" si="87"/>
        <v>14320756.822320117</v>
      </c>
      <c r="P1874" s="22">
        <f t="shared" si="88"/>
        <v>256.05343999999997</v>
      </c>
      <c r="Q1874" s="20">
        <f t="shared" si="89"/>
        <v>4699953.0102790017</v>
      </c>
      <c r="R1874" s="18" t="s">
        <v>2031</v>
      </c>
      <c r="S1874" s="18">
        <v>104</v>
      </c>
    </row>
    <row r="1875" spans="1:19" x14ac:dyDescent="0.25">
      <c r="A1875" s="18" t="s">
        <v>6303</v>
      </c>
      <c r="B1875" s="18" t="s">
        <v>2004</v>
      </c>
      <c r="C1875" s="18" t="s">
        <v>45</v>
      </c>
      <c r="D1875" s="18">
        <v>1991</v>
      </c>
      <c r="E1875" s="18">
        <f>VLOOKUP(D1875,'cpi roi'!A:C,2,FALSE)</f>
        <v>136.19999999999999</v>
      </c>
      <c r="F1875" s="18" t="s">
        <v>5936</v>
      </c>
      <c r="G1875" s="18">
        <v>5.9</v>
      </c>
      <c r="H1875" s="19">
        <v>27000</v>
      </c>
      <c r="I1875" s="18" t="s">
        <v>6304</v>
      </c>
      <c r="J1875" s="18" t="s">
        <v>6305</v>
      </c>
      <c r="K1875" s="18" t="s">
        <v>1534</v>
      </c>
      <c r="L1875" s="18" t="s">
        <v>34</v>
      </c>
      <c r="M1875" s="20">
        <v>6788000</v>
      </c>
      <c r="N1875" s="20">
        <v>13878411</v>
      </c>
      <c r="O1875" s="21">
        <f t="shared" si="87"/>
        <v>31048104.491189428</v>
      </c>
      <c r="P1875" s="22">
        <f t="shared" si="88"/>
        <v>204.45508249852682</v>
      </c>
      <c r="Q1875" s="20">
        <f t="shared" si="89"/>
        <v>10189729.074889868</v>
      </c>
      <c r="R1875" s="18" t="s">
        <v>223</v>
      </c>
      <c r="S1875" s="18">
        <v>103</v>
      </c>
    </row>
    <row r="1876" spans="1:19" x14ac:dyDescent="0.25">
      <c r="A1876" s="18" t="s">
        <v>6306</v>
      </c>
      <c r="B1876" s="18" t="s">
        <v>2004</v>
      </c>
      <c r="C1876" s="18" t="s">
        <v>38</v>
      </c>
      <c r="D1876" s="18">
        <v>1991</v>
      </c>
      <c r="E1876" s="18">
        <f>VLOOKUP(D1876,'cpi roi'!A:C,2,FALSE)</f>
        <v>136.19999999999999</v>
      </c>
      <c r="F1876" s="18" t="s">
        <v>6307</v>
      </c>
      <c r="G1876" s="18">
        <v>6.8</v>
      </c>
      <c r="H1876" s="19">
        <v>102000</v>
      </c>
      <c r="I1876" s="18" t="s">
        <v>46</v>
      </c>
      <c r="J1876" s="18" t="s">
        <v>46</v>
      </c>
      <c r="K1876" s="18" t="s">
        <v>3263</v>
      </c>
      <c r="L1876" s="18" t="s">
        <v>34</v>
      </c>
      <c r="M1876" s="20">
        <v>26000000</v>
      </c>
      <c r="N1876" s="20">
        <v>181096164</v>
      </c>
      <c r="O1876" s="21">
        <f t="shared" si="87"/>
        <v>405139509.33039647</v>
      </c>
      <c r="P1876" s="22">
        <f t="shared" si="88"/>
        <v>696.52370769230765</v>
      </c>
      <c r="Q1876" s="20">
        <f t="shared" si="89"/>
        <v>132963409.69162996</v>
      </c>
      <c r="R1876" s="18" t="s">
        <v>184</v>
      </c>
      <c r="S1876" s="18">
        <v>84</v>
      </c>
    </row>
    <row r="1877" spans="1:19" x14ac:dyDescent="0.25">
      <c r="A1877" s="18" t="s">
        <v>6308</v>
      </c>
      <c r="B1877" s="18" t="s">
        <v>20</v>
      </c>
      <c r="C1877" s="18" t="s">
        <v>38</v>
      </c>
      <c r="D1877" s="18">
        <v>1991</v>
      </c>
      <c r="E1877" s="18">
        <f>VLOOKUP(D1877,'cpi roi'!A:C,2,FALSE)</f>
        <v>136.19999999999999</v>
      </c>
      <c r="F1877" s="18" t="s">
        <v>5936</v>
      </c>
      <c r="G1877" s="18">
        <v>5.8</v>
      </c>
      <c r="H1877" s="19">
        <v>54000</v>
      </c>
      <c r="I1877" s="18" t="s">
        <v>4490</v>
      </c>
      <c r="J1877" s="18" t="s">
        <v>4462</v>
      </c>
      <c r="K1877" s="18" t="s">
        <v>4462</v>
      </c>
      <c r="L1877" s="18" t="s">
        <v>34</v>
      </c>
      <c r="M1877" s="20">
        <v>65000000</v>
      </c>
      <c r="N1877" s="20">
        <v>17218080</v>
      </c>
      <c r="O1877" s="21">
        <f t="shared" si="87"/>
        <v>38519449.162995592</v>
      </c>
      <c r="P1877" s="22">
        <f t="shared" si="88"/>
        <v>26.489353846153847</v>
      </c>
      <c r="Q1877" s="20">
        <f t="shared" si="89"/>
        <v>12641762.114537446</v>
      </c>
      <c r="R1877" s="18" t="s">
        <v>2105</v>
      </c>
      <c r="S1877" s="18">
        <v>100</v>
      </c>
    </row>
    <row r="1878" spans="1:19" x14ac:dyDescent="0.25">
      <c r="A1878" s="18" t="s">
        <v>6309</v>
      </c>
      <c r="B1878" s="18" t="s">
        <v>20</v>
      </c>
      <c r="C1878" s="18" t="s">
        <v>21</v>
      </c>
      <c r="D1878" s="18">
        <v>1991</v>
      </c>
      <c r="E1878" s="18">
        <f>VLOOKUP(D1878,'cpi roi'!A:C,2,FALSE)</f>
        <v>136.19999999999999</v>
      </c>
      <c r="F1878" s="18" t="s">
        <v>6310</v>
      </c>
      <c r="G1878" s="18">
        <v>6.7</v>
      </c>
      <c r="H1878" s="19">
        <v>17000</v>
      </c>
      <c r="I1878" s="18" t="s">
        <v>1605</v>
      </c>
      <c r="J1878" s="18" t="s">
        <v>1830</v>
      </c>
      <c r="K1878" s="18" t="s">
        <v>1605</v>
      </c>
      <c r="L1878" s="18" t="s">
        <v>34</v>
      </c>
      <c r="M1878" s="20">
        <v>30000000</v>
      </c>
      <c r="N1878" s="20">
        <v>74787599</v>
      </c>
      <c r="O1878" s="21">
        <f t="shared" si="87"/>
        <v>167311170.45007342</v>
      </c>
      <c r="P1878" s="22">
        <f t="shared" si="88"/>
        <v>249.29199666666668</v>
      </c>
      <c r="Q1878" s="20">
        <f t="shared" si="89"/>
        <v>54910131.424375921</v>
      </c>
      <c r="R1878" s="18" t="s">
        <v>35</v>
      </c>
      <c r="S1878" s="18">
        <v>132</v>
      </c>
    </row>
    <row r="1879" spans="1:19" x14ac:dyDescent="0.25">
      <c r="A1879" s="18" t="s">
        <v>6311</v>
      </c>
      <c r="B1879" s="18" t="s">
        <v>20</v>
      </c>
      <c r="C1879" s="18" t="s">
        <v>45</v>
      </c>
      <c r="D1879" s="18">
        <v>1991</v>
      </c>
      <c r="E1879" s="18">
        <f>VLOOKUP(D1879,'cpi roi'!A:C,2,FALSE)</f>
        <v>136.19999999999999</v>
      </c>
      <c r="F1879" s="18" t="s">
        <v>6312</v>
      </c>
      <c r="G1879" s="18">
        <v>7.7</v>
      </c>
      <c r="H1879" s="19">
        <v>116000</v>
      </c>
      <c r="I1879" s="18" t="s">
        <v>2099</v>
      </c>
      <c r="J1879" s="18" t="s">
        <v>2099</v>
      </c>
      <c r="K1879" s="18" t="s">
        <v>6313</v>
      </c>
      <c r="L1879" s="18" t="s">
        <v>26</v>
      </c>
      <c r="M1879" s="20">
        <v>9000000</v>
      </c>
      <c r="N1879" s="20">
        <v>6153939</v>
      </c>
      <c r="O1879" s="21">
        <f t="shared" si="87"/>
        <v>13767292.314977974</v>
      </c>
      <c r="P1879" s="22">
        <f t="shared" si="88"/>
        <v>68.377099999999999</v>
      </c>
      <c r="Q1879" s="20">
        <f t="shared" si="89"/>
        <v>4518310.5726872254</v>
      </c>
      <c r="R1879" s="18" t="s">
        <v>3883</v>
      </c>
      <c r="S1879" s="18">
        <v>116</v>
      </c>
    </row>
    <row r="1880" spans="1:19" x14ac:dyDescent="0.25">
      <c r="A1880" s="18" t="s">
        <v>6314</v>
      </c>
      <c r="B1880" s="18" t="s">
        <v>2004</v>
      </c>
      <c r="C1880" s="18" t="s">
        <v>45</v>
      </c>
      <c r="D1880" s="18">
        <v>1991</v>
      </c>
      <c r="E1880" s="18">
        <f>VLOOKUP(D1880,'cpi roi'!A:C,2,FALSE)</f>
        <v>136.19999999999999</v>
      </c>
      <c r="F1880" s="18" t="s">
        <v>5997</v>
      </c>
      <c r="G1880" s="18">
        <v>5.0999999999999996</v>
      </c>
      <c r="H1880" s="19">
        <v>23000</v>
      </c>
      <c r="I1880" s="18" t="s">
        <v>63</v>
      </c>
      <c r="J1880" s="18" t="s">
        <v>6315</v>
      </c>
      <c r="K1880" s="18" t="s">
        <v>53</v>
      </c>
      <c r="L1880" s="18" t="s">
        <v>34</v>
      </c>
      <c r="M1880" s="20">
        <v>40000000</v>
      </c>
      <c r="N1880" s="20">
        <v>8479793</v>
      </c>
      <c r="O1880" s="21">
        <f t="shared" si="87"/>
        <v>18970579.494126286</v>
      </c>
      <c r="P1880" s="22">
        <f t="shared" si="88"/>
        <v>21.199482499999998</v>
      </c>
      <c r="Q1880" s="20">
        <f t="shared" si="89"/>
        <v>6225986.049926579</v>
      </c>
      <c r="R1880" s="18" t="s">
        <v>4019</v>
      </c>
      <c r="S1880" s="18">
        <v>94</v>
      </c>
    </row>
    <row r="1881" spans="1:19" x14ac:dyDescent="0.25">
      <c r="A1881" s="18" t="s">
        <v>6316</v>
      </c>
      <c r="B1881" s="18" t="s">
        <v>37</v>
      </c>
      <c r="C1881" s="18" t="s">
        <v>45</v>
      </c>
      <c r="D1881" s="18">
        <v>1991</v>
      </c>
      <c r="E1881" s="18">
        <f>VLOOKUP(D1881,'cpi roi'!A:C,2,FALSE)</f>
        <v>136.19999999999999</v>
      </c>
      <c r="F1881" s="18" t="s">
        <v>6317</v>
      </c>
      <c r="G1881" s="18">
        <v>7</v>
      </c>
      <c r="H1881" s="19">
        <v>65000</v>
      </c>
      <c r="I1881" s="18" t="s">
        <v>2226</v>
      </c>
      <c r="J1881" s="18" t="s">
        <v>6318</v>
      </c>
      <c r="K1881" s="18" t="s">
        <v>551</v>
      </c>
      <c r="L1881" s="18" t="s">
        <v>34</v>
      </c>
      <c r="M1881" s="20">
        <v>35000000</v>
      </c>
      <c r="N1881" s="20">
        <v>63707829</v>
      </c>
      <c r="O1881" s="21">
        <f t="shared" si="87"/>
        <v>142524049.16519824</v>
      </c>
      <c r="P1881" s="22">
        <f t="shared" si="88"/>
        <v>182.02236857142856</v>
      </c>
      <c r="Q1881" s="20">
        <f t="shared" si="89"/>
        <v>46775204.845814981</v>
      </c>
      <c r="R1881" s="18" t="s">
        <v>2097</v>
      </c>
      <c r="S1881" s="18">
        <v>99</v>
      </c>
    </row>
    <row r="1882" spans="1:19" x14ac:dyDescent="0.25">
      <c r="A1882" s="18" t="s">
        <v>6319</v>
      </c>
      <c r="B1882" s="18" t="s">
        <v>20</v>
      </c>
      <c r="C1882" s="18" t="s">
        <v>21</v>
      </c>
      <c r="D1882" s="18">
        <v>1991</v>
      </c>
      <c r="E1882" s="18">
        <f>VLOOKUP(D1882,'cpi roi'!A:C,2,FALSE)</f>
        <v>136.19999999999999</v>
      </c>
      <c r="F1882" s="18" t="s">
        <v>6320</v>
      </c>
      <c r="G1882" s="18">
        <v>7</v>
      </c>
      <c r="H1882" s="19">
        <v>48000</v>
      </c>
      <c r="I1882" s="18" t="s">
        <v>586</v>
      </c>
      <c r="J1882" s="18" t="s">
        <v>6321</v>
      </c>
      <c r="K1882" s="18" t="s">
        <v>1804</v>
      </c>
      <c r="L1882" s="18" t="s">
        <v>199</v>
      </c>
      <c r="M1882" s="20">
        <v>16000000</v>
      </c>
      <c r="N1882" s="20">
        <v>2641357</v>
      </c>
      <c r="O1882" s="21">
        <f t="shared" si="87"/>
        <v>5909115.1093979441</v>
      </c>
      <c r="P1882" s="22">
        <f t="shared" si="88"/>
        <v>16.508481250000003</v>
      </c>
      <c r="Q1882" s="20">
        <f t="shared" si="89"/>
        <v>1939322.3201174745</v>
      </c>
      <c r="R1882" s="18" t="s">
        <v>1791</v>
      </c>
      <c r="S1882" s="18">
        <v>115</v>
      </c>
    </row>
    <row r="1883" spans="1:19" x14ac:dyDescent="0.25">
      <c r="A1883" s="18" t="s">
        <v>6322</v>
      </c>
      <c r="B1883" s="18" t="s">
        <v>37</v>
      </c>
      <c r="C1883" s="18" t="s">
        <v>38</v>
      </c>
      <c r="D1883" s="18">
        <v>1991</v>
      </c>
      <c r="E1883" s="18">
        <f>VLOOKUP(D1883,'cpi roi'!A:C,2,FALSE)</f>
        <v>136.19999999999999</v>
      </c>
      <c r="F1883" s="18" t="s">
        <v>6323</v>
      </c>
      <c r="G1883" s="18">
        <v>6</v>
      </c>
      <c r="H1883" s="19">
        <v>53000</v>
      </c>
      <c r="I1883" s="18" t="s">
        <v>464</v>
      </c>
      <c r="J1883" s="18" t="s">
        <v>5681</v>
      </c>
      <c r="K1883" s="18" t="s">
        <v>6324</v>
      </c>
      <c r="L1883" s="18" t="s">
        <v>34</v>
      </c>
      <c r="M1883" s="20">
        <v>25000000</v>
      </c>
      <c r="N1883" s="20">
        <v>78656813</v>
      </c>
      <c r="O1883" s="21">
        <f t="shared" si="87"/>
        <v>175967187.37958884</v>
      </c>
      <c r="P1883" s="22">
        <f t="shared" si="88"/>
        <v>314.627252</v>
      </c>
      <c r="Q1883" s="20">
        <f t="shared" si="89"/>
        <v>57750964.023494862</v>
      </c>
      <c r="R1883" s="18" t="s">
        <v>559</v>
      </c>
      <c r="S1883" s="18">
        <v>88</v>
      </c>
    </row>
    <row r="1884" spans="1:19" x14ac:dyDescent="0.25">
      <c r="A1884" s="18" t="s">
        <v>6325</v>
      </c>
      <c r="B1884" s="18" t="s">
        <v>2004</v>
      </c>
      <c r="C1884" s="18" t="s">
        <v>45</v>
      </c>
      <c r="D1884" s="18">
        <v>1991</v>
      </c>
      <c r="E1884" s="18">
        <f>VLOOKUP(D1884,'cpi roi'!A:C,2,FALSE)</f>
        <v>136.19999999999999</v>
      </c>
      <c r="F1884" s="18" t="s">
        <v>6326</v>
      </c>
      <c r="G1884" s="18">
        <v>6.9</v>
      </c>
      <c r="H1884" s="19">
        <v>108000</v>
      </c>
      <c r="I1884" s="18" t="s">
        <v>4522</v>
      </c>
      <c r="J1884" s="18" t="s">
        <v>46</v>
      </c>
      <c r="K1884" s="18" t="s">
        <v>198</v>
      </c>
      <c r="L1884" s="18" t="s">
        <v>34</v>
      </c>
      <c r="M1884" s="20">
        <v>23000000</v>
      </c>
      <c r="N1884" s="20">
        <v>86930411</v>
      </c>
      <c r="O1884" s="21">
        <f t="shared" si="87"/>
        <v>194476477.47209984</v>
      </c>
      <c r="P1884" s="22">
        <f t="shared" si="88"/>
        <v>377.95830869565219</v>
      </c>
      <c r="Q1884" s="20">
        <f t="shared" si="89"/>
        <v>63825558.73715125</v>
      </c>
      <c r="R1884" s="18" t="s">
        <v>48</v>
      </c>
      <c r="S1884" s="18">
        <v>85</v>
      </c>
    </row>
    <row r="1885" spans="1:19" x14ac:dyDescent="0.25">
      <c r="A1885" s="18" t="s">
        <v>6327</v>
      </c>
      <c r="B1885" s="18" t="s">
        <v>20</v>
      </c>
      <c r="C1885" s="18" t="s">
        <v>38</v>
      </c>
      <c r="D1885" s="18">
        <v>1991</v>
      </c>
      <c r="E1885" s="18">
        <f>VLOOKUP(D1885,'cpi roi'!A:C,2,FALSE)</f>
        <v>136.19999999999999</v>
      </c>
      <c r="F1885" s="18" t="s">
        <v>6328</v>
      </c>
      <c r="G1885" s="18">
        <v>5.6</v>
      </c>
      <c r="H1885" s="19">
        <v>39000</v>
      </c>
      <c r="I1885" s="18" t="s">
        <v>4433</v>
      </c>
      <c r="J1885" s="18" t="s">
        <v>4433</v>
      </c>
      <c r="K1885" s="18" t="s">
        <v>4542</v>
      </c>
      <c r="L1885" s="18" t="s">
        <v>34</v>
      </c>
      <c r="M1885" s="20">
        <v>15000000</v>
      </c>
      <c r="N1885" s="20">
        <v>30102717</v>
      </c>
      <c r="O1885" s="21">
        <f t="shared" si="87"/>
        <v>67344330.909691632</v>
      </c>
      <c r="P1885" s="22">
        <f t="shared" si="88"/>
        <v>200.68478000000002</v>
      </c>
      <c r="Q1885" s="20">
        <f t="shared" si="89"/>
        <v>22101848.017621148</v>
      </c>
      <c r="R1885" s="18" t="s">
        <v>6329</v>
      </c>
      <c r="S1885" s="18">
        <v>110</v>
      </c>
    </row>
    <row r="1886" spans="1:19" x14ac:dyDescent="0.25">
      <c r="A1886" s="18" t="s">
        <v>6330</v>
      </c>
      <c r="B1886" s="18" t="s">
        <v>20</v>
      </c>
      <c r="C1886" s="18" t="s">
        <v>45</v>
      </c>
      <c r="D1886" s="18">
        <v>1991</v>
      </c>
      <c r="E1886" s="18">
        <f>VLOOKUP(D1886,'cpi roi'!A:C,2,FALSE)</f>
        <v>136.19999999999999</v>
      </c>
      <c r="F1886" s="18" t="s">
        <v>6331</v>
      </c>
      <c r="G1886" s="18">
        <v>7.6</v>
      </c>
      <c r="H1886" s="19">
        <v>34000</v>
      </c>
      <c r="I1886" s="18" t="s">
        <v>119</v>
      </c>
      <c r="J1886" s="18" t="s">
        <v>6332</v>
      </c>
      <c r="K1886" s="18" t="s">
        <v>6333</v>
      </c>
      <c r="L1886" s="18" t="s">
        <v>3160</v>
      </c>
      <c r="M1886" s="20">
        <v>12000000</v>
      </c>
      <c r="N1886" s="20">
        <v>14919570</v>
      </c>
      <c r="O1886" s="21">
        <f t="shared" si="87"/>
        <v>33377334.647577092</v>
      </c>
      <c r="P1886" s="22">
        <f t="shared" si="88"/>
        <v>124.32974999999999</v>
      </c>
      <c r="Q1886" s="20">
        <f t="shared" si="89"/>
        <v>10954162.995594714</v>
      </c>
      <c r="R1886" s="18" t="s">
        <v>6334</v>
      </c>
      <c r="S1886" s="18">
        <v>118</v>
      </c>
    </row>
    <row r="1887" spans="1:19" x14ac:dyDescent="0.25">
      <c r="A1887" s="18" t="s">
        <v>6335</v>
      </c>
      <c r="B1887" s="18" t="s">
        <v>2004</v>
      </c>
      <c r="C1887" s="18" t="s">
        <v>21</v>
      </c>
      <c r="D1887" s="18">
        <v>1991</v>
      </c>
      <c r="E1887" s="18">
        <f>VLOOKUP(D1887,'cpi roi'!A:C,2,FALSE)</f>
        <v>136.19999999999999</v>
      </c>
      <c r="F1887" s="18" t="s">
        <v>6336</v>
      </c>
      <c r="G1887" s="18">
        <v>7.3</v>
      </c>
      <c r="H1887" s="19">
        <v>16000</v>
      </c>
      <c r="I1887" s="18" t="s">
        <v>1286</v>
      </c>
      <c r="J1887" s="18" t="s">
        <v>6337</v>
      </c>
      <c r="K1887" s="18" t="s">
        <v>2162</v>
      </c>
      <c r="L1887" s="18" t="s">
        <v>34</v>
      </c>
      <c r="M1887" s="20">
        <v>0</v>
      </c>
      <c r="N1887" s="20">
        <v>2853801</v>
      </c>
      <c r="O1887" s="21">
        <f t="shared" si="87"/>
        <v>6384384.4691629959</v>
      </c>
      <c r="P1887" s="22">
        <f t="shared" si="88"/>
        <v>0</v>
      </c>
      <c r="Q1887" s="20">
        <f t="shared" si="89"/>
        <v>2095301.7621145376</v>
      </c>
      <c r="R1887" s="18" t="s">
        <v>122</v>
      </c>
      <c r="S1887" s="18">
        <v>99</v>
      </c>
    </row>
    <row r="1888" spans="1:19" x14ac:dyDescent="0.25">
      <c r="A1888" s="18" t="s">
        <v>6338</v>
      </c>
      <c r="B1888" s="18" t="s">
        <v>20</v>
      </c>
      <c r="C1888" s="18" t="s">
        <v>21</v>
      </c>
      <c r="D1888" s="18">
        <v>1991</v>
      </c>
      <c r="E1888" s="18">
        <f>VLOOKUP(D1888,'cpi roi'!A:C,2,FALSE)</f>
        <v>136.19999999999999</v>
      </c>
      <c r="F1888" s="18" t="s">
        <v>6231</v>
      </c>
      <c r="G1888" s="18">
        <v>7.8</v>
      </c>
      <c r="H1888" s="19">
        <v>44000</v>
      </c>
      <c r="I1888" s="18" t="s">
        <v>6339</v>
      </c>
      <c r="J1888" s="18" t="s">
        <v>6339</v>
      </c>
      <c r="K1888" s="18" t="s">
        <v>6340</v>
      </c>
      <c r="L1888" s="18" t="s">
        <v>457</v>
      </c>
      <c r="M1888" s="20">
        <v>0</v>
      </c>
      <c r="N1888" s="20">
        <v>2175939</v>
      </c>
      <c r="O1888" s="21">
        <f t="shared" si="87"/>
        <v>4867904.6497797351</v>
      </c>
      <c r="P1888" s="22">
        <f t="shared" si="88"/>
        <v>0</v>
      </c>
      <c r="Q1888" s="20">
        <f t="shared" si="89"/>
        <v>1597605.7268722469</v>
      </c>
      <c r="R1888" s="18" t="s">
        <v>6341</v>
      </c>
      <c r="S1888" s="18">
        <v>98</v>
      </c>
    </row>
    <row r="1889" spans="1:19" x14ac:dyDescent="0.25">
      <c r="A1889" s="18" t="s">
        <v>6342</v>
      </c>
      <c r="B1889" s="18" t="s">
        <v>20</v>
      </c>
      <c r="C1889" s="18" t="s">
        <v>38</v>
      </c>
      <c r="D1889" s="18">
        <v>1991</v>
      </c>
      <c r="E1889" s="18">
        <f>VLOOKUP(D1889,'cpi roi'!A:C,2,FALSE)</f>
        <v>136.19999999999999</v>
      </c>
      <c r="F1889" s="18" t="s">
        <v>6127</v>
      </c>
      <c r="G1889" s="18">
        <v>6.7</v>
      </c>
      <c r="H1889" s="19">
        <v>33000</v>
      </c>
      <c r="I1889" s="18" t="s">
        <v>3116</v>
      </c>
      <c r="J1889" s="18" t="s">
        <v>6343</v>
      </c>
      <c r="K1889" s="18" t="s">
        <v>6344</v>
      </c>
      <c r="L1889" s="18" t="s">
        <v>34</v>
      </c>
      <c r="M1889" s="20">
        <v>8000000</v>
      </c>
      <c r="N1889" s="20">
        <v>47624353</v>
      </c>
      <c r="O1889" s="21">
        <f t="shared" si="87"/>
        <v>106542880.75697504</v>
      </c>
      <c r="P1889" s="22">
        <f t="shared" si="88"/>
        <v>595.30441250000001</v>
      </c>
      <c r="Q1889" s="20">
        <f t="shared" si="89"/>
        <v>34966485.315712191</v>
      </c>
      <c r="R1889" s="18" t="s">
        <v>27</v>
      </c>
      <c r="S1889" s="18">
        <v>97</v>
      </c>
    </row>
    <row r="1890" spans="1:19" x14ac:dyDescent="0.25">
      <c r="A1890" s="18" t="s">
        <v>6345</v>
      </c>
      <c r="B1890" s="18" t="s">
        <v>20</v>
      </c>
      <c r="C1890" s="18" t="s">
        <v>38</v>
      </c>
      <c r="D1890" s="18">
        <v>1991</v>
      </c>
      <c r="E1890" s="18">
        <f>VLOOKUP(D1890,'cpi roi'!A:C,2,FALSE)</f>
        <v>136.19999999999999</v>
      </c>
      <c r="F1890" s="18" t="s">
        <v>6346</v>
      </c>
      <c r="G1890" s="18">
        <v>6.6</v>
      </c>
      <c r="H1890" s="19">
        <v>20000</v>
      </c>
      <c r="I1890" s="18" t="s">
        <v>2040</v>
      </c>
      <c r="J1890" s="18" t="s">
        <v>6347</v>
      </c>
      <c r="K1890" s="18" t="s">
        <v>2567</v>
      </c>
      <c r="L1890" s="18" t="s">
        <v>34</v>
      </c>
      <c r="M1890" s="20">
        <v>10000000</v>
      </c>
      <c r="N1890" s="20">
        <v>15073942</v>
      </c>
      <c r="O1890" s="21">
        <f t="shared" si="87"/>
        <v>33722688.160058737</v>
      </c>
      <c r="P1890" s="22">
        <f t="shared" si="88"/>
        <v>150.73942</v>
      </c>
      <c r="Q1890" s="20">
        <f t="shared" si="89"/>
        <v>11067505.139500735</v>
      </c>
      <c r="R1890" s="18" t="s">
        <v>2105</v>
      </c>
      <c r="S1890" s="18">
        <v>111</v>
      </c>
    </row>
    <row r="1891" spans="1:19" x14ac:dyDescent="0.25">
      <c r="A1891" s="18" t="s">
        <v>6348</v>
      </c>
      <c r="B1891" s="18" t="s">
        <v>20</v>
      </c>
      <c r="C1891" s="18" t="s">
        <v>45</v>
      </c>
      <c r="D1891" s="18">
        <v>1991</v>
      </c>
      <c r="E1891" s="18">
        <f>VLOOKUP(D1891,'cpi roi'!A:C,2,FALSE)</f>
        <v>136.19999999999999</v>
      </c>
      <c r="F1891" s="18" t="s">
        <v>6349</v>
      </c>
      <c r="G1891" s="18">
        <v>6.4</v>
      </c>
      <c r="H1891" s="19">
        <v>32000</v>
      </c>
      <c r="I1891" s="18" t="s">
        <v>700</v>
      </c>
      <c r="J1891" s="18" t="s">
        <v>700</v>
      </c>
      <c r="K1891" s="18" t="s">
        <v>6350</v>
      </c>
      <c r="L1891" s="18" t="s">
        <v>34</v>
      </c>
      <c r="M1891" s="20">
        <v>6000000</v>
      </c>
      <c r="N1891" s="20">
        <v>31347154</v>
      </c>
      <c r="O1891" s="21">
        <f t="shared" si="87"/>
        <v>70128324.697503671</v>
      </c>
      <c r="P1891" s="22">
        <f t="shared" si="88"/>
        <v>522.45256666666671</v>
      </c>
      <c r="Q1891" s="20">
        <f t="shared" si="89"/>
        <v>23015531.5712188</v>
      </c>
      <c r="R1891" s="18" t="s">
        <v>65</v>
      </c>
      <c r="S1891" s="18">
        <v>102</v>
      </c>
    </row>
    <row r="1892" spans="1:19" x14ac:dyDescent="0.25">
      <c r="A1892" s="18" t="s">
        <v>6351</v>
      </c>
      <c r="B1892" s="18" t="s">
        <v>2004</v>
      </c>
      <c r="C1892" s="18" t="s">
        <v>21</v>
      </c>
      <c r="D1892" s="18">
        <v>1991</v>
      </c>
      <c r="E1892" s="18">
        <f>VLOOKUP(D1892,'cpi roi'!A:C,2,FALSE)</f>
        <v>136.19999999999999</v>
      </c>
      <c r="F1892" s="18" t="s">
        <v>6352</v>
      </c>
      <c r="G1892" s="18">
        <v>6.7</v>
      </c>
      <c r="H1892" s="19">
        <v>30000</v>
      </c>
      <c r="I1892" s="18" t="s">
        <v>479</v>
      </c>
      <c r="J1892" s="18" t="s">
        <v>6353</v>
      </c>
      <c r="K1892" s="18" t="s">
        <v>502</v>
      </c>
      <c r="L1892" s="18" t="s">
        <v>34</v>
      </c>
      <c r="M1892" s="20">
        <v>25000000</v>
      </c>
      <c r="N1892" s="20">
        <v>43001500</v>
      </c>
      <c r="O1892" s="21">
        <f t="shared" si="87"/>
        <v>96200859.397944197</v>
      </c>
      <c r="P1892" s="22">
        <f t="shared" si="88"/>
        <v>172.006</v>
      </c>
      <c r="Q1892" s="20">
        <f t="shared" si="89"/>
        <v>31572320.117474306</v>
      </c>
      <c r="R1892" s="18" t="s">
        <v>48</v>
      </c>
      <c r="S1892" s="18">
        <v>108</v>
      </c>
    </row>
    <row r="1893" spans="1:19" x14ac:dyDescent="0.25">
      <c r="A1893" s="18" t="s">
        <v>6354</v>
      </c>
      <c r="B1893" s="18" t="s">
        <v>20</v>
      </c>
      <c r="C1893" s="18" t="s">
        <v>67</v>
      </c>
      <c r="D1893" s="18">
        <v>1991</v>
      </c>
      <c r="E1893" s="18">
        <f>VLOOKUP(D1893,'cpi roi'!A:C,2,FALSE)</f>
        <v>136.19999999999999</v>
      </c>
      <c r="F1893" s="18" t="s">
        <v>6195</v>
      </c>
      <c r="G1893" s="18">
        <v>6.8</v>
      </c>
      <c r="H1893" s="19">
        <v>27000</v>
      </c>
      <c r="I1893" s="18" t="s">
        <v>1132</v>
      </c>
      <c r="J1893" s="18" t="s">
        <v>1914</v>
      </c>
      <c r="K1893" s="18" t="s">
        <v>605</v>
      </c>
      <c r="L1893" s="18" t="s">
        <v>34</v>
      </c>
      <c r="M1893" s="20">
        <v>30000000</v>
      </c>
      <c r="N1893" s="20">
        <v>49114016</v>
      </c>
      <c r="O1893" s="21">
        <f t="shared" si="87"/>
        <v>109875482.19676946</v>
      </c>
      <c r="P1893" s="22">
        <f t="shared" si="88"/>
        <v>163.71338666666665</v>
      </c>
      <c r="Q1893" s="20">
        <f t="shared" si="89"/>
        <v>36060217.327459618</v>
      </c>
      <c r="R1893" s="18" t="s">
        <v>2105</v>
      </c>
      <c r="S1893" s="18">
        <v>136</v>
      </c>
    </row>
    <row r="1894" spans="1:19" x14ac:dyDescent="0.25">
      <c r="A1894" s="18" t="s">
        <v>6355</v>
      </c>
      <c r="B1894" s="18" t="s">
        <v>2004</v>
      </c>
      <c r="C1894" s="18" t="s">
        <v>45</v>
      </c>
      <c r="D1894" s="18">
        <v>1991</v>
      </c>
      <c r="E1894" s="18">
        <f>VLOOKUP(D1894,'cpi roi'!A:C,2,FALSE)</f>
        <v>136.19999999999999</v>
      </c>
      <c r="F1894" s="18" t="s">
        <v>6293</v>
      </c>
      <c r="G1894" s="18">
        <v>6.2</v>
      </c>
      <c r="H1894" s="19">
        <v>34000</v>
      </c>
      <c r="I1894" s="18" t="s">
        <v>5271</v>
      </c>
      <c r="J1894" s="18" t="s">
        <v>6356</v>
      </c>
      <c r="K1894" s="18" t="s">
        <v>2570</v>
      </c>
      <c r="L1894" s="18" t="s">
        <v>34</v>
      </c>
      <c r="M1894" s="20">
        <v>20000000</v>
      </c>
      <c r="N1894" s="20">
        <v>54830779</v>
      </c>
      <c r="O1894" s="21">
        <f t="shared" si="87"/>
        <v>122664745.67767988</v>
      </c>
      <c r="P1894" s="22">
        <f t="shared" si="88"/>
        <v>274.15389499999998</v>
      </c>
      <c r="Q1894" s="20">
        <f t="shared" si="89"/>
        <v>40257546.989721</v>
      </c>
      <c r="R1894" s="18" t="s">
        <v>27</v>
      </c>
      <c r="S1894" s="18">
        <v>104</v>
      </c>
    </row>
    <row r="1895" spans="1:19" x14ac:dyDescent="0.25">
      <c r="A1895" s="18" t="s">
        <v>6357</v>
      </c>
      <c r="B1895" s="18" t="s">
        <v>20</v>
      </c>
      <c r="C1895" s="18" t="s">
        <v>45</v>
      </c>
      <c r="D1895" s="18">
        <v>1991</v>
      </c>
      <c r="E1895" s="18">
        <f>VLOOKUP(D1895,'cpi roi'!A:C,2,FALSE)</f>
        <v>136.19999999999999</v>
      </c>
      <c r="F1895" s="18" t="s">
        <v>6358</v>
      </c>
      <c r="G1895" s="18">
        <v>7.6</v>
      </c>
      <c r="H1895" s="19">
        <v>82000</v>
      </c>
      <c r="I1895" s="18" t="s">
        <v>6359</v>
      </c>
      <c r="J1895" s="18" t="s">
        <v>6360</v>
      </c>
      <c r="K1895" s="18" t="s">
        <v>6361</v>
      </c>
      <c r="L1895" s="18" t="s">
        <v>457</v>
      </c>
      <c r="M1895" s="20">
        <v>0</v>
      </c>
      <c r="N1895" s="20">
        <v>1794187</v>
      </c>
      <c r="O1895" s="21">
        <f t="shared" si="87"/>
        <v>4013867.6864904552</v>
      </c>
      <c r="P1895" s="22">
        <f t="shared" si="88"/>
        <v>0</v>
      </c>
      <c r="Q1895" s="20">
        <f t="shared" si="89"/>
        <v>1317317.9148311308</v>
      </c>
      <c r="R1895" s="18" t="s">
        <v>6362</v>
      </c>
      <c r="S1895" s="18">
        <v>99</v>
      </c>
    </row>
    <row r="1896" spans="1:19" x14ac:dyDescent="0.25">
      <c r="A1896" s="18" t="s">
        <v>6363</v>
      </c>
      <c r="B1896" s="18" t="s">
        <v>20</v>
      </c>
      <c r="C1896" s="18" t="s">
        <v>45</v>
      </c>
      <c r="D1896" s="18">
        <v>1991</v>
      </c>
      <c r="E1896" s="18">
        <f>VLOOKUP(D1896,'cpi roi'!A:C,2,FALSE)</f>
        <v>136.19999999999999</v>
      </c>
      <c r="F1896" s="18" t="s">
        <v>6364</v>
      </c>
      <c r="G1896" s="18">
        <v>7.7</v>
      </c>
      <c r="H1896" s="19">
        <v>57000</v>
      </c>
      <c r="I1896" s="18" t="s">
        <v>2193</v>
      </c>
      <c r="J1896" s="18" t="s">
        <v>2193</v>
      </c>
      <c r="K1896" s="18" t="s">
        <v>4492</v>
      </c>
      <c r="L1896" s="18" t="s">
        <v>457</v>
      </c>
      <c r="M1896" s="20">
        <v>3500000</v>
      </c>
      <c r="N1896" s="20">
        <v>2023808</v>
      </c>
      <c r="O1896" s="21">
        <f t="shared" si="87"/>
        <v>4527564.5932452278</v>
      </c>
      <c r="P1896" s="22">
        <f t="shared" si="88"/>
        <v>57.823085714285718</v>
      </c>
      <c r="Q1896" s="20">
        <f t="shared" si="89"/>
        <v>1485908.9574155654</v>
      </c>
      <c r="R1896" s="18" t="s">
        <v>6365</v>
      </c>
      <c r="S1896" s="18">
        <v>129</v>
      </c>
    </row>
    <row r="1897" spans="1:19" x14ac:dyDescent="0.25">
      <c r="A1897" s="18" t="s">
        <v>6366</v>
      </c>
      <c r="B1897" s="18" t="s">
        <v>20</v>
      </c>
      <c r="C1897" s="18" t="s">
        <v>56</v>
      </c>
      <c r="D1897" s="18">
        <v>1991</v>
      </c>
      <c r="E1897" s="18">
        <f>VLOOKUP(D1897,'cpi roi'!A:C,2,FALSE)</f>
        <v>136.19999999999999</v>
      </c>
      <c r="F1897" s="18" t="s">
        <v>6367</v>
      </c>
      <c r="G1897" s="18">
        <v>5.0999999999999996</v>
      </c>
      <c r="H1897" s="19">
        <v>37000</v>
      </c>
      <c r="I1897" s="18" t="s">
        <v>6368</v>
      </c>
      <c r="J1897" s="18" t="s">
        <v>4515</v>
      </c>
      <c r="K1897" s="18" t="s">
        <v>6369</v>
      </c>
      <c r="L1897" s="18" t="s">
        <v>26</v>
      </c>
      <c r="M1897" s="20">
        <v>13000000</v>
      </c>
      <c r="N1897" s="20">
        <v>20560255</v>
      </c>
      <c r="O1897" s="21">
        <f t="shared" si="87"/>
        <v>45996400.135829665</v>
      </c>
      <c r="P1897" s="22">
        <f t="shared" si="88"/>
        <v>158.15580769230769</v>
      </c>
      <c r="Q1897" s="20">
        <f t="shared" si="89"/>
        <v>15095635.095447872</v>
      </c>
      <c r="R1897" s="18" t="s">
        <v>65</v>
      </c>
      <c r="S1897" s="18">
        <v>90</v>
      </c>
    </row>
    <row r="1898" spans="1:19" x14ac:dyDescent="0.25">
      <c r="A1898" s="18" t="s">
        <v>6370</v>
      </c>
      <c r="B1898" s="18" t="s">
        <v>20</v>
      </c>
      <c r="C1898" s="18" t="s">
        <v>155</v>
      </c>
      <c r="D1898" s="18">
        <v>1991</v>
      </c>
      <c r="E1898" s="18">
        <f>VLOOKUP(D1898,'cpi roi'!A:C,2,FALSE)</f>
        <v>136.19999999999999</v>
      </c>
      <c r="F1898" s="18" t="s">
        <v>6331</v>
      </c>
      <c r="G1898" s="18">
        <v>4.9000000000000004</v>
      </c>
      <c r="H1898" s="19">
        <v>43000</v>
      </c>
      <c r="I1898" s="18" t="s">
        <v>6371</v>
      </c>
      <c r="J1898" s="18" t="s">
        <v>700</v>
      </c>
      <c r="K1898" s="18" t="s">
        <v>2666</v>
      </c>
      <c r="L1898" s="18" t="s">
        <v>34</v>
      </c>
      <c r="M1898" s="20">
        <v>11000000</v>
      </c>
      <c r="N1898" s="20">
        <v>34872033</v>
      </c>
      <c r="O1898" s="21">
        <f t="shared" si="87"/>
        <v>78014012.151982382</v>
      </c>
      <c r="P1898" s="22">
        <f t="shared" si="88"/>
        <v>317.01848181818184</v>
      </c>
      <c r="Q1898" s="20">
        <f t="shared" si="89"/>
        <v>25603548.458149783</v>
      </c>
      <c r="R1898" s="18" t="s">
        <v>2031</v>
      </c>
      <c r="S1898" s="18">
        <v>89</v>
      </c>
    </row>
    <row r="1899" spans="1:19" x14ac:dyDescent="0.25">
      <c r="A1899" s="18" t="s">
        <v>6372</v>
      </c>
      <c r="B1899" s="18" t="s">
        <v>37</v>
      </c>
      <c r="C1899" s="18" t="s">
        <v>45</v>
      </c>
      <c r="D1899" s="18">
        <v>1991</v>
      </c>
      <c r="E1899" s="18">
        <f>VLOOKUP(D1899,'cpi roi'!A:C,2,FALSE)</f>
        <v>136.19999999999999</v>
      </c>
      <c r="F1899" s="18" t="s">
        <v>6346</v>
      </c>
      <c r="G1899" s="18">
        <v>6.5</v>
      </c>
      <c r="H1899" s="19">
        <v>30000</v>
      </c>
      <c r="I1899" s="18" t="s">
        <v>62</v>
      </c>
      <c r="J1899" s="18" t="s">
        <v>6373</v>
      </c>
      <c r="K1899" s="18" t="s">
        <v>766</v>
      </c>
      <c r="L1899" s="18" t="s">
        <v>34</v>
      </c>
      <c r="M1899" s="20">
        <v>35000000</v>
      </c>
      <c r="N1899" s="20">
        <v>23562716</v>
      </c>
      <c r="O1899" s="21">
        <f t="shared" si="87"/>
        <v>52713359.509544782</v>
      </c>
      <c r="P1899" s="22">
        <f t="shared" si="88"/>
        <v>67.322045714285721</v>
      </c>
      <c r="Q1899" s="20">
        <f t="shared" si="89"/>
        <v>17300085.168869313</v>
      </c>
      <c r="R1899" s="18" t="s">
        <v>6374</v>
      </c>
      <c r="S1899" s="18">
        <v>109</v>
      </c>
    </row>
    <row r="1900" spans="1:19" x14ac:dyDescent="0.25">
      <c r="A1900" s="18" t="s">
        <v>6375</v>
      </c>
      <c r="B1900" s="18" t="s">
        <v>20</v>
      </c>
      <c r="C1900" s="18" t="s">
        <v>21</v>
      </c>
      <c r="D1900" s="18">
        <v>1991</v>
      </c>
      <c r="E1900" s="18">
        <f>VLOOKUP(D1900,'cpi roi'!A:C,2,FALSE)</f>
        <v>136.19999999999999</v>
      </c>
      <c r="F1900" s="18" t="s">
        <v>6376</v>
      </c>
      <c r="G1900" s="18">
        <v>7.6</v>
      </c>
      <c r="H1900" s="19">
        <v>13000</v>
      </c>
      <c r="I1900" s="18" t="s">
        <v>3451</v>
      </c>
      <c r="J1900" s="18" t="s">
        <v>3451</v>
      </c>
      <c r="K1900" s="18" t="s">
        <v>6377</v>
      </c>
      <c r="L1900" s="18" t="s">
        <v>457</v>
      </c>
      <c r="M1900" s="20">
        <v>28000000</v>
      </c>
      <c r="N1900" s="20">
        <v>29679</v>
      </c>
      <c r="O1900" s="21">
        <f t="shared" si="87"/>
        <v>66396.411894273129</v>
      </c>
      <c r="P1900" s="22">
        <f t="shared" si="88"/>
        <v>0.10599642857142856</v>
      </c>
      <c r="Q1900" s="20">
        <f t="shared" si="89"/>
        <v>21790.748898678416</v>
      </c>
      <c r="R1900" s="18" t="s">
        <v>2512</v>
      </c>
      <c r="S1900" s="18">
        <v>125</v>
      </c>
    </row>
    <row r="1901" spans="1:19" x14ac:dyDescent="0.25">
      <c r="A1901" s="18" t="s">
        <v>6378</v>
      </c>
      <c r="B1901" s="18" t="s">
        <v>20</v>
      </c>
      <c r="C1901" s="18" t="s">
        <v>38</v>
      </c>
      <c r="D1901" s="18">
        <v>1991</v>
      </c>
      <c r="E1901" s="18">
        <f>VLOOKUP(D1901,'cpi roi'!A:C,2,FALSE)</f>
        <v>136.19999999999999</v>
      </c>
      <c r="F1901" s="18" t="s">
        <v>6349</v>
      </c>
      <c r="G1901" s="18">
        <v>4.2</v>
      </c>
      <c r="H1901" s="19">
        <v>44000</v>
      </c>
      <c r="I1901" s="18" t="s">
        <v>2338</v>
      </c>
      <c r="J1901" s="18" t="s">
        <v>3255</v>
      </c>
      <c r="K1901" s="18" t="s">
        <v>2224</v>
      </c>
      <c r="L1901" s="18" t="s">
        <v>26</v>
      </c>
      <c r="M1901" s="20">
        <v>30000000</v>
      </c>
      <c r="N1901" s="20">
        <v>15556340</v>
      </c>
      <c r="O1901" s="21">
        <f t="shared" si="87"/>
        <v>34801885.447870776</v>
      </c>
      <c r="P1901" s="22">
        <f t="shared" si="88"/>
        <v>51.854466666666667</v>
      </c>
      <c r="Q1901" s="20">
        <f t="shared" si="89"/>
        <v>11421688.693098385</v>
      </c>
      <c r="R1901" s="18" t="s">
        <v>6379</v>
      </c>
      <c r="S1901" s="18">
        <v>91</v>
      </c>
    </row>
    <row r="1902" spans="1:19" x14ac:dyDescent="0.25">
      <c r="A1902" s="18" t="s">
        <v>6380</v>
      </c>
      <c r="B1902" s="18" t="s">
        <v>20</v>
      </c>
      <c r="C1902" s="18" t="s">
        <v>38</v>
      </c>
      <c r="D1902" s="18">
        <v>1991</v>
      </c>
      <c r="E1902" s="18">
        <f>VLOOKUP(D1902,'cpi roi'!A:C,2,FALSE)</f>
        <v>136.19999999999999</v>
      </c>
      <c r="F1902" s="18" t="s">
        <v>6317</v>
      </c>
      <c r="G1902" s="18">
        <v>6</v>
      </c>
      <c r="H1902" s="19">
        <v>7300</v>
      </c>
      <c r="I1902" s="18" t="s">
        <v>4768</v>
      </c>
      <c r="J1902" s="18" t="s">
        <v>6381</v>
      </c>
      <c r="K1902" s="18" t="s">
        <v>6382</v>
      </c>
      <c r="L1902" s="18" t="s">
        <v>34</v>
      </c>
      <c r="M1902" s="20">
        <v>17000000</v>
      </c>
      <c r="N1902" s="20">
        <v>9151887</v>
      </c>
      <c r="O1902" s="21">
        <f t="shared" si="87"/>
        <v>20474155.425110132</v>
      </c>
      <c r="P1902" s="22">
        <f t="shared" si="88"/>
        <v>53.834629411764702</v>
      </c>
      <c r="Q1902" s="20">
        <f t="shared" si="89"/>
        <v>6719447.1365638776</v>
      </c>
      <c r="R1902" s="18" t="s">
        <v>6329</v>
      </c>
      <c r="S1902" s="18">
        <v>92</v>
      </c>
    </row>
    <row r="1903" spans="1:19" x14ac:dyDescent="0.25">
      <c r="A1903" s="18" t="s">
        <v>6383</v>
      </c>
      <c r="B1903" s="18" t="s">
        <v>341</v>
      </c>
      <c r="C1903" s="18" t="s">
        <v>21</v>
      </c>
      <c r="D1903" s="18">
        <v>1991</v>
      </c>
      <c r="E1903" s="18">
        <f>VLOOKUP(D1903,'cpi roi'!A:C,2,FALSE)</f>
        <v>136.19999999999999</v>
      </c>
      <c r="F1903" s="18" t="s">
        <v>5936</v>
      </c>
      <c r="G1903" s="18">
        <v>7.2</v>
      </c>
      <c r="H1903" s="19">
        <v>5000</v>
      </c>
      <c r="I1903" s="18" t="s">
        <v>581</v>
      </c>
      <c r="J1903" s="18" t="s">
        <v>6384</v>
      </c>
      <c r="K1903" s="18" t="s">
        <v>6385</v>
      </c>
      <c r="L1903" s="18" t="s">
        <v>34</v>
      </c>
      <c r="M1903" s="20">
        <v>0</v>
      </c>
      <c r="N1903" s="20">
        <v>7294835</v>
      </c>
      <c r="O1903" s="21">
        <f t="shared" si="87"/>
        <v>16319649.225403817</v>
      </c>
      <c r="P1903" s="22">
        <f t="shared" si="88"/>
        <v>0</v>
      </c>
      <c r="Q1903" s="20">
        <f t="shared" si="89"/>
        <v>5355972.8340675486</v>
      </c>
      <c r="R1903" s="18" t="s">
        <v>1729</v>
      </c>
      <c r="S1903" s="18">
        <v>88</v>
      </c>
    </row>
    <row r="1904" spans="1:19" x14ac:dyDescent="0.25">
      <c r="A1904" s="18" t="s">
        <v>6386</v>
      </c>
      <c r="B1904" s="18" t="s">
        <v>20</v>
      </c>
      <c r="C1904" s="18" t="s">
        <v>38</v>
      </c>
      <c r="D1904" s="18">
        <v>1991</v>
      </c>
      <c r="E1904" s="18">
        <f>VLOOKUP(D1904,'cpi roi'!A:C,2,FALSE)</f>
        <v>136.19999999999999</v>
      </c>
      <c r="F1904" s="18" t="s">
        <v>6387</v>
      </c>
      <c r="G1904" s="18">
        <v>6.1</v>
      </c>
      <c r="H1904" s="19">
        <v>17000</v>
      </c>
      <c r="I1904" s="18" t="s">
        <v>2135</v>
      </c>
      <c r="J1904" s="18" t="s">
        <v>6388</v>
      </c>
      <c r="K1904" s="18" t="s">
        <v>3900</v>
      </c>
      <c r="L1904" s="18" t="s">
        <v>34</v>
      </c>
      <c r="M1904" s="20">
        <v>8000000</v>
      </c>
      <c r="N1904" s="20">
        <v>2275557</v>
      </c>
      <c r="O1904" s="21">
        <f t="shared" si="87"/>
        <v>5090765.1828193832</v>
      </c>
      <c r="P1904" s="22">
        <f t="shared" si="88"/>
        <v>28.4444625</v>
      </c>
      <c r="Q1904" s="20">
        <f t="shared" si="89"/>
        <v>1670746.6960352424</v>
      </c>
      <c r="R1904" s="18" t="s">
        <v>6389</v>
      </c>
      <c r="S1904" s="18">
        <v>79</v>
      </c>
    </row>
    <row r="1905" spans="1:19" x14ac:dyDescent="0.25">
      <c r="A1905" s="18" t="s">
        <v>6390</v>
      </c>
      <c r="B1905" s="18" t="s">
        <v>20</v>
      </c>
      <c r="C1905" s="18" t="s">
        <v>21</v>
      </c>
      <c r="D1905" s="18">
        <v>1991</v>
      </c>
      <c r="E1905" s="18">
        <f>VLOOKUP(D1905,'cpi roi'!A:C,2,FALSE)</f>
        <v>136.19999999999999</v>
      </c>
      <c r="F1905" s="18" t="s">
        <v>6275</v>
      </c>
      <c r="G1905" s="18">
        <v>6.6</v>
      </c>
      <c r="H1905" s="19">
        <v>17000</v>
      </c>
      <c r="I1905" s="18" t="s">
        <v>3432</v>
      </c>
      <c r="J1905" s="18" t="s">
        <v>3432</v>
      </c>
      <c r="K1905" s="18" t="s">
        <v>6344</v>
      </c>
      <c r="L1905" s="18" t="s">
        <v>34</v>
      </c>
      <c r="M1905" s="20">
        <v>14000000</v>
      </c>
      <c r="N1905" s="20">
        <v>43882682</v>
      </c>
      <c r="O1905" s="21">
        <f t="shared" si="87"/>
        <v>98172196.809104264</v>
      </c>
      <c r="P1905" s="22">
        <f t="shared" si="88"/>
        <v>313.44772857142857</v>
      </c>
      <c r="Q1905" s="20">
        <f t="shared" si="89"/>
        <v>32219296.622613806</v>
      </c>
      <c r="R1905" s="18" t="s">
        <v>65</v>
      </c>
      <c r="S1905" s="18">
        <v>132</v>
      </c>
    </row>
    <row r="1906" spans="1:19" x14ac:dyDescent="0.25">
      <c r="A1906" s="18" t="s">
        <v>6391</v>
      </c>
      <c r="B1906" s="18" t="s">
        <v>20</v>
      </c>
      <c r="C1906" s="18" t="s">
        <v>38</v>
      </c>
      <c r="D1906" s="18">
        <v>1991</v>
      </c>
      <c r="E1906" s="18">
        <f>VLOOKUP(D1906,'cpi roi'!A:C,2,FALSE)</f>
        <v>136.19999999999999</v>
      </c>
      <c r="F1906" s="18" t="s">
        <v>6387</v>
      </c>
      <c r="G1906" s="18">
        <v>6.1</v>
      </c>
      <c r="H1906" s="19">
        <v>19000</v>
      </c>
      <c r="I1906" s="18" t="s">
        <v>2818</v>
      </c>
      <c r="J1906" s="18" t="s">
        <v>6392</v>
      </c>
      <c r="K1906" s="18" t="s">
        <v>2791</v>
      </c>
      <c r="L1906" s="18" t="s">
        <v>34</v>
      </c>
      <c r="M1906" s="20">
        <v>23000000</v>
      </c>
      <c r="N1906" s="20">
        <v>7434726</v>
      </c>
      <c r="O1906" s="21">
        <f t="shared" si="87"/>
        <v>16632606.550660793</v>
      </c>
      <c r="P1906" s="22">
        <f t="shared" si="88"/>
        <v>32.324895652173915</v>
      </c>
      <c r="Q1906" s="20">
        <f t="shared" si="89"/>
        <v>5458682.8193832608</v>
      </c>
      <c r="R1906" s="18" t="s">
        <v>6393</v>
      </c>
      <c r="S1906" s="18">
        <v>98</v>
      </c>
    </row>
    <row r="1907" spans="1:19" x14ac:dyDescent="0.25">
      <c r="A1907" s="18" t="s">
        <v>6394</v>
      </c>
      <c r="B1907" s="18" t="s">
        <v>2004</v>
      </c>
      <c r="C1907" s="18" t="s">
        <v>21</v>
      </c>
      <c r="D1907" s="18">
        <v>1991</v>
      </c>
      <c r="E1907" s="18">
        <f>VLOOKUP(D1907,'cpi roi'!A:C,2,FALSE)</f>
        <v>136.19999999999999</v>
      </c>
      <c r="F1907" s="18" t="s">
        <v>5161</v>
      </c>
      <c r="G1907" s="18">
        <v>6.4</v>
      </c>
      <c r="H1907" s="19">
        <v>13000</v>
      </c>
      <c r="I1907" s="18" t="s">
        <v>3212</v>
      </c>
      <c r="J1907" s="18" t="s">
        <v>6395</v>
      </c>
      <c r="K1907" s="18" t="s">
        <v>908</v>
      </c>
      <c r="L1907" s="18" t="s">
        <v>34</v>
      </c>
      <c r="M1907" s="20">
        <v>0</v>
      </c>
      <c r="N1907" s="20">
        <v>14789113</v>
      </c>
      <c r="O1907" s="21">
        <f t="shared" si="87"/>
        <v>33085482.607195299</v>
      </c>
      <c r="P1907" s="22">
        <f t="shared" si="88"/>
        <v>0</v>
      </c>
      <c r="Q1907" s="20">
        <f t="shared" si="89"/>
        <v>10858379.588839943</v>
      </c>
      <c r="R1907" s="18" t="s">
        <v>5767</v>
      </c>
      <c r="S1907" s="18">
        <v>116</v>
      </c>
    </row>
    <row r="1908" spans="1:19" x14ac:dyDescent="0.25">
      <c r="A1908" s="18" t="s">
        <v>6396</v>
      </c>
      <c r="B1908" s="18" t="s">
        <v>37</v>
      </c>
      <c r="C1908" s="18" t="s">
        <v>45</v>
      </c>
      <c r="D1908" s="18">
        <v>1991</v>
      </c>
      <c r="E1908" s="18">
        <f>VLOOKUP(D1908,'cpi roi'!A:C,2,FALSE)</f>
        <v>136.19999999999999</v>
      </c>
      <c r="F1908" s="18" t="s">
        <v>6397</v>
      </c>
      <c r="G1908" s="18">
        <v>7.2</v>
      </c>
      <c r="H1908" s="19">
        <v>18000</v>
      </c>
      <c r="I1908" s="18" t="s">
        <v>900</v>
      </c>
      <c r="J1908" s="18" t="s">
        <v>900</v>
      </c>
      <c r="K1908" s="18" t="s">
        <v>900</v>
      </c>
      <c r="L1908" s="18" t="s">
        <v>34</v>
      </c>
      <c r="M1908" s="20">
        <v>0</v>
      </c>
      <c r="N1908" s="20">
        <v>16371128</v>
      </c>
      <c r="O1908" s="21">
        <f t="shared" si="87"/>
        <v>36624689.439060204</v>
      </c>
      <c r="P1908" s="22">
        <f t="shared" si="88"/>
        <v>0</v>
      </c>
      <c r="Q1908" s="20">
        <f t="shared" si="89"/>
        <v>12019917.767988253</v>
      </c>
      <c r="R1908" s="18" t="s">
        <v>6298</v>
      </c>
      <c r="S1908" s="18">
        <v>112</v>
      </c>
    </row>
    <row r="1909" spans="1:19" x14ac:dyDescent="0.25">
      <c r="A1909" s="18" t="s">
        <v>6398</v>
      </c>
      <c r="B1909" s="18" t="s">
        <v>2004</v>
      </c>
      <c r="C1909" s="18" t="s">
        <v>38</v>
      </c>
      <c r="D1909" s="18">
        <v>1991</v>
      </c>
      <c r="E1909" s="18">
        <f>VLOOKUP(D1909,'cpi roi'!A:C,2,FALSE)</f>
        <v>136.19999999999999</v>
      </c>
      <c r="F1909" s="18" t="s">
        <v>5814</v>
      </c>
      <c r="G1909" s="18">
        <v>5.8</v>
      </c>
      <c r="H1909" s="19">
        <v>6600</v>
      </c>
      <c r="I1909" s="18" t="s">
        <v>1001</v>
      </c>
      <c r="J1909" s="18" t="s">
        <v>6399</v>
      </c>
      <c r="K1909" s="18" t="s">
        <v>2621</v>
      </c>
      <c r="L1909" s="18" t="s">
        <v>34</v>
      </c>
      <c r="M1909" s="20">
        <v>35000000</v>
      </c>
      <c r="N1909" s="20">
        <v>14587732</v>
      </c>
      <c r="O1909" s="21">
        <f t="shared" si="87"/>
        <v>32634962.851688694</v>
      </c>
      <c r="P1909" s="22">
        <f t="shared" si="88"/>
        <v>41.679234285714287</v>
      </c>
      <c r="Q1909" s="20">
        <f t="shared" si="89"/>
        <v>10710522.76064611</v>
      </c>
      <c r="R1909" s="18" t="s">
        <v>48</v>
      </c>
      <c r="S1909" s="18">
        <v>115</v>
      </c>
    </row>
    <row r="1910" spans="1:19" x14ac:dyDescent="0.25">
      <c r="A1910" s="18" t="s">
        <v>6400</v>
      </c>
      <c r="B1910" s="18" t="s">
        <v>2004</v>
      </c>
      <c r="C1910" s="18" t="s">
        <v>45</v>
      </c>
      <c r="D1910" s="18">
        <v>1991</v>
      </c>
      <c r="E1910" s="18">
        <f>VLOOKUP(D1910,'cpi roi'!A:C,2,FALSE)</f>
        <v>136.19999999999999</v>
      </c>
      <c r="F1910" s="18" t="s">
        <v>6209</v>
      </c>
      <c r="G1910" s="18">
        <v>4.9000000000000004</v>
      </c>
      <c r="H1910" s="19">
        <v>21000</v>
      </c>
      <c r="I1910" s="18" t="s">
        <v>6401</v>
      </c>
      <c r="J1910" s="18" t="s">
        <v>5779</v>
      </c>
      <c r="K1910" s="18" t="s">
        <v>387</v>
      </c>
      <c r="L1910" s="18" t="s">
        <v>34</v>
      </c>
      <c r="M1910" s="20">
        <v>15000000</v>
      </c>
      <c r="N1910" s="20">
        <v>32704700</v>
      </c>
      <c r="O1910" s="21">
        <f t="shared" si="87"/>
        <v>73165360.425844342</v>
      </c>
      <c r="P1910" s="22">
        <f t="shared" si="88"/>
        <v>218.03133333333332</v>
      </c>
      <c r="Q1910" s="20">
        <f t="shared" si="89"/>
        <v>24012261.380323056</v>
      </c>
      <c r="R1910" s="18" t="s">
        <v>65</v>
      </c>
      <c r="S1910" s="18">
        <v>90</v>
      </c>
    </row>
    <row r="1911" spans="1:19" x14ac:dyDescent="0.25">
      <c r="A1911" s="18" t="s">
        <v>6402</v>
      </c>
      <c r="B1911" s="18" t="s">
        <v>20</v>
      </c>
      <c r="C1911" s="18" t="s">
        <v>38</v>
      </c>
      <c r="D1911" s="18">
        <v>1991</v>
      </c>
      <c r="E1911" s="18">
        <f>VLOOKUP(D1911,'cpi roi'!A:C,2,FALSE)</f>
        <v>136.19999999999999</v>
      </c>
      <c r="F1911" s="18" t="s">
        <v>6127</v>
      </c>
      <c r="G1911" s="18">
        <v>6.4</v>
      </c>
      <c r="H1911" s="19">
        <v>19000</v>
      </c>
      <c r="I1911" s="18" t="s">
        <v>919</v>
      </c>
      <c r="J1911" s="18" t="s">
        <v>6403</v>
      </c>
      <c r="K1911" s="18" t="s">
        <v>2570</v>
      </c>
      <c r="L1911" s="18" t="s">
        <v>34</v>
      </c>
      <c r="M1911" s="20">
        <v>24000000</v>
      </c>
      <c r="N1911" s="20">
        <v>65595485</v>
      </c>
      <c r="O1911" s="21">
        <f t="shared" si="87"/>
        <v>146747021.14170337</v>
      </c>
      <c r="P1911" s="22">
        <f t="shared" si="88"/>
        <v>273.31452083333329</v>
      </c>
      <c r="Q1911" s="20">
        <f t="shared" si="89"/>
        <v>48161149.045521297</v>
      </c>
      <c r="R1911" s="18" t="s">
        <v>65</v>
      </c>
      <c r="S1911" s="18">
        <v>111</v>
      </c>
    </row>
    <row r="1912" spans="1:19" x14ac:dyDescent="0.25">
      <c r="A1912" s="18" t="s">
        <v>6404</v>
      </c>
      <c r="B1912" s="18" t="s">
        <v>20</v>
      </c>
      <c r="C1912" s="18" t="s">
        <v>38</v>
      </c>
      <c r="D1912" s="18">
        <v>1991</v>
      </c>
      <c r="E1912" s="18">
        <f>VLOOKUP(D1912,'cpi roi'!A:C,2,FALSE)</f>
        <v>136.19999999999999</v>
      </c>
      <c r="F1912" s="18" t="s">
        <v>6336</v>
      </c>
      <c r="G1912" s="18">
        <v>6.2</v>
      </c>
      <c r="H1912" s="19">
        <v>17000</v>
      </c>
      <c r="I1912" s="18" t="s">
        <v>2338</v>
      </c>
      <c r="J1912" s="18" t="s">
        <v>2694</v>
      </c>
      <c r="K1912" s="18" t="s">
        <v>4128</v>
      </c>
      <c r="L1912" s="18" t="s">
        <v>34</v>
      </c>
      <c r="M1912" s="20">
        <v>0</v>
      </c>
      <c r="N1912" s="20">
        <v>21756163</v>
      </c>
      <c r="O1912" s="21">
        <f t="shared" si="87"/>
        <v>48671827.210719526</v>
      </c>
      <c r="P1912" s="22">
        <f t="shared" si="88"/>
        <v>0</v>
      </c>
      <c r="Q1912" s="20">
        <f t="shared" si="89"/>
        <v>15973687.958883995</v>
      </c>
      <c r="R1912" s="18" t="s">
        <v>4146</v>
      </c>
      <c r="S1912" s="18">
        <v>102</v>
      </c>
    </row>
    <row r="1913" spans="1:19" x14ac:dyDescent="0.25">
      <c r="A1913" s="18" t="s">
        <v>6405</v>
      </c>
      <c r="B1913" s="18" t="s">
        <v>2004</v>
      </c>
      <c r="C1913" s="18" t="s">
        <v>45</v>
      </c>
      <c r="D1913" s="18">
        <v>1991</v>
      </c>
      <c r="E1913" s="18">
        <f>VLOOKUP(D1913,'cpi roi'!A:C,2,FALSE)</f>
        <v>136.19999999999999</v>
      </c>
      <c r="F1913" s="18" t="s">
        <v>5817</v>
      </c>
      <c r="G1913" s="18">
        <v>6.7</v>
      </c>
      <c r="H1913" s="19">
        <v>30000</v>
      </c>
      <c r="I1913" s="18" t="s">
        <v>5381</v>
      </c>
      <c r="J1913" s="18" t="s">
        <v>856</v>
      </c>
      <c r="K1913" s="18" t="s">
        <v>856</v>
      </c>
      <c r="L1913" s="18" t="s">
        <v>34</v>
      </c>
      <c r="M1913" s="20">
        <v>0</v>
      </c>
      <c r="N1913" s="20">
        <v>28862081</v>
      </c>
      <c r="O1913" s="21">
        <f t="shared" si="87"/>
        <v>64568840.533773862</v>
      </c>
      <c r="P1913" s="22">
        <f t="shared" si="88"/>
        <v>0</v>
      </c>
      <c r="Q1913" s="20">
        <f t="shared" si="89"/>
        <v>21190955.212922174</v>
      </c>
      <c r="R1913" s="18" t="s">
        <v>4153</v>
      </c>
      <c r="S1913" s="18">
        <v>95</v>
      </c>
    </row>
    <row r="1914" spans="1:19" x14ac:dyDescent="0.25">
      <c r="A1914" s="18" t="s">
        <v>6406</v>
      </c>
      <c r="B1914" s="18" t="s">
        <v>20</v>
      </c>
      <c r="C1914" s="18" t="s">
        <v>38</v>
      </c>
      <c r="D1914" s="18">
        <v>1991</v>
      </c>
      <c r="E1914" s="18">
        <f>VLOOKUP(D1914,'cpi roi'!A:C,2,FALSE)</f>
        <v>136.19999999999999</v>
      </c>
      <c r="F1914" s="18" t="s">
        <v>6407</v>
      </c>
      <c r="G1914" s="18">
        <v>6.8</v>
      </c>
      <c r="H1914" s="19">
        <v>8200</v>
      </c>
      <c r="I1914" s="18" t="s">
        <v>6408</v>
      </c>
      <c r="J1914" s="18" t="s">
        <v>6409</v>
      </c>
      <c r="K1914" s="18" t="s">
        <v>3861</v>
      </c>
      <c r="L1914" s="18" t="s">
        <v>34</v>
      </c>
      <c r="M1914" s="20">
        <v>17000000</v>
      </c>
      <c r="N1914" s="20">
        <v>7241350</v>
      </c>
      <c r="O1914" s="21">
        <f t="shared" si="87"/>
        <v>16199995.190895742</v>
      </c>
      <c r="P1914" s="22">
        <f t="shared" si="88"/>
        <v>42.59617647058824</v>
      </c>
      <c r="Q1914" s="20">
        <f t="shared" si="89"/>
        <v>5316703.3773861974</v>
      </c>
      <c r="R1914" s="18" t="s">
        <v>122</v>
      </c>
      <c r="S1914" s="18">
        <v>120</v>
      </c>
    </row>
    <row r="1915" spans="1:19" x14ac:dyDescent="0.25">
      <c r="A1915" s="18" t="s">
        <v>6410</v>
      </c>
      <c r="B1915" s="18" t="s">
        <v>20</v>
      </c>
      <c r="C1915" s="18" t="s">
        <v>108</v>
      </c>
      <c r="D1915" s="18">
        <v>1991</v>
      </c>
      <c r="E1915" s="18">
        <f>VLOOKUP(D1915,'cpi roi'!A:C,2,FALSE)</f>
        <v>136.19999999999999</v>
      </c>
      <c r="F1915" s="18" t="s">
        <v>6367</v>
      </c>
      <c r="G1915" s="18">
        <v>6.9</v>
      </c>
      <c r="H1915" s="19">
        <v>27000</v>
      </c>
      <c r="I1915" s="18" t="s">
        <v>5256</v>
      </c>
      <c r="J1915" s="18" t="s">
        <v>6411</v>
      </c>
      <c r="K1915" s="18" t="s">
        <v>5256</v>
      </c>
      <c r="L1915" s="18" t="s">
        <v>34</v>
      </c>
      <c r="M1915" s="20">
        <v>15000000</v>
      </c>
      <c r="N1915" s="20">
        <v>38016380</v>
      </c>
      <c r="O1915" s="21">
        <f t="shared" si="87"/>
        <v>85048391.967694566</v>
      </c>
      <c r="P1915" s="22">
        <f t="shared" si="88"/>
        <v>253.44253333333336</v>
      </c>
      <c r="Q1915" s="20">
        <f t="shared" si="89"/>
        <v>27912173.274596184</v>
      </c>
      <c r="R1915" s="18" t="s">
        <v>48</v>
      </c>
      <c r="S1915" s="18">
        <v>107</v>
      </c>
    </row>
    <row r="1916" spans="1:19" x14ac:dyDescent="0.25">
      <c r="A1916" s="18" t="s">
        <v>6412</v>
      </c>
      <c r="B1916" s="18" t="s">
        <v>20</v>
      </c>
      <c r="C1916" s="18" t="s">
        <v>38</v>
      </c>
      <c r="D1916" s="18">
        <v>1991</v>
      </c>
      <c r="E1916" s="18">
        <f>VLOOKUP(D1916,'cpi roi'!A:C,2,FALSE)</f>
        <v>136.19999999999999</v>
      </c>
      <c r="F1916" s="18" t="s">
        <v>6413</v>
      </c>
      <c r="G1916" s="18">
        <v>6.1</v>
      </c>
      <c r="H1916" s="19">
        <v>22000</v>
      </c>
      <c r="I1916" s="18" t="s">
        <v>4191</v>
      </c>
      <c r="J1916" s="18" t="s">
        <v>2316</v>
      </c>
      <c r="K1916" s="18" t="s">
        <v>4624</v>
      </c>
      <c r="L1916" s="18" t="s">
        <v>34</v>
      </c>
      <c r="M1916" s="20">
        <v>14000000</v>
      </c>
      <c r="N1916" s="20">
        <v>39673161</v>
      </c>
      <c r="O1916" s="21">
        <f t="shared" si="87"/>
        <v>88754861.649779737</v>
      </c>
      <c r="P1916" s="22">
        <f t="shared" si="88"/>
        <v>283.37972142857143</v>
      </c>
      <c r="Q1916" s="20">
        <f t="shared" si="89"/>
        <v>29128605.72687225</v>
      </c>
      <c r="R1916" s="18" t="s">
        <v>6414</v>
      </c>
      <c r="S1916" s="18">
        <v>91</v>
      </c>
    </row>
    <row r="1917" spans="1:19" x14ac:dyDescent="0.25">
      <c r="A1917" s="18" t="s">
        <v>6415</v>
      </c>
      <c r="B1917" s="18" t="s">
        <v>37</v>
      </c>
      <c r="C1917" s="18" t="s">
        <v>394</v>
      </c>
      <c r="D1917" s="18">
        <v>1991</v>
      </c>
      <c r="E1917" s="18">
        <f>VLOOKUP(D1917,'cpi roi'!A:C,2,FALSE)</f>
        <v>136.19999999999999</v>
      </c>
      <c r="F1917" s="18" t="s">
        <v>6416</v>
      </c>
      <c r="G1917" s="18">
        <v>7.6</v>
      </c>
      <c r="H1917" s="19">
        <v>29000</v>
      </c>
      <c r="I1917" s="18" t="s">
        <v>6417</v>
      </c>
      <c r="J1917" s="18" t="s">
        <v>6418</v>
      </c>
      <c r="K1917" s="18" t="s">
        <v>6419</v>
      </c>
      <c r="L1917" s="18" t="s">
        <v>2113</v>
      </c>
      <c r="M1917" s="20">
        <v>0</v>
      </c>
      <c r="N1917" s="20">
        <v>545825</v>
      </c>
      <c r="O1917" s="21">
        <f t="shared" si="87"/>
        <v>1221093.0800293686</v>
      </c>
      <c r="P1917" s="22">
        <f t="shared" si="88"/>
        <v>0</v>
      </c>
      <c r="Q1917" s="20">
        <f t="shared" si="89"/>
        <v>400752.56975036714</v>
      </c>
      <c r="R1917" s="18" t="s">
        <v>6420</v>
      </c>
      <c r="S1917" s="18">
        <v>118</v>
      </c>
    </row>
    <row r="1918" spans="1:19" x14ac:dyDescent="0.25">
      <c r="A1918" s="18" t="s">
        <v>6421</v>
      </c>
      <c r="B1918" s="18" t="s">
        <v>20</v>
      </c>
      <c r="C1918" s="18" t="s">
        <v>21</v>
      </c>
      <c r="D1918" s="18">
        <v>1991</v>
      </c>
      <c r="E1918" s="18">
        <f>VLOOKUP(D1918,'cpi roi'!A:C,2,FALSE)</f>
        <v>136.19999999999999</v>
      </c>
      <c r="F1918" s="18" t="s">
        <v>6422</v>
      </c>
      <c r="G1918" s="18">
        <v>7</v>
      </c>
      <c r="H1918" s="19">
        <v>8600</v>
      </c>
      <c r="I1918" s="18" t="s">
        <v>992</v>
      </c>
      <c r="J1918" s="18" t="s">
        <v>992</v>
      </c>
      <c r="K1918" s="18" t="s">
        <v>6423</v>
      </c>
      <c r="L1918" s="18" t="s">
        <v>34</v>
      </c>
      <c r="M1918" s="20">
        <v>7000000</v>
      </c>
      <c r="N1918" s="20">
        <v>191125</v>
      </c>
      <c r="O1918" s="21">
        <f t="shared" si="87"/>
        <v>427575.53230543318</v>
      </c>
      <c r="P1918" s="22">
        <f t="shared" si="88"/>
        <v>2.7303571428571427</v>
      </c>
      <c r="Q1918" s="20">
        <f t="shared" si="89"/>
        <v>140326.72540381792</v>
      </c>
      <c r="R1918" s="18" t="s">
        <v>35</v>
      </c>
      <c r="S1918" s="18">
        <v>127</v>
      </c>
    </row>
    <row r="1919" spans="1:19" x14ac:dyDescent="0.25">
      <c r="A1919" s="18" t="s">
        <v>6424</v>
      </c>
      <c r="B1919" s="18" t="s">
        <v>341</v>
      </c>
      <c r="C1919" s="18" t="s">
        <v>394</v>
      </c>
      <c r="D1919" s="18">
        <v>1991</v>
      </c>
      <c r="E1919" s="18">
        <f>VLOOKUP(D1919,'cpi roi'!A:C,2,FALSE)</f>
        <v>136.19999999999999</v>
      </c>
      <c r="F1919" s="18" t="s">
        <v>6231</v>
      </c>
      <c r="G1919" s="18">
        <v>6.5</v>
      </c>
      <c r="H1919" s="19">
        <v>24000</v>
      </c>
      <c r="I1919" s="18" t="s">
        <v>6425</v>
      </c>
      <c r="J1919" s="18" t="s">
        <v>6426</v>
      </c>
      <c r="K1919" s="18" t="s">
        <v>6427</v>
      </c>
      <c r="L1919" s="18" t="s">
        <v>34</v>
      </c>
      <c r="M1919" s="20">
        <v>0</v>
      </c>
      <c r="N1919" s="20">
        <v>40766041</v>
      </c>
      <c r="O1919" s="21">
        <f t="shared" si="87"/>
        <v>91199799.50587371</v>
      </c>
      <c r="P1919" s="22">
        <f t="shared" si="88"/>
        <v>0</v>
      </c>
      <c r="Q1919" s="20">
        <f t="shared" si="89"/>
        <v>29931013.950073425</v>
      </c>
      <c r="R1919" s="18" t="s">
        <v>65</v>
      </c>
      <c r="S1919" s="18">
        <v>75</v>
      </c>
    </row>
    <row r="1920" spans="1:19" x14ac:dyDescent="0.25">
      <c r="A1920" s="18" t="s">
        <v>6428</v>
      </c>
      <c r="B1920" s="18" t="s">
        <v>2004</v>
      </c>
      <c r="C1920" s="18" t="s">
        <v>45</v>
      </c>
      <c r="D1920" s="18">
        <v>1991</v>
      </c>
      <c r="E1920" s="18">
        <f>VLOOKUP(D1920,'cpi roi'!A:C,2,FALSE)</f>
        <v>136.19999999999999</v>
      </c>
      <c r="F1920" s="18" t="s">
        <v>6429</v>
      </c>
      <c r="G1920" s="18">
        <v>5.9</v>
      </c>
      <c r="H1920" s="19">
        <v>9800</v>
      </c>
      <c r="I1920" s="18" t="s">
        <v>283</v>
      </c>
      <c r="J1920" s="18" t="s">
        <v>283</v>
      </c>
      <c r="K1920" s="18" t="s">
        <v>283</v>
      </c>
      <c r="L1920" s="18" t="s">
        <v>34</v>
      </c>
      <c r="M1920" s="20">
        <v>13000000</v>
      </c>
      <c r="N1920" s="20">
        <v>4102526</v>
      </c>
      <c r="O1920" s="21">
        <f t="shared" si="87"/>
        <v>9177971.1615271661</v>
      </c>
      <c r="P1920" s="22">
        <f t="shared" si="88"/>
        <v>31.55789230769231</v>
      </c>
      <c r="Q1920" s="20">
        <f t="shared" si="89"/>
        <v>3012133.6270190896</v>
      </c>
      <c r="R1920" s="18" t="s">
        <v>367</v>
      </c>
      <c r="S1920" s="18">
        <v>92</v>
      </c>
    </row>
    <row r="1921" spans="1:19" x14ac:dyDescent="0.25">
      <c r="A1921" s="18" t="s">
        <v>6430</v>
      </c>
      <c r="B1921" s="18" t="s">
        <v>20</v>
      </c>
      <c r="C1921" s="18" t="s">
        <v>45</v>
      </c>
      <c r="D1921" s="18">
        <v>1991</v>
      </c>
      <c r="E1921" s="18">
        <f>VLOOKUP(D1921,'cpi roi'!A:C,2,FALSE)</f>
        <v>136.19999999999999</v>
      </c>
      <c r="F1921" s="18" t="s">
        <v>6431</v>
      </c>
      <c r="G1921" s="18">
        <v>6.7</v>
      </c>
      <c r="H1921" s="19">
        <v>30000</v>
      </c>
      <c r="I1921" s="18" t="s">
        <v>1236</v>
      </c>
      <c r="J1921" s="18" t="s">
        <v>6432</v>
      </c>
      <c r="K1921" s="18" t="s">
        <v>140</v>
      </c>
      <c r="L1921" s="18" t="s">
        <v>34</v>
      </c>
      <c r="M1921" s="20">
        <v>29000000</v>
      </c>
      <c r="N1921" s="20">
        <v>22773535</v>
      </c>
      <c r="O1921" s="21">
        <f t="shared" si="87"/>
        <v>50947842.250367105</v>
      </c>
      <c r="P1921" s="22">
        <f t="shared" si="88"/>
        <v>78.529431034482755</v>
      </c>
      <c r="Q1921" s="20">
        <f t="shared" si="89"/>
        <v>16720657.121879591</v>
      </c>
      <c r="R1921" s="18" t="s">
        <v>48</v>
      </c>
      <c r="S1921" s="18">
        <v>118</v>
      </c>
    </row>
    <row r="1922" spans="1:19" x14ac:dyDescent="0.25">
      <c r="A1922" s="18" t="s">
        <v>6433</v>
      </c>
      <c r="B1922" s="18" t="s">
        <v>20</v>
      </c>
      <c r="C1922" s="18" t="s">
        <v>108</v>
      </c>
      <c r="D1922" s="18">
        <v>1991</v>
      </c>
      <c r="E1922" s="18">
        <f>VLOOKUP(D1922,'cpi roi'!A:C,2,FALSE)</f>
        <v>136.19999999999999</v>
      </c>
      <c r="F1922" s="18" t="s">
        <v>6407</v>
      </c>
      <c r="G1922" s="18">
        <v>6.9</v>
      </c>
      <c r="H1922" s="19">
        <v>15000</v>
      </c>
      <c r="I1922" s="18" t="s">
        <v>501</v>
      </c>
      <c r="J1922" s="18" t="s">
        <v>501</v>
      </c>
      <c r="K1922" s="18" t="s">
        <v>2621</v>
      </c>
      <c r="L1922" s="18" t="s">
        <v>34</v>
      </c>
      <c r="M1922" s="20">
        <v>0</v>
      </c>
      <c r="N1922" s="20">
        <v>40991329</v>
      </c>
      <c r="O1922" s="21">
        <f t="shared" si="87"/>
        <v>91703802.836270183</v>
      </c>
      <c r="P1922" s="22">
        <f t="shared" si="88"/>
        <v>0</v>
      </c>
      <c r="Q1922" s="20">
        <f t="shared" si="89"/>
        <v>30096423.641703378</v>
      </c>
      <c r="R1922" s="18" t="s">
        <v>184</v>
      </c>
      <c r="S1922" s="18">
        <v>134</v>
      </c>
    </row>
    <row r="1923" spans="1:19" x14ac:dyDescent="0.25">
      <c r="A1923" s="18" t="s">
        <v>6434</v>
      </c>
      <c r="B1923" s="18" t="s">
        <v>20</v>
      </c>
      <c r="C1923" s="18" t="s">
        <v>21</v>
      </c>
      <c r="D1923" s="18">
        <v>1991</v>
      </c>
      <c r="E1923" s="18">
        <f>VLOOKUP(D1923,'cpi roi'!A:C,2,FALSE)</f>
        <v>136.19999999999999</v>
      </c>
      <c r="F1923" s="18" t="s">
        <v>6231</v>
      </c>
      <c r="G1923" s="18">
        <v>6.3</v>
      </c>
      <c r="H1923" s="19">
        <v>3100</v>
      </c>
      <c r="I1923" s="18" t="s">
        <v>6435</v>
      </c>
      <c r="J1923" s="18" t="s">
        <v>6435</v>
      </c>
      <c r="K1923" s="18" t="s">
        <v>6436</v>
      </c>
      <c r="L1923" s="18" t="s">
        <v>26</v>
      </c>
      <c r="M1923" s="20">
        <v>0</v>
      </c>
      <c r="N1923" s="20">
        <v>135893</v>
      </c>
      <c r="O1923" s="21">
        <f t="shared" ref="O1923:O1986" si="90">(304.7/E1923)*N1923</f>
        <v>304013.19456681353</v>
      </c>
      <c r="P1923" s="22">
        <f t="shared" ref="P1923:P1986" si="91">IFERROR(N1923/M1923, 0)*100</f>
        <v>0</v>
      </c>
      <c r="Q1923" s="20">
        <f t="shared" ref="Q1923:Q1986" si="92">N1923/(E1923/100)</f>
        <v>99774.596182085181</v>
      </c>
      <c r="R1923" s="18" t="s">
        <v>3090</v>
      </c>
      <c r="S1923" s="18">
        <v>108</v>
      </c>
    </row>
    <row r="1924" spans="1:19" x14ac:dyDescent="0.25">
      <c r="A1924" s="18" t="s">
        <v>6437</v>
      </c>
      <c r="B1924" s="18" t="s">
        <v>20</v>
      </c>
      <c r="C1924" s="18" t="s">
        <v>108</v>
      </c>
      <c r="D1924" s="18">
        <v>1991</v>
      </c>
      <c r="E1924" s="18">
        <f>VLOOKUP(D1924,'cpi roi'!A:C,2,FALSE)</f>
        <v>136.19999999999999</v>
      </c>
      <c r="F1924" s="18" t="s">
        <v>6438</v>
      </c>
      <c r="G1924" s="18">
        <v>7</v>
      </c>
      <c r="H1924" s="19">
        <v>6500</v>
      </c>
      <c r="I1924" s="18" t="s">
        <v>692</v>
      </c>
      <c r="J1924" s="18" t="s">
        <v>692</v>
      </c>
      <c r="K1924" s="18" t="s">
        <v>6439</v>
      </c>
      <c r="L1924" s="18" t="s">
        <v>34</v>
      </c>
      <c r="M1924" s="20">
        <v>0</v>
      </c>
      <c r="N1924" s="20">
        <v>2971661</v>
      </c>
      <c r="O1924" s="21">
        <f t="shared" si="90"/>
        <v>6648055.1152716596</v>
      </c>
      <c r="P1924" s="22">
        <f t="shared" si="91"/>
        <v>0</v>
      </c>
      <c r="Q1924" s="20">
        <f t="shared" si="92"/>
        <v>2181836.270190896</v>
      </c>
      <c r="R1924" s="18" t="s">
        <v>6440</v>
      </c>
      <c r="S1924" s="18">
        <v>102</v>
      </c>
    </row>
    <row r="1925" spans="1:19" x14ac:dyDescent="0.25">
      <c r="A1925" s="18" t="s">
        <v>6441</v>
      </c>
      <c r="B1925" s="18" t="s">
        <v>2004</v>
      </c>
      <c r="C1925" s="18" t="s">
        <v>45</v>
      </c>
      <c r="D1925" s="18">
        <v>1991</v>
      </c>
      <c r="E1925" s="18">
        <f>VLOOKUP(D1925,'cpi roi'!A:C,2,FALSE)</f>
        <v>136.19999999999999</v>
      </c>
      <c r="F1925" s="18" t="s">
        <v>6073</v>
      </c>
      <c r="G1925" s="18">
        <v>6.6</v>
      </c>
      <c r="H1925" s="19">
        <v>15000</v>
      </c>
      <c r="I1925" s="18" t="s">
        <v>4346</v>
      </c>
      <c r="J1925" s="18" t="s">
        <v>5116</v>
      </c>
      <c r="K1925" s="18" t="s">
        <v>908</v>
      </c>
      <c r="L1925" s="18" t="s">
        <v>34</v>
      </c>
      <c r="M1925" s="20">
        <v>25000000</v>
      </c>
      <c r="N1925" s="20">
        <v>36489888</v>
      </c>
      <c r="O1925" s="21">
        <f t="shared" si="90"/>
        <v>81633398.4845815</v>
      </c>
      <c r="P1925" s="22">
        <f t="shared" si="91"/>
        <v>145.959552</v>
      </c>
      <c r="Q1925" s="20">
        <f t="shared" si="92"/>
        <v>26791400.88105727</v>
      </c>
      <c r="R1925" s="18" t="s">
        <v>48</v>
      </c>
      <c r="S1925" s="18">
        <v>97</v>
      </c>
    </row>
    <row r="1926" spans="1:19" x14ac:dyDescent="0.25">
      <c r="A1926" s="18" t="s">
        <v>6442</v>
      </c>
      <c r="B1926" s="18" t="s">
        <v>37</v>
      </c>
      <c r="C1926" s="18" t="s">
        <v>45</v>
      </c>
      <c r="D1926" s="18">
        <v>1991</v>
      </c>
      <c r="E1926" s="18">
        <f>VLOOKUP(D1926,'cpi roi'!A:C,2,FALSE)</f>
        <v>136.19999999999999</v>
      </c>
      <c r="F1926" s="18" t="s">
        <v>6021</v>
      </c>
      <c r="G1926" s="18">
        <v>5.9</v>
      </c>
      <c r="H1926" s="19">
        <v>21000</v>
      </c>
      <c r="I1926" s="18" t="s">
        <v>1314</v>
      </c>
      <c r="J1926" s="18" t="s">
        <v>1314</v>
      </c>
      <c r="K1926" s="18" t="s">
        <v>4197</v>
      </c>
      <c r="L1926" s="18" t="s">
        <v>34</v>
      </c>
      <c r="M1926" s="20">
        <v>25000000</v>
      </c>
      <c r="N1926" s="20">
        <v>33691313</v>
      </c>
      <c r="O1926" s="21">
        <f t="shared" si="90"/>
        <v>75372562.930249631</v>
      </c>
      <c r="P1926" s="22">
        <f t="shared" si="91"/>
        <v>134.765252</v>
      </c>
      <c r="Q1926" s="20">
        <f t="shared" si="92"/>
        <v>24736646.842878122</v>
      </c>
      <c r="R1926" s="18" t="s">
        <v>27</v>
      </c>
      <c r="S1926" s="18">
        <v>101</v>
      </c>
    </row>
    <row r="1927" spans="1:19" x14ac:dyDescent="0.25">
      <c r="A1927" s="18" t="s">
        <v>6443</v>
      </c>
      <c r="B1927" s="18" t="s">
        <v>20</v>
      </c>
      <c r="C1927" s="18" t="s">
        <v>21</v>
      </c>
      <c r="D1927" s="18">
        <v>1991</v>
      </c>
      <c r="E1927" s="18">
        <f>VLOOKUP(D1927,'cpi roi'!A:C,2,FALSE)</f>
        <v>136.19999999999999</v>
      </c>
      <c r="F1927" s="18" t="s">
        <v>6336</v>
      </c>
      <c r="G1927" s="18">
        <v>6.3</v>
      </c>
      <c r="H1927" s="19">
        <v>5000</v>
      </c>
      <c r="I1927" s="18" t="s">
        <v>5293</v>
      </c>
      <c r="J1927" s="18" t="s">
        <v>5293</v>
      </c>
      <c r="K1927" s="18" t="s">
        <v>6444</v>
      </c>
      <c r="L1927" s="18" t="s">
        <v>34</v>
      </c>
      <c r="M1927" s="20">
        <v>0</v>
      </c>
      <c r="N1927" s="20">
        <v>1277404</v>
      </c>
      <c r="O1927" s="21">
        <f t="shared" si="90"/>
        <v>2857745.9530102788</v>
      </c>
      <c r="P1927" s="22">
        <f t="shared" si="91"/>
        <v>0</v>
      </c>
      <c r="Q1927" s="20">
        <f t="shared" si="92"/>
        <v>937888.39941262861</v>
      </c>
      <c r="R1927" s="18" t="s">
        <v>2031</v>
      </c>
      <c r="S1927" s="18">
        <v>100</v>
      </c>
    </row>
    <row r="1928" spans="1:19" x14ac:dyDescent="0.25">
      <c r="A1928" s="18" t="s">
        <v>6445</v>
      </c>
      <c r="B1928" s="18" t="s">
        <v>37</v>
      </c>
      <c r="C1928" s="18" t="s">
        <v>45</v>
      </c>
      <c r="D1928" s="18">
        <v>1991</v>
      </c>
      <c r="E1928" s="18">
        <f>VLOOKUP(D1928,'cpi roi'!A:C,2,FALSE)</f>
        <v>136.19999999999999</v>
      </c>
      <c r="F1928" s="18" t="s">
        <v>6317</v>
      </c>
      <c r="G1928" s="18">
        <v>4.4000000000000004</v>
      </c>
      <c r="H1928" s="19">
        <v>5800</v>
      </c>
      <c r="I1928" s="18" t="s">
        <v>2183</v>
      </c>
      <c r="J1928" s="18" t="s">
        <v>3895</v>
      </c>
      <c r="K1928" s="18" t="s">
        <v>6446</v>
      </c>
      <c r="L1928" s="18" t="s">
        <v>34</v>
      </c>
      <c r="M1928" s="20">
        <v>13000000</v>
      </c>
      <c r="N1928" s="20">
        <v>3752428</v>
      </c>
      <c r="O1928" s="21">
        <f t="shared" si="90"/>
        <v>8394748.9838472828</v>
      </c>
      <c r="P1928" s="22">
        <f t="shared" si="91"/>
        <v>28.864830769230771</v>
      </c>
      <c r="Q1928" s="20">
        <f t="shared" si="92"/>
        <v>2755086.6372980913</v>
      </c>
      <c r="R1928" s="18" t="s">
        <v>3530</v>
      </c>
      <c r="S1928" s="18">
        <v>95</v>
      </c>
    </row>
    <row r="1929" spans="1:19" x14ac:dyDescent="0.25">
      <c r="A1929" s="18" t="s">
        <v>6447</v>
      </c>
      <c r="B1929" s="18" t="s">
        <v>341</v>
      </c>
      <c r="C1929" s="18" t="s">
        <v>394</v>
      </c>
      <c r="D1929" s="18">
        <v>1991</v>
      </c>
      <c r="E1929" s="18">
        <f>VLOOKUP(D1929,'cpi roi'!A:C,2,FALSE)</f>
        <v>136.19999999999999</v>
      </c>
      <c r="F1929" s="18" t="s">
        <v>6358</v>
      </c>
      <c r="G1929" s="18">
        <v>6.1</v>
      </c>
      <c r="H1929" s="19">
        <v>8800</v>
      </c>
      <c r="I1929" s="18" t="s">
        <v>1061</v>
      </c>
      <c r="J1929" s="18" t="s">
        <v>1061</v>
      </c>
      <c r="K1929" s="18" t="s">
        <v>6448</v>
      </c>
      <c r="L1929" s="18" t="s">
        <v>3160</v>
      </c>
      <c r="M1929" s="20">
        <v>18000000</v>
      </c>
      <c r="N1929" s="20">
        <v>11657385</v>
      </c>
      <c r="O1929" s="21">
        <f t="shared" si="90"/>
        <v>26079333.403083701</v>
      </c>
      <c r="P1929" s="22">
        <f t="shared" si="91"/>
        <v>64.763249999999999</v>
      </c>
      <c r="Q1929" s="20">
        <f t="shared" si="92"/>
        <v>8559019.8237885479</v>
      </c>
      <c r="R1929" s="18" t="s">
        <v>1088</v>
      </c>
      <c r="S1929" s="18">
        <v>77</v>
      </c>
    </row>
    <row r="1930" spans="1:19" x14ac:dyDescent="0.25">
      <c r="A1930" s="18" t="s">
        <v>6449</v>
      </c>
      <c r="B1930" s="18" t="s">
        <v>2004</v>
      </c>
      <c r="C1930" s="18" t="s">
        <v>45</v>
      </c>
      <c r="D1930" s="18">
        <v>1991</v>
      </c>
      <c r="E1930" s="18">
        <f>VLOOKUP(D1930,'cpi roi'!A:C,2,FALSE)</f>
        <v>136.19999999999999</v>
      </c>
      <c r="F1930" s="18" t="s">
        <v>6279</v>
      </c>
      <c r="G1930" s="18">
        <v>6.2</v>
      </c>
      <c r="H1930" s="19">
        <v>11000</v>
      </c>
      <c r="I1930" s="18" t="s">
        <v>1569</v>
      </c>
      <c r="J1930" s="18" t="s">
        <v>2442</v>
      </c>
      <c r="K1930" s="18" t="s">
        <v>6450</v>
      </c>
      <c r="L1930" s="18" t="s">
        <v>34</v>
      </c>
      <c r="M1930" s="20">
        <v>13500000</v>
      </c>
      <c r="N1930" s="20">
        <v>26255594</v>
      </c>
      <c r="O1930" s="21">
        <f t="shared" si="90"/>
        <v>58737734.888399415</v>
      </c>
      <c r="P1930" s="22">
        <f t="shared" si="91"/>
        <v>194.48588148148147</v>
      </c>
      <c r="Q1930" s="20">
        <f t="shared" si="92"/>
        <v>19277234.948604994</v>
      </c>
      <c r="R1930" s="18" t="s">
        <v>48</v>
      </c>
      <c r="S1930" s="18">
        <v>108</v>
      </c>
    </row>
    <row r="1931" spans="1:19" x14ac:dyDescent="0.25">
      <c r="A1931" s="18" t="s">
        <v>6451</v>
      </c>
      <c r="B1931" s="18" t="s">
        <v>37</v>
      </c>
      <c r="C1931" s="18" t="s">
        <v>45</v>
      </c>
      <c r="D1931" s="18">
        <v>1991</v>
      </c>
      <c r="E1931" s="18">
        <f>VLOOKUP(D1931,'cpi roi'!A:C,2,FALSE)</f>
        <v>136.19999999999999</v>
      </c>
      <c r="F1931" s="18" t="s">
        <v>6452</v>
      </c>
      <c r="G1931" s="18">
        <v>2.9</v>
      </c>
      <c r="H1931" s="19">
        <v>9100</v>
      </c>
      <c r="I1931" s="18" t="s">
        <v>6453</v>
      </c>
      <c r="J1931" s="18" t="s">
        <v>6454</v>
      </c>
      <c r="K1931" s="18" t="s">
        <v>6455</v>
      </c>
      <c r="L1931" s="18" t="s">
        <v>34</v>
      </c>
      <c r="M1931" s="20">
        <v>6000000</v>
      </c>
      <c r="N1931" s="20">
        <v>1193062</v>
      </c>
      <c r="O1931" s="21">
        <f t="shared" si="90"/>
        <v>2669060.1424375917</v>
      </c>
      <c r="P1931" s="22">
        <f t="shared" si="91"/>
        <v>19.884366666666669</v>
      </c>
      <c r="Q1931" s="20">
        <f t="shared" si="92"/>
        <v>875963.28928046999</v>
      </c>
      <c r="R1931" s="18" t="s">
        <v>3981</v>
      </c>
      <c r="S1931" s="18">
        <v>91</v>
      </c>
    </row>
    <row r="1932" spans="1:19" x14ac:dyDescent="0.25">
      <c r="A1932" s="18" t="s">
        <v>6456</v>
      </c>
      <c r="B1932" s="18" t="s">
        <v>20</v>
      </c>
      <c r="C1932" s="18" t="s">
        <v>21</v>
      </c>
      <c r="D1932" s="18">
        <v>1991</v>
      </c>
      <c r="E1932" s="18">
        <f>VLOOKUP(D1932,'cpi roi'!A:C,2,FALSE)</f>
        <v>136.19999999999999</v>
      </c>
      <c r="F1932" s="18" t="s">
        <v>6457</v>
      </c>
      <c r="G1932" s="18">
        <v>4</v>
      </c>
      <c r="H1932" s="19">
        <v>1500</v>
      </c>
      <c r="I1932" s="18" t="s">
        <v>4589</v>
      </c>
      <c r="J1932" s="18" t="s">
        <v>4589</v>
      </c>
      <c r="K1932" s="18" t="s">
        <v>6458</v>
      </c>
      <c r="L1932" s="18" t="s">
        <v>34</v>
      </c>
      <c r="M1932" s="20">
        <v>0</v>
      </c>
      <c r="N1932" s="20">
        <v>573904</v>
      </c>
      <c r="O1932" s="21">
        <f t="shared" si="90"/>
        <v>1283910.0499265785</v>
      </c>
      <c r="P1932" s="22">
        <f t="shared" si="91"/>
        <v>0</v>
      </c>
      <c r="Q1932" s="20">
        <f t="shared" si="92"/>
        <v>421368.5756240823</v>
      </c>
      <c r="R1932" s="18" t="s">
        <v>4667</v>
      </c>
      <c r="S1932" s="18">
        <v>111</v>
      </c>
    </row>
    <row r="1933" spans="1:19" x14ac:dyDescent="0.25">
      <c r="A1933" s="18" t="s">
        <v>6459</v>
      </c>
      <c r="B1933" s="18" t="s">
        <v>20</v>
      </c>
      <c r="C1933" s="18" t="s">
        <v>45</v>
      </c>
      <c r="D1933" s="18">
        <v>1991</v>
      </c>
      <c r="E1933" s="18">
        <f>VLOOKUP(D1933,'cpi roi'!A:C,2,FALSE)</f>
        <v>136.19999999999999</v>
      </c>
      <c r="F1933" s="18" t="s">
        <v>6460</v>
      </c>
      <c r="G1933" s="18">
        <v>5.8</v>
      </c>
      <c r="H1933" s="19">
        <v>9100</v>
      </c>
      <c r="I1933" s="18" t="s">
        <v>719</v>
      </c>
      <c r="J1933" s="18" t="s">
        <v>719</v>
      </c>
      <c r="K1933" s="18" t="s">
        <v>4291</v>
      </c>
      <c r="L1933" s="18" t="s">
        <v>34</v>
      </c>
      <c r="M1933" s="20">
        <v>14000000</v>
      </c>
      <c r="N1933" s="20">
        <v>15545943</v>
      </c>
      <c r="O1933" s="21">
        <f t="shared" si="90"/>
        <v>34778625.786343612</v>
      </c>
      <c r="P1933" s="22">
        <f t="shared" si="91"/>
        <v>111.04244999999999</v>
      </c>
      <c r="Q1933" s="20">
        <f t="shared" si="92"/>
        <v>11414055.066079296</v>
      </c>
      <c r="R1933" s="18" t="s">
        <v>5249</v>
      </c>
      <c r="S1933" s="18">
        <v>103</v>
      </c>
    </row>
    <row r="1934" spans="1:19" x14ac:dyDescent="0.25">
      <c r="A1934" s="18" t="s">
        <v>6461</v>
      </c>
      <c r="B1934" s="18" t="s">
        <v>37</v>
      </c>
      <c r="C1934" s="18" t="s">
        <v>29</v>
      </c>
      <c r="D1934" s="18">
        <v>1991</v>
      </c>
      <c r="E1934" s="18">
        <f>VLOOKUP(D1934,'cpi roi'!A:C,2,FALSE)</f>
        <v>136.19999999999999</v>
      </c>
      <c r="F1934" s="18" t="s">
        <v>5814</v>
      </c>
      <c r="G1934" s="18">
        <v>6.7</v>
      </c>
      <c r="H1934" s="19">
        <v>20000</v>
      </c>
      <c r="I1934" s="18" t="s">
        <v>31</v>
      </c>
      <c r="J1934" s="18" t="s">
        <v>6462</v>
      </c>
      <c r="K1934" s="18" t="s">
        <v>2647</v>
      </c>
      <c r="L1934" s="18" t="s">
        <v>34</v>
      </c>
      <c r="M1934" s="20">
        <v>14000000</v>
      </c>
      <c r="N1934" s="20">
        <v>34793160</v>
      </c>
      <c r="O1934" s="21">
        <f t="shared" si="90"/>
        <v>77837561.321585909</v>
      </c>
      <c r="P1934" s="22">
        <f t="shared" si="91"/>
        <v>248.52257142857144</v>
      </c>
      <c r="Q1934" s="20">
        <f t="shared" si="92"/>
        <v>25545638.766519826</v>
      </c>
      <c r="R1934" s="18" t="s">
        <v>1729</v>
      </c>
      <c r="S1934" s="18">
        <v>107</v>
      </c>
    </row>
    <row r="1935" spans="1:19" x14ac:dyDescent="0.25">
      <c r="A1935" s="18" t="s">
        <v>6463</v>
      </c>
      <c r="B1935" s="18" t="s">
        <v>20</v>
      </c>
      <c r="C1935" s="18" t="s">
        <v>38</v>
      </c>
      <c r="D1935" s="18">
        <v>1991</v>
      </c>
      <c r="E1935" s="18">
        <f>VLOOKUP(D1935,'cpi roi'!A:C,2,FALSE)</f>
        <v>136.19999999999999</v>
      </c>
      <c r="F1935" s="18" t="s">
        <v>6310</v>
      </c>
      <c r="G1935" s="18">
        <v>6.8</v>
      </c>
      <c r="H1935" s="19">
        <v>9500</v>
      </c>
      <c r="I1935" s="18" t="s">
        <v>1336</v>
      </c>
      <c r="J1935" s="18" t="s">
        <v>6464</v>
      </c>
      <c r="K1935" s="18" t="s">
        <v>169</v>
      </c>
      <c r="L1935" s="18" t="s">
        <v>5820</v>
      </c>
      <c r="M1935" s="20">
        <v>23000000</v>
      </c>
      <c r="N1935" s="20">
        <v>829625</v>
      </c>
      <c r="O1935" s="21">
        <f t="shared" si="90"/>
        <v>1855996.6042584435</v>
      </c>
      <c r="P1935" s="22">
        <f t="shared" si="91"/>
        <v>3.6070652173913045</v>
      </c>
      <c r="Q1935" s="20">
        <f t="shared" si="92"/>
        <v>609122.61380323058</v>
      </c>
      <c r="R1935" s="18" t="s">
        <v>6465</v>
      </c>
      <c r="S1935" s="18">
        <v>158</v>
      </c>
    </row>
    <row r="1936" spans="1:19" x14ac:dyDescent="0.25">
      <c r="A1936" s="18" t="s">
        <v>6466</v>
      </c>
      <c r="B1936" s="18" t="s">
        <v>2004</v>
      </c>
      <c r="C1936" s="18" t="s">
        <v>45</v>
      </c>
      <c r="D1936" s="18">
        <v>1991</v>
      </c>
      <c r="E1936" s="18">
        <f>VLOOKUP(D1936,'cpi roi'!A:C,2,FALSE)</f>
        <v>136.19999999999999</v>
      </c>
      <c r="F1936" s="18" t="s">
        <v>5936</v>
      </c>
      <c r="G1936" s="18">
        <v>6.4</v>
      </c>
      <c r="H1936" s="19">
        <v>10000</v>
      </c>
      <c r="I1936" s="18" t="s">
        <v>2056</v>
      </c>
      <c r="J1936" s="18" t="s">
        <v>2056</v>
      </c>
      <c r="K1936" s="18" t="s">
        <v>1862</v>
      </c>
      <c r="L1936" s="18" t="s">
        <v>34</v>
      </c>
      <c r="M1936" s="20">
        <v>0</v>
      </c>
      <c r="N1936" s="20">
        <v>25092802</v>
      </c>
      <c r="O1936" s="21">
        <f t="shared" si="90"/>
        <v>56136393.314243756</v>
      </c>
      <c r="P1936" s="22">
        <f t="shared" si="91"/>
        <v>0</v>
      </c>
      <c r="Q1936" s="20">
        <f t="shared" si="92"/>
        <v>18423496.32892805</v>
      </c>
      <c r="R1936" s="18" t="s">
        <v>184</v>
      </c>
      <c r="S1936" s="18">
        <v>104</v>
      </c>
    </row>
    <row r="1937" spans="1:19" x14ac:dyDescent="0.25">
      <c r="A1937" s="18" t="s">
        <v>6467</v>
      </c>
      <c r="B1937" s="18" t="s">
        <v>2004</v>
      </c>
      <c r="C1937" s="18" t="s">
        <v>45</v>
      </c>
      <c r="D1937" s="18">
        <v>1991</v>
      </c>
      <c r="E1937" s="18">
        <f>VLOOKUP(D1937,'cpi roi'!A:C,2,FALSE)</f>
        <v>136.19999999999999</v>
      </c>
      <c r="F1937" s="18" t="s">
        <v>6269</v>
      </c>
      <c r="G1937" s="18">
        <v>6.5</v>
      </c>
      <c r="H1937" s="19">
        <v>12000</v>
      </c>
      <c r="I1937" s="18" t="s">
        <v>3248</v>
      </c>
      <c r="J1937" s="18" t="s">
        <v>1314</v>
      </c>
      <c r="K1937" s="18" t="s">
        <v>6468</v>
      </c>
      <c r="L1937" s="18" t="s">
        <v>34</v>
      </c>
      <c r="M1937" s="20">
        <v>17000000</v>
      </c>
      <c r="N1937" s="20">
        <v>4603929</v>
      </c>
      <c r="O1937" s="21">
        <f t="shared" si="90"/>
        <v>10299685.508810572</v>
      </c>
      <c r="P1937" s="22">
        <f t="shared" si="91"/>
        <v>27.081935294117649</v>
      </c>
      <c r="Q1937" s="20">
        <f t="shared" si="92"/>
        <v>3380270.9251101324</v>
      </c>
      <c r="R1937" s="18" t="s">
        <v>184</v>
      </c>
      <c r="S1937" s="18">
        <v>107</v>
      </c>
    </row>
    <row r="1938" spans="1:19" x14ac:dyDescent="0.25">
      <c r="A1938" s="18" t="s">
        <v>6469</v>
      </c>
      <c r="B1938" s="18" t="s">
        <v>20</v>
      </c>
      <c r="C1938" s="18" t="s">
        <v>108</v>
      </c>
      <c r="D1938" s="18">
        <v>1991</v>
      </c>
      <c r="E1938" s="18">
        <f>VLOOKUP(D1938,'cpi roi'!A:C,2,FALSE)</f>
        <v>136.19999999999999</v>
      </c>
      <c r="F1938" s="18" t="s">
        <v>6431</v>
      </c>
      <c r="G1938" s="18">
        <v>6.5</v>
      </c>
      <c r="H1938" s="19">
        <v>8900</v>
      </c>
      <c r="I1938" s="18" t="s">
        <v>544</v>
      </c>
      <c r="J1938" s="18" t="s">
        <v>6470</v>
      </c>
      <c r="K1938" s="18" t="s">
        <v>1495</v>
      </c>
      <c r="L1938" s="18" t="s">
        <v>34</v>
      </c>
      <c r="M1938" s="20">
        <v>22000000</v>
      </c>
      <c r="N1938" s="20">
        <v>11511031</v>
      </c>
      <c r="O1938" s="21">
        <f t="shared" si="90"/>
        <v>25751917.369309839</v>
      </c>
      <c r="P1938" s="22">
        <f t="shared" si="91"/>
        <v>52.32286818181818</v>
      </c>
      <c r="Q1938" s="20">
        <f t="shared" si="92"/>
        <v>8451564.6108663734</v>
      </c>
      <c r="R1938" s="18" t="s">
        <v>6471</v>
      </c>
      <c r="S1938" s="18">
        <v>98</v>
      </c>
    </row>
    <row r="1939" spans="1:19" x14ac:dyDescent="0.25">
      <c r="A1939" s="18" t="s">
        <v>6472</v>
      </c>
      <c r="B1939" s="18" t="s">
        <v>37</v>
      </c>
      <c r="C1939" s="18" t="s">
        <v>21</v>
      </c>
      <c r="D1939" s="18">
        <v>1991</v>
      </c>
      <c r="E1939" s="18">
        <f>VLOOKUP(D1939,'cpi roi'!A:C,2,FALSE)</f>
        <v>136.19999999999999</v>
      </c>
      <c r="F1939" s="18" t="s">
        <v>6473</v>
      </c>
      <c r="G1939" s="18">
        <v>8.1</v>
      </c>
      <c r="H1939" s="19">
        <v>30000</v>
      </c>
      <c r="I1939" s="18" t="s">
        <v>5991</v>
      </c>
      <c r="J1939" s="18" t="s">
        <v>6474</v>
      </c>
      <c r="K1939" s="18" t="s">
        <v>5993</v>
      </c>
      <c r="L1939" s="18" t="s">
        <v>5994</v>
      </c>
      <c r="M1939" s="20">
        <v>0</v>
      </c>
      <c r="N1939" s="20">
        <v>2603061</v>
      </c>
      <c r="O1939" s="21">
        <f t="shared" si="90"/>
        <v>5823441.1651982376</v>
      </c>
      <c r="P1939" s="22">
        <f t="shared" si="91"/>
        <v>0</v>
      </c>
      <c r="Q1939" s="20">
        <f t="shared" si="92"/>
        <v>1911204.8458149782</v>
      </c>
      <c r="R1939" s="18" t="s">
        <v>6475</v>
      </c>
      <c r="S1939" s="18">
        <v>125</v>
      </c>
    </row>
    <row r="1940" spans="1:19" x14ac:dyDescent="0.25">
      <c r="A1940" s="18" t="s">
        <v>6476</v>
      </c>
      <c r="B1940" s="18" t="s">
        <v>37</v>
      </c>
      <c r="C1940" s="18" t="s">
        <v>38</v>
      </c>
      <c r="D1940" s="18">
        <v>1991</v>
      </c>
      <c r="E1940" s="18">
        <f>VLOOKUP(D1940,'cpi roi'!A:C,2,FALSE)</f>
        <v>136.19999999999999</v>
      </c>
      <c r="F1940" s="18" t="s">
        <v>6336</v>
      </c>
      <c r="G1940" s="18">
        <v>4.5</v>
      </c>
      <c r="H1940" s="19">
        <v>9600</v>
      </c>
      <c r="I1940" s="18" t="s">
        <v>6477</v>
      </c>
      <c r="J1940" s="18" t="s">
        <v>6478</v>
      </c>
      <c r="K1940" s="18" t="s">
        <v>5375</v>
      </c>
      <c r="L1940" s="18" t="s">
        <v>34</v>
      </c>
      <c r="M1940" s="20">
        <v>0</v>
      </c>
      <c r="N1940" s="20">
        <v>6948859</v>
      </c>
      <c r="O1940" s="21">
        <f t="shared" si="90"/>
        <v>15545648.585168868</v>
      </c>
      <c r="P1940" s="22">
        <f t="shared" si="91"/>
        <v>0</v>
      </c>
      <c r="Q1940" s="20">
        <f t="shared" si="92"/>
        <v>5101952.276064611</v>
      </c>
      <c r="R1940" s="18" t="s">
        <v>2031</v>
      </c>
      <c r="S1940" s="18">
        <v>90</v>
      </c>
    </row>
    <row r="1941" spans="1:19" x14ac:dyDescent="0.25">
      <c r="A1941" s="18" t="s">
        <v>6479</v>
      </c>
      <c r="B1941" s="18" t="s">
        <v>20</v>
      </c>
      <c r="C1941" s="18" t="s">
        <v>45</v>
      </c>
      <c r="D1941" s="18">
        <v>1991</v>
      </c>
      <c r="E1941" s="18">
        <f>VLOOKUP(D1941,'cpi roi'!A:C,2,FALSE)</f>
        <v>136.19999999999999</v>
      </c>
      <c r="F1941" s="18" t="s">
        <v>5917</v>
      </c>
      <c r="G1941" s="18">
        <v>5.8</v>
      </c>
      <c r="H1941" s="19">
        <v>4200</v>
      </c>
      <c r="I1941" s="18" t="s">
        <v>6480</v>
      </c>
      <c r="J1941" s="18" t="s">
        <v>6481</v>
      </c>
      <c r="K1941" s="18" t="s">
        <v>6482</v>
      </c>
      <c r="L1941" s="18" t="s">
        <v>34</v>
      </c>
      <c r="M1941" s="20">
        <v>0</v>
      </c>
      <c r="N1941" s="20">
        <v>4205000</v>
      </c>
      <c r="O1941" s="21">
        <f t="shared" si="90"/>
        <v>9407220.9985315707</v>
      </c>
      <c r="P1941" s="22">
        <f t="shared" si="91"/>
        <v>0</v>
      </c>
      <c r="Q1941" s="20">
        <f t="shared" si="92"/>
        <v>3087371.5124816447</v>
      </c>
      <c r="R1941" s="18" t="s">
        <v>6483</v>
      </c>
      <c r="S1941" s="18">
        <v>91</v>
      </c>
    </row>
    <row r="1942" spans="1:19" x14ac:dyDescent="0.25">
      <c r="A1942" s="18" t="s">
        <v>6484</v>
      </c>
      <c r="B1942" s="18" t="s">
        <v>20</v>
      </c>
      <c r="C1942" s="18" t="s">
        <v>108</v>
      </c>
      <c r="D1942" s="18">
        <v>1991</v>
      </c>
      <c r="E1942" s="18">
        <f>VLOOKUP(D1942,'cpi roi'!A:C,2,FALSE)</f>
        <v>136.19999999999999</v>
      </c>
      <c r="F1942" s="18" t="s">
        <v>6429</v>
      </c>
      <c r="G1942" s="18">
        <v>6</v>
      </c>
      <c r="H1942" s="19">
        <v>8600</v>
      </c>
      <c r="I1942" s="18" t="s">
        <v>6485</v>
      </c>
      <c r="J1942" s="18" t="s">
        <v>6486</v>
      </c>
      <c r="K1942" s="18" t="s">
        <v>5294</v>
      </c>
      <c r="L1942" s="18" t="s">
        <v>34</v>
      </c>
      <c r="M1942" s="20">
        <v>23000000</v>
      </c>
      <c r="N1942" s="20">
        <v>20246790</v>
      </c>
      <c r="O1942" s="21">
        <f t="shared" si="90"/>
        <v>45295131.51982379</v>
      </c>
      <c r="P1942" s="22">
        <f t="shared" si="91"/>
        <v>88.029521739130431</v>
      </c>
      <c r="Q1942" s="20">
        <f t="shared" si="92"/>
        <v>14865484.5814978</v>
      </c>
      <c r="R1942" s="18" t="s">
        <v>65</v>
      </c>
      <c r="S1942" s="18">
        <v>104</v>
      </c>
    </row>
    <row r="1943" spans="1:19" x14ac:dyDescent="0.25">
      <c r="A1943" s="18" t="s">
        <v>6487</v>
      </c>
      <c r="B1943" s="18" t="s">
        <v>2004</v>
      </c>
      <c r="C1943" s="18" t="s">
        <v>38</v>
      </c>
      <c r="D1943" s="18">
        <v>1991</v>
      </c>
      <c r="E1943" s="18">
        <f>VLOOKUP(D1943,'cpi roi'!A:C,2,FALSE)</f>
        <v>136.19999999999999</v>
      </c>
      <c r="F1943" s="18" t="s">
        <v>6488</v>
      </c>
      <c r="G1943" s="18">
        <v>7.3</v>
      </c>
      <c r="H1943" s="19">
        <v>19000</v>
      </c>
      <c r="I1943" s="18" t="s">
        <v>2756</v>
      </c>
      <c r="J1943" s="18" t="s">
        <v>2756</v>
      </c>
      <c r="K1943" s="18" t="s">
        <v>2756</v>
      </c>
      <c r="L1943" s="18" t="s">
        <v>496</v>
      </c>
      <c r="M1943" s="20">
        <v>0</v>
      </c>
      <c r="N1943" s="20">
        <v>10405394</v>
      </c>
      <c r="O1943" s="21">
        <f t="shared" si="90"/>
        <v>23278440.174743023</v>
      </c>
      <c r="P1943" s="22">
        <f t="shared" si="91"/>
        <v>0</v>
      </c>
      <c r="Q1943" s="20">
        <f t="shared" si="92"/>
        <v>7639790.0146842888</v>
      </c>
      <c r="R1943" s="18" t="s">
        <v>559</v>
      </c>
      <c r="S1943" s="18">
        <v>80</v>
      </c>
    </row>
    <row r="1944" spans="1:19" x14ac:dyDescent="0.25">
      <c r="A1944" s="18" t="s">
        <v>6489</v>
      </c>
      <c r="B1944" s="18" t="s">
        <v>2004</v>
      </c>
      <c r="C1944" s="18" t="s">
        <v>38</v>
      </c>
      <c r="D1944" s="18">
        <v>1991</v>
      </c>
      <c r="E1944" s="18">
        <f>VLOOKUP(D1944,'cpi roi'!A:C,2,FALSE)</f>
        <v>136.19999999999999</v>
      </c>
      <c r="F1944" s="18" t="s">
        <v>6490</v>
      </c>
      <c r="G1944" s="18">
        <v>5.8</v>
      </c>
      <c r="H1944" s="19">
        <v>6600</v>
      </c>
      <c r="I1944" s="18" t="s">
        <v>3990</v>
      </c>
      <c r="J1944" s="18" t="s">
        <v>2694</v>
      </c>
      <c r="K1944" s="18" t="s">
        <v>6491</v>
      </c>
      <c r="L1944" s="18" t="s">
        <v>34</v>
      </c>
      <c r="M1944" s="20">
        <v>0</v>
      </c>
      <c r="N1944" s="20">
        <v>7788597</v>
      </c>
      <c r="O1944" s="21">
        <f t="shared" si="90"/>
        <v>17424269.5</v>
      </c>
      <c r="P1944" s="22">
        <f t="shared" si="91"/>
        <v>0</v>
      </c>
      <c r="Q1944" s="20">
        <f t="shared" si="92"/>
        <v>5718500.0000000009</v>
      </c>
      <c r="R1944" s="18" t="s">
        <v>27</v>
      </c>
      <c r="S1944" s="18">
        <v>88</v>
      </c>
    </row>
    <row r="1945" spans="1:19" x14ac:dyDescent="0.25">
      <c r="A1945" s="18" t="s">
        <v>6492</v>
      </c>
      <c r="B1945" s="18" t="s">
        <v>2004</v>
      </c>
      <c r="C1945" s="18" t="s">
        <v>45</v>
      </c>
      <c r="D1945" s="18">
        <v>1991</v>
      </c>
      <c r="E1945" s="18">
        <f>VLOOKUP(D1945,'cpi roi'!A:C,2,FALSE)</f>
        <v>136.19999999999999</v>
      </c>
      <c r="F1945" s="18" t="s">
        <v>6021</v>
      </c>
      <c r="G1945" s="18">
        <v>5.4</v>
      </c>
      <c r="H1945" s="19">
        <v>6800</v>
      </c>
      <c r="I1945" s="18" t="s">
        <v>6493</v>
      </c>
      <c r="J1945" s="18" t="s">
        <v>6494</v>
      </c>
      <c r="K1945" s="18" t="s">
        <v>2601</v>
      </c>
      <c r="L1945" s="18" t="s">
        <v>34</v>
      </c>
      <c r="M1945" s="20">
        <v>0</v>
      </c>
      <c r="N1945" s="20">
        <v>9689816</v>
      </c>
      <c r="O1945" s="21">
        <f t="shared" si="90"/>
        <v>21677583.958883993</v>
      </c>
      <c r="P1945" s="22">
        <f t="shared" si="91"/>
        <v>0</v>
      </c>
      <c r="Q1945" s="20">
        <f t="shared" si="92"/>
        <v>7114402.3494860502</v>
      </c>
      <c r="R1945" s="18" t="s">
        <v>48</v>
      </c>
      <c r="S1945" s="18">
        <v>107</v>
      </c>
    </row>
    <row r="1946" spans="1:19" x14ac:dyDescent="0.25">
      <c r="A1946" s="18" t="s">
        <v>6495</v>
      </c>
      <c r="B1946" s="18" t="s">
        <v>20</v>
      </c>
      <c r="C1946" s="18" t="s">
        <v>21</v>
      </c>
      <c r="D1946" s="18">
        <v>1991</v>
      </c>
      <c r="E1946" s="18">
        <f>VLOOKUP(D1946,'cpi roi'!A:C,2,FALSE)</f>
        <v>136.19999999999999</v>
      </c>
      <c r="F1946" s="18" t="s">
        <v>6260</v>
      </c>
      <c r="G1946" s="18">
        <v>6.1</v>
      </c>
      <c r="H1946" s="19">
        <v>15000</v>
      </c>
      <c r="I1946" s="18" t="s">
        <v>833</v>
      </c>
      <c r="J1946" s="18" t="s">
        <v>6496</v>
      </c>
      <c r="K1946" s="18" t="s">
        <v>6288</v>
      </c>
      <c r="L1946" s="18" t="s">
        <v>34</v>
      </c>
      <c r="M1946" s="20">
        <v>18000000</v>
      </c>
      <c r="N1946" s="20">
        <v>82264675</v>
      </c>
      <c r="O1946" s="21">
        <f t="shared" si="90"/>
        <v>184038520.35609397</v>
      </c>
      <c r="P1946" s="22">
        <f t="shared" si="91"/>
        <v>457.02597222222226</v>
      </c>
      <c r="Q1946" s="20">
        <f t="shared" si="92"/>
        <v>60399908.223201178</v>
      </c>
      <c r="R1946" s="18" t="s">
        <v>6497</v>
      </c>
      <c r="S1946" s="18">
        <v>111</v>
      </c>
    </row>
    <row r="1947" spans="1:19" x14ac:dyDescent="0.25">
      <c r="A1947" s="18" t="s">
        <v>6498</v>
      </c>
      <c r="B1947" s="18" t="s">
        <v>20</v>
      </c>
      <c r="C1947" s="18" t="s">
        <v>45</v>
      </c>
      <c r="D1947" s="18">
        <v>1991</v>
      </c>
      <c r="E1947" s="18">
        <f>VLOOKUP(D1947,'cpi roi'!A:C,2,FALSE)</f>
        <v>136.19999999999999</v>
      </c>
      <c r="F1947" s="18" t="s">
        <v>6336</v>
      </c>
      <c r="G1947" s="18">
        <v>7.4</v>
      </c>
      <c r="H1947" s="19">
        <v>8700</v>
      </c>
      <c r="I1947" s="18" t="s">
        <v>5634</v>
      </c>
      <c r="J1947" s="18" t="s">
        <v>6499</v>
      </c>
      <c r="K1947" s="18" t="s">
        <v>4477</v>
      </c>
      <c r="L1947" s="18" t="s">
        <v>34</v>
      </c>
      <c r="M1947" s="20">
        <v>0</v>
      </c>
      <c r="N1947" s="20">
        <v>394631</v>
      </c>
      <c r="O1947" s="21">
        <f t="shared" si="90"/>
        <v>882849.23421439063</v>
      </c>
      <c r="P1947" s="22">
        <f t="shared" si="91"/>
        <v>0</v>
      </c>
      <c r="Q1947" s="20">
        <f t="shared" si="92"/>
        <v>289743.75917767989</v>
      </c>
      <c r="R1947" s="18" t="s">
        <v>27</v>
      </c>
      <c r="S1947" s="18">
        <v>94</v>
      </c>
    </row>
    <row r="1948" spans="1:19" x14ac:dyDescent="0.25">
      <c r="A1948" s="18" t="s">
        <v>6500</v>
      </c>
      <c r="B1948" s="18" t="s">
        <v>514</v>
      </c>
      <c r="C1948" s="18" t="s">
        <v>21</v>
      </c>
      <c r="D1948" s="18">
        <v>1991</v>
      </c>
      <c r="E1948" s="18">
        <f>VLOOKUP(D1948,'cpi roi'!A:C,2,FALSE)</f>
        <v>136.19999999999999</v>
      </c>
      <c r="F1948" s="18" t="s">
        <v>6452</v>
      </c>
      <c r="G1948" s="18">
        <v>5.6</v>
      </c>
      <c r="H1948" s="19">
        <v>3500</v>
      </c>
      <c r="I1948" s="18" t="s">
        <v>167</v>
      </c>
      <c r="J1948" s="18" t="s">
        <v>6501</v>
      </c>
      <c r="K1948" s="18" t="s">
        <v>5045</v>
      </c>
      <c r="L1948" s="18" t="s">
        <v>34</v>
      </c>
      <c r="M1948" s="20">
        <v>0</v>
      </c>
      <c r="N1948" s="20">
        <v>1008404</v>
      </c>
      <c r="O1948" s="21">
        <f t="shared" si="90"/>
        <v>2255952.2672540382</v>
      </c>
      <c r="P1948" s="22">
        <f t="shared" si="91"/>
        <v>0</v>
      </c>
      <c r="Q1948" s="20">
        <f t="shared" si="92"/>
        <v>740384.72834067559</v>
      </c>
      <c r="R1948" s="18" t="s">
        <v>6502</v>
      </c>
      <c r="S1948" s="18">
        <v>85</v>
      </c>
    </row>
    <row r="1949" spans="1:19" x14ac:dyDescent="0.25">
      <c r="A1949" s="18" t="s">
        <v>6503</v>
      </c>
      <c r="B1949" s="18" t="s">
        <v>20</v>
      </c>
      <c r="C1949" s="18" t="s">
        <v>45</v>
      </c>
      <c r="D1949" s="18">
        <v>1991</v>
      </c>
      <c r="E1949" s="18">
        <f>VLOOKUP(D1949,'cpi roi'!A:C,2,FALSE)</f>
        <v>136.19999999999999</v>
      </c>
      <c r="F1949" s="18" t="s">
        <v>6504</v>
      </c>
      <c r="G1949" s="18">
        <v>7</v>
      </c>
      <c r="H1949" s="19">
        <v>1600</v>
      </c>
      <c r="I1949" s="18" t="s">
        <v>6505</v>
      </c>
      <c r="J1949" s="18" t="s">
        <v>6505</v>
      </c>
      <c r="K1949" s="18" t="s">
        <v>6506</v>
      </c>
      <c r="L1949" s="18" t="s">
        <v>3160</v>
      </c>
      <c r="M1949" s="20">
        <v>0</v>
      </c>
      <c r="N1949" s="20">
        <v>4313473</v>
      </c>
      <c r="O1949" s="21">
        <f t="shared" si="90"/>
        <v>9649891.5058737155</v>
      </c>
      <c r="P1949" s="22">
        <f t="shared" si="91"/>
        <v>0</v>
      </c>
      <c r="Q1949" s="20">
        <f t="shared" si="92"/>
        <v>3167013.9500734219</v>
      </c>
      <c r="R1949" s="18" t="s">
        <v>4073</v>
      </c>
      <c r="S1949" s="18">
        <v>104</v>
      </c>
    </row>
    <row r="1950" spans="1:19" x14ac:dyDescent="0.25">
      <c r="A1950" s="18" t="s">
        <v>6507</v>
      </c>
      <c r="B1950" s="18" t="s">
        <v>20</v>
      </c>
      <c r="C1950" s="18" t="s">
        <v>45</v>
      </c>
      <c r="D1950" s="18">
        <v>1991</v>
      </c>
      <c r="E1950" s="18">
        <f>VLOOKUP(D1950,'cpi roi'!A:C,2,FALSE)</f>
        <v>136.19999999999999</v>
      </c>
      <c r="F1950" s="18" t="s">
        <v>6452</v>
      </c>
      <c r="G1950" s="18">
        <v>6.2</v>
      </c>
      <c r="H1950" s="19">
        <v>8200</v>
      </c>
      <c r="I1950" s="18" t="s">
        <v>1293</v>
      </c>
      <c r="J1950" s="18" t="s">
        <v>6508</v>
      </c>
      <c r="K1950" s="18" t="s">
        <v>3524</v>
      </c>
      <c r="L1950" s="18" t="s">
        <v>34</v>
      </c>
      <c r="M1950" s="20">
        <v>0</v>
      </c>
      <c r="N1950" s="20">
        <v>25682090</v>
      </c>
      <c r="O1950" s="21">
        <f t="shared" si="90"/>
        <v>57454719.698972099</v>
      </c>
      <c r="P1950" s="22">
        <f t="shared" si="91"/>
        <v>0</v>
      </c>
      <c r="Q1950" s="20">
        <f t="shared" si="92"/>
        <v>18856160.058737151</v>
      </c>
      <c r="R1950" s="18" t="s">
        <v>27</v>
      </c>
      <c r="S1950" s="18">
        <v>103</v>
      </c>
    </row>
    <row r="1951" spans="1:19" x14ac:dyDescent="0.25">
      <c r="A1951" s="18" t="s">
        <v>6509</v>
      </c>
      <c r="B1951" s="18" t="s">
        <v>37</v>
      </c>
      <c r="C1951" s="18" t="s">
        <v>45</v>
      </c>
      <c r="D1951" s="18">
        <v>1991</v>
      </c>
      <c r="E1951" s="18">
        <f>VLOOKUP(D1951,'cpi roi'!A:C,2,FALSE)</f>
        <v>136.19999999999999</v>
      </c>
      <c r="F1951" s="18" t="s">
        <v>6328</v>
      </c>
      <c r="G1951" s="18">
        <v>5.9</v>
      </c>
      <c r="H1951" s="19">
        <v>8000</v>
      </c>
      <c r="I1951" s="18" t="s">
        <v>4018</v>
      </c>
      <c r="J1951" s="18" t="s">
        <v>6510</v>
      </c>
      <c r="K1951" s="18" t="s">
        <v>1862</v>
      </c>
      <c r="L1951" s="18" t="s">
        <v>34</v>
      </c>
      <c r="M1951" s="20">
        <v>18000000</v>
      </c>
      <c r="N1951" s="20">
        <v>5546827</v>
      </c>
      <c r="O1951" s="21">
        <f t="shared" si="90"/>
        <v>12409090.946402349</v>
      </c>
      <c r="P1951" s="22">
        <f t="shared" si="91"/>
        <v>30.815705555555557</v>
      </c>
      <c r="Q1951" s="20">
        <f t="shared" si="92"/>
        <v>4072560.2055800296</v>
      </c>
      <c r="R1951" s="18" t="s">
        <v>122</v>
      </c>
      <c r="S1951" s="18">
        <v>96</v>
      </c>
    </row>
    <row r="1952" spans="1:19" x14ac:dyDescent="0.25">
      <c r="A1952" s="18" t="s">
        <v>6511</v>
      </c>
      <c r="B1952" s="18" t="s">
        <v>20</v>
      </c>
      <c r="C1952" s="18" t="s">
        <v>21</v>
      </c>
      <c r="D1952" s="18">
        <v>1991</v>
      </c>
      <c r="E1952" s="18">
        <f>VLOOKUP(D1952,'cpi roi'!A:C,2,FALSE)</f>
        <v>136.19999999999999</v>
      </c>
      <c r="F1952" s="18" t="s">
        <v>6512</v>
      </c>
      <c r="G1952" s="18">
        <v>7.2</v>
      </c>
      <c r="H1952" s="19">
        <v>5800</v>
      </c>
      <c r="I1952" s="18" t="s">
        <v>4384</v>
      </c>
      <c r="J1952" s="18" t="s">
        <v>4384</v>
      </c>
      <c r="K1952" s="18" t="s">
        <v>4385</v>
      </c>
      <c r="L1952" s="18" t="s">
        <v>252</v>
      </c>
      <c r="M1952" s="20">
        <v>0</v>
      </c>
      <c r="N1952" s="20">
        <v>2415396</v>
      </c>
      <c r="O1952" s="21">
        <f t="shared" si="90"/>
        <v>5403606.176211454</v>
      </c>
      <c r="P1952" s="22">
        <f t="shared" si="91"/>
        <v>0</v>
      </c>
      <c r="Q1952" s="20">
        <f t="shared" si="92"/>
        <v>1773418.5022026433</v>
      </c>
      <c r="R1952" s="18" t="s">
        <v>541</v>
      </c>
      <c r="S1952" s="18">
        <v>99</v>
      </c>
    </row>
    <row r="1953" spans="1:19" x14ac:dyDescent="0.25">
      <c r="A1953" s="18" t="s">
        <v>6513</v>
      </c>
      <c r="B1953" s="18" t="s">
        <v>20</v>
      </c>
      <c r="C1953" s="18" t="s">
        <v>56</v>
      </c>
      <c r="D1953" s="18">
        <v>1991</v>
      </c>
      <c r="E1953" s="18">
        <f>VLOOKUP(D1953,'cpi roi'!A:C,2,FALSE)</f>
        <v>136.19999999999999</v>
      </c>
      <c r="F1953" s="18" t="s">
        <v>5743</v>
      </c>
      <c r="G1953" s="18">
        <v>6</v>
      </c>
      <c r="H1953" s="19">
        <v>4400</v>
      </c>
      <c r="I1953" s="18" t="s">
        <v>2713</v>
      </c>
      <c r="J1953" s="18" t="s">
        <v>6023</v>
      </c>
      <c r="K1953" s="18" t="s">
        <v>4637</v>
      </c>
      <c r="L1953" s="18" t="s">
        <v>34</v>
      </c>
      <c r="M1953" s="20">
        <v>2000000</v>
      </c>
      <c r="N1953" s="20">
        <v>0</v>
      </c>
      <c r="O1953" s="21">
        <f t="shared" si="90"/>
        <v>0</v>
      </c>
      <c r="P1953" s="22">
        <f t="shared" si="91"/>
        <v>0</v>
      </c>
      <c r="Q1953" s="20">
        <f t="shared" si="92"/>
        <v>0</v>
      </c>
      <c r="R1953" s="18" t="s">
        <v>2254</v>
      </c>
      <c r="S1953" s="18">
        <v>97</v>
      </c>
    </row>
    <row r="1954" spans="1:19" x14ac:dyDescent="0.25">
      <c r="A1954" s="18" t="s">
        <v>6514</v>
      </c>
      <c r="B1954" s="18" t="s">
        <v>20</v>
      </c>
      <c r="C1954" s="18" t="s">
        <v>45</v>
      </c>
      <c r="D1954" s="18">
        <v>1991</v>
      </c>
      <c r="E1954" s="18">
        <f>VLOOKUP(D1954,'cpi roi'!A:C,2,FALSE)</f>
        <v>136.19999999999999</v>
      </c>
      <c r="F1954" s="18" t="s">
        <v>6195</v>
      </c>
      <c r="G1954" s="18">
        <v>7.1</v>
      </c>
      <c r="H1954" s="19">
        <v>14000</v>
      </c>
      <c r="I1954" s="18" t="s">
        <v>3477</v>
      </c>
      <c r="J1954" s="18" t="s">
        <v>3477</v>
      </c>
      <c r="K1954" s="18" t="s">
        <v>5200</v>
      </c>
      <c r="L1954" s="18" t="s">
        <v>1116</v>
      </c>
      <c r="M1954" s="20">
        <v>0</v>
      </c>
      <c r="N1954" s="20">
        <v>1710057</v>
      </c>
      <c r="O1954" s="21">
        <f t="shared" si="90"/>
        <v>3825656.1519823787</v>
      </c>
      <c r="P1954" s="22">
        <f t="shared" si="91"/>
        <v>0</v>
      </c>
      <c r="Q1954" s="20">
        <f t="shared" si="92"/>
        <v>1255548.4581497798</v>
      </c>
      <c r="R1954" s="18" t="s">
        <v>6515</v>
      </c>
      <c r="S1954" s="18">
        <v>112</v>
      </c>
    </row>
    <row r="1955" spans="1:19" x14ac:dyDescent="0.25">
      <c r="A1955" s="18" t="s">
        <v>6516</v>
      </c>
      <c r="B1955" s="18" t="s">
        <v>37</v>
      </c>
      <c r="C1955" s="18" t="s">
        <v>21</v>
      </c>
      <c r="D1955" s="18">
        <v>1991</v>
      </c>
      <c r="E1955" s="18">
        <f>VLOOKUP(D1955,'cpi roi'!A:C,2,FALSE)</f>
        <v>136.19999999999999</v>
      </c>
      <c r="F1955" s="18" t="s">
        <v>6349</v>
      </c>
      <c r="G1955" s="18">
        <v>6.6</v>
      </c>
      <c r="H1955" s="19">
        <v>14000</v>
      </c>
      <c r="I1955" s="18" t="s">
        <v>4364</v>
      </c>
      <c r="J1955" s="18" t="s">
        <v>6411</v>
      </c>
      <c r="K1955" s="18" t="s">
        <v>4364</v>
      </c>
      <c r="L1955" s="18" t="s">
        <v>34</v>
      </c>
      <c r="M1955" s="20">
        <v>10000000</v>
      </c>
      <c r="N1955" s="20">
        <v>25010896</v>
      </c>
      <c r="O1955" s="21">
        <f t="shared" si="90"/>
        <v>55953157.204111598</v>
      </c>
      <c r="P1955" s="22">
        <f t="shared" si="91"/>
        <v>250.10895999999997</v>
      </c>
      <c r="Q1955" s="20">
        <f t="shared" si="92"/>
        <v>18363359.765051398</v>
      </c>
      <c r="R1955" s="18" t="s">
        <v>54</v>
      </c>
      <c r="S1955" s="18">
        <v>99</v>
      </c>
    </row>
    <row r="1956" spans="1:19" x14ac:dyDescent="0.25">
      <c r="A1956" s="18" t="s">
        <v>6517</v>
      </c>
      <c r="B1956" s="18" t="s">
        <v>2004</v>
      </c>
      <c r="C1956" s="18" t="s">
        <v>45</v>
      </c>
      <c r="D1956" s="18">
        <v>1991</v>
      </c>
      <c r="E1956" s="18">
        <f>VLOOKUP(D1956,'cpi roi'!A:C,2,FALSE)</f>
        <v>136.19999999999999</v>
      </c>
      <c r="F1956" s="18" t="s">
        <v>6518</v>
      </c>
      <c r="G1956" s="18">
        <v>6.7</v>
      </c>
      <c r="H1956" s="19">
        <v>16000</v>
      </c>
      <c r="I1956" s="18" t="s">
        <v>293</v>
      </c>
      <c r="J1956" s="18" t="s">
        <v>293</v>
      </c>
      <c r="K1956" s="18" t="s">
        <v>293</v>
      </c>
      <c r="L1956" s="18" t="s">
        <v>34</v>
      </c>
      <c r="M1956" s="20">
        <v>14000000</v>
      </c>
      <c r="N1956" s="20">
        <v>2735731</v>
      </c>
      <c r="O1956" s="21">
        <f t="shared" si="90"/>
        <v>6120244.0212922171</v>
      </c>
      <c r="P1956" s="22">
        <f t="shared" si="91"/>
        <v>19.540935714285716</v>
      </c>
      <c r="Q1956" s="20">
        <f t="shared" si="92"/>
        <v>2008613.069016153</v>
      </c>
      <c r="R1956" s="18" t="s">
        <v>294</v>
      </c>
      <c r="S1956" s="18">
        <v>85</v>
      </c>
    </row>
    <row r="1957" spans="1:19" x14ac:dyDescent="0.25">
      <c r="A1957" s="18" t="s">
        <v>6519</v>
      </c>
      <c r="B1957" s="18" t="s">
        <v>20</v>
      </c>
      <c r="C1957" s="18" t="s">
        <v>45</v>
      </c>
      <c r="D1957" s="18">
        <v>1991</v>
      </c>
      <c r="E1957" s="18">
        <f>VLOOKUP(D1957,'cpi roi'!A:C,2,FALSE)</f>
        <v>136.19999999999999</v>
      </c>
      <c r="F1957" s="18" t="s">
        <v>6520</v>
      </c>
      <c r="G1957" s="18">
        <v>5.6</v>
      </c>
      <c r="H1957" s="19">
        <v>4700</v>
      </c>
      <c r="I1957" s="18" t="s">
        <v>4976</v>
      </c>
      <c r="J1957" s="18" t="s">
        <v>4976</v>
      </c>
      <c r="K1957" s="18" t="s">
        <v>4976</v>
      </c>
      <c r="L1957" s="18" t="s">
        <v>34</v>
      </c>
      <c r="M1957" s="20">
        <v>1400000</v>
      </c>
      <c r="N1957" s="20">
        <v>115103</v>
      </c>
      <c r="O1957" s="21">
        <f t="shared" si="90"/>
        <v>257502.8201174743</v>
      </c>
      <c r="P1957" s="22">
        <f t="shared" si="91"/>
        <v>8.2216428571428573</v>
      </c>
      <c r="Q1957" s="20">
        <f t="shared" si="92"/>
        <v>84510.279001468443</v>
      </c>
      <c r="R1957" s="18" t="s">
        <v>6521</v>
      </c>
      <c r="S1957" s="18">
        <v>87</v>
      </c>
    </row>
    <row r="1958" spans="1:19" x14ac:dyDescent="0.25">
      <c r="A1958" s="18" t="s">
        <v>6522</v>
      </c>
      <c r="B1958" s="18" t="s">
        <v>20</v>
      </c>
      <c r="C1958" s="18" t="s">
        <v>29</v>
      </c>
      <c r="D1958" s="18">
        <v>1991</v>
      </c>
      <c r="E1958" s="18">
        <f>VLOOKUP(D1958,'cpi roi'!A:C,2,FALSE)</f>
        <v>136.19999999999999</v>
      </c>
      <c r="F1958" s="18" t="s">
        <v>6336</v>
      </c>
      <c r="G1958" s="18">
        <v>7.1</v>
      </c>
      <c r="H1958" s="19">
        <v>6600</v>
      </c>
      <c r="I1958" s="18" t="s">
        <v>249</v>
      </c>
      <c r="J1958" s="18" t="s">
        <v>6523</v>
      </c>
      <c r="K1958" s="18" t="s">
        <v>5500</v>
      </c>
      <c r="L1958" s="18" t="s">
        <v>199</v>
      </c>
      <c r="M1958" s="20">
        <v>0</v>
      </c>
      <c r="N1958" s="20">
        <v>8211952</v>
      </c>
      <c r="O1958" s="21">
        <f t="shared" si="90"/>
        <v>18371378.666666668</v>
      </c>
      <c r="P1958" s="22">
        <f t="shared" si="91"/>
        <v>0</v>
      </c>
      <c r="Q1958" s="20">
        <f t="shared" si="92"/>
        <v>6029333.333333334</v>
      </c>
      <c r="R1958" s="18" t="s">
        <v>3191</v>
      </c>
      <c r="S1958" s="18">
        <v>101</v>
      </c>
    </row>
    <row r="1959" spans="1:19" x14ac:dyDescent="0.25">
      <c r="A1959" s="18" t="s">
        <v>6524</v>
      </c>
      <c r="B1959" s="18" t="s">
        <v>20</v>
      </c>
      <c r="C1959" s="18" t="s">
        <v>108</v>
      </c>
      <c r="D1959" s="18">
        <v>1991</v>
      </c>
      <c r="E1959" s="18">
        <f>VLOOKUP(D1959,'cpi roi'!A:C,2,FALSE)</f>
        <v>136.19999999999999</v>
      </c>
      <c r="F1959" s="18" t="s">
        <v>6349</v>
      </c>
      <c r="G1959" s="18">
        <v>5.9</v>
      </c>
      <c r="H1959" s="19">
        <v>11000</v>
      </c>
      <c r="I1959" s="18" t="s">
        <v>1245</v>
      </c>
      <c r="J1959" s="18" t="s">
        <v>696</v>
      </c>
      <c r="K1959" s="18" t="s">
        <v>1056</v>
      </c>
      <c r="L1959" s="18" t="s">
        <v>34</v>
      </c>
      <c r="M1959" s="20">
        <v>48000000</v>
      </c>
      <c r="N1959" s="20">
        <v>15565363</v>
      </c>
      <c r="O1959" s="21">
        <f t="shared" si="90"/>
        <v>34822071.263582967</v>
      </c>
      <c r="P1959" s="22">
        <f t="shared" si="91"/>
        <v>32.427839583333338</v>
      </c>
      <c r="Q1959" s="20">
        <f t="shared" si="92"/>
        <v>11428313.509544788</v>
      </c>
      <c r="R1959" s="18" t="s">
        <v>2097</v>
      </c>
      <c r="S1959" s="18">
        <v>106</v>
      </c>
    </row>
    <row r="1960" spans="1:19" x14ac:dyDescent="0.25">
      <c r="A1960" s="18" t="s">
        <v>6525</v>
      </c>
      <c r="B1960" s="18" t="s">
        <v>20</v>
      </c>
      <c r="C1960" s="18" t="s">
        <v>21</v>
      </c>
      <c r="D1960" s="18">
        <v>1991</v>
      </c>
      <c r="E1960" s="18">
        <f>VLOOKUP(D1960,'cpi roi'!A:C,2,FALSE)</f>
        <v>136.19999999999999</v>
      </c>
      <c r="F1960" s="18" t="s">
        <v>6526</v>
      </c>
      <c r="G1960" s="18">
        <v>7.6</v>
      </c>
      <c r="H1960" s="19">
        <v>20000</v>
      </c>
      <c r="I1960" s="18" t="s">
        <v>6527</v>
      </c>
      <c r="J1960" s="18" t="s">
        <v>6527</v>
      </c>
      <c r="K1960" s="18" t="s">
        <v>6528</v>
      </c>
      <c r="L1960" s="18" t="s">
        <v>3814</v>
      </c>
      <c r="M1960" s="20">
        <v>0</v>
      </c>
      <c r="N1960" s="20">
        <v>1015007</v>
      </c>
      <c r="O1960" s="21">
        <f t="shared" si="90"/>
        <v>2270724.1769456682</v>
      </c>
      <c r="P1960" s="22">
        <f t="shared" si="91"/>
        <v>0</v>
      </c>
      <c r="Q1960" s="20">
        <f t="shared" si="92"/>
        <v>745232.74596182094</v>
      </c>
      <c r="R1960" s="18" t="s">
        <v>6529</v>
      </c>
      <c r="S1960" s="18">
        <v>112</v>
      </c>
    </row>
    <row r="1961" spans="1:19" x14ac:dyDescent="0.25">
      <c r="A1961" s="18" t="s">
        <v>6530</v>
      </c>
      <c r="B1961" s="18" t="s">
        <v>2004</v>
      </c>
      <c r="C1961" s="18" t="s">
        <v>21</v>
      </c>
      <c r="D1961" s="18">
        <v>1991</v>
      </c>
      <c r="E1961" s="18">
        <f>VLOOKUP(D1961,'cpi roi'!A:C,2,FALSE)</f>
        <v>136.19999999999999</v>
      </c>
      <c r="F1961" s="18" t="s">
        <v>6531</v>
      </c>
      <c r="G1961" s="18">
        <v>7</v>
      </c>
      <c r="H1961" s="19">
        <v>5200</v>
      </c>
      <c r="I1961" s="18" t="s">
        <v>3470</v>
      </c>
      <c r="J1961" s="18" t="s">
        <v>6532</v>
      </c>
      <c r="K1961" s="18" t="s">
        <v>169</v>
      </c>
      <c r="L1961" s="18" t="s">
        <v>34</v>
      </c>
      <c r="M1961" s="20">
        <v>0</v>
      </c>
      <c r="N1961" s="20">
        <v>38120905</v>
      </c>
      <c r="O1961" s="21">
        <f t="shared" si="90"/>
        <v>85282230.201908961</v>
      </c>
      <c r="P1961" s="22">
        <f t="shared" si="91"/>
        <v>0</v>
      </c>
      <c r="Q1961" s="20">
        <f t="shared" si="92"/>
        <v>27988917.033773866</v>
      </c>
      <c r="R1961" s="18" t="s">
        <v>2097</v>
      </c>
      <c r="S1961" s="18">
        <v>122</v>
      </c>
    </row>
    <row r="1962" spans="1:19" x14ac:dyDescent="0.25">
      <c r="A1962" s="18" t="s">
        <v>6533</v>
      </c>
      <c r="B1962" s="18" t="s">
        <v>2004</v>
      </c>
      <c r="C1962" s="18" t="s">
        <v>21</v>
      </c>
      <c r="D1962" s="18">
        <v>1991</v>
      </c>
      <c r="E1962" s="18">
        <f>VLOOKUP(D1962,'cpi roi'!A:C,2,FALSE)</f>
        <v>136.19999999999999</v>
      </c>
      <c r="F1962" s="18" t="s">
        <v>6224</v>
      </c>
      <c r="G1962" s="18">
        <v>6.9</v>
      </c>
      <c r="H1962" s="19">
        <v>9600</v>
      </c>
      <c r="I1962" s="18" t="s">
        <v>5109</v>
      </c>
      <c r="J1962" s="18" t="s">
        <v>6403</v>
      </c>
      <c r="K1962" s="18" t="s">
        <v>4571</v>
      </c>
      <c r="L1962" s="18" t="s">
        <v>457</v>
      </c>
      <c r="M1962" s="20">
        <v>11000000</v>
      </c>
      <c r="N1962" s="20">
        <v>1059071</v>
      </c>
      <c r="O1962" s="21">
        <f t="shared" si="90"/>
        <v>2369302.009544787</v>
      </c>
      <c r="P1962" s="22">
        <f t="shared" si="91"/>
        <v>9.6279181818181812</v>
      </c>
      <c r="Q1962" s="20">
        <f t="shared" si="92"/>
        <v>777585.16886930994</v>
      </c>
      <c r="R1962" s="18" t="s">
        <v>6534</v>
      </c>
      <c r="S1962" s="18">
        <v>98</v>
      </c>
    </row>
    <row r="1963" spans="1:19" x14ac:dyDescent="0.25">
      <c r="A1963" s="18" t="s">
        <v>6535</v>
      </c>
      <c r="B1963" s="18" t="s">
        <v>20</v>
      </c>
      <c r="C1963" s="18" t="s">
        <v>45</v>
      </c>
      <c r="D1963" s="18">
        <v>1991</v>
      </c>
      <c r="E1963" s="18">
        <f>VLOOKUP(D1963,'cpi roi'!A:C,2,FALSE)</f>
        <v>136.19999999999999</v>
      </c>
      <c r="F1963" s="18" t="s">
        <v>6536</v>
      </c>
      <c r="G1963" s="18">
        <v>5.8</v>
      </c>
      <c r="H1963" s="19">
        <v>3800</v>
      </c>
      <c r="I1963" s="18" t="s">
        <v>6537</v>
      </c>
      <c r="J1963" s="18" t="s">
        <v>6537</v>
      </c>
      <c r="K1963" s="18" t="s">
        <v>6538</v>
      </c>
      <c r="L1963" s="18" t="s">
        <v>1273</v>
      </c>
      <c r="M1963" s="20">
        <v>500000</v>
      </c>
      <c r="N1963" s="20">
        <v>90091</v>
      </c>
      <c r="O1963" s="21">
        <f t="shared" si="90"/>
        <v>201547.19309838471</v>
      </c>
      <c r="P1963" s="22">
        <f t="shared" si="91"/>
        <v>18.0182</v>
      </c>
      <c r="Q1963" s="20">
        <f t="shared" si="92"/>
        <v>66146.108663729814</v>
      </c>
      <c r="R1963" s="18" t="s">
        <v>6539</v>
      </c>
      <c r="S1963" s="18">
        <v>97</v>
      </c>
    </row>
    <row r="1964" spans="1:19" x14ac:dyDescent="0.25">
      <c r="A1964" s="18" t="s">
        <v>6540</v>
      </c>
      <c r="B1964" s="18" t="s">
        <v>2004</v>
      </c>
      <c r="C1964" s="18" t="s">
        <v>45</v>
      </c>
      <c r="D1964" s="18">
        <v>1991</v>
      </c>
      <c r="E1964" s="18">
        <f>VLOOKUP(D1964,'cpi roi'!A:C,2,FALSE)</f>
        <v>136.19999999999999</v>
      </c>
      <c r="F1964" s="18" t="s">
        <v>6531</v>
      </c>
      <c r="G1964" s="18">
        <v>6</v>
      </c>
      <c r="H1964" s="19">
        <v>2700</v>
      </c>
      <c r="I1964" s="18" t="s">
        <v>6541</v>
      </c>
      <c r="J1964" s="18" t="s">
        <v>6542</v>
      </c>
      <c r="K1964" s="18" t="s">
        <v>2647</v>
      </c>
      <c r="L1964" s="18" t="s">
        <v>34</v>
      </c>
      <c r="M1964" s="20">
        <v>10000000</v>
      </c>
      <c r="N1964" s="20">
        <v>6166819</v>
      </c>
      <c r="O1964" s="21">
        <f t="shared" si="90"/>
        <v>13796106.823054332</v>
      </c>
      <c r="P1964" s="22">
        <f t="shared" si="91"/>
        <v>61.668190000000003</v>
      </c>
      <c r="Q1964" s="20">
        <f t="shared" si="92"/>
        <v>4527767.2540381793</v>
      </c>
      <c r="R1964" s="18" t="s">
        <v>54</v>
      </c>
      <c r="S1964" s="18">
        <v>97</v>
      </c>
    </row>
    <row r="1965" spans="1:19" x14ac:dyDescent="0.25">
      <c r="A1965" s="18" t="s">
        <v>6543</v>
      </c>
      <c r="B1965" s="18" t="s">
        <v>37</v>
      </c>
      <c r="C1965" s="18" t="s">
        <v>45</v>
      </c>
      <c r="D1965" s="18">
        <v>1991</v>
      </c>
      <c r="E1965" s="18">
        <f>VLOOKUP(D1965,'cpi roi'!A:C,2,FALSE)</f>
        <v>136.19999999999999</v>
      </c>
      <c r="F1965" s="18" t="s">
        <v>6431</v>
      </c>
      <c r="G1965" s="18">
        <v>5.8</v>
      </c>
      <c r="H1965" s="19">
        <v>11000</v>
      </c>
      <c r="I1965" s="18" t="s">
        <v>4039</v>
      </c>
      <c r="J1965" s="18" t="s">
        <v>4039</v>
      </c>
      <c r="K1965" s="18" t="s">
        <v>4040</v>
      </c>
      <c r="L1965" s="18" t="s">
        <v>34</v>
      </c>
      <c r="M1965" s="20">
        <v>0</v>
      </c>
      <c r="N1965" s="20">
        <v>14143280</v>
      </c>
      <c r="O1965" s="21">
        <f t="shared" si="90"/>
        <v>31640656.5051395</v>
      </c>
      <c r="P1965" s="22">
        <f t="shared" si="91"/>
        <v>0</v>
      </c>
      <c r="Q1965" s="20">
        <f t="shared" si="92"/>
        <v>10384199.706314245</v>
      </c>
      <c r="R1965" s="18" t="s">
        <v>2097</v>
      </c>
      <c r="S1965" s="18">
        <v>91</v>
      </c>
    </row>
    <row r="1966" spans="1:19" x14ac:dyDescent="0.25">
      <c r="A1966" s="18" t="s">
        <v>6544</v>
      </c>
      <c r="B1966" s="18" t="s">
        <v>20</v>
      </c>
      <c r="C1966" s="18" t="s">
        <v>21</v>
      </c>
      <c r="D1966" s="18">
        <v>1991</v>
      </c>
      <c r="E1966" s="18">
        <f>VLOOKUP(D1966,'cpi roi'!A:C,2,FALSE)</f>
        <v>136.19999999999999</v>
      </c>
      <c r="F1966" s="18" t="s">
        <v>6227</v>
      </c>
      <c r="G1966" s="18">
        <v>7.6</v>
      </c>
      <c r="H1966" s="19">
        <v>3900</v>
      </c>
      <c r="I1966" s="18" t="s">
        <v>4307</v>
      </c>
      <c r="J1966" s="18" t="s">
        <v>4307</v>
      </c>
      <c r="K1966" s="18" t="s">
        <v>4307</v>
      </c>
      <c r="L1966" s="18" t="s">
        <v>34</v>
      </c>
      <c r="M1966" s="20">
        <v>0</v>
      </c>
      <c r="N1966" s="20">
        <v>8750400</v>
      </c>
      <c r="O1966" s="21">
        <f t="shared" si="90"/>
        <v>19575968.281938326</v>
      </c>
      <c r="P1966" s="22">
        <f t="shared" si="91"/>
        <v>0</v>
      </c>
      <c r="Q1966" s="20">
        <f t="shared" si="92"/>
        <v>6424669.6035242295</v>
      </c>
      <c r="R1966" s="18" t="s">
        <v>184</v>
      </c>
      <c r="S1966" s="18">
        <v>121</v>
      </c>
    </row>
    <row r="1967" spans="1:19" x14ac:dyDescent="0.25">
      <c r="A1967" s="18" t="s">
        <v>6545</v>
      </c>
      <c r="B1967" s="18" t="s">
        <v>20</v>
      </c>
      <c r="C1967" s="18" t="s">
        <v>21</v>
      </c>
      <c r="D1967" s="18">
        <v>1991</v>
      </c>
      <c r="E1967" s="18">
        <f>VLOOKUP(D1967,'cpi roi'!A:C,2,FALSE)</f>
        <v>136.19999999999999</v>
      </c>
      <c r="F1967" s="18" t="s">
        <v>6546</v>
      </c>
      <c r="G1967" s="18">
        <v>6.7</v>
      </c>
      <c r="H1967" s="19">
        <v>4800</v>
      </c>
      <c r="I1967" s="18" t="s">
        <v>4846</v>
      </c>
      <c r="J1967" s="18" t="s">
        <v>6547</v>
      </c>
      <c r="K1967" s="18" t="s">
        <v>4128</v>
      </c>
      <c r="L1967" s="18" t="s">
        <v>34</v>
      </c>
      <c r="M1967" s="20">
        <v>0</v>
      </c>
      <c r="N1967" s="20">
        <v>7308786</v>
      </c>
      <c r="O1967" s="21">
        <f t="shared" si="90"/>
        <v>16350859.722466961</v>
      </c>
      <c r="P1967" s="22">
        <f t="shared" si="91"/>
        <v>0</v>
      </c>
      <c r="Q1967" s="20">
        <f t="shared" si="92"/>
        <v>5366215.8590308372</v>
      </c>
      <c r="R1967" s="18" t="s">
        <v>6548</v>
      </c>
      <c r="S1967" s="18">
        <v>118</v>
      </c>
    </row>
    <row r="1968" spans="1:19" x14ac:dyDescent="0.25">
      <c r="A1968" s="18" t="s">
        <v>6549</v>
      </c>
      <c r="B1968" s="18" t="s">
        <v>20</v>
      </c>
      <c r="C1968" s="18" t="s">
        <v>45</v>
      </c>
      <c r="D1968" s="18">
        <v>1991</v>
      </c>
      <c r="E1968" s="18">
        <f>VLOOKUP(D1968,'cpi roi'!A:C,2,FALSE)</f>
        <v>136.19999999999999</v>
      </c>
      <c r="F1968" s="18" t="s">
        <v>6397</v>
      </c>
      <c r="G1968" s="18">
        <v>5.8</v>
      </c>
      <c r="H1968" s="19">
        <v>5300</v>
      </c>
      <c r="I1968" s="18" t="s">
        <v>6550</v>
      </c>
      <c r="J1968" s="18" t="s">
        <v>212</v>
      </c>
      <c r="K1968" s="18" t="s">
        <v>4063</v>
      </c>
      <c r="L1968" s="18" t="s">
        <v>34</v>
      </c>
      <c r="M1968" s="20">
        <v>26000000</v>
      </c>
      <c r="N1968" s="20">
        <v>12454768</v>
      </c>
      <c r="O1968" s="21">
        <f t="shared" si="90"/>
        <v>27863199.776798826</v>
      </c>
      <c r="P1968" s="22">
        <f t="shared" si="91"/>
        <v>47.902953846153842</v>
      </c>
      <c r="Q1968" s="20">
        <f t="shared" si="92"/>
        <v>9144469.897209987</v>
      </c>
      <c r="R1968" s="18" t="s">
        <v>5724</v>
      </c>
      <c r="S1968" s="18">
        <v>115</v>
      </c>
    </row>
    <row r="1969" spans="1:19" x14ac:dyDescent="0.25">
      <c r="A1969" s="18" t="s">
        <v>6551</v>
      </c>
      <c r="B1969" s="18" t="s">
        <v>2004</v>
      </c>
      <c r="C1969" s="18" t="s">
        <v>45</v>
      </c>
      <c r="D1969" s="18">
        <v>1991</v>
      </c>
      <c r="E1969" s="18">
        <f>VLOOKUP(D1969,'cpi roi'!A:C,2,FALSE)</f>
        <v>136.19999999999999</v>
      </c>
      <c r="F1969" s="18" t="s">
        <v>6552</v>
      </c>
      <c r="G1969" s="18">
        <v>5.6</v>
      </c>
      <c r="H1969" s="19">
        <v>6100</v>
      </c>
      <c r="I1969" s="18" t="s">
        <v>4878</v>
      </c>
      <c r="J1969" s="18" t="s">
        <v>6553</v>
      </c>
      <c r="K1969" s="18" t="s">
        <v>2051</v>
      </c>
      <c r="L1969" s="18" t="s">
        <v>34</v>
      </c>
      <c r="M1969" s="20">
        <v>0</v>
      </c>
      <c r="N1969" s="20">
        <v>9804775</v>
      </c>
      <c r="O1969" s="21">
        <f t="shared" si="90"/>
        <v>21934764.629221734</v>
      </c>
      <c r="P1969" s="22">
        <f t="shared" si="91"/>
        <v>0</v>
      </c>
      <c r="Q1969" s="20">
        <f t="shared" si="92"/>
        <v>7198806.9016152723</v>
      </c>
      <c r="R1969" s="18" t="s">
        <v>48</v>
      </c>
      <c r="S1969" s="18">
        <v>115</v>
      </c>
    </row>
    <row r="1970" spans="1:19" x14ac:dyDescent="0.25">
      <c r="A1970" s="18" t="s">
        <v>6554</v>
      </c>
      <c r="B1970" s="18" t="s">
        <v>2711</v>
      </c>
      <c r="C1970" s="18" t="s">
        <v>21</v>
      </c>
      <c r="D1970" s="18">
        <v>1991</v>
      </c>
      <c r="E1970" s="18">
        <f>VLOOKUP(D1970,'cpi roi'!A:C,2,FALSE)</f>
        <v>136.19999999999999</v>
      </c>
      <c r="F1970" s="18" t="s">
        <v>6555</v>
      </c>
      <c r="G1970" s="18">
        <v>6.4</v>
      </c>
      <c r="H1970" s="19">
        <v>4100</v>
      </c>
      <c r="I1970" s="18" t="s">
        <v>6556</v>
      </c>
      <c r="J1970" s="18" t="s">
        <v>6557</v>
      </c>
      <c r="K1970" s="18" t="s">
        <v>6558</v>
      </c>
      <c r="L1970" s="18" t="s">
        <v>34</v>
      </c>
      <c r="M1970" s="20">
        <v>250000</v>
      </c>
      <c r="N1970" s="20">
        <v>787280</v>
      </c>
      <c r="O1970" s="21">
        <f t="shared" si="90"/>
        <v>1761264.4346549192</v>
      </c>
      <c r="P1970" s="22">
        <f t="shared" si="91"/>
        <v>314.91199999999998</v>
      </c>
      <c r="Q1970" s="20">
        <f t="shared" si="92"/>
        <v>578032.30543318659</v>
      </c>
      <c r="R1970" s="18" t="s">
        <v>6559</v>
      </c>
      <c r="S1970" s="18">
        <v>85</v>
      </c>
    </row>
    <row r="1971" spans="1:19" x14ac:dyDescent="0.25">
      <c r="A1971" s="18" t="s">
        <v>6560</v>
      </c>
      <c r="B1971" s="18" t="s">
        <v>37</v>
      </c>
      <c r="C1971" s="18" t="s">
        <v>45</v>
      </c>
      <c r="D1971" s="18">
        <v>1991</v>
      </c>
      <c r="E1971" s="18">
        <f>VLOOKUP(D1971,'cpi roi'!A:C,2,FALSE)</f>
        <v>136.19999999999999</v>
      </c>
      <c r="F1971" s="18" t="s">
        <v>5997</v>
      </c>
      <c r="G1971" s="18">
        <v>5.3</v>
      </c>
      <c r="H1971" s="19">
        <v>15000</v>
      </c>
      <c r="I1971" s="18" t="s">
        <v>1214</v>
      </c>
      <c r="J1971" s="18" t="s">
        <v>6561</v>
      </c>
      <c r="K1971" s="18" t="s">
        <v>6562</v>
      </c>
      <c r="L1971" s="18" t="s">
        <v>34</v>
      </c>
      <c r="M1971" s="20">
        <v>23000000</v>
      </c>
      <c r="N1971" s="20">
        <v>52487045</v>
      </c>
      <c r="O1971" s="21">
        <f t="shared" si="90"/>
        <v>117421458.2342144</v>
      </c>
      <c r="P1971" s="22">
        <f t="shared" si="91"/>
        <v>228.20454347826086</v>
      </c>
      <c r="Q1971" s="20">
        <f t="shared" si="92"/>
        <v>38536743.759177685</v>
      </c>
      <c r="R1971" s="18" t="s">
        <v>65</v>
      </c>
      <c r="S1971" s="18">
        <v>97</v>
      </c>
    </row>
    <row r="1972" spans="1:19" x14ac:dyDescent="0.25">
      <c r="A1972" s="18" t="s">
        <v>6563</v>
      </c>
      <c r="B1972" s="18" t="s">
        <v>37</v>
      </c>
      <c r="C1972" s="18" t="s">
        <v>21</v>
      </c>
      <c r="D1972" s="18">
        <v>1991</v>
      </c>
      <c r="E1972" s="18">
        <f>VLOOKUP(D1972,'cpi roi'!A:C,2,FALSE)</f>
        <v>136.19999999999999</v>
      </c>
      <c r="F1972" s="18" t="s">
        <v>6564</v>
      </c>
      <c r="G1972" s="18">
        <v>7.4</v>
      </c>
      <c r="H1972" s="19">
        <v>6200</v>
      </c>
      <c r="I1972" s="18" t="s">
        <v>267</v>
      </c>
      <c r="J1972" s="18" t="s">
        <v>6565</v>
      </c>
      <c r="K1972" s="18" t="s">
        <v>6566</v>
      </c>
      <c r="L1972" s="18" t="s">
        <v>26</v>
      </c>
      <c r="M1972" s="20">
        <v>0</v>
      </c>
      <c r="N1972" s="20">
        <v>13200170</v>
      </c>
      <c r="O1972" s="21">
        <f t="shared" si="90"/>
        <v>29530776.791483112</v>
      </c>
      <c r="P1972" s="22">
        <f t="shared" si="91"/>
        <v>0</v>
      </c>
      <c r="Q1972" s="20">
        <f t="shared" si="92"/>
        <v>9691754.7723935395</v>
      </c>
      <c r="R1972" s="18" t="s">
        <v>6567</v>
      </c>
      <c r="S1972" s="18">
        <v>95</v>
      </c>
    </row>
    <row r="1973" spans="1:19" x14ac:dyDescent="0.25">
      <c r="A1973" s="18" t="s">
        <v>6568</v>
      </c>
      <c r="B1973" s="18" t="s">
        <v>20</v>
      </c>
      <c r="C1973" s="18" t="s">
        <v>45</v>
      </c>
      <c r="D1973" s="18">
        <v>1991</v>
      </c>
      <c r="E1973" s="18">
        <f>VLOOKUP(D1973,'cpi roi'!A:C,2,FALSE)</f>
        <v>136.19999999999999</v>
      </c>
      <c r="F1973" s="18" t="s">
        <v>6569</v>
      </c>
      <c r="G1973" s="18">
        <v>7.5</v>
      </c>
      <c r="H1973" s="19">
        <v>14000</v>
      </c>
      <c r="I1973" s="18" t="s">
        <v>6570</v>
      </c>
      <c r="J1973" s="18" t="s">
        <v>6571</v>
      </c>
      <c r="K1973" s="18" t="s">
        <v>6572</v>
      </c>
      <c r="L1973" s="18" t="s">
        <v>310</v>
      </c>
      <c r="M1973" s="20">
        <v>0</v>
      </c>
      <c r="N1973" s="20">
        <v>4532791</v>
      </c>
      <c r="O1973" s="21">
        <f t="shared" si="90"/>
        <v>10140539.04331865</v>
      </c>
      <c r="P1973" s="22">
        <f t="shared" si="91"/>
        <v>0</v>
      </c>
      <c r="Q1973" s="20">
        <f t="shared" si="92"/>
        <v>3328040.3817914836</v>
      </c>
      <c r="R1973" s="18" t="s">
        <v>6573</v>
      </c>
      <c r="S1973" s="18">
        <v>96</v>
      </c>
    </row>
    <row r="1974" spans="1:19" x14ac:dyDescent="0.25">
      <c r="A1974" s="18" t="s">
        <v>6574</v>
      </c>
      <c r="B1974" s="18" t="s">
        <v>20</v>
      </c>
      <c r="C1974" s="18" t="s">
        <v>45</v>
      </c>
      <c r="D1974" s="18">
        <v>1991</v>
      </c>
      <c r="E1974" s="18">
        <f>VLOOKUP(D1974,'cpi roi'!A:C,2,FALSE)</f>
        <v>136.19999999999999</v>
      </c>
      <c r="F1974" s="18" t="s">
        <v>6575</v>
      </c>
      <c r="G1974" s="18">
        <v>5.3</v>
      </c>
      <c r="H1974" s="19">
        <v>6100</v>
      </c>
      <c r="I1974" s="18" t="s">
        <v>6576</v>
      </c>
      <c r="J1974" s="18" t="s">
        <v>5789</v>
      </c>
      <c r="K1974" s="18" t="s">
        <v>5790</v>
      </c>
      <c r="L1974" s="18" t="s">
        <v>34</v>
      </c>
      <c r="M1974" s="20">
        <v>5000000</v>
      </c>
      <c r="N1974" s="20">
        <v>19438638</v>
      </c>
      <c r="O1974" s="21">
        <f t="shared" si="90"/>
        <v>43487173.264317177</v>
      </c>
      <c r="P1974" s="22">
        <f t="shared" si="91"/>
        <v>388.77276000000001</v>
      </c>
      <c r="Q1974" s="20">
        <f t="shared" si="92"/>
        <v>14272127.753303966</v>
      </c>
      <c r="R1974" s="18" t="s">
        <v>5791</v>
      </c>
      <c r="S1974" s="18">
        <v>94</v>
      </c>
    </row>
    <row r="1975" spans="1:19" x14ac:dyDescent="0.25">
      <c r="A1975" s="18" t="s">
        <v>6577</v>
      </c>
      <c r="B1975" s="18" t="s">
        <v>2004</v>
      </c>
      <c r="C1975" s="18" t="s">
        <v>108</v>
      </c>
      <c r="D1975" s="18">
        <v>1991</v>
      </c>
      <c r="E1975" s="18">
        <f>VLOOKUP(D1975,'cpi roi'!A:C,2,FALSE)</f>
        <v>136.19999999999999</v>
      </c>
      <c r="F1975" s="18" t="s">
        <v>6279</v>
      </c>
      <c r="G1975" s="18">
        <v>6.2</v>
      </c>
      <c r="H1975" s="19">
        <v>6700</v>
      </c>
      <c r="I1975" s="18" t="s">
        <v>5489</v>
      </c>
      <c r="J1975" s="18" t="s">
        <v>2482</v>
      </c>
      <c r="K1975" s="18" t="s">
        <v>213</v>
      </c>
      <c r="L1975" s="18" t="s">
        <v>34</v>
      </c>
      <c r="M1975" s="20">
        <v>0</v>
      </c>
      <c r="N1975" s="20">
        <v>28738096</v>
      </c>
      <c r="O1975" s="21">
        <f t="shared" si="90"/>
        <v>64291467.336270191</v>
      </c>
      <c r="P1975" s="22">
        <f t="shared" si="91"/>
        <v>0</v>
      </c>
      <c r="Q1975" s="20">
        <f t="shared" si="92"/>
        <v>21099923.641703378</v>
      </c>
      <c r="R1975" s="18" t="s">
        <v>2097</v>
      </c>
      <c r="S1975" s="18">
        <v>104</v>
      </c>
    </row>
    <row r="1976" spans="1:19" x14ac:dyDescent="0.25">
      <c r="A1976" s="18" t="s">
        <v>6578</v>
      </c>
      <c r="B1976" s="18" t="s">
        <v>20</v>
      </c>
      <c r="C1976" s="18" t="s">
        <v>38</v>
      </c>
      <c r="D1976" s="18">
        <v>1991</v>
      </c>
      <c r="E1976" s="18">
        <f>VLOOKUP(D1976,'cpi roi'!A:C,2,FALSE)</f>
        <v>136.19999999999999</v>
      </c>
      <c r="F1976" s="18" t="s">
        <v>6490</v>
      </c>
      <c r="G1976" s="18">
        <v>6</v>
      </c>
      <c r="H1976" s="19">
        <v>3800</v>
      </c>
      <c r="I1976" s="18" t="s">
        <v>5217</v>
      </c>
      <c r="J1976" s="18" t="s">
        <v>6579</v>
      </c>
      <c r="K1976" s="18" t="s">
        <v>6580</v>
      </c>
      <c r="L1976" s="18" t="s">
        <v>34</v>
      </c>
      <c r="M1976" s="20">
        <v>10000000</v>
      </c>
      <c r="N1976" s="20">
        <v>14061361</v>
      </c>
      <c r="O1976" s="21">
        <f t="shared" si="90"/>
        <v>31457391.312041115</v>
      </c>
      <c r="P1976" s="22">
        <f t="shared" si="91"/>
        <v>140.61361000000002</v>
      </c>
      <c r="Q1976" s="20">
        <f t="shared" si="92"/>
        <v>10324053.597650515</v>
      </c>
      <c r="R1976" s="18" t="s">
        <v>48</v>
      </c>
      <c r="S1976" s="18">
        <v>83</v>
      </c>
    </row>
    <row r="1977" spans="1:19" x14ac:dyDescent="0.25">
      <c r="A1977" s="18" t="s">
        <v>6581</v>
      </c>
      <c r="B1977" s="18" t="s">
        <v>20</v>
      </c>
      <c r="C1977" s="18" t="s">
        <v>21</v>
      </c>
      <c r="D1977" s="18">
        <v>1991</v>
      </c>
      <c r="E1977" s="18">
        <f>VLOOKUP(D1977,'cpi roi'!A:C,2,FALSE)</f>
        <v>136.19999999999999</v>
      </c>
      <c r="F1977" s="18" t="s">
        <v>6490</v>
      </c>
      <c r="G1977" s="18">
        <v>6.4</v>
      </c>
      <c r="H1977" s="19">
        <v>7000</v>
      </c>
      <c r="I1977" s="18" t="s">
        <v>237</v>
      </c>
      <c r="J1977" s="18" t="s">
        <v>6582</v>
      </c>
      <c r="K1977" s="18" t="s">
        <v>77</v>
      </c>
      <c r="L1977" s="18" t="s">
        <v>34</v>
      </c>
      <c r="M1977" s="20">
        <v>0</v>
      </c>
      <c r="N1977" s="20">
        <v>28277918</v>
      </c>
      <c r="O1977" s="21">
        <f t="shared" si="90"/>
        <v>63261979.549192362</v>
      </c>
      <c r="P1977" s="22">
        <f t="shared" si="91"/>
        <v>0</v>
      </c>
      <c r="Q1977" s="20">
        <f t="shared" si="92"/>
        <v>20762054.331864905</v>
      </c>
      <c r="R1977" s="18" t="s">
        <v>2986</v>
      </c>
      <c r="S1977" s="18">
        <v>110</v>
      </c>
    </row>
    <row r="1978" spans="1:19" x14ac:dyDescent="0.25">
      <c r="A1978" s="18" t="s">
        <v>6583</v>
      </c>
      <c r="B1978" s="18" t="s">
        <v>20</v>
      </c>
      <c r="C1978" s="18" t="s">
        <v>108</v>
      </c>
      <c r="D1978" s="18">
        <v>1991</v>
      </c>
      <c r="E1978" s="18">
        <f>VLOOKUP(D1978,'cpi roi'!A:C,2,FALSE)</f>
        <v>136.19999999999999</v>
      </c>
      <c r="F1978" s="18" t="s">
        <v>6129</v>
      </c>
      <c r="G1978" s="18">
        <v>6.5</v>
      </c>
      <c r="H1978" s="19">
        <v>3800</v>
      </c>
      <c r="I1978" s="18" t="s">
        <v>6584</v>
      </c>
      <c r="J1978" s="18" t="s">
        <v>6584</v>
      </c>
      <c r="K1978" s="18" t="s">
        <v>5713</v>
      </c>
      <c r="L1978" s="18" t="s">
        <v>26</v>
      </c>
      <c r="M1978" s="20">
        <v>6000000</v>
      </c>
      <c r="N1978" s="20">
        <v>221295</v>
      </c>
      <c r="O1978" s="21">
        <f t="shared" si="90"/>
        <v>495070.38546255504</v>
      </c>
      <c r="P1978" s="22">
        <f t="shared" si="91"/>
        <v>3.68825</v>
      </c>
      <c r="Q1978" s="20">
        <f t="shared" si="92"/>
        <v>162477.97356828194</v>
      </c>
      <c r="R1978" s="18" t="s">
        <v>6585</v>
      </c>
      <c r="S1978" s="18">
        <v>99</v>
      </c>
    </row>
    <row r="1979" spans="1:19" x14ac:dyDescent="0.25">
      <c r="A1979" s="18" t="s">
        <v>6586</v>
      </c>
      <c r="B1979" s="18" t="s">
        <v>20</v>
      </c>
      <c r="C1979" s="18" t="s">
        <v>21</v>
      </c>
      <c r="D1979" s="18">
        <v>1991</v>
      </c>
      <c r="E1979" s="18">
        <f>VLOOKUP(D1979,'cpi roi'!A:C,2,FALSE)</f>
        <v>136.19999999999999</v>
      </c>
      <c r="F1979" s="18" t="s">
        <v>6587</v>
      </c>
      <c r="G1979" s="18">
        <v>6.8</v>
      </c>
      <c r="H1979" s="19">
        <v>2500</v>
      </c>
      <c r="I1979" s="18" t="s">
        <v>3466</v>
      </c>
      <c r="J1979" s="18" t="s">
        <v>6588</v>
      </c>
      <c r="K1979" s="18" t="s">
        <v>6589</v>
      </c>
      <c r="L1979" s="18" t="s">
        <v>26</v>
      </c>
      <c r="M1979" s="20">
        <v>0</v>
      </c>
      <c r="N1979" s="20">
        <v>706131</v>
      </c>
      <c r="O1979" s="21">
        <f t="shared" si="90"/>
        <v>1579721.8480176211</v>
      </c>
      <c r="P1979" s="22">
        <f t="shared" si="91"/>
        <v>0</v>
      </c>
      <c r="Q1979" s="20">
        <f t="shared" si="92"/>
        <v>518451.5418502203</v>
      </c>
      <c r="R1979" s="18" t="s">
        <v>4073</v>
      </c>
      <c r="S1979" s="18">
        <v>87</v>
      </c>
    </row>
    <row r="1980" spans="1:19" x14ac:dyDescent="0.25">
      <c r="A1980" s="18" t="s">
        <v>6590</v>
      </c>
      <c r="B1980" s="18" t="s">
        <v>341</v>
      </c>
      <c r="C1980" s="18" t="s">
        <v>394</v>
      </c>
      <c r="D1980" s="18">
        <v>1991</v>
      </c>
      <c r="E1980" s="18">
        <f>VLOOKUP(D1980,'cpi roi'!A:C,2,FALSE)</f>
        <v>136.19999999999999</v>
      </c>
      <c r="F1980" s="18" t="s">
        <v>6591</v>
      </c>
      <c r="G1980" s="18">
        <v>6.8</v>
      </c>
      <c r="H1980" s="19">
        <v>2600</v>
      </c>
      <c r="I1980" s="18" t="s">
        <v>6592</v>
      </c>
      <c r="J1980" s="18" t="s">
        <v>6593</v>
      </c>
      <c r="K1980" s="18" t="s">
        <v>6594</v>
      </c>
      <c r="L1980" s="18" t="s">
        <v>26</v>
      </c>
      <c r="M1980" s="20">
        <v>10000000</v>
      </c>
      <c r="N1980" s="20">
        <v>2105078</v>
      </c>
      <c r="O1980" s="21">
        <f t="shared" si="90"/>
        <v>4709377.8751835534</v>
      </c>
      <c r="P1980" s="22">
        <f t="shared" si="91"/>
        <v>21.05078</v>
      </c>
      <c r="Q1980" s="20">
        <f t="shared" si="92"/>
        <v>1545578.5609397946</v>
      </c>
      <c r="R1980" s="18" t="s">
        <v>6595</v>
      </c>
      <c r="S1980" s="18">
        <v>82</v>
      </c>
    </row>
    <row r="1981" spans="1:19" x14ac:dyDescent="0.25">
      <c r="A1981" s="18" t="s">
        <v>6596</v>
      </c>
      <c r="B1981" s="18" t="s">
        <v>20</v>
      </c>
      <c r="C1981" s="18" t="s">
        <v>21</v>
      </c>
      <c r="D1981" s="18">
        <v>1991</v>
      </c>
      <c r="E1981" s="18">
        <f>VLOOKUP(D1981,'cpi roi'!A:C,2,FALSE)</f>
        <v>136.19999999999999</v>
      </c>
      <c r="F1981" s="18" t="s">
        <v>6422</v>
      </c>
      <c r="G1981" s="18">
        <v>6.6</v>
      </c>
      <c r="H1981" s="19">
        <v>4700</v>
      </c>
      <c r="I1981" s="18" t="s">
        <v>1538</v>
      </c>
      <c r="J1981" s="18" t="s">
        <v>6597</v>
      </c>
      <c r="K1981" s="18" t="s">
        <v>6598</v>
      </c>
      <c r="L1981" s="18" t="s">
        <v>34</v>
      </c>
      <c r="M1981" s="20">
        <v>7500000</v>
      </c>
      <c r="N1981" s="20">
        <v>6266621</v>
      </c>
      <c r="O1981" s="21">
        <f t="shared" si="90"/>
        <v>14019378.991923641</v>
      </c>
      <c r="P1981" s="22">
        <f t="shared" si="91"/>
        <v>83.554946666666666</v>
      </c>
      <c r="Q1981" s="20">
        <f t="shared" si="92"/>
        <v>4601043.3186490461</v>
      </c>
      <c r="R1981" s="18" t="s">
        <v>4153</v>
      </c>
      <c r="S1981" s="18">
        <v>112</v>
      </c>
    </row>
    <row r="1982" spans="1:19" x14ac:dyDescent="0.25">
      <c r="A1982" s="18" t="s">
        <v>6599</v>
      </c>
      <c r="B1982" s="18" t="s">
        <v>37</v>
      </c>
      <c r="C1982" s="18" t="s">
        <v>45</v>
      </c>
      <c r="D1982" s="18">
        <v>1991</v>
      </c>
      <c r="E1982" s="18">
        <f>VLOOKUP(D1982,'cpi roi'!A:C,2,FALSE)</f>
        <v>136.19999999999999</v>
      </c>
      <c r="F1982" s="18" t="s">
        <v>6457</v>
      </c>
      <c r="G1982" s="18">
        <v>6.5</v>
      </c>
      <c r="H1982" s="19">
        <v>1800</v>
      </c>
      <c r="I1982" s="18" t="s">
        <v>4967</v>
      </c>
      <c r="J1982" s="18" t="s">
        <v>6600</v>
      </c>
      <c r="K1982" s="18" t="s">
        <v>2656</v>
      </c>
      <c r="L1982" s="18" t="s">
        <v>34</v>
      </c>
      <c r="M1982" s="20">
        <v>0</v>
      </c>
      <c r="N1982" s="20">
        <v>271327</v>
      </c>
      <c r="O1982" s="21">
        <f t="shared" si="90"/>
        <v>606999.53671071946</v>
      </c>
      <c r="P1982" s="22">
        <f t="shared" si="91"/>
        <v>0</v>
      </c>
      <c r="Q1982" s="20">
        <f t="shared" si="92"/>
        <v>199212.18795888402</v>
      </c>
      <c r="R1982" s="18" t="s">
        <v>2031</v>
      </c>
      <c r="S1982" s="18">
        <v>96</v>
      </c>
    </row>
    <row r="1983" spans="1:19" x14ac:dyDescent="0.25">
      <c r="A1983" s="18" t="s">
        <v>6601</v>
      </c>
      <c r="B1983" s="18" t="s">
        <v>20</v>
      </c>
      <c r="C1983" s="18" t="s">
        <v>29</v>
      </c>
      <c r="D1983" s="18">
        <v>1991</v>
      </c>
      <c r="E1983" s="18">
        <f>VLOOKUP(D1983,'cpi roi'!A:C,2,FALSE)</f>
        <v>136.19999999999999</v>
      </c>
      <c r="F1983" s="18" t="s">
        <v>6602</v>
      </c>
      <c r="G1983" s="18">
        <v>6.2</v>
      </c>
      <c r="H1983" s="19">
        <v>6500</v>
      </c>
      <c r="I1983" s="18" t="s">
        <v>1829</v>
      </c>
      <c r="J1983" s="18" t="s">
        <v>6603</v>
      </c>
      <c r="K1983" s="18" t="s">
        <v>4262</v>
      </c>
      <c r="L1983" s="18" t="s">
        <v>26</v>
      </c>
      <c r="M1983" s="20">
        <v>0</v>
      </c>
      <c r="N1983" s="20">
        <v>3106559</v>
      </c>
      <c r="O1983" s="21">
        <f t="shared" si="90"/>
        <v>6949842.3443465494</v>
      </c>
      <c r="P1983" s="22">
        <f t="shared" si="91"/>
        <v>0</v>
      </c>
      <c r="Q1983" s="20">
        <f t="shared" si="92"/>
        <v>2280880.3230543323</v>
      </c>
      <c r="R1983" s="18" t="s">
        <v>48</v>
      </c>
      <c r="S1983" s="18">
        <v>104</v>
      </c>
    </row>
    <row r="1984" spans="1:19" x14ac:dyDescent="0.25">
      <c r="A1984" s="18" t="s">
        <v>6604</v>
      </c>
      <c r="B1984" s="18" t="s">
        <v>20</v>
      </c>
      <c r="C1984" s="18" t="s">
        <v>21</v>
      </c>
      <c r="D1984" s="18">
        <v>1991</v>
      </c>
      <c r="E1984" s="18">
        <f>VLOOKUP(D1984,'cpi roi'!A:C,2,FALSE)</f>
        <v>136.19999999999999</v>
      </c>
      <c r="F1984" s="18" t="s">
        <v>6605</v>
      </c>
      <c r="G1984" s="18">
        <v>6.9</v>
      </c>
      <c r="H1984" s="19">
        <v>6100</v>
      </c>
      <c r="I1984" s="18" t="s">
        <v>4388</v>
      </c>
      <c r="J1984" s="18" t="s">
        <v>5257</v>
      </c>
      <c r="K1984" s="18" t="s">
        <v>6606</v>
      </c>
      <c r="L1984" s="18" t="s">
        <v>26</v>
      </c>
      <c r="M1984" s="20">
        <v>0</v>
      </c>
      <c r="N1984" s="20">
        <v>1750301</v>
      </c>
      <c r="O1984" s="21">
        <f t="shared" si="90"/>
        <v>3915688.0668135094</v>
      </c>
      <c r="P1984" s="22">
        <f t="shared" si="91"/>
        <v>0</v>
      </c>
      <c r="Q1984" s="20">
        <f t="shared" si="92"/>
        <v>1285096.182085169</v>
      </c>
      <c r="R1984" s="18" t="s">
        <v>5159</v>
      </c>
      <c r="S1984" s="18">
        <v>124</v>
      </c>
    </row>
    <row r="1985" spans="1:19" x14ac:dyDescent="0.25">
      <c r="A1985" s="18" t="s">
        <v>6607</v>
      </c>
      <c r="B1985" s="18" t="s">
        <v>37</v>
      </c>
      <c r="C1985" s="18" t="s">
        <v>45</v>
      </c>
      <c r="D1985" s="18">
        <v>1991</v>
      </c>
      <c r="E1985" s="18">
        <f>VLOOKUP(D1985,'cpi roi'!A:C,2,FALSE)</f>
        <v>136.19999999999999</v>
      </c>
      <c r="F1985" s="18" t="s">
        <v>6328</v>
      </c>
      <c r="G1985" s="18">
        <v>5.8</v>
      </c>
      <c r="H1985" s="19">
        <v>6700</v>
      </c>
      <c r="I1985" s="18" t="s">
        <v>3642</v>
      </c>
      <c r="J1985" s="18" t="s">
        <v>892</v>
      </c>
      <c r="K1985" s="18" t="s">
        <v>4327</v>
      </c>
      <c r="L1985" s="18" t="s">
        <v>34</v>
      </c>
      <c r="M1985" s="20">
        <v>17010000</v>
      </c>
      <c r="N1985" s="20">
        <v>24941969</v>
      </c>
      <c r="O1985" s="21">
        <f t="shared" si="90"/>
        <v>55798957.080029368</v>
      </c>
      <c r="P1985" s="22">
        <f t="shared" si="91"/>
        <v>146.63121105232216</v>
      </c>
      <c r="Q1985" s="20">
        <f t="shared" si="92"/>
        <v>18312752.569750369</v>
      </c>
      <c r="R1985" s="18" t="s">
        <v>6608</v>
      </c>
      <c r="S1985" s="18">
        <v>96</v>
      </c>
    </row>
    <row r="1986" spans="1:19" x14ac:dyDescent="0.25">
      <c r="A1986" s="18" t="s">
        <v>6609</v>
      </c>
      <c r="B1986" s="18" t="s">
        <v>2004</v>
      </c>
      <c r="C1986" s="18" t="s">
        <v>38</v>
      </c>
      <c r="D1986" s="18">
        <v>1991</v>
      </c>
      <c r="E1986" s="18">
        <f>VLOOKUP(D1986,'cpi roi'!A:C,2,FALSE)</f>
        <v>136.19999999999999</v>
      </c>
      <c r="F1986" s="18" t="s">
        <v>6460</v>
      </c>
      <c r="G1986" s="18">
        <v>5.9</v>
      </c>
      <c r="H1986" s="19">
        <v>9000</v>
      </c>
      <c r="I1986" s="18" t="s">
        <v>1580</v>
      </c>
      <c r="J1986" s="18" t="s">
        <v>3512</v>
      </c>
      <c r="K1986" s="18" t="s">
        <v>3513</v>
      </c>
      <c r="L1986" s="18" t="s">
        <v>34</v>
      </c>
      <c r="M1986" s="20">
        <v>16400000</v>
      </c>
      <c r="N1986" s="20">
        <v>21082165</v>
      </c>
      <c r="O1986" s="21">
        <f t="shared" si="90"/>
        <v>47163991.743759178</v>
      </c>
      <c r="P1986" s="22">
        <f t="shared" si="91"/>
        <v>128.54978658536584</v>
      </c>
      <c r="Q1986" s="20">
        <f t="shared" si="92"/>
        <v>15478828.92804699</v>
      </c>
      <c r="R1986" s="18" t="s">
        <v>54</v>
      </c>
      <c r="S1986" s="18">
        <v>108</v>
      </c>
    </row>
    <row r="1987" spans="1:19" x14ac:dyDescent="0.25">
      <c r="A1987" s="18" t="s">
        <v>6610</v>
      </c>
      <c r="B1987" s="18" t="s">
        <v>20</v>
      </c>
      <c r="C1987" s="18" t="s">
        <v>45</v>
      </c>
      <c r="D1987" s="18">
        <v>1991</v>
      </c>
      <c r="E1987" s="18">
        <f>VLOOKUP(D1987,'cpi roi'!A:C,2,FALSE)</f>
        <v>136.19999999999999</v>
      </c>
      <c r="F1987" s="18" t="s">
        <v>6611</v>
      </c>
      <c r="G1987" s="18">
        <v>6.7</v>
      </c>
      <c r="H1987" s="19">
        <v>3300</v>
      </c>
      <c r="I1987" s="18" t="s">
        <v>6612</v>
      </c>
      <c r="J1987" s="18" t="s">
        <v>6612</v>
      </c>
      <c r="K1987" s="18" t="s">
        <v>6613</v>
      </c>
      <c r="L1987" s="18" t="s">
        <v>199</v>
      </c>
      <c r="M1987" s="20">
        <v>0</v>
      </c>
      <c r="N1987" s="20">
        <v>396573</v>
      </c>
      <c r="O1987" s="21">
        <f t="shared" ref="O1987:O2050" si="93">(304.7/E1987)*N1987</f>
        <v>887193.78193832596</v>
      </c>
      <c r="P1987" s="22">
        <f t="shared" ref="P1987:P2050" si="94">IFERROR(N1987/M1987, 0)*100</f>
        <v>0</v>
      </c>
      <c r="Q1987" s="20">
        <f t="shared" ref="Q1987:Q2050" si="95">N1987/(E1987/100)</f>
        <v>291169.60352422908</v>
      </c>
      <c r="R1987" s="18" t="s">
        <v>6614</v>
      </c>
      <c r="S1987" s="18">
        <v>102</v>
      </c>
    </row>
    <row r="1988" spans="1:19" x14ac:dyDescent="0.25">
      <c r="A1988" s="18" t="s">
        <v>6615</v>
      </c>
      <c r="B1988" s="18" t="s">
        <v>20</v>
      </c>
      <c r="C1988" s="18" t="s">
        <v>4887</v>
      </c>
      <c r="D1988" s="18">
        <v>1991</v>
      </c>
      <c r="E1988" s="18">
        <f>VLOOKUP(D1988,'cpi roi'!A:C,2,FALSE)</f>
        <v>136.19999999999999</v>
      </c>
      <c r="F1988" s="18" t="s">
        <v>6616</v>
      </c>
      <c r="G1988" s="18">
        <v>5.7</v>
      </c>
      <c r="H1988" s="19">
        <v>8400</v>
      </c>
      <c r="I1988" s="18" t="s">
        <v>402</v>
      </c>
      <c r="J1988" s="18" t="s">
        <v>6617</v>
      </c>
      <c r="K1988" s="18" t="s">
        <v>2601</v>
      </c>
      <c r="L1988" s="18" t="s">
        <v>34</v>
      </c>
      <c r="M1988" s="20">
        <v>8000000</v>
      </c>
      <c r="N1988" s="20">
        <v>18784957</v>
      </c>
      <c r="O1988" s="21">
        <f t="shared" si="93"/>
        <v>42024789.999265783</v>
      </c>
      <c r="P1988" s="22">
        <f t="shared" si="94"/>
        <v>234.81196249999999</v>
      </c>
      <c r="Q1988" s="20">
        <f t="shared" si="95"/>
        <v>13792185.756240824</v>
      </c>
      <c r="R1988" s="18" t="s">
        <v>35</v>
      </c>
      <c r="S1988" s="18">
        <v>103</v>
      </c>
    </row>
    <row r="1989" spans="1:19" x14ac:dyDescent="0.25">
      <c r="A1989" s="18" t="s">
        <v>6618</v>
      </c>
      <c r="B1989" s="18" t="s">
        <v>20</v>
      </c>
      <c r="C1989" s="18" t="s">
        <v>45</v>
      </c>
      <c r="D1989" s="18">
        <v>1991</v>
      </c>
      <c r="E1989" s="18">
        <f>VLOOKUP(D1989,'cpi roi'!A:C,2,FALSE)</f>
        <v>136.19999999999999</v>
      </c>
      <c r="F1989" s="18" t="s">
        <v>6429</v>
      </c>
      <c r="G1989" s="18">
        <v>5.4</v>
      </c>
      <c r="H1989" s="19">
        <v>3700</v>
      </c>
      <c r="I1989" s="18" t="s">
        <v>6619</v>
      </c>
      <c r="J1989" s="18" t="s">
        <v>6620</v>
      </c>
      <c r="K1989" s="18" t="s">
        <v>898</v>
      </c>
      <c r="L1989" s="18" t="s">
        <v>34</v>
      </c>
      <c r="M1989" s="20">
        <v>17000000</v>
      </c>
      <c r="N1989" s="20">
        <v>2865916</v>
      </c>
      <c r="O1989" s="21">
        <f t="shared" si="93"/>
        <v>6411487.5565345082</v>
      </c>
      <c r="P1989" s="22">
        <f t="shared" si="94"/>
        <v>16.858329411764707</v>
      </c>
      <c r="Q1989" s="20">
        <f t="shared" si="95"/>
        <v>2104196.7694566813</v>
      </c>
      <c r="R1989" s="18" t="s">
        <v>2105</v>
      </c>
      <c r="S1989" s="18">
        <v>98</v>
      </c>
    </row>
    <row r="1990" spans="1:19" x14ac:dyDescent="0.25">
      <c r="A1990" s="18" t="s">
        <v>6621</v>
      </c>
      <c r="B1990" s="18" t="s">
        <v>20</v>
      </c>
      <c r="C1990" s="18" t="s">
        <v>45</v>
      </c>
      <c r="D1990" s="18">
        <v>1991</v>
      </c>
      <c r="E1990" s="18">
        <f>VLOOKUP(D1990,'cpi roi'!A:C,2,FALSE)</f>
        <v>136.19999999999999</v>
      </c>
      <c r="F1990" s="18" t="s">
        <v>6264</v>
      </c>
      <c r="G1990" s="18">
        <v>6.4</v>
      </c>
      <c r="H1990" s="19">
        <v>5300</v>
      </c>
      <c r="I1990" s="18" t="s">
        <v>609</v>
      </c>
      <c r="J1990" s="18" t="s">
        <v>3289</v>
      </c>
      <c r="K1990" s="18" t="s">
        <v>1375</v>
      </c>
      <c r="L1990" s="18" t="s">
        <v>34</v>
      </c>
      <c r="M1990" s="20">
        <v>40000000</v>
      </c>
      <c r="N1990" s="20">
        <v>23202444</v>
      </c>
      <c r="O1990" s="21">
        <f t="shared" si="93"/>
        <v>51907376.555066079</v>
      </c>
      <c r="P1990" s="22">
        <f t="shared" si="94"/>
        <v>58.00611</v>
      </c>
      <c r="Q1990" s="20">
        <f t="shared" si="95"/>
        <v>17035568.281938329</v>
      </c>
      <c r="R1990" s="18" t="s">
        <v>4595</v>
      </c>
      <c r="S1990" s="18">
        <v>138</v>
      </c>
    </row>
    <row r="1991" spans="1:19" x14ac:dyDescent="0.25">
      <c r="A1991" s="18" t="s">
        <v>6622</v>
      </c>
      <c r="B1991" s="18" t="s">
        <v>2004</v>
      </c>
      <c r="C1991" s="18" t="s">
        <v>38</v>
      </c>
      <c r="D1991" s="18">
        <v>1991</v>
      </c>
      <c r="E1991" s="18">
        <f>VLOOKUP(D1991,'cpi roi'!A:C,2,FALSE)</f>
        <v>136.19999999999999</v>
      </c>
      <c r="F1991" s="18" t="s">
        <v>6367</v>
      </c>
      <c r="G1991" s="18">
        <v>4.0999999999999996</v>
      </c>
      <c r="H1991" s="19">
        <v>3000</v>
      </c>
      <c r="I1991" s="18" t="s">
        <v>6623</v>
      </c>
      <c r="J1991" s="18" t="s">
        <v>6624</v>
      </c>
      <c r="K1991" s="18" t="s">
        <v>1074</v>
      </c>
      <c r="L1991" s="18" t="s">
        <v>34</v>
      </c>
      <c r="M1991" s="20">
        <v>6000000</v>
      </c>
      <c r="N1991" s="20">
        <v>869325</v>
      </c>
      <c r="O1991" s="21">
        <f t="shared" si="93"/>
        <v>1944811.5088105726</v>
      </c>
      <c r="P1991" s="22">
        <f t="shared" si="94"/>
        <v>14.48875</v>
      </c>
      <c r="Q1991" s="20">
        <f t="shared" si="95"/>
        <v>638270.9251101322</v>
      </c>
      <c r="R1991" s="18" t="s">
        <v>6625</v>
      </c>
      <c r="S1991" s="18">
        <v>107</v>
      </c>
    </row>
    <row r="1992" spans="1:19" x14ac:dyDescent="0.25">
      <c r="A1992" s="18" t="s">
        <v>6626</v>
      </c>
      <c r="B1992" s="18" t="s">
        <v>20</v>
      </c>
      <c r="C1992" s="18" t="s">
        <v>38</v>
      </c>
      <c r="D1992" s="18">
        <v>1991</v>
      </c>
      <c r="E1992" s="18">
        <f>VLOOKUP(D1992,'cpi roi'!A:C,2,FALSE)</f>
        <v>136.19999999999999</v>
      </c>
      <c r="F1992" s="18" t="s">
        <v>6422</v>
      </c>
      <c r="G1992" s="18">
        <v>4.8</v>
      </c>
      <c r="H1992" s="19">
        <v>1700</v>
      </c>
      <c r="I1992" s="18" t="s">
        <v>1328</v>
      </c>
      <c r="J1992" s="18" t="s">
        <v>1328</v>
      </c>
      <c r="K1992" s="18" t="s">
        <v>1528</v>
      </c>
      <c r="L1992" s="18" t="s">
        <v>34</v>
      </c>
      <c r="M1992" s="20">
        <v>0</v>
      </c>
      <c r="N1992" s="20">
        <v>456127</v>
      </c>
      <c r="O1992" s="21">
        <f t="shared" si="93"/>
        <v>1020425.0873715124</v>
      </c>
      <c r="P1992" s="22">
        <f t="shared" si="94"/>
        <v>0</v>
      </c>
      <c r="Q1992" s="20">
        <f t="shared" si="95"/>
        <v>334895.00734214392</v>
      </c>
      <c r="R1992" s="18" t="s">
        <v>6627</v>
      </c>
      <c r="S1992" s="18">
        <v>102</v>
      </c>
    </row>
    <row r="1993" spans="1:19" x14ac:dyDescent="0.25">
      <c r="A1993" s="18" t="s">
        <v>6628</v>
      </c>
      <c r="B1993" s="18" t="s">
        <v>20</v>
      </c>
      <c r="C1993" s="18" t="s">
        <v>38</v>
      </c>
      <c r="D1993" s="18">
        <v>1991</v>
      </c>
      <c r="E1993" s="18">
        <f>VLOOKUP(D1993,'cpi roi'!A:C,2,FALSE)</f>
        <v>136.19999999999999</v>
      </c>
      <c r="F1993" s="18" t="s">
        <v>5814</v>
      </c>
      <c r="G1993" s="18">
        <v>4.9000000000000004</v>
      </c>
      <c r="H1993" s="19">
        <v>2100</v>
      </c>
      <c r="I1993" s="18" t="s">
        <v>3543</v>
      </c>
      <c r="J1993" s="18" t="s">
        <v>3543</v>
      </c>
      <c r="K1993" s="18" t="s">
        <v>3436</v>
      </c>
      <c r="L1993" s="18" t="s">
        <v>34</v>
      </c>
      <c r="M1993" s="20">
        <v>13000000</v>
      </c>
      <c r="N1993" s="20">
        <v>5451119</v>
      </c>
      <c r="O1993" s="21">
        <f t="shared" si="93"/>
        <v>12194977.674743025</v>
      </c>
      <c r="P1993" s="22">
        <f t="shared" si="94"/>
        <v>41.931684615384619</v>
      </c>
      <c r="Q1993" s="20">
        <f t="shared" si="95"/>
        <v>4002290.0146842883</v>
      </c>
      <c r="R1993" s="18" t="s">
        <v>6271</v>
      </c>
      <c r="S1993" s="18">
        <v>99</v>
      </c>
    </row>
    <row r="1994" spans="1:19" x14ac:dyDescent="0.25">
      <c r="A1994" s="18" t="s">
        <v>6629</v>
      </c>
      <c r="B1994" s="18" t="s">
        <v>20</v>
      </c>
      <c r="C1994" s="18" t="s">
        <v>45</v>
      </c>
      <c r="D1994" s="18">
        <v>1991</v>
      </c>
      <c r="E1994" s="18">
        <f>VLOOKUP(D1994,'cpi roi'!A:C,2,FALSE)</f>
        <v>136.19999999999999</v>
      </c>
      <c r="F1994" s="18" t="s">
        <v>6630</v>
      </c>
      <c r="G1994" s="18">
        <v>5.9</v>
      </c>
      <c r="H1994" s="19">
        <v>2000</v>
      </c>
      <c r="I1994" s="18" t="s">
        <v>6631</v>
      </c>
      <c r="J1994" s="18" t="s">
        <v>6632</v>
      </c>
      <c r="K1994" s="18" t="s">
        <v>4842</v>
      </c>
      <c r="L1994" s="18" t="s">
        <v>26</v>
      </c>
      <c r="M1994" s="20">
        <v>8000000</v>
      </c>
      <c r="N1994" s="20">
        <v>10438504</v>
      </c>
      <c r="O1994" s="21">
        <f t="shared" si="93"/>
        <v>23352512.25256975</v>
      </c>
      <c r="P1994" s="22">
        <f t="shared" si="94"/>
        <v>130.4813</v>
      </c>
      <c r="Q1994" s="20">
        <f t="shared" si="95"/>
        <v>7664099.8531571226</v>
      </c>
      <c r="R1994" s="18" t="s">
        <v>4704</v>
      </c>
      <c r="S1994" s="18">
        <v>115</v>
      </c>
    </row>
    <row r="1995" spans="1:19" x14ac:dyDescent="0.25">
      <c r="A1995" s="18" t="s">
        <v>6633</v>
      </c>
      <c r="B1995" s="18" t="s">
        <v>37</v>
      </c>
      <c r="C1995" s="18" t="s">
        <v>21</v>
      </c>
      <c r="D1995" s="18">
        <v>1991</v>
      </c>
      <c r="E1995" s="18">
        <f>VLOOKUP(D1995,'cpi roi'!A:C,2,FALSE)</f>
        <v>136.19999999999999</v>
      </c>
      <c r="F1995" s="18" t="s">
        <v>6195</v>
      </c>
      <c r="G1995" s="18">
        <v>7.2</v>
      </c>
      <c r="H1995" s="19">
        <v>6400</v>
      </c>
      <c r="I1995" s="18" t="s">
        <v>2632</v>
      </c>
      <c r="J1995" s="18" t="s">
        <v>6634</v>
      </c>
      <c r="K1995" s="18" t="s">
        <v>6635</v>
      </c>
      <c r="L1995" s="18" t="s">
        <v>2113</v>
      </c>
      <c r="M1995" s="20">
        <v>0</v>
      </c>
      <c r="N1995" s="20">
        <v>516431</v>
      </c>
      <c r="O1995" s="21">
        <f t="shared" si="93"/>
        <v>1155334.2562408224</v>
      </c>
      <c r="P1995" s="22">
        <f t="shared" si="94"/>
        <v>0</v>
      </c>
      <c r="Q1995" s="20">
        <f t="shared" si="95"/>
        <v>379171.07195301034</v>
      </c>
      <c r="R1995" s="18" t="s">
        <v>6636</v>
      </c>
      <c r="S1995" s="18">
        <v>98</v>
      </c>
    </row>
    <row r="1996" spans="1:19" x14ac:dyDescent="0.25">
      <c r="A1996" s="18" t="s">
        <v>6637</v>
      </c>
      <c r="B1996" s="18" t="s">
        <v>20</v>
      </c>
      <c r="C1996" s="18" t="s">
        <v>38</v>
      </c>
      <c r="D1996" s="18">
        <v>1991</v>
      </c>
      <c r="E1996" s="18">
        <f>VLOOKUP(D1996,'cpi roi'!A:C,2,FALSE)</f>
        <v>136.19999999999999</v>
      </c>
      <c r="F1996" s="18" t="s">
        <v>6243</v>
      </c>
      <c r="G1996" s="18">
        <v>4.5</v>
      </c>
      <c r="H1996" s="19">
        <v>5400</v>
      </c>
      <c r="I1996" s="18" t="s">
        <v>1171</v>
      </c>
      <c r="J1996" s="18" t="s">
        <v>5217</v>
      </c>
      <c r="K1996" s="18" t="s">
        <v>6638</v>
      </c>
      <c r="L1996" s="18" t="s">
        <v>34</v>
      </c>
      <c r="M1996" s="20">
        <v>0</v>
      </c>
      <c r="N1996" s="20">
        <v>1250712</v>
      </c>
      <c r="O1996" s="21">
        <f t="shared" si="93"/>
        <v>2798031.911894273</v>
      </c>
      <c r="P1996" s="22">
        <f t="shared" si="94"/>
        <v>0</v>
      </c>
      <c r="Q1996" s="20">
        <f t="shared" si="95"/>
        <v>918290.74889867846</v>
      </c>
      <c r="R1996" s="18" t="s">
        <v>388</v>
      </c>
      <c r="S1996" s="18">
        <v>90</v>
      </c>
    </row>
    <row r="1997" spans="1:19" x14ac:dyDescent="0.25">
      <c r="A1997" s="18" t="s">
        <v>6639</v>
      </c>
      <c r="B1997" s="18" t="s">
        <v>20</v>
      </c>
      <c r="C1997" s="18" t="s">
        <v>38</v>
      </c>
      <c r="D1997" s="18">
        <v>1991</v>
      </c>
      <c r="E1997" s="18">
        <f>VLOOKUP(D1997,'cpi roi'!A:C,2,FALSE)</f>
        <v>136.19999999999999</v>
      </c>
      <c r="F1997" s="18" t="s">
        <v>6429</v>
      </c>
      <c r="G1997" s="18">
        <v>5</v>
      </c>
      <c r="H1997" s="19">
        <v>4800</v>
      </c>
      <c r="I1997" s="18" t="s">
        <v>1846</v>
      </c>
      <c r="J1997" s="18" t="s">
        <v>6640</v>
      </c>
      <c r="K1997" s="18" t="s">
        <v>2179</v>
      </c>
      <c r="L1997" s="18" t="s">
        <v>34</v>
      </c>
      <c r="M1997" s="20">
        <v>0</v>
      </c>
      <c r="N1997" s="20">
        <v>11128309</v>
      </c>
      <c r="O1997" s="21">
        <f t="shared" si="93"/>
        <v>24895710.369309839</v>
      </c>
      <c r="P1997" s="22">
        <f t="shared" si="94"/>
        <v>0</v>
      </c>
      <c r="Q1997" s="20">
        <f t="shared" si="95"/>
        <v>8170564.6108663734</v>
      </c>
      <c r="R1997" s="18" t="s">
        <v>5724</v>
      </c>
      <c r="S1997" s="18">
        <v>89</v>
      </c>
    </row>
    <row r="1998" spans="1:19" x14ac:dyDescent="0.25">
      <c r="A1998" s="18" t="s">
        <v>6641</v>
      </c>
      <c r="B1998" s="18" t="s">
        <v>20</v>
      </c>
      <c r="C1998" s="18" t="s">
        <v>45</v>
      </c>
      <c r="D1998" s="18">
        <v>1991</v>
      </c>
      <c r="E1998" s="18">
        <f>VLOOKUP(D1998,'cpi roi'!A:C,2,FALSE)</f>
        <v>136.19999999999999</v>
      </c>
      <c r="F1998" s="18" t="s">
        <v>6336</v>
      </c>
      <c r="G1998" s="18">
        <v>5.6</v>
      </c>
      <c r="H1998" s="19">
        <v>5400</v>
      </c>
      <c r="I1998" s="18" t="s">
        <v>2609</v>
      </c>
      <c r="J1998" s="18" t="s">
        <v>6642</v>
      </c>
      <c r="K1998" s="18" t="s">
        <v>6643</v>
      </c>
      <c r="L1998" s="18" t="s">
        <v>34</v>
      </c>
      <c r="M1998" s="20">
        <v>22000000</v>
      </c>
      <c r="N1998" s="20">
        <v>11000863</v>
      </c>
      <c r="O1998" s="21">
        <f t="shared" si="93"/>
        <v>24610594.39133627</v>
      </c>
      <c r="P1998" s="22">
        <f t="shared" si="94"/>
        <v>50.00392272727273</v>
      </c>
      <c r="Q1998" s="20">
        <f t="shared" si="95"/>
        <v>8076991.923641704</v>
      </c>
      <c r="R1998" s="18" t="s">
        <v>6213</v>
      </c>
      <c r="S1998" s="18">
        <v>95</v>
      </c>
    </row>
    <row r="1999" spans="1:19" x14ac:dyDescent="0.25">
      <c r="A1999" s="18" t="s">
        <v>6644</v>
      </c>
      <c r="B1999" s="18" t="s">
        <v>20</v>
      </c>
      <c r="C1999" s="18" t="s">
        <v>21</v>
      </c>
      <c r="D1999" s="18">
        <v>1991</v>
      </c>
      <c r="E1999" s="18">
        <f>VLOOKUP(D1999,'cpi roi'!A:C,2,FALSE)</f>
        <v>136.19999999999999</v>
      </c>
      <c r="F1999" s="18" t="s">
        <v>6518</v>
      </c>
      <c r="G1999" s="18">
        <v>7.2</v>
      </c>
      <c r="H1999" s="19">
        <v>6300</v>
      </c>
      <c r="I1999" s="18" t="s">
        <v>6645</v>
      </c>
      <c r="J1999" s="18" t="s">
        <v>6645</v>
      </c>
      <c r="K1999" s="18" t="s">
        <v>6646</v>
      </c>
      <c r="L1999" s="18" t="s">
        <v>252</v>
      </c>
      <c r="M1999" s="20">
        <v>0</v>
      </c>
      <c r="N1999" s="20">
        <v>524668</v>
      </c>
      <c r="O1999" s="21">
        <f t="shared" si="93"/>
        <v>1173761.6710719529</v>
      </c>
      <c r="P1999" s="22">
        <f t="shared" si="94"/>
        <v>0</v>
      </c>
      <c r="Q1999" s="20">
        <f t="shared" si="95"/>
        <v>385218.79588839947</v>
      </c>
      <c r="R1999" s="18" t="s">
        <v>6647</v>
      </c>
      <c r="S1999" s="18">
        <v>86</v>
      </c>
    </row>
    <row r="2000" spans="1:19" x14ac:dyDescent="0.25">
      <c r="A2000" s="18" t="s">
        <v>6648</v>
      </c>
      <c r="B2000" s="18" t="s">
        <v>20</v>
      </c>
      <c r="C2000" s="18" t="s">
        <v>21</v>
      </c>
      <c r="D2000" s="18">
        <v>1991</v>
      </c>
      <c r="E2000" s="18">
        <f>VLOOKUP(D2000,'cpi roi'!A:C,2,FALSE)</f>
        <v>136.19999999999999</v>
      </c>
      <c r="F2000" s="18" t="s">
        <v>6300</v>
      </c>
      <c r="G2000" s="18">
        <v>6.8</v>
      </c>
      <c r="H2000" s="19">
        <v>3100</v>
      </c>
      <c r="I2000" s="18" t="s">
        <v>2771</v>
      </c>
      <c r="J2000" s="18" t="s">
        <v>6649</v>
      </c>
      <c r="K2000" s="18" t="s">
        <v>1495</v>
      </c>
      <c r="L2000" s="18" t="s">
        <v>34</v>
      </c>
      <c r="M2000" s="20">
        <v>36000000</v>
      </c>
      <c r="N2000" s="20">
        <v>1345903</v>
      </c>
      <c r="O2000" s="21">
        <f t="shared" si="93"/>
        <v>3010988.5763582964</v>
      </c>
      <c r="P2000" s="22">
        <f t="shared" si="94"/>
        <v>3.7386194444444443</v>
      </c>
      <c r="Q2000" s="20">
        <f t="shared" si="95"/>
        <v>988181.35095447884</v>
      </c>
      <c r="R2000" s="18" t="s">
        <v>3283</v>
      </c>
      <c r="S2000" s="18">
        <v>189</v>
      </c>
    </row>
    <row r="2001" spans="1:19" x14ac:dyDescent="0.25">
      <c r="A2001" s="18" t="s">
        <v>6650</v>
      </c>
      <c r="B2001" s="18" t="s">
        <v>20</v>
      </c>
      <c r="C2001" s="18" t="s">
        <v>21</v>
      </c>
      <c r="D2001" s="18">
        <v>1991</v>
      </c>
      <c r="E2001" s="18">
        <f>VLOOKUP(D2001,'cpi roi'!A:C,2,FALSE)</f>
        <v>136.19999999999999</v>
      </c>
      <c r="F2001" s="18" t="s">
        <v>6490</v>
      </c>
      <c r="G2001" s="18">
        <v>6.3</v>
      </c>
      <c r="H2001" s="19">
        <v>5000</v>
      </c>
      <c r="I2001" s="18" t="s">
        <v>854</v>
      </c>
      <c r="J2001" s="18" t="s">
        <v>4538</v>
      </c>
      <c r="K2001" s="18" t="s">
        <v>2629</v>
      </c>
      <c r="L2001" s="18" t="s">
        <v>34</v>
      </c>
      <c r="M2001" s="20">
        <v>20000000</v>
      </c>
      <c r="N2001" s="20">
        <v>418807</v>
      </c>
      <c r="O2001" s="21">
        <f t="shared" si="93"/>
        <v>936934.6027900147</v>
      </c>
      <c r="P2001" s="22">
        <f t="shared" si="94"/>
        <v>2.0940349999999999</v>
      </c>
      <c r="Q2001" s="20">
        <f t="shared" si="95"/>
        <v>307494.12628487521</v>
      </c>
      <c r="R2001" s="18" t="s">
        <v>48</v>
      </c>
      <c r="S2001" s="18">
        <v>111</v>
      </c>
    </row>
    <row r="2002" spans="1:19" x14ac:dyDescent="0.25">
      <c r="A2002" s="18" t="s">
        <v>6651</v>
      </c>
      <c r="B2002" s="18" t="s">
        <v>2004</v>
      </c>
      <c r="C2002" s="18" t="s">
        <v>67</v>
      </c>
      <c r="D2002" s="18">
        <v>1991</v>
      </c>
      <c r="E2002" s="18">
        <f>VLOOKUP(D2002,'cpi roi'!A:C,2,FALSE)</f>
        <v>136.19999999999999</v>
      </c>
      <c r="F2002" s="18" t="s">
        <v>6652</v>
      </c>
      <c r="G2002" s="18">
        <v>6.9</v>
      </c>
      <c r="H2002" s="19">
        <v>4800</v>
      </c>
      <c r="I2002" s="18" t="s">
        <v>6653</v>
      </c>
      <c r="J2002" s="18" t="s">
        <v>6654</v>
      </c>
      <c r="K2002" s="18" t="s">
        <v>2201</v>
      </c>
      <c r="L2002" s="18" t="s">
        <v>34</v>
      </c>
      <c r="M2002" s="20">
        <v>0</v>
      </c>
      <c r="N2002" s="20">
        <v>4076211</v>
      </c>
      <c r="O2002" s="21">
        <f t="shared" si="93"/>
        <v>9119100.526431717</v>
      </c>
      <c r="P2002" s="22">
        <f t="shared" si="94"/>
        <v>0</v>
      </c>
      <c r="Q2002" s="20">
        <f t="shared" si="95"/>
        <v>2992812.7753303968</v>
      </c>
      <c r="R2002" s="18" t="s">
        <v>6655</v>
      </c>
      <c r="S2002" s="18">
        <v>107</v>
      </c>
    </row>
    <row r="2003" spans="1:19" x14ac:dyDescent="0.25">
      <c r="A2003" s="18" t="s">
        <v>6656</v>
      </c>
      <c r="B2003" s="18" t="s">
        <v>20</v>
      </c>
      <c r="C2003" s="18" t="s">
        <v>108</v>
      </c>
      <c r="D2003" s="18">
        <v>1991</v>
      </c>
      <c r="E2003" s="18">
        <f>VLOOKUP(D2003,'cpi roi'!A:C,2,FALSE)</f>
        <v>136.19999999999999</v>
      </c>
      <c r="F2003" s="18" t="s">
        <v>6346</v>
      </c>
      <c r="G2003" s="18">
        <v>5.7</v>
      </c>
      <c r="H2003" s="19">
        <v>5100</v>
      </c>
      <c r="I2003" s="18" t="s">
        <v>3903</v>
      </c>
      <c r="J2003" s="18" t="s">
        <v>1218</v>
      </c>
      <c r="K2003" s="18" t="s">
        <v>1222</v>
      </c>
      <c r="L2003" s="18" t="s">
        <v>26</v>
      </c>
      <c r="M2003" s="20">
        <v>15000000</v>
      </c>
      <c r="N2003" s="20">
        <v>15429177</v>
      </c>
      <c r="O2003" s="21">
        <f t="shared" si="93"/>
        <v>34517402.583700441</v>
      </c>
      <c r="P2003" s="22">
        <f t="shared" si="94"/>
        <v>102.86117999999999</v>
      </c>
      <c r="Q2003" s="20">
        <f t="shared" si="95"/>
        <v>11328323.788546257</v>
      </c>
      <c r="R2003" s="18" t="s">
        <v>65</v>
      </c>
      <c r="S2003" s="18">
        <v>94</v>
      </c>
    </row>
    <row r="2004" spans="1:19" x14ac:dyDescent="0.25">
      <c r="A2004" s="18" t="s">
        <v>6657</v>
      </c>
      <c r="B2004" s="18" t="s">
        <v>2004</v>
      </c>
      <c r="C2004" s="18" t="s">
        <v>21</v>
      </c>
      <c r="D2004" s="18">
        <v>1991</v>
      </c>
      <c r="E2004" s="18">
        <f>VLOOKUP(D2004,'cpi roi'!A:C,2,FALSE)</f>
        <v>136.19999999999999</v>
      </c>
      <c r="F2004" s="18" t="s">
        <v>6490</v>
      </c>
      <c r="G2004" s="18">
        <v>6.5</v>
      </c>
      <c r="H2004" s="19">
        <v>8000</v>
      </c>
      <c r="I2004" s="18" t="s">
        <v>6658</v>
      </c>
      <c r="J2004" s="18" t="s">
        <v>6658</v>
      </c>
      <c r="K2004" s="18" t="s">
        <v>71</v>
      </c>
      <c r="L2004" s="18" t="s">
        <v>34</v>
      </c>
      <c r="M2004" s="20">
        <v>0</v>
      </c>
      <c r="N2004" s="20">
        <v>9480198</v>
      </c>
      <c r="O2004" s="21">
        <f t="shared" si="93"/>
        <v>21208636.788546257</v>
      </c>
      <c r="P2004" s="22">
        <f t="shared" si="94"/>
        <v>0</v>
      </c>
      <c r="Q2004" s="20">
        <f t="shared" si="95"/>
        <v>6960497.797356829</v>
      </c>
      <c r="R2004" s="18" t="s">
        <v>27</v>
      </c>
      <c r="S2004" s="18">
        <v>105</v>
      </c>
    </row>
    <row r="2005" spans="1:19" x14ac:dyDescent="0.25">
      <c r="A2005" s="18" t="s">
        <v>6659</v>
      </c>
      <c r="B2005" s="18" t="s">
        <v>20</v>
      </c>
      <c r="C2005" s="18" t="s">
        <v>56</v>
      </c>
      <c r="D2005" s="18">
        <v>1991</v>
      </c>
      <c r="E2005" s="18">
        <f>VLOOKUP(D2005,'cpi roi'!A:C,2,FALSE)</f>
        <v>136.19999999999999</v>
      </c>
      <c r="F2005" s="18" t="s">
        <v>6323</v>
      </c>
      <c r="G2005" s="18">
        <v>5.2</v>
      </c>
      <c r="H2005" s="19">
        <v>2700</v>
      </c>
      <c r="I2005" s="18" t="s">
        <v>1153</v>
      </c>
      <c r="J2005" s="18" t="s">
        <v>6660</v>
      </c>
      <c r="K2005" s="18" t="s">
        <v>6661</v>
      </c>
      <c r="L2005" s="18" t="s">
        <v>34</v>
      </c>
      <c r="M2005" s="20">
        <v>0</v>
      </c>
      <c r="N2005" s="20">
        <v>2368</v>
      </c>
      <c r="O2005" s="21">
        <f t="shared" si="93"/>
        <v>5297.5741556534504</v>
      </c>
      <c r="P2005" s="22">
        <f t="shared" si="94"/>
        <v>0</v>
      </c>
      <c r="Q2005" s="20">
        <f t="shared" si="95"/>
        <v>1738.6196769456683</v>
      </c>
      <c r="R2005" s="18" t="s">
        <v>4591</v>
      </c>
      <c r="S2005" s="18">
        <v>105</v>
      </c>
    </row>
    <row r="2006" spans="1:19" x14ac:dyDescent="0.25">
      <c r="A2006" s="18" t="s">
        <v>6662</v>
      </c>
      <c r="B2006" s="18" t="s">
        <v>37</v>
      </c>
      <c r="C2006" s="18" t="s">
        <v>21</v>
      </c>
      <c r="D2006" s="18">
        <v>1991</v>
      </c>
      <c r="E2006" s="18">
        <f>VLOOKUP(D2006,'cpi roi'!A:C,2,FALSE)</f>
        <v>136.19999999999999</v>
      </c>
      <c r="F2006" s="18" t="s">
        <v>6129</v>
      </c>
      <c r="G2006" s="18">
        <v>6.4</v>
      </c>
      <c r="H2006" s="19">
        <v>2100</v>
      </c>
      <c r="I2006" s="18" t="s">
        <v>5014</v>
      </c>
      <c r="J2006" s="18" t="s">
        <v>2200</v>
      </c>
      <c r="K2006" s="18" t="s">
        <v>3496</v>
      </c>
      <c r="L2006" s="18" t="s">
        <v>26</v>
      </c>
      <c r="M2006" s="20">
        <v>0</v>
      </c>
      <c r="N2006" s="20">
        <v>1403033</v>
      </c>
      <c r="O2006" s="21">
        <f t="shared" si="93"/>
        <v>3138797.0271659326</v>
      </c>
      <c r="P2006" s="22">
        <f t="shared" si="94"/>
        <v>0</v>
      </c>
      <c r="Q2006" s="20">
        <f t="shared" si="95"/>
        <v>1030127.0190895742</v>
      </c>
      <c r="R2006" s="18" t="s">
        <v>5828</v>
      </c>
      <c r="S2006" s="18">
        <v>116</v>
      </c>
    </row>
    <row r="2007" spans="1:19" x14ac:dyDescent="0.25">
      <c r="A2007" s="18" t="s">
        <v>6663</v>
      </c>
      <c r="B2007" s="18" t="s">
        <v>452</v>
      </c>
      <c r="C2007" s="18" t="s">
        <v>67</v>
      </c>
      <c r="D2007" s="18">
        <v>1991</v>
      </c>
      <c r="E2007" s="18">
        <f>VLOOKUP(D2007,'cpi roi'!A:C,2,FALSE)</f>
        <v>136.19999999999999</v>
      </c>
      <c r="F2007" s="18" t="s">
        <v>6664</v>
      </c>
      <c r="G2007" s="18">
        <v>7.5</v>
      </c>
      <c r="H2007" s="19">
        <v>6800</v>
      </c>
      <c r="I2007" s="18" t="s">
        <v>6665</v>
      </c>
      <c r="J2007" s="18" t="s">
        <v>6666</v>
      </c>
      <c r="K2007" s="18" t="s">
        <v>1380</v>
      </c>
      <c r="L2007" s="18" t="s">
        <v>457</v>
      </c>
      <c r="M2007" s="20">
        <v>0</v>
      </c>
      <c r="N2007" s="20">
        <v>3089497</v>
      </c>
      <c r="O2007" s="21">
        <f t="shared" si="93"/>
        <v>6911672.0697503667</v>
      </c>
      <c r="P2007" s="22">
        <f t="shared" si="94"/>
        <v>0</v>
      </c>
      <c r="Q2007" s="20">
        <f t="shared" si="95"/>
        <v>2268353.15712188</v>
      </c>
      <c r="R2007" s="18" t="s">
        <v>6667</v>
      </c>
      <c r="S2007" s="18">
        <v>115</v>
      </c>
    </row>
    <row r="2008" spans="1:19" x14ac:dyDescent="0.25">
      <c r="A2008" s="18" t="s">
        <v>6668</v>
      </c>
      <c r="B2008" s="18" t="s">
        <v>20</v>
      </c>
      <c r="C2008" s="18" t="s">
        <v>38</v>
      </c>
      <c r="D2008" s="18">
        <v>1991</v>
      </c>
      <c r="E2008" s="18">
        <f>VLOOKUP(D2008,'cpi roi'!A:C,2,FALSE)</f>
        <v>136.19999999999999</v>
      </c>
      <c r="F2008" s="18" t="s">
        <v>6021</v>
      </c>
      <c r="G2008" s="18">
        <v>5.4</v>
      </c>
      <c r="H2008" s="19">
        <v>3700</v>
      </c>
      <c r="I2008" s="18" t="s">
        <v>4891</v>
      </c>
      <c r="J2008" s="18" t="s">
        <v>3217</v>
      </c>
      <c r="K2008" s="18" t="s">
        <v>331</v>
      </c>
      <c r="L2008" s="18" t="s">
        <v>34</v>
      </c>
      <c r="M2008" s="20">
        <v>0</v>
      </c>
      <c r="N2008" s="20">
        <v>4654288</v>
      </c>
      <c r="O2008" s="21">
        <f t="shared" si="93"/>
        <v>10412346.208516886</v>
      </c>
      <c r="P2008" s="22">
        <f t="shared" si="94"/>
        <v>0</v>
      </c>
      <c r="Q2008" s="20">
        <f t="shared" si="95"/>
        <v>3417245.2276064614</v>
      </c>
      <c r="R2008" s="18" t="s">
        <v>3117</v>
      </c>
      <c r="S2008" s="18">
        <v>95</v>
      </c>
    </row>
    <row r="2009" spans="1:19" x14ac:dyDescent="0.25">
      <c r="A2009" s="18" t="s">
        <v>6669</v>
      </c>
      <c r="B2009" s="18" t="s">
        <v>37</v>
      </c>
      <c r="C2009" s="18" t="s">
        <v>29</v>
      </c>
      <c r="D2009" s="18">
        <v>1991</v>
      </c>
      <c r="E2009" s="18">
        <f>VLOOKUP(D2009,'cpi roi'!A:C,2,FALSE)</f>
        <v>136.19999999999999</v>
      </c>
      <c r="F2009" s="18" t="s">
        <v>6328</v>
      </c>
      <c r="G2009" s="18">
        <v>4.9000000000000004</v>
      </c>
      <c r="H2009" s="19">
        <v>2700</v>
      </c>
      <c r="I2009" s="18" t="s">
        <v>660</v>
      </c>
      <c r="J2009" s="18" t="s">
        <v>6670</v>
      </c>
      <c r="K2009" s="18" t="s">
        <v>6671</v>
      </c>
      <c r="L2009" s="18" t="s">
        <v>34</v>
      </c>
      <c r="M2009" s="20">
        <v>10000000</v>
      </c>
      <c r="N2009" s="20">
        <v>8667684</v>
      </c>
      <c r="O2009" s="21">
        <f t="shared" si="93"/>
        <v>19390920.079295155</v>
      </c>
      <c r="P2009" s="22">
        <f t="shared" si="94"/>
        <v>86.676839999999999</v>
      </c>
      <c r="Q2009" s="20">
        <f t="shared" si="95"/>
        <v>6363938.32599119</v>
      </c>
      <c r="R2009" s="18" t="s">
        <v>2105</v>
      </c>
      <c r="S2009" s="18">
        <v>89</v>
      </c>
    </row>
    <row r="2010" spans="1:19" x14ac:dyDescent="0.25">
      <c r="A2010" s="18" t="s">
        <v>6672</v>
      </c>
      <c r="B2010" s="18" t="s">
        <v>20</v>
      </c>
      <c r="C2010" s="18" t="s">
        <v>45</v>
      </c>
      <c r="D2010" s="18">
        <v>1991</v>
      </c>
      <c r="E2010" s="18">
        <f>VLOOKUP(D2010,'cpi roi'!A:C,2,FALSE)</f>
        <v>136.19999999999999</v>
      </c>
      <c r="F2010" s="18" t="s">
        <v>5917</v>
      </c>
      <c r="G2010" s="18">
        <v>5.9</v>
      </c>
      <c r="H2010" s="19">
        <v>1500</v>
      </c>
      <c r="I2010" s="18" t="s">
        <v>823</v>
      </c>
      <c r="J2010" s="18" t="s">
        <v>6673</v>
      </c>
      <c r="K2010" s="18" t="s">
        <v>2051</v>
      </c>
      <c r="L2010" s="18" t="s">
        <v>34</v>
      </c>
      <c r="M2010" s="20">
        <v>0</v>
      </c>
      <c r="N2010" s="20">
        <v>612781</v>
      </c>
      <c r="O2010" s="21">
        <f t="shared" si="93"/>
        <v>1370883.7790014683</v>
      </c>
      <c r="P2010" s="22">
        <f t="shared" si="94"/>
        <v>0</v>
      </c>
      <c r="Q2010" s="20">
        <f t="shared" si="95"/>
        <v>449912.62848751841</v>
      </c>
      <c r="R2010" s="18" t="s">
        <v>4153</v>
      </c>
      <c r="S2010" s="18">
        <v>100</v>
      </c>
    </row>
    <row r="2011" spans="1:19" x14ac:dyDescent="0.25">
      <c r="A2011" s="18" t="s">
        <v>6674</v>
      </c>
      <c r="B2011" s="18" t="s">
        <v>20</v>
      </c>
      <c r="C2011" s="18" t="s">
        <v>56</v>
      </c>
      <c r="D2011" s="18">
        <v>1991</v>
      </c>
      <c r="E2011" s="18">
        <f>VLOOKUP(D2011,'cpi roi'!A:C,2,FALSE)</f>
        <v>136.19999999999999</v>
      </c>
      <c r="F2011" s="18" t="s">
        <v>6293</v>
      </c>
      <c r="G2011" s="18">
        <v>5.6</v>
      </c>
      <c r="H2011" s="19">
        <v>4100</v>
      </c>
      <c r="I2011" s="18" t="s">
        <v>3388</v>
      </c>
      <c r="J2011" s="18" t="s">
        <v>6675</v>
      </c>
      <c r="K2011" s="18" t="s">
        <v>6676</v>
      </c>
      <c r="L2011" s="18" t="s">
        <v>34</v>
      </c>
      <c r="M2011" s="20">
        <v>10000000</v>
      </c>
      <c r="N2011" s="20">
        <v>9188150</v>
      </c>
      <c r="O2011" s="21">
        <f t="shared" si="93"/>
        <v>20555281.240822319</v>
      </c>
      <c r="P2011" s="22">
        <f t="shared" si="94"/>
        <v>91.881500000000003</v>
      </c>
      <c r="Q2011" s="20">
        <f t="shared" si="95"/>
        <v>6746071.9530102797</v>
      </c>
      <c r="R2011" s="18" t="s">
        <v>48</v>
      </c>
      <c r="S2011" s="18">
        <v>88</v>
      </c>
    </row>
    <row r="2012" spans="1:19" x14ac:dyDescent="0.25">
      <c r="A2012" s="18" t="s">
        <v>6677</v>
      </c>
      <c r="B2012" s="18" t="s">
        <v>20</v>
      </c>
      <c r="C2012" s="18" t="s">
        <v>38</v>
      </c>
      <c r="D2012" s="18">
        <v>1991</v>
      </c>
      <c r="E2012" s="18">
        <f>VLOOKUP(D2012,'cpi roi'!A:C,2,FALSE)</f>
        <v>136.19999999999999</v>
      </c>
      <c r="F2012" s="18" t="s">
        <v>6630</v>
      </c>
      <c r="G2012" s="18">
        <v>5.9</v>
      </c>
      <c r="H2012" s="19">
        <v>3900</v>
      </c>
      <c r="I2012" s="18" t="s">
        <v>814</v>
      </c>
      <c r="J2012" s="18" t="s">
        <v>814</v>
      </c>
      <c r="K2012" s="18" t="s">
        <v>1570</v>
      </c>
      <c r="L2012" s="18" t="s">
        <v>34</v>
      </c>
      <c r="M2012" s="20">
        <v>4000000</v>
      </c>
      <c r="N2012" s="20">
        <v>11276846</v>
      </c>
      <c r="O2012" s="21">
        <f t="shared" si="93"/>
        <v>25228010.104258444</v>
      </c>
      <c r="P2012" s="22">
        <f t="shared" si="94"/>
        <v>281.92115000000001</v>
      </c>
      <c r="Q2012" s="20">
        <f t="shared" si="95"/>
        <v>8279622.6138032312</v>
      </c>
      <c r="R2012" s="18" t="s">
        <v>5724</v>
      </c>
      <c r="S2012" s="18">
        <v>114</v>
      </c>
    </row>
    <row r="2013" spans="1:19" x14ac:dyDescent="0.25">
      <c r="A2013" s="18" t="s">
        <v>6678</v>
      </c>
      <c r="B2013" s="18" t="s">
        <v>20</v>
      </c>
      <c r="C2013" s="18" t="s">
        <v>38</v>
      </c>
      <c r="D2013" s="18">
        <v>1991</v>
      </c>
      <c r="E2013" s="18">
        <f>VLOOKUP(D2013,'cpi roi'!A:C,2,FALSE)</f>
        <v>136.19999999999999</v>
      </c>
      <c r="F2013" s="18" t="s">
        <v>6349</v>
      </c>
      <c r="G2013" s="18">
        <v>5.6</v>
      </c>
      <c r="H2013" s="19">
        <v>2500</v>
      </c>
      <c r="I2013" s="18" t="s">
        <v>1324</v>
      </c>
      <c r="J2013" s="18" t="s">
        <v>6679</v>
      </c>
      <c r="K2013" s="18" t="s">
        <v>3896</v>
      </c>
      <c r="L2013" s="18" t="s">
        <v>34</v>
      </c>
      <c r="M2013" s="20">
        <v>0</v>
      </c>
      <c r="N2013" s="20">
        <v>1182273</v>
      </c>
      <c r="O2013" s="21">
        <f t="shared" si="93"/>
        <v>2644923.5176211451</v>
      </c>
      <c r="P2013" s="22">
        <f t="shared" si="94"/>
        <v>0</v>
      </c>
      <c r="Q2013" s="20">
        <f t="shared" si="95"/>
        <v>868041.8502202644</v>
      </c>
      <c r="R2013" s="18" t="s">
        <v>6680</v>
      </c>
      <c r="S2013" s="18">
        <v>111</v>
      </c>
    </row>
    <row r="2014" spans="1:19" x14ac:dyDescent="0.25">
      <c r="A2014" s="18" t="s">
        <v>6681</v>
      </c>
      <c r="B2014" s="18" t="s">
        <v>2004</v>
      </c>
      <c r="C2014" s="18" t="s">
        <v>45</v>
      </c>
      <c r="D2014" s="18">
        <v>1991</v>
      </c>
      <c r="E2014" s="18">
        <f>VLOOKUP(D2014,'cpi roi'!A:C,2,FALSE)</f>
        <v>136.19999999999999</v>
      </c>
      <c r="F2014" s="18" t="s">
        <v>6682</v>
      </c>
      <c r="G2014" s="18">
        <v>5.5</v>
      </c>
      <c r="H2014" s="19">
        <v>1900</v>
      </c>
      <c r="I2014" s="18" t="s">
        <v>6683</v>
      </c>
      <c r="J2014" s="18" t="s">
        <v>6684</v>
      </c>
      <c r="K2014" s="18" t="s">
        <v>6685</v>
      </c>
      <c r="L2014" s="18" t="s">
        <v>34</v>
      </c>
      <c r="M2014" s="20">
        <v>0</v>
      </c>
      <c r="N2014" s="20">
        <v>7683267</v>
      </c>
      <c r="O2014" s="21">
        <f t="shared" si="93"/>
        <v>17188630.359030835</v>
      </c>
      <c r="P2014" s="22">
        <f t="shared" si="94"/>
        <v>0</v>
      </c>
      <c r="Q2014" s="20">
        <f t="shared" si="95"/>
        <v>5641165.1982378857</v>
      </c>
      <c r="R2014" s="18" t="s">
        <v>6686</v>
      </c>
      <c r="S2014" s="18">
        <v>83</v>
      </c>
    </row>
    <row r="2015" spans="1:19" x14ac:dyDescent="0.25">
      <c r="A2015" s="18" t="s">
        <v>6687</v>
      </c>
      <c r="B2015" s="18" t="s">
        <v>37</v>
      </c>
      <c r="C2015" s="18" t="s">
        <v>45</v>
      </c>
      <c r="D2015" s="18">
        <v>1991</v>
      </c>
      <c r="E2015" s="18">
        <f>VLOOKUP(D2015,'cpi roi'!A:C,2,FALSE)</f>
        <v>136.19999999999999</v>
      </c>
      <c r="F2015" s="18" t="s">
        <v>4400</v>
      </c>
      <c r="G2015" s="18">
        <v>6.2</v>
      </c>
      <c r="H2015" s="19">
        <v>1700</v>
      </c>
      <c r="I2015" s="18" t="s">
        <v>6688</v>
      </c>
      <c r="J2015" s="18" t="s">
        <v>6689</v>
      </c>
      <c r="K2015" s="18" t="s">
        <v>3060</v>
      </c>
      <c r="L2015" s="18" t="s">
        <v>252</v>
      </c>
      <c r="M2015" s="20">
        <v>0</v>
      </c>
      <c r="N2015" s="20">
        <v>179469</v>
      </c>
      <c r="O2015" s="21">
        <f t="shared" si="93"/>
        <v>401499.29735682817</v>
      </c>
      <c r="P2015" s="22">
        <f t="shared" si="94"/>
        <v>0</v>
      </c>
      <c r="Q2015" s="20">
        <f t="shared" si="95"/>
        <v>131768.72246696037</v>
      </c>
      <c r="R2015" s="18" t="s">
        <v>6690</v>
      </c>
      <c r="S2015" s="18">
        <v>85</v>
      </c>
    </row>
    <row r="2016" spans="1:19" x14ac:dyDescent="0.25">
      <c r="A2016" s="18" t="s">
        <v>6691</v>
      </c>
      <c r="B2016" s="18" t="s">
        <v>341</v>
      </c>
      <c r="C2016" s="18" t="s">
        <v>45</v>
      </c>
      <c r="D2016" s="18">
        <v>1991</v>
      </c>
      <c r="E2016" s="18">
        <f>VLOOKUP(D2016,'cpi roi'!A:C,2,FALSE)</f>
        <v>136.19999999999999</v>
      </c>
      <c r="F2016" s="18" t="s">
        <v>6682</v>
      </c>
      <c r="G2016" s="18">
        <v>6</v>
      </c>
      <c r="H2016" s="19">
        <v>4600</v>
      </c>
      <c r="I2016" s="18" t="s">
        <v>1927</v>
      </c>
      <c r="J2016" s="18" t="s">
        <v>2168</v>
      </c>
      <c r="K2016" s="18" t="s">
        <v>6692</v>
      </c>
      <c r="L2016" s="18" t="s">
        <v>34</v>
      </c>
      <c r="M2016" s="20">
        <v>0</v>
      </c>
      <c r="N2016" s="20">
        <v>14812144</v>
      </c>
      <c r="O2016" s="21">
        <f t="shared" si="93"/>
        <v>33137006.437591776</v>
      </c>
      <c r="P2016" s="22">
        <f t="shared" si="94"/>
        <v>0</v>
      </c>
      <c r="Q2016" s="20">
        <f t="shared" si="95"/>
        <v>10875289.280469898</v>
      </c>
      <c r="R2016" s="18" t="s">
        <v>48</v>
      </c>
      <c r="S2016" s="18">
        <v>92</v>
      </c>
    </row>
    <row r="2017" spans="1:19" x14ac:dyDescent="0.25">
      <c r="A2017" s="18" t="s">
        <v>6693</v>
      </c>
      <c r="B2017" s="18" t="s">
        <v>20</v>
      </c>
      <c r="C2017" s="18" t="s">
        <v>45</v>
      </c>
      <c r="D2017" s="18">
        <v>1991</v>
      </c>
      <c r="E2017" s="18">
        <f>VLOOKUP(D2017,'cpi roi'!A:C,2,FALSE)</f>
        <v>136.19999999999999</v>
      </c>
      <c r="F2017" s="18" t="s">
        <v>6349</v>
      </c>
      <c r="G2017" s="18">
        <v>7.3</v>
      </c>
      <c r="H2017" s="19">
        <v>2700</v>
      </c>
      <c r="I2017" s="18" t="s">
        <v>3523</v>
      </c>
      <c r="J2017" s="18" t="s">
        <v>6694</v>
      </c>
      <c r="K2017" s="18" t="s">
        <v>6695</v>
      </c>
      <c r="L2017" s="18" t="s">
        <v>2113</v>
      </c>
      <c r="M2017" s="20">
        <v>0</v>
      </c>
      <c r="N2017" s="20">
        <v>2120564</v>
      </c>
      <c r="O2017" s="21">
        <f t="shared" si="93"/>
        <v>4744022.3994126283</v>
      </c>
      <c r="P2017" s="22">
        <f t="shared" si="94"/>
        <v>0</v>
      </c>
      <c r="Q2017" s="20">
        <f t="shared" si="95"/>
        <v>1556948.6049926579</v>
      </c>
      <c r="R2017" s="18" t="s">
        <v>5285</v>
      </c>
      <c r="S2017" s="18">
        <v>101</v>
      </c>
    </row>
    <row r="2018" spans="1:19" x14ac:dyDescent="0.25">
      <c r="A2018" s="18" t="s">
        <v>6696</v>
      </c>
      <c r="B2018" s="18" t="s">
        <v>2004</v>
      </c>
      <c r="C2018" s="18" t="s">
        <v>21</v>
      </c>
      <c r="D2018" s="18">
        <v>1991</v>
      </c>
      <c r="E2018" s="18">
        <f>VLOOKUP(D2018,'cpi roi'!A:C,2,FALSE)</f>
        <v>136.19999999999999</v>
      </c>
      <c r="F2018" s="18" t="s">
        <v>6336</v>
      </c>
      <c r="G2018" s="18">
        <v>5.3</v>
      </c>
      <c r="H2018" s="19">
        <v>1800</v>
      </c>
      <c r="I2018" s="18" t="s">
        <v>6697</v>
      </c>
      <c r="J2018" s="18" t="s">
        <v>1692</v>
      </c>
      <c r="K2018" s="18" t="s">
        <v>164</v>
      </c>
      <c r="L2018" s="18" t="s">
        <v>34</v>
      </c>
      <c r="M2018" s="20">
        <v>0</v>
      </c>
      <c r="N2018" s="20">
        <v>3547684</v>
      </c>
      <c r="O2018" s="21">
        <f t="shared" si="93"/>
        <v>7936705.6886930978</v>
      </c>
      <c r="P2018" s="22">
        <f t="shared" si="94"/>
        <v>0</v>
      </c>
      <c r="Q2018" s="20">
        <f t="shared" si="95"/>
        <v>2604760.6461086641</v>
      </c>
      <c r="R2018" s="18" t="s">
        <v>6698</v>
      </c>
      <c r="S2018" s="18">
        <v>89</v>
      </c>
    </row>
    <row r="2019" spans="1:19" x14ac:dyDescent="0.25">
      <c r="A2019" s="18" t="s">
        <v>6699</v>
      </c>
      <c r="B2019" s="18" t="s">
        <v>967</v>
      </c>
      <c r="C2019" s="18" t="s">
        <v>21</v>
      </c>
      <c r="D2019" s="18">
        <v>1991</v>
      </c>
      <c r="E2019" s="18">
        <f>VLOOKUP(D2019,'cpi roi'!A:C,2,FALSE)</f>
        <v>136.19999999999999</v>
      </c>
      <c r="F2019" s="18" t="s">
        <v>6700</v>
      </c>
      <c r="G2019" s="18">
        <v>6.6</v>
      </c>
      <c r="H2019" s="19">
        <v>2300</v>
      </c>
      <c r="I2019" s="18" t="s">
        <v>6701</v>
      </c>
      <c r="J2019" s="18" t="s">
        <v>6701</v>
      </c>
      <c r="K2019" s="18" t="s">
        <v>6702</v>
      </c>
      <c r="L2019" s="18" t="s">
        <v>34</v>
      </c>
      <c r="M2019" s="20">
        <v>0</v>
      </c>
      <c r="N2019" s="20">
        <v>1689723</v>
      </c>
      <c r="O2019" s="21">
        <f t="shared" si="93"/>
        <v>3780165.9185022027</v>
      </c>
      <c r="P2019" s="22">
        <f t="shared" si="94"/>
        <v>0</v>
      </c>
      <c r="Q2019" s="20">
        <f t="shared" si="95"/>
        <v>1240618.9427312776</v>
      </c>
      <c r="R2019" s="18" t="s">
        <v>6703</v>
      </c>
      <c r="S2019" s="18">
        <v>113</v>
      </c>
    </row>
    <row r="2020" spans="1:19" x14ac:dyDescent="0.25">
      <c r="A2020" s="18" t="s">
        <v>6704</v>
      </c>
      <c r="B2020" s="18" t="s">
        <v>20</v>
      </c>
      <c r="C2020" s="18" t="s">
        <v>45</v>
      </c>
      <c r="D2020" s="18">
        <v>1991</v>
      </c>
      <c r="E2020" s="18">
        <f>VLOOKUP(D2020,'cpi roi'!A:C,2,FALSE)</f>
        <v>136.19999999999999</v>
      </c>
      <c r="F2020" s="18" t="s">
        <v>5917</v>
      </c>
      <c r="G2020" s="18">
        <v>6.5</v>
      </c>
      <c r="H2020" s="19">
        <v>4100</v>
      </c>
      <c r="I2020" s="18" t="s">
        <v>2882</v>
      </c>
      <c r="J2020" s="18" t="s">
        <v>6705</v>
      </c>
      <c r="K2020" s="18" t="s">
        <v>349</v>
      </c>
      <c r="L2020" s="18" t="s">
        <v>34</v>
      </c>
      <c r="M2020" s="20">
        <v>16000000</v>
      </c>
      <c r="N2020" s="20">
        <v>14851083</v>
      </c>
      <c r="O2020" s="21">
        <f t="shared" si="93"/>
        <v>33224118.870044053</v>
      </c>
      <c r="P2020" s="22">
        <f t="shared" si="94"/>
        <v>92.819268749999992</v>
      </c>
      <c r="Q2020" s="20">
        <f t="shared" si="95"/>
        <v>10903878.854625551</v>
      </c>
      <c r="R2020" s="18" t="s">
        <v>4156</v>
      </c>
      <c r="S2020" s="18">
        <v>115</v>
      </c>
    </row>
    <row r="2021" spans="1:19" x14ac:dyDescent="0.25">
      <c r="A2021" s="18" t="s">
        <v>6706</v>
      </c>
      <c r="B2021" s="18" t="s">
        <v>452</v>
      </c>
      <c r="C2021" s="18" t="s">
        <v>45</v>
      </c>
      <c r="D2021" s="18">
        <v>1991</v>
      </c>
      <c r="E2021" s="18">
        <f>VLOOKUP(D2021,'cpi roi'!A:C,2,FALSE)</f>
        <v>136.19999999999999</v>
      </c>
      <c r="F2021" s="18" t="s">
        <v>6707</v>
      </c>
      <c r="G2021" s="18">
        <v>6.9</v>
      </c>
      <c r="H2021" s="19">
        <v>3500</v>
      </c>
      <c r="I2021" s="18" t="s">
        <v>6238</v>
      </c>
      <c r="J2021" s="18" t="s">
        <v>6238</v>
      </c>
      <c r="K2021" s="18" t="s">
        <v>6708</v>
      </c>
      <c r="L2021" s="18" t="s">
        <v>1199</v>
      </c>
      <c r="M2021" s="20">
        <v>0</v>
      </c>
      <c r="N2021" s="20">
        <v>9915</v>
      </c>
      <c r="O2021" s="21">
        <f t="shared" si="93"/>
        <v>22181.354625550659</v>
      </c>
      <c r="P2021" s="22">
        <f t="shared" si="94"/>
        <v>0</v>
      </c>
      <c r="Q2021" s="20">
        <f t="shared" si="95"/>
        <v>7279.7356828193842</v>
      </c>
      <c r="R2021" s="18" t="s">
        <v>6709</v>
      </c>
      <c r="S2021" s="18">
        <v>94</v>
      </c>
    </row>
    <row r="2022" spans="1:19" x14ac:dyDescent="0.25">
      <c r="A2022" s="18" t="s">
        <v>6710</v>
      </c>
      <c r="B2022" s="18" t="s">
        <v>20</v>
      </c>
      <c r="C2022" s="18" t="s">
        <v>38</v>
      </c>
      <c r="D2022" s="18">
        <v>1991</v>
      </c>
      <c r="E2022" s="18">
        <f>VLOOKUP(D2022,'cpi roi'!A:C,2,FALSE)</f>
        <v>136.19999999999999</v>
      </c>
      <c r="F2022" s="18" t="s">
        <v>6431</v>
      </c>
      <c r="G2022" s="18">
        <v>5.0999999999999996</v>
      </c>
      <c r="H2022" s="19">
        <v>1100</v>
      </c>
      <c r="I2022" s="18" t="s">
        <v>1152</v>
      </c>
      <c r="J2022" s="18" t="s">
        <v>1152</v>
      </c>
      <c r="K2022" s="18" t="s">
        <v>1329</v>
      </c>
      <c r="L2022" s="18" t="s">
        <v>34</v>
      </c>
      <c r="M2022" s="20">
        <v>19000000</v>
      </c>
      <c r="N2022" s="20">
        <v>939277</v>
      </c>
      <c r="O2022" s="21">
        <f t="shared" si="93"/>
        <v>2101304.7129221731</v>
      </c>
      <c r="P2022" s="22">
        <f t="shared" si="94"/>
        <v>4.9435631578947365</v>
      </c>
      <c r="Q2022" s="20">
        <f t="shared" si="95"/>
        <v>689630.69016152725</v>
      </c>
      <c r="R2022" s="18" t="s">
        <v>6271</v>
      </c>
      <c r="S2022" s="18">
        <v>96</v>
      </c>
    </row>
    <row r="2023" spans="1:19" x14ac:dyDescent="0.25">
      <c r="A2023" s="18" t="s">
        <v>6711</v>
      </c>
      <c r="B2023" s="18" t="s">
        <v>20</v>
      </c>
      <c r="C2023" s="18" t="s">
        <v>38</v>
      </c>
      <c r="D2023" s="18">
        <v>1991</v>
      </c>
      <c r="E2023" s="18">
        <f>VLOOKUP(D2023,'cpi roi'!A:C,2,FALSE)</f>
        <v>136.19999999999999</v>
      </c>
      <c r="F2023" s="18" t="s">
        <v>5917</v>
      </c>
      <c r="G2023" s="18">
        <v>6.2</v>
      </c>
      <c r="H2023" s="19">
        <v>2600</v>
      </c>
      <c r="I2023" s="18" t="s">
        <v>4854</v>
      </c>
      <c r="J2023" s="18" t="s">
        <v>5102</v>
      </c>
      <c r="K2023" s="18" t="s">
        <v>3941</v>
      </c>
      <c r="L2023" s="18" t="s">
        <v>34</v>
      </c>
      <c r="M2023" s="20">
        <v>16000000</v>
      </c>
      <c r="N2023" s="20">
        <v>4409328</v>
      </c>
      <c r="O2023" s="21">
        <f t="shared" si="93"/>
        <v>9864333.6387665197</v>
      </c>
      <c r="P2023" s="22">
        <f t="shared" si="94"/>
        <v>27.558300000000003</v>
      </c>
      <c r="Q2023" s="20">
        <f t="shared" si="95"/>
        <v>3237392.0704845819</v>
      </c>
      <c r="R2023" s="18" t="s">
        <v>5724</v>
      </c>
      <c r="S2023" s="18">
        <v>91</v>
      </c>
    </row>
    <row r="2024" spans="1:19" x14ac:dyDescent="0.25">
      <c r="A2024" s="18" t="s">
        <v>1034</v>
      </c>
      <c r="B2024" s="18" t="s">
        <v>2004</v>
      </c>
      <c r="C2024" s="18" t="s">
        <v>21</v>
      </c>
      <c r="D2024" s="18">
        <v>1991</v>
      </c>
      <c r="E2024" s="18">
        <f>VLOOKUP(D2024,'cpi roi'!A:C,2,FALSE)</f>
        <v>136.19999999999999</v>
      </c>
      <c r="F2024" s="18" t="s">
        <v>6336</v>
      </c>
      <c r="G2024" s="18">
        <v>6.7</v>
      </c>
      <c r="H2024" s="19">
        <v>2700</v>
      </c>
      <c r="I2024" s="18" t="s">
        <v>2482</v>
      </c>
      <c r="J2024" s="18" t="s">
        <v>2482</v>
      </c>
      <c r="K2024" s="18" t="s">
        <v>4050</v>
      </c>
      <c r="L2024" s="18" t="s">
        <v>34</v>
      </c>
      <c r="M2024" s="20">
        <v>0</v>
      </c>
      <c r="N2024" s="20">
        <v>18634643</v>
      </c>
      <c r="O2024" s="21">
        <f t="shared" si="93"/>
        <v>41688514.846549191</v>
      </c>
      <c r="P2024" s="22">
        <f t="shared" si="94"/>
        <v>0</v>
      </c>
      <c r="Q2024" s="20">
        <f t="shared" si="95"/>
        <v>13681823.054331867</v>
      </c>
      <c r="R2024" s="18" t="s">
        <v>6712</v>
      </c>
      <c r="S2024" s="18">
        <v>111</v>
      </c>
    </row>
    <row r="2025" spans="1:19" x14ac:dyDescent="0.25">
      <c r="A2025" s="18" t="s">
        <v>6713</v>
      </c>
      <c r="B2025" s="18" t="s">
        <v>2004</v>
      </c>
      <c r="C2025" s="18" t="s">
        <v>21</v>
      </c>
      <c r="D2025" s="18">
        <v>1991</v>
      </c>
      <c r="E2025" s="18">
        <f>VLOOKUP(D2025,'cpi roi'!A:C,2,FALSE)</f>
        <v>136.19999999999999</v>
      </c>
      <c r="F2025" s="18" t="s">
        <v>6310</v>
      </c>
      <c r="G2025" s="18">
        <v>6.6</v>
      </c>
      <c r="H2025" s="19">
        <v>3600</v>
      </c>
      <c r="I2025" s="18" t="s">
        <v>6714</v>
      </c>
      <c r="J2025" s="18" t="s">
        <v>6715</v>
      </c>
      <c r="K2025" s="18" t="s">
        <v>3234</v>
      </c>
      <c r="L2025" s="18" t="s">
        <v>457</v>
      </c>
      <c r="M2025" s="20">
        <v>0</v>
      </c>
      <c r="N2025" s="20">
        <v>1942423</v>
      </c>
      <c r="O2025" s="21">
        <f t="shared" si="93"/>
        <v>4345494.0389133627</v>
      </c>
      <c r="P2025" s="22">
        <f t="shared" si="94"/>
        <v>0</v>
      </c>
      <c r="Q2025" s="20">
        <f t="shared" si="95"/>
        <v>1426154.9192364172</v>
      </c>
      <c r="R2025" s="18" t="s">
        <v>6716</v>
      </c>
      <c r="S2025" s="18">
        <v>143</v>
      </c>
    </row>
    <row r="2026" spans="1:19" x14ac:dyDescent="0.25">
      <c r="A2026" s="18" t="s">
        <v>6717</v>
      </c>
      <c r="B2026" s="18" t="s">
        <v>2004</v>
      </c>
      <c r="C2026" s="18" t="s">
        <v>38</v>
      </c>
      <c r="D2026" s="18">
        <v>1991</v>
      </c>
      <c r="E2026" s="18">
        <f>VLOOKUP(D2026,'cpi roi'!A:C,2,FALSE)</f>
        <v>136.19999999999999</v>
      </c>
      <c r="F2026" s="18" t="s">
        <v>6718</v>
      </c>
      <c r="G2026" s="18">
        <v>5.6</v>
      </c>
      <c r="H2026" s="19">
        <v>2600</v>
      </c>
      <c r="I2026" s="18" t="s">
        <v>1031</v>
      </c>
      <c r="J2026" s="18" t="s">
        <v>1031</v>
      </c>
      <c r="K2026" s="18" t="s">
        <v>77</v>
      </c>
      <c r="L2026" s="18" t="s">
        <v>34</v>
      </c>
      <c r="M2026" s="20">
        <v>18000000</v>
      </c>
      <c r="N2026" s="20">
        <v>1501785</v>
      </c>
      <c r="O2026" s="21">
        <f t="shared" si="93"/>
        <v>3359720.1872246694</v>
      </c>
      <c r="P2026" s="22">
        <f t="shared" si="94"/>
        <v>8.3432500000000012</v>
      </c>
      <c r="Q2026" s="20">
        <f t="shared" si="95"/>
        <v>1102632.1585903084</v>
      </c>
      <c r="R2026" s="18" t="s">
        <v>5767</v>
      </c>
      <c r="S2026" s="18">
        <v>98</v>
      </c>
    </row>
    <row r="2027" spans="1:19" x14ac:dyDescent="0.25">
      <c r="A2027" s="18" t="s">
        <v>6719</v>
      </c>
      <c r="B2027" s="18" t="s">
        <v>37</v>
      </c>
      <c r="C2027" s="18" t="s">
        <v>21</v>
      </c>
      <c r="D2027" s="18">
        <v>1991</v>
      </c>
      <c r="E2027" s="18">
        <f>VLOOKUP(D2027,'cpi roi'!A:C,2,FALSE)</f>
        <v>136.19999999999999</v>
      </c>
      <c r="F2027" s="18" t="s">
        <v>6720</v>
      </c>
      <c r="G2027" s="18">
        <v>6</v>
      </c>
      <c r="H2027" s="19">
        <v>796</v>
      </c>
      <c r="I2027" s="18" t="s">
        <v>3587</v>
      </c>
      <c r="J2027" s="18" t="s">
        <v>3687</v>
      </c>
      <c r="K2027" s="18" t="s">
        <v>4681</v>
      </c>
      <c r="L2027" s="18" t="s">
        <v>34</v>
      </c>
      <c r="M2027" s="20">
        <v>0</v>
      </c>
      <c r="N2027" s="20">
        <v>336396</v>
      </c>
      <c r="O2027" s="21">
        <f t="shared" si="93"/>
        <v>752568.73127753299</v>
      </c>
      <c r="P2027" s="22">
        <f t="shared" si="94"/>
        <v>0</v>
      </c>
      <c r="Q2027" s="20">
        <f t="shared" si="95"/>
        <v>246986.78414096919</v>
      </c>
      <c r="R2027" s="18" t="s">
        <v>48</v>
      </c>
      <c r="S2027" s="18">
        <v>91</v>
      </c>
    </row>
    <row r="2028" spans="1:19" x14ac:dyDescent="0.25">
      <c r="A2028" s="18" t="s">
        <v>6721</v>
      </c>
      <c r="B2028" s="18" t="s">
        <v>20</v>
      </c>
      <c r="C2028" s="18" t="s">
        <v>108</v>
      </c>
      <c r="D2028" s="18">
        <v>1991</v>
      </c>
      <c r="E2028" s="18">
        <f>VLOOKUP(D2028,'cpi roi'!A:C,2,FALSE)</f>
        <v>136.19999999999999</v>
      </c>
      <c r="F2028" s="18" t="s">
        <v>6722</v>
      </c>
      <c r="G2028" s="18">
        <v>7.3</v>
      </c>
      <c r="H2028" s="19">
        <v>2300</v>
      </c>
      <c r="I2028" s="18" t="s">
        <v>1852</v>
      </c>
      <c r="J2028" s="18" t="s">
        <v>1852</v>
      </c>
      <c r="K2028" s="18" t="s">
        <v>6723</v>
      </c>
      <c r="L2028" s="18" t="s">
        <v>34</v>
      </c>
      <c r="M2028" s="20">
        <v>3000000</v>
      </c>
      <c r="N2028" s="20">
        <v>1345015</v>
      </c>
      <c r="O2028" s="21">
        <f t="shared" si="93"/>
        <v>3009001.9860499264</v>
      </c>
      <c r="P2028" s="22">
        <f t="shared" si="94"/>
        <v>44.833833333333331</v>
      </c>
      <c r="Q2028" s="20">
        <f t="shared" si="95"/>
        <v>987529.36857562419</v>
      </c>
      <c r="R2028" s="18" t="s">
        <v>6724</v>
      </c>
      <c r="S2028" s="18">
        <v>129</v>
      </c>
    </row>
    <row r="2029" spans="1:19" x14ac:dyDescent="0.25">
      <c r="A2029" s="18" t="s">
        <v>6725</v>
      </c>
      <c r="B2029" s="18" t="s">
        <v>20</v>
      </c>
      <c r="C2029" s="18" t="s">
        <v>45</v>
      </c>
      <c r="D2029" s="18">
        <v>1991</v>
      </c>
      <c r="E2029" s="18">
        <f>VLOOKUP(D2029,'cpi roi'!A:C,2,FALSE)</f>
        <v>136.19999999999999</v>
      </c>
      <c r="F2029" s="18" t="s">
        <v>6726</v>
      </c>
      <c r="G2029" s="18">
        <v>7.1</v>
      </c>
      <c r="H2029" s="19">
        <v>4300</v>
      </c>
      <c r="I2029" s="18" t="s">
        <v>6069</v>
      </c>
      <c r="J2029" s="18" t="s">
        <v>6727</v>
      </c>
      <c r="K2029" s="18" t="s">
        <v>6728</v>
      </c>
      <c r="L2029" s="18" t="s">
        <v>26</v>
      </c>
      <c r="M2029" s="20">
        <v>0</v>
      </c>
      <c r="N2029" s="20">
        <v>295444</v>
      </c>
      <c r="O2029" s="21">
        <f t="shared" si="93"/>
        <v>660952.91336270189</v>
      </c>
      <c r="P2029" s="22">
        <f t="shared" si="94"/>
        <v>0</v>
      </c>
      <c r="Q2029" s="20">
        <f t="shared" si="95"/>
        <v>216919.2364170338</v>
      </c>
      <c r="R2029" s="18" t="s">
        <v>6729</v>
      </c>
      <c r="S2029" s="18">
        <v>95</v>
      </c>
    </row>
    <row r="2030" spans="1:19" x14ac:dyDescent="0.25">
      <c r="A2030" s="18" t="s">
        <v>6730</v>
      </c>
      <c r="B2030" s="18" t="s">
        <v>20</v>
      </c>
      <c r="C2030" s="18" t="s">
        <v>45</v>
      </c>
      <c r="D2030" s="18">
        <v>1991</v>
      </c>
      <c r="E2030" s="18">
        <f>VLOOKUP(D2030,'cpi roi'!A:C,2,FALSE)</f>
        <v>136.19999999999999</v>
      </c>
      <c r="F2030" s="18" t="s">
        <v>6413</v>
      </c>
      <c r="G2030" s="18">
        <v>5.7</v>
      </c>
      <c r="H2030" s="19">
        <v>2000</v>
      </c>
      <c r="I2030" s="18" t="s">
        <v>6731</v>
      </c>
      <c r="J2030" s="18" t="s">
        <v>6731</v>
      </c>
      <c r="K2030" s="18" t="s">
        <v>4336</v>
      </c>
      <c r="L2030" s="18" t="s">
        <v>26</v>
      </c>
      <c r="M2030" s="20">
        <v>0</v>
      </c>
      <c r="N2030" s="20">
        <v>5136759</v>
      </c>
      <c r="O2030" s="21">
        <f t="shared" si="93"/>
        <v>11491706.808370044</v>
      </c>
      <c r="P2030" s="22">
        <f t="shared" si="94"/>
        <v>0</v>
      </c>
      <c r="Q2030" s="20">
        <f t="shared" si="95"/>
        <v>3771482.3788546259</v>
      </c>
      <c r="R2030" s="18" t="s">
        <v>4982</v>
      </c>
      <c r="S2030" s="18">
        <v>103</v>
      </c>
    </row>
    <row r="2031" spans="1:19" x14ac:dyDescent="0.25">
      <c r="A2031" s="18" t="s">
        <v>6732</v>
      </c>
      <c r="B2031" s="18" t="s">
        <v>20</v>
      </c>
      <c r="C2031" s="18" t="s">
        <v>4887</v>
      </c>
      <c r="D2031" s="18">
        <v>1991</v>
      </c>
      <c r="E2031" s="18">
        <f>VLOOKUP(D2031,'cpi roi'!A:C,2,FALSE)</f>
        <v>136.19999999999999</v>
      </c>
      <c r="F2031" s="18" t="s">
        <v>6733</v>
      </c>
      <c r="G2031" s="18">
        <v>5.9</v>
      </c>
      <c r="H2031" s="19">
        <v>1500</v>
      </c>
      <c r="I2031" s="18" t="s">
        <v>4952</v>
      </c>
      <c r="J2031" s="18" t="s">
        <v>4952</v>
      </c>
      <c r="K2031" s="18" t="s">
        <v>6734</v>
      </c>
      <c r="L2031" s="18" t="s">
        <v>34</v>
      </c>
      <c r="M2031" s="20">
        <v>6900000</v>
      </c>
      <c r="N2031" s="20">
        <v>133645</v>
      </c>
      <c r="O2031" s="21">
        <f t="shared" si="93"/>
        <v>298984.07856093982</v>
      </c>
      <c r="P2031" s="22">
        <f t="shared" si="94"/>
        <v>1.9368840579710147</v>
      </c>
      <c r="Q2031" s="20">
        <f t="shared" si="95"/>
        <v>98124.082232011759</v>
      </c>
      <c r="R2031" s="18" t="s">
        <v>6735</v>
      </c>
      <c r="S2031" s="18">
        <v>112</v>
      </c>
    </row>
    <row r="2032" spans="1:19" x14ac:dyDescent="0.25">
      <c r="A2032" s="18" t="s">
        <v>6736</v>
      </c>
      <c r="B2032" s="18" t="s">
        <v>2004</v>
      </c>
      <c r="C2032" s="18" t="s">
        <v>21</v>
      </c>
      <c r="D2032" s="18">
        <v>1991</v>
      </c>
      <c r="E2032" s="18">
        <f>VLOOKUP(D2032,'cpi roi'!A:C,2,FALSE)</f>
        <v>136.19999999999999</v>
      </c>
      <c r="F2032" s="18" t="s">
        <v>6737</v>
      </c>
      <c r="G2032" s="18">
        <v>6.7</v>
      </c>
      <c r="H2032" s="19">
        <v>3100</v>
      </c>
      <c r="I2032" s="18" t="s">
        <v>5697</v>
      </c>
      <c r="J2032" s="18" t="s">
        <v>6738</v>
      </c>
      <c r="K2032" s="18" t="s">
        <v>1520</v>
      </c>
      <c r="L2032" s="18" t="s">
        <v>5820</v>
      </c>
      <c r="M2032" s="20">
        <v>0</v>
      </c>
      <c r="N2032" s="20">
        <v>516517</v>
      </c>
      <c r="O2032" s="21">
        <f t="shared" si="93"/>
        <v>1155526.6512481645</v>
      </c>
      <c r="P2032" s="22">
        <f t="shared" si="94"/>
        <v>0</v>
      </c>
      <c r="Q2032" s="20">
        <f t="shared" si="95"/>
        <v>379234.21439060208</v>
      </c>
      <c r="R2032" s="18" t="s">
        <v>5699</v>
      </c>
      <c r="S2032" s="18">
        <v>117</v>
      </c>
    </row>
    <row r="2033" spans="1:19" x14ac:dyDescent="0.25">
      <c r="A2033" s="18" t="s">
        <v>6739</v>
      </c>
      <c r="B2033" s="18" t="s">
        <v>20</v>
      </c>
      <c r="C2033" s="18" t="s">
        <v>21</v>
      </c>
      <c r="D2033" s="18">
        <v>1991</v>
      </c>
      <c r="E2033" s="18">
        <f>VLOOKUP(D2033,'cpi roi'!A:C,2,FALSE)</f>
        <v>136.19999999999999</v>
      </c>
      <c r="F2033" s="18" t="s">
        <v>6740</v>
      </c>
      <c r="G2033" s="18">
        <v>7.1</v>
      </c>
      <c r="H2033" s="19">
        <v>2700</v>
      </c>
      <c r="I2033" s="18" t="s">
        <v>6741</v>
      </c>
      <c r="J2033" s="18" t="s">
        <v>6741</v>
      </c>
      <c r="K2033" s="18" t="s">
        <v>6742</v>
      </c>
      <c r="L2033" s="18" t="s">
        <v>34</v>
      </c>
      <c r="M2033" s="20">
        <v>4000000</v>
      </c>
      <c r="N2033" s="20">
        <v>259012</v>
      </c>
      <c r="O2033" s="21">
        <f t="shared" si="93"/>
        <v>579449.01908957411</v>
      </c>
      <c r="P2033" s="22">
        <f t="shared" si="94"/>
        <v>6.4753000000000007</v>
      </c>
      <c r="Q2033" s="20">
        <f t="shared" si="95"/>
        <v>190170.33773861968</v>
      </c>
      <c r="R2033" s="18" t="s">
        <v>4881</v>
      </c>
      <c r="S2033" s="18">
        <v>89</v>
      </c>
    </row>
    <row r="2034" spans="1:19" x14ac:dyDescent="0.25">
      <c r="A2034" s="18" t="s">
        <v>6743</v>
      </c>
      <c r="B2034" s="18" t="s">
        <v>20</v>
      </c>
      <c r="C2034" s="18" t="s">
        <v>38</v>
      </c>
      <c r="D2034" s="18">
        <v>1991</v>
      </c>
      <c r="E2034" s="18">
        <f>VLOOKUP(D2034,'cpi roi'!A:C,2,FALSE)</f>
        <v>136.19999999999999</v>
      </c>
      <c r="F2034" s="18" t="s">
        <v>6744</v>
      </c>
      <c r="G2034" s="18">
        <v>5.4</v>
      </c>
      <c r="H2034" s="19">
        <v>1600</v>
      </c>
      <c r="I2034" s="18" t="s">
        <v>6745</v>
      </c>
      <c r="J2034" s="18" t="s">
        <v>6745</v>
      </c>
      <c r="K2034" s="18" t="s">
        <v>4262</v>
      </c>
      <c r="L2034" s="18" t="s">
        <v>34</v>
      </c>
      <c r="M2034" s="20">
        <v>6000000</v>
      </c>
      <c r="N2034" s="20">
        <v>0</v>
      </c>
      <c r="O2034" s="21">
        <f t="shared" si="93"/>
        <v>0</v>
      </c>
      <c r="P2034" s="22">
        <f t="shared" si="94"/>
        <v>0</v>
      </c>
      <c r="Q2034" s="20">
        <f t="shared" si="95"/>
        <v>0</v>
      </c>
      <c r="R2034" s="18" t="s">
        <v>6746</v>
      </c>
      <c r="S2034" s="18">
        <v>96</v>
      </c>
    </row>
    <row r="2035" spans="1:19" x14ac:dyDescent="0.25">
      <c r="A2035" s="18" t="s">
        <v>6747</v>
      </c>
      <c r="B2035" s="18" t="s">
        <v>20</v>
      </c>
      <c r="C2035" s="18" t="s">
        <v>21</v>
      </c>
      <c r="D2035" s="18">
        <v>1991</v>
      </c>
      <c r="E2035" s="18">
        <f>VLOOKUP(D2035,'cpi roi'!A:C,2,FALSE)</f>
        <v>136.19999999999999</v>
      </c>
      <c r="F2035" s="18" t="s">
        <v>6718</v>
      </c>
      <c r="G2035" s="18">
        <v>6</v>
      </c>
      <c r="H2035" s="19">
        <v>945</v>
      </c>
      <c r="I2035" s="18" t="s">
        <v>5069</v>
      </c>
      <c r="J2035" s="18" t="s">
        <v>6748</v>
      </c>
      <c r="K2035" s="18" t="s">
        <v>6749</v>
      </c>
      <c r="L2035" s="18" t="s">
        <v>34</v>
      </c>
      <c r="M2035" s="20">
        <v>0</v>
      </c>
      <c r="N2035" s="20">
        <v>30964</v>
      </c>
      <c r="O2035" s="21">
        <f t="shared" si="93"/>
        <v>69271.15124816446</v>
      </c>
      <c r="P2035" s="22">
        <f t="shared" si="94"/>
        <v>0</v>
      </c>
      <c r="Q2035" s="20">
        <f t="shared" si="95"/>
        <v>22734.214390602057</v>
      </c>
      <c r="R2035" s="18" t="s">
        <v>2245</v>
      </c>
      <c r="S2035" s="18">
        <v>113</v>
      </c>
    </row>
    <row r="2036" spans="1:19" x14ac:dyDescent="0.25">
      <c r="A2036" s="18" t="s">
        <v>6750</v>
      </c>
      <c r="B2036" s="18" t="s">
        <v>20</v>
      </c>
      <c r="C2036" s="18" t="s">
        <v>21</v>
      </c>
      <c r="D2036" s="18">
        <v>1991</v>
      </c>
      <c r="E2036" s="18">
        <f>VLOOKUP(D2036,'cpi roi'!A:C,2,FALSE)</f>
        <v>136.19999999999999</v>
      </c>
      <c r="F2036" s="18" t="s">
        <v>6227</v>
      </c>
      <c r="G2036" s="18">
        <v>4.5999999999999996</v>
      </c>
      <c r="H2036" s="19">
        <v>1100</v>
      </c>
      <c r="I2036" s="18" t="s">
        <v>6751</v>
      </c>
      <c r="J2036" s="18" t="s">
        <v>6752</v>
      </c>
      <c r="K2036" s="18" t="s">
        <v>2549</v>
      </c>
      <c r="L2036" s="18" t="s">
        <v>34</v>
      </c>
      <c r="M2036" s="20">
        <v>0</v>
      </c>
      <c r="N2036" s="20">
        <v>1159578</v>
      </c>
      <c r="O2036" s="21">
        <f t="shared" si="93"/>
        <v>2594151.3700440526</v>
      </c>
      <c r="P2036" s="22">
        <f t="shared" si="94"/>
        <v>0</v>
      </c>
      <c r="Q2036" s="20">
        <f t="shared" si="95"/>
        <v>851378.85462555068</v>
      </c>
      <c r="R2036" s="18" t="s">
        <v>6753</v>
      </c>
      <c r="S2036" s="18">
        <v>83</v>
      </c>
    </row>
    <row r="2037" spans="1:19" x14ac:dyDescent="0.25">
      <c r="A2037" s="18" t="s">
        <v>6754</v>
      </c>
      <c r="B2037" s="18" t="s">
        <v>20</v>
      </c>
      <c r="C2037" s="18" t="s">
        <v>67</v>
      </c>
      <c r="D2037" s="18">
        <v>1991</v>
      </c>
      <c r="E2037" s="18">
        <f>VLOOKUP(D2037,'cpi roi'!A:C,2,FALSE)</f>
        <v>136.19999999999999</v>
      </c>
      <c r="F2037" s="18" t="s">
        <v>4260</v>
      </c>
      <c r="G2037" s="18">
        <v>7.2</v>
      </c>
      <c r="H2037" s="19">
        <v>2800</v>
      </c>
      <c r="I2037" s="18" t="s">
        <v>6755</v>
      </c>
      <c r="J2037" s="18" t="s">
        <v>6755</v>
      </c>
      <c r="K2037" s="18" t="s">
        <v>6756</v>
      </c>
      <c r="L2037" s="18" t="s">
        <v>457</v>
      </c>
      <c r="M2037" s="20">
        <v>0</v>
      </c>
      <c r="N2037" s="20">
        <v>193205</v>
      </c>
      <c r="O2037" s="21">
        <f t="shared" si="93"/>
        <v>432228.80690161529</v>
      </c>
      <c r="P2037" s="22">
        <f t="shared" si="94"/>
        <v>0</v>
      </c>
      <c r="Q2037" s="20">
        <f t="shared" si="95"/>
        <v>141853.8913362702</v>
      </c>
      <c r="R2037" s="18" t="s">
        <v>6757</v>
      </c>
      <c r="S2037" s="18">
        <v>158</v>
      </c>
    </row>
    <row r="2038" spans="1:19" x14ac:dyDescent="0.25">
      <c r="A2038" s="18" t="s">
        <v>6758</v>
      </c>
      <c r="B2038" s="18" t="s">
        <v>37</v>
      </c>
      <c r="C2038" s="18" t="s">
        <v>21</v>
      </c>
      <c r="D2038" s="18">
        <v>1991</v>
      </c>
      <c r="E2038" s="18">
        <f>VLOOKUP(D2038,'cpi roi'!A:C,2,FALSE)</f>
        <v>136.19999999999999</v>
      </c>
      <c r="F2038" s="18" t="s">
        <v>6422</v>
      </c>
      <c r="G2038" s="18">
        <v>6.4</v>
      </c>
      <c r="H2038" s="19">
        <v>1700</v>
      </c>
      <c r="I2038" s="18" t="s">
        <v>183</v>
      </c>
      <c r="J2038" s="18" t="s">
        <v>6759</v>
      </c>
      <c r="K2038" s="18" t="s">
        <v>6749</v>
      </c>
      <c r="L2038" s="18" t="s">
        <v>34</v>
      </c>
      <c r="M2038" s="20">
        <v>14000000</v>
      </c>
      <c r="N2038" s="20">
        <v>8906823</v>
      </c>
      <c r="O2038" s="21">
        <f t="shared" si="93"/>
        <v>19925910.191629957</v>
      </c>
      <c r="P2038" s="22">
        <f t="shared" si="94"/>
        <v>63.620164285714289</v>
      </c>
      <c r="Q2038" s="20">
        <f t="shared" si="95"/>
        <v>6539517.6211453751</v>
      </c>
      <c r="R2038" s="18" t="s">
        <v>5112</v>
      </c>
      <c r="S2038" s="18">
        <v>99</v>
      </c>
    </row>
    <row r="2039" spans="1:19" x14ac:dyDescent="0.25">
      <c r="A2039" s="18" t="s">
        <v>6760</v>
      </c>
      <c r="B2039" s="18" t="s">
        <v>20</v>
      </c>
      <c r="C2039" s="18" t="s">
        <v>38</v>
      </c>
      <c r="D2039" s="18">
        <v>1991</v>
      </c>
      <c r="E2039" s="18">
        <f>VLOOKUP(D2039,'cpi roi'!A:C,2,FALSE)</f>
        <v>136.19999999999999</v>
      </c>
      <c r="F2039" s="18" t="s">
        <v>6761</v>
      </c>
      <c r="G2039" s="18">
        <v>7</v>
      </c>
      <c r="H2039" s="19">
        <v>2800</v>
      </c>
      <c r="I2039" s="18" t="s">
        <v>6762</v>
      </c>
      <c r="J2039" s="18" t="s">
        <v>6763</v>
      </c>
      <c r="K2039" s="18" t="s">
        <v>5200</v>
      </c>
      <c r="L2039" s="18" t="s">
        <v>1116</v>
      </c>
      <c r="M2039" s="20">
        <v>0</v>
      </c>
      <c r="N2039" s="20">
        <v>1407309</v>
      </c>
      <c r="O2039" s="21">
        <f t="shared" si="93"/>
        <v>3148363.0859030834</v>
      </c>
      <c r="P2039" s="22">
        <f t="shared" si="94"/>
        <v>0</v>
      </c>
      <c r="Q2039" s="20">
        <f t="shared" si="95"/>
        <v>1033266.5198237887</v>
      </c>
      <c r="R2039" s="18" t="s">
        <v>6764</v>
      </c>
      <c r="S2039" s="18">
        <v>103</v>
      </c>
    </row>
    <row r="2040" spans="1:19" x14ac:dyDescent="0.25">
      <c r="A2040" s="18" t="s">
        <v>6765</v>
      </c>
      <c r="B2040" s="18" t="s">
        <v>20</v>
      </c>
      <c r="C2040" s="18" t="s">
        <v>45</v>
      </c>
      <c r="D2040" s="18">
        <v>1991</v>
      </c>
      <c r="E2040" s="18">
        <f>VLOOKUP(D2040,'cpi roi'!A:C,2,FALSE)</f>
        <v>136.19999999999999</v>
      </c>
      <c r="F2040" s="18" t="s">
        <v>6766</v>
      </c>
      <c r="G2040" s="18">
        <v>7.2</v>
      </c>
      <c r="H2040" s="19">
        <v>10000</v>
      </c>
      <c r="I2040" s="18" t="s">
        <v>6767</v>
      </c>
      <c r="J2040" s="18" t="s">
        <v>6767</v>
      </c>
      <c r="K2040" s="18" t="s">
        <v>6767</v>
      </c>
      <c r="L2040" s="18" t="s">
        <v>310</v>
      </c>
      <c r="M2040" s="20">
        <v>0</v>
      </c>
      <c r="N2040" s="20">
        <v>626057</v>
      </c>
      <c r="O2040" s="21">
        <f t="shared" si="93"/>
        <v>1400584.1989720999</v>
      </c>
      <c r="P2040" s="22">
        <f t="shared" si="94"/>
        <v>0</v>
      </c>
      <c r="Q2040" s="20">
        <f t="shared" si="95"/>
        <v>459660.05873715127</v>
      </c>
      <c r="R2040" s="18" t="s">
        <v>4943</v>
      </c>
      <c r="S2040" s="18">
        <v>102</v>
      </c>
    </row>
    <row r="2041" spans="1:19" x14ac:dyDescent="0.25">
      <c r="A2041" s="18" t="s">
        <v>6768</v>
      </c>
      <c r="B2041" s="18" t="s">
        <v>37</v>
      </c>
      <c r="C2041" s="18" t="s">
        <v>45</v>
      </c>
      <c r="D2041" s="18">
        <v>1991</v>
      </c>
      <c r="E2041" s="18">
        <f>VLOOKUP(D2041,'cpi roi'!A:C,2,FALSE)</f>
        <v>136.19999999999999</v>
      </c>
      <c r="F2041" s="18" t="s">
        <v>6431</v>
      </c>
      <c r="G2041" s="18">
        <v>6.4</v>
      </c>
      <c r="H2041" s="19">
        <v>1100</v>
      </c>
      <c r="I2041" s="18" t="s">
        <v>1745</v>
      </c>
      <c r="J2041" s="18" t="s">
        <v>5977</v>
      </c>
      <c r="K2041" s="18" t="s">
        <v>6769</v>
      </c>
      <c r="L2041" s="18" t="s">
        <v>34</v>
      </c>
      <c r="M2041" s="20">
        <v>0</v>
      </c>
      <c r="N2041" s="20">
        <v>246000</v>
      </c>
      <c r="O2041" s="21">
        <f t="shared" si="93"/>
        <v>550339.20704845816</v>
      </c>
      <c r="P2041" s="22">
        <f t="shared" si="94"/>
        <v>0</v>
      </c>
      <c r="Q2041" s="20">
        <f t="shared" si="95"/>
        <v>180616.74008810575</v>
      </c>
      <c r="R2041" s="18" t="s">
        <v>48</v>
      </c>
      <c r="S2041" s="18">
        <v>106</v>
      </c>
    </row>
    <row r="2042" spans="1:19" x14ac:dyDescent="0.25">
      <c r="A2042" s="18" t="s">
        <v>6770</v>
      </c>
      <c r="B2042" s="18" t="s">
        <v>2004</v>
      </c>
      <c r="C2042" s="18" t="s">
        <v>67</v>
      </c>
      <c r="D2042" s="18">
        <v>1991</v>
      </c>
      <c r="E2042" s="18">
        <f>VLOOKUP(D2042,'cpi roi'!A:C,2,FALSE)</f>
        <v>136.19999999999999</v>
      </c>
      <c r="F2042" s="18" t="s">
        <v>6310</v>
      </c>
      <c r="G2042" s="18">
        <v>7.1</v>
      </c>
      <c r="H2042" s="19">
        <v>2000</v>
      </c>
      <c r="I2042" s="18" t="s">
        <v>2708</v>
      </c>
      <c r="J2042" s="18" t="s">
        <v>2708</v>
      </c>
      <c r="K2042" s="18" t="s">
        <v>4258</v>
      </c>
      <c r="L2042" s="18" t="s">
        <v>310</v>
      </c>
      <c r="M2042" s="20">
        <v>0</v>
      </c>
      <c r="N2042" s="20">
        <v>93292</v>
      </c>
      <c r="O2042" s="21">
        <f t="shared" si="93"/>
        <v>208708.31424375917</v>
      </c>
      <c r="P2042" s="22">
        <f t="shared" si="94"/>
        <v>0</v>
      </c>
      <c r="Q2042" s="20">
        <f t="shared" si="95"/>
        <v>68496.328928046991</v>
      </c>
      <c r="R2042" s="18" t="s">
        <v>6771</v>
      </c>
      <c r="S2042" s="18">
        <v>137</v>
      </c>
    </row>
    <row r="2043" spans="1:19" x14ac:dyDescent="0.25">
      <c r="A2043" s="18" t="s">
        <v>6772</v>
      </c>
      <c r="B2043" s="18" t="s">
        <v>424</v>
      </c>
      <c r="C2043" s="18" t="s">
        <v>45</v>
      </c>
      <c r="D2043" s="18">
        <v>1991</v>
      </c>
      <c r="E2043" s="18">
        <f>VLOOKUP(D2043,'cpi roi'!A:C,2,FALSE)</f>
        <v>136.19999999999999</v>
      </c>
      <c r="F2043" s="18" t="s">
        <v>6773</v>
      </c>
      <c r="G2043" s="18">
        <v>6.1</v>
      </c>
      <c r="H2043" s="19">
        <v>2600</v>
      </c>
      <c r="I2043" s="18" t="s">
        <v>2559</v>
      </c>
      <c r="J2043" s="18" t="s">
        <v>2559</v>
      </c>
      <c r="K2043" s="18" t="s">
        <v>1380</v>
      </c>
      <c r="L2043" s="18" t="s">
        <v>457</v>
      </c>
      <c r="M2043" s="20">
        <v>0</v>
      </c>
      <c r="N2043" s="20">
        <v>0</v>
      </c>
      <c r="O2043" s="21">
        <f t="shared" si="93"/>
        <v>0</v>
      </c>
      <c r="P2043" s="22">
        <f t="shared" si="94"/>
        <v>0</v>
      </c>
      <c r="Q2043" s="20">
        <f t="shared" si="95"/>
        <v>0</v>
      </c>
      <c r="R2043" s="18" t="s">
        <v>6667</v>
      </c>
      <c r="S2043" s="18">
        <v>105</v>
      </c>
    </row>
    <row r="2044" spans="1:19" x14ac:dyDescent="0.25">
      <c r="A2044" s="18" t="s">
        <v>6774</v>
      </c>
      <c r="B2044" s="18" t="s">
        <v>20</v>
      </c>
      <c r="C2044" s="18" t="s">
        <v>4887</v>
      </c>
      <c r="D2044" s="18">
        <v>1991</v>
      </c>
      <c r="E2044" s="18">
        <f>VLOOKUP(D2044,'cpi roi'!A:C,2,FALSE)</f>
        <v>136.19999999999999</v>
      </c>
      <c r="F2044" s="18" t="s">
        <v>6387</v>
      </c>
      <c r="G2044" s="18">
        <v>5.6</v>
      </c>
      <c r="H2044" s="19">
        <v>815</v>
      </c>
      <c r="I2044" s="18" t="s">
        <v>5019</v>
      </c>
      <c r="J2044" s="18" t="s">
        <v>3633</v>
      </c>
      <c r="K2044" s="18" t="s">
        <v>1154</v>
      </c>
      <c r="L2044" s="18" t="s">
        <v>34</v>
      </c>
      <c r="M2044" s="20">
        <v>0</v>
      </c>
      <c r="N2044" s="20">
        <v>6413375</v>
      </c>
      <c r="O2044" s="21">
        <f t="shared" si="93"/>
        <v>14347689.88619677</v>
      </c>
      <c r="P2044" s="22">
        <f t="shared" si="94"/>
        <v>0</v>
      </c>
      <c r="Q2044" s="20">
        <f t="shared" si="95"/>
        <v>4708792.2173274597</v>
      </c>
      <c r="R2044" s="18" t="s">
        <v>6775</v>
      </c>
      <c r="S2044" s="18">
        <v>104</v>
      </c>
    </row>
    <row r="2045" spans="1:19" x14ac:dyDescent="0.25">
      <c r="A2045" s="18" t="s">
        <v>6776</v>
      </c>
      <c r="B2045" s="18" t="s">
        <v>20</v>
      </c>
      <c r="C2045" s="18" t="s">
        <v>108</v>
      </c>
      <c r="D2045" s="18">
        <v>1992</v>
      </c>
      <c r="E2045" s="18">
        <f>VLOOKUP(D2045,'cpi roi'!A:C,2,FALSE)</f>
        <v>140.30000000000001</v>
      </c>
      <c r="F2045" s="18" t="s">
        <v>6777</v>
      </c>
      <c r="G2045" s="18">
        <v>8.3000000000000007</v>
      </c>
      <c r="H2045" s="19">
        <v>943000</v>
      </c>
      <c r="I2045" s="18" t="s">
        <v>6778</v>
      </c>
      <c r="J2045" s="18" t="s">
        <v>6778</v>
      </c>
      <c r="K2045" s="18" t="s">
        <v>6779</v>
      </c>
      <c r="L2045" s="18" t="s">
        <v>34</v>
      </c>
      <c r="M2045" s="20">
        <v>1200000</v>
      </c>
      <c r="N2045" s="20">
        <v>2913644</v>
      </c>
      <c r="O2045" s="21">
        <f t="shared" si="93"/>
        <v>6327778.5231646467</v>
      </c>
      <c r="P2045" s="22">
        <f t="shared" si="94"/>
        <v>242.80366666666669</v>
      </c>
      <c r="Q2045" s="20">
        <f t="shared" si="95"/>
        <v>2076724.1625089094</v>
      </c>
      <c r="R2045" s="18" t="s">
        <v>6780</v>
      </c>
      <c r="S2045" s="18">
        <v>99</v>
      </c>
    </row>
    <row r="2046" spans="1:19" x14ac:dyDescent="0.25">
      <c r="A2046" s="18" t="s">
        <v>6781</v>
      </c>
      <c r="B2046" s="18" t="s">
        <v>20</v>
      </c>
      <c r="C2046" s="18" t="s">
        <v>21</v>
      </c>
      <c r="D2046" s="18">
        <v>1992</v>
      </c>
      <c r="E2046" s="18">
        <f>VLOOKUP(D2046,'cpi roi'!A:C,2,FALSE)</f>
        <v>140.30000000000001</v>
      </c>
      <c r="F2046" s="18" t="s">
        <v>6518</v>
      </c>
      <c r="G2046" s="18">
        <v>7</v>
      </c>
      <c r="H2046" s="19">
        <v>186000</v>
      </c>
      <c r="I2046" s="18" t="s">
        <v>2650</v>
      </c>
      <c r="J2046" s="18" t="s">
        <v>2734</v>
      </c>
      <c r="K2046" s="18" t="s">
        <v>1824</v>
      </c>
      <c r="L2046" s="18" t="s">
        <v>34</v>
      </c>
      <c r="M2046" s="20">
        <v>49000000</v>
      </c>
      <c r="N2046" s="20">
        <v>352927224</v>
      </c>
      <c r="O2046" s="21">
        <f t="shared" si="93"/>
        <v>766478440.14825368</v>
      </c>
      <c r="P2046" s="22">
        <f t="shared" si="94"/>
        <v>720.25964081632651</v>
      </c>
      <c r="Q2046" s="20">
        <f t="shared" si="95"/>
        <v>251551834.64005703</v>
      </c>
      <c r="R2046" s="18" t="s">
        <v>4153</v>
      </c>
      <c r="S2046" s="18">
        <v>127</v>
      </c>
    </row>
    <row r="2047" spans="1:19" x14ac:dyDescent="0.25">
      <c r="A2047" s="18" t="s">
        <v>6782</v>
      </c>
      <c r="B2047" s="18" t="s">
        <v>20</v>
      </c>
      <c r="C2047" s="18" t="s">
        <v>56</v>
      </c>
      <c r="D2047" s="18">
        <v>1992</v>
      </c>
      <c r="E2047" s="18">
        <f>VLOOKUP(D2047,'cpi roi'!A:C,2,FALSE)</f>
        <v>140.30000000000001</v>
      </c>
      <c r="F2047" s="18" t="s">
        <v>6783</v>
      </c>
      <c r="G2047" s="18">
        <v>6.6</v>
      </c>
      <c r="H2047" s="19">
        <v>74000</v>
      </c>
      <c r="I2047" s="18" t="s">
        <v>4939</v>
      </c>
      <c r="J2047" s="18" t="s">
        <v>3905</v>
      </c>
      <c r="K2047" s="18" t="s">
        <v>6784</v>
      </c>
      <c r="L2047" s="18" t="s">
        <v>34</v>
      </c>
      <c r="M2047" s="20">
        <v>6000000</v>
      </c>
      <c r="N2047" s="20">
        <v>25795897</v>
      </c>
      <c r="O2047" s="21">
        <f t="shared" si="93"/>
        <v>56022878.231646471</v>
      </c>
      <c r="P2047" s="22">
        <f t="shared" si="94"/>
        <v>429.93161666666663</v>
      </c>
      <c r="Q2047" s="20">
        <f t="shared" si="95"/>
        <v>18386241.625089094</v>
      </c>
      <c r="R2047" s="18" t="s">
        <v>6785</v>
      </c>
      <c r="S2047" s="18">
        <v>99</v>
      </c>
    </row>
    <row r="2048" spans="1:19" x14ac:dyDescent="0.25">
      <c r="A2048" s="18" t="s">
        <v>6786</v>
      </c>
      <c r="B2048" s="18" t="s">
        <v>20</v>
      </c>
      <c r="C2048" s="18" t="s">
        <v>45</v>
      </c>
      <c r="D2048" s="18">
        <v>1992</v>
      </c>
      <c r="E2048" s="18">
        <f>VLOOKUP(D2048,'cpi roi'!A:C,2,FALSE)</f>
        <v>140.30000000000001</v>
      </c>
      <c r="F2048" s="18" t="s">
        <v>6520</v>
      </c>
      <c r="G2048" s="18">
        <v>7.6</v>
      </c>
      <c r="H2048" s="19">
        <v>112000</v>
      </c>
      <c r="I2048" s="18" t="s">
        <v>2578</v>
      </c>
      <c r="J2048" s="18" t="s">
        <v>3405</v>
      </c>
      <c r="K2048" s="18" t="s">
        <v>6643</v>
      </c>
      <c r="L2048" s="18" t="s">
        <v>34</v>
      </c>
      <c r="M2048" s="20">
        <v>11000000</v>
      </c>
      <c r="N2048" s="20">
        <v>64088552</v>
      </c>
      <c r="O2048" s="21">
        <f t="shared" si="93"/>
        <v>139185900.17391303</v>
      </c>
      <c r="P2048" s="22">
        <f t="shared" si="94"/>
        <v>582.6232</v>
      </c>
      <c r="Q2048" s="20">
        <f t="shared" si="95"/>
        <v>45679652.173913039</v>
      </c>
      <c r="R2048" s="18" t="s">
        <v>184</v>
      </c>
      <c r="S2048" s="18">
        <v>120</v>
      </c>
    </row>
    <row r="2049" spans="1:19" x14ac:dyDescent="0.25">
      <c r="A2049" s="18" t="s">
        <v>6787</v>
      </c>
      <c r="B2049" s="18" t="s">
        <v>20</v>
      </c>
      <c r="C2049" s="18" t="s">
        <v>38</v>
      </c>
      <c r="D2049" s="18">
        <v>1992</v>
      </c>
      <c r="E2049" s="18">
        <f>VLOOKUP(D2049,'cpi roi'!A:C,2,FALSE)</f>
        <v>140.30000000000001</v>
      </c>
      <c r="F2049" s="18" t="s">
        <v>6788</v>
      </c>
      <c r="G2049" s="18">
        <v>7.7</v>
      </c>
      <c r="H2049" s="19">
        <v>156000</v>
      </c>
      <c r="I2049" s="18" t="s">
        <v>562</v>
      </c>
      <c r="J2049" s="18" t="s">
        <v>6789</v>
      </c>
      <c r="K2049" s="18" t="s">
        <v>4579</v>
      </c>
      <c r="L2049" s="18" t="s">
        <v>34</v>
      </c>
      <c r="M2049" s="20">
        <v>40000000</v>
      </c>
      <c r="N2049" s="20">
        <v>75505856</v>
      </c>
      <c r="O2049" s="21">
        <f t="shared" si="93"/>
        <v>163981712.92373484</v>
      </c>
      <c r="P2049" s="22">
        <f t="shared" si="94"/>
        <v>188.76463999999999</v>
      </c>
      <c r="Q2049" s="20">
        <f t="shared" si="95"/>
        <v>53817431.218816817</v>
      </c>
      <c r="R2049" s="18" t="s">
        <v>4534</v>
      </c>
      <c r="S2049" s="18">
        <v>112</v>
      </c>
    </row>
    <row r="2050" spans="1:19" x14ac:dyDescent="0.25">
      <c r="A2050" s="18" t="s">
        <v>6790</v>
      </c>
      <c r="B2050" s="18" t="s">
        <v>20</v>
      </c>
      <c r="C2050" s="18" t="s">
        <v>56</v>
      </c>
      <c r="D2050" s="18">
        <v>1992</v>
      </c>
      <c r="E2050" s="18">
        <f>VLOOKUP(D2050,'cpi roi'!A:C,2,FALSE)</f>
        <v>140.30000000000001</v>
      </c>
      <c r="F2050" s="18" t="s">
        <v>6791</v>
      </c>
      <c r="G2050" s="18">
        <v>7.4</v>
      </c>
      <c r="H2050" s="19">
        <v>199000</v>
      </c>
      <c r="I2050" s="18" t="s">
        <v>744</v>
      </c>
      <c r="J2050" s="18" t="s">
        <v>6792</v>
      </c>
      <c r="K2050" s="18" t="s">
        <v>3367</v>
      </c>
      <c r="L2050" s="18" t="s">
        <v>26</v>
      </c>
      <c r="M2050" s="20">
        <v>40000000</v>
      </c>
      <c r="N2050" s="20">
        <v>215862692</v>
      </c>
      <c r="O2050" s="21">
        <f t="shared" si="93"/>
        <v>468805147.91446894</v>
      </c>
      <c r="P2050" s="22">
        <f t="shared" si="94"/>
        <v>539.65673000000004</v>
      </c>
      <c r="Q2050" s="20">
        <f t="shared" si="95"/>
        <v>153857941.55381325</v>
      </c>
      <c r="R2050" s="18" t="s">
        <v>6793</v>
      </c>
      <c r="S2050" s="18">
        <v>128</v>
      </c>
    </row>
    <row r="2051" spans="1:19" x14ac:dyDescent="0.25">
      <c r="A2051" s="18" t="s">
        <v>6794</v>
      </c>
      <c r="B2051" s="18" t="s">
        <v>20</v>
      </c>
      <c r="C2051" s="18" t="s">
        <v>21</v>
      </c>
      <c r="D2051" s="18">
        <v>1992</v>
      </c>
      <c r="E2051" s="18">
        <f>VLOOKUP(D2051,'cpi roi'!A:C,2,FALSE)</f>
        <v>140.30000000000001</v>
      </c>
      <c r="F2051" s="18" t="s">
        <v>6795</v>
      </c>
      <c r="G2051" s="18">
        <v>8.1999999999999993</v>
      </c>
      <c r="H2051" s="19">
        <v>385000</v>
      </c>
      <c r="I2051" s="18" t="s">
        <v>89</v>
      </c>
      <c r="J2051" s="18" t="s">
        <v>5207</v>
      </c>
      <c r="K2051" s="18" t="s">
        <v>89</v>
      </c>
      <c r="L2051" s="18" t="s">
        <v>34</v>
      </c>
      <c r="M2051" s="20">
        <v>14400000</v>
      </c>
      <c r="N2051" s="20">
        <v>159157447</v>
      </c>
      <c r="O2051" s="21">
        <f t="shared" ref="O2051:O2114" si="96">(304.7/E2051)*N2051</f>
        <v>345654127.59016389</v>
      </c>
      <c r="P2051" s="22">
        <f t="shared" ref="P2051:P2114" si="97">IFERROR(N2051/M2051, 0)*100</f>
        <v>1105.260048611111</v>
      </c>
      <c r="Q2051" s="20">
        <f t="shared" ref="Q2051:Q2114" si="98">N2051/(E2051/100)</f>
        <v>113440803.27868852</v>
      </c>
      <c r="R2051" s="18" t="s">
        <v>27</v>
      </c>
      <c r="S2051" s="18">
        <v>130</v>
      </c>
    </row>
    <row r="2052" spans="1:19" x14ac:dyDescent="0.25">
      <c r="A2052" s="18" t="s">
        <v>6796</v>
      </c>
      <c r="B2052" s="18" t="s">
        <v>20</v>
      </c>
      <c r="C2052" s="18" t="s">
        <v>21</v>
      </c>
      <c r="D2052" s="18">
        <v>1992</v>
      </c>
      <c r="E2052" s="18">
        <f>VLOOKUP(D2052,'cpi roi'!A:C,2,FALSE)</f>
        <v>140.30000000000001</v>
      </c>
      <c r="F2052" s="18" t="s">
        <v>6797</v>
      </c>
      <c r="G2052" s="18">
        <v>7.7</v>
      </c>
      <c r="H2052" s="19">
        <v>242000</v>
      </c>
      <c r="I2052" s="18" t="s">
        <v>2073</v>
      </c>
      <c r="J2052" s="18" t="s">
        <v>6798</v>
      </c>
      <c r="K2052" s="18" t="s">
        <v>1483</v>
      </c>
      <c r="L2052" s="18" t="s">
        <v>34</v>
      </c>
      <c r="M2052" s="20">
        <v>41000000</v>
      </c>
      <c r="N2052" s="20">
        <v>243240178</v>
      </c>
      <c r="O2052" s="21">
        <f t="shared" si="96"/>
        <v>528262881.23022091</v>
      </c>
      <c r="P2052" s="22">
        <f t="shared" si="97"/>
        <v>593.2687268292683</v>
      </c>
      <c r="Q2052" s="20">
        <f t="shared" si="98"/>
        <v>173371473.9843193</v>
      </c>
      <c r="R2052" s="18" t="s">
        <v>35</v>
      </c>
      <c r="S2052" s="18">
        <v>138</v>
      </c>
    </row>
    <row r="2053" spans="1:19" x14ac:dyDescent="0.25">
      <c r="A2053" s="18" t="s">
        <v>6799</v>
      </c>
      <c r="B2053" s="18" t="s">
        <v>37</v>
      </c>
      <c r="C2053" s="18" t="s">
        <v>45</v>
      </c>
      <c r="D2053" s="18">
        <v>1992</v>
      </c>
      <c r="E2053" s="18">
        <f>VLOOKUP(D2053,'cpi roi'!A:C,2,FALSE)</f>
        <v>140.30000000000001</v>
      </c>
      <c r="F2053" s="18" t="s">
        <v>6800</v>
      </c>
      <c r="G2053" s="18">
        <v>7.3</v>
      </c>
      <c r="H2053" s="19">
        <v>97000</v>
      </c>
      <c r="I2053" s="18" t="s">
        <v>3539</v>
      </c>
      <c r="J2053" s="18" t="s">
        <v>6801</v>
      </c>
      <c r="K2053" s="18" t="s">
        <v>2096</v>
      </c>
      <c r="L2053" s="18" t="s">
        <v>34</v>
      </c>
      <c r="M2053" s="20">
        <v>40000000</v>
      </c>
      <c r="N2053" s="20">
        <v>132440069</v>
      </c>
      <c r="O2053" s="21">
        <f t="shared" si="96"/>
        <v>287630000.17320025</v>
      </c>
      <c r="P2053" s="22">
        <f t="shared" si="97"/>
        <v>331.10017249999999</v>
      </c>
      <c r="Q2053" s="20">
        <f t="shared" si="98"/>
        <v>94397768.353528157</v>
      </c>
      <c r="R2053" s="18" t="s">
        <v>35</v>
      </c>
      <c r="S2053" s="18">
        <v>128</v>
      </c>
    </row>
    <row r="2054" spans="1:19" x14ac:dyDescent="0.25">
      <c r="A2054" s="18" t="s">
        <v>6802</v>
      </c>
      <c r="B2054" s="18" t="s">
        <v>20</v>
      </c>
      <c r="C2054" s="18" t="s">
        <v>38</v>
      </c>
      <c r="D2054" s="18">
        <v>1992</v>
      </c>
      <c r="E2054" s="18">
        <f>VLOOKUP(D2054,'cpi roi'!A:C,2,FALSE)</f>
        <v>140.30000000000001</v>
      </c>
      <c r="F2054" s="18" t="s">
        <v>6803</v>
      </c>
      <c r="G2054" s="18">
        <v>6.3</v>
      </c>
      <c r="H2054" s="19">
        <v>124000</v>
      </c>
      <c r="I2054" s="18" t="s">
        <v>5381</v>
      </c>
      <c r="J2054" s="18" t="s">
        <v>501</v>
      </c>
      <c r="K2054" s="18" t="s">
        <v>2833</v>
      </c>
      <c r="L2054" s="18" t="s">
        <v>34</v>
      </c>
      <c r="M2054" s="20">
        <v>25000000</v>
      </c>
      <c r="N2054" s="20">
        <v>411006740</v>
      </c>
      <c r="O2054" s="21">
        <f t="shared" si="96"/>
        <v>892614067.55523872</v>
      </c>
      <c r="P2054" s="22">
        <f t="shared" si="97"/>
        <v>1644.0269600000001</v>
      </c>
      <c r="Q2054" s="20">
        <f t="shared" si="98"/>
        <v>292948496.07982892</v>
      </c>
      <c r="R2054" s="18" t="s">
        <v>6804</v>
      </c>
      <c r="S2054" s="18">
        <v>129</v>
      </c>
    </row>
    <row r="2055" spans="1:19" x14ac:dyDescent="0.25">
      <c r="A2055" s="18" t="s">
        <v>6805</v>
      </c>
      <c r="B2055" s="18" t="s">
        <v>20</v>
      </c>
      <c r="C2055" s="18" t="s">
        <v>21</v>
      </c>
      <c r="D2055" s="18">
        <v>1992</v>
      </c>
      <c r="E2055" s="18">
        <f>VLOOKUP(D2055,'cpi roi'!A:C,2,FALSE)</f>
        <v>140.30000000000001</v>
      </c>
      <c r="F2055" s="18" t="s">
        <v>6806</v>
      </c>
      <c r="G2055" s="18">
        <v>8</v>
      </c>
      <c r="H2055" s="19">
        <v>274000</v>
      </c>
      <c r="I2055" s="18" t="s">
        <v>2039</v>
      </c>
      <c r="J2055" s="18" t="s">
        <v>6807</v>
      </c>
      <c r="K2055" s="18" t="s">
        <v>140</v>
      </c>
      <c r="L2055" s="18" t="s">
        <v>34</v>
      </c>
      <c r="M2055" s="20">
        <v>31000000</v>
      </c>
      <c r="N2055" s="20">
        <v>134095253</v>
      </c>
      <c r="O2055" s="21">
        <f t="shared" si="96"/>
        <v>291224687.02138275</v>
      </c>
      <c r="P2055" s="22">
        <f t="shared" si="97"/>
        <v>432.56533225806447</v>
      </c>
      <c r="Q2055" s="20">
        <f t="shared" si="98"/>
        <v>95577514.61154668</v>
      </c>
      <c r="R2055" s="18" t="s">
        <v>65</v>
      </c>
      <c r="S2055" s="18">
        <v>156</v>
      </c>
    </row>
    <row r="2056" spans="1:19" x14ac:dyDescent="0.25">
      <c r="A2056" s="18" t="s">
        <v>6808</v>
      </c>
      <c r="B2056" s="18" t="s">
        <v>2004</v>
      </c>
      <c r="C2056" s="18" t="s">
        <v>38</v>
      </c>
      <c r="D2056" s="18">
        <v>1992</v>
      </c>
      <c r="E2056" s="18">
        <f>VLOOKUP(D2056,'cpi roi'!A:C,2,FALSE)</f>
        <v>140.30000000000001</v>
      </c>
      <c r="F2056" s="18" t="s">
        <v>6809</v>
      </c>
      <c r="G2056" s="18">
        <v>7</v>
      </c>
      <c r="H2056" s="19">
        <v>280000</v>
      </c>
      <c r="I2056" s="18" t="s">
        <v>2673</v>
      </c>
      <c r="J2056" s="18" t="s">
        <v>5076</v>
      </c>
      <c r="K2056" s="18" t="s">
        <v>1570</v>
      </c>
      <c r="L2056" s="18" t="s">
        <v>34</v>
      </c>
      <c r="M2056" s="20">
        <v>80000000</v>
      </c>
      <c r="N2056" s="20">
        <v>266892996</v>
      </c>
      <c r="O2056" s="21">
        <f t="shared" si="96"/>
        <v>579631474.56307912</v>
      </c>
      <c r="P2056" s="22">
        <f t="shared" si="97"/>
        <v>333.61624499999999</v>
      </c>
      <c r="Q2056" s="20">
        <f t="shared" si="98"/>
        <v>190230218.10406271</v>
      </c>
      <c r="R2056" s="18" t="s">
        <v>27</v>
      </c>
      <c r="S2056" s="18">
        <v>126</v>
      </c>
    </row>
    <row r="2057" spans="1:19" x14ac:dyDescent="0.25">
      <c r="A2057" s="18" t="s">
        <v>6810</v>
      </c>
      <c r="B2057" s="18" t="s">
        <v>37</v>
      </c>
      <c r="C2057" s="18" t="s">
        <v>45</v>
      </c>
      <c r="D2057" s="18">
        <v>1992</v>
      </c>
      <c r="E2057" s="18">
        <f>VLOOKUP(D2057,'cpi roi'!A:C,2,FALSE)</f>
        <v>140.30000000000001</v>
      </c>
      <c r="F2057" s="18" t="s">
        <v>6811</v>
      </c>
      <c r="G2057" s="18">
        <v>6.6</v>
      </c>
      <c r="H2057" s="19">
        <v>62000</v>
      </c>
      <c r="I2057" s="18" t="s">
        <v>3356</v>
      </c>
      <c r="J2057" s="18" t="s">
        <v>6812</v>
      </c>
      <c r="K2057" s="18" t="s">
        <v>2581</v>
      </c>
      <c r="L2057" s="18" t="s">
        <v>34</v>
      </c>
      <c r="M2057" s="20">
        <v>10000000</v>
      </c>
      <c r="N2057" s="20">
        <v>50752337</v>
      </c>
      <c r="O2057" s="21">
        <f t="shared" si="96"/>
        <v>110222644.93157519</v>
      </c>
      <c r="P2057" s="22">
        <f t="shared" si="97"/>
        <v>507.52337</v>
      </c>
      <c r="Q2057" s="20">
        <f t="shared" si="98"/>
        <v>36174153.243050605</v>
      </c>
      <c r="R2057" s="18" t="s">
        <v>6813</v>
      </c>
      <c r="S2057" s="18">
        <v>104</v>
      </c>
    </row>
    <row r="2058" spans="1:19" x14ac:dyDescent="0.25">
      <c r="A2058" s="18" t="s">
        <v>6814</v>
      </c>
      <c r="B2058" s="18" t="s">
        <v>341</v>
      </c>
      <c r="C2058" s="18" t="s">
        <v>394</v>
      </c>
      <c r="D2058" s="18">
        <v>1992</v>
      </c>
      <c r="E2058" s="18">
        <f>VLOOKUP(D2058,'cpi roi'!A:C,2,FALSE)</f>
        <v>140.30000000000001</v>
      </c>
      <c r="F2058" s="18" t="s">
        <v>6803</v>
      </c>
      <c r="G2058" s="18">
        <v>8</v>
      </c>
      <c r="H2058" s="19">
        <v>382000</v>
      </c>
      <c r="I2058" s="18" t="s">
        <v>5089</v>
      </c>
      <c r="J2058" s="18" t="s">
        <v>5089</v>
      </c>
      <c r="K2058" s="18" t="s">
        <v>6815</v>
      </c>
      <c r="L2058" s="18" t="s">
        <v>34</v>
      </c>
      <c r="M2058" s="20">
        <v>28000000</v>
      </c>
      <c r="N2058" s="20">
        <v>504050219</v>
      </c>
      <c r="O2058" s="21">
        <f t="shared" si="96"/>
        <v>1094683547.60727</v>
      </c>
      <c r="P2058" s="22">
        <f t="shared" si="97"/>
        <v>1800.1793535714285</v>
      </c>
      <c r="Q2058" s="20">
        <f t="shared" si="98"/>
        <v>359266014.96792585</v>
      </c>
      <c r="R2058" s="18" t="s">
        <v>1729</v>
      </c>
      <c r="S2058" s="18">
        <v>90</v>
      </c>
    </row>
    <row r="2059" spans="1:19" x14ac:dyDescent="0.25">
      <c r="A2059" s="18" t="s">
        <v>6816</v>
      </c>
      <c r="B2059" s="18" t="s">
        <v>37</v>
      </c>
      <c r="C2059" s="18" t="s">
        <v>45</v>
      </c>
      <c r="D2059" s="18">
        <v>1992</v>
      </c>
      <c r="E2059" s="18">
        <f>VLOOKUP(D2059,'cpi roi'!A:C,2,FALSE)</f>
        <v>140.30000000000001</v>
      </c>
      <c r="F2059" s="18" t="s">
        <v>6817</v>
      </c>
      <c r="G2059" s="18">
        <v>6.4</v>
      </c>
      <c r="H2059" s="19">
        <v>91000</v>
      </c>
      <c r="I2059" s="18" t="s">
        <v>3871</v>
      </c>
      <c r="J2059" s="18" t="s">
        <v>6818</v>
      </c>
      <c r="K2059" s="18" t="s">
        <v>3541</v>
      </c>
      <c r="L2059" s="18" t="s">
        <v>34</v>
      </c>
      <c r="M2059" s="20">
        <v>31000000</v>
      </c>
      <c r="N2059" s="20">
        <v>231605150</v>
      </c>
      <c r="O2059" s="21">
        <f t="shared" si="96"/>
        <v>502994220.9907341</v>
      </c>
      <c r="P2059" s="22">
        <f t="shared" si="97"/>
        <v>747.1133870967742</v>
      </c>
      <c r="Q2059" s="20">
        <f t="shared" si="98"/>
        <v>165078510.33499643</v>
      </c>
      <c r="R2059" s="18" t="s">
        <v>2097</v>
      </c>
      <c r="S2059" s="18">
        <v>100</v>
      </c>
    </row>
    <row r="2060" spans="1:19" x14ac:dyDescent="0.25">
      <c r="A2060" s="18" t="s">
        <v>6819</v>
      </c>
      <c r="B2060" s="18" t="s">
        <v>20</v>
      </c>
      <c r="C2060" s="18" t="s">
        <v>38</v>
      </c>
      <c r="D2060" s="18">
        <v>1992</v>
      </c>
      <c r="E2060" s="18">
        <f>VLOOKUP(D2060,'cpi roi'!A:C,2,FALSE)</f>
        <v>140.30000000000001</v>
      </c>
      <c r="F2060" s="18" t="s">
        <v>6820</v>
      </c>
      <c r="G2060" s="18">
        <v>6.5</v>
      </c>
      <c r="H2060" s="19">
        <v>284000</v>
      </c>
      <c r="I2060" s="18" t="s">
        <v>6821</v>
      </c>
      <c r="J2060" s="18" t="s">
        <v>1574</v>
      </c>
      <c r="K2060" s="18" t="s">
        <v>3240</v>
      </c>
      <c r="L2060" s="18" t="s">
        <v>34</v>
      </c>
      <c r="M2060" s="20">
        <v>50000000</v>
      </c>
      <c r="N2060" s="20">
        <v>159814498</v>
      </c>
      <c r="O2060" s="21">
        <f t="shared" si="96"/>
        <v>347081094.37348539</v>
      </c>
      <c r="P2060" s="22">
        <f t="shared" si="97"/>
        <v>319.62899600000003</v>
      </c>
      <c r="Q2060" s="20">
        <f t="shared" si="98"/>
        <v>113909121.88168211</v>
      </c>
      <c r="R2060" s="18" t="s">
        <v>184</v>
      </c>
      <c r="S2060" s="18">
        <v>114</v>
      </c>
    </row>
    <row r="2061" spans="1:19" x14ac:dyDescent="0.25">
      <c r="A2061" s="18" t="s">
        <v>6822</v>
      </c>
      <c r="B2061" s="18" t="s">
        <v>2004</v>
      </c>
      <c r="C2061" s="18" t="s">
        <v>45</v>
      </c>
      <c r="D2061" s="18">
        <v>1992</v>
      </c>
      <c r="E2061" s="18">
        <f>VLOOKUP(D2061,'cpi roi'!A:C,2,FALSE)</f>
        <v>140.30000000000001</v>
      </c>
      <c r="F2061" s="18" t="s">
        <v>6823</v>
      </c>
      <c r="G2061" s="18">
        <v>6.6</v>
      </c>
      <c r="H2061" s="19">
        <v>108000</v>
      </c>
      <c r="I2061" s="18" t="s">
        <v>2060</v>
      </c>
      <c r="J2061" s="18" t="s">
        <v>448</v>
      </c>
      <c r="K2061" s="18" t="s">
        <v>752</v>
      </c>
      <c r="L2061" s="18" t="s">
        <v>34</v>
      </c>
      <c r="M2061" s="20">
        <v>55000000</v>
      </c>
      <c r="N2061" s="20">
        <v>149022650</v>
      </c>
      <c r="O2061" s="21">
        <f t="shared" si="96"/>
        <v>323643631.1831789</v>
      </c>
      <c r="P2061" s="22">
        <f t="shared" si="97"/>
        <v>270.95027272727276</v>
      </c>
      <c r="Q2061" s="20">
        <f t="shared" si="98"/>
        <v>106217141.8389166</v>
      </c>
      <c r="R2061" s="18" t="s">
        <v>65</v>
      </c>
      <c r="S2061" s="18">
        <v>104</v>
      </c>
    </row>
    <row r="2062" spans="1:19" x14ac:dyDescent="0.25">
      <c r="A2062" s="18" t="s">
        <v>6824</v>
      </c>
      <c r="B2062" s="18" t="s">
        <v>2004</v>
      </c>
      <c r="C2062" s="18" t="s">
        <v>29</v>
      </c>
      <c r="D2062" s="18">
        <v>1992</v>
      </c>
      <c r="E2062" s="18">
        <f>VLOOKUP(D2062,'cpi roi'!A:C,2,FALSE)</f>
        <v>140.30000000000001</v>
      </c>
      <c r="F2062" s="18" t="s">
        <v>6820</v>
      </c>
      <c r="G2062" s="18">
        <v>6.6</v>
      </c>
      <c r="H2062" s="19">
        <v>60000</v>
      </c>
      <c r="I2062" s="18" t="s">
        <v>1139</v>
      </c>
      <c r="J2062" s="18" t="s">
        <v>6825</v>
      </c>
      <c r="K2062" s="18" t="s">
        <v>1483</v>
      </c>
      <c r="L2062" s="18" t="s">
        <v>34</v>
      </c>
      <c r="M2062" s="20">
        <v>60000000</v>
      </c>
      <c r="N2062" s="20">
        <v>137783840</v>
      </c>
      <c r="O2062" s="21">
        <f t="shared" si="96"/>
        <v>299235467.19885957</v>
      </c>
      <c r="P2062" s="22">
        <f t="shared" si="97"/>
        <v>229.63973333333331</v>
      </c>
      <c r="Q2062" s="20">
        <f t="shared" si="98"/>
        <v>98206585.887384176</v>
      </c>
      <c r="R2062" s="18" t="s">
        <v>4210</v>
      </c>
      <c r="S2062" s="18">
        <v>140</v>
      </c>
    </row>
    <row r="2063" spans="1:19" x14ac:dyDescent="0.25">
      <c r="A2063" s="18" t="s">
        <v>6826</v>
      </c>
      <c r="B2063" s="18" t="s">
        <v>20</v>
      </c>
      <c r="C2063" s="18" t="s">
        <v>108</v>
      </c>
      <c r="D2063" s="18">
        <v>1992</v>
      </c>
      <c r="E2063" s="18">
        <f>VLOOKUP(D2063,'cpi roi'!A:C,2,FALSE)</f>
        <v>140.30000000000001</v>
      </c>
      <c r="F2063" s="18" t="s">
        <v>6827</v>
      </c>
      <c r="G2063" s="18">
        <v>7.3</v>
      </c>
      <c r="H2063" s="19">
        <v>52000</v>
      </c>
      <c r="I2063" s="18" t="s">
        <v>2248</v>
      </c>
      <c r="J2063" s="18" t="s">
        <v>2248</v>
      </c>
      <c r="K2063" s="18" t="s">
        <v>6828</v>
      </c>
      <c r="L2063" s="18" t="s">
        <v>26</v>
      </c>
      <c r="M2063" s="20">
        <v>0</v>
      </c>
      <c r="N2063" s="20">
        <v>62548947</v>
      </c>
      <c r="O2063" s="21">
        <f t="shared" si="96"/>
        <v>135842224.8816821</v>
      </c>
      <c r="P2063" s="22">
        <f t="shared" si="97"/>
        <v>0</v>
      </c>
      <c r="Q2063" s="20">
        <f t="shared" si="98"/>
        <v>44582285.816108339</v>
      </c>
      <c r="R2063" s="18" t="s">
        <v>4704</v>
      </c>
      <c r="S2063" s="18">
        <v>112</v>
      </c>
    </row>
    <row r="2064" spans="1:19" x14ac:dyDescent="0.25">
      <c r="A2064" s="18" t="s">
        <v>6829</v>
      </c>
      <c r="B2064" s="18" t="s">
        <v>37</v>
      </c>
      <c r="C2064" s="18" t="s">
        <v>21</v>
      </c>
      <c r="D2064" s="18">
        <v>1992</v>
      </c>
      <c r="E2064" s="18">
        <f>VLOOKUP(D2064,'cpi roi'!A:C,2,FALSE)</f>
        <v>140.30000000000001</v>
      </c>
      <c r="F2064" s="18" t="s">
        <v>6830</v>
      </c>
      <c r="G2064" s="18">
        <v>7.4</v>
      </c>
      <c r="H2064" s="19">
        <v>30000</v>
      </c>
      <c r="I2064" s="18" t="s">
        <v>842</v>
      </c>
      <c r="J2064" s="18" t="s">
        <v>2200</v>
      </c>
      <c r="K2064" s="18" t="s">
        <v>3060</v>
      </c>
      <c r="L2064" s="18" t="s">
        <v>26</v>
      </c>
      <c r="M2064" s="20">
        <v>0</v>
      </c>
      <c r="N2064" s="20">
        <v>26341736</v>
      </c>
      <c r="O2064" s="21">
        <f t="shared" si="96"/>
        <v>57208317.599429786</v>
      </c>
      <c r="P2064" s="22">
        <f t="shared" si="97"/>
        <v>0</v>
      </c>
      <c r="Q2064" s="20">
        <f t="shared" si="98"/>
        <v>18775292.943692088</v>
      </c>
      <c r="R2064" s="18" t="s">
        <v>844</v>
      </c>
      <c r="S2064" s="18">
        <v>142</v>
      </c>
    </row>
    <row r="2065" spans="1:19" x14ac:dyDescent="0.25">
      <c r="A2065" s="18" t="s">
        <v>6831</v>
      </c>
      <c r="B2065" s="18" t="s">
        <v>20</v>
      </c>
      <c r="C2065" s="18" t="s">
        <v>38</v>
      </c>
      <c r="D2065" s="18">
        <v>1992</v>
      </c>
      <c r="E2065" s="18">
        <f>VLOOKUP(D2065,'cpi roi'!A:C,2,FALSE)</f>
        <v>140.30000000000001</v>
      </c>
      <c r="F2065" s="18" t="s">
        <v>6832</v>
      </c>
      <c r="G2065" s="18">
        <v>6.5</v>
      </c>
      <c r="H2065" s="19">
        <v>80000</v>
      </c>
      <c r="I2065" s="18" t="s">
        <v>2924</v>
      </c>
      <c r="J2065" s="18" t="s">
        <v>5661</v>
      </c>
      <c r="K2065" s="18" t="s">
        <v>4624</v>
      </c>
      <c r="L2065" s="18" t="s">
        <v>457</v>
      </c>
      <c r="M2065" s="20">
        <v>35000000</v>
      </c>
      <c r="N2065" s="20">
        <v>156563139</v>
      </c>
      <c r="O2065" s="21">
        <f t="shared" si="96"/>
        <v>340019874.93442619</v>
      </c>
      <c r="P2065" s="22">
        <f t="shared" si="97"/>
        <v>447.32325428571426</v>
      </c>
      <c r="Q2065" s="20">
        <f t="shared" si="98"/>
        <v>111591688.52459016</v>
      </c>
      <c r="R2065" s="18" t="s">
        <v>27</v>
      </c>
      <c r="S2065" s="18">
        <v>103</v>
      </c>
    </row>
    <row r="2066" spans="1:19" x14ac:dyDescent="0.25">
      <c r="A2066" s="18" t="s">
        <v>6833</v>
      </c>
      <c r="B2066" s="18" t="s">
        <v>20</v>
      </c>
      <c r="C2066" s="18" t="s">
        <v>38</v>
      </c>
      <c r="D2066" s="18">
        <v>1992</v>
      </c>
      <c r="E2066" s="18">
        <f>VLOOKUP(D2066,'cpi roi'!A:C,2,FALSE)</f>
        <v>140.30000000000001</v>
      </c>
      <c r="F2066" s="18" t="s">
        <v>5563</v>
      </c>
      <c r="G2066" s="18">
        <v>6.9</v>
      </c>
      <c r="H2066" s="19">
        <v>9500</v>
      </c>
      <c r="I2066" s="18" t="s">
        <v>6631</v>
      </c>
      <c r="J2066" s="18" t="s">
        <v>5293</v>
      </c>
      <c r="K2066" s="18" t="s">
        <v>4730</v>
      </c>
      <c r="L2066" s="18" t="s">
        <v>34</v>
      </c>
      <c r="M2066" s="20">
        <v>8000000</v>
      </c>
      <c r="N2066" s="20">
        <v>16639799</v>
      </c>
      <c r="O2066" s="21">
        <f t="shared" si="96"/>
        <v>36137895.618674263</v>
      </c>
      <c r="P2066" s="22">
        <f t="shared" si="97"/>
        <v>207.99748750000001</v>
      </c>
      <c r="Q2066" s="20">
        <f t="shared" si="98"/>
        <v>11860156.094084105</v>
      </c>
      <c r="R2066" s="18" t="s">
        <v>6834</v>
      </c>
      <c r="S2066" s="18">
        <v>107</v>
      </c>
    </row>
    <row r="2067" spans="1:19" x14ac:dyDescent="0.25">
      <c r="A2067" s="18" t="s">
        <v>6835</v>
      </c>
      <c r="B2067" s="18" t="s">
        <v>20</v>
      </c>
      <c r="C2067" s="18" t="s">
        <v>21</v>
      </c>
      <c r="D2067" s="18">
        <v>1992</v>
      </c>
      <c r="E2067" s="18">
        <f>VLOOKUP(D2067,'cpi roi'!A:C,2,FALSE)</f>
        <v>140.30000000000001</v>
      </c>
      <c r="F2067" s="18" t="s">
        <v>6836</v>
      </c>
      <c r="G2067" s="18">
        <v>6.4</v>
      </c>
      <c r="H2067" s="19">
        <v>34000</v>
      </c>
      <c r="I2067" s="18" t="s">
        <v>4057</v>
      </c>
      <c r="J2067" s="18" t="s">
        <v>6837</v>
      </c>
      <c r="K2067" s="18" t="s">
        <v>6838</v>
      </c>
      <c r="L2067" s="18" t="s">
        <v>34</v>
      </c>
      <c r="M2067" s="20">
        <v>16000000</v>
      </c>
      <c r="N2067" s="20">
        <v>48017402</v>
      </c>
      <c r="O2067" s="21">
        <f t="shared" si="96"/>
        <v>104282982.10548823</v>
      </c>
      <c r="P2067" s="22">
        <f t="shared" si="97"/>
        <v>300.10876249999995</v>
      </c>
      <c r="Q2067" s="20">
        <f t="shared" si="98"/>
        <v>34224805.416963652</v>
      </c>
      <c r="R2067" s="18" t="s">
        <v>35</v>
      </c>
      <c r="S2067" s="18">
        <v>107</v>
      </c>
    </row>
    <row r="2068" spans="1:19" x14ac:dyDescent="0.25">
      <c r="A2068" s="18" t="s">
        <v>6839</v>
      </c>
      <c r="B2068" s="18" t="s">
        <v>2004</v>
      </c>
      <c r="C2068" s="18" t="s">
        <v>394</v>
      </c>
      <c r="D2068" s="18">
        <v>1992</v>
      </c>
      <c r="E2068" s="18">
        <f>VLOOKUP(D2068,'cpi roi'!A:C,2,FALSE)</f>
        <v>140.30000000000001</v>
      </c>
      <c r="F2068" s="18" t="s">
        <v>6840</v>
      </c>
      <c r="G2068" s="18">
        <v>4.9000000000000004</v>
      </c>
      <c r="H2068" s="19">
        <v>22000</v>
      </c>
      <c r="I2068" s="18" t="s">
        <v>858</v>
      </c>
      <c r="J2068" s="18" t="s">
        <v>5845</v>
      </c>
      <c r="K2068" s="18" t="s">
        <v>3082</v>
      </c>
      <c r="L2068" s="18" t="s">
        <v>34</v>
      </c>
      <c r="M2068" s="20">
        <v>30000000</v>
      </c>
      <c r="N2068" s="20">
        <v>14110589</v>
      </c>
      <c r="O2068" s="21">
        <f t="shared" si="96"/>
        <v>30645021.156806841</v>
      </c>
      <c r="P2068" s="22">
        <f t="shared" si="97"/>
        <v>47.035296666666667</v>
      </c>
      <c r="Q2068" s="20">
        <f t="shared" si="98"/>
        <v>10057440.484675694</v>
      </c>
      <c r="R2068" s="18" t="s">
        <v>6841</v>
      </c>
      <c r="S2068" s="18">
        <v>102</v>
      </c>
    </row>
    <row r="2069" spans="1:19" x14ac:dyDescent="0.25">
      <c r="A2069" s="18" t="s">
        <v>6842</v>
      </c>
      <c r="B2069" s="18" t="s">
        <v>20</v>
      </c>
      <c r="C2069" s="18" t="s">
        <v>108</v>
      </c>
      <c r="D2069" s="18">
        <v>1992</v>
      </c>
      <c r="E2069" s="18">
        <f>VLOOKUP(D2069,'cpi roi'!A:C,2,FALSE)</f>
        <v>140.30000000000001</v>
      </c>
      <c r="F2069" s="18" t="s">
        <v>6811</v>
      </c>
      <c r="G2069" s="18">
        <v>7.7</v>
      </c>
      <c r="H2069" s="19">
        <v>98000</v>
      </c>
      <c r="I2069" s="18" t="s">
        <v>2282</v>
      </c>
      <c r="J2069" s="18" t="s">
        <v>692</v>
      </c>
      <c r="K2069" s="18" t="s">
        <v>140</v>
      </c>
      <c r="L2069" s="18" t="s">
        <v>34</v>
      </c>
      <c r="M2069" s="20">
        <v>12500000</v>
      </c>
      <c r="N2069" s="20">
        <v>10725228</v>
      </c>
      <c r="O2069" s="21">
        <f t="shared" si="96"/>
        <v>23292779.555238772</v>
      </c>
      <c r="P2069" s="22">
        <f t="shared" si="97"/>
        <v>85.801824000000011</v>
      </c>
      <c r="Q2069" s="20">
        <f t="shared" si="98"/>
        <v>7644496.0798289375</v>
      </c>
      <c r="R2069" s="18" t="s">
        <v>2031</v>
      </c>
      <c r="S2069" s="18">
        <v>100</v>
      </c>
    </row>
    <row r="2070" spans="1:19" x14ac:dyDescent="0.25">
      <c r="A2070" s="18" t="s">
        <v>6843</v>
      </c>
      <c r="B2070" s="18" t="s">
        <v>2004</v>
      </c>
      <c r="C2070" s="18" t="s">
        <v>45</v>
      </c>
      <c r="D2070" s="18">
        <v>1992</v>
      </c>
      <c r="E2070" s="18">
        <f>VLOOKUP(D2070,'cpi roi'!A:C,2,FALSE)</f>
        <v>140.30000000000001</v>
      </c>
      <c r="F2070" s="18" t="s">
        <v>6844</v>
      </c>
      <c r="G2070" s="18">
        <v>7</v>
      </c>
      <c r="H2070" s="19">
        <v>148000</v>
      </c>
      <c r="I2070" s="18" t="s">
        <v>6845</v>
      </c>
      <c r="J2070" s="18" t="s">
        <v>6846</v>
      </c>
      <c r="K2070" s="18" t="s">
        <v>6846</v>
      </c>
      <c r="L2070" s="18" t="s">
        <v>34</v>
      </c>
      <c r="M2070" s="20">
        <v>20000000</v>
      </c>
      <c r="N2070" s="20">
        <v>183097323</v>
      </c>
      <c r="O2070" s="21">
        <f t="shared" si="96"/>
        <v>397646146.24447608</v>
      </c>
      <c r="P2070" s="22">
        <f t="shared" si="97"/>
        <v>915.48661500000003</v>
      </c>
      <c r="Q2070" s="20">
        <f t="shared" si="98"/>
        <v>130504150.39201711</v>
      </c>
      <c r="R2070" s="18" t="s">
        <v>48</v>
      </c>
      <c r="S2070" s="18">
        <v>94</v>
      </c>
    </row>
    <row r="2071" spans="1:19" x14ac:dyDescent="0.25">
      <c r="A2071" s="18" t="s">
        <v>6847</v>
      </c>
      <c r="B2071" s="18" t="s">
        <v>20</v>
      </c>
      <c r="C2071" s="18" t="s">
        <v>45</v>
      </c>
      <c r="D2071" s="18">
        <v>1992</v>
      </c>
      <c r="E2071" s="18">
        <f>VLOOKUP(D2071,'cpi roi'!A:C,2,FALSE)</f>
        <v>140.30000000000001</v>
      </c>
      <c r="F2071" s="18" t="s">
        <v>6827</v>
      </c>
      <c r="G2071" s="18">
        <v>7.5</v>
      </c>
      <c r="H2071" s="19">
        <v>166000</v>
      </c>
      <c r="I2071" s="18" t="s">
        <v>516</v>
      </c>
      <c r="J2071" s="18" t="s">
        <v>516</v>
      </c>
      <c r="K2071" s="18" t="s">
        <v>517</v>
      </c>
      <c r="L2071" s="18" t="s">
        <v>34</v>
      </c>
      <c r="M2071" s="20">
        <v>11000000</v>
      </c>
      <c r="N2071" s="20">
        <v>11502976</v>
      </c>
      <c r="O2071" s="21">
        <f t="shared" si="96"/>
        <v>24981873.037776191</v>
      </c>
      <c r="P2071" s="22">
        <f t="shared" si="97"/>
        <v>104.57250909090909</v>
      </c>
      <c r="Q2071" s="20">
        <f t="shared" si="98"/>
        <v>8198842.4803991448</v>
      </c>
      <c r="R2071" s="18" t="s">
        <v>598</v>
      </c>
      <c r="S2071" s="18">
        <v>81</v>
      </c>
    </row>
    <row r="2072" spans="1:19" x14ac:dyDescent="0.25">
      <c r="A2072" s="18" t="s">
        <v>6848</v>
      </c>
      <c r="B2072" s="18" t="s">
        <v>37</v>
      </c>
      <c r="C2072" s="18" t="s">
        <v>21</v>
      </c>
      <c r="D2072" s="18">
        <v>1992</v>
      </c>
      <c r="E2072" s="18">
        <f>VLOOKUP(D2072,'cpi roi'!A:C,2,FALSE)</f>
        <v>140.30000000000001</v>
      </c>
      <c r="F2072" s="18" t="s">
        <v>4260</v>
      </c>
      <c r="G2072" s="18">
        <v>7.2</v>
      </c>
      <c r="H2072" s="19">
        <v>55000</v>
      </c>
      <c r="I2072" s="18" t="s">
        <v>104</v>
      </c>
      <c r="J2072" s="18" t="s">
        <v>6849</v>
      </c>
      <c r="K2072" s="18" t="s">
        <v>3545</v>
      </c>
      <c r="L2072" s="18" t="s">
        <v>34</v>
      </c>
      <c r="M2072" s="20">
        <v>12000000</v>
      </c>
      <c r="N2072" s="20">
        <v>43440294</v>
      </c>
      <c r="O2072" s="21">
        <f t="shared" si="96"/>
        <v>94342534.439059153</v>
      </c>
      <c r="P2072" s="22">
        <f t="shared" si="97"/>
        <v>362.00245000000001</v>
      </c>
      <c r="Q2072" s="20">
        <f t="shared" si="98"/>
        <v>30962433.357091945</v>
      </c>
      <c r="R2072" s="18" t="s">
        <v>5331</v>
      </c>
      <c r="S2072" s="18">
        <v>123</v>
      </c>
    </row>
    <row r="2073" spans="1:19" x14ac:dyDescent="0.25">
      <c r="A2073" s="18" t="s">
        <v>6850</v>
      </c>
      <c r="B2073" s="18" t="s">
        <v>20</v>
      </c>
      <c r="C2073" s="18" t="s">
        <v>21</v>
      </c>
      <c r="D2073" s="18">
        <v>1992</v>
      </c>
      <c r="E2073" s="18">
        <f>VLOOKUP(D2073,'cpi roi'!A:C,2,FALSE)</f>
        <v>140.30000000000001</v>
      </c>
      <c r="F2073" s="18" t="s">
        <v>6851</v>
      </c>
      <c r="G2073" s="18">
        <v>7.3</v>
      </c>
      <c r="H2073" s="19">
        <v>89000</v>
      </c>
      <c r="I2073" s="18" t="s">
        <v>2006</v>
      </c>
      <c r="J2073" s="18" t="s">
        <v>2006</v>
      </c>
      <c r="K2073" s="18" t="s">
        <v>6852</v>
      </c>
      <c r="L2073" s="18" t="s">
        <v>457</v>
      </c>
      <c r="M2073" s="20">
        <v>10000000</v>
      </c>
      <c r="N2073" s="20">
        <v>4184990</v>
      </c>
      <c r="O2073" s="21">
        <f t="shared" si="96"/>
        <v>9088855.687811831</v>
      </c>
      <c r="P2073" s="22">
        <f t="shared" si="97"/>
        <v>41.849899999999998</v>
      </c>
      <c r="Q2073" s="20">
        <f t="shared" si="98"/>
        <v>2982886.6714183893</v>
      </c>
      <c r="R2073" s="18" t="s">
        <v>2031</v>
      </c>
      <c r="S2073" s="18">
        <v>134</v>
      </c>
    </row>
    <row r="2074" spans="1:19" x14ac:dyDescent="0.25">
      <c r="A2074" s="18" t="s">
        <v>6853</v>
      </c>
      <c r="B2074" s="18" t="s">
        <v>2004</v>
      </c>
      <c r="C2074" s="18" t="s">
        <v>21</v>
      </c>
      <c r="D2074" s="18">
        <v>1992</v>
      </c>
      <c r="E2074" s="18">
        <f>VLOOKUP(D2074,'cpi roi'!A:C,2,FALSE)</f>
        <v>140.30000000000001</v>
      </c>
      <c r="F2074" s="18" t="s">
        <v>6811</v>
      </c>
      <c r="G2074" s="18">
        <v>7.5</v>
      </c>
      <c r="H2074" s="19">
        <v>41000</v>
      </c>
      <c r="I2074" s="18" t="s">
        <v>4961</v>
      </c>
      <c r="J2074" s="18" t="s">
        <v>1215</v>
      </c>
      <c r="K2074" s="18" t="s">
        <v>4336</v>
      </c>
      <c r="L2074" s="18" t="s">
        <v>34</v>
      </c>
      <c r="M2074" s="20">
        <v>0</v>
      </c>
      <c r="N2074" s="20">
        <v>5471088</v>
      </c>
      <c r="O2074" s="21">
        <f t="shared" si="96"/>
        <v>11881970.873841766</v>
      </c>
      <c r="P2074" s="22">
        <f t="shared" si="97"/>
        <v>0</v>
      </c>
      <c r="Q2074" s="20">
        <f t="shared" si="98"/>
        <v>3899563.7918745545</v>
      </c>
      <c r="R2074" s="18" t="s">
        <v>122</v>
      </c>
      <c r="S2074" s="18">
        <v>115</v>
      </c>
    </row>
    <row r="2075" spans="1:19" x14ac:dyDescent="0.25">
      <c r="A2075" s="18" t="s">
        <v>6854</v>
      </c>
      <c r="B2075" s="18" t="s">
        <v>37</v>
      </c>
      <c r="C2075" s="18" t="s">
        <v>45</v>
      </c>
      <c r="D2075" s="18">
        <v>1992</v>
      </c>
      <c r="E2075" s="18">
        <f>VLOOKUP(D2075,'cpi roi'!A:C,2,FALSE)</f>
        <v>140.30000000000001</v>
      </c>
      <c r="F2075" s="18" t="s">
        <v>6358</v>
      </c>
      <c r="G2075" s="18">
        <v>5.7</v>
      </c>
      <c r="H2075" s="19">
        <v>68000</v>
      </c>
      <c r="I2075" s="18" t="s">
        <v>6401</v>
      </c>
      <c r="J2075" s="18" t="s">
        <v>1314</v>
      </c>
      <c r="K2075" s="18" t="s">
        <v>3150</v>
      </c>
      <c r="L2075" s="18" t="s">
        <v>34</v>
      </c>
      <c r="M2075" s="20">
        <v>0</v>
      </c>
      <c r="N2075" s="20">
        <v>147214049</v>
      </c>
      <c r="O2075" s="21">
        <f t="shared" si="96"/>
        <v>319715757.16535991</v>
      </c>
      <c r="P2075" s="22">
        <f t="shared" si="97"/>
        <v>0</v>
      </c>
      <c r="Q2075" s="20">
        <f t="shared" si="98"/>
        <v>104928046.32929437</v>
      </c>
      <c r="R2075" s="18" t="s">
        <v>65</v>
      </c>
      <c r="S2075" s="18">
        <v>87</v>
      </c>
    </row>
    <row r="2076" spans="1:19" x14ac:dyDescent="0.25">
      <c r="A2076" s="18" t="s">
        <v>6855</v>
      </c>
      <c r="B2076" s="18" t="s">
        <v>20</v>
      </c>
      <c r="C2076" s="18" t="s">
        <v>38</v>
      </c>
      <c r="D2076" s="18">
        <v>1992</v>
      </c>
      <c r="E2076" s="18">
        <f>VLOOKUP(D2076,'cpi roi'!A:C,2,FALSE)</f>
        <v>140.30000000000001</v>
      </c>
      <c r="F2076" s="18" t="s">
        <v>6840</v>
      </c>
      <c r="G2076" s="18">
        <v>6</v>
      </c>
      <c r="H2076" s="19">
        <v>85000</v>
      </c>
      <c r="I2076" s="18" t="s">
        <v>6856</v>
      </c>
      <c r="J2076" s="18" t="s">
        <v>6857</v>
      </c>
      <c r="K2076" s="18" t="s">
        <v>4542</v>
      </c>
      <c r="L2076" s="18" t="s">
        <v>34</v>
      </c>
      <c r="M2076" s="20">
        <v>23000000</v>
      </c>
      <c r="N2076" s="20">
        <v>36299898</v>
      </c>
      <c r="O2076" s="21">
        <f t="shared" si="96"/>
        <v>78835202.570206702</v>
      </c>
      <c r="P2076" s="22">
        <f t="shared" si="97"/>
        <v>157.82564347826087</v>
      </c>
      <c r="Q2076" s="20">
        <f t="shared" si="98"/>
        <v>25873056.307911616</v>
      </c>
      <c r="R2076" s="18" t="s">
        <v>6858</v>
      </c>
      <c r="S2076" s="18">
        <v>102</v>
      </c>
    </row>
    <row r="2077" spans="1:19" x14ac:dyDescent="0.25">
      <c r="A2077" s="18" t="s">
        <v>6859</v>
      </c>
      <c r="B2077" s="18" t="s">
        <v>2004</v>
      </c>
      <c r="C2077" s="18" t="s">
        <v>38</v>
      </c>
      <c r="D2077" s="18">
        <v>1992</v>
      </c>
      <c r="E2077" s="18">
        <f>VLOOKUP(D2077,'cpi roi'!A:C,2,FALSE)</f>
        <v>140.30000000000001</v>
      </c>
      <c r="F2077" s="18" t="s">
        <v>6823</v>
      </c>
      <c r="G2077" s="18">
        <v>5.7</v>
      </c>
      <c r="H2077" s="19">
        <v>41000</v>
      </c>
      <c r="I2077" s="18" t="s">
        <v>6860</v>
      </c>
      <c r="J2077" s="18" t="s">
        <v>6861</v>
      </c>
      <c r="K2077" s="18" t="s">
        <v>6446</v>
      </c>
      <c r="L2077" s="18" t="s">
        <v>34</v>
      </c>
      <c r="M2077" s="20">
        <v>7000000</v>
      </c>
      <c r="N2077" s="20">
        <v>16624456</v>
      </c>
      <c r="O2077" s="21">
        <f t="shared" si="96"/>
        <v>36104574.078403421</v>
      </c>
      <c r="P2077" s="22">
        <f t="shared" si="97"/>
        <v>237.49222857142857</v>
      </c>
      <c r="Q2077" s="20">
        <f t="shared" si="98"/>
        <v>11849220.242337847</v>
      </c>
      <c r="R2077" s="18" t="s">
        <v>184</v>
      </c>
      <c r="S2077" s="18">
        <v>86</v>
      </c>
    </row>
    <row r="2078" spans="1:19" x14ac:dyDescent="0.25">
      <c r="A2078" s="18" t="s">
        <v>6862</v>
      </c>
      <c r="B2078" s="18" t="s">
        <v>20</v>
      </c>
      <c r="C2078" s="18" t="s">
        <v>155</v>
      </c>
      <c r="D2078" s="18">
        <v>1992</v>
      </c>
      <c r="E2078" s="18">
        <f>VLOOKUP(D2078,'cpi roi'!A:C,2,FALSE)</f>
        <v>140.30000000000001</v>
      </c>
      <c r="F2078" s="18" t="s">
        <v>6863</v>
      </c>
      <c r="G2078" s="18">
        <v>5.3</v>
      </c>
      <c r="H2078" s="19">
        <v>21000</v>
      </c>
      <c r="I2078" s="18" t="s">
        <v>4011</v>
      </c>
      <c r="J2078" s="18" t="s">
        <v>24</v>
      </c>
      <c r="K2078" s="18" t="s">
        <v>6295</v>
      </c>
      <c r="L2078" s="18" t="s">
        <v>34</v>
      </c>
      <c r="M2078" s="20">
        <v>15000000</v>
      </c>
      <c r="N2078" s="20">
        <v>30524763</v>
      </c>
      <c r="O2078" s="21">
        <f t="shared" si="96"/>
        <v>66292910.093371339</v>
      </c>
      <c r="P2078" s="22">
        <f t="shared" si="97"/>
        <v>203.49841999999998</v>
      </c>
      <c r="Q2078" s="20">
        <f t="shared" si="98"/>
        <v>21756780.470420528</v>
      </c>
      <c r="R2078" s="18" t="s">
        <v>35</v>
      </c>
      <c r="S2078" s="18">
        <v>91</v>
      </c>
    </row>
    <row r="2079" spans="1:19" x14ac:dyDescent="0.25">
      <c r="A2079" s="18" t="s">
        <v>6864</v>
      </c>
      <c r="B2079" s="18" t="s">
        <v>2004</v>
      </c>
      <c r="C2079" s="18" t="s">
        <v>67</v>
      </c>
      <c r="D2079" s="18">
        <v>1992</v>
      </c>
      <c r="E2079" s="18">
        <f>VLOOKUP(D2079,'cpi roi'!A:C,2,FALSE)</f>
        <v>140.30000000000001</v>
      </c>
      <c r="F2079" s="18" t="s">
        <v>6806</v>
      </c>
      <c r="G2079" s="18">
        <v>7.5</v>
      </c>
      <c r="H2079" s="19">
        <v>55000</v>
      </c>
      <c r="I2079" s="18" t="s">
        <v>1049</v>
      </c>
      <c r="J2079" s="18" t="s">
        <v>6865</v>
      </c>
      <c r="K2079" s="18" t="s">
        <v>4915</v>
      </c>
      <c r="L2079" s="18" t="s">
        <v>26</v>
      </c>
      <c r="M2079" s="20">
        <v>31000000</v>
      </c>
      <c r="N2079" s="20">
        <v>9493259</v>
      </c>
      <c r="O2079" s="21">
        <f t="shared" si="96"/>
        <v>20617220.365645044</v>
      </c>
      <c r="P2079" s="22">
        <f t="shared" si="97"/>
        <v>30.623416129032261</v>
      </c>
      <c r="Q2079" s="20">
        <f t="shared" si="98"/>
        <v>6766399.8574483246</v>
      </c>
      <c r="R2079" s="18" t="s">
        <v>4153</v>
      </c>
      <c r="S2079" s="18">
        <v>143</v>
      </c>
    </row>
    <row r="2080" spans="1:19" x14ac:dyDescent="0.25">
      <c r="A2080" s="18" t="s">
        <v>6866</v>
      </c>
      <c r="B2080" s="18" t="s">
        <v>20</v>
      </c>
      <c r="C2080" s="18" t="s">
        <v>67</v>
      </c>
      <c r="D2080" s="18">
        <v>1992</v>
      </c>
      <c r="E2080" s="18">
        <f>VLOOKUP(D2080,'cpi roi'!A:C,2,FALSE)</f>
        <v>140.30000000000001</v>
      </c>
      <c r="F2080" s="18" t="s">
        <v>4260</v>
      </c>
      <c r="G2080" s="18">
        <v>6.9</v>
      </c>
      <c r="H2080" s="19">
        <v>20000</v>
      </c>
      <c r="I2080" s="18" t="s">
        <v>670</v>
      </c>
      <c r="J2080" s="18" t="s">
        <v>6867</v>
      </c>
      <c r="K2080" s="18" t="s">
        <v>6868</v>
      </c>
      <c r="L2080" s="18" t="s">
        <v>457</v>
      </c>
      <c r="M2080" s="20">
        <v>0</v>
      </c>
      <c r="N2080" s="20">
        <v>5013090</v>
      </c>
      <c r="O2080" s="21">
        <f t="shared" si="96"/>
        <v>10887302.373485388</v>
      </c>
      <c r="P2080" s="22">
        <f t="shared" si="97"/>
        <v>0</v>
      </c>
      <c r="Q2080" s="20">
        <f t="shared" si="98"/>
        <v>3573121.8816821096</v>
      </c>
      <c r="R2080" s="18" t="s">
        <v>2512</v>
      </c>
      <c r="S2080" s="18">
        <v>115</v>
      </c>
    </row>
    <row r="2081" spans="1:19" x14ac:dyDescent="0.25">
      <c r="A2081" s="18" t="s">
        <v>6869</v>
      </c>
      <c r="B2081" s="18" t="s">
        <v>37</v>
      </c>
      <c r="C2081" s="18" t="s">
        <v>29</v>
      </c>
      <c r="D2081" s="18">
        <v>1992</v>
      </c>
      <c r="E2081" s="18">
        <f>VLOOKUP(D2081,'cpi roi'!A:C,2,FALSE)</f>
        <v>140.30000000000001</v>
      </c>
      <c r="F2081" s="18" t="s">
        <v>6870</v>
      </c>
      <c r="G2081" s="18">
        <v>6.8</v>
      </c>
      <c r="H2081" s="19">
        <v>318000</v>
      </c>
      <c r="I2081" s="18" t="s">
        <v>2056</v>
      </c>
      <c r="J2081" s="18" t="s">
        <v>1314</v>
      </c>
      <c r="K2081" s="18" t="s">
        <v>5664</v>
      </c>
      <c r="L2081" s="18" t="s">
        <v>34</v>
      </c>
      <c r="M2081" s="20">
        <v>28000000</v>
      </c>
      <c r="N2081" s="20">
        <v>358994850</v>
      </c>
      <c r="O2081" s="21">
        <f t="shared" si="96"/>
        <v>779655957.19885957</v>
      </c>
      <c r="P2081" s="22">
        <f t="shared" si="97"/>
        <v>1282.1244642857143</v>
      </c>
      <c r="Q2081" s="20">
        <f t="shared" si="98"/>
        <v>255876585.88738418</v>
      </c>
      <c r="R2081" s="18" t="s">
        <v>184</v>
      </c>
      <c r="S2081" s="18">
        <v>120</v>
      </c>
    </row>
    <row r="2082" spans="1:19" x14ac:dyDescent="0.25">
      <c r="A2082" s="18" t="s">
        <v>6871</v>
      </c>
      <c r="B2082" s="18" t="s">
        <v>20</v>
      </c>
      <c r="C2082" s="18" t="s">
        <v>21</v>
      </c>
      <c r="D2082" s="18">
        <v>1992</v>
      </c>
      <c r="E2082" s="18">
        <f>VLOOKUP(D2082,'cpi roi'!A:C,2,FALSE)</f>
        <v>140.30000000000001</v>
      </c>
      <c r="F2082" s="18" t="s">
        <v>6872</v>
      </c>
      <c r="G2082" s="18">
        <v>6.6</v>
      </c>
      <c r="H2082" s="19">
        <v>40000</v>
      </c>
      <c r="I2082" s="18" t="s">
        <v>1668</v>
      </c>
      <c r="J2082" s="18" t="s">
        <v>6873</v>
      </c>
      <c r="K2082" s="18" t="s">
        <v>5635</v>
      </c>
      <c r="L2082" s="18" t="s">
        <v>34</v>
      </c>
      <c r="M2082" s="20">
        <v>11700000</v>
      </c>
      <c r="N2082" s="20">
        <v>88036683</v>
      </c>
      <c r="O2082" s="21">
        <f t="shared" si="96"/>
        <v>191195846.82893798</v>
      </c>
      <c r="P2082" s="22">
        <f t="shared" si="97"/>
        <v>752.45028205128199</v>
      </c>
      <c r="Q2082" s="20">
        <f t="shared" si="98"/>
        <v>62748883.107626513</v>
      </c>
      <c r="R2082" s="18" t="s">
        <v>5724</v>
      </c>
      <c r="S2082" s="18">
        <v>110</v>
      </c>
    </row>
    <row r="2083" spans="1:19" x14ac:dyDescent="0.25">
      <c r="A2083" s="18" t="s">
        <v>6874</v>
      </c>
      <c r="B2083" s="18" t="s">
        <v>37</v>
      </c>
      <c r="C2083" s="18" t="s">
        <v>21</v>
      </c>
      <c r="D2083" s="18">
        <v>1992</v>
      </c>
      <c r="E2083" s="18">
        <f>VLOOKUP(D2083,'cpi roi'!A:C,2,FALSE)</f>
        <v>140.30000000000001</v>
      </c>
      <c r="F2083" s="18" t="s">
        <v>6863</v>
      </c>
      <c r="G2083" s="18">
        <v>6.9</v>
      </c>
      <c r="H2083" s="19">
        <v>19000</v>
      </c>
      <c r="I2083" s="18" t="s">
        <v>6875</v>
      </c>
      <c r="J2083" s="18" t="s">
        <v>6876</v>
      </c>
      <c r="K2083" s="18" t="s">
        <v>3910</v>
      </c>
      <c r="L2083" s="18" t="s">
        <v>34</v>
      </c>
      <c r="M2083" s="20">
        <v>15000000</v>
      </c>
      <c r="N2083" s="20">
        <v>2819485</v>
      </c>
      <c r="O2083" s="21">
        <f t="shared" si="96"/>
        <v>6123286.3827512469</v>
      </c>
      <c r="P2083" s="22">
        <f t="shared" si="97"/>
        <v>18.796566666666667</v>
      </c>
      <c r="Q2083" s="20">
        <f t="shared" si="98"/>
        <v>2009611.5466856735</v>
      </c>
      <c r="R2083" s="18" t="s">
        <v>6877</v>
      </c>
      <c r="S2083" s="18">
        <v>121</v>
      </c>
    </row>
    <row r="2084" spans="1:19" x14ac:dyDescent="0.25">
      <c r="A2084" s="18" t="s">
        <v>6878</v>
      </c>
      <c r="B2084" s="18" t="s">
        <v>2004</v>
      </c>
      <c r="C2084" s="18" t="s">
        <v>67</v>
      </c>
      <c r="D2084" s="18">
        <v>1992</v>
      </c>
      <c r="E2084" s="18">
        <f>VLOOKUP(D2084,'cpi roi'!A:C,2,FALSE)</f>
        <v>140.30000000000001</v>
      </c>
      <c r="F2084" s="18" t="s">
        <v>6879</v>
      </c>
      <c r="G2084" s="18">
        <v>7.7</v>
      </c>
      <c r="H2084" s="19">
        <v>89000</v>
      </c>
      <c r="I2084" s="18" t="s">
        <v>3432</v>
      </c>
      <c r="J2084" s="18" t="s">
        <v>6880</v>
      </c>
      <c r="K2084" s="18" t="s">
        <v>4128</v>
      </c>
      <c r="L2084" s="18" t="s">
        <v>2113</v>
      </c>
      <c r="M2084" s="20">
        <v>33000000</v>
      </c>
      <c r="N2084" s="20">
        <v>48169910</v>
      </c>
      <c r="O2084" s="21">
        <f t="shared" si="96"/>
        <v>104614195.13186029</v>
      </c>
      <c r="P2084" s="22">
        <f t="shared" si="97"/>
        <v>145.96942424242425</v>
      </c>
      <c r="Q2084" s="20">
        <f t="shared" si="98"/>
        <v>34333506.771204561</v>
      </c>
      <c r="R2084" s="18" t="s">
        <v>6881</v>
      </c>
      <c r="S2084" s="18">
        <v>202</v>
      </c>
    </row>
    <row r="2085" spans="1:19" x14ac:dyDescent="0.25">
      <c r="A2085" s="18" t="s">
        <v>6882</v>
      </c>
      <c r="B2085" s="18" t="s">
        <v>20</v>
      </c>
      <c r="C2085" s="18" t="s">
        <v>38</v>
      </c>
      <c r="D2085" s="18">
        <v>1992</v>
      </c>
      <c r="E2085" s="18">
        <f>VLOOKUP(D2085,'cpi roi'!A:C,2,FALSE)</f>
        <v>140.30000000000001</v>
      </c>
      <c r="F2085" s="18" t="s">
        <v>6883</v>
      </c>
      <c r="G2085" s="18">
        <v>6.9</v>
      </c>
      <c r="H2085" s="19">
        <v>106000</v>
      </c>
      <c r="I2085" s="18" t="s">
        <v>5213</v>
      </c>
      <c r="J2085" s="18" t="s">
        <v>5689</v>
      </c>
      <c r="K2085" s="18" t="s">
        <v>502</v>
      </c>
      <c r="L2085" s="18" t="s">
        <v>34</v>
      </c>
      <c r="M2085" s="20">
        <v>45000000</v>
      </c>
      <c r="N2085" s="20">
        <v>178051587</v>
      </c>
      <c r="O2085" s="21">
        <f t="shared" si="96"/>
        <v>386687944.11190301</v>
      </c>
      <c r="P2085" s="22">
        <f t="shared" si="97"/>
        <v>395.67019333333337</v>
      </c>
      <c r="Q2085" s="20">
        <f t="shared" si="98"/>
        <v>126907759.80042765</v>
      </c>
      <c r="R2085" s="18" t="s">
        <v>6884</v>
      </c>
      <c r="S2085" s="18">
        <v>117</v>
      </c>
    </row>
    <row r="2086" spans="1:19" x14ac:dyDescent="0.25">
      <c r="A2086" s="18" t="s">
        <v>6885</v>
      </c>
      <c r="B2086" s="18" t="s">
        <v>20</v>
      </c>
      <c r="C2086" s="18" t="s">
        <v>45</v>
      </c>
      <c r="D2086" s="18">
        <v>1992</v>
      </c>
      <c r="E2086" s="18">
        <f>VLOOKUP(D2086,'cpi roi'!A:C,2,FALSE)</f>
        <v>140.30000000000001</v>
      </c>
      <c r="F2086" s="18" t="s">
        <v>6726</v>
      </c>
      <c r="G2086" s="18">
        <v>7.5</v>
      </c>
      <c r="H2086" s="19">
        <v>93000</v>
      </c>
      <c r="I2086" s="18" t="s">
        <v>6886</v>
      </c>
      <c r="J2086" s="18" t="s">
        <v>6887</v>
      </c>
      <c r="K2086" s="18" t="s">
        <v>6888</v>
      </c>
      <c r="L2086" s="18" t="s">
        <v>1882</v>
      </c>
      <c r="M2086" s="20">
        <v>3000000</v>
      </c>
      <c r="N2086" s="20">
        <v>242623</v>
      </c>
      <c r="O2086" s="21">
        <f t="shared" si="96"/>
        <v>526922.50962223799</v>
      </c>
      <c r="P2086" s="22">
        <f t="shared" si="97"/>
        <v>8.0874333333333333</v>
      </c>
      <c r="Q2086" s="20">
        <f t="shared" si="98"/>
        <v>172931.57519600855</v>
      </c>
      <c r="R2086" s="18" t="s">
        <v>6889</v>
      </c>
      <c r="S2086" s="18">
        <v>104</v>
      </c>
    </row>
    <row r="2087" spans="1:19" x14ac:dyDescent="0.25">
      <c r="A2087" s="18" t="s">
        <v>6890</v>
      </c>
      <c r="B2087" s="18" t="s">
        <v>20</v>
      </c>
      <c r="C2087" s="18" t="s">
        <v>21</v>
      </c>
      <c r="D2087" s="18">
        <v>1992</v>
      </c>
      <c r="E2087" s="18">
        <f>VLOOKUP(D2087,'cpi roi'!A:C,2,FALSE)</f>
        <v>140.30000000000001</v>
      </c>
      <c r="F2087" s="18" t="s">
        <v>6457</v>
      </c>
      <c r="G2087" s="18">
        <v>5.4</v>
      </c>
      <c r="H2087" s="19">
        <v>18000</v>
      </c>
      <c r="I2087" s="18" t="s">
        <v>6097</v>
      </c>
      <c r="J2087" s="18" t="s">
        <v>6891</v>
      </c>
      <c r="K2087" s="18" t="s">
        <v>2136</v>
      </c>
      <c r="L2087" s="18" t="s">
        <v>34</v>
      </c>
      <c r="M2087" s="20">
        <v>3000000</v>
      </c>
      <c r="N2087" s="20">
        <v>1829804</v>
      </c>
      <c r="O2087" s="21">
        <f t="shared" si="96"/>
        <v>3973922.1582323587</v>
      </c>
      <c r="P2087" s="22">
        <f t="shared" si="97"/>
        <v>60.993466666666663</v>
      </c>
      <c r="Q2087" s="20">
        <f t="shared" si="98"/>
        <v>1304208.1254454739</v>
      </c>
      <c r="R2087" s="18" t="s">
        <v>2031</v>
      </c>
      <c r="S2087" s="18">
        <v>93</v>
      </c>
    </row>
    <row r="2088" spans="1:19" x14ac:dyDescent="0.25">
      <c r="A2088" s="18" t="s">
        <v>6892</v>
      </c>
      <c r="B2088" s="18" t="s">
        <v>2004</v>
      </c>
      <c r="C2088" s="18" t="s">
        <v>45</v>
      </c>
      <c r="D2088" s="18">
        <v>1992</v>
      </c>
      <c r="E2088" s="18">
        <f>VLOOKUP(D2088,'cpi roi'!A:C,2,FALSE)</f>
        <v>140.30000000000001</v>
      </c>
      <c r="F2088" s="18" t="s">
        <v>6893</v>
      </c>
      <c r="G2088" s="18">
        <v>7.1</v>
      </c>
      <c r="H2088" s="19">
        <v>54000</v>
      </c>
      <c r="I2088" s="18" t="s">
        <v>2288</v>
      </c>
      <c r="J2088" s="18" t="s">
        <v>2288</v>
      </c>
      <c r="K2088" s="18" t="s">
        <v>104</v>
      </c>
      <c r="L2088" s="18" t="s">
        <v>34</v>
      </c>
      <c r="M2088" s="20">
        <v>23000000</v>
      </c>
      <c r="N2088" s="20">
        <v>105232691</v>
      </c>
      <c r="O2088" s="21">
        <f t="shared" si="96"/>
        <v>228541703.11974338</v>
      </c>
      <c r="P2088" s="22">
        <f t="shared" si="97"/>
        <v>457.53343913043477</v>
      </c>
      <c r="Q2088" s="20">
        <f t="shared" si="98"/>
        <v>75005481.824661434</v>
      </c>
      <c r="R2088" s="18" t="s">
        <v>6894</v>
      </c>
      <c r="S2088" s="18">
        <v>126</v>
      </c>
    </row>
    <row r="2089" spans="1:19" x14ac:dyDescent="0.25">
      <c r="A2089" s="18" t="s">
        <v>6895</v>
      </c>
      <c r="B2089" s="18" t="s">
        <v>20</v>
      </c>
      <c r="C2089" s="18" t="s">
        <v>56</v>
      </c>
      <c r="D2089" s="18">
        <v>1992</v>
      </c>
      <c r="E2089" s="18">
        <f>VLOOKUP(D2089,'cpi roi'!A:C,2,FALSE)</f>
        <v>140.30000000000001</v>
      </c>
      <c r="F2089" s="18" t="s">
        <v>6896</v>
      </c>
      <c r="G2089" s="18">
        <v>5.4</v>
      </c>
      <c r="H2089" s="19">
        <v>34000</v>
      </c>
      <c r="I2089" s="18" t="s">
        <v>6897</v>
      </c>
      <c r="J2089" s="18" t="s">
        <v>24</v>
      </c>
      <c r="K2089" s="18" t="s">
        <v>6676</v>
      </c>
      <c r="L2089" s="18" t="s">
        <v>26</v>
      </c>
      <c r="M2089" s="20">
        <v>10000000</v>
      </c>
      <c r="N2089" s="20">
        <v>32100816</v>
      </c>
      <c r="O2089" s="21">
        <f t="shared" si="96"/>
        <v>69715742.232359231</v>
      </c>
      <c r="P2089" s="22">
        <f t="shared" si="97"/>
        <v>321.00816000000003</v>
      </c>
      <c r="Q2089" s="20">
        <f t="shared" si="98"/>
        <v>22880125.445473984</v>
      </c>
      <c r="R2089" s="18" t="s">
        <v>5297</v>
      </c>
      <c r="S2089" s="18">
        <v>108</v>
      </c>
    </row>
    <row r="2090" spans="1:19" x14ac:dyDescent="0.25">
      <c r="A2090" s="18" t="s">
        <v>6898</v>
      </c>
      <c r="B2090" s="18" t="s">
        <v>20</v>
      </c>
      <c r="C2090" s="18" t="s">
        <v>45</v>
      </c>
      <c r="D2090" s="18">
        <v>1992</v>
      </c>
      <c r="E2090" s="18">
        <f>VLOOKUP(D2090,'cpi roi'!A:C,2,FALSE)</f>
        <v>140.30000000000001</v>
      </c>
      <c r="F2090" s="18" t="s">
        <v>6457</v>
      </c>
      <c r="G2090" s="18">
        <v>7.5</v>
      </c>
      <c r="H2090" s="19">
        <v>56000</v>
      </c>
      <c r="I2090" s="18" t="s">
        <v>99</v>
      </c>
      <c r="J2090" s="18" t="s">
        <v>5293</v>
      </c>
      <c r="K2090" s="18" t="s">
        <v>5299</v>
      </c>
      <c r="L2090" s="18" t="s">
        <v>34</v>
      </c>
      <c r="M2090" s="20">
        <v>8000000</v>
      </c>
      <c r="N2090" s="20">
        <v>21706101</v>
      </c>
      <c r="O2090" s="21">
        <f t="shared" si="96"/>
        <v>47140762.471133284</v>
      </c>
      <c r="P2090" s="22">
        <f t="shared" si="97"/>
        <v>271.32626249999998</v>
      </c>
      <c r="Q2090" s="20">
        <f t="shared" si="98"/>
        <v>15471205.274411974</v>
      </c>
      <c r="R2090" s="18" t="s">
        <v>4982</v>
      </c>
      <c r="S2090" s="18">
        <v>124</v>
      </c>
    </row>
    <row r="2091" spans="1:19" x14ac:dyDescent="0.25">
      <c r="A2091" s="18" t="s">
        <v>6899</v>
      </c>
      <c r="B2091" s="18" t="s">
        <v>37</v>
      </c>
      <c r="C2091" s="18" t="s">
        <v>45</v>
      </c>
      <c r="D2091" s="18">
        <v>1992</v>
      </c>
      <c r="E2091" s="18">
        <f>VLOOKUP(D2091,'cpi roi'!A:C,2,FALSE)</f>
        <v>140.30000000000001</v>
      </c>
      <c r="F2091" s="18" t="s">
        <v>6820</v>
      </c>
      <c r="G2091" s="18">
        <v>5.8</v>
      </c>
      <c r="H2091" s="19">
        <v>38000</v>
      </c>
      <c r="I2091" s="18" t="s">
        <v>6900</v>
      </c>
      <c r="J2091" s="18" t="s">
        <v>6901</v>
      </c>
      <c r="K2091" s="18" t="s">
        <v>2567</v>
      </c>
      <c r="L2091" s="18" t="s">
        <v>34</v>
      </c>
      <c r="M2091" s="20">
        <v>7000000</v>
      </c>
      <c r="N2091" s="20">
        <v>40693477</v>
      </c>
      <c r="O2091" s="21">
        <f t="shared" si="96"/>
        <v>88377066.58517462</v>
      </c>
      <c r="P2091" s="22">
        <f t="shared" si="97"/>
        <v>581.33538571428574</v>
      </c>
      <c r="Q2091" s="20">
        <f t="shared" si="98"/>
        <v>29004616.535994299</v>
      </c>
      <c r="R2091" s="18" t="s">
        <v>6902</v>
      </c>
      <c r="S2091" s="18">
        <v>88</v>
      </c>
    </row>
    <row r="2092" spans="1:19" x14ac:dyDescent="0.25">
      <c r="A2092" s="18" t="s">
        <v>6903</v>
      </c>
      <c r="B2092" s="18" t="s">
        <v>20</v>
      </c>
      <c r="C2092" s="18" t="s">
        <v>45</v>
      </c>
      <c r="D2092" s="18">
        <v>1992</v>
      </c>
      <c r="E2092" s="18">
        <f>VLOOKUP(D2092,'cpi roi'!A:C,2,FALSE)</f>
        <v>140.30000000000001</v>
      </c>
      <c r="F2092" s="18" t="s">
        <v>6904</v>
      </c>
      <c r="G2092" s="18">
        <v>6.8</v>
      </c>
      <c r="H2092" s="19">
        <v>78000</v>
      </c>
      <c r="I2092" s="18" t="s">
        <v>1752</v>
      </c>
      <c r="J2092" s="18" t="s">
        <v>1752</v>
      </c>
      <c r="K2092" s="18" t="s">
        <v>6344</v>
      </c>
      <c r="L2092" s="18" t="s">
        <v>34</v>
      </c>
      <c r="M2092" s="20">
        <v>0</v>
      </c>
      <c r="N2092" s="20">
        <v>90753806</v>
      </c>
      <c r="O2092" s="21">
        <f t="shared" si="96"/>
        <v>197096826.00285101</v>
      </c>
      <c r="P2092" s="22">
        <f t="shared" si="97"/>
        <v>0</v>
      </c>
      <c r="Q2092" s="20">
        <f t="shared" si="98"/>
        <v>64685535.281539559</v>
      </c>
      <c r="R2092" s="18" t="s">
        <v>184</v>
      </c>
      <c r="S2092" s="18">
        <v>115</v>
      </c>
    </row>
    <row r="2093" spans="1:19" x14ac:dyDescent="0.25">
      <c r="A2093" s="18" t="s">
        <v>6905</v>
      </c>
      <c r="B2093" s="18" t="s">
        <v>20</v>
      </c>
      <c r="C2093" s="18" t="s">
        <v>38</v>
      </c>
      <c r="D2093" s="18">
        <v>1992</v>
      </c>
      <c r="E2093" s="18">
        <f>VLOOKUP(D2093,'cpi roi'!A:C,2,FALSE)</f>
        <v>140.30000000000001</v>
      </c>
      <c r="F2093" s="18" t="s">
        <v>6906</v>
      </c>
      <c r="G2093" s="18">
        <v>6.7</v>
      </c>
      <c r="H2093" s="19">
        <v>160000</v>
      </c>
      <c r="I2093" s="18" t="s">
        <v>1158</v>
      </c>
      <c r="J2093" s="18" t="s">
        <v>1527</v>
      </c>
      <c r="K2093" s="18" t="s">
        <v>540</v>
      </c>
      <c r="L2093" s="18" t="s">
        <v>34</v>
      </c>
      <c r="M2093" s="20">
        <v>35000000</v>
      </c>
      <c r="N2093" s="20">
        <v>321731527</v>
      </c>
      <c r="O2093" s="21">
        <f t="shared" si="96"/>
        <v>698728412.52245188</v>
      </c>
      <c r="P2093" s="22">
        <f t="shared" si="97"/>
        <v>919.23293428571424</v>
      </c>
      <c r="Q2093" s="20">
        <f t="shared" si="98"/>
        <v>229316840.34212402</v>
      </c>
      <c r="R2093" s="18" t="s">
        <v>27</v>
      </c>
      <c r="S2093" s="18">
        <v>118</v>
      </c>
    </row>
    <row r="2094" spans="1:19" x14ac:dyDescent="0.25">
      <c r="A2094" s="18" t="s">
        <v>6907</v>
      </c>
      <c r="B2094" s="18" t="s">
        <v>20</v>
      </c>
      <c r="C2094" s="18" t="s">
        <v>67</v>
      </c>
      <c r="D2094" s="18">
        <v>1992</v>
      </c>
      <c r="E2094" s="18">
        <f>VLOOKUP(D2094,'cpi roi'!A:C,2,FALSE)</f>
        <v>140.30000000000001</v>
      </c>
      <c r="F2094" s="18" t="s">
        <v>6520</v>
      </c>
      <c r="G2094" s="18">
        <v>7.2</v>
      </c>
      <c r="H2094" s="19">
        <v>8600</v>
      </c>
      <c r="I2094" s="18" t="s">
        <v>4681</v>
      </c>
      <c r="J2094" s="18" t="s">
        <v>221</v>
      </c>
      <c r="K2094" s="18" t="s">
        <v>4681</v>
      </c>
      <c r="L2094" s="18" t="s">
        <v>34</v>
      </c>
      <c r="M2094" s="20">
        <v>16000000</v>
      </c>
      <c r="N2094" s="20">
        <v>13086430</v>
      </c>
      <c r="O2094" s="21">
        <f t="shared" si="96"/>
        <v>28420778.481824659</v>
      </c>
      <c r="P2094" s="22">
        <f t="shared" si="97"/>
        <v>81.790187500000002</v>
      </c>
      <c r="Q2094" s="20">
        <f t="shared" si="98"/>
        <v>9327462.5801853165</v>
      </c>
      <c r="R2094" s="18" t="s">
        <v>6608</v>
      </c>
      <c r="S2094" s="18">
        <v>125</v>
      </c>
    </row>
    <row r="2095" spans="1:19" x14ac:dyDescent="0.25">
      <c r="A2095" s="18" t="s">
        <v>6908</v>
      </c>
      <c r="B2095" s="18" t="s">
        <v>20</v>
      </c>
      <c r="C2095" s="18" t="s">
        <v>38</v>
      </c>
      <c r="D2095" s="18">
        <v>1992</v>
      </c>
      <c r="E2095" s="18">
        <f>VLOOKUP(D2095,'cpi roi'!A:C,2,FALSE)</f>
        <v>140.30000000000001</v>
      </c>
      <c r="F2095" s="18" t="s">
        <v>6830</v>
      </c>
      <c r="G2095" s="18">
        <v>6.9</v>
      </c>
      <c r="H2095" s="19">
        <v>64000</v>
      </c>
      <c r="I2095" s="18" t="s">
        <v>6909</v>
      </c>
      <c r="J2095" s="18" t="s">
        <v>6909</v>
      </c>
      <c r="K2095" s="18" t="s">
        <v>6910</v>
      </c>
      <c r="L2095" s="18" t="s">
        <v>1199</v>
      </c>
      <c r="M2095" s="20">
        <v>7000</v>
      </c>
      <c r="N2095" s="20">
        <v>2040920</v>
      </c>
      <c r="O2095" s="21">
        <f t="shared" si="96"/>
        <v>4432418.5602280824</v>
      </c>
      <c r="P2095" s="22">
        <f t="shared" si="97"/>
        <v>29156</v>
      </c>
      <c r="Q2095" s="20">
        <f t="shared" si="98"/>
        <v>1454682.8225231646</v>
      </c>
      <c r="R2095" s="18" t="s">
        <v>35</v>
      </c>
      <c r="S2095" s="18">
        <v>81</v>
      </c>
    </row>
    <row r="2096" spans="1:19" x14ac:dyDescent="0.25">
      <c r="A2096" s="18" t="s">
        <v>6911</v>
      </c>
      <c r="B2096" s="18" t="s">
        <v>20</v>
      </c>
      <c r="C2096" s="18" t="s">
        <v>21</v>
      </c>
      <c r="D2096" s="18">
        <v>1992</v>
      </c>
      <c r="E2096" s="18">
        <f>VLOOKUP(D2096,'cpi roi'!A:C,2,FALSE)</f>
        <v>140.30000000000001</v>
      </c>
      <c r="F2096" s="18" t="s">
        <v>6912</v>
      </c>
      <c r="G2096" s="18">
        <v>7.2</v>
      </c>
      <c r="H2096" s="19">
        <v>37000</v>
      </c>
      <c r="I2096" s="18" t="s">
        <v>3489</v>
      </c>
      <c r="J2096" s="18" t="s">
        <v>6913</v>
      </c>
      <c r="K2096" s="18" t="s">
        <v>6914</v>
      </c>
      <c r="L2096" s="18" t="s">
        <v>457</v>
      </c>
      <c r="M2096" s="20">
        <v>5000000</v>
      </c>
      <c r="N2096" s="20">
        <v>1862805</v>
      </c>
      <c r="O2096" s="21">
        <f t="shared" si="96"/>
        <v>4045592.8973627938</v>
      </c>
      <c r="P2096" s="22">
        <f t="shared" si="97"/>
        <v>37.256099999999996</v>
      </c>
      <c r="Q2096" s="20">
        <f t="shared" si="98"/>
        <v>1327729.8645759088</v>
      </c>
      <c r="R2096" s="18" t="s">
        <v>6515</v>
      </c>
      <c r="S2096" s="18">
        <v>139</v>
      </c>
    </row>
    <row r="2097" spans="1:19" x14ac:dyDescent="0.25">
      <c r="A2097" s="18" t="s">
        <v>6915</v>
      </c>
      <c r="B2097" s="18" t="s">
        <v>20</v>
      </c>
      <c r="C2097" s="18" t="s">
        <v>155</v>
      </c>
      <c r="D2097" s="18">
        <v>1992</v>
      </c>
      <c r="E2097" s="18">
        <f>VLOOKUP(D2097,'cpi roi'!A:C,2,FALSE)</f>
        <v>140.30000000000001</v>
      </c>
      <c r="F2097" s="18" t="s">
        <v>6851</v>
      </c>
      <c r="G2097" s="18">
        <v>4.9000000000000004</v>
      </c>
      <c r="H2097" s="19">
        <v>20000</v>
      </c>
      <c r="I2097" s="18" t="s">
        <v>4289</v>
      </c>
      <c r="J2097" s="18" t="s">
        <v>6916</v>
      </c>
      <c r="K2097" s="18" t="s">
        <v>6917</v>
      </c>
      <c r="L2097" s="18" t="s">
        <v>34</v>
      </c>
      <c r="M2097" s="20">
        <v>8000000</v>
      </c>
      <c r="N2097" s="20">
        <v>17092453</v>
      </c>
      <c r="O2097" s="21">
        <f t="shared" si="96"/>
        <v>37120958.154668562</v>
      </c>
      <c r="P2097" s="22">
        <f t="shared" si="97"/>
        <v>213.65566249999998</v>
      </c>
      <c r="Q2097" s="20">
        <f t="shared" si="98"/>
        <v>12182789.023521027</v>
      </c>
      <c r="R2097" s="18" t="s">
        <v>48</v>
      </c>
      <c r="S2097" s="18">
        <v>100</v>
      </c>
    </row>
    <row r="2098" spans="1:19" x14ac:dyDescent="0.25">
      <c r="A2098" s="18" t="s">
        <v>6918</v>
      </c>
      <c r="B2098" s="18" t="s">
        <v>514</v>
      </c>
      <c r="C2098" s="18" t="s">
        <v>108</v>
      </c>
      <c r="D2098" s="18">
        <v>1992</v>
      </c>
      <c r="E2098" s="18">
        <f>VLOOKUP(D2098,'cpi roi'!A:C,2,FALSE)</f>
        <v>140.30000000000001</v>
      </c>
      <c r="F2098" s="18" t="s">
        <v>6919</v>
      </c>
      <c r="G2098" s="18">
        <v>7.1</v>
      </c>
      <c r="H2098" s="19">
        <v>40000</v>
      </c>
      <c r="I2098" s="18" t="s">
        <v>4359</v>
      </c>
      <c r="J2098" s="18" t="s">
        <v>6920</v>
      </c>
      <c r="K2098" s="18" t="s">
        <v>6779</v>
      </c>
      <c r="L2098" s="18" t="s">
        <v>34</v>
      </c>
      <c r="M2098" s="20">
        <v>1000000</v>
      </c>
      <c r="N2098" s="20">
        <v>2038916</v>
      </c>
      <c r="O2098" s="21">
        <f t="shared" si="96"/>
        <v>4428066.3235923015</v>
      </c>
      <c r="P2098" s="22">
        <f t="shared" si="97"/>
        <v>203.89159999999998</v>
      </c>
      <c r="Q2098" s="20">
        <f t="shared" si="98"/>
        <v>1453254.4547398433</v>
      </c>
      <c r="R2098" s="18" t="s">
        <v>6921</v>
      </c>
      <c r="S2098" s="18">
        <v>96</v>
      </c>
    </row>
    <row r="2099" spans="1:19" x14ac:dyDescent="0.25">
      <c r="A2099" s="18" t="s">
        <v>6922</v>
      </c>
      <c r="B2099" s="18" t="s">
        <v>2004</v>
      </c>
      <c r="C2099" s="18" t="s">
        <v>45</v>
      </c>
      <c r="D2099" s="18">
        <v>1992</v>
      </c>
      <c r="E2099" s="18">
        <f>VLOOKUP(D2099,'cpi roi'!A:C,2,FALSE)</f>
        <v>140.30000000000001</v>
      </c>
      <c r="F2099" s="18" t="s">
        <v>6923</v>
      </c>
      <c r="G2099" s="18">
        <v>6.7</v>
      </c>
      <c r="H2099" s="19">
        <v>28000</v>
      </c>
      <c r="I2099" s="18" t="s">
        <v>991</v>
      </c>
      <c r="J2099" s="18" t="s">
        <v>991</v>
      </c>
      <c r="K2099" s="18" t="s">
        <v>6838</v>
      </c>
      <c r="L2099" s="18" t="s">
        <v>34</v>
      </c>
      <c r="M2099" s="20">
        <v>0</v>
      </c>
      <c r="N2099" s="20">
        <v>18471850</v>
      </c>
      <c r="O2099" s="21">
        <f t="shared" si="96"/>
        <v>40116697.754811116</v>
      </c>
      <c r="P2099" s="22">
        <f t="shared" si="97"/>
        <v>0</v>
      </c>
      <c r="Q2099" s="20">
        <f t="shared" si="98"/>
        <v>13165965.787598005</v>
      </c>
      <c r="R2099" s="18" t="s">
        <v>27</v>
      </c>
      <c r="S2099" s="18">
        <v>99</v>
      </c>
    </row>
    <row r="2100" spans="1:19" x14ac:dyDescent="0.25">
      <c r="A2100" s="18" t="s">
        <v>6924</v>
      </c>
      <c r="B2100" s="18" t="s">
        <v>341</v>
      </c>
      <c r="C2100" s="18" t="s">
        <v>394</v>
      </c>
      <c r="D2100" s="18">
        <v>1992</v>
      </c>
      <c r="E2100" s="18">
        <f>VLOOKUP(D2100,'cpi roi'!A:C,2,FALSE)</f>
        <v>140.30000000000001</v>
      </c>
      <c r="F2100" s="18" t="s">
        <v>6863</v>
      </c>
      <c r="G2100" s="18">
        <v>6.5</v>
      </c>
      <c r="H2100" s="19">
        <v>28000</v>
      </c>
      <c r="I2100" s="18" t="s">
        <v>6925</v>
      </c>
      <c r="J2100" s="18" t="s">
        <v>4586</v>
      </c>
      <c r="K2100" s="18" t="s">
        <v>6926</v>
      </c>
      <c r="L2100" s="18" t="s">
        <v>252</v>
      </c>
      <c r="M2100" s="20">
        <v>24000000</v>
      </c>
      <c r="N2100" s="20">
        <v>32710894</v>
      </c>
      <c r="O2100" s="21">
        <f t="shared" si="96"/>
        <v>71040694.239486814</v>
      </c>
      <c r="P2100" s="22">
        <f t="shared" si="97"/>
        <v>136.29539166666666</v>
      </c>
      <c r="Q2100" s="20">
        <f t="shared" si="98"/>
        <v>23314963.649322879</v>
      </c>
      <c r="R2100" s="18" t="s">
        <v>6927</v>
      </c>
      <c r="S2100" s="18">
        <v>76</v>
      </c>
    </row>
    <row r="2101" spans="1:19" x14ac:dyDescent="0.25">
      <c r="A2101" s="18" t="s">
        <v>6928</v>
      </c>
      <c r="B2101" s="18" t="s">
        <v>37</v>
      </c>
      <c r="C2101" s="18" t="s">
        <v>45</v>
      </c>
      <c r="D2101" s="18">
        <v>1992</v>
      </c>
      <c r="E2101" s="18">
        <f>VLOOKUP(D2101,'cpi roi'!A:C,2,FALSE)</f>
        <v>140.30000000000001</v>
      </c>
      <c r="F2101" s="18" t="s">
        <v>6929</v>
      </c>
      <c r="G2101" s="18">
        <v>6.1</v>
      </c>
      <c r="H2101" s="19">
        <v>23000</v>
      </c>
      <c r="I2101" s="18" t="s">
        <v>2226</v>
      </c>
      <c r="J2101" s="18" t="s">
        <v>6930</v>
      </c>
      <c r="K2101" s="18" t="s">
        <v>856</v>
      </c>
      <c r="L2101" s="18" t="s">
        <v>34</v>
      </c>
      <c r="M2101" s="20">
        <v>26000000</v>
      </c>
      <c r="N2101" s="20">
        <v>94900635</v>
      </c>
      <c r="O2101" s="21">
        <f t="shared" si="96"/>
        <v>206102804.59372771</v>
      </c>
      <c r="P2101" s="22">
        <f t="shared" si="97"/>
        <v>365.00244230769232</v>
      </c>
      <c r="Q2101" s="20">
        <f t="shared" si="98"/>
        <v>67641222.380612969</v>
      </c>
      <c r="R2101" s="18" t="s">
        <v>4881</v>
      </c>
      <c r="S2101" s="18">
        <v>102</v>
      </c>
    </row>
    <row r="2102" spans="1:19" x14ac:dyDescent="0.25">
      <c r="A2102" s="18" t="s">
        <v>6931</v>
      </c>
      <c r="B2102" s="18" t="s">
        <v>2004</v>
      </c>
      <c r="C2102" s="18" t="s">
        <v>21</v>
      </c>
      <c r="D2102" s="18">
        <v>1992</v>
      </c>
      <c r="E2102" s="18">
        <f>VLOOKUP(D2102,'cpi roi'!A:C,2,FALSE)</f>
        <v>140.30000000000001</v>
      </c>
      <c r="F2102" s="18" t="s">
        <v>6923</v>
      </c>
      <c r="G2102" s="18">
        <v>6.9</v>
      </c>
      <c r="H2102" s="19">
        <v>23000</v>
      </c>
      <c r="I2102" s="18" t="s">
        <v>1776</v>
      </c>
      <c r="J2102" s="18" t="s">
        <v>4079</v>
      </c>
      <c r="K2102" s="18" t="s">
        <v>6932</v>
      </c>
      <c r="L2102" s="18" t="s">
        <v>34</v>
      </c>
      <c r="M2102" s="20">
        <v>18000000</v>
      </c>
      <c r="N2102" s="20">
        <v>14715067</v>
      </c>
      <c r="O2102" s="21">
        <f t="shared" si="96"/>
        <v>31957811.225231644</v>
      </c>
      <c r="P2102" s="22">
        <f t="shared" si="97"/>
        <v>81.750372222222225</v>
      </c>
      <c r="Q2102" s="20">
        <f t="shared" si="98"/>
        <v>10488287.241625089</v>
      </c>
      <c r="R2102" s="18" t="s">
        <v>48</v>
      </c>
      <c r="S2102" s="18">
        <v>106</v>
      </c>
    </row>
    <row r="2103" spans="1:19" x14ac:dyDescent="0.25">
      <c r="A2103" s="18" t="s">
        <v>6933</v>
      </c>
      <c r="B2103" s="18" t="s">
        <v>20</v>
      </c>
      <c r="C2103" s="18" t="s">
        <v>67</v>
      </c>
      <c r="D2103" s="18">
        <v>1992</v>
      </c>
      <c r="E2103" s="18">
        <f>VLOOKUP(D2103,'cpi roi'!A:C,2,FALSE)</f>
        <v>140.30000000000001</v>
      </c>
      <c r="F2103" s="18" t="s">
        <v>6934</v>
      </c>
      <c r="G2103" s="18">
        <v>6.6</v>
      </c>
      <c r="H2103" s="19">
        <v>22000</v>
      </c>
      <c r="I2103" s="18" t="s">
        <v>3524</v>
      </c>
      <c r="J2103" s="18" t="s">
        <v>692</v>
      </c>
      <c r="K2103" s="18" t="s">
        <v>25</v>
      </c>
      <c r="L2103" s="18" t="s">
        <v>34</v>
      </c>
      <c r="M2103" s="20">
        <v>35000000</v>
      </c>
      <c r="N2103" s="20">
        <v>29302121</v>
      </c>
      <c r="O2103" s="21">
        <f t="shared" si="96"/>
        <v>63637607.047042049</v>
      </c>
      <c r="P2103" s="22">
        <f t="shared" si="97"/>
        <v>83.720345714285713</v>
      </c>
      <c r="Q2103" s="20">
        <f t="shared" si="98"/>
        <v>20885332.145402707</v>
      </c>
      <c r="R2103" s="18" t="s">
        <v>184</v>
      </c>
      <c r="S2103" s="18">
        <v>140</v>
      </c>
    </row>
    <row r="2104" spans="1:19" x14ac:dyDescent="0.25">
      <c r="A2104" s="18" t="s">
        <v>6935</v>
      </c>
      <c r="B2104" s="18" t="s">
        <v>20</v>
      </c>
      <c r="C2104" s="18" t="s">
        <v>38</v>
      </c>
      <c r="D2104" s="18">
        <v>1992</v>
      </c>
      <c r="E2104" s="18">
        <f>VLOOKUP(D2104,'cpi roi'!A:C,2,FALSE)</f>
        <v>140.30000000000001</v>
      </c>
      <c r="F2104" s="18" t="s">
        <v>6407</v>
      </c>
      <c r="G2104" s="18">
        <v>7.1</v>
      </c>
      <c r="H2104" s="19">
        <v>25000</v>
      </c>
      <c r="I2104" s="18" t="s">
        <v>6936</v>
      </c>
      <c r="J2104" s="18" t="s">
        <v>6936</v>
      </c>
      <c r="K2104" s="18" t="s">
        <v>6937</v>
      </c>
      <c r="L2104" s="18" t="s">
        <v>34</v>
      </c>
      <c r="M2104" s="20">
        <v>5000000</v>
      </c>
      <c r="N2104" s="20">
        <v>20146880</v>
      </c>
      <c r="O2104" s="21">
        <f t="shared" si="96"/>
        <v>43754485.645046324</v>
      </c>
      <c r="P2104" s="22">
        <f t="shared" si="97"/>
        <v>402.93760000000003</v>
      </c>
      <c r="Q2104" s="20">
        <f t="shared" si="98"/>
        <v>14359857.448325017</v>
      </c>
      <c r="R2104" s="18" t="s">
        <v>6686</v>
      </c>
      <c r="S2104" s="18">
        <v>95</v>
      </c>
    </row>
    <row r="2105" spans="1:19" x14ac:dyDescent="0.25">
      <c r="A2105" s="18" t="s">
        <v>6938</v>
      </c>
      <c r="B2105" s="18" t="s">
        <v>20</v>
      </c>
      <c r="C2105" s="18" t="s">
        <v>21</v>
      </c>
      <c r="D2105" s="18">
        <v>1992</v>
      </c>
      <c r="E2105" s="18">
        <f>VLOOKUP(D2105,'cpi roi'!A:C,2,FALSE)</f>
        <v>140.30000000000001</v>
      </c>
      <c r="F2105" s="18" t="s">
        <v>6939</v>
      </c>
      <c r="G2105" s="18">
        <v>6.8</v>
      </c>
      <c r="H2105" s="19">
        <v>17000</v>
      </c>
      <c r="I2105" s="18" t="s">
        <v>639</v>
      </c>
      <c r="J2105" s="18" t="s">
        <v>2967</v>
      </c>
      <c r="K2105" s="18" t="s">
        <v>4571</v>
      </c>
      <c r="L2105" s="18" t="s">
        <v>26</v>
      </c>
      <c r="M2105" s="20">
        <v>0</v>
      </c>
      <c r="N2105" s="20">
        <v>7532911</v>
      </c>
      <c r="O2105" s="21">
        <f t="shared" si="96"/>
        <v>16359786.042052742</v>
      </c>
      <c r="P2105" s="22">
        <f t="shared" si="97"/>
        <v>0</v>
      </c>
      <c r="Q2105" s="20">
        <f t="shared" si="98"/>
        <v>5369145.402708482</v>
      </c>
      <c r="R2105" s="18" t="s">
        <v>4067</v>
      </c>
      <c r="S2105" s="18">
        <v>111</v>
      </c>
    </row>
    <row r="2106" spans="1:19" x14ac:dyDescent="0.25">
      <c r="A2106" s="18" t="s">
        <v>1985</v>
      </c>
      <c r="B2106" s="18" t="s">
        <v>37</v>
      </c>
      <c r="C2106" s="18" t="s">
        <v>21</v>
      </c>
      <c r="D2106" s="18">
        <v>1992</v>
      </c>
      <c r="E2106" s="18">
        <f>VLOOKUP(D2106,'cpi roi'!A:C,2,FALSE)</f>
        <v>140.30000000000001</v>
      </c>
      <c r="F2106" s="18" t="s">
        <v>6940</v>
      </c>
      <c r="G2106" s="18">
        <v>6.3</v>
      </c>
      <c r="H2106" s="19">
        <v>45000</v>
      </c>
      <c r="I2106" s="18" t="s">
        <v>581</v>
      </c>
      <c r="J2106" s="18" t="s">
        <v>6353</v>
      </c>
      <c r="K2106" s="18" t="s">
        <v>540</v>
      </c>
      <c r="L2106" s="18" t="s">
        <v>34</v>
      </c>
      <c r="M2106" s="20">
        <v>0</v>
      </c>
      <c r="N2106" s="20">
        <v>127956187</v>
      </c>
      <c r="O2106" s="21">
        <f t="shared" si="96"/>
        <v>277892018.38132572</v>
      </c>
      <c r="P2106" s="22">
        <f t="shared" si="97"/>
        <v>0</v>
      </c>
      <c r="Q2106" s="20">
        <f t="shared" si="98"/>
        <v>91201843.905915886</v>
      </c>
      <c r="R2106" s="18" t="s">
        <v>27</v>
      </c>
      <c r="S2106" s="18">
        <v>102</v>
      </c>
    </row>
    <row r="2107" spans="1:19" x14ac:dyDescent="0.25">
      <c r="A2107" s="18" t="s">
        <v>6941</v>
      </c>
      <c r="B2107" s="18" t="s">
        <v>514</v>
      </c>
      <c r="C2107" s="18" t="s">
        <v>45</v>
      </c>
      <c r="D2107" s="18">
        <v>1992</v>
      </c>
      <c r="E2107" s="18">
        <f>VLOOKUP(D2107,'cpi roi'!A:C,2,FALSE)</f>
        <v>140.30000000000001</v>
      </c>
      <c r="F2107" s="18" t="s">
        <v>6942</v>
      </c>
      <c r="G2107" s="18">
        <v>7.5</v>
      </c>
      <c r="H2107" s="19">
        <v>37000</v>
      </c>
      <c r="I2107" s="18" t="s">
        <v>6943</v>
      </c>
      <c r="J2107" s="18" t="s">
        <v>6943</v>
      </c>
      <c r="K2107" s="18" t="s">
        <v>6944</v>
      </c>
      <c r="L2107" s="18" t="s">
        <v>6945</v>
      </c>
      <c r="M2107" s="20">
        <v>0</v>
      </c>
      <c r="N2107" s="20">
        <v>205569</v>
      </c>
      <c r="O2107" s="21">
        <f t="shared" si="96"/>
        <v>446449.56735566643</v>
      </c>
      <c r="P2107" s="22">
        <f t="shared" si="97"/>
        <v>0</v>
      </c>
      <c r="Q2107" s="20">
        <f t="shared" si="98"/>
        <v>146521.02637205986</v>
      </c>
      <c r="R2107" s="18" t="s">
        <v>6946</v>
      </c>
      <c r="S2107" s="18">
        <v>95</v>
      </c>
    </row>
    <row r="2108" spans="1:19" x14ac:dyDescent="0.25">
      <c r="A2108" s="18" t="s">
        <v>6947</v>
      </c>
      <c r="B2108" s="18" t="s">
        <v>37</v>
      </c>
      <c r="C2108" s="18" t="s">
        <v>38</v>
      </c>
      <c r="D2108" s="18">
        <v>1992</v>
      </c>
      <c r="E2108" s="18">
        <f>VLOOKUP(D2108,'cpi roi'!A:C,2,FALSE)</f>
        <v>140.30000000000001</v>
      </c>
      <c r="F2108" s="18" t="s">
        <v>6795</v>
      </c>
      <c r="G2108" s="18">
        <v>5.3</v>
      </c>
      <c r="H2108" s="19">
        <v>21000</v>
      </c>
      <c r="I2108" s="18" t="s">
        <v>6948</v>
      </c>
      <c r="J2108" s="18" t="s">
        <v>6949</v>
      </c>
      <c r="K2108" s="18" t="s">
        <v>6950</v>
      </c>
      <c r="L2108" s="18" t="s">
        <v>34</v>
      </c>
      <c r="M2108" s="20">
        <v>6500000</v>
      </c>
      <c r="N2108" s="20">
        <v>29000301</v>
      </c>
      <c r="O2108" s="21">
        <f t="shared" si="96"/>
        <v>62982121.986457586</v>
      </c>
      <c r="P2108" s="22">
        <f t="shared" si="97"/>
        <v>446.15847692307693</v>
      </c>
      <c r="Q2108" s="20">
        <f t="shared" si="98"/>
        <v>20670207.4126871</v>
      </c>
      <c r="R2108" s="18" t="s">
        <v>2097</v>
      </c>
      <c r="S2108" s="18">
        <v>84</v>
      </c>
    </row>
    <row r="2109" spans="1:19" x14ac:dyDescent="0.25">
      <c r="A2109" s="18" t="s">
        <v>6951</v>
      </c>
      <c r="B2109" s="18" t="s">
        <v>20</v>
      </c>
      <c r="C2109" s="18" t="s">
        <v>56</v>
      </c>
      <c r="D2109" s="18">
        <v>1992</v>
      </c>
      <c r="E2109" s="18">
        <f>VLOOKUP(D2109,'cpi roi'!A:C,2,FALSE)</f>
        <v>140.30000000000001</v>
      </c>
      <c r="F2109" s="18" t="s">
        <v>6893</v>
      </c>
      <c r="G2109" s="18">
        <v>5.5</v>
      </c>
      <c r="H2109" s="19">
        <v>28000</v>
      </c>
      <c r="I2109" s="18" t="s">
        <v>4712</v>
      </c>
      <c r="J2109" s="18" t="s">
        <v>4651</v>
      </c>
      <c r="K2109" s="18" t="s">
        <v>6952</v>
      </c>
      <c r="L2109" s="18" t="s">
        <v>34</v>
      </c>
      <c r="M2109" s="20">
        <v>5000000</v>
      </c>
      <c r="N2109" s="20">
        <v>12534961</v>
      </c>
      <c r="O2109" s="21">
        <f t="shared" si="96"/>
        <v>27223112.022095509</v>
      </c>
      <c r="P2109" s="22">
        <f t="shared" si="97"/>
        <v>250.69922</v>
      </c>
      <c r="Q2109" s="20">
        <f t="shared" si="98"/>
        <v>8934398.4319315758</v>
      </c>
      <c r="R2109" s="18" t="s">
        <v>6953</v>
      </c>
      <c r="S2109" s="18">
        <v>97</v>
      </c>
    </row>
    <row r="2110" spans="1:19" x14ac:dyDescent="0.25">
      <c r="A2110" s="18" t="s">
        <v>6954</v>
      </c>
      <c r="B2110" s="18" t="s">
        <v>20</v>
      </c>
      <c r="C2110" s="18" t="s">
        <v>21</v>
      </c>
      <c r="D2110" s="18">
        <v>1992</v>
      </c>
      <c r="E2110" s="18">
        <f>VLOOKUP(D2110,'cpi roi'!A:C,2,FALSE)</f>
        <v>140.30000000000001</v>
      </c>
      <c r="F2110" s="18" t="s">
        <v>6942</v>
      </c>
      <c r="G2110" s="18">
        <v>4.5</v>
      </c>
      <c r="H2110" s="19">
        <v>14000</v>
      </c>
      <c r="I2110" s="18" t="s">
        <v>5329</v>
      </c>
      <c r="J2110" s="18" t="s">
        <v>6955</v>
      </c>
      <c r="K2110" s="18" t="s">
        <v>4149</v>
      </c>
      <c r="L2110" s="18" t="s">
        <v>5820</v>
      </c>
      <c r="M2110" s="20">
        <v>30000000</v>
      </c>
      <c r="N2110" s="20">
        <v>13273595</v>
      </c>
      <c r="O2110" s="21">
        <f t="shared" si="96"/>
        <v>28827258.706343547</v>
      </c>
      <c r="P2110" s="22">
        <f t="shared" si="97"/>
        <v>44.245316666666668</v>
      </c>
      <c r="Q2110" s="20">
        <f t="shared" si="98"/>
        <v>9460866.0014255159</v>
      </c>
      <c r="R2110" s="18" t="s">
        <v>2048</v>
      </c>
      <c r="S2110" s="18">
        <v>99</v>
      </c>
    </row>
    <row r="2111" spans="1:19" x14ac:dyDescent="0.25">
      <c r="A2111" s="18" t="s">
        <v>6956</v>
      </c>
      <c r="B2111" s="18" t="s">
        <v>37</v>
      </c>
      <c r="C2111" s="18" t="s">
        <v>29</v>
      </c>
      <c r="D2111" s="18">
        <v>1992</v>
      </c>
      <c r="E2111" s="18">
        <f>VLOOKUP(D2111,'cpi roi'!A:C,2,FALSE)</f>
        <v>140.30000000000001</v>
      </c>
      <c r="F2111" s="18" t="s">
        <v>6957</v>
      </c>
      <c r="G2111" s="18">
        <v>4.9000000000000004</v>
      </c>
      <c r="H2111" s="19">
        <v>42000</v>
      </c>
      <c r="I2111" s="18" t="s">
        <v>31</v>
      </c>
      <c r="J2111" s="18" t="s">
        <v>2713</v>
      </c>
      <c r="K2111" s="18" t="s">
        <v>3279</v>
      </c>
      <c r="L2111" s="18" t="s">
        <v>34</v>
      </c>
      <c r="M2111" s="20">
        <v>40000000</v>
      </c>
      <c r="N2111" s="20">
        <v>58662452</v>
      </c>
      <c r="O2111" s="21">
        <f t="shared" si="96"/>
        <v>127401633.10334995</v>
      </c>
      <c r="P2111" s="22">
        <f t="shared" si="97"/>
        <v>146.65612999999999</v>
      </c>
      <c r="Q2111" s="20">
        <f t="shared" si="98"/>
        <v>41812153.955808982</v>
      </c>
      <c r="R2111" s="18" t="s">
        <v>6877</v>
      </c>
      <c r="S2111" s="18">
        <v>89</v>
      </c>
    </row>
    <row r="2112" spans="1:19" x14ac:dyDescent="0.25">
      <c r="A2112" s="18" t="s">
        <v>6958</v>
      </c>
      <c r="B2112" s="18" t="s">
        <v>2004</v>
      </c>
      <c r="C2112" s="18" t="s">
        <v>29</v>
      </c>
      <c r="D2112" s="18">
        <v>1992</v>
      </c>
      <c r="E2112" s="18">
        <f>VLOOKUP(D2112,'cpi roi'!A:C,2,FALSE)</f>
        <v>140.30000000000001</v>
      </c>
      <c r="F2112" s="18" t="s">
        <v>6923</v>
      </c>
      <c r="G2112" s="18">
        <v>5.8</v>
      </c>
      <c r="H2112" s="19">
        <v>21000</v>
      </c>
      <c r="I2112" s="18" t="s">
        <v>2168</v>
      </c>
      <c r="J2112" s="18" t="s">
        <v>6959</v>
      </c>
      <c r="K2112" s="18" t="s">
        <v>512</v>
      </c>
      <c r="L2112" s="18" t="s">
        <v>34</v>
      </c>
      <c r="M2112" s="20">
        <v>24000000</v>
      </c>
      <c r="N2112" s="20">
        <v>22518097</v>
      </c>
      <c r="O2112" s="21">
        <f t="shared" si="96"/>
        <v>48904234.895937271</v>
      </c>
      <c r="P2112" s="22">
        <f t="shared" si="97"/>
        <v>93.825404166666672</v>
      </c>
      <c r="Q2112" s="20">
        <f t="shared" si="98"/>
        <v>16049962.22380613</v>
      </c>
      <c r="R2112" s="18" t="s">
        <v>2097</v>
      </c>
      <c r="S2112" s="18">
        <v>100</v>
      </c>
    </row>
    <row r="2113" spans="1:19" x14ac:dyDescent="0.25">
      <c r="A2113" s="18" t="s">
        <v>6960</v>
      </c>
      <c r="B2113" s="18" t="s">
        <v>37</v>
      </c>
      <c r="C2113" s="18" t="s">
        <v>45</v>
      </c>
      <c r="D2113" s="18">
        <v>1992</v>
      </c>
      <c r="E2113" s="18">
        <f>VLOOKUP(D2113,'cpi roi'!A:C,2,FALSE)</f>
        <v>140.30000000000001</v>
      </c>
      <c r="F2113" s="18" t="s">
        <v>6904</v>
      </c>
      <c r="G2113" s="18">
        <v>6.9</v>
      </c>
      <c r="H2113" s="19">
        <v>19000</v>
      </c>
      <c r="I2113" s="18" t="s">
        <v>439</v>
      </c>
      <c r="J2113" s="18" t="s">
        <v>6961</v>
      </c>
      <c r="K2113" s="18" t="s">
        <v>6962</v>
      </c>
      <c r="L2113" s="18" t="s">
        <v>34</v>
      </c>
      <c r="M2113" s="20">
        <v>0</v>
      </c>
      <c r="N2113" s="20">
        <v>25105517</v>
      </c>
      <c r="O2113" s="21">
        <f t="shared" si="96"/>
        <v>54523528.367070556</v>
      </c>
      <c r="P2113" s="22">
        <f t="shared" si="97"/>
        <v>0</v>
      </c>
      <c r="Q2113" s="20">
        <f t="shared" si="98"/>
        <v>17894167.498218104</v>
      </c>
      <c r="R2113" s="18" t="s">
        <v>122</v>
      </c>
      <c r="S2113" s="18">
        <v>101</v>
      </c>
    </row>
    <row r="2114" spans="1:19" x14ac:dyDescent="0.25">
      <c r="A2114" s="18" t="s">
        <v>6963</v>
      </c>
      <c r="B2114" s="18" t="s">
        <v>20</v>
      </c>
      <c r="C2114" s="18" t="s">
        <v>38</v>
      </c>
      <c r="D2114" s="18">
        <v>1992</v>
      </c>
      <c r="E2114" s="18">
        <f>VLOOKUP(D2114,'cpi roi'!A:C,2,FALSE)</f>
        <v>140.30000000000001</v>
      </c>
      <c r="F2114" s="18" t="s">
        <v>4400</v>
      </c>
      <c r="G2114" s="18">
        <v>5.9</v>
      </c>
      <c r="H2114" s="19">
        <v>46000</v>
      </c>
      <c r="I2114" s="18" t="s">
        <v>6683</v>
      </c>
      <c r="J2114" s="18" t="s">
        <v>2183</v>
      </c>
      <c r="K2114" s="18" t="s">
        <v>6344</v>
      </c>
      <c r="L2114" s="18" t="s">
        <v>34</v>
      </c>
      <c r="M2114" s="20">
        <v>15000000</v>
      </c>
      <c r="N2114" s="20">
        <v>44065653</v>
      </c>
      <c r="O2114" s="21">
        <f t="shared" si="96"/>
        <v>95700673.336421952</v>
      </c>
      <c r="P2114" s="22">
        <f t="shared" si="97"/>
        <v>293.77102000000002</v>
      </c>
      <c r="Q2114" s="20">
        <f t="shared" si="98"/>
        <v>31408163.221667852</v>
      </c>
      <c r="R2114" s="18" t="s">
        <v>27</v>
      </c>
      <c r="S2114" s="18">
        <v>84</v>
      </c>
    </row>
    <row r="2115" spans="1:19" x14ac:dyDescent="0.25">
      <c r="A2115" s="18" t="s">
        <v>6964</v>
      </c>
      <c r="B2115" s="18" t="s">
        <v>20</v>
      </c>
      <c r="C2115" s="18" t="s">
        <v>45</v>
      </c>
      <c r="D2115" s="18">
        <v>1992</v>
      </c>
      <c r="E2115" s="18">
        <f>VLOOKUP(D2115,'cpi roi'!A:C,2,FALSE)</f>
        <v>140.30000000000001</v>
      </c>
      <c r="F2115" s="18" t="s">
        <v>6965</v>
      </c>
      <c r="G2115" s="18">
        <v>6.4</v>
      </c>
      <c r="H2115" s="19">
        <v>13000</v>
      </c>
      <c r="I2115" s="18" t="s">
        <v>4414</v>
      </c>
      <c r="J2115" s="18" t="s">
        <v>6966</v>
      </c>
      <c r="K2115" s="18" t="s">
        <v>6967</v>
      </c>
      <c r="L2115" s="18" t="s">
        <v>1116</v>
      </c>
      <c r="M2115" s="20">
        <v>0</v>
      </c>
      <c r="N2115" s="20">
        <v>0</v>
      </c>
      <c r="O2115" s="21">
        <f t="shared" ref="O2115:O2178" si="99">(304.7/E2115)*N2115</f>
        <v>0</v>
      </c>
      <c r="P2115" s="22">
        <f t="shared" ref="P2115:P2178" si="100">IFERROR(N2115/M2115, 0)*100</f>
        <v>0</v>
      </c>
      <c r="Q2115" s="20">
        <f t="shared" ref="Q2115:Q2178" si="101">N2115/(E2115/100)</f>
        <v>0</v>
      </c>
      <c r="R2115" s="18" t="s">
        <v>6968</v>
      </c>
      <c r="S2115" s="18">
        <v>95</v>
      </c>
    </row>
    <row r="2116" spans="1:19" x14ac:dyDescent="0.25">
      <c r="A2116" s="18" t="s">
        <v>6969</v>
      </c>
      <c r="B2116" s="18" t="s">
        <v>20</v>
      </c>
      <c r="C2116" s="18" t="s">
        <v>56</v>
      </c>
      <c r="D2116" s="18">
        <v>1992</v>
      </c>
      <c r="E2116" s="18">
        <f>VLOOKUP(D2116,'cpi roi'!A:C,2,FALSE)</f>
        <v>140.30000000000001</v>
      </c>
      <c r="F2116" s="18" t="s">
        <v>6970</v>
      </c>
      <c r="G2116" s="18">
        <v>4.3</v>
      </c>
      <c r="H2116" s="19">
        <v>7900</v>
      </c>
      <c r="I2116" s="18" t="s">
        <v>6971</v>
      </c>
      <c r="J2116" s="18" t="s">
        <v>6972</v>
      </c>
      <c r="K2116" s="18" t="s">
        <v>6973</v>
      </c>
      <c r="L2116" s="18" t="s">
        <v>34</v>
      </c>
      <c r="M2116" s="20">
        <v>900000</v>
      </c>
      <c r="N2116" s="20">
        <v>6980986</v>
      </c>
      <c r="O2116" s="21">
        <f t="shared" si="99"/>
        <v>15161129.253029222</v>
      </c>
      <c r="P2116" s="22">
        <f t="shared" si="100"/>
        <v>775.66511111111117</v>
      </c>
      <c r="Q2116" s="20">
        <f t="shared" si="101"/>
        <v>4975756.23663578</v>
      </c>
      <c r="R2116" s="18" t="s">
        <v>6953</v>
      </c>
      <c r="S2116" s="18">
        <v>92</v>
      </c>
    </row>
    <row r="2117" spans="1:19" x14ac:dyDescent="0.25">
      <c r="A2117" s="18" t="s">
        <v>6974</v>
      </c>
      <c r="B2117" s="18" t="s">
        <v>2004</v>
      </c>
      <c r="C2117" s="18" t="s">
        <v>45</v>
      </c>
      <c r="D2117" s="18">
        <v>1992</v>
      </c>
      <c r="E2117" s="18">
        <f>VLOOKUP(D2117,'cpi roi'!A:C,2,FALSE)</f>
        <v>140.30000000000001</v>
      </c>
      <c r="F2117" s="18" t="s">
        <v>6904</v>
      </c>
      <c r="G2117" s="18">
        <v>5.5</v>
      </c>
      <c r="H2117" s="19">
        <v>9100</v>
      </c>
      <c r="I2117" s="18" t="s">
        <v>1152</v>
      </c>
      <c r="J2117" s="18" t="s">
        <v>6975</v>
      </c>
      <c r="K2117" s="18" t="s">
        <v>1659</v>
      </c>
      <c r="L2117" s="18" t="s">
        <v>34</v>
      </c>
      <c r="M2117" s="20">
        <v>0</v>
      </c>
      <c r="N2117" s="20">
        <v>14796494</v>
      </c>
      <c r="O2117" s="21">
        <f t="shared" si="99"/>
        <v>32134652.329294369</v>
      </c>
      <c r="P2117" s="22">
        <f t="shared" si="100"/>
        <v>0</v>
      </c>
      <c r="Q2117" s="20">
        <f t="shared" si="101"/>
        <v>10546325.017818959</v>
      </c>
      <c r="R2117" s="18" t="s">
        <v>6974</v>
      </c>
      <c r="S2117" s="18">
        <v>90</v>
      </c>
    </row>
    <row r="2118" spans="1:19" x14ac:dyDescent="0.25">
      <c r="A2118" s="18" t="s">
        <v>6976</v>
      </c>
      <c r="B2118" s="18" t="s">
        <v>2004</v>
      </c>
      <c r="C2118" s="18" t="s">
        <v>21</v>
      </c>
      <c r="D2118" s="18">
        <v>1992</v>
      </c>
      <c r="E2118" s="18">
        <f>VLOOKUP(D2118,'cpi roi'!A:C,2,FALSE)</f>
        <v>140.30000000000001</v>
      </c>
      <c r="F2118" s="18" t="s">
        <v>6977</v>
      </c>
      <c r="G2118" s="18">
        <v>7</v>
      </c>
      <c r="H2118" s="19">
        <v>13000</v>
      </c>
      <c r="I2118" s="18" t="s">
        <v>1158</v>
      </c>
      <c r="J2118" s="18" t="s">
        <v>6978</v>
      </c>
      <c r="K2118" s="18" t="s">
        <v>5474</v>
      </c>
      <c r="L2118" s="18" t="s">
        <v>34</v>
      </c>
      <c r="M2118" s="20">
        <v>35000000</v>
      </c>
      <c r="N2118" s="20">
        <v>4651977</v>
      </c>
      <c r="O2118" s="21">
        <f t="shared" si="99"/>
        <v>10103046.271560941</v>
      </c>
      <c r="P2118" s="22">
        <f t="shared" si="100"/>
        <v>13.291362857142857</v>
      </c>
      <c r="Q2118" s="20">
        <f t="shared" si="101"/>
        <v>3315735.5666429079</v>
      </c>
      <c r="R2118" s="18" t="s">
        <v>35</v>
      </c>
      <c r="S2118" s="18">
        <v>114</v>
      </c>
    </row>
    <row r="2119" spans="1:19" x14ac:dyDescent="0.25">
      <c r="A2119" s="18" t="s">
        <v>6979</v>
      </c>
      <c r="B2119" s="18" t="s">
        <v>37</v>
      </c>
      <c r="C2119" s="18" t="s">
        <v>45</v>
      </c>
      <c r="D2119" s="18">
        <v>1992</v>
      </c>
      <c r="E2119" s="18">
        <f>VLOOKUP(D2119,'cpi roi'!A:C,2,FALSE)</f>
        <v>140.30000000000001</v>
      </c>
      <c r="F2119" s="18" t="s">
        <v>6726</v>
      </c>
      <c r="G2119" s="18">
        <v>7.2</v>
      </c>
      <c r="H2119" s="19">
        <v>26000</v>
      </c>
      <c r="I2119" s="18" t="s">
        <v>6980</v>
      </c>
      <c r="J2119" s="18" t="s">
        <v>6980</v>
      </c>
      <c r="K2119" s="18" t="s">
        <v>6981</v>
      </c>
      <c r="L2119" s="18" t="s">
        <v>252</v>
      </c>
      <c r="M2119" s="20">
        <v>0</v>
      </c>
      <c r="N2119" s="20">
        <v>11749595</v>
      </c>
      <c r="O2119" s="21">
        <f t="shared" si="99"/>
        <v>25517473.95937277</v>
      </c>
      <c r="P2119" s="22">
        <f t="shared" si="100"/>
        <v>0</v>
      </c>
      <c r="Q2119" s="20">
        <f t="shared" si="101"/>
        <v>8374622.2380612968</v>
      </c>
      <c r="R2119" s="18" t="s">
        <v>6982</v>
      </c>
      <c r="S2119" s="18">
        <v>94</v>
      </c>
    </row>
    <row r="2120" spans="1:19" x14ac:dyDescent="0.25">
      <c r="A2120" s="18" t="s">
        <v>6983</v>
      </c>
      <c r="B2120" s="18" t="s">
        <v>20</v>
      </c>
      <c r="C2120" s="18" t="s">
        <v>108</v>
      </c>
      <c r="D2120" s="18">
        <v>1992</v>
      </c>
      <c r="E2120" s="18">
        <f>VLOOKUP(D2120,'cpi roi'!A:C,2,FALSE)</f>
        <v>140.30000000000001</v>
      </c>
      <c r="F2120" s="18" t="s">
        <v>6795</v>
      </c>
      <c r="G2120" s="18">
        <v>6.1</v>
      </c>
      <c r="H2120" s="19">
        <v>15000</v>
      </c>
      <c r="I2120" s="18" t="s">
        <v>109</v>
      </c>
      <c r="J2120" s="18" t="s">
        <v>109</v>
      </c>
      <c r="K2120" s="18" t="s">
        <v>3529</v>
      </c>
      <c r="L2120" s="18" t="s">
        <v>34</v>
      </c>
      <c r="M2120" s="20">
        <v>12000000</v>
      </c>
      <c r="N2120" s="20">
        <v>37170057</v>
      </c>
      <c r="O2120" s="21">
        <f t="shared" si="99"/>
        <v>80724991.930862427</v>
      </c>
      <c r="P2120" s="22">
        <f t="shared" si="100"/>
        <v>309.75047499999999</v>
      </c>
      <c r="Q2120" s="20">
        <f t="shared" si="101"/>
        <v>26493269.422665715</v>
      </c>
      <c r="R2120" s="18" t="s">
        <v>6122</v>
      </c>
      <c r="S2120" s="18">
        <v>92</v>
      </c>
    </row>
    <row r="2121" spans="1:19" x14ac:dyDescent="0.25">
      <c r="A2121" s="18" t="s">
        <v>6984</v>
      </c>
      <c r="B2121" s="18" t="s">
        <v>2004</v>
      </c>
      <c r="C2121" s="18" t="s">
        <v>67</v>
      </c>
      <c r="D2121" s="18">
        <v>1992</v>
      </c>
      <c r="E2121" s="18">
        <f>VLOOKUP(D2121,'cpi roi'!A:C,2,FALSE)</f>
        <v>140.30000000000001</v>
      </c>
      <c r="F2121" s="18" t="s">
        <v>6985</v>
      </c>
      <c r="G2121" s="18">
        <v>7.2</v>
      </c>
      <c r="H2121" s="19">
        <v>15000</v>
      </c>
      <c r="I2121" s="18" t="s">
        <v>6986</v>
      </c>
      <c r="J2121" s="18" t="s">
        <v>6987</v>
      </c>
      <c r="K2121" s="18" t="s">
        <v>6134</v>
      </c>
      <c r="L2121" s="18" t="s">
        <v>26</v>
      </c>
      <c r="M2121" s="20">
        <v>4000000</v>
      </c>
      <c r="N2121" s="20">
        <v>5378172</v>
      </c>
      <c r="O2121" s="21">
        <f t="shared" si="99"/>
        <v>11680178.24946543</v>
      </c>
      <c r="P2121" s="22">
        <f t="shared" si="100"/>
        <v>134.45430000000002</v>
      </c>
      <c r="Q2121" s="20">
        <f t="shared" si="101"/>
        <v>3833337.1347113326</v>
      </c>
      <c r="R2121" s="18" t="s">
        <v>6988</v>
      </c>
      <c r="S2121" s="18">
        <v>94</v>
      </c>
    </row>
    <row r="2122" spans="1:19" x14ac:dyDescent="0.25">
      <c r="A2122" s="18" t="s">
        <v>6989</v>
      </c>
      <c r="B2122" s="18" t="s">
        <v>20</v>
      </c>
      <c r="C2122" s="18" t="s">
        <v>38</v>
      </c>
      <c r="D2122" s="18">
        <v>1992</v>
      </c>
      <c r="E2122" s="18">
        <f>VLOOKUP(D2122,'cpi roi'!A:C,2,FALSE)</f>
        <v>140.30000000000001</v>
      </c>
      <c r="F2122" s="18" t="s">
        <v>6896</v>
      </c>
      <c r="G2122" s="18">
        <v>6.5</v>
      </c>
      <c r="H2122" s="19">
        <v>8500</v>
      </c>
      <c r="I2122" s="18" t="s">
        <v>4839</v>
      </c>
      <c r="J2122" s="18" t="s">
        <v>2709</v>
      </c>
      <c r="K2122" s="18" t="s">
        <v>6990</v>
      </c>
      <c r="L2122" s="18" t="s">
        <v>34</v>
      </c>
      <c r="M2122" s="20">
        <v>20000000</v>
      </c>
      <c r="N2122" s="20">
        <v>9223441</v>
      </c>
      <c r="O2122" s="21">
        <f t="shared" si="99"/>
        <v>20031236.441197433</v>
      </c>
      <c r="P2122" s="22">
        <f t="shared" si="100"/>
        <v>46.117204999999998</v>
      </c>
      <c r="Q2122" s="20">
        <f t="shared" si="101"/>
        <v>6574084.8182466142</v>
      </c>
      <c r="R2122" s="18" t="s">
        <v>35</v>
      </c>
      <c r="S2122" s="18">
        <v>101</v>
      </c>
    </row>
    <row r="2123" spans="1:19" x14ac:dyDescent="0.25">
      <c r="A2123" s="18" t="s">
        <v>6991</v>
      </c>
      <c r="B2123" s="18" t="s">
        <v>20</v>
      </c>
      <c r="C2123" s="18" t="s">
        <v>38</v>
      </c>
      <c r="D2123" s="18">
        <v>1992</v>
      </c>
      <c r="E2123" s="18">
        <f>VLOOKUP(D2123,'cpi roi'!A:C,2,FALSE)</f>
        <v>140.30000000000001</v>
      </c>
      <c r="F2123" s="18" t="s">
        <v>6602</v>
      </c>
      <c r="G2123" s="18">
        <v>6.2</v>
      </c>
      <c r="H2123" s="19">
        <v>13000</v>
      </c>
      <c r="I2123" s="18" t="s">
        <v>6992</v>
      </c>
      <c r="J2123" s="18" t="s">
        <v>6993</v>
      </c>
      <c r="K2123" s="18" t="s">
        <v>1766</v>
      </c>
      <c r="L2123" s="18" t="s">
        <v>26</v>
      </c>
      <c r="M2123" s="20">
        <v>7000000</v>
      </c>
      <c r="N2123" s="20">
        <v>5430822</v>
      </c>
      <c r="O2123" s="21">
        <f t="shared" si="99"/>
        <v>11794522.191019244</v>
      </c>
      <c r="P2123" s="22">
        <f t="shared" si="100"/>
        <v>77.583171428571433</v>
      </c>
      <c r="Q2123" s="20">
        <f t="shared" si="101"/>
        <v>3870863.8631503917</v>
      </c>
      <c r="R2123" s="18" t="s">
        <v>6994</v>
      </c>
      <c r="S2123" s="18">
        <v>90</v>
      </c>
    </row>
    <row r="2124" spans="1:19" x14ac:dyDescent="0.25">
      <c r="A2124" s="18" t="s">
        <v>6995</v>
      </c>
      <c r="B2124" s="18" t="s">
        <v>341</v>
      </c>
      <c r="C2124" s="18" t="s">
        <v>394</v>
      </c>
      <c r="D2124" s="18">
        <v>1992</v>
      </c>
      <c r="E2124" s="18">
        <f>VLOOKUP(D2124,'cpi roi'!A:C,2,FALSE)</f>
        <v>140.30000000000001</v>
      </c>
      <c r="F2124" s="18" t="s">
        <v>6996</v>
      </c>
      <c r="G2124" s="18">
        <v>5.4</v>
      </c>
      <c r="H2124" s="19">
        <v>10000</v>
      </c>
      <c r="I2124" s="18" t="s">
        <v>6997</v>
      </c>
      <c r="J2124" s="18" t="s">
        <v>5954</v>
      </c>
      <c r="K2124" s="18" t="s">
        <v>6998</v>
      </c>
      <c r="L2124" s="18" t="s">
        <v>34</v>
      </c>
      <c r="M2124" s="20">
        <v>8000000</v>
      </c>
      <c r="N2124" s="20">
        <v>3560469</v>
      </c>
      <c r="O2124" s="21">
        <f t="shared" si="99"/>
        <v>7732536.7377049178</v>
      </c>
      <c r="P2124" s="22">
        <f t="shared" si="100"/>
        <v>44.505862499999999</v>
      </c>
      <c r="Q2124" s="20">
        <f t="shared" si="101"/>
        <v>2537754.0983606558</v>
      </c>
      <c r="R2124" s="18" t="s">
        <v>6999</v>
      </c>
      <c r="S2124" s="18">
        <v>84</v>
      </c>
    </row>
    <row r="2125" spans="1:19" x14ac:dyDescent="0.25">
      <c r="A2125" s="18" t="s">
        <v>7000</v>
      </c>
      <c r="B2125" s="18" t="s">
        <v>2004</v>
      </c>
      <c r="C2125" s="18" t="s">
        <v>29</v>
      </c>
      <c r="D2125" s="18">
        <v>1992</v>
      </c>
      <c r="E2125" s="18">
        <f>VLOOKUP(D2125,'cpi roi'!A:C,2,FALSE)</f>
        <v>140.30000000000001</v>
      </c>
      <c r="F2125" s="18" t="s">
        <v>7001</v>
      </c>
      <c r="G2125" s="18">
        <v>5.0999999999999996</v>
      </c>
      <c r="H2125" s="19">
        <v>31000</v>
      </c>
      <c r="I2125" s="18" t="s">
        <v>1132</v>
      </c>
      <c r="J2125" s="18" t="s">
        <v>1294</v>
      </c>
      <c r="K2125" s="18" t="s">
        <v>101</v>
      </c>
      <c r="L2125" s="18" t="s">
        <v>34</v>
      </c>
      <c r="M2125" s="20">
        <v>43000000</v>
      </c>
      <c r="N2125" s="20">
        <v>23278931</v>
      </c>
      <c r="O2125" s="21">
        <f t="shared" si="99"/>
        <v>50556594.980042763</v>
      </c>
      <c r="P2125" s="22">
        <f t="shared" si="100"/>
        <v>54.137048837209299</v>
      </c>
      <c r="Q2125" s="20">
        <f t="shared" si="101"/>
        <v>16592253.029223094</v>
      </c>
      <c r="R2125" s="18" t="s">
        <v>6534</v>
      </c>
      <c r="S2125" s="18">
        <v>118</v>
      </c>
    </row>
    <row r="2126" spans="1:19" x14ac:dyDescent="0.25">
      <c r="A2126" s="18" t="s">
        <v>7002</v>
      </c>
      <c r="B2126" s="18" t="s">
        <v>20</v>
      </c>
      <c r="C2126" s="18" t="s">
        <v>108</v>
      </c>
      <c r="D2126" s="18">
        <v>1992</v>
      </c>
      <c r="E2126" s="18">
        <f>VLOOKUP(D2126,'cpi roi'!A:C,2,FALSE)</f>
        <v>140.30000000000001</v>
      </c>
      <c r="F2126" s="18" t="s">
        <v>7003</v>
      </c>
      <c r="G2126" s="18">
        <v>6.8</v>
      </c>
      <c r="H2126" s="19">
        <v>38000</v>
      </c>
      <c r="I2126" s="18" t="s">
        <v>7004</v>
      </c>
      <c r="J2126" s="18" t="s">
        <v>7004</v>
      </c>
      <c r="K2126" s="18" t="s">
        <v>7005</v>
      </c>
      <c r="L2126" s="18" t="s">
        <v>252</v>
      </c>
      <c r="M2126" s="20">
        <v>0</v>
      </c>
      <c r="N2126" s="20">
        <v>175340</v>
      </c>
      <c r="O2126" s="21">
        <f t="shared" si="99"/>
        <v>380798.98788310762</v>
      </c>
      <c r="P2126" s="22">
        <f t="shared" si="100"/>
        <v>0</v>
      </c>
      <c r="Q2126" s="20">
        <f t="shared" si="101"/>
        <v>124975.05345687811</v>
      </c>
      <c r="R2126" s="18" t="s">
        <v>7006</v>
      </c>
      <c r="S2126" s="18">
        <v>94</v>
      </c>
    </row>
    <row r="2127" spans="1:19" x14ac:dyDescent="0.25">
      <c r="A2127" s="18" t="s">
        <v>7007</v>
      </c>
      <c r="B2127" s="18" t="s">
        <v>2004</v>
      </c>
      <c r="C2127" s="18" t="s">
        <v>29</v>
      </c>
      <c r="D2127" s="18">
        <v>1992</v>
      </c>
      <c r="E2127" s="18">
        <f>VLOOKUP(D2127,'cpi roi'!A:C,2,FALSE)</f>
        <v>140.30000000000001</v>
      </c>
      <c r="F2127" s="18" t="s">
        <v>6832</v>
      </c>
      <c r="G2127" s="18">
        <v>6.5</v>
      </c>
      <c r="H2127" s="19">
        <v>29000</v>
      </c>
      <c r="I2127" s="18" t="s">
        <v>995</v>
      </c>
      <c r="J2127" s="18" t="s">
        <v>7008</v>
      </c>
      <c r="K2127" s="18" t="s">
        <v>1380</v>
      </c>
      <c r="L2127" s="18" t="s">
        <v>26</v>
      </c>
      <c r="M2127" s="20">
        <v>47000000</v>
      </c>
      <c r="N2127" s="20">
        <v>7191399</v>
      </c>
      <c r="O2127" s="21">
        <f t="shared" si="99"/>
        <v>15618098.897362793</v>
      </c>
      <c r="P2127" s="22">
        <f t="shared" si="100"/>
        <v>15.300848936170214</v>
      </c>
      <c r="Q2127" s="20">
        <f t="shared" si="101"/>
        <v>5125729.8645759085</v>
      </c>
      <c r="R2127" s="18" t="s">
        <v>556</v>
      </c>
      <c r="S2127" s="18">
        <v>154</v>
      </c>
    </row>
    <row r="2128" spans="1:19" x14ac:dyDescent="0.25">
      <c r="A2128" s="18" t="s">
        <v>7009</v>
      </c>
      <c r="B2128" s="18" t="s">
        <v>37</v>
      </c>
      <c r="C2128" s="18" t="s">
        <v>21</v>
      </c>
      <c r="D2128" s="18">
        <v>1992</v>
      </c>
      <c r="E2128" s="18">
        <f>VLOOKUP(D2128,'cpi roi'!A:C,2,FALSE)</f>
        <v>140.30000000000001</v>
      </c>
      <c r="F2128" s="18" t="s">
        <v>7010</v>
      </c>
      <c r="G2128" s="18">
        <v>7</v>
      </c>
      <c r="H2128" s="19">
        <v>4100</v>
      </c>
      <c r="I2128" s="18" t="s">
        <v>2941</v>
      </c>
      <c r="J2128" s="18" t="s">
        <v>7011</v>
      </c>
      <c r="K2128" s="18" t="s">
        <v>7012</v>
      </c>
      <c r="L2128" s="18" t="s">
        <v>34</v>
      </c>
      <c r="M2128" s="20">
        <v>10000000</v>
      </c>
      <c r="N2128" s="20">
        <v>15164458</v>
      </c>
      <c r="O2128" s="21">
        <f t="shared" si="99"/>
        <v>32933787.260156803</v>
      </c>
      <c r="P2128" s="22">
        <f t="shared" si="100"/>
        <v>151.64458000000002</v>
      </c>
      <c r="Q2128" s="20">
        <f t="shared" si="101"/>
        <v>10808594.440484675</v>
      </c>
      <c r="R2128" s="18" t="s">
        <v>27</v>
      </c>
      <c r="S2128" s="18">
        <v>112</v>
      </c>
    </row>
    <row r="2129" spans="1:19" x14ac:dyDescent="0.25">
      <c r="A2129" s="18" t="s">
        <v>7013</v>
      </c>
      <c r="B2129" s="18" t="s">
        <v>20</v>
      </c>
      <c r="C2129" s="18" t="s">
        <v>45</v>
      </c>
      <c r="D2129" s="18">
        <v>1992</v>
      </c>
      <c r="E2129" s="18">
        <f>VLOOKUP(D2129,'cpi roi'!A:C,2,FALSE)</f>
        <v>140.30000000000001</v>
      </c>
      <c r="F2129" s="18" t="s">
        <v>6800</v>
      </c>
      <c r="G2129" s="18">
        <v>5.5</v>
      </c>
      <c r="H2129" s="19">
        <v>27000</v>
      </c>
      <c r="I2129" s="18" t="s">
        <v>5789</v>
      </c>
      <c r="J2129" s="18" t="s">
        <v>7014</v>
      </c>
      <c r="K2129" s="18" t="s">
        <v>1490</v>
      </c>
      <c r="L2129" s="18" t="s">
        <v>34</v>
      </c>
      <c r="M2129" s="20">
        <v>42000000</v>
      </c>
      <c r="N2129" s="20">
        <v>131052444</v>
      </c>
      <c r="O2129" s="21">
        <f t="shared" si="99"/>
        <v>284616391.21026373</v>
      </c>
      <c r="P2129" s="22">
        <f t="shared" si="100"/>
        <v>312.02962857142859</v>
      </c>
      <c r="Q2129" s="20">
        <f t="shared" si="101"/>
        <v>93408727.013542414</v>
      </c>
      <c r="R2129" s="18" t="s">
        <v>48</v>
      </c>
      <c r="S2129" s="18">
        <v>117</v>
      </c>
    </row>
    <row r="2130" spans="1:19" x14ac:dyDescent="0.25">
      <c r="A2130" s="18" t="s">
        <v>7015</v>
      </c>
      <c r="B2130" s="18" t="s">
        <v>2004</v>
      </c>
      <c r="C2130" s="18" t="s">
        <v>21</v>
      </c>
      <c r="D2130" s="18">
        <v>1992</v>
      </c>
      <c r="E2130" s="18">
        <f>VLOOKUP(D2130,'cpi roi'!A:C,2,FALSE)</f>
        <v>140.30000000000001</v>
      </c>
      <c r="F2130" s="18" t="s">
        <v>6904</v>
      </c>
      <c r="G2130" s="18">
        <v>7.2</v>
      </c>
      <c r="H2130" s="19">
        <v>9500</v>
      </c>
      <c r="I2130" s="18" t="s">
        <v>774</v>
      </c>
      <c r="J2130" s="18" t="s">
        <v>7016</v>
      </c>
      <c r="K2130" s="18" t="s">
        <v>4036</v>
      </c>
      <c r="L2130" s="18" t="s">
        <v>252</v>
      </c>
      <c r="M2130" s="20">
        <v>18000000</v>
      </c>
      <c r="N2130" s="20">
        <v>2827107</v>
      </c>
      <c r="O2130" s="21">
        <f t="shared" si="99"/>
        <v>6139839.6500356374</v>
      </c>
      <c r="P2130" s="22">
        <f t="shared" si="100"/>
        <v>15.706149999999999</v>
      </c>
      <c r="Q2130" s="20">
        <f t="shared" si="101"/>
        <v>2015044.1910192445</v>
      </c>
      <c r="R2130" s="18" t="s">
        <v>7017</v>
      </c>
      <c r="S2130" s="18">
        <v>127</v>
      </c>
    </row>
    <row r="2131" spans="1:19" x14ac:dyDescent="0.25">
      <c r="A2131" s="18" t="s">
        <v>7018</v>
      </c>
      <c r="B2131" s="18" t="s">
        <v>20</v>
      </c>
      <c r="C2131" s="18" t="s">
        <v>45</v>
      </c>
      <c r="D2131" s="18">
        <v>1992</v>
      </c>
      <c r="E2131" s="18">
        <f>VLOOKUP(D2131,'cpi roi'!A:C,2,FALSE)</f>
        <v>140.30000000000001</v>
      </c>
      <c r="F2131" s="18" t="s">
        <v>7010</v>
      </c>
      <c r="G2131" s="18">
        <v>5.2</v>
      </c>
      <c r="H2131" s="19">
        <v>5900</v>
      </c>
      <c r="I2131" s="18" t="s">
        <v>7019</v>
      </c>
      <c r="J2131" s="18" t="s">
        <v>7019</v>
      </c>
      <c r="K2131" s="18" t="s">
        <v>7020</v>
      </c>
      <c r="L2131" s="18" t="s">
        <v>34</v>
      </c>
      <c r="M2131" s="20">
        <v>0</v>
      </c>
      <c r="N2131" s="20">
        <v>8403433</v>
      </c>
      <c r="O2131" s="21">
        <f t="shared" si="99"/>
        <v>18250363.756949391</v>
      </c>
      <c r="P2131" s="22">
        <f t="shared" si="100"/>
        <v>0</v>
      </c>
      <c r="Q2131" s="20">
        <f t="shared" si="101"/>
        <v>5989617.2487526732</v>
      </c>
      <c r="R2131" s="18" t="s">
        <v>7021</v>
      </c>
      <c r="S2131" s="18">
        <v>95</v>
      </c>
    </row>
    <row r="2132" spans="1:19" x14ac:dyDescent="0.25">
      <c r="A2132" s="18" t="s">
        <v>7022</v>
      </c>
      <c r="B2132" s="18" t="s">
        <v>37</v>
      </c>
      <c r="C2132" s="18" t="s">
        <v>38</v>
      </c>
      <c r="D2132" s="18">
        <v>1992</v>
      </c>
      <c r="E2132" s="18">
        <f>VLOOKUP(D2132,'cpi roi'!A:C,2,FALSE)</f>
        <v>140.30000000000001</v>
      </c>
      <c r="F2132" s="18" t="s">
        <v>7023</v>
      </c>
      <c r="G2132" s="18">
        <v>5.0999999999999996</v>
      </c>
      <c r="H2132" s="19">
        <v>8000</v>
      </c>
      <c r="I2132" s="18" t="s">
        <v>4891</v>
      </c>
      <c r="J2132" s="18" t="s">
        <v>7024</v>
      </c>
      <c r="K2132" s="18" t="s">
        <v>331</v>
      </c>
      <c r="L2132" s="18" t="s">
        <v>34</v>
      </c>
      <c r="M2132" s="20">
        <v>0</v>
      </c>
      <c r="N2132" s="20">
        <v>17180393</v>
      </c>
      <c r="O2132" s="21">
        <f t="shared" si="99"/>
        <v>37311944.027797572</v>
      </c>
      <c r="P2132" s="22">
        <f t="shared" si="100"/>
        <v>0</v>
      </c>
      <c r="Q2132" s="20">
        <f t="shared" si="101"/>
        <v>12245468.995010691</v>
      </c>
      <c r="R2132" s="18" t="s">
        <v>7025</v>
      </c>
      <c r="S2132" s="18">
        <v>101</v>
      </c>
    </row>
    <row r="2133" spans="1:19" x14ac:dyDescent="0.25">
      <c r="A2133" s="18" t="s">
        <v>7026</v>
      </c>
      <c r="B2133" s="18" t="s">
        <v>2004</v>
      </c>
      <c r="C2133" s="18" t="s">
        <v>29</v>
      </c>
      <c r="D2133" s="18">
        <v>1992</v>
      </c>
      <c r="E2133" s="18">
        <f>VLOOKUP(D2133,'cpi roi'!A:C,2,FALSE)</f>
        <v>140.30000000000001</v>
      </c>
      <c r="F2133" s="18" t="s">
        <v>7027</v>
      </c>
      <c r="G2133" s="18">
        <v>6</v>
      </c>
      <c r="H2133" s="19">
        <v>22000</v>
      </c>
      <c r="I2133" s="18" t="s">
        <v>2916</v>
      </c>
      <c r="J2133" s="18" t="s">
        <v>5086</v>
      </c>
      <c r="K2133" s="18" t="s">
        <v>574</v>
      </c>
      <c r="L2133" s="18" t="s">
        <v>34</v>
      </c>
      <c r="M2133" s="20">
        <v>40000000</v>
      </c>
      <c r="N2133" s="20">
        <v>45500797</v>
      </c>
      <c r="O2133" s="21">
        <f t="shared" si="99"/>
        <v>98817482.864575908</v>
      </c>
      <c r="P2133" s="22">
        <f t="shared" si="100"/>
        <v>113.75199250000001</v>
      </c>
      <c r="Q2133" s="20">
        <f t="shared" si="101"/>
        <v>32431074.12687099</v>
      </c>
      <c r="R2133" s="18" t="s">
        <v>5724</v>
      </c>
      <c r="S2133" s="18">
        <v>106</v>
      </c>
    </row>
    <row r="2134" spans="1:19" x14ac:dyDescent="0.25">
      <c r="A2134" s="18" t="s">
        <v>7028</v>
      </c>
      <c r="B2134" s="18" t="s">
        <v>2004</v>
      </c>
      <c r="C2134" s="18" t="s">
        <v>45</v>
      </c>
      <c r="D2134" s="18">
        <v>1992</v>
      </c>
      <c r="E2134" s="18">
        <f>VLOOKUP(D2134,'cpi roi'!A:C,2,FALSE)</f>
        <v>140.30000000000001</v>
      </c>
      <c r="F2134" s="18" t="s">
        <v>6851</v>
      </c>
      <c r="G2134" s="18">
        <v>5.8</v>
      </c>
      <c r="H2134" s="19">
        <v>17000</v>
      </c>
      <c r="I2134" s="18" t="s">
        <v>2492</v>
      </c>
      <c r="J2134" s="18" t="s">
        <v>2492</v>
      </c>
      <c r="K2134" s="18" t="s">
        <v>564</v>
      </c>
      <c r="L2134" s="18" t="s">
        <v>34</v>
      </c>
      <c r="M2134" s="20">
        <v>25000000</v>
      </c>
      <c r="N2134" s="20">
        <v>35208854</v>
      </c>
      <c r="O2134" s="21">
        <f t="shared" si="99"/>
        <v>76465700.73984319</v>
      </c>
      <c r="P2134" s="22">
        <f t="shared" si="100"/>
        <v>140.83541600000001</v>
      </c>
      <c r="Q2134" s="20">
        <f t="shared" si="101"/>
        <v>25095405.559515323</v>
      </c>
      <c r="R2134" s="18" t="s">
        <v>5112</v>
      </c>
      <c r="S2134" s="18">
        <v>96</v>
      </c>
    </row>
    <row r="2135" spans="1:19" x14ac:dyDescent="0.25">
      <c r="A2135" s="18" t="s">
        <v>7029</v>
      </c>
      <c r="B2135" s="18" t="s">
        <v>20</v>
      </c>
      <c r="C2135" s="18" t="s">
        <v>108</v>
      </c>
      <c r="D2135" s="18">
        <v>1992</v>
      </c>
      <c r="E2135" s="18">
        <f>VLOOKUP(D2135,'cpi roi'!A:C,2,FALSE)</f>
        <v>140.30000000000001</v>
      </c>
      <c r="F2135" s="18" t="s">
        <v>6358</v>
      </c>
      <c r="G2135" s="18">
        <v>6.8</v>
      </c>
      <c r="H2135" s="19">
        <v>15000</v>
      </c>
      <c r="I2135" s="18" t="s">
        <v>237</v>
      </c>
      <c r="J2135" s="18" t="s">
        <v>3427</v>
      </c>
      <c r="K2135" s="18" t="s">
        <v>2080</v>
      </c>
      <c r="L2135" s="18" t="s">
        <v>34</v>
      </c>
      <c r="M2135" s="20">
        <v>15000000</v>
      </c>
      <c r="N2135" s="20">
        <v>22660758</v>
      </c>
      <c r="O2135" s="21">
        <f t="shared" si="99"/>
        <v>49214062.456165358</v>
      </c>
      <c r="P2135" s="22">
        <f t="shared" si="100"/>
        <v>151.07172</v>
      </c>
      <c r="Q2135" s="20">
        <f t="shared" si="101"/>
        <v>16151645.046329293</v>
      </c>
      <c r="R2135" s="18" t="s">
        <v>2105</v>
      </c>
      <c r="S2135" s="18">
        <v>119</v>
      </c>
    </row>
    <row r="2136" spans="1:19" x14ac:dyDescent="0.25">
      <c r="A2136" s="18" t="s">
        <v>7030</v>
      </c>
      <c r="B2136" s="18" t="s">
        <v>2004</v>
      </c>
      <c r="C2136" s="18" t="s">
        <v>38</v>
      </c>
      <c r="D2136" s="18">
        <v>1992</v>
      </c>
      <c r="E2136" s="18">
        <f>VLOOKUP(D2136,'cpi roi'!A:C,2,FALSE)</f>
        <v>140.30000000000001</v>
      </c>
      <c r="F2136" s="18" t="s">
        <v>6977</v>
      </c>
      <c r="G2136" s="18">
        <v>4.3</v>
      </c>
      <c r="H2136" s="19">
        <v>39000</v>
      </c>
      <c r="I2136" s="18" t="s">
        <v>932</v>
      </c>
      <c r="J2136" s="18" t="s">
        <v>7031</v>
      </c>
      <c r="K2136" s="18" t="s">
        <v>766</v>
      </c>
      <c r="L2136" s="18" t="s">
        <v>34</v>
      </c>
      <c r="M2136" s="20">
        <v>45000000</v>
      </c>
      <c r="N2136" s="20">
        <v>70611210</v>
      </c>
      <c r="O2136" s="21">
        <f t="shared" si="99"/>
        <v>153351644.24091232</v>
      </c>
      <c r="P2136" s="22">
        <f t="shared" si="100"/>
        <v>156.91379999999998</v>
      </c>
      <c r="Q2136" s="20">
        <f t="shared" si="101"/>
        <v>50328731.290092655</v>
      </c>
      <c r="R2136" s="18" t="s">
        <v>7032</v>
      </c>
      <c r="S2136" s="18">
        <v>87</v>
      </c>
    </row>
    <row r="2137" spans="1:19" x14ac:dyDescent="0.25">
      <c r="A2137" s="18" t="s">
        <v>7033</v>
      </c>
      <c r="B2137" s="18" t="s">
        <v>20</v>
      </c>
      <c r="C2137" s="18" t="s">
        <v>38</v>
      </c>
      <c r="D2137" s="18">
        <v>1992</v>
      </c>
      <c r="E2137" s="18">
        <f>VLOOKUP(D2137,'cpi roi'!A:C,2,FALSE)</f>
        <v>140.30000000000001</v>
      </c>
      <c r="F2137" s="18" t="s">
        <v>6788</v>
      </c>
      <c r="G2137" s="18">
        <v>6.2</v>
      </c>
      <c r="H2137" s="19">
        <v>9500</v>
      </c>
      <c r="I2137" s="18" t="s">
        <v>62</v>
      </c>
      <c r="J2137" s="18" t="s">
        <v>7034</v>
      </c>
      <c r="K2137" s="18" t="s">
        <v>5744</v>
      </c>
      <c r="L2137" s="18" t="s">
        <v>34</v>
      </c>
      <c r="M2137" s="20">
        <v>20000000</v>
      </c>
      <c r="N2137" s="20">
        <v>4943279</v>
      </c>
      <c r="O2137" s="21">
        <f t="shared" si="99"/>
        <v>10735688.605131859</v>
      </c>
      <c r="P2137" s="22">
        <f t="shared" si="100"/>
        <v>24.716394999999999</v>
      </c>
      <c r="Q2137" s="20">
        <f t="shared" si="101"/>
        <v>3523363.5067712045</v>
      </c>
      <c r="R2137" s="18" t="s">
        <v>27</v>
      </c>
      <c r="S2137" s="18">
        <v>112</v>
      </c>
    </row>
    <row r="2138" spans="1:19" x14ac:dyDescent="0.25">
      <c r="A2138" s="18" t="s">
        <v>7035</v>
      </c>
      <c r="B2138" s="18" t="s">
        <v>20</v>
      </c>
      <c r="C2138" s="18" t="s">
        <v>108</v>
      </c>
      <c r="D2138" s="18">
        <v>1992</v>
      </c>
      <c r="E2138" s="18">
        <f>VLOOKUP(D2138,'cpi roi'!A:C,2,FALSE)</f>
        <v>140.30000000000001</v>
      </c>
      <c r="F2138" s="18" t="s">
        <v>7036</v>
      </c>
      <c r="G2138" s="18">
        <v>6.3</v>
      </c>
      <c r="H2138" s="19">
        <v>15000</v>
      </c>
      <c r="I2138" s="18" t="s">
        <v>1868</v>
      </c>
      <c r="J2138" s="18" t="s">
        <v>7037</v>
      </c>
      <c r="K2138" s="18" t="s">
        <v>512</v>
      </c>
      <c r="L2138" s="18" t="s">
        <v>2113</v>
      </c>
      <c r="M2138" s="20">
        <v>0</v>
      </c>
      <c r="N2138" s="20">
        <v>57138719</v>
      </c>
      <c r="O2138" s="21">
        <f t="shared" si="99"/>
        <v>124092428.22024234</v>
      </c>
      <c r="P2138" s="22">
        <f t="shared" si="100"/>
        <v>0</v>
      </c>
      <c r="Q2138" s="20">
        <f t="shared" si="101"/>
        <v>40726100.498930864</v>
      </c>
      <c r="R2138" s="18" t="s">
        <v>6213</v>
      </c>
      <c r="S2138" s="18">
        <v>111</v>
      </c>
    </row>
    <row r="2139" spans="1:19" x14ac:dyDescent="0.25">
      <c r="A2139" s="18" t="s">
        <v>7038</v>
      </c>
      <c r="B2139" s="18" t="s">
        <v>2004</v>
      </c>
      <c r="C2139" s="18" t="s">
        <v>67</v>
      </c>
      <c r="D2139" s="18">
        <v>1992</v>
      </c>
      <c r="E2139" s="18">
        <f>VLOOKUP(D2139,'cpi roi'!A:C,2,FALSE)</f>
        <v>140.30000000000001</v>
      </c>
      <c r="F2139" s="18" t="s">
        <v>6970</v>
      </c>
      <c r="G2139" s="18">
        <v>7.3</v>
      </c>
      <c r="H2139" s="19">
        <v>21000</v>
      </c>
      <c r="I2139" s="18" t="s">
        <v>538</v>
      </c>
      <c r="J2139" s="18" t="s">
        <v>538</v>
      </c>
      <c r="K2139" s="18" t="s">
        <v>1029</v>
      </c>
      <c r="L2139" s="18" t="s">
        <v>34</v>
      </c>
      <c r="M2139" s="20">
        <v>30000000</v>
      </c>
      <c r="N2139" s="20">
        <v>7286388</v>
      </c>
      <c r="O2139" s="21">
        <f t="shared" si="99"/>
        <v>15824393.610833926</v>
      </c>
      <c r="P2139" s="22">
        <f t="shared" si="100"/>
        <v>24.287960000000002</v>
      </c>
      <c r="Q2139" s="20">
        <f t="shared" si="101"/>
        <v>5193434.0698503209</v>
      </c>
      <c r="R2139" s="18" t="s">
        <v>65</v>
      </c>
      <c r="S2139" s="18">
        <v>129</v>
      </c>
    </row>
    <row r="2140" spans="1:19" x14ac:dyDescent="0.25">
      <c r="A2140" s="18" t="s">
        <v>7039</v>
      </c>
      <c r="B2140" s="18" t="s">
        <v>20</v>
      </c>
      <c r="C2140" s="18" t="s">
        <v>21</v>
      </c>
      <c r="D2140" s="18">
        <v>1992</v>
      </c>
      <c r="E2140" s="18">
        <f>VLOOKUP(D2140,'cpi roi'!A:C,2,FALSE)</f>
        <v>140.30000000000001</v>
      </c>
      <c r="F2140" s="18" t="s">
        <v>7027</v>
      </c>
      <c r="G2140" s="18">
        <v>5.9</v>
      </c>
      <c r="H2140" s="19">
        <v>14000</v>
      </c>
      <c r="I2140" s="18" t="s">
        <v>4104</v>
      </c>
      <c r="J2140" s="18" t="s">
        <v>7040</v>
      </c>
      <c r="K2140" s="18" t="s">
        <v>188</v>
      </c>
      <c r="L2140" s="18" t="s">
        <v>34</v>
      </c>
      <c r="M2140" s="20">
        <v>32000000</v>
      </c>
      <c r="N2140" s="20">
        <v>28590665</v>
      </c>
      <c r="O2140" s="21">
        <f t="shared" si="99"/>
        <v>62092484.857448317</v>
      </c>
      <c r="P2140" s="22">
        <f t="shared" si="100"/>
        <v>89.345828124999997</v>
      </c>
      <c r="Q2140" s="20">
        <f t="shared" si="101"/>
        <v>20378235.923022095</v>
      </c>
      <c r="R2140" s="18" t="s">
        <v>27</v>
      </c>
      <c r="S2140" s="18">
        <v>124</v>
      </c>
    </row>
    <row r="2141" spans="1:19" x14ac:dyDescent="0.25">
      <c r="A2141" s="18" t="s">
        <v>7041</v>
      </c>
      <c r="B2141" s="18" t="s">
        <v>20</v>
      </c>
      <c r="C2141" s="18" t="s">
        <v>108</v>
      </c>
      <c r="D2141" s="18">
        <v>1992</v>
      </c>
      <c r="E2141" s="18">
        <f>VLOOKUP(D2141,'cpi roi'!A:C,2,FALSE)</f>
        <v>140.30000000000001</v>
      </c>
      <c r="F2141" s="18" t="s">
        <v>6457</v>
      </c>
      <c r="G2141" s="18">
        <v>7.1</v>
      </c>
      <c r="H2141" s="19">
        <v>11000</v>
      </c>
      <c r="I2141" s="18" t="s">
        <v>7042</v>
      </c>
      <c r="J2141" s="18" t="s">
        <v>7043</v>
      </c>
      <c r="K2141" s="18" t="s">
        <v>4393</v>
      </c>
      <c r="L2141" s="18" t="s">
        <v>34</v>
      </c>
      <c r="M2141" s="20">
        <v>0</v>
      </c>
      <c r="N2141" s="20">
        <v>1543112</v>
      </c>
      <c r="O2141" s="21">
        <f t="shared" si="99"/>
        <v>3351291.7063435493</v>
      </c>
      <c r="P2141" s="22">
        <f t="shared" si="100"/>
        <v>0</v>
      </c>
      <c r="Q2141" s="20">
        <f t="shared" si="101"/>
        <v>1099866.0014255168</v>
      </c>
      <c r="R2141" s="18" t="s">
        <v>6521</v>
      </c>
      <c r="S2141" s="18">
        <v>105</v>
      </c>
    </row>
    <row r="2142" spans="1:19" x14ac:dyDescent="0.25">
      <c r="A2142" s="18" t="s">
        <v>7044</v>
      </c>
      <c r="B2142" s="18" t="s">
        <v>37</v>
      </c>
      <c r="C2142" s="18" t="s">
        <v>29</v>
      </c>
      <c r="D2142" s="18">
        <v>1992</v>
      </c>
      <c r="E2142" s="18">
        <f>VLOOKUP(D2142,'cpi roi'!A:C,2,FALSE)</f>
        <v>140.30000000000001</v>
      </c>
      <c r="F2142" s="18" t="s">
        <v>6836</v>
      </c>
      <c r="G2142" s="18">
        <v>6.2</v>
      </c>
      <c r="H2142" s="19">
        <v>11000</v>
      </c>
      <c r="I2142" s="18" t="s">
        <v>712</v>
      </c>
      <c r="J2142" s="18" t="s">
        <v>7045</v>
      </c>
      <c r="K2142" s="18" t="s">
        <v>387</v>
      </c>
      <c r="L2142" s="18" t="s">
        <v>34</v>
      </c>
      <c r="M2142" s="20">
        <v>25000000</v>
      </c>
      <c r="N2142" s="20">
        <v>10736401</v>
      </c>
      <c r="O2142" s="21">
        <f t="shared" si="99"/>
        <v>23317044.794725586</v>
      </c>
      <c r="P2142" s="22">
        <f t="shared" si="100"/>
        <v>42.945603999999996</v>
      </c>
      <c r="Q2142" s="20">
        <f t="shared" si="101"/>
        <v>7652459.729151817</v>
      </c>
      <c r="R2142" s="18" t="s">
        <v>4534</v>
      </c>
      <c r="S2142" s="18">
        <v>88</v>
      </c>
    </row>
    <row r="2143" spans="1:19" x14ac:dyDescent="0.25">
      <c r="A2143" s="18" t="s">
        <v>7046</v>
      </c>
      <c r="B2143" s="18" t="s">
        <v>20</v>
      </c>
      <c r="C2143" s="18" t="s">
        <v>108</v>
      </c>
      <c r="D2143" s="18">
        <v>1992</v>
      </c>
      <c r="E2143" s="18">
        <f>VLOOKUP(D2143,'cpi roi'!A:C,2,FALSE)</f>
        <v>140.30000000000001</v>
      </c>
      <c r="F2143" s="18" t="s">
        <v>6783</v>
      </c>
      <c r="G2143" s="18">
        <v>5.7</v>
      </c>
      <c r="H2143" s="19">
        <v>7000</v>
      </c>
      <c r="I2143" s="18" t="s">
        <v>937</v>
      </c>
      <c r="J2143" s="18" t="s">
        <v>4955</v>
      </c>
      <c r="K2143" s="18" t="s">
        <v>1733</v>
      </c>
      <c r="L2143" s="18" t="s">
        <v>34</v>
      </c>
      <c r="M2143" s="20">
        <v>18000000</v>
      </c>
      <c r="N2143" s="20">
        <v>21591728</v>
      </c>
      <c r="O2143" s="21">
        <f t="shared" si="99"/>
        <v>46892370.075552382</v>
      </c>
      <c r="P2143" s="22">
        <f t="shared" si="100"/>
        <v>119.95404444444443</v>
      </c>
      <c r="Q2143" s="20">
        <f t="shared" si="101"/>
        <v>15389684.96079829</v>
      </c>
      <c r="R2143" s="18" t="s">
        <v>5724</v>
      </c>
      <c r="S2143" s="18">
        <v>99</v>
      </c>
    </row>
    <row r="2144" spans="1:19" x14ac:dyDescent="0.25">
      <c r="A2144" s="18" t="s">
        <v>7047</v>
      </c>
      <c r="B2144" s="18" t="s">
        <v>20</v>
      </c>
      <c r="C2144" s="18" t="s">
        <v>38</v>
      </c>
      <c r="D2144" s="18">
        <v>1992</v>
      </c>
      <c r="E2144" s="18">
        <f>VLOOKUP(D2144,'cpi roi'!A:C,2,FALSE)</f>
        <v>140.30000000000001</v>
      </c>
      <c r="F2144" s="18" t="s">
        <v>7048</v>
      </c>
      <c r="G2144" s="18">
        <v>5.9</v>
      </c>
      <c r="H2144" s="19">
        <v>28000</v>
      </c>
      <c r="I2144" s="18" t="s">
        <v>2713</v>
      </c>
      <c r="J2144" s="18" t="s">
        <v>7049</v>
      </c>
      <c r="K2144" s="18" t="s">
        <v>2224</v>
      </c>
      <c r="L2144" s="18" t="s">
        <v>252</v>
      </c>
      <c r="M2144" s="20">
        <v>8000000</v>
      </c>
      <c r="N2144" s="20">
        <v>6739141</v>
      </c>
      <c r="O2144" s="21">
        <f t="shared" si="99"/>
        <v>14635896.384176763</v>
      </c>
      <c r="P2144" s="22">
        <f t="shared" si="100"/>
        <v>84.239262499999995</v>
      </c>
      <c r="Q2144" s="20">
        <f t="shared" si="101"/>
        <v>4803379.187455453</v>
      </c>
      <c r="R2144" s="18" t="s">
        <v>5186</v>
      </c>
      <c r="S2144" s="18">
        <v>95</v>
      </c>
    </row>
    <row r="2145" spans="1:19" x14ac:dyDescent="0.25">
      <c r="A2145" s="18" t="s">
        <v>7050</v>
      </c>
      <c r="B2145" s="18" t="s">
        <v>37</v>
      </c>
      <c r="C2145" s="18" t="s">
        <v>45</v>
      </c>
      <c r="D2145" s="18">
        <v>1992</v>
      </c>
      <c r="E2145" s="18">
        <f>VLOOKUP(D2145,'cpi roi'!A:C,2,FALSE)</f>
        <v>140.30000000000001</v>
      </c>
      <c r="F2145" s="18" t="s">
        <v>6896</v>
      </c>
      <c r="G2145" s="18">
        <v>5.9</v>
      </c>
      <c r="H2145" s="19">
        <v>4100</v>
      </c>
      <c r="I2145" s="18" t="s">
        <v>7051</v>
      </c>
      <c r="J2145" s="18" t="s">
        <v>7052</v>
      </c>
      <c r="K2145" s="18" t="s">
        <v>1862</v>
      </c>
      <c r="L2145" s="18" t="s">
        <v>34</v>
      </c>
      <c r="M2145" s="20">
        <v>18000000</v>
      </c>
      <c r="N2145" s="20">
        <v>8669847</v>
      </c>
      <c r="O2145" s="21">
        <f t="shared" si="99"/>
        <v>18828954.96008553</v>
      </c>
      <c r="P2145" s="22">
        <f t="shared" si="100"/>
        <v>48.165816666666665</v>
      </c>
      <c r="Q2145" s="20">
        <f t="shared" si="101"/>
        <v>6179506.0584461866</v>
      </c>
      <c r="R2145" s="18" t="s">
        <v>7053</v>
      </c>
      <c r="S2145" s="18">
        <v>94</v>
      </c>
    </row>
    <row r="2146" spans="1:19" x14ac:dyDescent="0.25">
      <c r="A2146" s="18" t="s">
        <v>7054</v>
      </c>
      <c r="B2146" s="18" t="s">
        <v>37</v>
      </c>
      <c r="C2146" s="18" t="s">
        <v>29</v>
      </c>
      <c r="D2146" s="18">
        <v>1992</v>
      </c>
      <c r="E2146" s="18">
        <f>VLOOKUP(D2146,'cpi roi'!A:C,2,FALSE)</f>
        <v>140.30000000000001</v>
      </c>
      <c r="F2146" s="18" t="s">
        <v>7055</v>
      </c>
      <c r="G2146" s="18">
        <v>5.4</v>
      </c>
      <c r="H2146" s="19">
        <v>4400</v>
      </c>
      <c r="I2146" s="18" t="s">
        <v>4646</v>
      </c>
      <c r="J2146" s="18" t="s">
        <v>5078</v>
      </c>
      <c r="K2146" s="18" t="s">
        <v>2320</v>
      </c>
      <c r="L2146" s="18" t="s">
        <v>34</v>
      </c>
      <c r="M2146" s="20">
        <v>14000000</v>
      </c>
      <c r="N2146" s="20">
        <v>2034470</v>
      </c>
      <c r="O2146" s="21">
        <f t="shared" si="99"/>
        <v>4418410.6129722018</v>
      </c>
      <c r="P2146" s="22">
        <f t="shared" si="100"/>
        <v>14.531928571428571</v>
      </c>
      <c r="Q2146" s="20">
        <f t="shared" si="101"/>
        <v>1450085.5310049893</v>
      </c>
      <c r="R2146" s="18" t="s">
        <v>4146</v>
      </c>
      <c r="S2146" s="18">
        <v>88</v>
      </c>
    </row>
    <row r="2147" spans="1:19" x14ac:dyDescent="0.25">
      <c r="A2147" s="18" t="s">
        <v>7056</v>
      </c>
      <c r="B2147" s="18" t="s">
        <v>20</v>
      </c>
      <c r="C2147" s="18" t="s">
        <v>38</v>
      </c>
      <c r="D2147" s="18">
        <v>1992</v>
      </c>
      <c r="E2147" s="18">
        <f>VLOOKUP(D2147,'cpi roi'!A:C,2,FALSE)</f>
        <v>140.30000000000001</v>
      </c>
      <c r="F2147" s="18" t="s">
        <v>7057</v>
      </c>
      <c r="G2147" s="18">
        <v>6.9</v>
      </c>
      <c r="H2147" s="19">
        <v>20000</v>
      </c>
      <c r="I2147" s="18" t="s">
        <v>7058</v>
      </c>
      <c r="J2147" s="18" t="s">
        <v>7059</v>
      </c>
      <c r="K2147" s="18" t="s">
        <v>2756</v>
      </c>
      <c r="L2147" s="18" t="s">
        <v>496</v>
      </c>
      <c r="M2147" s="20">
        <v>900000</v>
      </c>
      <c r="N2147" s="20">
        <v>16270600</v>
      </c>
      <c r="O2147" s="21">
        <f t="shared" si="99"/>
        <v>35336078.545972914</v>
      </c>
      <c r="P2147" s="22">
        <f t="shared" si="100"/>
        <v>1807.8444444444444</v>
      </c>
      <c r="Q2147" s="20">
        <f t="shared" si="101"/>
        <v>11597006.414825374</v>
      </c>
      <c r="R2147" s="18" t="s">
        <v>559</v>
      </c>
      <c r="S2147" s="18">
        <v>91</v>
      </c>
    </row>
    <row r="2148" spans="1:19" x14ac:dyDescent="0.25">
      <c r="A2148" s="18" t="s">
        <v>7060</v>
      </c>
      <c r="B2148" s="18" t="s">
        <v>20</v>
      </c>
      <c r="C2148" s="18" t="s">
        <v>108</v>
      </c>
      <c r="D2148" s="18">
        <v>1992</v>
      </c>
      <c r="E2148" s="18">
        <f>VLOOKUP(D2148,'cpi roi'!A:C,2,FALSE)</f>
        <v>140.30000000000001</v>
      </c>
      <c r="F2148" s="18" t="s">
        <v>4400</v>
      </c>
      <c r="G2148" s="18">
        <v>6.3</v>
      </c>
      <c r="H2148" s="19">
        <v>16000</v>
      </c>
      <c r="I2148" s="18" t="s">
        <v>2161</v>
      </c>
      <c r="J2148" s="18" t="s">
        <v>2161</v>
      </c>
      <c r="K2148" s="18" t="s">
        <v>7061</v>
      </c>
      <c r="L2148" s="18" t="s">
        <v>199</v>
      </c>
      <c r="M2148" s="20">
        <v>20000000</v>
      </c>
      <c r="N2148" s="20">
        <v>11390479</v>
      </c>
      <c r="O2148" s="21">
        <f t="shared" si="99"/>
        <v>24737554.891660724</v>
      </c>
      <c r="P2148" s="22">
        <f t="shared" si="100"/>
        <v>56.952395000000003</v>
      </c>
      <c r="Q2148" s="20">
        <f t="shared" si="101"/>
        <v>8118659.3014967926</v>
      </c>
      <c r="R2148" s="18" t="s">
        <v>48</v>
      </c>
      <c r="S2148" s="18">
        <v>124</v>
      </c>
    </row>
    <row r="2149" spans="1:19" x14ac:dyDescent="0.25">
      <c r="A2149" s="18" t="s">
        <v>7062</v>
      </c>
      <c r="B2149" s="18" t="s">
        <v>2004</v>
      </c>
      <c r="C2149" s="18" t="s">
        <v>394</v>
      </c>
      <c r="D2149" s="18">
        <v>1992</v>
      </c>
      <c r="E2149" s="18">
        <f>VLOOKUP(D2149,'cpi roi'!A:C,2,FALSE)</f>
        <v>140.30000000000001</v>
      </c>
      <c r="F2149" s="18" t="s">
        <v>6823</v>
      </c>
      <c r="G2149" s="18">
        <v>5.8</v>
      </c>
      <c r="H2149" s="19">
        <v>4900</v>
      </c>
      <c r="I2149" s="18" t="s">
        <v>7063</v>
      </c>
      <c r="J2149" s="18" t="s">
        <v>7064</v>
      </c>
      <c r="K2149" s="18" t="s">
        <v>7065</v>
      </c>
      <c r="L2149" s="18" t="s">
        <v>34</v>
      </c>
      <c r="M2149" s="20">
        <v>0</v>
      </c>
      <c r="N2149" s="20">
        <v>8442162</v>
      </c>
      <c r="O2149" s="21">
        <f t="shared" si="99"/>
        <v>18334474.421952955</v>
      </c>
      <c r="P2149" s="22">
        <f t="shared" si="100"/>
        <v>0</v>
      </c>
      <c r="Q2149" s="20">
        <f t="shared" si="101"/>
        <v>6017221.6678545969</v>
      </c>
      <c r="R2149" s="18" t="s">
        <v>3803</v>
      </c>
      <c r="S2149" s="18">
        <v>72</v>
      </c>
    </row>
    <row r="2150" spans="1:19" x14ac:dyDescent="0.25">
      <c r="A2150" s="18" t="s">
        <v>7066</v>
      </c>
      <c r="B2150" s="18" t="s">
        <v>2004</v>
      </c>
      <c r="C2150" s="18" t="s">
        <v>45</v>
      </c>
      <c r="D2150" s="18">
        <v>1992</v>
      </c>
      <c r="E2150" s="18">
        <f>VLOOKUP(D2150,'cpi roi'!A:C,2,FALSE)</f>
        <v>140.30000000000001</v>
      </c>
      <c r="F2150" s="18" t="s">
        <v>6129</v>
      </c>
      <c r="G2150" s="18">
        <v>6</v>
      </c>
      <c r="H2150" s="19">
        <v>23000</v>
      </c>
      <c r="I2150" s="18" t="s">
        <v>130</v>
      </c>
      <c r="J2150" s="18" t="s">
        <v>7067</v>
      </c>
      <c r="K2150" s="18" t="s">
        <v>53</v>
      </c>
      <c r="L2150" s="18" t="s">
        <v>34</v>
      </c>
      <c r="M2150" s="20">
        <v>40000000</v>
      </c>
      <c r="N2150" s="20">
        <v>14358033</v>
      </c>
      <c r="O2150" s="21">
        <f t="shared" si="99"/>
        <v>31182413.79258731</v>
      </c>
      <c r="P2150" s="22">
        <f t="shared" si="100"/>
        <v>35.895082500000001</v>
      </c>
      <c r="Q2150" s="20">
        <f t="shared" si="101"/>
        <v>10233808.267997149</v>
      </c>
      <c r="R2150" s="18" t="s">
        <v>27</v>
      </c>
      <c r="S2150" s="18">
        <v>99</v>
      </c>
    </row>
    <row r="2151" spans="1:19" x14ac:dyDescent="0.25">
      <c r="A2151" s="18" t="s">
        <v>7068</v>
      </c>
      <c r="B2151" s="18" t="s">
        <v>20</v>
      </c>
      <c r="C2151" s="18" t="s">
        <v>45</v>
      </c>
      <c r="D2151" s="18">
        <v>1992</v>
      </c>
      <c r="E2151" s="18">
        <f>VLOOKUP(D2151,'cpi roi'!A:C,2,FALSE)</f>
        <v>140.30000000000001</v>
      </c>
      <c r="F2151" s="18" t="s">
        <v>6934</v>
      </c>
      <c r="G2151" s="18">
        <v>7</v>
      </c>
      <c r="H2151" s="19">
        <v>11000</v>
      </c>
      <c r="I2151" s="18" t="s">
        <v>5256</v>
      </c>
      <c r="J2151" s="18" t="s">
        <v>7069</v>
      </c>
      <c r="K2151" s="18" t="s">
        <v>7070</v>
      </c>
      <c r="L2151" s="18" t="s">
        <v>26</v>
      </c>
      <c r="M2151" s="20">
        <v>5000000</v>
      </c>
      <c r="N2151" s="20">
        <v>4058564</v>
      </c>
      <c r="O2151" s="21">
        <f t="shared" si="99"/>
        <v>8814286.8909479678</v>
      </c>
      <c r="P2151" s="22">
        <f t="shared" si="100"/>
        <v>81.171279999999996</v>
      </c>
      <c r="Q2151" s="20">
        <f t="shared" si="101"/>
        <v>2892775.4811119032</v>
      </c>
      <c r="R2151" s="18" t="s">
        <v>5939</v>
      </c>
      <c r="S2151" s="18">
        <v>101</v>
      </c>
    </row>
    <row r="2152" spans="1:19" x14ac:dyDescent="0.25">
      <c r="A2152" s="18" t="s">
        <v>7071</v>
      </c>
      <c r="B2152" s="18" t="s">
        <v>20</v>
      </c>
      <c r="C2152" s="18" t="s">
        <v>38</v>
      </c>
      <c r="D2152" s="18">
        <v>1992</v>
      </c>
      <c r="E2152" s="18">
        <f>VLOOKUP(D2152,'cpi roi'!A:C,2,FALSE)</f>
        <v>140.30000000000001</v>
      </c>
      <c r="F2152" s="18" t="s">
        <v>6407</v>
      </c>
      <c r="G2152" s="18">
        <v>5.4</v>
      </c>
      <c r="H2152" s="19">
        <v>15000</v>
      </c>
      <c r="I2152" s="18" t="s">
        <v>2796</v>
      </c>
      <c r="J2152" s="18" t="s">
        <v>7072</v>
      </c>
      <c r="K2152" s="18" t="s">
        <v>2581</v>
      </c>
      <c r="L2152" s="18" t="s">
        <v>34</v>
      </c>
      <c r="M2152" s="20">
        <v>30000000</v>
      </c>
      <c r="N2152" s="20">
        <v>17129026</v>
      </c>
      <c r="O2152" s="21">
        <f t="shared" si="99"/>
        <v>37200386.473271556</v>
      </c>
      <c r="P2152" s="22">
        <f t="shared" si="100"/>
        <v>57.096753333333339</v>
      </c>
      <c r="Q2152" s="20">
        <f t="shared" si="101"/>
        <v>12208856.735566642</v>
      </c>
      <c r="R2152" s="18" t="s">
        <v>4534</v>
      </c>
      <c r="S2152" s="18">
        <v>110</v>
      </c>
    </row>
    <row r="2153" spans="1:19" x14ac:dyDescent="0.25">
      <c r="A2153" s="18" t="s">
        <v>7073</v>
      </c>
      <c r="B2153" s="18" t="s">
        <v>20</v>
      </c>
      <c r="C2153" s="18" t="s">
        <v>21</v>
      </c>
      <c r="D2153" s="18">
        <v>1992</v>
      </c>
      <c r="E2153" s="18">
        <f>VLOOKUP(D2153,'cpi roi'!A:C,2,FALSE)</f>
        <v>140.30000000000001</v>
      </c>
      <c r="F2153" s="18" t="s">
        <v>5416</v>
      </c>
      <c r="G2153" s="18">
        <v>7.1</v>
      </c>
      <c r="H2153" s="19">
        <v>17000</v>
      </c>
      <c r="I2153" s="18" t="s">
        <v>7074</v>
      </c>
      <c r="J2153" s="18" t="s">
        <v>7075</v>
      </c>
      <c r="K2153" s="18" t="s">
        <v>7076</v>
      </c>
      <c r="L2153" s="18" t="s">
        <v>1199</v>
      </c>
      <c r="M2153" s="20">
        <v>2000000</v>
      </c>
      <c r="N2153" s="20">
        <v>21744201</v>
      </c>
      <c r="O2153" s="21">
        <f t="shared" si="99"/>
        <v>47223507.089807555</v>
      </c>
      <c r="P2153" s="22">
        <f t="shared" si="100"/>
        <v>1087.2100499999999</v>
      </c>
      <c r="Q2153" s="20">
        <f t="shared" si="101"/>
        <v>15498361.368496079</v>
      </c>
      <c r="R2153" s="18" t="s">
        <v>7077</v>
      </c>
      <c r="S2153" s="18">
        <v>105</v>
      </c>
    </row>
    <row r="2154" spans="1:19" x14ac:dyDescent="0.25">
      <c r="A2154" s="18" t="s">
        <v>7078</v>
      </c>
      <c r="B2154" s="18" t="s">
        <v>2004</v>
      </c>
      <c r="C2154" s="18" t="s">
        <v>45</v>
      </c>
      <c r="D2154" s="18">
        <v>1992</v>
      </c>
      <c r="E2154" s="18">
        <f>VLOOKUP(D2154,'cpi roi'!A:C,2,FALSE)</f>
        <v>140.30000000000001</v>
      </c>
      <c r="F2154" s="18" t="s">
        <v>7001</v>
      </c>
      <c r="G2154" s="18">
        <v>6.1</v>
      </c>
      <c r="H2154" s="19">
        <v>13000</v>
      </c>
      <c r="I2154" s="18" t="s">
        <v>2437</v>
      </c>
      <c r="J2154" s="18" t="s">
        <v>7079</v>
      </c>
      <c r="K2154" s="18" t="s">
        <v>856</v>
      </c>
      <c r="L2154" s="18" t="s">
        <v>34</v>
      </c>
      <c r="M2154" s="20">
        <v>0</v>
      </c>
      <c r="N2154" s="20">
        <v>23369283</v>
      </c>
      <c r="O2154" s="21">
        <f t="shared" si="99"/>
        <v>50752819.173913039</v>
      </c>
      <c r="P2154" s="22">
        <f t="shared" si="100"/>
        <v>0</v>
      </c>
      <c r="Q2154" s="20">
        <f t="shared" si="101"/>
        <v>16656652.173913043</v>
      </c>
      <c r="R2154" s="18" t="s">
        <v>48</v>
      </c>
      <c r="S2154" s="18">
        <v>108</v>
      </c>
    </row>
    <row r="2155" spans="1:19" x14ac:dyDescent="0.25">
      <c r="A2155" s="18" t="s">
        <v>7080</v>
      </c>
      <c r="B2155" s="18" t="s">
        <v>2004</v>
      </c>
      <c r="C2155" s="18" t="s">
        <v>45</v>
      </c>
      <c r="D2155" s="18">
        <v>1992</v>
      </c>
      <c r="E2155" s="18">
        <f>VLOOKUP(D2155,'cpi roi'!A:C,2,FALSE)</f>
        <v>140.30000000000001</v>
      </c>
      <c r="F2155" s="18" t="s">
        <v>6518</v>
      </c>
      <c r="G2155" s="18">
        <v>7.5</v>
      </c>
      <c r="H2155" s="19">
        <v>11000</v>
      </c>
      <c r="I2155" s="18" t="s">
        <v>2589</v>
      </c>
      <c r="J2155" s="18" t="s">
        <v>3618</v>
      </c>
      <c r="K2155" s="18" t="s">
        <v>110</v>
      </c>
      <c r="L2155" s="18" t="s">
        <v>34</v>
      </c>
      <c r="M2155" s="20">
        <v>12000000</v>
      </c>
      <c r="N2155" s="20">
        <v>2280148</v>
      </c>
      <c r="O2155" s="21">
        <f t="shared" si="99"/>
        <v>4951967.8945117602</v>
      </c>
      <c r="P2155" s="22">
        <f t="shared" si="100"/>
        <v>19.001233333333335</v>
      </c>
      <c r="Q2155" s="20">
        <f t="shared" si="101"/>
        <v>1625194.5830363506</v>
      </c>
      <c r="R2155" s="18" t="s">
        <v>2097</v>
      </c>
      <c r="S2155" s="18">
        <v>101</v>
      </c>
    </row>
    <row r="2156" spans="1:19" x14ac:dyDescent="0.25">
      <c r="A2156" s="18" t="s">
        <v>7081</v>
      </c>
      <c r="B2156" s="18" t="s">
        <v>2004</v>
      </c>
      <c r="C2156" s="18" t="s">
        <v>45</v>
      </c>
      <c r="D2156" s="18">
        <v>1992</v>
      </c>
      <c r="E2156" s="18">
        <f>VLOOKUP(D2156,'cpi roi'!A:C,2,FALSE)</f>
        <v>140.30000000000001</v>
      </c>
      <c r="F2156" s="18" t="s">
        <v>6883</v>
      </c>
      <c r="G2156" s="18">
        <v>6.1</v>
      </c>
      <c r="H2156" s="19">
        <v>7100</v>
      </c>
      <c r="I2156" s="18" t="s">
        <v>7082</v>
      </c>
      <c r="J2156" s="18" t="s">
        <v>3940</v>
      </c>
      <c r="K2156" s="18" t="s">
        <v>5790</v>
      </c>
      <c r="L2156" s="18" t="s">
        <v>34</v>
      </c>
      <c r="M2156" s="20">
        <v>7500000</v>
      </c>
      <c r="N2156" s="20">
        <v>13272113</v>
      </c>
      <c r="O2156" s="21">
        <f t="shared" si="99"/>
        <v>28824040.136136848</v>
      </c>
      <c r="P2156" s="22">
        <f t="shared" si="100"/>
        <v>176.96150666666665</v>
      </c>
      <c r="Q2156" s="20">
        <f t="shared" si="101"/>
        <v>9459809.6935138982</v>
      </c>
      <c r="R2156" s="18" t="s">
        <v>27</v>
      </c>
      <c r="S2156" s="18">
        <v>98</v>
      </c>
    </row>
    <row r="2157" spans="1:19" x14ac:dyDescent="0.25">
      <c r="A2157" s="18" t="s">
        <v>7083</v>
      </c>
      <c r="B2157" s="18" t="s">
        <v>20</v>
      </c>
      <c r="C2157" s="18" t="s">
        <v>21</v>
      </c>
      <c r="D2157" s="18">
        <v>1992</v>
      </c>
      <c r="E2157" s="18">
        <f>VLOOKUP(D2157,'cpi roi'!A:C,2,FALSE)</f>
        <v>140.30000000000001</v>
      </c>
      <c r="F2157" s="18" t="s">
        <v>6836</v>
      </c>
      <c r="G2157" s="18">
        <v>7</v>
      </c>
      <c r="H2157" s="19">
        <v>7000</v>
      </c>
      <c r="I2157" s="18" t="s">
        <v>274</v>
      </c>
      <c r="J2157" s="18" t="s">
        <v>7084</v>
      </c>
      <c r="K2157" s="18" t="s">
        <v>1544</v>
      </c>
      <c r="L2157" s="18" t="s">
        <v>34</v>
      </c>
      <c r="M2157" s="20">
        <v>17000000</v>
      </c>
      <c r="N2157" s="20">
        <v>4836637</v>
      </c>
      <c r="O2157" s="21">
        <f t="shared" si="99"/>
        <v>10504086.200285103</v>
      </c>
      <c r="P2157" s="22">
        <f t="shared" si="100"/>
        <v>28.450805882352942</v>
      </c>
      <c r="Q2157" s="20">
        <f t="shared" si="101"/>
        <v>3447353.5281539559</v>
      </c>
      <c r="R2157" s="18" t="s">
        <v>122</v>
      </c>
      <c r="S2157" s="18">
        <v>98</v>
      </c>
    </row>
    <row r="2158" spans="1:19" x14ac:dyDescent="0.25">
      <c r="A2158" s="18" t="s">
        <v>7085</v>
      </c>
      <c r="B2158" s="18" t="s">
        <v>2004</v>
      </c>
      <c r="C2158" s="18" t="s">
        <v>21</v>
      </c>
      <c r="D2158" s="18">
        <v>1992</v>
      </c>
      <c r="E2158" s="18">
        <f>VLOOKUP(D2158,'cpi roi'!A:C,2,FALSE)</f>
        <v>140.30000000000001</v>
      </c>
      <c r="F2158" s="18" t="s">
        <v>7086</v>
      </c>
      <c r="G2158" s="18">
        <v>7.1</v>
      </c>
      <c r="H2158" s="19">
        <v>9500</v>
      </c>
      <c r="I2158" s="18" t="s">
        <v>7087</v>
      </c>
      <c r="J2158" s="18" t="s">
        <v>7088</v>
      </c>
      <c r="K2158" s="18" t="s">
        <v>1566</v>
      </c>
      <c r="L2158" s="18" t="s">
        <v>457</v>
      </c>
      <c r="M2158" s="20">
        <v>0</v>
      </c>
      <c r="N2158" s="20">
        <v>5603158</v>
      </c>
      <c r="O2158" s="21">
        <f t="shared" si="99"/>
        <v>12168797.167498218</v>
      </c>
      <c r="P2158" s="22">
        <f t="shared" si="100"/>
        <v>0</v>
      </c>
      <c r="Q2158" s="20">
        <f t="shared" si="101"/>
        <v>3993697.7904490377</v>
      </c>
      <c r="R2158" s="18" t="s">
        <v>7089</v>
      </c>
      <c r="S2158" s="18">
        <v>160</v>
      </c>
    </row>
    <row r="2159" spans="1:19" x14ac:dyDescent="0.25">
      <c r="A2159" s="18" t="s">
        <v>7090</v>
      </c>
      <c r="B2159" s="18" t="s">
        <v>20</v>
      </c>
      <c r="C2159" s="18" t="s">
        <v>38</v>
      </c>
      <c r="D2159" s="18">
        <v>1992</v>
      </c>
      <c r="E2159" s="18">
        <f>VLOOKUP(D2159,'cpi roi'!A:C,2,FALSE)</f>
        <v>140.30000000000001</v>
      </c>
      <c r="F2159" s="18" t="s">
        <v>7091</v>
      </c>
      <c r="G2159" s="18">
        <v>5.4</v>
      </c>
      <c r="H2159" s="19">
        <v>5300</v>
      </c>
      <c r="I2159" s="18" t="s">
        <v>1171</v>
      </c>
      <c r="J2159" s="18" t="s">
        <v>7092</v>
      </c>
      <c r="K2159" s="18" t="s">
        <v>7093</v>
      </c>
      <c r="L2159" s="18" t="s">
        <v>3814</v>
      </c>
      <c r="M2159" s="20">
        <v>0</v>
      </c>
      <c r="N2159" s="20">
        <v>2001124</v>
      </c>
      <c r="O2159" s="21">
        <f t="shared" si="99"/>
        <v>4345990.611546685</v>
      </c>
      <c r="P2159" s="22">
        <f t="shared" si="100"/>
        <v>0</v>
      </c>
      <c r="Q2159" s="20">
        <f t="shared" si="101"/>
        <v>1426317.8902352103</v>
      </c>
      <c r="R2159" s="18" t="s">
        <v>7094</v>
      </c>
      <c r="S2159" s="18">
        <v>95</v>
      </c>
    </row>
    <row r="2160" spans="1:19" x14ac:dyDescent="0.25">
      <c r="A2160" s="18" t="s">
        <v>7095</v>
      </c>
      <c r="B2160" s="18" t="s">
        <v>2004</v>
      </c>
      <c r="C2160" s="18" t="s">
        <v>38</v>
      </c>
      <c r="D2160" s="18">
        <v>1992</v>
      </c>
      <c r="E2160" s="18">
        <f>VLOOKUP(D2160,'cpi roi'!A:C,2,FALSE)</f>
        <v>140.30000000000001</v>
      </c>
      <c r="F2160" s="18" t="s">
        <v>6872</v>
      </c>
      <c r="G2160" s="18">
        <v>5.9</v>
      </c>
      <c r="H2160" s="19">
        <v>10000</v>
      </c>
      <c r="I2160" s="18" t="s">
        <v>2166</v>
      </c>
      <c r="J2160" s="18" t="s">
        <v>2166</v>
      </c>
      <c r="K2160" s="18" t="s">
        <v>5294</v>
      </c>
      <c r="L2160" s="18" t="s">
        <v>34</v>
      </c>
      <c r="M2160" s="20">
        <v>10000000</v>
      </c>
      <c r="N2160" s="20">
        <v>21142815</v>
      </c>
      <c r="O2160" s="21">
        <f t="shared" si="99"/>
        <v>45917432.148966499</v>
      </c>
      <c r="P2160" s="22">
        <f t="shared" si="100"/>
        <v>211.42815000000002</v>
      </c>
      <c r="Q2160" s="20">
        <f t="shared" si="101"/>
        <v>15069718.46044191</v>
      </c>
      <c r="R2160" s="18" t="s">
        <v>7096</v>
      </c>
      <c r="S2160" s="18">
        <v>102</v>
      </c>
    </row>
    <row r="2161" spans="1:19" x14ac:dyDescent="0.25">
      <c r="A2161" s="18" t="s">
        <v>7097</v>
      </c>
      <c r="B2161" s="18" t="s">
        <v>20</v>
      </c>
      <c r="C2161" s="18" t="s">
        <v>21</v>
      </c>
      <c r="D2161" s="18">
        <v>1992</v>
      </c>
      <c r="E2161" s="18">
        <f>VLOOKUP(D2161,'cpi roi'!A:C,2,FALSE)</f>
        <v>140.30000000000001</v>
      </c>
      <c r="F2161" s="18" t="s">
        <v>6737</v>
      </c>
      <c r="G2161" s="18">
        <v>6.4</v>
      </c>
      <c r="H2161" s="19">
        <v>9400</v>
      </c>
      <c r="I2161" s="18" t="s">
        <v>677</v>
      </c>
      <c r="J2161" s="18" t="s">
        <v>3092</v>
      </c>
      <c r="K2161" s="18" t="s">
        <v>1824</v>
      </c>
      <c r="L2161" s="18" t="s">
        <v>34</v>
      </c>
      <c r="M2161" s="20">
        <v>0</v>
      </c>
      <c r="N2161" s="20">
        <v>43838238</v>
      </c>
      <c r="O2161" s="21">
        <f t="shared" si="99"/>
        <v>95206779.177476823</v>
      </c>
      <c r="P2161" s="22">
        <f t="shared" si="100"/>
        <v>0</v>
      </c>
      <c r="Q2161" s="20">
        <f t="shared" si="101"/>
        <v>31246071.275837492</v>
      </c>
      <c r="R2161" s="18" t="s">
        <v>184</v>
      </c>
      <c r="S2161" s="18">
        <v>132</v>
      </c>
    </row>
    <row r="2162" spans="1:19" x14ac:dyDescent="0.25">
      <c r="A2162" s="18" t="s">
        <v>7098</v>
      </c>
      <c r="B2162" s="18" t="s">
        <v>20</v>
      </c>
      <c r="C2162" s="18" t="s">
        <v>38</v>
      </c>
      <c r="D2162" s="18">
        <v>1992</v>
      </c>
      <c r="E2162" s="18">
        <f>VLOOKUP(D2162,'cpi roi'!A:C,2,FALSE)</f>
        <v>140.30000000000001</v>
      </c>
      <c r="F2162" s="18" t="s">
        <v>7055</v>
      </c>
      <c r="G2162" s="18">
        <v>5.5</v>
      </c>
      <c r="H2162" s="19">
        <v>7200</v>
      </c>
      <c r="I2162" s="18" t="s">
        <v>4555</v>
      </c>
      <c r="J2162" s="18" t="s">
        <v>7099</v>
      </c>
      <c r="K2162" s="18" t="s">
        <v>7099</v>
      </c>
      <c r="L2162" s="18" t="s">
        <v>34</v>
      </c>
      <c r="M2162" s="20">
        <v>10000000</v>
      </c>
      <c r="N2162" s="20">
        <v>40227006</v>
      </c>
      <c r="O2162" s="21">
        <f t="shared" si="99"/>
        <v>87363996.637205988</v>
      </c>
      <c r="P2162" s="22">
        <f t="shared" si="100"/>
        <v>402.27006000000006</v>
      </c>
      <c r="Q2162" s="20">
        <f t="shared" si="101"/>
        <v>28672135.424091231</v>
      </c>
      <c r="R2162" s="18" t="s">
        <v>35</v>
      </c>
      <c r="S2162" s="18">
        <v>89</v>
      </c>
    </row>
    <row r="2163" spans="1:19" x14ac:dyDescent="0.25">
      <c r="A2163" s="18" t="s">
        <v>7100</v>
      </c>
      <c r="B2163" s="18" t="s">
        <v>20</v>
      </c>
      <c r="C2163" s="18" t="s">
        <v>45</v>
      </c>
      <c r="D2163" s="18">
        <v>1992</v>
      </c>
      <c r="E2163" s="18">
        <f>VLOOKUP(D2163,'cpi roi'!A:C,2,FALSE)</f>
        <v>140.30000000000001</v>
      </c>
      <c r="F2163" s="18" t="s">
        <v>6923</v>
      </c>
      <c r="G2163" s="18">
        <v>7.5</v>
      </c>
      <c r="H2163" s="19">
        <v>28000</v>
      </c>
      <c r="I2163" s="18" t="s">
        <v>293</v>
      </c>
      <c r="J2163" s="18" t="s">
        <v>293</v>
      </c>
      <c r="K2163" s="18" t="s">
        <v>293</v>
      </c>
      <c r="L2163" s="18" t="s">
        <v>34</v>
      </c>
      <c r="M2163" s="20">
        <v>20000000</v>
      </c>
      <c r="N2163" s="20">
        <v>10555619</v>
      </c>
      <c r="O2163" s="21">
        <f t="shared" si="99"/>
        <v>22924427.008553099</v>
      </c>
      <c r="P2163" s="22">
        <f t="shared" si="100"/>
        <v>52.778095</v>
      </c>
      <c r="Q2163" s="20">
        <f t="shared" si="101"/>
        <v>7523605.8446186744</v>
      </c>
      <c r="R2163" s="18" t="s">
        <v>294</v>
      </c>
      <c r="S2163" s="18">
        <v>108</v>
      </c>
    </row>
    <row r="2164" spans="1:19" x14ac:dyDescent="0.25">
      <c r="A2164" s="18" t="s">
        <v>7101</v>
      </c>
      <c r="B2164" s="18" t="s">
        <v>20</v>
      </c>
      <c r="C2164" s="18" t="s">
        <v>38</v>
      </c>
      <c r="D2164" s="18">
        <v>1992</v>
      </c>
      <c r="E2164" s="18">
        <f>VLOOKUP(D2164,'cpi roi'!A:C,2,FALSE)</f>
        <v>140.30000000000001</v>
      </c>
      <c r="F2164" s="18" t="s">
        <v>6934</v>
      </c>
      <c r="G2164" s="18">
        <v>6.3</v>
      </c>
      <c r="H2164" s="19">
        <v>10000</v>
      </c>
      <c r="I2164" s="18" t="s">
        <v>81</v>
      </c>
      <c r="J2164" s="18" t="s">
        <v>7102</v>
      </c>
      <c r="K2164" s="18" t="s">
        <v>4393</v>
      </c>
      <c r="L2164" s="18" t="s">
        <v>34</v>
      </c>
      <c r="M2164" s="20">
        <v>14000000</v>
      </c>
      <c r="N2164" s="20">
        <v>13249535</v>
      </c>
      <c r="O2164" s="21">
        <f t="shared" si="99"/>
        <v>28775005.80541696</v>
      </c>
      <c r="P2164" s="22">
        <f t="shared" si="100"/>
        <v>94.639535714285714</v>
      </c>
      <c r="Q2164" s="20">
        <f t="shared" si="101"/>
        <v>9443717.0349251609</v>
      </c>
      <c r="R2164" s="18" t="s">
        <v>65</v>
      </c>
      <c r="S2164" s="18">
        <v>101</v>
      </c>
    </row>
    <row r="2165" spans="1:19" x14ac:dyDescent="0.25">
      <c r="A2165" s="18" t="s">
        <v>7103</v>
      </c>
      <c r="B2165" s="18" t="s">
        <v>2004</v>
      </c>
      <c r="C2165" s="18" t="s">
        <v>45</v>
      </c>
      <c r="D2165" s="18">
        <v>1992</v>
      </c>
      <c r="E2165" s="18">
        <f>VLOOKUP(D2165,'cpi roi'!A:C,2,FALSE)</f>
        <v>140.30000000000001</v>
      </c>
      <c r="F2165" s="18" t="s">
        <v>6791</v>
      </c>
      <c r="G2165" s="18">
        <v>5.7</v>
      </c>
      <c r="H2165" s="19">
        <v>13000</v>
      </c>
      <c r="I2165" s="18" t="s">
        <v>3405</v>
      </c>
      <c r="J2165" s="18" t="s">
        <v>3405</v>
      </c>
      <c r="K2165" s="18" t="s">
        <v>7104</v>
      </c>
      <c r="L2165" s="18" t="s">
        <v>34</v>
      </c>
      <c r="M2165" s="20">
        <v>0</v>
      </c>
      <c r="N2165" s="20">
        <v>754935</v>
      </c>
      <c r="O2165" s="21">
        <f t="shared" si="99"/>
        <v>1639548.7847469707</v>
      </c>
      <c r="P2165" s="22">
        <f t="shared" si="100"/>
        <v>0</v>
      </c>
      <c r="Q2165" s="20">
        <f t="shared" si="101"/>
        <v>538086.24376336415</v>
      </c>
      <c r="R2165" s="18" t="s">
        <v>7105</v>
      </c>
      <c r="S2165" s="18">
        <v>92</v>
      </c>
    </row>
    <row r="2166" spans="1:19" x14ac:dyDescent="0.25">
      <c r="A2166" s="18" t="s">
        <v>7106</v>
      </c>
      <c r="B2166" s="18" t="s">
        <v>20</v>
      </c>
      <c r="C2166" s="18" t="s">
        <v>38</v>
      </c>
      <c r="D2166" s="18">
        <v>1992</v>
      </c>
      <c r="E2166" s="18">
        <f>VLOOKUP(D2166,'cpi roi'!A:C,2,FALSE)</f>
        <v>140.30000000000001</v>
      </c>
      <c r="F2166" s="18" t="s">
        <v>5333</v>
      </c>
      <c r="G2166" s="18">
        <v>6.3</v>
      </c>
      <c r="H2166" s="19">
        <v>8600</v>
      </c>
      <c r="I2166" s="18" t="s">
        <v>4612</v>
      </c>
      <c r="J2166" s="18" t="s">
        <v>7107</v>
      </c>
      <c r="K2166" s="18" t="s">
        <v>7108</v>
      </c>
      <c r="L2166" s="18" t="s">
        <v>34</v>
      </c>
      <c r="M2166" s="20">
        <v>10000000</v>
      </c>
      <c r="N2166" s="20">
        <v>14356479</v>
      </c>
      <c r="O2166" s="21">
        <f t="shared" si="99"/>
        <v>31179038.854597289</v>
      </c>
      <c r="P2166" s="22">
        <f t="shared" si="100"/>
        <v>143.56478999999999</v>
      </c>
      <c r="Q2166" s="20">
        <f t="shared" si="101"/>
        <v>10232700.641482538</v>
      </c>
      <c r="R2166" s="18" t="s">
        <v>184</v>
      </c>
      <c r="S2166" s="18">
        <v>95</v>
      </c>
    </row>
    <row r="2167" spans="1:19" x14ac:dyDescent="0.25">
      <c r="A2167" s="18" t="s">
        <v>7109</v>
      </c>
      <c r="B2167" s="18" t="s">
        <v>2004</v>
      </c>
      <c r="C2167" s="18" t="s">
        <v>38</v>
      </c>
      <c r="D2167" s="18">
        <v>1992</v>
      </c>
      <c r="E2167" s="18">
        <f>VLOOKUP(D2167,'cpi roi'!A:C,2,FALSE)</f>
        <v>140.30000000000001</v>
      </c>
      <c r="F2167" s="18" t="s">
        <v>6893</v>
      </c>
      <c r="G2167" s="18">
        <v>6.4</v>
      </c>
      <c r="H2167" s="19">
        <v>2600</v>
      </c>
      <c r="I2167" s="18" t="s">
        <v>1727</v>
      </c>
      <c r="J2167" s="18" t="s">
        <v>7110</v>
      </c>
      <c r="K2167" s="18" t="s">
        <v>2244</v>
      </c>
      <c r="L2167" s="18" t="s">
        <v>34</v>
      </c>
      <c r="M2167" s="20">
        <v>29000000</v>
      </c>
      <c r="N2167" s="20">
        <v>5519569</v>
      </c>
      <c r="O2167" s="21">
        <f t="shared" si="99"/>
        <v>11987260.686386315</v>
      </c>
      <c r="P2167" s="22">
        <f t="shared" si="100"/>
        <v>19.032996551724139</v>
      </c>
      <c r="Q2167" s="20">
        <f t="shared" si="101"/>
        <v>3934119.0306486101</v>
      </c>
      <c r="R2167" s="18" t="s">
        <v>6793</v>
      </c>
      <c r="S2167" s="18">
        <v>126</v>
      </c>
    </row>
    <row r="2168" spans="1:19" x14ac:dyDescent="0.25">
      <c r="A2168" s="18" t="s">
        <v>7111</v>
      </c>
      <c r="B2168" s="18" t="s">
        <v>2004</v>
      </c>
      <c r="C2168" s="18" t="s">
        <v>45</v>
      </c>
      <c r="D2168" s="18">
        <v>1992</v>
      </c>
      <c r="E2168" s="18">
        <f>VLOOKUP(D2168,'cpi roi'!A:C,2,FALSE)</f>
        <v>140.30000000000001</v>
      </c>
      <c r="F2168" s="18" t="s">
        <v>6811</v>
      </c>
      <c r="G2168" s="18">
        <v>6.5</v>
      </c>
      <c r="H2168" s="19">
        <v>22000</v>
      </c>
      <c r="I2168" s="18" t="s">
        <v>2210</v>
      </c>
      <c r="J2168" s="18" t="s">
        <v>7112</v>
      </c>
      <c r="K2168" s="18" t="s">
        <v>1056</v>
      </c>
      <c r="L2168" s="18" t="s">
        <v>34</v>
      </c>
      <c r="M2168" s="20">
        <v>42000000</v>
      </c>
      <c r="N2168" s="20">
        <v>19507345</v>
      </c>
      <c r="O2168" s="21">
        <f t="shared" si="99"/>
        <v>42365559.668567352</v>
      </c>
      <c r="P2168" s="22">
        <f t="shared" si="100"/>
        <v>46.446059523809524</v>
      </c>
      <c r="Q2168" s="20">
        <f t="shared" si="101"/>
        <v>13904023.521026371</v>
      </c>
      <c r="R2168" s="18" t="s">
        <v>35</v>
      </c>
      <c r="S2168" s="18">
        <v>119</v>
      </c>
    </row>
    <row r="2169" spans="1:19" x14ac:dyDescent="0.25">
      <c r="A2169" s="18" t="s">
        <v>7113</v>
      </c>
      <c r="B2169" s="18" t="s">
        <v>20</v>
      </c>
      <c r="C2169" s="18" t="s">
        <v>108</v>
      </c>
      <c r="D2169" s="18">
        <v>1992</v>
      </c>
      <c r="E2169" s="18">
        <f>VLOOKUP(D2169,'cpi roi'!A:C,2,FALSE)</f>
        <v>140.30000000000001</v>
      </c>
      <c r="F2169" s="18" t="s">
        <v>6923</v>
      </c>
      <c r="G2169" s="18">
        <v>6.8</v>
      </c>
      <c r="H2169" s="19">
        <v>5400</v>
      </c>
      <c r="I2169" s="18" t="s">
        <v>7114</v>
      </c>
      <c r="J2169" s="18" t="s">
        <v>7114</v>
      </c>
      <c r="K2169" s="18" t="s">
        <v>7115</v>
      </c>
      <c r="L2169" s="18" t="s">
        <v>34</v>
      </c>
      <c r="M2169" s="20">
        <v>4000000</v>
      </c>
      <c r="N2169" s="20">
        <v>1373196</v>
      </c>
      <c r="O2169" s="21">
        <f t="shared" si="99"/>
        <v>2982272.4248039913</v>
      </c>
      <c r="P2169" s="22">
        <f t="shared" si="100"/>
        <v>34.329900000000002</v>
      </c>
      <c r="Q2169" s="20">
        <f t="shared" si="101"/>
        <v>978756.94939415541</v>
      </c>
      <c r="R2169" s="18" t="s">
        <v>7116</v>
      </c>
      <c r="S2169" s="18">
        <v>98</v>
      </c>
    </row>
    <row r="2170" spans="1:19" x14ac:dyDescent="0.25">
      <c r="A2170" s="18" t="s">
        <v>7117</v>
      </c>
      <c r="B2170" s="18" t="s">
        <v>341</v>
      </c>
      <c r="C2170" s="18" t="s">
        <v>45</v>
      </c>
      <c r="D2170" s="18">
        <v>1992</v>
      </c>
      <c r="E2170" s="18">
        <f>VLOOKUP(D2170,'cpi roi'!A:C,2,FALSE)</f>
        <v>140.30000000000001</v>
      </c>
      <c r="F2170" s="18" t="s">
        <v>6797</v>
      </c>
      <c r="G2170" s="18">
        <v>7.7</v>
      </c>
      <c r="H2170" s="19">
        <v>51000</v>
      </c>
      <c r="I2170" s="18" t="s">
        <v>7118</v>
      </c>
      <c r="J2170" s="18" t="s">
        <v>4379</v>
      </c>
      <c r="K2170" s="18" t="s">
        <v>110</v>
      </c>
      <c r="L2170" s="18" t="s">
        <v>34</v>
      </c>
      <c r="M2170" s="20">
        <v>12000000</v>
      </c>
      <c r="N2170" s="20">
        <v>32574382</v>
      </c>
      <c r="O2170" s="21">
        <f t="shared" si="99"/>
        <v>70744220.922309339</v>
      </c>
      <c r="P2170" s="22">
        <f t="shared" si="100"/>
        <v>271.45318333333336</v>
      </c>
      <c r="Q2170" s="20">
        <f t="shared" si="101"/>
        <v>23217663.578047041</v>
      </c>
      <c r="R2170" s="18" t="s">
        <v>1729</v>
      </c>
      <c r="S2170" s="18">
        <v>85</v>
      </c>
    </row>
    <row r="2171" spans="1:19" x14ac:dyDescent="0.25">
      <c r="A2171" s="18" t="s">
        <v>7119</v>
      </c>
      <c r="B2171" s="18" t="s">
        <v>424</v>
      </c>
      <c r="C2171" s="18" t="s">
        <v>21</v>
      </c>
      <c r="D2171" s="18">
        <v>1992</v>
      </c>
      <c r="E2171" s="18">
        <f>VLOOKUP(D2171,'cpi roi'!A:C,2,FALSE)</f>
        <v>140.30000000000001</v>
      </c>
      <c r="F2171" s="18" t="s">
        <v>7120</v>
      </c>
      <c r="G2171" s="18">
        <v>7.6</v>
      </c>
      <c r="H2171" s="19">
        <v>9300</v>
      </c>
      <c r="I2171" s="18" t="s">
        <v>7121</v>
      </c>
      <c r="J2171" s="18" t="s">
        <v>7121</v>
      </c>
      <c r="K2171" s="18" t="s">
        <v>7122</v>
      </c>
      <c r="L2171" s="18" t="s">
        <v>457</v>
      </c>
      <c r="M2171" s="20">
        <v>0</v>
      </c>
      <c r="N2171" s="20">
        <v>1605437</v>
      </c>
      <c r="O2171" s="21">
        <f t="shared" si="99"/>
        <v>3486647.5687811831</v>
      </c>
      <c r="P2171" s="22">
        <f t="shared" si="100"/>
        <v>0</v>
      </c>
      <c r="Q2171" s="20">
        <f t="shared" si="101"/>
        <v>1144288.6671418389</v>
      </c>
      <c r="R2171" s="18" t="s">
        <v>6667</v>
      </c>
      <c r="S2171" s="18">
        <v>105</v>
      </c>
    </row>
    <row r="2172" spans="1:19" x14ac:dyDescent="0.25">
      <c r="A2172" s="18" t="s">
        <v>7123</v>
      </c>
      <c r="B2172" s="18" t="s">
        <v>514</v>
      </c>
      <c r="C2172" s="18" t="s">
        <v>21</v>
      </c>
      <c r="D2172" s="18">
        <v>1992</v>
      </c>
      <c r="E2172" s="18">
        <f>VLOOKUP(D2172,'cpi roi'!A:C,2,FALSE)</f>
        <v>140.30000000000001</v>
      </c>
      <c r="F2172" s="18" t="s">
        <v>7023</v>
      </c>
      <c r="G2172" s="18">
        <v>6</v>
      </c>
      <c r="H2172" s="19">
        <v>3000</v>
      </c>
      <c r="I2172" s="18" t="s">
        <v>7124</v>
      </c>
      <c r="J2172" s="18" t="s">
        <v>7124</v>
      </c>
      <c r="K2172" s="18" t="s">
        <v>7125</v>
      </c>
      <c r="L2172" s="18" t="s">
        <v>2113</v>
      </c>
      <c r="M2172" s="20">
        <v>0</v>
      </c>
      <c r="N2172" s="20">
        <v>277845</v>
      </c>
      <c r="O2172" s="21">
        <f t="shared" si="99"/>
        <v>603416.76051318599</v>
      </c>
      <c r="P2172" s="22">
        <f t="shared" si="100"/>
        <v>0</v>
      </c>
      <c r="Q2172" s="20">
        <f t="shared" si="101"/>
        <v>198036.35067712044</v>
      </c>
      <c r="R2172" s="18" t="s">
        <v>7126</v>
      </c>
      <c r="S2172" s="18">
        <v>112</v>
      </c>
    </row>
    <row r="2173" spans="1:19" x14ac:dyDescent="0.25">
      <c r="A2173" s="18" t="s">
        <v>7127</v>
      </c>
      <c r="B2173" s="18" t="s">
        <v>2004</v>
      </c>
      <c r="C2173" s="18" t="s">
        <v>45</v>
      </c>
      <c r="D2173" s="18">
        <v>1992</v>
      </c>
      <c r="E2173" s="18">
        <f>VLOOKUP(D2173,'cpi roi'!A:C,2,FALSE)</f>
        <v>140.30000000000001</v>
      </c>
      <c r="F2173" s="18" t="s">
        <v>6811</v>
      </c>
      <c r="G2173" s="18">
        <v>6</v>
      </c>
      <c r="H2173" s="19">
        <v>10000</v>
      </c>
      <c r="I2173" s="18" t="s">
        <v>1302</v>
      </c>
      <c r="J2173" s="18" t="s">
        <v>7128</v>
      </c>
      <c r="K2173" s="18" t="s">
        <v>1724</v>
      </c>
      <c r="L2173" s="18" t="s">
        <v>34</v>
      </c>
      <c r="M2173" s="20">
        <v>40000000</v>
      </c>
      <c r="N2173" s="20">
        <v>20883046</v>
      </c>
      <c r="O2173" s="21">
        <f t="shared" si="99"/>
        <v>45353272.389166072</v>
      </c>
      <c r="P2173" s="22">
        <f t="shared" si="100"/>
        <v>52.207614999999997</v>
      </c>
      <c r="Q2173" s="20">
        <f t="shared" si="101"/>
        <v>14884565.930149678</v>
      </c>
      <c r="R2173" s="18" t="s">
        <v>7129</v>
      </c>
      <c r="S2173" s="18">
        <v>108</v>
      </c>
    </row>
    <row r="2174" spans="1:19" x14ac:dyDescent="0.25">
      <c r="A2174" s="18" t="s">
        <v>7130</v>
      </c>
      <c r="B2174" s="18" t="s">
        <v>20</v>
      </c>
      <c r="C2174" s="18" t="s">
        <v>782</v>
      </c>
      <c r="D2174" s="18">
        <v>1992</v>
      </c>
      <c r="E2174" s="18">
        <f>VLOOKUP(D2174,'cpi roi'!A:C,2,FALSE)</f>
        <v>140.30000000000001</v>
      </c>
      <c r="F2174" s="18" t="s">
        <v>6253</v>
      </c>
      <c r="G2174" s="18">
        <v>4.2</v>
      </c>
      <c r="H2174" s="19">
        <v>874</v>
      </c>
      <c r="I2174" s="18" t="s">
        <v>3329</v>
      </c>
      <c r="J2174" s="18" t="s">
        <v>5812</v>
      </c>
      <c r="K2174" s="18" t="s">
        <v>7131</v>
      </c>
      <c r="L2174" s="18" t="s">
        <v>26</v>
      </c>
      <c r="M2174" s="20">
        <v>0</v>
      </c>
      <c r="N2174" s="20">
        <v>2287928</v>
      </c>
      <c r="O2174" s="21">
        <f t="shared" si="99"/>
        <v>4968864.3022095505</v>
      </c>
      <c r="P2174" s="22">
        <f t="shared" si="100"/>
        <v>0</v>
      </c>
      <c r="Q2174" s="20">
        <f t="shared" si="101"/>
        <v>1630739.8431931576</v>
      </c>
      <c r="R2174" s="18" t="s">
        <v>5828</v>
      </c>
      <c r="S2174" s="18">
        <v>90</v>
      </c>
    </row>
    <row r="2175" spans="1:19" x14ac:dyDescent="0.25">
      <c r="A2175" s="18" t="s">
        <v>7132</v>
      </c>
      <c r="B2175" s="18" t="s">
        <v>20</v>
      </c>
      <c r="C2175" s="18" t="s">
        <v>38</v>
      </c>
      <c r="D2175" s="18">
        <v>1992</v>
      </c>
      <c r="E2175" s="18">
        <f>VLOOKUP(D2175,'cpi roi'!A:C,2,FALSE)</f>
        <v>140.30000000000001</v>
      </c>
      <c r="F2175" s="18" t="s">
        <v>7133</v>
      </c>
      <c r="G2175" s="18">
        <v>6</v>
      </c>
      <c r="H2175" s="19">
        <v>2200</v>
      </c>
      <c r="I2175" s="18" t="s">
        <v>7134</v>
      </c>
      <c r="J2175" s="18" t="s">
        <v>7135</v>
      </c>
      <c r="K2175" s="18" t="s">
        <v>7136</v>
      </c>
      <c r="L2175" s="18" t="s">
        <v>496</v>
      </c>
      <c r="M2175" s="20">
        <v>0</v>
      </c>
      <c r="N2175" s="20">
        <v>0</v>
      </c>
      <c r="O2175" s="21">
        <f t="shared" si="99"/>
        <v>0</v>
      </c>
      <c r="P2175" s="22">
        <f t="shared" si="100"/>
        <v>0</v>
      </c>
      <c r="Q2175" s="20">
        <f t="shared" si="101"/>
        <v>0</v>
      </c>
      <c r="R2175" s="18" t="s">
        <v>7137</v>
      </c>
      <c r="S2175" s="18">
        <v>89</v>
      </c>
    </row>
    <row r="2176" spans="1:19" x14ac:dyDescent="0.25">
      <c r="A2176" s="18" t="s">
        <v>7138</v>
      </c>
      <c r="B2176" s="18" t="s">
        <v>20</v>
      </c>
      <c r="C2176" s="18" t="s">
        <v>108</v>
      </c>
      <c r="D2176" s="18">
        <v>1992</v>
      </c>
      <c r="E2176" s="18">
        <f>VLOOKUP(D2176,'cpi roi'!A:C,2,FALSE)</f>
        <v>140.30000000000001</v>
      </c>
      <c r="F2176" s="18" t="s">
        <v>6457</v>
      </c>
      <c r="G2176" s="18">
        <v>5.8</v>
      </c>
      <c r="H2176" s="19">
        <v>1800</v>
      </c>
      <c r="I2176" s="18" t="s">
        <v>7139</v>
      </c>
      <c r="J2176" s="18" t="s">
        <v>7140</v>
      </c>
      <c r="K2176" s="18" t="s">
        <v>213</v>
      </c>
      <c r="L2176" s="18" t="s">
        <v>34</v>
      </c>
      <c r="M2176" s="20">
        <v>14000000</v>
      </c>
      <c r="N2176" s="20">
        <v>3052738</v>
      </c>
      <c r="O2176" s="21">
        <f t="shared" si="99"/>
        <v>6629859.3627940128</v>
      </c>
      <c r="P2176" s="22">
        <f t="shared" si="100"/>
        <v>21.80527142857143</v>
      </c>
      <c r="Q2176" s="20">
        <f t="shared" si="101"/>
        <v>2175864.5759087671</v>
      </c>
      <c r="R2176" s="18" t="s">
        <v>2403</v>
      </c>
      <c r="S2176" s="18">
        <v>100</v>
      </c>
    </row>
    <row r="2177" spans="1:19" x14ac:dyDescent="0.25">
      <c r="A2177" s="18" t="s">
        <v>7141</v>
      </c>
      <c r="B2177" s="18" t="s">
        <v>20</v>
      </c>
      <c r="C2177" s="18" t="s">
        <v>21</v>
      </c>
      <c r="D2177" s="18">
        <v>1992</v>
      </c>
      <c r="E2177" s="18">
        <f>VLOOKUP(D2177,'cpi roi'!A:C,2,FALSE)</f>
        <v>140.30000000000001</v>
      </c>
      <c r="F2177" s="18" t="s">
        <v>4260</v>
      </c>
      <c r="G2177" s="18">
        <v>6.6</v>
      </c>
      <c r="H2177" s="19">
        <v>2100</v>
      </c>
      <c r="I2177" s="18" t="s">
        <v>2899</v>
      </c>
      <c r="J2177" s="18" t="s">
        <v>7142</v>
      </c>
      <c r="K2177" s="18" t="s">
        <v>4571</v>
      </c>
      <c r="L2177" s="18" t="s">
        <v>26</v>
      </c>
      <c r="M2177" s="20">
        <v>10000000</v>
      </c>
      <c r="N2177" s="20">
        <v>1100218</v>
      </c>
      <c r="O2177" s="21">
        <f t="shared" si="99"/>
        <v>2389425.6920883819</v>
      </c>
      <c r="P2177" s="22">
        <f t="shared" si="100"/>
        <v>11.002180000000001</v>
      </c>
      <c r="Q2177" s="20">
        <f t="shared" si="101"/>
        <v>784189.59372772626</v>
      </c>
      <c r="R2177" s="18" t="s">
        <v>4073</v>
      </c>
      <c r="S2177" s="18">
        <v>95</v>
      </c>
    </row>
    <row r="2178" spans="1:19" x14ac:dyDescent="0.25">
      <c r="A2178" s="18" t="s">
        <v>7143</v>
      </c>
      <c r="B2178" s="18" t="s">
        <v>20</v>
      </c>
      <c r="C2178" s="18" t="s">
        <v>45</v>
      </c>
      <c r="D2178" s="18">
        <v>1992</v>
      </c>
      <c r="E2178" s="18">
        <f>VLOOKUP(D2178,'cpi roi'!A:C,2,FALSE)</f>
        <v>140.30000000000001</v>
      </c>
      <c r="F2178" s="18" t="s">
        <v>7144</v>
      </c>
      <c r="G2178" s="18">
        <v>5.9</v>
      </c>
      <c r="H2178" s="19">
        <v>15000</v>
      </c>
      <c r="I2178" s="18" t="s">
        <v>2578</v>
      </c>
      <c r="J2178" s="18" t="s">
        <v>7145</v>
      </c>
      <c r="K2178" s="18" t="s">
        <v>1490</v>
      </c>
      <c r="L2178" s="18" t="s">
        <v>34</v>
      </c>
      <c r="M2178" s="20">
        <v>50000000</v>
      </c>
      <c r="N2178" s="20">
        <v>46666502</v>
      </c>
      <c r="O2178" s="21">
        <f t="shared" si="99"/>
        <v>101349131.57091945</v>
      </c>
      <c r="P2178" s="22">
        <f t="shared" si="100"/>
        <v>93.333004000000003</v>
      </c>
      <c r="Q2178" s="20">
        <f t="shared" si="101"/>
        <v>33261940.128296506</v>
      </c>
      <c r="R2178" s="18" t="s">
        <v>5724</v>
      </c>
      <c r="S2178" s="18">
        <v>112</v>
      </c>
    </row>
    <row r="2179" spans="1:19" x14ac:dyDescent="0.25">
      <c r="A2179" s="18" t="s">
        <v>7146</v>
      </c>
      <c r="B2179" s="18" t="s">
        <v>20</v>
      </c>
      <c r="C2179" s="18" t="s">
        <v>38</v>
      </c>
      <c r="D2179" s="18">
        <v>1992</v>
      </c>
      <c r="E2179" s="18">
        <f>VLOOKUP(D2179,'cpi roi'!A:C,2,FALSE)</f>
        <v>140.30000000000001</v>
      </c>
      <c r="F2179" s="18" t="s">
        <v>7147</v>
      </c>
      <c r="G2179" s="18">
        <v>6</v>
      </c>
      <c r="H2179" s="19">
        <v>7300</v>
      </c>
      <c r="I2179" s="18" t="s">
        <v>2132</v>
      </c>
      <c r="J2179" s="18" t="s">
        <v>5801</v>
      </c>
      <c r="K2179" s="18" t="s">
        <v>4547</v>
      </c>
      <c r="L2179" s="18" t="s">
        <v>34</v>
      </c>
      <c r="M2179" s="20">
        <v>22000000</v>
      </c>
      <c r="N2179" s="20">
        <v>9011574</v>
      </c>
      <c r="O2179" s="21">
        <f t="shared" ref="O2179:O2242" si="102">(304.7/E2179)*N2179</f>
        <v>19571109.036350675</v>
      </c>
      <c r="P2179" s="22">
        <f t="shared" ref="P2179:P2242" si="103">IFERROR(N2179/M2179, 0)*100</f>
        <v>40.9617</v>
      </c>
      <c r="Q2179" s="20">
        <f t="shared" ref="Q2179:Q2242" si="104">N2179/(E2179/100)</f>
        <v>6423074.8396293651</v>
      </c>
      <c r="R2179" s="18" t="s">
        <v>4534</v>
      </c>
      <c r="S2179" s="18">
        <v>101</v>
      </c>
    </row>
    <row r="2180" spans="1:19" x14ac:dyDescent="0.25">
      <c r="A2180" s="18" t="s">
        <v>7148</v>
      </c>
      <c r="B2180" s="18" t="s">
        <v>20</v>
      </c>
      <c r="C2180" s="18" t="s">
        <v>45</v>
      </c>
      <c r="D2180" s="18">
        <v>1992</v>
      </c>
      <c r="E2180" s="18">
        <f>VLOOKUP(D2180,'cpi roi'!A:C,2,FALSE)</f>
        <v>140.30000000000001</v>
      </c>
      <c r="F2180" s="18" t="s">
        <v>7149</v>
      </c>
      <c r="G2180" s="18">
        <v>7.1</v>
      </c>
      <c r="H2180" s="19">
        <v>9700</v>
      </c>
      <c r="I2180" s="18" t="s">
        <v>7150</v>
      </c>
      <c r="J2180" s="18" t="s">
        <v>7151</v>
      </c>
      <c r="K2180" s="18" t="s">
        <v>7152</v>
      </c>
      <c r="L2180" s="18" t="s">
        <v>1116</v>
      </c>
      <c r="M2180" s="20">
        <v>0</v>
      </c>
      <c r="N2180" s="20">
        <v>5418216</v>
      </c>
      <c r="O2180" s="21">
        <f t="shared" si="102"/>
        <v>11767144.798289379</v>
      </c>
      <c r="P2180" s="22">
        <f t="shared" si="103"/>
        <v>0</v>
      </c>
      <c r="Q2180" s="20">
        <f t="shared" si="104"/>
        <v>3861878.8310762648</v>
      </c>
      <c r="R2180" s="18" t="s">
        <v>7153</v>
      </c>
      <c r="S2180" s="18">
        <v>109</v>
      </c>
    </row>
    <row r="2181" spans="1:19" x14ac:dyDescent="0.25">
      <c r="A2181" s="18" t="s">
        <v>7154</v>
      </c>
      <c r="B2181" s="18" t="s">
        <v>20</v>
      </c>
      <c r="C2181" s="18" t="s">
        <v>108</v>
      </c>
      <c r="D2181" s="18">
        <v>1992</v>
      </c>
      <c r="E2181" s="18">
        <f>VLOOKUP(D2181,'cpi roi'!A:C,2,FALSE)</f>
        <v>140.30000000000001</v>
      </c>
      <c r="F2181" s="18" t="s">
        <v>7155</v>
      </c>
      <c r="G2181" s="18">
        <v>6.7</v>
      </c>
      <c r="H2181" s="19">
        <v>1600</v>
      </c>
      <c r="I2181" s="18" t="s">
        <v>7156</v>
      </c>
      <c r="J2181" s="18" t="s">
        <v>7156</v>
      </c>
      <c r="K2181" s="18" t="s">
        <v>7157</v>
      </c>
      <c r="L2181" s="18" t="s">
        <v>34</v>
      </c>
      <c r="M2181" s="20">
        <v>250000</v>
      </c>
      <c r="N2181" s="20">
        <v>0</v>
      </c>
      <c r="O2181" s="21">
        <f t="shared" si="102"/>
        <v>0</v>
      </c>
      <c r="P2181" s="22">
        <f t="shared" si="103"/>
        <v>0</v>
      </c>
      <c r="Q2181" s="20">
        <f t="shared" si="104"/>
        <v>0</v>
      </c>
      <c r="R2181" s="18" t="s">
        <v>2786</v>
      </c>
      <c r="S2181" s="18">
        <v>93</v>
      </c>
    </row>
    <row r="2182" spans="1:19" x14ac:dyDescent="0.25">
      <c r="A2182" s="18" t="s">
        <v>7158</v>
      </c>
      <c r="B2182" s="18" t="s">
        <v>20</v>
      </c>
      <c r="C2182" s="18" t="s">
        <v>108</v>
      </c>
      <c r="D2182" s="18">
        <v>1992</v>
      </c>
      <c r="E2182" s="18">
        <f>VLOOKUP(D2182,'cpi roi'!A:C,2,FALSE)</f>
        <v>140.30000000000001</v>
      </c>
      <c r="F2182" s="18" t="s">
        <v>6939</v>
      </c>
      <c r="G2182" s="18">
        <v>6.1</v>
      </c>
      <c r="H2182" s="19">
        <v>8100</v>
      </c>
      <c r="I2182" s="18" t="s">
        <v>5358</v>
      </c>
      <c r="J2182" s="18" t="s">
        <v>6955</v>
      </c>
      <c r="K2182" s="18" t="s">
        <v>2224</v>
      </c>
      <c r="L2182" s="18" t="s">
        <v>34</v>
      </c>
      <c r="M2182" s="20">
        <v>9000000</v>
      </c>
      <c r="N2182" s="20">
        <v>923418</v>
      </c>
      <c r="O2182" s="21">
        <f t="shared" si="102"/>
        <v>2005455.913043478</v>
      </c>
      <c r="P2182" s="22">
        <f t="shared" si="103"/>
        <v>10.260199999999999</v>
      </c>
      <c r="Q2182" s="20">
        <f t="shared" si="104"/>
        <v>658173.91304347827</v>
      </c>
      <c r="R2182" s="18" t="s">
        <v>3952</v>
      </c>
      <c r="S2182" s="18">
        <v>116</v>
      </c>
    </row>
    <row r="2183" spans="1:19" x14ac:dyDescent="0.25">
      <c r="A2183" s="18" t="s">
        <v>7159</v>
      </c>
      <c r="B2183" s="18" t="s">
        <v>20</v>
      </c>
      <c r="C2183" s="18" t="s">
        <v>108</v>
      </c>
      <c r="D2183" s="18">
        <v>1992</v>
      </c>
      <c r="E2183" s="18">
        <f>VLOOKUP(D2183,'cpi roi'!A:C,2,FALSE)</f>
        <v>140.30000000000001</v>
      </c>
      <c r="F2183" s="18" t="s">
        <v>7160</v>
      </c>
      <c r="G2183" s="18">
        <v>6.8</v>
      </c>
      <c r="H2183" s="19">
        <v>6300</v>
      </c>
      <c r="I2183" s="18" t="s">
        <v>187</v>
      </c>
      <c r="J2183" s="18" t="s">
        <v>187</v>
      </c>
      <c r="K2183" s="18" t="s">
        <v>4547</v>
      </c>
      <c r="L2183" s="18" t="s">
        <v>34</v>
      </c>
      <c r="M2183" s="20">
        <v>5000000</v>
      </c>
      <c r="N2183" s="20">
        <v>1055987</v>
      </c>
      <c r="O2183" s="21">
        <f t="shared" si="102"/>
        <v>2293365.9223093372</v>
      </c>
      <c r="P2183" s="22">
        <f t="shared" si="103"/>
        <v>21.11974</v>
      </c>
      <c r="Q2183" s="20">
        <f t="shared" si="104"/>
        <v>752663.57804704201</v>
      </c>
      <c r="R2183" s="18" t="s">
        <v>4153</v>
      </c>
      <c r="S2183" s="18">
        <v>103</v>
      </c>
    </row>
    <row r="2184" spans="1:19" x14ac:dyDescent="0.25">
      <c r="A2184" s="18" t="s">
        <v>7161</v>
      </c>
      <c r="B2184" s="18" t="s">
        <v>20</v>
      </c>
      <c r="C2184" s="18" t="s">
        <v>21</v>
      </c>
      <c r="D2184" s="18">
        <v>1992</v>
      </c>
      <c r="E2184" s="18">
        <f>VLOOKUP(D2184,'cpi roi'!A:C,2,FALSE)</f>
        <v>140.30000000000001</v>
      </c>
      <c r="F2184" s="18" t="s">
        <v>7147</v>
      </c>
      <c r="G2184" s="18">
        <v>7.2</v>
      </c>
      <c r="H2184" s="19">
        <v>8500</v>
      </c>
      <c r="I2184" s="18" t="s">
        <v>1504</v>
      </c>
      <c r="J2184" s="18" t="s">
        <v>2243</v>
      </c>
      <c r="K2184" s="18" t="s">
        <v>6749</v>
      </c>
      <c r="L2184" s="18" t="s">
        <v>34</v>
      </c>
      <c r="M2184" s="20">
        <v>5000000</v>
      </c>
      <c r="N2184" s="20">
        <v>1526697</v>
      </c>
      <c r="O2184" s="21">
        <f t="shared" si="102"/>
        <v>3315642.0235210261</v>
      </c>
      <c r="P2184" s="22">
        <f t="shared" si="103"/>
        <v>30.533939999999998</v>
      </c>
      <c r="Q2184" s="20">
        <f t="shared" si="104"/>
        <v>1088166.0727013543</v>
      </c>
      <c r="R2184" s="18" t="s">
        <v>2245</v>
      </c>
      <c r="S2184" s="18">
        <v>108</v>
      </c>
    </row>
    <row r="2185" spans="1:19" x14ac:dyDescent="0.25">
      <c r="A2185" s="18" t="s">
        <v>7162</v>
      </c>
      <c r="B2185" s="18" t="s">
        <v>20</v>
      </c>
      <c r="C2185" s="18" t="s">
        <v>45</v>
      </c>
      <c r="D2185" s="18">
        <v>1992</v>
      </c>
      <c r="E2185" s="18">
        <f>VLOOKUP(D2185,'cpi roi'!A:C,2,FALSE)</f>
        <v>140.30000000000001</v>
      </c>
      <c r="F2185" s="18" t="s">
        <v>7163</v>
      </c>
      <c r="G2185" s="18">
        <v>7</v>
      </c>
      <c r="H2185" s="19">
        <v>13000</v>
      </c>
      <c r="I2185" s="18" t="s">
        <v>5299</v>
      </c>
      <c r="J2185" s="18" t="s">
        <v>5299</v>
      </c>
      <c r="K2185" s="18" t="s">
        <v>5299</v>
      </c>
      <c r="L2185" s="18" t="s">
        <v>34</v>
      </c>
      <c r="M2185" s="20">
        <v>0</v>
      </c>
      <c r="N2185" s="20">
        <v>4479470</v>
      </c>
      <c r="O2185" s="21">
        <f t="shared" si="102"/>
        <v>9728399.9215965774</v>
      </c>
      <c r="P2185" s="22">
        <f t="shared" si="103"/>
        <v>0</v>
      </c>
      <c r="Q2185" s="20">
        <f t="shared" si="104"/>
        <v>3192779.7576621524</v>
      </c>
      <c r="R2185" s="18" t="s">
        <v>3747</v>
      </c>
      <c r="S2185" s="18">
        <v>102</v>
      </c>
    </row>
    <row r="2186" spans="1:19" x14ac:dyDescent="0.25">
      <c r="A2186" s="18" t="s">
        <v>7164</v>
      </c>
      <c r="B2186" s="18" t="s">
        <v>2004</v>
      </c>
      <c r="C2186" s="18" t="s">
        <v>21</v>
      </c>
      <c r="D2186" s="18">
        <v>1992</v>
      </c>
      <c r="E2186" s="18">
        <f>VLOOKUP(D2186,'cpi roi'!A:C,2,FALSE)</f>
        <v>140.30000000000001</v>
      </c>
      <c r="F2186" s="18" t="s">
        <v>6788</v>
      </c>
      <c r="G2186" s="18">
        <v>6.3</v>
      </c>
      <c r="H2186" s="19">
        <v>1900</v>
      </c>
      <c r="I2186" s="18" t="s">
        <v>7165</v>
      </c>
      <c r="J2186" s="18" t="s">
        <v>7166</v>
      </c>
      <c r="K2186" s="18" t="s">
        <v>3541</v>
      </c>
      <c r="L2186" s="18" t="s">
        <v>95</v>
      </c>
      <c r="M2186" s="20">
        <v>0</v>
      </c>
      <c r="N2186" s="20">
        <v>7306242</v>
      </c>
      <c r="O2186" s="21">
        <f t="shared" si="102"/>
        <v>15867512.027084816</v>
      </c>
      <c r="P2186" s="22">
        <f t="shared" si="103"/>
        <v>0</v>
      </c>
      <c r="Q2186" s="20">
        <f t="shared" si="104"/>
        <v>5207585.1746258019</v>
      </c>
      <c r="R2186" s="18" t="s">
        <v>5939</v>
      </c>
      <c r="S2186" s="18">
        <v>117</v>
      </c>
    </row>
    <row r="2187" spans="1:19" x14ac:dyDescent="0.25">
      <c r="A2187" s="18" t="s">
        <v>7167</v>
      </c>
      <c r="B2187" s="18" t="s">
        <v>2711</v>
      </c>
      <c r="C2187" s="18" t="s">
        <v>21</v>
      </c>
      <c r="D2187" s="18">
        <v>1992</v>
      </c>
      <c r="E2187" s="18">
        <f>VLOOKUP(D2187,'cpi roi'!A:C,2,FALSE)</f>
        <v>140.30000000000001</v>
      </c>
      <c r="F2187" s="18" t="s">
        <v>7168</v>
      </c>
      <c r="G2187" s="18">
        <v>7.5</v>
      </c>
      <c r="H2187" s="19">
        <v>4300</v>
      </c>
      <c r="I2187" s="18" t="s">
        <v>7169</v>
      </c>
      <c r="J2187" s="18" t="s">
        <v>7170</v>
      </c>
      <c r="K2187" s="18" t="s">
        <v>7171</v>
      </c>
      <c r="L2187" s="18" t="s">
        <v>1425</v>
      </c>
      <c r="M2187" s="20">
        <v>0</v>
      </c>
      <c r="N2187" s="20">
        <v>0</v>
      </c>
      <c r="O2187" s="21">
        <f t="shared" si="102"/>
        <v>0</v>
      </c>
      <c r="P2187" s="22">
        <f t="shared" si="103"/>
        <v>0</v>
      </c>
      <c r="Q2187" s="20">
        <f t="shared" si="104"/>
        <v>0</v>
      </c>
      <c r="R2187" s="18" t="s">
        <v>7172</v>
      </c>
      <c r="S2187" s="18">
        <v>92</v>
      </c>
    </row>
    <row r="2188" spans="1:19" x14ac:dyDescent="0.25">
      <c r="A2188" s="18" t="s">
        <v>7173</v>
      </c>
      <c r="B2188" s="18" t="s">
        <v>20</v>
      </c>
      <c r="C2188" s="18" t="s">
        <v>45</v>
      </c>
      <c r="D2188" s="18">
        <v>1992</v>
      </c>
      <c r="E2188" s="18">
        <f>VLOOKUP(D2188,'cpi roi'!A:C,2,FALSE)</f>
        <v>140.30000000000001</v>
      </c>
      <c r="F2188" s="18" t="s">
        <v>7174</v>
      </c>
      <c r="G2188" s="18">
        <v>7.1</v>
      </c>
      <c r="H2188" s="19">
        <v>3400</v>
      </c>
      <c r="I2188" s="18" t="s">
        <v>7175</v>
      </c>
      <c r="J2188" s="18" t="s">
        <v>7176</v>
      </c>
      <c r="K2188" s="18" t="s">
        <v>7177</v>
      </c>
      <c r="L2188" s="18" t="s">
        <v>34</v>
      </c>
      <c r="M2188" s="20">
        <v>0</v>
      </c>
      <c r="N2188" s="20">
        <v>256249</v>
      </c>
      <c r="O2188" s="21">
        <f t="shared" si="102"/>
        <v>556515.11261582316</v>
      </c>
      <c r="P2188" s="22">
        <f t="shared" si="103"/>
        <v>0</v>
      </c>
      <c r="Q2188" s="20">
        <f t="shared" si="104"/>
        <v>182643.62081254454</v>
      </c>
      <c r="R2188" s="18" t="s">
        <v>3191</v>
      </c>
      <c r="S2188" s="18">
        <v>93</v>
      </c>
    </row>
    <row r="2189" spans="1:19" x14ac:dyDescent="0.25">
      <c r="A2189" s="18" t="s">
        <v>7178</v>
      </c>
      <c r="B2189" s="18" t="s">
        <v>2004</v>
      </c>
      <c r="C2189" s="18" t="s">
        <v>108</v>
      </c>
      <c r="D2189" s="18">
        <v>1992</v>
      </c>
      <c r="E2189" s="18">
        <f>VLOOKUP(D2189,'cpi roi'!A:C,2,FALSE)</f>
        <v>140.30000000000001</v>
      </c>
      <c r="F2189" s="18" t="s">
        <v>6957</v>
      </c>
      <c r="G2189" s="18">
        <v>5.6</v>
      </c>
      <c r="H2189" s="19">
        <v>3600</v>
      </c>
      <c r="I2189" s="18" t="s">
        <v>408</v>
      </c>
      <c r="J2189" s="18" t="s">
        <v>2027</v>
      </c>
      <c r="K2189" s="18" t="s">
        <v>4050</v>
      </c>
      <c r="L2189" s="18" t="s">
        <v>34</v>
      </c>
      <c r="M2189" s="20">
        <v>18000000</v>
      </c>
      <c r="N2189" s="20">
        <v>12282994</v>
      </c>
      <c r="O2189" s="21">
        <f t="shared" si="102"/>
        <v>26675896.449037775</v>
      </c>
      <c r="P2189" s="22">
        <f t="shared" si="103"/>
        <v>68.23885555555556</v>
      </c>
      <c r="Q2189" s="20">
        <f t="shared" si="104"/>
        <v>8754806.8424803987</v>
      </c>
      <c r="R2189" s="18" t="s">
        <v>5724</v>
      </c>
      <c r="S2189" s="18">
        <v>110</v>
      </c>
    </row>
    <row r="2190" spans="1:19" x14ac:dyDescent="0.25">
      <c r="A2190" s="18" t="s">
        <v>7179</v>
      </c>
      <c r="B2190" s="18" t="s">
        <v>20</v>
      </c>
      <c r="C2190" s="18" t="s">
        <v>108</v>
      </c>
      <c r="D2190" s="18">
        <v>1992</v>
      </c>
      <c r="E2190" s="18">
        <f>VLOOKUP(D2190,'cpi roi'!A:C,2,FALSE)</f>
        <v>140.30000000000001</v>
      </c>
      <c r="F2190" s="18" t="s">
        <v>6893</v>
      </c>
      <c r="G2190" s="18">
        <v>6.6</v>
      </c>
      <c r="H2190" s="19">
        <v>3200</v>
      </c>
      <c r="I2190" s="18" t="s">
        <v>5234</v>
      </c>
      <c r="J2190" s="18" t="s">
        <v>7180</v>
      </c>
      <c r="K2190" s="18" t="s">
        <v>7181</v>
      </c>
      <c r="L2190" s="18" t="s">
        <v>34</v>
      </c>
      <c r="M2190" s="20">
        <v>3000000</v>
      </c>
      <c r="N2190" s="20">
        <v>390152</v>
      </c>
      <c r="O2190" s="21">
        <f t="shared" si="102"/>
        <v>847322.2694226657</v>
      </c>
      <c r="P2190" s="22">
        <f t="shared" si="103"/>
        <v>13.005066666666668</v>
      </c>
      <c r="Q2190" s="20">
        <f t="shared" si="104"/>
        <v>278084.1054882395</v>
      </c>
      <c r="R2190" s="18" t="s">
        <v>3822</v>
      </c>
      <c r="S2190" s="18">
        <v>105</v>
      </c>
    </row>
    <row r="2191" spans="1:19" x14ac:dyDescent="0.25">
      <c r="A2191" s="18" t="s">
        <v>7182</v>
      </c>
      <c r="B2191" s="18" t="s">
        <v>20</v>
      </c>
      <c r="C2191" s="18" t="s">
        <v>21</v>
      </c>
      <c r="D2191" s="18">
        <v>1992</v>
      </c>
      <c r="E2191" s="18">
        <f>VLOOKUP(D2191,'cpi roi'!A:C,2,FALSE)</f>
        <v>140.30000000000001</v>
      </c>
      <c r="F2191" s="18" t="s">
        <v>6797</v>
      </c>
      <c r="G2191" s="18">
        <v>7.4</v>
      </c>
      <c r="H2191" s="19">
        <v>5200</v>
      </c>
      <c r="I2191" s="18" t="s">
        <v>1852</v>
      </c>
      <c r="J2191" s="18" t="s">
        <v>1852</v>
      </c>
      <c r="K2191" s="18" t="s">
        <v>7183</v>
      </c>
      <c r="L2191" s="18" t="s">
        <v>34</v>
      </c>
      <c r="M2191" s="20">
        <v>3330000</v>
      </c>
      <c r="N2191" s="20">
        <v>4814619</v>
      </c>
      <c r="O2191" s="21">
        <f t="shared" si="102"/>
        <v>10456268.063435495</v>
      </c>
      <c r="P2191" s="22">
        <f t="shared" si="103"/>
        <v>144.58315315315315</v>
      </c>
      <c r="Q2191" s="20">
        <f t="shared" si="104"/>
        <v>3431660.0142551675</v>
      </c>
      <c r="R2191" s="18" t="s">
        <v>7184</v>
      </c>
      <c r="S2191" s="18">
        <v>135</v>
      </c>
    </row>
    <row r="2192" spans="1:19" x14ac:dyDescent="0.25">
      <c r="A2192" s="18" t="s">
        <v>7185</v>
      </c>
      <c r="B2192" s="18" t="s">
        <v>2004</v>
      </c>
      <c r="C2192" s="18" t="s">
        <v>21</v>
      </c>
      <c r="D2192" s="18">
        <v>1992</v>
      </c>
      <c r="E2192" s="18">
        <f>VLOOKUP(D2192,'cpi roi'!A:C,2,FALSE)</f>
        <v>140.30000000000001</v>
      </c>
      <c r="F2192" s="18" t="s">
        <v>7186</v>
      </c>
      <c r="G2192" s="18">
        <v>6.6</v>
      </c>
      <c r="H2192" s="19">
        <v>2600</v>
      </c>
      <c r="I2192" s="18" t="s">
        <v>2394</v>
      </c>
      <c r="J2192" s="18" t="s">
        <v>7187</v>
      </c>
      <c r="K2192" s="18" t="s">
        <v>1477</v>
      </c>
      <c r="L2192" s="18" t="s">
        <v>457</v>
      </c>
      <c r="M2192" s="20">
        <v>0</v>
      </c>
      <c r="N2192" s="20">
        <v>20194</v>
      </c>
      <c r="O2192" s="21">
        <f t="shared" si="102"/>
        <v>43856.819672131147</v>
      </c>
      <c r="P2192" s="22">
        <f t="shared" si="103"/>
        <v>0</v>
      </c>
      <c r="Q2192" s="20">
        <f t="shared" si="104"/>
        <v>14393.442622950819</v>
      </c>
      <c r="R2192" s="18" t="s">
        <v>7017</v>
      </c>
      <c r="S2192" s="18">
        <v>89</v>
      </c>
    </row>
    <row r="2193" spans="1:19" x14ac:dyDescent="0.25">
      <c r="A2193" s="18" t="s">
        <v>7188</v>
      </c>
      <c r="B2193" s="18" t="s">
        <v>20</v>
      </c>
      <c r="C2193" s="18" t="s">
        <v>21</v>
      </c>
      <c r="D2193" s="18">
        <v>1992</v>
      </c>
      <c r="E2193" s="18">
        <f>VLOOKUP(D2193,'cpi roi'!A:C,2,FALSE)</f>
        <v>140.30000000000001</v>
      </c>
      <c r="F2193" s="18" t="s">
        <v>6840</v>
      </c>
      <c r="G2193" s="18">
        <v>6.6</v>
      </c>
      <c r="H2193" s="19">
        <v>3700</v>
      </c>
      <c r="I2193" s="18" t="s">
        <v>7189</v>
      </c>
      <c r="J2193" s="18" t="s">
        <v>7189</v>
      </c>
      <c r="K2193" s="18" t="s">
        <v>2549</v>
      </c>
      <c r="L2193" s="18" t="s">
        <v>34</v>
      </c>
      <c r="M2193" s="20">
        <v>0</v>
      </c>
      <c r="N2193" s="20">
        <v>1342613</v>
      </c>
      <c r="O2193" s="21">
        <f t="shared" si="102"/>
        <v>2915853.0370634352</v>
      </c>
      <c r="P2193" s="22">
        <f t="shared" si="103"/>
        <v>0</v>
      </c>
      <c r="Q2193" s="20">
        <f t="shared" si="104"/>
        <v>956958.66001425521</v>
      </c>
      <c r="R2193" s="18" t="s">
        <v>7190</v>
      </c>
      <c r="S2193" s="18">
        <v>101</v>
      </c>
    </row>
    <row r="2194" spans="1:19" x14ac:dyDescent="0.25">
      <c r="A2194" s="18" t="s">
        <v>7191</v>
      </c>
      <c r="B2194" s="18" t="s">
        <v>20</v>
      </c>
      <c r="C2194" s="18" t="s">
        <v>108</v>
      </c>
      <c r="D2194" s="18">
        <v>1992</v>
      </c>
      <c r="E2194" s="18">
        <f>VLOOKUP(D2194,'cpi roi'!A:C,2,FALSE)</f>
        <v>140.30000000000001</v>
      </c>
      <c r="F2194" s="18" t="s">
        <v>7168</v>
      </c>
      <c r="G2194" s="18">
        <v>6.7</v>
      </c>
      <c r="H2194" s="19">
        <v>3200</v>
      </c>
      <c r="I2194" s="18" t="s">
        <v>7192</v>
      </c>
      <c r="J2194" s="18" t="s">
        <v>7193</v>
      </c>
      <c r="K2194" s="18" t="s">
        <v>667</v>
      </c>
      <c r="L2194" s="18" t="s">
        <v>34</v>
      </c>
      <c r="M2194" s="20">
        <v>10000000</v>
      </c>
      <c r="N2194" s="20">
        <v>384048</v>
      </c>
      <c r="O2194" s="21">
        <f t="shared" si="102"/>
        <v>834065.75623663573</v>
      </c>
      <c r="P2194" s="22">
        <f t="shared" si="103"/>
        <v>3.8404800000000003</v>
      </c>
      <c r="Q2194" s="20">
        <f t="shared" si="104"/>
        <v>273733.42836778332</v>
      </c>
      <c r="R2194" s="18" t="s">
        <v>4982</v>
      </c>
      <c r="S2194" s="18">
        <v>113</v>
      </c>
    </row>
    <row r="2195" spans="1:19" x14ac:dyDescent="0.25">
      <c r="A2195" s="18" t="s">
        <v>7194</v>
      </c>
      <c r="B2195" s="18" t="s">
        <v>37</v>
      </c>
      <c r="C2195" s="18" t="s">
        <v>67</v>
      </c>
      <c r="D2195" s="18">
        <v>1992</v>
      </c>
      <c r="E2195" s="18">
        <f>VLOOKUP(D2195,'cpi roi'!A:C,2,FALSE)</f>
        <v>140.30000000000001</v>
      </c>
      <c r="F2195" s="18" t="s">
        <v>7195</v>
      </c>
      <c r="G2195" s="18">
        <v>5.9</v>
      </c>
      <c r="H2195" s="19">
        <v>9300</v>
      </c>
      <c r="I2195" s="18" t="s">
        <v>1252</v>
      </c>
      <c r="J2195" s="18" t="s">
        <v>3427</v>
      </c>
      <c r="K2195" s="18" t="s">
        <v>6562</v>
      </c>
      <c r="L2195" s="18" t="s">
        <v>34</v>
      </c>
      <c r="M2195" s="20">
        <v>0</v>
      </c>
      <c r="N2195" s="20">
        <v>19930973</v>
      </c>
      <c r="O2195" s="21">
        <f t="shared" si="102"/>
        <v>43285584.270135418</v>
      </c>
      <c r="P2195" s="22">
        <f t="shared" si="103"/>
        <v>0</v>
      </c>
      <c r="Q2195" s="20">
        <f t="shared" si="104"/>
        <v>14205967.925873129</v>
      </c>
      <c r="R2195" s="18" t="s">
        <v>65</v>
      </c>
      <c r="S2195" s="18">
        <v>115</v>
      </c>
    </row>
    <row r="2196" spans="1:19" x14ac:dyDescent="0.25">
      <c r="A2196" s="18" t="s">
        <v>7196</v>
      </c>
      <c r="B2196" s="18" t="s">
        <v>424</v>
      </c>
      <c r="C2196" s="18" t="s">
        <v>21</v>
      </c>
      <c r="D2196" s="18">
        <v>1992</v>
      </c>
      <c r="E2196" s="18">
        <f>VLOOKUP(D2196,'cpi roi'!A:C,2,FALSE)</f>
        <v>140.30000000000001</v>
      </c>
      <c r="F2196" s="18" t="s">
        <v>7197</v>
      </c>
      <c r="G2196" s="18">
        <v>6.6</v>
      </c>
      <c r="H2196" s="19">
        <v>745</v>
      </c>
      <c r="I2196" s="18" t="s">
        <v>7198</v>
      </c>
      <c r="J2196" s="18" t="s">
        <v>7198</v>
      </c>
      <c r="K2196" s="18" t="s">
        <v>7199</v>
      </c>
      <c r="L2196" s="18" t="s">
        <v>457</v>
      </c>
      <c r="M2196" s="20">
        <v>0</v>
      </c>
      <c r="N2196" s="20">
        <v>0</v>
      </c>
      <c r="O2196" s="21">
        <f t="shared" si="102"/>
        <v>0</v>
      </c>
      <c r="P2196" s="22">
        <f t="shared" si="103"/>
        <v>0</v>
      </c>
      <c r="Q2196" s="20">
        <f t="shared" si="104"/>
        <v>0</v>
      </c>
      <c r="R2196" s="18" t="s">
        <v>7200</v>
      </c>
      <c r="S2196" s="18">
        <v>139</v>
      </c>
    </row>
    <row r="2197" spans="1:19" x14ac:dyDescent="0.25">
      <c r="A2197" s="18" t="s">
        <v>7201</v>
      </c>
      <c r="B2197" s="18" t="s">
        <v>2004</v>
      </c>
      <c r="C2197" s="18" t="s">
        <v>29</v>
      </c>
      <c r="D2197" s="18">
        <v>1992</v>
      </c>
      <c r="E2197" s="18">
        <f>VLOOKUP(D2197,'cpi roi'!A:C,2,FALSE)</f>
        <v>140.30000000000001</v>
      </c>
      <c r="F2197" s="18" t="s">
        <v>5333</v>
      </c>
      <c r="G2197" s="18">
        <v>4.5</v>
      </c>
      <c r="H2197" s="19">
        <v>2800</v>
      </c>
      <c r="I2197" s="18" t="s">
        <v>590</v>
      </c>
      <c r="J2197" s="18" t="s">
        <v>4264</v>
      </c>
      <c r="K2197" s="18" t="s">
        <v>5881</v>
      </c>
      <c r="L2197" s="18" t="s">
        <v>26</v>
      </c>
      <c r="M2197" s="20">
        <v>40000000</v>
      </c>
      <c r="N2197" s="20">
        <v>8251071</v>
      </c>
      <c r="O2197" s="21">
        <f t="shared" si="102"/>
        <v>17919467.809693512</v>
      </c>
      <c r="P2197" s="22">
        <f t="shared" si="103"/>
        <v>20.627677500000001</v>
      </c>
      <c r="Q2197" s="20">
        <f t="shared" si="104"/>
        <v>5881019.9572344972</v>
      </c>
      <c r="R2197" s="18" t="s">
        <v>7202</v>
      </c>
      <c r="S2197" s="18">
        <v>120</v>
      </c>
    </row>
    <row r="2198" spans="1:19" x14ac:dyDescent="0.25">
      <c r="A2198" s="18" t="s">
        <v>7203</v>
      </c>
      <c r="B2198" s="18" t="s">
        <v>2711</v>
      </c>
      <c r="C2198" s="18" t="s">
        <v>21</v>
      </c>
      <c r="D2198" s="18">
        <v>1992</v>
      </c>
      <c r="E2198" s="18">
        <f>VLOOKUP(D2198,'cpi roi'!A:C,2,FALSE)</f>
        <v>140.30000000000001</v>
      </c>
      <c r="F2198" s="18" t="s">
        <v>7204</v>
      </c>
      <c r="G2198" s="18">
        <v>5.0999999999999996</v>
      </c>
      <c r="H2198" s="19">
        <v>950</v>
      </c>
      <c r="I2198" s="18" t="s">
        <v>7205</v>
      </c>
      <c r="J2198" s="18" t="s">
        <v>7205</v>
      </c>
      <c r="K2198" s="18" t="s">
        <v>7206</v>
      </c>
      <c r="L2198" s="18" t="s">
        <v>34</v>
      </c>
      <c r="M2198" s="20">
        <v>130000</v>
      </c>
      <c r="N2198" s="20">
        <v>0</v>
      </c>
      <c r="O2198" s="21">
        <f t="shared" si="102"/>
        <v>0</v>
      </c>
      <c r="P2198" s="22">
        <f t="shared" si="103"/>
        <v>0</v>
      </c>
      <c r="Q2198" s="20">
        <f t="shared" si="104"/>
        <v>0</v>
      </c>
      <c r="R2198" s="18" t="s">
        <v>7207</v>
      </c>
      <c r="S2198" s="18">
        <v>107</v>
      </c>
    </row>
    <row r="2199" spans="1:19" x14ac:dyDescent="0.25">
      <c r="A2199" s="18" t="s">
        <v>7208</v>
      </c>
      <c r="B2199" s="18" t="s">
        <v>2004</v>
      </c>
      <c r="C2199" s="18" t="s">
        <v>45</v>
      </c>
      <c r="D2199" s="18">
        <v>1992</v>
      </c>
      <c r="E2199" s="18">
        <f>VLOOKUP(D2199,'cpi roi'!A:C,2,FALSE)</f>
        <v>140.30000000000001</v>
      </c>
      <c r="F2199" s="18" t="s">
        <v>6840</v>
      </c>
      <c r="G2199" s="18">
        <v>5.6</v>
      </c>
      <c r="H2199" s="19">
        <v>7700</v>
      </c>
      <c r="I2199" s="18" t="s">
        <v>5412</v>
      </c>
      <c r="J2199" s="18" t="s">
        <v>5413</v>
      </c>
      <c r="K2199" s="18" t="s">
        <v>7209</v>
      </c>
      <c r="L2199" s="18" t="s">
        <v>34</v>
      </c>
      <c r="M2199" s="20">
        <v>0</v>
      </c>
      <c r="N2199" s="20">
        <v>22697691</v>
      </c>
      <c r="O2199" s="21">
        <f t="shared" si="102"/>
        <v>49294272.61368496</v>
      </c>
      <c r="P2199" s="22">
        <f t="shared" si="103"/>
        <v>0</v>
      </c>
      <c r="Q2199" s="20">
        <f t="shared" si="104"/>
        <v>16177969.351389879</v>
      </c>
      <c r="R2199" s="18" t="s">
        <v>7210</v>
      </c>
      <c r="S2199" s="18">
        <v>105</v>
      </c>
    </row>
    <row r="2200" spans="1:19" x14ac:dyDescent="0.25">
      <c r="A2200" s="18" t="s">
        <v>7211</v>
      </c>
      <c r="B2200" s="18" t="s">
        <v>452</v>
      </c>
      <c r="C2200" s="18" t="s">
        <v>67</v>
      </c>
      <c r="D2200" s="18">
        <v>1992</v>
      </c>
      <c r="E2200" s="18">
        <f>VLOOKUP(D2200,'cpi roi'!A:C,2,FALSE)</f>
        <v>140.30000000000001</v>
      </c>
      <c r="F2200" s="18" t="s">
        <v>6840</v>
      </c>
      <c r="G2200" s="18">
        <v>7.8</v>
      </c>
      <c r="H2200" s="19">
        <v>3000</v>
      </c>
      <c r="I2200" s="18" t="s">
        <v>4159</v>
      </c>
      <c r="J2200" s="18" t="s">
        <v>1096</v>
      </c>
      <c r="K2200" s="18" t="s">
        <v>7212</v>
      </c>
      <c r="L2200" s="18" t="s">
        <v>1098</v>
      </c>
      <c r="M2200" s="20">
        <v>0</v>
      </c>
      <c r="N2200" s="20">
        <v>1253106</v>
      </c>
      <c r="O2200" s="21">
        <f t="shared" si="102"/>
        <v>2721463.992872416</v>
      </c>
      <c r="P2200" s="22">
        <f t="shared" si="103"/>
        <v>0</v>
      </c>
      <c r="Q2200" s="20">
        <f t="shared" si="104"/>
        <v>893161.79615110473</v>
      </c>
      <c r="R2200" s="18" t="s">
        <v>7213</v>
      </c>
      <c r="S2200" s="18">
        <v>182</v>
      </c>
    </row>
    <row r="2201" spans="1:19" x14ac:dyDescent="0.25">
      <c r="A2201" s="18" t="s">
        <v>7214</v>
      </c>
      <c r="B2201" s="18" t="s">
        <v>20</v>
      </c>
      <c r="C2201" s="18" t="s">
        <v>108</v>
      </c>
      <c r="D2201" s="18">
        <v>1992</v>
      </c>
      <c r="E2201" s="18">
        <f>VLOOKUP(D2201,'cpi roi'!A:C,2,FALSE)</f>
        <v>140.30000000000001</v>
      </c>
      <c r="F2201" s="18" t="s">
        <v>6783</v>
      </c>
      <c r="G2201" s="18">
        <v>6.5</v>
      </c>
      <c r="H2201" s="19">
        <v>3500</v>
      </c>
      <c r="I2201" s="18" t="s">
        <v>4142</v>
      </c>
      <c r="J2201" s="18" t="s">
        <v>4142</v>
      </c>
      <c r="K2201" s="18" t="s">
        <v>6643</v>
      </c>
      <c r="L2201" s="18" t="s">
        <v>34</v>
      </c>
      <c r="M2201" s="20">
        <v>15000000</v>
      </c>
      <c r="N2201" s="20">
        <v>3067917</v>
      </c>
      <c r="O2201" s="21">
        <f t="shared" si="102"/>
        <v>6662824.7320028506</v>
      </c>
      <c r="P2201" s="22">
        <f t="shared" si="103"/>
        <v>20.452780000000001</v>
      </c>
      <c r="Q2201" s="20">
        <f t="shared" si="104"/>
        <v>2186683.5352815394</v>
      </c>
      <c r="R2201" s="18" t="s">
        <v>65</v>
      </c>
      <c r="S2201" s="18">
        <v>99</v>
      </c>
    </row>
    <row r="2202" spans="1:19" x14ac:dyDescent="0.25">
      <c r="A2202" s="18" t="s">
        <v>7215</v>
      </c>
      <c r="B2202" s="18" t="s">
        <v>20</v>
      </c>
      <c r="C2202" s="18" t="s">
        <v>45</v>
      </c>
      <c r="D2202" s="18">
        <v>1992</v>
      </c>
      <c r="E2202" s="18">
        <f>VLOOKUP(D2202,'cpi roi'!A:C,2,FALSE)</f>
        <v>140.30000000000001</v>
      </c>
      <c r="F2202" s="18" t="s">
        <v>6520</v>
      </c>
      <c r="G2202" s="18">
        <v>6.1</v>
      </c>
      <c r="H2202" s="19">
        <v>3100</v>
      </c>
      <c r="I2202" s="18" t="s">
        <v>3260</v>
      </c>
      <c r="J2202" s="18" t="s">
        <v>7216</v>
      </c>
      <c r="K2202" s="18" t="s">
        <v>7217</v>
      </c>
      <c r="L2202" s="18" t="s">
        <v>34</v>
      </c>
      <c r="M2202" s="20">
        <v>18000000</v>
      </c>
      <c r="N2202" s="20">
        <v>6375979</v>
      </c>
      <c r="O2202" s="21">
        <f t="shared" si="102"/>
        <v>13847190.315751959</v>
      </c>
      <c r="P2202" s="22">
        <f t="shared" si="103"/>
        <v>35.422105555555554</v>
      </c>
      <c r="Q2202" s="20">
        <f t="shared" si="104"/>
        <v>4544532.430506058</v>
      </c>
      <c r="R2202" s="18" t="s">
        <v>54</v>
      </c>
      <c r="S2202" s="18">
        <v>100</v>
      </c>
    </row>
    <row r="2203" spans="1:19" x14ac:dyDescent="0.25">
      <c r="A2203" s="18" t="s">
        <v>7218</v>
      </c>
      <c r="B2203" s="18" t="s">
        <v>20</v>
      </c>
      <c r="C2203" s="18" t="s">
        <v>21</v>
      </c>
      <c r="D2203" s="18">
        <v>1992</v>
      </c>
      <c r="E2203" s="18">
        <f>VLOOKUP(D2203,'cpi roi'!A:C,2,FALSE)</f>
        <v>140.30000000000001</v>
      </c>
      <c r="F2203" s="18" t="s">
        <v>6129</v>
      </c>
      <c r="G2203" s="18">
        <v>6.4</v>
      </c>
      <c r="H2203" s="19">
        <v>5200</v>
      </c>
      <c r="I2203" s="18" t="s">
        <v>7219</v>
      </c>
      <c r="J2203" s="18" t="s">
        <v>7220</v>
      </c>
      <c r="K2203" s="18" t="s">
        <v>1232</v>
      </c>
      <c r="L2203" s="18" t="s">
        <v>457</v>
      </c>
      <c r="M2203" s="20">
        <v>15500000</v>
      </c>
      <c r="N2203" s="20">
        <v>6742168</v>
      </c>
      <c r="O2203" s="21">
        <f t="shared" si="102"/>
        <v>14642470.34640057</v>
      </c>
      <c r="P2203" s="22">
        <f t="shared" si="103"/>
        <v>43.49785806451613</v>
      </c>
      <c r="Q2203" s="20">
        <f t="shared" si="104"/>
        <v>4805536.7070563082</v>
      </c>
      <c r="R2203" s="18" t="s">
        <v>7017</v>
      </c>
      <c r="S2203" s="18">
        <v>104</v>
      </c>
    </row>
    <row r="2204" spans="1:19" x14ac:dyDescent="0.25">
      <c r="A2204" s="18" t="s">
        <v>7221</v>
      </c>
      <c r="B2204" s="18" t="s">
        <v>37</v>
      </c>
      <c r="C2204" s="18" t="s">
        <v>29</v>
      </c>
      <c r="D2204" s="18">
        <v>1992</v>
      </c>
      <c r="E2204" s="18">
        <f>VLOOKUP(D2204,'cpi roi'!A:C,2,FALSE)</f>
        <v>140.30000000000001</v>
      </c>
      <c r="F2204" s="18" t="s">
        <v>7222</v>
      </c>
      <c r="G2204" s="18">
        <v>7</v>
      </c>
      <c r="H2204" s="19">
        <v>2800</v>
      </c>
      <c r="I2204" s="18" t="s">
        <v>267</v>
      </c>
      <c r="J2204" s="18" t="s">
        <v>5173</v>
      </c>
      <c r="K2204" s="18" t="s">
        <v>3082</v>
      </c>
      <c r="L2204" s="18" t="s">
        <v>3160</v>
      </c>
      <c r="M2204" s="20">
        <v>0</v>
      </c>
      <c r="N2204" s="20">
        <v>4790801</v>
      </c>
      <c r="O2204" s="21">
        <f t="shared" si="102"/>
        <v>10404540.732002851</v>
      </c>
      <c r="P2204" s="22">
        <f t="shared" si="103"/>
        <v>0</v>
      </c>
      <c r="Q2204" s="20">
        <f t="shared" si="104"/>
        <v>3414683.5352815394</v>
      </c>
      <c r="R2204" s="18" t="s">
        <v>1990</v>
      </c>
      <c r="S2204" s="18">
        <v>97</v>
      </c>
    </row>
    <row r="2205" spans="1:19" x14ac:dyDescent="0.25">
      <c r="A2205" s="18" t="s">
        <v>7223</v>
      </c>
      <c r="B2205" s="18" t="s">
        <v>2004</v>
      </c>
      <c r="C2205" s="18" t="s">
        <v>21</v>
      </c>
      <c r="D2205" s="18">
        <v>1992</v>
      </c>
      <c r="E2205" s="18">
        <f>VLOOKUP(D2205,'cpi roi'!A:C,2,FALSE)</f>
        <v>140.30000000000001</v>
      </c>
      <c r="F2205" s="18" t="s">
        <v>7224</v>
      </c>
      <c r="G2205" s="18">
        <v>6.3</v>
      </c>
      <c r="H2205" s="19">
        <v>1100</v>
      </c>
      <c r="I2205" s="18" t="s">
        <v>7225</v>
      </c>
      <c r="J2205" s="18" t="s">
        <v>5174</v>
      </c>
      <c r="K2205" s="18" t="s">
        <v>763</v>
      </c>
      <c r="L2205" s="18" t="s">
        <v>34</v>
      </c>
      <c r="M2205" s="20">
        <v>0</v>
      </c>
      <c r="N2205" s="20">
        <v>4906900</v>
      </c>
      <c r="O2205" s="21">
        <f t="shared" si="102"/>
        <v>10656681.610833926</v>
      </c>
      <c r="P2205" s="22">
        <f t="shared" si="103"/>
        <v>0</v>
      </c>
      <c r="Q2205" s="20">
        <f t="shared" si="104"/>
        <v>3497434.0698503205</v>
      </c>
      <c r="R2205" s="18" t="s">
        <v>7226</v>
      </c>
      <c r="S2205" s="18">
        <v>117</v>
      </c>
    </row>
    <row r="2206" spans="1:19" x14ac:dyDescent="0.25">
      <c r="A2206" s="18" t="s">
        <v>7227</v>
      </c>
      <c r="B2206" s="18" t="s">
        <v>2004</v>
      </c>
      <c r="C2206" s="18" t="s">
        <v>21</v>
      </c>
      <c r="D2206" s="18">
        <v>1992</v>
      </c>
      <c r="E2206" s="18">
        <f>VLOOKUP(D2206,'cpi roi'!A:C,2,FALSE)</f>
        <v>140.30000000000001</v>
      </c>
      <c r="F2206" s="18" t="s">
        <v>7195</v>
      </c>
      <c r="G2206" s="18">
        <v>6.5</v>
      </c>
      <c r="H2206" s="19">
        <v>4900</v>
      </c>
      <c r="I2206" s="18" t="s">
        <v>2160</v>
      </c>
      <c r="J2206" s="18" t="s">
        <v>7228</v>
      </c>
      <c r="K2206" s="18" t="s">
        <v>2044</v>
      </c>
      <c r="L2206" s="18" t="s">
        <v>457</v>
      </c>
      <c r="M2206" s="20">
        <v>27000000</v>
      </c>
      <c r="N2206" s="20">
        <v>14683921</v>
      </c>
      <c r="O2206" s="21">
        <f t="shared" si="102"/>
        <v>31890169.128296506</v>
      </c>
      <c r="P2206" s="22">
        <f t="shared" si="103"/>
        <v>54.384892592592593</v>
      </c>
      <c r="Q2206" s="20">
        <f t="shared" si="104"/>
        <v>10466087.669280114</v>
      </c>
      <c r="R2206" s="18" t="s">
        <v>5331</v>
      </c>
      <c r="S2206" s="18">
        <v>132</v>
      </c>
    </row>
    <row r="2207" spans="1:19" x14ac:dyDescent="0.25">
      <c r="A2207" s="18" t="s">
        <v>7229</v>
      </c>
      <c r="B2207" s="18" t="s">
        <v>37</v>
      </c>
      <c r="C2207" s="18" t="s">
        <v>45</v>
      </c>
      <c r="D2207" s="18">
        <v>1992</v>
      </c>
      <c r="E2207" s="18">
        <f>VLOOKUP(D2207,'cpi roi'!A:C,2,FALSE)</f>
        <v>140.30000000000001</v>
      </c>
      <c r="F2207" s="18" t="s">
        <v>6358</v>
      </c>
      <c r="G2207" s="18">
        <v>5.8</v>
      </c>
      <c r="H2207" s="19">
        <v>3500</v>
      </c>
      <c r="I2207" s="18" t="s">
        <v>7230</v>
      </c>
      <c r="J2207" s="18" t="s">
        <v>2394</v>
      </c>
      <c r="K2207" s="18" t="s">
        <v>7231</v>
      </c>
      <c r="L2207" s="18" t="s">
        <v>34</v>
      </c>
      <c r="M2207" s="20">
        <v>0</v>
      </c>
      <c r="N2207" s="20">
        <v>21202099</v>
      </c>
      <c r="O2207" s="21">
        <f t="shared" si="102"/>
        <v>46046183.644333571</v>
      </c>
      <c r="P2207" s="22">
        <f t="shared" si="103"/>
        <v>0</v>
      </c>
      <c r="Q2207" s="20">
        <f t="shared" si="104"/>
        <v>15111973.627940128</v>
      </c>
      <c r="R2207" s="18" t="s">
        <v>5724</v>
      </c>
      <c r="S2207" s="18">
        <v>91</v>
      </c>
    </row>
    <row r="2208" spans="1:19" x14ac:dyDescent="0.25">
      <c r="A2208" s="18" t="s">
        <v>7232</v>
      </c>
      <c r="B2208" s="18" t="s">
        <v>452</v>
      </c>
      <c r="C2208" s="18" t="s">
        <v>108</v>
      </c>
      <c r="D2208" s="18">
        <v>1992</v>
      </c>
      <c r="E2208" s="18">
        <f>VLOOKUP(D2208,'cpi roi'!A:C,2,FALSE)</f>
        <v>140.30000000000001</v>
      </c>
      <c r="F2208" s="18" t="s">
        <v>7233</v>
      </c>
      <c r="G2208" s="18">
        <v>7.6</v>
      </c>
      <c r="H2208" s="19">
        <v>4000</v>
      </c>
      <c r="I2208" s="18" t="s">
        <v>7234</v>
      </c>
      <c r="J2208" s="18" t="s">
        <v>7234</v>
      </c>
      <c r="K2208" s="18" t="s">
        <v>7235</v>
      </c>
      <c r="L2208" s="18" t="s">
        <v>3010</v>
      </c>
      <c r="M2208" s="20">
        <v>0</v>
      </c>
      <c r="N2208" s="20">
        <v>28791</v>
      </c>
      <c r="O2208" s="21">
        <f t="shared" si="102"/>
        <v>62527.567355666426</v>
      </c>
      <c r="P2208" s="22">
        <f t="shared" si="103"/>
        <v>0</v>
      </c>
      <c r="Q2208" s="20">
        <f t="shared" si="104"/>
        <v>20521.02637205987</v>
      </c>
      <c r="R2208" s="18" t="s">
        <v>7236</v>
      </c>
      <c r="S2208" s="18">
        <v>106</v>
      </c>
    </row>
    <row r="2209" spans="1:19" x14ac:dyDescent="0.25">
      <c r="A2209" s="18" t="s">
        <v>7237</v>
      </c>
      <c r="B2209" s="18" t="s">
        <v>2004</v>
      </c>
      <c r="C2209" s="18" t="s">
        <v>21</v>
      </c>
      <c r="D2209" s="18">
        <v>1992</v>
      </c>
      <c r="E2209" s="18">
        <f>VLOOKUP(D2209,'cpi roi'!A:C,2,FALSE)</f>
        <v>140.30000000000001</v>
      </c>
      <c r="F2209" s="18" t="s">
        <v>6726</v>
      </c>
      <c r="G2209" s="18">
        <v>6.6</v>
      </c>
      <c r="H2209" s="19">
        <v>3800</v>
      </c>
      <c r="I2209" s="18" t="s">
        <v>1868</v>
      </c>
      <c r="J2209" s="18" t="s">
        <v>7238</v>
      </c>
      <c r="K2209" s="18" t="s">
        <v>1019</v>
      </c>
      <c r="L2209" s="18" t="s">
        <v>34</v>
      </c>
      <c r="M2209" s="20">
        <v>18000000</v>
      </c>
      <c r="N2209" s="20">
        <v>1014726</v>
      </c>
      <c r="O2209" s="21">
        <f t="shared" si="102"/>
        <v>2203756.3235923019</v>
      </c>
      <c r="P2209" s="22">
        <f t="shared" si="103"/>
        <v>5.6373666666666669</v>
      </c>
      <c r="Q2209" s="20">
        <f t="shared" si="104"/>
        <v>723254.45473984315</v>
      </c>
      <c r="R2209" s="18" t="s">
        <v>54</v>
      </c>
      <c r="S2209" s="18">
        <v>105</v>
      </c>
    </row>
    <row r="2210" spans="1:19" x14ac:dyDescent="0.25">
      <c r="A2210" s="18" t="s">
        <v>7239</v>
      </c>
      <c r="B2210" s="18" t="s">
        <v>20</v>
      </c>
      <c r="C2210" s="18" t="s">
        <v>45</v>
      </c>
      <c r="D2210" s="18">
        <v>1992</v>
      </c>
      <c r="E2210" s="18">
        <f>VLOOKUP(D2210,'cpi roi'!A:C,2,FALSE)</f>
        <v>140.30000000000001</v>
      </c>
      <c r="F2210" s="18" t="s">
        <v>6788</v>
      </c>
      <c r="G2210" s="18">
        <v>5.9</v>
      </c>
      <c r="H2210" s="19">
        <v>4500</v>
      </c>
      <c r="I2210" s="18" t="s">
        <v>4921</v>
      </c>
      <c r="J2210" s="18" t="s">
        <v>4921</v>
      </c>
      <c r="K2210" s="18" t="s">
        <v>4921</v>
      </c>
      <c r="L2210" s="18" t="s">
        <v>34</v>
      </c>
      <c r="M2210" s="20">
        <v>43000000</v>
      </c>
      <c r="N2210" s="20">
        <v>13351357</v>
      </c>
      <c r="O2210" s="21">
        <f t="shared" si="102"/>
        <v>28996140.255880255</v>
      </c>
      <c r="P2210" s="22">
        <f t="shared" si="103"/>
        <v>31.049667441860464</v>
      </c>
      <c r="Q2210" s="20">
        <f t="shared" si="104"/>
        <v>9516291.5181753375</v>
      </c>
      <c r="R2210" s="18" t="s">
        <v>5112</v>
      </c>
      <c r="S2210" s="18">
        <v>119</v>
      </c>
    </row>
    <row r="2211" spans="1:19" x14ac:dyDescent="0.25">
      <c r="A2211" s="18" t="s">
        <v>7240</v>
      </c>
      <c r="B2211" s="18" t="s">
        <v>2004</v>
      </c>
      <c r="C2211" s="18" t="s">
        <v>38</v>
      </c>
      <c r="D2211" s="18">
        <v>1992</v>
      </c>
      <c r="E2211" s="18">
        <f>VLOOKUP(D2211,'cpi roi'!A:C,2,FALSE)</f>
        <v>140.30000000000001</v>
      </c>
      <c r="F2211" s="18" t="s">
        <v>7241</v>
      </c>
      <c r="G2211" s="18">
        <v>6.5</v>
      </c>
      <c r="H2211" s="19">
        <v>11000</v>
      </c>
      <c r="I2211" s="18" t="s">
        <v>7242</v>
      </c>
      <c r="J2211" s="18" t="s">
        <v>7243</v>
      </c>
      <c r="K2211" s="18" t="s">
        <v>2756</v>
      </c>
      <c r="L2211" s="18" t="s">
        <v>496</v>
      </c>
      <c r="M2211" s="20">
        <v>10000000</v>
      </c>
      <c r="N2211" s="20">
        <v>8359717</v>
      </c>
      <c r="O2211" s="21">
        <f t="shared" si="102"/>
        <v>18155422.451176051</v>
      </c>
      <c r="P2211" s="22">
        <f t="shared" si="103"/>
        <v>83.597170000000006</v>
      </c>
      <c r="Q2211" s="20">
        <f t="shared" si="104"/>
        <v>5958458.3036350673</v>
      </c>
      <c r="R2211" s="18" t="s">
        <v>2757</v>
      </c>
      <c r="S2211" s="18">
        <v>104</v>
      </c>
    </row>
    <row r="2212" spans="1:19" x14ac:dyDescent="0.25">
      <c r="A2212" s="18" t="s">
        <v>7244</v>
      </c>
      <c r="B2212" s="18" t="s">
        <v>20</v>
      </c>
      <c r="C2212" s="18" t="s">
        <v>38</v>
      </c>
      <c r="D2212" s="18">
        <v>1992</v>
      </c>
      <c r="E2212" s="18">
        <f>VLOOKUP(D2212,'cpi roi'!A:C,2,FALSE)</f>
        <v>140.30000000000001</v>
      </c>
      <c r="F2212" s="18" t="s">
        <v>6929</v>
      </c>
      <c r="G2212" s="18">
        <v>3.7</v>
      </c>
      <c r="H2212" s="19">
        <v>2700</v>
      </c>
      <c r="I2212" s="18" t="s">
        <v>590</v>
      </c>
      <c r="J2212" s="18" t="s">
        <v>3360</v>
      </c>
      <c r="K2212" s="18" t="s">
        <v>3361</v>
      </c>
      <c r="L2212" s="18" t="s">
        <v>26</v>
      </c>
      <c r="M2212" s="20">
        <v>0</v>
      </c>
      <c r="N2212" s="20">
        <v>2517600</v>
      </c>
      <c r="O2212" s="21">
        <f t="shared" si="102"/>
        <v>5467660.1568068424</v>
      </c>
      <c r="P2212" s="22">
        <f t="shared" si="103"/>
        <v>0</v>
      </c>
      <c r="Q2212" s="20">
        <f t="shared" si="104"/>
        <v>1794440.484675695</v>
      </c>
      <c r="R2212" s="18" t="s">
        <v>4153</v>
      </c>
      <c r="S2212" s="18">
        <v>98</v>
      </c>
    </row>
    <row r="2213" spans="1:19" x14ac:dyDescent="0.25">
      <c r="A2213" s="18" t="s">
        <v>7245</v>
      </c>
      <c r="B2213" s="18" t="s">
        <v>2711</v>
      </c>
      <c r="C2213" s="18" t="s">
        <v>45</v>
      </c>
      <c r="D2213" s="18">
        <v>1992</v>
      </c>
      <c r="E2213" s="18">
        <f>VLOOKUP(D2213,'cpi roi'!A:C,2,FALSE)</f>
        <v>140.30000000000001</v>
      </c>
      <c r="F2213" s="18" t="s">
        <v>5333</v>
      </c>
      <c r="G2213" s="18">
        <v>6.5</v>
      </c>
      <c r="H2213" s="19">
        <v>2900</v>
      </c>
      <c r="I2213" s="18" t="s">
        <v>7246</v>
      </c>
      <c r="J2213" s="18" t="s">
        <v>7246</v>
      </c>
      <c r="K2213" s="18" t="s">
        <v>7247</v>
      </c>
      <c r="L2213" s="18" t="s">
        <v>34</v>
      </c>
      <c r="M2213" s="20">
        <v>22769</v>
      </c>
      <c r="N2213" s="20">
        <v>692585</v>
      </c>
      <c r="O2213" s="21">
        <f t="shared" si="102"/>
        <v>1504138.6279401281</v>
      </c>
      <c r="P2213" s="22">
        <f t="shared" si="103"/>
        <v>3041.7892748912996</v>
      </c>
      <c r="Q2213" s="20">
        <f t="shared" si="104"/>
        <v>493645.75908766926</v>
      </c>
      <c r="R2213" s="18" t="s">
        <v>7248</v>
      </c>
      <c r="S2213" s="18">
        <v>81</v>
      </c>
    </row>
    <row r="2214" spans="1:19" x14ac:dyDescent="0.25">
      <c r="A2214" s="18" t="s">
        <v>7249</v>
      </c>
      <c r="B2214" s="18" t="s">
        <v>20</v>
      </c>
      <c r="C2214" s="18" t="s">
        <v>108</v>
      </c>
      <c r="D2214" s="18">
        <v>1992</v>
      </c>
      <c r="E2214" s="18">
        <f>VLOOKUP(D2214,'cpi roi'!A:C,2,FALSE)</f>
        <v>140.30000000000001</v>
      </c>
      <c r="F2214" s="18" t="s">
        <v>7250</v>
      </c>
      <c r="G2214" s="18">
        <v>7.2</v>
      </c>
      <c r="H2214" s="19">
        <v>4100</v>
      </c>
      <c r="I2214" s="18" t="s">
        <v>5439</v>
      </c>
      <c r="J2214" s="18" t="s">
        <v>5439</v>
      </c>
      <c r="K2214" s="18" t="s">
        <v>7251</v>
      </c>
      <c r="L2214" s="18" t="s">
        <v>310</v>
      </c>
      <c r="M2214" s="20">
        <v>3000000</v>
      </c>
      <c r="N2214" s="20">
        <v>143010</v>
      </c>
      <c r="O2214" s="21">
        <f t="shared" si="102"/>
        <v>310585.50962223805</v>
      </c>
      <c r="P2214" s="22">
        <f t="shared" si="103"/>
        <v>4.7669999999999995</v>
      </c>
      <c r="Q2214" s="20">
        <f t="shared" si="104"/>
        <v>101931.57519600855</v>
      </c>
      <c r="R2214" s="18" t="s">
        <v>2786</v>
      </c>
      <c r="S2214" s="18">
        <v>105</v>
      </c>
    </row>
    <row r="2215" spans="1:19" x14ac:dyDescent="0.25">
      <c r="A2215" s="18" t="s">
        <v>7252</v>
      </c>
      <c r="B2215" s="18" t="s">
        <v>20</v>
      </c>
      <c r="C2215" s="18" t="s">
        <v>108</v>
      </c>
      <c r="D2215" s="18">
        <v>1992</v>
      </c>
      <c r="E2215" s="18">
        <f>VLOOKUP(D2215,'cpi roi'!A:C,2,FALSE)</f>
        <v>140.30000000000001</v>
      </c>
      <c r="F2215" s="18" t="s">
        <v>7253</v>
      </c>
      <c r="G2215" s="18">
        <v>5.5</v>
      </c>
      <c r="H2215" s="19">
        <v>2200</v>
      </c>
      <c r="I2215" s="18" t="s">
        <v>7254</v>
      </c>
      <c r="J2215" s="18" t="s">
        <v>7255</v>
      </c>
      <c r="K2215" s="18" t="s">
        <v>2136</v>
      </c>
      <c r="L2215" s="18" t="s">
        <v>34</v>
      </c>
      <c r="M2215" s="20">
        <v>800000</v>
      </c>
      <c r="N2215" s="20">
        <v>114516</v>
      </c>
      <c r="O2215" s="21">
        <f t="shared" si="102"/>
        <v>248702.9593727726</v>
      </c>
      <c r="P2215" s="22">
        <f t="shared" si="103"/>
        <v>14.314499999999999</v>
      </c>
      <c r="Q2215" s="20">
        <f t="shared" si="104"/>
        <v>81622.238061297219</v>
      </c>
      <c r="R2215" s="18" t="s">
        <v>7256</v>
      </c>
      <c r="S2215" s="18">
        <v>97</v>
      </c>
    </row>
    <row r="2216" spans="1:19" x14ac:dyDescent="0.25">
      <c r="A2216" s="18" t="s">
        <v>7257</v>
      </c>
      <c r="B2216" s="18" t="s">
        <v>2004</v>
      </c>
      <c r="C2216" s="18" t="s">
        <v>45</v>
      </c>
      <c r="D2216" s="18">
        <v>1992</v>
      </c>
      <c r="E2216" s="18">
        <f>VLOOKUP(D2216,'cpi roi'!A:C,2,FALSE)</f>
        <v>140.30000000000001</v>
      </c>
      <c r="F2216" s="18" t="s">
        <v>6602</v>
      </c>
      <c r="G2216" s="18">
        <v>5.7</v>
      </c>
      <c r="H2216" s="19">
        <v>2500</v>
      </c>
      <c r="I2216" s="18" t="s">
        <v>1010</v>
      </c>
      <c r="J2216" s="18" t="s">
        <v>4324</v>
      </c>
      <c r="K2216" s="18" t="s">
        <v>1724</v>
      </c>
      <c r="L2216" s="18" t="s">
        <v>34</v>
      </c>
      <c r="M2216" s="20">
        <v>15000000</v>
      </c>
      <c r="N2216" s="20">
        <v>6132924</v>
      </c>
      <c r="O2216" s="21">
        <f t="shared" si="102"/>
        <v>13319329.599429792</v>
      </c>
      <c r="P2216" s="22">
        <f t="shared" si="103"/>
        <v>40.886159999999997</v>
      </c>
      <c r="Q2216" s="20">
        <f t="shared" si="104"/>
        <v>4371292.9436920881</v>
      </c>
      <c r="R2216" s="18" t="s">
        <v>7105</v>
      </c>
      <c r="S2216" s="18">
        <v>107</v>
      </c>
    </row>
    <row r="2217" spans="1:19" x14ac:dyDescent="0.25">
      <c r="A2217" s="18" t="s">
        <v>7258</v>
      </c>
      <c r="B2217" s="18" t="s">
        <v>452</v>
      </c>
      <c r="C2217" s="18" t="s">
        <v>45</v>
      </c>
      <c r="D2217" s="18">
        <v>1992</v>
      </c>
      <c r="E2217" s="18">
        <f>VLOOKUP(D2217,'cpi roi'!A:C,2,FALSE)</f>
        <v>140.30000000000001</v>
      </c>
      <c r="F2217" s="18" t="s">
        <v>7259</v>
      </c>
      <c r="G2217" s="18">
        <v>7.5</v>
      </c>
      <c r="H2217" s="19">
        <v>6700</v>
      </c>
      <c r="I2217" s="18" t="s">
        <v>7260</v>
      </c>
      <c r="J2217" s="18" t="s">
        <v>7260</v>
      </c>
      <c r="K2217" s="18" t="s">
        <v>7261</v>
      </c>
      <c r="L2217" s="18" t="s">
        <v>199</v>
      </c>
      <c r="M2217" s="20">
        <v>0</v>
      </c>
      <c r="N2217" s="20">
        <v>611703</v>
      </c>
      <c r="O2217" s="21">
        <f t="shared" si="102"/>
        <v>1328481.1411261582</v>
      </c>
      <c r="P2217" s="22">
        <f t="shared" si="103"/>
        <v>0</v>
      </c>
      <c r="Q2217" s="20">
        <f t="shared" si="104"/>
        <v>435996.43620812544</v>
      </c>
      <c r="R2217" s="18" t="s">
        <v>7262</v>
      </c>
      <c r="S2217" s="18">
        <v>107</v>
      </c>
    </row>
    <row r="2218" spans="1:19" x14ac:dyDescent="0.25">
      <c r="A2218" s="18" t="s">
        <v>7263</v>
      </c>
      <c r="B2218" s="18" t="s">
        <v>20</v>
      </c>
      <c r="C2218" s="18" t="s">
        <v>45</v>
      </c>
      <c r="D2218" s="18">
        <v>1992</v>
      </c>
      <c r="E2218" s="18">
        <f>VLOOKUP(D2218,'cpi roi'!A:C,2,FALSE)</f>
        <v>140.30000000000001</v>
      </c>
      <c r="F2218" s="18" t="s">
        <v>7010</v>
      </c>
      <c r="G2218" s="18">
        <v>5.8</v>
      </c>
      <c r="H2218" s="19">
        <v>4600</v>
      </c>
      <c r="I2218" s="18" t="s">
        <v>6658</v>
      </c>
      <c r="J2218" s="18" t="s">
        <v>7264</v>
      </c>
      <c r="K2218" s="18" t="s">
        <v>71</v>
      </c>
      <c r="L2218" s="18" t="s">
        <v>34</v>
      </c>
      <c r="M2218" s="20">
        <v>20000000</v>
      </c>
      <c r="N2218" s="20">
        <v>6202756</v>
      </c>
      <c r="O2218" s="21">
        <f t="shared" si="102"/>
        <v>13470988.975053456</v>
      </c>
      <c r="P2218" s="22">
        <f t="shared" si="103"/>
        <v>31.013780000000001</v>
      </c>
      <c r="Q2218" s="20">
        <f t="shared" si="104"/>
        <v>4421066.2865288667</v>
      </c>
      <c r="R2218" s="18" t="s">
        <v>7265</v>
      </c>
      <c r="S2218" s="18">
        <v>105</v>
      </c>
    </row>
    <row r="2219" spans="1:19" x14ac:dyDescent="0.25">
      <c r="A2219" s="18" t="s">
        <v>7266</v>
      </c>
      <c r="B2219" s="18" t="s">
        <v>20</v>
      </c>
      <c r="C2219" s="18" t="s">
        <v>21</v>
      </c>
      <c r="D2219" s="18">
        <v>1992</v>
      </c>
      <c r="E2219" s="18">
        <f>VLOOKUP(D2219,'cpi roi'!A:C,2,FALSE)</f>
        <v>140.30000000000001</v>
      </c>
      <c r="F2219" s="18" t="s">
        <v>6795</v>
      </c>
      <c r="G2219" s="18">
        <v>5.6</v>
      </c>
      <c r="H2219" s="19">
        <v>2000</v>
      </c>
      <c r="I2219" s="18" t="s">
        <v>1842</v>
      </c>
      <c r="J2219" s="18" t="s">
        <v>1842</v>
      </c>
      <c r="K2219" s="18" t="s">
        <v>5635</v>
      </c>
      <c r="L2219" s="18" t="s">
        <v>34</v>
      </c>
      <c r="M2219" s="20">
        <v>18000000</v>
      </c>
      <c r="N2219" s="20">
        <v>11124511</v>
      </c>
      <c r="O2219" s="21">
        <f t="shared" si="102"/>
        <v>24159932.300071273</v>
      </c>
      <c r="P2219" s="22">
        <f t="shared" si="103"/>
        <v>61.802838888888886</v>
      </c>
      <c r="Q2219" s="20">
        <f t="shared" si="104"/>
        <v>7929088.382038489</v>
      </c>
      <c r="R2219" s="18" t="s">
        <v>48</v>
      </c>
      <c r="S2219" s="18">
        <v>103</v>
      </c>
    </row>
    <row r="2220" spans="1:19" x14ac:dyDescent="0.25">
      <c r="A2220" s="18" t="s">
        <v>7267</v>
      </c>
      <c r="B2220" s="18" t="s">
        <v>20</v>
      </c>
      <c r="C2220" s="18" t="s">
        <v>21</v>
      </c>
      <c r="D2220" s="18">
        <v>1992</v>
      </c>
      <c r="E2220" s="18">
        <f>VLOOKUP(D2220,'cpi roi'!A:C,2,FALSE)</f>
        <v>140.30000000000001</v>
      </c>
      <c r="F2220" s="18" t="s">
        <v>7010</v>
      </c>
      <c r="G2220" s="18">
        <v>6.3</v>
      </c>
      <c r="H2220" s="19">
        <v>1200</v>
      </c>
      <c r="I2220" s="18" t="s">
        <v>7268</v>
      </c>
      <c r="J2220" s="18" t="s">
        <v>7268</v>
      </c>
      <c r="K2220" s="18" t="s">
        <v>7269</v>
      </c>
      <c r="L2220" s="18" t="s">
        <v>34</v>
      </c>
      <c r="M2220" s="20">
        <v>0</v>
      </c>
      <c r="N2220" s="20">
        <v>1557771</v>
      </c>
      <c r="O2220" s="21">
        <f t="shared" si="102"/>
        <v>3383127.7526728436</v>
      </c>
      <c r="P2220" s="22">
        <f t="shared" si="103"/>
        <v>0</v>
      </c>
      <c r="Q2220" s="20">
        <f t="shared" si="104"/>
        <v>1110314.3264433357</v>
      </c>
      <c r="R2220" s="18" t="s">
        <v>5129</v>
      </c>
      <c r="S2220" s="18">
        <v>100</v>
      </c>
    </row>
    <row r="2221" spans="1:19" x14ac:dyDescent="0.25">
      <c r="A2221" s="18" t="s">
        <v>7270</v>
      </c>
      <c r="B2221" s="18" t="s">
        <v>452</v>
      </c>
      <c r="C2221" s="18" t="s">
        <v>45</v>
      </c>
      <c r="D2221" s="18">
        <v>1992</v>
      </c>
      <c r="E2221" s="18">
        <f>VLOOKUP(D2221,'cpi roi'!A:C,2,FALSE)</f>
        <v>140.30000000000001</v>
      </c>
      <c r="F2221" s="18" t="s">
        <v>7271</v>
      </c>
      <c r="G2221" s="18">
        <v>7.4</v>
      </c>
      <c r="H2221" s="19">
        <v>1000</v>
      </c>
      <c r="I2221" s="18" t="s">
        <v>7272</v>
      </c>
      <c r="J2221" s="18" t="s">
        <v>7273</v>
      </c>
      <c r="K2221" s="18" t="s">
        <v>7274</v>
      </c>
      <c r="L2221" s="18" t="s">
        <v>1273</v>
      </c>
      <c r="M2221" s="20">
        <v>0</v>
      </c>
      <c r="N2221" s="20">
        <v>24672</v>
      </c>
      <c r="O2221" s="21">
        <f t="shared" si="102"/>
        <v>53582.027084818241</v>
      </c>
      <c r="P2221" s="22">
        <f t="shared" si="103"/>
        <v>0</v>
      </c>
      <c r="Q2221" s="20">
        <f t="shared" si="104"/>
        <v>17585.174625801854</v>
      </c>
      <c r="R2221" s="18" t="s">
        <v>7275</v>
      </c>
      <c r="S2221" s="18">
        <v>110</v>
      </c>
    </row>
    <row r="2222" spans="1:19" x14ac:dyDescent="0.25">
      <c r="A2222" s="18" t="s">
        <v>7276</v>
      </c>
      <c r="B2222" s="18" t="s">
        <v>452</v>
      </c>
      <c r="C2222" s="18" t="s">
        <v>21</v>
      </c>
      <c r="D2222" s="18">
        <v>1992</v>
      </c>
      <c r="E2222" s="18">
        <f>VLOOKUP(D2222,'cpi roi'!A:C,2,FALSE)</f>
        <v>140.30000000000001</v>
      </c>
      <c r="F2222" s="18" t="s">
        <v>7277</v>
      </c>
      <c r="G2222" s="18">
        <v>7.3</v>
      </c>
      <c r="H2222" s="19">
        <v>4400</v>
      </c>
      <c r="I2222" s="18" t="s">
        <v>2422</v>
      </c>
      <c r="J2222" s="18" t="s">
        <v>2422</v>
      </c>
      <c r="K2222" s="18" t="s">
        <v>7278</v>
      </c>
      <c r="L2222" s="18" t="s">
        <v>457</v>
      </c>
      <c r="M2222" s="20">
        <v>0</v>
      </c>
      <c r="N2222" s="20">
        <v>52431</v>
      </c>
      <c r="O2222" s="21">
        <f t="shared" si="102"/>
        <v>113868.32287954383</v>
      </c>
      <c r="P2222" s="22">
        <f t="shared" si="103"/>
        <v>0</v>
      </c>
      <c r="Q2222" s="20">
        <f t="shared" si="104"/>
        <v>37370.634354953669</v>
      </c>
      <c r="R2222" s="18" t="s">
        <v>4321</v>
      </c>
      <c r="S2222" s="18">
        <v>114</v>
      </c>
    </row>
    <row r="2223" spans="1:19" x14ac:dyDescent="0.25">
      <c r="A2223" s="18" t="s">
        <v>7279</v>
      </c>
      <c r="B2223" s="18" t="s">
        <v>2004</v>
      </c>
      <c r="C2223" s="18" t="s">
        <v>45</v>
      </c>
      <c r="D2223" s="18">
        <v>1992</v>
      </c>
      <c r="E2223" s="18">
        <f>VLOOKUP(D2223,'cpi roi'!A:C,2,FALSE)</f>
        <v>140.30000000000001</v>
      </c>
      <c r="F2223" s="18" t="s">
        <v>6957</v>
      </c>
      <c r="G2223" s="18">
        <v>4.7</v>
      </c>
      <c r="H2223" s="19">
        <v>3000</v>
      </c>
      <c r="I2223" s="18" t="s">
        <v>691</v>
      </c>
      <c r="J2223" s="18" t="s">
        <v>7280</v>
      </c>
      <c r="K2223" s="18" t="s">
        <v>25</v>
      </c>
      <c r="L2223" s="18" t="s">
        <v>34</v>
      </c>
      <c r="M2223" s="20">
        <v>30000000</v>
      </c>
      <c r="N2223" s="20">
        <v>4096030</v>
      </c>
      <c r="O2223" s="21">
        <f t="shared" si="102"/>
        <v>8895654.604419101</v>
      </c>
      <c r="P2223" s="22">
        <f t="shared" si="103"/>
        <v>13.653433333333334</v>
      </c>
      <c r="Q2223" s="20">
        <f t="shared" si="104"/>
        <v>2919479.6863863152</v>
      </c>
      <c r="R2223" s="18" t="s">
        <v>7281</v>
      </c>
      <c r="S2223" s="18">
        <v>100</v>
      </c>
    </row>
    <row r="2224" spans="1:19" x14ac:dyDescent="0.25">
      <c r="A2224" s="18" t="s">
        <v>7282</v>
      </c>
      <c r="B2224" s="18" t="s">
        <v>20</v>
      </c>
      <c r="C2224" s="18" t="s">
        <v>108</v>
      </c>
      <c r="D2224" s="18">
        <v>1992</v>
      </c>
      <c r="E2224" s="18">
        <f>VLOOKUP(D2224,'cpi roi'!A:C,2,FALSE)</f>
        <v>140.30000000000001</v>
      </c>
      <c r="F2224" s="18" t="s">
        <v>7283</v>
      </c>
      <c r="G2224" s="18">
        <v>6.8</v>
      </c>
      <c r="H2224" s="19">
        <v>950</v>
      </c>
      <c r="I2224" s="18" t="s">
        <v>7284</v>
      </c>
      <c r="J2224" s="18" t="s">
        <v>7284</v>
      </c>
      <c r="K2224" s="18" t="s">
        <v>7285</v>
      </c>
      <c r="L2224" s="18" t="s">
        <v>34</v>
      </c>
      <c r="M2224" s="20">
        <v>38000</v>
      </c>
      <c r="N2224" s="20">
        <v>0</v>
      </c>
      <c r="O2224" s="21">
        <f t="shared" si="102"/>
        <v>0</v>
      </c>
      <c r="P2224" s="22">
        <f t="shared" si="103"/>
        <v>0</v>
      </c>
      <c r="Q2224" s="20">
        <f t="shared" si="104"/>
        <v>0</v>
      </c>
      <c r="R2224" s="18" t="s">
        <v>6686</v>
      </c>
      <c r="S2224" s="18">
        <v>100</v>
      </c>
    </row>
    <row r="2225" spans="1:19" x14ac:dyDescent="0.25">
      <c r="A2225" s="18" t="s">
        <v>7286</v>
      </c>
      <c r="B2225" s="18" t="s">
        <v>37</v>
      </c>
      <c r="C2225" s="18" t="s">
        <v>45</v>
      </c>
      <c r="D2225" s="18">
        <v>1992</v>
      </c>
      <c r="E2225" s="18">
        <f>VLOOKUP(D2225,'cpi roi'!A:C,2,FALSE)</f>
        <v>140.30000000000001</v>
      </c>
      <c r="F2225" s="18" t="s">
        <v>7195</v>
      </c>
      <c r="G2225" s="18">
        <v>7.1</v>
      </c>
      <c r="H2225" s="19">
        <v>4100</v>
      </c>
      <c r="I2225" s="18" t="s">
        <v>5778</v>
      </c>
      <c r="J2225" s="18" t="s">
        <v>7287</v>
      </c>
      <c r="K2225" s="18" t="s">
        <v>6313</v>
      </c>
      <c r="L2225" s="18" t="s">
        <v>34</v>
      </c>
      <c r="M2225" s="20">
        <v>0</v>
      </c>
      <c r="N2225" s="20">
        <v>918239</v>
      </c>
      <c r="O2225" s="21">
        <f t="shared" si="102"/>
        <v>1994208.2915181753</v>
      </c>
      <c r="P2225" s="22">
        <f t="shared" si="103"/>
        <v>0</v>
      </c>
      <c r="Q2225" s="20">
        <f t="shared" si="104"/>
        <v>654482.53741981462</v>
      </c>
      <c r="R2225" s="18" t="s">
        <v>48</v>
      </c>
      <c r="S2225" s="18">
        <v>80</v>
      </c>
    </row>
    <row r="2226" spans="1:19" x14ac:dyDescent="0.25">
      <c r="A2226" s="18" t="s">
        <v>7288</v>
      </c>
      <c r="B2226" s="18" t="s">
        <v>37</v>
      </c>
      <c r="C2226" s="18" t="s">
        <v>45</v>
      </c>
      <c r="D2226" s="18">
        <v>1992</v>
      </c>
      <c r="E2226" s="18">
        <f>VLOOKUP(D2226,'cpi roi'!A:C,2,FALSE)</f>
        <v>140.30000000000001</v>
      </c>
      <c r="F2226" s="18" t="s">
        <v>7163</v>
      </c>
      <c r="G2226" s="18">
        <v>5.3</v>
      </c>
      <c r="H2226" s="19">
        <v>1600</v>
      </c>
      <c r="I2226" s="18" t="s">
        <v>892</v>
      </c>
      <c r="J2226" s="18" t="s">
        <v>7289</v>
      </c>
      <c r="K2226" s="18" t="s">
        <v>1516</v>
      </c>
      <c r="L2226" s="18" t="s">
        <v>34</v>
      </c>
      <c r="M2226" s="20">
        <v>0</v>
      </c>
      <c r="N2226" s="20">
        <v>1659542</v>
      </c>
      <c r="O2226" s="21">
        <f t="shared" si="102"/>
        <v>3604151.4426229508</v>
      </c>
      <c r="P2226" s="22">
        <f t="shared" si="103"/>
        <v>0</v>
      </c>
      <c r="Q2226" s="20">
        <f t="shared" si="104"/>
        <v>1182852.4590163934</v>
      </c>
      <c r="R2226" s="18" t="s">
        <v>2986</v>
      </c>
      <c r="S2226" s="18">
        <v>93</v>
      </c>
    </row>
    <row r="2227" spans="1:19" x14ac:dyDescent="0.25">
      <c r="A2227" s="18" t="s">
        <v>7290</v>
      </c>
      <c r="B2227" s="18" t="s">
        <v>20</v>
      </c>
      <c r="C2227" s="18" t="s">
        <v>38</v>
      </c>
      <c r="D2227" s="18">
        <v>1992</v>
      </c>
      <c r="E2227" s="18">
        <f>VLOOKUP(D2227,'cpi roi'!A:C,2,FALSE)</f>
        <v>140.30000000000001</v>
      </c>
      <c r="F2227" s="18" t="s">
        <v>7291</v>
      </c>
      <c r="G2227" s="18">
        <v>6.4</v>
      </c>
      <c r="H2227" s="19">
        <v>4200</v>
      </c>
      <c r="I2227" s="18" t="s">
        <v>7292</v>
      </c>
      <c r="J2227" s="18" t="s">
        <v>7292</v>
      </c>
      <c r="K2227" s="18" t="s">
        <v>7293</v>
      </c>
      <c r="L2227" s="18" t="s">
        <v>2113</v>
      </c>
      <c r="M2227" s="20">
        <v>0</v>
      </c>
      <c r="N2227" s="20">
        <v>0</v>
      </c>
      <c r="O2227" s="21">
        <f t="shared" si="102"/>
        <v>0</v>
      </c>
      <c r="P2227" s="22">
        <f t="shared" si="103"/>
        <v>0</v>
      </c>
      <c r="Q2227" s="20">
        <f t="shared" si="104"/>
        <v>0</v>
      </c>
      <c r="R2227" s="18" t="s">
        <v>7294</v>
      </c>
      <c r="S2227" s="18">
        <v>83</v>
      </c>
    </row>
    <row r="2228" spans="1:19" x14ac:dyDescent="0.25">
      <c r="A2228" s="18" t="s">
        <v>7295</v>
      </c>
      <c r="B2228" s="18" t="s">
        <v>20</v>
      </c>
      <c r="C2228" s="18" t="s">
        <v>108</v>
      </c>
      <c r="D2228" s="18">
        <v>1992</v>
      </c>
      <c r="E2228" s="18">
        <f>VLOOKUP(D2228,'cpi roi'!A:C,2,FALSE)</f>
        <v>140.30000000000001</v>
      </c>
      <c r="F2228" s="18" t="s">
        <v>7296</v>
      </c>
      <c r="G2228" s="18">
        <v>5.2</v>
      </c>
      <c r="H2228" s="19">
        <v>1500</v>
      </c>
      <c r="I2228" s="18" t="s">
        <v>7297</v>
      </c>
      <c r="J2228" s="18" t="s">
        <v>7298</v>
      </c>
      <c r="K2228" s="18" t="s">
        <v>4197</v>
      </c>
      <c r="L2228" s="18" t="s">
        <v>34</v>
      </c>
      <c r="M2228" s="20">
        <v>0</v>
      </c>
      <c r="N2228" s="20">
        <v>3206714</v>
      </c>
      <c r="O2228" s="21">
        <f t="shared" si="102"/>
        <v>6964260.5545260152</v>
      </c>
      <c r="P2228" s="22">
        <f t="shared" si="103"/>
        <v>0</v>
      </c>
      <c r="Q2228" s="20">
        <f t="shared" si="104"/>
        <v>2285612.2594440486</v>
      </c>
      <c r="R2228" s="18" t="s">
        <v>1995</v>
      </c>
      <c r="S2228" s="18">
        <v>105</v>
      </c>
    </row>
    <row r="2229" spans="1:19" x14ac:dyDescent="0.25">
      <c r="A2229" s="18" t="s">
        <v>7299</v>
      </c>
      <c r="B2229" s="18" t="s">
        <v>20</v>
      </c>
      <c r="C2229" s="18" t="s">
        <v>21</v>
      </c>
      <c r="D2229" s="18">
        <v>1992</v>
      </c>
      <c r="E2229" s="18">
        <f>VLOOKUP(D2229,'cpi roi'!A:C,2,FALSE)</f>
        <v>140.30000000000001</v>
      </c>
      <c r="F2229" s="18" t="s">
        <v>7300</v>
      </c>
      <c r="G2229" s="18">
        <v>5.8</v>
      </c>
      <c r="H2229" s="19">
        <v>1100</v>
      </c>
      <c r="I2229" s="18" t="s">
        <v>7301</v>
      </c>
      <c r="J2229" s="18" t="s">
        <v>7302</v>
      </c>
      <c r="K2229" s="18" t="s">
        <v>2739</v>
      </c>
      <c r="L2229" s="18" t="s">
        <v>34</v>
      </c>
      <c r="M2229" s="20">
        <v>0</v>
      </c>
      <c r="N2229" s="20">
        <v>422503</v>
      </c>
      <c r="O2229" s="21">
        <f t="shared" si="102"/>
        <v>917581.35495367064</v>
      </c>
      <c r="P2229" s="22">
        <f t="shared" si="103"/>
        <v>0</v>
      </c>
      <c r="Q2229" s="20">
        <f t="shared" si="104"/>
        <v>301142.55167498218</v>
      </c>
      <c r="R2229" s="18" t="s">
        <v>5186</v>
      </c>
      <c r="S2229" s="18">
        <v>113</v>
      </c>
    </row>
    <row r="2230" spans="1:19" x14ac:dyDescent="0.25">
      <c r="A2230" s="18" t="s">
        <v>7303</v>
      </c>
      <c r="B2230" s="18" t="s">
        <v>2004</v>
      </c>
      <c r="C2230" s="18" t="s">
        <v>38</v>
      </c>
      <c r="D2230" s="18">
        <v>1992</v>
      </c>
      <c r="E2230" s="18">
        <f>VLOOKUP(D2230,'cpi roi'!A:C,2,FALSE)</f>
        <v>140.30000000000001</v>
      </c>
      <c r="F2230" s="18" t="s">
        <v>7304</v>
      </c>
      <c r="G2230" s="18">
        <v>5.2</v>
      </c>
      <c r="H2230" s="19">
        <v>683</v>
      </c>
      <c r="I2230" s="18" t="s">
        <v>7305</v>
      </c>
      <c r="J2230" s="18" t="s">
        <v>7306</v>
      </c>
      <c r="K2230" s="18" t="s">
        <v>2854</v>
      </c>
      <c r="L2230" s="18" t="s">
        <v>34</v>
      </c>
      <c r="M2230" s="20">
        <v>0</v>
      </c>
      <c r="N2230" s="20">
        <v>0</v>
      </c>
      <c r="O2230" s="21">
        <f t="shared" si="102"/>
        <v>0</v>
      </c>
      <c r="P2230" s="22">
        <f t="shared" si="103"/>
        <v>0</v>
      </c>
      <c r="Q2230" s="20">
        <f t="shared" si="104"/>
        <v>0</v>
      </c>
      <c r="R2230" s="18" t="s">
        <v>3117</v>
      </c>
      <c r="S2230" s="18">
        <v>99</v>
      </c>
    </row>
    <row r="2231" spans="1:19" x14ac:dyDescent="0.25">
      <c r="A2231" s="18" t="s">
        <v>7307</v>
      </c>
      <c r="B2231" s="18" t="s">
        <v>20</v>
      </c>
      <c r="C2231" s="18" t="s">
        <v>29</v>
      </c>
      <c r="D2231" s="18">
        <v>1992</v>
      </c>
      <c r="E2231" s="18">
        <f>VLOOKUP(D2231,'cpi roi'!A:C,2,FALSE)</f>
        <v>140.30000000000001</v>
      </c>
      <c r="F2231" s="18" t="s">
        <v>7308</v>
      </c>
      <c r="G2231" s="18">
        <v>7.1</v>
      </c>
      <c r="H2231" s="19">
        <v>3100</v>
      </c>
      <c r="I2231" s="18" t="s">
        <v>7309</v>
      </c>
      <c r="J2231" s="18" t="s">
        <v>7310</v>
      </c>
      <c r="K2231" s="18" t="s">
        <v>7311</v>
      </c>
      <c r="L2231" s="18" t="s">
        <v>252</v>
      </c>
      <c r="M2231" s="20">
        <v>0</v>
      </c>
      <c r="N2231" s="20">
        <v>2806881</v>
      </c>
      <c r="O2231" s="21">
        <f t="shared" si="102"/>
        <v>6095913.333570919</v>
      </c>
      <c r="P2231" s="22">
        <f t="shared" si="103"/>
        <v>0</v>
      </c>
      <c r="Q2231" s="20">
        <f t="shared" si="104"/>
        <v>2000627.9401282964</v>
      </c>
      <c r="R2231" s="18" t="s">
        <v>6690</v>
      </c>
      <c r="S2231" s="18">
        <v>109</v>
      </c>
    </row>
    <row r="2232" spans="1:19" x14ac:dyDescent="0.25">
      <c r="A2232" s="18" t="s">
        <v>7312</v>
      </c>
      <c r="B2232" s="18" t="s">
        <v>2004</v>
      </c>
      <c r="C2232" s="18" t="s">
        <v>4887</v>
      </c>
      <c r="D2232" s="18">
        <v>1992</v>
      </c>
      <c r="E2232" s="18">
        <f>VLOOKUP(D2232,'cpi roi'!A:C,2,FALSE)</f>
        <v>140.30000000000001</v>
      </c>
      <c r="F2232" s="18" t="s">
        <v>7313</v>
      </c>
      <c r="G2232" s="18">
        <v>5</v>
      </c>
      <c r="H2232" s="19">
        <v>2100</v>
      </c>
      <c r="I2232" s="18" t="s">
        <v>1205</v>
      </c>
      <c r="J2232" s="18" t="s">
        <v>2336</v>
      </c>
      <c r="K2232" s="18" t="s">
        <v>7314</v>
      </c>
      <c r="L2232" s="18" t="s">
        <v>34</v>
      </c>
      <c r="M2232" s="20">
        <v>24000000</v>
      </c>
      <c r="N2232" s="20">
        <v>608866</v>
      </c>
      <c r="O2232" s="21">
        <f t="shared" si="102"/>
        <v>1322319.8161083392</v>
      </c>
      <c r="P2232" s="22">
        <f t="shared" si="103"/>
        <v>2.5369416666666664</v>
      </c>
      <c r="Q2232" s="20">
        <f t="shared" si="104"/>
        <v>433974.34069850319</v>
      </c>
      <c r="R2232" s="18" t="s">
        <v>7315</v>
      </c>
      <c r="S2232" s="18">
        <v>90</v>
      </c>
    </row>
    <row r="2233" spans="1:19" x14ac:dyDescent="0.25">
      <c r="A2233" s="18" t="s">
        <v>7316</v>
      </c>
      <c r="B2233" s="18" t="s">
        <v>20</v>
      </c>
      <c r="C2233" s="18" t="s">
        <v>21</v>
      </c>
      <c r="D2233" s="18">
        <v>1992</v>
      </c>
      <c r="E2233" s="18">
        <f>VLOOKUP(D2233,'cpi roi'!A:C,2,FALSE)</f>
        <v>140.30000000000001</v>
      </c>
      <c r="F2233" s="18" t="s">
        <v>7317</v>
      </c>
      <c r="G2233" s="18">
        <v>6.8</v>
      </c>
      <c r="H2233" s="19">
        <v>2600</v>
      </c>
      <c r="I2233" s="18" t="s">
        <v>3289</v>
      </c>
      <c r="J2233" s="18" t="s">
        <v>3289</v>
      </c>
      <c r="K2233" s="18" t="s">
        <v>3917</v>
      </c>
      <c r="L2233" s="18" t="s">
        <v>34</v>
      </c>
      <c r="M2233" s="20">
        <v>2700000</v>
      </c>
      <c r="N2233" s="20">
        <v>1723319</v>
      </c>
      <c r="O2233" s="21">
        <f t="shared" si="102"/>
        <v>3742660.7220242335</v>
      </c>
      <c r="P2233" s="22">
        <f t="shared" si="103"/>
        <v>63.826629629629629</v>
      </c>
      <c r="Q2233" s="20">
        <f t="shared" si="104"/>
        <v>1228310.0498930863</v>
      </c>
      <c r="R2233" s="18" t="s">
        <v>4934</v>
      </c>
      <c r="S2233" s="18">
        <v>106</v>
      </c>
    </row>
    <row r="2234" spans="1:19" x14ac:dyDescent="0.25">
      <c r="A2234" s="18" t="s">
        <v>7318</v>
      </c>
      <c r="B2234" s="18" t="s">
        <v>2004</v>
      </c>
      <c r="C2234" s="18" t="s">
        <v>38</v>
      </c>
      <c r="D2234" s="18">
        <v>1992</v>
      </c>
      <c r="E2234" s="18">
        <f>VLOOKUP(D2234,'cpi roi'!A:C,2,FALSE)</f>
        <v>140.30000000000001</v>
      </c>
      <c r="F2234" s="18" t="s">
        <v>7147</v>
      </c>
      <c r="G2234" s="18">
        <v>5.8</v>
      </c>
      <c r="H2234" s="19">
        <v>1500</v>
      </c>
      <c r="I2234" s="18" t="s">
        <v>705</v>
      </c>
      <c r="J2234" s="18" t="s">
        <v>3671</v>
      </c>
      <c r="K2234" s="18" t="s">
        <v>7319</v>
      </c>
      <c r="L2234" s="18" t="s">
        <v>34</v>
      </c>
      <c r="M2234" s="20">
        <v>0</v>
      </c>
      <c r="N2234" s="20">
        <v>2791515</v>
      </c>
      <c r="O2234" s="21">
        <f t="shared" si="102"/>
        <v>6062541.8424803987</v>
      </c>
      <c r="P2234" s="22">
        <f t="shared" si="103"/>
        <v>0</v>
      </c>
      <c r="Q2234" s="20">
        <f t="shared" si="104"/>
        <v>1989675.6949394154</v>
      </c>
      <c r="R2234" s="18" t="s">
        <v>5112</v>
      </c>
      <c r="S2234" s="18">
        <v>91</v>
      </c>
    </row>
    <row r="2235" spans="1:19" x14ac:dyDescent="0.25">
      <c r="A2235" s="18" t="s">
        <v>7320</v>
      </c>
      <c r="B2235" s="18" t="s">
        <v>2004</v>
      </c>
      <c r="C2235" s="18" t="s">
        <v>21</v>
      </c>
      <c r="D2235" s="18">
        <v>1992</v>
      </c>
      <c r="E2235" s="18">
        <f>VLOOKUP(D2235,'cpi roi'!A:C,2,FALSE)</f>
        <v>140.30000000000001</v>
      </c>
      <c r="F2235" s="18" t="s">
        <v>6977</v>
      </c>
      <c r="G2235" s="18">
        <v>6.1</v>
      </c>
      <c r="H2235" s="19">
        <v>1100</v>
      </c>
      <c r="I2235" s="18" t="s">
        <v>1590</v>
      </c>
      <c r="J2235" s="18" t="s">
        <v>7321</v>
      </c>
      <c r="K2235" s="18" t="s">
        <v>7322</v>
      </c>
      <c r="L2235" s="18" t="s">
        <v>34</v>
      </c>
      <c r="M2235" s="20">
        <v>0</v>
      </c>
      <c r="N2235" s="20">
        <v>2922094</v>
      </c>
      <c r="O2235" s="21">
        <f t="shared" si="102"/>
        <v>6346130.0199572342</v>
      </c>
      <c r="P2235" s="22">
        <f t="shared" si="103"/>
        <v>0</v>
      </c>
      <c r="Q2235" s="20">
        <f t="shared" si="104"/>
        <v>2082746.9707769067</v>
      </c>
      <c r="R2235" s="18" t="s">
        <v>184</v>
      </c>
      <c r="S2235" s="18">
        <v>105</v>
      </c>
    </row>
    <row r="2236" spans="1:19" x14ac:dyDescent="0.25">
      <c r="A2236" s="18" t="s">
        <v>7323</v>
      </c>
      <c r="B2236" s="18" t="s">
        <v>20</v>
      </c>
      <c r="C2236" s="18" t="s">
        <v>45</v>
      </c>
      <c r="D2236" s="18">
        <v>1992</v>
      </c>
      <c r="E2236" s="18">
        <f>VLOOKUP(D2236,'cpi roi'!A:C,2,FALSE)</f>
        <v>140.30000000000001</v>
      </c>
      <c r="F2236" s="18" t="s">
        <v>7055</v>
      </c>
      <c r="G2236" s="18">
        <v>5.4</v>
      </c>
      <c r="H2236" s="19">
        <v>2100</v>
      </c>
      <c r="I2236" s="18" t="s">
        <v>7324</v>
      </c>
      <c r="J2236" s="18" t="s">
        <v>7324</v>
      </c>
      <c r="K2236" s="18" t="s">
        <v>7325</v>
      </c>
      <c r="L2236" s="18" t="s">
        <v>34</v>
      </c>
      <c r="M2236" s="20">
        <v>0</v>
      </c>
      <c r="N2236" s="20">
        <v>1102469</v>
      </c>
      <c r="O2236" s="21">
        <f t="shared" si="102"/>
        <v>2394314.3570919456</v>
      </c>
      <c r="P2236" s="22">
        <f t="shared" si="103"/>
        <v>0</v>
      </c>
      <c r="Q2236" s="20">
        <f t="shared" si="104"/>
        <v>785794.01282965078</v>
      </c>
      <c r="R2236" s="18" t="s">
        <v>7326</v>
      </c>
      <c r="S2236" s="18">
        <v>110</v>
      </c>
    </row>
    <row r="2237" spans="1:19" x14ac:dyDescent="0.25">
      <c r="A2237" s="18" t="s">
        <v>7327</v>
      </c>
      <c r="B2237" s="18" t="s">
        <v>2004</v>
      </c>
      <c r="C2237" s="18" t="s">
        <v>45</v>
      </c>
      <c r="D2237" s="18">
        <v>1992</v>
      </c>
      <c r="E2237" s="18">
        <f>VLOOKUP(D2237,'cpi roi'!A:C,2,FALSE)</f>
        <v>140.30000000000001</v>
      </c>
      <c r="F2237" s="18" t="s">
        <v>7147</v>
      </c>
      <c r="G2237" s="18">
        <v>5.8</v>
      </c>
      <c r="H2237" s="19">
        <v>1200</v>
      </c>
      <c r="I2237" s="18" t="s">
        <v>949</v>
      </c>
      <c r="J2237" s="18" t="s">
        <v>949</v>
      </c>
      <c r="K2237" s="18" t="s">
        <v>3376</v>
      </c>
      <c r="L2237" s="18" t="s">
        <v>34</v>
      </c>
      <c r="M2237" s="20">
        <v>0</v>
      </c>
      <c r="N2237" s="20">
        <v>4030793</v>
      </c>
      <c r="O2237" s="21">
        <f t="shared" si="102"/>
        <v>8753974.5338560231</v>
      </c>
      <c r="P2237" s="22">
        <f t="shared" si="103"/>
        <v>0</v>
      </c>
      <c r="Q2237" s="20">
        <f t="shared" si="104"/>
        <v>2872981.4682822521</v>
      </c>
      <c r="R2237" s="18" t="s">
        <v>5724</v>
      </c>
      <c r="S2237" s="18">
        <v>96</v>
      </c>
    </row>
    <row r="2238" spans="1:19" x14ac:dyDescent="0.25">
      <c r="A2238" s="18" t="s">
        <v>7328</v>
      </c>
      <c r="B2238" s="18" t="s">
        <v>2004</v>
      </c>
      <c r="C2238" s="18" t="s">
        <v>45</v>
      </c>
      <c r="D2238" s="18">
        <v>1992</v>
      </c>
      <c r="E2238" s="18">
        <f>VLOOKUP(D2238,'cpi roi'!A:C,2,FALSE)</f>
        <v>140.30000000000001</v>
      </c>
      <c r="F2238" s="18" t="s">
        <v>6896</v>
      </c>
      <c r="G2238" s="18">
        <v>5.5</v>
      </c>
      <c r="H2238" s="19">
        <v>2500</v>
      </c>
      <c r="I2238" s="18" t="s">
        <v>7329</v>
      </c>
      <c r="J2238" s="18" t="s">
        <v>7329</v>
      </c>
      <c r="K2238" s="18" t="s">
        <v>7330</v>
      </c>
      <c r="L2238" s="18" t="s">
        <v>26</v>
      </c>
      <c r="M2238" s="20">
        <v>0</v>
      </c>
      <c r="N2238" s="20">
        <v>3104545</v>
      </c>
      <c r="O2238" s="21">
        <f t="shared" si="102"/>
        <v>6742372.4982181033</v>
      </c>
      <c r="P2238" s="22">
        <f t="shared" si="103"/>
        <v>0</v>
      </c>
      <c r="Q2238" s="20">
        <f t="shared" si="104"/>
        <v>2212790.4490377763</v>
      </c>
      <c r="R2238" s="18" t="s">
        <v>7331</v>
      </c>
      <c r="S2238" s="18">
        <v>78</v>
      </c>
    </row>
    <row r="2239" spans="1:19" x14ac:dyDescent="0.25">
      <c r="A2239" s="18" t="s">
        <v>7332</v>
      </c>
      <c r="B2239" s="18" t="s">
        <v>20</v>
      </c>
      <c r="C2239" s="18" t="s">
        <v>45</v>
      </c>
      <c r="D2239" s="18">
        <v>1992</v>
      </c>
      <c r="E2239" s="18">
        <f>VLOOKUP(D2239,'cpi roi'!A:C,2,FALSE)</f>
        <v>140.30000000000001</v>
      </c>
      <c r="F2239" s="18" t="s">
        <v>7333</v>
      </c>
      <c r="G2239" s="18">
        <v>6.6</v>
      </c>
      <c r="H2239" s="19">
        <v>1300</v>
      </c>
      <c r="I2239" s="18" t="s">
        <v>3353</v>
      </c>
      <c r="J2239" s="18" t="s">
        <v>7334</v>
      </c>
      <c r="K2239" s="18" t="s">
        <v>4252</v>
      </c>
      <c r="L2239" s="18" t="s">
        <v>34</v>
      </c>
      <c r="M2239" s="20">
        <v>0</v>
      </c>
      <c r="N2239" s="20">
        <v>1514114</v>
      </c>
      <c r="O2239" s="21">
        <f t="shared" si="102"/>
        <v>3288314.5816108338</v>
      </c>
      <c r="P2239" s="22">
        <f t="shared" si="103"/>
        <v>0</v>
      </c>
      <c r="Q2239" s="20">
        <f t="shared" si="104"/>
        <v>1079197.4340698502</v>
      </c>
      <c r="R2239" s="18" t="s">
        <v>7335</v>
      </c>
      <c r="S2239" s="18">
        <v>110</v>
      </c>
    </row>
    <row r="2240" spans="1:19" x14ac:dyDescent="0.25">
      <c r="A2240" s="18" t="s">
        <v>7336</v>
      </c>
      <c r="B2240" s="18" t="s">
        <v>20</v>
      </c>
      <c r="C2240" s="18" t="s">
        <v>45</v>
      </c>
      <c r="D2240" s="18">
        <v>1992</v>
      </c>
      <c r="E2240" s="18">
        <f>VLOOKUP(D2240,'cpi roi'!A:C,2,FALSE)</f>
        <v>140.30000000000001</v>
      </c>
      <c r="F2240" s="18" t="s">
        <v>7186</v>
      </c>
      <c r="G2240" s="18">
        <v>6.4</v>
      </c>
      <c r="H2240" s="19">
        <v>4500</v>
      </c>
      <c r="I2240" s="18" t="s">
        <v>7337</v>
      </c>
      <c r="J2240" s="18" t="s">
        <v>7337</v>
      </c>
      <c r="K2240" s="18" t="s">
        <v>7338</v>
      </c>
      <c r="L2240" s="18" t="s">
        <v>1098</v>
      </c>
      <c r="M2240" s="20">
        <v>0</v>
      </c>
      <c r="N2240" s="20">
        <v>9481984</v>
      </c>
      <c r="O2240" s="21">
        <f t="shared" si="102"/>
        <v>20592733.605131857</v>
      </c>
      <c r="P2240" s="22">
        <f t="shared" si="103"/>
        <v>0</v>
      </c>
      <c r="Q2240" s="20">
        <f t="shared" si="104"/>
        <v>6758363.5067712041</v>
      </c>
      <c r="R2240" s="18" t="s">
        <v>7339</v>
      </c>
      <c r="S2240" s="18">
        <v>127</v>
      </c>
    </row>
    <row r="2241" spans="1:19" x14ac:dyDescent="0.25">
      <c r="A2241" s="18" t="s">
        <v>7340</v>
      </c>
      <c r="B2241" s="18" t="s">
        <v>37</v>
      </c>
      <c r="C2241" s="18" t="s">
        <v>67</v>
      </c>
      <c r="D2241" s="18">
        <v>1992</v>
      </c>
      <c r="E2241" s="18">
        <f>VLOOKUP(D2241,'cpi roi'!A:C,2,FALSE)</f>
        <v>140.30000000000001</v>
      </c>
      <c r="F2241" s="18" t="s">
        <v>5416</v>
      </c>
      <c r="G2241" s="18">
        <v>7.4</v>
      </c>
      <c r="H2241" s="19">
        <v>3000</v>
      </c>
      <c r="I2241" s="18" t="s">
        <v>5048</v>
      </c>
      <c r="J2241" s="18" t="s">
        <v>5048</v>
      </c>
      <c r="K2241" s="18" t="s">
        <v>7341</v>
      </c>
      <c r="L2241" s="18" t="s">
        <v>26</v>
      </c>
      <c r="M2241" s="20">
        <v>0</v>
      </c>
      <c r="N2241" s="20">
        <v>22765</v>
      </c>
      <c r="O2241" s="21">
        <f t="shared" si="102"/>
        <v>49440.452601568068</v>
      </c>
      <c r="P2241" s="22">
        <f t="shared" si="103"/>
        <v>0</v>
      </c>
      <c r="Q2241" s="20">
        <f t="shared" si="104"/>
        <v>16225.944404846756</v>
      </c>
      <c r="R2241" s="18" t="s">
        <v>3468</v>
      </c>
      <c r="S2241" s="18">
        <v>85</v>
      </c>
    </row>
    <row r="2242" spans="1:19" x14ac:dyDescent="0.25">
      <c r="A2242" s="18" t="s">
        <v>7342</v>
      </c>
      <c r="B2242" s="18" t="s">
        <v>20</v>
      </c>
      <c r="C2242" s="18" t="s">
        <v>38</v>
      </c>
      <c r="D2242" s="18">
        <v>1992</v>
      </c>
      <c r="E2242" s="18">
        <f>VLOOKUP(D2242,'cpi roi'!A:C,2,FALSE)</f>
        <v>140.30000000000001</v>
      </c>
      <c r="F2242" s="18" t="s">
        <v>7343</v>
      </c>
      <c r="G2242" s="18">
        <v>6.8</v>
      </c>
      <c r="H2242" s="19">
        <v>6600</v>
      </c>
      <c r="I2242" s="18" t="s">
        <v>7344</v>
      </c>
      <c r="J2242" s="18" t="s">
        <v>7345</v>
      </c>
      <c r="K2242" s="18" t="s">
        <v>7346</v>
      </c>
      <c r="L2242" s="18" t="s">
        <v>496</v>
      </c>
      <c r="M2242" s="20">
        <v>0</v>
      </c>
      <c r="N2242" s="20">
        <v>0</v>
      </c>
      <c r="O2242" s="21">
        <f t="shared" si="102"/>
        <v>0</v>
      </c>
      <c r="P2242" s="22">
        <f t="shared" si="103"/>
        <v>0</v>
      </c>
      <c r="Q2242" s="20">
        <f t="shared" si="104"/>
        <v>0</v>
      </c>
      <c r="R2242" s="18" t="s">
        <v>559</v>
      </c>
      <c r="S2242" s="18">
        <v>109</v>
      </c>
    </row>
    <row r="2243" spans="1:19" x14ac:dyDescent="0.25">
      <c r="A2243" s="18" t="s">
        <v>7347</v>
      </c>
      <c r="B2243" s="18" t="s">
        <v>2004</v>
      </c>
      <c r="C2243" s="18" t="s">
        <v>29</v>
      </c>
      <c r="D2243" s="18">
        <v>1992</v>
      </c>
      <c r="E2243" s="18">
        <f>VLOOKUP(D2243,'cpi roi'!A:C,2,FALSE)</f>
        <v>140.30000000000001</v>
      </c>
      <c r="F2243" s="18" t="s">
        <v>7348</v>
      </c>
      <c r="G2243" s="18">
        <v>5.7</v>
      </c>
      <c r="H2243" s="19">
        <v>876</v>
      </c>
      <c r="I2243" s="18" t="s">
        <v>7349</v>
      </c>
      <c r="J2243" s="18" t="s">
        <v>7349</v>
      </c>
      <c r="K2243" s="18" t="s">
        <v>3973</v>
      </c>
      <c r="L2243" s="18" t="s">
        <v>457</v>
      </c>
      <c r="M2243" s="20">
        <v>0</v>
      </c>
      <c r="N2243" s="20">
        <v>1434174</v>
      </c>
      <c r="O2243" s="21">
        <f t="shared" ref="O2243:O2306" si="105">(304.7/E2243)*N2243</f>
        <v>3114702.9066286525</v>
      </c>
      <c r="P2243" s="22">
        <f t="shared" ref="P2243:P2306" si="106">IFERROR(N2243/M2243, 0)*100</f>
        <v>0</v>
      </c>
      <c r="Q2243" s="20">
        <f t="shared" ref="Q2243:Q2306" si="107">N2243/(E2243/100)</f>
        <v>1022219.5295794725</v>
      </c>
      <c r="R2243" s="18" t="s">
        <v>7350</v>
      </c>
      <c r="S2243" s="18">
        <v>112</v>
      </c>
    </row>
    <row r="2244" spans="1:19" x14ac:dyDescent="0.25">
      <c r="A2244" s="18" t="s">
        <v>7351</v>
      </c>
      <c r="B2244" s="18" t="s">
        <v>2004</v>
      </c>
      <c r="C2244" s="18" t="s">
        <v>45</v>
      </c>
      <c r="D2244" s="18">
        <v>1992</v>
      </c>
      <c r="E2244" s="18">
        <f>VLOOKUP(D2244,'cpi roi'!A:C,2,FALSE)</f>
        <v>140.30000000000001</v>
      </c>
      <c r="F2244" s="18" t="s">
        <v>5333</v>
      </c>
      <c r="G2244" s="18">
        <v>5.0999999999999996</v>
      </c>
      <c r="H2244" s="19">
        <v>1600</v>
      </c>
      <c r="I2244" s="18" t="s">
        <v>5812</v>
      </c>
      <c r="J2244" s="18" t="s">
        <v>7352</v>
      </c>
      <c r="K2244" s="18" t="s">
        <v>7319</v>
      </c>
      <c r="L2244" s="18" t="s">
        <v>34</v>
      </c>
      <c r="M2244" s="20">
        <v>13000000</v>
      </c>
      <c r="N2244" s="20">
        <v>3721911</v>
      </c>
      <c r="O2244" s="21">
        <f t="shared" si="105"/>
        <v>8083152.3998574475</v>
      </c>
      <c r="P2244" s="22">
        <f t="shared" si="106"/>
        <v>28.630084615384614</v>
      </c>
      <c r="Q2244" s="20">
        <f t="shared" si="107"/>
        <v>2652823.235923022</v>
      </c>
      <c r="R2244" s="18" t="s">
        <v>7353</v>
      </c>
      <c r="S2244" s="18">
        <v>89</v>
      </c>
    </row>
    <row r="2245" spans="1:19" x14ac:dyDescent="0.25">
      <c r="A2245" s="18" t="s">
        <v>7354</v>
      </c>
      <c r="B2245" s="18" t="s">
        <v>20</v>
      </c>
      <c r="C2245" s="18" t="s">
        <v>38</v>
      </c>
      <c r="D2245" s="18">
        <v>1993</v>
      </c>
      <c r="E2245" s="18">
        <f>VLOOKUP(D2245,'cpi roi'!A:C,2,FALSE)</f>
        <v>144.5</v>
      </c>
      <c r="F2245" s="18" t="s">
        <v>7355</v>
      </c>
      <c r="G2245" s="18">
        <v>7.8</v>
      </c>
      <c r="H2245" s="19">
        <v>132000</v>
      </c>
      <c r="I2245" s="18" t="s">
        <v>1802</v>
      </c>
      <c r="J2245" s="18" t="s">
        <v>5132</v>
      </c>
      <c r="K2245" s="18" t="s">
        <v>512</v>
      </c>
      <c r="L2245" s="18" t="s">
        <v>34</v>
      </c>
      <c r="M2245" s="20">
        <v>25000000</v>
      </c>
      <c r="N2245" s="20">
        <v>56505065</v>
      </c>
      <c r="O2245" s="21">
        <f t="shared" si="105"/>
        <v>119149434.64013842</v>
      </c>
      <c r="P2245" s="22">
        <f t="shared" si="106"/>
        <v>226.02026000000001</v>
      </c>
      <c r="Q2245" s="20">
        <f t="shared" si="107"/>
        <v>39103851.211072661</v>
      </c>
      <c r="R2245" s="18" t="s">
        <v>5724</v>
      </c>
      <c r="S2245" s="18">
        <v>130</v>
      </c>
    </row>
    <row r="2246" spans="1:19" x14ac:dyDescent="0.25">
      <c r="A2246" s="18" t="s">
        <v>7356</v>
      </c>
      <c r="B2246" s="18" t="s">
        <v>37</v>
      </c>
      <c r="C2246" s="18" t="s">
        <v>45</v>
      </c>
      <c r="D2246" s="18">
        <v>1993</v>
      </c>
      <c r="E2246" s="18">
        <f>VLOOKUP(D2246,'cpi roi'!A:C,2,FALSE)</f>
        <v>144.5</v>
      </c>
      <c r="F2246" s="18" t="s">
        <v>7357</v>
      </c>
      <c r="G2246" s="18">
        <v>7.8</v>
      </c>
      <c r="H2246" s="19">
        <v>82000</v>
      </c>
      <c r="I2246" s="18" t="s">
        <v>6978</v>
      </c>
      <c r="J2246" s="18" t="s">
        <v>6978</v>
      </c>
      <c r="K2246" s="18" t="s">
        <v>7358</v>
      </c>
      <c r="L2246" s="18" t="s">
        <v>34</v>
      </c>
      <c r="M2246" s="20">
        <v>0</v>
      </c>
      <c r="N2246" s="20">
        <v>34348443</v>
      </c>
      <c r="O2246" s="21">
        <f t="shared" si="105"/>
        <v>72428862.159861594</v>
      </c>
      <c r="P2246" s="22">
        <f t="shared" si="106"/>
        <v>0</v>
      </c>
      <c r="Q2246" s="20">
        <f t="shared" si="107"/>
        <v>23770548.788927335</v>
      </c>
      <c r="R2246" s="18" t="s">
        <v>184</v>
      </c>
      <c r="S2246" s="18">
        <v>101</v>
      </c>
    </row>
    <row r="2247" spans="1:19" x14ac:dyDescent="0.25">
      <c r="A2247" s="18" t="s">
        <v>7359</v>
      </c>
      <c r="B2247" s="18" t="s">
        <v>2004</v>
      </c>
      <c r="C2247" s="18" t="s">
        <v>38</v>
      </c>
      <c r="D2247" s="18">
        <v>1993</v>
      </c>
      <c r="E2247" s="18">
        <f>VLOOKUP(D2247,'cpi roi'!A:C,2,FALSE)</f>
        <v>144.5</v>
      </c>
      <c r="F2247" s="18" t="s">
        <v>7360</v>
      </c>
      <c r="G2247" s="18">
        <v>8.1</v>
      </c>
      <c r="H2247" s="19">
        <v>894000</v>
      </c>
      <c r="I2247" s="18" t="s">
        <v>500</v>
      </c>
      <c r="J2247" s="18" t="s">
        <v>762</v>
      </c>
      <c r="K2247" s="18" t="s">
        <v>678</v>
      </c>
      <c r="L2247" s="18" t="s">
        <v>34</v>
      </c>
      <c r="M2247" s="20">
        <v>63000000</v>
      </c>
      <c r="N2247" s="20">
        <v>1033928303</v>
      </c>
      <c r="O2247" s="21">
        <f t="shared" si="105"/>
        <v>2180193452.7619376</v>
      </c>
      <c r="P2247" s="22">
        <f t="shared" si="106"/>
        <v>1641.1560365079363</v>
      </c>
      <c r="Q2247" s="20">
        <f t="shared" si="107"/>
        <v>715521316.95501733</v>
      </c>
      <c r="R2247" s="18" t="s">
        <v>65</v>
      </c>
      <c r="S2247" s="18">
        <v>127</v>
      </c>
    </row>
    <row r="2248" spans="1:19" x14ac:dyDescent="0.25">
      <c r="A2248" s="18" t="s">
        <v>7361</v>
      </c>
      <c r="B2248" s="18" t="s">
        <v>20</v>
      </c>
      <c r="C2248" s="18" t="s">
        <v>45</v>
      </c>
      <c r="D2248" s="18">
        <v>1993</v>
      </c>
      <c r="E2248" s="18">
        <f>VLOOKUP(D2248,'cpi roi'!A:C,2,FALSE)</f>
        <v>144.5</v>
      </c>
      <c r="F2248" s="18" t="s">
        <v>7362</v>
      </c>
      <c r="G2248" s="18">
        <v>7.6</v>
      </c>
      <c r="H2248" s="19">
        <v>171000</v>
      </c>
      <c r="I2248" s="18" t="s">
        <v>5754</v>
      </c>
      <c r="J2248" s="18" t="s">
        <v>5754</v>
      </c>
      <c r="K2248" s="18" t="s">
        <v>7363</v>
      </c>
      <c r="L2248" s="18" t="s">
        <v>34</v>
      </c>
      <c r="M2248" s="20">
        <v>6900000</v>
      </c>
      <c r="N2248" s="20">
        <v>7993039</v>
      </c>
      <c r="O2248" s="21">
        <f t="shared" si="105"/>
        <v>16854525.83598616</v>
      </c>
      <c r="P2248" s="22">
        <f t="shared" si="106"/>
        <v>115.84114492753623</v>
      </c>
      <c r="Q2248" s="20">
        <f t="shared" si="107"/>
        <v>5531514.8788927337</v>
      </c>
      <c r="R2248" s="18" t="s">
        <v>7364</v>
      </c>
      <c r="S2248" s="18">
        <v>102</v>
      </c>
    </row>
    <row r="2249" spans="1:19" x14ac:dyDescent="0.25">
      <c r="A2249" s="18" t="s">
        <v>7365</v>
      </c>
      <c r="B2249" s="18" t="s">
        <v>20</v>
      </c>
      <c r="C2249" s="18" t="s">
        <v>67</v>
      </c>
      <c r="D2249" s="18">
        <v>1993</v>
      </c>
      <c r="E2249" s="18">
        <f>VLOOKUP(D2249,'cpi roi'!A:C,2,FALSE)</f>
        <v>144.5</v>
      </c>
      <c r="F2249" s="18" t="s">
        <v>6965</v>
      </c>
      <c r="G2249" s="18">
        <v>8.9</v>
      </c>
      <c r="H2249" s="19">
        <v>1200000</v>
      </c>
      <c r="I2249" s="18" t="s">
        <v>500</v>
      </c>
      <c r="J2249" s="18" t="s">
        <v>7366</v>
      </c>
      <c r="K2249" s="18" t="s">
        <v>5713</v>
      </c>
      <c r="L2249" s="18" t="s">
        <v>34</v>
      </c>
      <c r="M2249" s="20">
        <v>22000000</v>
      </c>
      <c r="N2249" s="20">
        <v>322161245</v>
      </c>
      <c r="O2249" s="21">
        <f t="shared" si="105"/>
        <v>679325476.48096895</v>
      </c>
      <c r="P2249" s="22">
        <f t="shared" si="106"/>
        <v>1464.3692954545454</v>
      </c>
      <c r="Q2249" s="20">
        <f t="shared" si="107"/>
        <v>222948958.47750863</v>
      </c>
      <c r="R2249" s="18" t="s">
        <v>65</v>
      </c>
      <c r="S2249" s="18">
        <v>195</v>
      </c>
    </row>
    <row r="2250" spans="1:19" x14ac:dyDescent="0.25">
      <c r="A2250" s="18" t="s">
        <v>7367</v>
      </c>
      <c r="B2250" s="18" t="s">
        <v>20</v>
      </c>
      <c r="C2250" s="18" t="s">
        <v>108</v>
      </c>
      <c r="D2250" s="18">
        <v>1993</v>
      </c>
      <c r="E2250" s="18">
        <f>VLOOKUP(D2250,'cpi roi'!A:C,2,FALSE)</f>
        <v>144.5</v>
      </c>
      <c r="F2250" s="18" t="s">
        <v>7368</v>
      </c>
      <c r="G2250" s="18">
        <v>7.9</v>
      </c>
      <c r="H2250" s="19">
        <v>212000</v>
      </c>
      <c r="I2250" s="18" t="s">
        <v>1564</v>
      </c>
      <c r="J2250" s="18" t="s">
        <v>6778</v>
      </c>
      <c r="K2250" s="18" t="s">
        <v>5294</v>
      </c>
      <c r="L2250" s="18" t="s">
        <v>34</v>
      </c>
      <c r="M2250" s="20">
        <v>13000000</v>
      </c>
      <c r="N2250" s="20">
        <v>13088850</v>
      </c>
      <c r="O2250" s="21">
        <f t="shared" si="105"/>
        <v>27599810.346020762</v>
      </c>
      <c r="P2250" s="22">
        <f t="shared" si="106"/>
        <v>100.68346153846154</v>
      </c>
      <c r="Q2250" s="20">
        <f t="shared" si="107"/>
        <v>9058027.6816608999</v>
      </c>
      <c r="R2250" s="18" t="s">
        <v>4534</v>
      </c>
      <c r="S2250" s="18">
        <v>119</v>
      </c>
    </row>
    <row r="2251" spans="1:19" x14ac:dyDescent="0.25">
      <c r="A2251" s="18" t="s">
        <v>7369</v>
      </c>
      <c r="B2251" s="18" t="s">
        <v>452</v>
      </c>
      <c r="C2251" s="18" t="s">
        <v>45</v>
      </c>
      <c r="D2251" s="18">
        <v>1993</v>
      </c>
      <c r="E2251" s="18">
        <f>VLOOKUP(D2251,'cpi roi'!A:C,2,FALSE)</f>
        <v>144.5</v>
      </c>
      <c r="F2251" s="18" t="s">
        <v>6965</v>
      </c>
      <c r="G2251" s="18">
        <v>7.8</v>
      </c>
      <c r="H2251" s="19">
        <v>36000</v>
      </c>
      <c r="I2251" s="18" t="s">
        <v>4866</v>
      </c>
      <c r="J2251" s="18" t="s">
        <v>4866</v>
      </c>
      <c r="K2251" s="18" t="s">
        <v>7370</v>
      </c>
      <c r="L2251" s="18" t="s">
        <v>26</v>
      </c>
      <c r="M2251" s="20">
        <v>0</v>
      </c>
      <c r="N2251" s="20">
        <v>1769305</v>
      </c>
      <c r="O2251" s="21">
        <f t="shared" si="105"/>
        <v>3730845.9065743946</v>
      </c>
      <c r="P2251" s="22">
        <f t="shared" si="106"/>
        <v>0</v>
      </c>
      <c r="Q2251" s="20">
        <f t="shared" si="107"/>
        <v>1224432.5259515571</v>
      </c>
      <c r="R2251" s="18" t="s">
        <v>7371</v>
      </c>
      <c r="S2251" s="18">
        <v>132</v>
      </c>
    </row>
    <row r="2252" spans="1:19" x14ac:dyDescent="0.25">
      <c r="A2252" s="18" t="s">
        <v>7372</v>
      </c>
      <c r="B2252" s="18" t="s">
        <v>2004</v>
      </c>
      <c r="C2252" s="18" t="s">
        <v>29</v>
      </c>
      <c r="D2252" s="18">
        <v>1993</v>
      </c>
      <c r="E2252" s="18">
        <f>VLOOKUP(D2252,'cpi roi'!A:C,2,FALSE)</f>
        <v>144.5</v>
      </c>
      <c r="F2252" s="18" t="s">
        <v>7373</v>
      </c>
      <c r="G2252" s="18">
        <v>6.7</v>
      </c>
      <c r="H2252" s="19">
        <v>119000</v>
      </c>
      <c r="I2252" s="18" t="s">
        <v>283</v>
      </c>
      <c r="J2252" s="18" t="s">
        <v>7374</v>
      </c>
      <c r="K2252" s="18" t="s">
        <v>3856</v>
      </c>
      <c r="L2252" s="18" t="s">
        <v>457</v>
      </c>
      <c r="M2252" s="20">
        <v>20000000</v>
      </c>
      <c r="N2252" s="20">
        <v>35739755</v>
      </c>
      <c r="O2252" s="21">
        <f t="shared" si="105"/>
        <v>75362652.930795848</v>
      </c>
      <c r="P2252" s="22">
        <f t="shared" si="106"/>
        <v>178.69877500000001</v>
      </c>
      <c r="Q2252" s="20">
        <f t="shared" si="107"/>
        <v>24733394.463667817</v>
      </c>
      <c r="R2252" s="18" t="s">
        <v>367</v>
      </c>
      <c r="S2252" s="18">
        <v>104</v>
      </c>
    </row>
    <row r="2253" spans="1:19" x14ac:dyDescent="0.25">
      <c r="A2253" s="18" t="s">
        <v>7375</v>
      </c>
      <c r="B2253" s="18" t="s">
        <v>20</v>
      </c>
      <c r="C2253" s="18" t="s">
        <v>108</v>
      </c>
      <c r="D2253" s="18">
        <v>1993</v>
      </c>
      <c r="E2253" s="18">
        <f>VLOOKUP(D2253,'cpi roi'!A:C,2,FALSE)</f>
        <v>144.5</v>
      </c>
      <c r="F2253" s="18" t="s">
        <v>7376</v>
      </c>
      <c r="G2253" s="18">
        <v>7.8</v>
      </c>
      <c r="H2253" s="19">
        <v>132000</v>
      </c>
      <c r="I2253" s="18" t="s">
        <v>71</v>
      </c>
      <c r="J2253" s="18" t="s">
        <v>7377</v>
      </c>
      <c r="K2253" s="18" t="s">
        <v>71</v>
      </c>
      <c r="L2253" s="18" t="s">
        <v>34</v>
      </c>
      <c r="M2253" s="20">
        <v>22000000</v>
      </c>
      <c r="N2253" s="20">
        <v>17287898</v>
      </c>
      <c r="O2253" s="21">
        <f t="shared" si="105"/>
        <v>36454135.090657443</v>
      </c>
      <c r="P2253" s="22">
        <f t="shared" si="106"/>
        <v>78.581354545454545</v>
      </c>
      <c r="Q2253" s="20">
        <f t="shared" si="107"/>
        <v>11963943.252595155</v>
      </c>
      <c r="R2253" s="18" t="s">
        <v>7378</v>
      </c>
      <c r="S2253" s="18">
        <v>121</v>
      </c>
    </row>
    <row r="2254" spans="1:19" x14ac:dyDescent="0.25">
      <c r="A2254" s="18" t="s">
        <v>7379</v>
      </c>
      <c r="B2254" s="18" t="s">
        <v>2004</v>
      </c>
      <c r="C2254" s="18" t="s">
        <v>21</v>
      </c>
      <c r="D2254" s="18">
        <v>1993</v>
      </c>
      <c r="E2254" s="18">
        <f>VLOOKUP(D2254,'cpi roi'!A:C,2,FALSE)</f>
        <v>144.5</v>
      </c>
      <c r="F2254" s="18" t="s">
        <v>7380</v>
      </c>
      <c r="G2254" s="18">
        <v>7.7</v>
      </c>
      <c r="H2254" s="19">
        <v>221000</v>
      </c>
      <c r="I2254" s="18" t="s">
        <v>2882</v>
      </c>
      <c r="J2254" s="18" t="s">
        <v>7381</v>
      </c>
      <c r="K2254" s="18" t="s">
        <v>5686</v>
      </c>
      <c r="L2254" s="18" t="s">
        <v>34</v>
      </c>
      <c r="M2254" s="20">
        <v>11000000</v>
      </c>
      <c r="N2254" s="20">
        <v>10032765</v>
      </c>
      <c r="O2254" s="21">
        <f t="shared" si="105"/>
        <v>21155595.124567475</v>
      </c>
      <c r="P2254" s="22">
        <f t="shared" si="106"/>
        <v>91.20695454545455</v>
      </c>
      <c r="Q2254" s="20">
        <f t="shared" si="107"/>
        <v>6943089.9653979233</v>
      </c>
      <c r="R2254" s="18" t="s">
        <v>48</v>
      </c>
      <c r="S2254" s="18">
        <v>118</v>
      </c>
    </row>
    <row r="2255" spans="1:19" x14ac:dyDescent="0.25">
      <c r="A2255" s="18" t="s">
        <v>7382</v>
      </c>
      <c r="B2255" s="18" t="s">
        <v>37</v>
      </c>
      <c r="C2255" s="18" t="s">
        <v>45</v>
      </c>
      <c r="D2255" s="18">
        <v>1993</v>
      </c>
      <c r="E2255" s="18">
        <f>VLOOKUP(D2255,'cpi roi'!A:C,2,FALSE)</f>
        <v>144.5</v>
      </c>
      <c r="F2255" s="18" t="s">
        <v>7383</v>
      </c>
      <c r="G2255" s="18">
        <v>6.9</v>
      </c>
      <c r="H2255" s="19">
        <v>106000</v>
      </c>
      <c r="I2255" s="18" t="s">
        <v>6875</v>
      </c>
      <c r="J2255" s="18" t="s">
        <v>7384</v>
      </c>
      <c r="K2255" s="18" t="s">
        <v>1375</v>
      </c>
      <c r="L2255" s="18" t="s">
        <v>34</v>
      </c>
      <c r="M2255" s="20">
        <v>28000000</v>
      </c>
      <c r="N2255" s="20">
        <v>44947705</v>
      </c>
      <c r="O2255" s="21">
        <f t="shared" si="105"/>
        <v>94779001.477508649</v>
      </c>
      <c r="P2255" s="22">
        <f t="shared" si="106"/>
        <v>160.52751785714287</v>
      </c>
      <c r="Q2255" s="20">
        <f t="shared" si="107"/>
        <v>31105678.200692039</v>
      </c>
      <c r="R2255" s="18" t="s">
        <v>1729</v>
      </c>
      <c r="S2255" s="18">
        <v>96</v>
      </c>
    </row>
    <row r="2256" spans="1:19" x14ac:dyDescent="0.25">
      <c r="A2256" s="18" t="s">
        <v>7385</v>
      </c>
      <c r="B2256" s="18" t="s">
        <v>20</v>
      </c>
      <c r="C2256" s="18" t="s">
        <v>108</v>
      </c>
      <c r="D2256" s="18">
        <v>1993</v>
      </c>
      <c r="E2256" s="18">
        <f>VLOOKUP(D2256,'cpi roi'!A:C,2,FALSE)</f>
        <v>144.5</v>
      </c>
      <c r="F2256" s="18" t="s">
        <v>7386</v>
      </c>
      <c r="G2256" s="18">
        <v>7.9</v>
      </c>
      <c r="H2256" s="19">
        <v>206000</v>
      </c>
      <c r="I2256" s="18" t="s">
        <v>109</v>
      </c>
      <c r="J2256" s="18" t="s">
        <v>6043</v>
      </c>
      <c r="K2256" s="18" t="s">
        <v>140</v>
      </c>
      <c r="L2256" s="18" t="s">
        <v>34</v>
      </c>
      <c r="M2256" s="20">
        <v>30000000</v>
      </c>
      <c r="N2256" s="20">
        <v>63848322</v>
      </c>
      <c r="O2256" s="21">
        <f t="shared" si="105"/>
        <v>134633797.32456747</v>
      </c>
      <c r="P2256" s="22">
        <f t="shared" si="106"/>
        <v>212.82774000000001</v>
      </c>
      <c r="Q2256" s="20">
        <f t="shared" si="107"/>
        <v>44185689.965397924</v>
      </c>
      <c r="R2256" s="18" t="s">
        <v>65</v>
      </c>
      <c r="S2256" s="18">
        <v>144</v>
      </c>
    </row>
    <row r="2257" spans="1:19" x14ac:dyDescent="0.25">
      <c r="A2257" s="18" t="s">
        <v>7387</v>
      </c>
      <c r="B2257" s="18" t="s">
        <v>2004</v>
      </c>
      <c r="C2257" s="18" t="s">
        <v>45</v>
      </c>
      <c r="D2257" s="18">
        <v>1993</v>
      </c>
      <c r="E2257" s="18">
        <f>VLOOKUP(D2257,'cpi roi'!A:C,2,FALSE)</f>
        <v>144.5</v>
      </c>
      <c r="F2257" s="18" t="s">
        <v>7388</v>
      </c>
      <c r="G2257" s="18">
        <v>7</v>
      </c>
      <c r="H2257" s="19">
        <v>252000</v>
      </c>
      <c r="I2257" s="18" t="s">
        <v>2056</v>
      </c>
      <c r="J2257" s="18" t="s">
        <v>7389</v>
      </c>
      <c r="K2257" s="18" t="s">
        <v>101</v>
      </c>
      <c r="L2257" s="18" t="s">
        <v>34</v>
      </c>
      <c r="M2257" s="20">
        <v>25000000</v>
      </c>
      <c r="N2257" s="20">
        <v>441286195</v>
      </c>
      <c r="O2257" s="21">
        <f t="shared" si="105"/>
        <v>930518364.12802768</v>
      </c>
      <c r="P2257" s="22">
        <f t="shared" si="106"/>
        <v>1765.1447800000001</v>
      </c>
      <c r="Q2257" s="20">
        <f t="shared" si="107"/>
        <v>305388370.2422145</v>
      </c>
      <c r="R2257" s="18" t="s">
        <v>184</v>
      </c>
      <c r="S2257" s="18">
        <v>125</v>
      </c>
    </row>
    <row r="2258" spans="1:19" x14ac:dyDescent="0.25">
      <c r="A2258" s="18" t="s">
        <v>7390</v>
      </c>
      <c r="B2258" s="18" t="s">
        <v>2004</v>
      </c>
      <c r="C2258" s="18" t="s">
        <v>38</v>
      </c>
      <c r="D2258" s="18">
        <v>1993</v>
      </c>
      <c r="E2258" s="18">
        <f>VLOOKUP(D2258,'cpi roi'!A:C,2,FALSE)</f>
        <v>144.5</v>
      </c>
      <c r="F2258" s="18" t="s">
        <v>7186</v>
      </c>
      <c r="G2258" s="18">
        <v>7.8</v>
      </c>
      <c r="H2258" s="19">
        <v>275000</v>
      </c>
      <c r="I2258" s="18" t="s">
        <v>2924</v>
      </c>
      <c r="J2258" s="18" t="s">
        <v>7391</v>
      </c>
      <c r="K2258" s="18" t="s">
        <v>502</v>
      </c>
      <c r="L2258" s="18" t="s">
        <v>34</v>
      </c>
      <c r="M2258" s="20">
        <v>44000000</v>
      </c>
      <c r="N2258" s="20">
        <v>368875760</v>
      </c>
      <c r="O2258" s="21">
        <f t="shared" si="105"/>
        <v>777830062.78200698</v>
      </c>
      <c r="P2258" s="22">
        <f t="shared" si="106"/>
        <v>838.35400000000004</v>
      </c>
      <c r="Q2258" s="20">
        <f t="shared" si="107"/>
        <v>255277342.56055361</v>
      </c>
      <c r="R2258" s="18" t="s">
        <v>27</v>
      </c>
      <c r="S2258" s="18">
        <v>130</v>
      </c>
    </row>
    <row r="2259" spans="1:19" x14ac:dyDescent="0.25">
      <c r="A2259" s="18" t="s">
        <v>7392</v>
      </c>
      <c r="B2259" s="18" t="s">
        <v>20</v>
      </c>
      <c r="C2259" s="18" t="s">
        <v>38</v>
      </c>
      <c r="D2259" s="18">
        <v>1993</v>
      </c>
      <c r="E2259" s="18">
        <f>VLOOKUP(D2259,'cpi roi'!A:C,2,FALSE)</f>
        <v>144.5</v>
      </c>
      <c r="F2259" s="18" t="s">
        <v>7393</v>
      </c>
      <c r="G2259" s="18">
        <v>6.7</v>
      </c>
      <c r="H2259" s="19">
        <v>163000</v>
      </c>
      <c r="I2259" s="18" t="s">
        <v>7394</v>
      </c>
      <c r="J2259" s="18" t="s">
        <v>7395</v>
      </c>
      <c r="K2259" s="18" t="s">
        <v>766</v>
      </c>
      <c r="L2259" s="18" t="s">
        <v>34</v>
      </c>
      <c r="M2259" s="20">
        <v>57000000</v>
      </c>
      <c r="N2259" s="20">
        <v>58055768</v>
      </c>
      <c r="O2259" s="21">
        <f t="shared" si="105"/>
        <v>122419325.32595156</v>
      </c>
      <c r="P2259" s="22">
        <f t="shared" si="106"/>
        <v>101.8522245614035</v>
      </c>
      <c r="Q2259" s="20">
        <f t="shared" si="107"/>
        <v>40177002.076124564</v>
      </c>
      <c r="R2259" s="18" t="s">
        <v>27</v>
      </c>
      <c r="S2259" s="18">
        <v>115</v>
      </c>
    </row>
    <row r="2260" spans="1:19" x14ac:dyDescent="0.25">
      <c r="A2260" s="18" t="s">
        <v>7396</v>
      </c>
      <c r="B2260" s="18" t="s">
        <v>37</v>
      </c>
      <c r="C2260" s="18" t="s">
        <v>45</v>
      </c>
      <c r="D2260" s="18">
        <v>1993</v>
      </c>
      <c r="E2260" s="18">
        <f>VLOOKUP(D2260,'cpi roi'!A:C,2,FALSE)</f>
        <v>144.5</v>
      </c>
      <c r="F2260" s="18" t="s">
        <v>7397</v>
      </c>
      <c r="G2260" s="18">
        <v>5.6</v>
      </c>
      <c r="H2260" s="19">
        <v>58000</v>
      </c>
      <c r="I2260" s="18" t="s">
        <v>2091</v>
      </c>
      <c r="J2260" s="18" t="s">
        <v>7398</v>
      </c>
      <c r="K2260" s="18" t="s">
        <v>418</v>
      </c>
      <c r="L2260" s="18" t="s">
        <v>34</v>
      </c>
      <c r="M2260" s="20">
        <v>0</v>
      </c>
      <c r="N2260" s="20">
        <v>117270765</v>
      </c>
      <c r="O2260" s="21">
        <f t="shared" si="105"/>
        <v>247283059.48442909</v>
      </c>
      <c r="P2260" s="22">
        <f t="shared" si="106"/>
        <v>0</v>
      </c>
      <c r="Q2260" s="20">
        <f t="shared" si="107"/>
        <v>81156238.754325256</v>
      </c>
      <c r="R2260" s="18" t="s">
        <v>27</v>
      </c>
      <c r="S2260" s="18">
        <v>94</v>
      </c>
    </row>
    <row r="2261" spans="1:19" x14ac:dyDescent="0.25">
      <c r="A2261" s="18" t="s">
        <v>7399</v>
      </c>
      <c r="B2261" s="18" t="s">
        <v>20</v>
      </c>
      <c r="C2261" s="18" t="s">
        <v>38</v>
      </c>
      <c r="D2261" s="18">
        <v>1993</v>
      </c>
      <c r="E2261" s="18">
        <f>VLOOKUP(D2261,'cpi roi'!A:C,2,FALSE)</f>
        <v>144.5</v>
      </c>
      <c r="F2261" s="18" t="s">
        <v>6830</v>
      </c>
      <c r="G2261" s="18">
        <v>7.6</v>
      </c>
      <c r="H2261" s="19">
        <v>177000</v>
      </c>
      <c r="I2261" s="18" t="s">
        <v>833</v>
      </c>
      <c r="J2261" s="18" t="s">
        <v>7400</v>
      </c>
      <c r="K2261" s="18" t="s">
        <v>1824</v>
      </c>
      <c r="L2261" s="18" t="s">
        <v>34</v>
      </c>
      <c r="M2261" s="20">
        <v>25000000</v>
      </c>
      <c r="N2261" s="20">
        <v>40903593</v>
      </c>
      <c r="O2261" s="21">
        <f t="shared" si="105"/>
        <v>86251382.60968858</v>
      </c>
      <c r="P2261" s="22">
        <f t="shared" si="106"/>
        <v>163.614372</v>
      </c>
      <c r="Q2261" s="20">
        <f t="shared" si="107"/>
        <v>28306984.775086503</v>
      </c>
      <c r="R2261" s="18" t="s">
        <v>7017</v>
      </c>
      <c r="S2261" s="18">
        <v>113</v>
      </c>
    </row>
    <row r="2262" spans="1:19" x14ac:dyDescent="0.25">
      <c r="A2262" s="18" t="s">
        <v>7401</v>
      </c>
      <c r="B2262" s="18" t="s">
        <v>2004</v>
      </c>
      <c r="C2262" s="18" t="s">
        <v>108</v>
      </c>
      <c r="D2262" s="18">
        <v>1993</v>
      </c>
      <c r="E2262" s="18">
        <f>VLOOKUP(D2262,'cpi roi'!A:C,2,FALSE)</f>
        <v>144.5</v>
      </c>
      <c r="F2262" s="18" t="s">
        <v>7402</v>
      </c>
      <c r="G2262" s="18">
        <v>6.6</v>
      </c>
      <c r="H2262" s="19">
        <v>81000</v>
      </c>
      <c r="I2262" s="18" t="s">
        <v>937</v>
      </c>
      <c r="J2262" s="18" t="s">
        <v>7403</v>
      </c>
      <c r="K2262" s="18" t="s">
        <v>6288</v>
      </c>
      <c r="L2262" s="18" t="s">
        <v>34</v>
      </c>
      <c r="M2262" s="20">
        <v>45000000</v>
      </c>
      <c r="N2262" s="20">
        <v>195268056</v>
      </c>
      <c r="O2262" s="21">
        <f t="shared" si="105"/>
        <v>411752087.63460207</v>
      </c>
      <c r="P2262" s="22">
        <f t="shared" si="106"/>
        <v>433.92901333333327</v>
      </c>
      <c r="Q2262" s="20">
        <f t="shared" si="107"/>
        <v>135133602.7681661</v>
      </c>
      <c r="R2262" s="18" t="s">
        <v>27</v>
      </c>
      <c r="S2262" s="18">
        <v>141</v>
      </c>
    </row>
    <row r="2263" spans="1:19" x14ac:dyDescent="0.25">
      <c r="A2263" s="18" t="s">
        <v>7404</v>
      </c>
      <c r="B2263" s="18" t="s">
        <v>20</v>
      </c>
      <c r="C2263" s="18" t="s">
        <v>21</v>
      </c>
      <c r="D2263" s="18">
        <v>1993</v>
      </c>
      <c r="E2263" s="18">
        <f>VLOOKUP(D2263,'cpi roi'!A:C,2,FALSE)</f>
        <v>144.5</v>
      </c>
      <c r="F2263" s="18" t="s">
        <v>7405</v>
      </c>
      <c r="G2263" s="18">
        <v>6.8</v>
      </c>
      <c r="H2263" s="19">
        <v>124000</v>
      </c>
      <c r="I2263" s="18" t="s">
        <v>625</v>
      </c>
      <c r="J2263" s="18" t="s">
        <v>7403</v>
      </c>
      <c r="K2263" s="18" t="s">
        <v>1483</v>
      </c>
      <c r="L2263" s="18" t="s">
        <v>34</v>
      </c>
      <c r="M2263" s="20">
        <v>42000000</v>
      </c>
      <c r="N2263" s="20">
        <v>270248367</v>
      </c>
      <c r="O2263" s="21">
        <f t="shared" si="105"/>
        <v>569859359.34186852</v>
      </c>
      <c r="P2263" s="22">
        <f t="shared" si="106"/>
        <v>643.44849285714292</v>
      </c>
      <c r="Q2263" s="20">
        <f t="shared" si="107"/>
        <v>187023091.34948096</v>
      </c>
      <c r="R2263" s="18" t="s">
        <v>5186</v>
      </c>
      <c r="S2263" s="18">
        <v>154</v>
      </c>
    </row>
    <row r="2264" spans="1:19" x14ac:dyDescent="0.25">
      <c r="A2264" s="18" t="s">
        <v>7406</v>
      </c>
      <c r="B2264" s="18" t="s">
        <v>2004</v>
      </c>
      <c r="C2264" s="18" t="s">
        <v>38</v>
      </c>
      <c r="D2264" s="18">
        <v>1993</v>
      </c>
      <c r="E2264" s="18">
        <f>VLOOKUP(D2264,'cpi roi'!A:C,2,FALSE)</f>
        <v>144.5</v>
      </c>
      <c r="F2264" s="18" t="s">
        <v>7407</v>
      </c>
      <c r="G2264" s="18">
        <v>6.4</v>
      </c>
      <c r="H2264" s="19">
        <v>141000</v>
      </c>
      <c r="I2264" s="18" t="s">
        <v>2916</v>
      </c>
      <c r="J2264" s="18" t="s">
        <v>7408</v>
      </c>
      <c r="K2264" s="18" t="s">
        <v>1003</v>
      </c>
      <c r="L2264" s="18" t="s">
        <v>34</v>
      </c>
      <c r="M2264" s="20">
        <v>85000000</v>
      </c>
      <c r="N2264" s="20">
        <v>137298489</v>
      </c>
      <c r="O2264" s="21">
        <f t="shared" si="105"/>
        <v>289514530.09204155</v>
      </c>
      <c r="P2264" s="22">
        <f t="shared" si="106"/>
        <v>161.52763411764707</v>
      </c>
      <c r="Q2264" s="20">
        <f t="shared" si="107"/>
        <v>95016255.363321796</v>
      </c>
      <c r="R2264" s="18" t="s">
        <v>35</v>
      </c>
      <c r="S2264" s="18">
        <v>130</v>
      </c>
    </row>
    <row r="2265" spans="1:19" x14ac:dyDescent="0.25">
      <c r="A2265" s="18" t="s">
        <v>7409</v>
      </c>
      <c r="B2265" s="18" t="s">
        <v>37</v>
      </c>
      <c r="C2265" s="18" t="s">
        <v>45</v>
      </c>
      <c r="D2265" s="18">
        <v>1993</v>
      </c>
      <c r="E2265" s="18">
        <f>VLOOKUP(D2265,'cpi roi'!A:C,2,FALSE)</f>
        <v>144.5</v>
      </c>
      <c r="F2265" s="18" t="s">
        <v>7410</v>
      </c>
      <c r="G2265" s="18">
        <v>5.6</v>
      </c>
      <c r="H2265" s="19">
        <v>50000</v>
      </c>
      <c r="I2265" s="18" t="s">
        <v>6631</v>
      </c>
      <c r="J2265" s="18" t="s">
        <v>3599</v>
      </c>
      <c r="K2265" s="18" t="s">
        <v>3541</v>
      </c>
      <c r="L2265" s="18" t="s">
        <v>34</v>
      </c>
      <c r="M2265" s="20">
        <v>38000000</v>
      </c>
      <c r="N2265" s="20">
        <v>57319029</v>
      </c>
      <c r="O2265" s="21">
        <f t="shared" si="105"/>
        <v>120865800.25121108</v>
      </c>
      <c r="P2265" s="22">
        <f t="shared" si="106"/>
        <v>150.83955</v>
      </c>
      <c r="Q2265" s="20">
        <f t="shared" si="107"/>
        <v>39667148.096885808</v>
      </c>
      <c r="R2265" s="18" t="s">
        <v>2097</v>
      </c>
      <c r="S2265" s="18">
        <v>107</v>
      </c>
    </row>
    <row r="2266" spans="1:19" x14ac:dyDescent="0.25">
      <c r="A2266" s="18" t="s">
        <v>7411</v>
      </c>
      <c r="B2266" s="18" t="s">
        <v>37</v>
      </c>
      <c r="C2266" s="18" t="s">
        <v>45</v>
      </c>
      <c r="D2266" s="18">
        <v>1993</v>
      </c>
      <c r="E2266" s="18">
        <f>VLOOKUP(D2266,'cpi roi'!A:C,2,FALSE)</f>
        <v>144.5</v>
      </c>
      <c r="F2266" s="18" t="s">
        <v>6726</v>
      </c>
      <c r="G2266" s="18">
        <v>8</v>
      </c>
      <c r="H2266" s="19">
        <v>589000</v>
      </c>
      <c r="I2266" s="18" t="s">
        <v>51</v>
      </c>
      <c r="J2266" s="18" t="s">
        <v>7412</v>
      </c>
      <c r="K2266" s="18" t="s">
        <v>551</v>
      </c>
      <c r="L2266" s="18" t="s">
        <v>34</v>
      </c>
      <c r="M2266" s="20">
        <v>14600000</v>
      </c>
      <c r="N2266" s="20">
        <v>71074049</v>
      </c>
      <c r="O2266" s="21">
        <f t="shared" si="105"/>
        <v>149870330.31349483</v>
      </c>
      <c r="P2266" s="22">
        <f t="shared" si="106"/>
        <v>486.80855479452055</v>
      </c>
      <c r="Q2266" s="20">
        <f t="shared" si="107"/>
        <v>49186193.07958477</v>
      </c>
      <c r="R2266" s="18" t="s">
        <v>35</v>
      </c>
      <c r="S2266" s="18">
        <v>101</v>
      </c>
    </row>
    <row r="2267" spans="1:19" x14ac:dyDescent="0.25">
      <c r="A2267" s="18" t="s">
        <v>7413</v>
      </c>
      <c r="B2267" s="18" t="s">
        <v>2004</v>
      </c>
      <c r="C2267" s="18" t="s">
        <v>21</v>
      </c>
      <c r="D2267" s="18">
        <v>1993</v>
      </c>
      <c r="E2267" s="18">
        <f>VLOOKUP(D2267,'cpi roi'!A:C,2,FALSE)</f>
        <v>144.5</v>
      </c>
      <c r="F2267" s="18" t="s">
        <v>7414</v>
      </c>
      <c r="G2267" s="18">
        <v>7.7</v>
      </c>
      <c r="H2267" s="19">
        <v>229000</v>
      </c>
      <c r="I2267" s="18" t="s">
        <v>296</v>
      </c>
      <c r="J2267" s="18" t="s">
        <v>2432</v>
      </c>
      <c r="K2267" s="18" t="s">
        <v>2096</v>
      </c>
      <c r="L2267" s="18" t="s">
        <v>34</v>
      </c>
      <c r="M2267" s="20">
        <v>26000000</v>
      </c>
      <c r="N2267" s="20">
        <v>206678440</v>
      </c>
      <c r="O2267" s="21">
        <f t="shared" si="105"/>
        <v>435812599.77854675</v>
      </c>
      <c r="P2267" s="22">
        <f t="shared" si="106"/>
        <v>794.91707692307693</v>
      </c>
      <c r="Q2267" s="20">
        <f t="shared" si="107"/>
        <v>143030062.283737</v>
      </c>
      <c r="R2267" s="18" t="s">
        <v>2105</v>
      </c>
      <c r="S2267" s="18">
        <v>125</v>
      </c>
    </row>
    <row r="2268" spans="1:19" x14ac:dyDescent="0.25">
      <c r="A2268" s="18" t="s">
        <v>7415</v>
      </c>
      <c r="B2268" s="18" t="s">
        <v>37</v>
      </c>
      <c r="C2268" s="18" t="s">
        <v>29</v>
      </c>
      <c r="D2268" s="18">
        <v>1993</v>
      </c>
      <c r="E2268" s="18">
        <f>VLOOKUP(D2268,'cpi roi'!A:C,2,FALSE)</f>
        <v>144.5</v>
      </c>
      <c r="F2268" s="18" t="s">
        <v>5416</v>
      </c>
      <c r="G2268" s="18">
        <v>4.0999999999999996</v>
      </c>
      <c r="H2268" s="19">
        <v>50000</v>
      </c>
      <c r="I2268" s="18" t="s">
        <v>4888</v>
      </c>
      <c r="J2268" s="18" t="s">
        <v>6542</v>
      </c>
      <c r="K2268" s="18" t="s">
        <v>3376</v>
      </c>
      <c r="L2268" s="18" t="s">
        <v>26</v>
      </c>
      <c r="M2268" s="20">
        <v>48000000</v>
      </c>
      <c r="N2268" s="20">
        <v>20915465</v>
      </c>
      <c r="O2268" s="21">
        <f t="shared" si="105"/>
        <v>44103406.128027685</v>
      </c>
      <c r="P2268" s="22">
        <f t="shared" si="106"/>
        <v>43.57388541666667</v>
      </c>
      <c r="Q2268" s="20">
        <f t="shared" si="107"/>
        <v>14474370.242214533</v>
      </c>
      <c r="R2268" s="18" t="s">
        <v>5331</v>
      </c>
      <c r="S2268" s="18">
        <v>104</v>
      </c>
    </row>
    <row r="2269" spans="1:19" x14ac:dyDescent="0.25">
      <c r="A2269" s="18" t="s">
        <v>7416</v>
      </c>
      <c r="B2269" s="18" t="s">
        <v>37</v>
      </c>
      <c r="C2269" s="18" t="s">
        <v>45</v>
      </c>
      <c r="D2269" s="18">
        <v>1993</v>
      </c>
      <c r="E2269" s="18">
        <f>VLOOKUP(D2269,'cpi roi'!A:C,2,FALSE)</f>
        <v>144.5</v>
      </c>
      <c r="F2269" s="18" t="s">
        <v>7397</v>
      </c>
      <c r="G2269" s="18">
        <v>6.8</v>
      </c>
      <c r="H2269" s="19">
        <v>165000</v>
      </c>
      <c r="I2269" s="18" t="s">
        <v>1590</v>
      </c>
      <c r="J2269" s="18" t="s">
        <v>7417</v>
      </c>
      <c r="K2269" s="18" t="s">
        <v>2096</v>
      </c>
      <c r="L2269" s="18" t="s">
        <v>34</v>
      </c>
      <c r="M2269" s="20">
        <v>21000000</v>
      </c>
      <c r="N2269" s="20">
        <v>227927165</v>
      </c>
      <c r="O2269" s="21">
        <f t="shared" si="105"/>
        <v>480618734.77854675</v>
      </c>
      <c r="P2269" s="22">
        <f t="shared" si="106"/>
        <v>1085.3674523809523</v>
      </c>
      <c r="Q2269" s="20">
        <f t="shared" si="107"/>
        <v>157735062.283737</v>
      </c>
      <c r="R2269" s="18" t="s">
        <v>2105</v>
      </c>
      <c r="S2269" s="18">
        <v>105</v>
      </c>
    </row>
    <row r="2270" spans="1:19" x14ac:dyDescent="0.25">
      <c r="A2270" s="18" t="s">
        <v>7418</v>
      </c>
      <c r="B2270" s="18" t="s">
        <v>20</v>
      </c>
      <c r="C2270" s="18" t="s">
        <v>38</v>
      </c>
      <c r="D2270" s="18">
        <v>1993</v>
      </c>
      <c r="E2270" s="18">
        <f>VLOOKUP(D2270,'cpi roi'!A:C,2,FALSE)</f>
        <v>144.5</v>
      </c>
      <c r="F2270" s="18" t="s">
        <v>5416</v>
      </c>
      <c r="G2270" s="18">
        <v>6.4</v>
      </c>
      <c r="H2270" s="19">
        <v>122000</v>
      </c>
      <c r="I2270" s="18" t="s">
        <v>3789</v>
      </c>
      <c r="J2270" s="18" t="s">
        <v>7419</v>
      </c>
      <c r="K2270" s="18" t="s">
        <v>766</v>
      </c>
      <c r="L2270" s="18" t="s">
        <v>34</v>
      </c>
      <c r="M2270" s="20">
        <v>70000000</v>
      </c>
      <c r="N2270" s="20">
        <v>255000211</v>
      </c>
      <c r="O2270" s="21">
        <f t="shared" si="105"/>
        <v>537706327.27820075</v>
      </c>
      <c r="P2270" s="22">
        <f t="shared" si="106"/>
        <v>364.28601571428572</v>
      </c>
      <c r="Q2270" s="20">
        <f t="shared" si="107"/>
        <v>176470734.25605536</v>
      </c>
      <c r="R2270" s="18" t="s">
        <v>4153</v>
      </c>
      <c r="S2270" s="18">
        <v>113</v>
      </c>
    </row>
    <row r="2271" spans="1:19" x14ac:dyDescent="0.25">
      <c r="A2271" s="18" t="s">
        <v>7420</v>
      </c>
      <c r="B2271" s="18" t="s">
        <v>20</v>
      </c>
      <c r="C2271" s="18" t="s">
        <v>21</v>
      </c>
      <c r="D2271" s="18">
        <v>1993</v>
      </c>
      <c r="E2271" s="18">
        <f>VLOOKUP(D2271,'cpi roi'!A:C,2,FALSE)</f>
        <v>144.5</v>
      </c>
      <c r="F2271" s="18" t="s">
        <v>7421</v>
      </c>
      <c r="G2271" s="18">
        <v>7.6</v>
      </c>
      <c r="H2271" s="19">
        <v>81000</v>
      </c>
      <c r="I2271" s="18" t="s">
        <v>5477</v>
      </c>
      <c r="J2271" s="18" t="s">
        <v>5477</v>
      </c>
      <c r="K2271" s="18" t="s">
        <v>5486</v>
      </c>
      <c r="L2271" s="18" t="s">
        <v>1882</v>
      </c>
      <c r="M2271" s="20">
        <v>7000000</v>
      </c>
      <c r="N2271" s="20">
        <v>40185556</v>
      </c>
      <c r="O2271" s="21">
        <f t="shared" si="105"/>
        <v>84737293.516955018</v>
      </c>
      <c r="P2271" s="22">
        <f t="shared" si="106"/>
        <v>574.07937142857145</v>
      </c>
      <c r="Q2271" s="20">
        <f t="shared" si="107"/>
        <v>27810073.356401384</v>
      </c>
      <c r="R2271" s="18" t="s">
        <v>7422</v>
      </c>
      <c r="S2271" s="18">
        <v>121</v>
      </c>
    </row>
    <row r="2272" spans="1:19" x14ac:dyDescent="0.25">
      <c r="A2272" s="18" t="s">
        <v>7423</v>
      </c>
      <c r="B2272" s="18" t="s">
        <v>37</v>
      </c>
      <c r="C2272" s="18" t="s">
        <v>394</v>
      </c>
      <c r="D2272" s="18">
        <v>1993</v>
      </c>
      <c r="E2272" s="18">
        <f>VLOOKUP(D2272,'cpi roi'!A:C,2,FALSE)</f>
        <v>144.5</v>
      </c>
      <c r="F2272" s="18" t="s">
        <v>7313</v>
      </c>
      <c r="G2272" s="18">
        <v>8</v>
      </c>
      <c r="H2272" s="19">
        <v>306000</v>
      </c>
      <c r="I2272" s="18" t="s">
        <v>7424</v>
      </c>
      <c r="J2272" s="18" t="s">
        <v>2673</v>
      </c>
      <c r="K2272" s="18" t="s">
        <v>7425</v>
      </c>
      <c r="L2272" s="18" t="s">
        <v>34</v>
      </c>
      <c r="M2272" s="20">
        <v>18000000</v>
      </c>
      <c r="N2272" s="20">
        <v>91491247</v>
      </c>
      <c r="O2272" s="21">
        <f t="shared" si="105"/>
        <v>192923065.47335643</v>
      </c>
      <c r="P2272" s="22">
        <f t="shared" si="106"/>
        <v>508.2847055555556</v>
      </c>
      <c r="Q2272" s="20">
        <f t="shared" si="107"/>
        <v>63315741.868512109</v>
      </c>
      <c r="R2272" s="18" t="s">
        <v>2097</v>
      </c>
      <c r="S2272" s="18">
        <v>76</v>
      </c>
    </row>
    <row r="2273" spans="1:19" x14ac:dyDescent="0.25">
      <c r="A2273" s="18" t="s">
        <v>7426</v>
      </c>
      <c r="B2273" s="18" t="s">
        <v>37</v>
      </c>
      <c r="C2273" s="18" t="s">
        <v>45</v>
      </c>
      <c r="D2273" s="18">
        <v>1993</v>
      </c>
      <c r="E2273" s="18">
        <f>VLOOKUP(D2273,'cpi roi'!A:C,2,FALSE)</f>
        <v>144.5</v>
      </c>
      <c r="F2273" s="18" t="s">
        <v>7427</v>
      </c>
      <c r="G2273" s="18">
        <v>6.1</v>
      </c>
      <c r="H2273" s="19">
        <v>26000</v>
      </c>
      <c r="I2273" s="18" t="s">
        <v>7428</v>
      </c>
      <c r="J2273" s="18" t="s">
        <v>7429</v>
      </c>
      <c r="K2273" s="18" t="s">
        <v>7430</v>
      </c>
      <c r="L2273" s="18" t="s">
        <v>34</v>
      </c>
      <c r="M2273" s="20">
        <v>10000000</v>
      </c>
      <c r="N2273" s="20">
        <v>56500758</v>
      </c>
      <c r="O2273" s="21">
        <f t="shared" si="105"/>
        <v>119140352.68235295</v>
      </c>
      <c r="P2273" s="22">
        <f t="shared" si="106"/>
        <v>565.00757999999996</v>
      </c>
      <c r="Q2273" s="20">
        <f t="shared" si="107"/>
        <v>39100870.588235289</v>
      </c>
      <c r="R2273" s="18" t="s">
        <v>184</v>
      </c>
      <c r="S2273" s="18">
        <v>103</v>
      </c>
    </row>
    <row r="2274" spans="1:19" x14ac:dyDescent="0.25">
      <c r="A2274" s="18" t="s">
        <v>7431</v>
      </c>
      <c r="B2274" s="18" t="s">
        <v>20</v>
      </c>
      <c r="C2274" s="18" t="s">
        <v>108</v>
      </c>
      <c r="D2274" s="18">
        <v>1993</v>
      </c>
      <c r="E2274" s="18">
        <f>VLOOKUP(D2274,'cpi roi'!A:C,2,FALSE)</f>
        <v>144.5</v>
      </c>
      <c r="F2274" s="18" t="s">
        <v>7023</v>
      </c>
      <c r="G2274" s="18">
        <v>8</v>
      </c>
      <c r="H2274" s="19">
        <v>29000</v>
      </c>
      <c r="I2274" s="18" t="s">
        <v>1014</v>
      </c>
      <c r="J2274" s="18" t="s">
        <v>7432</v>
      </c>
      <c r="K2274" s="18" t="s">
        <v>7433</v>
      </c>
      <c r="L2274" s="18" t="s">
        <v>34</v>
      </c>
      <c r="M2274" s="20">
        <v>35000000</v>
      </c>
      <c r="N2274" s="20">
        <v>4496583</v>
      </c>
      <c r="O2274" s="21">
        <f t="shared" si="105"/>
        <v>9481722.0768166091</v>
      </c>
      <c r="P2274" s="22">
        <f t="shared" si="106"/>
        <v>12.847379999999999</v>
      </c>
      <c r="Q2274" s="20">
        <f t="shared" si="107"/>
        <v>3111822.1453287196</v>
      </c>
      <c r="R2274" s="18" t="s">
        <v>5724</v>
      </c>
      <c r="S2274" s="18">
        <v>180</v>
      </c>
    </row>
    <row r="2275" spans="1:19" x14ac:dyDescent="0.25">
      <c r="A2275" s="18" t="s">
        <v>7434</v>
      </c>
      <c r="B2275" s="18" t="s">
        <v>20</v>
      </c>
      <c r="C2275" s="18" t="s">
        <v>67</v>
      </c>
      <c r="D2275" s="18">
        <v>1993</v>
      </c>
      <c r="E2275" s="18">
        <f>VLOOKUP(D2275,'cpi roi'!A:C,2,FALSE)</f>
        <v>144.5</v>
      </c>
      <c r="F2275" s="18" t="s">
        <v>7149</v>
      </c>
      <c r="G2275" s="18">
        <v>8.1</v>
      </c>
      <c r="H2275" s="19">
        <v>163000</v>
      </c>
      <c r="I2275" s="18" t="s">
        <v>5173</v>
      </c>
      <c r="J2275" s="18" t="s">
        <v>7435</v>
      </c>
      <c r="K2275" s="18" t="s">
        <v>4579</v>
      </c>
      <c r="L2275" s="18" t="s">
        <v>3160</v>
      </c>
      <c r="M2275" s="20">
        <v>13000000</v>
      </c>
      <c r="N2275" s="20">
        <v>65796862</v>
      </c>
      <c r="O2275" s="21">
        <f t="shared" si="105"/>
        <v>138742587.20692042</v>
      </c>
      <c r="P2275" s="22">
        <f t="shared" si="106"/>
        <v>506.12970769230765</v>
      </c>
      <c r="Q2275" s="20">
        <f t="shared" si="107"/>
        <v>45534160.553633213</v>
      </c>
      <c r="R2275" s="18" t="s">
        <v>7436</v>
      </c>
      <c r="S2275" s="18">
        <v>133</v>
      </c>
    </row>
    <row r="2276" spans="1:19" x14ac:dyDescent="0.25">
      <c r="A2276" s="18" t="s">
        <v>7437</v>
      </c>
      <c r="B2276" s="18" t="s">
        <v>20</v>
      </c>
      <c r="C2276" s="18" t="s">
        <v>67</v>
      </c>
      <c r="D2276" s="18">
        <v>1993</v>
      </c>
      <c r="E2276" s="18">
        <f>VLOOKUP(D2276,'cpi roi'!A:C,2,FALSE)</f>
        <v>144.5</v>
      </c>
      <c r="F2276" s="18" t="s">
        <v>6942</v>
      </c>
      <c r="G2276" s="18">
        <v>7.1</v>
      </c>
      <c r="H2276" s="19">
        <v>53000</v>
      </c>
      <c r="I2276" s="18" t="s">
        <v>5723</v>
      </c>
      <c r="J2276" s="18" t="s">
        <v>7438</v>
      </c>
      <c r="K2276" s="18" t="s">
        <v>2647</v>
      </c>
      <c r="L2276" s="18" t="s">
        <v>34</v>
      </c>
      <c r="M2276" s="20">
        <v>32000000</v>
      </c>
      <c r="N2276" s="20">
        <v>36733909</v>
      </c>
      <c r="O2276" s="21">
        <f t="shared" si="105"/>
        <v>77458976.278892741</v>
      </c>
      <c r="P2276" s="22">
        <f t="shared" si="106"/>
        <v>114.793465625</v>
      </c>
      <c r="Q2276" s="20">
        <f t="shared" si="107"/>
        <v>25421390.311418682</v>
      </c>
      <c r="R2276" s="18" t="s">
        <v>7439</v>
      </c>
      <c r="S2276" s="18">
        <v>120</v>
      </c>
    </row>
    <row r="2277" spans="1:19" x14ac:dyDescent="0.25">
      <c r="A2277" s="18" t="s">
        <v>7440</v>
      </c>
      <c r="B2277" s="18" t="s">
        <v>2004</v>
      </c>
      <c r="C2277" s="18" t="s">
        <v>45</v>
      </c>
      <c r="D2277" s="18">
        <v>1993</v>
      </c>
      <c r="E2277" s="18">
        <f>VLOOKUP(D2277,'cpi roi'!A:C,2,FALSE)</f>
        <v>144.5</v>
      </c>
      <c r="F2277" s="18" t="s">
        <v>7441</v>
      </c>
      <c r="G2277" s="18">
        <v>6.8</v>
      </c>
      <c r="H2277" s="19">
        <v>84000</v>
      </c>
      <c r="I2277" s="18" t="s">
        <v>6232</v>
      </c>
      <c r="J2277" s="18" t="s">
        <v>6233</v>
      </c>
      <c r="K2277" s="18" t="s">
        <v>4312</v>
      </c>
      <c r="L2277" s="18" t="s">
        <v>34</v>
      </c>
      <c r="M2277" s="20">
        <v>47000000</v>
      </c>
      <c r="N2277" s="20">
        <v>48919043</v>
      </c>
      <c r="O2277" s="21">
        <f t="shared" si="105"/>
        <v>103153165.41245675</v>
      </c>
      <c r="P2277" s="22">
        <f t="shared" si="106"/>
        <v>104.08307021276595</v>
      </c>
      <c r="Q2277" s="20">
        <f t="shared" si="107"/>
        <v>33854008.996539794</v>
      </c>
      <c r="R2277" s="18" t="s">
        <v>48</v>
      </c>
      <c r="S2277" s="18">
        <v>94</v>
      </c>
    </row>
    <row r="2278" spans="1:19" x14ac:dyDescent="0.25">
      <c r="A2278" s="18" t="s">
        <v>7442</v>
      </c>
      <c r="B2278" s="18" t="s">
        <v>20</v>
      </c>
      <c r="C2278" s="18" t="s">
        <v>21</v>
      </c>
      <c r="D2278" s="18">
        <v>1993</v>
      </c>
      <c r="E2278" s="18">
        <f>VLOOKUP(D2278,'cpi roi'!A:C,2,FALSE)</f>
        <v>144.5</v>
      </c>
      <c r="F2278" s="18" t="s">
        <v>7357</v>
      </c>
      <c r="G2278" s="18">
        <v>6</v>
      </c>
      <c r="H2278" s="19">
        <v>66000</v>
      </c>
      <c r="I2278" s="18" t="s">
        <v>1511</v>
      </c>
      <c r="J2278" s="18" t="s">
        <v>7443</v>
      </c>
      <c r="K2278" s="18" t="s">
        <v>104</v>
      </c>
      <c r="L2278" s="18" t="s">
        <v>34</v>
      </c>
      <c r="M2278" s="20">
        <v>38000000</v>
      </c>
      <c r="N2278" s="20">
        <v>266614059</v>
      </c>
      <c r="O2278" s="21">
        <f t="shared" si="105"/>
        <v>562195873.89134955</v>
      </c>
      <c r="P2278" s="22">
        <f t="shared" si="106"/>
        <v>701.61594473684215</v>
      </c>
      <c r="Q2278" s="20">
        <f t="shared" si="107"/>
        <v>184507999.30795848</v>
      </c>
      <c r="R2278" s="18" t="s">
        <v>48</v>
      </c>
      <c r="S2278" s="18">
        <v>117</v>
      </c>
    </row>
    <row r="2279" spans="1:19" x14ac:dyDescent="0.25">
      <c r="A2279" s="18" t="s">
        <v>7444</v>
      </c>
      <c r="B2279" s="18" t="s">
        <v>20</v>
      </c>
      <c r="C2279" s="18" t="s">
        <v>38</v>
      </c>
      <c r="D2279" s="18">
        <v>1993</v>
      </c>
      <c r="E2279" s="18">
        <f>VLOOKUP(D2279,'cpi roi'!A:C,2,FALSE)</f>
        <v>144.5</v>
      </c>
      <c r="F2279" s="18" t="s">
        <v>7445</v>
      </c>
      <c r="G2279" s="18">
        <v>7.2</v>
      </c>
      <c r="H2279" s="19">
        <v>96000</v>
      </c>
      <c r="I2279" s="18" t="s">
        <v>544</v>
      </c>
      <c r="J2279" s="18" t="s">
        <v>7446</v>
      </c>
      <c r="K2279" s="18" t="s">
        <v>89</v>
      </c>
      <c r="L2279" s="18" t="s">
        <v>34</v>
      </c>
      <c r="M2279" s="20">
        <v>40000000</v>
      </c>
      <c r="N2279" s="20">
        <v>176997168</v>
      </c>
      <c r="O2279" s="21">
        <f t="shared" si="105"/>
        <v>373225170.17024225</v>
      </c>
      <c r="P2279" s="22">
        <f t="shared" si="106"/>
        <v>442.49292000000003</v>
      </c>
      <c r="Q2279" s="20">
        <f t="shared" si="107"/>
        <v>122489389.61937715</v>
      </c>
      <c r="R2279" s="18" t="s">
        <v>35</v>
      </c>
      <c r="S2279" s="18">
        <v>128</v>
      </c>
    </row>
    <row r="2280" spans="1:19" x14ac:dyDescent="0.25">
      <c r="A2280" s="18" t="s">
        <v>7447</v>
      </c>
      <c r="B2280" s="18" t="s">
        <v>37</v>
      </c>
      <c r="C2280" s="18" t="s">
        <v>21</v>
      </c>
      <c r="D2280" s="18">
        <v>1993</v>
      </c>
      <c r="E2280" s="18">
        <f>VLOOKUP(D2280,'cpi roi'!A:C,2,FALSE)</f>
        <v>144.5</v>
      </c>
      <c r="F2280" s="18" t="s">
        <v>7376</v>
      </c>
      <c r="G2280" s="18">
        <v>7.2</v>
      </c>
      <c r="H2280" s="19">
        <v>56000</v>
      </c>
      <c r="I2280" s="18" t="s">
        <v>69</v>
      </c>
      <c r="J2280" s="18" t="s">
        <v>7448</v>
      </c>
      <c r="K2280" s="18" t="s">
        <v>4579</v>
      </c>
      <c r="L2280" s="18" t="s">
        <v>34</v>
      </c>
      <c r="M2280" s="20">
        <v>34000000</v>
      </c>
      <c r="N2280" s="20">
        <v>32255440</v>
      </c>
      <c r="O2280" s="21">
        <f t="shared" si="105"/>
        <v>68015450.297577858</v>
      </c>
      <c r="P2280" s="22">
        <f t="shared" si="106"/>
        <v>94.868941176470585</v>
      </c>
      <c r="Q2280" s="20">
        <f t="shared" si="107"/>
        <v>22322103.806228373</v>
      </c>
      <c r="R2280" s="18" t="s">
        <v>35</v>
      </c>
      <c r="S2280" s="18">
        <v>139</v>
      </c>
    </row>
    <row r="2281" spans="1:19" x14ac:dyDescent="0.25">
      <c r="A2281" s="18" t="s">
        <v>7449</v>
      </c>
      <c r="B2281" s="18" t="s">
        <v>20</v>
      </c>
      <c r="C2281" s="18" t="s">
        <v>108</v>
      </c>
      <c r="D2281" s="18">
        <v>1993</v>
      </c>
      <c r="E2281" s="18">
        <f>VLOOKUP(D2281,'cpi roi'!A:C,2,FALSE)</f>
        <v>144.5</v>
      </c>
      <c r="F2281" s="18" t="s">
        <v>7450</v>
      </c>
      <c r="G2281" s="18">
        <v>7.5</v>
      </c>
      <c r="H2281" s="19">
        <v>54000</v>
      </c>
      <c r="I2281" s="18" t="s">
        <v>7451</v>
      </c>
      <c r="J2281" s="18" t="s">
        <v>7452</v>
      </c>
      <c r="K2281" s="18" t="s">
        <v>7453</v>
      </c>
      <c r="L2281" s="18" t="s">
        <v>34</v>
      </c>
      <c r="M2281" s="20">
        <v>3500000</v>
      </c>
      <c r="N2281" s="20">
        <v>27912072</v>
      </c>
      <c r="O2281" s="21">
        <f t="shared" si="105"/>
        <v>58856805.110034607</v>
      </c>
      <c r="P2281" s="22">
        <f t="shared" si="106"/>
        <v>797.48777142857148</v>
      </c>
      <c r="Q2281" s="20">
        <f t="shared" si="107"/>
        <v>19316312.802768167</v>
      </c>
      <c r="R2281" s="18" t="s">
        <v>2031</v>
      </c>
      <c r="S2281" s="18">
        <v>97</v>
      </c>
    </row>
    <row r="2282" spans="1:19" x14ac:dyDescent="0.25">
      <c r="A2282" s="18" t="s">
        <v>7454</v>
      </c>
      <c r="B2282" s="18" t="s">
        <v>37</v>
      </c>
      <c r="C2282" s="18" t="s">
        <v>21</v>
      </c>
      <c r="D2282" s="18">
        <v>1993</v>
      </c>
      <c r="E2282" s="18">
        <f>VLOOKUP(D2282,'cpi roi'!A:C,2,FALSE)</f>
        <v>144.5</v>
      </c>
      <c r="F2282" s="18" t="s">
        <v>7393</v>
      </c>
      <c r="G2282" s="18">
        <v>7.6</v>
      </c>
      <c r="H2282" s="19">
        <v>27000</v>
      </c>
      <c r="I2282" s="18" t="s">
        <v>172</v>
      </c>
      <c r="J2282" s="18" t="s">
        <v>7455</v>
      </c>
      <c r="K2282" s="18" t="s">
        <v>1495</v>
      </c>
      <c r="L2282" s="18" t="s">
        <v>34</v>
      </c>
      <c r="M2282" s="20">
        <v>25000000</v>
      </c>
      <c r="N2282" s="20">
        <v>10769960</v>
      </c>
      <c r="O2282" s="21">
        <f t="shared" si="105"/>
        <v>22710081.743944637</v>
      </c>
      <c r="P2282" s="22">
        <f t="shared" si="106"/>
        <v>43.079840000000004</v>
      </c>
      <c r="Q2282" s="20">
        <f t="shared" si="107"/>
        <v>7453259.5155709339</v>
      </c>
      <c r="R2282" s="18" t="s">
        <v>7456</v>
      </c>
      <c r="S2282" s="18">
        <v>271</v>
      </c>
    </row>
    <row r="2283" spans="1:19" x14ac:dyDescent="0.25">
      <c r="A2283" s="18" t="s">
        <v>7457</v>
      </c>
      <c r="B2283" s="18" t="s">
        <v>37</v>
      </c>
      <c r="C2283" s="18" t="s">
        <v>38</v>
      </c>
      <c r="D2283" s="18">
        <v>1993</v>
      </c>
      <c r="E2283" s="18">
        <f>VLOOKUP(D2283,'cpi roi'!A:C,2,FALSE)</f>
        <v>144.5</v>
      </c>
      <c r="F2283" s="18" t="s">
        <v>7386</v>
      </c>
      <c r="G2283" s="18">
        <v>6.4</v>
      </c>
      <c r="H2283" s="19">
        <v>52000</v>
      </c>
      <c r="I2283" s="18" t="s">
        <v>3356</v>
      </c>
      <c r="J2283" s="18" t="s">
        <v>7458</v>
      </c>
      <c r="K2283" s="18" t="s">
        <v>3263</v>
      </c>
      <c r="L2283" s="18" t="s">
        <v>7459</v>
      </c>
      <c r="M2283" s="20">
        <v>30000000</v>
      </c>
      <c r="N2283" s="20">
        <v>53898845</v>
      </c>
      <c r="O2283" s="21">
        <f t="shared" si="105"/>
        <v>113653827.48442908</v>
      </c>
      <c r="P2283" s="22">
        <f t="shared" si="106"/>
        <v>179.66281666666666</v>
      </c>
      <c r="Q2283" s="20">
        <f t="shared" si="107"/>
        <v>37300238.754325256</v>
      </c>
      <c r="R2283" s="18" t="s">
        <v>1729</v>
      </c>
      <c r="S2283" s="18">
        <v>105</v>
      </c>
    </row>
    <row r="2284" spans="1:19" x14ac:dyDescent="0.25">
      <c r="A2284" s="18" t="s">
        <v>7460</v>
      </c>
      <c r="B2284" s="18" t="s">
        <v>341</v>
      </c>
      <c r="C2284" s="18" t="s">
        <v>29</v>
      </c>
      <c r="D2284" s="18">
        <v>1993</v>
      </c>
      <c r="E2284" s="18">
        <f>VLOOKUP(D2284,'cpi roi'!A:C,2,FALSE)</f>
        <v>144.5</v>
      </c>
      <c r="F2284" s="18" t="s">
        <v>6726</v>
      </c>
      <c r="G2284" s="18">
        <v>6.9</v>
      </c>
      <c r="H2284" s="19">
        <v>43000</v>
      </c>
      <c r="I2284" s="18" t="s">
        <v>7461</v>
      </c>
      <c r="J2284" s="18" t="s">
        <v>7462</v>
      </c>
      <c r="K2284" s="18" t="s">
        <v>2570</v>
      </c>
      <c r="L2284" s="18" t="s">
        <v>34</v>
      </c>
      <c r="M2284" s="20">
        <v>0</v>
      </c>
      <c r="N2284" s="20">
        <v>41833324</v>
      </c>
      <c r="O2284" s="21">
        <f t="shared" si="105"/>
        <v>88211860.36539793</v>
      </c>
      <c r="P2284" s="22">
        <f t="shared" si="106"/>
        <v>0</v>
      </c>
      <c r="Q2284" s="20">
        <f t="shared" si="107"/>
        <v>28950397.231833909</v>
      </c>
      <c r="R2284" s="18" t="s">
        <v>6877</v>
      </c>
      <c r="S2284" s="18">
        <v>84</v>
      </c>
    </row>
    <row r="2285" spans="1:19" x14ac:dyDescent="0.25">
      <c r="A2285" s="18" t="s">
        <v>7463</v>
      </c>
      <c r="B2285" s="18" t="s">
        <v>341</v>
      </c>
      <c r="C2285" s="18" t="s">
        <v>21</v>
      </c>
      <c r="D2285" s="18">
        <v>1993</v>
      </c>
      <c r="E2285" s="18">
        <f>VLOOKUP(D2285,'cpi roi'!A:C,2,FALSE)</f>
        <v>144.5</v>
      </c>
      <c r="F2285" s="18" t="s">
        <v>7464</v>
      </c>
      <c r="G2285" s="18">
        <v>7.3</v>
      </c>
      <c r="H2285" s="19">
        <v>38000</v>
      </c>
      <c r="I2285" s="18" t="s">
        <v>5924</v>
      </c>
      <c r="J2285" s="18" t="s">
        <v>7465</v>
      </c>
      <c r="K2285" s="18" t="s">
        <v>7466</v>
      </c>
      <c r="L2285" s="18" t="s">
        <v>26</v>
      </c>
      <c r="M2285" s="20">
        <v>18000000</v>
      </c>
      <c r="N2285" s="20">
        <v>31181347</v>
      </c>
      <c r="O2285" s="21">
        <f t="shared" si="105"/>
        <v>65750563.535640143</v>
      </c>
      <c r="P2285" s="22">
        <f t="shared" si="106"/>
        <v>173.22970555555554</v>
      </c>
      <c r="Q2285" s="20">
        <f t="shared" si="107"/>
        <v>21578786.851211071</v>
      </c>
      <c r="R2285" s="18" t="s">
        <v>27</v>
      </c>
      <c r="S2285" s="18">
        <v>101</v>
      </c>
    </row>
    <row r="2286" spans="1:19" x14ac:dyDescent="0.25">
      <c r="A2286" s="18" t="s">
        <v>7467</v>
      </c>
      <c r="B2286" s="18" t="s">
        <v>37</v>
      </c>
      <c r="C2286" s="18" t="s">
        <v>29</v>
      </c>
      <c r="D2286" s="18">
        <v>1993</v>
      </c>
      <c r="E2286" s="18">
        <f>VLOOKUP(D2286,'cpi roi'!A:C,2,FALSE)</f>
        <v>144.5</v>
      </c>
      <c r="F2286" s="18" t="s">
        <v>7383</v>
      </c>
      <c r="G2286" s="18">
        <v>6</v>
      </c>
      <c r="H2286" s="19">
        <v>71000</v>
      </c>
      <c r="I2286" s="18" t="s">
        <v>2818</v>
      </c>
      <c r="J2286" s="18" t="s">
        <v>7468</v>
      </c>
      <c r="K2286" s="18" t="s">
        <v>7469</v>
      </c>
      <c r="L2286" s="18" t="s">
        <v>34</v>
      </c>
      <c r="M2286" s="20">
        <v>20000000</v>
      </c>
      <c r="N2286" s="20">
        <v>153698625</v>
      </c>
      <c r="O2286" s="21">
        <f t="shared" si="105"/>
        <v>324096685.38062286</v>
      </c>
      <c r="P2286" s="22">
        <f t="shared" si="106"/>
        <v>768.49312499999996</v>
      </c>
      <c r="Q2286" s="20">
        <f t="shared" si="107"/>
        <v>106365830.44982699</v>
      </c>
      <c r="R2286" s="18" t="s">
        <v>7470</v>
      </c>
      <c r="S2286" s="18">
        <v>112</v>
      </c>
    </row>
    <row r="2287" spans="1:19" x14ac:dyDescent="0.25">
      <c r="A2287" s="18" t="s">
        <v>7471</v>
      </c>
      <c r="B2287" s="18" t="s">
        <v>2004</v>
      </c>
      <c r="C2287" s="18" t="s">
        <v>38</v>
      </c>
      <c r="D2287" s="18">
        <v>1993</v>
      </c>
      <c r="E2287" s="18">
        <f>VLOOKUP(D2287,'cpi roi'!A:C,2,FALSE)</f>
        <v>144.5</v>
      </c>
      <c r="F2287" s="18" t="s">
        <v>7472</v>
      </c>
      <c r="G2287" s="18">
        <v>4.0999999999999996</v>
      </c>
      <c r="H2287" s="19">
        <v>47000</v>
      </c>
      <c r="I2287" s="18" t="s">
        <v>2694</v>
      </c>
      <c r="J2287" s="18" t="s">
        <v>3869</v>
      </c>
      <c r="K2287" s="18" t="s">
        <v>7251</v>
      </c>
      <c r="L2287" s="18" t="s">
        <v>34</v>
      </c>
      <c r="M2287" s="20">
        <v>22000000</v>
      </c>
      <c r="N2287" s="20">
        <v>10696210</v>
      </c>
      <c r="O2287" s="21">
        <f t="shared" si="105"/>
        <v>22554568.768166091</v>
      </c>
      <c r="P2287" s="22">
        <f t="shared" si="106"/>
        <v>48.619136363636365</v>
      </c>
      <c r="Q2287" s="20">
        <f t="shared" si="107"/>
        <v>7402221.4532871973</v>
      </c>
      <c r="R2287" s="18" t="s">
        <v>54</v>
      </c>
      <c r="S2287" s="18">
        <v>104</v>
      </c>
    </row>
    <row r="2288" spans="1:19" x14ac:dyDescent="0.25">
      <c r="A2288" s="18" t="s">
        <v>7473</v>
      </c>
      <c r="B2288" s="18" t="s">
        <v>37</v>
      </c>
      <c r="C2288" s="18" t="s">
        <v>21</v>
      </c>
      <c r="D2288" s="18">
        <v>1993</v>
      </c>
      <c r="E2288" s="18">
        <f>VLOOKUP(D2288,'cpi roi'!A:C,2,FALSE)</f>
        <v>144.5</v>
      </c>
      <c r="F2288" s="18" t="s">
        <v>7441</v>
      </c>
      <c r="G2288" s="18">
        <v>7.8</v>
      </c>
      <c r="H2288" s="19">
        <v>69000</v>
      </c>
      <c r="I2288" s="18" t="s">
        <v>842</v>
      </c>
      <c r="J2288" s="18" t="s">
        <v>7474</v>
      </c>
      <c r="K2288" s="18" t="s">
        <v>3060</v>
      </c>
      <c r="L2288" s="18" t="s">
        <v>34</v>
      </c>
      <c r="M2288" s="20">
        <v>15000000</v>
      </c>
      <c r="N2288" s="20">
        <v>23237911</v>
      </c>
      <c r="O2288" s="21">
        <f t="shared" si="105"/>
        <v>49000633.091349483</v>
      </c>
      <c r="P2288" s="22">
        <f t="shared" si="106"/>
        <v>154.91940666666665</v>
      </c>
      <c r="Q2288" s="20">
        <f t="shared" si="107"/>
        <v>16081599.307958476</v>
      </c>
      <c r="R2288" s="18" t="s">
        <v>35</v>
      </c>
      <c r="S2288" s="18">
        <v>134</v>
      </c>
    </row>
    <row r="2289" spans="1:19" x14ac:dyDescent="0.25">
      <c r="A2289" s="18" t="s">
        <v>7475</v>
      </c>
      <c r="B2289" s="18" t="s">
        <v>20</v>
      </c>
      <c r="C2289" s="18" t="s">
        <v>38</v>
      </c>
      <c r="D2289" s="18">
        <v>1993</v>
      </c>
      <c r="E2289" s="18">
        <f>VLOOKUP(D2289,'cpi roi'!A:C,2,FALSE)</f>
        <v>144.5</v>
      </c>
      <c r="F2289" s="18" t="s">
        <v>7476</v>
      </c>
      <c r="G2289" s="18">
        <v>6.2</v>
      </c>
      <c r="H2289" s="19">
        <v>46000</v>
      </c>
      <c r="I2289" s="18" t="s">
        <v>7477</v>
      </c>
      <c r="J2289" s="18" t="s">
        <v>5889</v>
      </c>
      <c r="K2289" s="18" t="s">
        <v>4542</v>
      </c>
      <c r="L2289" s="18" t="s">
        <v>34</v>
      </c>
      <c r="M2289" s="20">
        <v>18000000</v>
      </c>
      <c r="N2289" s="20">
        <v>74189677</v>
      </c>
      <c r="O2289" s="21">
        <f t="shared" si="105"/>
        <v>156440100.91280279</v>
      </c>
      <c r="P2289" s="22">
        <f t="shared" si="106"/>
        <v>412.16487222222219</v>
      </c>
      <c r="Q2289" s="20">
        <f t="shared" si="107"/>
        <v>51342337.02422145</v>
      </c>
      <c r="R2289" s="18" t="s">
        <v>65</v>
      </c>
      <c r="S2289" s="18">
        <v>97</v>
      </c>
    </row>
    <row r="2290" spans="1:19" x14ac:dyDescent="0.25">
      <c r="A2290" s="18" t="s">
        <v>7478</v>
      </c>
      <c r="B2290" s="18" t="s">
        <v>2004</v>
      </c>
      <c r="C2290" s="18" t="s">
        <v>67</v>
      </c>
      <c r="D2290" s="18">
        <v>1993</v>
      </c>
      <c r="E2290" s="18">
        <f>VLOOKUP(D2290,'cpi roi'!A:C,2,FALSE)</f>
        <v>144.5</v>
      </c>
      <c r="F2290" s="18" t="s">
        <v>7479</v>
      </c>
      <c r="G2290" s="18">
        <v>6.5</v>
      </c>
      <c r="H2290" s="19">
        <v>23000</v>
      </c>
      <c r="I2290" s="18" t="s">
        <v>1927</v>
      </c>
      <c r="J2290" s="18" t="s">
        <v>7480</v>
      </c>
      <c r="K2290" s="18" t="s">
        <v>6962</v>
      </c>
      <c r="L2290" s="18" t="s">
        <v>34</v>
      </c>
      <c r="M2290" s="20">
        <v>15000000</v>
      </c>
      <c r="N2290" s="20">
        <v>19885552</v>
      </c>
      <c r="O2290" s="21">
        <f t="shared" si="105"/>
        <v>41931679.546020761</v>
      </c>
      <c r="P2290" s="22">
        <f t="shared" si="106"/>
        <v>132.57034666666667</v>
      </c>
      <c r="Q2290" s="20">
        <f t="shared" si="107"/>
        <v>13761627.6816609</v>
      </c>
      <c r="R2290" s="18" t="s">
        <v>48</v>
      </c>
      <c r="S2290" s="18">
        <v>109</v>
      </c>
    </row>
    <row r="2291" spans="1:19" x14ac:dyDescent="0.25">
      <c r="A2291" s="18" t="s">
        <v>7481</v>
      </c>
      <c r="B2291" s="18" t="s">
        <v>37</v>
      </c>
      <c r="C2291" s="18" t="s">
        <v>29</v>
      </c>
      <c r="D2291" s="18">
        <v>1993</v>
      </c>
      <c r="E2291" s="18">
        <f>VLOOKUP(D2291,'cpi roi'!A:C,2,FALSE)</f>
        <v>144.5</v>
      </c>
      <c r="F2291" s="18" t="s">
        <v>7376</v>
      </c>
      <c r="G2291" s="18">
        <v>7</v>
      </c>
      <c r="H2291" s="19">
        <v>96000</v>
      </c>
      <c r="I2291" s="18" t="s">
        <v>6948</v>
      </c>
      <c r="J2291" s="18" t="s">
        <v>7482</v>
      </c>
      <c r="K2291" s="18" t="s">
        <v>1862</v>
      </c>
      <c r="L2291" s="18" t="s">
        <v>34</v>
      </c>
      <c r="M2291" s="20">
        <v>14000000</v>
      </c>
      <c r="N2291" s="20">
        <v>154856263</v>
      </c>
      <c r="O2291" s="21">
        <f t="shared" si="105"/>
        <v>326537739.35017306</v>
      </c>
      <c r="P2291" s="22">
        <f t="shared" si="106"/>
        <v>1106.1161642857141</v>
      </c>
      <c r="Q2291" s="20">
        <f t="shared" si="107"/>
        <v>107166964.01384082</v>
      </c>
      <c r="R2291" s="18" t="s">
        <v>1729</v>
      </c>
      <c r="S2291" s="18">
        <v>98</v>
      </c>
    </row>
    <row r="2292" spans="1:19" x14ac:dyDescent="0.25">
      <c r="A2292" s="18" t="s">
        <v>7483</v>
      </c>
      <c r="B2292" s="18" t="s">
        <v>2004</v>
      </c>
      <c r="C2292" s="18" t="s">
        <v>45</v>
      </c>
      <c r="D2292" s="18">
        <v>1993</v>
      </c>
      <c r="E2292" s="18">
        <f>VLOOKUP(D2292,'cpi roi'!A:C,2,FALSE)</f>
        <v>144.5</v>
      </c>
      <c r="F2292" s="18" t="s">
        <v>7168</v>
      </c>
      <c r="G2292" s="18">
        <v>6.8</v>
      </c>
      <c r="H2292" s="19">
        <v>50000</v>
      </c>
      <c r="I2292" s="18" t="s">
        <v>549</v>
      </c>
      <c r="J2292" s="18" t="s">
        <v>4470</v>
      </c>
      <c r="K2292" s="18" t="s">
        <v>1733</v>
      </c>
      <c r="L2292" s="18" t="s">
        <v>34</v>
      </c>
      <c r="M2292" s="20">
        <v>28000000</v>
      </c>
      <c r="N2292" s="20">
        <v>63270710</v>
      </c>
      <c r="O2292" s="21">
        <f t="shared" si="105"/>
        <v>133415815.48096886</v>
      </c>
      <c r="P2292" s="22">
        <f t="shared" si="106"/>
        <v>225.96682142857139</v>
      </c>
      <c r="Q2292" s="20">
        <f t="shared" si="107"/>
        <v>43785958.477508649</v>
      </c>
      <c r="R2292" s="18" t="s">
        <v>27</v>
      </c>
      <c r="S2292" s="18">
        <v>110</v>
      </c>
    </row>
    <row r="2293" spans="1:19" x14ac:dyDescent="0.25">
      <c r="A2293" s="18" t="s">
        <v>7484</v>
      </c>
      <c r="B2293" s="18" t="s">
        <v>20</v>
      </c>
      <c r="C2293" s="18" t="s">
        <v>108</v>
      </c>
      <c r="D2293" s="18">
        <v>1993</v>
      </c>
      <c r="E2293" s="18">
        <f>VLOOKUP(D2293,'cpi roi'!A:C,2,FALSE)</f>
        <v>144.5</v>
      </c>
      <c r="F2293" s="18" t="s">
        <v>7048</v>
      </c>
      <c r="G2293" s="18">
        <v>6.7</v>
      </c>
      <c r="H2293" s="19">
        <v>52000</v>
      </c>
      <c r="I2293" s="18" t="s">
        <v>7485</v>
      </c>
      <c r="J2293" s="18" t="s">
        <v>7486</v>
      </c>
      <c r="K2293" s="18" t="s">
        <v>6538</v>
      </c>
      <c r="L2293" s="18" t="s">
        <v>34</v>
      </c>
      <c r="M2293" s="20">
        <v>9000000</v>
      </c>
      <c r="N2293" s="20">
        <v>2395231</v>
      </c>
      <c r="O2293" s="21">
        <f t="shared" si="105"/>
        <v>5050705.0913494816</v>
      </c>
      <c r="P2293" s="22">
        <f t="shared" si="106"/>
        <v>26.613677777777777</v>
      </c>
      <c r="Q2293" s="20">
        <f t="shared" si="107"/>
        <v>1657599.3079584774</v>
      </c>
      <c r="R2293" s="18" t="s">
        <v>223</v>
      </c>
      <c r="S2293" s="18">
        <v>117</v>
      </c>
    </row>
    <row r="2294" spans="1:19" x14ac:dyDescent="0.25">
      <c r="A2294" s="18" t="s">
        <v>7487</v>
      </c>
      <c r="B2294" s="18" t="s">
        <v>37</v>
      </c>
      <c r="C2294" s="18" t="s">
        <v>45</v>
      </c>
      <c r="D2294" s="18">
        <v>1993</v>
      </c>
      <c r="E2294" s="18">
        <f>VLOOKUP(D2294,'cpi roi'!A:C,2,FALSE)</f>
        <v>144.5</v>
      </c>
      <c r="F2294" s="18" t="s">
        <v>7488</v>
      </c>
      <c r="G2294" s="18">
        <v>7.2</v>
      </c>
      <c r="H2294" s="19">
        <v>56000</v>
      </c>
      <c r="I2294" s="18" t="s">
        <v>5139</v>
      </c>
      <c r="J2294" s="18" t="s">
        <v>7489</v>
      </c>
      <c r="K2294" s="18" t="s">
        <v>5686</v>
      </c>
      <c r="L2294" s="18" t="s">
        <v>34</v>
      </c>
      <c r="M2294" s="20">
        <v>0</v>
      </c>
      <c r="N2294" s="20">
        <v>23261580</v>
      </c>
      <c r="O2294" s="21">
        <f t="shared" si="105"/>
        <v>49050542.740484431</v>
      </c>
      <c r="P2294" s="22">
        <f t="shared" si="106"/>
        <v>0</v>
      </c>
      <c r="Q2294" s="20">
        <f t="shared" si="107"/>
        <v>16097979.238754325</v>
      </c>
      <c r="R2294" s="18" t="s">
        <v>122</v>
      </c>
      <c r="S2294" s="18">
        <v>98</v>
      </c>
    </row>
    <row r="2295" spans="1:19" x14ac:dyDescent="0.25">
      <c r="A2295" s="18" t="s">
        <v>7490</v>
      </c>
      <c r="B2295" s="18" t="s">
        <v>20</v>
      </c>
      <c r="C2295" s="18" t="s">
        <v>21</v>
      </c>
      <c r="D2295" s="18">
        <v>1993</v>
      </c>
      <c r="E2295" s="18">
        <f>VLOOKUP(D2295,'cpi roi'!A:C,2,FALSE)</f>
        <v>144.5</v>
      </c>
      <c r="F2295" s="18" t="s">
        <v>7491</v>
      </c>
      <c r="G2295" s="18">
        <v>5</v>
      </c>
      <c r="H2295" s="19">
        <v>30000</v>
      </c>
      <c r="I2295" s="18" t="s">
        <v>5213</v>
      </c>
      <c r="J2295" s="18" t="s">
        <v>1218</v>
      </c>
      <c r="K2295" s="18" t="s">
        <v>6661</v>
      </c>
      <c r="L2295" s="18" t="s">
        <v>34</v>
      </c>
      <c r="M2295" s="20">
        <v>40000000</v>
      </c>
      <c r="N2295" s="20">
        <v>116300000</v>
      </c>
      <c r="O2295" s="21">
        <f t="shared" si="105"/>
        <v>245236055.36332181</v>
      </c>
      <c r="P2295" s="22">
        <f t="shared" si="106"/>
        <v>290.75</v>
      </c>
      <c r="Q2295" s="20">
        <f t="shared" si="107"/>
        <v>80484429.065743938</v>
      </c>
      <c r="R2295" s="18" t="s">
        <v>48</v>
      </c>
      <c r="S2295" s="18">
        <v>107</v>
      </c>
    </row>
    <row r="2296" spans="1:19" x14ac:dyDescent="0.25">
      <c r="A2296" s="18" t="s">
        <v>7492</v>
      </c>
      <c r="B2296" s="18" t="s">
        <v>37</v>
      </c>
      <c r="C2296" s="18" t="s">
        <v>67</v>
      </c>
      <c r="D2296" s="18">
        <v>1993</v>
      </c>
      <c r="E2296" s="18">
        <f>VLOOKUP(D2296,'cpi roi'!A:C,2,FALSE)</f>
        <v>144.5</v>
      </c>
      <c r="F2296" s="18" t="s">
        <v>7493</v>
      </c>
      <c r="G2296" s="18">
        <v>7.5</v>
      </c>
      <c r="H2296" s="19">
        <v>59000</v>
      </c>
      <c r="I2296" s="18" t="s">
        <v>3310</v>
      </c>
      <c r="J2296" s="18" t="s">
        <v>3311</v>
      </c>
      <c r="K2296" s="18" t="s">
        <v>2567</v>
      </c>
      <c r="L2296" s="18" t="s">
        <v>34</v>
      </c>
      <c r="M2296" s="20">
        <v>0</v>
      </c>
      <c r="N2296" s="20">
        <v>22881563</v>
      </c>
      <c r="O2296" s="21">
        <f t="shared" si="105"/>
        <v>48249219.696193777</v>
      </c>
      <c r="P2296" s="22">
        <f t="shared" si="106"/>
        <v>0</v>
      </c>
      <c r="Q2296" s="20">
        <f t="shared" si="107"/>
        <v>15834991.69550173</v>
      </c>
      <c r="R2296" s="18" t="s">
        <v>2105</v>
      </c>
      <c r="S2296" s="18">
        <v>114</v>
      </c>
    </row>
    <row r="2297" spans="1:19" x14ac:dyDescent="0.25">
      <c r="A2297" s="18" t="s">
        <v>7494</v>
      </c>
      <c r="B2297" s="18" t="s">
        <v>37</v>
      </c>
      <c r="C2297" s="18" t="s">
        <v>45</v>
      </c>
      <c r="D2297" s="18">
        <v>1993</v>
      </c>
      <c r="E2297" s="18">
        <f>VLOOKUP(D2297,'cpi roi'!A:C,2,FALSE)</f>
        <v>144.5</v>
      </c>
      <c r="F2297" s="18" t="s">
        <v>7495</v>
      </c>
      <c r="G2297" s="18">
        <v>5.3</v>
      </c>
      <c r="H2297" s="19">
        <v>52000</v>
      </c>
      <c r="I2297" s="18" t="s">
        <v>2256</v>
      </c>
      <c r="J2297" s="18" t="s">
        <v>7496</v>
      </c>
      <c r="K2297" s="18" t="s">
        <v>63</v>
      </c>
      <c r="L2297" s="18" t="s">
        <v>34</v>
      </c>
      <c r="M2297" s="20">
        <v>33000000</v>
      </c>
      <c r="N2297" s="20">
        <v>21274717</v>
      </c>
      <c r="O2297" s="21">
        <f t="shared" si="105"/>
        <v>44860943.044290662</v>
      </c>
      <c r="P2297" s="22">
        <f t="shared" si="106"/>
        <v>64.46883939393939</v>
      </c>
      <c r="Q2297" s="20">
        <f t="shared" si="107"/>
        <v>14722987.543252595</v>
      </c>
      <c r="R2297" s="18" t="s">
        <v>48</v>
      </c>
      <c r="S2297" s="18">
        <v>88</v>
      </c>
    </row>
    <row r="2298" spans="1:19" x14ac:dyDescent="0.25">
      <c r="A2298" s="18" t="s">
        <v>7497</v>
      </c>
      <c r="B2298" s="18" t="s">
        <v>2004</v>
      </c>
      <c r="C2298" s="18" t="s">
        <v>45</v>
      </c>
      <c r="D2298" s="18">
        <v>1993</v>
      </c>
      <c r="E2298" s="18">
        <f>VLOOKUP(D2298,'cpi roi'!A:C,2,FALSE)</f>
        <v>144.5</v>
      </c>
      <c r="F2298" s="18" t="s">
        <v>6996</v>
      </c>
      <c r="G2298" s="18">
        <v>6.5</v>
      </c>
      <c r="H2298" s="19">
        <v>36000</v>
      </c>
      <c r="I2298" s="18" t="s">
        <v>5485</v>
      </c>
      <c r="J2298" s="18" t="s">
        <v>7498</v>
      </c>
      <c r="K2298" s="18" t="s">
        <v>6846</v>
      </c>
      <c r="L2298" s="18" t="s">
        <v>34</v>
      </c>
      <c r="M2298" s="20">
        <v>20000000</v>
      </c>
      <c r="N2298" s="20">
        <v>11585483</v>
      </c>
      <c r="O2298" s="21">
        <f t="shared" si="105"/>
        <v>24429734.741176471</v>
      </c>
      <c r="P2298" s="22">
        <f t="shared" si="106"/>
        <v>57.927415000000003</v>
      </c>
      <c r="Q2298" s="20">
        <f t="shared" si="107"/>
        <v>8017635.2941176463</v>
      </c>
      <c r="R2298" s="18" t="s">
        <v>2105</v>
      </c>
      <c r="S2298" s="18">
        <v>93</v>
      </c>
    </row>
    <row r="2299" spans="1:19" x14ac:dyDescent="0.25">
      <c r="A2299" s="18" t="s">
        <v>7499</v>
      </c>
      <c r="B2299" s="18" t="s">
        <v>2004</v>
      </c>
      <c r="C2299" s="18" t="s">
        <v>38</v>
      </c>
      <c r="D2299" s="18">
        <v>1993</v>
      </c>
      <c r="E2299" s="18">
        <f>VLOOKUP(D2299,'cpi roi'!A:C,2,FALSE)</f>
        <v>144.5</v>
      </c>
      <c r="F2299" s="18" t="s">
        <v>7491</v>
      </c>
      <c r="G2299" s="18">
        <v>6.6</v>
      </c>
      <c r="H2299" s="19">
        <v>86000</v>
      </c>
      <c r="I2299" s="18" t="s">
        <v>46</v>
      </c>
      <c r="J2299" s="18" t="s">
        <v>46</v>
      </c>
      <c r="K2299" s="18" t="s">
        <v>3263</v>
      </c>
      <c r="L2299" s="18" t="s">
        <v>34</v>
      </c>
      <c r="M2299" s="20">
        <v>25000000</v>
      </c>
      <c r="N2299" s="20">
        <v>133752825</v>
      </c>
      <c r="O2299" s="21">
        <f t="shared" si="105"/>
        <v>282037963.85813153</v>
      </c>
      <c r="P2299" s="22">
        <f t="shared" si="106"/>
        <v>535.01130000000001</v>
      </c>
      <c r="Q2299" s="20">
        <f t="shared" si="107"/>
        <v>92562508.650519028</v>
      </c>
      <c r="R2299" s="18" t="s">
        <v>184</v>
      </c>
      <c r="S2299" s="18">
        <v>86</v>
      </c>
    </row>
    <row r="2300" spans="1:19" x14ac:dyDescent="0.25">
      <c r="A2300" s="18" t="s">
        <v>7500</v>
      </c>
      <c r="B2300" s="18" t="s">
        <v>2004</v>
      </c>
      <c r="C2300" s="18" t="s">
        <v>45</v>
      </c>
      <c r="D2300" s="18">
        <v>1993</v>
      </c>
      <c r="E2300" s="18">
        <f>VLOOKUP(D2300,'cpi roi'!A:C,2,FALSE)</f>
        <v>144.5</v>
      </c>
      <c r="F2300" s="18" t="s">
        <v>7501</v>
      </c>
      <c r="G2300" s="18">
        <v>7.3</v>
      </c>
      <c r="H2300" s="19">
        <v>46000</v>
      </c>
      <c r="I2300" s="18" t="s">
        <v>5256</v>
      </c>
      <c r="J2300" s="18" t="s">
        <v>5257</v>
      </c>
      <c r="K2300" s="18" t="s">
        <v>5256</v>
      </c>
      <c r="L2300" s="18" t="s">
        <v>26</v>
      </c>
      <c r="M2300" s="20">
        <v>11000000</v>
      </c>
      <c r="N2300" s="20">
        <v>22549338</v>
      </c>
      <c r="O2300" s="21">
        <f t="shared" si="105"/>
        <v>47548673.277508654</v>
      </c>
      <c r="P2300" s="22">
        <f t="shared" si="106"/>
        <v>204.99398181818179</v>
      </c>
      <c r="Q2300" s="20">
        <f t="shared" si="107"/>
        <v>15605078.200692041</v>
      </c>
      <c r="R2300" s="18" t="s">
        <v>5258</v>
      </c>
      <c r="S2300" s="18">
        <v>111</v>
      </c>
    </row>
    <row r="2301" spans="1:19" x14ac:dyDescent="0.25">
      <c r="A2301" s="18" t="s">
        <v>7502</v>
      </c>
      <c r="B2301" s="18" t="s">
        <v>20</v>
      </c>
      <c r="C2301" s="18" t="s">
        <v>21</v>
      </c>
      <c r="D2301" s="18">
        <v>1993</v>
      </c>
      <c r="E2301" s="18">
        <f>VLOOKUP(D2301,'cpi roi'!A:C,2,FALSE)</f>
        <v>144.5</v>
      </c>
      <c r="F2301" s="18" t="s">
        <v>7259</v>
      </c>
      <c r="G2301" s="18">
        <v>5.8</v>
      </c>
      <c r="H2301" s="19">
        <v>17000</v>
      </c>
      <c r="I2301" s="18" t="s">
        <v>7503</v>
      </c>
      <c r="J2301" s="18" t="s">
        <v>7503</v>
      </c>
      <c r="K2301" s="18" t="s">
        <v>3856</v>
      </c>
      <c r="L2301" s="18" t="s">
        <v>34</v>
      </c>
      <c r="M2301" s="20">
        <v>6000000</v>
      </c>
      <c r="N2301" s="20">
        <v>13609396</v>
      </c>
      <c r="O2301" s="21">
        <f t="shared" si="105"/>
        <v>28697459.939100347</v>
      </c>
      <c r="P2301" s="22">
        <f t="shared" si="106"/>
        <v>226.82326666666665</v>
      </c>
      <c r="Q2301" s="20">
        <f t="shared" si="107"/>
        <v>9418267.1280276813</v>
      </c>
      <c r="R2301" s="18" t="s">
        <v>4534</v>
      </c>
      <c r="S2301" s="18">
        <v>89</v>
      </c>
    </row>
    <row r="2302" spans="1:19" x14ac:dyDescent="0.25">
      <c r="A2302" s="18" t="s">
        <v>7504</v>
      </c>
      <c r="B2302" s="18" t="s">
        <v>2004</v>
      </c>
      <c r="C2302" s="18" t="s">
        <v>38</v>
      </c>
      <c r="D2302" s="18">
        <v>1993</v>
      </c>
      <c r="E2302" s="18">
        <f>VLOOKUP(D2302,'cpi roi'!A:C,2,FALSE)</f>
        <v>144.5</v>
      </c>
      <c r="F2302" s="18" t="s">
        <v>7505</v>
      </c>
      <c r="G2302" s="18">
        <v>6.2</v>
      </c>
      <c r="H2302" s="19">
        <v>45000</v>
      </c>
      <c r="I2302" s="18" t="s">
        <v>2418</v>
      </c>
      <c r="J2302" s="18" t="s">
        <v>7506</v>
      </c>
      <c r="K2302" s="18" t="s">
        <v>2581</v>
      </c>
      <c r="L2302" s="18" t="s">
        <v>34</v>
      </c>
      <c r="M2302" s="20">
        <v>13000000</v>
      </c>
      <c r="N2302" s="20">
        <v>27979399</v>
      </c>
      <c r="O2302" s="21">
        <f t="shared" si="105"/>
        <v>58998774.223529413</v>
      </c>
      <c r="P2302" s="22">
        <f t="shared" si="106"/>
        <v>215.22614615384614</v>
      </c>
      <c r="Q2302" s="20">
        <f t="shared" si="107"/>
        <v>19362905.882352941</v>
      </c>
      <c r="R2302" s="18" t="s">
        <v>2031</v>
      </c>
      <c r="S2302" s="18">
        <v>84</v>
      </c>
    </row>
    <row r="2303" spans="1:19" x14ac:dyDescent="0.25">
      <c r="A2303" s="18" t="s">
        <v>7507</v>
      </c>
      <c r="B2303" s="18" t="s">
        <v>20</v>
      </c>
      <c r="C2303" s="18" t="s">
        <v>67</v>
      </c>
      <c r="D2303" s="18">
        <v>1993</v>
      </c>
      <c r="E2303" s="18">
        <f>VLOOKUP(D2303,'cpi roi'!A:C,2,FALSE)</f>
        <v>144.5</v>
      </c>
      <c r="F2303" s="18" t="s">
        <v>7508</v>
      </c>
      <c r="G2303" s="18">
        <v>7.3</v>
      </c>
      <c r="H2303" s="19">
        <v>49000</v>
      </c>
      <c r="I2303" s="18" t="s">
        <v>5271</v>
      </c>
      <c r="J2303" s="18" t="s">
        <v>7509</v>
      </c>
      <c r="K2303" s="18" t="s">
        <v>71</v>
      </c>
      <c r="L2303" s="18" t="s">
        <v>34</v>
      </c>
      <c r="M2303" s="20">
        <v>0</v>
      </c>
      <c r="N2303" s="20">
        <v>4104962</v>
      </c>
      <c r="O2303" s="21">
        <f t="shared" si="105"/>
        <v>8655930.2519031148</v>
      </c>
      <c r="P2303" s="22">
        <f t="shared" si="106"/>
        <v>0</v>
      </c>
      <c r="Q2303" s="20">
        <f t="shared" si="107"/>
        <v>2840804.1522491346</v>
      </c>
      <c r="R2303" s="18" t="s">
        <v>7510</v>
      </c>
      <c r="S2303" s="18">
        <v>115</v>
      </c>
    </row>
    <row r="2304" spans="1:19" x14ac:dyDescent="0.25">
      <c r="A2304" s="18" t="s">
        <v>7511</v>
      </c>
      <c r="B2304" s="18" t="s">
        <v>20</v>
      </c>
      <c r="C2304" s="18" t="s">
        <v>21</v>
      </c>
      <c r="D2304" s="18">
        <v>1993</v>
      </c>
      <c r="E2304" s="18">
        <f>VLOOKUP(D2304,'cpi roi'!A:C,2,FALSE)</f>
        <v>144.5</v>
      </c>
      <c r="F2304" s="18" t="s">
        <v>7512</v>
      </c>
      <c r="G2304" s="18">
        <v>7.9</v>
      </c>
      <c r="H2304" s="19">
        <v>93000</v>
      </c>
      <c r="I2304" s="18" t="s">
        <v>6339</v>
      </c>
      <c r="J2304" s="18" t="s">
        <v>6339</v>
      </c>
      <c r="K2304" s="18" t="s">
        <v>6377</v>
      </c>
      <c r="L2304" s="18" t="s">
        <v>457</v>
      </c>
      <c r="M2304" s="20">
        <v>0</v>
      </c>
      <c r="N2304" s="20">
        <v>1341154</v>
      </c>
      <c r="O2304" s="21">
        <f t="shared" si="105"/>
        <v>2828025.0782006923</v>
      </c>
      <c r="P2304" s="22">
        <f t="shared" si="106"/>
        <v>0</v>
      </c>
      <c r="Q2304" s="20">
        <f t="shared" si="107"/>
        <v>928134.25605536334</v>
      </c>
      <c r="R2304" s="18" t="s">
        <v>6716</v>
      </c>
      <c r="S2304" s="18">
        <v>94</v>
      </c>
    </row>
    <row r="2305" spans="1:19" x14ac:dyDescent="0.25">
      <c r="A2305" s="18" t="s">
        <v>7513</v>
      </c>
      <c r="B2305" s="18" t="s">
        <v>2004</v>
      </c>
      <c r="C2305" s="18" t="s">
        <v>45</v>
      </c>
      <c r="D2305" s="18">
        <v>1993</v>
      </c>
      <c r="E2305" s="18">
        <f>VLOOKUP(D2305,'cpi roi'!A:C,2,FALSE)</f>
        <v>144.5</v>
      </c>
      <c r="F2305" s="18" t="s">
        <v>7355</v>
      </c>
      <c r="G2305" s="18">
        <v>7</v>
      </c>
      <c r="H2305" s="19">
        <v>45000</v>
      </c>
      <c r="I2305" s="18" t="s">
        <v>4499</v>
      </c>
      <c r="J2305" s="18" t="s">
        <v>7514</v>
      </c>
      <c r="K2305" s="18" t="s">
        <v>893</v>
      </c>
      <c r="L2305" s="18" t="s">
        <v>34</v>
      </c>
      <c r="M2305" s="20">
        <v>0</v>
      </c>
      <c r="N2305" s="20">
        <v>70172621</v>
      </c>
      <c r="O2305" s="21">
        <f t="shared" si="105"/>
        <v>147969533.69342563</v>
      </c>
      <c r="P2305" s="22">
        <f t="shared" si="106"/>
        <v>0</v>
      </c>
      <c r="Q2305" s="20">
        <f t="shared" si="107"/>
        <v>48562367.474048443</v>
      </c>
      <c r="R2305" s="18" t="s">
        <v>7515</v>
      </c>
      <c r="S2305" s="18">
        <v>103</v>
      </c>
    </row>
    <row r="2306" spans="1:19" x14ac:dyDescent="0.25">
      <c r="A2306" s="18" t="s">
        <v>7516</v>
      </c>
      <c r="B2306" s="18" t="s">
        <v>2004</v>
      </c>
      <c r="C2306" s="18" t="s">
        <v>108</v>
      </c>
      <c r="D2306" s="18">
        <v>1993</v>
      </c>
      <c r="E2306" s="18">
        <f>VLOOKUP(D2306,'cpi roi'!A:C,2,FALSE)</f>
        <v>144.5</v>
      </c>
      <c r="F2306" s="18" t="s">
        <v>7388</v>
      </c>
      <c r="G2306" s="18">
        <v>7.5</v>
      </c>
      <c r="H2306" s="19">
        <v>76000</v>
      </c>
      <c r="I2306" s="18" t="s">
        <v>89</v>
      </c>
      <c r="J2306" s="18" t="s">
        <v>7517</v>
      </c>
      <c r="K2306" s="18" t="s">
        <v>2833</v>
      </c>
      <c r="L2306" s="18" t="s">
        <v>34</v>
      </c>
      <c r="M2306" s="20">
        <v>30000000</v>
      </c>
      <c r="N2306" s="20">
        <v>135130999</v>
      </c>
      <c r="O2306" s="21">
        <f t="shared" si="105"/>
        <v>284944051.17854673</v>
      </c>
      <c r="P2306" s="22">
        <f t="shared" si="106"/>
        <v>450.43666333333334</v>
      </c>
      <c r="Q2306" s="20">
        <f t="shared" si="107"/>
        <v>93516262.283737019</v>
      </c>
      <c r="R2306" s="18" t="s">
        <v>27</v>
      </c>
      <c r="S2306" s="18">
        <v>138</v>
      </c>
    </row>
    <row r="2307" spans="1:19" x14ac:dyDescent="0.25">
      <c r="A2307" s="18" t="s">
        <v>7518</v>
      </c>
      <c r="B2307" s="18" t="s">
        <v>20</v>
      </c>
      <c r="C2307" s="18" t="s">
        <v>45</v>
      </c>
      <c r="D2307" s="18">
        <v>1993</v>
      </c>
      <c r="E2307" s="18">
        <f>VLOOKUP(D2307,'cpi roi'!A:C,2,FALSE)</f>
        <v>144.5</v>
      </c>
      <c r="F2307" s="18" t="s">
        <v>6806</v>
      </c>
      <c r="G2307" s="18">
        <v>4.8</v>
      </c>
      <c r="H2307" s="19">
        <v>25000</v>
      </c>
      <c r="I2307" s="18" t="s">
        <v>7519</v>
      </c>
      <c r="J2307" s="18" t="s">
        <v>7519</v>
      </c>
      <c r="K2307" s="18" t="s">
        <v>7520</v>
      </c>
      <c r="L2307" s="18" t="s">
        <v>34</v>
      </c>
      <c r="M2307" s="20">
        <v>900000</v>
      </c>
      <c r="N2307" s="20">
        <v>8556940</v>
      </c>
      <c r="O2307" s="21">
        <f t="shared" ref="O2307:O2370" si="108">(304.7/E2307)*N2307</f>
        <v>18043595.97231834</v>
      </c>
      <c r="P2307" s="22">
        <f t="shared" ref="P2307:P2370" si="109">IFERROR(N2307/M2307, 0)*100</f>
        <v>950.77111111111117</v>
      </c>
      <c r="Q2307" s="20">
        <f t="shared" ref="Q2307:Q2370" si="110">N2307/(E2307/100)</f>
        <v>5921757.7854671273</v>
      </c>
      <c r="R2307" s="18" t="s">
        <v>7521</v>
      </c>
      <c r="S2307" s="18">
        <v>92</v>
      </c>
    </row>
    <row r="2308" spans="1:19" x14ac:dyDescent="0.25">
      <c r="A2308" s="18" t="s">
        <v>7522</v>
      </c>
      <c r="B2308" s="18" t="s">
        <v>20</v>
      </c>
      <c r="C2308" s="18" t="s">
        <v>108</v>
      </c>
      <c r="D2308" s="18">
        <v>1993</v>
      </c>
      <c r="E2308" s="18">
        <f>VLOOKUP(D2308,'cpi roi'!A:C,2,FALSE)</f>
        <v>144.5</v>
      </c>
      <c r="F2308" s="18" t="s">
        <v>7376</v>
      </c>
      <c r="G2308" s="18">
        <v>6.4</v>
      </c>
      <c r="H2308" s="19">
        <v>24000</v>
      </c>
      <c r="I2308" s="18" t="s">
        <v>601</v>
      </c>
      <c r="J2308" s="18" t="s">
        <v>6798</v>
      </c>
      <c r="K2308" s="18" t="s">
        <v>4467</v>
      </c>
      <c r="L2308" s="18" t="s">
        <v>199</v>
      </c>
      <c r="M2308" s="20">
        <v>20000000</v>
      </c>
      <c r="N2308" s="20">
        <v>46405336</v>
      </c>
      <c r="O2308" s="21">
        <f t="shared" si="108"/>
        <v>97852635.84221454</v>
      </c>
      <c r="P2308" s="22">
        <f t="shared" si="109"/>
        <v>232.02668000000003</v>
      </c>
      <c r="Q2308" s="20">
        <f t="shared" si="110"/>
        <v>32114419.377162628</v>
      </c>
      <c r="R2308" s="18" t="s">
        <v>5112</v>
      </c>
      <c r="S2308" s="18">
        <v>107</v>
      </c>
    </row>
    <row r="2309" spans="1:19" x14ac:dyDescent="0.25">
      <c r="A2309" s="18" t="s">
        <v>7523</v>
      </c>
      <c r="B2309" s="18" t="s">
        <v>20</v>
      </c>
      <c r="C2309" s="18" t="s">
        <v>67</v>
      </c>
      <c r="D2309" s="18">
        <v>1993</v>
      </c>
      <c r="E2309" s="18">
        <f>VLOOKUP(D2309,'cpi roi'!A:C,2,FALSE)</f>
        <v>144.5</v>
      </c>
      <c r="F2309" s="18" t="s">
        <v>7397</v>
      </c>
      <c r="G2309" s="18">
        <v>7.3</v>
      </c>
      <c r="H2309" s="19">
        <v>18000</v>
      </c>
      <c r="I2309" s="18" t="s">
        <v>3446</v>
      </c>
      <c r="J2309" s="18" t="s">
        <v>7524</v>
      </c>
      <c r="K2309" s="18" t="s">
        <v>7525</v>
      </c>
      <c r="L2309" s="18" t="s">
        <v>34</v>
      </c>
      <c r="M2309" s="20">
        <v>15000000</v>
      </c>
      <c r="N2309" s="20">
        <v>39100956</v>
      </c>
      <c r="O2309" s="21">
        <f t="shared" si="108"/>
        <v>82450251.164013848</v>
      </c>
      <c r="P2309" s="22">
        <f t="shared" si="109"/>
        <v>260.67304000000001</v>
      </c>
      <c r="Q2309" s="20">
        <f t="shared" si="110"/>
        <v>27059485.121107265</v>
      </c>
      <c r="R2309" s="18" t="s">
        <v>2097</v>
      </c>
      <c r="S2309" s="18">
        <v>118</v>
      </c>
    </row>
    <row r="2310" spans="1:19" x14ac:dyDescent="0.25">
      <c r="A2310" s="18" t="s">
        <v>7526</v>
      </c>
      <c r="B2310" s="18" t="s">
        <v>20</v>
      </c>
      <c r="C2310" s="18" t="s">
        <v>45</v>
      </c>
      <c r="D2310" s="18">
        <v>1993</v>
      </c>
      <c r="E2310" s="18">
        <f>VLOOKUP(D2310,'cpi roi'!A:C,2,FALSE)</f>
        <v>144.5</v>
      </c>
      <c r="F2310" s="18" t="s">
        <v>7527</v>
      </c>
      <c r="G2310" s="18">
        <v>7.7</v>
      </c>
      <c r="H2310" s="19">
        <v>43000</v>
      </c>
      <c r="I2310" s="18" t="s">
        <v>99</v>
      </c>
      <c r="J2310" s="18" t="s">
        <v>7528</v>
      </c>
      <c r="K2310" s="18" t="s">
        <v>7314</v>
      </c>
      <c r="L2310" s="18" t="s">
        <v>34</v>
      </c>
      <c r="M2310" s="20">
        <v>0</v>
      </c>
      <c r="N2310" s="20">
        <v>6110979</v>
      </c>
      <c r="O2310" s="21">
        <f t="shared" si="108"/>
        <v>12885919.040138409</v>
      </c>
      <c r="P2310" s="22">
        <f t="shared" si="109"/>
        <v>0</v>
      </c>
      <c r="Q2310" s="20">
        <f t="shared" si="110"/>
        <v>4229051.2110726638</v>
      </c>
      <c r="R2310" s="18" t="s">
        <v>7529</v>
      </c>
      <c r="S2310" s="18">
        <v>188</v>
      </c>
    </row>
    <row r="2311" spans="1:19" x14ac:dyDescent="0.25">
      <c r="A2311" s="18" t="s">
        <v>7530</v>
      </c>
      <c r="B2311" s="18" t="s">
        <v>2004</v>
      </c>
      <c r="C2311" s="18" t="s">
        <v>45</v>
      </c>
      <c r="D2311" s="18">
        <v>1993</v>
      </c>
      <c r="E2311" s="18">
        <f>VLOOKUP(D2311,'cpi roi'!A:C,2,FALSE)</f>
        <v>144.5</v>
      </c>
      <c r="F2311" s="18" t="s">
        <v>7501</v>
      </c>
      <c r="G2311" s="18">
        <v>5.8</v>
      </c>
      <c r="H2311" s="19">
        <v>18000</v>
      </c>
      <c r="I2311" s="18" t="s">
        <v>823</v>
      </c>
      <c r="J2311" s="18" t="s">
        <v>7531</v>
      </c>
      <c r="K2311" s="18" t="s">
        <v>7532</v>
      </c>
      <c r="L2311" s="18" t="s">
        <v>34</v>
      </c>
      <c r="M2311" s="20">
        <v>0</v>
      </c>
      <c r="N2311" s="20">
        <v>36448400</v>
      </c>
      <c r="O2311" s="21">
        <f t="shared" si="108"/>
        <v>76856937.577854678</v>
      </c>
      <c r="P2311" s="22">
        <f t="shared" si="109"/>
        <v>0</v>
      </c>
      <c r="Q2311" s="20">
        <f t="shared" si="110"/>
        <v>25223806.228373703</v>
      </c>
      <c r="R2311" s="18" t="s">
        <v>5724</v>
      </c>
      <c r="S2311" s="18">
        <v>95</v>
      </c>
    </row>
    <row r="2312" spans="1:19" x14ac:dyDescent="0.25">
      <c r="A2312" s="18" t="s">
        <v>7533</v>
      </c>
      <c r="B2312" s="18" t="s">
        <v>20</v>
      </c>
      <c r="C2312" s="18" t="s">
        <v>38</v>
      </c>
      <c r="D2312" s="18">
        <v>1993</v>
      </c>
      <c r="E2312" s="18">
        <f>VLOOKUP(D2312,'cpi roi'!A:C,2,FALSE)</f>
        <v>144.5</v>
      </c>
      <c r="F2312" s="18" t="s">
        <v>7222</v>
      </c>
      <c r="G2312" s="18">
        <v>5.9</v>
      </c>
      <c r="H2312" s="19">
        <v>41000</v>
      </c>
      <c r="I2312" s="18" t="s">
        <v>4839</v>
      </c>
      <c r="J2312" s="18" t="s">
        <v>4839</v>
      </c>
      <c r="K2312" s="18" t="s">
        <v>4462</v>
      </c>
      <c r="L2312" s="18" t="s">
        <v>34</v>
      </c>
      <c r="M2312" s="20">
        <v>30000000</v>
      </c>
      <c r="N2312" s="20">
        <v>24107867</v>
      </c>
      <c r="O2312" s="21">
        <f t="shared" si="108"/>
        <v>50835066.262283742</v>
      </c>
      <c r="P2312" s="22">
        <f t="shared" si="109"/>
        <v>80.359556666666663</v>
      </c>
      <c r="Q2312" s="20">
        <f t="shared" si="110"/>
        <v>16683644.982698962</v>
      </c>
      <c r="R2312" s="18" t="s">
        <v>35</v>
      </c>
      <c r="S2312" s="18">
        <v>102</v>
      </c>
    </row>
    <row r="2313" spans="1:19" x14ac:dyDescent="0.25">
      <c r="A2313" s="18" t="s">
        <v>7534</v>
      </c>
      <c r="B2313" s="18" t="s">
        <v>424</v>
      </c>
      <c r="C2313" s="18" t="s">
        <v>56</v>
      </c>
      <c r="D2313" s="18">
        <v>1993</v>
      </c>
      <c r="E2313" s="18">
        <f>VLOOKUP(D2313,'cpi roi'!A:C,2,FALSE)</f>
        <v>144.5</v>
      </c>
      <c r="F2313" s="18" t="s">
        <v>7535</v>
      </c>
      <c r="G2313" s="18">
        <v>5.9</v>
      </c>
      <c r="H2313" s="19">
        <v>14000</v>
      </c>
      <c r="I2313" s="18" t="s">
        <v>7536</v>
      </c>
      <c r="J2313" s="18" t="s">
        <v>7537</v>
      </c>
      <c r="K2313" s="18" t="s">
        <v>7538</v>
      </c>
      <c r="L2313" s="18" t="s">
        <v>34</v>
      </c>
      <c r="M2313" s="20">
        <v>2000000</v>
      </c>
      <c r="N2313" s="20">
        <v>54207</v>
      </c>
      <c r="O2313" s="21">
        <f t="shared" si="108"/>
        <v>114303.61868512111</v>
      </c>
      <c r="P2313" s="22">
        <f t="shared" si="109"/>
        <v>2.71035</v>
      </c>
      <c r="Q2313" s="20">
        <f t="shared" si="110"/>
        <v>37513.494809688578</v>
      </c>
      <c r="R2313" s="18" t="s">
        <v>6119</v>
      </c>
      <c r="S2313" s="18">
        <v>97</v>
      </c>
    </row>
    <row r="2314" spans="1:19" x14ac:dyDescent="0.25">
      <c r="A2314" s="18" t="s">
        <v>7539</v>
      </c>
      <c r="B2314" s="18" t="s">
        <v>37</v>
      </c>
      <c r="C2314" s="18" t="s">
        <v>67</v>
      </c>
      <c r="D2314" s="18">
        <v>1993</v>
      </c>
      <c r="E2314" s="18">
        <f>VLOOKUP(D2314,'cpi roi'!A:C,2,FALSE)</f>
        <v>144.5</v>
      </c>
      <c r="F2314" s="18" t="s">
        <v>7540</v>
      </c>
      <c r="G2314" s="18">
        <v>7.4</v>
      </c>
      <c r="H2314" s="19">
        <v>37000</v>
      </c>
      <c r="I2314" s="18" t="s">
        <v>7541</v>
      </c>
      <c r="J2314" s="18" t="s">
        <v>7542</v>
      </c>
      <c r="K2314" s="18" t="s">
        <v>6439</v>
      </c>
      <c r="L2314" s="18" t="s">
        <v>34</v>
      </c>
      <c r="M2314" s="20">
        <v>12000000</v>
      </c>
      <c r="N2314" s="20">
        <v>7266383</v>
      </c>
      <c r="O2314" s="21">
        <f t="shared" si="108"/>
        <v>15322262.284429066</v>
      </c>
      <c r="P2314" s="22">
        <f t="shared" si="109"/>
        <v>60.553191666666663</v>
      </c>
      <c r="Q2314" s="20">
        <f t="shared" si="110"/>
        <v>5028638.7543252595</v>
      </c>
      <c r="R2314" s="18" t="s">
        <v>2679</v>
      </c>
      <c r="S2314" s="18">
        <v>109</v>
      </c>
    </row>
    <row r="2315" spans="1:19" x14ac:dyDescent="0.25">
      <c r="A2315" s="18" t="s">
        <v>7543</v>
      </c>
      <c r="B2315" s="18" t="s">
        <v>424</v>
      </c>
      <c r="C2315" s="18" t="s">
        <v>155</v>
      </c>
      <c r="D2315" s="18">
        <v>1993</v>
      </c>
      <c r="E2315" s="18">
        <f>VLOOKUP(D2315,'cpi roi'!A:C,2,FALSE)</f>
        <v>144.5</v>
      </c>
      <c r="F2315" s="18" t="s">
        <v>7464</v>
      </c>
      <c r="G2315" s="18">
        <v>4.2</v>
      </c>
      <c r="H2315" s="19">
        <v>29000</v>
      </c>
      <c r="I2315" s="18" t="s">
        <v>7544</v>
      </c>
      <c r="J2315" s="18" t="s">
        <v>7545</v>
      </c>
      <c r="K2315" s="18" t="s">
        <v>7546</v>
      </c>
      <c r="L2315" s="18" t="s">
        <v>34</v>
      </c>
      <c r="M2315" s="20">
        <v>3000000</v>
      </c>
      <c r="N2315" s="20">
        <v>15935068</v>
      </c>
      <c r="O2315" s="21">
        <f t="shared" si="108"/>
        <v>33601489.408996545</v>
      </c>
      <c r="P2315" s="22">
        <f t="shared" si="109"/>
        <v>531.16893333333337</v>
      </c>
      <c r="Q2315" s="20">
        <f t="shared" si="110"/>
        <v>11027728.719723184</v>
      </c>
      <c r="R2315" s="18" t="s">
        <v>2031</v>
      </c>
      <c r="S2315" s="18">
        <v>87</v>
      </c>
    </row>
    <row r="2316" spans="1:19" x14ac:dyDescent="0.25">
      <c r="A2316" s="18" t="s">
        <v>7547</v>
      </c>
      <c r="B2316" s="18" t="s">
        <v>37</v>
      </c>
      <c r="C2316" s="18" t="s">
        <v>45</v>
      </c>
      <c r="D2316" s="18">
        <v>1993</v>
      </c>
      <c r="E2316" s="18">
        <f>VLOOKUP(D2316,'cpi roi'!A:C,2,FALSE)</f>
        <v>144.5</v>
      </c>
      <c r="F2316" s="18" t="s">
        <v>6970</v>
      </c>
      <c r="G2316" s="18">
        <v>6.9</v>
      </c>
      <c r="H2316" s="19">
        <v>10000</v>
      </c>
      <c r="I2316" s="18" t="s">
        <v>655</v>
      </c>
      <c r="J2316" s="18" t="s">
        <v>4657</v>
      </c>
      <c r="K2316" s="18" t="s">
        <v>6562</v>
      </c>
      <c r="L2316" s="18" t="s">
        <v>34</v>
      </c>
      <c r="M2316" s="20">
        <v>13000000</v>
      </c>
      <c r="N2316" s="20">
        <v>9532895</v>
      </c>
      <c r="O2316" s="21">
        <f t="shared" si="108"/>
        <v>20101543.989619378</v>
      </c>
      <c r="P2316" s="22">
        <f t="shared" si="109"/>
        <v>73.329961538461546</v>
      </c>
      <c r="Q2316" s="20">
        <f t="shared" si="110"/>
        <v>6597159.169550173</v>
      </c>
      <c r="R2316" s="18" t="s">
        <v>65</v>
      </c>
      <c r="S2316" s="18">
        <v>99</v>
      </c>
    </row>
    <row r="2317" spans="1:19" x14ac:dyDescent="0.25">
      <c r="A2317" s="18" t="s">
        <v>7548</v>
      </c>
      <c r="B2317" s="18" t="s">
        <v>20</v>
      </c>
      <c r="C2317" s="18" t="s">
        <v>21</v>
      </c>
      <c r="D2317" s="18">
        <v>1993</v>
      </c>
      <c r="E2317" s="18">
        <f>VLOOKUP(D2317,'cpi roi'!A:C,2,FALSE)</f>
        <v>144.5</v>
      </c>
      <c r="F2317" s="18" t="s">
        <v>7362</v>
      </c>
      <c r="G2317" s="18">
        <v>6.4</v>
      </c>
      <c r="H2317" s="19">
        <v>37000</v>
      </c>
      <c r="I2317" s="18" t="s">
        <v>2174</v>
      </c>
      <c r="J2317" s="18" t="s">
        <v>5899</v>
      </c>
      <c r="K2317" s="18" t="s">
        <v>5664</v>
      </c>
      <c r="L2317" s="18" t="s">
        <v>34</v>
      </c>
      <c r="M2317" s="20">
        <v>17000000</v>
      </c>
      <c r="N2317" s="20">
        <v>60613008</v>
      </c>
      <c r="O2317" s="21">
        <f t="shared" si="108"/>
        <v>127811650.77923876</v>
      </c>
      <c r="P2317" s="22">
        <f t="shared" si="109"/>
        <v>356.54710588235292</v>
      </c>
      <c r="Q2317" s="20">
        <f t="shared" si="110"/>
        <v>41946718.339100346</v>
      </c>
      <c r="R2317" s="18" t="s">
        <v>184</v>
      </c>
      <c r="S2317" s="18">
        <v>87</v>
      </c>
    </row>
    <row r="2318" spans="1:19" x14ac:dyDescent="0.25">
      <c r="A2318" s="18" t="s">
        <v>7549</v>
      </c>
      <c r="B2318" s="18" t="s">
        <v>37</v>
      </c>
      <c r="C2318" s="18" t="s">
        <v>45</v>
      </c>
      <c r="D2318" s="18">
        <v>1993</v>
      </c>
      <c r="E2318" s="18">
        <f>VLOOKUP(D2318,'cpi roi'!A:C,2,FALSE)</f>
        <v>144.5</v>
      </c>
      <c r="F2318" s="18" t="s">
        <v>7550</v>
      </c>
      <c r="G2318" s="18">
        <v>5</v>
      </c>
      <c r="H2318" s="19">
        <v>18000</v>
      </c>
      <c r="I2318" s="18" t="s">
        <v>6845</v>
      </c>
      <c r="J2318" s="18" t="s">
        <v>7551</v>
      </c>
      <c r="K2318" s="18" t="s">
        <v>7552</v>
      </c>
      <c r="L2318" s="18" t="s">
        <v>34</v>
      </c>
      <c r="M2318" s="20">
        <v>25000000</v>
      </c>
      <c r="N2318" s="20">
        <v>57405220</v>
      </c>
      <c r="O2318" s="21">
        <f t="shared" si="108"/>
        <v>121047546.94809689</v>
      </c>
      <c r="P2318" s="22">
        <f t="shared" si="109"/>
        <v>229.62088</v>
      </c>
      <c r="Q2318" s="20">
        <f t="shared" si="110"/>
        <v>39726795.847750865</v>
      </c>
      <c r="R2318" s="18" t="s">
        <v>184</v>
      </c>
      <c r="S2318" s="18">
        <v>92</v>
      </c>
    </row>
    <row r="2319" spans="1:19" x14ac:dyDescent="0.25">
      <c r="A2319" s="18" t="s">
        <v>7553</v>
      </c>
      <c r="B2319" s="18" t="s">
        <v>37</v>
      </c>
      <c r="C2319" s="18" t="s">
        <v>45</v>
      </c>
      <c r="D2319" s="18">
        <v>1993</v>
      </c>
      <c r="E2319" s="18">
        <f>VLOOKUP(D2319,'cpi roi'!A:C,2,FALSE)</f>
        <v>144.5</v>
      </c>
      <c r="F2319" s="18" t="s">
        <v>7402</v>
      </c>
      <c r="G2319" s="18">
        <v>4.9000000000000004</v>
      </c>
      <c r="H2319" s="19">
        <v>26000</v>
      </c>
      <c r="I2319" s="18" t="s">
        <v>2609</v>
      </c>
      <c r="J2319" s="18" t="s">
        <v>1314</v>
      </c>
      <c r="K2319" s="18" t="s">
        <v>3150</v>
      </c>
      <c r="L2319" s="18" t="s">
        <v>34</v>
      </c>
      <c r="M2319" s="20">
        <v>15000000</v>
      </c>
      <c r="N2319" s="20">
        <v>118243066</v>
      </c>
      <c r="O2319" s="21">
        <f t="shared" si="108"/>
        <v>249333302.49273357</v>
      </c>
      <c r="P2319" s="22">
        <f t="shared" si="109"/>
        <v>788.28710666666666</v>
      </c>
      <c r="Q2319" s="20">
        <f t="shared" si="110"/>
        <v>81829111.418685123</v>
      </c>
      <c r="R2319" s="18" t="s">
        <v>7032</v>
      </c>
      <c r="S2319" s="18">
        <v>89</v>
      </c>
    </row>
    <row r="2320" spans="1:19" x14ac:dyDescent="0.25">
      <c r="A2320" s="18" t="s">
        <v>7554</v>
      </c>
      <c r="B2320" s="18" t="s">
        <v>20</v>
      </c>
      <c r="C2320" s="18" t="s">
        <v>108</v>
      </c>
      <c r="D2320" s="18">
        <v>1993</v>
      </c>
      <c r="E2320" s="18">
        <f>VLOOKUP(D2320,'cpi roi'!A:C,2,FALSE)</f>
        <v>144.5</v>
      </c>
      <c r="F2320" s="18" t="s">
        <v>7555</v>
      </c>
      <c r="G2320" s="18">
        <v>6.5</v>
      </c>
      <c r="H2320" s="19">
        <v>20000</v>
      </c>
      <c r="I2320" s="18" t="s">
        <v>7556</v>
      </c>
      <c r="J2320" s="18" t="s">
        <v>7556</v>
      </c>
      <c r="K2320" s="18" t="s">
        <v>3917</v>
      </c>
      <c r="L2320" s="18" t="s">
        <v>457</v>
      </c>
      <c r="M2320" s="20">
        <v>1500000</v>
      </c>
      <c r="N2320" s="20">
        <v>418961</v>
      </c>
      <c r="O2320" s="21">
        <f t="shared" si="108"/>
        <v>883442.33010380622</v>
      </c>
      <c r="P2320" s="22">
        <f t="shared" si="109"/>
        <v>27.930733333333336</v>
      </c>
      <c r="Q2320" s="20">
        <f t="shared" si="110"/>
        <v>289938.40830449824</v>
      </c>
      <c r="R2320" s="18" t="s">
        <v>7557</v>
      </c>
      <c r="S2320" s="18">
        <v>96</v>
      </c>
    </row>
    <row r="2321" spans="1:19" x14ac:dyDescent="0.25">
      <c r="A2321" s="18" t="s">
        <v>7558</v>
      </c>
      <c r="B2321" s="18" t="s">
        <v>20</v>
      </c>
      <c r="C2321" s="18" t="s">
        <v>155</v>
      </c>
      <c r="D2321" s="18">
        <v>1993</v>
      </c>
      <c r="E2321" s="18">
        <f>VLOOKUP(D2321,'cpi roi'!A:C,2,FALSE)</f>
        <v>144.5</v>
      </c>
      <c r="F2321" s="18" t="s">
        <v>7559</v>
      </c>
      <c r="G2321" s="18">
        <v>6.7</v>
      </c>
      <c r="H2321" s="19">
        <v>28000</v>
      </c>
      <c r="I2321" s="18" t="s">
        <v>7560</v>
      </c>
      <c r="J2321" s="18" t="s">
        <v>7560</v>
      </c>
      <c r="K2321" s="18" t="s">
        <v>7561</v>
      </c>
      <c r="L2321" s="18" t="s">
        <v>1199</v>
      </c>
      <c r="M2321" s="20">
        <v>2000000</v>
      </c>
      <c r="N2321" s="20">
        <v>621392</v>
      </c>
      <c r="O2321" s="21">
        <f t="shared" si="108"/>
        <v>1310298.5633217993</v>
      </c>
      <c r="P2321" s="22">
        <f t="shared" si="109"/>
        <v>31.069600000000001</v>
      </c>
      <c r="Q2321" s="20">
        <f t="shared" si="110"/>
        <v>430029.06574394461</v>
      </c>
      <c r="R2321" s="18" t="s">
        <v>7562</v>
      </c>
      <c r="S2321" s="18">
        <v>94</v>
      </c>
    </row>
    <row r="2322" spans="1:19" x14ac:dyDescent="0.25">
      <c r="A2322" s="18" t="s">
        <v>7563</v>
      </c>
      <c r="B2322" s="18" t="s">
        <v>2004</v>
      </c>
      <c r="C2322" s="18" t="s">
        <v>21</v>
      </c>
      <c r="D2322" s="18">
        <v>1993</v>
      </c>
      <c r="E2322" s="18">
        <f>VLOOKUP(D2322,'cpi roi'!A:C,2,FALSE)</f>
        <v>144.5</v>
      </c>
      <c r="F2322" s="18" t="s">
        <v>7410</v>
      </c>
      <c r="G2322" s="18">
        <v>6.5</v>
      </c>
      <c r="H2322" s="19">
        <v>9900</v>
      </c>
      <c r="I2322" s="18" t="s">
        <v>81</v>
      </c>
      <c r="J2322" s="18" t="s">
        <v>1001</v>
      </c>
      <c r="K2322" s="18" t="s">
        <v>3861</v>
      </c>
      <c r="L2322" s="18" t="s">
        <v>34</v>
      </c>
      <c r="M2322" s="20">
        <v>35000000</v>
      </c>
      <c r="N2322" s="20">
        <v>18635620</v>
      </c>
      <c r="O2322" s="21">
        <f t="shared" si="108"/>
        <v>39296009.785467133</v>
      </c>
      <c r="P2322" s="22">
        <f t="shared" si="109"/>
        <v>53.244628571428578</v>
      </c>
      <c r="Q2322" s="20">
        <f t="shared" si="110"/>
        <v>12896622.837370241</v>
      </c>
      <c r="R2322" s="18" t="s">
        <v>35</v>
      </c>
      <c r="S2322" s="18">
        <v>115</v>
      </c>
    </row>
    <row r="2323" spans="1:19" x14ac:dyDescent="0.25">
      <c r="A2323" s="18" t="s">
        <v>7564</v>
      </c>
      <c r="B2323" s="18" t="s">
        <v>2004</v>
      </c>
      <c r="C2323" s="18" t="s">
        <v>45</v>
      </c>
      <c r="D2323" s="18">
        <v>1993</v>
      </c>
      <c r="E2323" s="18">
        <f>VLOOKUP(D2323,'cpi roi'!A:C,2,FALSE)</f>
        <v>144.5</v>
      </c>
      <c r="F2323" s="18" t="s">
        <v>7410</v>
      </c>
      <c r="G2323" s="18">
        <v>6.2</v>
      </c>
      <c r="H2323" s="19">
        <v>79000</v>
      </c>
      <c r="I2323" s="18" t="s">
        <v>7565</v>
      </c>
      <c r="J2323" s="18" t="s">
        <v>6846</v>
      </c>
      <c r="K2323" s="18" t="s">
        <v>6846</v>
      </c>
      <c r="L2323" s="18" t="s">
        <v>34</v>
      </c>
      <c r="M2323" s="20">
        <v>40000000</v>
      </c>
      <c r="N2323" s="20">
        <v>48198019</v>
      </c>
      <c r="O2323" s="21">
        <f t="shared" si="108"/>
        <v>101632777.78062284</v>
      </c>
      <c r="P2323" s="22">
        <f t="shared" si="109"/>
        <v>120.4950475</v>
      </c>
      <c r="Q2323" s="20">
        <f t="shared" si="110"/>
        <v>33355030.449826989</v>
      </c>
      <c r="R2323" s="18" t="s">
        <v>48</v>
      </c>
      <c r="S2323" s="18">
        <v>95</v>
      </c>
    </row>
    <row r="2324" spans="1:19" x14ac:dyDescent="0.25">
      <c r="A2324" s="18" t="s">
        <v>7566</v>
      </c>
      <c r="B2324" s="18" t="s">
        <v>20</v>
      </c>
      <c r="C2324" s="18" t="s">
        <v>38</v>
      </c>
      <c r="D2324" s="18">
        <v>1993</v>
      </c>
      <c r="E2324" s="18">
        <f>VLOOKUP(D2324,'cpi roi'!A:C,2,FALSE)</f>
        <v>144.5</v>
      </c>
      <c r="F2324" s="18" t="s">
        <v>7567</v>
      </c>
      <c r="G2324" s="18">
        <v>6.1</v>
      </c>
      <c r="H2324" s="19">
        <v>26000</v>
      </c>
      <c r="I2324" s="18" t="s">
        <v>919</v>
      </c>
      <c r="J2324" s="18" t="s">
        <v>2911</v>
      </c>
      <c r="K2324" s="18" t="s">
        <v>6838</v>
      </c>
      <c r="L2324" s="18" t="s">
        <v>34</v>
      </c>
      <c r="M2324" s="20">
        <v>0</v>
      </c>
      <c r="N2324" s="20">
        <v>30038362</v>
      </c>
      <c r="O2324" s="21">
        <f t="shared" si="108"/>
        <v>63340407.622145332</v>
      </c>
      <c r="P2324" s="22">
        <f t="shared" si="109"/>
        <v>0</v>
      </c>
      <c r="Q2324" s="20">
        <f t="shared" si="110"/>
        <v>20787793.771626297</v>
      </c>
      <c r="R2324" s="18" t="s">
        <v>27</v>
      </c>
      <c r="S2324" s="18">
        <v>109</v>
      </c>
    </row>
    <row r="2325" spans="1:19" x14ac:dyDescent="0.25">
      <c r="A2325" s="18" t="s">
        <v>7568</v>
      </c>
      <c r="B2325" s="18" t="s">
        <v>20</v>
      </c>
      <c r="C2325" s="18" t="s">
        <v>21</v>
      </c>
      <c r="D2325" s="18">
        <v>1993</v>
      </c>
      <c r="E2325" s="18">
        <f>VLOOKUP(D2325,'cpi roi'!A:C,2,FALSE)</f>
        <v>144.5</v>
      </c>
      <c r="F2325" s="18" t="s">
        <v>7048</v>
      </c>
      <c r="G2325" s="18">
        <v>4.7</v>
      </c>
      <c r="H2325" s="19">
        <v>12000</v>
      </c>
      <c r="I2325" s="18" t="s">
        <v>7569</v>
      </c>
      <c r="J2325" s="18" t="s">
        <v>7570</v>
      </c>
      <c r="K2325" s="18" t="s">
        <v>5162</v>
      </c>
      <c r="L2325" s="18" t="s">
        <v>34</v>
      </c>
      <c r="M2325" s="20">
        <v>0</v>
      </c>
      <c r="N2325" s="20">
        <v>1796389</v>
      </c>
      <c r="O2325" s="21">
        <f t="shared" si="108"/>
        <v>3787956.5972318342</v>
      </c>
      <c r="P2325" s="22">
        <f t="shared" si="109"/>
        <v>0</v>
      </c>
      <c r="Q2325" s="20">
        <f t="shared" si="110"/>
        <v>1243175.7785467128</v>
      </c>
      <c r="R2325" s="18" t="s">
        <v>7571</v>
      </c>
      <c r="S2325" s="18">
        <v>107</v>
      </c>
    </row>
    <row r="2326" spans="1:19" x14ac:dyDescent="0.25">
      <c r="A2326" s="18" t="s">
        <v>7572</v>
      </c>
      <c r="B2326" s="18" t="s">
        <v>20</v>
      </c>
      <c r="C2326" s="18" t="s">
        <v>108</v>
      </c>
      <c r="D2326" s="18">
        <v>1993</v>
      </c>
      <c r="E2326" s="18">
        <f>VLOOKUP(D2326,'cpi roi'!A:C,2,FALSE)</f>
        <v>144.5</v>
      </c>
      <c r="F2326" s="18" t="s">
        <v>6965</v>
      </c>
      <c r="G2326" s="18">
        <v>6.6</v>
      </c>
      <c r="H2326" s="19">
        <v>13000</v>
      </c>
      <c r="I2326" s="18" t="s">
        <v>819</v>
      </c>
      <c r="J2326" s="18" t="s">
        <v>7573</v>
      </c>
      <c r="K2326" s="18" t="s">
        <v>3367</v>
      </c>
      <c r="L2326" s="18" t="s">
        <v>26</v>
      </c>
      <c r="M2326" s="20">
        <v>11500000</v>
      </c>
      <c r="N2326" s="20">
        <v>3275585</v>
      </c>
      <c r="O2326" s="21">
        <f t="shared" si="108"/>
        <v>6907064.0103806229</v>
      </c>
      <c r="P2326" s="22">
        <f t="shared" si="109"/>
        <v>28.483347826086959</v>
      </c>
      <c r="Q2326" s="20">
        <f t="shared" si="110"/>
        <v>2266840.830449827</v>
      </c>
      <c r="R2326" s="18" t="s">
        <v>7574</v>
      </c>
      <c r="S2326" s="18">
        <v>110</v>
      </c>
    </row>
    <row r="2327" spans="1:19" x14ac:dyDescent="0.25">
      <c r="A2327" s="18" t="s">
        <v>7575</v>
      </c>
      <c r="B2327" s="18" t="s">
        <v>20</v>
      </c>
      <c r="C2327" s="18" t="s">
        <v>38</v>
      </c>
      <c r="D2327" s="18">
        <v>1993</v>
      </c>
      <c r="E2327" s="18">
        <f>VLOOKUP(D2327,'cpi roi'!A:C,2,FALSE)</f>
        <v>144.5</v>
      </c>
      <c r="F2327" s="18" t="s">
        <v>6996</v>
      </c>
      <c r="G2327" s="18">
        <v>6.3</v>
      </c>
      <c r="H2327" s="19">
        <v>43000</v>
      </c>
      <c r="I2327" s="18" t="s">
        <v>1519</v>
      </c>
      <c r="J2327" s="18" t="s">
        <v>762</v>
      </c>
      <c r="K2327" s="18" t="s">
        <v>574</v>
      </c>
      <c r="L2327" s="18" t="s">
        <v>34</v>
      </c>
      <c r="M2327" s="20">
        <v>35000000</v>
      </c>
      <c r="N2327" s="20">
        <v>107198790</v>
      </c>
      <c r="O2327" s="21">
        <f t="shared" si="108"/>
        <v>226044784.17301038</v>
      </c>
      <c r="P2327" s="22">
        <f t="shared" si="109"/>
        <v>306.28225714285713</v>
      </c>
      <c r="Q2327" s="20">
        <f t="shared" si="110"/>
        <v>74186013.840830445</v>
      </c>
      <c r="R2327" s="18" t="s">
        <v>184</v>
      </c>
      <c r="S2327" s="18">
        <v>129</v>
      </c>
    </row>
    <row r="2328" spans="1:19" x14ac:dyDescent="0.25">
      <c r="A2328" s="18" t="s">
        <v>7576</v>
      </c>
      <c r="B2328" s="18" t="s">
        <v>37</v>
      </c>
      <c r="C2328" s="18" t="s">
        <v>45</v>
      </c>
      <c r="D2328" s="18">
        <v>1993</v>
      </c>
      <c r="E2328" s="18">
        <f>VLOOKUP(D2328,'cpi roi'!A:C,2,FALSE)</f>
        <v>144.5</v>
      </c>
      <c r="F2328" s="18" t="s">
        <v>7376</v>
      </c>
      <c r="G2328" s="18">
        <v>6.2</v>
      </c>
      <c r="H2328" s="19">
        <v>13000</v>
      </c>
      <c r="I2328" s="18" t="s">
        <v>6232</v>
      </c>
      <c r="J2328" s="18" t="s">
        <v>2722</v>
      </c>
      <c r="K2328" s="18" t="s">
        <v>2570</v>
      </c>
      <c r="L2328" s="18" t="s">
        <v>34</v>
      </c>
      <c r="M2328" s="20">
        <v>30000000</v>
      </c>
      <c r="N2328" s="20">
        <v>11146270</v>
      </c>
      <c r="O2328" s="21">
        <f t="shared" si="108"/>
        <v>23503588.020761248</v>
      </c>
      <c r="P2328" s="22">
        <f t="shared" si="109"/>
        <v>37.15423333333333</v>
      </c>
      <c r="Q2328" s="20">
        <f t="shared" si="110"/>
        <v>7713681.660899654</v>
      </c>
      <c r="R2328" s="18" t="s">
        <v>65</v>
      </c>
      <c r="S2328" s="18">
        <v>96</v>
      </c>
    </row>
    <row r="2329" spans="1:19" x14ac:dyDescent="0.25">
      <c r="A2329" s="18" t="s">
        <v>7577</v>
      </c>
      <c r="B2329" s="18" t="s">
        <v>37</v>
      </c>
      <c r="C2329" s="18" t="s">
        <v>38</v>
      </c>
      <c r="D2329" s="18">
        <v>1993</v>
      </c>
      <c r="E2329" s="18">
        <f>VLOOKUP(D2329,'cpi roi'!A:C,2,FALSE)</f>
        <v>144.5</v>
      </c>
      <c r="F2329" s="18" t="s">
        <v>7567</v>
      </c>
      <c r="G2329" s="18">
        <v>4.8</v>
      </c>
      <c r="H2329" s="19">
        <v>32000</v>
      </c>
      <c r="I2329" s="18" t="s">
        <v>1036</v>
      </c>
      <c r="J2329" s="18" t="s">
        <v>5681</v>
      </c>
      <c r="K2329" s="18" t="s">
        <v>6613</v>
      </c>
      <c r="L2329" s="18" t="s">
        <v>34</v>
      </c>
      <c r="M2329" s="20">
        <v>21000000</v>
      </c>
      <c r="N2329" s="20">
        <v>42273609</v>
      </c>
      <c r="O2329" s="21">
        <f t="shared" si="108"/>
        <v>89140267.559169561</v>
      </c>
      <c r="P2329" s="22">
        <f t="shared" si="109"/>
        <v>201.30289999999999</v>
      </c>
      <c r="Q2329" s="20">
        <f t="shared" si="110"/>
        <v>29255092.733564012</v>
      </c>
      <c r="R2329" s="18" t="s">
        <v>559</v>
      </c>
      <c r="S2329" s="18">
        <v>96</v>
      </c>
    </row>
    <row r="2330" spans="1:19" x14ac:dyDescent="0.25">
      <c r="A2330" s="18" t="s">
        <v>7578</v>
      </c>
      <c r="B2330" s="18" t="s">
        <v>20</v>
      </c>
      <c r="C2330" s="18" t="s">
        <v>56</v>
      </c>
      <c r="D2330" s="18">
        <v>1993</v>
      </c>
      <c r="E2330" s="18">
        <f>VLOOKUP(D2330,'cpi roi'!A:C,2,FALSE)</f>
        <v>144.5</v>
      </c>
      <c r="F2330" s="18" t="s">
        <v>7579</v>
      </c>
      <c r="G2330" s="18">
        <v>6</v>
      </c>
      <c r="H2330" s="19">
        <v>17000</v>
      </c>
      <c r="I2330" s="18" t="s">
        <v>4359</v>
      </c>
      <c r="J2330" s="18" t="s">
        <v>3025</v>
      </c>
      <c r="K2330" s="18" t="s">
        <v>6385</v>
      </c>
      <c r="L2330" s="18" t="s">
        <v>34</v>
      </c>
      <c r="M2330" s="20">
        <v>13000000</v>
      </c>
      <c r="N2330" s="20">
        <v>428868</v>
      </c>
      <c r="O2330" s="21">
        <f t="shared" si="108"/>
        <v>904332.73079584783</v>
      </c>
      <c r="P2330" s="22">
        <f t="shared" si="109"/>
        <v>3.2989846153846156</v>
      </c>
      <c r="Q2330" s="20">
        <f t="shared" si="110"/>
        <v>296794.46366782003</v>
      </c>
      <c r="R2330" s="18" t="s">
        <v>7580</v>
      </c>
      <c r="S2330" s="18">
        <v>87</v>
      </c>
    </row>
    <row r="2331" spans="1:19" x14ac:dyDescent="0.25">
      <c r="A2331" s="18" t="s">
        <v>7581</v>
      </c>
      <c r="B2331" s="18" t="s">
        <v>452</v>
      </c>
      <c r="C2331" s="18" t="s">
        <v>21</v>
      </c>
      <c r="D2331" s="18">
        <v>1993</v>
      </c>
      <c r="E2331" s="18">
        <f>VLOOKUP(D2331,'cpi roi'!A:C,2,FALSE)</f>
        <v>144.5</v>
      </c>
      <c r="F2331" s="18" t="s">
        <v>7582</v>
      </c>
      <c r="G2331" s="18">
        <v>7.5</v>
      </c>
      <c r="H2331" s="19">
        <v>32000</v>
      </c>
      <c r="I2331" s="18" t="s">
        <v>7583</v>
      </c>
      <c r="J2331" s="18" t="s">
        <v>7584</v>
      </c>
      <c r="K2331" s="18" t="s">
        <v>7585</v>
      </c>
      <c r="L2331" s="18" t="s">
        <v>5820</v>
      </c>
      <c r="M2331" s="20">
        <v>0</v>
      </c>
      <c r="N2331" s="20">
        <v>152972</v>
      </c>
      <c r="O2331" s="21">
        <f t="shared" si="108"/>
        <v>322564.48719723185</v>
      </c>
      <c r="P2331" s="22">
        <f t="shared" si="109"/>
        <v>0</v>
      </c>
      <c r="Q2331" s="20">
        <f t="shared" si="110"/>
        <v>105862.97577854671</v>
      </c>
      <c r="R2331" s="18" t="s">
        <v>7586</v>
      </c>
      <c r="S2331" s="18">
        <v>134</v>
      </c>
    </row>
    <row r="2332" spans="1:19" x14ac:dyDescent="0.25">
      <c r="A2332" s="18" t="s">
        <v>7587</v>
      </c>
      <c r="B2332" s="18" t="s">
        <v>37</v>
      </c>
      <c r="C2332" s="18" t="s">
        <v>29</v>
      </c>
      <c r="D2332" s="18">
        <v>1993</v>
      </c>
      <c r="E2332" s="18">
        <f>VLOOKUP(D2332,'cpi roi'!A:C,2,FALSE)</f>
        <v>144.5</v>
      </c>
      <c r="F2332" s="18" t="s">
        <v>7222</v>
      </c>
      <c r="G2332" s="18">
        <v>6.3</v>
      </c>
      <c r="H2332" s="19">
        <v>6500</v>
      </c>
      <c r="I2332" s="18" t="s">
        <v>7588</v>
      </c>
      <c r="J2332" s="18" t="s">
        <v>7589</v>
      </c>
      <c r="K2332" s="18" t="s">
        <v>7590</v>
      </c>
      <c r="L2332" s="18" t="s">
        <v>34</v>
      </c>
      <c r="M2332" s="20">
        <v>2600000</v>
      </c>
      <c r="N2332" s="20">
        <v>2850263</v>
      </c>
      <c r="O2332" s="21">
        <f t="shared" si="108"/>
        <v>6010208.5543252602</v>
      </c>
      <c r="P2332" s="22">
        <f t="shared" si="109"/>
        <v>109.6255</v>
      </c>
      <c r="Q2332" s="20">
        <f t="shared" si="110"/>
        <v>1972500.3460207612</v>
      </c>
      <c r="R2332" s="18" t="s">
        <v>7591</v>
      </c>
      <c r="S2332" s="18">
        <v>91</v>
      </c>
    </row>
    <row r="2333" spans="1:19" x14ac:dyDescent="0.25">
      <c r="A2333" s="18" t="s">
        <v>7592</v>
      </c>
      <c r="B2333" s="18" t="s">
        <v>2004</v>
      </c>
      <c r="C2333" s="18" t="s">
        <v>45</v>
      </c>
      <c r="D2333" s="18">
        <v>1993</v>
      </c>
      <c r="E2333" s="18">
        <f>VLOOKUP(D2333,'cpi roi'!A:C,2,FALSE)</f>
        <v>144.5</v>
      </c>
      <c r="F2333" s="18" t="s">
        <v>7593</v>
      </c>
      <c r="G2333" s="18">
        <v>6.4</v>
      </c>
      <c r="H2333" s="19">
        <v>7400</v>
      </c>
      <c r="I2333" s="18" t="s">
        <v>2589</v>
      </c>
      <c r="J2333" s="18" t="s">
        <v>7594</v>
      </c>
      <c r="K2333" s="18" t="s">
        <v>4477</v>
      </c>
      <c r="L2333" s="18" t="s">
        <v>34</v>
      </c>
      <c r="M2333" s="20">
        <v>14000000</v>
      </c>
      <c r="N2333" s="20">
        <v>1029721</v>
      </c>
      <c r="O2333" s="21">
        <f t="shared" si="108"/>
        <v>2171321.7211072664</v>
      </c>
      <c r="P2333" s="22">
        <f t="shared" si="109"/>
        <v>7.355150000000001</v>
      </c>
      <c r="Q2333" s="20">
        <f t="shared" si="110"/>
        <v>712609.68858131487</v>
      </c>
      <c r="R2333" s="18" t="s">
        <v>48</v>
      </c>
      <c r="S2333" s="18">
        <v>116</v>
      </c>
    </row>
    <row r="2334" spans="1:19" x14ac:dyDescent="0.25">
      <c r="A2334" s="18" t="s">
        <v>7595</v>
      </c>
      <c r="B2334" s="18" t="s">
        <v>20</v>
      </c>
      <c r="C2334" s="18" t="s">
        <v>21</v>
      </c>
      <c r="D2334" s="18">
        <v>1993</v>
      </c>
      <c r="E2334" s="18">
        <f>VLOOKUP(D2334,'cpi roi'!A:C,2,FALSE)</f>
        <v>144.5</v>
      </c>
      <c r="F2334" s="18" t="s">
        <v>7505</v>
      </c>
      <c r="G2334" s="18">
        <v>6.3</v>
      </c>
      <c r="H2334" s="19">
        <v>24000</v>
      </c>
      <c r="I2334" s="18" t="s">
        <v>7596</v>
      </c>
      <c r="J2334" s="18" t="s">
        <v>7597</v>
      </c>
      <c r="K2334" s="18" t="s">
        <v>667</v>
      </c>
      <c r="L2334" s="18" t="s">
        <v>34</v>
      </c>
      <c r="M2334" s="20">
        <v>0</v>
      </c>
      <c r="N2334" s="20">
        <v>14543394</v>
      </c>
      <c r="O2334" s="21">
        <f t="shared" si="108"/>
        <v>30666935.306574397</v>
      </c>
      <c r="P2334" s="22">
        <f t="shared" si="109"/>
        <v>0</v>
      </c>
      <c r="Q2334" s="20">
        <f t="shared" si="110"/>
        <v>10064632.525951557</v>
      </c>
      <c r="R2334" s="18" t="s">
        <v>184</v>
      </c>
      <c r="S2334" s="18">
        <v>109</v>
      </c>
    </row>
    <row r="2335" spans="1:19" x14ac:dyDescent="0.25">
      <c r="A2335" s="18" t="s">
        <v>7598</v>
      </c>
      <c r="B2335" s="18" t="s">
        <v>20</v>
      </c>
      <c r="C2335" s="18" t="s">
        <v>21</v>
      </c>
      <c r="D2335" s="18">
        <v>1993</v>
      </c>
      <c r="E2335" s="18">
        <f>VLOOKUP(D2335,'cpi roi'!A:C,2,FALSE)</f>
        <v>144.5</v>
      </c>
      <c r="F2335" s="18" t="s">
        <v>7599</v>
      </c>
      <c r="G2335" s="18">
        <v>6.9</v>
      </c>
      <c r="H2335" s="19">
        <v>22000</v>
      </c>
      <c r="I2335" s="18" t="s">
        <v>4159</v>
      </c>
      <c r="J2335" s="18" t="s">
        <v>7600</v>
      </c>
      <c r="K2335" s="18" t="s">
        <v>4571</v>
      </c>
      <c r="L2335" s="18" t="s">
        <v>7601</v>
      </c>
      <c r="M2335" s="20">
        <v>40000000</v>
      </c>
      <c r="N2335" s="20">
        <v>6265311</v>
      </c>
      <c r="O2335" s="21">
        <f t="shared" si="108"/>
        <v>13211351.292041523</v>
      </c>
      <c r="P2335" s="22">
        <f t="shared" si="109"/>
        <v>15.6632775</v>
      </c>
      <c r="Q2335" s="20">
        <f t="shared" si="110"/>
        <v>4335855.3633217989</v>
      </c>
      <c r="R2335" s="18" t="s">
        <v>2048</v>
      </c>
      <c r="S2335" s="18">
        <v>140</v>
      </c>
    </row>
    <row r="2336" spans="1:19" x14ac:dyDescent="0.25">
      <c r="A2336" s="18" t="s">
        <v>7602</v>
      </c>
      <c r="B2336" s="18" t="s">
        <v>2004</v>
      </c>
      <c r="C2336" s="18" t="s">
        <v>45</v>
      </c>
      <c r="D2336" s="18">
        <v>1993</v>
      </c>
      <c r="E2336" s="18">
        <f>VLOOKUP(D2336,'cpi roi'!A:C,2,FALSE)</f>
        <v>144.5</v>
      </c>
      <c r="F2336" s="18" t="s">
        <v>7368</v>
      </c>
      <c r="G2336" s="18">
        <v>6.1</v>
      </c>
      <c r="H2336" s="19">
        <v>7700</v>
      </c>
      <c r="I2336" s="18" t="s">
        <v>854</v>
      </c>
      <c r="J2336" s="18" t="s">
        <v>7603</v>
      </c>
      <c r="K2336" s="18" t="s">
        <v>2179</v>
      </c>
      <c r="L2336" s="18" t="s">
        <v>34</v>
      </c>
      <c r="M2336" s="20">
        <v>0</v>
      </c>
      <c r="N2336" s="20">
        <v>12324660</v>
      </c>
      <c r="O2336" s="21">
        <f t="shared" si="108"/>
        <v>25988400.705882356</v>
      </c>
      <c r="P2336" s="22">
        <f t="shared" si="109"/>
        <v>0</v>
      </c>
      <c r="Q2336" s="20">
        <f t="shared" si="110"/>
        <v>8529176.4705882352</v>
      </c>
      <c r="R2336" s="18" t="s">
        <v>122</v>
      </c>
      <c r="S2336" s="18">
        <v>90</v>
      </c>
    </row>
    <row r="2337" spans="1:19" x14ac:dyDescent="0.25">
      <c r="A2337" s="18" t="s">
        <v>7604</v>
      </c>
      <c r="B2337" s="18" t="s">
        <v>37</v>
      </c>
      <c r="C2337" s="18" t="s">
        <v>21</v>
      </c>
      <c r="D2337" s="18">
        <v>1993</v>
      </c>
      <c r="E2337" s="18">
        <f>VLOOKUP(D2337,'cpi roi'!A:C,2,FALSE)</f>
        <v>144.5</v>
      </c>
      <c r="F2337" s="18" t="s">
        <v>7605</v>
      </c>
      <c r="G2337" s="18">
        <v>6.1</v>
      </c>
      <c r="H2337" s="19">
        <v>16000</v>
      </c>
      <c r="I2337" s="18" t="s">
        <v>3964</v>
      </c>
      <c r="J2337" s="18" t="s">
        <v>3964</v>
      </c>
      <c r="K2337" s="18" t="s">
        <v>5079</v>
      </c>
      <c r="L2337" s="18" t="s">
        <v>457</v>
      </c>
      <c r="M2337" s="20">
        <v>35000000</v>
      </c>
      <c r="N2337" s="20">
        <v>4858139</v>
      </c>
      <c r="O2337" s="21">
        <f t="shared" si="108"/>
        <v>10244117.323875433</v>
      </c>
      <c r="P2337" s="22">
        <f t="shared" si="109"/>
        <v>13.880397142857143</v>
      </c>
      <c r="Q2337" s="20">
        <f t="shared" si="110"/>
        <v>3362033.910034602</v>
      </c>
      <c r="R2337" s="18" t="s">
        <v>7422</v>
      </c>
      <c r="S2337" s="18">
        <v>123</v>
      </c>
    </row>
    <row r="2338" spans="1:19" x14ac:dyDescent="0.25">
      <c r="A2338" s="18" t="s">
        <v>7606</v>
      </c>
      <c r="B2338" s="18" t="s">
        <v>2004</v>
      </c>
      <c r="C2338" s="18" t="s">
        <v>38</v>
      </c>
      <c r="D2338" s="18">
        <v>1993</v>
      </c>
      <c r="E2338" s="18">
        <f>VLOOKUP(D2338,'cpi roi'!A:C,2,FALSE)</f>
        <v>144.5</v>
      </c>
      <c r="F2338" s="18" t="s">
        <v>7168</v>
      </c>
      <c r="G2338" s="18">
        <v>7</v>
      </c>
      <c r="H2338" s="19">
        <v>29000</v>
      </c>
      <c r="I2338" s="18" t="s">
        <v>2487</v>
      </c>
      <c r="J2338" s="18" t="s">
        <v>2930</v>
      </c>
      <c r="K2338" s="18" t="s">
        <v>7311</v>
      </c>
      <c r="L2338" s="18" t="s">
        <v>34</v>
      </c>
      <c r="M2338" s="20">
        <v>14000000</v>
      </c>
      <c r="N2338" s="20">
        <v>63513743</v>
      </c>
      <c r="O2338" s="21">
        <f t="shared" si="108"/>
        <v>133928287.14256056</v>
      </c>
      <c r="P2338" s="22">
        <f t="shared" si="109"/>
        <v>453.66959285714285</v>
      </c>
      <c r="Q2338" s="20">
        <f t="shared" si="110"/>
        <v>43954147.404844292</v>
      </c>
      <c r="R2338" s="18" t="s">
        <v>7607</v>
      </c>
      <c r="S2338" s="18">
        <v>120</v>
      </c>
    </row>
    <row r="2339" spans="1:19" x14ac:dyDescent="0.25">
      <c r="A2339" s="18" t="s">
        <v>7608</v>
      </c>
      <c r="B2339" s="18" t="s">
        <v>20</v>
      </c>
      <c r="C2339" s="18" t="s">
        <v>21</v>
      </c>
      <c r="D2339" s="18">
        <v>1993</v>
      </c>
      <c r="E2339" s="18">
        <f>VLOOKUP(D2339,'cpi roi'!A:C,2,FALSE)</f>
        <v>144.5</v>
      </c>
      <c r="F2339" s="18" t="s">
        <v>7495</v>
      </c>
      <c r="G2339" s="18">
        <v>6.1</v>
      </c>
      <c r="H2339" s="19">
        <v>13000</v>
      </c>
      <c r="I2339" s="18" t="s">
        <v>6221</v>
      </c>
      <c r="J2339" s="18" t="s">
        <v>6221</v>
      </c>
      <c r="K2339" s="18" t="s">
        <v>7609</v>
      </c>
      <c r="L2339" s="18" t="s">
        <v>34</v>
      </c>
      <c r="M2339" s="20">
        <v>14000000</v>
      </c>
      <c r="N2339" s="20">
        <v>27515786</v>
      </c>
      <c r="O2339" s="21">
        <f t="shared" si="108"/>
        <v>58021176.430449829</v>
      </c>
      <c r="P2339" s="22">
        <f t="shared" si="109"/>
        <v>196.54132857142855</v>
      </c>
      <c r="Q2339" s="20">
        <f t="shared" si="110"/>
        <v>19042066.435986158</v>
      </c>
      <c r="R2339" s="18" t="s">
        <v>35</v>
      </c>
      <c r="S2339" s="18">
        <v>109</v>
      </c>
    </row>
    <row r="2340" spans="1:19" x14ac:dyDescent="0.25">
      <c r="A2340" s="18" t="s">
        <v>7610</v>
      </c>
      <c r="B2340" s="18" t="s">
        <v>20</v>
      </c>
      <c r="C2340" s="18" t="s">
        <v>21</v>
      </c>
      <c r="D2340" s="18">
        <v>1993</v>
      </c>
      <c r="E2340" s="18">
        <f>VLOOKUP(D2340,'cpi roi'!A:C,2,FALSE)</f>
        <v>144.5</v>
      </c>
      <c r="F2340" s="18" t="s">
        <v>7313</v>
      </c>
      <c r="G2340" s="18">
        <v>7.7</v>
      </c>
      <c r="H2340" s="19">
        <v>16000</v>
      </c>
      <c r="I2340" s="18" t="s">
        <v>4256</v>
      </c>
      <c r="J2340" s="18" t="s">
        <v>7611</v>
      </c>
      <c r="K2340" s="18" t="s">
        <v>7612</v>
      </c>
      <c r="L2340" s="18" t="s">
        <v>34</v>
      </c>
      <c r="M2340" s="20">
        <v>11000000</v>
      </c>
      <c r="N2340" s="20">
        <v>32901136</v>
      </c>
      <c r="O2340" s="21">
        <f t="shared" si="108"/>
        <v>69376997.503114194</v>
      </c>
      <c r="P2340" s="22">
        <f t="shared" si="109"/>
        <v>299.10123636363636</v>
      </c>
      <c r="Q2340" s="20">
        <f t="shared" si="110"/>
        <v>22768952.249134947</v>
      </c>
      <c r="R2340" s="18" t="s">
        <v>5724</v>
      </c>
      <c r="S2340" s="18">
        <v>139</v>
      </c>
    </row>
    <row r="2341" spans="1:19" x14ac:dyDescent="0.25">
      <c r="A2341" s="18" t="s">
        <v>7613</v>
      </c>
      <c r="B2341" s="18" t="s">
        <v>452</v>
      </c>
      <c r="C2341" s="18" t="s">
        <v>21</v>
      </c>
      <c r="D2341" s="18">
        <v>1993</v>
      </c>
      <c r="E2341" s="18">
        <f>VLOOKUP(D2341,'cpi roi'!A:C,2,FALSE)</f>
        <v>144.5</v>
      </c>
      <c r="F2341" s="18" t="s">
        <v>7421</v>
      </c>
      <c r="G2341" s="18">
        <v>7.1</v>
      </c>
      <c r="H2341" s="19">
        <v>4500</v>
      </c>
      <c r="I2341" s="18" t="s">
        <v>2970</v>
      </c>
      <c r="J2341" s="18" t="s">
        <v>2970</v>
      </c>
      <c r="K2341" s="18" t="s">
        <v>7614</v>
      </c>
      <c r="L2341" s="18" t="s">
        <v>457</v>
      </c>
      <c r="M2341" s="20">
        <v>0</v>
      </c>
      <c r="N2341" s="20">
        <v>322975</v>
      </c>
      <c r="O2341" s="21">
        <f t="shared" si="108"/>
        <v>681041.40138408309</v>
      </c>
      <c r="P2341" s="22">
        <f t="shared" si="109"/>
        <v>0</v>
      </c>
      <c r="Q2341" s="20">
        <f t="shared" si="110"/>
        <v>223512.11072664359</v>
      </c>
      <c r="R2341" s="18" t="s">
        <v>5939</v>
      </c>
      <c r="S2341" s="18">
        <v>101</v>
      </c>
    </row>
    <row r="2342" spans="1:19" x14ac:dyDescent="0.25">
      <c r="A2342" s="18" t="s">
        <v>7615</v>
      </c>
      <c r="B2342" s="18" t="s">
        <v>2004</v>
      </c>
      <c r="C2342" s="18" t="s">
        <v>21</v>
      </c>
      <c r="D2342" s="18">
        <v>1993</v>
      </c>
      <c r="E2342" s="18">
        <f>VLOOKUP(D2342,'cpi roi'!A:C,2,FALSE)</f>
        <v>144.5</v>
      </c>
      <c r="F2342" s="18" t="s">
        <v>6726</v>
      </c>
      <c r="G2342" s="18">
        <v>6.8</v>
      </c>
      <c r="H2342" s="19">
        <v>13000</v>
      </c>
      <c r="I2342" s="18" t="s">
        <v>191</v>
      </c>
      <c r="J2342" s="18" t="s">
        <v>7616</v>
      </c>
      <c r="K2342" s="18" t="s">
        <v>5294</v>
      </c>
      <c r="L2342" s="18" t="s">
        <v>34</v>
      </c>
      <c r="M2342" s="20">
        <v>7500000</v>
      </c>
      <c r="N2342" s="20">
        <v>18898806</v>
      </c>
      <c r="O2342" s="21">
        <f t="shared" si="108"/>
        <v>39850977.080968857</v>
      </c>
      <c r="P2342" s="22">
        <f t="shared" si="109"/>
        <v>251.98407999999998</v>
      </c>
      <c r="Q2342" s="20">
        <f t="shared" si="110"/>
        <v>13078758.477508649</v>
      </c>
      <c r="R2342" s="18" t="s">
        <v>122</v>
      </c>
      <c r="S2342" s="18">
        <v>102</v>
      </c>
    </row>
    <row r="2343" spans="1:19" x14ac:dyDescent="0.25">
      <c r="A2343" s="18" t="s">
        <v>7617</v>
      </c>
      <c r="B2343" s="18" t="s">
        <v>37</v>
      </c>
      <c r="C2343" s="18" t="s">
        <v>394</v>
      </c>
      <c r="D2343" s="18">
        <v>1993</v>
      </c>
      <c r="E2343" s="18">
        <f>VLOOKUP(D2343,'cpi roi'!A:C,2,FALSE)</f>
        <v>144.5</v>
      </c>
      <c r="F2343" s="18" t="s">
        <v>7355</v>
      </c>
      <c r="G2343" s="18">
        <v>7.8</v>
      </c>
      <c r="H2343" s="19">
        <v>45000</v>
      </c>
      <c r="I2343" s="18" t="s">
        <v>613</v>
      </c>
      <c r="J2343" s="18" t="s">
        <v>5944</v>
      </c>
      <c r="K2343" s="18" t="s">
        <v>7618</v>
      </c>
      <c r="L2343" s="18" t="s">
        <v>34</v>
      </c>
      <c r="M2343" s="20">
        <v>6000000</v>
      </c>
      <c r="N2343" s="20">
        <v>5635204</v>
      </c>
      <c r="O2343" s="21">
        <f t="shared" si="108"/>
        <v>11882675.839446368</v>
      </c>
      <c r="P2343" s="22">
        <f t="shared" si="109"/>
        <v>93.920066666666671</v>
      </c>
      <c r="Q2343" s="20">
        <f t="shared" si="110"/>
        <v>3899795.1557093426</v>
      </c>
      <c r="R2343" s="18" t="s">
        <v>1412</v>
      </c>
      <c r="S2343" s="18">
        <v>76</v>
      </c>
    </row>
    <row r="2344" spans="1:19" x14ac:dyDescent="0.25">
      <c r="A2344" s="18" t="s">
        <v>7619</v>
      </c>
      <c r="B2344" s="18" t="s">
        <v>2004</v>
      </c>
      <c r="C2344" s="18" t="s">
        <v>45</v>
      </c>
      <c r="D2344" s="18">
        <v>1993</v>
      </c>
      <c r="E2344" s="18">
        <f>VLOOKUP(D2344,'cpi roi'!A:C,2,FALSE)</f>
        <v>144.5</v>
      </c>
      <c r="F2344" s="18" t="s">
        <v>7620</v>
      </c>
      <c r="G2344" s="18">
        <v>6.4</v>
      </c>
      <c r="H2344" s="19">
        <v>6700</v>
      </c>
      <c r="I2344" s="18" t="s">
        <v>7621</v>
      </c>
      <c r="J2344" s="18" t="s">
        <v>7622</v>
      </c>
      <c r="K2344" s="18" t="s">
        <v>33</v>
      </c>
      <c r="L2344" s="18" t="s">
        <v>34</v>
      </c>
      <c r="M2344" s="20">
        <v>11000000</v>
      </c>
      <c r="N2344" s="20">
        <v>29296</v>
      </c>
      <c r="O2344" s="21">
        <f t="shared" si="108"/>
        <v>61775.025605536335</v>
      </c>
      <c r="P2344" s="22">
        <f t="shared" si="109"/>
        <v>0.26632727272727275</v>
      </c>
      <c r="Q2344" s="20">
        <f t="shared" si="110"/>
        <v>20274.048442906573</v>
      </c>
      <c r="R2344" s="18" t="s">
        <v>7623</v>
      </c>
      <c r="S2344" s="18">
        <v>80</v>
      </c>
    </row>
    <row r="2345" spans="1:19" x14ac:dyDescent="0.25">
      <c r="A2345" s="18" t="s">
        <v>7624</v>
      </c>
      <c r="B2345" s="18" t="s">
        <v>2004</v>
      </c>
      <c r="C2345" s="18" t="s">
        <v>21</v>
      </c>
      <c r="D2345" s="18">
        <v>1993</v>
      </c>
      <c r="E2345" s="18">
        <f>VLOOKUP(D2345,'cpi roi'!A:C,2,FALSE)</f>
        <v>144.5</v>
      </c>
      <c r="F2345" s="18" t="s">
        <v>7348</v>
      </c>
      <c r="G2345" s="18">
        <v>6.8</v>
      </c>
      <c r="H2345" s="19">
        <v>16000</v>
      </c>
      <c r="I2345" s="18" t="s">
        <v>7625</v>
      </c>
      <c r="J2345" s="18" t="s">
        <v>7626</v>
      </c>
      <c r="K2345" s="18" t="s">
        <v>4003</v>
      </c>
      <c r="L2345" s="18" t="s">
        <v>34</v>
      </c>
      <c r="M2345" s="20">
        <v>0</v>
      </c>
      <c r="N2345" s="20">
        <v>5632086</v>
      </c>
      <c r="O2345" s="21">
        <f t="shared" si="108"/>
        <v>11876101.067128029</v>
      </c>
      <c r="P2345" s="22">
        <f t="shared" si="109"/>
        <v>0</v>
      </c>
      <c r="Q2345" s="20">
        <f t="shared" si="110"/>
        <v>3897637.3702422143</v>
      </c>
      <c r="R2345" s="18" t="s">
        <v>5724</v>
      </c>
      <c r="S2345" s="18">
        <v>112</v>
      </c>
    </row>
    <row r="2346" spans="1:19" x14ac:dyDescent="0.25">
      <c r="A2346" s="18" t="s">
        <v>7627</v>
      </c>
      <c r="B2346" s="18" t="s">
        <v>2004</v>
      </c>
      <c r="C2346" s="18" t="s">
        <v>45</v>
      </c>
      <c r="D2346" s="18">
        <v>1993</v>
      </c>
      <c r="E2346" s="18">
        <f>VLOOKUP(D2346,'cpi roi'!A:C,2,FALSE)</f>
        <v>144.5</v>
      </c>
      <c r="F2346" s="18" t="s">
        <v>7464</v>
      </c>
      <c r="G2346" s="18">
        <v>7</v>
      </c>
      <c r="H2346" s="19">
        <v>17000</v>
      </c>
      <c r="I2346" s="18" t="s">
        <v>5670</v>
      </c>
      <c r="J2346" s="18" t="s">
        <v>7628</v>
      </c>
      <c r="K2346" s="18" t="s">
        <v>4915</v>
      </c>
      <c r="L2346" s="18" t="s">
        <v>34</v>
      </c>
      <c r="M2346" s="20">
        <v>25000000</v>
      </c>
      <c r="N2346" s="20">
        <v>16589540</v>
      </c>
      <c r="O2346" s="21">
        <f t="shared" si="108"/>
        <v>34981542.131487891</v>
      </c>
      <c r="P2346" s="22">
        <f t="shared" si="109"/>
        <v>66.358159999999998</v>
      </c>
      <c r="Q2346" s="20">
        <f t="shared" si="110"/>
        <v>11480650.519031141</v>
      </c>
      <c r="R2346" s="18" t="s">
        <v>65</v>
      </c>
      <c r="S2346" s="18">
        <v>104</v>
      </c>
    </row>
    <row r="2347" spans="1:19" x14ac:dyDescent="0.25">
      <c r="A2347" s="18" t="s">
        <v>7629</v>
      </c>
      <c r="B2347" s="18" t="s">
        <v>20</v>
      </c>
      <c r="C2347" s="18" t="s">
        <v>108</v>
      </c>
      <c r="D2347" s="18">
        <v>1993</v>
      </c>
      <c r="E2347" s="18">
        <f>VLOOKUP(D2347,'cpi roi'!A:C,2,FALSE)</f>
        <v>144.5</v>
      </c>
      <c r="F2347" s="18" t="s">
        <v>7593</v>
      </c>
      <c r="G2347" s="18">
        <v>6.3</v>
      </c>
      <c r="H2347" s="19">
        <v>24000</v>
      </c>
      <c r="I2347" s="18" t="s">
        <v>7630</v>
      </c>
      <c r="J2347" s="18" t="s">
        <v>24</v>
      </c>
      <c r="K2347" s="18" t="s">
        <v>7631</v>
      </c>
      <c r="L2347" s="18" t="s">
        <v>34</v>
      </c>
      <c r="M2347" s="20">
        <v>0</v>
      </c>
      <c r="N2347" s="20">
        <v>15185672</v>
      </c>
      <c r="O2347" s="21">
        <f t="shared" si="108"/>
        <v>32021275.144636679</v>
      </c>
      <c r="P2347" s="22">
        <f t="shared" si="109"/>
        <v>0</v>
      </c>
      <c r="Q2347" s="20">
        <f t="shared" si="110"/>
        <v>10509115.570934255</v>
      </c>
      <c r="R2347" s="18" t="s">
        <v>5112</v>
      </c>
      <c r="S2347" s="18">
        <v>120</v>
      </c>
    </row>
    <row r="2348" spans="1:19" x14ac:dyDescent="0.25">
      <c r="A2348" s="18" t="s">
        <v>7632</v>
      </c>
      <c r="B2348" s="18" t="s">
        <v>20</v>
      </c>
      <c r="C2348" s="18" t="s">
        <v>21</v>
      </c>
      <c r="D2348" s="18">
        <v>1993</v>
      </c>
      <c r="E2348" s="18">
        <f>VLOOKUP(D2348,'cpi roi'!A:C,2,FALSE)</f>
        <v>144.5</v>
      </c>
      <c r="F2348" s="18" t="s">
        <v>7472</v>
      </c>
      <c r="G2348" s="18">
        <v>7</v>
      </c>
      <c r="H2348" s="19">
        <v>2500</v>
      </c>
      <c r="I2348" s="18" t="s">
        <v>7633</v>
      </c>
      <c r="J2348" s="18" t="s">
        <v>7634</v>
      </c>
      <c r="K2348" s="18" t="s">
        <v>7635</v>
      </c>
      <c r="L2348" s="18" t="s">
        <v>34</v>
      </c>
      <c r="M2348" s="20">
        <v>800000</v>
      </c>
      <c r="N2348" s="20">
        <v>1001437</v>
      </c>
      <c r="O2348" s="21">
        <f t="shared" si="108"/>
        <v>2111680.6498269895</v>
      </c>
      <c r="P2348" s="22">
        <f t="shared" si="109"/>
        <v>125.17962499999999</v>
      </c>
      <c r="Q2348" s="20">
        <f t="shared" si="110"/>
        <v>693035.98615916946</v>
      </c>
      <c r="R2348" s="18" t="s">
        <v>7636</v>
      </c>
      <c r="S2348" s="18">
        <v>114</v>
      </c>
    </row>
    <row r="2349" spans="1:19" x14ac:dyDescent="0.25">
      <c r="A2349" s="18" t="s">
        <v>7637</v>
      </c>
      <c r="B2349" s="18" t="s">
        <v>20</v>
      </c>
      <c r="C2349" s="18" t="s">
        <v>45</v>
      </c>
      <c r="D2349" s="18">
        <v>1993</v>
      </c>
      <c r="E2349" s="18">
        <f>VLOOKUP(D2349,'cpi roi'!A:C,2,FALSE)</f>
        <v>144.5</v>
      </c>
      <c r="F2349" s="18" t="s">
        <v>7638</v>
      </c>
      <c r="G2349" s="18">
        <v>6.8</v>
      </c>
      <c r="H2349" s="19">
        <v>20000</v>
      </c>
      <c r="I2349" s="18" t="s">
        <v>1302</v>
      </c>
      <c r="J2349" s="18" t="s">
        <v>7639</v>
      </c>
      <c r="K2349" s="18" t="s">
        <v>7640</v>
      </c>
      <c r="L2349" s="18" t="s">
        <v>34</v>
      </c>
      <c r="M2349" s="20">
        <v>12000000</v>
      </c>
      <c r="N2349" s="20">
        <v>6405918</v>
      </c>
      <c r="O2349" s="21">
        <f t="shared" si="108"/>
        <v>13507842.315570936</v>
      </c>
      <c r="P2349" s="22">
        <f t="shared" si="109"/>
        <v>53.382649999999998</v>
      </c>
      <c r="Q2349" s="20">
        <f t="shared" si="110"/>
        <v>4433161.2456747405</v>
      </c>
      <c r="R2349" s="18" t="s">
        <v>122</v>
      </c>
      <c r="S2349" s="18">
        <v>112</v>
      </c>
    </row>
    <row r="2350" spans="1:19" x14ac:dyDescent="0.25">
      <c r="A2350" s="18" t="s">
        <v>7641</v>
      </c>
      <c r="B2350" s="18" t="s">
        <v>2004</v>
      </c>
      <c r="C2350" s="18" t="s">
        <v>21</v>
      </c>
      <c r="D2350" s="18">
        <v>1993</v>
      </c>
      <c r="E2350" s="18">
        <f>VLOOKUP(D2350,'cpi roi'!A:C,2,FALSE)</f>
        <v>144.5</v>
      </c>
      <c r="F2350" s="18" t="s">
        <v>7642</v>
      </c>
      <c r="G2350" s="18">
        <v>6.7</v>
      </c>
      <c r="H2350" s="19">
        <v>28000</v>
      </c>
      <c r="I2350" s="18" t="s">
        <v>540</v>
      </c>
      <c r="J2350" s="18" t="s">
        <v>7643</v>
      </c>
      <c r="K2350" s="18" t="s">
        <v>540</v>
      </c>
      <c r="L2350" s="18" t="s">
        <v>34</v>
      </c>
      <c r="M2350" s="20">
        <v>0</v>
      </c>
      <c r="N2350" s="20">
        <v>24760338</v>
      </c>
      <c r="O2350" s="21">
        <f t="shared" si="108"/>
        <v>52210899.575086504</v>
      </c>
      <c r="P2350" s="22">
        <f t="shared" si="109"/>
        <v>0</v>
      </c>
      <c r="Q2350" s="20">
        <f t="shared" si="110"/>
        <v>17135182.006920416</v>
      </c>
      <c r="R2350" s="18" t="s">
        <v>7591</v>
      </c>
      <c r="S2350" s="18">
        <v>115</v>
      </c>
    </row>
    <row r="2351" spans="1:19" x14ac:dyDescent="0.25">
      <c r="A2351" s="18" t="s">
        <v>7644</v>
      </c>
      <c r="B2351" s="18" t="s">
        <v>20</v>
      </c>
      <c r="C2351" s="18" t="s">
        <v>21</v>
      </c>
      <c r="D2351" s="18">
        <v>1993</v>
      </c>
      <c r="E2351" s="18">
        <f>VLOOKUP(D2351,'cpi roi'!A:C,2,FALSE)</f>
        <v>144.5</v>
      </c>
      <c r="F2351" s="18" t="s">
        <v>7550</v>
      </c>
      <c r="G2351" s="18">
        <v>8.1</v>
      </c>
      <c r="H2351" s="19">
        <v>26000</v>
      </c>
      <c r="I2351" s="18" t="s">
        <v>7645</v>
      </c>
      <c r="J2351" s="18" t="s">
        <v>7646</v>
      </c>
      <c r="K2351" s="18" t="s">
        <v>5761</v>
      </c>
      <c r="L2351" s="18" t="s">
        <v>5994</v>
      </c>
      <c r="M2351" s="20">
        <v>4000000</v>
      </c>
      <c r="N2351" s="20">
        <v>6122607</v>
      </c>
      <c r="O2351" s="21">
        <f t="shared" si="108"/>
        <v>12910438.428373704</v>
      </c>
      <c r="P2351" s="22">
        <f t="shared" si="109"/>
        <v>153.06517500000001</v>
      </c>
      <c r="Q2351" s="20">
        <f t="shared" si="110"/>
        <v>4237098.2698961934</v>
      </c>
      <c r="R2351" s="18" t="s">
        <v>7647</v>
      </c>
      <c r="S2351" s="18">
        <v>171</v>
      </c>
    </row>
    <row r="2352" spans="1:19" x14ac:dyDescent="0.25">
      <c r="A2352" s="18" t="s">
        <v>7648</v>
      </c>
      <c r="B2352" s="18" t="s">
        <v>20</v>
      </c>
      <c r="C2352" s="18" t="s">
        <v>38</v>
      </c>
      <c r="D2352" s="18">
        <v>1993</v>
      </c>
      <c r="E2352" s="18">
        <f>VLOOKUP(D2352,'cpi roi'!A:C,2,FALSE)</f>
        <v>144.5</v>
      </c>
      <c r="F2352" s="18" t="s">
        <v>6970</v>
      </c>
      <c r="G2352" s="18">
        <v>6.1</v>
      </c>
      <c r="H2352" s="19">
        <v>23000</v>
      </c>
      <c r="I2352" s="18" t="s">
        <v>7649</v>
      </c>
      <c r="J2352" s="18" t="s">
        <v>7650</v>
      </c>
      <c r="K2352" s="18" t="s">
        <v>1495</v>
      </c>
      <c r="L2352" s="18" t="s">
        <v>34</v>
      </c>
      <c r="M2352" s="20">
        <v>0</v>
      </c>
      <c r="N2352" s="20">
        <v>18994653</v>
      </c>
      <c r="O2352" s="21">
        <f t="shared" si="108"/>
        <v>40053084.907266438</v>
      </c>
      <c r="P2352" s="22">
        <f t="shared" si="109"/>
        <v>0</v>
      </c>
      <c r="Q2352" s="20">
        <f t="shared" si="110"/>
        <v>13145088.581314879</v>
      </c>
      <c r="R2352" s="18" t="s">
        <v>6534</v>
      </c>
      <c r="S2352" s="18">
        <v>98</v>
      </c>
    </row>
    <row r="2353" spans="1:19" x14ac:dyDescent="0.25">
      <c r="A2353" s="18" t="s">
        <v>7651</v>
      </c>
      <c r="B2353" s="18" t="s">
        <v>20</v>
      </c>
      <c r="C2353" s="18" t="s">
        <v>38</v>
      </c>
      <c r="D2353" s="18">
        <v>1993</v>
      </c>
      <c r="E2353" s="18">
        <f>VLOOKUP(D2353,'cpi roi'!A:C,2,FALSE)</f>
        <v>144.5</v>
      </c>
      <c r="F2353" s="18" t="s">
        <v>7550</v>
      </c>
      <c r="G2353" s="18">
        <v>6.6</v>
      </c>
      <c r="H2353" s="19">
        <v>16000</v>
      </c>
      <c r="I2353" s="18" t="s">
        <v>5232</v>
      </c>
      <c r="J2353" s="18" t="s">
        <v>7652</v>
      </c>
      <c r="K2353" s="18" t="s">
        <v>2581</v>
      </c>
      <c r="L2353" s="18" t="s">
        <v>2113</v>
      </c>
      <c r="M2353" s="20">
        <v>21000000</v>
      </c>
      <c r="N2353" s="20">
        <v>12526677</v>
      </c>
      <c r="O2353" s="21">
        <f t="shared" si="108"/>
        <v>26414383.957785469</v>
      </c>
      <c r="P2353" s="22">
        <f t="shared" si="109"/>
        <v>59.650842857142862</v>
      </c>
      <c r="Q2353" s="20">
        <f t="shared" si="110"/>
        <v>8668980.6228373703</v>
      </c>
      <c r="R2353" s="18" t="s">
        <v>6213</v>
      </c>
      <c r="S2353" s="18">
        <v>110</v>
      </c>
    </row>
    <row r="2354" spans="1:19" x14ac:dyDescent="0.25">
      <c r="A2354" s="18" t="s">
        <v>7653</v>
      </c>
      <c r="B2354" s="18" t="s">
        <v>37</v>
      </c>
      <c r="C2354" s="18" t="s">
        <v>67</v>
      </c>
      <c r="D2354" s="18">
        <v>1993</v>
      </c>
      <c r="E2354" s="18">
        <f>VLOOKUP(D2354,'cpi roi'!A:C,2,FALSE)</f>
        <v>144.5</v>
      </c>
      <c r="F2354" s="18" t="s">
        <v>7414</v>
      </c>
      <c r="G2354" s="18">
        <v>7.3</v>
      </c>
      <c r="H2354" s="19">
        <v>18000</v>
      </c>
      <c r="I2354" s="18" t="s">
        <v>1049</v>
      </c>
      <c r="J2354" s="18" t="s">
        <v>7654</v>
      </c>
      <c r="K2354" s="18" t="s">
        <v>3060</v>
      </c>
      <c r="L2354" s="18" t="s">
        <v>26</v>
      </c>
      <c r="M2354" s="20">
        <v>22000000</v>
      </c>
      <c r="N2354" s="20">
        <v>25842377</v>
      </c>
      <c r="O2354" s="21">
        <f t="shared" si="108"/>
        <v>54492541.674048446</v>
      </c>
      <c r="P2354" s="22">
        <f t="shared" si="109"/>
        <v>117.46535</v>
      </c>
      <c r="Q2354" s="20">
        <f t="shared" si="110"/>
        <v>17883997.923875432</v>
      </c>
      <c r="R2354" s="18" t="s">
        <v>7378</v>
      </c>
      <c r="S2354" s="18">
        <v>131</v>
      </c>
    </row>
    <row r="2355" spans="1:19" x14ac:dyDescent="0.25">
      <c r="A2355" s="18" t="s">
        <v>7655</v>
      </c>
      <c r="B2355" s="18" t="s">
        <v>20</v>
      </c>
      <c r="C2355" s="18" t="s">
        <v>45</v>
      </c>
      <c r="D2355" s="18">
        <v>1993</v>
      </c>
      <c r="E2355" s="18">
        <f>VLOOKUP(D2355,'cpi roi'!A:C,2,FALSE)</f>
        <v>144.5</v>
      </c>
      <c r="F2355" s="18" t="s">
        <v>7656</v>
      </c>
      <c r="G2355" s="18">
        <v>7.3</v>
      </c>
      <c r="H2355" s="19">
        <v>42000</v>
      </c>
      <c r="I2355" s="18" t="s">
        <v>3013</v>
      </c>
      <c r="J2355" s="18" t="s">
        <v>7657</v>
      </c>
      <c r="K2355" s="18" t="s">
        <v>5686</v>
      </c>
      <c r="L2355" s="18" t="s">
        <v>457</v>
      </c>
      <c r="M2355" s="20">
        <v>19000000</v>
      </c>
      <c r="N2355" s="20">
        <v>112547</v>
      </c>
      <c r="O2355" s="21">
        <f t="shared" si="108"/>
        <v>237322.28996539794</v>
      </c>
      <c r="P2355" s="22">
        <f t="shared" si="109"/>
        <v>0.59235263157894735</v>
      </c>
      <c r="Q2355" s="20">
        <f t="shared" si="110"/>
        <v>77887.19723183391</v>
      </c>
      <c r="R2355" s="18" t="s">
        <v>6515</v>
      </c>
      <c r="S2355" s="18">
        <v>142</v>
      </c>
    </row>
    <row r="2356" spans="1:19" x14ac:dyDescent="0.25">
      <c r="A2356" s="18" t="s">
        <v>7658</v>
      </c>
      <c r="B2356" s="18" t="s">
        <v>20</v>
      </c>
      <c r="C2356" s="18" t="s">
        <v>38</v>
      </c>
      <c r="D2356" s="18">
        <v>1993</v>
      </c>
      <c r="E2356" s="18">
        <f>VLOOKUP(D2356,'cpi roi'!A:C,2,FALSE)</f>
        <v>144.5</v>
      </c>
      <c r="F2356" s="18" t="s">
        <v>6942</v>
      </c>
      <c r="G2356" s="18">
        <v>5.7</v>
      </c>
      <c r="H2356" s="19">
        <v>22000</v>
      </c>
      <c r="I2356" s="18" t="s">
        <v>3387</v>
      </c>
      <c r="J2356" s="18" t="s">
        <v>2734</v>
      </c>
      <c r="K2356" s="18" t="s">
        <v>4542</v>
      </c>
      <c r="L2356" s="18" t="s">
        <v>34</v>
      </c>
      <c r="M2356" s="20">
        <v>15000000</v>
      </c>
      <c r="N2356" s="20">
        <v>22189039</v>
      </c>
      <c r="O2356" s="21">
        <f t="shared" si="108"/>
        <v>46788928.604152255</v>
      </c>
      <c r="P2356" s="22">
        <f t="shared" si="109"/>
        <v>147.92692666666667</v>
      </c>
      <c r="Q2356" s="20">
        <f t="shared" si="110"/>
        <v>15355736.33217993</v>
      </c>
      <c r="R2356" s="18" t="s">
        <v>35</v>
      </c>
      <c r="S2356" s="18">
        <v>94</v>
      </c>
    </row>
    <row r="2357" spans="1:19" x14ac:dyDescent="0.25">
      <c r="A2357" s="18" t="s">
        <v>7659</v>
      </c>
      <c r="B2357" s="18" t="s">
        <v>2004</v>
      </c>
      <c r="C2357" s="18" t="s">
        <v>21</v>
      </c>
      <c r="D2357" s="18">
        <v>1993</v>
      </c>
      <c r="E2357" s="18">
        <f>VLOOKUP(D2357,'cpi roi'!A:C,2,FALSE)</f>
        <v>144.5</v>
      </c>
      <c r="F2357" s="18" t="s">
        <v>7476</v>
      </c>
      <c r="G2357" s="18">
        <v>7.4</v>
      </c>
      <c r="H2357" s="19">
        <v>7800</v>
      </c>
      <c r="I2357" s="18" t="s">
        <v>5109</v>
      </c>
      <c r="J2357" s="18" t="s">
        <v>7660</v>
      </c>
      <c r="K2357" s="18" t="s">
        <v>7661</v>
      </c>
      <c r="L2357" s="18" t="s">
        <v>34</v>
      </c>
      <c r="M2357" s="20">
        <v>8000000</v>
      </c>
      <c r="N2357" s="20">
        <v>1214231</v>
      </c>
      <c r="O2357" s="21">
        <f t="shared" si="108"/>
        <v>2560388.8283737027</v>
      </c>
      <c r="P2357" s="22">
        <f t="shared" si="109"/>
        <v>15.177887500000001</v>
      </c>
      <c r="Q2357" s="20">
        <f t="shared" si="110"/>
        <v>840298.26989619376</v>
      </c>
      <c r="R2357" s="18" t="s">
        <v>7662</v>
      </c>
      <c r="S2357" s="18">
        <v>103</v>
      </c>
    </row>
    <row r="2358" spans="1:19" x14ac:dyDescent="0.25">
      <c r="A2358" s="18" t="s">
        <v>7663</v>
      </c>
      <c r="B2358" s="18" t="s">
        <v>20</v>
      </c>
      <c r="C2358" s="18" t="s">
        <v>45</v>
      </c>
      <c r="D2358" s="18">
        <v>1993</v>
      </c>
      <c r="E2358" s="18">
        <f>VLOOKUP(D2358,'cpi roi'!A:C,2,FALSE)</f>
        <v>144.5</v>
      </c>
      <c r="F2358" s="18" t="s">
        <v>7348</v>
      </c>
      <c r="G2358" s="18">
        <v>6.2</v>
      </c>
      <c r="H2358" s="19">
        <v>21000</v>
      </c>
      <c r="I2358" s="18" t="s">
        <v>3371</v>
      </c>
      <c r="J2358" s="18" t="s">
        <v>5247</v>
      </c>
      <c r="K2358" s="18" t="s">
        <v>71</v>
      </c>
      <c r="L2358" s="18" t="s">
        <v>34</v>
      </c>
      <c r="M2358" s="20">
        <v>19000000</v>
      </c>
      <c r="N2358" s="20">
        <v>11081586</v>
      </c>
      <c r="O2358" s="21">
        <f t="shared" si="108"/>
        <v>23367192.070588235</v>
      </c>
      <c r="P2358" s="22">
        <f t="shared" si="109"/>
        <v>58.324136842105268</v>
      </c>
      <c r="Q2358" s="20">
        <f t="shared" si="110"/>
        <v>7668917.6470588231</v>
      </c>
      <c r="R2358" s="18" t="s">
        <v>65</v>
      </c>
      <c r="S2358" s="18">
        <v>97</v>
      </c>
    </row>
    <row r="2359" spans="1:19" x14ac:dyDescent="0.25">
      <c r="A2359" s="18" t="s">
        <v>7664</v>
      </c>
      <c r="B2359" s="18" t="s">
        <v>341</v>
      </c>
      <c r="C2359" s="18" t="s">
        <v>394</v>
      </c>
      <c r="D2359" s="18">
        <v>1993</v>
      </c>
      <c r="E2359" s="18">
        <f>VLOOKUP(D2359,'cpi roi'!A:C,2,FALSE)</f>
        <v>144.5</v>
      </c>
      <c r="F2359" s="18" t="s">
        <v>7388</v>
      </c>
      <c r="G2359" s="18">
        <v>6.1</v>
      </c>
      <c r="H2359" s="19">
        <v>14000</v>
      </c>
      <c r="I2359" s="18" t="s">
        <v>613</v>
      </c>
      <c r="J2359" s="18" t="s">
        <v>3928</v>
      </c>
      <c r="K2359" s="18" t="s">
        <v>6562</v>
      </c>
      <c r="L2359" s="18" t="s">
        <v>34</v>
      </c>
      <c r="M2359" s="20">
        <v>0</v>
      </c>
      <c r="N2359" s="20">
        <v>9317021</v>
      </c>
      <c r="O2359" s="21">
        <f t="shared" si="108"/>
        <v>19646341.16747405</v>
      </c>
      <c r="P2359" s="22">
        <f t="shared" si="109"/>
        <v>0</v>
      </c>
      <c r="Q2359" s="20">
        <f t="shared" si="110"/>
        <v>6447765.3979238756</v>
      </c>
      <c r="R2359" s="18" t="s">
        <v>65</v>
      </c>
      <c r="S2359" s="18">
        <v>72</v>
      </c>
    </row>
    <row r="2360" spans="1:19" x14ac:dyDescent="0.25">
      <c r="A2360" s="18" t="s">
        <v>7665</v>
      </c>
      <c r="B2360" s="18" t="s">
        <v>20</v>
      </c>
      <c r="C2360" s="18" t="s">
        <v>108</v>
      </c>
      <c r="D2360" s="18">
        <v>1993</v>
      </c>
      <c r="E2360" s="18">
        <f>VLOOKUP(D2360,'cpi roi'!A:C,2,FALSE)</f>
        <v>144.5</v>
      </c>
      <c r="F2360" s="18" t="s">
        <v>7666</v>
      </c>
      <c r="G2360" s="18">
        <v>7</v>
      </c>
      <c r="H2360" s="19">
        <v>21000</v>
      </c>
      <c r="I2360" s="18" t="s">
        <v>5314</v>
      </c>
      <c r="J2360" s="18" t="s">
        <v>5314</v>
      </c>
      <c r="K2360" s="18" t="s">
        <v>1540</v>
      </c>
      <c r="L2360" s="18" t="s">
        <v>34</v>
      </c>
      <c r="M2360" s="20">
        <v>8000000</v>
      </c>
      <c r="N2360" s="20">
        <v>2502551</v>
      </c>
      <c r="O2360" s="21">
        <f t="shared" si="108"/>
        <v>5277005.4650519034</v>
      </c>
      <c r="P2360" s="22">
        <f t="shared" si="109"/>
        <v>31.2818875</v>
      </c>
      <c r="Q2360" s="20">
        <f t="shared" si="110"/>
        <v>1731869.204152249</v>
      </c>
      <c r="R2360" s="18" t="s">
        <v>7667</v>
      </c>
      <c r="S2360" s="18">
        <v>98</v>
      </c>
    </row>
    <row r="2361" spans="1:19" x14ac:dyDescent="0.25">
      <c r="A2361" s="18" t="s">
        <v>7668</v>
      </c>
      <c r="B2361" s="18" t="s">
        <v>20</v>
      </c>
      <c r="C2361" s="18" t="s">
        <v>38</v>
      </c>
      <c r="D2361" s="18">
        <v>1993</v>
      </c>
      <c r="E2361" s="18">
        <f>VLOOKUP(D2361,'cpi roi'!A:C,2,FALSE)</f>
        <v>144.5</v>
      </c>
      <c r="F2361" s="18" t="s">
        <v>7362</v>
      </c>
      <c r="G2361" s="18">
        <v>6.5</v>
      </c>
      <c r="H2361" s="19">
        <v>9700</v>
      </c>
      <c r="I2361" s="18" t="s">
        <v>1214</v>
      </c>
      <c r="J2361" s="18" t="s">
        <v>1214</v>
      </c>
      <c r="K2361" s="18" t="s">
        <v>564</v>
      </c>
      <c r="L2361" s="18" t="s">
        <v>34</v>
      </c>
      <c r="M2361" s="20">
        <v>15000000</v>
      </c>
      <c r="N2361" s="20">
        <v>23032565</v>
      </c>
      <c r="O2361" s="21">
        <f t="shared" si="108"/>
        <v>48567630.141868517</v>
      </c>
      <c r="P2361" s="22">
        <f t="shared" si="109"/>
        <v>153.55043333333333</v>
      </c>
      <c r="Q2361" s="20">
        <f t="shared" si="110"/>
        <v>15939491.349480968</v>
      </c>
      <c r="R2361" s="18" t="s">
        <v>2097</v>
      </c>
      <c r="S2361" s="18">
        <v>112</v>
      </c>
    </row>
    <row r="2362" spans="1:19" x14ac:dyDescent="0.25">
      <c r="A2362" s="18" t="s">
        <v>7669</v>
      </c>
      <c r="B2362" s="18" t="s">
        <v>20</v>
      </c>
      <c r="C2362" s="18" t="s">
        <v>56</v>
      </c>
      <c r="D2362" s="18">
        <v>1993</v>
      </c>
      <c r="E2362" s="18">
        <f>VLOOKUP(D2362,'cpi roi'!A:C,2,FALSE)</f>
        <v>144.5</v>
      </c>
      <c r="F2362" s="18" t="s">
        <v>7670</v>
      </c>
      <c r="G2362" s="18">
        <v>4.5999999999999996</v>
      </c>
      <c r="H2362" s="19">
        <v>3400</v>
      </c>
      <c r="I2362" s="18" t="s">
        <v>6371</v>
      </c>
      <c r="J2362" s="18" t="s">
        <v>4519</v>
      </c>
      <c r="K2362" s="18" t="s">
        <v>2465</v>
      </c>
      <c r="L2362" s="18" t="s">
        <v>34</v>
      </c>
      <c r="M2362" s="20">
        <v>12000000</v>
      </c>
      <c r="N2362" s="20">
        <v>5086909</v>
      </c>
      <c r="O2362" s="21">
        <f t="shared" si="108"/>
        <v>10726513.303114187</v>
      </c>
      <c r="P2362" s="22">
        <f t="shared" si="109"/>
        <v>42.390908333333336</v>
      </c>
      <c r="Q2362" s="20">
        <f t="shared" si="110"/>
        <v>3520352.249134948</v>
      </c>
      <c r="R2362" s="18" t="s">
        <v>184</v>
      </c>
      <c r="S2362" s="18">
        <v>95</v>
      </c>
    </row>
    <row r="2363" spans="1:19" x14ac:dyDescent="0.25">
      <c r="A2363" s="18" t="s">
        <v>7671</v>
      </c>
      <c r="B2363" s="18" t="s">
        <v>20</v>
      </c>
      <c r="C2363" s="18" t="s">
        <v>21</v>
      </c>
      <c r="D2363" s="18">
        <v>1993</v>
      </c>
      <c r="E2363" s="18">
        <f>VLOOKUP(D2363,'cpi roi'!A:C,2,FALSE)</f>
        <v>144.5</v>
      </c>
      <c r="F2363" s="18" t="s">
        <v>7472</v>
      </c>
      <c r="G2363" s="18">
        <v>7.1</v>
      </c>
      <c r="H2363" s="19">
        <v>22000</v>
      </c>
      <c r="I2363" s="18" t="s">
        <v>708</v>
      </c>
      <c r="J2363" s="18" t="s">
        <v>7672</v>
      </c>
      <c r="K2363" s="18" t="s">
        <v>667</v>
      </c>
      <c r="L2363" s="18" t="s">
        <v>34</v>
      </c>
      <c r="M2363" s="20">
        <v>0</v>
      </c>
      <c r="N2363" s="20">
        <v>6995302</v>
      </c>
      <c r="O2363" s="21">
        <f t="shared" si="108"/>
        <v>14750647.193079585</v>
      </c>
      <c r="P2363" s="22">
        <f t="shared" si="109"/>
        <v>0</v>
      </c>
      <c r="Q2363" s="20">
        <f t="shared" si="110"/>
        <v>4841039.4463667814</v>
      </c>
      <c r="R2363" s="18" t="s">
        <v>7673</v>
      </c>
      <c r="S2363" s="18">
        <v>122</v>
      </c>
    </row>
    <row r="2364" spans="1:19" x14ac:dyDescent="0.25">
      <c r="A2364" s="18" t="s">
        <v>7674</v>
      </c>
      <c r="B2364" s="18" t="s">
        <v>37</v>
      </c>
      <c r="C2364" s="18" t="s">
        <v>45</v>
      </c>
      <c r="D2364" s="18">
        <v>1993</v>
      </c>
      <c r="E2364" s="18">
        <f>VLOOKUP(D2364,'cpi roi'!A:C,2,FALSE)</f>
        <v>144.5</v>
      </c>
      <c r="F2364" s="18" t="s">
        <v>7675</v>
      </c>
      <c r="G2364" s="18">
        <v>7.3</v>
      </c>
      <c r="H2364" s="19">
        <v>41000</v>
      </c>
      <c r="I2364" s="18" t="s">
        <v>293</v>
      </c>
      <c r="J2364" s="18" t="s">
        <v>293</v>
      </c>
      <c r="K2364" s="18" t="s">
        <v>293</v>
      </c>
      <c r="L2364" s="18" t="s">
        <v>34</v>
      </c>
      <c r="M2364" s="20">
        <v>13500000</v>
      </c>
      <c r="N2364" s="20">
        <v>11330911</v>
      </c>
      <c r="O2364" s="21">
        <f t="shared" si="108"/>
        <v>23892931.361245677</v>
      </c>
      <c r="P2364" s="22">
        <f t="shared" si="109"/>
        <v>83.932674074074072</v>
      </c>
      <c r="Q2364" s="20">
        <f t="shared" si="110"/>
        <v>7841460.8996539786</v>
      </c>
      <c r="R2364" s="18" t="s">
        <v>2105</v>
      </c>
      <c r="S2364" s="18">
        <v>104</v>
      </c>
    </row>
    <row r="2365" spans="1:19" x14ac:dyDescent="0.25">
      <c r="A2365" s="18" t="s">
        <v>7676</v>
      </c>
      <c r="B2365" s="18" t="s">
        <v>37</v>
      </c>
      <c r="C2365" s="18" t="s">
        <v>38</v>
      </c>
      <c r="D2365" s="18">
        <v>1993</v>
      </c>
      <c r="E2365" s="18">
        <f>VLOOKUP(D2365,'cpi roi'!A:C,2,FALSE)</f>
        <v>144.5</v>
      </c>
      <c r="F2365" s="18" t="s">
        <v>7476</v>
      </c>
      <c r="G2365" s="18">
        <v>5.0999999999999996</v>
      </c>
      <c r="H2365" s="19">
        <v>7700</v>
      </c>
      <c r="I2365" s="18" t="s">
        <v>2022</v>
      </c>
      <c r="J2365" s="18" t="s">
        <v>2307</v>
      </c>
      <c r="K2365" s="18" t="s">
        <v>7677</v>
      </c>
      <c r="L2365" s="18" t="s">
        <v>34</v>
      </c>
      <c r="M2365" s="20">
        <v>0</v>
      </c>
      <c r="N2365" s="20">
        <v>4916135</v>
      </c>
      <c r="O2365" s="21">
        <f t="shared" si="108"/>
        <v>10366410.619377162</v>
      </c>
      <c r="P2365" s="22">
        <f t="shared" si="109"/>
        <v>0</v>
      </c>
      <c r="Q2365" s="20">
        <f t="shared" si="110"/>
        <v>3402169.5501730102</v>
      </c>
      <c r="R2365" s="18" t="s">
        <v>2031</v>
      </c>
      <c r="S2365" s="18">
        <v>87</v>
      </c>
    </row>
    <row r="2366" spans="1:19" x14ac:dyDescent="0.25">
      <c r="A2366" s="18" t="s">
        <v>7678</v>
      </c>
      <c r="B2366" s="18" t="s">
        <v>37</v>
      </c>
      <c r="C2366" s="18" t="s">
        <v>29</v>
      </c>
      <c r="D2366" s="18">
        <v>1993</v>
      </c>
      <c r="E2366" s="18">
        <f>VLOOKUP(D2366,'cpi roi'!A:C,2,FALSE)</f>
        <v>144.5</v>
      </c>
      <c r="F2366" s="18" t="s">
        <v>7445</v>
      </c>
      <c r="G2366" s="18">
        <v>4.8</v>
      </c>
      <c r="H2366" s="19">
        <v>13000</v>
      </c>
      <c r="I2366" s="18" t="s">
        <v>4324</v>
      </c>
      <c r="J2366" s="18" t="s">
        <v>4324</v>
      </c>
      <c r="K2366" s="18" t="s">
        <v>3896</v>
      </c>
      <c r="L2366" s="18" t="s">
        <v>34</v>
      </c>
      <c r="M2366" s="20">
        <v>7000000</v>
      </c>
      <c r="N2366" s="20">
        <v>12741891</v>
      </c>
      <c r="O2366" s="21">
        <f t="shared" si="108"/>
        <v>26868195.070588239</v>
      </c>
      <c r="P2366" s="22">
        <f t="shared" si="109"/>
        <v>182.02701428571427</v>
      </c>
      <c r="Q2366" s="20">
        <f t="shared" si="110"/>
        <v>8817917.6470588241</v>
      </c>
      <c r="R2366" s="18" t="s">
        <v>7679</v>
      </c>
      <c r="S2366" s="18">
        <v>97</v>
      </c>
    </row>
    <row r="2367" spans="1:19" x14ac:dyDescent="0.25">
      <c r="A2367" s="18" t="s">
        <v>7680</v>
      </c>
      <c r="B2367" s="18" t="s">
        <v>20</v>
      </c>
      <c r="C2367" s="18" t="s">
        <v>45</v>
      </c>
      <c r="D2367" s="18">
        <v>1993</v>
      </c>
      <c r="E2367" s="18">
        <f>VLOOKUP(D2367,'cpi roi'!A:C,2,FALSE)</f>
        <v>144.5</v>
      </c>
      <c r="F2367" s="18" t="s">
        <v>7681</v>
      </c>
      <c r="G2367" s="18">
        <v>7.1</v>
      </c>
      <c r="H2367" s="19">
        <v>33000</v>
      </c>
      <c r="I2367" s="18" t="s">
        <v>7682</v>
      </c>
      <c r="J2367" s="18" t="s">
        <v>7683</v>
      </c>
      <c r="K2367" s="18" t="s">
        <v>7683</v>
      </c>
      <c r="L2367" s="18" t="s">
        <v>457</v>
      </c>
      <c r="M2367" s="20">
        <v>0</v>
      </c>
      <c r="N2367" s="20">
        <v>659810</v>
      </c>
      <c r="O2367" s="21">
        <f t="shared" si="108"/>
        <v>1391308.6989619378</v>
      </c>
      <c r="P2367" s="22">
        <f t="shared" si="109"/>
        <v>0</v>
      </c>
      <c r="Q2367" s="20">
        <f t="shared" si="110"/>
        <v>456615.91695501731</v>
      </c>
      <c r="R2367" s="18" t="s">
        <v>7684</v>
      </c>
      <c r="S2367" s="18">
        <v>107</v>
      </c>
    </row>
    <row r="2368" spans="1:19" x14ac:dyDescent="0.25">
      <c r="A2368" s="18" t="s">
        <v>7685</v>
      </c>
      <c r="B2368" s="18" t="s">
        <v>37</v>
      </c>
      <c r="C2368" s="18" t="s">
        <v>29</v>
      </c>
      <c r="D2368" s="18">
        <v>1993</v>
      </c>
      <c r="E2368" s="18">
        <f>VLOOKUP(D2368,'cpi roi'!A:C,2,FALSE)</f>
        <v>144.5</v>
      </c>
      <c r="F2368" s="18" t="s">
        <v>7259</v>
      </c>
      <c r="G2368" s="18">
        <v>6.2</v>
      </c>
      <c r="H2368" s="19">
        <v>8000</v>
      </c>
      <c r="I2368" s="18" t="s">
        <v>7686</v>
      </c>
      <c r="J2368" s="18" t="s">
        <v>7687</v>
      </c>
      <c r="K2368" s="18" t="s">
        <v>7688</v>
      </c>
      <c r="L2368" s="18" t="s">
        <v>34</v>
      </c>
      <c r="M2368" s="20">
        <v>6500000</v>
      </c>
      <c r="N2368" s="20">
        <v>24103594</v>
      </c>
      <c r="O2368" s="21">
        <f t="shared" si="108"/>
        <v>50826055.998615921</v>
      </c>
      <c r="P2368" s="22">
        <f t="shared" si="109"/>
        <v>370.82452307692307</v>
      </c>
      <c r="Q2368" s="20">
        <f t="shared" si="110"/>
        <v>16680687.889273355</v>
      </c>
      <c r="R2368" s="18" t="s">
        <v>7689</v>
      </c>
      <c r="S2368" s="18">
        <v>108</v>
      </c>
    </row>
    <row r="2369" spans="1:19" x14ac:dyDescent="0.25">
      <c r="A2369" s="18" t="s">
        <v>7690</v>
      </c>
      <c r="B2369" s="18" t="s">
        <v>2004</v>
      </c>
      <c r="C2369" s="18" t="s">
        <v>45</v>
      </c>
      <c r="D2369" s="18">
        <v>1993</v>
      </c>
      <c r="E2369" s="18">
        <f>VLOOKUP(D2369,'cpi roi'!A:C,2,FALSE)</f>
        <v>144.5</v>
      </c>
      <c r="F2369" s="18" t="s">
        <v>5416</v>
      </c>
      <c r="G2369" s="18">
        <v>5.0999999999999996</v>
      </c>
      <c r="H2369" s="19">
        <v>16000</v>
      </c>
      <c r="I2369" s="18" t="s">
        <v>1242</v>
      </c>
      <c r="J2369" s="18" t="s">
        <v>7691</v>
      </c>
      <c r="K2369" s="18" t="s">
        <v>3541</v>
      </c>
      <c r="L2369" s="18" t="s">
        <v>34</v>
      </c>
      <c r="M2369" s="20">
        <v>22000000</v>
      </c>
      <c r="N2369" s="20">
        <v>104942695</v>
      </c>
      <c r="O2369" s="21">
        <f t="shared" si="108"/>
        <v>221287468.28027683</v>
      </c>
      <c r="P2369" s="22">
        <f t="shared" si="109"/>
        <v>477.01225000000005</v>
      </c>
      <c r="Q2369" s="20">
        <f t="shared" si="110"/>
        <v>72624702.422145322</v>
      </c>
      <c r="R2369" s="18" t="s">
        <v>6515</v>
      </c>
      <c r="S2369" s="18">
        <v>111</v>
      </c>
    </row>
    <row r="2370" spans="1:19" x14ac:dyDescent="0.25">
      <c r="A2370" s="18" t="s">
        <v>3771</v>
      </c>
      <c r="B2370" s="18" t="s">
        <v>20</v>
      </c>
      <c r="C2370" s="18" t="s">
        <v>21</v>
      </c>
      <c r="D2370" s="18">
        <v>1993</v>
      </c>
      <c r="E2370" s="18">
        <f>VLOOKUP(D2370,'cpi roi'!A:C,2,FALSE)</f>
        <v>144.5</v>
      </c>
      <c r="F2370" s="18" t="s">
        <v>7692</v>
      </c>
      <c r="G2370" s="18">
        <v>6.2</v>
      </c>
      <c r="H2370" s="19">
        <v>4500</v>
      </c>
      <c r="I2370" s="18" t="s">
        <v>2428</v>
      </c>
      <c r="J2370" s="18" t="s">
        <v>2428</v>
      </c>
      <c r="K2370" s="18" t="s">
        <v>2739</v>
      </c>
      <c r="L2370" s="18" t="s">
        <v>34</v>
      </c>
      <c r="M2370" s="20">
        <v>0</v>
      </c>
      <c r="N2370" s="20">
        <v>256264</v>
      </c>
      <c r="O2370" s="21">
        <f t="shared" si="108"/>
        <v>540371.21660899662</v>
      </c>
      <c r="P2370" s="22">
        <f t="shared" si="109"/>
        <v>0</v>
      </c>
      <c r="Q2370" s="20">
        <f t="shared" si="110"/>
        <v>177345.32871972318</v>
      </c>
      <c r="R2370" s="18" t="s">
        <v>223</v>
      </c>
      <c r="S2370" s="18">
        <v>103</v>
      </c>
    </row>
    <row r="2371" spans="1:19" x14ac:dyDescent="0.25">
      <c r="A2371" s="18" t="s">
        <v>7693</v>
      </c>
      <c r="B2371" s="18" t="s">
        <v>20</v>
      </c>
      <c r="C2371" s="18" t="s">
        <v>21</v>
      </c>
      <c r="D2371" s="18">
        <v>1993</v>
      </c>
      <c r="E2371" s="18">
        <f>VLOOKUP(D2371,'cpi roi'!A:C,2,FALSE)</f>
        <v>144.5</v>
      </c>
      <c r="F2371" s="18" t="s">
        <v>7376</v>
      </c>
      <c r="G2371" s="18">
        <v>6.8</v>
      </c>
      <c r="H2371" s="19">
        <v>9000</v>
      </c>
      <c r="I2371" s="18" t="s">
        <v>586</v>
      </c>
      <c r="J2371" s="18" t="s">
        <v>7694</v>
      </c>
      <c r="K2371" s="18" t="s">
        <v>4571</v>
      </c>
      <c r="L2371" s="18" t="s">
        <v>34</v>
      </c>
      <c r="M2371" s="20">
        <v>0</v>
      </c>
      <c r="N2371" s="20">
        <v>1498795</v>
      </c>
      <c r="O2371" s="21">
        <f t="shared" ref="O2371:O2434" si="111">(304.7/E2371)*N2371</f>
        <v>3160434.8546712804</v>
      </c>
      <c r="P2371" s="22">
        <f t="shared" ref="P2371:P2434" si="112">IFERROR(N2371/M2371, 0)*100</f>
        <v>0</v>
      </c>
      <c r="Q2371" s="20">
        <f t="shared" ref="Q2371:Q2434" si="113">N2371/(E2371/100)</f>
        <v>1037228.3737024221</v>
      </c>
      <c r="R2371" s="18" t="s">
        <v>6298</v>
      </c>
      <c r="S2371" s="18">
        <v>101</v>
      </c>
    </row>
    <row r="2372" spans="1:19" x14ac:dyDescent="0.25">
      <c r="A2372" s="18" t="s">
        <v>7695</v>
      </c>
      <c r="B2372" s="18" t="s">
        <v>20</v>
      </c>
      <c r="C2372" s="18" t="s">
        <v>56</v>
      </c>
      <c r="D2372" s="18">
        <v>1993</v>
      </c>
      <c r="E2372" s="18">
        <f>VLOOKUP(D2372,'cpi roi'!A:C,2,FALSE)</f>
        <v>144.5</v>
      </c>
      <c r="F2372" s="18" t="s">
        <v>7508</v>
      </c>
      <c r="G2372" s="18">
        <v>6</v>
      </c>
      <c r="H2372" s="19">
        <v>16000</v>
      </c>
      <c r="I2372" s="18" t="s">
        <v>1078</v>
      </c>
      <c r="J2372" s="18" t="s">
        <v>24</v>
      </c>
      <c r="K2372" s="18" t="s">
        <v>1866</v>
      </c>
      <c r="L2372" s="18" t="s">
        <v>34</v>
      </c>
      <c r="M2372" s="20">
        <v>15000000</v>
      </c>
      <c r="N2372" s="20">
        <v>10611160</v>
      </c>
      <c r="O2372" s="21">
        <f t="shared" si="111"/>
        <v>22375228.041522492</v>
      </c>
      <c r="P2372" s="22">
        <f t="shared" si="112"/>
        <v>70.741066666666669</v>
      </c>
      <c r="Q2372" s="20">
        <f t="shared" si="113"/>
        <v>7343363.3217993081</v>
      </c>
      <c r="R2372" s="18" t="s">
        <v>54</v>
      </c>
      <c r="S2372" s="18">
        <v>122</v>
      </c>
    </row>
    <row r="2373" spans="1:19" x14ac:dyDescent="0.25">
      <c r="A2373" s="18" t="s">
        <v>7696</v>
      </c>
      <c r="B2373" s="18" t="s">
        <v>2004</v>
      </c>
      <c r="C2373" s="18" t="s">
        <v>38</v>
      </c>
      <c r="D2373" s="18">
        <v>1993</v>
      </c>
      <c r="E2373" s="18">
        <f>VLOOKUP(D2373,'cpi roi'!A:C,2,FALSE)</f>
        <v>144.5</v>
      </c>
      <c r="F2373" s="18" t="s">
        <v>7593</v>
      </c>
      <c r="G2373" s="18">
        <v>6.6</v>
      </c>
      <c r="H2373" s="19">
        <v>5900</v>
      </c>
      <c r="I2373" s="18" t="s">
        <v>4433</v>
      </c>
      <c r="J2373" s="18" t="s">
        <v>4433</v>
      </c>
      <c r="K2373" s="18" t="s">
        <v>7697</v>
      </c>
      <c r="L2373" s="18" t="s">
        <v>457</v>
      </c>
      <c r="M2373" s="20">
        <v>6000000</v>
      </c>
      <c r="N2373" s="20">
        <v>3283371</v>
      </c>
      <c r="O2373" s="21">
        <f t="shared" si="111"/>
        <v>6923481.9633217994</v>
      </c>
      <c r="P2373" s="22">
        <f t="shared" si="112"/>
        <v>54.722850000000001</v>
      </c>
      <c r="Q2373" s="20">
        <f t="shared" si="113"/>
        <v>2272229.0657439446</v>
      </c>
      <c r="R2373" s="18" t="s">
        <v>7698</v>
      </c>
      <c r="S2373" s="18">
        <v>99</v>
      </c>
    </row>
    <row r="2374" spans="1:19" x14ac:dyDescent="0.25">
      <c r="A2374" s="18" t="s">
        <v>7699</v>
      </c>
      <c r="B2374" s="18" t="s">
        <v>2004</v>
      </c>
      <c r="C2374" s="18" t="s">
        <v>21</v>
      </c>
      <c r="D2374" s="18">
        <v>1993</v>
      </c>
      <c r="E2374" s="18">
        <f>VLOOKUP(D2374,'cpi roi'!A:C,2,FALSE)</f>
        <v>144.5</v>
      </c>
      <c r="F2374" s="18" t="s">
        <v>7386</v>
      </c>
      <c r="G2374" s="18">
        <v>6.8</v>
      </c>
      <c r="H2374" s="19">
        <v>11000</v>
      </c>
      <c r="I2374" s="18" t="s">
        <v>1679</v>
      </c>
      <c r="J2374" s="18" t="s">
        <v>1679</v>
      </c>
      <c r="K2374" s="18" t="s">
        <v>1570</v>
      </c>
      <c r="L2374" s="18" t="s">
        <v>34</v>
      </c>
      <c r="M2374" s="20">
        <v>15000000</v>
      </c>
      <c r="N2374" s="20">
        <v>27804899</v>
      </c>
      <c r="O2374" s="21">
        <f t="shared" si="111"/>
        <v>58630814.707958482</v>
      </c>
      <c r="P2374" s="22">
        <f t="shared" si="112"/>
        <v>185.36599333333334</v>
      </c>
      <c r="Q2374" s="20">
        <f t="shared" si="113"/>
        <v>19242144.6366782</v>
      </c>
      <c r="R2374" s="18" t="s">
        <v>7700</v>
      </c>
      <c r="S2374" s="18">
        <v>117</v>
      </c>
    </row>
    <row r="2375" spans="1:19" x14ac:dyDescent="0.25">
      <c r="A2375" s="18" t="s">
        <v>7701</v>
      </c>
      <c r="B2375" s="18" t="s">
        <v>20</v>
      </c>
      <c r="C2375" s="18" t="s">
        <v>108</v>
      </c>
      <c r="D2375" s="18">
        <v>1993</v>
      </c>
      <c r="E2375" s="18">
        <f>VLOOKUP(D2375,'cpi roi'!A:C,2,FALSE)</f>
        <v>144.5</v>
      </c>
      <c r="F2375" s="18" t="s">
        <v>7702</v>
      </c>
      <c r="G2375" s="18">
        <v>6.5</v>
      </c>
      <c r="H2375" s="19">
        <v>2000</v>
      </c>
      <c r="I2375" s="18" t="s">
        <v>7189</v>
      </c>
      <c r="J2375" s="18" t="s">
        <v>7189</v>
      </c>
      <c r="K2375" s="18" t="s">
        <v>7703</v>
      </c>
      <c r="L2375" s="18" t="s">
        <v>34</v>
      </c>
      <c r="M2375" s="20">
        <v>0</v>
      </c>
      <c r="N2375" s="20">
        <v>3267313</v>
      </c>
      <c r="O2375" s="21">
        <f t="shared" si="111"/>
        <v>6889621.253287198</v>
      </c>
      <c r="P2375" s="22">
        <f t="shared" si="112"/>
        <v>0</v>
      </c>
      <c r="Q2375" s="20">
        <f t="shared" si="113"/>
        <v>2261116.2629757784</v>
      </c>
      <c r="R2375" s="18" t="s">
        <v>1990</v>
      </c>
      <c r="S2375" s="18">
        <v>92</v>
      </c>
    </row>
    <row r="2376" spans="1:19" x14ac:dyDescent="0.25">
      <c r="A2376" s="18" t="s">
        <v>7704</v>
      </c>
      <c r="B2376" s="18" t="s">
        <v>2004</v>
      </c>
      <c r="C2376" s="18" t="s">
        <v>45</v>
      </c>
      <c r="D2376" s="18">
        <v>1993</v>
      </c>
      <c r="E2376" s="18">
        <f>VLOOKUP(D2376,'cpi roi'!A:C,2,FALSE)</f>
        <v>144.5</v>
      </c>
      <c r="F2376" s="18" t="s">
        <v>7472</v>
      </c>
      <c r="G2376" s="18">
        <v>4.4000000000000004</v>
      </c>
      <c r="H2376" s="19">
        <v>28000</v>
      </c>
      <c r="I2376" s="18" t="s">
        <v>5003</v>
      </c>
      <c r="J2376" s="18" t="s">
        <v>5003</v>
      </c>
      <c r="K2376" s="18" t="s">
        <v>164</v>
      </c>
      <c r="L2376" s="18" t="s">
        <v>34</v>
      </c>
      <c r="M2376" s="20">
        <v>22000000</v>
      </c>
      <c r="N2376" s="20">
        <v>10340263</v>
      </c>
      <c r="O2376" s="21">
        <f t="shared" si="111"/>
        <v>21804000.941868514</v>
      </c>
      <c r="P2376" s="22">
        <f t="shared" si="112"/>
        <v>47.001195454545453</v>
      </c>
      <c r="Q2376" s="20">
        <f t="shared" si="113"/>
        <v>7155891.3494809689</v>
      </c>
      <c r="R2376" s="18" t="s">
        <v>2105</v>
      </c>
      <c r="S2376" s="18">
        <v>96</v>
      </c>
    </row>
    <row r="2377" spans="1:19" x14ac:dyDescent="0.25">
      <c r="A2377" s="18" t="s">
        <v>7705</v>
      </c>
      <c r="B2377" s="18" t="s">
        <v>37</v>
      </c>
      <c r="C2377" s="18" t="s">
        <v>38</v>
      </c>
      <c r="D2377" s="18">
        <v>1993</v>
      </c>
      <c r="E2377" s="18">
        <f>VLOOKUP(D2377,'cpi roi'!A:C,2,FALSE)</f>
        <v>144.5</v>
      </c>
      <c r="F2377" s="18" t="s">
        <v>7186</v>
      </c>
      <c r="G2377" s="18">
        <v>5.2</v>
      </c>
      <c r="H2377" s="19">
        <v>7800</v>
      </c>
      <c r="I2377" s="18" t="s">
        <v>4307</v>
      </c>
      <c r="J2377" s="18" t="s">
        <v>4307</v>
      </c>
      <c r="K2377" s="18" t="s">
        <v>4307</v>
      </c>
      <c r="L2377" s="18" t="s">
        <v>34</v>
      </c>
      <c r="M2377" s="20">
        <v>20000000</v>
      </c>
      <c r="N2377" s="20">
        <v>8016708</v>
      </c>
      <c r="O2377" s="21">
        <f t="shared" si="111"/>
        <v>16904435.485121109</v>
      </c>
      <c r="P2377" s="22">
        <f t="shared" si="112"/>
        <v>40.083539999999999</v>
      </c>
      <c r="Q2377" s="20">
        <f t="shared" si="113"/>
        <v>5547894.8096885812</v>
      </c>
      <c r="R2377" s="18" t="s">
        <v>122</v>
      </c>
      <c r="S2377" s="18">
        <v>100</v>
      </c>
    </row>
    <row r="2378" spans="1:19" x14ac:dyDescent="0.25">
      <c r="A2378" s="18" t="s">
        <v>7706</v>
      </c>
      <c r="B2378" s="18" t="s">
        <v>2004</v>
      </c>
      <c r="C2378" s="18" t="s">
        <v>45</v>
      </c>
      <c r="D2378" s="18">
        <v>1993</v>
      </c>
      <c r="E2378" s="18">
        <f>VLOOKUP(D2378,'cpi roi'!A:C,2,FALSE)</f>
        <v>144.5</v>
      </c>
      <c r="F2378" s="18" t="s">
        <v>7313</v>
      </c>
      <c r="G2378" s="18">
        <v>5.8</v>
      </c>
      <c r="H2378" s="19">
        <v>7000</v>
      </c>
      <c r="I2378" s="18" t="s">
        <v>1193</v>
      </c>
      <c r="J2378" s="18" t="s">
        <v>7707</v>
      </c>
      <c r="K2378" s="18" t="s">
        <v>1232</v>
      </c>
      <c r="L2378" s="18" t="s">
        <v>34</v>
      </c>
      <c r="M2378" s="20">
        <v>0</v>
      </c>
      <c r="N2378" s="20">
        <v>7839327</v>
      </c>
      <c r="O2378" s="21">
        <f t="shared" si="111"/>
        <v>16530400.947404845</v>
      </c>
      <c r="P2378" s="22">
        <f t="shared" si="112"/>
        <v>0</v>
      </c>
      <c r="Q2378" s="20">
        <f t="shared" si="113"/>
        <v>5425139.7923875432</v>
      </c>
      <c r="R2378" s="18" t="s">
        <v>122</v>
      </c>
      <c r="S2378" s="18">
        <v>91</v>
      </c>
    </row>
    <row r="2379" spans="1:19" x14ac:dyDescent="0.25">
      <c r="A2379" s="18" t="s">
        <v>7708</v>
      </c>
      <c r="B2379" s="18" t="s">
        <v>20</v>
      </c>
      <c r="C2379" s="18" t="s">
        <v>45</v>
      </c>
      <c r="D2379" s="18">
        <v>1993</v>
      </c>
      <c r="E2379" s="18">
        <f>VLOOKUP(D2379,'cpi roi'!A:C,2,FALSE)</f>
        <v>144.5</v>
      </c>
      <c r="F2379" s="18" t="s">
        <v>7479</v>
      </c>
      <c r="G2379" s="18">
        <v>6.3</v>
      </c>
      <c r="H2379" s="19">
        <v>9000</v>
      </c>
      <c r="I2379" s="18" t="s">
        <v>7254</v>
      </c>
      <c r="J2379" s="18" t="s">
        <v>7709</v>
      </c>
      <c r="K2379" s="18" t="s">
        <v>7709</v>
      </c>
      <c r="L2379" s="18" t="s">
        <v>34</v>
      </c>
      <c r="M2379" s="20">
        <v>6000000</v>
      </c>
      <c r="N2379" s="20">
        <v>17953778</v>
      </c>
      <c r="O2379" s="21">
        <f t="shared" si="111"/>
        <v>37858243.298269898</v>
      </c>
      <c r="P2379" s="22">
        <f t="shared" si="112"/>
        <v>299.22963333333337</v>
      </c>
      <c r="Q2379" s="20">
        <f t="shared" si="113"/>
        <v>12424759.861591695</v>
      </c>
      <c r="R2379" s="18" t="s">
        <v>4881</v>
      </c>
      <c r="S2379" s="18">
        <v>89</v>
      </c>
    </row>
    <row r="2380" spans="1:19" x14ac:dyDescent="0.25">
      <c r="A2380" s="18" t="s">
        <v>7710</v>
      </c>
      <c r="B2380" s="18" t="s">
        <v>2004</v>
      </c>
      <c r="C2380" s="18" t="s">
        <v>45</v>
      </c>
      <c r="D2380" s="18">
        <v>1993</v>
      </c>
      <c r="E2380" s="18">
        <f>VLOOKUP(D2380,'cpi roi'!A:C,2,FALSE)</f>
        <v>144.5</v>
      </c>
      <c r="F2380" s="18" t="s">
        <v>7048</v>
      </c>
      <c r="G2380" s="18">
        <v>5.0999999999999996</v>
      </c>
      <c r="H2380" s="19">
        <v>2100</v>
      </c>
      <c r="I2380" s="18" t="s">
        <v>7711</v>
      </c>
      <c r="J2380" s="18" t="s">
        <v>7712</v>
      </c>
      <c r="K2380" s="18" t="s">
        <v>7713</v>
      </c>
      <c r="L2380" s="18" t="s">
        <v>34</v>
      </c>
      <c r="M2380" s="20">
        <v>13000000</v>
      </c>
      <c r="N2380" s="20">
        <v>2570550</v>
      </c>
      <c r="O2380" s="21">
        <f t="shared" si="111"/>
        <v>5420391.5916955024</v>
      </c>
      <c r="P2380" s="22">
        <f t="shared" si="112"/>
        <v>19.77346153846154</v>
      </c>
      <c r="Q2380" s="20">
        <f t="shared" si="113"/>
        <v>1778927.3356401382</v>
      </c>
      <c r="R2380" s="18" t="s">
        <v>7714</v>
      </c>
      <c r="S2380" s="18">
        <v>90</v>
      </c>
    </row>
    <row r="2381" spans="1:19" x14ac:dyDescent="0.25">
      <c r="A2381" s="18" t="s">
        <v>7715</v>
      </c>
      <c r="B2381" s="18" t="s">
        <v>20</v>
      </c>
      <c r="C2381" s="18" t="s">
        <v>38</v>
      </c>
      <c r="D2381" s="18">
        <v>1993</v>
      </c>
      <c r="E2381" s="18">
        <f>VLOOKUP(D2381,'cpi roi'!A:C,2,FALSE)</f>
        <v>144.5</v>
      </c>
      <c r="F2381" s="18" t="s">
        <v>7716</v>
      </c>
      <c r="G2381" s="18">
        <v>6.8</v>
      </c>
      <c r="H2381" s="19">
        <v>14000</v>
      </c>
      <c r="I2381" s="18" t="s">
        <v>796</v>
      </c>
      <c r="J2381" s="18" t="s">
        <v>7717</v>
      </c>
      <c r="K2381" s="18" t="s">
        <v>7718</v>
      </c>
      <c r="L2381" s="18" t="s">
        <v>34</v>
      </c>
      <c r="M2381" s="20">
        <v>33000000</v>
      </c>
      <c r="N2381" s="20">
        <v>5864949</v>
      </c>
      <c r="O2381" s="21">
        <f t="shared" si="111"/>
        <v>12367127.752941176</v>
      </c>
      <c r="P2381" s="22">
        <f t="shared" si="112"/>
        <v>17.772572727272728</v>
      </c>
      <c r="Q2381" s="20">
        <f t="shared" si="113"/>
        <v>4058788.2352941176</v>
      </c>
      <c r="R2381" s="18" t="s">
        <v>7017</v>
      </c>
      <c r="S2381" s="18">
        <v>140</v>
      </c>
    </row>
    <row r="2382" spans="1:19" x14ac:dyDescent="0.25">
      <c r="A2382" s="18" t="s">
        <v>7719</v>
      </c>
      <c r="B2382" s="18" t="s">
        <v>2004</v>
      </c>
      <c r="C2382" s="18" t="s">
        <v>45</v>
      </c>
      <c r="D2382" s="18">
        <v>1993</v>
      </c>
      <c r="E2382" s="18">
        <f>VLOOKUP(D2382,'cpi roi'!A:C,2,FALSE)</f>
        <v>144.5</v>
      </c>
      <c r="F2382" s="18" t="s">
        <v>7508</v>
      </c>
      <c r="G2382" s="18">
        <v>6.6</v>
      </c>
      <c r="H2382" s="19">
        <v>5300</v>
      </c>
      <c r="I2382" s="18" t="s">
        <v>6161</v>
      </c>
      <c r="J2382" s="18" t="s">
        <v>6161</v>
      </c>
      <c r="K2382" s="18" t="s">
        <v>7720</v>
      </c>
      <c r="L2382" s="18" t="s">
        <v>199</v>
      </c>
      <c r="M2382" s="20">
        <v>9000000</v>
      </c>
      <c r="N2382" s="20">
        <v>14904910</v>
      </c>
      <c r="O2382" s="21">
        <f t="shared" si="111"/>
        <v>31429246.207612459</v>
      </c>
      <c r="P2382" s="22">
        <f t="shared" si="112"/>
        <v>165.61011111111111</v>
      </c>
      <c r="Q2382" s="20">
        <f t="shared" si="113"/>
        <v>10314816.608996538</v>
      </c>
      <c r="R2382" s="18" t="s">
        <v>5110</v>
      </c>
      <c r="S2382" s="18">
        <v>97</v>
      </c>
    </row>
    <row r="2383" spans="1:19" x14ac:dyDescent="0.25">
      <c r="A2383" s="18" t="s">
        <v>7721</v>
      </c>
      <c r="B2383" s="18" t="s">
        <v>341</v>
      </c>
      <c r="C2383" s="18" t="s">
        <v>394</v>
      </c>
      <c r="D2383" s="18">
        <v>1993</v>
      </c>
      <c r="E2383" s="18">
        <f>VLOOKUP(D2383,'cpi roi'!A:C,2,FALSE)</f>
        <v>144.5</v>
      </c>
      <c r="F2383" s="18" t="s">
        <v>7407</v>
      </c>
      <c r="G2383" s="18">
        <v>6.5</v>
      </c>
      <c r="H2383" s="19">
        <v>5200</v>
      </c>
      <c r="I2383" s="18" t="s">
        <v>7722</v>
      </c>
      <c r="J2383" s="18" t="s">
        <v>7723</v>
      </c>
      <c r="K2383" s="18" t="s">
        <v>7724</v>
      </c>
      <c r="L2383" s="18" t="s">
        <v>26</v>
      </c>
      <c r="M2383" s="20">
        <v>13000000</v>
      </c>
      <c r="N2383" s="20">
        <v>6582052</v>
      </c>
      <c r="O2383" s="21">
        <f t="shared" si="111"/>
        <v>13879247.366089966</v>
      </c>
      <c r="P2383" s="22">
        <f t="shared" si="112"/>
        <v>50.631169230769238</v>
      </c>
      <c r="Q2383" s="20">
        <f t="shared" si="113"/>
        <v>4555053.2871972313</v>
      </c>
      <c r="R2383" s="18" t="s">
        <v>1447</v>
      </c>
      <c r="S2383" s="18">
        <v>71</v>
      </c>
    </row>
    <row r="2384" spans="1:19" x14ac:dyDescent="0.25">
      <c r="A2384" s="18" t="s">
        <v>7725</v>
      </c>
      <c r="B2384" s="18" t="s">
        <v>20</v>
      </c>
      <c r="C2384" s="18" t="s">
        <v>974</v>
      </c>
      <c r="D2384" s="18">
        <v>1993</v>
      </c>
      <c r="E2384" s="18">
        <f>VLOOKUP(D2384,'cpi roi'!A:C,2,FALSE)</f>
        <v>144.5</v>
      </c>
      <c r="F2384" s="18" t="s">
        <v>7308</v>
      </c>
      <c r="G2384" s="18">
        <v>5.5</v>
      </c>
      <c r="H2384" s="19">
        <v>4200</v>
      </c>
      <c r="I2384" s="18" t="s">
        <v>3116</v>
      </c>
      <c r="J2384" s="18" t="s">
        <v>4341</v>
      </c>
      <c r="K2384" s="18" t="s">
        <v>3116</v>
      </c>
      <c r="L2384" s="18" t="s">
        <v>26</v>
      </c>
      <c r="M2384" s="20">
        <v>10000000</v>
      </c>
      <c r="N2384" s="20">
        <v>18289763</v>
      </c>
      <c r="O2384" s="21">
        <f t="shared" si="111"/>
        <v>38566718.242906578</v>
      </c>
      <c r="P2384" s="22">
        <f t="shared" si="112"/>
        <v>182.89763000000002</v>
      </c>
      <c r="Q2384" s="20">
        <f t="shared" si="113"/>
        <v>12657275.432525951</v>
      </c>
      <c r="R2384" s="18" t="s">
        <v>223</v>
      </c>
      <c r="S2384" s="18">
        <v>111</v>
      </c>
    </row>
    <row r="2385" spans="1:19" x14ac:dyDescent="0.25">
      <c r="A2385" s="18" t="s">
        <v>7726</v>
      </c>
      <c r="B2385" s="18" t="s">
        <v>20</v>
      </c>
      <c r="C2385" s="18" t="s">
        <v>21</v>
      </c>
      <c r="D2385" s="18">
        <v>1993</v>
      </c>
      <c r="E2385" s="18">
        <f>VLOOKUP(D2385,'cpi roi'!A:C,2,FALSE)</f>
        <v>144.5</v>
      </c>
      <c r="F2385" s="18" t="s">
        <v>7472</v>
      </c>
      <c r="G2385" s="18">
        <v>6.2</v>
      </c>
      <c r="H2385" s="19">
        <v>5000</v>
      </c>
      <c r="I2385" s="18" t="s">
        <v>2261</v>
      </c>
      <c r="J2385" s="18" t="s">
        <v>2261</v>
      </c>
      <c r="K2385" s="18" t="s">
        <v>1502</v>
      </c>
      <c r="L2385" s="18" t="s">
        <v>34</v>
      </c>
      <c r="M2385" s="20">
        <v>0</v>
      </c>
      <c r="N2385" s="20">
        <v>9709451</v>
      </c>
      <c r="O2385" s="21">
        <f t="shared" si="111"/>
        <v>20473838.89065744</v>
      </c>
      <c r="P2385" s="22">
        <f t="shared" si="112"/>
        <v>0</v>
      </c>
      <c r="Q2385" s="20">
        <f t="shared" si="113"/>
        <v>6719343.2525951555</v>
      </c>
      <c r="R2385" s="18" t="s">
        <v>2679</v>
      </c>
      <c r="S2385" s="18">
        <v>126</v>
      </c>
    </row>
    <row r="2386" spans="1:19" x14ac:dyDescent="0.25">
      <c r="A2386" s="18" t="s">
        <v>7727</v>
      </c>
      <c r="B2386" s="18" t="s">
        <v>2004</v>
      </c>
      <c r="C2386" s="18" t="s">
        <v>21</v>
      </c>
      <c r="D2386" s="18">
        <v>1993</v>
      </c>
      <c r="E2386" s="18">
        <f>VLOOKUP(D2386,'cpi roi'!A:C,2,FALSE)</f>
        <v>144.5</v>
      </c>
      <c r="F2386" s="18" t="s">
        <v>7505</v>
      </c>
      <c r="G2386" s="18">
        <v>6.2</v>
      </c>
      <c r="H2386" s="19">
        <v>20000</v>
      </c>
      <c r="I2386" s="18" t="s">
        <v>6176</v>
      </c>
      <c r="J2386" s="18" t="s">
        <v>1378</v>
      </c>
      <c r="K2386" s="18" t="s">
        <v>188</v>
      </c>
      <c r="L2386" s="18" t="s">
        <v>457</v>
      </c>
      <c r="M2386" s="20">
        <v>0</v>
      </c>
      <c r="N2386" s="20">
        <v>140081992</v>
      </c>
      <c r="O2386" s="21">
        <f t="shared" si="111"/>
        <v>295383965.13771629</v>
      </c>
      <c r="P2386" s="22">
        <f t="shared" si="112"/>
        <v>0</v>
      </c>
      <c r="Q2386" s="20">
        <f t="shared" si="113"/>
        <v>96942555.017301038</v>
      </c>
      <c r="R2386" s="18" t="s">
        <v>6515</v>
      </c>
      <c r="S2386" s="18">
        <v>114</v>
      </c>
    </row>
    <row r="2387" spans="1:19" x14ac:dyDescent="0.25">
      <c r="A2387" s="18" t="s">
        <v>7728</v>
      </c>
      <c r="B2387" s="18" t="s">
        <v>20</v>
      </c>
      <c r="C2387" s="18" t="s">
        <v>45</v>
      </c>
      <c r="D2387" s="18">
        <v>1993</v>
      </c>
      <c r="E2387" s="18">
        <f>VLOOKUP(D2387,'cpi roi'!A:C,2,FALSE)</f>
        <v>144.5</v>
      </c>
      <c r="F2387" s="18" t="s">
        <v>7729</v>
      </c>
      <c r="G2387" s="18">
        <v>4.4000000000000004</v>
      </c>
      <c r="H2387" s="19">
        <v>7100</v>
      </c>
      <c r="I2387" s="18" t="s">
        <v>5228</v>
      </c>
      <c r="J2387" s="18" t="s">
        <v>7730</v>
      </c>
      <c r="K2387" s="18" t="s">
        <v>7731</v>
      </c>
      <c r="L2387" s="18" t="s">
        <v>34</v>
      </c>
      <c r="M2387" s="20">
        <v>8000000</v>
      </c>
      <c r="N2387" s="20">
        <v>1708873</v>
      </c>
      <c r="O2387" s="21">
        <f t="shared" si="111"/>
        <v>3603415.9384083045</v>
      </c>
      <c r="P2387" s="22">
        <f t="shared" si="112"/>
        <v>21.360912500000001</v>
      </c>
      <c r="Q2387" s="20">
        <f t="shared" si="113"/>
        <v>1182611.0726643598</v>
      </c>
      <c r="R2387" s="18" t="s">
        <v>2031</v>
      </c>
      <c r="S2387" s="18">
        <v>106</v>
      </c>
    </row>
    <row r="2388" spans="1:19" x14ac:dyDescent="0.25">
      <c r="A2388" s="18" t="s">
        <v>7732</v>
      </c>
      <c r="B2388" s="18" t="s">
        <v>37</v>
      </c>
      <c r="C2388" s="18" t="s">
        <v>45</v>
      </c>
      <c r="D2388" s="18">
        <v>1993</v>
      </c>
      <c r="E2388" s="18">
        <f>VLOOKUP(D2388,'cpi roi'!A:C,2,FALSE)</f>
        <v>144.5</v>
      </c>
      <c r="F2388" s="18" t="s">
        <v>7120</v>
      </c>
      <c r="G2388" s="18">
        <v>5.6</v>
      </c>
      <c r="H2388" s="19">
        <v>5600</v>
      </c>
      <c r="I2388" s="18" t="s">
        <v>6653</v>
      </c>
      <c r="J2388" s="18" t="s">
        <v>7733</v>
      </c>
      <c r="K2388" s="18" t="s">
        <v>2570</v>
      </c>
      <c r="L2388" s="18" t="s">
        <v>34</v>
      </c>
      <c r="M2388" s="20">
        <v>0</v>
      </c>
      <c r="N2388" s="20">
        <v>12440858</v>
      </c>
      <c r="O2388" s="21">
        <f t="shared" si="111"/>
        <v>26233421.678892735</v>
      </c>
      <c r="P2388" s="22">
        <f t="shared" si="112"/>
        <v>0</v>
      </c>
      <c r="Q2388" s="20">
        <f t="shared" si="113"/>
        <v>8609590.3114186842</v>
      </c>
      <c r="R2388" s="18" t="s">
        <v>2097</v>
      </c>
      <c r="S2388" s="18">
        <v>91</v>
      </c>
    </row>
    <row r="2389" spans="1:19" x14ac:dyDescent="0.25">
      <c r="A2389" s="18" t="s">
        <v>7734</v>
      </c>
      <c r="B2389" s="18" t="s">
        <v>20</v>
      </c>
      <c r="C2389" s="18" t="s">
        <v>38</v>
      </c>
      <c r="D2389" s="18">
        <v>1993</v>
      </c>
      <c r="E2389" s="18">
        <f>VLOOKUP(D2389,'cpi roi'!A:C,2,FALSE)</f>
        <v>144.5</v>
      </c>
      <c r="F2389" s="18" t="s">
        <v>7348</v>
      </c>
      <c r="G2389" s="18">
        <v>5.6</v>
      </c>
      <c r="H2389" s="19">
        <v>5400</v>
      </c>
      <c r="I2389" s="18" t="s">
        <v>5210</v>
      </c>
      <c r="J2389" s="18" t="s">
        <v>7735</v>
      </c>
      <c r="K2389" s="18" t="s">
        <v>2270</v>
      </c>
      <c r="L2389" s="18" t="s">
        <v>34</v>
      </c>
      <c r="M2389" s="20">
        <v>7000000</v>
      </c>
      <c r="N2389" s="20">
        <v>6608687</v>
      </c>
      <c r="O2389" s="21">
        <f t="shared" si="111"/>
        <v>13935411.272664361</v>
      </c>
      <c r="P2389" s="22">
        <f t="shared" si="112"/>
        <v>94.40981428571429</v>
      </c>
      <c r="Q2389" s="20">
        <f t="shared" si="113"/>
        <v>4573485.8131487891</v>
      </c>
      <c r="R2389" s="18" t="s">
        <v>7736</v>
      </c>
      <c r="S2389" s="18">
        <v>101</v>
      </c>
    </row>
    <row r="2390" spans="1:19" x14ac:dyDescent="0.25">
      <c r="A2390" s="18" t="s">
        <v>7737</v>
      </c>
      <c r="B2390" s="18" t="s">
        <v>341</v>
      </c>
      <c r="C2390" s="18" t="s">
        <v>394</v>
      </c>
      <c r="D2390" s="18">
        <v>1993</v>
      </c>
      <c r="E2390" s="18">
        <f>VLOOKUP(D2390,'cpi roi'!A:C,2,FALSE)</f>
        <v>144.5</v>
      </c>
      <c r="F2390" s="18" t="s">
        <v>7738</v>
      </c>
      <c r="G2390" s="18">
        <v>7.1</v>
      </c>
      <c r="H2390" s="19">
        <v>3700</v>
      </c>
      <c r="I2390" s="18" t="s">
        <v>7739</v>
      </c>
      <c r="J2390" s="18" t="s">
        <v>7739</v>
      </c>
      <c r="K2390" s="18" t="s">
        <v>3403</v>
      </c>
      <c r="L2390" s="18" t="s">
        <v>26</v>
      </c>
      <c r="M2390" s="20">
        <v>25000000</v>
      </c>
      <c r="N2390" s="20">
        <v>669276</v>
      </c>
      <c r="O2390" s="21">
        <f t="shared" si="111"/>
        <v>1411269.1847750866</v>
      </c>
      <c r="P2390" s="22">
        <f t="shared" si="112"/>
        <v>2.6771039999999999</v>
      </c>
      <c r="Q2390" s="20">
        <f t="shared" si="113"/>
        <v>463166.78200692037</v>
      </c>
      <c r="R2390" s="18" t="s">
        <v>7740</v>
      </c>
      <c r="S2390" s="18">
        <v>90</v>
      </c>
    </row>
    <row r="2391" spans="1:19" x14ac:dyDescent="0.25">
      <c r="A2391" s="18" t="s">
        <v>7741</v>
      </c>
      <c r="B2391" s="18" t="s">
        <v>2004</v>
      </c>
      <c r="C2391" s="18" t="s">
        <v>45</v>
      </c>
      <c r="D2391" s="18">
        <v>1993</v>
      </c>
      <c r="E2391" s="18">
        <f>VLOOKUP(D2391,'cpi roi'!A:C,2,FALSE)</f>
        <v>144.5</v>
      </c>
      <c r="F2391" s="18" t="s">
        <v>7186</v>
      </c>
      <c r="G2391" s="18">
        <v>5.4</v>
      </c>
      <c r="H2391" s="19">
        <v>4300</v>
      </c>
      <c r="I2391" s="18" t="s">
        <v>5391</v>
      </c>
      <c r="J2391" s="18" t="s">
        <v>7742</v>
      </c>
      <c r="K2391" s="18" t="s">
        <v>7743</v>
      </c>
      <c r="L2391" s="18" t="s">
        <v>34</v>
      </c>
      <c r="M2391" s="20">
        <v>12000000</v>
      </c>
      <c r="N2391" s="20">
        <v>3335984</v>
      </c>
      <c r="O2391" s="21">
        <f t="shared" si="111"/>
        <v>7034424.3930795854</v>
      </c>
      <c r="P2391" s="22">
        <f t="shared" si="112"/>
        <v>27.799866666666667</v>
      </c>
      <c r="Q2391" s="20">
        <f t="shared" si="113"/>
        <v>2308639.4463667818</v>
      </c>
      <c r="R2391" s="18" t="s">
        <v>2097</v>
      </c>
      <c r="S2391" s="18">
        <v>85</v>
      </c>
    </row>
    <row r="2392" spans="1:19" x14ac:dyDescent="0.25">
      <c r="A2392" s="18" t="s">
        <v>7744</v>
      </c>
      <c r="B2392" s="18" t="s">
        <v>20</v>
      </c>
      <c r="C2392" s="18" t="s">
        <v>38</v>
      </c>
      <c r="D2392" s="18">
        <v>1993</v>
      </c>
      <c r="E2392" s="18">
        <f>VLOOKUP(D2392,'cpi roi'!A:C,2,FALSE)</f>
        <v>144.5</v>
      </c>
      <c r="F2392" s="18" t="s">
        <v>7362</v>
      </c>
      <c r="G2392" s="18">
        <v>5.4</v>
      </c>
      <c r="H2392" s="19">
        <v>5700</v>
      </c>
      <c r="I2392" s="18" t="s">
        <v>4712</v>
      </c>
      <c r="J2392" s="18" t="s">
        <v>7745</v>
      </c>
      <c r="K2392" s="18" t="s">
        <v>5162</v>
      </c>
      <c r="L2392" s="18" t="s">
        <v>34</v>
      </c>
      <c r="M2392" s="20">
        <v>3000000</v>
      </c>
      <c r="N2392" s="20">
        <v>3902679</v>
      </c>
      <c r="O2392" s="21">
        <f t="shared" si="111"/>
        <v>8229386.0989619382</v>
      </c>
      <c r="P2392" s="22">
        <f t="shared" si="112"/>
        <v>130.08930000000001</v>
      </c>
      <c r="Q2392" s="20">
        <f t="shared" si="113"/>
        <v>2700815.916955017</v>
      </c>
      <c r="R2392" s="18" t="s">
        <v>7521</v>
      </c>
      <c r="S2392" s="18">
        <v>98</v>
      </c>
    </row>
    <row r="2393" spans="1:19" x14ac:dyDescent="0.25">
      <c r="A2393" s="18" t="s">
        <v>7746</v>
      </c>
      <c r="B2393" s="18" t="s">
        <v>452</v>
      </c>
      <c r="C2393" s="18" t="s">
        <v>21</v>
      </c>
      <c r="D2393" s="18">
        <v>1993</v>
      </c>
      <c r="E2393" s="18">
        <f>VLOOKUP(D2393,'cpi roi'!A:C,2,FALSE)</f>
        <v>144.5</v>
      </c>
      <c r="F2393" s="18" t="s">
        <v>7747</v>
      </c>
      <c r="G2393" s="18">
        <v>7.4</v>
      </c>
      <c r="H2393" s="19">
        <v>8300</v>
      </c>
      <c r="I2393" s="18" t="s">
        <v>7748</v>
      </c>
      <c r="J2393" s="18" t="s">
        <v>7748</v>
      </c>
      <c r="K2393" s="18" t="s">
        <v>7749</v>
      </c>
      <c r="L2393" s="18" t="s">
        <v>7750</v>
      </c>
      <c r="M2393" s="20">
        <v>0</v>
      </c>
      <c r="N2393" s="20">
        <v>1700992</v>
      </c>
      <c r="O2393" s="21">
        <f t="shared" si="111"/>
        <v>3586797.6636678204</v>
      </c>
      <c r="P2393" s="22">
        <f t="shared" si="112"/>
        <v>0</v>
      </c>
      <c r="Q2393" s="20">
        <f t="shared" si="113"/>
        <v>1177157.0934256054</v>
      </c>
      <c r="R2393" s="18" t="s">
        <v>7751</v>
      </c>
      <c r="S2393" s="18">
        <v>104</v>
      </c>
    </row>
    <row r="2394" spans="1:19" x14ac:dyDescent="0.25">
      <c r="A2394" s="18" t="s">
        <v>7752</v>
      </c>
      <c r="B2394" s="18" t="s">
        <v>2711</v>
      </c>
      <c r="C2394" s="18" t="s">
        <v>45</v>
      </c>
      <c r="D2394" s="18">
        <v>1993</v>
      </c>
      <c r="E2394" s="18">
        <f>VLOOKUP(D2394,'cpi roi'!A:C,2,FALSE)</f>
        <v>144.5</v>
      </c>
      <c r="F2394" s="18" t="s">
        <v>7692</v>
      </c>
      <c r="G2394" s="18">
        <v>6.5</v>
      </c>
      <c r="H2394" s="19">
        <v>13000</v>
      </c>
      <c r="I2394" s="18" t="s">
        <v>3477</v>
      </c>
      <c r="J2394" s="18" t="s">
        <v>3477</v>
      </c>
      <c r="K2394" s="18" t="s">
        <v>1951</v>
      </c>
      <c r="L2394" s="18" t="s">
        <v>1116</v>
      </c>
      <c r="M2394" s="20">
        <v>0</v>
      </c>
      <c r="N2394" s="20">
        <v>2019581</v>
      </c>
      <c r="O2394" s="21">
        <f t="shared" si="111"/>
        <v>4258590.523875433</v>
      </c>
      <c r="P2394" s="22">
        <f t="shared" si="112"/>
        <v>0</v>
      </c>
      <c r="Q2394" s="20">
        <f t="shared" si="113"/>
        <v>1397633.910034602</v>
      </c>
      <c r="R2394" s="18" t="s">
        <v>5201</v>
      </c>
      <c r="S2394" s="18">
        <v>114</v>
      </c>
    </row>
    <row r="2395" spans="1:19" x14ac:dyDescent="0.25">
      <c r="A2395" s="18" t="s">
        <v>7753</v>
      </c>
      <c r="B2395" s="18" t="s">
        <v>514</v>
      </c>
      <c r="C2395" s="18" t="s">
        <v>21</v>
      </c>
      <c r="D2395" s="18">
        <v>1993</v>
      </c>
      <c r="E2395" s="18">
        <f>VLOOKUP(D2395,'cpi roi'!A:C,2,FALSE)</f>
        <v>144.5</v>
      </c>
      <c r="F2395" s="18" t="s">
        <v>7488</v>
      </c>
      <c r="G2395" s="18">
        <v>5.7</v>
      </c>
      <c r="H2395" s="19">
        <v>1900</v>
      </c>
      <c r="I2395" s="18" t="s">
        <v>4384</v>
      </c>
      <c r="J2395" s="18" t="s">
        <v>7754</v>
      </c>
      <c r="K2395" s="18" t="s">
        <v>7755</v>
      </c>
      <c r="L2395" s="18" t="s">
        <v>252</v>
      </c>
      <c r="M2395" s="20">
        <v>0</v>
      </c>
      <c r="N2395" s="20">
        <v>1614784</v>
      </c>
      <c r="O2395" s="21">
        <f t="shared" si="111"/>
        <v>3405015.1197231836</v>
      </c>
      <c r="P2395" s="22">
        <f t="shared" si="112"/>
        <v>0</v>
      </c>
      <c r="Q2395" s="20">
        <f t="shared" si="113"/>
        <v>1117497.5778546713</v>
      </c>
      <c r="R2395" s="18" t="s">
        <v>7756</v>
      </c>
      <c r="S2395" s="18">
        <v>98</v>
      </c>
    </row>
    <row r="2396" spans="1:19" x14ac:dyDescent="0.25">
      <c r="A2396" s="18" t="s">
        <v>7757</v>
      </c>
      <c r="B2396" s="18" t="s">
        <v>2004</v>
      </c>
      <c r="C2396" s="18" t="s">
        <v>38</v>
      </c>
      <c r="D2396" s="18">
        <v>1993</v>
      </c>
      <c r="E2396" s="18">
        <f>VLOOKUP(D2396,'cpi roi'!A:C,2,FALSE)</f>
        <v>144.5</v>
      </c>
      <c r="F2396" s="18" t="s">
        <v>7758</v>
      </c>
      <c r="G2396" s="18">
        <v>7.5</v>
      </c>
      <c r="H2396" s="19">
        <v>16000</v>
      </c>
      <c r="I2396" s="18" t="s">
        <v>7759</v>
      </c>
      <c r="J2396" s="18" t="s">
        <v>7760</v>
      </c>
      <c r="K2396" s="18" t="s">
        <v>7761</v>
      </c>
      <c r="L2396" s="18" t="s">
        <v>496</v>
      </c>
      <c r="M2396" s="20">
        <v>11000000</v>
      </c>
      <c r="N2396" s="20">
        <v>14694904</v>
      </c>
      <c r="O2396" s="21">
        <f t="shared" si="111"/>
        <v>30986416.946712803</v>
      </c>
      <c r="P2396" s="22">
        <f t="shared" si="112"/>
        <v>133.59003636363636</v>
      </c>
      <c r="Q2396" s="20">
        <f t="shared" si="113"/>
        <v>10169483.737024222</v>
      </c>
      <c r="R2396" s="18" t="s">
        <v>7762</v>
      </c>
      <c r="S2396" s="18">
        <v>85</v>
      </c>
    </row>
    <row r="2397" spans="1:19" x14ac:dyDescent="0.25">
      <c r="A2397" s="18" t="s">
        <v>7763</v>
      </c>
      <c r="B2397" s="18" t="s">
        <v>37</v>
      </c>
      <c r="C2397" s="18" t="s">
        <v>38</v>
      </c>
      <c r="D2397" s="18">
        <v>1993</v>
      </c>
      <c r="E2397" s="18">
        <f>VLOOKUP(D2397,'cpi roi'!A:C,2,FALSE)</f>
        <v>144.5</v>
      </c>
      <c r="F2397" s="18" t="s">
        <v>7393</v>
      </c>
      <c r="G2397" s="18">
        <v>3.8</v>
      </c>
      <c r="H2397" s="19">
        <v>8900</v>
      </c>
      <c r="I2397" s="18" t="s">
        <v>3894</v>
      </c>
      <c r="J2397" s="18" t="s">
        <v>3895</v>
      </c>
      <c r="K2397" s="18" t="s">
        <v>5375</v>
      </c>
      <c r="L2397" s="18" t="s">
        <v>34</v>
      </c>
      <c r="M2397" s="20">
        <v>10000000</v>
      </c>
      <c r="N2397" s="20">
        <v>4348572</v>
      </c>
      <c r="O2397" s="21">
        <f t="shared" si="111"/>
        <v>9169618.6048442908</v>
      </c>
      <c r="P2397" s="22">
        <f t="shared" si="112"/>
        <v>43.485720000000001</v>
      </c>
      <c r="Q2397" s="20">
        <f t="shared" si="113"/>
        <v>3009392.3875432527</v>
      </c>
      <c r="R2397" s="18" t="s">
        <v>2031</v>
      </c>
      <c r="S2397" s="18">
        <v>84</v>
      </c>
    </row>
    <row r="2398" spans="1:19" x14ac:dyDescent="0.25">
      <c r="A2398" s="18" t="s">
        <v>7764</v>
      </c>
      <c r="B2398" s="18" t="s">
        <v>2004</v>
      </c>
      <c r="C2398" s="18" t="s">
        <v>108</v>
      </c>
      <c r="D2398" s="18">
        <v>1993</v>
      </c>
      <c r="E2398" s="18">
        <f>VLOOKUP(D2398,'cpi roi'!A:C,2,FALSE)</f>
        <v>144.5</v>
      </c>
      <c r="F2398" s="18" t="s">
        <v>7368</v>
      </c>
      <c r="G2398" s="18">
        <v>5.5</v>
      </c>
      <c r="H2398" s="19">
        <v>8500</v>
      </c>
      <c r="I2398" s="18" t="s">
        <v>2338</v>
      </c>
      <c r="J2398" s="18" t="s">
        <v>7765</v>
      </c>
      <c r="K2398" s="18" t="s">
        <v>4063</v>
      </c>
      <c r="L2398" s="18" t="s">
        <v>34</v>
      </c>
      <c r="M2398" s="20">
        <v>0</v>
      </c>
      <c r="N2398" s="20">
        <v>6484246</v>
      </c>
      <c r="O2398" s="21">
        <f t="shared" si="111"/>
        <v>13673008.693425607</v>
      </c>
      <c r="P2398" s="22">
        <f t="shared" si="112"/>
        <v>0</v>
      </c>
      <c r="Q2398" s="20">
        <f t="shared" si="113"/>
        <v>4487367.4740484431</v>
      </c>
      <c r="R2398" s="18" t="s">
        <v>7766</v>
      </c>
      <c r="S2398" s="18">
        <v>105</v>
      </c>
    </row>
    <row r="2399" spans="1:19" x14ac:dyDescent="0.25">
      <c r="A2399" s="18" t="s">
        <v>7767</v>
      </c>
      <c r="B2399" s="18" t="s">
        <v>2004</v>
      </c>
      <c r="C2399" s="18" t="s">
        <v>38</v>
      </c>
      <c r="D2399" s="18">
        <v>1993</v>
      </c>
      <c r="E2399" s="18">
        <f>VLOOKUP(D2399,'cpi roi'!A:C,2,FALSE)</f>
        <v>144.5</v>
      </c>
      <c r="F2399" s="18" t="s">
        <v>7768</v>
      </c>
      <c r="G2399" s="18">
        <v>4.3</v>
      </c>
      <c r="H2399" s="19">
        <v>5400</v>
      </c>
      <c r="I2399" s="18" t="s">
        <v>7769</v>
      </c>
      <c r="J2399" s="18" t="s">
        <v>7770</v>
      </c>
      <c r="K2399" s="18" t="s">
        <v>6950</v>
      </c>
      <c r="L2399" s="18" t="s">
        <v>34</v>
      </c>
      <c r="M2399" s="20">
        <v>0</v>
      </c>
      <c r="N2399" s="20">
        <v>413479</v>
      </c>
      <c r="O2399" s="21">
        <f t="shared" si="111"/>
        <v>871882.70795847755</v>
      </c>
      <c r="P2399" s="22">
        <f t="shared" si="112"/>
        <v>0</v>
      </c>
      <c r="Q2399" s="20">
        <f t="shared" si="113"/>
        <v>286144.63667820068</v>
      </c>
      <c r="R2399" s="18" t="s">
        <v>7771</v>
      </c>
      <c r="S2399" s="18">
        <v>85</v>
      </c>
    </row>
    <row r="2400" spans="1:19" x14ac:dyDescent="0.25">
      <c r="A2400" s="18" t="s">
        <v>7772</v>
      </c>
      <c r="B2400" s="18" t="s">
        <v>2004</v>
      </c>
      <c r="C2400" s="18" t="s">
        <v>29</v>
      </c>
      <c r="D2400" s="18">
        <v>1993</v>
      </c>
      <c r="E2400" s="18">
        <f>VLOOKUP(D2400,'cpi roi'!A:C,2,FALSE)</f>
        <v>144.5</v>
      </c>
      <c r="F2400" s="18" t="s">
        <v>7593</v>
      </c>
      <c r="G2400" s="18">
        <v>4.9000000000000004</v>
      </c>
      <c r="H2400" s="19">
        <v>2900</v>
      </c>
      <c r="I2400" s="18" t="s">
        <v>7165</v>
      </c>
      <c r="J2400" s="18" t="s">
        <v>569</v>
      </c>
      <c r="K2400" s="18" t="s">
        <v>2044</v>
      </c>
      <c r="L2400" s="18" t="s">
        <v>34</v>
      </c>
      <c r="M2400" s="20">
        <v>0</v>
      </c>
      <c r="N2400" s="20">
        <v>3418141</v>
      </c>
      <c r="O2400" s="21">
        <f t="shared" si="111"/>
        <v>7207664.7937716264</v>
      </c>
      <c r="P2400" s="22">
        <f t="shared" si="112"/>
        <v>0</v>
      </c>
      <c r="Q2400" s="20">
        <f t="shared" si="113"/>
        <v>2365495.5017301035</v>
      </c>
      <c r="R2400" s="18" t="s">
        <v>5724</v>
      </c>
      <c r="S2400" s="18">
        <v>95</v>
      </c>
    </row>
    <row r="2401" spans="1:19" x14ac:dyDescent="0.25">
      <c r="A2401" s="18" t="s">
        <v>7773</v>
      </c>
      <c r="B2401" s="18" t="s">
        <v>2004</v>
      </c>
      <c r="C2401" s="18" t="s">
        <v>21</v>
      </c>
      <c r="D2401" s="18">
        <v>1993</v>
      </c>
      <c r="E2401" s="18">
        <f>VLOOKUP(D2401,'cpi roi'!A:C,2,FALSE)</f>
        <v>144.5</v>
      </c>
      <c r="F2401" s="18" t="s">
        <v>7774</v>
      </c>
      <c r="G2401" s="18">
        <v>7.3</v>
      </c>
      <c r="H2401" s="19">
        <v>7800</v>
      </c>
      <c r="I2401" s="18" t="s">
        <v>1336</v>
      </c>
      <c r="J2401" s="18" t="s">
        <v>1336</v>
      </c>
      <c r="K2401" s="18" t="s">
        <v>7775</v>
      </c>
      <c r="L2401" s="18" t="s">
        <v>5820</v>
      </c>
      <c r="M2401" s="20">
        <v>10500000</v>
      </c>
      <c r="N2401" s="20">
        <v>810455</v>
      </c>
      <c r="O2401" s="21">
        <f t="shared" si="111"/>
        <v>1708966.3564013841</v>
      </c>
      <c r="P2401" s="22">
        <f t="shared" si="112"/>
        <v>7.7186190476190477</v>
      </c>
      <c r="Q2401" s="20">
        <f t="shared" si="113"/>
        <v>560868.51211072668</v>
      </c>
      <c r="R2401" s="18" t="s">
        <v>2071</v>
      </c>
      <c r="S2401" s="18">
        <v>140</v>
      </c>
    </row>
    <row r="2402" spans="1:19" x14ac:dyDescent="0.25">
      <c r="A2402" s="18" t="s">
        <v>7776</v>
      </c>
      <c r="B2402" s="18" t="s">
        <v>20</v>
      </c>
      <c r="C2402" s="18" t="s">
        <v>21</v>
      </c>
      <c r="D2402" s="18">
        <v>1993</v>
      </c>
      <c r="E2402" s="18">
        <f>VLOOKUP(D2402,'cpi roi'!A:C,2,FALSE)</f>
        <v>144.5</v>
      </c>
      <c r="F2402" s="18" t="s">
        <v>7441</v>
      </c>
      <c r="G2402" s="18">
        <v>5.6</v>
      </c>
      <c r="H2402" s="19">
        <v>3600</v>
      </c>
      <c r="I2402" s="18" t="s">
        <v>4359</v>
      </c>
      <c r="J2402" s="18" t="s">
        <v>4360</v>
      </c>
      <c r="K2402" s="18" t="s">
        <v>6779</v>
      </c>
      <c r="L2402" s="18" t="s">
        <v>310</v>
      </c>
      <c r="M2402" s="20">
        <v>10000000</v>
      </c>
      <c r="N2402" s="20">
        <v>1261210</v>
      </c>
      <c r="O2402" s="21">
        <f t="shared" si="111"/>
        <v>2659451.1211072668</v>
      </c>
      <c r="P2402" s="22">
        <f t="shared" si="112"/>
        <v>12.612100000000002</v>
      </c>
      <c r="Q2402" s="20">
        <f t="shared" si="113"/>
        <v>872809.68858131487</v>
      </c>
      <c r="R2402" s="18" t="s">
        <v>7777</v>
      </c>
      <c r="S2402" s="18">
        <v>108</v>
      </c>
    </row>
    <row r="2403" spans="1:19" x14ac:dyDescent="0.25">
      <c r="A2403" s="18" t="s">
        <v>7778</v>
      </c>
      <c r="B2403" s="18" t="s">
        <v>20</v>
      </c>
      <c r="C2403" s="18" t="s">
        <v>108</v>
      </c>
      <c r="D2403" s="18">
        <v>1993</v>
      </c>
      <c r="E2403" s="18">
        <f>VLOOKUP(D2403,'cpi roi'!A:C,2,FALSE)</f>
        <v>144.5</v>
      </c>
      <c r="F2403" s="18" t="s">
        <v>7393</v>
      </c>
      <c r="G2403" s="18">
        <v>4</v>
      </c>
      <c r="H2403" s="19">
        <v>3000</v>
      </c>
      <c r="I2403" s="18" t="s">
        <v>7779</v>
      </c>
      <c r="J2403" s="18" t="s">
        <v>7779</v>
      </c>
      <c r="K2403" s="18" t="s">
        <v>4262</v>
      </c>
      <c r="L2403" s="18" t="s">
        <v>34</v>
      </c>
      <c r="M2403" s="20">
        <v>10000000</v>
      </c>
      <c r="N2403" s="20">
        <v>18369</v>
      </c>
      <c r="O2403" s="21">
        <f t="shared" si="111"/>
        <v>38733.801384083046</v>
      </c>
      <c r="P2403" s="22">
        <f t="shared" si="112"/>
        <v>0.18368999999999999</v>
      </c>
      <c r="Q2403" s="20">
        <f t="shared" si="113"/>
        <v>12712.110726643597</v>
      </c>
      <c r="R2403" s="18" t="s">
        <v>7521</v>
      </c>
      <c r="S2403" s="18">
        <v>98</v>
      </c>
    </row>
    <row r="2404" spans="1:19" x14ac:dyDescent="0.25">
      <c r="A2404" s="18" t="s">
        <v>7780</v>
      </c>
      <c r="B2404" s="18" t="s">
        <v>37</v>
      </c>
      <c r="C2404" s="18" t="s">
        <v>67</v>
      </c>
      <c r="D2404" s="18">
        <v>1993</v>
      </c>
      <c r="E2404" s="18">
        <f>VLOOKUP(D2404,'cpi roi'!A:C,2,FALSE)</f>
        <v>144.5</v>
      </c>
      <c r="F2404" s="18" t="s">
        <v>7472</v>
      </c>
      <c r="G2404" s="18">
        <v>7.1</v>
      </c>
      <c r="H2404" s="19">
        <v>3000</v>
      </c>
      <c r="I2404" s="18" t="s">
        <v>191</v>
      </c>
      <c r="J2404" s="18" t="s">
        <v>5626</v>
      </c>
      <c r="K2404" s="18" t="s">
        <v>6256</v>
      </c>
      <c r="L2404" s="18" t="s">
        <v>34</v>
      </c>
      <c r="M2404" s="20">
        <v>12000000</v>
      </c>
      <c r="N2404" s="20">
        <v>1677807</v>
      </c>
      <c r="O2404" s="21">
        <f t="shared" si="111"/>
        <v>3537908.6013840833</v>
      </c>
      <c r="P2404" s="22">
        <f t="shared" si="112"/>
        <v>13.981725000000001</v>
      </c>
      <c r="Q2404" s="20">
        <f t="shared" si="113"/>
        <v>1161112.1107266436</v>
      </c>
      <c r="R2404" s="18" t="s">
        <v>2245</v>
      </c>
      <c r="S2404" s="18">
        <v>104</v>
      </c>
    </row>
    <row r="2405" spans="1:19" x14ac:dyDescent="0.25">
      <c r="A2405" s="18" t="s">
        <v>7781</v>
      </c>
      <c r="B2405" s="18" t="s">
        <v>37</v>
      </c>
      <c r="C2405" s="18" t="s">
        <v>29</v>
      </c>
      <c r="D2405" s="18">
        <v>1993</v>
      </c>
      <c r="E2405" s="18">
        <f>VLOOKUP(D2405,'cpi roi'!A:C,2,FALSE)</f>
        <v>144.5</v>
      </c>
      <c r="F2405" s="18" t="s">
        <v>7479</v>
      </c>
      <c r="G2405" s="18">
        <v>6.6</v>
      </c>
      <c r="H2405" s="19">
        <v>3400</v>
      </c>
      <c r="I2405" s="18" t="s">
        <v>7782</v>
      </c>
      <c r="J2405" s="18" t="s">
        <v>1664</v>
      </c>
      <c r="K2405" s="18" t="s">
        <v>7783</v>
      </c>
      <c r="L2405" s="18" t="s">
        <v>34</v>
      </c>
      <c r="M2405" s="20">
        <v>0</v>
      </c>
      <c r="N2405" s="20">
        <v>12890752</v>
      </c>
      <c r="O2405" s="21">
        <f t="shared" si="111"/>
        <v>27182090.895501733</v>
      </c>
      <c r="P2405" s="22">
        <f t="shared" si="112"/>
        <v>0</v>
      </c>
      <c r="Q2405" s="20">
        <f t="shared" si="113"/>
        <v>8920935.6401384082</v>
      </c>
      <c r="R2405" s="18" t="s">
        <v>1729</v>
      </c>
      <c r="S2405" s="18">
        <v>108</v>
      </c>
    </row>
    <row r="2406" spans="1:19" x14ac:dyDescent="0.25">
      <c r="A2406" s="18" t="s">
        <v>7784</v>
      </c>
      <c r="B2406" s="18" t="s">
        <v>20</v>
      </c>
      <c r="C2406" s="18" t="s">
        <v>108</v>
      </c>
      <c r="D2406" s="18">
        <v>1993</v>
      </c>
      <c r="E2406" s="18">
        <f>VLOOKUP(D2406,'cpi roi'!A:C,2,FALSE)</f>
        <v>144.5</v>
      </c>
      <c r="F2406" s="18" t="s">
        <v>7120</v>
      </c>
      <c r="G2406" s="18">
        <v>5.6</v>
      </c>
      <c r="H2406" s="19">
        <v>4900</v>
      </c>
      <c r="I2406" s="18" t="s">
        <v>408</v>
      </c>
      <c r="J2406" s="18" t="s">
        <v>2488</v>
      </c>
      <c r="K2406" s="18" t="s">
        <v>4863</v>
      </c>
      <c r="L2406" s="18" t="s">
        <v>34</v>
      </c>
      <c r="M2406" s="20">
        <v>12000000</v>
      </c>
      <c r="N2406" s="20">
        <v>22866222</v>
      </c>
      <c r="O2406" s="21">
        <f t="shared" si="111"/>
        <v>48216870.888581321</v>
      </c>
      <c r="P2406" s="22">
        <f t="shared" si="112"/>
        <v>190.55185</v>
      </c>
      <c r="Q2406" s="20">
        <f t="shared" si="113"/>
        <v>15824375.08650519</v>
      </c>
      <c r="R2406" s="18" t="s">
        <v>5724</v>
      </c>
      <c r="S2406" s="18">
        <v>107</v>
      </c>
    </row>
    <row r="2407" spans="1:19" x14ac:dyDescent="0.25">
      <c r="A2407" s="18" t="s">
        <v>7785</v>
      </c>
      <c r="B2407" s="18" t="s">
        <v>20</v>
      </c>
      <c r="C2407" s="18" t="s">
        <v>45</v>
      </c>
      <c r="D2407" s="18">
        <v>1993</v>
      </c>
      <c r="E2407" s="18">
        <f>VLOOKUP(D2407,'cpi roi'!A:C,2,FALSE)</f>
        <v>144.5</v>
      </c>
      <c r="F2407" s="18" t="s">
        <v>7786</v>
      </c>
      <c r="G2407" s="18">
        <v>7.6</v>
      </c>
      <c r="H2407" s="19">
        <v>14000</v>
      </c>
      <c r="I2407" s="18" t="s">
        <v>7787</v>
      </c>
      <c r="J2407" s="18" t="s">
        <v>7787</v>
      </c>
      <c r="K2407" s="18" t="s">
        <v>7788</v>
      </c>
      <c r="L2407" s="18" t="s">
        <v>3010</v>
      </c>
      <c r="M2407" s="20">
        <v>1000000</v>
      </c>
      <c r="N2407" s="20">
        <v>6933459</v>
      </c>
      <c r="O2407" s="21">
        <f t="shared" si="111"/>
        <v>14620241.919031143</v>
      </c>
      <c r="P2407" s="22">
        <f t="shared" si="112"/>
        <v>693.34590000000003</v>
      </c>
      <c r="Q2407" s="20">
        <f t="shared" si="113"/>
        <v>4798241.5224913489</v>
      </c>
      <c r="R2407" s="18" t="s">
        <v>7789</v>
      </c>
      <c r="S2407" s="18">
        <v>106</v>
      </c>
    </row>
    <row r="2408" spans="1:19" x14ac:dyDescent="0.25">
      <c r="A2408" s="18" t="s">
        <v>7790</v>
      </c>
      <c r="B2408" s="18" t="s">
        <v>2004</v>
      </c>
      <c r="C2408" s="18" t="s">
        <v>45</v>
      </c>
      <c r="D2408" s="18">
        <v>1993</v>
      </c>
      <c r="E2408" s="18">
        <f>VLOOKUP(D2408,'cpi roi'!A:C,2,FALSE)</f>
        <v>144.5</v>
      </c>
      <c r="F2408" s="18" t="s">
        <v>7495</v>
      </c>
      <c r="G2408" s="18">
        <v>5.6</v>
      </c>
      <c r="H2408" s="19">
        <v>13000</v>
      </c>
      <c r="I2408" s="18" t="s">
        <v>919</v>
      </c>
      <c r="J2408" s="18" t="s">
        <v>2293</v>
      </c>
      <c r="K2408" s="18" t="s">
        <v>349</v>
      </c>
      <c r="L2408" s="18" t="s">
        <v>34</v>
      </c>
      <c r="M2408" s="20">
        <v>0</v>
      </c>
      <c r="N2408" s="20">
        <v>20208496</v>
      </c>
      <c r="O2408" s="21">
        <f t="shared" si="111"/>
        <v>42612655.579238757</v>
      </c>
      <c r="P2408" s="22">
        <f t="shared" si="112"/>
        <v>0</v>
      </c>
      <c r="Q2408" s="20">
        <f t="shared" si="113"/>
        <v>13985118.339100346</v>
      </c>
      <c r="R2408" s="18" t="s">
        <v>2097</v>
      </c>
      <c r="S2408" s="18">
        <v>108</v>
      </c>
    </row>
    <row r="2409" spans="1:19" x14ac:dyDescent="0.25">
      <c r="A2409" s="18" t="s">
        <v>7791</v>
      </c>
      <c r="B2409" s="18" t="s">
        <v>2004</v>
      </c>
      <c r="C2409" s="18" t="s">
        <v>21</v>
      </c>
      <c r="D2409" s="18">
        <v>1993</v>
      </c>
      <c r="E2409" s="18">
        <f>VLOOKUP(D2409,'cpi roi'!A:C,2,FALSE)</f>
        <v>144.5</v>
      </c>
      <c r="F2409" s="18" t="s">
        <v>6939</v>
      </c>
      <c r="G2409" s="18">
        <v>6</v>
      </c>
      <c r="H2409" s="19">
        <v>2800</v>
      </c>
      <c r="I2409" s="18" t="s">
        <v>7792</v>
      </c>
      <c r="J2409" s="18" t="s">
        <v>7792</v>
      </c>
      <c r="K2409" s="18" t="s">
        <v>7793</v>
      </c>
      <c r="L2409" s="18" t="s">
        <v>34</v>
      </c>
      <c r="M2409" s="20">
        <v>14000000</v>
      </c>
      <c r="N2409" s="20">
        <v>8041049</v>
      </c>
      <c r="O2409" s="21">
        <f t="shared" si="111"/>
        <v>16955762.147404846</v>
      </c>
      <c r="P2409" s="22">
        <f t="shared" si="112"/>
        <v>57.436064285714281</v>
      </c>
      <c r="Q2409" s="20">
        <f t="shared" si="113"/>
        <v>5564739.7923875432</v>
      </c>
      <c r="R2409" s="18" t="s">
        <v>5724</v>
      </c>
      <c r="S2409" s="18">
        <v>113</v>
      </c>
    </row>
    <row r="2410" spans="1:19" x14ac:dyDescent="0.25">
      <c r="A2410" s="18" t="s">
        <v>7794</v>
      </c>
      <c r="B2410" s="18" t="s">
        <v>452</v>
      </c>
      <c r="C2410" s="18" t="s">
        <v>21</v>
      </c>
      <c r="D2410" s="18">
        <v>1993</v>
      </c>
      <c r="E2410" s="18">
        <f>VLOOKUP(D2410,'cpi roi'!A:C,2,FALSE)</f>
        <v>144.5</v>
      </c>
      <c r="F2410" s="18" t="s">
        <v>7795</v>
      </c>
      <c r="G2410" s="18">
        <v>6.6</v>
      </c>
      <c r="H2410" s="19">
        <v>1800</v>
      </c>
      <c r="I2410" s="18" t="s">
        <v>7796</v>
      </c>
      <c r="J2410" s="18" t="s">
        <v>7796</v>
      </c>
      <c r="K2410" s="18" t="s">
        <v>7797</v>
      </c>
      <c r="L2410" s="18" t="s">
        <v>34</v>
      </c>
      <c r="M2410" s="20">
        <v>0</v>
      </c>
      <c r="N2410" s="20">
        <v>102780</v>
      </c>
      <c r="O2410" s="21">
        <f t="shared" si="111"/>
        <v>216727.10034602077</v>
      </c>
      <c r="P2410" s="22">
        <f t="shared" si="112"/>
        <v>0</v>
      </c>
      <c r="Q2410" s="20">
        <f t="shared" si="113"/>
        <v>71128.027681660897</v>
      </c>
      <c r="R2410" s="18" t="s">
        <v>7798</v>
      </c>
      <c r="S2410" s="18">
        <v>96</v>
      </c>
    </row>
    <row r="2411" spans="1:19" x14ac:dyDescent="0.25">
      <c r="A2411" s="18" t="s">
        <v>7799</v>
      </c>
      <c r="B2411" s="18" t="s">
        <v>20</v>
      </c>
      <c r="C2411" s="18" t="s">
        <v>108</v>
      </c>
      <c r="D2411" s="18">
        <v>1993</v>
      </c>
      <c r="E2411" s="18">
        <f>VLOOKUP(D2411,'cpi roi'!A:C,2,FALSE)</f>
        <v>144.5</v>
      </c>
      <c r="F2411" s="18" t="s">
        <v>7800</v>
      </c>
      <c r="G2411" s="18">
        <v>6.2</v>
      </c>
      <c r="H2411" s="19">
        <v>8000</v>
      </c>
      <c r="I2411" s="18" t="s">
        <v>237</v>
      </c>
      <c r="J2411" s="18" t="s">
        <v>7801</v>
      </c>
      <c r="K2411" s="18" t="s">
        <v>6742</v>
      </c>
      <c r="L2411" s="18" t="s">
        <v>34</v>
      </c>
      <c r="M2411" s="20">
        <v>11000000</v>
      </c>
      <c r="N2411" s="20">
        <v>16696219</v>
      </c>
      <c r="O2411" s="21">
        <f t="shared" si="111"/>
        <v>35206490.860207617</v>
      </c>
      <c r="P2411" s="22">
        <f t="shared" si="112"/>
        <v>151.7838090909091</v>
      </c>
      <c r="Q2411" s="20">
        <f t="shared" si="113"/>
        <v>11554476.816608995</v>
      </c>
      <c r="R2411" s="18" t="s">
        <v>2031</v>
      </c>
      <c r="S2411" s="18">
        <v>106</v>
      </c>
    </row>
    <row r="2412" spans="1:19" x14ac:dyDescent="0.25">
      <c r="A2412" s="18" t="s">
        <v>7802</v>
      </c>
      <c r="B2412" s="18" t="s">
        <v>2004</v>
      </c>
      <c r="C2412" s="18" t="s">
        <v>21</v>
      </c>
      <c r="D2412" s="18">
        <v>1993</v>
      </c>
      <c r="E2412" s="18">
        <f>VLOOKUP(D2412,'cpi roi'!A:C,2,FALSE)</f>
        <v>144.5</v>
      </c>
      <c r="F2412" s="18" t="s">
        <v>7380</v>
      </c>
      <c r="G2412" s="18">
        <v>6.7</v>
      </c>
      <c r="H2412" s="19">
        <v>464</v>
      </c>
      <c r="I2412" s="18" t="s">
        <v>7803</v>
      </c>
      <c r="J2412" s="18" t="s">
        <v>7804</v>
      </c>
      <c r="K2412" s="18" t="s">
        <v>7805</v>
      </c>
      <c r="L2412" s="18" t="s">
        <v>34</v>
      </c>
      <c r="M2412" s="20">
        <v>0</v>
      </c>
      <c r="N2412" s="20">
        <v>595505</v>
      </c>
      <c r="O2412" s="21">
        <f t="shared" si="111"/>
        <v>1255711.9273356402</v>
      </c>
      <c r="P2412" s="22">
        <f t="shared" si="112"/>
        <v>0</v>
      </c>
      <c r="Q2412" s="20">
        <f t="shared" si="113"/>
        <v>412114.18685121107</v>
      </c>
      <c r="R2412" s="18" t="s">
        <v>7806</v>
      </c>
      <c r="S2412" s="18">
        <v>106</v>
      </c>
    </row>
    <row r="2413" spans="1:19" x14ac:dyDescent="0.25">
      <c r="A2413" s="18" t="s">
        <v>7807</v>
      </c>
      <c r="B2413" s="18" t="s">
        <v>20</v>
      </c>
      <c r="C2413" s="18" t="s">
        <v>108</v>
      </c>
      <c r="D2413" s="18">
        <v>1993</v>
      </c>
      <c r="E2413" s="18">
        <f>VLOOKUP(D2413,'cpi roi'!A:C,2,FALSE)</f>
        <v>144.5</v>
      </c>
      <c r="F2413" s="18" t="s">
        <v>7149</v>
      </c>
      <c r="G2413" s="18">
        <v>5.9</v>
      </c>
      <c r="H2413" s="19">
        <v>4300</v>
      </c>
      <c r="I2413" s="18" t="s">
        <v>7808</v>
      </c>
      <c r="J2413" s="18" t="s">
        <v>7809</v>
      </c>
      <c r="K2413" s="18" t="s">
        <v>6344</v>
      </c>
      <c r="L2413" s="18" t="s">
        <v>34</v>
      </c>
      <c r="M2413" s="20">
        <v>10000000</v>
      </c>
      <c r="N2413" s="20">
        <v>18225518</v>
      </c>
      <c r="O2413" s="21">
        <f t="shared" si="111"/>
        <v>38431247.990311421</v>
      </c>
      <c r="P2413" s="22">
        <f t="shared" si="112"/>
        <v>182.25518</v>
      </c>
      <c r="Q2413" s="20">
        <f t="shared" si="113"/>
        <v>12612815.224913495</v>
      </c>
      <c r="R2413" s="18" t="s">
        <v>6334</v>
      </c>
      <c r="S2413" s="18">
        <v>123</v>
      </c>
    </row>
    <row r="2414" spans="1:19" x14ac:dyDescent="0.25">
      <c r="A2414" s="18" t="s">
        <v>7810</v>
      </c>
      <c r="B2414" s="18" t="s">
        <v>20</v>
      </c>
      <c r="C2414" s="18" t="s">
        <v>45</v>
      </c>
      <c r="D2414" s="18">
        <v>1993</v>
      </c>
      <c r="E2414" s="18">
        <f>VLOOKUP(D2414,'cpi roi'!A:C,2,FALSE)</f>
        <v>144.5</v>
      </c>
      <c r="F2414" s="18" t="s">
        <v>7441</v>
      </c>
      <c r="G2414" s="18">
        <v>5.2</v>
      </c>
      <c r="H2414" s="19">
        <v>4100</v>
      </c>
      <c r="I2414" s="18" t="s">
        <v>5749</v>
      </c>
      <c r="J2414" s="18" t="s">
        <v>5749</v>
      </c>
      <c r="K2414" s="18" t="s">
        <v>3298</v>
      </c>
      <c r="L2414" s="18" t="s">
        <v>34</v>
      </c>
      <c r="M2414" s="20">
        <v>6000000</v>
      </c>
      <c r="N2414" s="20">
        <v>12974636</v>
      </c>
      <c r="O2414" s="21">
        <f t="shared" si="111"/>
        <v>27358972.935640141</v>
      </c>
      <c r="P2414" s="22">
        <f t="shared" si="112"/>
        <v>216.24393333333333</v>
      </c>
      <c r="Q2414" s="20">
        <f t="shared" si="113"/>
        <v>8978986.8512110729</v>
      </c>
      <c r="R2414" s="18" t="s">
        <v>2031</v>
      </c>
      <c r="S2414" s="18">
        <v>87</v>
      </c>
    </row>
    <row r="2415" spans="1:19" x14ac:dyDescent="0.25">
      <c r="A2415" s="18" t="s">
        <v>7811</v>
      </c>
      <c r="B2415" s="18" t="s">
        <v>20</v>
      </c>
      <c r="C2415" s="18" t="s">
        <v>21</v>
      </c>
      <c r="D2415" s="18">
        <v>1993</v>
      </c>
      <c r="E2415" s="18">
        <f>VLOOKUP(D2415,'cpi roi'!A:C,2,FALSE)</f>
        <v>144.5</v>
      </c>
      <c r="F2415" s="18" t="s">
        <v>7393</v>
      </c>
      <c r="G2415" s="18">
        <v>5.8</v>
      </c>
      <c r="H2415" s="19">
        <v>6900</v>
      </c>
      <c r="I2415" s="18" t="s">
        <v>4952</v>
      </c>
      <c r="J2415" s="18" t="s">
        <v>4164</v>
      </c>
      <c r="K2415" s="18" t="s">
        <v>188</v>
      </c>
      <c r="L2415" s="18" t="s">
        <v>34</v>
      </c>
      <c r="M2415" s="20">
        <v>25000000</v>
      </c>
      <c r="N2415" s="20">
        <v>8345845</v>
      </c>
      <c r="O2415" s="21">
        <f t="shared" si="111"/>
        <v>17598470.39100346</v>
      </c>
      <c r="P2415" s="22">
        <f t="shared" si="112"/>
        <v>33.383380000000002</v>
      </c>
      <c r="Q2415" s="20">
        <f t="shared" si="113"/>
        <v>5775671.2802768163</v>
      </c>
      <c r="R2415" s="18" t="s">
        <v>7812</v>
      </c>
      <c r="S2415" s="18">
        <v>114</v>
      </c>
    </row>
    <row r="2416" spans="1:19" x14ac:dyDescent="0.25">
      <c r="A2416" s="18" t="s">
        <v>7813</v>
      </c>
      <c r="B2416" s="18" t="s">
        <v>20</v>
      </c>
      <c r="C2416" s="18" t="s">
        <v>56</v>
      </c>
      <c r="D2416" s="18">
        <v>1993</v>
      </c>
      <c r="E2416" s="18">
        <f>VLOOKUP(D2416,'cpi roi'!A:C,2,FALSE)</f>
        <v>144.5</v>
      </c>
      <c r="F2416" s="18" t="s">
        <v>7491</v>
      </c>
      <c r="G2416" s="18">
        <v>3.6</v>
      </c>
      <c r="H2416" s="19">
        <v>3700</v>
      </c>
      <c r="I2416" s="18" t="s">
        <v>5999</v>
      </c>
      <c r="J2416" s="18" t="s">
        <v>7814</v>
      </c>
      <c r="K2416" s="18" t="s">
        <v>7815</v>
      </c>
      <c r="L2416" s="18" t="s">
        <v>34</v>
      </c>
      <c r="M2416" s="20">
        <v>850000</v>
      </c>
      <c r="N2416" s="20">
        <v>1753979</v>
      </c>
      <c r="O2416" s="21">
        <f t="shared" si="111"/>
        <v>3698528.7287197234</v>
      </c>
      <c r="P2416" s="22">
        <f t="shared" si="112"/>
        <v>206.35047058823531</v>
      </c>
      <c r="Q2416" s="20">
        <f t="shared" si="113"/>
        <v>1213826.2975778547</v>
      </c>
      <c r="R2416" s="18" t="s">
        <v>7816</v>
      </c>
      <c r="S2416" s="18">
        <v>83</v>
      </c>
    </row>
    <row r="2417" spans="1:19" x14ac:dyDescent="0.25">
      <c r="A2417" s="18" t="s">
        <v>7817</v>
      </c>
      <c r="B2417" s="18" t="s">
        <v>2004</v>
      </c>
      <c r="C2417" s="18" t="s">
        <v>45</v>
      </c>
      <c r="D2417" s="18">
        <v>1993</v>
      </c>
      <c r="E2417" s="18">
        <f>VLOOKUP(D2417,'cpi roi'!A:C,2,FALSE)</f>
        <v>144.5</v>
      </c>
      <c r="F2417" s="18" t="s">
        <v>7550</v>
      </c>
      <c r="G2417" s="18">
        <v>5.9</v>
      </c>
      <c r="H2417" s="19">
        <v>3200</v>
      </c>
      <c r="I2417" s="18" t="s">
        <v>5937</v>
      </c>
      <c r="J2417" s="18" t="s">
        <v>7818</v>
      </c>
      <c r="K2417" s="18" t="s">
        <v>1222</v>
      </c>
      <c r="L2417" s="18" t="s">
        <v>34</v>
      </c>
      <c r="M2417" s="20">
        <v>13000000</v>
      </c>
      <c r="N2417" s="20">
        <v>3125424</v>
      </c>
      <c r="O2417" s="21">
        <f t="shared" si="111"/>
        <v>6590426.9397923881</v>
      </c>
      <c r="P2417" s="22">
        <f t="shared" si="112"/>
        <v>24.041723076923077</v>
      </c>
      <c r="Q2417" s="20">
        <f t="shared" si="113"/>
        <v>2162923.1833910034</v>
      </c>
      <c r="R2417" s="18" t="s">
        <v>2749</v>
      </c>
      <c r="S2417" s="18">
        <v>98</v>
      </c>
    </row>
    <row r="2418" spans="1:19" x14ac:dyDescent="0.25">
      <c r="A2418" s="18" t="s">
        <v>7819</v>
      </c>
      <c r="B2418" s="18" t="s">
        <v>37</v>
      </c>
      <c r="C2418" s="18" t="s">
        <v>45</v>
      </c>
      <c r="D2418" s="18">
        <v>1993</v>
      </c>
      <c r="E2418" s="18">
        <f>VLOOKUP(D2418,'cpi roi'!A:C,2,FALSE)</f>
        <v>144.5</v>
      </c>
      <c r="F2418" s="18" t="s">
        <v>7259</v>
      </c>
      <c r="G2418" s="18">
        <v>4.0999999999999996</v>
      </c>
      <c r="H2418" s="19">
        <v>8300</v>
      </c>
      <c r="I2418" s="18" t="s">
        <v>1141</v>
      </c>
      <c r="J2418" s="18" t="s">
        <v>7820</v>
      </c>
      <c r="K2418" s="18" t="s">
        <v>204</v>
      </c>
      <c r="L2418" s="18" t="s">
        <v>34</v>
      </c>
      <c r="M2418" s="20">
        <v>14000000</v>
      </c>
      <c r="N2418" s="20">
        <v>40689691</v>
      </c>
      <c r="O2418" s="21">
        <f t="shared" si="111"/>
        <v>85800338.046366781</v>
      </c>
      <c r="P2418" s="22">
        <f t="shared" si="112"/>
        <v>290.64064999999999</v>
      </c>
      <c r="Q2418" s="20">
        <f t="shared" si="113"/>
        <v>28158955.709342558</v>
      </c>
      <c r="R2418" s="18" t="s">
        <v>4210</v>
      </c>
      <c r="S2418" s="18">
        <v>97</v>
      </c>
    </row>
    <row r="2419" spans="1:19" x14ac:dyDescent="0.25">
      <c r="A2419" s="18" t="s">
        <v>7821</v>
      </c>
      <c r="B2419" s="18" t="s">
        <v>424</v>
      </c>
      <c r="C2419" s="18" t="s">
        <v>21</v>
      </c>
      <c r="D2419" s="18">
        <v>1993</v>
      </c>
      <c r="E2419" s="18">
        <f>VLOOKUP(D2419,'cpi roi'!A:C,2,FALSE)</f>
        <v>144.5</v>
      </c>
      <c r="F2419" s="18" t="s">
        <v>7822</v>
      </c>
      <c r="G2419" s="18">
        <v>7.3</v>
      </c>
      <c r="H2419" s="19">
        <v>5100</v>
      </c>
      <c r="I2419" s="18" t="s">
        <v>2632</v>
      </c>
      <c r="J2419" s="18" t="s">
        <v>7823</v>
      </c>
      <c r="K2419" s="18" t="s">
        <v>7824</v>
      </c>
      <c r="L2419" s="18" t="s">
        <v>2113</v>
      </c>
      <c r="M2419" s="20">
        <v>11900000</v>
      </c>
      <c r="N2419" s="20">
        <v>596</v>
      </c>
      <c r="O2419" s="21">
        <f t="shared" si="111"/>
        <v>1256.7557093425605</v>
      </c>
      <c r="P2419" s="22">
        <f t="shared" si="112"/>
        <v>5.0084033613445374E-3</v>
      </c>
      <c r="Q2419" s="20">
        <f t="shared" si="113"/>
        <v>412.45674740484429</v>
      </c>
      <c r="R2419" s="18" t="s">
        <v>7129</v>
      </c>
      <c r="S2419" s="18">
        <v>134</v>
      </c>
    </row>
    <row r="2420" spans="1:19" x14ac:dyDescent="0.25">
      <c r="A2420" s="18" t="s">
        <v>7825</v>
      </c>
      <c r="B2420" s="18" t="s">
        <v>2711</v>
      </c>
      <c r="C2420" s="18" t="s">
        <v>67</v>
      </c>
      <c r="D2420" s="18">
        <v>1993</v>
      </c>
      <c r="E2420" s="18">
        <f>VLOOKUP(D2420,'cpi roi'!A:C,2,FALSE)</f>
        <v>144.5</v>
      </c>
      <c r="F2420" s="18" t="s">
        <v>7826</v>
      </c>
      <c r="G2420" s="18">
        <v>7.3</v>
      </c>
      <c r="H2420" s="19">
        <v>7400</v>
      </c>
      <c r="I2420" s="18" t="s">
        <v>7827</v>
      </c>
      <c r="J2420" s="18" t="s">
        <v>7827</v>
      </c>
      <c r="K2420" s="18" t="s">
        <v>7827</v>
      </c>
      <c r="L2420" s="18" t="s">
        <v>310</v>
      </c>
      <c r="M2420" s="20">
        <v>0</v>
      </c>
      <c r="N2420" s="20">
        <v>225278</v>
      </c>
      <c r="O2420" s="21">
        <f t="shared" si="111"/>
        <v>475032.57162629761</v>
      </c>
      <c r="P2420" s="22">
        <f t="shared" si="112"/>
        <v>0</v>
      </c>
      <c r="Q2420" s="20">
        <f t="shared" si="113"/>
        <v>155901.73010380621</v>
      </c>
      <c r="R2420" s="18" t="s">
        <v>7828</v>
      </c>
      <c r="S2420" s="18">
        <v>100</v>
      </c>
    </row>
    <row r="2421" spans="1:19" x14ac:dyDescent="0.25">
      <c r="A2421" s="18" t="s">
        <v>7829</v>
      </c>
      <c r="B2421" s="18" t="s">
        <v>2004</v>
      </c>
      <c r="C2421" s="18" t="s">
        <v>45</v>
      </c>
      <c r="D2421" s="18">
        <v>1993</v>
      </c>
      <c r="E2421" s="18">
        <f>VLOOKUP(D2421,'cpi roi'!A:C,2,FALSE)</f>
        <v>144.5</v>
      </c>
      <c r="F2421" s="18" t="s">
        <v>7259</v>
      </c>
      <c r="G2421" s="18">
        <v>6.5</v>
      </c>
      <c r="H2421" s="19">
        <v>3900</v>
      </c>
      <c r="I2421" s="18" t="s">
        <v>7830</v>
      </c>
      <c r="J2421" s="18" t="s">
        <v>7831</v>
      </c>
      <c r="K2421" s="18" t="s">
        <v>3524</v>
      </c>
      <c r="L2421" s="18" t="s">
        <v>34</v>
      </c>
      <c r="M2421" s="20">
        <v>0</v>
      </c>
      <c r="N2421" s="20">
        <v>5145823</v>
      </c>
      <c r="O2421" s="21">
        <f t="shared" si="111"/>
        <v>10850742.339792388</v>
      </c>
      <c r="P2421" s="22">
        <f t="shared" si="112"/>
        <v>0</v>
      </c>
      <c r="Q2421" s="20">
        <f t="shared" si="113"/>
        <v>3561123.1833910034</v>
      </c>
      <c r="R2421" s="18" t="s">
        <v>184</v>
      </c>
      <c r="S2421" s="18">
        <v>99</v>
      </c>
    </row>
    <row r="2422" spans="1:19" x14ac:dyDescent="0.25">
      <c r="A2422" s="18" t="s">
        <v>7832</v>
      </c>
      <c r="B2422" s="18" t="s">
        <v>20</v>
      </c>
      <c r="C2422" s="18" t="s">
        <v>45</v>
      </c>
      <c r="D2422" s="18">
        <v>1993</v>
      </c>
      <c r="E2422" s="18">
        <f>VLOOKUP(D2422,'cpi roi'!A:C,2,FALSE)</f>
        <v>144.5</v>
      </c>
      <c r="F2422" s="18" t="s">
        <v>7368</v>
      </c>
      <c r="G2422" s="18">
        <v>5.7</v>
      </c>
      <c r="H2422" s="19">
        <v>3700</v>
      </c>
      <c r="I2422" s="18" t="s">
        <v>4680</v>
      </c>
      <c r="J2422" s="18" t="s">
        <v>7833</v>
      </c>
      <c r="K2422" s="18" t="s">
        <v>2629</v>
      </c>
      <c r="L2422" s="18" t="s">
        <v>34</v>
      </c>
      <c r="M2422" s="20">
        <v>11000000</v>
      </c>
      <c r="N2422" s="20">
        <v>1039824</v>
      </c>
      <c r="O2422" s="21">
        <f t="shared" si="111"/>
        <v>2192625.4173010383</v>
      </c>
      <c r="P2422" s="22">
        <f t="shared" si="112"/>
        <v>9.4529454545454534</v>
      </c>
      <c r="Q2422" s="20">
        <f t="shared" si="113"/>
        <v>719601.38408304495</v>
      </c>
      <c r="R2422" s="18" t="s">
        <v>1431</v>
      </c>
      <c r="S2422" s="18">
        <v>100</v>
      </c>
    </row>
    <row r="2423" spans="1:19" x14ac:dyDescent="0.25">
      <c r="A2423" s="18" t="s">
        <v>7834</v>
      </c>
      <c r="B2423" s="18" t="s">
        <v>20</v>
      </c>
      <c r="C2423" s="18" t="s">
        <v>45</v>
      </c>
      <c r="D2423" s="18">
        <v>1993</v>
      </c>
      <c r="E2423" s="18">
        <f>VLOOKUP(D2423,'cpi roi'!A:C,2,FALSE)</f>
        <v>144.5</v>
      </c>
      <c r="F2423" s="18" t="s">
        <v>7835</v>
      </c>
      <c r="G2423" s="18">
        <v>5.6</v>
      </c>
      <c r="H2423" s="19">
        <v>1600</v>
      </c>
      <c r="I2423" s="18" t="s">
        <v>7836</v>
      </c>
      <c r="J2423" s="18" t="s">
        <v>7836</v>
      </c>
      <c r="K2423" s="18" t="s">
        <v>3917</v>
      </c>
      <c r="L2423" s="18" t="s">
        <v>34</v>
      </c>
      <c r="M2423" s="20">
        <v>0</v>
      </c>
      <c r="N2423" s="20">
        <v>1038959</v>
      </c>
      <c r="O2423" s="21">
        <f t="shared" si="111"/>
        <v>2190801.4346020762</v>
      </c>
      <c r="P2423" s="22">
        <f t="shared" si="112"/>
        <v>0</v>
      </c>
      <c r="Q2423" s="20">
        <f t="shared" si="113"/>
        <v>719002.7681660899</v>
      </c>
      <c r="R2423" s="18" t="s">
        <v>7837</v>
      </c>
      <c r="S2423" s="18">
        <v>95</v>
      </c>
    </row>
    <row r="2424" spans="1:19" x14ac:dyDescent="0.25">
      <c r="A2424" s="18" t="s">
        <v>7838</v>
      </c>
      <c r="B2424" s="18" t="s">
        <v>37</v>
      </c>
      <c r="C2424" s="18" t="s">
        <v>45</v>
      </c>
      <c r="D2424" s="18">
        <v>1993</v>
      </c>
      <c r="E2424" s="18">
        <f>VLOOKUP(D2424,'cpi roi'!A:C,2,FALSE)</f>
        <v>144.5</v>
      </c>
      <c r="F2424" s="18" t="s">
        <v>7593</v>
      </c>
      <c r="G2424" s="18">
        <v>3.9</v>
      </c>
      <c r="H2424" s="19">
        <v>5000</v>
      </c>
      <c r="I2424" s="18" t="s">
        <v>719</v>
      </c>
      <c r="J2424" s="18" t="s">
        <v>7839</v>
      </c>
      <c r="K2424" s="18" t="s">
        <v>6767</v>
      </c>
      <c r="L2424" s="18" t="s">
        <v>310</v>
      </c>
      <c r="M2424" s="20">
        <v>25000000</v>
      </c>
      <c r="N2424" s="20">
        <v>2438031</v>
      </c>
      <c r="O2424" s="21">
        <f t="shared" si="111"/>
        <v>5140955.3335640142</v>
      </c>
      <c r="P2424" s="22">
        <f t="shared" si="112"/>
        <v>9.7521240000000002</v>
      </c>
      <c r="Q2424" s="20">
        <f t="shared" si="113"/>
        <v>1687218.6851211071</v>
      </c>
      <c r="R2424" s="18" t="s">
        <v>3170</v>
      </c>
      <c r="S2424" s="18">
        <v>93</v>
      </c>
    </row>
    <row r="2425" spans="1:19" x14ac:dyDescent="0.25">
      <c r="A2425" s="18" t="s">
        <v>7840</v>
      </c>
      <c r="B2425" s="18" t="s">
        <v>20</v>
      </c>
      <c r="C2425" s="18" t="s">
        <v>38</v>
      </c>
      <c r="D2425" s="18">
        <v>1993</v>
      </c>
      <c r="E2425" s="18">
        <f>VLOOKUP(D2425,'cpi roi'!A:C,2,FALSE)</f>
        <v>144.5</v>
      </c>
      <c r="F2425" s="18" t="s">
        <v>7841</v>
      </c>
      <c r="G2425" s="18">
        <v>6.8</v>
      </c>
      <c r="H2425" s="19">
        <v>6100</v>
      </c>
      <c r="I2425" s="18" t="s">
        <v>7842</v>
      </c>
      <c r="J2425" s="18" t="s">
        <v>7843</v>
      </c>
      <c r="K2425" s="18" t="s">
        <v>2756</v>
      </c>
      <c r="L2425" s="18" t="s">
        <v>496</v>
      </c>
      <c r="M2425" s="20">
        <v>0</v>
      </c>
      <c r="N2425" s="20">
        <v>3741869</v>
      </c>
      <c r="O2425" s="21">
        <f t="shared" si="111"/>
        <v>7890294.0089965397</v>
      </c>
      <c r="P2425" s="22">
        <f t="shared" si="112"/>
        <v>0</v>
      </c>
      <c r="Q2425" s="20">
        <f t="shared" si="113"/>
        <v>2589528.7197231832</v>
      </c>
      <c r="R2425" s="18" t="s">
        <v>559</v>
      </c>
      <c r="S2425" s="18">
        <v>103</v>
      </c>
    </row>
    <row r="2426" spans="1:19" x14ac:dyDescent="0.25">
      <c r="A2426" s="18" t="s">
        <v>7844</v>
      </c>
      <c r="B2426" s="18" t="s">
        <v>2711</v>
      </c>
      <c r="C2426" s="18" t="s">
        <v>45</v>
      </c>
      <c r="D2426" s="18">
        <v>1993</v>
      </c>
      <c r="E2426" s="18">
        <f>VLOOKUP(D2426,'cpi roi'!A:C,2,FALSE)</f>
        <v>144.5</v>
      </c>
      <c r="F2426" s="18" t="s">
        <v>7845</v>
      </c>
      <c r="G2426" s="18">
        <v>6.4</v>
      </c>
      <c r="H2426" s="19">
        <v>3000</v>
      </c>
      <c r="I2426" s="18" t="s">
        <v>7246</v>
      </c>
      <c r="J2426" s="18" t="s">
        <v>7246</v>
      </c>
      <c r="K2426" s="18" t="s">
        <v>7846</v>
      </c>
      <c r="L2426" s="18" t="s">
        <v>34</v>
      </c>
      <c r="M2426" s="20">
        <v>0</v>
      </c>
      <c r="N2426" s="20">
        <v>101071</v>
      </c>
      <c r="O2426" s="21">
        <f t="shared" si="111"/>
        <v>213123.41660899654</v>
      </c>
      <c r="P2426" s="22">
        <f t="shared" si="112"/>
        <v>0</v>
      </c>
      <c r="Q2426" s="20">
        <f t="shared" si="113"/>
        <v>69945.328719723184</v>
      </c>
      <c r="R2426" s="18" t="s">
        <v>7847</v>
      </c>
      <c r="S2426" s="18">
        <v>78</v>
      </c>
    </row>
    <row r="2427" spans="1:19" x14ac:dyDescent="0.25">
      <c r="A2427" s="18" t="s">
        <v>7848</v>
      </c>
      <c r="B2427" s="18" t="s">
        <v>20</v>
      </c>
      <c r="C2427" s="18" t="s">
        <v>21</v>
      </c>
      <c r="D2427" s="18">
        <v>1993</v>
      </c>
      <c r="E2427" s="18">
        <f>VLOOKUP(D2427,'cpi roi'!A:C,2,FALSE)</f>
        <v>144.5</v>
      </c>
      <c r="F2427" s="18" t="s">
        <v>7849</v>
      </c>
      <c r="G2427" s="18">
        <v>5.7</v>
      </c>
      <c r="H2427" s="19">
        <v>2200</v>
      </c>
      <c r="I2427" s="18" t="s">
        <v>7850</v>
      </c>
      <c r="J2427" s="18" t="s">
        <v>7851</v>
      </c>
      <c r="K2427" s="18" t="s">
        <v>1534</v>
      </c>
      <c r="L2427" s="18" t="s">
        <v>34</v>
      </c>
      <c r="M2427" s="20">
        <v>2500000</v>
      </c>
      <c r="N2427" s="20">
        <v>764724</v>
      </c>
      <c r="O2427" s="21">
        <f t="shared" si="111"/>
        <v>1612535.6595155711</v>
      </c>
      <c r="P2427" s="22">
        <f t="shared" si="112"/>
        <v>30.58896</v>
      </c>
      <c r="Q2427" s="20">
        <f t="shared" si="113"/>
        <v>529220.76124567469</v>
      </c>
      <c r="R2427" s="18" t="s">
        <v>7529</v>
      </c>
      <c r="S2427" s="18">
        <v>95</v>
      </c>
    </row>
    <row r="2428" spans="1:19" x14ac:dyDescent="0.25">
      <c r="A2428" s="18" t="s">
        <v>7852</v>
      </c>
      <c r="B2428" s="18" t="s">
        <v>2004</v>
      </c>
      <c r="C2428" s="18" t="s">
        <v>21</v>
      </c>
      <c r="D2428" s="18">
        <v>1993</v>
      </c>
      <c r="E2428" s="18">
        <f>VLOOKUP(D2428,'cpi roi'!A:C,2,FALSE)</f>
        <v>144.5</v>
      </c>
      <c r="F2428" s="18" t="s">
        <v>7397</v>
      </c>
      <c r="G2428" s="18">
        <v>6.2</v>
      </c>
      <c r="H2428" s="19">
        <v>2600</v>
      </c>
      <c r="I2428" s="18" t="s">
        <v>7853</v>
      </c>
      <c r="J2428" s="18" t="s">
        <v>7853</v>
      </c>
      <c r="K2428" s="18" t="s">
        <v>2179</v>
      </c>
      <c r="L2428" s="18" t="s">
        <v>310</v>
      </c>
      <c r="M2428" s="20">
        <v>0</v>
      </c>
      <c r="N2428" s="20">
        <v>322871</v>
      </c>
      <c r="O2428" s="21">
        <f t="shared" si="111"/>
        <v>680822.10173010384</v>
      </c>
      <c r="P2428" s="22">
        <f t="shared" si="112"/>
        <v>0</v>
      </c>
      <c r="Q2428" s="20">
        <f t="shared" si="113"/>
        <v>223440.13840830448</v>
      </c>
      <c r="R2428" s="18" t="s">
        <v>2245</v>
      </c>
      <c r="S2428" s="18">
        <v>109</v>
      </c>
    </row>
    <row r="2429" spans="1:19" x14ac:dyDescent="0.25">
      <c r="A2429" s="18" t="s">
        <v>7854</v>
      </c>
      <c r="B2429" s="18" t="s">
        <v>20</v>
      </c>
      <c r="C2429" s="18" t="s">
        <v>45</v>
      </c>
      <c r="D2429" s="18">
        <v>1993</v>
      </c>
      <c r="E2429" s="18">
        <f>VLOOKUP(D2429,'cpi roi'!A:C,2,FALSE)</f>
        <v>144.5</v>
      </c>
      <c r="F2429" s="18" t="s">
        <v>7559</v>
      </c>
      <c r="G2429" s="18">
        <v>6.4</v>
      </c>
      <c r="H2429" s="19">
        <v>1100</v>
      </c>
      <c r="I2429" s="18" t="s">
        <v>7855</v>
      </c>
      <c r="J2429" s="18" t="s">
        <v>7855</v>
      </c>
      <c r="K2429" s="18" t="s">
        <v>7856</v>
      </c>
      <c r="L2429" s="18" t="s">
        <v>26</v>
      </c>
      <c r="M2429" s="20">
        <v>0</v>
      </c>
      <c r="N2429" s="20">
        <v>735162</v>
      </c>
      <c r="O2429" s="21">
        <f t="shared" si="111"/>
        <v>1550199.7328719725</v>
      </c>
      <c r="P2429" s="22">
        <f t="shared" si="112"/>
        <v>0</v>
      </c>
      <c r="Q2429" s="20">
        <f t="shared" si="113"/>
        <v>508762.62975778547</v>
      </c>
      <c r="R2429" s="18" t="s">
        <v>1990</v>
      </c>
      <c r="S2429" s="18">
        <v>101</v>
      </c>
    </row>
    <row r="2430" spans="1:19" x14ac:dyDescent="0.25">
      <c r="A2430" s="18" t="s">
        <v>7857</v>
      </c>
      <c r="B2430" s="18" t="s">
        <v>2004</v>
      </c>
      <c r="C2430" s="18" t="s">
        <v>21</v>
      </c>
      <c r="D2430" s="18">
        <v>1993</v>
      </c>
      <c r="E2430" s="18">
        <f>VLOOKUP(D2430,'cpi roi'!A:C,2,FALSE)</f>
        <v>144.5</v>
      </c>
      <c r="F2430" s="18" t="s">
        <v>7858</v>
      </c>
      <c r="G2430" s="18">
        <v>5.3</v>
      </c>
      <c r="H2430" s="19">
        <v>1100</v>
      </c>
      <c r="I2430" s="18" t="s">
        <v>1520</v>
      </c>
      <c r="J2430" s="18" t="s">
        <v>1520</v>
      </c>
      <c r="K2430" s="18" t="s">
        <v>7859</v>
      </c>
      <c r="L2430" s="18" t="s">
        <v>457</v>
      </c>
      <c r="M2430" s="20">
        <v>0</v>
      </c>
      <c r="N2430" s="20">
        <v>61274</v>
      </c>
      <c r="O2430" s="21">
        <f t="shared" si="111"/>
        <v>129205.4519031142</v>
      </c>
      <c r="P2430" s="22">
        <f t="shared" si="112"/>
        <v>0</v>
      </c>
      <c r="Q2430" s="20">
        <f t="shared" si="113"/>
        <v>42404.152249134946</v>
      </c>
      <c r="R2430" s="18" t="s">
        <v>6095</v>
      </c>
      <c r="S2430" s="18">
        <v>102</v>
      </c>
    </row>
    <row r="2431" spans="1:19" x14ac:dyDescent="0.25">
      <c r="A2431" s="18" t="s">
        <v>7860</v>
      </c>
      <c r="B2431" s="18" t="s">
        <v>2004</v>
      </c>
      <c r="C2431" s="18" t="s">
        <v>45</v>
      </c>
      <c r="D2431" s="18">
        <v>1993</v>
      </c>
      <c r="E2431" s="18">
        <f>VLOOKUP(D2431,'cpi roi'!A:C,2,FALSE)</f>
        <v>144.5</v>
      </c>
      <c r="F2431" s="18" t="s">
        <v>7348</v>
      </c>
      <c r="G2431" s="18">
        <v>5.7</v>
      </c>
      <c r="H2431" s="19">
        <v>8600</v>
      </c>
      <c r="I2431" s="18" t="s">
        <v>3422</v>
      </c>
      <c r="J2431" s="18" t="s">
        <v>3422</v>
      </c>
      <c r="K2431" s="18" t="s">
        <v>1540</v>
      </c>
      <c r="L2431" s="18" t="s">
        <v>34</v>
      </c>
      <c r="M2431" s="20">
        <v>0</v>
      </c>
      <c r="N2431" s="20">
        <v>9745803</v>
      </c>
      <c r="O2431" s="21">
        <f t="shared" si="111"/>
        <v>20550492.55432526</v>
      </c>
      <c r="P2431" s="22">
        <f t="shared" si="112"/>
        <v>0</v>
      </c>
      <c r="Q2431" s="20">
        <f t="shared" si="113"/>
        <v>6744500.3460207609</v>
      </c>
      <c r="R2431" s="18" t="s">
        <v>5112</v>
      </c>
      <c r="S2431" s="18">
        <v>96</v>
      </c>
    </row>
    <row r="2432" spans="1:19" x14ac:dyDescent="0.25">
      <c r="A2432" s="18" t="s">
        <v>7861</v>
      </c>
      <c r="B2432" s="18" t="s">
        <v>2004</v>
      </c>
      <c r="C2432" s="18" t="s">
        <v>45</v>
      </c>
      <c r="D2432" s="18">
        <v>1993</v>
      </c>
      <c r="E2432" s="18">
        <f>VLOOKUP(D2432,'cpi roi'!A:C,2,FALSE)</f>
        <v>144.5</v>
      </c>
      <c r="F2432" s="18" t="s">
        <v>7023</v>
      </c>
      <c r="G2432" s="18">
        <v>5.5</v>
      </c>
      <c r="H2432" s="19">
        <v>4100</v>
      </c>
      <c r="I2432" s="18" t="s">
        <v>7862</v>
      </c>
      <c r="J2432" s="18" t="s">
        <v>6041</v>
      </c>
      <c r="K2432" s="18" t="s">
        <v>6041</v>
      </c>
      <c r="L2432" s="18" t="s">
        <v>26</v>
      </c>
      <c r="M2432" s="20">
        <v>0</v>
      </c>
      <c r="N2432" s="20">
        <v>3246063</v>
      </c>
      <c r="O2432" s="21">
        <f t="shared" si="111"/>
        <v>6844812.429757786</v>
      </c>
      <c r="P2432" s="22">
        <f t="shared" si="112"/>
        <v>0</v>
      </c>
      <c r="Q2432" s="20">
        <f t="shared" si="113"/>
        <v>2246410.3806228372</v>
      </c>
      <c r="R2432" s="18" t="s">
        <v>4605</v>
      </c>
      <c r="S2432" s="18">
        <v>87</v>
      </c>
    </row>
    <row r="2433" spans="1:19" x14ac:dyDescent="0.25">
      <c r="A2433" s="18" t="s">
        <v>7863</v>
      </c>
      <c r="B2433" s="18" t="s">
        <v>37</v>
      </c>
      <c r="C2433" s="18" t="s">
        <v>45</v>
      </c>
      <c r="D2433" s="18">
        <v>1993</v>
      </c>
      <c r="E2433" s="18">
        <f>VLOOKUP(D2433,'cpi roi'!A:C,2,FALSE)</f>
        <v>144.5</v>
      </c>
      <c r="F2433" s="18" t="s">
        <v>7864</v>
      </c>
      <c r="G2433" s="18">
        <v>5.2</v>
      </c>
      <c r="H2433" s="19">
        <v>3700</v>
      </c>
      <c r="I2433" s="18" t="s">
        <v>5864</v>
      </c>
      <c r="J2433" s="18" t="s">
        <v>7865</v>
      </c>
      <c r="K2433" s="18" t="s">
        <v>4050</v>
      </c>
      <c r="L2433" s="18" t="s">
        <v>34</v>
      </c>
      <c r="M2433" s="20">
        <v>0</v>
      </c>
      <c r="N2433" s="20">
        <v>17952857</v>
      </c>
      <c r="O2433" s="21">
        <f t="shared" si="111"/>
        <v>37856301.231141873</v>
      </c>
      <c r="P2433" s="22">
        <f t="shared" si="112"/>
        <v>0</v>
      </c>
      <c r="Q2433" s="20">
        <f t="shared" si="113"/>
        <v>12424122.491349481</v>
      </c>
      <c r="R2433" s="18" t="s">
        <v>5724</v>
      </c>
      <c r="S2433" s="18">
        <v>100</v>
      </c>
    </row>
    <row r="2434" spans="1:19" x14ac:dyDescent="0.25">
      <c r="A2434" s="18" t="s">
        <v>7866</v>
      </c>
      <c r="B2434" s="18" t="s">
        <v>20</v>
      </c>
      <c r="C2434" s="18" t="s">
        <v>21</v>
      </c>
      <c r="D2434" s="18">
        <v>1993</v>
      </c>
      <c r="E2434" s="18">
        <f>VLOOKUP(D2434,'cpi roi'!A:C,2,FALSE)</f>
        <v>144.5</v>
      </c>
      <c r="F2434" s="18" t="s">
        <v>6912</v>
      </c>
      <c r="G2434" s="18">
        <v>5.4</v>
      </c>
      <c r="H2434" s="19">
        <v>3000</v>
      </c>
      <c r="I2434" s="18" t="s">
        <v>7867</v>
      </c>
      <c r="J2434" s="18" t="s">
        <v>7868</v>
      </c>
      <c r="K2434" s="18" t="s">
        <v>597</v>
      </c>
      <c r="L2434" s="18" t="s">
        <v>34</v>
      </c>
      <c r="M2434" s="20">
        <v>8000000</v>
      </c>
      <c r="N2434" s="20">
        <v>737548</v>
      </c>
      <c r="O2434" s="21">
        <f t="shared" si="111"/>
        <v>1555230.9730103808</v>
      </c>
      <c r="P2434" s="22">
        <f t="shared" si="112"/>
        <v>9.2193500000000004</v>
      </c>
      <c r="Q2434" s="20">
        <f t="shared" si="113"/>
        <v>510413.84083044983</v>
      </c>
      <c r="R2434" s="18" t="s">
        <v>3747</v>
      </c>
      <c r="S2434" s="18">
        <v>96</v>
      </c>
    </row>
    <row r="2435" spans="1:19" x14ac:dyDescent="0.25">
      <c r="A2435" s="18" t="s">
        <v>7869</v>
      </c>
      <c r="B2435" s="18" t="s">
        <v>341</v>
      </c>
      <c r="C2435" s="18" t="s">
        <v>241</v>
      </c>
      <c r="D2435" s="18">
        <v>1993</v>
      </c>
      <c r="E2435" s="18">
        <f>VLOOKUP(D2435,'cpi roi'!A:C,2,FALSE)</f>
        <v>144.5</v>
      </c>
      <c r="F2435" s="18" t="s">
        <v>7388</v>
      </c>
      <c r="G2435" s="18">
        <v>5.9</v>
      </c>
      <c r="H2435" s="19">
        <v>1900</v>
      </c>
      <c r="I2435" s="18" t="s">
        <v>3871</v>
      </c>
      <c r="J2435" s="18" t="s">
        <v>7870</v>
      </c>
      <c r="K2435" s="18" t="s">
        <v>7871</v>
      </c>
      <c r="L2435" s="18" t="s">
        <v>34</v>
      </c>
      <c r="M2435" s="20">
        <v>19000000</v>
      </c>
      <c r="N2435" s="20">
        <v>2119994</v>
      </c>
      <c r="O2435" s="21">
        <f t="shared" ref="O2435:O2498" si="114">(304.7/E2435)*N2435</f>
        <v>4470326.4484429071</v>
      </c>
      <c r="P2435" s="22">
        <f t="shared" ref="P2435:P2498" si="115">IFERROR(N2435/M2435, 0)*100</f>
        <v>11.157863157894738</v>
      </c>
      <c r="Q2435" s="20">
        <f t="shared" ref="Q2435:Q2498" si="116">N2435/(E2435/100)</f>
        <v>1467123.875432526</v>
      </c>
      <c r="R2435" s="18" t="s">
        <v>7872</v>
      </c>
      <c r="S2435" s="18">
        <v>92</v>
      </c>
    </row>
    <row r="2436" spans="1:19" x14ac:dyDescent="0.25">
      <c r="A2436" s="18" t="s">
        <v>7873</v>
      </c>
      <c r="B2436" s="18" t="s">
        <v>2004</v>
      </c>
      <c r="C2436" s="18" t="s">
        <v>38</v>
      </c>
      <c r="D2436" s="18">
        <v>1993</v>
      </c>
      <c r="E2436" s="18">
        <f>VLOOKUP(D2436,'cpi roi'!A:C,2,FALSE)</f>
        <v>144.5</v>
      </c>
      <c r="F2436" s="18" t="s">
        <v>7874</v>
      </c>
      <c r="G2436" s="18">
        <v>4.5</v>
      </c>
      <c r="H2436" s="19">
        <v>1900</v>
      </c>
      <c r="I2436" s="18" t="s">
        <v>7875</v>
      </c>
      <c r="J2436" s="18" t="s">
        <v>7876</v>
      </c>
      <c r="K2436" s="18" t="s">
        <v>7877</v>
      </c>
      <c r="L2436" s="18" t="s">
        <v>34</v>
      </c>
      <c r="M2436" s="20">
        <v>5000000</v>
      </c>
      <c r="N2436" s="20">
        <v>2970</v>
      </c>
      <c r="O2436" s="21">
        <f t="shared" si="114"/>
        <v>6262.6920415224913</v>
      </c>
      <c r="P2436" s="22">
        <f t="shared" si="115"/>
        <v>5.9400000000000001E-2</v>
      </c>
      <c r="Q2436" s="20">
        <f t="shared" si="116"/>
        <v>2055.3633217993079</v>
      </c>
      <c r="R2436" s="18" t="s">
        <v>7521</v>
      </c>
      <c r="S2436" s="18">
        <v>97</v>
      </c>
    </row>
    <row r="2437" spans="1:19" x14ac:dyDescent="0.25">
      <c r="A2437" s="18" t="s">
        <v>7878</v>
      </c>
      <c r="B2437" s="18" t="s">
        <v>452</v>
      </c>
      <c r="C2437" s="18" t="s">
        <v>67</v>
      </c>
      <c r="D2437" s="18">
        <v>1993</v>
      </c>
      <c r="E2437" s="18">
        <f>VLOOKUP(D2437,'cpi roi'!A:C,2,FALSE)</f>
        <v>144.5</v>
      </c>
      <c r="F2437" s="18" t="s">
        <v>7304</v>
      </c>
      <c r="G2437" s="18">
        <v>7.3</v>
      </c>
      <c r="H2437" s="19">
        <v>2100</v>
      </c>
      <c r="I2437" s="18" t="s">
        <v>3466</v>
      </c>
      <c r="J2437" s="18" t="s">
        <v>3466</v>
      </c>
      <c r="K2437" s="18" t="s">
        <v>3466</v>
      </c>
      <c r="L2437" s="18" t="s">
        <v>26</v>
      </c>
      <c r="M2437" s="20">
        <v>0</v>
      </c>
      <c r="N2437" s="20">
        <v>0</v>
      </c>
      <c r="O2437" s="21">
        <f t="shared" si="114"/>
        <v>0</v>
      </c>
      <c r="P2437" s="22">
        <f t="shared" si="115"/>
        <v>0</v>
      </c>
      <c r="Q2437" s="20">
        <f t="shared" si="116"/>
        <v>0</v>
      </c>
      <c r="R2437" s="18" t="s">
        <v>7879</v>
      </c>
      <c r="S2437" s="18">
        <v>79</v>
      </c>
    </row>
    <row r="2438" spans="1:19" x14ac:dyDescent="0.25">
      <c r="A2438" s="18" t="s">
        <v>7880</v>
      </c>
      <c r="B2438" s="18" t="s">
        <v>20</v>
      </c>
      <c r="C2438" s="18" t="s">
        <v>45</v>
      </c>
      <c r="D2438" s="18">
        <v>1993</v>
      </c>
      <c r="E2438" s="18">
        <f>VLOOKUP(D2438,'cpi roi'!A:C,2,FALSE)</f>
        <v>144.5</v>
      </c>
      <c r="F2438" s="18" t="s">
        <v>6591</v>
      </c>
      <c r="G2438" s="18">
        <v>7.2</v>
      </c>
      <c r="H2438" s="19">
        <v>3900</v>
      </c>
      <c r="I2438" s="18" t="s">
        <v>7881</v>
      </c>
      <c r="J2438" s="18" t="s">
        <v>7881</v>
      </c>
      <c r="K2438" s="18" t="s">
        <v>7882</v>
      </c>
      <c r="L2438" s="18" t="s">
        <v>34</v>
      </c>
      <c r="M2438" s="20">
        <v>999999</v>
      </c>
      <c r="N2438" s="20">
        <v>233824</v>
      </c>
      <c r="O2438" s="21">
        <f t="shared" si="114"/>
        <v>493053.09896193777</v>
      </c>
      <c r="P2438" s="22">
        <f t="shared" si="115"/>
        <v>23.382423382423383</v>
      </c>
      <c r="Q2438" s="20">
        <f t="shared" si="116"/>
        <v>161815.91695501728</v>
      </c>
      <c r="R2438" s="18" t="s">
        <v>1046</v>
      </c>
      <c r="S2438" s="18">
        <v>88</v>
      </c>
    </row>
    <row r="2439" spans="1:19" x14ac:dyDescent="0.25">
      <c r="A2439" s="18" t="s">
        <v>7883</v>
      </c>
      <c r="B2439" s="18" t="s">
        <v>2004</v>
      </c>
      <c r="C2439" s="18" t="s">
        <v>45</v>
      </c>
      <c r="D2439" s="18">
        <v>1993</v>
      </c>
      <c r="E2439" s="18">
        <f>VLOOKUP(D2439,'cpi roi'!A:C,2,FALSE)</f>
        <v>144.5</v>
      </c>
      <c r="F2439" s="18" t="s">
        <v>7884</v>
      </c>
      <c r="G2439" s="18">
        <v>6</v>
      </c>
      <c r="H2439" s="19">
        <v>1900</v>
      </c>
      <c r="I2439" s="18" t="s">
        <v>6541</v>
      </c>
      <c r="J2439" s="18" t="s">
        <v>7885</v>
      </c>
      <c r="K2439" s="18" t="s">
        <v>7886</v>
      </c>
      <c r="L2439" s="18" t="s">
        <v>34</v>
      </c>
      <c r="M2439" s="20">
        <v>1800000</v>
      </c>
      <c r="N2439" s="20">
        <v>0</v>
      </c>
      <c r="O2439" s="21">
        <f t="shared" si="114"/>
        <v>0</v>
      </c>
      <c r="P2439" s="22">
        <f t="shared" si="115"/>
        <v>0</v>
      </c>
      <c r="Q2439" s="20">
        <f t="shared" si="116"/>
        <v>0</v>
      </c>
      <c r="R2439" s="18" t="s">
        <v>1046</v>
      </c>
      <c r="S2439" s="18">
        <v>93</v>
      </c>
    </row>
    <row r="2440" spans="1:19" x14ac:dyDescent="0.25">
      <c r="A2440" s="18" t="s">
        <v>6117</v>
      </c>
      <c r="B2440" s="18" t="s">
        <v>20</v>
      </c>
      <c r="C2440" s="18" t="s">
        <v>38</v>
      </c>
      <c r="D2440" s="18">
        <v>1993</v>
      </c>
      <c r="E2440" s="18">
        <f>VLOOKUP(D2440,'cpi roi'!A:C,2,FALSE)</f>
        <v>144.5</v>
      </c>
      <c r="F2440" s="18" t="s">
        <v>7488</v>
      </c>
      <c r="G2440" s="18">
        <v>5</v>
      </c>
      <c r="H2440" s="19">
        <v>5700</v>
      </c>
      <c r="I2440" s="18" t="s">
        <v>4945</v>
      </c>
      <c r="J2440" s="18" t="s">
        <v>2573</v>
      </c>
      <c r="K2440" s="18" t="s">
        <v>6344</v>
      </c>
      <c r="L2440" s="18" t="s">
        <v>34</v>
      </c>
      <c r="M2440" s="20">
        <v>9000000</v>
      </c>
      <c r="N2440" s="20">
        <v>10058318</v>
      </c>
      <c r="O2440" s="21">
        <f t="shared" si="114"/>
        <v>21209477.471280277</v>
      </c>
      <c r="P2440" s="22">
        <f t="shared" si="115"/>
        <v>111.75908888888888</v>
      </c>
      <c r="Q2440" s="20">
        <f t="shared" si="116"/>
        <v>6960773.7024221448</v>
      </c>
      <c r="R2440" s="18" t="s">
        <v>6858</v>
      </c>
      <c r="S2440" s="18">
        <v>92</v>
      </c>
    </row>
    <row r="2441" spans="1:19" x14ac:dyDescent="0.25">
      <c r="A2441" s="18" t="s">
        <v>7887</v>
      </c>
      <c r="B2441" s="18" t="s">
        <v>20</v>
      </c>
      <c r="C2441" s="18" t="s">
        <v>21</v>
      </c>
      <c r="D2441" s="18">
        <v>1993</v>
      </c>
      <c r="E2441" s="18">
        <f>VLOOKUP(D2441,'cpi roi'!A:C,2,FALSE)</f>
        <v>144.5</v>
      </c>
      <c r="F2441" s="18" t="s">
        <v>7304</v>
      </c>
      <c r="G2441" s="18">
        <v>5.8</v>
      </c>
      <c r="H2441" s="19">
        <v>1600</v>
      </c>
      <c r="I2441" s="18" t="s">
        <v>2899</v>
      </c>
      <c r="J2441" s="18" t="s">
        <v>7888</v>
      </c>
      <c r="K2441" s="18" t="s">
        <v>2478</v>
      </c>
      <c r="L2441" s="18" t="s">
        <v>34</v>
      </c>
      <c r="M2441" s="20">
        <v>0</v>
      </c>
      <c r="N2441" s="20">
        <v>1497222</v>
      </c>
      <c r="O2441" s="21">
        <f t="shared" si="114"/>
        <v>3157117.9474048447</v>
      </c>
      <c r="P2441" s="22">
        <f t="shared" si="115"/>
        <v>0</v>
      </c>
      <c r="Q2441" s="20">
        <f t="shared" si="116"/>
        <v>1036139.7923875432</v>
      </c>
      <c r="R2441" s="18" t="s">
        <v>6686</v>
      </c>
      <c r="S2441" s="18">
        <v>102</v>
      </c>
    </row>
    <row r="2442" spans="1:19" x14ac:dyDescent="0.25">
      <c r="A2442" s="18" t="s">
        <v>7889</v>
      </c>
      <c r="B2442" s="18" t="s">
        <v>2004</v>
      </c>
      <c r="C2442" s="18" t="s">
        <v>29</v>
      </c>
      <c r="D2442" s="18">
        <v>1993</v>
      </c>
      <c r="E2442" s="18">
        <f>VLOOKUP(D2442,'cpi roi'!A:C,2,FALSE)</f>
        <v>144.5</v>
      </c>
      <c r="F2442" s="18" t="s">
        <v>7388</v>
      </c>
      <c r="G2442" s="18">
        <v>5.7</v>
      </c>
      <c r="H2442" s="19">
        <v>1400</v>
      </c>
      <c r="I2442" s="18" t="s">
        <v>7890</v>
      </c>
      <c r="J2442" s="18" t="s">
        <v>4246</v>
      </c>
      <c r="K2442" s="18" t="s">
        <v>7891</v>
      </c>
      <c r="L2442" s="18" t="s">
        <v>34</v>
      </c>
      <c r="M2442" s="20">
        <v>18000000</v>
      </c>
      <c r="N2442" s="20">
        <v>1640220</v>
      </c>
      <c r="O2442" s="21">
        <f t="shared" si="114"/>
        <v>3458650.7543252595</v>
      </c>
      <c r="P2442" s="22">
        <f t="shared" si="115"/>
        <v>9.1123333333333338</v>
      </c>
      <c r="Q2442" s="20">
        <f t="shared" si="116"/>
        <v>1135100.3460207612</v>
      </c>
      <c r="R2442" s="18" t="s">
        <v>5112</v>
      </c>
      <c r="S2442" s="18">
        <v>96</v>
      </c>
    </row>
    <row r="2443" spans="1:19" x14ac:dyDescent="0.25">
      <c r="A2443" s="18" t="s">
        <v>7892</v>
      </c>
      <c r="B2443" s="18" t="s">
        <v>37</v>
      </c>
      <c r="C2443" s="18" t="s">
        <v>21</v>
      </c>
      <c r="D2443" s="18">
        <v>1993</v>
      </c>
      <c r="E2443" s="18">
        <f>VLOOKUP(D2443,'cpi roi'!A:C,2,FALSE)</f>
        <v>144.5</v>
      </c>
      <c r="F2443" s="18" t="s">
        <v>7479</v>
      </c>
      <c r="G2443" s="18">
        <v>6.2</v>
      </c>
      <c r="H2443" s="19">
        <v>2000</v>
      </c>
      <c r="I2443" s="18" t="s">
        <v>7893</v>
      </c>
      <c r="J2443" s="18" t="s">
        <v>7894</v>
      </c>
      <c r="K2443" s="18" t="s">
        <v>5713</v>
      </c>
      <c r="L2443" s="18" t="s">
        <v>26</v>
      </c>
      <c r="M2443" s="20">
        <v>0</v>
      </c>
      <c r="N2443" s="20">
        <v>296081</v>
      </c>
      <c r="O2443" s="21">
        <f t="shared" si="114"/>
        <v>624331.35432525957</v>
      </c>
      <c r="P2443" s="22">
        <f t="shared" si="115"/>
        <v>0</v>
      </c>
      <c r="Q2443" s="20">
        <f t="shared" si="116"/>
        <v>204900.34602076124</v>
      </c>
      <c r="R2443" s="18" t="s">
        <v>2786</v>
      </c>
      <c r="S2443" s="18">
        <v>99</v>
      </c>
    </row>
    <row r="2444" spans="1:19" x14ac:dyDescent="0.25">
      <c r="A2444" s="18" t="s">
        <v>7895</v>
      </c>
      <c r="B2444" s="18" t="s">
        <v>20</v>
      </c>
      <c r="C2444" s="18" t="s">
        <v>45</v>
      </c>
      <c r="D2444" s="18">
        <v>1993</v>
      </c>
      <c r="E2444" s="18">
        <f>VLOOKUP(D2444,'cpi roi'!A:C,2,FALSE)</f>
        <v>144.5</v>
      </c>
      <c r="F2444" s="18" t="s">
        <v>7023</v>
      </c>
      <c r="G2444" s="18">
        <v>6</v>
      </c>
      <c r="H2444" s="19">
        <v>2400</v>
      </c>
      <c r="I2444" s="18" t="s">
        <v>7896</v>
      </c>
      <c r="J2444" s="18" t="s">
        <v>7896</v>
      </c>
      <c r="K2444" s="18" t="s">
        <v>1516</v>
      </c>
      <c r="L2444" s="18" t="s">
        <v>34</v>
      </c>
      <c r="M2444" s="20">
        <v>8000000</v>
      </c>
      <c r="N2444" s="20">
        <v>1884814</v>
      </c>
      <c r="O2444" s="21">
        <f t="shared" si="114"/>
        <v>3974414.0193771627</v>
      </c>
      <c r="P2444" s="22">
        <f t="shared" si="115"/>
        <v>23.560175000000001</v>
      </c>
      <c r="Q2444" s="20">
        <f t="shared" si="116"/>
        <v>1304369.5501730102</v>
      </c>
      <c r="R2444" s="18" t="s">
        <v>3747</v>
      </c>
      <c r="S2444" s="18">
        <v>99</v>
      </c>
    </row>
    <row r="2445" spans="1:19" x14ac:dyDescent="0.25">
      <c r="A2445" s="18" t="s">
        <v>7897</v>
      </c>
      <c r="B2445" s="18" t="s">
        <v>20</v>
      </c>
      <c r="C2445" s="18" t="s">
        <v>21</v>
      </c>
      <c r="D2445" s="18">
        <v>1994</v>
      </c>
      <c r="E2445" s="18">
        <f>VLOOKUP(D2445,'cpi roi'!A:C,2,FALSE)</f>
        <v>148.19999999999999</v>
      </c>
      <c r="F2445" s="18" t="s">
        <v>7898</v>
      </c>
      <c r="G2445" s="18">
        <v>9.3000000000000007</v>
      </c>
      <c r="H2445" s="19">
        <v>2400000</v>
      </c>
      <c r="I2445" s="18" t="s">
        <v>7899</v>
      </c>
      <c r="J2445" s="18" t="s">
        <v>24</v>
      </c>
      <c r="K2445" s="18" t="s">
        <v>5299</v>
      </c>
      <c r="L2445" s="18" t="s">
        <v>34</v>
      </c>
      <c r="M2445" s="20">
        <v>25000000</v>
      </c>
      <c r="N2445" s="20">
        <v>28817291</v>
      </c>
      <c r="O2445" s="21">
        <f t="shared" si="114"/>
        <v>59248505.854925774</v>
      </c>
      <c r="P2445" s="22">
        <f t="shared" si="115"/>
        <v>115.269164</v>
      </c>
      <c r="Q2445" s="20">
        <f t="shared" si="116"/>
        <v>19444865.721997302</v>
      </c>
      <c r="R2445" s="18" t="s">
        <v>5112</v>
      </c>
      <c r="S2445" s="18">
        <v>142</v>
      </c>
    </row>
    <row r="2446" spans="1:19" x14ac:dyDescent="0.25">
      <c r="A2446" s="18" t="s">
        <v>7900</v>
      </c>
      <c r="B2446" s="18" t="s">
        <v>20</v>
      </c>
      <c r="C2446" s="18" t="s">
        <v>108</v>
      </c>
      <c r="D2446" s="18">
        <v>1994</v>
      </c>
      <c r="E2446" s="18">
        <f>VLOOKUP(D2446,'cpi roi'!A:C,2,FALSE)</f>
        <v>148.19999999999999</v>
      </c>
      <c r="F2446" s="18" t="s">
        <v>7898</v>
      </c>
      <c r="G2446" s="18">
        <v>8.9</v>
      </c>
      <c r="H2446" s="19">
        <v>1900000</v>
      </c>
      <c r="I2446" s="18" t="s">
        <v>6778</v>
      </c>
      <c r="J2446" s="18" t="s">
        <v>6778</v>
      </c>
      <c r="K2446" s="18" t="s">
        <v>164</v>
      </c>
      <c r="L2446" s="18" t="s">
        <v>34</v>
      </c>
      <c r="M2446" s="20">
        <v>8000000</v>
      </c>
      <c r="N2446" s="20">
        <v>213928762</v>
      </c>
      <c r="O2446" s="21">
        <f t="shared" si="114"/>
        <v>439838689.48313087</v>
      </c>
      <c r="P2446" s="22">
        <f t="shared" si="115"/>
        <v>2674.1095249999998</v>
      </c>
      <c r="Q2446" s="20">
        <f t="shared" si="116"/>
        <v>144351391.36302295</v>
      </c>
      <c r="R2446" s="18" t="s">
        <v>3747</v>
      </c>
      <c r="S2446" s="18">
        <v>154</v>
      </c>
    </row>
    <row r="2447" spans="1:19" x14ac:dyDescent="0.25">
      <c r="A2447" s="18" t="s">
        <v>7901</v>
      </c>
      <c r="B2447" s="18" t="s">
        <v>2004</v>
      </c>
      <c r="C2447" s="18" t="s">
        <v>21</v>
      </c>
      <c r="D2447" s="18">
        <v>1994</v>
      </c>
      <c r="E2447" s="18">
        <f>VLOOKUP(D2447,'cpi roi'!A:C,2,FALSE)</f>
        <v>148.19999999999999</v>
      </c>
      <c r="F2447" s="18" t="s">
        <v>7902</v>
      </c>
      <c r="G2447" s="18">
        <v>8.8000000000000007</v>
      </c>
      <c r="H2447" s="19">
        <v>1900000</v>
      </c>
      <c r="I2447" s="18" t="s">
        <v>2060</v>
      </c>
      <c r="J2447" s="18" t="s">
        <v>7903</v>
      </c>
      <c r="K2447" s="18" t="s">
        <v>2096</v>
      </c>
      <c r="L2447" s="18" t="s">
        <v>34</v>
      </c>
      <c r="M2447" s="20">
        <v>55000000</v>
      </c>
      <c r="N2447" s="20">
        <v>678226133</v>
      </c>
      <c r="O2447" s="21">
        <f t="shared" si="114"/>
        <v>1394436590.5877192</v>
      </c>
      <c r="P2447" s="22">
        <f t="shared" si="115"/>
        <v>1233.1384236363635</v>
      </c>
      <c r="Q2447" s="20">
        <f t="shared" si="116"/>
        <v>457642464.91228068</v>
      </c>
      <c r="R2447" s="18" t="s">
        <v>48</v>
      </c>
      <c r="S2447" s="18">
        <v>142</v>
      </c>
    </row>
    <row r="2448" spans="1:19" x14ac:dyDescent="0.25">
      <c r="A2448" s="18" t="s">
        <v>7904</v>
      </c>
      <c r="B2448" s="18" t="s">
        <v>20</v>
      </c>
      <c r="C2448" s="18" t="s">
        <v>38</v>
      </c>
      <c r="D2448" s="18">
        <v>1994</v>
      </c>
      <c r="E2448" s="18">
        <f>VLOOKUP(D2448,'cpi roi'!A:C,2,FALSE)</f>
        <v>148.19999999999999</v>
      </c>
      <c r="F2448" s="18" t="s">
        <v>7905</v>
      </c>
      <c r="G2448" s="18">
        <v>8.5</v>
      </c>
      <c r="H2448" s="19">
        <v>1100000</v>
      </c>
      <c r="I2448" s="18" t="s">
        <v>2911</v>
      </c>
      <c r="J2448" s="18" t="s">
        <v>2911</v>
      </c>
      <c r="K2448" s="18" t="s">
        <v>7906</v>
      </c>
      <c r="L2448" s="18" t="s">
        <v>457</v>
      </c>
      <c r="M2448" s="20">
        <v>0</v>
      </c>
      <c r="N2448" s="20">
        <v>19552639</v>
      </c>
      <c r="O2448" s="21">
        <f t="shared" si="114"/>
        <v>40200331.331309043</v>
      </c>
      <c r="P2448" s="22">
        <f t="shared" si="115"/>
        <v>0</v>
      </c>
      <c r="Q2448" s="20">
        <f t="shared" si="116"/>
        <v>13193413.630229419</v>
      </c>
      <c r="R2448" s="18" t="s">
        <v>556</v>
      </c>
      <c r="S2448" s="18">
        <v>110</v>
      </c>
    </row>
    <row r="2449" spans="1:19" x14ac:dyDescent="0.25">
      <c r="A2449" s="18" t="s">
        <v>7907</v>
      </c>
      <c r="B2449" s="18" t="s">
        <v>20</v>
      </c>
      <c r="C2449" s="18" t="s">
        <v>38</v>
      </c>
      <c r="D2449" s="18">
        <v>1994</v>
      </c>
      <c r="E2449" s="18">
        <f>VLOOKUP(D2449,'cpi roi'!A:C,2,FALSE)</f>
        <v>148.19999999999999</v>
      </c>
      <c r="F2449" s="18" t="s">
        <v>7702</v>
      </c>
      <c r="G2449" s="18">
        <v>7.2</v>
      </c>
      <c r="H2449" s="19">
        <v>243000</v>
      </c>
      <c r="I2449" s="18" t="s">
        <v>2002</v>
      </c>
      <c r="J2449" s="18" t="s">
        <v>7908</v>
      </c>
      <c r="K2449" s="18" t="s">
        <v>1003</v>
      </c>
      <c r="L2449" s="18" t="s">
        <v>34</v>
      </c>
      <c r="M2449" s="20">
        <v>115000000</v>
      </c>
      <c r="N2449" s="20">
        <v>378882411</v>
      </c>
      <c r="O2449" s="21">
        <f t="shared" si="114"/>
        <v>778984282.26518214</v>
      </c>
      <c r="P2449" s="22">
        <f t="shared" si="115"/>
        <v>329.46296608695656</v>
      </c>
      <c r="Q2449" s="20">
        <f t="shared" si="116"/>
        <v>255656147.77327937</v>
      </c>
      <c r="R2449" s="18" t="s">
        <v>184</v>
      </c>
      <c r="S2449" s="18">
        <v>141</v>
      </c>
    </row>
    <row r="2450" spans="1:19" x14ac:dyDescent="0.25">
      <c r="A2450" s="18" t="s">
        <v>7909</v>
      </c>
      <c r="B2450" s="18" t="s">
        <v>341</v>
      </c>
      <c r="C2450" s="18" t="s">
        <v>394</v>
      </c>
      <c r="D2450" s="18">
        <v>1994</v>
      </c>
      <c r="E2450" s="18">
        <f>VLOOKUP(D2450,'cpi roi'!A:C,2,FALSE)</f>
        <v>148.19999999999999</v>
      </c>
      <c r="F2450" s="18" t="s">
        <v>7910</v>
      </c>
      <c r="G2450" s="18">
        <v>8.5</v>
      </c>
      <c r="H2450" s="19">
        <v>970000</v>
      </c>
      <c r="I2450" s="18" t="s">
        <v>7911</v>
      </c>
      <c r="J2450" s="18" t="s">
        <v>7912</v>
      </c>
      <c r="K2450" s="18" t="s">
        <v>1516</v>
      </c>
      <c r="L2450" s="18" t="s">
        <v>34</v>
      </c>
      <c r="M2450" s="20">
        <v>45000000</v>
      </c>
      <c r="N2450" s="20">
        <v>1083720877</v>
      </c>
      <c r="O2450" s="21">
        <f t="shared" si="114"/>
        <v>2228135973.1572199</v>
      </c>
      <c r="P2450" s="22">
        <f t="shared" si="115"/>
        <v>2408.2686155555557</v>
      </c>
      <c r="Q2450" s="20">
        <f t="shared" si="116"/>
        <v>731255652.49662614</v>
      </c>
      <c r="R2450" s="18" t="s">
        <v>1729</v>
      </c>
      <c r="S2450" s="18">
        <v>88</v>
      </c>
    </row>
    <row r="2451" spans="1:19" x14ac:dyDescent="0.25">
      <c r="A2451" s="18" t="s">
        <v>7913</v>
      </c>
      <c r="B2451" s="18" t="s">
        <v>2004</v>
      </c>
      <c r="C2451" s="18" t="s">
        <v>38</v>
      </c>
      <c r="D2451" s="18">
        <v>1994</v>
      </c>
      <c r="E2451" s="18">
        <f>VLOOKUP(D2451,'cpi roi'!A:C,2,FALSE)</f>
        <v>148.19999999999999</v>
      </c>
      <c r="F2451" s="18" t="s">
        <v>7914</v>
      </c>
      <c r="G2451" s="18">
        <v>6.9</v>
      </c>
      <c r="H2451" s="19">
        <v>357000</v>
      </c>
      <c r="I2451" s="18" t="s">
        <v>3937</v>
      </c>
      <c r="J2451" s="18" t="s">
        <v>7915</v>
      </c>
      <c r="K2451" s="18" t="s">
        <v>7916</v>
      </c>
      <c r="L2451" s="18" t="s">
        <v>34</v>
      </c>
      <c r="M2451" s="20">
        <v>23000000</v>
      </c>
      <c r="N2451" s="20">
        <v>351583407</v>
      </c>
      <c r="O2451" s="21">
        <f t="shared" si="114"/>
        <v>722857382.67813766</v>
      </c>
      <c r="P2451" s="22">
        <f t="shared" si="115"/>
        <v>1528.6235086956522</v>
      </c>
      <c r="Q2451" s="20">
        <f t="shared" si="116"/>
        <v>237235767.20647773</v>
      </c>
      <c r="R2451" s="18" t="s">
        <v>2031</v>
      </c>
      <c r="S2451" s="18">
        <v>101</v>
      </c>
    </row>
    <row r="2452" spans="1:19" x14ac:dyDescent="0.25">
      <c r="A2452" s="18" t="s">
        <v>7917</v>
      </c>
      <c r="B2452" s="18" t="s">
        <v>20</v>
      </c>
      <c r="C2452" s="18" t="s">
        <v>38</v>
      </c>
      <c r="D2452" s="18">
        <v>1994</v>
      </c>
      <c r="E2452" s="18">
        <f>VLOOKUP(D2452,'cpi roi'!A:C,2,FALSE)</f>
        <v>148.19999999999999</v>
      </c>
      <c r="F2452" s="18" t="s">
        <v>7918</v>
      </c>
      <c r="G2452" s="18">
        <v>7.2</v>
      </c>
      <c r="H2452" s="19">
        <v>339000</v>
      </c>
      <c r="I2452" s="18" t="s">
        <v>7919</v>
      </c>
      <c r="J2452" s="18" t="s">
        <v>7920</v>
      </c>
      <c r="K2452" s="18" t="s">
        <v>5079</v>
      </c>
      <c r="L2452" s="18" t="s">
        <v>34</v>
      </c>
      <c r="M2452" s="20">
        <v>30000000</v>
      </c>
      <c r="N2452" s="20">
        <v>350448145</v>
      </c>
      <c r="O2452" s="21">
        <f t="shared" si="114"/>
        <v>720523277.8778677</v>
      </c>
      <c r="P2452" s="22">
        <f t="shared" si="115"/>
        <v>1168.1604833333333</v>
      </c>
      <c r="Q2452" s="20">
        <f t="shared" si="116"/>
        <v>236469733.4682861</v>
      </c>
      <c r="R2452" s="18" t="s">
        <v>7921</v>
      </c>
      <c r="S2452" s="18">
        <v>116</v>
      </c>
    </row>
    <row r="2453" spans="1:19" x14ac:dyDescent="0.25">
      <c r="A2453" s="18" t="s">
        <v>7922</v>
      </c>
      <c r="B2453" s="18" t="s">
        <v>2004</v>
      </c>
      <c r="C2453" s="18" t="s">
        <v>38</v>
      </c>
      <c r="D2453" s="18">
        <v>1994</v>
      </c>
      <c r="E2453" s="18">
        <f>VLOOKUP(D2453,'cpi roi'!A:C,2,FALSE)</f>
        <v>148.19999999999999</v>
      </c>
      <c r="F2453" s="18" t="s">
        <v>7923</v>
      </c>
      <c r="G2453" s="18">
        <v>7.1</v>
      </c>
      <c r="H2453" s="19">
        <v>180000</v>
      </c>
      <c r="I2453" s="18" t="s">
        <v>6856</v>
      </c>
      <c r="J2453" s="18" t="s">
        <v>7924</v>
      </c>
      <c r="K2453" s="18" t="s">
        <v>512</v>
      </c>
      <c r="L2453" s="18" t="s">
        <v>34</v>
      </c>
      <c r="M2453" s="20">
        <v>55000000</v>
      </c>
      <c r="N2453" s="20">
        <v>196567262</v>
      </c>
      <c r="O2453" s="21">
        <f t="shared" si="114"/>
        <v>404143351.76383263</v>
      </c>
      <c r="P2453" s="22">
        <f t="shared" si="115"/>
        <v>357.39502181818182</v>
      </c>
      <c r="Q2453" s="20">
        <f t="shared" si="116"/>
        <v>132636479.08232118</v>
      </c>
      <c r="R2453" s="18" t="s">
        <v>6515</v>
      </c>
      <c r="S2453" s="18">
        <v>116</v>
      </c>
    </row>
    <row r="2454" spans="1:19" x14ac:dyDescent="0.25">
      <c r="A2454" s="18" t="s">
        <v>7925</v>
      </c>
      <c r="B2454" s="18" t="s">
        <v>37</v>
      </c>
      <c r="C2454" s="18" t="s">
        <v>45</v>
      </c>
      <c r="D2454" s="18">
        <v>1994</v>
      </c>
      <c r="E2454" s="18">
        <f>VLOOKUP(D2454,'cpi roi'!A:C,2,FALSE)</f>
        <v>148.19999999999999</v>
      </c>
      <c r="F2454" s="18" t="s">
        <v>7926</v>
      </c>
      <c r="G2454" s="18">
        <v>6.3</v>
      </c>
      <c r="H2454" s="19">
        <v>45000</v>
      </c>
      <c r="I2454" s="18" t="s">
        <v>6845</v>
      </c>
      <c r="J2454" s="18" t="s">
        <v>6845</v>
      </c>
      <c r="K2454" s="18" t="s">
        <v>7927</v>
      </c>
      <c r="L2454" s="18" t="s">
        <v>34</v>
      </c>
      <c r="M2454" s="20">
        <v>23000000</v>
      </c>
      <c r="N2454" s="20">
        <v>67308282</v>
      </c>
      <c r="O2454" s="21">
        <f t="shared" si="114"/>
        <v>138386191.12955466</v>
      </c>
      <c r="P2454" s="22">
        <f t="shared" si="115"/>
        <v>292.64470434782612</v>
      </c>
      <c r="Q2454" s="20">
        <f t="shared" si="116"/>
        <v>45417194.331983805</v>
      </c>
      <c r="R2454" s="18" t="s">
        <v>65</v>
      </c>
      <c r="S2454" s="18">
        <v>82</v>
      </c>
    </row>
    <row r="2455" spans="1:19" x14ac:dyDescent="0.25">
      <c r="A2455" s="18" t="s">
        <v>7928</v>
      </c>
      <c r="B2455" s="18" t="s">
        <v>2004</v>
      </c>
      <c r="C2455" s="18" t="s">
        <v>45</v>
      </c>
      <c r="D2455" s="18">
        <v>1994</v>
      </c>
      <c r="E2455" s="18">
        <f>VLOOKUP(D2455,'cpi roi'!A:C,2,FALSE)</f>
        <v>148.19999999999999</v>
      </c>
      <c r="F2455" s="18" t="s">
        <v>7929</v>
      </c>
      <c r="G2455" s="18">
        <v>7.3</v>
      </c>
      <c r="H2455" s="19">
        <v>361000</v>
      </c>
      <c r="I2455" s="18" t="s">
        <v>7930</v>
      </c>
      <c r="J2455" s="18" t="s">
        <v>7930</v>
      </c>
      <c r="K2455" s="18" t="s">
        <v>7916</v>
      </c>
      <c r="L2455" s="18" t="s">
        <v>34</v>
      </c>
      <c r="M2455" s="20">
        <v>17000000</v>
      </c>
      <c r="N2455" s="20">
        <v>247275374</v>
      </c>
      <c r="O2455" s="21">
        <f t="shared" si="114"/>
        <v>508399503.76383263</v>
      </c>
      <c r="P2455" s="22">
        <f t="shared" si="115"/>
        <v>1454.5610235294118</v>
      </c>
      <c r="Q2455" s="20">
        <f t="shared" si="116"/>
        <v>166852479.0823212</v>
      </c>
      <c r="R2455" s="18" t="s">
        <v>2031</v>
      </c>
      <c r="S2455" s="18">
        <v>107</v>
      </c>
    </row>
    <row r="2456" spans="1:19" x14ac:dyDescent="0.25">
      <c r="A2456" s="18" t="s">
        <v>7931</v>
      </c>
      <c r="B2456" s="18" t="s">
        <v>20</v>
      </c>
      <c r="C2456" s="18" t="s">
        <v>21</v>
      </c>
      <c r="D2456" s="18">
        <v>1994</v>
      </c>
      <c r="E2456" s="18">
        <f>VLOOKUP(D2456,'cpi roi'!A:C,2,FALSE)</f>
        <v>148.19999999999999</v>
      </c>
      <c r="F2456" s="18" t="s">
        <v>7932</v>
      </c>
      <c r="G2456" s="18">
        <v>7.5</v>
      </c>
      <c r="H2456" s="19">
        <v>154000</v>
      </c>
      <c r="I2456" s="18" t="s">
        <v>3353</v>
      </c>
      <c r="J2456" s="18" t="s">
        <v>7933</v>
      </c>
      <c r="K2456" s="18" t="s">
        <v>6538</v>
      </c>
      <c r="L2456" s="18" t="s">
        <v>34</v>
      </c>
      <c r="M2456" s="20">
        <v>30000000</v>
      </c>
      <c r="N2456" s="20">
        <v>160638883</v>
      </c>
      <c r="O2456" s="21">
        <f t="shared" si="114"/>
        <v>330274410.59446692</v>
      </c>
      <c r="P2456" s="22">
        <f t="shared" si="115"/>
        <v>535.46294333333333</v>
      </c>
      <c r="Q2456" s="20">
        <f t="shared" si="116"/>
        <v>108393308.36707152</v>
      </c>
      <c r="R2456" s="18" t="s">
        <v>2105</v>
      </c>
      <c r="S2456" s="18">
        <v>133</v>
      </c>
    </row>
    <row r="2457" spans="1:19" x14ac:dyDescent="0.25">
      <c r="A2457" s="18" t="s">
        <v>7934</v>
      </c>
      <c r="B2457" s="18" t="s">
        <v>20</v>
      </c>
      <c r="C2457" s="18" t="s">
        <v>38</v>
      </c>
      <c r="D2457" s="18">
        <v>1994</v>
      </c>
      <c r="E2457" s="18">
        <f>VLOOKUP(D2457,'cpi roi'!A:C,2,FALSE)</f>
        <v>148.19999999999999</v>
      </c>
      <c r="F2457" s="18" t="s">
        <v>7935</v>
      </c>
      <c r="G2457" s="18">
        <v>7.3</v>
      </c>
      <c r="H2457" s="19">
        <v>222000</v>
      </c>
      <c r="I2457" s="18" t="s">
        <v>796</v>
      </c>
      <c r="J2457" s="18" t="s">
        <v>6778</v>
      </c>
      <c r="K2457" s="18" t="s">
        <v>7936</v>
      </c>
      <c r="L2457" s="18" t="s">
        <v>34</v>
      </c>
      <c r="M2457" s="20">
        <v>34000000</v>
      </c>
      <c r="N2457" s="20">
        <v>50283563</v>
      </c>
      <c r="O2457" s="21">
        <f t="shared" si="114"/>
        <v>103383276.96423751</v>
      </c>
      <c r="P2457" s="22">
        <f t="shared" si="115"/>
        <v>147.89283235294118</v>
      </c>
      <c r="Q2457" s="20">
        <f t="shared" si="116"/>
        <v>33929529.689608641</v>
      </c>
      <c r="R2457" s="18" t="s">
        <v>27</v>
      </c>
      <c r="S2457" s="18">
        <v>118</v>
      </c>
    </row>
    <row r="2458" spans="1:19" x14ac:dyDescent="0.25">
      <c r="A2458" s="18" t="s">
        <v>7937</v>
      </c>
      <c r="B2458" s="18" t="s">
        <v>20</v>
      </c>
      <c r="C2458" s="18" t="s">
        <v>38</v>
      </c>
      <c r="D2458" s="18">
        <v>1994</v>
      </c>
      <c r="E2458" s="18">
        <f>VLOOKUP(D2458,'cpi roi'!A:C,2,FALSE)</f>
        <v>148.19999999999999</v>
      </c>
      <c r="F2458" s="18" t="s">
        <v>7938</v>
      </c>
      <c r="G2458" s="18">
        <v>7.6</v>
      </c>
      <c r="H2458" s="19">
        <v>170000</v>
      </c>
      <c r="I2458" s="18" t="s">
        <v>7939</v>
      </c>
      <c r="J2458" s="18" t="s">
        <v>7940</v>
      </c>
      <c r="K2458" s="18" t="s">
        <v>7108</v>
      </c>
      <c r="L2458" s="18" t="s">
        <v>34</v>
      </c>
      <c r="M2458" s="20">
        <v>23000000</v>
      </c>
      <c r="N2458" s="20">
        <v>50693129</v>
      </c>
      <c r="O2458" s="21">
        <f t="shared" si="114"/>
        <v>104225346.87112011</v>
      </c>
      <c r="P2458" s="22">
        <f t="shared" si="115"/>
        <v>220.40490869565218</v>
      </c>
      <c r="Q2458" s="20">
        <f t="shared" si="116"/>
        <v>34205890.013495274</v>
      </c>
      <c r="R2458" s="18" t="s">
        <v>7941</v>
      </c>
      <c r="S2458" s="18">
        <v>102</v>
      </c>
    </row>
    <row r="2459" spans="1:19" x14ac:dyDescent="0.25">
      <c r="A2459" s="18" t="s">
        <v>7942</v>
      </c>
      <c r="B2459" s="18" t="s">
        <v>20</v>
      </c>
      <c r="C2459" s="18" t="s">
        <v>21</v>
      </c>
      <c r="D2459" s="18">
        <v>1994</v>
      </c>
      <c r="E2459" s="18">
        <f>VLOOKUP(D2459,'cpi roi'!A:C,2,FALSE)</f>
        <v>148.19999999999999</v>
      </c>
      <c r="F2459" s="18" t="s">
        <v>7943</v>
      </c>
      <c r="G2459" s="18">
        <v>7.5</v>
      </c>
      <c r="H2459" s="19">
        <v>301000</v>
      </c>
      <c r="I2459" s="18" t="s">
        <v>2248</v>
      </c>
      <c r="J2459" s="18" t="s">
        <v>7944</v>
      </c>
      <c r="K2459" s="18" t="s">
        <v>6538</v>
      </c>
      <c r="L2459" s="18" t="s">
        <v>34</v>
      </c>
      <c r="M2459" s="20">
        <v>60000000</v>
      </c>
      <c r="N2459" s="20">
        <v>223664608</v>
      </c>
      <c r="O2459" s="21">
        <f t="shared" si="114"/>
        <v>459855641.41430497</v>
      </c>
      <c r="P2459" s="22">
        <f t="shared" si="115"/>
        <v>372.77434666666664</v>
      </c>
      <c r="Q2459" s="20">
        <f t="shared" si="116"/>
        <v>150920788.12415653</v>
      </c>
      <c r="R2459" s="18" t="s">
        <v>6298</v>
      </c>
      <c r="S2459" s="18">
        <v>123</v>
      </c>
    </row>
    <row r="2460" spans="1:19" x14ac:dyDescent="0.25">
      <c r="A2460" s="18" t="s">
        <v>7945</v>
      </c>
      <c r="B2460" s="18" t="s">
        <v>20</v>
      </c>
      <c r="C2460" s="18" t="s">
        <v>45</v>
      </c>
      <c r="D2460" s="18">
        <v>1994</v>
      </c>
      <c r="E2460" s="18">
        <f>VLOOKUP(D2460,'cpi roi'!A:C,2,FALSE)</f>
        <v>148.19999999999999</v>
      </c>
      <c r="F2460" s="18" t="s">
        <v>7946</v>
      </c>
      <c r="G2460" s="18">
        <v>7.1</v>
      </c>
      <c r="H2460" s="19">
        <v>144000</v>
      </c>
      <c r="I2460" s="18" t="s">
        <v>267</v>
      </c>
      <c r="J2460" s="18" t="s">
        <v>5450</v>
      </c>
      <c r="K2460" s="18" t="s">
        <v>6914</v>
      </c>
      <c r="L2460" s="18" t="s">
        <v>26</v>
      </c>
      <c r="M2460" s="20">
        <v>4400000</v>
      </c>
      <c r="N2460" s="20">
        <v>245700832</v>
      </c>
      <c r="O2460" s="21">
        <f t="shared" si="114"/>
        <v>505162236.91228068</v>
      </c>
      <c r="P2460" s="22">
        <f t="shared" si="115"/>
        <v>5584.1098181818179</v>
      </c>
      <c r="Q2460" s="20">
        <f t="shared" si="116"/>
        <v>165790035.08771929</v>
      </c>
      <c r="R2460" s="18" t="s">
        <v>223</v>
      </c>
      <c r="S2460" s="18">
        <v>117</v>
      </c>
    </row>
    <row r="2461" spans="1:19" x14ac:dyDescent="0.25">
      <c r="A2461" s="18" t="s">
        <v>7947</v>
      </c>
      <c r="B2461" s="18" t="s">
        <v>37</v>
      </c>
      <c r="C2461" s="18" t="s">
        <v>45</v>
      </c>
      <c r="D2461" s="18">
        <v>1994</v>
      </c>
      <c r="E2461" s="18">
        <f>VLOOKUP(D2461,'cpi roi'!A:C,2,FALSE)</f>
        <v>148.19999999999999</v>
      </c>
      <c r="F2461" s="18" t="s">
        <v>7948</v>
      </c>
      <c r="G2461" s="18">
        <v>4.9000000000000004</v>
      </c>
      <c r="H2461" s="19">
        <v>77000</v>
      </c>
      <c r="I2461" s="18" t="s">
        <v>6401</v>
      </c>
      <c r="J2461" s="18" t="s">
        <v>7045</v>
      </c>
      <c r="K2461" s="18" t="s">
        <v>6562</v>
      </c>
      <c r="L2461" s="18" t="s">
        <v>34</v>
      </c>
      <c r="M2461" s="20">
        <v>46000000</v>
      </c>
      <c r="N2461" s="20">
        <v>341631208</v>
      </c>
      <c r="O2461" s="21">
        <f t="shared" si="114"/>
        <v>702395607.81106615</v>
      </c>
      <c r="P2461" s="22">
        <f t="shared" si="115"/>
        <v>742.67653913043478</v>
      </c>
      <c r="Q2461" s="20">
        <f t="shared" si="116"/>
        <v>230520383.26585695</v>
      </c>
      <c r="R2461" s="18" t="s">
        <v>65</v>
      </c>
      <c r="S2461" s="18">
        <v>91</v>
      </c>
    </row>
    <row r="2462" spans="1:19" x14ac:dyDescent="0.25">
      <c r="A2462" s="18" t="s">
        <v>7949</v>
      </c>
      <c r="B2462" s="18" t="s">
        <v>2004</v>
      </c>
      <c r="C2462" s="18" t="s">
        <v>45</v>
      </c>
      <c r="D2462" s="18">
        <v>1994</v>
      </c>
      <c r="E2462" s="18">
        <f>VLOOKUP(D2462,'cpi roi'!A:C,2,FALSE)</f>
        <v>148.19999999999999</v>
      </c>
      <c r="F2462" s="18" t="s">
        <v>6965</v>
      </c>
      <c r="G2462" s="18">
        <v>6.9</v>
      </c>
      <c r="H2462" s="19">
        <v>284000</v>
      </c>
      <c r="I2462" s="18" t="s">
        <v>7950</v>
      </c>
      <c r="J2462" s="18" t="s">
        <v>7951</v>
      </c>
      <c r="K2462" s="18" t="s">
        <v>7916</v>
      </c>
      <c r="L2462" s="18" t="s">
        <v>34</v>
      </c>
      <c r="M2462" s="20">
        <v>15000000</v>
      </c>
      <c r="N2462" s="20">
        <v>107217396</v>
      </c>
      <c r="O2462" s="21">
        <f t="shared" si="114"/>
        <v>220439544.94736841</v>
      </c>
      <c r="P2462" s="22">
        <f t="shared" si="115"/>
        <v>714.7826399999999</v>
      </c>
      <c r="Q2462" s="20">
        <f t="shared" si="116"/>
        <v>72346421.052631587</v>
      </c>
      <c r="R2462" s="18" t="s">
        <v>4534</v>
      </c>
      <c r="S2462" s="18">
        <v>86</v>
      </c>
    </row>
    <row r="2463" spans="1:19" x14ac:dyDescent="0.25">
      <c r="A2463" s="18" t="s">
        <v>7952</v>
      </c>
      <c r="B2463" s="18" t="s">
        <v>37</v>
      </c>
      <c r="C2463" s="18" t="s">
        <v>21</v>
      </c>
      <c r="D2463" s="18">
        <v>1994</v>
      </c>
      <c r="E2463" s="18">
        <f>VLOOKUP(D2463,'cpi roi'!A:C,2,FALSE)</f>
        <v>148.19999999999999</v>
      </c>
      <c r="F2463" s="18" t="s">
        <v>7953</v>
      </c>
      <c r="G2463" s="18">
        <v>7.3</v>
      </c>
      <c r="H2463" s="19">
        <v>54000</v>
      </c>
      <c r="I2463" s="18" t="s">
        <v>2431</v>
      </c>
      <c r="J2463" s="18" t="s">
        <v>7954</v>
      </c>
      <c r="K2463" s="18" t="s">
        <v>3093</v>
      </c>
      <c r="L2463" s="18" t="s">
        <v>34</v>
      </c>
      <c r="M2463" s="20">
        <v>18000000</v>
      </c>
      <c r="N2463" s="20">
        <v>50083616</v>
      </c>
      <c r="O2463" s="21">
        <f t="shared" si="114"/>
        <v>102972184.85290147</v>
      </c>
      <c r="P2463" s="22">
        <f t="shared" si="115"/>
        <v>278.24231111111112</v>
      </c>
      <c r="Q2463" s="20">
        <f t="shared" si="116"/>
        <v>33794612.685560055</v>
      </c>
      <c r="R2463" s="18" t="s">
        <v>35</v>
      </c>
      <c r="S2463" s="18">
        <v>115</v>
      </c>
    </row>
    <row r="2464" spans="1:19" x14ac:dyDescent="0.25">
      <c r="A2464" s="18" t="s">
        <v>7955</v>
      </c>
      <c r="B2464" s="18" t="s">
        <v>2004</v>
      </c>
      <c r="C2464" s="18" t="s">
        <v>38</v>
      </c>
      <c r="D2464" s="18">
        <v>1994</v>
      </c>
      <c r="E2464" s="18">
        <f>VLOOKUP(D2464,'cpi roi'!A:C,2,FALSE)</f>
        <v>148.19999999999999</v>
      </c>
      <c r="F2464" s="18" t="s">
        <v>7956</v>
      </c>
      <c r="G2464" s="18">
        <v>4</v>
      </c>
      <c r="H2464" s="19">
        <v>67000</v>
      </c>
      <c r="I2464" s="18" t="s">
        <v>5673</v>
      </c>
      <c r="J2464" s="18" t="s">
        <v>5673</v>
      </c>
      <c r="K2464" s="18" t="s">
        <v>4542</v>
      </c>
      <c r="L2464" s="18" t="s">
        <v>2113</v>
      </c>
      <c r="M2464" s="20">
        <v>35000000</v>
      </c>
      <c r="N2464" s="20">
        <v>99431786</v>
      </c>
      <c r="O2464" s="21">
        <f t="shared" si="114"/>
        <v>204432288.75978407</v>
      </c>
      <c r="P2464" s="22">
        <f t="shared" si="115"/>
        <v>284.09081714285713</v>
      </c>
      <c r="Q2464" s="20">
        <f t="shared" si="116"/>
        <v>67092973.009446695</v>
      </c>
      <c r="R2464" s="18" t="s">
        <v>7957</v>
      </c>
      <c r="S2464" s="18">
        <v>102</v>
      </c>
    </row>
    <row r="2465" spans="1:19" x14ac:dyDescent="0.25">
      <c r="A2465" s="18" t="s">
        <v>7958</v>
      </c>
      <c r="B2465" s="18" t="s">
        <v>2004</v>
      </c>
      <c r="C2465" s="18" t="s">
        <v>45</v>
      </c>
      <c r="D2465" s="18">
        <v>1994</v>
      </c>
      <c r="E2465" s="18">
        <f>VLOOKUP(D2465,'cpi roi'!A:C,2,FALSE)</f>
        <v>148.19999999999999</v>
      </c>
      <c r="F2465" s="18" t="s">
        <v>7959</v>
      </c>
      <c r="G2465" s="18">
        <v>8.1</v>
      </c>
      <c r="H2465" s="19">
        <v>69000</v>
      </c>
      <c r="I2465" s="18" t="s">
        <v>4719</v>
      </c>
      <c r="J2465" s="18" t="s">
        <v>4719</v>
      </c>
      <c r="K2465" s="18" t="s">
        <v>7960</v>
      </c>
      <c r="L2465" s="18" t="s">
        <v>496</v>
      </c>
      <c r="M2465" s="20">
        <v>0</v>
      </c>
      <c r="N2465" s="20">
        <v>1432358</v>
      </c>
      <c r="O2465" s="21">
        <f t="shared" si="114"/>
        <v>2944935.7800269905</v>
      </c>
      <c r="P2465" s="22">
        <f t="shared" si="115"/>
        <v>0</v>
      </c>
      <c r="Q2465" s="20">
        <f t="shared" si="116"/>
        <v>966503.3738191633</v>
      </c>
      <c r="R2465" s="18" t="s">
        <v>7961</v>
      </c>
      <c r="S2465" s="18">
        <v>102</v>
      </c>
    </row>
    <row r="2466" spans="1:19" x14ac:dyDescent="0.25">
      <c r="A2466" s="18" t="s">
        <v>7962</v>
      </c>
      <c r="B2466" s="18" t="s">
        <v>2004</v>
      </c>
      <c r="C2466" s="18" t="s">
        <v>38</v>
      </c>
      <c r="D2466" s="18">
        <v>1994</v>
      </c>
      <c r="E2466" s="18">
        <f>VLOOKUP(D2466,'cpi roi'!A:C,2,FALSE)</f>
        <v>148.19999999999999</v>
      </c>
      <c r="F2466" s="18" t="s">
        <v>7963</v>
      </c>
      <c r="G2466" s="18">
        <v>6.9</v>
      </c>
      <c r="H2466" s="19">
        <v>93000</v>
      </c>
      <c r="I2466" s="18" t="s">
        <v>5213</v>
      </c>
      <c r="J2466" s="18" t="s">
        <v>5689</v>
      </c>
      <c r="K2466" s="18" t="s">
        <v>502</v>
      </c>
      <c r="L2466" s="18" t="s">
        <v>34</v>
      </c>
      <c r="M2466" s="20">
        <v>62000000</v>
      </c>
      <c r="N2466" s="20">
        <v>215887717</v>
      </c>
      <c r="O2466" s="21">
        <f t="shared" si="114"/>
        <v>443866311.53778678</v>
      </c>
      <c r="P2466" s="22">
        <f t="shared" si="115"/>
        <v>348.20599516129033</v>
      </c>
      <c r="Q2466" s="20">
        <f t="shared" si="116"/>
        <v>145673223.34682861</v>
      </c>
      <c r="R2466" s="18" t="s">
        <v>6884</v>
      </c>
      <c r="S2466" s="18">
        <v>141</v>
      </c>
    </row>
    <row r="2467" spans="1:19" x14ac:dyDescent="0.25">
      <c r="A2467" s="18" t="s">
        <v>7964</v>
      </c>
      <c r="B2467" s="18" t="s">
        <v>37</v>
      </c>
      <c r="C2467" s="18" t="s">
        <v>45</v>
      </c>
      <c r="D2467" s="18">
        <v>1994</v>
      </c>
      <c r="E2467" s="18">
        <f>VLOOKUP(D2467,'cpi roi'!A:C,2,FALSE)</f>
        <v>148.19999999999999</v>
      </c>
      <c r="F2467" s="18" t="s">
        <v>7965</v>
      </c>
      <c r="G2467" s="18">
        <v>6.1</v>
      </c>
      <c r="H2467" s="19">
        <v>38000</v>
      </c>
      <c r="I2467" s="18" t="s">
        <v>7966</v>
      </c>
      <c r="J2467" s="18" t="s">
        <v>6812</v>
      </c>
      <c r="K2467" s="18" t="s">
        <v>2581</v>
      </c>
      <c r="L2467" s="18" t="s">
        <v>34</v>
      </c>
      <c r="M2467" s="20">
        <v>0</v>
      </c>
      <c r="N2467" s="20">
        <v>45610410</v>
      </c>
      <c r="O2467" s="21">
        <f t="shared" si="114"/>
        <v>93775249.170040488</v>
      </c>
      <c r="P2467" s="22">
        <f t="shared" si="115"/>
        <v>0</v>
      </c>
      <c r="Q2467" s="20">
        <f t="shared" si="116"/>
        <v>30776255.060728744</v>
      </c>
      <c r="R2467" s="18" t="s">
        <v>6813</v>
      </c>
      <c r="S2467" s="18">
        <v>106</v>
      </c>
    </row>
    <row r="2468" spans="1:19" x14ac:dyDescent="0.25">
      <c r="A2468" s="18" t="s">
        <v>7967</v>
      </c>
      <c r="B2468" s="18" t="s">
        <v>20</v>
      </c>
      <c r="C2468" s="18" t="s">
        <v>67</v>
      </c>
      <c r="D2468" s="18">
        <v>1994</v>
      </c>
      <c r="E2468" s="18">
        <f>VLOOKUP(D2468,'cpi roi'!A:C,2,FALSE)</f>
        <v>148.19999999999999</v>
      </c>
      <c r="F2468" s="18" t="s">
        <v>7968</v>
      </c>
      <c r="G2468" s="18">
        <v>7.3</v>
      </c>
      <c r="H2468" s="19">
        <v>60000</v>
      </c>
      <c r="I2468" s="18" t="s">
        <v>6886</v>
      </c>
      <c r="J2468" s="18" t="s">
        <v>7969</v>
      </c>
      <c r="K2468" s="18" t="s">
        <v>7970</v>
      </c>
      <c r="L2468" s="18" t="s">
        <v>1882</v>
      </c>
      <c r="M2468" s="20">
        <v>5000000</v>
      </c>
      <c r="N2468" s="20">
        <v>3049135</v>
      </c>
      <c r="O2468" s="21">
        <f t="shared" si="114"/>
        <v>6269038.0195681509</v>
      </c>
      <c r="P2468" s="22">
        <f t="shared" si="115"/>
        <v>60.982700000000001</v>
      </c>
      <c r="Q2468" s="20">
        <f t="shared" si="116"/>
        <v>2057446.0188933874</v>
      </c>
      <c r="R2468" s="18" t="s">
        <v>6889</v>
      </c>
      <c r="S2468" s="18">
        <v>99</v>
      </c>
    </row>
    <row r="2469" spans="1:19" x14ac:dyDescent="0.25">
      <c r="A2469" s="18" t="s">
        <v>7971</v>
      </c>
      <c r="B2469" s="18" t="s">
        <v>20</v>
      </c>
      <c r="C2469" s="18" t="s">
        <v>45</v>
      </c>
      <c r="D2469" s="18">
        <v>1994</v>
      </c>
      <c r="E2469" s="18">
        <f>VLOOKUP(D2469,'cpi roi'!A:C,2,FALSE)</f>
        <v>148.19999999999999</v>
      </c>
      <c r="F2469" s="18" t="s">
        <v>7972</v>
      </c>
      <c r="G2469" s="18">
        <v>7.7</v>
      </c>
      <c r="H2469" s="19">
        <v>214000</v>
      </c>
      <c r="I2469" s="18" t="s">
        <v>7973</v>
      </c>
      <c r="J2469" s="18" t="s">
        <v>7973</v>
      </c>
      <c r="K2469" s="18" t="s">
        <v>7974</v>
      </c>
      <c r="L2469" s="18" t="s">
        <v>34</v>
      </c>
      <c r="M2469" s="20">
        <v>27000</v>
      </c>
      <c r="N2469" s="20">
        <v>3151130</v>
      </c>
      <c r="O2469" s="21">
        <f t="shared" si="114"/>
        <v>6478740.2901484482</v>
      </c>
      <c r="P2469" s="22">
        <f t="shared" si="115"/>
        <v>11670.851851851852</v>
      </c>
      <c r="Q2469" s="20">
        <f t="shared" si="116"/>
        <v>2126268.5560053983</v>
      </c>
      <c r="R2469" s="18" t="s">
        <v>7975</v>
      </c>
      <c r="S2469" s="18">
        <v>92</v>
      </c>
    </row>
    <row r="2470" spans="1:19" x14ac:dyDescent="0.25">
      <c r="A2470" s="18" t="s">
        <v>7976</v>
      </c>
      <c r="B2470" s="18" t="s">
        <v>37</v>
      </c>
      <c r="C2470" s="18" t="s">
        <v>29</v>
      </c>
      <c r="D2470" s="18">
        <v>1994</v>
      </c>
      <c r="E2470" s="18">
        <f>VLOOKUP(D2470,'cpi roi'!A:C,2,FALSE)</f>
        <v>148.19999999999999</v>
      </c>
      <c r="F2470" s="18" t="s">
        <v>7935</v>
      </c>
      <c r="G2470" s="18">
        <v>6.1</v>
      </c>
      <c r="H2470" s="19">
        <v>9100</v>
      </c>
      <c r="I2470" s="18" t="s">
        <v>7977</v>
      </c>
      <c r="J2470" s="18" t="s">
        <v>7978</v>
      </c>
      <c r="K2470" s="18" t="s">
        <v>7979</v>
      </c>
      <c r="L2470" s="18" t="s">
        <v>34</v>
      </c>
      <c r="M2470" s="20">
        <v>0</v>
      </c>
      <c r="N2470" s="20">
        <v>10475705</v>
      </c>
      <c r="O2470" s="21">
        <f t="shared" si="114"/>
        <v>21538106.029014844</v>
      </c>
      <c r="P2470" s="22">
        <f t="shared" si="115"/>
        <v>0</v>
      </c>
      <c r="Q2470" s="20">
        <f t="shared" si="116"/>
        <v>7068626.8556005396</v>
      </c>
      <c r="R2470" s="18" t="s">
        <v>5724</v>
      </c>
      <c r="S2470" s="18">
        <v>96</v>
      </c>
    </row>
    <row r="2471" spans="1:19" x14ac:dyDescent="0.25">
      <c r="A2471" s="18" t="s">
        <v>7980</v>
      </c>
      <c r="B2471" s="18" t="s">
        <v>37</v>
      </c>
      <c r="C2471" s="18" t="s">
        <v>38</v>
      </c>
      <c r="D2471" s="18">
        <v>1994</v>
      </c>
      <c r="E2471" s="18">
        <f>VLOOKUP(D2471,'cpi roi'!A:C,2,FALSE)</f>
        <v>148.19999999999999</v>
      </c>
      <c r="F2471" s="18" t="s">
        <v>7729</v>
      </c>
      <c r="G2471" s="18">
        <v>7</v>
      </c>
      <c r="H2471" s="19">
        <v>104000</v>
      </c>
      <c r="I2471" s="18" t="s">
        <v>1158</v>
      </c>
      <c r="J2471" s="18" t="s">
        <v>7981</v>
      </c>
      <c r="K2471" s="18" t="s">
        <v>540</v>
      </c>
      <c r="L2471" s="18" t="s">
        <v>34</v>
      </c>
      <c r="M2471" s="20">
        <v>75000000</v>
      </c>
      <c r="N2471" s="20">
        <v>183031272</v>
      </c>
      <c r="O2471" s="21">
        <f t="shared" si="114"/>
        <v>376313283.25506073</v>
      </c>
      <c r="P2471" s="22">
        <f t="shared" si="115"/>
        <v>244.04169599999997</v>
      </c>
      <c r="Q2471" s="20">
        <f t="shared" si="116"/>
        <v>123502882.59109312</v>
      </c>
      <c r="R2471" s="18" t="s">
        <v>7982</v>
      </c>
      <c r="S2471" s="18">
        <v>127</v>
      </c>
    </row>
    <row r="2472" spans="1:19" x14ac:dyDescent="0.25">
      <c r="A2472" s="18" t="s">
        <v>7983</v>
      </c>
      <c r="B2472" s="18" t="s">
        <v>2004</v>
      </c>
      <c r="C2472" s="18" t="s">
        <v>29</v>
      </c>
      <c r="D2472" s="18">
        <v>1994</v>
      </c>
      <c r="E2472" s="18">
        <f>VLOOKUP(D2472,'cpi roi'!A:C,2,FALSE)</f>
        <v>148.19999999999999</v>
      </c>
      <c r="F2472" s="18" t="s">
        <v>7910</v>
      </c>
      <c r="G2472" s="18">
        <v>6.7</v>
      </c>
      <c r="H2472" s="19">
        <v>47000</v>
      </c>
      <c r="I2472" s="18" t="s">
        <v>501</v>
      </c>
      <c r="J2472" s="18" t="s">
        <v>2307</v>
      </c>
      <c r="K2472" s="18" t="s">
        <v>2833</v>
      </c>
      <c r="L2472" s="18" t="s">
        <v>34</v>
      </c>
      <c r="M2472" s="20">
        <v>63000000</v>
      </c>
      <c r="N2472" s="20">
        <v>25052000</v>
      </c>
      <c r="O2472" s="21">
        <f t="shared" si="114"/>
        <v>51507047.233468287</v>
      </c>
      <c r="P2472" s="22">
        <f t="shared" si="115"/>
        <v>39.765079365079366</v>
      </c>
      <c r="Q2472" s="20">
        <f t="shared" si="116"/>
        <v>16904183.535762485</v>
      </c>
      <c r="R2472" s="18" t="s">
        <v>27</v>
      </c>
      <c r="S2472" s="18">
        <v>191</v>
      </c>
    </row>
    <row r="2473" spans="1:19" x14ac:dyDescent="0.25">
      <c r="A2473" s="18" t="s">
        <v>7984</v>
      </c>
      <c r="B2473" s="18" t="s">
        <v>20</v>
      </c>
      <c r="C2473" s="18" t="s">
        <v>108</v>
      </c>
      <c r="D2473" s="18">
        <v>1994</v>
      </c>
      <c r="E2473" s="18">
        <f>VLOOKUP(D2473,'cpi roi'!A:C,2,FALSE)</f>
        <v>148.19999999999999</v>
      </c>
      <c r="F2473" s="18" t="s">
        <v>7985</v>
      </c>
      <c r="G2473" s="18">
        <v>7.1</v>
      </c>
      <c r="H2473" s="19">
        <v>22000</v>
      </c>
      <c r="I2473" s="18" t="s">
        <v>5314</v>
      </c>
      <c r="J2473" s="18" t="s">
        <v>7986</v>
      </c>
      <c r="K2473" s="18" t="s">
        <v>7987</v>
      </c>
      <c r="L2473" s="18" t="s">
        <v>26</v>
      </c>
      <c r="M2473" s="20">
        <v>2500000</v>
      </c>
      <c r="N2473" s="20">
        <v>5842603</v>
      </c>
      <c r="O2473" s="21">
        <f t="shared" si="114"/>
        <v>12012423.307017544</v>
      </c>
      <c r="P2473" s="22">
        <f t="shared" si="115"/>
        <v>233.70411999999999</v>
      </c>
      <c r="Q2473" s="20">
        <f t="shared" si="116"/>
        <v>3942377.1929824562</v>
      </c>
      <c r="R2473" s="18" t="s">
        <v>1046</v>
      </c>
      <c r="S2473" s="18">
        <v>110</v>
      </c>
    </row>
    <row r="2474" spans="1:19" x14ac:dyDescent="0.25">
      <c r="A2474" s="18" t="s">
        <v>7988</v>
      </c>
      <c r="B2474" s="18" t="s">
        <v>20</v>
      </c>
      <c r="C2474" s="18" t="s">
        <v>45</v>
      </c>
      <c r="D2474" s="18">
        <v>1994</v>
      </c>
      <c r="E2474" s="18">
        <f>VLOOKUP(D2474,'cpi roi'!A:C,2,FALSE)</f>
        <v>148.19999999999999</v>
      </c>
      <c r="F2474" s="18" t="s">
        <v>7989</v>
      </c>
      <c r="G2474" s="18">
        <v>7.5</v>
      </c>
      <c r="H2474" s="19">
        <v>48000</v>
      </c>
      <c r="I2474" s="18" t="s">
        <v>7990</v>
      </c>
      <c r="J2474" s="18" t="s">
        <v>7990</v>
      </c>
      <c r="K2474" s="18" t="s">
        <v>6646</v>
      </c>
      <c r="L2474" s="18" t="s">
        <v>252</v>
      </c>
      <c r="M2474" s="20">
        <v>0</v>
      </c>
      <c r="N2474" s="20">
        <v>11265402</v>
      </c>
      <c r="O2474" s="21">
        <f t="shared" si="114"/>
        <v>23161727.32388664</v>
      </c>
      <c r="P2474" s="22">
        <f t="shared" si="115"/>
        <v>0</v>
      </c>
      <c r="Q2474" s="20">
        <f t="shared" si="116"/>
        <v>7601485.8299595146</v>
      </c>
      <c r="R2474" s="18" t="s">
        <v>223</v>
      </c>
      <c r="S2474" s="18">
        <v>104</v>
      </c>
    </row>
    <row r="2475" spans="1:19" x14ac:dyDescent="0.25">
      <c r="A2475" s="18" t="s">
        <v>7991</v>
      </c>
      <c r="B2475" s="18" t="s">
        <v>37</v>
      </c>
      <c r="C2475" s="18" t="s">
        <v>45</v>
      </c>
      <c r="D2475" s="18">
        <v>1994</v>
      </c>
      <c r="E2475" s="18">
        <f>VLOOKUP(D2475,'cpi roi'!A:C,2,FALSE)</f>
        <v>148.19999999999999</v>
      </c>
      <c r="F2475" s="18" t="s">
        <v>7898</v>
      </c>
      <c r="G2475" s="18">
        <v>6.4</v>
      </c>
      <c r="H2475" s="19">
        <v>27000</v>
      </c>
      <c r="I2475" s="18" t="s">
        <v>7461</v>
      </c>
      <c r="J2475" s="18" t="s">
        <v>7992</v>
      </c>
      <c r="K2475" s="18" t="s">
        <v>3279</v>
      </c>
      <c r="L2475" s="18" t="s">
        <v>34</v>
      </c>
      <c r="M2475" s="20">
        <v>20000000</v>
      </c>
      <c r="N2475" s="20">
        <v>19306362</v>
      </c>
      <c r="O2475" s="21">
        <f t="shared" si="114"/>
        <v>39693984.489878543</v>
      </c>
      <c r="P2475" s="22">
        <f t="shared" si="115"/>
        <v>96.531809999999993</v>
      </c>
      <c r="Q2475" s="20">
        <f t="shared" si="116"/>
        <v>13027234.817813765</v>
      </c>
      <c r="R2475" s="18" t="s">
        <v>27</v>
      </c>
      <c r="S2475" s="18">
        <v>107</v>
      </c>
    </row>
    <row r="2476" spans="1:19" x14ac:dyDescent="0.25">
      <c r="A2476" s="18" t="s">
        <v>7993</v>
      </c>
      <c r="B2476" s="18" t="s">
        <v>20</v>
      </c>
      <c r="C2476" s="18" t="s">
        <v>67</v>
      </c>
      <c r="D2476" s="18">
        <v>1994</v>
      </c>
      <c r="E2476" s="18">
        <f>VLOOKUP(D2476,'cpi roi'!A:C,2,FALSE)</f>
        <v>148.19999999999999</v>
      </c>
      <c r="F2476" s="18" t="s">
        <v>7994</v>
      </c>
      <c r="G2476" s="18">
        <v>7.8</v>
      </c>
      <c r="H2476" s="19">
        <v>168000</v>
      </c>
      <c r="I2476" s="18" t="s">
        <v>2673</v>
      </c>
      <c r="J2476" s="18" t="s">
        <v>7995</v>
      </c>
      <c r="K2476" s="18" t="s">
        <v>5686</v>
      </c>
      <c r="L2476" s="18" t="s">
        <v>34</v>
      </c>
      <c r="M2476" s="20">
        <v>18000000</v>
      </c>
      <c r="N2476" s="20">
        <v>5887457</v>
      </c>
      <c r="O2476" s="21">
        <f t="shared" si="114"/>
        <v>12104643.373144399</v>
      </c>
      <c r="P2476" s="22">
        <f t="shared" si="115"/>
        <v>32.708094444444448</v>
      </c>
      <c r="Q2476" s="20">
        <f t="shared" si="116"/>
        <v>3972643.0499325236</v>
      </c>
      <c r="R2476" s="18" t="s">
        <v>2097</v>
      </c>
      <c r="S2476" s="18">
        <v>127</v>
      </c>
    </row>
    <row r="2477" spans="1:19" x14ac:dyDescent="0.25">
      <c r="A2477" s="18" t="s">
        <v>7996</v>
      </c>
      <c r="B2477" s="18" t="s">
        <v>37</v>
      </c>
      <c r="C2477" s="18" t="s">
        <v>38</v>
      </c>
      <c r="D2477" s="18">
        <v>1994</v>
      </c>
      <c r="E2477" s="18">
        <f>VLOOKUP(D2477,'cpi roi'!A:C,2,FALSE)</f>
        <v>148.19999999999999</v>
      </c>
      <c r="F2477" s="18" t="s">
        <v>7905</v>
      </c>
      <c r="G2477" s="18">
        <v>6.6</v>
      </c>
      <c r="H2477" s="19">
        <v>78000</v>
      </c>
      <c r="I2477" s="18" t="s">
        <v>7997</v>
      </c>
      <c r="J2477" s="18" t="s">
        <v>1032</v>
      </c>
      <c r="K2477" s="18" t="s">
        <v>7998</v>
      </c>
      <c r="L2477" s="18" t="s">
        <v>34</v>
      </c>
      <c r="M2477" s="20">
        <v>35000000</v>
      </c>
      <c r="N2477" s="20">
        <v>118071125</v>
      </c>
      <c r="O2477" s="21">
        <f t="shared" si="114"/>
        <v>242754870.36099863</v>
      </c>
      <c r="P2477" s="22">
        <f t="shared" si="115"/>
        <v>337.34607142857141</v>
      </c>
      <c r="Q2477" s="20">
        <f t="shared" si="116"/>
        <v>79670124.831309035</v>
      </c>
      <c r="R2477" s="18" t="s">
        <v>48</v>
      </c>
      <c r="S2477" s="18">
        <v>118</v>
      </c>
    </row>
    <row r="2478" spans="1:19" x14ac:dyDescent="0.25">
      <c r="A2478" s="18" t="s">
        <v>7999</v>
      </c>
      <c r="B2478" s="18" t="s">
        <v>20</v>
      </c>
      <c r="C2478" s="18" t="s">
        <v>21</v>
      </c>
      <c r="D2478" s="18">
        <v>1994</v>
      </c>
      <c r="E2478" s="18">
        <f>VLOOKUP(D2478,'cpi roi'!A:C,2,FALSE)</f>
        <v>148.19999999999999</v>
      </c>
      <c r="F2478" s="18" t="s">
        <v>8000</v>
      </c>
      <c r="G2478" s="18">
        <v>6.1</v>
      </c>
      <c r="H2478" s="19">
        <v>48000</v>
      </c>
      <c r="I2478" s="18" t="s">
        <v>1132</v>
      </c>
      <c r="J2478" s="18" t="s">
        <v>762</v>
      </c>
      <c r="K2478" s="18" t="s">
        <v>1824</v>
      </c>
      <c r="L2478" s="18" t="s">
        <v>34</v>
      </c>
      <c r="M2478" s="20">
        <v>55000000</v>
      </c>
      <c r="N2478" s="20">
        <v>214015089</v>
      </c>
      <c r="O2478" s="21">
        <f t="shared" si="114"/>
        <v>440016178.26113361</v>
      </c>
      <c r="P2478" s="22">
        <f t="shared" si="115"/>
        <v>389.11834363636359</v>
      </c>
      <c r="Q2478" s="20">
        <f t="shared" si="116"/>
        <v>144409641.70040485</v>
      </c>
      <c r="R2478" s="18" t="s">
        <v>27</v>
      </c>
      <c r="S2478" s="18">
        <v>128</v>
      </c>
    </row>
    <row r="2479" spans="1:19" x14ac:dyDescent="0.25">
      <c r="A2479" s="18" t="s">
        <v>8001</v>
      </c>
      <c r="B2479" s="18" t="s">
        <v>37</v>
      </c>
      <c r="C2479" s="18" t="s">
        <v>45</v>
      </c>
      <c r="D2479" s="18">
        <v>1994</v>
      </c>
      <c r="E2479" s="18">
        <f>VLOOKUP(D2479,'cpi roi'!A:C,2,FALSE)</f>
        <v>148.19999999999999</v>
      </c>
      <c r="F2479" s="18" t="s">
        <v>7702</v>
      </c>
      <c r="G2479" s="18">
        <v>6.2</v>
      </c>
      <c r="H2479" s="19">
        <v>30000</v>
      </c>
      <c r="I2479" s="18" t="s">
        <v>3990</v>
      </c>
      <c r="J2479" s="18" t="s">
        <v>8002</v>
      </c>
      <c r="K2479" s="18" t="s">
        <v>2621</v>
      </c>
      <c r="L2479" s="18" t="s">
        <v>34</v>
      </c>
      <c r="M2479" s="20">
        <v>24000000</v>
      </c>
      <c r="N2479" s="20">
        <v>50236831</v>
      </c>
      <c r="O2479" s="21">
        <f t="shared" si="114"/>
        <v>103287195.719973</v>
      </c>
      <c r="P2479" s="22">
        <f t="shared" si="115"/>
        <v>209.32012916666665</v>
      </c>
      <c r="Q2479" s="20">
        <f t="shared" si="116"/>
        <v>33897996.626180835</v>
      </c>
      <c r="R2479" s="18" t="s">
        <v>8003</v>
      </c>
      <c r="S2479" s="18">
        <v>102</v>
      </c>
    </row>
    <row r="2480" spans="1:19" x14ac:dyDescent="0.25">
      <c r="A2480" s="18" t="s">
        <v>8004</v>
      </c>
      <c r="B2480" s="18" t="s">
        <v>20</v>
      </c>
      <c r="C2480" s="18" t="s">
        <v>21</v>
      </c>
      <c r="D2480" s="18">
        <v>1994</v>
      </c>
      <c r="E2480" s="18">
        <f>VLOOKUP(D2480,'cpi roi'!A:C,2,FALSE)</f>
        <v>148.19999999999999</v>
      </c>
      <c r="F2480" s="18" t="s">
        <v>8005</v>
      </c>
      <c r="G2480" s="18">
        <v>7.2</v>
      </c>
      <c r="H2480" s="19">
        <v>64000</v>
      </c>
      <c r="I2480" s="18" t="s">
        <v>130</v>
      </c>
      <c r="J2480" s="18" t="s">
        <v>8006</v>
      </c>
      <c r="K2480" s="18" t="s">
        <v>678</v>
      </c>
      <c r="L2480" s="18" t="s">
        <v>34</v>
      </c>
      <c r="M2480" s="20">
        <v>8000000</v>
      </c>
      <c r="N2480" s="20">
        <v>8924549</v>
      </c>
      <c r="O2480" s="21">
        <f t="shared" si="114"/>
        <v>18348920.919703104</v>
      </c>
      <c r="P2480" s="22">
        <f t="shared" si="115"/>
        <v>111.55686250000001</v>
      </c>
      <c r="Q2480" s="20">
        <f t="shared" si="116"/>
        <v>6021962.8879892034</v>
      </c>
      <c r="R2480" s="18" t="s">
        <v>2031</v>
      </c>
      <c r="S2480" s="18">
        <v>95</v>
      </c>
    </row>
    <row r="2481" spans="1:19" x14ac:dyDescent="0.25">
      <c r="A2481" s="18" t="s">
        <v>8007</v>
      </c>
      <c r="B2481" s="18" t="s">
        <v>37</v>
      </c>
      <c r="C2481" s="18" t="s">
        <v>45</v>
      </c>
      <c r="D2481" s="18">
        <v>1994</v>
      </c>
      <c r="E2481" s="18">
        <f>VLOOKUP(D2481,'cpi roi'!A:C,2,FALSE)</f>
        <v>148.19999999999999</v>
      </c>
      <c r="F2481" s="18" t="s">
        <v>8008</v>
      </c>
      <c r="G2481" s="18">
        <v>5.4</v>
      </c>
      <c r="H2481" s="19">
        <v>66000</v>
      </c>
      <c r="I2481" s="18" t="s">
        <v>4499</v>
      </c>
      <c r="J2481" s="18" t="s">
        <v>4647</v>
      </c>
      <c r="K2481" s="18" t="s">
        <v>5664</v>
      </c>
      <c r="L2481" s="18" t="s">
        <v>34</v>
      </c>
      <c r="M2481" s="20">
        <v>40000000</v>
      </c>
      <c r="N2481" s="20">
        <v>38087756</v>
      </c>
      <c r="O2481" s="21">
        <f t="shared" si="114"/>
        <v>78308631.937921718</v>
      </c>
      <c r="P2481" s="22">
        <f t="shared" si="115"/>
        <v>95.219390000000004</v>
      </c>
      <c r="Q2481" s="20">
        <f t="shared" si="116"/>
        <v>25700240.215924427</v>
      </c>
      <c r="R2481" s="18" t="s">
        <v>27</v>
      </c>
      <c r="S2481" s="18">
        <v>95</v>
      </c>
    </row>
    <row r="2482" spans="1:19" x14ac:dyDescent="0.25">
      <c r="A2482" s="18" t="s">
        <v>8009</v>
      </c>
      <c r="B2482" s="18" t="s">
        <v>20</v>
      </c>
      <c r="C2482" s="18" t="s">
        <v>38</v>
      </c>
      <c r="D2482" s="18">
        <v>1994</v>
      </c>
      <c r="E2482" s="18">
        <f>VLOOKUP(D2482,'cpi roi'!A:C,2,FALSE)</f>
        <v>148.19999999999999</v>
      </c>
      <c r="F2482" s="18" t="s">
        <v>7605</v>
      </c>
      <c r="G2482" s="18">
        <v>5.6</v>
      </c>
      <c r="H2482" s="19">
        <v>78000</v>
      </c>
      <c r="I2482" s="18" t="s">
        <v>62</v>
      </c>
      <c r="J2482" s="18" t="s">
        <v>3484</v>
      </c>
      <c r="K2482" s="18" t="s">
        <v>1490</v>
      </c>
      <c r="L2482" s="18" t="s">
        <v>34</v>
      </c>
      <c r="M2482" s="20">
        <v>50000000</v>
      </c>
      <c r="N2482" s="20">
        <v>119208989</v>
      </c>
      <c r="O2482" s="21">
        <f t="shared" si="114"/>
        <v>245094324.88731444</v>
      </c>
      <c r="P2482" s="22">
        <f t="shared" si="115"/>
        <v>238.41797800000001</v>
      </c>
      <c r="Q2482" s="20">
        <f t="shared" si="116"/>
        <v>80437914.304993257</v>
      </c>
      <c r="R2482" s="18" t="s">
        <v>48</v>
      </c>
      <c r="S2482" s="18">
        <v>104</v>
      </c>
    </row>
    <row r="2483" spans="1:19" x14ac:dyDescent="0.25">
      <c r="A2483" s="18" t="s">
        <v>8010</v>
      </c>
      <c r="B2483" s="18" t="s">
        <v>2004</v>
      </c>
      <c r="C2483" s="18" t="s">
        <v>45</v>
      </c>
      <c r="D2483" s="18">
        <v>1994</v>
      </c>
      <c r="E2483" s="18">
        <f>VLOOKUP(D2483,'cpi roi'!A:C,2,FALSE)</f>
        <v>148.19999999999999</v>
      </c>
      <c r="F2483" s="18" t="s">
        <v>7579</v>
      </c>
      <c r="G2483" s="18">
        <v>6.6</v>
      </c>
      <c r="H2483" s="19">
        <v>47000</v>
      </c>
      <c r="I2483" s="18" t="s">
        <v>8011</v>
      </c>
      <c r="J2483" s="18" t="s">
        <v>8012</v>
      </c>
      <c r="K2483" s="18" t="s">
        <v>4492</v>
      </c>
      <c r="L2483" s="18" t="s">
        <v>34</v>
      </c>
      <c r="M2483" s="20">
        <v>11500000</v>
      </c>
      <c r="N2483" s="20">
        <v>33351557</v>
      </c>
      <c r="O2483" s="21">
        <f t="shared" si="114"/>
        <v>68570981.227395415</v>
      </c>
      <c r="P2483" s="22">
        <f t="shared" si="115"/>
        <v>290.01353913043476</v>
      </c>
      <c r="Q2483" s="20">
        <f t="shared" si="116"/>
        <v>22504424.426450744</v>
      </c>
      <c r="R2483" s="18" t="s">
        <v>8013</v>
      </c>
      <c r="S2483" s="18">
        <v>99</v>
      </c>
    </row>
    <row r="2484" spans="1:19" x14ac:dyDescent="0.25">
      <c r="A2484" s="18" t="s">
        <v>8014</v>
      </c>
      <c r="B2484" s="18" t="s">
        <v>2004</v>
      </c>
      <c r="C2484" s="18" t="s">
        <v>45</v>
      </c>
      <c r="D2484" s="18">
        <v>1994</v>
      </c>
      <c r="E2484" s="18">
        <f>VLOOKUP(D2484,'cpi roi'!A:C,2,FALSE)</f>
        <v>148.19999999999999</v>
      </c>
      <c r="F2484" s="18" t="s">
        <v>6912</v>
      </c>
      <c r="G2484" s="18">
        <v>6.5</v>
      </c>
      <c r="H2484" s="19">
        <v>100000</v>
      </c>
      <c r="I2484" s="18" t="s">
        <v>8015</v>
      </c>
      <c r="J2484" s="18" t="s">
        <v>7287</v>
      </c>
      <c r="K2484" s="18" t="s">
        <v>198</v>
      </c>
      <c r="L2484" s="18" t="s">
        <v>34</v>
      </c>
      <c r="M2484" s="20">
        <v>30000000</v>
      </c>
      <c r="N2484" s="20">
        <v>51132598</v>
      </c>
      <c r="O2484" s="21">
        <f t="shared" si="114"/>
        <v>105128897.5074224</v>
      </c>
      <c r="P2484" s="22">
        <f t="shared" si="115"/>
        <v>170.44199333333333</v>
      </c>
      <c r="Q2484" s="20">
        <f t="shared" si="116"/>
        <v>34502427.800269909</v>
      </c>
      <c r="R2484" s="18" t="s">
        <v>48</v>
      </c>
      <c r="S2484" s="18">
        <v>83</v>
      </c>
    </row>
    <row r="2485" spans="1:19" x14ac:dyDescent="0.25">
      <c r="A2485" s="18" t="s">
        <v>8016</v>
      </c>
      <c r="B2485" s="18" t="s">
        <v>20</v>
      </c>
      <c r="C2485" s="18" t="s">
        <v>45</v>
      </c>
      <c r="D2485" s="18">
        <v>1994</v>
      </c>
      <c r="E2485" s="18">
        <f>VLOOKUP(D2485,'cpi roi'!A:C,2,FALSE)</f>
        <v>148.19999999999999</v>
      </c>
      <c r="F2485" s="18" t="s">
        <v>7965</v>
      </c>
      <c r="G2485" s="18">
        <v>5.9</v>
      </c>
      <c r="H2485" s="19">
        <v>10000</v>
      </c>
      <c r="I2485" s="18" t="s">
        <v>4384</v>
      </c>
      <c r="J2485" s="18" t="s">
        <v>4384</v>
      </c>
      <c r="K2485" s="18" t="s">
        <v>6914</v>
      </c>
      <c r="L2485" s="18" t="s">
        <v>252</v>
      </c>
      <c r="M2485" s="20">
        <v>0</v>
      </c>
      <c r="N2485" s="20">
        <v>7770731</v>
      </c>
      <c r="O2485" s="21">
        <f t="shared" si="114"/>
        <v>15976664.883265857</v>
      </c>
      <c r="P2485" s="22">
        <f t="shared" si="115"/>
        <v>0</v>
      </c>
      <c r="Q2485" s="20">
        <f t="shared" si="116"/>
        <v>5243408.2321187584</v>
      </c>
      <c r="R2485" s="18" t="s">
        <v>8017</v>
      </c>
      <c r="S2485" s="18">
        <v>98</v>
      </c>
    </row>
    <row r="2486" spans="1:19" x14ac:dyDescent="0.25">
      <c r="A2486" s="18" t="s">
        <v>8018</v>
      </c>
      <c r="B2486" s="18" t="s">
        <v>20</v>
      </c>
      <c r="C2486" s="18" t="s">
        <v>21</v>
      </c>
      <c r="D2486" s="18">
        <v>1994</v>
      </c>
      <c r="E2486" s="18">
        <f>VLOOKUP(D2486,'cpi roi'!A:C,2,FALSE)</f>
        <v>148.19999999999999</v>
      </c>
      <c r="F2486" s="18" t="s">
        <v>8019</v>
      </c>
      <c r="G2486" s="18">
        <v>8.1</v>
      </c>
      <c r="H2486" s="19">
        <v>94000</v>
      </c>
      <c r="I2486" s="18" t="s">
        <v>6339</v>
      </c>
      <c r="J2486" s="18" t="s">
        <v>6339</v>
      </c>
      <c r="K2486" s="18" t="s">
        <v>6340</v>
      </c>
      <c r="L2486" s="18" t="s">
        <v>1273</v>
      </c>
      <c r="M2486" s="20">
        <v>0</v>
      </c>
      <c r="N2486" s="20">
        <v>3581969</v>
      </c>
      <c r="O2486" s="21">
        <f t="shared" si="114"/>
        <v>7364547.5998650473</v>
      </c>
      <c r="P2486" s="22">
        <f t="shared" si="115"/>
        <v>0</v>
      </c>
      <c r="Q2486" s="20">
        <f t="shared" si="116"/>
        <v>2416983.1309041837</v>
      </c>
      <c r="R2486" s="18" t="s">
        <v>6716</v>
      </c>
      <c r="S2486" s="18">
        <v>99</v>
      </c>
    </row>
    <row r="2487" spans="1:19" x14ac:dyDescent="0.25">
      <c r="A2487" s="18" t="s">
        <v>8020</v>
      </c>
      <c r="B2487" s="18" t="s">
        <v>2004</v>
      </c>
      <c r="C2487" s="18" t="s">
        <v>45</v>
      </c>
      <c r="D2487" s="18">
        <v>1994</v>
      </c>
      <c r="E2487" s="18">
        <f>VLOOKUP(D2487,'cpi roi'!A:C,2,FALSE)</f>
        <v>148.19999999999999</v>
      </c>
      <c r="F2487" s="18" t="s">
        <v>8019</v>
      </c>
      <c r="G2487" s="18">
        <v>4.5999999999999996</v>
      </c>
      <c r="H2487" s="19">
        <v>66000</v>
      </c>
      <c r="I2487" s="18" t="s">
        <v>549</v>
      </c>
      <c r="J2487" s="18" t="s">
        <v>4538</v>
      </c>
      <c r="K2487" s="18" t="s">
        <v>1003</v>
      </c>
      <c r="L2487" s="18" t="s">
        <v>34</v>
      </c>
      <c r="M2487" s="20">
        <v>60000000</v>
      </c>
      <c r="N2487" s="20">
        <v>108431355</v>
      </c>
      <c r="O2487" s="21">
        <f t="shared" si="114"/>
        <v>222935451.20445344</v>
      </c>
      <c r="P2487" s="22">
        <f t="shared" si="115"/>
        <v>180.71892499999998</v>
      </c>
      <c r="Q2487" s="20">
        <f t="shared" si="116"/>
        <v>73165556.680161938</v>
      </c>
      <c r="R2487" s="18" t="s">
        <v>65</v>
      </c>
      <c r="S2487" s="18">
        <v>109</v>
      </c>
    </row>
    <row r="2488" spans="1:19" x14ac:dyDescent="0.25">
      <c r="A2488" s="18" t="s">
        <v>8021</v>
      </c>
      <c r="B2488" s="18" t="s">
        <v>20</v>
      </c>
      <c r="C2488" s="18" t="s">
        <v>155</v>
      </c>
      <c r="D2488" s="18">
        <v>1994</v>
      </c>
      <c r="E2488" s="18">
        <f>VLOOKUP(D2488,'cpi roi'!A:C,2,FALSE)</f>
        <v>148.19999999999999</v>
      </c>
      <c r="F2488" s="18" t="s">
        <v>7898</v>
      </c>
      <c r="G2488" s="18">
        <v>6.5</v>
      </c>
      <c r="H2488" s="19">
        <v>53000</v>
      </c>
      <c r="I2488" s="18" t="s">
        <v>700</v>
      </c>
      <c r="J2488" s="18" t="s">
        <v>700</v>
      </c>
      <c r="K2488" s="18" t="s">
        <v>2030</v>
      </c>
      <c r="L2488" s="18" t="s">
        <v>34</v>
      </c>
      <c r="M2488" s="20">
        <v>8000000</v>
      </c>
      <c r="N2488" s="20">
        <v>19721741</v>
      </c>
      <c r="O2488" s="21">
        <f t="shared" si="114"/>
        <v>40548005.956140347</v>
      </c>
      <c r="P2488" s="22">
        <f t="shared" si="115"/>
        <v>246.52176250000002</v>
      </c>
      <c r="Q2488" s="20">
        <f t="shared" si="116"/>
        <v>13307517.543859649</v>
      </c>
      <c r="R2488" s="18" t="s">
        <v>2031</v>
      </c>
      <c r="S2488" s="18">
        <v>112</v>
      </c>
    </row>
    <row r="2489" spans="1:19" x14ac:dyDescent="0.25">
      <c r="A2489" s="18" t="s">
        <v>8022</v>
      </c>
      <c r="B2489" s="18" t="s">
        <v>37</v>
      </c>
      <c r="C2489" s="18" t="s">
        <v>29</v>
      </c>
      <c r="D2489" s="18">
        <v>1994</v>
      </c>
      <c r="E2489" s="18">
        <f>VLOOKUP(D2489,'cpi roi'!A:C,2,FALSE)</f>
        <v>148.19999999999999</v>
      </c>
      <c r="F2489" s="18" t="s">
        <v>8023</v>
      </c>
      <c r="G2489" s="18">
        <v>6.2</v>
      </c>
      <c r="H2489" s="19">
        <v>48000</v>
      </c>
      <c r="I2489" s="18" t="s">
        <v>6076</v>
      </c>
      <c r="J2489" s="18" t="s">
        <v>1314</v>
      </c>
      <c r="K2489" s="18" t="s">
        <v>8024</v>
      </c>
      <c r="L2489" s="18" t="s">
        <v>34</v>
      </c>
      <c r="M2489" s="20">
        <v>48000000</v>
      </c>
      <c r="N2489" s="20">
        <v>16827402</v>
      </c>
      <c r="O2489" s="21">
        <f t="shared" si="114"/>
        <v>34597229.348178133</v>
      </c>
      <c r="P2489" s="22">
        <f t="shared" si="115"/>
        <v>35.057087500000002</v>
      </c>
      <c r="Q2489" s="20">
        <f t="shared" si="116"/>
        <v>11354522.267206477</v>
      </c>
      <c r="R2489" s="18" t="s">
        <v>184</v>
      </c>
      <c r="S2489" s="18">
        <v>99</v>
      </c>
    </row>
    <row r="2490" spans="1:19" x14ac:dyDescent="0.25">
      <c r="A2490" s="18" t="s">
        <v>8025</v>
      </c>
      <c r="B2490" s="18" t="s">
        <v>2004</v>
      </c>
      <c r="C2490" s="18" t="s">
        <v>29</v>
      </c>
      <c r="D2490" s="18">
        <v>1994</v>
      </c>
      <c r="E2490" s="18">
        <f>VLOOKUP(D2490,'cpi roi'!A:C,2,FALSE)</f>
        <v>148.19999999999999</v>
      </c>
      <c r="F2490" s="18" t="s">
        <v>7826</v>
      </c>
      <c r="G2490" s="18">
        <v>6.4</v>
      </c>
      <c r="H2490" s="19">
        <v>43000</v>
      </c>
      <c r="I2490" s="18" t="s">
        <v>1668</v>
      </c>
      <c r="J2490" s="18" t="s">
        <v>8026</v>
      </c>
      <c r="K2490" s="18" t="s">
        <v>752</v>
      </c>
      <c r="L2490" s="18" t="s">
        <v>34</v>
      </c>
      <c r="M2490" s="20">
        <v>45000000</v>
      </c>
      <c r="N2490" s="20">
        <v>94216343</v>
      </c>
      <c r="O2490" s="21">
        <f t="shared" si="114"/>
        <v>193709309.79824561</v>
      </c>
      <c r="P2490" s="22">
        <f t="shared" si="115"/>
        <v>209.36965111111112</v>
      </c>
      <c r="Q2490" s="20">
        <f t="shared" si="116"/>
        <v>63573780.701754384</v>
      </c>
      <c r="R2490" s="18" t="s">
        <v>65</v>
      </c>
      <c r="S2490" s="18">
        <v>111</v>
      </c>
    </row>
    <row r="2491" spans="1:19" x14ac:dyDescent="0.25">
      <c r="A2491" s="18" t="s">
        <v>8027</v>
      </c>
      <c r="B2491" s="18" t="s">
        <v>2004</v>
      </c>
      <c r="C2491" s="18" t="s">
        <v>45</v>
      </c>
      <c r="D2491" s="18">
        <v>1994</v>
      </c>
      <c r="E2491" s="18">
        <f>VLOOKUP(D2491,'cpi roi'!A:C,2,FALSE)</f>
        <v>148.19999999999999</v>
      </c>
      <c r="F2491" s="18" t="s">
        <v>7926</v>
      </c>
      <c r="G2491" s="18">
        <v>6.1</v>
      </c>
      <c r="H2491" s="19">
        <v>47000</v>
      </c>
      <c r="I2491" s="18" t="s">
        <v>4490</v>
      </c>
      <c r="J2491" s="18" t="s">
        <v>8028</v>
      </c>
      <c r="K2491" s="18" t="s">
        <v>6932</v>
      </c>
      <c r="L2491" s="18" t="s">
        <v>34</v>
      </c>
      <c r="M2491" s="20">
        <v>0</v>
      </c>
      <c r="N2491" s="20">
        <v>5751882</v>
      </c>
      <c r="O2491" s="21">
        <f t="shared" si="114"/>
        <v>11825900.441295546</v>
      </c>
      <c r="P2491" s="22">
        <f t="shared" si="115"/>
        <v>0</v>
      </c>
      <c r="Q2491" s="20">
        <f t="shared" si="116"/>
        <v>3881161.943319838</v>
      </c>
      <c r="R2491" s="18" t="s">
        <v>184</v>
      </c>
      <c r="S2491" s="18">
        <v>92</v>
      </c>
    </row>
    <row r="2492" spans="1:19" x14ac:dyDescent="0.25">
      <c r="A2492" s="18" t="s">
        <v>8029</v>
      </c>
      <c r="B2492" s="18" t="s">
        <v>20</v>
      </c>
      <c r="C2492" s="18" t="s">
        <v>45</v>
      </c>
      <c r="D2492" s="18">
        <v>1994</v>
      </c>
      <c r="E2492" s="18">
        <f>VLOOKUP(D2492,'cpi roi'!A:C,2,FALSE)</f>
        <v>148.19999999999999</v>
      </c>
      <c r="F2492" s="18" t="s">
        <v>8030</v>
      </c>
      <c r="G2492" s="18">
        <v>3.3</v>
      </c>
      <c r="H2492" s="19">
        <v>21000</v>
      </c>
      <c r="I2492" s="18" t="s">
        <v>5823</v>
      </c>
      <c r="J2492" s="18" t="s">
        <v>5823</v>
      </c>
      <c r="K2492" s="18" t="s">
        <v>8031</v>
      </c>
      <c r="L2492" s="18" t="s">
        <v>34</v>
      </c>
      <c r="M2492" s="20">
        <v>600000</v>
      </c>
      <c r="N2492" s="20">
        <v>185898</v>
      </c>
      <c r="O2492" s="21">
        <f t="shared" si="114"/>
        <v>382207.2914979757</v>
      </c>
      <c r="P2492" s="22">
        <f t="shared" si="115"/>
        <v>30.983000000000001</v>
      </c>
      <c r="Q2492" s="20">
        <f t="shared" si="116"/>
        <v>125437.24696356275</v>
      </c>
      <c r="R2492" s="18" t="s">
        <v>8032</v>
      </c>
      <c r="S2492" s="18">
        <v>87</v>
      </c>
    </row>
    <row r="2493" spans="1:19" x14ac:dyDescent="0.25">
      <c r="A2493" s="18" t="s">
        <v>8033</v>
      </c>
      <c r="B2493" s="18" t="s">
        <v>37</v>
      </c>
      <c r="C2493" s="18" t="s">
        <v>38</v>
      </c>
      <c r="D2493" s="18">
        <v>1994</v>
      </c>
      <c r="E2493" s="18">
        <f>VLOOKUP(D2493,'cpi roi'!A:C,2,FALSE)</f>
        <v>148.19999999999999</v>
      </c>
      <c r="F2493" s="18" t="s">
        <v>7656</v>
      </c>
      <c r="G2493" s="18">
        <v>4.5</v>
      </c>
      <c r="H2493" s="19">
        <v>28000</v>
      </c>
      <c r="I2493" s="18" t="s">
        <v>2941</v>
      </c>
      <c r="J2493" s="18" t="s">
        <v>2013</v>
      </c>
      <c r="K2493" s="18" t="s">
        <v>3286</v>
      </c>
      <c r="L2493" s="18" t="s">
        <v>34</v>
      </c>
      <c r="M2493" s="20">
        <v>12000000</v>
      </c>
      <c r="N2493" s="20">
        <v>15876353</v>
      </c>
      <c r="O2493" s="21">
        <f t="shared" si="114"/>
        <v>32641867.47031039</v>
      </c>
      <c r="P2493" s="22">
        <f t="shared" si="115"/>
        <v>132.30294166666667</v>
      </c>
      <c r="Q2493" s="20">
        <f t="shared" si="116"/>
        <v>10712788.798920378</v>
      </c>
      <c r="R2493" s="18" t="s">
        <v>35</v>
      </c>
      <c r="S2493" s="18">
        <v>107</v>
      </c>
    </row>
    <row r="2494" spans="1:19" x14ac:dyDescent="0.25">
      <c r="A2494" s="18" t="s">
        <v>8034</v>
      </c>
      <c r="B2494" s="18" t="s">
        <v>20</v>
      </c>
      <c r="C2494" s="18" t="s">
        <v>38</v>
      </c>
      <c r="D2494" s="18">
        <v>1994</v>
      </c>
      <c r="E2494" s="18">
        <f>VLOOKUP(D2494,'cpi roi'!A:C,2,FALSE)</f>
        <v>148.19999999999999</v>
      </c>
      <c r="F2494" s="18" t="s">
        <v>8023</v>
      </c>
      <c r="G2494" s="18">
        <v>6.2</v>
      </c>
      <c r="H2494" s="19">
        <v>29000</v>
      </c>
      <c r="I2494" s="18" t="s">
        <v>5232</v>
      </c>
      <c r="J2494" s="18" t="s">
        <v>8035</v>
      </c>
      <c r="K2494" s="18" t="s">
        <v>667</v>
      </c>
      <c r="L2494" s="18" t="s">
        <v>34</v>
      </c>
      <c r="M2494" s="20">
        <v>28000000</v>
      </c>
      <c r="N2494" s="20">
        <v>30156002</v>
      </c>
      <c r="O2494" s="21">
        <f t="shared" si="114"/>
        <v>62000902.897435896</v>
      </c>
      <c r="P2494" s="22">
        <f t="shared" si="115"/>
        <v>107.70000714285715</v>
      </c>
      <c r="Q2494" s="20">
        <f t="shared" si="116"/>
        <v>20348179.487179488</v>
      </c>
      <c r="R2494" s="18" t="s">
        <v>122</v>
      </c>
      <c r="S2494" s="18">
        <v>121</v>
      </c>
    </row>
    <row r="2495" spans="1:19" x14ac:dyDescent="0.25">
      <c r="A2495" s="18" t="s">
        <v>8036</v>
      </c>
      <c r="B2495" s="18" t="s">
        <v>20</v>
      </c>
      <c r="C2495" s="18" t="s">
        <v>4887</v>
      </c>
      <c r="D2495" s="18">
        <v>1994</v>
      </c>
      <c r="E2495" s="18">
        <f>VLOOKUP(D2495,'cpi roi'!A:C,2,FALSE)</f>
        <v>148.19999999999999</v>
      </c>
      <c r="F2495" s="18" t="s">
        <v>8037</v>
      </c>
      <c r="G2495" s="18">
        <v>5.2</v>
      </c>
      <c r="H2495" s="19">
        <v>23000</v>
      </c>
      <c r="I2495" s="18" t="s">
        <v>256</v>
      </c>
      <c r="J2495" s="18" t="s">
        <v>8038</v>
      </c>
      <c r="K2495" s="18" t="s">
        <v>4462</v>
      </c>
      <c r="L2495" s="18" t="s">
        <v>34</v>
      </c>
      <c r="M2495" s="20">
        <v>40000000</v>
      </c>
      <c r="N2495" s="20">
        <v>19726050</v>
      </c>
      <c r="O2495" s="21">
        <f t="shared" si="114"/>
        <v>40556865.283400811</v>
      </c>
      <c r="P2495" s="22">
        <f t="shared" si="115"/>
        <v>49.315125000000002</v>
      </c>
      <c r="Q2495" s="20">
        <f t="shared" si="116"/>
        <v>13310425.101214575</v>
      </c>
      <c r="R2495" s="18" t="s">
        <v>8039</v>
      </c>
      <c r="S2495" s="18">
        <v>121</v>
      </c>
    </row>
    <row r="2496" spans="1:19" x14ac:dyDescent="0.25">
      <c r="A2496" s="18" t="s">
        <v>8040</v>
      </c>
      <c r="B2496" s="18" t="s">
        <v>37</v>
      </c>
      <c r="C2496" s="18" t="s">
        <v>29</v>
      </c>
      <c r="D2496" s="18">
        <v>1994</v>
      </c>
      <c r="E2496" s="18">
        <f>VLOOKUP(D2496,'cpi roi'!A:C,2,FALSE)</f>
        <v>148.19999999999999</v>
      </c>
      <c r="F2496" s="18" t="s">
        <v>8041</v>
      </c>
      <c r="G2496" s="18">
        <v>4.5</v>
      </c>
      <c r="H2496" s="19">
        <v>13000</v>
      </c>
      <c r="I2496" s="18" t="s">
        <v>2073</v>
      </c>
      <c r="J2496" s="18" t="s">
        <v>8042</v>
      </c>
      <c r="K2496" s="18" t="s">
        <v>7688</v>
      </c>
      <c r="L2496" s="18" t="s">
        <v>34</v>
      </c>
      <c r="M2496" s="20">
        <v>40000000</v>
      </c>
      <c r="N2496" s="20">
        <v>7182747</v>
      </c>
      <c r="O2496" s="21">
        <f t="shared" si="114"/>
        <v>14767766.605263157</v>
      </c>
      <c r="P2496" s="22">
        <f t="shared" si="115"/>
        <v>17.956867500000001</v>
      </c>
      <c r="Q2496" s="20">
        <f t="shared" si="116"/>
        <v>4846657.8947368423</v>
      </c>
      <c r="R2496" s="18" t="s">
        <v>5112</v>
      </c>
      <c r="S2496" s="18">
        <v>87</v>
      </c>
    </row>
    <row r="2497" spans="1:19" x14ac:dyDescent="0.25">
      <c r="A2497" s="18" t="s">
        <v>8043</v>
      </c>
      <c r="B2497" s="18" t="s">
        <v>20</v>
      </c>
      <c r="C2497" s="18" t="s">
        <v>45</v>
      </c>
      <c r="D2497" s="18">
        <v>1994</v>
      </c>
      <c r="E2497" s="18">
        <f>VLOOKUP(D2497,'cpi roi'!A:C,2,FALSE)</f>
        <v>148.19999999999999</v>
      </c>
      <c r="F2497" s="18" t="s">
        <v>8044</v>
      </c>
      <c r="G2497" s="18">
        <v>7.2</v>
      </c>
      <c r="H2497" s="19">
        <v>37000</v>
      </c>
      <c r="I2497" s="18" t="s">
        <v>8045</v>
      </c>
      <c r="J2497" s="18" t="s">
        <v>8045</v>
      </c>
      <c r="K2497" s="18" t="s">
        <v>8046</v>
      </c>
      <c r="L2497" s="18" t="s">
        <v>252</v>
      </c>
      <c r="M2497" s="20">
        <v>9000000</v>
      </c>
      <c r="N2497" s="20">
        <v>15482277</v>
      </c>
      <c r="O2497" s="21">
        <f t="shared" si="114"/>
        <v>31831645.087044533</v>
      </c>
      <c r="P2497" s="22">
        <f t="shared" si="115"/>
        <v>172.02530000000002</v>
      </c>
      <c r="Q2497" s="20">
        <f t="shared" si="116"/>
        <v>10446880.566801619</v>
      </c>
      <c r="R2497" s="18" t="s">
        <v>7422</v>
      </c>
      <c r="S2497" s="18">
        <v>106</v>
      </c>
    </row>
    <row r="2498" spans="1:19" x14ac:dyDescent="0.25">
      <c r="A2498" s="18" t="s">
        <v>8047</v>
      </c>
      <c r="B2498" s="18" t="s">
        <v>2004</v>
      </c>
      <c r="C2498" s="18" t="s">
        <v>108</v>
      </c>
      <c r="D2498" s="18">
        <v>1994</v>
      </c>
      <c r="E2498" s="18">
        <f>VLOOKUP(D2498,'cpi roi'!A:C,2,FALSE)</f>
        <v>148.19999999999999</v>
      </c>
      <c r="F2498" s="18" t="s">
        <v>8048</v>
      </c>
      <c r="G2498" s="18">
        <v>6.7</v>
      </c>
      <c r="H2498" s="19">
        <v>62000</v>
      </c>
      <c r="I2498" s="18" t="s">
        <v>833</v>
      </c>
      <c r="J2498" s="18" t="s">
        <v>7403</v>
      </c>
      <c r="K2498" s="18" t="s">
        <v>3093</v>
      </c>
      <c r="L2498" s="18" t="s">
        <v>34</v>
      </c>
      <c r="M2498" s="20">
        <v>45000000</v>
      </c>
      <c r="N2498" s="20">
        <v>117615211</v>
      </c>
      <c r="O2498" s="21">
        <f t="shared" si="114"/>
        <v>241817508.71592441</v>
      </c>
      <c r="P2498" s="22">
        <f t="shared" si="115"/>
        <v>261.36713555555559</v>
      </c>
      <c r="Q2498" s="20">
        <f t="shared" si="116"/>
        <v>79362490.553306341</v>
      </c>
      <c r="R2498" s="18" t="s">
        <v>27</v>
      </c>
      <c r="S2498" s="18">
        <v>119</v>
      </c>
    </row>
    <row r="2499" spans="1:19" x14ac:dyDescent="0.25">
      <c r="A2499" s="18" t="s">
        <v>8049</v>
      </c>
      <c r="B2499" s="18" t="s">
        <v>37</v>
      </c>
      <c r="C2499" s="18" t="s">
        <v>45</v>
      </c>
      <c r="D2499" s="18">
        <v>1994</v>
      </c>
      <c r="E2499" s="18">
        <f>VLOOKUP(D2499,'cpi roi'!A:C,2,FALSE)</f>
        <v>148.19999999999999</v>
      </c>
      <c r="F2499" s="18" t="s">
        <v>7421</v>
      </c>
      <c r="G2499" s="18">
        <v>5.3</v>
      </c>
      <c r="H2499" s="19">
        <v>19000</v>
      </c>
      <c r="I2499" s="18" t="s">
        <v>8050</v>
      </c>
      <c r="J2499" s="18" t="s">
        <v>7031</v>
      </c>
      <c r="K2499" s="18" t="s">
        <v>8051</v>
      </c>
      <c r="L2499" s="18" t="s">
        <v>34</v>
      </c>
      <c r="M2499" s="20">
        <v>0</v>
      </c>
      <c r="N2499" s="20">
        <v>30577969</v>
      </c>
      <c r="O2499" s="21">
        <f t="shared" ref="O2499:O2562" si="117">(304.7/E2499)*N2499</f>
        <v>62868469.327260457</v>
      </c>
      <c r="P2499" s="22">
        <f t="shared" ref="P2499:P2562" si="118">IFERROR(N2499/M2499, 0)*100</f>
        <v>0</v>
      </c>
      <c r="Q2499" s="20">
        <f t="shared" ref="Q2499:Q2562" si="119">N2499/(E2499/100)</f>
        <v>20632907.557354927</v>
      </c>
      <c r="R2499" s="18" t="s">
        <v>1729</v>
      </c>
      <c r="S2499" s="18">
        <v>93</v>
      </c>
    </row>
    <row r="2500" spans="1:19" x14ac:dyDescent="0.25">
      <c r="A2500" s="18" t="s">
        <v>8052</v>
      </c>
      <c r="B2500" s="18" t="s">
        <v>37</v>
      </c>
      <c r="C2500" s="18" t="s">
        <v>45</v>
      </c>
      <c r="D2500" s="18">
        <v>1994</v>
      </c>
      <c r="E2500" s="18">
        <f>VLOOKUP(D2500,'cpi roi'!A:C,2,FALSE)</f>
        <v>148.19999999999999</v>
      </c>
      <c r="F2500" s="18" t="s">
        <v>7914</v>
      </c>
      <c r="G2500" s="18">
        <v>6.4</v>
      </c>
      <c r="H2500" s="19">
        <v>37000</v>
      </c>
      <c r="I2500" s="18" t="s">
        <v>2492</v>
      </c>
      <c r="J2500" s="18" t="s">
        <v>8053</v>
      </c>
      <c r="K2500" s="18" t="s">
        <v>1540</v>
      </c>
      <c r="L2500" s="18" t="s">
        <v>34</v>
      </c>
      <c r="M2500" s="20">
        <v>20000000</v>
      </c>
      <c r="N2500" s="20">
        <v>37939757</v>
      </c>
      <c r="O2500" s="21">
        <f t="shared" si="117"/>
        <v>78004345.195006743</v>
      </c>
      <c r="P2500" s="22">
        <f t="shared" si="118"/>
        <v>189.69878499999999</v>
      </c>
      <c r="Q2500" s="20">
        <f t="shared" si="119"/>
        <v>25600375.843454789</v>
      </c>
      <c r="R2500" s="18" t="s">
        <v>2105</v>
      </c>
      <c r="S2500" s="18">
        <v>101</v>
      </c>
    </row>
    <row r="2501" spans="1:19" x14ac:dyDescent="0.25">
      <c r="A2501" s="18" t="s">
        <v>8054</v>
      </c>
      <c r="B2501" s="18" t="s">
        <v>37</v>
      </c>
      <c r="C2501" s="18" t="s">
        <v>45</v>
      </c>
      <c r="D2501" s="18">
        <v>1994</v>
      </c>
      <c r="E2501" s="18">
        <f>VLOOKUP(D2501,'cpi roi'!A:C,2,FALSE)</f>
        <v>148.19999999999999</v>
      </c>
      <c r="F2501" s="18" t="s">
        <v>7994</v>
      </c>
      <c r="G2501" s="18">
        <v>6.5</v>
      </c>
      <c r="H2501" s="19">
        <v>21000</v>
      </c>
      <c r="I2501" s="18" t="s">
        <v>1293</v>
      </c>
      <c r="J2501" s="18" t="s">
        <v>8055</v>
      </c>
      <c r="K2501" s="18" t="s">
        <v>8056</v>
      </c>
      <c r="L2501" s="18" t="s">
        <v>34</v>
      </c>
      <c r="M2501" s="20">
        <v>0</v>
      </c>
      <c r="N2501" s="20">
        <v>20059210</v>
      </c>
      <c r="O2501" s="21">
        <f t="shared" si="117"/>
        <v>41241844.041835353</v>
      </c>
      <c r="P2501" s="22">
        <f t="shared" si="118"/>
        <v>0</v>
      </c>
      <c r="Q2501" s="20">
        <f t="shared" si="119"/>
        <v>13535229.419703104</v>
      </c>
      <c r="R2501" s="18" t="s">
        <v>2105</v>
      </c>
      <c r="S2501" s="18">
        <v>109</v>
      </c>
    </row>
    <row r="2502" spans="1:19" x14ac:dyDescent="0.25">
      <c r="A2502" s="18" t="s">
        <v>8057</v>
      </c>
      <c r="B2502" s="18" t="s">
        <v>20</v>
      </c>
      <c r="C2502" s="18" t="s">
        <v>108</v>
      </c>
      <c r="D2502" s="18">
        <v>1994</v>
      </c>
      <c r="E2502" s="18">
        <f>VLOOKUP(D2502,'cpi roi'!A:C,2,FALSE)</f>
        <v>148.19999999999999</v>
      </c>
      <c r="F2502" s="18" t="s">
        <v>8058</v>
      </c>
      <c r="G2502" s="18">
        <v>7.9</v>
      </c>
      <c r="H2502" s="19">
        <v>32000</v>
      </c>
      <c r="I2502" s="18" t="s">
        <v>8059</v>
      </c>
      <c r="J2502" s="18" t="s">
        <v>8060</v>
      </c>
      <c r="K2502" s="18" t="s">
        <v>8061</v>
      </c>
      <c r="L2502" s="18" t="s">
        <v>1882</v>
      </c>
      <c r="M2502" s="20">
        <v>0</v>
      </c>
      <c r="N2502" s="20">
        <v>1608570</v>
      </c>
      <c r="O2502" s="21">
        <f t="shared" si="117"/>
        <v>3307228.6032388662</v>
      </c>
      <c r="P2502" s="22">
        <f t="shared" si="118"/>
        <v>0</v>
      </c>
      <c r="Q2502" s="20">
        <f t="shared" si="119"/>
        <v>1085404.8582995951</v>
      </c>
      <c r="R2502" s="18" t="s">
        <v>8062</v>
      </c>
      <c r="S2502" s="18">
        <v>102</v>
      </c>
    </row>
    <row r="2503" spans="1:19" x14ac:dyDescent="0.25">
      <c r="A2503" s="18" t="s">
        <v>8063</v>
      </c>
      <c r="B2503" s="18" t="s">
        <v>20</v>
      </c>
      <c r="C2503" s="18" t="s">
        <v>21</v>
      </c>
      <c r="D2503" s="18">
        <v>1994</v>
      </c>
      <c r="E2503" s="18">
        <f>VLOOKUP(D2503,'cpi roi'!A:C,2,FALSE)</f>
        <v>148.19999999999999</v>
      </c>
      <c r="F2503" s="18" t="s">
        <v>8064</v>
      </c>
      <c r="G2503" s="18">
        <v>6.2</v>
      </c>
      <c r="H2503" s="19">
        <v>54000</v>
      </c>
      <c r="I2503" s="18" t="s">
        <v>479</v>
      </c>
      <c r="J2503" s="18" t="s">
        <v>5737</v>
      </c>
      <c r="K2503" s="18" t="s">
        <v>25</v>
      </c>
      <c r="L2503" s="18" t="s">
        <v>34</v>
      </c>
      <c r="M2503" s="20">
        <v>70000000</v>
      </c>
      <c r="N2503" s="20">
        <v>131002597</v>
      </c>
      <c r="O2503" s="21">
        <f t="shared" si="117"/>
        <v>269342046.59851551</v>
      </c>
      <c r="P2503" s="22">
        <f t="shared" si="118"/>
        <v>187.14656714285712</v>
      </c>
      <c r="Q2503" s="20">
        <f t="shared" si="119"/>
        <v>88395814.439946026</v>
      </c>
      <c r="R2503" s="18" t="s">
        <v>35</v>
      </c>
      <c r="S2503" s="18">
        <v>125</v>
      </c>
    </row>
    <row r="2504" spans="1:19" x14ac:dyDescent="0.25">
      <c r="A2504" s="18" t="s">
        <v>8065</v>
      </c>
      <c r="B2504" s="18" t="s">
        <v>20</v>
      </c>
      <c r="C2504" s="18" t="s">
        <v>21</v>
      </c>
      <c r="D2504" s="18">
        <v>1994</v>
      </c>
      <c r="E2504" s="18">
        <f>VLOOKUP(D2504,'cpi roi'!A:C,2,FALSE)</f>
        <v>148.19999999999999</v>
      </c>
      <c r="F2504" s="18" t="s">
        <v>8066</v>
      </c>
      <c r="G2504" s="18">
        <v>6.4</v>
      </c>
      <c r="H2504" s="19">
        <v>53000</v>
      </c>
      <c r="I2504" s="18" t="s">
        <v>5256</v>
      </c>
      <c r="J2504" s="18" t="s">
        <v>8067</v>
      </c>
      <c r="K2504" s="18" t="s">
        <v>71</v>
      </c>
      <c r="L2504" s="18" t="s">
        <v>34</v>
      </c>
      <c r="M2504" s="20">
        <v>45000000</v>
      </c>
      <c r="N2504" s="20">
        <v>112006296</v>
      </c>
      <c r="O2504" s="21">
        <f t="shared" si="117"/>
        <v>230285549.19838056</v>
      </c>
      <c r="P2504" s="22">
        <f t="shared" si="118"/>
        <v>248.90287999999998</v>
      </c>
      <c r="Q2504" s="20">
        <f t="shared" si="119"/>
        <v>75577797.570850208</v>
      </c>
      <c r="R2504" s="18" t="s">
        <v>2105</v>
      </c>
      <c r="S2504" s="18">
        <v>123</v>
      </c>
    </row>
    <row r="2505" spans="1:19" x14ac:dyDescent="0.25">
      <c r="A2505" s="18" t="s">
        <v>8068</v>
      </c>
      <c r="B2505" s="18" t="s">
        <v>20</v>
      </c>
      <c r="C2505" s="18" t="s">
        <v>45</v>
      </c>
      <c r="D2505" s="18">
        <v>1994</v>
      </c>
      <c r="E2505" s="18">
        <f>VLOOKUP(D2505,'cpi roi'!A:C,2,FALSE)</f>
        <v>148.19999999999999</v>
      </c>
      <c r="F2505" s="18" t="s">
        <v>7898</v>
      </c>
      <c r="G2505" s="18">
        <v>4.3</v>
      </c>
      <c r="H2505" s="19">
        <v>6600</v>
      </c>
      <c r="I2505" s="18" t="s">
        <v>1236</v>
      </c>
      <c r="J2505" s="18" t="s">
        <v>7944</v>
      </c>
      <c r="K2505" s="18" t="s">
        <v>8069</v>
      </c>
      <c r="L2505" s="18" t="s">
        <v>34</v>
      </c>
      <c r="M2505" s="20">
        <v>25000000</v>
      </c>
      <c r="N2505" s="20">
        <v>6841570</v>
      </c>
      <c r="O2505" s="21">
        <f t="shared" si="117"/>
        <v>14066304.851551956</v>
      </c>
      <c r="P2505" s="22">
        <f t="shared" si="118"/>
        <v>27.36628</v>
      </c>
      <c r="Q2505" s="20">
        <f t="shared" si="119"/>
        <v>4616443.9946018895</v>
      </c>
      <c r="R2505" s="18" t="s">
        <v>8070</v>
      </c>
      <c r="S2505" s="18">
        <v>113</v>
      </c>
    </row>
    <row r="2506" spans="1:19" x14ac:dyDescent="0.25">
      <c r="A2506" s="18" t="s">
        <v>8071</v>
      </c>
      <c r="B2506" s="18" t="s">
        <v>37</v>
      </c>
      <c r="C2506" s="18" t="s">
        <v>29</v>
      </c>
      <c r="D2506" s="18">
        <v>1994</v>
      </c>
      <c r="E2506" s="18">
        <f>VLOOKUP(D2506,'cpi roi'!A:C,2,FALSE)</f>
        <v>148.19999999999999</v>
      </c>
      <c r="F2506" s="18" t="s">
        <v>7953</v>
      </c>
      <c r="G2506" s="18">
        <v>6</v>
      </c>
      <c r="H2506" s="19">
        <v>17000</v>
      </c>
      <c r="I2506" s="18" t="s">
        <v>7686</v>
      </c>
      <c r="J2506" s="18" t="s">
        <v>8072</v>
      </c>
      <c r="K2506" s="18" t="s">
        <v>7311</v>
      </c>
      <c r="L2506" s="18" t="s">
        <v>34</v>
      </c>
      <c r="M2506" s="20">
        <v>27000000</v>
      </c>
      <c r="N2506" s="20">
        <v>43229904</v>
      </c>
      <c r="O2506" s="21">
        <f t="shared" si="117"/>
        <v>88880915.983805671</v>
      </c>
      <c r="P2506" s="22">
        <f t="shared" si="118"/>
        <v>160.11075555555556</v>
      </c>
      <c r="Q2506" s="20">
        <f t="shared" si="119"/>
        <v>29169975.708502024</v>
      </c>
      <c r="R2506" s="18" t="s">
        <v>8073</v>
      </c>
      <c r="S2506" s="18">
        <v>111</v>
      </c>
    </row>
    <row r="2507" spans="1:19" x14ac:dyDescent="0.25">
      <c r="A2507" s="18" t="s">
        <v>8074</v>
      </c>
      <c r="B2507" s="18" t="s">
        <v>37</v>
      </c>
      <c r="C2507" s="18" t="s">
        <v>45</v>
      </c>
      <c r="D2507" s="18">
        <v>1994</v>
      </c>
      <c r="E2507" s="18">
        <f>VLOOKUP(D2507,'cpi roi'!A:C,2,FALSE)</f>
        <v>148.19999999999999</v>
      </c>
      <c r="F2507" s="18" t="s">
        <v>8075</v>
      </c>
      <c r="G2507" s="18">
        <v>7.2</v>
      </c>
      <c r="H2507" s="19">
        <v>78000</v>
      </c>
      <c r="I2507" s="18" t="s">
        <v>2099</v>
      </c>
      <c r="J2507" s="18" t="s">
        <v>2927</v>
      </c>
      <c r="K2507" s="18" t="s">
        <v>5299</v>
      </c>
      <c r="L2507" s="18" t="s">
        <v>26</v>
      </c>
      <c r="M2507" s="20">
        <v>40000000</v>
      </c>
      <c r="N2507" s="20">
        <v>2816518</v>
      </c>
      <c r="O2507" s="21">
        <f t="shared" si="117"/>
        <v>5790776.2118758429</v>
      </c>
      <c r="P2507" s="22">
        <f t="shared" si="118"/>
        <v>7.0412949999999999</v>
      </c>
      <c r="Q2507" s="20">
        <f t="shared" si="119"/>
        <v>1900484.4804318489</v>
      </c>
      <c r="R2507" s="18" t="s">
        <v>223</v>
      </c>
      <c r="S2507" s="18">
        <v>111</v>
      </c>
    </row>
    <row r="2508" spans="1:19" x14ac:dyDescent="0.25">
      <c r="A2508" s="18" t="s">
        <v>8076</v>
      </c>
      <c r="B2508" s="18" t="s">
        <v>20</v>
      </c>
      <c r="C2508" s="18" t="s">
        <v>38</v>
      </c>
      <c r="D2508" s="18">
        <v>1994</v>
      </c>
      <c r="E2508" s="18">
        <f>VLOOKUP(D2508,'cpi roi'!A:C,2,FALSE)</f>
        <v>148.19999999999999</v>
      </c>
      <c r="F2508" s="18" t="s">
        <v>8077</v>
      </c>
      <c r="G2508" s="18">
        <v>5.9</v>
      </c>
      <c r="H2508" s="19">
        <v>57000</v>
      </c>
      <c r="I2508" s="18" t="s">
        <v>712</v>
      </c>
      <c r="J2508" s="18" t="s">
        <v>8078</v>
      </c>
      <c r="K2508" s="18" t="s">
        <v>4542</v>
      </c>
      <c r="L2508" s="18" t="s">
        <v>34</v>
      </c>
      <c r="M2508" s="20">
        <v>27000000</v>
      </c>
      <c r="N2508" s="20">
        <v>101646581</v>
      </c>
      <c r="O2508" s="21">
        <f t="shared" si="117"/>
        <v>208985919.23549256</v>
      </c>
      <c r="P2508" s="22">
        <f t="shared" si="118"/>
        <v>376.4688185185185</v>
      </c>
      <c r="Q2508" s="20">
        <f t="shared" si="119"/>
        <v>68587436.572199732</v>
      </c>
      <c r="R2508" s="18" t="s">
        <v>6213</v>
      </c>
      <c r="S2508" s="18">
        <v>99</v>
      </c>
    </row>
    <row r="2509" spans="1:19" x14ac:dyDescent="0.25">
      <c r="A2509" s="18" t="s">
        <v>8079</v>
      </c>
      <c r="B2509" s="18" t="s">
        <v>37</v>
      </c>
      <c r="C2509" s="18" t="s">
        <v>45</v>
      </c>
      <c r="D2509" s="18">
        <v>1994</v>
      </c>
      <c r="E2509" s="18">
        <f>VLOOKUP(D2509,'cpi roi'!A:C,2,FALSE)</f>
        <v>148.19999999999999</v>
      </c>
      <c r="F2509" s="18" t="s">
        <v>7943</v>
      </c>
      <c r="G2509" s="18">
        <v>6.5</v>
      </c>
      <c r="H2509" s="19">
        <v>102000</v>
      </c>
      <c r="I2509" s="18" t="s">
        <v>8080</v>
      </c>
      <c r="J2509" s="18" t="s">
        <v>8081</v>
      </c>
      <c r="K2509" s="18" t="s">
        <v>8082</v>
      </c>
      <c r="L2509" s="18" t="s">
        <v>34</v>
      </c>
      <c r="M2509" s="20">
        <v>22000000</v>
      </c>
      <c r="N2509" s="20">
        <v>190539357</v>
      </c>
      <c r="O2509" s="21">
        <f t="shared" si="117"/>
        <v>391749946.54453439</v>
      </c>
      <c r="P2509" s="22">
        <f t="shared" si="118"/>
        <v>866.08798636363633</v>
      </c>
      <c r="Q2509" s="20">
        <f t="shared" si="119"/>
        <v>128569066.80161944</v>
      </c>
      <c r="R2509" s="18" t="s">
        <v>1729</v>
      </c>
      <c r="S2509" s="18">
        <v>97</v>
      </c>
    </row>
    <row r="2510" spans="1:19" x14ac:dyDescent="0.25">
      <c r="A2510" s="18" t="s">
        <v>8083</v>
      </c>
      <c r="B2510" s="18" t="s">
        <v>20</v>
      </c>
      <c r="C2510" s="18" t="s">
        <v>38</v>
      </c>
      <c r="D2510" s="18">
        <v>1994</v>
      </c>
      <c r="E2510" s="18">
        <f>VLOOKUP(D2510,'cpi roi'!A:C,2,FALSE)</f>
        <v>148.19999999999999</v>
      </c>
      <c r="F2510" s="18" t="s">
        <v>7994</v>
      </c>
      <c r="G2510" s="18">
        <v>5.6</v>
      </c>
      <c r="H2510" s="19">
        <v>63000</v>
      </c>
      <c r="I2510" s="18" t="s">
        <v>7649</v>
      </c>
      <c r="J2510" s="18" t="s">
        <v>8084</v>
      </c>
      <c r="K2510" s="18" t="s">
        <v>766</v>
      </c>
      <c r="L2510" s="18" t="s">
        <v>34</v>
      </c>
      <c r="M2510" s="20">
        <v>45000000</v>
      </c>
      <c r="N2510" s="20">
        <v>170362582</v>
      </c>
      <c r="O2510" s="21">
        <f t="shared" si="117"/>
        <v>350266388.22807014</v>
      </c>
      <c r="P2510" s="22">
        <f t="shared" si="118"/>
        <v>378.58351555555555</v>
      </c>
      <c r="Q2510" s="20">
        <f t="shared" si="119"/>
        <v>114954508.77192983</v>
      </c>
      <c r="R2510" s="18" t="s">
        <v>27</v>
      </c>
      <c r="S2510" s="18">
        <v>110</v>
      </c>
    </row>
    <row r="2511" spans="1:19" x14ac:dyDescent="0.25">
      <c r="A2511" s="18" t="s">
        <v>8085</v>
      </c>
      <c r="B2511" s="18" t="s">
        <v>341</v>
      </c>
      <c r="C2511" s="18" t="s">
        <v>394</v>
      </c>
      <c r="D2511" s="18">
        <v>1994</v>
      </c>
      <c r="E2511" s="18">
        <f>VLOOKUP(D2511,'cpi roi'!A:C,2,FALSE)</f>
        <v>148.19999999999999</v>
      </c>
      <c r="F2511" s="18" t="s">
        <v>8019</v>
      </c>
      <c r="G2511" s="18">
        <v>6.1</v>
      </c>
      <c r="H2511" s="19">
        <v>22000</v>
      </c>
      <c r="I2511" s="18" t="s">
        <v>8086</v>
      </c>
      <c r="J2511" s="18" t="s">
        <v>7384</v>
      </c>
      <c r="K2511" s="18" t="s">
        <v>5664</v>
      </c>
      <c r="L2511" s="18" t="s">
        <v>34</v>
      </c>
      <c r="M2511" s="20">
        <v>27000000</v>
      </c>
      <c r="N2511" s="20">
        <v>13670688</v>
      </c>
      <c r="O2511" s="21">
        <f t="shared" si="117"/>
        <v>28107008.32388664</v>
      </c>
      <c r="P2511" s="22">
        <f t="shared" si="118"/>
        <v>50.632177777777777</v>
      </c>
      <c r="Q2511" s="20">
        <f t="shared" si="119"/>
        <v>9224485.8299595136</v>
      </c>
      <c r="R2511" s="18" t="s">
        <v>184</v>
      </c>
      <c r="S2511" s="18">
        <v>80</v>
      </c>
    </row>
    <row r="2512" spans="1:19" x14ac:dyDescent="0.25">
      <c r="A2512" s="18" t="s">
        <v>8087</v>
      </c>
      <c r="B2512" s="18" t="s">
        <v>20</v>
      </c>
      <c r="C2512" s="18" t="s">
        <v>108</v>
      </c>
      <c r="D2512" s="18">
        <v>1994</v>
      </c>
      <c r="E2512" s="18">
        <f>VLOOKUP(D2512,'cpi roi'!A:C,2,FALSE)</f>
        <v>148.19999999999999</v>
      </c>
      <c r="F2512" s="18" t="s">
        <v>8088</v>
      </c>
      <c r="G2512" s="18">
        <v>7.3</v>
      </c>
      <c r="H2512" s="19">
        <v>58000</v>
      </c>
      <c r="I2512" s="18" t="s">
        <v>8089</v>
      </c>
      <c r="J2512" s="18" t="s">
        <v>8090</v>
      </c>
      <c r="K2512" s="18" t="s">
        <v>6048</v>
      </c>
      <c r="L2512" s="18" t="s">
        <v>26</v>
      </c>
      <c r="M2512" s="20">
        <v>2500000</v>
      </c>
      <c r="N2512" s="20">
        <v>2079569</v>
      </c>
      <c r="O2512" s="21">
        <f t="shared" si="117"/>
        <v>4275605.08974359</v>
      </c>
      <c r="P2512" s="22">
        <f t="shared" si="118"/>
        <v>83.182760000000002</v>
      </c>
      <c r="Q2512" s="20">
        <f t="shared" si="119"/>
        <v>1403217.9487179487</v>
      </c>
      <c r="R2512" s="18" t="s">
        <v>1990</v>
      </c>
      <c r="S2512" s="18">
        <v>89</v>
      </c>
    </row>
    <row r="2513" spans="1:19" x14ac:dyDescent="0.25">
      <c r="A2513" s="18" t="s">
        <v>8091</v>
      </c>
      <c r="B2513" s="18" t="s">
        <v>20</v>
      </c>
      <c r="C2513" s="18" t="s">
        <v>45</v>
      </c>
      <c r="D2513" s="18">
        <v>1994</v>
      </c>
      <c r="E2513" s="18">
        <f>VLOOKUP(D2513,'cpi roi'!A:C,2,FALSE)</f>
        <v>148.19999999999999</v>
      </c>
      <c r="F2513" s="18" t="s">
        <v>7835</v>
      </c>
      <c r="G2513" s="18">
        <v>6.8</v>
      </c>
      <c r="H2513" s="19">
        <v>28000</v>
      </c>
      <c r="I2513" s="18" t="s">
        <v>4567</v>
      </c>
      <c r="J2513" s="18" t="s">
        <v>4567</v>
      </c>
      <c r="K2513" s="18" t="s">
        <v>2179</v>
      </c>
      <c r="L2513" s="18" t="s">
        <v>34</v>
      </c>
      <c r="M2513" s="20">
        <v>13000000</v>
      </c>
      <c r="N2513" s="20">
        <v>7820688</v>
      </c>
      <c r="O2513" s="21">
        <f t="shared" si="117"/>
        <v>16079376.744939271</v>
      </c>
      <c r="P2513" s="22">
        <f t="shared" si="118"/>
        <v>60.159138461538461</v>
      </c>
      <c r="Q2513" s="20">
        <f t="shared" si="119"/>
        <v>5277117.4089068826</v>
      </c>
      <c r="R2513" s="18" t="s">
        <v>8070</v>
      </c>
      <c r="S2513" s="18">
        <v>95</v>
      </c>
    </row>
    <row r="2514" spans="1:19" x14ac:dyDescent="0.25">
      <c r="A2514" s="18" t="s">
        <v>8092</v>
      </c>
      <c r="B2514" s="18" t="s">
        <v>20</v>
      </c>
      <c r="C2514" s="18" t="s">
        <v>38</v>
      </c>
      <c r="D2514" s="18">
        <v>1994</v>
      </c>
      <c r="E2514" s="18">
        <f>VLOOKUP(D2514,'cpi roi'!A:C,2,FALSE)</f>
        <v>148.19999999999999</v>
      </c>
      <c r="F2514" s="18" t="s">
        <v>8093</v>
      </c>
      <c r="G2514" s="18">
        <v>5.2</v>
      </c>
      <c r="H2514" s="19">
        <v>12000</v>
      </c>
      <c r="I2514" s="18" t="s">
        <v>1868</v>
      </c>
      <c r="J2514" s="18" t="s">
        <v>8094</v>
      </c>
      <c r="K2514" s="18" t="s">
        <v>6742</v>
      </c>
      <c r="L2514" s="18" t="s">
        <v>34</v>
      </c>
      <c r="M2514" s="20">
        <v>25000000</v>
      </c>
      <c r="N2514" s="20">
        <v>15240435</v>
      </c>
      <c r="O2514" s="21">
        <f t="shared" si="117"/>
        <v>31334416.629554655</v>
      </c>
      <c r="P2514" s="22">
        <f t="shared" si="118"/>
        <v>60.961739999999999</v>
      </c>
      <c r="Q2514" s="20">
        <f t="shared" si="119"/>
        <v>10283694.331983807</v>
      </c>
      <c r="R2514" s="18" t="s">
        <v>184</v>
      </c>
      <c r="S2514" s="18">
        <v>99</v>
      </c>
    </row>
    <row r="2515" spans="1:19" x14ac:dyDescent="0.25">
      <c r="A2515" s="18" t="s">
        <v>8095</v>
      </c>
      <c r="B2515" s="18" t="s">
        <v>2004</v>
      </c>
      <c r="C2515" s="18" t="s">
        <v>38</v>
      </c>
      <c r="D2515" s="18">
        <v>1994</v>
      </c>
      <c r="E2515" s="18">
        <f>VLOOKUP(D2515,'cpi roi'!A:C,2,FALSE)</f>
        <v>148.19999999999999</v>
      </c>
      <c r="F2515" s="18" t="s">
        <v>8023</v>
      </c>
      <c r="G2515" s="18">
        <v>6.1</v>
      </c>
      <c r="H2515" s="19">
        <v>24000</v>
      </c>
      <c r="I2515" s="18" t="s">
        <v>2338</v>
      </c>
      <c r="J2515" s="18" t="s">
        <v>8096</v>
      </c>
      <c r="K2515" s="18" t="s">
        <v>4467</v>
      </c>
      <c r="L2515" s="18" t="s">
        <v>34</v>
      </c>
      <c r="M2515" s="20">
        <v>25000000</v>
      </c>
      <c r="N2515" s="20">
        <v>48063435</v>
      </c>
      <c r="O2515" s="21">
        <f t="shared" si="117"/>
        <v>98818681.81174089</v>
      </c>
      <c r="P2515" s="22">
        <f t="shared" si="118"/>
        <v>192.25373999999999</v>
      </c>
      <c r="Q2515" s="20">
        <f t="shared" si="119"/>
        <v>32431467.611336034</v>
      </c>
      <c r="R2515" s="18" t="s">
        <v>65</v>
      </c>
      <c r="S2515" s="18">
        <v>108</v>
      </c>
    </row>
    <row r="2516" spans="1:19" x14ac:dyDescent="0.25">
      <c r="A2516" s="18" t="s">
        <v>8097</v>
      </c>
      <c r="B2516" s="18" t="s">
        <v>20</v>
      </c>
      <c r="C2516" s="18" t="s">
        <v>21</v>
      </c>
      <c r="D2516" s="18">
        <v>1994</v>
      </c>
      <c r="E2516" s="18">
        <f>VLOOKUP(D2516,'cpi roi'!A:C,2,FALSE)</f>
        <v>148.19999999999999</v>
      </c>
      <c r="F2516" s="18" t="s">
        <v>7938</v>
      </c>
      <c r="G2516" s="18">
        <v>6.6</v>
      </c>
      <c r="H2516" s="19">
        <v>21000</v>
      </c>
      <c r="I2516" s="18" t="s">
        <v>5864</v>
      </c>
      <c r="J2516" s="18" t="s">
        <v>3133</v>
      </c>
      <c r="K2516" s="18" t="s">
        <v>7209</v>
      </c>
      <c r="L2516" s="18" t="s">
        <v>34</v>
      </c>
      <c r="M2516" s="20">
        <v>0</v>
      </c>
      <c r="N2516" s="20">
        <v>50021959</v>
      </c>
      <c r="O2516" s="21">
        <f t="shared" si="117"/>
        <v>102845417.72807017</v>
      </c>
      <c r="P2516" s="22">
        <f t="shared" si="118"/>
        <v>0</v>
      </c>
      <c r="Q2516" s="20">
        <f t="shared" si="119"/>
        <v>33753008.771929823</v>
      </c>
      <c r="R2516" s="18" t="s">
        <v>2097</v>
      </c>
      <c r="S2516" s="18">
        <v>126</v>
      </c>
    </row>
    <row r="2517" spans="1:19" x14ac:dyDescent="0.25">
      <c r="A2517" s="18" t="s">
        <v>8098</v>
      </c>
      <c r="B2517" s="18" t="s">
        <v>2004</v>
      </c>
      <c r="C2517" s="18" t="s">
        <v>21</v>
      </c>
      <c r="D2517" s="18">
        <v>1994</v>
      </c>
      <c r="E2517" s="18">
        <f>VLOOKUP(D2517,'cpi roi'!A:C,2,FALSE)</f>
        <v>148.19999999999999</v>
      </c>
      <c r="F2517" s="18" t="s">
        <v>8077</v>
      </c>
      <c r="G2517" s="18">
        <v>6.4</v>
      </c>
      <c r="H2517" s="19">
        <v>7000</v>
      </c>
      <c r="I2517" s="18" t="s">
        <v>1281</v>
      </c>
      <c r="J2517" s="18" t="s">
        <v>8099</v>
      </c>
      <c r="K2517" s="18" t="s">
        <v>1207</v>
      </c>
      <c r="L2517" s="18" t="s">
        <v>34</v>
      </c>
      <c r="M2517" s="20">
        <v>16000000</v>
      </c>
      <c r="N2517" s="20">
        <v>3359465</v>
      </c>
      <c r="O2517" s="21">
        <f t="shared" si="117"/>
        <v>6907078.1747638322</v>
      </c>
      <c r="P2517" s="22">
        <f t="shared" si="118"/>
        <v>20.996656250000001</v>
      </c>
      <c r="Q2517" s="20">
        <f t="shared" si="119"/>
        <v>2266845.4790823213</v>
      </c>
      <c r="R2517" s="18" t="s">
        <v>54</v>
      </c>
      <c r="S2517" s="18">
        <v>101</v>
      </c>
    </row>
    <row r="2518" spans="1:19" x14ac:dyDescent="0.25">
      <c r="A2518" s="18" t="s">
        <v>8100</v>
      </c>
      <c r="B2518" s="18" t="s">
        <v>2004</v>
      </c>
      <c r="C2518" s="18" t="s">
        <v>67</v>
      </c>
      <c r="D2518" s="18">
        <v>1994</v>
      </c>
      <c r="E2518" s="18">
        <f>VLOOKUP(D2518,'cpi roi'!A:C,2,FALSE)</f>
        <v>148.19999999999999</v>
      </c>
      <c r="F2518" s="18" t="s">
        <v>7994</v>
      </c>
      <c r="G2518" s="18">
        <v>7.5</v>
      </c>
      <c r="H2518" s="19">
        <v>66000</v>
      </c>
      <c r="I2518" s="18" t="s">
        <v>104</v>
      </c>
      <c r="J2518" s="18" t="s">
        <v>8101</v>
      </c>
      <c r="K2518" s="18" t="s">
        <v>8102</v>
      </c>
      <c r="L2518" s="18" t="s">
        <v>34</v>
      </c>
      <c r="M2518" s="20">
        <v>31000000</v>
      </c>
      <c r="N2518" s="20">
        <v>24822619</v>
      </c>
      <c r="O2518" s="21">
        <f t="shared" si="117"/>
        <v>51035438.659244262</v>
      </c>
      <c r="P2518" s="22">
        <f t="shared" si="118"/>
        <v>80.072964516129034</v>
      </c>
      <c r="Q2518" s="20">
        <f t="shared" si="119"/>
        <v>16749405.533063428</v>
      </c>
      <c r="R2518" s="18" t="s">
        <v>6534</v>
      </c>
      <c r="S2518" s="18">
        <v>133</v>
      </c>
    </row>
    <row r="2519" spans="1:19" x14ac:dyDescent="0.25">
      <c r="A2519" s="18" t="s">
        <v>8103</v>
      </c>
      <c r="B2519" s="18" t="s">
        <v>20</v>
      </c>
      <c r="C2519" s="18" t="s">
        <v>38</v>
      </c>
      <c r="D2519" s="18">
        <v>1994</v>
      </c>
      <c r="E2519" s="18">
        <f>VLOOKUP(D2519,'cpi roi'!A:C,2,FALSE)</f>
        <v>148.19999999999999</v>
      </c>
      <c r="F2519" s="18" t="s">
        <v>7946</v>
      </c>
      <c r="G2519" s="18">
        <v>6.2</v>
      </c>
      <c r="H2519" s="19">
        <v>11000</v>
      </c>
      <c r="I2519" s="18" t="s">
        <v>6936</v>
      </c>
      <c r="J2519" s="18" t="s">
        <v>8104</v>
      </c>
      <c r="K2519" s="18" t="s">
        <v>1766</v>
      </c>
      <c r="L2519" s="18" t="s">
        <v>34</v>
      </c>
      <c r="M2519" s="20">
        <v>7400000</v>
      </c>
      <c r="N2519" s="20">
        <v>7727256</v>
      </c>
      <c r="O2519" s="21">
        <f t="shared" si="117"/>
        <v>15887280.048582995</v>
      </c>
      <c r="P2519" s="22">
        <f t="shared" si="118"/>
        <v>104.42237837837838</v>
      </c>
      <c r="Q2519" s="20">
        <f t="shared" si="119"/>
        <v>5214072.8744939268</v>
      </c>
      <c r="R2519" s="18" t="s">
        <v>2031</v>
      </c>
      <c r="S2519" s="18">
        <v>96</v>
      </c>
    </row>
    <row r="2520" spans="1:19" x14ac:dyDescent="0.25">
      <c r="A2520" s="18" t="s">
        <v>8105</v>
      </c>
      <c r="B2520" s="18" t="s">
        <v>37</v>
      </c>
      <c r="C2520" s="18" t="s">
        <v>45</v>
      </c>
      <c r="D2520" s="18">
        <v>1994</v>
      </c>
      <c r="E2520" s="18">
        <f>VLOOKUP(D2520,'cpi roi'!A:C,2,FALSE)</f>
        <v>148.19999999999999</v>
      </c>
      <c r="F2520" s="18" t="s">
        <v>6965</v>
      </c>
      <c r="G2520" s="18">
        <v>5.5</v>
      </c>
      <c r="H2520" s="19">
        <v>11000</v>
      </c>
      <c r="I2520" s="18" t="s">
        <v>581</v>
      </c>
      <c r="J2520" s="18" t="s">
        <v>2559</v>
      </c>
      <c r="K2520" s="18" t="s">
        <v>1380</v>
      </c>
      <c r="L2520" s="18" t="s">
        <v>457</v>
      </c>
      <c r="M2520" s="20">
        <v>0</v>
      </c>
      <c r="N2520" s="20">
        <v>25479558</v>
      </c>
      <c r="O2520" s="21">
        <f t="shared" si="117"/>
        <v>52386108.789473683</v>
      </c>
      <c r="P2520" s="22">
        <f t="shared" si="118"/>
        <v>0</v>
      </c>
      <c r="Q2520" s="20">
        <f t="shared" si="119"/>
        <v>17192684.210526317</v>
      </c>
      <c r="R2520" s="18" t="s">
        <v>2097</v>
      </c>
      <c r="S2520" s="18">
        <v>90</v>
      </c>
    </row>
    <row r="2521" spans="1:19" x14ac:dyDescent="0.25">
      <c r="A2521" s="18" t="s">
        <v>8106</v>
      </c>
      <c r="B2521" s="18" t="s">
        <v>2004</v>
      </c>
      <c r="C2521" s="18" t="s">
        <v>21</v>
      </c>
      <c r="D2521" s="18">
        <v>1994</v>
      </c>
      <c r="E2521" s="18">
        <f>VLOOKUP(D2521,'cpi roi'!A:C,2,FALSE)</f>
        <v>148.19999999999999</v>
      </c>
      <c r="F2521" s="18" t="s">
        <v>7956</v>
      </c>
      <c r="G2521" s="18">
        <v>6.5</v>
      </c>
      <c r="H2521" s="19">
        <v>28000</v>
      </c>
      <c r="I2521" s="18" t="s">
        <v>237</v>
      </c>
      <c r="J2521" s="18" t="s">
        <v>8107</v>
      </c>
      <c r="K2521" s="18" t="s">
        <v>4364</v>
      </c>
      <c r="L2521" s="18" t="s">
        <v>34</v>
      </c>
      <c r="M2521" s="20">
        <v>24500000</v>
      </c>
      <c r="N2521" s="20">
        <v>106683817</v>
      </c>
      <c r="O2521" s="21">
        <f t="shared" si="117"/>
        <v>219342503.64304993</v>
      </c>
      <c r="P2521" s="22">
        <f t="shared" si="118"/>
        <v>435.44415102040813</v>
      </c>
      <c r="Q2521" s="20">
        <f t="shared" si="119"/>
        <v>71986381.241565451</v>
      </c>
      <c r="R2521" s="18" t="s">
        <v>8108</v>
      </c>
      <c r="S2521" s="18">
        <v>112</v>
      </c>
    </row>
    <row r="2522" spans="1:19" x14ac:dyDescent="0.25">
      <c r="A2522" s="18" t="s">
        <v>8109</v>
      </c>
      <c r="B2522" s="18" t="s">
        <v>20</v>
      </c>
      <c r="C2522" s="18" t="s">
        <v>45</v>
      </c>
      <c r="D2522" s="18">
        <v>1994</v>
      </c>
      <c r="E2522" s="18">
        <f>VLOOKUP(D2522,'cpi roi'!A:C,2,FALSE)</f>
        <v>148.19999999999999</v>
      </c>
      <c r="F2522" s="18" t="s">
        <v>7918</v>
      </c>
      <c r="G2522" s="18">
        <v>7.6</v>
      </c>
      <c r="H2522" s="19">
        <v>67000</v>
      </c>
      <c r="I2522" s="18" t="s">
        <v>6339</v>
      </c>
      <c r="J2522" s="18" t="s">
        <v>6339</v>
      </c>
      <c r="K2522" s="18" t="s">
        <v>8110</v>
      </c>
      <c r="L2522" s="18" t="s">
        <v>1273</v>
      </c>
      <c r="M2522" s="20">
        <v>0</v>
      </c>
      <c r="N2522" s="20">
        <v>1237219</v>
      </c>
      <c r="O2522" s="21">
        <f t="shared" si="117"/>
        <v>2543728.9426450743</v>
      </c>
      <c r="P2522" s="22">
        <f t="shared" si="118"/>
        <v>0</v>
      </c>
      <c r="Q2522" s="20">
        <f t="shared" si="119"/>
        <v>834830.63427800266</v>
      </c>
      <c r="R2522" s="18" t="s">
        <v>6716</v>
      </c>
      <c r="S2522" s="18">
        <v>92</v>
      </c>
    </row>
    <row r="2523" spans="1:19" x14ac:dyDescent="0.25">
      <c r="A2523" s="18" t="s">
        <v>8111</v>
      </c>
      <c r="B2523" s="18" t="s">
        <v>37</v>
      </c>
      <c r="C2523" s="18" t="s">
        <v>45</v>
      </c>
      <c r="D2523" s="18">
        <v>1994</v>
      </c>
      <c r="E2523" s="18">
        <f>VLOOKUP(D2523,'cpi roi'!A:C,2,FALSE)</f>
        <v>148.19999999999999</v>
      </c>
      <c r="F2523" s="18" t="s">
        <v>7421</v>
      </c>
      <c r="G2523" s="18">
        <v>5.3</v>
      </c>
      <c r="H2523" s="19">
        <v>19000</v>
      </c>
      <c r="I2523" s="18" t="s">
        <v>217</v>
      </c>
      <c r="J2523" s="18" t="s">
        <v>6265</v>
      </c>
      <c r="K2523" s="18" t="s">
        <v>63</v>
      </c>
      <c r="L2523" s="18" t="s">
        <v>34</v>
      </c>
      <c r="M2523" s="20">
        <v>0</v>
      </c>
      <c r="N2523" s="20">
        <v>17359799</v>
      </c>
      <c r="O2523" s="21">
        <f t="shared" si="117"/>
        <v>35691840.454116061</v>
      </c>
      <c r="P2523" s="22">
        <f t="shared" si="118"/>
        <v>0</v>
      </c>
      <c r="Q2523" s="20">
        <f t="shared" si="119"/>
        <v>11713764.507422403</v>
      </c>
      <c r="R2523" s="18" t="s">
        <v>4210</v>
      </c>
      <c r="S2523" s="18">
        <v>99</v>
      </c>
    </row>
    <row r="2524" spans="1:19" x14ac:dyDescent="0.25">
      <c r="A2524" s="18" t="s">
        <v>8112</v>
      </c>
      <c r="B2524" s="18" t="s">
        <v>20</v>
      </c>
      <c r="C2524" s="18" t="s">
        <v>38</v>
      </c>
      <c r="D2524" s="18">
        <v>1994</v>
      </c>
      <c r="E2524" s="18">
        <f>VLOOKUP(D2524,'cpi roi'!A:C,2,FALSE)</f>
        <v>148.19999999999999</v>
      </c>
      <c r="F2524" s="18" t="s">
        <v>8093</v>
      </c>
      <c r="G2524" s="18">
        <v>5.0999999999999996</v>
      </c>
      <c r="H2524" s="19">
        <v>5900</v>
      </c>
      <c r="I2524" s="18" t="s">
        <v>1957</v>
      </c>
      <c r="J2524" s="18" t="s">
        <v>8113</v>
      </c>
      <c r="K2524" s="18" t="s">
        <v>1495</v>
      </c>
      <c r="L2524" s="18" t="s">
        <v>34</v>
      </c>
      <c r="M2524" s="20">
        <v>0</v>
      </c>
      <c r="N2524" s="20">
        <v>1596687</v>
      </c>
      <c r="O2524" s="21">
        <f t="shared" si="117"/>
        <v>3282797.0910931174</v>
      </c>
      <c r="P2524" s="22">
        <f t="shared" si="118"/>
        <v>0</v>
      </c>
      <c r="Q2524" s="20">
        <f t="shared" si="119"/>
        <v>1077386.6396761134</v>
      </c>
      <c r="R2524" s="18" t="s">
        <v>4534</v>
      </c>
      <c r="S2524" s="18">
        <v>102</v>
      </c>
    </row>
    <row r="2525" spans="1:19" x14ac:dyDescent="0.25">
      <c r="A2525" s="18" t="s">
        <v>8114</v>
      </c>
      <c r="B2525" s="18" t="s">
        <v>20</v>
      </c>
      <c r="C2525" s="18" t="s">
        <v>38</v>
      </c>
      <c r="D2525" s="18">
        <v>1994</v>
      </c>
      <c r="E2525" s="18">
        <f>VLOOKUP(D2525,'cpi roi'!A:C,2,FALSE)</f>
        <v>148.19999999999999</v>
      </c>
      <c r="F2525" s="18" t="s">
        <v>7421</v>
      </c>
      <c r="G2525" s="18">
        <v>5.8</v>
      </c>
      <c r="H2525" s="19">
        <v>17000</v>
      </c>
      <c r="I2525" s="18" t="s">
        <v>2132</v>
      </c>
      <c r="J2525" s="18" t="s">
        <v>5783</v>
      </c>
      <c r="K2525" s="18" t="s">
        <v>4467</v>
      </c>
      <c r="L2525" s="18" t="s">
        <v>34</v>
      </c>
      <c r="M2525" s="20">
        <v>0</v>
      </c>
      <c r="N2525" s="20">
        <v>30057974</v>
      </c>
      <c r="O2525" s="21">
        <f t="shared" si="117"/>
        <v>61799356.800269902</v>
      </c>
      <c r="P2525" s="22">
        <f t="shared" si="118"/>
        <v>0</v>
      </c>
      <c r="Q2525" s="20">
        <f t="shared" si="119"/>
        <v>20282033.738191634</v>
      </c>
      <c r="R2525" s="18" t="s">
        <v>65</v>
      </c>
      <c r="S2525" s="18">
        <v>115</v>
      </c>
    </row>
    <row r="2526" spans="1:19" x14ac:dyDescent="0.25">
      <c r="A2526" s="18" t="s">
        <v>8115</v>
      </c>
      <c r="B2526" s="18" t="s">
        <v>37</v>
      </c>
      <c r="C2526" s="18" t="s">
        <v>45</v>
      </c>
      <c r="D2526" s="18">
        <v>1994</v>
      </c>
      <c r="E2526" s="18">
        <f>VLOOKUP(D2526,'cpi roi'!A:C,2,FALSE)</f>
        <v>148.19999999999999</v>
      </c>
      <c r="F2526" s="18" t="s">
        <v>8116</v>
      </c>
      <c r="G2526" s="18">
        <v>5.6</v>
      </c>
      <c r="H2526" s="19">
        <v>25000</v>
      </c>
      <c r="I2526" s="18" t="s">
        <v>1214</v>
      </c>
      <c r="J2526" s="18" t="s">
        <v>1214</v>
      </c>
      <c r="K2526" s="18" t="s">
        <v>3263</v>
      </c>
      <c r="L2526" s="18" t="s">
        <v>34</v>
      </c>
      <c r="M2526" s="20">
        <v>25000000</v>
      </c>
      <c r="N2526" s="20">
        <v>30626182</v>
      </c>
      <c r="O2526" s="21">
        <f t="shared" si="117"/>
        <v>62967595.515519567</v>
      </c>
      <c r="P2526" s="22">
        <f t="shared" si="118"/>
        <v>122.504728</v>
      </c>
      <c r="Q2526" s="20">
        <f t="shared" si="119"/>
        <v>20665439.946018893</v>
      </c>
      <c r="R2526" s="18" t="s">
        <v>27</v>
      </c>
      <c r="S2526" s="18">
        <v>105</v>
      </c>
    </row>
    <row r="2527" spans="1:19" x14ac:dyDescent="0.25">
      <c r="A2527" s="18" t="s">
        <v>8117</v>
      </c>
      <c r="B2527" s="18" t="s">
        <v>452</v>
      </c>
      <c r="C2527" s="18" t="s">
        <v>108</v>
      </c>
      <c r="D2527" s="18">
        <v>1994</v>
      </c>
      <c r="E2527" s="18">
        <f>VLOOKUP(D2527,'cpi roi'!A:C,2,FALSE)</f>
        <v>148.19999999999999</v>
      </c>
      <c r="F2527" s="18" t="s">
        <v>8118</v>
      </c>
      <c r="G2527" s="18">
        <v>7.1</v>
      </c>
      <c r="H2527" s="19">
        <v>4500</v>
      </c>
      <c r="I2527" s="18" t="s">
        <v>6714</v>
      </c>
      <c r="J2527" s="18" t="s">
        <v>6714</v>
      </c>
      <c r="K2527" s="18" t="s">
        <v>8119</v>
      </c>
      <c r="L2527" s="18" t="s">
        <v>457</v>
      </c>
      <c r="M2527" s="20">
        <v>0</v>
      </c>
      <c r="N2527" s="20">
        <v>39003</v>
      </c>
      <c r="O2527" s="21">
        <f t="shared" si="117"/>
        <v>80190.378542510123</v>
      </c>
      <c r="P2527" s="22">
        <f t="shared" si="118"/>
        <v>0</v>
      </c>
      <c r="Q2527" s="20">
        <f t="shared" si="119"/>
        <v>26317.813765182185</v>
      </c>
      <c r="R2527" s="18" t="s">
        <v>6716</v>
      </c>
      <c r="S2527" s="18">
        <v>102</v>
      </c>
    </row>
    <row r="2528" spans="1:19" x14ac:dyDescent="0.25">
      <c r="A2528" s="18" t="s">
        <v>8120</v>
      </c>
      <c r="B2528" s="18" t="s">
        <v>2004</v>
      </c>
      <c r="C2528" s="18" t="s">
        <v>45</v>
      </c>
      <c r="D2528" s="18">
        <v>1994</v>
      </c>
      <c r="E2528" s="18">
        <f>VLOOKUP(D2528,'cpi roi'!A:C,2,FALSE)</f>
        <v>148.19999999999999</v>
      </c>
      <c r="F2528" s="18" t="s">
        <v>7768</v>
      </c>
      <c r="G2528" s="18">
        <v>6.7</v>
      </c>
      <c r="H2528" s="19">
        <v>49000</v>
      </c>
      <c r="I2528" s="18" t="s">
        <v>3004</v>
      </c>
      <c r="J2528" s="18" t="s">
        <v>8121</v>
      </c>
      <c r="K2528" s="18" t="s">
        <v>5686</v>
      </c>
      <c r="L2528" s="18" t="s">
        <v>34</v>
      </c>
      <c r="M2528" s="20">
        <v>25000000</v>
      </c>
      <c r="N2528" s="20">
        <v>68792531</v>
      </c>
      <c r="O2528" s="21">
        <f t="shared" si="117"/>
        <v>141437815.085695</v>
      </c>
      <c r="P2528" s="22">
        <f t="shared" si="118"/>
        <v>275.17012399999999</v>
      </c>
      <c r="Q2528" s="20">
        <f t="shared" si="119"/>
        <v>46418711.875843458</v>
      </c>
      <c r="R2528" s="18" t="s">
        <v>2031</v>
      </c>
      <c r="S2528" s="18">
        <v>97</v>
      </c>
    </row>
    <row r="2529" spans="1:19" x14ac:dyDescent="0.25">
      <c r="A2529" s="18" t="s">
        <v>8122</v>
      </c>
      <c r="B2529" s="18" t="s">
        <v>20</v>
      </c>
      <c r="C2529" s="18" t="s">
        <v>21</v>
      </c>
      <c r="D2529" s="18">
        <v>1994</v>
      </c>
      <c r="E2529" s="18">
        <f>VLOOKUP(D2529,'cpi roi'!A:C,2,FALSE)</f>
        <v>148.19999999999999</v>
      </c>
      <c r="F2529" s="18" t="s">
        <v>8123</v>
      </c>
      <c r="G2529" s="18">
        <v>7.1</v>
      </c>
      <c r="H2529" s="19">
        <v>19000</v>
      </c>
      <c r="I2529" s="18" t="s">
        <v>6612</v>
      </c>
      <c r="J2529" s="18" t="s">
        <v>6612</v>
      </c>
      <c r="K2529" s="18" t="s">
        <v>8124</v>
      </c>
      <c r="L2529" s="18" t="s">
        <v>199</v>
      </c>
      <c r="M2529" s="20">
        <v>0</v>
      </c>
      <c r="N2529" s="20">
        <v>4221036</v>
      </c>
      <c r="O2529" s="21">
        <f t="shared" si="117"/>
        <v>8678472.8016194329</v>
      </c>
      <c r="P2529" s="22">
        <f t="shared" si="118"/>
        <v>0</v>
      </c>
      <c r="Q2529" s="20">
        <f t="shared" si="119"/>
        <v>2848202.4291497977</v>
      </c>
      <c r="R2529" s="18" t="s">
        <v>6614</v>
      </c>
      <c r="S2529" s="18">
        <v>103</v>
      </c>
    </row>
    <row r="2530" spans="1:19" x14ac:dyDescent="0.25">
      <c r="A2530" s="18" t="s">
        <v>8125</v>
      </c>
      <c r="B2530" s="18" t="s">
        <v>37</v>
      </c>
      <c r="C2530" s="18" t="s">
        <v>45</v>
      </c>
      <c r="D2530" s="18">
        <v>1994</v>
      </c>
      <c r="E2530" s="18">
        <f>VLOOKUP(D2530,'cpi roi'!A:C,2,FALSE)</f>
        <v>148.19999999999999</v>
      </c>
      <c r="F2530" s="18" t="s">
        <v>7599</v>
      </c>
      <c r="G2530" s="18">
        <v>5.5</v>
      </c>
      <c r="H2530" s="19">
        <v>7100</v>
      </c>
      <c r="I2530" s="18" t="s">
        <v>4826</v>
      </c>
      <c r="J2530" s="18" t="s">
        <v>8126</v>
      </c>
      <c r="K2530" s="18" t="s">
        <v>4327</v>
      </c>
      <c r="L2530" s="18" t="s">
        <v>34</v>
      </c>
      <c r="M2530" s="20">
        <v>19000000</v>
      </c>
      <c r="N2530" s="20">
        <v>7408745</v>
      </c>
      <c r="O2530" s="21">
        <f t="shared" si="117"/>
        <v>15232419.71322537</v>
      </c>
      <c r="P2530" s="22">
        <f t="shared" si="118"/>
        <v>38.993394736842106</v>
      </c>
      <c r="Q2530" s="20">
        <f t="shared" si="119"/>
        <v>4999153.1713900138</v>
      </c>
      <c r="R2530" s="18" t="s">
        <v>54</v>
      </c>
      <c r="S2530" s="18">
        <v>90</v>
      </c>
    </row>
    <row r="2531" spans="1:19" x14ac:dyDescent="0.25">
      <c r="A2531" s="18" t="s">
        <v>8127</v>
      </c>
      <c r="B2531" s="18" t="s">
        <v>341</v>
      </c>
      <c r="C2531" s="18" t="s">
        <v>394</v>
      </c>
      <c r="D2531" s="18">
        <v>1994</v>
      </c>
      <c r="E2531" s="18">
        <f>VLOOKUP(D2531,'cpi roi'!A:C,2,FALSE)</f>
        <v>148.19999999999999</v>
      </c>
      <c r="F2531" s="18" t="s">
        <v>8116</v>
      </c>
      <c r="G2531" s="18">
        <v>6.4</v>
      </c>
      <c r="H2531" s="19">
        <v>16000</v>
      </c>
      <c r="I2531" s="18" t="s">
        <v>1061</v>
      </c>
      <c r="J2531" s="18" t="s">
        <v>455</v>
      </c>
      <c r="K2531" s="18" t="s">
        <v>5091</v>
      </c>
      <c r="L2531" s="18" t="s">
        <v>3160</v>
      </c>
      <c r="M2531" s="20">
        <v>28000000</v>
      </c>
      <c r="N2531" s="20">
        <v>11373501</v>
      </c>
      <c r="O2531" s="21">
        <f t="shared" si="117"/>
        <v>23383979.451417003</v>
      </c>
      <c r="P2531" s="22">
        <f t="shared" si="118"/>
        <v>40.619646428571428</v>
      </c>
      <c r="Q2531" s="20">
        <f t="shared" si="119"/>
        <v>7674427.1255060732</v>
      </c>
      <c r="R2531" s="18" t="s">
        <v>1061</v>
      </c>
      <c r="S2531" s="18">
        <v>86</v>
      </c>
    </row>
    <row r="2532" spans="1:19" x14ac:dyDescent="0.25">
      <c r="A2532" s="18" t="s">
        <v>8128</v>
      </c>
      <c r="B2532" s="18" t="s">
        <v>2004</v>
      </c>
      <c r="C2532" s="18" t="s">
        <v>38</v>
      </c>
      <c r="D2532" s="18">
        <v>1994</v>
      </c>
      <c r="E2532" s="18">
        <f>VLOOKUP(D2532,'cpi roi'!A:C,2,FALSE)</f>
        <v>148.19999999999999</v>
      </c>
      <c r="F2532" s="18" t="s">
        <v>8066</v>
      </c>
      <c r="G2532" s="18">
        <v>3.8</v>
      </c>
      <c r="H2532" s="19">
        <v>12000</v>
      </c>
      <c r="I2532" s="18" t="s">
        <v>8129</v>
      </c>
      <c r="J2532" s="18" t="s">
        <v>8130</v>
      </c>
      <c r="K2532" s="18" t="s">
        <v>8131</v>
      </c>
      <c r="L2532" s="18" t="s">
        <v>34</v>
      </c>
      <c r="M2532" s="20">
        <v>7850000</v>
      </c>
      <c r="N2532" s="20">
        <v>2341309</v>
      </c>
      <c r="O2532" s="21">
        <f t="shared" si="117"/>
        <v>4813743.9426450739</v>
      </c>
      <c r="P2532" s="22">
        <f t="shared" si="118"/>
        <v>29.825592356687896</v>
      </c>
      <c r="Q2532" s="20">
        <f t="shared" si="119"/>
        <v>1579830.6342780027</v>
      </c>
      <c r="R2532" s="18" t="s">
        <v>8132</v>
      </c>
      <c r="S2532" s="18">
        <v>96</v>
      </c>
    </row>
    <row r="2533" spans="1:19" x14ac:dyDescent="0.25">
      <c r="A2533" s="18" t="s">
        <v>8133</v>
      </c>
      <c r="B2533" s="18" t="s">
        <v>20</v>
      </c>
      <c r="C2533" s="18" t="s">
        <v>21</v>
      </c>
      <c r="D2533" s="18">
        <v>1994</v>
      </c>
      <c r="E2533" s="18">
        <f>VLOOKUP(D2533,'cpi roi'!A:C,2,FALSE)</f>
        <v>148.19999999999999</v>
      </c>
      <c r="F2533" s="18" t="s">
        <v>8134</v>
      </c>
      <c r="G2533" s="18">
        <v>7.3</v>
      </c>
      <c r="H2533" s="19">
        <v>23000</v>
      </c>
      <c r="I2533" s="18" t="s">
        <v>3489</v>
      </c>
      <c r="J2533" s="18" t="s">
        <v>8135</v>
      </c>
      <c r="K2533" s="18" t="s">
        <v>3240</v>
      </c>
      <c r="L2533" s="18" t="s">
        <v>26</v>
      </c>
      <c r="M2533" s="20">
        <v>12000000</v>
      </c>
      <c r="N2533" s="20">
        <v>3103716</v>
      </c>
      <c r="O2533" s="21">
        <f t="shared" si="117"/>
        <v>6381256.8502024291</v>
      </c>
      <c r="P2533" s="22">
        <f t="shared" si="118"/>
        <v>25.8643</v>
      </c>
      <c r="Q2533" s="20">
        <f t="shared" si="119"/>
        <v>2094275.3036437246</v>
      </c>
      <c r="R2533" s="18" t="s">
        <v>7529</v>
      </c>
      <c r="S2533" s="18">
        <v>103</v>
      </c>
    </row>
    <row r="2534" spans="1:19" x14ac:dyDescent="0.25">
      <c r="A2534" s="18" t="s">
        <v>8136</v>
      </c>
      <c r="B2534" s="18" t="s">
        <v>2004</v>
      </c>
      <c r="C2534" s="18" t="s">
        <v>45</v>
      </c>
      <c r="D2534" s="18">
        <v>1994</v>
      </c>
      <c r="E2534" s="18">
        <f>VLOOKUP(D2534,'cpi roi'!A:C,2,FALSE)</f>
        <v>148.19999999999999</v>
      </c>
      <c r="F2534" s="18" t="s">
        <v>8137</v>
      </c>
      <c r="G2534" s="18">
        <v>6.6</v>
      </c>
      <c r="H2534" s="19">
        <v>12000</v>
      </c>
      <c r="I2534" s="18" t="s">
        <v>5066</v>
      </c>
      <c r="J2534" s="18" t="s">
        <v>8138</v>
      </c>
      <c r="K2534" s="18" t="s">
        <v>8139</v>
      </c>
      <c r="L2534" s="18" t="s">
        <v>34</v>
      </c>
      <c r="M2534" s="20">
        <v>8000000</v>
      </c>
      <c r="N2534" s="20">
        <v>4330020</v>
      </c>
      <c r="O2534" s="21">
        <f t="shared" si="117"/>
        <v>8902544.4939271249</v>
      </c>
      <c r="P2534" s="22">
        <f t="shared" si="118"/>
        <v>54.125250000000001</v>
      </c>
      <c r="Q2534" s="20">
        <f t="shared" si="119"/>
        <v>2921740.8906882592</v>
      </c>
      <c r="R2534" s="18" t="s">
        <v>184</v>
      </c>
      <c r="S2534" s="18">
        <v>79</v>
      </c>
    </row>
    <row r="2535" spans="1:19" x14ac:dyDescent="0.25">
      <c r="A2535" s="18" t="s">
        <v>8140</v>
      </c>
      <c r="B2535" s="18" t="s">
        <v>37</v>
      </c>
      <c r="C2535" s="18" t="s">
        <v>67</v>
      </c>
      <c r="D2535" s="18">
        <v>1994</v>
      </c>
      <c r="E2535" s="18">
        <f>VLOOKUP(D2535,'cpi roi'!A:C,2,FALSE)</f>
        <v>148.19999999999999</v>
      </c>
      <c r="F2535" s="18" t="s">
        <v>8141</v>
      </c>
      <c r="G2535" s="18">
        <v>7.7</v>
      </c>
      <c r="H2535" s="19">
        <v>34000</v>
      </c>
      <c r="I2535" s="18" t="s">
        <v>2077</v>
      </c>
      <c r="J2535" s="18" t="s">
        <v>8142</v>
      </c>
      <c r="K2535" s="18" t="s">
        <v>8143</v>
      </c>
      <c r="L2535" s="18" t="s">
        <v>310</v>
      </c>
      <c r="M2535" s="20">
        <v>3000000</v>
      </c>
      <c r="N2535" s="20">
        <v>21898920</v>
      </c>
      <c r="O2535" s="21">
        <f t="shared" si="117"/>
        <v>45024297.732793517</v>
      </c>
      <c r="P2535" s="22">
        <f t="shared" si="118"/>
        <v>729.96400000000006</v>
      </c>
      <c r="Q2535" s="20">
        <f t="shared" si="119"/>
        <v>14776599.190283401</v>
      </c>
      <c r="R2535" s="18" t="s">
        <v>4943</v>
      </c>
      <c r="S2535" s="18">
        <v>108</v>
      </c>
    </row>
    <row r="2536" spans="1:19" x14ac:dyDescent="0.25">
      <c r="A2536" s="18" t="s">
        <v>8144</v>
      </c>
      <c r="B2536" s="18" t="s">
        <v>2004</v>
      </c>
      <c r="C2536" s="18" t="s">
        <v>67</v>
      </c>
      <c r="D2536" s="18">
        <v>1994</v>
      </c>
      <c r="E2536" s="18">
        <f>VLOOKUP(D2536,'cpi roi'!A:C,2,FALSE)</f>
        <v>148.19999999999999</v>
      </c>
      <c r="F2536" s="18" t="s">
        <v>7149</v>
      </c>
      <c r="G2536" s="18">
        <v>6.6</v>
      </c>
      <c r="H2536" s="19">
        <v>4900</v>
      </c>
      <c r="I2536" s="18" t="s">
        <v>774</v>
      </c>
      <c r="J2536" s="18" t="s">
        <v>5611</v>
      </c>
      <c r="K2536" s="18" t="s">
        <v>8145</v>
      </c>
      <c r="L2536" s="18" t="s">
        <v>34</v>
      </c>
      <c r="M2536" s="20">
        <v>7000000</v>
      </c>
      <c r="N2536" s="20">
        <v>19623396</v>
      </c>
      <c r="O2536" s="21">
        <f t="shared" si="117"/>
        <v>40345808.105263159</v>
      </c>
      <c r="P2536" s="22">
        <f t="shared" si="118"/>
        <v>280.33422857142858</v>
      </c>
      <c r="Q2536" s="20">
        <f t="shared" si="119"/>
        <v>13241157.894736841</v>
      </c>
      <c r="R2536" s="18" t="s">
        <v>8013</v>
      </c>
      <c r="S2536" s="18">
        <v>105</v>
      </c>
    </row>
    <row r="2537" spans="1:19" x14ac:dyDescent="0.25">
      <c r="A2537" s="18" t="s">
        <v>8146</v>
      </c>
      <c r="B2537" s="18" t="s">
        <v>2004</v>
      </c>
      <c r="C2537" s="18" t="s">
        <v>67</v>
      </c>
      <c r="D2537" s="18">
        <v>1994</v>
      </c>
      <c r="E2537" s="18">
        <f>VLOOKUP(D2537,'cpi roi'!A:C,2,FALSE)</f>
        <v>148.19999999999999</v>
      </c>
      <c r="F2537" s="18" t="s">
        <v>8147</v>
      </c>
      <c r="G2537" s="18">
        <v>7.2</v>
      </c>
      <c r="H2537" s="19">
        <v>16000</v>
      </c>
      <c r="I2537" s="18" t="s">
        <v>8148</v>
      </c>
      <c r="J2537" s="18" t="s">
        <v>2485</v>
      </c>
      <c r="K2537" s="18" t="s">
        <v>8149</v>
      </c>
      <c r="L2537" s="18" t="s">
        <v>26</v>
      </c>
      <c r="M2537" s="20">
        <v>65897768</v>
      </c>
      <c r="N2537" s="20">
        <v>15238689</v>
      </c>
      <c r="O2537" s="21">
        <f t="shared" si="117"/>
        <v>31330826.844129555</v>
      </c>
      <c r="P2537" s="22">
        <f t="shared" si="118"/>
        <v>23.124742252271734</v>
      </c>
      <c r="Q2537" s="20">
        <f t="shared" si="119"/>
        <v>10282516.194331983</v>
      </c>
      <c r="R2537" s="18" t="s">
        <v>1995</v>
      </c>
      <c r="S2537" s="18">
        <v>110</v>
      </c>
    </row>
    <row r="2538" spans="1:19" x14ac:dyDescent="0.25">
      <c r="A2538" s="18" t="s">
        <v>8150</v>
      </c>
      <c r="B2538" s="18" t="s">
        <v>20</v>
      </c>
      <c r="C2538" s="18" t="s">
        <v>21</v>
      </c>
      <c r="D2538" s="18">
        <v>1994</v>
      </c>
      <c r="E2538" s="18">
        <f>VLOOKUP(D2538,'cpi roi'!A:C,2,FALSE)</f>
        <v>148.19999999999999</v>
      </c>
      <c r="F2538" s="18" t="s">
        <v>8151</v>
      </c>
      <c r="G2538" s="18">
        <v>5.0999999999999996</v>
      </c>
      <c r="H2538" s="19">
        <v>2000</v>
      </c>
      <c r="I2538" s="18" t="s">
        <v>8152</v>
      </c>
      <c r="J2538" s="18" t="s">
        <v>7600</v>
      </c>
      <c r="K2538" s="18" t="s">
        <v>8153</v>
      </c>
      <c r="L2538" s="18" t="s">
        <v>34</v>
      </c>
      <c r="M2538" s="20">
        <v>0</v>
      </c>
      <c r="N2538" s="20">
        <v>1181182</v>
      </c>
      <c r="O2538" s="21">
        <f t="shared" si="117"/>
        <v>2428516.5681511471</v>
      </c>
      <c r="P2538" s="22">
        <f t="shared" si="118"/>
        <v>0</v>
      </c>
      <c r="Q2538" s="20">
        <f t="shared" si="119"/>
        <v>797018.8933873144</v>
      </c>
      <c r="R2538" s="18" t="s">
        <v>8154</v>
      </c>
      <c r="S2538" s="18">
        <v>103</v>
      </c>
    </row>
    <row r="2539" spans="1:19" x14ac:dyDescent="0.25">
      <c r="A2539" s="18" t="s">
        <v>3839</v>
      </c>
      <c r="B2539" s="18" t="s">
        <v>20</v>
      </c>
      <c r="C2539" s="18" t="s">
        <v>45</v>
      </c>
      <c r="D2539" s="18">
        <v>1994</v>
      </c>
      <c r="E2539" s="18">
        <f>VLOOKUP(D2539,'cpi roi'!A:C,2,FALSE)</f>
        <v>148.19999999999999</v>
      </c>
      <c r="F2539" s="18" t="s">
        <v>7932</v>
      </c>
      <c r="G2539" s="18">
        <v>7.4</v>
      </c>
      <c r="H2539" s="19">
        <v>19000</v>
      </c>
      <c r="I2539" s="18" t="s">
        <v>1245</v>
      </c>
      <c r="J2539" s="18" t="s">
        <v>8155</v>
      </c>
      <c r="K2539" s="18" t="s">
        <v>321</v>
      </c>
      <c r="L2539" s="18" t="s">
        <v>34</v>
      </c>
      <c r="M2539" s="20">
        <v>20000000</v>
      </c>
      <c r="N2539" s="20">
        <v>39491975</v>
      </c>
      <c r="O2539" s="21">
        <f t="shared" si="117"/>
        <v>81195713.78205128</v>
      </c>
      <c r="P2539" s="22">
        <f t="shared" si="118"/>
        <v>197.45987499999998</v>
      </c>
      <c r="Q2539" s="20">
        <f t="shared" si="119"/>
        <v>26647756.410256412</v>
      </c>
      <c r="R2539" s="18" t="s">
        <v>6471</v>
      </c>
      <c r="S2539" s="18">
        <v>110</v>
      </c>
    </row>
    <row r="2540" spans="1:19" x14ac:dyDescent="0.25">
      <c r="A2540" s="18" t="s">
        <v>8156</v>
      </c>
      <c r="B2540" s="18" t="s">
        <v>2004</v>
      </c>
      <c r="C2540" s="18" t="s">
        <v>29</v>
      </c>
      <c r="D2540" s="18">
        <v>1994</v>
      </c>
      <c r="E2540" s="18">
        <f>VLOOKUP(D2540,'cpi roi'!A:C,2,FALSE)</f>
        <v>148.19999999999999</v>
      </c>
      <c r="F2540" s="18" t="s">
        <v>7935</v>
      </c>
      <c r="G2540" s="18">
        <v>4.8</v>
      </c>
      <c r="H2540" s="19">
        <v>5200</v>
      </c>
      <c r="I2540" s="18" t="s">
        <v>1464</v>
      </c>
      <c r="J2540" s="18" t="s">
        <v>8157</v>
      </c>
      <c r="K2540" s="18" t="s">
        <v>1862</v>
      </c>
      <c r="L2540" s="18" t="s">
        <v>34</v>
      </c>
      <c r="M2540" s="20">
        <v>0</v>
      </c>
      <c r="N2540" s="20">
        <v>4412297</v>
      </c>
      <c r="O2540" s="21">
        <f t="shared" si="117"/>
        <v>9071706.4500674754</v>
      </c>
      <c r="P2540" s="22">
        <f t="shared" si="118"/>
        <v>0</v>
      </c>
      <c r="Q2540" s="20">
        <f t="shared" si="119"/>
        <v>2977258.4345479081</v>
      </c>
      <c r="R2540" s="18" t="s">
        <v>4153</v>
      </c>
      <c r="S2540" s="18">
        <v>107</v>
      </c>
    </row>
    <row r="2541" spans="1:19" x14ac:dyDescent="0.25">
      <c r="A2541" s="18" t="s">
        <v>8158</v>
      </c>
      <c r="B2541" s="18" t="s">
        <v>37</v>
      </c>
      <c r="C2541" s="18" t="s">
        <v>21</v>
      </c>
      <c r="D2541" s="18">
        <v>1994</v>
      </c>
      <c r="E2541" s="18">
        <f>VLOOKUP(D2541,'cpi roi'!A:C,2,FALSE)</f>
        <v>148.19999999999999</v>
      </c>
      <c r="F2541" s="18" t="s">
        <v>8005</v>
      </c>
      <c r="G2541" s="18">
        <v>7.5</v>
      </c>
      <c r="H2541" s="19">
        <v>7400</v>
      </c>
      <c r="I2541" s="18" t="s">
        <v>1852</v>
      </c>
      <c r="J2541" s="18" t="s">
        <v>8159</v>
      </c>
      <c r="K2541" s="18" t="s">
        <v>8160</v>
      </c>
      <c r="L2541" s="18" t="s">
        <v>34</v>
      </c>
      <c r="M2541" s="20">
        <v>3000000</v>
      </c>
      <c r="N2541" s="20">
        <v>6159269</v>
      </c>
      <c r="O2541" s="21">
        <f t="shared" si="117"/>
        <v>12663490.312415654</v>
      </c>
      <c r="P2541" s="22">
        <f t="shared" si="118"/>
        <v>205.30896666666666</v>
      </c>
      <c r="Q2541" s="20">
        <f t="shared" si="119"/>
        <v>4156051.9568151147</v>
      </c>
      <c r="R2541" s="18" t="s">
        <v>8161</v>
      </c>
      <c r="S2541" s="18">
        <v>103</v>
      </c>
    </row>
    <row r="2542" spans="1:19" x14ac:dyDescent="0.25">
      <c r="A2542" s="18" t="s">
        <v>8162</v>
      </c>
      <c r="B2542" s="18" t="s">
        <v>20</v>
      </c>
      <c r="C2542" s="18" t="s">
        <v>108</v>
      </c>
      <c r="D2542" s="18">
        <v>1994</v>
      </c>
      <c r="E2542" s="18">
        <f>VLOOKUP(D2542,'cpi roi'!A:C,2,FALSE)</f>
        <v>148.19999999999999</v>
      </c>
      <c r="F2542" s="18" t="s">
        <v>8163</v>
      </c>
      <c r="G2542" s="18">
        <v>6.6</v>
      </c>
      <c r="H2542" s="19">
        <v>15000</v>
      </c>
      <c r="I2542" s="18" t="s">
        <v>8164</v>
      </c>
      <c r="J2542" s="18" t="s">
        <v>8164</v>
      </c>
      <c r="K2542" s="18" t="s">
        <v>8165</v>
      </c>
      <c r="L2542" s="18" t="s">
        <v>34</v>
      </c>
      <c r="M2542" s="20">
        <v>3500000</v>
      </c>
      <c r="N2542" s="20">
        <v>16192320</v>
      </c>
      <c r="O2542" s="21">
        <f t="shared" si="117"/>
        <v>33291497.327935223</v>
      </c>
      <c r="P2542" s="22">
        <f t="shared" si="118"/>
        <v>462.63771428571425</v>
      </c>
      <c r="Q2542" s="20">
        <f t="shared" si="119"/>
        <v>10925991.902834008</v>
      </c>
      <c r="R2542" s="18" t="s">
        <v>2031</v>
      </c>
      <c r="S2542" s="18">
        <v>96</v>
      </c>
    </row>
    <row r="2543" spans="1:19" x14ac:dyDescent="0.25">
      <c r="A2543" s="18" t="s">
        <v>8166</v>
      </c>
      <c r="B2543" s="18" t="s">
        <v>2004</v>
      </c>
      <c r="C2543" s="18" t="s">
        <v>45</v>
      </c>
      <c r="D2543" s="18">
        <v>1994</v>
      </c>
      <c r="E2543" s="18">
        <f>VLOOKUP(D2543,'cpi roi'!A:C,2,FALSE)</f>
        <v>148.19999999999999</v>
      </c>
      <c r="F2543" s="18" t="s">
        <v>7380</v>
      </c>
      <c r="G2543" s="18">
        <v>6.3</v>
      </c>
      <c r="H2543" s="19">
        <v>13000</v>
      </c>
      <c r="I2543" s="18" t="s">
        <v>2578</v>
      </c>
      <c r="J2543" s="18" t="s">
        <v>1140</v>
      </c>
      <c r="K2543" s="18" t="s">
        <v>2570</v>
      </c>
      <c r="L2543" s="18" t="s">
        <v>34</v>
      </c>
      <c r="M2543" s="20">
        <v>0</v>
      </c>
      <c r="N2543" s="20">
        <v>13137484</v>
      </c>
      <c r="O2543" s="21">
        <f t="shared" si="117"/>
        <v>27010738.021592442</v>
      </c>
      <c r="P2543" s="22">
        <f t="shared" si="118"/>
        <v>0</v>
      </c>
      <c r="Q2543" s="20">
        <f t="shared" si="119"/>
        <v>8864699.0553306341</v>
      </c>
      <c r="R2543" s="18" t="s">
        <v>4881</v>
      </c>
      <c r="S2543" s="18">
        <v>113</v>
      </c>
    </row>
    <row r="2544" spans="1:19" x14ac:dyDescent="0.25">
      <c r="A2544" s="18" t="s">
        <v>8167</v>
      </c>
      <c r="B2544" s="18" t="s">
        <v>2004</v>
      </c>
      <c r="C2544" s="18" t="s">
        <v>45</v>
      </c>
      <c r="D2544" s="18">
        <v>1994</v>
      </c>
      <c r="E2544" s="18">
        <f>VLOOKUP(D2544,'cpi roi'!A:C,2,FALSE)</f>
        <v>148.19999999999999</v>
      </c>
      <c r="F2544" s="18" t="s">
        <v>8137</v>
      </c>
      <c r="G2544" s="18">
        <v>6.7</v>
      </c>
      <c r="H2544" s="19">
        <v>14000</v>
      </c>
      <c r="I2544" s="18" t="s">
        <v>8168</v>
      </c>
      <c r="J2544" s="18" t="s">
        <v>3588</v>
      </c>
      <c r="K2544" s="18" t="s">
        <v>6643</v>
      </c>
      <c r="L2544" s="18" t="s">
        <v>34</v>
      </c>
      <c r="M2544" s="20">
        <v>0</v>
      </c>
      <c r="N2544" s="20">
        <v>20016254</v>
      </c>
      <c r="O2544" s="21">
        <f t="shared" si="117"/>
        <v>41153526.273954116</v>
      </c>
      <c r="P2544" s="22">
        <f t="shared" si="118"/>
        <v>0</v>
      </c>
      <c r="Q2544" s="20">
        <f t="shared" si="119"/>
        <v>13506244.264507422</v>
      </c>
      <c r="R2544" s="18" t="s">
        <v>7673</v>
      </c>
      <c r="S2544" s="18">
        <v>101</v>
      </c>
    </row>
    <row r="2545" spans="1:19" x14ac:dyDescent="0.25">
      <c r="A2545" s="18" t="s">
        <v>8169</v>
      </c>
      <c r="B2545" s="18" t="s">
        <v>37</v>
      </c>
      <c r="C2545" s="18" t="s">
        <v>45</v>
      </c>
      <c r="D2545" s="18">
        <v>1994</v>
      </c>
      <c r="E2545" s="18">
        <f>VLOOKUP(D2545,'cpi roi'!A:C,2,FALSE)</f>
        <v>148.19999999999999</v>
      </c>
      <c r="F2545" s="18" t="s">
        <v>7935</v>
      </c>
      <c r="G2545" s="18">
        <v>3.5</v>
      </c>
      <c r="H2545" s="19">
        <v>32000</v>
      </c>
      <c r="I2545" s="18" t="s">
        <v>2728</v>
      </c>
      <c r="J2545" s="18" t="s">
        <v>2022</v>
      </c>
      <c r="K2545" s="18" t="s">
        <v>8170</v>
      </c>
      <c r="L2545" s="18" t="s">
        <v>34</v>
      </c>
      <c r="M2545" s="20">
        <v>6200000</v>
      </c>
      <c r="N2545" s="20">
        <v>126247</v>
      </c>
      <c r="O2545" s="21">
        <f t="shared" si="117"/>
        <v>259564.51349527665</v>
      </c>
      <c r="P2545" s="22">
        <f t="shared" si="118"/>
        <v>2.0362419354838712</v>
      </c>
      <c r="Q2545" s="20">
        <f t="shared" si="119"/>
        <v>85186.909581646425</v>
      </c>
      <c r="R2545" s="18" t="s">
        <v>27</v>
      </c>
      <c r="S2545" s="18">
        <v>83</v>
      </c>
    </row>
    <row r="2546" spans="1:19" x14ac:dyDescent="0.25">
      <c r="A2546" s="18" t="s">
        <v>8171</v>
      </c>
      <c r="B2546" s="18" t="s">
        <v>37</v>
      </c>
      <c r="C2546" s="18" t="s">
        <v>45</v>
      </c>
      <c r="D2546" s="18">
        <v>1994</v>
      </c>
      <c r="E2546" s="18">
        <f>VLOOKUP(D2546,'cpi roi'!A:C,2,FALSE)</f>
        <v>148.19999999999999</v>
      </c>
      <c r="F2546" s="18" t="s">
        <v>8172</v>
      </c>
      <c r="G2546" s="18">
        <v>6.1</v>
      </c>
      <c r="H2546" s="19">
        <v>10000</v>
      </c>
      <c r="I2546" s="18" t="s">
        <v>8173</v>
      </c>
      <c r="J2546" s="18" t="s">
        <v>8174</v>
      </c>
      <c r="K2546" s="18" t="s">
        <v>8175</v>
      </c>
      <c r="L2546" s="18" t="s">
        <v>34</v>
      </c>
      <c r="M2546" s="20">
        <v>0</v>
      </c>
      <c r="N2546" s="20">
        <v>12267790</v>
      </c>
      <c r="O2546" s="21">
        <f t="shared" si="117"/>
        <v>25222642.462887987</v>
      </c>
      <c r="P2546" s="22">
        <f t="shared" si="118"/>
        <v>0</v>
      </c>
      <c r="Q2546" s="20">
        <f t="shared" si="119"/>
        <v>8277860.9986504726</v>
      </c>
      <c r="R2546" s="18" t="s">
        <v>5112</v>
      </c>
      <c r="S2546" s="18">
        <v>119</v>
      </c>
    </row>
    <row r="2547" spans="1:19" x14ac:dyDescent="0.25">
      <c r="A2547" s="18" t="s">
        <v>8176</v>
      </c>
      <c r="B2547" s="18" t="s">
        <v>20</v>
      </c>
      <c r="C2547" s="18" t="s">
        <v>38</v>
      </c>
      <c r="D2547" s="18">
        <v>1994</v>
      </c>
      <c r="E2547" s="18">
        <f>VLOOKUP(D2547,'cpi roi'!A:C,2,FALSE)</f>
        <v>148.19999999999999</v>
      </c>
      <c r="F2547" s="18" t="s">
        <v>7579</v>
      </c>
      <c r="G2547" s="18">
        <v>4.5999999999999996</v>
      </c>
      <c r="H2547" s="19">
        <v>23000</v>
      </c>
      <c r="I2547" s="18" t="s">
        <v>4624</v>
      </c>
      <c r="J2547" s="18" t="s">
        <v>8177</v>
      </c>
      <c r="K2547" s="18" t="s">
        <v>4624</v>
      </c>
      <c r="L2547" s="18" t="s">
        <v>34</v>
      </c>
      <c r="M2547" s="20">
        <v>50000000</v>
      </c>
      <c r="N2547" s="20">
        <v>38590458</v>
      </c>
      <c r="O2547" s="21">
        <f t="shared" si="117"/>
        <v>79342189.963562757</v>
      </c>
      <c r="P2547" s="22">
        <f t="shared" si="118"/>
        <v>77.180915999999996</v>
      </c>
      <c r="Q2547" s="20">
        <f t="shared" si="119"/>
        <v>26039445.344129555</v>
      </c>
      <c r="R2547" s="18" t="s">
        <v>8178</v>
      </c>
      <c r="S2547" s="18">
        <v>101</v>
      </c>
    </row>
    <row r="2548" spans="1:19" x14ac:dyDescent="0.25">
      <c r="A2548" s="18" t="s">
        <v>8179</v>
      </c>
      <c r="B2548" s="18" t="s">
        <v>20</v>
      </c>
      <c r="C2548" s="18" t="s">
        <v>45</v>
      </c>
      <c r="D2548" s="18">
        <v>1994</v>
      </c>
      <c r="E2548" s="18">
        <f>VLOOKUP(D2548,'cpi roi'!A:C,2,FALSE)</f>
        <v>148.19999999999999</v>
      </c>
      <c r="F2548" s="18" t="s">
        <v>7953</v>
      </c>
      <c r="G2548" s="18">
        <v>5.2</v>
      </c>
      <c r="H2548" s="19">
        <v>15000</v>
      </c>
      <c r="I2548" s="18" t="s">
        <v>99</v>
      </c>
      <c r="J2548" s="18" t="s">
        <v>99</v>
      </c>
      <c r="K2548" s="18" t="s">
        <v>8180</v>
      </c>
      <c r="L2548" s="18" t="s">
        <v>34</v>
      </c>
      <c r="M2548" s="20">
        <v>18000000</v>
      </c>
      <c r="N2548" s="20">
        <v>11300653</v>
      </c>
      <c r="O2548" s="21">
        <f t="shared" si="117"/>
        <v>23234203.570175439</v>
      </c>
      <c r="P2548" s="22">
        <f t="shared" si="118"/>
        <v>62.781405555555558</v>
      </c>
      <c r="Q2548" s="20">
        <f t="shared" si="119"/>
        <v>7625271.9298245618</v>
      </c>
      <c r="R2548" s="18" t="s">
        <v>8181</v>
      </c>
      <c r="S2548" s="18">
        <v>133</v>
      </c>
    </row>
    <row r="2549" spans="1:19" x14ac:dyDescent="0.25">
      <c r="A2549" s="18" t="s">
        <v>8182</v>
      </c>
      <c r="B2549" s="18" t="s">
        <v>20</v>
      </c>
      <c r="C2549" s="18" t="s">
        <v>45</v>
      </c>
      <c r="D2549" s="18">
        <v>1994</v>
      </c>
      <c r="E2549" s="18">
        <f>VLOOKUP(D2549,'cpi roi'!A:C,2,FALSE)</f>
        <v>148.19999999999999</v>
      </c>
      <c r="F2549" s="18" t="s">
        <v>8183</v>
      </c>
      <c r="G2549" s="18">
        <v>7.4</v>
      </c>
      <c r="H2549" s="19">
        <v>36000</v>
      </c>
      <c r="I2549" s="18" t="s">
        <v>293</v>
      </c>
      <c r="J2549" s="18" t="s">
        <v>293</v>
      </c>
      <c r="K2549" s="18" t="s">
        <v>2629</v>
      </c>
      <c r="L2549" s="18" t="s">
        <v>34</v>
      </c>
      <c r="M2549" s="20">
        <v>20000000</v>
      </c>
      <c r="N2549" s="20">
        <v>13383747</v>
      </c>
      <c r="O2549" s="21">
        <f t="shared" si="117"/>
        <v>27517056.078947369</v>
      </c>
      <c r="P2549" s="22">
        <f t="shared" si="118"/>
        <v>66.918734999999998</v>
      </c>
      <c r="Q2549" s="20">
        <f t="shared" si="119"/>
        <v>9030868.421052631</v>
      </c>
      <c r="R2549" s="18" t="s">
        <v>3747</v>
      </c>
      <c r="S2549" s="18">
        <v>98</v>
      </c>
    </row>
    <row r="2550" spans="1:19" x14ac:dyDescent="0.25">
      <c r="A2550" s="18" t="s">
        <v>8184</v>
      </c>
      <c r="B2550" s="18" t="s">
        <v>20</v>
      </c>
      <c r="C2550" s="18" t="s">
        <v>67</v>
      </c>
      <c r="D2550" s="18">
        <v>1994</v>
      </c>
      <c r="E2550" s="18">
        <f>VLOOKUP(D2550,'cpi roi'!A:C,2,FALSE)</f>
        <v>148.19999999999999</v>
      </c>
      <c r="F2550" s="18" t="s">
        <v>8000</v>
      </c>
      <c r="G2550" s="18">
        <v>7.4</v>
      </c>
      <c r="H2550" s="19">
        <v>17000</v>
      </c>
      <c r="I2550" s="18" t="s">
        <v>8185</v>
      </c>
      <c r="J2550" s="18" t="s">
        <v>7458</v>
      </c>
      <c r="K2550" s="18" t="s">
        <v>555</v>
      </c>
      <c r="L2550" s="18" t="s">
        <v>457</v>
      </c>
      <c r="M2550" s="20">
        <v>0</v>
      </c>
      <c r="N2550" s="20">
        <v>1318578</v>
      </c>
      <c r="O2550" s="21">
        <f t="shared" si="117"/>
        <v>2711003.4858299596</v>
      </c>
      <c r="P2550" s="22">
        <f t="shared" si="118"/>
        <v>0</v>
      </c>
      <c r="Q2550" s="20">
        <f t="shared" si="119"/>
        <v>889728.74493927124</v>
      </c>
      <c r="R2550" s="18" t="s">
        <v>5269</v>
      </c>
      <c r="S2550" s="18">
        <v>159</v>
      </c>
    </row>
    <row r="2551" spans="1:19" x14ac:dyDescent="0.25">
      <c r="A2551" s="18" t="s">
        <v>8186</v>
      </c>
      <c r="B2551" s="18" t="s">
        <v>2004</v>
      </c>
      <c r="C2551" s="18" t="s">
        <v>45</v>
      </c>
      <c r="D2551" s="18">
        <v>1994</v>
      </c>
      <c r="E2551" s="18">
        <f>VLOOKUP(D2551,'cpi roi'!A:C,2,FALSE)</f>
        <v>148.19999999999999</v>
      </c>
      <c r="F2551" s="18" t="s">
        <v>7938</v>
      </c>
      <c r="G2551" s="18">
        <v>7</v>
      </c>
      <c r="H2551" s="19">
        <v>9700</v>
      </c>
      <c r="I2551" s="18" t="s">
        <v>3432</v>
      </c>
      <c r="J2551" s="18" t="s">
        <v>8187</v>
      </c>
      <c r="K2551" s="18" t="s">
        <v>8188</v>
      </c>
      <c r="L2551" s="18" t="s">
        <v>34</v>
      </c>
      <c r="M2551" s="20">
        <v>14000000</v>
      </c>
      <c r="N2551" s="20">
        <v>13642861</v>
      </c>
      <c r="O2551" s="21">
        <f t="shared" si="117"/>
        <v>28049795.861673415</v>
      </c>
      <c r="P2551" s="22">
        <f t="shared" si="118"/>
        <v>97.449007142857141</v>
      </c>
      <c r="Q2551" s="20">
        <f t="shared" si="119"/>
        <v>9205709.1767881252</v>
      </c>
      <c r="R2551" s="18" t="s">
        <v>65</v>
      </c>
      <c r="S2551" s="18">
        <v>115</v>
      </c>
    </row>
    <row r="2552" spans="1:19" x14ac:dyDescent="0.25">
      <c r="A2552" s="18" t="s">
        <v>8189</v>
      </c>
      <c r="B2552" s="18" t="s">
        <v>2711</v>
      </c>
      <c r="C2552" s="18" t="s">
        <v>45</v>
      </c>
      <c r="D2552" s="18">
        <v>1994</v>
      </c>
      <c r="E2552" s="18">
        <f>VLOOKUP(D2552,'cpi roi'!A:C,2,FALSE)</f>
        <v>148.19999999999999</v>
      </c>
      <c r="F2552" s="18" t="s">
        <v>7702</v>
      </c>
      <c r="G2552" s="18">
        <v>6.3</v>
      </c>
      <c r="H2552" s="19">
        <v>6000</v>
      </c>
      <c r="I2552" s="18" t="s">
        <v>8190</v>
      </c>
      <c r="J2552" s="18" t="s">
        <v>8190</v>
      </c>
      <c r="K2552" s="18" t="s">
        <v>8191</v>
      </c>
      <c r="L2552" s="18" t="s">
        <v>34</v>
      </c>
      <c r="M2552" s="20">
        <v>200000</v>
      </c>
      <c r="N2552" s="20">
        <v>1359736</v>
      </c>
      <c r="O2552" s="21">
        <f t="shared" si="117"/>
        <v>2795624.5560053978</v>
      </c>
      <c r="P2552" s="22">
        <f t="shared" si="118"/>
        <v>679.86800000000005</v>
      </c>
      <c r="Q2552" s="20">
        <f t="shared" si="119"/>
        <v>917500.67476383271</v>
      </c>
      <c r="R2552" s="18" t="s">
        <v>8192</v>
      </c>
      <c r="S2552" s="18">
        <v>100</v>
      </c>
    </row>
    <row r="2553" spans="1:19" x14ac:dyDescent="0.25">
      <c r="A2553" s="18" t="s">
        <v>8193</v>
      </c>
      <c r="B2553" s="18" t="s">
        <v>20</v>
      </c>
      <c r="C2553" s="18" t="s">
        <v>38</v>
      </c>
      <c r="D2553" s="18">
        <v>1994</v>
      </c>
      <c r="E2553" s="18">
        <f>VLOOKUP(D2553,'cpi roi'!A:C,2,FALSE)</f>
        <v>148.19999999999999</v>
      </c>
      <c r="F2553" s="18" t="s">
        <v>8194</v>
      </c>
      <c r="G2553" s="18">
        <v>7.6</v>
      </c>
      <c r="H2553" s="19">
        <v>44000</v>
      </c>
      <c r="I2553" s="18" t="s">
        <v>8195</v>
      </c>
      <c r="J2553" s="18" t="s">
        <v>7059</v>
      </c>
      <c r="K2553" s="18" t="s">
        <v>2756</v>
      </c>
      <c r="L2553" s="18" t="s">
        <v>496</v>
      </c>
      <c r="M2553" s="20">
        <v>10000000</v>
      </c>
      <c r="N2553" s="20">
        <v>11555430</v>
      </c>
      <c r="O2553" s="21">
        <f t="shared" si="117"/>
        <v>23758026.457489878</v>
      </c>
      <c r="P2553" s="22">
        <f t="shared" si="118"/>
        <v>115.5543</v>
      </c>
      <c r="Q2553" s="20">
        <f t="shared" si="119"/>
        <v>7797186.2348178141</v>
      </c>
      <c r="R2553" s="18" t="s">
        <v>559</v>
      </c>
      <c r="S2553" s="18">
        <v>102</v>
      </c>
    </row>
    <row r="2554" spans="1:19" x14ac:dyDescent="0.25">
      <c r="A2554" s="18" t="s">
        <v>8196</v>
      </c>
      <c r="B2554" s="18" t="s">
        <v>20</v>
      </c>
      <c r="C2554" s="18" t="s">
        <v>21</v>
      </c>
      <c r="D2554" s="18">
        <v>1994</v>
      </c>
      <c r="E2554" s="18">
        <f>VLOOKUP(D2554,'cpi roi'!A:C,2,FALSE)</f>
        <v>148.19999999999999</v>
      </c>
      <c r="F2554" s="18" t="s">
        <v>8197</v>
      </c>
      <c r="G2554" s="18">
        <v>5.4</v>
      </c>
      <c r="H2554" s="19">
        <v>7900</v>
      </c>
      <c r="I2554" s="18" t="s">
        <v>609</v>
      </c>
      <c r="J2554" s="18" t="s">
        <v>3728</v>
      </c>
      <c r="K2554" s="18" t="s">
        <v>188</v>
      </c>
      <c r="L2554" s="18" t="s">
        <v>34</v>
      </c>
      <c r="M2554" s="20">
        <v>45000000</v>
      </c>
      <c r="N2554" s="20">
        <v>21355893</v>
      </c>
      <c r="O2554" s="21">
        <f t="shared" si="117"/>
        <v>43907831.289473683</v>
      </c>
      <c r="P2554" s="22">
        <f t="shared" si="118"/>
        <v>47.457539999999995</v>
      </c>
      <c r="Q2554" s="20">
        <f t="shared" si="119"/>
        <v>14410184.210526315</v>
      </c>
      <c r="R2554" s="18" t="s">
        <v>48</v>
      </c>
      <c r="S2554" s="18">
        <v>98</v>
      </c>
    </row>
    <row r="2555" spans="1:19" x14ac:dyDescent="0.25">
      <c r="A2555" s="18" t="s">
        <v>8198</v>
      </c>
      <c r="B2555" s="18" t="s">
        <v>20</v>
      </c>
      <c r="C2555" s="18" t="s">
        <v>21</v>
      </c>
      <c r="D2555" s="18">
        <v>1994</v>
      </c>
      <c r="E2555" s="18">
        <f>VLOOKUP(D2555,'cpi roi'!A:C,2,FALSE)</f>
        <v>148.19999999999999</v>
      </c>
      <c r="F2555" s="18" t="s">
        <v>8199</v>
      </c>
      <c r="G2555" s="18">
        <v>6.6</v>
      </c>
      <c r="H2555" s="19">
        <v>3200</v>
      </c>
      <c r="I2555" s="18" t="s">
        <v>8200</v>
      </c>
      <c r="J2555" s="18" t="s">
        <v>8201</v>
      </c>
      <c r="K2555" s="18" t="s">
        <v>4369</v>
      </c>
      <c r="L2555" s="18" t="s">
        <v>26</v>
      </c>
      <c r="M2555" s="20">
        <v>0</v>
      </c>
      <c r="N2555" s="20">
        <v>217881</v>
      </c>
      <c r="O2555" s="21">
        <f t="shared" si="117"/>
        <v>447964.51214574894</v>
      </c>
      <c r="P2555" s="22">
        <f t="shared" si="118"/>
        <v>0</v>
      </c>
      <c r="Q2555" s="20">
        <f t="shared" si="119"/>
        <v>147018.21862348178</v>
      </c>
      <c r="R2555" s="18" t="s">
        <v>4073</v>
      </c>
      <c r="S2555" s="18">
        <v>86</v>
      </c>
    </row>
    <row r="2556" spans="1:19" x14ac:dyDescent="0.25">
      <c r="A2556" s="18" t="s">
        <v>8202</v>
      </c>
      <c r="B2556" s="18" t="s">
        <v>37</v>
      </c>
      <c r="C2556" s="18" t="s">
        <v>241</v>
      </c>
      <c r="D2556" s="18">
        <v>1994</v>
      </c>
      <c r="E2556" s="18">
        <f>VLOOKUP(D2556,'cpi roi'!A:C,2,FALSE)</f>
        <v>148.19999999999999</v>
      </c>
      <c r="F2556" s="18" t="s">
        <v>7905</v>
      </c>
      <c r="G2556" s="18">
        <v>6.5</v>
      </c>
      <c r="H2556" s="19">
        <v>33000</v>
      </c>
      <c r="I2556" s="18" t="s">
        <v>6900</v>
      </c>
      <c r="J2556" s="18" t="s">
        <v>8203</v>
      </c>
      <c r="K2556" s="18" t="s">
        <v>1049</v>
      </c>
      <c r="L2556" s="18" t="s">
        <v>34</v>
      </c>
      <c r="M2556" s="20">
        <v>0</v>
      </c>
      <c r="N2556" s="20">
        <v>46264384</v>
      </c>
      <c r="O2556" s="21">
        <f t="shared" si="117"/>
        <v>95119823.244264498</v>
      </c>
      <c r="P2556" s="22">
        <f t="shared" si="118"/>
        <v>0</v>
      </c>
      <c r="Q2556" s="20">
        <f t="shared" si="119"/>
        <v>31217533.063427802</v>
      </c>
      <c r="R2556" s="18" t="s">
        <v>184</v>
      </c>
      <c r="S2556" s="18">
        <v>114</v>
      </c>
    </row>
    <row r="2557" spans="1:19" x14ac:dyDescent="0.25">
      <c r="A2557" s="18" t="s">
        <v>8204</v>
      </c>
      <c r="B2557" s="18" t="s">
        <v>341</v>
      </c>
      <c r="C2557" s="18" t="s">
        <v>394</v>
      </c>
      <c r="D2557" s="18">
        <v>1994</v>
      </c>
      <c r="E2557" s="18">
        <f>VLOOKUP(D2557,'cpi roi'!A:C,2,FALSE)</f>
        <v>148.19999999999999</v>
      </c>
      <c r="F2557" s="18" t="s">
        <v>7905</v>
      </c>
      <c r="G2557" s="18">
        <v>6.5</v>
      </c>
      <c r="H2557" s="19">
        <v>23000</v>
      </c>
      <c r="I2557" s="18" t="s">
        <v>8205</v>
      </c>
      <c r="J2557" s="18" t="s">
        <v>8205</v>
      </c>
      <c r="K2557" s="18" t="s">
        <v>8206</v>
      </c>
      <c r="L2557" s="18" t="s">
        <v>34</v>
      </c>
      <c r="M2557" s="20">
        <v>45000000</v>
      </c>
      <c r="N2557" s="20">
        <v>9771658</v>
      </c>
      <c r="O2557" s="21">
        <f t="shared" si="117"/>
        <v>20090581.596491229</v>
      </c>
      <c r="P2557" s="22">
        <f t="shared" si="118"/>
        <v>21.714795555555554</v>
      </c>
      <c r="Q2557" s="20">
        <f t="shared" si="119"/>
        <v>6593561.4035087721</v>
      </c>
      <c r="R2557" s="18" t="s">
        <v>8207</v>
      </c>
      <c r="S2557" s="18">
        <v>90</v>
      </c>
    </row>
    <row r="2558" spans="1:19" x14ac:dyDescent="0.25">
      <c r="A2558" s="18" t="s">
        <v>8208</v>
      </c>
      <c r="B2558" s="18" t="s">
        <v>20</v>
      </c>
      <c r="C2558" s="18" t="s">
        <v>45</v>
      </c>
      <c r="D2558" s="18">
        <v>1994</v>
      </c>
      <c r="E2558" s="18">
        <f>VLOOKUP(D2558,'cpi roi'!A:C,2,FALSE)</f>
        <v>148.19999999999999</v>
      </c>
      <c r="F2558" s="18" t="s">
        <v>8209</v>
      </c>
      <c r="G2558" s="18">
        <v>6.3</v>
      </c>
      <c r="H2558" s="19">
        <v>13000</v>
      </c>
      <c r="I2558" s="18" t="s">
        <v>4932</v>
      </c>
      <c r="J2558" s="18" t="s">
        <v>4932</v>
      </c>
      <c r="K2558" s="18" t="s">
        <v>8024</v>
      </c>
      <c r="L2558" s="18" t="s">
        <v>34</v>
      </c>
      <c r="M2558" s="20">
        <v>0</v>
      </c>
      <c r="N2558" s="20">
        <v>14815317</v>
      </c>
      <c r="O2558" s="21">
        <f t="shared" si="117"/>
        <v>30460371.726720646</v>
      </c>
      <c r="P2558" s="22">
        <f t="shared" si="118"/>
        <v>0</v>
      </c>
      <c r="Q2558" s="20">
        <f t="shared" si="119"/>
        <v>9996840.0809716601</v>
      </c>
      <c r="R2558" s="18" t="s">
        <v>8210</v>
      </c>
      <c r="S2558" s="18">
        <v>93</v>
      </c>
    </row>
    <row r="2559" spans="1:19" x14ac:dyDescent="0.25">
      <c r="A2559" s="18" t="s">
        <v>8211</v>
      </c>
      <c r="B2559" s="18" t="s">
        <v>2004</v>
      </c>
      <c r="C2559" s="18" t="s">
        <v>21</v>
      </c>
      <c r="D2559" s="18">
        <v>1994</v>
      </c>
      <c r="E2559" s="18">
        <f>VLOOKUP(D2559,'cpi roi'!A:C,2,FALSE)</f>
        <v>148.19999999999999</v>
      </c>
      <c r="F2559" s="18" t="s">
        <v>8066</v>
      </c>
      <c r="G2559" s="18">
        <v>6.8</v>
      </c>
      <c r="H2559" s="19">
        <v>12000</v>
      </c>
      <c r="I2559" s="18" t="s">
        <v>6254</v>
      </c>
      <c r="J2559" s="18" t="s">
        <v>8212</v>
      </c>
      <c r="K2559" s="18" t="s">
        <v>7688</v>
      </c>
      <c r="L2559" s="18" t="s">
        <v>34</v>
      </c>
      <c r="M2559" s="20">
        <v>0</v>
      </c>
      <c r="N2559" s="20">
        <v>16928556</v>
      </c>
      <c r="O2559" s="21">
        <f t="shared" si="117"/>
        <v>34805202.518218622</v>
      </c>
      <c r="P2559" s="22">
        <f t="shared" si="118"/>
        <v>0</v>
      </c>
      <c r="Q2559" s="20">
        <f t="shared" si="119"/>
        <v>11422777.327935223</v>
      </c>
      <c r="R2559" s="18" t="s">
        <v>6686</v>
      </c>
      <c r="S2559" s="18">
        <v>126</v>
      </c>
    </row>
    <row r="2560" spans="1:19" x14ac:dyDescent="0.25">
      <c r="A2560" s="18" t="s">
        <v>8213</v>
      </c>
      <c r="B2560" s="18" t="s">
        <v>2004</v>
      </c>
      <c r="C2560" s="18" t="s">
        <v>38</v>
      </c>
      <c r="D2560" s="18">
        <v>1994</v>
      </c>
      <c r="E2560" s="18">
        <f>VLOOKUP(D2560,'cpi roi'!A:C,2,FALSE)</f>
        <v>148.19999999999999</v>
      </c>
      <c r="F2560" s="18" t="s">
        <v>7380</v>
      </c>
      <c r="G2560" s="18">
        <v>5.8</v>
      </c>
      <c r="H2560" s="19">
        <v>18000</v>
      </c>
      <c r="I2560" s="18" t="s">
        <v>8214</v>
      </c>
      <c r="J2560" s="18" t="s">
        <v>8214</v>
      </c>
      <c r="K2560" s="18" t="s">
        <v>3263</v>
      </c>
      <c r="L2560" s="18" t="s">
        <v>34</v>
      </c>
      <c r="M2560" s="20">
        <v>0</v>
      </c>
      <c r="N2560" s="20">
        <v>7924955</v>
      </c>
      <c r="O2560" s="21">
        <f t="shared" si="117"/>
        <v>16293750.259784075</v>
      </c>
      <c r="P2560" s="22">
        <f t="shared" si="118"/>
        <v>0</v>
      </c>
      <c r="Q2560" s="20">
        <f t="shared" si="119"/>
        <v>5347473.0094466936</v>
      </c>
      <c r="R2560" s="18" t="s">
        <v>8215</v>
      </c>
      <c r="S2560" s="18">
        <v>94</v>
      </c>
    </row>
    <row r="2561" spans="1:19" x14ac:dyDescent="0.25">
      <c r="A2561" s="18" t="s">
        <v>8216</v>
      </c>
      <c r="B2561" s="18" t="s">
        <v>2004</v>
      </c>
      <c r="C2561" s="18" t="s">
        <v>45</v>
      </c>
      <c r="D2561" s="18">
        <v>1994</v>
      </c>
      <c r="E2561" s="18">
        <f>VLOOKUP(D2561,'cpi roi'!A:C,2,FALSE)</f>
        <v>148.19999999999999</v>
      </c>
      <c r="F2561" s="18" t="s">
        <v>8217</v>
      </c>
      <c r="G2561" s="18">
        <v>5.6</v>
      </c>
      <c r="H2561" s="19">
        <v>12000</v>
      </c>
      <c r="I2561" s="18" t="s">
        <v>1242</v>
      </c>
      <c r="J2561" s="18" t="s">
        <v>8218</v>
      </c>
      <c r="K2561" s="18" t="s">
        <v>4050</v>
      </c>
      <c r="L2561" s="18" t="s">
        <v>34</v>
      </c>
      <c r="M2561" s="20">
        <v>0</v>
      </c>
      <c r="N2561" s="20">
        <v>18137661</v>
      </c>
      <c r="O2561" s="21">
        <f t="shared" si="117"/>
        <v>37291128.925101213</v>
      </c>
      <c r="P2561" s="22">
        <f t="shared" si="118"/>
        <v>0</v>
      </c>
      <c r="Q2561" s="20">
        <f t="shared" si="119"/>
        <v>12238637.651821863</v>
      </c>
      <c r="R2561" s="18" t="s">
        <v>48</v>
      </c>
      <c r="S2561" s="18">
        <v>110</v>
      </c>
    </row>
    <row r="2562" spans="1:19" x14ac:dyDescent="0.25">
      <c r="A2562" s="18" t="s">
        <v>8219</v>
      </c>
      <c r="B2562" s="18" t="s">
        <v>2004</v>
      </c>
      <c r="C2562" s="18" t="s">
        <v>45</v>
      </c>
      <c r="D2562" s="18">
        <v>1994</v>
      </c>
      <c r="E2562" s="18">
        <f>VLOOKUP(D2562,'cpi roi'!A:C,2,FALSE)</f>
        <v>148.19999999999999</v>
      </c>
      <c r="F2562" s="18" t="s">
        <v>6591</v>
      </c>
      <c r="G2562" s="18">
        <v>6.2</v>
      </c>
      <c r="H2562" s="19">
        <v>17000</v>
      </c>
      <c r="I2562" s="18" t="s">
        <v>3539</v>
      </c>
      <c r="J2562" s="18" t="s">
        <v>8220</v>
      </c>
      <c r="K2562" s="18" t="s">
        <v>3524</v>
      </c>
      <c r="L2562" s="18" t="s">
        <v>34</v>
      </c>
      <c r="M2562" s="20">
        <v>40000000</v>
      </c>
      <c r="N2562" s="20">
        <v>24332324</v>
      </c>
      <c r="O2562" s="21">
        <f t="shared" si="117"/>
        <v>50027389.492577597</v>
      </c>
      <c r="P2562" s="22">
        <f t="shared" si="118"/>
        <v>60.83081</v>
      </c>
      <c r="Q2562" s="20">
        <f t="shared" si="119"/>
        <v>16418572.199730095</v>
      </c>
      <c r="R2562" s="18" t="s">
        <v>8039</v>
      </c>
      <c r="S2562" s="18">
        <v>128</v>
      </c>
    </row>
    <row r="2563" spans="1:19" x14ac:dyDescent="0.25">
      <c r="A2563" s="18" t="s">
        <v>8221</v>
      </c>
      <c r="B2563" s="18" t="s">
        <v>20</v>
      </c>
      <c r="C2563" s="18" t="s">
        <v>45</v>
      </c>
      <c r="D2563" s="18">
        <v>1994</v>
      </c>
      <c r="E2563" s="18">
        <f>VLOOKUP(D2563,'cpi roi'!A:C,2,FALSE)</f>
        <v>148.19999999999999</v>
      </c>
      <c r="F2563" s="18" t="s">
        <v>8222</v>
      </c>
      <c r="G2563" s="18">
        <v>5.8</v>
      </c>
      <c r="H2563" s="19">
        <v>4800</v>
      </c>
      <c r="I2563" s="18" t="s">
        <v>8223</v>
      </c>
      <c r="J2563" s="18" t="s">
        <v>8224</v>
      </c>
      <c r="K2563" s="18" t="s">
        <v>4036</v>
      </c>
      <c r="L2563" s="18" t="s">
        <v>34</v>
      </c>
      <c r="M2563" s="20">
        <v>0</v>
      </c>
      <c r="N2563" s="20">
        <v>63513</v>
      </c>
      <c r="O2563" s="21">
        <f t="shared" ref="O2563:O2626" si="120">(304.7/E2563)*N2563</f>
        <v>130583.07085020242</v>
      </c>
      <c r="P2563" s="22">
        <f t="shared" ref="P2563:P2626" si="121">IFERROR(N2563/M2563, 0)*100</f>
        <v>0</v>
      </c>
      <c r="Q2563" s="20">
        <f t="shared" ref="Q2563:Q2626" si="122">N2563/(E2563/100)</f>
        <v>42856.275303643728</v>
      </c>
      <c r="R2563" s="18" t="s">
        <v>7574</v>
      </c>
      <c r="S2563" s="18">
        <v>96</v>
      </c>
    </row>
    <row r="2564" spans="1:19" x14ac:dyDescent="0.25">
      <c r="A2564" s="18" t="s">
        <v>8225</v>
      </c>
      <c r="B2564" s="18" t="s">
        <v>20</v>
      </c>
      <c r="C2564" s="18" t="s">
        <v>108</v>
      </c>
      <c r="D2564" s="18">
        <v>1994</v>
      </c>
      <c r="E2564" s="18">
        <f>VLOOKUP(D2564,'cpi roi'!A:C,2,FALSE)</f>
        <v>148.19999999999999</v>
      </c>
      <c r="F2564" s="18" t="s">
        <v>8226</v>
      </c>
      <c r="G2564" s="18">
        <v>6.6</v>
      </c>
      <c r="H2564" s="19">
        <v>3800</v>
      </c>
      <c r="I2564" s="18" t="s">
        <v>8227</v>
      </c>
      <c r="J2564" s="18" t="s">
        <v>8228</v>
      </c>
      <c r="K2564" s="18" t="s">
        <v>8229</v>
      </c>
      <c r="L2564" s="18" t="s">
        <v>34</v>
      </c>
      <c r="M2564" s="20">
        <v>7000000</v>
      </c>
      <c r="N2564" s="20">
        <v>20851521</v>
      </c>
      <c r="O2564" s="21">
        <f t="shared" si="120"/>
        <v>42870839.73481781</v>
      </c>
      <c r="P2564" s="22">
        <f t="shared" si="121"/>
        <v>297.87887142857141</v>
      </c>
      <c r="Q2564" s="20">
        <f t="shared" si="122"/>
        <v>14069852.226720648</v>
      </c>
      <c r="R2564" s="18" t="s">
        <v>5791</v>
      </c>
      <c r="S2564" s="18">
        <v>119</v>
      </c>
    </row>
    <row r="2565" spans="1:19" x14ac:dyDescent="0.25">
      <c r="A2565" s="18" t="s">
        <v>8230</v>
      </c>
      <c r="B2565" s="18" t="s">
        <v>20</v>
      </c>
      <c r="C2565" s="18" t="s">
        <v>67</v>
      </c>
      <c r="D2565" s="18">
        <v>1994</v>
      </c>
      <c r="E2565" s="18">
        <f>VLOOKUP(D2565,'cpi roi'!A:C,2,FALSE)</f>
        <v>148.19999999999999</v>
      </c>
      <c r="F2565" s="18" t="s">
        <v>8134</v>
      </c>
      <c r="G2565" s="18">
        <v>7.4</v>
      </c>
      <c r="H2565" s="19">
        <v>24000</v>
      </c>
      <c r="I2565" s="18" t="s">
        <v>4939</v>
      </c>
      <c r="J2565" s="18" t="s">
        <v>4939</v>
      </c>
      <c r="K2565" s="18" t="s">
        <v>3367</v>
      </c>
      <c r="L2565" s="18" t="s">
        <v>26</v>
      </c>
      <c r="M2565" s="20">
        <v>0</v>
      </c>
      <c r="N2565" s="20">
        <v>9914409</v>
      </c>
      <c r="O2565" s="21">
        <f t="shared" si="120"/>
        <v>20384078.423076924</v>
      </c>
      <c r="P2565" s="22">
        <f t="shared" si="121"/>
        <v>0</v>
      </c>
      <c r="Q2565" s="20">
        <f t="shared" si="122"/>
        <v>6689884.615384615</v>
      </c>
      <c r="R2565" s="18" t="s">
        <v>7591</v>
      </c>
      <c r="S2565" s="18">
        <v>121</v>
      </c>
    </row>
    <row r="2566" spans="1:19" x14ac:dyDescent="0.25">
      <c r="A2566" s="18" t="s">
        <v>8231</v>
      </c>
      <c r="B2566" s="18" t="s">
        <v>452</v>
      </c>
      <c r="C2566" s="18" t="s">
        <v>45</v>
      </c>
      <c r="D2566" s="18">
        <v>1994</v>
      </c>
      <c r="E2566" s="18">
        <f>VLOOKUP(D2566,'cpi roi'!A:C,2,FALSE)</f>
        <v>148.19999999999999</v>
      </c>
      <c r="F2566" s="18" t="s">
        <v>7963</v>
      </c>
      <c r="G2566" s="18">
        <v>7.8</v>
      </c>
      <c r="H2566" s="19">
        <v>19000</v>
      </c>
      <c r="I2566" s="18" t="s">
        <v>7787</v>
      </c>
      <c r="J2566" s="18" t="s">
        <v>7787</v>
      </c>
      <c r="K2566" s="18" t="s">
        <v>8232</v>
      </c>
      <c r="L2566" s="18" t="s">
        <v>3010</v>
      </c>
      <c r="M2566" s="20">
        <v>0</v>
      </c>
      <c r="N2566" s="20">
        <v>7294403</v>
      </c>
      <c r="O2566" s="21">
        <f t="shared" si="120"/>
        <v>14997331.943994602</v>
      </c>
      <c r="P2566" s="22">
        <f t="shared" si="121"/>
        <v>0</v>
      </c>
      <c r="Q2566" s="20">
        <f t="shared" si="122"/>
        <v>4921999.3252361678</v>
      </c>
      <c r="R2566" s="18" t="s">
        <v>7789</v>
      </c>
      <c r="S2566" s="18">
        <v>124</v>
      </c>
    </row>
    <row r="2567" spans="1:19" x14ac:dyDescent="0.25">
      <c r="A2567" s="18" t="s">
        <v>8233</v>
      </c>
      <c r="B2567" s="18" t="s">
        <v>2004</v>
      </c>
      <c r="C2567" s="18" t="s">
        <v>21</v>
      </c>
      <c r="D2567" s="18">
        <v>1994</v>
      </c>
      <c r="E2567" s="18">
        <f>VLOOKUP(D2567,'cpi roi'!A:C,2,FALSE)</f>
        <v>148.19999999999999</v>
      </c>
      <c r="F2567" s="18" t="s">
        <v>7579</v>
      </c>
      <c r="G2567" s="18">
        <v>6.2</v>
      </c>
      <c r="H2567" s="19">
        <v>13000</v>
      </c>
      <c r="I2567" s="18" t="s">
        <v>139</v>
      </c>
      <c r="J2567" s="18" t="s">
        <v>1752</v>
      </c>
      <c r="K2567" s="18" t="s">
        <v>1029</v>
      </c>
      <c r="L2567" s="18" t="s">
        <v>34</v>
      </c>
      <c r="M2567" s="20">
        <v>0</v>
      </c>
      <c r="N2567" s="20">
        <v>23070663</v>
      </c>
      <c r="O2567" s="21">
        <f t="shared" si="120"/>
        <v>47433407.665991902</v>
      </c>
      <c r="P2567" s="22">
        <f t="shared" si="121"/>
        <v>0</v>
      </c>
      <c r="Q2567" s="20">
        <f t="shared" si="122"/>
        <v>15567248.987854252</v>
      </c>
      <c r="R2567" s="18" t="s">
        <v>48</v>
      </c>
      <c r="S2567" s="18">
        <v>108</v>
      </c>
    </row>
    <row r="2568" spans="1:19" x14ac:dyDescent="0.25">
      <c r="A2568" s="18" t="s">
        <v>8234</v>
      </c>
      <c r="B2568" s="18" t="s">
        <v>2004</v>
      </c>
      <c r="C2568" s="18" t="s">
        <v>38</v>
      </c>
      <c r="D2568" s="18">
        <v>1994</v>
      </c>
      <c r="E2568" s="18">
        <f>VLOOKUP(D2568,'cpi roi'!A:C,2,FALSE)</f>
        <v>148.19999999999999</v>
      </c>
      <c r="F2568" s="18" t="s">
        <v>6591</v>
      </c>
      <c r="G2568" s="18">
        <v>5.9</v>
      </c>
      <c r="H2568" s="19">
        <v>7900</v>
      </c>
      <c r="I2568" s="18" t="s">
        <v>6124</v>
      </c>
      <c r="J2568" s="18" t="s">
        <v>8235</v>
      </c>
      <c r="K2568" s="18" t="s">
        <v>7936</v>
      </c>
      <c r="L2568" s="18" t="s">
        <v>34</v>
      </c>
      <c r="M2568" s="20">
        <v>35000000</v>
      </c>
      <c r="N2568" s="20">
        <v>20280016</v>
      </c>
      <c r="O2568" s="21">
        <f t="shared" si="120"/>
        <v>41695822.369770579</v>
      </c>
      <c r="P2568" s="22">
        <f t="shared" si="121"/>
        <v>57.942902857142855</v>
      </c>
      <c r="Q2568" s="20">
        <f t="shared" si="122"/>
        <v>13684221.322537113</v>
      </c>
      <c r="R2568" s="18" t="s">
        <v>4881</v>
      </c>
      <c r="S2568" s="18">
        <v>102</v>
      </c>
    </row>
    <row r="2569" spans="1:19" x14ac:dyDescent="0.25">
      <c r="A2569" s="18" t="s">
        <v>8236</v>
      </c>
      <c r="B2569" s="18" t="s">
        <v>20</v>
      </c>
      <c r="C2569" s="18" t="s">
        <v>38</v>
      </c>
      <c r="D2569" s="18">
        <v>1994</v>
      </c>
      <c r="E2569" s="18">
        <f>VLOOKUP(D2569,'cpi roi'!A:C,2,FALSE)</f>
        <v>148.19999999999999</v>
      </c>
      <c r="F2569" s="18" t="s">
        <v>8137</v>
      </c>
      <c r="G2569" s="18">
        <v>6.1</v>
      </c>
      <c r="H2569" s="19">
        <v>19000</v>
      </c>
      <c r="I2569" s="18" t="s">
        <v>5019</v>
      </c>
      <c r="J2569" s="18" t="s">
        <v>8237</v>
      </c>
      <c r="K2569" s="18" t="s">
        <v>7217</v>
      </c>
      <c r="L2569" s="18" t="s">
        <v>34</v>
      </c>
      <c r="M2569" s="20">
        <v>20000000</v>
      </c>
      <c r="N2569" s="20">
        <v>15339030</v>
      </c>
      <c r="O2569" s="21">
        <f t="shared" si="120"/>
        <v>31537128.481781375</v>
      </c>
      <c r="P2569" s="22">
        <f t="shared" si="121"/>
        <v>76.695149999999998</v>
      </c>
      <c r="Q2569" s="20">
        <f t="shared" si="122"/>
        <v>10350222.672064777</v>
      </c>
      <c r="R2569" s="18" t="s">
        <v>35</v>
      </c>
      <c r="S2569" s="18">
        <v>118</v>
      </c>
    </row>
    <row r="2570" spans="1:19" x14ac:dyDescent="0.25">
      <c r="A2570" s="18" t="s">
        <v>8238</v>
      </c>
      <c r="B2570" s="18" t="s">
        <v>20</v>
      </c>
      <c r="C2570" s="18" t="s">
        <v>45</v>
      </c>
      <c r="D2570" s="18">
        <v>1994</v>
      </c>
      <c r="E2570" s="18">
        <f>VLOOKUP(D2570,'cpi roi'!A:C,2,FALSE)</f>
        <v>148.19999999999999</v>
      </c>
      <c r="F2570" s="18" t="s">
        <v>7923</v>
      </c>
      <c r="G2570" s="18">
        <v>5.9</v>
      </c>
      <c r="H2570" s="19">
        <v>12000</v>
      </c>
      <c r="I2570" s="18" t="s">
        <v>119</v>
      </c>
      <c r="J2570" s="18" t="s">
        <v>8239</v>
      </c>
      <c r="K2570" s="18" t="s">
        <v>3060</v>
      </c>
      <c r="L2570" s="18" t="s">
        <v>34</v>
      </c>
      <c r="M2570" s="20">
        <v>25000000</v>
      </c>
      <c r="N2570" s="20">
        <v>6562513</v>
      </c>
      <c r="O2570" s="21">
        <f t="shared" si="120"/>
        <v>13492562.15317139</v>
      </c>
      <c r="P2570" s="22">
        <f t="shared" si="121"/>
        <v>26.250052</v>
      </c>
      <c r="Q2570" s="20">
        <f t="shared" si="122"/>
        <v>4428146.4237516867</v>
      </c>
      <c r="R2570" s="18" t="s">
        <v>6334</v>
      </c>
      <c r="S2570" s="18">
        <v>118</v>
      </c>
    </row>
    <row r="2571" spans="1:19" x14ac:dyDescent="0.25">
      <c r="A2571" s="18" t="s">
        <v>8240</v>
      </c>
      <c r="B2571" s="18" t="s">
        <v>37</v>
      </c>
      <c r="C2571" s="18" t="s">
        <v>29</v>
      </c>
      <c r="D2571" s="18">
        <v>1994</v>
      </c>
      <c r="E2571" s="18">
        <f>VLOOKUP(D2571,'cpi roi'!A:C,2,FALSE)</f>
        <v>148.19999999999999</v>
      </c>
      <c r="F2571" s="18" t="s">
        <v>8241</v>
      </c>
      <c r="G2571" s="18">
        <v>5.7</v>
      </c>
      <c r="H2571" s="19">
        <v>6500</v>
      </c>
      <c r="I2571" s="18" t="s">
        <v>538</v>
      </c>
      <c r="J2571" s="18" t="s">
        <v>8242</v>
      </c>
      <c r="K2571" s="18" t="s">
        <v>8243</v>
      </c>
      <c r="L2571" s="18" t="s">
        <v>34</v>
      </c>
      <c r="M2571" s="20">
        <v>0</v>
      </c>
      <c r="N2571" s="20">
        <v>16820893</v>
      </c>
      <c r="O2571" s="21">
        <f t="shared" si="120"/>
        <v>34583846.809041835</v>
      </c>
      <c r="P2571" s="22">
        <f t="shared" si="121"/>
        <v>0</v>
      </c>
      <c r="Q2571" s="20">
        <f t="shared" si="122"/>
        <v>11350130.229419703</v>
      </c>
      <c r="R2571" s="18" t="s">
        <v>48</v>
      </c>
      <c r="S2571" s="18">
        <v>94</v>
      </c>
    </row>
    <row r="2572" spans="1:19" x14ac:dyDescent="0.25">
      <c r="A2572" s="18" t="s">
        <v>8244</v>
      </c>
      <c r="B2572" s="18" t="s">
        <v>2004</v>
      </c>
      <c r="C2572" s="18" t="s">
        <v>38</v>
      </c>
      <c r="D2572" s="18">
        <v>1994</v>
      </c>
      <c r="E2572" s="18">
        <f>VLOOKUP(D2572,'cpi roi'!A:C,2,FALSE)</f>
        <v>148.19999999999999</v>
      </c>
      <c r="F2572" s="18" t="s">
        <v>8134</v>
      </c>
      <c r="G2572" s="18">
        <v>4.5</v>
      </c>
      <c r="H2572" s="19">
        <v>20000</v>
      </c>
      <c r="I2572" s="18" t="s">
        <v>8245</v>
      </c>
      <c r="J2572" s="18" t="s">
        <v>3255</v>
      </c>
      <c r="K2572" s="18" t="s">
        <v>2224</v>
      </c>
      <c r="L2572" s="18" t="s">
        <v>26</v>
      </c>
      <c r="M2572" s="20">
        <v>26000000</v>
      </c>
      <c r="N2572" s="20">
        <v>12303080</v>
      </c>
      <c r="O2572" s="21">
        <f t="shared" si="120"/>
        <v>25295198.893387314</v>
      </c>
      <c r="P2572" s="22">
        <f t="shared" si="121"/>
        <v>47.319538461538464</v>
      </c>
      <c r="Q2572" s="20">
        <f t="shared" si="122"/>
        <v>8301673.4143049931</v>
      </c>
      <c r="R2572" s="18" t="s">
        <v>8246</v>
      </c>
      <c r="S2572" s="18">
        <v>99</v>
      </c>
    </row>
    <row r="2573" spans="1:19" x14ac:dyDescent="0.25">
      <c r="A2573" s="18" t="s">
        <v>8247</v>
      </c>
      <c r="B2573" s="18" t="s">
        <v>20</v>
      </c>
      <c r="C2573" s="18" t="s">
        <v>45</v>
      </c>
      <c r="D2573" s="18">
        <v>1994</v>
      </c>
      <c r="E2573" s="18">
        <f>VLOOKUP(D2573,'cpi roi'!A:C,2,FALSE)</f>
        <v>148.19999999999999</v>
      </c>
      <c r="F2573" s="18" t="s">
        <v>8248</v>
      </c>
      <c r="G2573" s="18">
        <v>7.1</v>
      </c>
      <c r="H2573" s="19">
        <v>20000</v>
      </c>
      <c r="I2573" s="18" t="s">
        <v>8249</v>
      </c>
      <c r="J2573" s="18" t="s">
        <v>8250</v>
      </c>
      <c r="K2573" s="18" t="s">
        <v>8251</v>
      </c>
      <c r="L2573" s="18" t="s">
        <v>310</v>
      </c>
      <c r="M2573" s="20">
        <v>4000000</v>
      </c>
      <c r="N2573" s="20">
        <v>253986</v>
      </c>
      <c r="O2573" s="21">
        <f t="shared" si="120"/>
        <v>522196.58704453439</v>
      </c>
      <c r="P2573" s="22">
        <f t="shared" si="121"/>
        <v>6.3496499999999996</v>
      </c>
      <c r="Q2573" s="20">
        <f t="shared" si="122"/>
        <v>171380.56680161942</v>
      </c>
      <c r="R2573" s="18" t="s">
        <v>8252</v>
      </c>
      <c r="S2573" s="18">
        <v>105</v>
      </c>
    </row>
    <row r="2574" spans="1:19" x14ac:dyDescent="0.25">
      <c r="A2574" s="18" t="s">
        <v>8253</v>
      </c>
      <c r="B2574" s="18" t="s">
        <v>20</v>
      </c>
      <c r="C2574" s="18" t="s">
        <v>38</v>
      </c>
      <c r="D2574" s="18">
        <v>1994</v>
      </c>
      <c r="E2574" s="18">
        <f>VLOOKUP(D2574,'cpi roi'!A:C,2,FALSE)</f>
        <v>148.19999999999999</v>
      </c>
      <c r="F2574" s="18" t="s">
        <v>8254</v>
      </c>
      <c r="G2574" s="18">
        <v>5.6</v>
      </c>
      <c r="H2574" s="19">
        <v>4000</v>
      </c>
      <c r="I2574" s="18" t="s">
        <v>8255</v>
      </c>
      <c r="J2574" s="18" t="s">
        <v>8255</v>
      </c>
      <c r="K2574" s="18" t="s">
        <v>8256</v>
      </c>
      <c r="L2574" s="18" t="s">
        <v>26</v>
      </c>
      <c r="M2574" s="20">
        <v>0</v>
      </c>
      <c r="N2574" s="20">
        <v>3129045</v>
      </c>
      <c r="O2574" s="21">
        <f t="shared" si="120"/>
        <v>6433333.4109311737</v>
      </c>
      <c r="P2574" s="22">
        <f t="shared" si="121"/>
        <v>0</v>
      </c>
      <c r="Q2574" s="20">
        <f t="shared" si="122"/>
        <v>2111366.3967611338</v>
      </c>
      <c r="R2574" s="18" t="s">
        <v>8257</v>
      </c>
      <c r="S2574" s="18">
        <v>120</v>
      </c>
    </row>
    <row r="2575" spans="1:19" x14ac:dyDescent="0.25">
      <c r="A2575" s="18" t="s">
        <v>8258</v>
      </c>
      <c r="B2575" s="18" t="s">
        <v>20</v>
      </c>
      <c r="C2575" s="18" t="s">
        <v>38</v>
      </c>
      <c r="D2575" s="18">
        <v>1994</v>
      </c>
      <c r="E2575" s="18">
        <f>VLOOKUP(D2575,'cpi roi'!A:C,2,FALSE)</f>
        <v>148.19999999999999</v>
      </c>
      <c r="F2575" s="18" t="s">
        <v>8259</v>
      </c>
      <c r="G2575" s="18">
        <v>7.1</v>
      </c>
      <c r="H2575" s="19">
        <v>14000</v>
      </c>
      <c r="I2575" s="18" t="s">
        <v>4719</v>
      </c>
      <c r="J2575" s="18" t="s">
        <v>8260</v>
      </c>
      <c r="K2575" s="18" t="s">
        <v>7960</v>
      </c>
      <c r="L2575" s="18" t="s">
        <v>496</v>
      </c>
      <c r="M2575" s="20">
        <v>0</v>
      </c>
      <c r="N2575" s="20">
        <v>1977198</v>
      </c>
      <c r="O2575" s="21">
        <f t="shared" si="120"/>
        <v>4065129.7611336033</v>
      </c>
      <c r="P2575" s="22">
        <f t="shared" si="121"/>
        <v>0</v>
      </c>
      <c r="Q2575" s="20">
        <f t="shared" si="122"/>
        <v>1334141.7004048582</v>
      </c>
      <c r="R2575" s="18" t="s">
        <v>7961</v>
      </c>
      <c r="S2575" s="18">
        <v>100</v>
      </c>
    </row>
    <row r="2576" spans="1:19" x14ac:dyDescent="0.25">
      <c r="A2576" s="18" t="s">
        <v>8261</v>
      </c>
      <c r="B2576" s="18" t="s">
        <v>20</v>
      </c>
      <c r="C2576" s="18" t="s">
        <v>45</v>
      </c>
      <c r="D2576" s="18">
        <v>1994</v>
      </c>
      <c r="E2576" s="18">
        <f>VLOOKUP(D2576,'cpi roi'!A:C,2,FALSE)</f>
        <v>148.19999999999999</v>
      </c>
      <c r="F2576" s="18" t="s">
        <v>8093</v>
      </c>
      <c r="G2576" s="18">
        <v>6.1</v>
      </c>
      <c r="H2576" s="19">
        <v>11000</v>
      </c>
      <c r="I2576" s="18" t="s">
        <v>4191</v>
      </c>
      <c r="J2576" s="18" t="s">
        <v>8262</v>
      </c>
      <c r="K2576" s="18" t="s">
        <v>6917</v>
      </c>
      <c r="L2576" s="18" t="s">
        <v>26</v>
      </c>
      <c r="M2576" s="20">
        <v>0</v>
      </c>
      <c r="N2576" s="20">
        <v>4352094</v>
      </c>
      <c r="O2576" s="21">
        <f t="shared" si="120"/>
        <v>8947928.7570850197</v>
      </c>
      <c r="P2576" s="22">
        <f t="shared" si="121"/>
        <v>0</v>
      </c>
      <c r="Q2576" s="20">
        <f t="shared" si="122"/>
        <v>2936635.6275303643</v>
      </c>
      <c r="R2576" s="18" t="s">
        <v>8263</v>
      </c>
      <c r="S2576" s="18">
        <v>96</v>
      </c>
    </row>
    <row r="2577" spans="1:19" x14ac:dyDescent="0.25">
      <c r="A2577" s="18" t="s">
        <v>8264</v>
      </c>
      <c r="B2577" s="18" t="s">
        <v>2004</v>
      </c>
      <c r="C2577" s="18" t="s">
        <v>29</v>
      </c>
      <c r="D2577" s="18">
        <v>1994</v>
      </c>
      <c r="E2577" s="18">
        <f>VLOOKUP(D2577,'cpi roi'!A:C,2,FALSE)</f>
        <v>148.19999999999999</v>
      </c>
      <c r="F2577" s="18" t="s">
        <v>7716</v>
      </c>
      <c r="G2577" s="18">
        <v>5.3</v>
      </c>
      <c r="H2577" s="19">
        <v>8200</v>
      </c>
      <c r="I2577" s="18" t="s">
        <v>8265</v>
      </c>
      <c r="J2577" s="18" t="s">
        <v>8266</v>
      </c>
      <c r="K2577" s="18" t="s">
        <v>8266</v>
      </c>
      <c r="L2577" s="18" t="s">
        <v>34</v>
      </c>
      <c r="M2577" s="20">
        <v>9000000</v>
      </c>
      <c r="N2577" s="20">
        <v>3662459</v>
      </c>
      <c r="O2577" s="21">
        <f t="shared" si="120"/>
        <v>7530035.474358974</v>
      </c>
      <c r="P2577" s="22">
        <f t="shared" si="121"/>
        <v>40.693988888888889</v>
      </c>
      <c r="Q2577" s="20">
        <f t="shared" si="122"/>
        <v>2471294.871794872</v>
      </c>
      <c r="R2577" s="18" t="s">
        <v>2097</v>
      </c>
      <c r="S2577" s="18">
        <v>80</v>
      </c>
    </row>
    <row r="2578" spans="1:19" x14ac:dyDescent="0.25">
      <c r="A2578" s="18" t="s">
        <v>8267</v>
      </c>
      <c r="B2578" s="18" t="s">
        <v>2004</v>
      </c>
      <c r="C2578" s="18" t="s">
        <v>45</v>
      </c>
      <c r="D2578" s="18">
        <v>1994</v>
      </c>
      <c r="E2578" s="18">
        <f>VLOOKUP(D2578,'cpi roi'!A:C,2,FALSE)</f>
        <v>148.19999999999999</v>
      </c>
      <c r="F2578" s="18" t="s">
        <v>8075</v>
      </c>
      <c r="G2578" s="18">
        <v>6.2</v>
      </c>
      <c r="H2578" s="19">
        <v>16000</v>
      </c>
      <c r="I2578" s="18" t="s">
        <v>2021</v>
      </c>
      <c r="J2578" s="18" t="s">
        <v>2021</v>
      </c>
      <c r="K2578" s="18" t="s">
        <v>449</v>
      </c>
      <c r="L2578" s="18" t="s">
        <v>34</v>
      </c>
      <c r="M2578" s="20">
        <v>20000000</v>
      </c>
      <c r="N2578" s="20">
        <v>27058304</v>
      </c>
      <c r="O2578" s="21">
        <f t="shared" si="120"/>
        <v>55632019.087719299</v>
      </c>
      <c r="P2578" s="22">
        <f t="shared" si="121"/>
        <v>135.29151999999999</v>
      </c>
      <c r="Q2578" s="20">
        <f t="shared" si="122"/>
        <v>18257964.912280701</v>
      </c>
      <c r="R2578" s="18" t="s">
        <v>8268</v>
      </c>
      <c r="S2578" s="18">
        <v>96</v>
      </c>
    </row>
    <row r="2579" spans="1:19" x14ac:dyDescent="0.25">
      <c r="A2579" s="18" t="s">
        <v>8269</v>
      </c>
      <c r="B2579" s="18" t="s">
        <v>341</v>
      </c>
      <c r="C2579" s="18" t="s">
        <v>29</v>
      </c>
      <c r="D2579" s="18">
        <v>1994</v>
      </c>
      <c r="E2579" s="18">
        <f>VLOOKUP(D2579,'cpi roi'!A:C,2,FALSE)</f>
        <v>148.19999999999999</v>
      </c>
      <c r="F2579" s="18" t="s">
        <v>7914</v>
      </c>
      <c r="G2579" s="18">
        <v>6.6</v>
      </c>
      <c r="H2579" s="19">
        <v>9500</v>
      </c>
      <c r="I2579" s="18" t="s">
        <v>8270</v>
      </c>
      <c r="J2579" s="18" t="s">
        <v>8271</v>
      </c>
      <c r="K2579" s="18" t="s">
        <v>8272</v>
      </c>
      <c r="L2579" s="18" t="s">
        <v>26</v>
      </c>
      <c r="M2579" s="20">
        <v>0</v>
      </c>
      <c r="N2579" s="20">
        <v>4630377</v>
      </c>
      <c r="O2579" s="21">
        <f t="shared" si="120"/>
        <v>9520080.1072874498</v>
      </c>
      <c r="P2579" s="22">
        <f t="shared" si="121"/>
        <v>0</v>
      </c>
      <c r="Q2579" s="20">
        <f t="shared" si="122"/>
        <v>3124410.9311740892</v>
      </c>
      <c r="R2579" s="18" t="s">
        <v>27</v>
      </c>
      <c r="S2579" s="18">
        <v>88</v>
      </c>
    </row>
    <row r="2580" spans="1:19" x14ac:dyDescent="0.25">
      <c r="A2580" s="18" t="s">
        <v>8273</v>
      </c>
      <c r="B2580" s="18" t="s">
        <v>37</v>
      </c>
      <c r="C2580" s="18" t="s">
        <v>29</v>
      </c>
      <c r="D2580" s="18">
        <v>1994</v>
      </c>
      <c r="E2580" s="18">
        <f>VLOOKUP(D2580,'cpi roi'!A:C,2,FALSE)</f>
        <v>148.19999999999999</v>
      </c>
      <c r="F2580" s="18" t="s">
        <v>7414</v>
      </c>
      <c r="G2580" s="18">
        <v>6.6</v>
      </c>
      <c r="H2580" s="19">
        <v>7900</v>
      </c>
      <c r="I2580" s="18" t="s">
        <v>8274</v>
      </c>
      <c r="J2580" s="18" t="s">
        <v>8275</v>
      </c>
      <c r="K2580" s="18" t="s">
        <v>8276</v>
      </c>
      <c r="L2580" s="18" t="s">
        <v>34</v>
      </c>
      <c r="M2580" s="20">
        <v>0</v>
      </c>
      <c r="N2580" s="20">
        <v>21006361</v>
      </c>
      <c r="O2580" s="21">
        <f t="shared" si="120"/>
        <v>43189191.610661268</v>
      </c>
      <c r="P2580" s="22">
        <f t="shared" si="121"/>
        <v>0</v>
      </c>
      <c r="Q2580" s="20">
        <f t="shared" si="122"/>
        <v>14174332.658569502</v>
      </c>
      <c r="R2580" s="18" t="s">
        <v>1729</v>
      </c>
      <c r="S2580" s="18">
        <v>108</v>
      </c>
    </row>
    <row r="2581" spans="1:19" x14ac:dyDescent="0.25">
      <c r="A2581" s="18" t="s">
        <v>8277</v>
      </c>
      <c r="B2581" s="18" t="s">
        <v>20</v>
      </c>
      <c r="C2581" s="18" t="s">
        <v>38</v>
      </c>
      <c r="D2581" s="18">
        <v>1994</v>
      </c>
      <c r="E2581" s="18">
        <f>VLOOKUP(D2581,'cpi roi'!A:C,2,FALSE)</f>
        <v>148.19999999999999</v>
      </c>
      <c r="F2581" s="18" t="s">
        <v>8000</v>
      </c>
      <c r="G2581" s="18">
        <v>5.6</v>
      </c>
      <c r="H2581" s="19">
        <v>19000</v>
      </c>
      <c r="I2581" s="18" t="s">
        <v>919</v>
      </c>
      <c r="J2581" s="18" t="s">
        <v>8278</v>
      </c>
      <c r="K2581" s="18" t="s">
        <v>6344</v>
      </c>
      <c r="L2581" s="18" t="s">
        <v>34</v>
      </c>
      <c r="M2581" s="20">
        <v>45000000</v>
      </c>
      <c r="N2581" s="20">
        <v>28735315</v>
      </c>
      <c r="O2581" s="21">
        <f t="shared" si="120"/>
        <v>59079962.756410256</v>
      </c>
      <c r="P2581" s="22">
        <f t="shared" si="121"/>
        <v>63.856255555555549</v>
      </c>
      <c r="Q2581" s="20">
        <f t="shared" si="122"/>
        <v>19389551.282051284</v>
      </c>
      <c r="R2581" s="18" t="s">
        <v>48</v>
      </c>
      <c r="S2581" s="18">
        <v>101</v>
      </c>
    </row>
    <row r="2582" spans="1:19" x14ac:dyDescent="0.25">
      <c r="A2582" s="18" t="s">
        <v>8279</v>
      </c>
      <c r="B2582" s="18" t="s">
        <v>341</v>
      </c>
      <c r="C2582" s="18" t="s">
        <v>21</v>
      </c>
      <c r="D2582" s="18">
        <v>1994</v>
      </c>
      <c r="E2582" s="18">
        <f>VLOOKUP(D2582,'cpi roi'!A:C,2,FALSE)</f>
        <v>148.19999999999999</v>
      </c>
      <c r="F2582" s="18" t="s">
        <v>8280</v>
      </c>
      <c r="G2582" s="18">
        <v>7.8</v>
      </c>
      <c r="H2582" s="19">
        <v>7100</v>
      </c>
      <c r="I2582" s="18" t="s">
        <v>5868</v>
      </c>
      <c r="J2582" s="18" t="s">
        <v>5868</v>
      </c>
      <c r="K2582" s="18" t="s">
        <v>8281</v>
      </c>
      <c r="L2582" s="18" t="s">
        <v>5870</v>
      </c>
      <c r="M2582" s="20">
        <v>0</v>
      </c>
      <c r="N2582" s="20">
        <v>0</v>
      </c>
      <c r="O2582" s="21">
        <f t="shared" si="120"/>
        <v>0</v>
      </c>
      <c r="P2582" s="22">
        <f t="shared" si="121"/>
        <v>0</v>
      </c>
      <c r="Q2582" s="20">
        <f t="shared" si="122"/>
        <v>0</v>
      </c>
      <c r="R2582" s="18" t="s">
        <v>8282</v>
      </c>
      <c r="S2582" s="18">
        <v>103</v>
      </c>
    </row>
    <row r="2583" spans="1:19" x14ac:dyDescent="0.25">
      <c r="A2583" s="18" t="s">
        <v>8283</v>
      </c>
      <c r="B2583" s="18" t="s">
        <v>452</v>
      </c>
      <c r="C2583" s="18" t="s">
        <v>21</v>
      </c>
      <c r="D2583" s="18">
        <v>1994</v>
      </c>
      <c r="E2583" s="18">
        <f>VLOOKUP(D2583,'cpi roi'!A:C,2,FALSE)</f>
        <v>148.19999999999999</v>
      </c>
      <c r="F2583" s="18" t="s">
        <v>7929</v>
      </c>
      <c r="G2583" s="18">
        <v>8.3000000000000007</v>
      </c>
      <c r="H2583" s="19">
        <v>17000</v>
      </c>
      <c r="I2583" s="18" t="s">
        <v>5991</v>
      </c>
      <c r="J2583" s="18" t="s">
        <v>8284</v>
      </c>
      <c r="K2583" s="18" t="s">
        <v>8285</v>
      </c>
      <c r="L2583" s="18" t="s">
        <v>5994</v>
      </c>
      <c r="M2583" s="20">
        <v>0</v>
      </c>
      <c r="N2583" s="20">
        <v>2332728</v>
      </c>
      <c r="O2583" s="21">
        <f t="shared" si="120"/>
        <v>4796101.3603238864</v>
      </c>
      <c r="P2583" s="22">
        <f t="shared" si="121"/>
        <v>0</v>
      </c>
      <c r="Q2583" s="20">
        <f t="shared" si="122"/>
        <v>1574040.4858299596</v>
      </c>
      <c r="R2583" s="18" t="s">
        <v>6475</v>
      </c>
      <c r="S2583" s="18">
        <v>133</v>
      </c>
    </row>
    <row r="2584" spans="1:19" x14ac:dyDescent="0.25">
      <c r="A2584" s="18" t="s">
        <v>8286</v>
      </c>
      <c r="B2584" s="18" t="s">
        <v>37</v>
      </c>
      <c r="C2584" s="18" t="s">
        <v>45</v>
      </c>
      <c r="D2584" s="18">
        <v>1994</v>
      </c>
      <c r="E2584" s="18">
        <f>VLOOKUP(D2584,'cpi roi'!A:C,2,FALSE)</f>
        <v>148.19999999999999</v>
      </c>
      <c r="F2584" s="18" t="s">
        <v>8287</v>
      </c>
      <c r="G2584" s="18">
        <v>5</v>
      </c>
      <c r="H2584" s="19">
        <v>13000</v>
      </c>
      <c r="I2584" s="18" t="s">
        <v>2040</v>
      </c>
      <c r="J2584" s="18" t="s">
        <v>3739</v>
      </c>
      <c r="K2584" s="18" t="s">
        <v>7532</v>
      </c>
      <c r="L2584" s="18" t="s">
        <v>34</v>
      </c>
      <c r="M2584" s="20">
        <v>0</v>
      </c>
      <c r="N2584" s="20">
        <v>28881266</v>
      </c>
      <c r="O2584" s="21">
        <f t="shared" si="120"/>
        <v>59380038.800269902</v>
      </c>
      <c r="P2584" s="22">
        <f t="shared" si="121"/>
        <v>0</v>
      </c>
      <c r="Q2584" s="20">
        <f t="shared" si="122"/>
        <v>19488033.738191634</v>
      </c>
      <c r="R2584" s="18" t="s">
        <v>5724</v>
      </c>
      <c r="S2584" s="18">
        <v>91</v>
      </c>
    </row>
    <row r="2585" spans="1:19" x14ac:dyDescent="0.25">
      <c r="A2585" s="18" t="s">
        <v>8288</v>
      </c>
      <c r="B2585" s="18" t="s">
        <v>2004</v>
      </c>
      <c r="C2585" s="18" t="s">
        <v>29</v>
      </c>
      <c r="D2585" s="18">
        <v>1994</v>
      </c>
      <c r="E2585" s="18">
        <f>VLOOKUP(D2585,'cpi roi'!A:C,2,FALSE)</f>
        <v>148.19999999999999</v>
      </c>
      <c r="F2585" s="18" t="s">
        <v>8289</v>
      </c>
      <c r="G2585" s="18">
        <v>5.9</v>
      </c>
      <c r="H2585" s="19">
        <v>13000</v>
      </c>
      <c r="I2585" s="18" t="s">
        <v>3523</v>
      </c>
      <c r="J2585" s="18" t="s">
        <v>3523</v>
      </c>
      <c r="K2585" s="18" t="s">
        <v>1540</v>
      </c>
      <c r="L2585" s="18" t="s">
        <v>34</v>
      </c>
      <c r="M2585" s="20">
        <v>0</v>
      </c>
      <c r="N2585" s="20">
        <v>6017509</v>
      </c>
      <c r="O2585" s="21">
        <f t="shared" si="120"/>
        <v>12372030.987179486</v>
      </c>
      <c r="P2585" s="22">
        <f t="shared" si="121"/>
        <v>0</v>
      </c>
      <c r="Q2585" s="20">
        <f t="shared" si="122"/>
        <v>4060397.435897436</v>
      </c>
      <c r="R2585" s="18" t="s">
        <v>1431</v>
      </c>
      <c r="S2585" s="18">
        <v>111</v>
      </c>
    </row>
    <row r="2586" spans="1:19" x14ac:dyDescent="0.25">
      <c r="A2586" s="18" t="s">
        <v>8290</v>
      </c>
      <c r="B2586" s="18" t="s">
        <v>20</v>
      </c>
      <c r="C2586" s="18" t="s">
        <v>38</v>
      </c>
      <c r="D2586" s="18">
        <v>1994</v>
      </c>
      <c r="E2586" s="18">
        <f>VLOOKUP(D2586,'cpi roi'!A:C,2,FALSE)</f>
        <v>148.19999999999999</v>
      </c>
      <c r="F2586" s="18" t="s">
        <v>7414</v>
      </c>
      <c r="G2586" s="18">
        <v>4.9000000000000004</v>
      </c>
      <c r="H2586" s="19">
        <v>7200</v>
      </c>
      <c r="I2586" s="18" t="s">
        <v>5504</v>
      </c>
      <c r="J2586" s="18" t="s">
        <v>4122</v>
      </c>
      <c r="K2586" s="18" t="s">
        <v>1179</v>
      </c>
      <c r="L2586" s="18" t="s">
        <v>199</v>
      </c>
      <c r="M2586" s="20">
        <v>5000000</v>
      </c>
      <c r="N2586" s="20">
        <v>1702394</v>
      </c>
      <c r="O2586" s="21">
        <f t="shared" si="120"/>
        <v>3500131.2537112008</v>
      </c>
      <c r="P2586" s="22">
        <f t="shared" si="121"/>
        <v>34.047879999999999</v>
      </c>
      <c r="Q2586" s="20">
        <f t="shared" si="122"/>
        <v>1148713.9001349527</v>
      </c>
      <c r="R2586" s="18" t="s">
        <v>8291</v>
      </c>
      <c r="S2586" s="18">
        <v>95</v>
      </c>
    </row>
    <row r="2587" spans="1:19" x14ac:dyDescent="0.25">
      <c r="A2587" s="18" t="s">
        <v>8292</v>
      </c>
      <c r="B2587" s="18" t="s">
        <v>2004</v>
      </c>
      <c r="C2587" s="18" t="s">
        <v>45</v>
      </c>
      <c r="D2587" s="18">
        <v>1994</v>
      </c>
      <c r="E2587" s="18">
        <f>VLOOKUP(D2587,'cpi roi'!A:C,2,FALSE)</f>
        <v>148.19999999999999</v>
      </c>
      <c r="F2587" s="18" t="s">
        <v>7918</v>
      </c>
      <c r="G2587" s="18">
        <v>5.5</v>
      </c>
      <c r="H2587" s="19">
        <v>19000</v>
      </c>
      <c r="I2587" s="18" t="s">
        <v>4293</v>
      </c>
      <c r="J2587" s="18" t="s">
        <v>1140</v>
      </c>
      <c r="K2587" s="18" t="s">
        <v>4921</v>
      </c>
      <c r="L2587" s="18" t="s">
        <v>34</v>
      </c>
      <c r="M2587" s="20">
        <v>40000000</v>
      </c>
      <c r="N2587" s="20">
        <v>43622150</v>
      </c>
      <c r="O2587" s="21">
        <f t="shared" si="120"/>
        <v>89687375.877192974</v>
      </c>
      <c r="P2587" s="22">
        <f t="shared" si="121"/>
        <v>109.055375</v>
      </c>
      <c r="Q2587" s="20">
        <f t="shared" si="122"/>
        <v>29434649.122807018</v>
      </c>
      <c r="R2587" s="18" t="s">
        <v>5112</v>
      </c>
      <c r="S2587" s="18">
        <v>116</v>
      </c>
    </row>
    <row r="2588" spans="1:19" x14ac:dyDescent="0.25">
      <c r="A2588" s="18" t="s">
        <v>8293</v>
      </c>
      <c r="B2588" s="18" t="s">
        <v>37</v>
      </c>
      <c r="C2588" s="18" t="s">
        <v>45</v>
      </c>
      <c r="D2588" s="18">
        <v>1994</v>
      </c>
      <c r="E2588" s="18">
        <f>VLOOKUP(D2588,'cpi roi'!A:C,2,FALSE)</f>
        <v>148.19999999999999</v>
      </c>
      <c r="F2588" s="18" t="s">
        <v>7935</v>
      </c>
      <c r="G2588" s="18">
        <v>6.6</v>
      </c>
      <c r="H2588" s="19">
        <v>13000</v>
      </c>
      <c r="I2588" s="18" t="s">
        <v>8294</v>
      </c>
      <c r="J2588" s="18" t="s">
        <v>8294</v>
      </c>
      <c r="K2588" s="18" t="s">
        <v>7217</v>
      </c>
      <c r="L2588" s="18" t="s">
        <v>34</v>
      </c>
      <c r="M2588" s="20">
        <v>0</v>
      </c>
      <c r="N2588" s="20">
        <v>20164171</v>
      </c>
      <c r="O2588" s="21">
        <f t="shared" si="120"/>
        <v>41457644.424426451</v>
      </c>
      <c r="P2588" s="22">
        <f t="shared" si="121"/>
        <v>0</v>
      </c>
      <c r="Q2588" s="20">
        <f t="shared" si="122"/>
        <v>13606053.306342781</v>
      </c>
      <c r="R2588" s="18" t="s">
        <v>2031</v>
      </c>
      <c r="S2588" s="18">
        <v>115</v>
      </c>
    </row>
    <row r="2589" spans="1:19" x14ac:dyDescent="0.25">
      <c r="A2589" s="18" t="s">
        <v>8295</v>
      </c>
      <c r="B2589" s="18" t="s">
        <v>20</v>
      </c>
      <c r="C2589" s="18" t="s">
        <v>45</v>
      </c>
      <c r="D2589" s="18">
        <v>1994</v>
      </c>
      <c r="E2589" s="18">
        <f>VLOOKUP(D2589,'cpi roi'!A:C,2,FALSE)</f>
        <v>148.19999999999999</v>
      </c>
      <c r="F2589" s="18" t="s">
        <v>8075</v>
      </c>
      <c r="G2589" s="18">
        <v>6.9</v>
      </c>
      <c r="H2589" s="19">
        <v>24000</v>
      </c>
      <c r="I2589" s="18" t="s">
        <v>8296</v>
      </c>
      <c r="J2589" s="18" t="s">
        <v>8297</v>
      </c>
      <c r="K2589" s="18" t="s">
        <v>8298</v>
      </c>
      <c r="L2589" s="18" t="s">
        <v>34</v>
      </c>
      <c r="M2589" s="20">
        <v>11000000</v>
      </c>
      <c r="N2589" s="20">
        <v>11439193</v>
      </c>
      <c r="O2589" s="21">
        <f t="shared" si="120"/>
        <v>23519042.558029689</v>
      </c>
      <c r="P2589" s="22">
        <f t="shared" si="121"/>
        <v>103.99266363636363</v>
      </c>
      <c r="Q2589" s="20">
        <f t="shared" si="122"/>
        <v>7718753.7112010801</v>
      </c>
      <c r="R2589" s="18" t="s">
        <v>2097</v>
      </c>
      <c r="S2589" s="18">
        <v>96</v>
      </c>
    </row>
    <row r="2590" spans="1:19" x14ac:dyDescent="0.25">
      <c r="A2590" s="18" t="s">
        <v>8299</v>
      </c>
      <c r="B2590" s="18" t="s">
        <v>37</v>
      </c>
      <c r="C2590" s="18" t="s">
        <v>45</v>
      </c>
      <c r="D2590" s="18">
        <v>1994</v>
      </c>
      <c r="E2590" s="18">
        <f>VLOOKUP(D2590,'cpi roi'!A:C,2,FALSE)</f>
        <v>148.19999999999999</v>
      </c>
      <c r="F2590" s="18" t="s">
        <v>7953</v>
      </c>
      <c r="G2590" s="18">
        <v>6.2</v>
      </c>
      <c r="H2590" s="19">
        <v>24000</v>
      </c>
      <c r="I2590" s="18" t="s">
        <v>1302</v>
      </c>
      <c r="J2590" s="18" t="s">
        <v>4859</v>
      </c>
      <c r="K2590" s="18" t="s">
        <v>5299</v>
      </c>
      <c r="L2590" s="18" t="s">
        <v>34</v>
      </c>
      <c r="M2590" s="20">
        <v>25000000</v>
      </c>
      <c r="N2590" s="20">
        <v>26381221</v>
      </c>
      <c r="O2590" s="21">
        <f t="shared" si="120"/>
        <v>54239932.784750335</v>
      </c>
      <c r="P2590" s="22">
        <f t="shared" si="121"/>
        <v>105.524884</v>
      </c>
      <c r="Q2590" s="20">
        <f t="shared" si="122"/>
        <v>17801093.792172741</v>
      </c>
      <c r="R2590" s="18" t="s">
        <v>48</v>
      </c>
      <c r="S2590" s="18">
        <v>100</v>
      </c>
    </row>
    <row r="2591" spans="1:19" x14ac:dyDescent="0.25">
      <c r="A2591" s="18" t="s">
        <v>8300</v>
      </c>
      <c r="B2591" s="18" t="s">
        <v>37</v>
      </c>
      <c r="C2591" s="18" t="s">
        <v>38</v>
      </c>
      <c r="D2591" s="18">
        <v>1994</v>
      </c>
      <c r="E2591" s="18">
        <f>VLOOKUP(D2591,'cpi roi'!A:C,2,FALSE)</f>
        <v>148.19999999999999</v>
      </c>
      <c r="F2591" s="18" t="s">
        <v>7692</v>
      </c>
      <c r="G2591" s="18">
        <v>4.5999999999999996</v>
      </c>
      <c r="H2591" s="19">
        <v>8600</v>
      </c>
      <c r="I2591" s="18" t="s">
        <v>8301</v>
      </c>
      <c r="J2591" s="18" t="s">
        <v>7769</v>
      </c>
      <c r="K2591" s="18" t="s">
        <v>6950</v>
      </c>
      <c r="L2591" s="18" t="s">
        <v>34</v>
      </c>
      <c r="M2591" s="20">
        <v>20000000</v>
      </c>
      <c r="N2591" s="20">
        <v>11798854</v>
      </c>
      <c r="O2591" s="21">
        <f t="shared" si="120"/>
        <v>24258507.515519567</v>
      </c>
      <c r="P2591" s="22">
        <f t="shared" si="121"/>
        <v>58.994270000000007</v>
      </c>
      <c r="Q2591" s="20">
        <f t="shared" si="122"/>
        <v>7961439.9460188933</v>
      </c>
      <c r="R2591" s="18" t="s">
        <v>8302</v>
      </c>
      <c r="S2591" s="18">
        <v>93</v>
      </c>
    </row>
    <row r="2592" spans="1:19" x14ac:dyDescent="0.25">
      <c r="A2592" s="18" t="s">
        <v>8303</v>
      </c>
      <c r="B2592" s="18" t="s">
        <v>2004</v>
      </c>
      <c r="C2592" s="18" t="s">
        <v>45</v>
      </c>
      <c r="D2592" s="18">
        <v>1994</v>
      </c>
      <c r="E2592" s="18">
        <f>VLOOKUP(D2592,'cpi roi'!A:C,2,FALSE)</f>
        <v>148.19999999999999</v>
      </c>
      <c r="F2592" s="18" t="s">
        <v>8304</v>
      </c>
      <c r="G2592" s="18">
        <v>2.7</v>
      </c>
      <c r="H2592" s="19">
        <v>9500</v>
      </c>
      <c r="I2592" s="18" t="s">
        <v>8305</v>
      </c>
      <c r="J2592" s="18" t="s">
        <v>8306</v>
      </c>
      <c r="K2592" s="18" t="s">
        <v>8306</v>
      </c>
      <c r="L2592" s="18" t="s">
        <v>34</v>
      </c>
      <c r="M2592" s="20">
        <v>0</v>
      </c>
      <c r="N2592" s="20">
        <v>60822</v>
      </c>
      <c r="O2592" s="21">
        <f t="shared" si="120"/>
        <v>125050.36032388663</v>
      </c>
      <c r="P2592" s="22">
        <f t="shared" si="121"/>
        <v>0</v>
      </c>
      <c r="Q2592" s="20">
        <f t="shared" si="122"/>
        <v>41040.485829959514</v>
      </c>
      <c r="R2592" s="18" t="s">
        <v>2097</v>
      </c>
      <c r="S2592" s="18">
        <v>77</v>
      </c>
    </row>
    <row r="2593" spans="1:19" x14ac:dyDescent="0.25">
      <c r="A2593" s="18" t="s">
        <v>8307</v>
      </c>
      <c r="B2593" s="18" t="s">
        <v>20</v>
      </c>
      <c r="C2593" s="18" t="s">
        <v>45</v>
      </c>
      <c r="D2593" s="18">
        <v>1994</v>
      </c>
      <c r="E2593" s="18">
        <f>VLOOKUP(D2593,'cpi roi'!A:C,2,FALSE)</f>
        <v>148.19999999999999</v>
      </c>
      <c r="F2593" s="18" t="s">
        <v>8137</v>
      </c>
      <c r="G2593" s="18">
        <v>5.2</v>
      </c>
      <c r="H2593" s="19">
        <v>2700</v>
      </c>
      <c r="I2593" s="18" t="s">
        <v>4499</v>
      </c>
      <c r="J2593" s="18" t="s">
        <v>8308</v>
      </c>
      <c r="K2593" s="18" t="s">
        <v>6692</v>
      </c>
      <c r="L2593" s="18" t="s">
        <v>34</v>
      </c>
      <c r="M2593" s="20">
        <v>13000000</v>
      </c>
      <c r="N2593" s="20">
        <v>3134381</v>
      </c>
      <c r="O2593" s="21">
        <f t="shared" si="120"/>
        <v>6444304.2557354923</v>
      </c>
      <c r="P2593" s="22">
        <f t="shared" si="121"/>
        <v>24.110623076923076</v>
      </c>
      <c r="Q2593" s="20">
        <f t="shared" si="122"/>
        <v>2114966.9365721997</v>
      </c>
      <c r="R2593" s="18" t="s">
        <v>6271</v>
      </c>
      <c r="S2593" s="18">
        <v>97</v>
      </c>
    </row>
    <row r="2594" spans="1:19" x14ac:dyDescent="0.25">
      <c r="A2594" s="18" t="s">
        <v>8309</v>
      </c>
      <c r="B2594" s="18" t="s">
        <v>20</v>
      </c>
      <c r="C2594" s="18" t="s">
        <v>45</v>
      </c>
      <c r="D2594" s="18">
        <v>1994</v>
      </c>
      <c r="E2594" s="18">
        <f>VLOOKUP(D2594,'cpi roi'!A:C,2,FALSE)</f>
        <v>148.19999999999999</v>
      </c>
      <c r="F2594" s="18" t="s">
        <v>7965</v>
      </c>
      <c r="G2594" s="18">
        <v>6.6</v>
      </c>
      <c r="H2594" s="19">
        <v>13000</v>
      </c>
      <c r="I2594" s="18" t="s">
        <v>1139</v>
      </c>
      <c r="J2594" s="18" t="s">
        <v>5906</v>
      </c>
      <c r="K2594" s="18" t="s">
        <v>1570</v>
      </c>
      <c r="L2594" s="18" t="s">
        <v>34</v>
      </c>
      <c r="M2594" s="20">
        <v>6000000</v>
      </c>
      <c r="N2594" s="20">
        <v>48424341</v>
      </c>
      <c r="O2594" s="21">
        <f t="shared" si="120"/>
        <v>99560706.495951414</v>
      </c>
      <c r="P2594" s="22">
        <f t="shared" si="121"/>
        <v>807.07234999999991</v>
      </c>
      <c r="Q2594" s="20">
        <f t="shared" si="122"/>
        <v>32674993.927125506</v>
      </c>
      <c r="R2594" s="18" t="s">
        <v>65</v>
      </c>
      <c r="S2594" s="18">
        <v>112</v>
      </c>
    </row>
    <row r="2595" spans="1:19" x14ac:dyDescent="0.25">
      <c r="A2595" s="18" t="s">
        <v>8310</v>
      </c>
      <c r="B2595" s="18" t="s">
        <v>2004</v>
      </c>
      <c r="C2595" s="18" t="s">
        <v>38</v>
      </c>
      <c r="D2595" s="18">
        <v>1994</v>
      </c>
      <c r="E2595" s="18">
        <f>VLOOKUP(D2595,'cpi roi'!A:C,2,FALSE)</f>
        <v>148.19999999999999</v>
      </c>
      <c r="F2595" s="18" t="s">
        <v>8311</v>
      </c>
      <c r="G2595" s="18">
        <v>5.5</v>
      </c>
      <c r="H2595" s="19">
        <v>13000</v>
      </c>
      <c r="I2595" s="18" t="s">
        <v>3842</v>
      </c>
      <c r="J2595" s="18" t="s">
        <v>4804</v>
      </c>
      <c r="K2595" s="18" t="s">
        <v>3263</v>
      </c>
      <c r="L2595" s="18" t="s">
        <v>34</v>
      </c>
      <c r="M2595" s="20">
        <v>50000000</v>
      </c>
      <c r="N2595" s="20">
        <v>16487349</v>
      </c>
      <c r="O2595" s="21">
        <f t="shared" si="120"/>
        <v>33898078.544534415</v>
      </c>
      <c r="P2595" s="22">
        <f t="shared" si="121"/>
        <v>32.974698000000004</v>
      </c>
      <c r="Q2595" s="20">
        <f t="shared" si="122"/>
        <v>11125066.801619433</v>
      </c>
      <c r="R2595" s="18" t="s">
        <v>5724</v>
      </c>
      <c r="S2595" s="18">
        <v>102</v>
      </c>
    </row>
    <row r="2596" spans="1:19" x14ac:dyDescent="0.25">
      <c r="A2596" s="18" t="s">
        <v>8312</v>
      </c>
      <c r="B2596" s="18" t="s">
        <v>20</v>
      </c>
      <c r="C2596" s="18" t="s">
        <v>108</v>
      </c>
      <c r="D2596" s="18">
        <v>1994</v>
      </c>
      <c r="E2596" s="18">
        <f>VLOOKUP(D2596,'cpi roi'!A:C,2,FALSE)</f>
        <v>148.19999999999999</v>
      </c>
      <c r="F2596" s="18" t="s">
        <v>7380</v>
      </c>
      <c r="G2596" s="18">
        <v>6.3</v>
      </c>
      <c r="H2596" s="19">
        <v>6200</v>
      </c>
      <c r="I2596" s="18" t="s">
        <v>8313</v>
      </c>
      <c r="J2596" s="18" t="s">
        <v>8314</v>
      </c>
      <c r="K2596" s="18" t="s">
        <v>3134</v>
      </c>
      <c r="L2596" s="18" t="s">
        <v>34</v>
      </c>
      <c r="M2596" s="20">
        <v>15000000</v>
      </c>
      <c r="N2596" s="20">
        <v>3038499</v>
      </c>
      <c r="O2596" s="21">
        <f t="shared" si="120"/>
        <v>6247170.346153846</v>
      </c>
      <c r="P2596" s="22">
        <f t="shared" si="121"/>
        <v>20.25666</v>
      </c>
      <c r="Q2596" s="20">
        <f t="shared" si="122"/>
        <v>2050269.2307692308</v>
      </c>
      <c r="R2596" s="18" t="s">
        <v>5668</v>
      </c>
      <c r="S2596" s="18">
        <v>99</v>
      </c>
    </row>
    <row r="2597" spans="1:19" x14ac:dyDescent="0.25">
      <c r="A2597" s="18" t="s">
        <v>8315</v>
      </c>
      <c r="B2597" s="18" t="s">
        <v>37</v>
      </c>
      <c r="C2597" s="18" t="s">
        <v>45</v>
      </c>
      <c r="D2597" s="18">
        <v>1994</v>
      </c>
      <c r="E2597" s="18">
        <f>VLOOKUP(D2597,'cpi roi'!A:C,2,FALSE)</f>
        <v>148.19999999999999</v>
      </c>
      <c r="F2597" s="18" t="s">
        <v>7946</v>
      </c>
      <c r="G2597" s="18">
        <v>5.2</v>
      </c>
      <c r="H2597" s="19">
        <v>6400</v>
      </c>
      <c r="I2597" s="18" t="s">
        <v>274</v>
      </c>
      <c r="J2597" s="18" t="s">
        <v>8316</v>
      </c>
      <c r="K2597" s="18" t="s">
        <v>53</v>
      </c>
      <c r="L2597" s="18" t="s">
        <v>34</v>
      </c>
      <c r="M2597" s="20">
        <v>0</v>
      </c>
      <c r="N2597" s="20">
        <v>11391093</v>
      </c>
      <c r="O2597" s="21">
        <f t="shared" si="120"/>
        <v>23420148.698380567</v>
      </c>
      <c r="P2597" s="22">
        <f t="shared" si="121"/>
        <v>0</v>
      </c>
      <c r="Q2597" s="20">
        <f t="shared" si="122"/>
        <v>7686297.5708502028</v>
      </c>
      <c r="R2597" s="18" t="s">
        <v>2105</v>
      </c>
      <c r="S2597" s="18">
        <v>93</v>
      </c>
    </row>
    <row r="2598" spans="1:19" x14ac:dyDescent="0.25">
      <c r="A2598" s="18" t="s">
        <v>8317</v>
      </c>
      <c r="B2598" s="18" t="s">
        <v>20</v>
      </c>
      <c r="C2598" s="18" t="s">
        <v>108</v>
      </c>
      <c r="D2598" s="18">
        <v>1994</v>
      </c>
      <c r="E2598" s="18">
        <f>VLOOKUP(D2598,'cpi roi'!A:C,2,FALSE)</f>
        <v>148.19999999999999</v>
      </c>
      <c r="F2598" s="18" t="s">
        <v>8318</v>
      </c>
      <c r="G2598" s="18">
        <v>6.7</v>
      </c>
      <c r="H2598" s="19">
        <v>7600</v>
      </c>
      <c r="I2598" s="18" t="s">
        <v>8319</v>
      </c>
      <c r="J2598" s="18" t="s">
        <v>8319</v>
      </c>
      <c r="K2598" s="18" t="s">
        <v>6094</v>
      </c>
      <c r="L2598" s="18" t="s">
        <v>34</v>
      </c>
      <c r="M2598" s="20">
        <v>2300000</v>
      </c>
      <c r="N2598" s="20">
        <v>1095885</v>
      </c>
      <c r="O2598" s="21">
        <f t="shared" si="120"/>
        <v>2253145.4757085019</v>
      </c>
      <c r="P2598" s="22">
        <f t="shared" si="121"/>
        <v>47.647173913043481</v>
      </c>
      <c r="Q2598" s="20">
        <f t="shared" si="122"/>
        <v>739463.5627530365</v>
      </c>
      <c r="R2598" s="18" t="s">
        <v>7529</v>
      </c>
      <c r="S2598" s="18">
        <v>98</v>
      </c>
    </row>
    <row r="2599" spans="1:19" x14ac:dyDescent="0.25">
      <c r="A2599" s="18" t="s">
        <v>8320</v>
      </c>
      <c r="B2599" s="18" t="s">
        <v>37</v>
      </c>
      <c r="C2599" s="18" t="s">
        <v>241</v>
      </c>
      <c r="D2599" s="18">
        <v>1994</v>
      </c>
      <c r="E2599" s="18">
        <f>VLOOKUP(D2599,'cpi roi'!A:C,2,FALSE)</f>
        <v>148.19999999999999</v>
      </c>
      <c r="F2599" s="18" t="s">
        <v>8041</v>
      </c>
      <c r="G2599" s="18">
        <v>5.9</v>
      </c>
      <c r="H2599" s="19">
        <v>5400</v>
      </c>
      <c r="I2599" s="18" t="s">
        <v>361</v>
      </c>
      <c r="J2599" s="18" t="s">
        <v>8321</v>
      </c>
      <c r="K2599" s="18" t="s">
        <v>2129</v>
      </c>
      <c r="L2599" s="18" t="s">
        <v>34</v>
      </c>
      <c r="M2599" s="20">
        <v>0</v>
      </c>
      <c r="N2599" s="20">
        <v>9979683</v>
      </c>
      <c r="O2599" s="21">
        <f t="shared" si="120"/>
        <v>20518282.119433198</v>
      </c>
      <c r="P2599" s="22">
        <f t="shared" si="121"/>
        <v>0</v>
      </c>
      <c r="Q2599" s="20">
        <f t="shared" si="122"/>
        <v>6733929.1497975709</v>
      </c>
      <c r="R2599" s="18" t="s">
        <v>8322</v>
      </c>
      <c r="S2599" s="18">
        <v>94</v>
      </c>
    </row>
    <row r="2600" spans="1:19" x14ac:dyDescent="0.25">
      <c r="A2600" s="18" t="s">
        <v>8323</v>
      </c>
      <c r="B2600" s="18" t="s">
        <v>37</v>
      </c>
      <c r="C2600" s="18" t="s">
        <v>29</v>
      </c>
      <c r="D2600" s="18">
        <v>1994</v>
      </c>
      <c r="E2600" s="18">
        <f>VLOOKUP(D2600,'cpi roi'!A:C,2,FALSE)</f>
        <v>148.19999999999999</v>
      </c>
      <c r="F2600" s="18" t="s">
        <v>6912</v>
      </c>
      <c r="G2600" s="18">
        <v>5.3</v>
      </c>
      <c r="H2600" s="19">
        <v>6500</v>
      </c>
      <c r="I2600" s="18" t="s">
        <v>6054</v>
      </c>
      <c r="J2600" s="18" t="s">
        <v>6054</v>
      </c>
      <c r="K2600" s="18" t="s">
        <v>8324</v>
      </c>
      <c r="L2600" s="18" t="s">
        <v>2113</v>
      </c>
      <c r="M2600" s="20">
        <v>0</v>
      </c>
      <c r="N2600" s="20">
        <v>16453258</v>
      </c>
      <c r="O2600" s="21">
        <f t="shared" si="120"/>
        <v>33827987.26450742</v>
      </c>
      <c r="P2600" s="22">
        <f t="shared" si="121"/>
        <v>0</v>
      </c>
      <c r="Q2600" s="20">
        <f t="shared" si="122"/>
        <v>11102063.42780027</v>
      </c>
      <c r="R2600" s="18" t="s">
        <v>2031</v>
      </c>
      <c r="S2600" s="18">
        <v>96</v>
      </c>
    </row>
    <row r="2601" spans="1:19" x14ac:dyDescent="0.25">
      <c r="A2601" s="18" t="s">
        <v>8325</v>
      </c>
      <c r="B2601" s="18" t="s">
        <v>20</v>
      </c>
      <c r="C2601" s="18" t="s">
        <v>108</v>
      </c>
      <c r="D2601" s="18">
        <v>1994</v>
      </c>
      <c r="E2601" s="18">
        <f>VLOOKUP(D2601,'cpi roi'!A:C,2,FALSE)</f>
        <v>148.19999999999999</v>
      </c>
      <c r="F2601" s="18" t="s">
        <v>8326</v>
      </c>
      <c r="G2601" s="18">
        <v>7.6</v>
      </c>
      <c r="H2601" s="19">
        <v>12000</v>
      </c>
      <c r="I2601" s="18" t="s">
        <v>5915</v>
      </c>
      <c r="J2601" s="18" t="s">
        <v>5915</v>
      </c>
      <c r="K2601" s="18" t="s">
        <v>8327</v>
      </c>
      <c r="L2601" s="18" t="s">
        <v>34</v>
      </c>
      <c r="M2601" s="20">
        <v>3500000</v>
      </c>
      <c r="N2601" s="20">
        <v>8094616</v>
      </c>
      <c r="O2601" s="21">
        <f t="shared" si="120"/>
        <v>16642574.191632928</v>
      </c>
      <c r="P2601" s="22">
        <f t="shared" si="121"/>
        <v>231.27474285714285</v>
      </c>
      <c r="Q2601" s="20">
        <f t="shared" si="122"/>
        <v>5461954.1160593797</v>
      </c>
      <c r="R2601" s="18" t="s">
        <v>8328</v>
      </c>
      <c r="S2601" s="18">
        <v>114</v>
      </c>
    </row>
    <row r="2602" spans="1:19" x14ac:dyDescent="0.25">
      <c r="A2602" s="18" t="s">
        <v>8329</v>
      </c>
      <c r="B2602" s="18" t="s">
        <v>20</v>
      </c>
      <c r="C2602" s="18" t="s">
        <v>56</v>
      </c>
      <c r="D2602" s="18">
        <v>1994</v>
      </c>
      <c r="E2602" s="18">
        <f>VLOOKUP(D2602,'cpi roi'!A:C,2,FALSE)</f>
        <v>148.19999999999999</v>
      </c>
      <c r="F2602" s="18" t="s">
        <v>8330</v>
      </c>
      <c r="G2602" s="18">
        <v>5.9</v>
      </c>
      <c r="H2602" s="19">
        <v>8500</v>
      </c>
      <c r="I2602" s="18" t="s">
        <v>8331</v>
      </c>
      <c r="J2602" s="18" t="s">
        <v>8332</v>
      </c>
      <c r="K2602" s="18" t="s">
        <v>106</v>
      </c>
      <c r="L2602" s="18" t="s">
        <v>34</v>
      </c>
      <c r="M2602" s="20">
        <v>0</v>
      </c>
      <c r="N2602" s="20">
        <v>8647042</v>
      </c>
      <c r="O2602" s="21">
        <f t="shared" si="120"/>
        <v>17778365.029689606</v>
      </c>
      <c r="P2602" s="22">
        <f t="shared" si="121"/>
        <v>0</v>
      </c>
      <c r="Q2602" s="20">
        <f t="shared" si="122"/>
        <v>5834711.2010796219</v>
      </c>
      <c r="R2602" s="18" t="s">
        <v>5724</v>
      </c>
      <c r="S2602" s="18">
        <v>109</v>
      </c>
    </row>
    <row r="2603" spans="1:19" x14ac:dyDescent="0.25">
      <c r="A2603" s="18" t="s">
        <v>8333</v>
      </c>
      <c r="B2603" s="18" t="s">
        <v>2004</v>
      </c>
      <c r="C2603" s="18" t="s">
        <v>45</v>
      </c>
      <c r="D2603" s="18">
        <v>1994</v>
      </c>
      <c r="E2603" s="18">
        <f>VLOOKUP(D2603,'cpi roi'!A:C,2,FALSE)</f>
        <v>148.19999999999999</v>
      </c>
      <c r="F2603" s="18" t="s">
        <v>7826</v>
      </c>
      <c r="G2603" s="18">
        <v>5.4</v>
      </c>
      <c r="H2603" s="19">
        <v>6000</v>
      </c>
      <c r="I2603" s="18" t="s">
        <v>274</v>
      </c>
      <c r="J2603" s="18" t="s">
        <v>8334</v>
      </c>
      <c r="K2603" s="18" t="s">
        <v>900</v>
      </c>
      <c r="L2603" s="18" t="s">
        <v>34</v>
      </c>
      <c r="M2603" s="20">
        <v>0</v>
      </c>
      <c r="N2603" s="20">
        <v>2694234</v>
      </c>
      <c r="O2603" s="21">
        <f t="shared" si="120"/>
        <v>5539359.6477732789</v>
      </c>
      <c r="P2603" s="22">
        <f t="shared" si="121"/>
        <v>0</v>
      </c>
      <c r="Q2603" s="20">
        <f t="shared" si="122"/>
        <v>1817971.6599190284</v>
      </c>
      <c r="R2603" s="18" t="s">
        <v>8335</v>
      </c>
      <c r="S2603" s="18">
        <v>101</v>
      </c>
    </row>
    <row r="2604" spans="1:19" x14ac:dyDescent="0.25">
      <c r="A2604" s="18" t="s">
        <v>8336</v>
      </c>
      <c r="B2604" s="18" t="s">
        <v>20</v>
      </c>
      <c r="C2604" s="18" t="s">
        <v>67</v>
      </c>
      <c r="D2604" s="18">
        <v>1994</v>
      </c>
      <c r="E2604" s="18">
        <f>VLOOKUP(D2604,'cpi roi'!A:C,2,FALSE)</f>
        <v>148.19999999999999</v>
      </c>
      <c r="F2604" s="18" t="s">
        <v>7946</v>
      </c>
      <c r="G2604" s="18">
        <v>6.7</v>
      </c>
      <c r="H2604" s="19">
        <v>5900</v>
      </c>
      <c r="I2604" s="18" t="s">
        <v>8337</v>
      </c>
      <c r="J2604" s="18" t="s">
        <v>8337</v>
      </c>
      <c r="K2604" s="18" t="s">
        <v>4036</v>
      </c>
      <c r="L2604" s="18" t="s">
        <v>26</v>
      </c>
      <c r="M2604" s="20">
        <v>0</v>
      </c>
      <c r="N2604" s="20">
        <v>2392589</v>
      </c>
      <c r="O2604" s="21">
        <f t="shared" si="120"/>
        <v>4919175.899460189</v>
      </c>
      <c r="P2604" s="22">
        <f t="shared" si="121"/>
        <v>0</v>
      </c>
      <c r="Q2604" s="20">
        <f t="shared" si="122"/>
        <v>1614432.5236167342</v>
      </c>
      <c r="R2604" s="18" t="s">
        <v>1990</v>
      </c>
      <c r="S2604" s="18">
        <v>100</v>
      </c>
    </row>
    <row r="2605" spans="1:19" x14ac:dyDescent="0.25">
      <c r="A2605" s="18" t="s">
        <v>8338</v>
      </c>
      <c r="B2605" s="18" t="s">
        <v>20</v>
      </c>
      <c r="C2605" s="18" t="s">
        <v>45</v>
      </c>
      <c r="D2605" s="18">
        <v>1994</v>
      </c>
      <c r="E2605" s="18">
        <f>VLOOKUP(D2605,'cpi roi'!A:C,2,FALSE)</f>
        <v>148.19999999999999</v>
      </c>
      <c r="F2605" s="18" t="s">
        <v>8209</v>
      </c>
      <c r="G2605" s="18">
        <v>4.5999999999999996</v>
      </c>
      <c r="H2605" s="19">
        <v>9300</v>
      </c>
      <c r="I2605" s="18" t="s">
        <v>6751</v>
      </c>
      <c r="J2605" s="18" t="s">
        <v>7519</v>
      </c>
      <c r="K2605" s="18" t="s">
        <v>7520</v>
      </c>
      <c r="L2605" s="18" t="s">
        <v>34</v>
      </c>
      <c r="M2605" s="20">
        <v>2000000</v>
      </c>
      <c r="N2605" s="20">
        <v>2260622</v>
      </c>
      <c r="O2605" s="21">
        <f t="shared" si="120"/>
        <v>4647851.0350877196</v>
      </c>
      <c r="P2605" s="22">
        <f t="shared" si="121"/>
        <v>113.03110000000001</v>
      </c>
      <c r="Q2605" s="20">
        <f t="shared" si="122"/>
        <v>1525385.9649122807</v>
      </c>
      <c r="R2605" s="18" t="s">
        <v>8339</v>
      </c>
      <c r="S2605" s="18">
        <v>85</v>
      </c>
    </row>
    <row r="2606" spans="1:19" x14ac:dyDescent="0.25">
      <c r="A2606" s="18" t="s">
        <v>8340</v>
      </c>
      <c r="B2606" s="18" t="s">
        <v>2004</v>
      </c>
      <c r="C2606" s="18" t="s">
        <v>45</v>
      </c>
      <c r="D2606" s="18">
        <v>1994</v>
      </c>
      <c r="E2606" s="18">
        <f>VLOOKUP(D2606,'cpi roi'!A:C,2,FALSE)</f>
        <v>148.19999999999999</v>
      </c>
      <c r="F2606" s="18" t="s">
        <v>8330</v>
      </c>
      <c r="G2606" s="18">
        <v>6</v>
      </c>
      <c r="H2606" s="19">
        <v>4500</v>
      </c>
      <c r="I2606" s="18" t="s">
        <v>4965</v>
      </c>
      <c r="J2606" s="18" t="s">
        <v>8341</v>
      </c>
      <c r="K2606" s="18" t="s">
        <v>605</v>
      </c>
      <c r="L2606" s="18" t="s">
        <v>34</v>
      </c>
      <c r="M2606" s="20">
        <v>60000000</v>
      </c>
      <c r="N2606" s="20">
        <v>18272894</v>
      </c>
      <c r="O2606" s="21">
        <f t="shared" si="120"/>
        <v>37569168.703103915</v>
      </c>
      <c r="P2606" s="22">
        <f t="shared" si="121"/>
        <v>30.45482333333333</v>
      </c>
      <c r="Q2606" s="20">
        <f t="shared" si="122"/>
        <v>12329887.989203779</v>
      </c>
      <c r="R2606" s="18" t="s">
        <v>8342</v>
      </c>
      <c r="S2606" s="18">
        <v>108</v>
      </c>
    </row>
    <row r="2607" spans="1:19" x14ac:dyDescent="0.25">
      <c r="A2607" s="18" t="s">
        <v>8343</v>
      </c>
      <c r="B2607" s="18" t="s">
        <v>2004</v>
      </c>
      <c r="C2607" s="18" t="s">
        <v>45</v>
      </c>
      <c r="D2607" s="18">
        <v>1994</v>
      </c>
      <c r="E2607" s="18">
        <f>VLOOKUP(D2607,'cpi roi'!A:C,2,FALSE)</f>
        <v>148.19999999999999</v>
      </c>
      <c r="F2607" s="18" t="s">
        <v>8008</v>
      </c>
      <c r="G2607" s="18">
        <v>5.4</v>
      </c>
      <c r="H2607" s="19">
        <v>11000</v>
      </c>
      <c r="I2607" s="18" t="s">
        <v>1590</v>
      </c>
      <c r="J2607" s="18" t="s">
        <v>1590</v>
      </c>
      <c r="K2607" s="18" t="s">
        <v>856</v>
      </c>
      <c r="L2607" s="18" t="s">
        <v>34</v>
      </c>
      <c r="M2607" s="20">
        <v>15000000</v>
      </c>
      <c r="N2607" s="20">
        <v>6821850</v>
      </c>
      <c r="O2607" s="21">
        <f t="shared" si="120"/>
        <v>14025760.425101213</v>
      </c>
      <c r="P2607" s="22">
        <f t="shared" si="121"/>
        <v>45.478999999999999</v>
      </c>
      <c r="Q2607" s="20">
        <f t="shared" si="122"/>
        <v>4603137.651821862</v>
      </c>
      <c r="R2607" s="18" t="s">
        <v>2105</v>
      </c>
      <c r="S2607" s="18">
        <v>97</v>
      </c>
    </row>
    <row r="2608" spans="1:19" x14ac:dyDescent="0.25">
      <c r="A2608" s="18" t="s">
        <v>8344</v>
      </c>
      <c r="B2608" s="18" t="s">
        <v>20</v>
      </c>
      <c r="C2608" s="18" t="s">
        <v>21</v>
      </c>
      <c r="D2608" s="18">
        <v>1994</v>
      </c>
      <c r="E2608" s="18">
        <f>VLOOKUP(D2608,'cpi roi'!A:C,2,FALSE)</f>
        <v>148.19999999999999</v>
      </c>
      <c r="F2608" s="18" t="s">
        <v>7923</v>
      </c>
      <c r="G2608" s="18">
        <v>5.9</v>
      </c>
      <c r="H2608" s="19">
        <v>3700</v>
      </c>
      <c r="I2608" s="18" t="s">
        <v>249</v>
      </c>
      <c r="J2608" s="18" t="s">
        <v>8345</v>
      </c>
      <c r="K2608" s="18" t="s">
        <v>349</v>
      </c>
      <c r="L2608" s="18" t="s">
        <v>34</v>
      </c>
      <c r="M2608" s="20">
        <v>30000000</v>
      </c>
      <c r="N2608" s="20">
        <v>3180674</v>
      </c>
      <c r="O2608" s="21">
        <f t="shared" si="120"/>
        <v>6539482.9136302294</v>
      </c>
      <c r="P2608" s="22">
        <f t="shared" si="121"/>
        <v>10.602246666666666</v>
      </c>
      <c r="Q2608" s="20">
        <f t="shared" si="122"/>
        <v>2146203.7786774631</v>
      </c>
      <c r="R2608" s="18" t="s">
        <v>5513</v>
      </c>
      <c r="S2608" s="18">
        <v>101</v>
      </c>
    </row>
    <row r="2609" spans="1:19" x14ac:dyDescent="0.25">
      <c r="A2609" s="18" t="s">
        <v>8346</v>
      </c>
      <c r="B2609" s="18" t="s">
        <v>20</v>
      </c>
      <c r="C2609" s="18" t="s">
        <v>45</v>
      </c>
      <c r="D2609" s="18">
        <v>1994</v>
      </c>
      <c r="E2609" s="18">
        <f>VLOOKUP(D2609,'cpi roi'!A:C,2,FALSE)</f>
        <v>148.19999999999999</v>
      </c>
      <c r="F2609" s="18" t="s">
        <v>8347</v>
      </c>
      <c r="G2609" s="18">
        <v>4.7</v>
      </c>
      <c r="H2609" s="19">
        <v>4800</v>
      </c>
      <c r="I2609" s="18" t="s">
        <v>8348</v>
      </c>
      <c r="J2609" s="18" t="s">
        <v>5789</v>
      </c>
      <c r="K2609" s="18" t="s">
        <v>5790</v>
      </c>
      <c r="L2609" s="18" t="s">
        <v>34</v>
      </c>
      <c r="M2609" s="20">
        <v>0</v>
      </c>
      <c r="N2609" s="20">
        <v>19281235</v>
      </c>
      <c r="O2609" s="21">
        <f t="shared" si="120"/>
        <v>39642323.242240213</v>
      </c>
      <c r="P2609" s="22">
        <f t="shared" si="121"/>
        <v>0</v>
      </c>
      <c r="Q2609" s="20">
        <f t="shared" si="122"/>
        <v>13010280.026990553</v>
      </c>
      <c r="R2609" s="18" t="s">
        <v>5791</v>
      </c>
      <c r="S2609" s="18">
        <v>100</v>
      </c>
    </row>
    <row r="2610" spans="1:19" x14ac:dyDescent="0.25">
      <c r="A2610" s="18" t="s">
        <v>8349</v>
      </c>
      <c r="B2610" s="18" t="s">
        <v>37</v>
      </c>
      <c r="C2610" s="18" t="s">
        <v>45</v>
      </c>
      <c r="D2610" s="18">
        <v>1994</v>
      </c>
      <c r="E2610" s="18">
        <f>VLOOKUP(D2610,'cpi roi'!A:C,2,FALSE)</f>
        <v>148.19999999999999</v>
      </c>
      <c r="F2610" s="18" t="s">
        <v>7716</v>
      </c>
      <c r="G2610" s="18">
        <v>5.5</v>
      </c>
      <c r="H2610" s="19">
        <v>8500</v>
      </c>
      <c r="I2610" s="18" t="s">
        <v>439</v>
      </c>
      <c r="J2610" s="18" t="s">
        <v>8350</v>
      </c>
      <c r="K2610" s="18" t="s">
        <v>2051</v>
      </c>
      <c r="L2610" s="18" t="s">
        <v>34</v>
      </c>
      <c r="M2610" s="20">
        <v>17080000</v>
      </c>
      <c r="N2610" s="20">
        <v>21011318</v>
      </c>
      <c r="O2610" s="21">
        <f t="shared" si="120"/>
        <v>43199383.229419701</v>
      </c>
      <c r="P2610" s="22">
        <f t="shared" si="121"/>
        <v>123.01708430913349</v>
      </c>
      <c r="Q2610" s="20">
        <f t="shared" si="122"/>
        <v>14177677.462887989</v>
      </c>
      <c r="R2610" s="18" t="s">
        <v>5724</v>
      </c>
      <c r="S2610" s="18">
        <v>107</v>
      </c>
    </row>
    <row r="2611" spans="1:19" x14ac:dyDescent="0.25">
      <c r="A2611" s="18" t="s">
        <v>8351</v>
      </c>
      <c r="B2611" s="18" t="s">
        <v>20</v>
      </c>
      <c r="C2611" s="18" t="s">
        <v>45</v>
      </c>
      <c r="D2611" s="18">
        <v>1994</v>
      </c>
      <c r="E2611" s="18">
        <f>VLOOKUP(D2611,'cpi roi'!A:C,2,FALSE)</f>
        <v>148.19999999999999</v>
      </c>
      <c r="F2611" s="18" t="s">
        <v>8352</v>
      </c>
      <c r="G2611" s="18">
        <v>5.7</v>
      </c>
      <c r="H2611" s="19">
        <v>2500</v>
      </c>
      <c r="I2611" s="18" t="s">
        <v>8353</v>
      </c>
      <c r="J2611" s="18" t="s">
        <v>8354</v>
      </c>
      <c r="K2611" s="18" t="s">
        <v>3545</v>
      </c>
      <c r="L2611" s="18" t="s">
        <v>34</v>
      </c>
      <c r="M2611" s="20">
        <v>0</v>
      </c>
      <c r="N2611" s="20">
        <v>200151</v>
      </c>
      <c r="O2611" s="21">
        <f t="shared" si="120"/>
        <v>411511.53643724695</v>
      </c>
      <c r="P2611" s="22">
        <f t="shared" si="121"/>
        <v>0</v>
      </c>
      <c r="Q2611" s="20">
        <f t="shared" si="122"/>
        <v>135054.65587044533</v>
      </c>
      <c r="R2611" s="18" t="s">
        <v>7698</v>
      </c>
      <c r="S2611" s="18">
        <v>86</v>
      </c>
    </row>
    <row r="2612" spans="1:19" x14ac:dyDescent="0.25">
      <c r="A2612" s="18" t="s">
        <v>8355</v>
      </c>
      <c r="B2612" s="18" t="s">
        <v>37</v>
      </c>
      <c r="C2612" s="18" t="s">
        <v>45</v>
      </c>
      <c r="D2612" s="18">
        <v>1994</v>
      </c>
      <c r="E2612" s="18">
        <f>VLOOKUP(D2612,'cpi roi'!A:C,2,FALSE)</f>
        <v>148.19999999999999</v>
      </c>
      <c r="F2612" s="18" t="s">
        <v>8077</v>
      </c>
      <c r="G2612" s="18">
        <v>6</v>
      </c>
      <c r="H2612" s="19">
        <v>2500</v>
      </c>
      <c r="I2612" s="18" t="s">
        <v>1394</v>
      </c>
      <c r="J2612" s="18" t="s">
        <v>1394</v>
      </c>
      <c r="K2612" s="18" t="s">
        <v>1534</v>
      </c>
      <c r="L2612" s="18" t="s">
        <v>26</v>
      </c>
      <c r="M2612" s="20">
        <v>0</v>
      </c>
      <c r="N2612" s="20">
        <v>3062530</v>
      </c>
      <c r="O2612" s="21">
        <f t="shared" si="120"/>
        <v>6296578.2118758429</v>
      </c>
      <c r="P2612" s="22">
        <f t="shared" si="121"/>
        <v>0</v>
      </c>
      <c r="Q2612" s="20">
        <f t="shared" si="122"/>
        <v>2066484.4804318489</v>
      </c>
      <c r="R2612" s="18" t="s">
        <v>8356</v>
      </c>
      <c r="S2612" s="18">
        <v>97</v>
      </c>
    </row>
    <row r="2613" spans="1:19" x14ac:dyDescent="0.25">
      <c r="A2613" s="18" t="s">
        <v>8357</v>
      </c>
      <c r="B2613" s="18" t="s">
        <v>20</v>
      </c>
      <c r="C2613" s="18" t="s">
        <v>38</v>
      </c>
      <c r="D2613" s="18">
        <v>1994</v>
      </c>
      <c r="E2613" s="18">
        <f>VLOOKUP(D2613,'cpi roi'!A:C,2,FALSE)</f>
        <v>148.19999999999999</v>
      </c>
      <c r="F2613" s="18" t="s">
        <v>8019</v>
      </c>
      <c r="G2613" s="18">
        <v>6</v>
      </c>
      <c r="H2613" s="19">
        <v>6700</v>
      </c>
      <c r="I2613" s="18" t="s">
        <v>4632</v>
      </c>
      <c r="J2613" s="18" t="s">
        <v>4632</v>
      </c>
      <c r="K2613" s="18" t="s">
        <v>4632</v>
      </c>
      <c r="L2613" s="18" t="s">
        <v>34</v>
      </c>
      <c r="M2613" s="20">
        <v>10000000</v>
      </c>
      <c r="N2613" s="20">
        <v>29392418</v>
      </c>
      <c r="O2613" s="21">
        <f t="shared" si="120"/>
        <v>60430970.071524963</v>
      </c>
      <c r="P2613" s="22">
        <f t="shared" si="121"/>
        <v>293.92417999999998</v>
      </c>
      <c r="Q2613" s="20">
        <f t="shared" si="122"/>
        <v>19832940.620782726</v>
      </c>
      <c r="R2613" s="18" t="s">
        <v>8003</v>
      </c>
      <c r="S2613" s="18">
        <v>108</v>
      </c>
    </row>
    <row r="2614" spans="1:19" x14ac:dyDescent="0.25">
      <c r="A2614" s="18" t="s">
        <v>8358</v>
      </c>
      <c r="B2614" s="18" t="s">
        <v>2004</v>
      </c>
      <c r="C2614" s="18" t="s">
        <v>45</v>
      </c>
      <c r="D2614" s="18">
        <v>1994</v>
      </c>
      <c r="E2614" s="18">
        <f>VLOOKUP(D2614,'cpi roi'!A:C,2,FALSE)</f>
        <v>148.19999999999999</v>
      </c>
      <c r="F2614" s="18" t="s">
        <v>8075</v>
      </c>
      <c r="G2614" s="18">
        <v>5.5</v>
      </c>
      <c r="H2614" s="19">
        <v>6500</v>
      </c>
      <c r="I2614" s="18" t="s">
        <v>2818</v>
      </c>
      <c r="J2614" s="18" t="s">
        <v>3249</v>
      </c>
      <c r="K2614" s="18" t="s">
        <v>3249</v>
      </c>
      <c r="L2614" s="18" t="s">
        <v>34</v>
      </c>
      <c r="M2614" s="20">
        <v>0</v>
      </c>
      <c r="N2614" s="20">
        <v>16821273</v>
      </c>
      <c r="O2614" s="21">
        <f t="shared" si="120"/>
        <v>34584628.091093116</v>
      </c>
      <c r="P2614" s="22">
        <f t="shared" si="121"/>
        <v>0</v>
      </c>
      <c r="Q2614" s="20">
        <f t="shared" si="122"/>
        <v>11350386.639676113</v>
      </c>
      <c r="R2614" s="18" t="s">
        <v>8359</v>
      </c>
      <c r="S2614" s="18">
        <v>98</v>
      </c>
    </row>
    <row r="2615" spans="1:19" x14ac:dyDescent="0.25">
      <c r="A2615" s="18" t="s">
        <v>8360</v>
      </c>
      <c r="B2615" s="18" t="s">
        <v>2004</v>
      </c>
      <c r="C2615" s="18" t="s">
        <v>108</v>
      </c>
      <c r="D2615" s="18">
        <v>1994</v>
      </c>
      <c r="E2615" s="18">
        <f>VLOOKUP(D2615,'cpi roi'!A:C,2,FALSE)</f>
        <v>148.19999999999999</v>
      </c>
      <c r="F2615" s="18" t="s">
        <v>8361</v>
      </c>
      <c r="G2615" s="18">
        <v>7.7</v>
      </c>
      <c r="H2615" s="19">
        <v>11000</v>
      </c>
      <c r="I2615" s="18" t="s">
        <v>4508</v>
      </c>
      <c r="J2615" s="18" t="s">
        <v>4508</v>
      </c>
      <c r="K2615" s="18" t="s">
        <v>1380</v>
      </c>
      <c r="L2615" s="18" t="s">
        <v>310</v>
      </c>
      <c r="M2615" s="20">
        <v>0</v>
      </c>
      <c r="N2615" s="20">
        <v>190749</v>
      </c>
      <c r="O2615" s="21">
        <f t="shared" si="120"/>
        <v>392180.9736842105</v>
      </c>
      <c r="P2615" s="22">
        <f t="shared" si="121"/>
        <v>0</v>
      </c>
      <c r="Q2615" s="20">
        <f t="shared" si="122"/>
        <v>128710.52631578948</v>
      </c>
      <c r="R2615" s="18" t="s">
        <v>4943</v>
      </c>
      <c r="S2615" s="18">
        <v>108</v>
      </c>
    </row>
    <row r="2616" spans="1:19" x14ac:dyDescent="0.25">
      <c r="A2616" s="18" t="s">
        <v>8362</v>
      </c>
      <c r="B2616" s="18" t="s">
        <v>20</v>
      </c>
      <c r="C2616" s="18" t="s">
        <v>45</v>
      </c>
      <c r="D2616" s="18">
        <v>1994</v>
      </c>
      <c r="E2616" s="18">
        <f>VLOOKUP(D2616,'cpi roi'!A:C,2,FALSE)</f>
        <v>148.19999999999999</v>
      </c>
      <c r="F2616" s="18" t="s">
        <v>8363</v>
      </c>
      <c r="G2616" s="18">
        <v>7.1</v>
      </c>
      <c r="H2616" s="19">
        <v>22000</v>
      </c>
      <c r="I2616" s="18" t="s">
        <v>8364</v>
      </c>
      <c r="J2616" s="18" t="s">
        <v>8364</v>
      </c>
      <c r="K2616" s="18" t="s">
        <v>8365</v>
      </c>
      <c r="L2616" s="18" t="s">
        <v>34</v>
      </c>
      <c r="M2616" s="20">
        <v>700000</v>
      </c>
      <c r="N2616" s="20">
        <v>382928</v>
      </c>
      <c r="O2616" s="21">
        <f t="shared" si="120"/>
        <v>787302.03508771921</v>
      </c>
      <c r="P2616" s="22">
        <f t="shared" si="121"/>
        <v>54.703999999999994</v>
      </c>
      <c r="Q2616" s="20">
        <f t="shared" si="122"/>
        <v>258385.9649122807</v>
      </c>
      <c r="R2616" s="18" t="s">
        <v>7190</v>
      </c>
      <c r="S2616" s="18">
        <v>93</v>
      </c>
    </row>
    <row r="2617" spans="1:19" x14ac:dyDescent="0.25">
      <c r="A2617" s="18" t="s">
        <v>8366</v>
      </c>
      <c r="B2617" s="18" t="s">
        <v>37</v>
      </c>
      <c r="C2617" s="18" t="s">
        <v>38</v>
      </c>
      <c r="D2617" s="18">
        <v>1994</v>
      </c>
      <c r="E2617" s="18">
        <f>VLOOKUP(D2617,'cpi roi'!A:C,2,FALSE)</f>
        <v>148.19999999999999</v>
      </c>
      <c r="F2617" s="18" t="s">
        <v>8172</v>
      </c>
      <c r="G2617" s="18">
        <v>5.3</v>
      </c>
      <c r="H2617" s="19">
        <v>12000</v>
      </c>
      <c r="I2617" s="18" t="s">
        <v>2356</v>
      </c>
      <c r="J2617" s="18" t="s">
        <v>218</v>
      </c>
      <c r="K2617" s="18" t="s">
        <v>1029</v>
      </c>
      <c r="L2617" s="18" t="s">
        <v>34</v>
      </c>
      <c r="M2617" s="20">
        <v>45000000</v>
      </c>
      <c r="N2617" s="20">
        <v>30806194</v>
      </c>
      <c r="O2617" s="21">
        <f t="shared" si="120"/>
        <v>63337701.159244262</v>
      </c>
      <c r="P2617" s="22">
        <f t="shared" si="121"/>
        <v>68.45820888888889</v>
      </c>
      <c r="Q2617" s="20">
        <f t="shared" si="122"/>
        <v>20786905.533063427</v>
      </c>
      <c r="R2617" s="18" t="s">
        <v>8367</v>
      </c>
      <c r="S2617" s="18">
        <v>123</v>
      </c>
    </row>
    <row r="2618" spans="1:19" x14ac:dyDescent="0.25">
      <c r="A2618" s="18" t="s">
        <v>8368</v>
      </c>
      <c r="B2618" s="18" t="s">
        <v>341</v>
      </c>
      <c r="C2618" s="18" t="s">
        <v>394</v>
      </c>
      <c r="D2618" s="18">
        <v>1994</v>
      </c>
      <c r="E2618" s="18">
        <f>VLOOKUP(D2618,'cpi roi'!A:C,2,FALSE)</f>
        <v>148.19999999999999</v>
      </c>
      <c r="F2618" s="18" t="s">
        <v>7994</v>
      </c>
      <c r="G2618" s="18">
        <v>5.4</v>
      </c>
      <c r="H2618" s="19">
        <v>6300</v>
      </c>
      <c r="I2618" s="18" t="s">
        <v>1061</v>
      </c>
      <c r="J2618" s="18" t="s">
        <v>2279</v>
      </c>
      <c r="K2618" s="18" t="s">
        <v>366</v>
      </c>
      <c r="L2618" s="18" t="s">
        <v>3160</v>
      </c>
      <c r="M2618" s="20">
        <v>0</v>
      </c>
      <c r="N2618" s="20">
        <v>71368</v>
      </c>
      <c r="O2618" s="21">
        <f t="shared" si="120"/>
        <v>146732.99325236166</v>
      </c>
      <c r="P2618" s="22">
        <f t="shared" si="121"/>
        <v>0</v>
      </c>
      <c r="Q2618" s="20">
        <f t="shared" si="122"/>
        <v>48156.545209176787</v>
      </c>
      <c r="R2618" s="18" t="s">
        <v>1061</v>
      </c>
      <c r="S2618" s="18">
        <v>76</v>
      </c>
    </row>
    <row r="2619" spans="1:19" x14ac:dyDescent="0.25">
      <c r="A2619" s="18" t="s">
        <v>8369</v>
      </c>
      <c r="B2619" s="18" t="s">
        <v>20</v>
      </c>
      <c r="C2619" s="18" t="s">
        <v>56</v>
      </c>
      <c r="D2619" s="18">
        <v>1994</v>
      </c>
      <c r="E2619" s="18">
        <f>VLOOKUP(D2619,'cpi roi'!A:C,2,FALSE)</f>
        <v>148.19999999999999</v>
      </c>
      <c r="F2619" s="18" t="s">
        <v>8370</v>
      </c>
      <c r="G2619" s="18">
        <v>4.7</v>
      </c>
      <c r="H2619" s="19">
        <v>2200</v>
      </c>
      <c r="I2619" s="18" t="s">
        <v>8371</v>
      </c>
      <c r="J2619" s="18" t="s">
        <v>8372</v>
      </c>
      <c r="K2619" s="18" t="s">
        <v>8373</v>
      </c>
      <c r="L2619" s="18" t="s">
        <v>34</v>
      </c>
      <c r="M2619" s="20">
        <v>200000</v>
      </c>
      <c r="N2619" s="20">
        <v>0</v>
      </c>
      <c r="O2619" s="21">
        <f t="shared" si="120"/>
        <v>0</v>
      </c>
      <c r="P2619" s="22">
        <f t="shared" si="121"/>
        <v>0</v>
      </c>
      <c r="Q2619" s="20">
        <f t="shared" si="122"/>
        <v>0</v>
      </c>
      <c r="R2619" s="18" t="s">
        <v>8374</v>
      </c>
      <c r="S2619" s="18">
        <v>92</v>
      </c>
    </row>
    <row r="2620" spans="1:19" x14ac:dyDescent="0.25">
      <c r="A2620" s="18" t="s">
        <v>8375</v>
      </c>
      <c r="B2620" s="18" t="s">
        <v>2004</v>
      </c>
      <c r="C2620" s="18" t="s">
        <v>38</v>
      </c>
      <c r="D2620" s="18">
        <v>1994</v>
      </c>
      <c r="E2620" s="18">
        <f>VLOOKUP(D2620,'cpi roi'!A:C,2,FALSE)</f>
        <v>148.19999999999999</v>
      </c>
      <c r="F2620" s="18" t="s">
        <v>8037</v>
      </c>
      <c r="G2620" s="18">
        <v>5</v>
      </c>
      <c r="H2620" s="19">
        <v>9200</v>
      </c>
      <c r="I2620" s="18" t="s">
        <v>6161</v>
      </c>
      <c r="J2620" s="18" t="s">
        <v>7099</v>
      </c>
      <c r="K2620" s="18" t="s">
        <v>7099</v>
      </c>
      <c r="L2620" s="18" t="s">
        <v>34</v>
      </c>
      <c r="M2620" s="20">
        <v>30000000</v>
      </c>
      <c r="N2620" s="20">
        <v>7941977</v>
      </c>
      <c r="O2620" s="21">
        <f t="shared" si="120"/>
        <v>16328747.583670715</v>
      </c>
      <c r="P2620" s="22">
        <f t="shared" si="121"/>
        <v>26.473256666666668</v>
      </c>
      <c r="Q2620" s="20">
        <f t="shared" si="122"/>
        <v>5358958.8394062081</v>
      </c>
      <c r="R2620" s="18" t="s">
        <v>35</v>
      </c>
      <c r="S2620" s="18">
        <v>92</v>
      </c>
    </row>
    <row r="2621" spans="1:19" x14ac:dyDescent="0.25">
      <c r="A2621" s="18" t="s">
        <v>8376</v>
      </c>
      <c r="B2621" s="18" t="s">
        <v>37</v>
      </c>
      <c r="C2621" s="18" t="s">
        <v>45</v>
      </c>
      <c r="D2621" s="18">
        <v>1994</v>
      </c>
      <c r="E2621" s="18">
        <f>VLOOKUP(D2621,'cpi roi'!A:C,2,FALSE)</f>
        <v>148.19999999999999</v>
      </c>
      <c r="F2621" s="18" t="s">
        <v>7938</v>
      </c>
      <c r="G2621" s="18">
        <v>5.6</v>
      </c>
      <c r="H2621" s="19">
        <v>1800</v>
      </c>
      <c r="I2621" s="18" t="s">
        <v>8377</v>
      </c>
      <c r="J2621" s="18" t="s">
        <v>8378</v>
      </c>
      <c r="K2621" s="18" t="s">
        <v>239</v>
      </c>
      <c r="L2621" s="18" t="s">
        <v>34</v>
      </c>
      <c r="M2621" s="20">
        <v>0</v>
      </c>
      <c r="N2621" s="20">
        <v>319123</v>
      </c>
      <c r="O2621" s="21">
        <f t="shared" si="120"/>
        <v>656118.61066126858</v>
      </c>
      <c r="P2621" s="22">
        <f t="shared" si="121"/>
        <v>0</v>
      </c>
      <c r="Q2621" s="20">
        <f t="shared" si="122"/>
        <v>215332.65856950067</v>
      </c>
      <c r="R2621" s="18" t="s">
        <v>8379</v>
      </c>
      <c r="S2621" s="18">
        <v>82</v>
      </c>
    </row>
    <row r="2622" spans="1:19" x14ac:dyDescent="0.25">
      <c r="A2622" s="18" t="s">
        <v>8380</v>
      </c>
      <c r="B2622" s="18" t="s">
        <v>2004</v>
      </c>
      <c r="C2622" s="18" t="s">
        <v>45</v>
      </c>
      <c r="D2622" s="18">
        <v>1994</v>
      </c>
      <c r="E2622" s="18">
        <f>VLOOKUP(D2622,'cpi roi'!A:C,2,FALSE)</f>
        <v>148.19999999999999</v>
      </c>
      <c r="F2622" s="18" t="s">
        <v>8326</v>
      </c>
      <c r="G2622" s="18">
        <v>6.3</v>
      </c>
      <c r="H2622" s="19">
        <v>5200</v>
      </c>
      <c r="I2622" s="18" t="s">
        <v>7225</v>
      </c>
      <c r="J2622" s="18" t="s">
        <v>8381</v>
      </c>
      <c r="K2622" s="18" t="s">
        <v>856</v>
      </c>
      <c r="L2622" s="18" t="s">
        <v>34</v>
      </c>
      <c r="M2622" s="20">
        <v>0</v>
      </c>
      <c r="N2622" s="20">
        <v>3430583</v>
      </c>
      <c r="O2622" s="21">
        <f t="shared" si="120"/>
        <v>7053297.166666666</v>
      </c>
      <c r="P2622" s="22">
        <f t="shared" si="121"/>
        <v>0</v>
      </c>
      <c r="Q2622" s="20">
        <f t="shared" si="122"/>
        <v>2314833.3333333335</v>
      </c>
      <c r="R2622" s="18" t="s">
        <v>2097</v>
      </c>
      <c r="S2622" s="18">
        <v>106</v>
      </c>
    </row>
    <row r="2623" spans="1:19" x14ac:dyDescent="0.25">
      <c r="A2623" s="18" t="s">
        <v>8382</v>
      </c>
      <c r="B2623" s="18" t="s">
        <v>20</v>
      </c>
      <c r="C2623" s="18" t="s">
        <v>67</v>
      </c>
      <c r="D2623" s="18">
        <v>1994</v>
      </c>
      <c r="E2623" s="18">
        <f>VLOOKUP(D2623,'cpi roi'!A:C,2,FALSE)</f>
        <v>148.19999999999999</v>
      </c>
      <c r="F2623" s="18" t="s">
        <v>8383</v>
      </c>
      <c r="G2623" s="18">
        <v>6.8</v>
      </c>
      <c r="H2623" s="19">
        <v>6500</v>
      </c>
      <c r="I2623" s="18" t="s">
        <v>8384</v>
      </c>
      <c r="J2623" s="18" t="s">
        <v>8385</v>
      </c>
      <c r="K2623" s="18" t="s">
        <v>8386</v>
      </c>
      <c r="L2623" s="18" t="s">
        <v>457</v>
      </c>
      <c r="M2623" s="20">
        <v>0</v>
      </c>
      <c r="N2623" s="20">
        <v>1600226</v>
      </c>
      <c r="O2623" s="21">
        <f t="shared" si="120"/>
        <v>3290073.2941970308</v>
      </c>
      <c r="P2623" s="22">
        <f t="shared" si="121"/>
        <v>0</v>
      </c>
      <c r="Q2623" s="20">
        <f t="shared" si="122"/>
        <v>1079774.6288798919</v>
      </c>
      <c r="R2623" s="18" t="s">
        <v>8387</v>
      </c>
      <c r="S2623" s="18">
        <v>111</v>
      </c>
    </row>
    <row r="2624" spans="1:19" x14ac:dyDescent="0.25">
      <c r="A2624" s="18" t="s">
        <v>8388</v>
      </c>
      <c r="B2624" s="18" t="s">
        <v>20</v>
      </c>
      <c r="C2624" s="18" t="s">
        <v>21</v>
      </c>
      <c r="D2624" s="18">
        <v>1994</v>
      </c>
      <c r="E2624" s="18">
        <f>VLOOKUP(D2624,'cpi roi'!A:C,2,FALSE)</f>
        <v>148.19999999999999</v>
      </c>
      <c r="F2624" s="18" t="s">
        <v>8123</v>
      </c>
      <c r="G2624" s="18">
        <v>7.1</v>
      </c>
      <c r="H2624" s="19">
        <v>9800</v>
      </c>
      <c r="I2624" s="18" t="s">
        <v>8389</v>
      </c>
      <c r="J2624" s="18" t="s">
        <v>8390</v>
      </c>
      <c r="K2624" s="18" t="s">
        <v>8391</v>
      </c>
      <c r="L2624" s="18" t="s">
        <v>26</v>
      </c>
      <c r="M2624" s="20">
        <v>0</v>
      </c>
      <c r="N2624" s="20">
        <v>4165845</v>
      </c>
      <c r="O2624" s="21">
        <f t="shared" si="120"/>
        <v>8564999.807692308</v>
      </c>
      <c r="P2624" s="22">
        <f t="shared" si="121"/>
        <v>0</v>
      </c>
      <c r="Q2624" s="20">
        <f t="shared" si="122"/>
        <v>2810961.5384615385</v>
      </c>
      <c r="R2624" s="18" t="s">
        <v>6567</v>
      </c>
      <c r="S2624" s="18">
        <v>98</v>
      </c>
    </row>
    <row r="2625" spans="1:19" x14ac:dyDescent="0.25">
      <c r="A2625" s="18" t="s">
        <v>8392</v>
      </c>
      <c r="B2625" s="18" t="s">
        <v>20</v>
      </c>
      <c r="C2625" s="18" t="s">
        <v>67</v>
      </c>
      <c r="D2625" s="18">
        <v>1994</v>
      </c>
      <c r="E2625" s="18">
        <f>VLOOKUP(D2625,'cpi roi'!A:C,2,FALSE)</f>
        <v>148.19999999999999</v>
      </c>
      <c r="F2625" s="18" t="s">
        <v>8019</v>
      </c>
      <c r="G2625" s="18">
        <v>6.4</v>
      </c>
      <c r="H2625" s="19">
        <v>4300</v>
      </c>
      <c r="I2625" s="18" t="s">
        <v>402</v>
      </c>
      <c r="J2625" s="18" t="s">
        <v>402</v>
      </c>
      <c r="K2625" s="18" t="s">
        <v>4956</v>
      </c>
      <c r="L2625" s="18" t="s">
        <v>34</v>
      </c>
      <c r="M2625" s="20">
        <v>7000000</v>
      </c>
      <c r="N2625" s="20">
        <v>2144667</v>
      </c>
      <c r="O2625" s="21">
        <f t="shared" si="120"/>
        <v>4409446.9291497972</v>
      </c>
      <c r="P2625" s="22">
        <f t="shared" si="121"/>
        <v>30.638100000000001</v>
      </c>
      <c r="Q2625" s="20">
        <f t="shared" si="122"/>
        <v>1447143.7246963563</v>
      </c>
      <c r="R2625" s="18" t="s">
        <v>7529</v>
      </c>
      <c r="S2625" s="18">
        <v>125</v>
      </c>
    </row>
    <row r="2626" spans="1:19" x14ac:dyDescent="0.25">
      <c r="A2626" s="18" t="s">
        <v>8393</v>
      </c>
      <c r="B2626" s="18" t="s">
        <v>2004</v>
      </c>
      <c r="C2626" s="18" t="s">
        <v>45</v>
      </c>
      <c r="D2626" s="18">
        <v>1994</v>
      </c>
      <c r="E2626" s="18">
        <f>VLOOKUP(D2626,'cpi roi'!A:C,2,FALSE)</f>
        <v>148.19999999999999</v>
      </c>
      <c r="F2626" s="18" t="s">
        <v>7914</v>
      </c>
      <c r="G2626" s="18">
        <v>7</v>
      </c>
      <c r="H2626" s="19">
        <v>5800</v>
      </c>
      <c r="I2626" s="18" t="s">
        <v>5919</v>
      </c>
      <c r="J2626" s="18" t="s">
        <v>5919</v>
      </c>
      <c r="K2626" s="18" t="s">
        <v>8394</v>
      </c>
      <c r="L2626" s="18" t="s">
        <v>34</v>
      </c>
      <c r="M2626" s="20">
        <v>3200000</v>
      </c>
      <c r="N2626" s="20">
        <v>7266973</v>
      </c>
      <c r="O2626" s="21">
        <f t="shared" si="120"/>
        <v>14940935.715924425</v>
      </c>
      <c r="P2626" s="22">
        <f t="shared" si="121"/>
        <v>227.09290625</v>
      </c>
      <c r="Q2626" s="20">
        <f t="shared" si="122"/>
        <v>4903490.553306343</v>
      </c>
      <c r="R2626" s="18" t="s">
        <v>8395</v>
      </c>
      <c r="S2626" s="18">
        <v>101</v>
      </c>
    </row>
    <row r="2627" spans="1:19" x14ac:dyDescent="0.25">
      <c r="A2627" s="18" t="s">
        <v>8396</v>
      </c>
      <c r="B2627" s="18" t="s">
        <v>452</v>
      </c>
      <c r="C2627" s="18" t="s">
        <v>21</v>
      </c>
      <c r="D2627" s="18">
        <v>1994</v>
      </c>
      <c r="E2627" s="18">
        <f>VLOOKUP(D2627,'cpi roi'!A:C,2,FALSE)</f>
        <v>148.19999999999999</v>
      </c>
      <c r="F2627" s="18" t="s">
        <v>8183</v>
      </c>
      <c r="G2627" s="18">
        <v>8</v>
      </c>
      <c r="H2627" s="19">
        <v>14000</v>
      </c>
      <c r="I2627" s="18" t="s">
        <v>8397</v>
      </c>
      <c r="J2627" s="18" t="s">
        <v>8397</v>
      </c>
      <c r="K2627" s="18" t="s">
        <v>8398</v>
      </c>
      <c r="L2627" s="18" t="s">
        <v>8399</v>
      </c>
      <c r="M2627" s="20">
        <v>1900000</v>
      </c>
      <c r="N2627" s="20">
        <v>763847</v>
      </c>
      <c r="O2627" s="21">
        <f t="shared" ref="O2627:O2690" si="123">(304.7/E2627)*N2627</f>
        <v>1570473.5553306341</v>
      </c>
      <c r="P2627" s="22">
        <f t="shared" ref="P2627:P2690" si="124">IFERROR(N2627/M2627, 0)*100</f>
        <v>40.202473684210524</v>
      </c>
      <c r="Q2627" s="20">
        <f t="shared" ref="Q2627:Q2690" si="125">N2627/(E2627/100)</f>
        <v>515416.32928475033</v>
      </c>
      <c r="R2627" s="18" t="s">
        <v>8400</v>
      </c>
      <c r="S2627" s="18">
        <v>113</v>
      </c>
    </row>
    <row r="2628" spans="1:19" x14ac:dyDescent="0.25">
      <c r="A2628" s="18" t="s">
        <v>8401</v>
      </c>
      <c r="B2628" s="18" t="s">
        <v>20</v>
      </c>
      <c r="C2628" s="18" t="s">
        <v>21</v>
      </c>
      <c r="D2628" s="18">
        <v>1994</v>
      </c>
      <c r="E2628" s="18">
        <f>VLOOKUP(D2628,'cpi roi'!A:C,2,FALSE)</f>
        <v>148.19999999999999</v>
      </c>
      <c r="F2628" s="18" t="s">
        <v>8363</v>
      </c>
      <c r="G2628" s="18">
        <v>7.9</v>
      </c>
      <c r="H2628" s="19">
        <v>15000</v>
      </c>
      <c r="I2628" s="18" t="s">
        <v>4420</v>
      </c>
      <c r="J2628" s="18" t="s">
        <v>4420</v>
      </c>
      <c r="K2628" s="18" t="s">
        <v>4420</v>
      </c>
      <c r="L2628" s="18" t="s">
        <v>8402</v>
      </c>
      <c r="M2628" s="20">
        <v>2800000</v>
      </c>
      <c r="N2628" s="20">
        <v>2313461</v>
      </c>
      <c r="O2628" s="21">
        <f t="shared" si="123"/>
        <v>4756488.3043184886</v>
      </c>
      <c r="P2628" s="22">
        <f t="shared" si="124"/>
        <v>82.623607142857153</v>
      </c>
      <c r="Q2628" s="20">
        <f t="shared" si="125"/>
        <v>1561039.8110661269</v>
      </c>
      <c r="R2628" s="18" t="s">
        <v>8403</v>
      </c>
      <c r="S2628" s="18">
        <v>135</v>
      </c>
    </row>
    <row r="2629" spans="1:19" x14ac:dyDescent="0.25">
      <c r="A2629" s="18" t="s">
        <v>8404</v>
      </c>
      <c r="B2629" s="18" t="s">
        <v>37</v>
      </c>
      <c r="C2629" s="18" t="s">
        <v>29</v>
      </c>
      <c r="D2629" s="18">
        <v>1994</v>
      </c>
      <c r="E2629" s="18">
        <f>VLOOKUP(D2629,'cpi roi'!A:C,2,FALSE)</f>
        <v>148.19999999999999</v>
      </c>
      <c r="F2629" s="18" t="s">
        <v>8405</v>
      </c>
      <c r="G2629" s="18">
        <v>7.4</v>
      </c>
      <c r="H2629" s="19">
        <v>4100</v>
      </c>
      <c r="I2629" s="18" t="s">
        <v>8406</v>
      </c>
      <c r="J2629" s="18" t="s">
        <v>8407</v>
      </c>
      <c r="K2629" s="18" t="s">
        <v>8408</v>
      </c>
      <c r="L2629" s="18" t="s">
        <v>26</v>
      </c>
      <c r="M2629" s="20">
        <v>0</v>
      </c>
      <c r="N2629" s="20">
        <v>12712</v>
      </c>
      <c r="O2629" s="21">
        <f t="shared" si="123"/>
        <v>26135.940620782723</v>
      </c>
      <c r="P2629" s="22">
        <f t="shared" si="124"/>
        <v>0</v>
      </c>
      <c r="Q2629" s="20">
        <f t="shared" si="125"/>
        <v>8577.5978407557359</v>
      </c>
      <c r="R2629" s="18" t="s">
        <v>622</v>
      </c>
      <c r="S2629" s="18">
        <v>94</v>
      </c>
    </row>
    <row r="2630" spans="1:19" x14ac:dyDescent="0.25">
      <c r="A2630" s="18" t="s">
        <v>8409</v>
      </c>
      <c r="B2630" s="18" t="s">
        <v>20</v>
      </c>
      <c r="C2630" s="18" t="s">
        <v>45</v>
      </c>
      <c r="D2630" s="18">
        <v>1994</v>
      </c>
      <c r="E2630" s="18">
        <f>VLOOKUP(D2630,'cpi roi'!A:C,2,FALSE)</f>
        <v>148.19999999999999</v>
      </c>
      <c r="F2630" s="18" t="s">
        <v>8326</v>
      </c>
      <c r="G2630" s="18">
        <v>6.4</v>
      </c>
      <c r="H2630" s="19">
        <v>1000</v>
      </c>
      <c r="I2630" s="18" t="s">
        <v>221</v>
      </c>
      <c r="J2630" s="18" t="s">
        <v>221</v>
      </c>
      <c r="K2630" s="18" t="s">
        <v>7181</v>
      </c>
      <c r="L2630" s="18" t="s">
        <v>34</v>
      </c>
      <c r="M2630" s="20">
        <v>10500000</v>
      </c>
      <c r="N2630" s="20">
        <v>123509</v>
      </c>
      <c r="O2630" s="21">
        <f t="shared" si="123"/>
        <v>253935.17071524964</v>
      </c>
      <c r="P2630" s="22">
        <f t="shared" si="124"/>
        <v>1.1762761904761905</v>
      </c>
      <c r="Q2630" s="20">
        <f t="shared" si="125"/>
        <v>83339.406207827255</v>
      </c>
      <c r="R2630" s="18" t="s">
        <v>6271</v>
      </c>
      <c r="S2630" s="18">
        <v>99</v>
      </c>
    </row>
    <row r="2631" spans="1:19" x14ac:dyDescent="0.25">
      <c r="A2631" s="18" t="s">
        <v>8410</v>
      </c>
      <c r="B2631" s="18" t="s">
        <v>20</v>
      </c>
      <c r="C2631" s="18" t="s">
        <v>45</v>
      </c>
      <c r="D2631" s="18">
        <v>1994</v>
      </c>
      <c r="E2631" s="18">
        <f>VLOOKUP(D2631,'cpi roi'!A:C,2,FALSE)</f>
        <v>148.19999999999999</v>
      </c>
      <c r="F2631" s="18" t="s">
        <v>8411</v>
      </c>
      <c r="G2631" s="18">
        <v>7.3</v>
      </c>
      <c r="H2631" s="19">
        <v>5200</v>
      </c>
      <c r="I2631" s="18" t="s">
        <v>8412</v>
      </c>
      <c r="J2631" s="18" t="s">
        <v>4972</v>
      </c>
      <c r="K2631" s="18" t="s">
        <v>8413</v>
      </c>
      <c r="L2631" s="18" t="s">
        <v>252</v>
      </c>
      <c r="M2631" s="20">
        <v>0</v>
      </c>
      <c r="N2631" s="20">
        <v>766464</v>
      </c>
      <c r="O2631" s="21">
        <f t="shared" si="123"/>
        <v>1575854.1214574899</v>
      </c>
      <c r="P2631" s="22">
        <f t="shared" si="124"/>
        <v>0</v>
      </c>
      <c r="Q2631" s="20">
        <f t="shared" si="125"/>
        <v>517182.18623481784</v>
      </c>
      <c r="R2631" s="18" t="s">
        <v>6690</v>
      </c>
      <c r="S2631" s="18">
        <v>100</v>
      </c>
    </row>
    <row r="2632" spans="1:19" x14ac:dyDescent="0.25">
      <c r="A2632" s="18" t="s">
        <v>8414</v>
      </c>
      <c r="B2632" s="18" t="s">
        <v>37</v>
      </c>
      <c r="C2632" s="18" t="s">
        <v>45</v>
      </c>
      <c r="D2632" s="18">
        <v>1994</v>
      </c>
      <c r="E2632" s="18">
        <f>VLOOKUP(D2632,'cpi roi'!A:C,2,FALSE)</f>
        <v>148.19999999999999</v>
      </c>
      <c r="F2632" s="18" t="s">
        <v>8330</v>
      </c>
      <c r="G2632" s="18">
        <v>6.2</v>
      </c>
      <c r="H2632" s="19">
        <v>3400</v>
      </c>
      <c r="I2632" s="18" t="s">
        <v>2960</v>
      </c>
      <c r="J2632" s="18" t="s">
        <v>4484</v>
      </c>
      <c r="K2632" s="18" t="s">
        <v>8415</v>
      </c>
      <c r="L2632" s="18" t="s">
        <v>34</v>
      </c>
      <c r="M2632" s="20">
        <v>15000000</v>
      </c>
      <c r="N2632" s="20">
        <v>1316865</v>
      </c>
      <c r="O2632" s="21">
        <f t="shared" si="123"/>
        <v>2707481.5485829958</v>
      </c>
      <c r="P2632" s="22">
        <f t="shared" si="124"/>
        <v>8.7790999999999997</v>
      </c>
      <c r="Q2632" s="20">
        <f t="shared" si="125"/>
        <v>888572.87449392711</v>
      </c>
      <c r="R2632" s="18" t="s">
        <v>65</v>
      </c>
      <c r="S2632" s="18">
        <v>108</v>
      </c>
    </row>
    <row r="2633" spans="1:19" x14ac:dyDescent="0.25">
      <c r="A2633" s="18" t="s">
        <v>8416</v>
      </c>
      <c r="B2633" s="18" t="s">
        <v>20</v>
      </c>
      <c r="C2633" s="18" t="s">
        <v>45</v>
      </c>
      <c r="D2633" s="18">
        <v>1994</v>
      </c>
      <c r="E2633" s="18">
        <f>VLOOKUP(D2633,'cpi roi'!A:C,2,FALSE)</f>
        <v>148.19999999999999</v>
      </c>
      <c r="F2633" s="18" t="s">
        <v>8093</v>
      </c>
      <c r="G2633" s="18">
        <v>6.4</v>
      </c>
      <c r="H2633" s="19">
        <v>1400</v>
      </c>
      <c r="I2633" s="18" t="s">
        <v>8417</v>
      </c>
      <c r="J2633" s="18" t="s">
        <v>8418</v>
      </c>
      <c r="K2633" s="18" t="s">
        <v>8419</v>
      </c>
      <c r="L2633" s="18" t="s">
        <v>34</v>
      </c>
      <c r="M2633" s="20">
        <v>0</v>
      </c>
      <c r="N2633" s="20">
        <v>8880705</v>
      </c>
      <c r="O2633" s="21">
        <f t="shared" si="123"/>
        <v>18258777.419028338</v>
      </c>
      <c r="P2633" s="22">
        <f t="shared" si="124"/>
        <v>0</v>
      </c>
      <c r="Q2633" s="20">
        <f t="shared" si="125"/>
        <v>5992378.5425101211</v>
      </c>
      <c r="R2633" s="18" t="s">
        <v>2097</v>
      </c>
      <c r="S2633" s="18">
        <v>110</v>
      </c>
    </row>
    <row r="2634" spans="1:19" x14ac:dyDescent="0.25">
      <c r="A2634" s="18" t="s">
        <v>8420</v>
      </c>
      <c r="B2634" s="18" t="s">
        <v>2004</v>
      </c>
      <c r="C2634" s="18" t="s">
        <v>45</v>
      </c>
      <c r="D2634" s="18">
        <v>1994</v>
      </c>
      <c r="E2634" s="18">
        <f>VLOOKUP(D2634,'cpi roi'!A:C,2,FALSE)</f>
        <v>148.19999999999999</v>
      </c>
      <c r="F2634" s="18" t="s">
        <v>7692</v>
      </c>
      <c r="G2634" s="18">
        <v>5.4</v>
      </c>
      <c r="H2634" s="19">
        <v>3800</v>
      </c>
      <c r="I2634" s="18" t="s">
        <v>1584</v>
      </c>
      <c r="J2634" s="18" t="s">
        <v>1584</v>
      </c>
      <c r="K2634" s="18" t="s">
        <v>101</v>
      </c>
      <c r="L2634" s="18" t="s">
        <v>26</v>
      </c>
      <c r="M2634" s="20">
        <v>40000000</v>
      </c>
      <c r="N2634" s="20">
        <v>1519366</v>
      </c>
      <c r="O2634" s="21">
        <f t="shared" si="123"/>
        <v>3123824.697705803</v>
      </c>
      <c r="P2634" s="22">
        <f t="shared" si="124"/>
        <v>3.7984150000000003</v>
      </c>
      <c r="Q2634" s="20">
        <f t="shared" si="125"/>
        <v>1025213.2253711201</v>
      </c>
      <c r="R2634" s="18" t="s">
        <v>27</v>
      </c>
      <c r="S2634" s="18">
        <v>122</v>
      </c>
    </row>
    <row r="2635" spans="1:19" x14ac:dyDescent="0.25">
      <c r="A2635" s="18" t="s">
        <v>8421</v>
      </c>
      <c r="B2635" s="18" t="s">
        <v>20</v>
      </c>
      <c r="C2635" s="18" t="s">
        <v>108</v>
      </c>
      <c r="D2635" s="18">
        <v>1994</v>
      </c>
      <c r="E2635" s="18">
        <f>VLOOKUP(D2635,'cpi roi'!A:C,2,FALSE)</f>
        <v>148.19999999999999</v>
      </c>
      <c r="F2635" s="18" t="s">
        <v>8116</v>
      </c>
      <c r="G2635" s="18">
        <v>5.3</v>
      </c>
      <c r="H2635" s="19">
        <v>3100</v>
      </c>
      <c r="I2635" s="18" t="s">
        <v>1132</v>
      </c>
      <c r="J2635" s="18" t="s">
        <v>1132</v>
      </c>
      <c r="K2635" s="18" t="s">
        <v>6643</v>
      </c>
      <c r="L2635" s="18" t="s">
        <v>34</v>
      </c>
      <c r="M2635" s="20">
        <v>30000000</v>
      </c>
      <c r="N2635" s="20">
        <v>3783003</v>
      </c>
      <c r="O2635" s="21">
        <f t="shared" si="123"/>
        <v>7777874.5890688254</v>
      </c>
      <c r="P2635" s="22">
        <f t="shared" si="124"/>
        <v>12.610009999999999</v>
      </c>
      <c r="Q2635" s="20">
        <f t="shared" si="125"/>
        <v>2552633.6032388662</v>
      </c>
      <c r="R2635" s="18" t="s">
        <v>6534</v>
      </c>
      <c r="S2635" s="18">
        <v>112</v>
      </c>
    </row>
    <row r="2636" spans="1:19" x14ac:dyDescent="0.25">
      <c r="A2636" s="18" t="s">
        <v>8422</v>
      </c>
      <c r="B2636" s="18" t="s">
        <v>2004</v>
      </c>
      <c r="C2636" s="18" t="s">
        <v>45</v>
      </c>
      <c r="D2636" s="18">
        <v>1994</v>
      </c>
      <c r="E2636" s="18">
        <f>VLOOKUP(D2636,'cpi roi'!A:C,2,FALSE)</f>
        <v>148.19999999999999</v>
      </c>
      <c r="F2636" s="18" t="s">
        <v>8209</v>
      </c>
      <c r="G2636" s="18">
        <v>5.0999999999999996</v>
      </c>
      <c r="H2636" s="19">
        <v>1400</v>
      </c>
      <c r="I2636" s="18" t="s">
        <v>2151</v>
      </c>
      <c r="J2636" s="18" t="s">
        <v>8423</v>
      </c>
      <c r="K2636" s="18" t="s">
        <v>8424</v>
      </c>
      <c r="L2636" s="18" t="s">
        <v>34</v>
      </c>
      <c r="M2636" s="20">
        <v>0</v>
      </c>
      <c r="N2636" s="20">
        <v>713234</v>
      </c>
      <c r="O2636" s="21">
        <f t="shared" si="123"/>
        <v>1466412.9541160592</v>
      </c>
      <c r="P2636" s="22">
        <f t="shared" si="124"/>
        <v>0</v>
      </c>
      <c r="Q2636" s="20">
        <f t="shared" si="125"/>
        <v>481264.50742240215</v>
      </c>
      <c r="R2636" s="18" t="s">
        <v>4175</v>
      </c>
      <c r="S2636" s="18">
        <v>93</v>
      </c>
    </row>
    <row r="2637" spans="1:19" x14ac:dyDescent="0.25">
      <c r="A2637" s="18" t="s">
        <v>8425</v>
      </c>
      <c r="B2637" s="18" t="s">
        <v>2004</v>
      </c>
      <c r="C2637" s="18" t="s">
        <v>67</v>
      </c>
      <c r="D2637" s="18">
        <v>1994</v>
      </c>
      <c r="E2637" s="18">
        <f>VLOOKUP(D2637,'cpi roi'!A:C,2,FALSE)</f>
        <v>148.19999999999999</v>
      </c>
      <c r="F2637" s="18" t="s">
        <v>8289</v>
      </c>
      <c r="G2637" s="18">
        <v>6.3</v>
      </c>
      <c r="H2637" s="19">
        <v>1600</v>
      </c>
      <c r="I2637" s="18" t="s">
        <v>3212</v>
      </c>
      <c r="J2637" s="18" t="s">
        <v>8426</v>
      </c>
      <c r="K2637" s="18" t="s">
        <v>4547</v>
      </c>
      <c r="L2637" s="18" t="s">
        <v>26</v>
      </c>
      <c r="M2637" s="20">
        <v>0</v>
      </c>
      <c r="N2637" s="20">
        <v>538534</v>
      </c>
      <c r="O2637" s="21">
        <f t="shared" si="123"/>
        <v>1107228.8110661269</v>
      </c>
      <c r="P2637" s="22">
        <f t="shared" si="124"/>
        <v>0</v>
      </c>
      <c r="Q2637" s="20">
        <f t="shared" si="125"/>
        <v>363383.26585695008</v>
      </c>
      <c r="R2637" s="18" t="s">
        <v>4073</v>
      </c>
      <c r="S2637" s="18">
        <v>115</v>
      </c>
    </row>
    <row r="2638" spans="1:19" x14ac:dyDescent="0.25">
      <c r="A2638" s="18" t="s">
        <v>8427</v>
      </c>
      <c r="B2638" s="18" t="s">
        <v>37</v>
      </c>
      <c r="C2638" s="18" t="s">
        <v>29</v>
      </c>
      <c r="D2638" s="18">
        <v>1994</v>
      </c>
      <c r="E2638" s="18">
        <f>VLOOKUP(D2638,'cpi roi'!A:C,2,FALSE)</f>
        <v>148.19999999999999</v>
      </c>
      <c r="F2638" s="18" t="s">
        <v>7923</v>
      </c>
      <c r="G2638" s="18">
        <v>6</v>
      </c>
      <c r="H2638" s="19">
        <v>1100</v>
      </c>
      <c r="I2638" s="18" t="s">
        <v>8428</v>
      </c>
      <c r="J2638" s="18" t="s">
        <v>8429</v>
      </c>
      <c r="K2638" s="18" t="s">
        <v>8430</v>
      </c>
      <c r="L2638" s="18" t="s">
        <v>34</v>
      </c>
      <c r="M2638" s="20">
        <v>19200000</v>
      </c>
      <c r="N2638" s="20">
        <v>3342223</v>
      </c>
      <c r="O2638" s="21">
        <f t="shared" si="123"/>
        <v>6871628.5296896081</v>
      </c>
      <c r="P2638" s="22">
        <f t="shared" si="124"/>
        <v>17.407411458333332</v>
      </c>
      <c r="Q2638" s="20">
        <f t="shared" si="125"/>
        <v>2255211.2010796224</v>
      </c>
      <c r="R2638" s="18" t="s">
        <v>1729</v>
      </c>
      <c r="S2638" s="18">
        <v>102</v>
      </c>
    </row>
    <row r="2639" spans="1:19" x14ac:dyDescent="0.25">
      <c r="A2639" s="18" t="s">
        <v>8431</v>
      </c>
      <c r="B2639" s="18" t="s">
        <v>37</v>
      </c>
      <c r="C2639" s="18" t="s">
        <v>45</v>
      </c>
      <c r="D2639" s="18">
        <v>1994</v>
      </c>
      <c r="E2639" s="18">
        <f>VLOOKUP(D2639,'cpi roi'!A:C,2,FALSE)</f>
        <v>148.19999999999999</v>
      </c>
      <c r="F2639" s="18" t="s">
        <v>8311</v>
      </c>
      <c r="G2639" s="18">
        <v>5.6</v>
      </c>
      <c r="H2639" s="19">
        <v>1500</v>
      </c>
      <c r="I2639" s="18" t="s">
        <v>521</v>
      </c>
      <c r="J2639" s="18" t="s">
        <v>1557</v>
      </c>
      <c r="K2639" s="18" t="s">
        <v>3150</v>
      </c>
      <c r="L2639" s="18" t="s">
        <v>34</v>
      </c>
      <c r="M2639" s="20">
        <v>15000000</v>
      </c>
      <c r="N2639" s="20">
        <v>70936</v>
      </c>
      <c r="O2639" s="21">
        <f t="shared" si="123"/>
        <v>145844.79892037786</v>
      </c>
      <c r="P2639" s="22">
        <f t="shared" si="124"/>
        <v>0.4729066666666667</v>
      </c>
      <c r="Q2639" s="20">
        <f t="shared" si="125"/>
        <v>47865.047233468285</v>
      </c>
      <c r="R2639" s="18" t="s">
        <v>122</v>
      </c>
      <c r="S2639" s="18">
        <v>85</v>
      </c>
    </row>
    <row r="2640" spans="1:19" x14ac:dyDescent="0.25">
      <c r="A2640" s="18" t="s">
        <v>8432</v>
      </c>
      <c r="B2640" s="18" t="s">
        <v>37</v>
      </c>
      <c r="C2640" s="18" t="s">
        <v>45</v>
      </c>
      <c r="D2640" s="18">
        <v>1994</v>
      </c>
      <c r="E2640" s="18">
        <f>VLOOKUP(D2640,'cpi roi'!A:C,2,FALSE)</f>
        <v>148.19999999999999</v>
      </c>
      <c r="F2640" s="18" t="s">
        <v>8064</v>
      </c>
      <c r="G2640" s="18">
        <v>4.8</v>
      </c>
      <c r="H2640" s="19">
        <v>7600</v>
      </c>
      <c r="I2640" s="18" t="s">
        <v>3260</v>
      </c>
      <c r="J2640" s="18" t="s">
        <v>7045</v>
      </c>
      <c r="K2640" s="18" t="s">
        <v>5664</v>
      </c>
      <c r="L2640" s="18" t="s">
        <v>34</v>
      </c>
      <c r="M2640" s="20">
        <v>30000000</v>
      </c>
      <c r="N2640" s="20">
        <v>18869594</v>
      </c>
      <c r="O2640" s="21">
        <f t="shared" si="123"/>
        <v>38795987.124156542</v>
      </c>
      <c r="P2640" s="22">
        <f t="shared" si="124"/>
        <v>62.898646666666671</v>
      </c>
      <c r="Q2640" s="20">
        <f t="shared" si="125"/>
        <v>12732519.568151148</v>
      </c>
      <c r="R2640" s="18" t="s">
        <v>122</v>
      </c>
      <c r="S2640" s="18">
        <v>109</v>
      </c>
    </row>
    <row r="2641" spans="1:19" x14ac:dyDescent="0.25">
      <c r="A2641" s="18" t="s">
        <v>8433</v>
      </c>
      <c r="B2641" s="18" t="s">
        <v>452</v>
      </c>
      <c r="C2641" s="18" t="s">
        <v>21</v>
      </c>
      <c r="D2641" s="18">
        <v>1994</v>
      </c>
      <c r="E2641" s="18">
        <f>VLOOKUP(D2641,'cpi roi'!A:C,2,FALSE)</f>
        <v>148.19999999999999</v>
      </c>
      <c r="F2641" s="18" t="s">
        <v>8434</v>
      </c>
      <c r="G2641" s="18">
        <v>6.6</v>
      </c>
      <c r="H2641" s="19">
        <v>1800</v>
      </c>
      <c r="I2641" s="18" t="s">
        <v>8435</v>
      </c>
      <c r="J2641" s="18" t="s">
        <v>8436</v>
      </c>
      <c r="K2641" s="18" t="s">
        <v>8437</v>
      </c>
      <c r="L2641" s="18" t="s">
        <v>34</v>
      </c>
      <c r="M2641" s="20">
        <v>0</v>
      </c>
      <c r="N2641" s="20">
        <v>11553</v>
      </c>
      <c r="O2641" s="21">
        <f t="shared" si="123"/>
        <v>23753.030364372469</v>
      </c>
      <c r="P2641" s="22">
        <f t="shared" si="124"/>
        <v>0</v>
      </c>
      <c r="Q2641" s="20">
        <f t="shared" si="125"/>
        <v>7795.5465587044537</v>
      </c>
      <c r="R2641" s="18" t="s">
        <v>8438</v>
      </c>
      <c r="S2641" s="18">
        <v>76</v>
      </c>
    </row>
    <row r="2642" spans="1:19" x14ac:dyDescent="0.25">
      <c r="A2642" s="18" t="s">
        <v>8439</v>
      </c>
      <c r="B2642" s="18" t="s">
        <v>20</v>
      </c>
      <c r="C2642" s="18" t="s">
        <v>38</v>
      </c>
      <c r="D2642" s="18">
        <v>1994</v>
      </c>
      <c r="E2642" s="18">
        <f>VLOOKUP(D2642,'cpi roi'!A:C,2,FALSE)</f>
        <v>148.19999999999999</v>
      </c>
      <c r="F2642" s="18" t="s">
        <v>7656</v>
      </c>
      <c r="G2642" s="18">
        <v>6.4</v>
      </c>
      <c r="H2642" s="19">
        <v>4700</v>
      </c>
      <c r="I2642" s="18" t="s">
        <v>2043</v>
      </c>
      <c r="J2642" s="18" t="s">
        <v>2043</v>
      </c>
      <c r="K2642" s="18" t="s">
        <v>7311</v>
      </c>
      <c r="L2642" s="18" t="s">
        <v>34</v>
      </c>
      <c r="M2642" s="20">
        <v>20000000</v>
      </c>
      <c r="N2642" s="20">
        <v>305070</v>
      </c>
      <c r="O2642" s="21">
        <f t="shared" si="123"/>
        <v>627225.56680161937</v>
      </c>
      <c r="P2642" s="22">
        <f t="shared" si="124"/>
        <v>1.52535</v>
      </c>
      <c r="Q2642" s="20">
        <f t="shared" si="125"/>
        <v>205850.20242914979</v>
      </c>
      <c r="R2642" s="18" t="s">
        <v>7315</v>
      </c>
      <c r="S2642" s="18">
        <v>107</v>
      </c>
    </row>
    <row r="2643" spans="1:19" x14ac:dyDescent="0.25">
      <c r="A2643" s="18" t="s">
        <v>8440</v>
      </c>
      <c r="B2643" s="18" t="s">
        <v>20</v>
      </c>
      <c r="C2643" s="18" t="s">
        <v>21</v>
      </c>
      <c r="D2643" s="18">
        <v>1994</v>
      </c>
      <c r="E2643" s="18">
        <f>VLOOKUP(D2643,'cpi roi'!A:C,2,FALSE)</f>
        <v>148.19999999999999</v>
      </c>
      <c r="F2643" s="18" t="s">
        <v>8441</v>
      </c>
      <c r="G2643" s="18">
        <v>7.2</v>
      </c>
      <c r="H2643" s="19">
        <v>3100</v>
      </c>
      <c r="I2643" s="18" t="s">
        <v>4952</v>
      </c>
      <c r="J2643" s="18" t="s">
        <v>8442</v>
      </c>
      <c r="K2643" s="18" t="s">
        <v>763</v>
      </c>
      <c r="L2643" s="18" t="s">
        <v>26</v>
      </c>
      <c r="M2643" s="20">
        <v>0</v>
      </c>
      <c r="N2643" s="20">
        <v>487391</v>
      </c>
      <c r="O2643" s="21">
        <f t="shared" si="123"/>
        <v>1002078.5269905532</v>
      </c>
      <c r="P2643" s="22">
        <f t="shared" si="124"/>
        <v>0</v>
      </c>
      <c r="Q2643" s="20">
        <f t="shared" si="125"/>
        <v>328873.81916329288</v>
      </c>
      <c r="R2643" s="18" t="s">
        <v>8443</v>
      </c>
      <c r="S2643" s="18">
        <v>97</v>
      </c>
    </row>
    <row r="2644" spans="1:19" x14ac:dyDescent="0.25">
      <c r="A2644" s="18" t="s">
        <v>8444</v>
      </c>
      <c r="B2644" s="18" t="s">
        <v>20</v>
      </c>
      <c r="C2644" s="18" t="s">
        <v>67</v>
      </c>
      <c r="D2644" s="18">
        <v>1994</v>
      </c>
      <c r="E2644" s="18">
        <f>VLOOKUP(D2644,'cpi roi'!A:C,2,FALSE)</f>
        <v>148.19999999999999</v>
      </c>
      <c r="F2644" s="18" t="s">
        <v>8289</v>
      </c>
      <c r="G2644" s="18">
        <v>6.4</v>
      </c>
      <c r="H2644" s="19">
        <v>7200</v>
      </c>
      <c r="I2644" s="18" t="s">
        <v>1752</v>
      </c>
      <c r="J2644" s="18" t="s">
        <v>8445</v>
      </c>
      <c r="K2644" s="18" t="s">
        <v>1881</v>
      </c>
      <c r="L2644" s="18" t="s">
        <v>34</v>
      </c>
      <c r="M2644" s="20">
        <v>0</v>
      </c>
      <c r="N2644" s="20">
        <v>1007583</v>
      </c>
      <c r="O2644" s="21">
        <f t="shared" si="123"/>
        <v>2071596.0870445343</v>
      </c>
      <c r="P2644" s="22">
        <f t="shared" si="124"/>
        <v>0</v>
      </c>
      <c r="Q2644" s="20">
        <f t="shared" si="125"/>
        <v>679880.56680161948</v>
      </c>
      <c r="R2644" s="18" t="s">
        <v>7017</v>
      </c>
      <c r="S2644" s="18">
        <v>128</v>
      </c>
    </row>
    <row r="2645" spans="1:19" x14ac:dyDescent="0.25">
      <c r="A2645" s="18" t="s">
        <v>3670</v>
      </c>
      <c r="B2645" s="18" t="s">
        <v>20</v>
      </c>
      <c r="C2645" s="18" t="s">
        <v>108</v>
      </c>
      <c r="D2645" s="18">
        <v>1995</v>
      </c>
      <c r="E2645" s="18">
        <f>VLOOKUP(D2645,'cpi roi'!A:C,2,FALSE)</f>
        <v>152.4</v>
      </c>
      <c r="F2645" s="18" t="s">
        <v>8446</v>
      </c>
      <c r="G2645" s="18">
        <v>8.1999999999999993</v>
      </c>
      <c r="H2645" s="19">
        <v>596000</v>
      </c>
      <c r="I2645" s="18" t="s">
        <v>562</v>
      </c>
      <c r="J2645" s="18" t="s">
        <v>562</v>
      </c>
      <c r="K2645" s="18" t="s">
        <v>140</v>
      </c>
      <c r="L2645" s="18" t="s">
        <v>34</v>
      </c>
      <c r="M2645" s="20">
        <v>60000000</v>
      </c>
      <c r="N2645" s="20">
        <v>187436818</v>
      </c>
      <c r="O2645" s="21">
        <f t="shared" si="123"/>
        <v>374750645.96194226</v>
      </c>
      <c r="P2645" s="22">
        <f t="shared" si="124"/>
        <v>312.39469666666668</v>
      </c>
      <c r="Q2645" s="20">
        <f t="shared" si="125"/>
        <v>122990038.05774277</v>
      </c>
      <c r="R2645" s="18" t="s">
        <v>27</v>
      </c>
      <c r="S2645" s="18">
        <v>170</v>
      </c>
    </row>
    <row r="2646" spans="1:19" x14ac:dyDescent="0.25">
      <c r="A2646" s="18" t="s">
        <v>8447</v>
      </c>
      <c r="B2646" s="18" t="s">
        <v>2004</v>
      </c>
      <c r="C2646" s="18" t="s">
        <v>45</v>
      </c>
      <c r="D2646" s="18">
        <v>1995</v>
      </c>
      <c r="E2646" s="18">
        <f>VLOOKUP(D2646,'cpi roi'!A:C,2,FALSE)</f>
        <v>152.4</v>
      </c>
      <c r="F2646" s="18" t="s">
        <v>8448</v>
      </c>
      <c r="G2646" s="18">
        <v>6.8</v>
      </c>
      <c r="H2646" s="19">
        <v>193000</v>
      </c>
      <c r="I2646" s="18" t="s">
        <v>990</v>
      </c>
      <c r="J2646" s="18" t="s">
        <v>990</v>
      </c>
      <c r="K2646" s="18" t="s">
        <v>8449</v>
      </c>
      <c r="L2646" s="18" t="s">
        <v>34</v>
      </c>
      <c r="M2646" s="20">
        <v>12000000</v>
      </c>
      <c r="N2646" s="20">
        <v>56631572</v>
      </c>
      <c r="O2646" s="21">
        <f t="shared" si="123"/>
        <v>113225984.17585301</v>
      </c>
      <c r="P2646" s="22">
        <f t="shared" si="124"/>
        <v>471.92976666666669</v>
      </c>
      <c r="Q2646" s="20">
        <f t="shared" si="125"/>
        <v>37159824.146981627</v>
      </c>
      <c r="R2646" s="18" t="s">
        <v>48</v>
      </c>
      <c r="S2646" s="18">
        <v>97</v>
      </c>
    </row>
    <row r="2647" spans="1:19" x14ac:dyDescent="0.25">
      <c r="A2647" s="18" t="s">
        <v>8450</v>
      </c>
      <c r="B2647" s="18" t="s">
        <v>20</v>
      </c>
      <c r="C2647" s="18" t="s">
        <v>108</v>
      </c>
      <c r="D2647" s="18">
        <v>1995</v>
      </c>
      <c r="E2647" s="18">
        <f>VLOOKUP(D2647,'cpi roi'!A:C,2,FALSE)</f>
        <v>152.4</v>
      </c>
      <c r="F2647" s="18" t="s">
        <v>8451</v>
      </c>
      <c r="G2647" s="18">
        <v>8.6</v>
      </c>
      <c r="H2647" s="19">
        <v>1500000</v>
      </c>
      <c r="I2647" s="18" t="s">
        <v>6821</v>
      </c>
      <c r="J2647" s="18" t="s">
        <v>8452</v>
      </c>
      <c r="K2647" s="18" t="s">
        <v>5224</v>
      </c>
      <c r="L2647" s="18" t="s">
        <v>34</v>
      </c>
      <c r="M2647" s="20">
        <v>33000000</v>
      </c>
      <c r="N2647" s="20">
        <v>327333559</v>
      </c>
      <c r="O2647" s="21">
        <f t="shared" si="123"/>
        <v>654452332.20013118</v>
      </c>
      <c r="P2647" s="22">
        <f t="shared" si="124"/>
        <v>991.91987575757582</v>
      </c>
      <c r="Q2647" s="20">
        <f t="shared" si="125"/>
        <v>214785799.8687664</v>
      </c>
      <c r="R2647" s="18" t="s">
        <v>8453</v>
      </c>
      <c r="S2647" s="18">
        <v>127</v>
      </c>
    </row>
    <row r="2648" spans="1:19" x14ac:dyDescent="0.25">
      <c r="A2648" s="18" t="s">
        <v>8454</v>
      </c>
      <c r="B2648" s="18" t="s">
        <v>20</v>
      </c>
      <c r="C2648" s="18" t="s">
        <v>67</v>
      </c>
      <c r="D2648" s="18">
        <v>1995</v>
      </c>
      <c r="E2648" s="18">
        <f>VLOOKUP(D2648,'cpi roi'!A:C,2,FALSE)</f>
        <v>152.4</v>
      </c>
      <c r="F2648" s="18" t="s">
        <v>8455</v>
      </c>
      <c r="G2648" s="18">
        <v>8.3000000000000007</v>
      </c>
      <c r="H2648" s="19">
        <v>978000</v>
      </c>
      <c r="I2648" s="18" t="s">
        <v>540</v>
      </c>
      <c r="J2648" s="18" t="s">
        <v>8456</v>
      </c>
      <c r="K2648" s="18" t="s">
        <v>540</v>
      </c>
      <c r="L2648" s="18" t="s">
        <v>34</v>
      </c>
      <c r="M2648" s="20">
        <v>72000000</v>
      </c>
      <c r="N2648" s="20">
        <v>213216216</v>
      </c>
      <c r="O2648" s="21">
        <f t="shared" si="123"/>
        <v>426292526.34645671</v>
      </c>
      <c r="P2648" s="22">
        <f t="shared" si="124"/>
        <v>296.13363333333331</v>
      </c>
      <c r="Q2648" s="20">
        <f t="shared" si="125"/>
        <v>139905653.5433071</v>
      </c>
      <c r="R2648" s="18" t="s">
        <v>7591</v>
      </c>
      <c r="S2648" s="18">
        <v>178</v>
      </c>
    </row>
    <row r="2649" spans="1:19" x14ac:dyDescent="0.25">
      <c r="A2649" s="18" t="s">
        <v>8457</v>
      </c>
      <c r="B2649" s="18" t="s">
        <v>37</v>
      </c>
      <c r="C2649" s="18" t="s">
        <v>29</v>
      </c>
      <c r="D2649" s="18">
        <v>1995</v>
      </c>
      <c r="E2649" s="18">
        <f>VLOOKUP(D2649,'cpi roi'!A:C,2,FALSE)</f>
        <v>152.4</v>
      </c>
      <c r="F2649" s="18" t="s">
        <v>8458</v>
      </c>
      <c r="G2649" s="18">
        <v>7.6</v>
      </c>
      <c r="H2649" s="19">
        <v>277000</v>
      </c>
      <c r="I2649" s="18" t="s">
        <v>1139</v>
      </c>
      <c r="J2649" s="18" t="s">
        <v>8459</v>
      </c>
      <c r="K2649" s="18" t="s">
        <v>2096</v>
      </c>
      <c r="L2649" s="18" t="s">
        <v>34</v>
      </c>
      <c r="M2649" s="20">
        <v>52000000</v>
      </c>
      <c r="N2649" s="20">
        <v>355237933</v>
      </c>
      <c r="O2649" s="21">
        <f t="shared" si="123"/>
        <v>710242770.24343824</v>
      </c>
      <c r="P2649" s="22">
        <f t="shared" si="124"/>
        <v>683.14987115384622</v>
      </c>
      <c r="Q2649" s="20">
        <f t="shared" si="125"/>
        <v>233095756.56167978</v>
      </c>
      <c r="R2649" s="18" t="s">
        <v>65</v>
      </c>
      <c r="S2649" s="18">
        <v>140</v>
      </c>
    </row>
    <row r="2650" spans="1:19" x14ac:dyDescent="0.25">
      <c r="A2650" s="18" t="s">
        <v>8460</v>
      </c>
      <c r="B2650" s="18" t="s">
        <v>20</v>
      </c>
      <c r="C2650" s="18" t="s">
        <v>108</v>
      </c>
      <c r="D2650" s="18">
        <v>1995</v>
      </c>
      <c r="E2650" s="18">
        <f>VLOOKUP(D2650,'cpi roi'!A:C,2,FALSE)</f>
        <v>152.4</v>
      </c>
      <c r="F2650" s="18" t="s">
        <v>8461</v>
      </c>
      <c r="G2650" s="18">
        <v>8.5</v>
      </c>
      <c r="H2650" s="19">
        <v>1000000</v>
      </c>
      <c r="I2650" s="18" t="s">
        <v>8462</v>
      </c>
      <c r="J2650" s="18" t="s">
        <v>8463</v>
      </c>
      <c r="K2650" s="18" t="s">
        <v>8365</v>
      </c>
      <c r="L2650" s="18" t="s">
        <v>34</v>
      </c>
      <c r="M2650" s="20">
        <v>6000000</v>
      </c>
      <c r="N2650" s="20">
        <v>23341568</v>
      </c>
      <c r="O2650" s="21">
        <f t="shared" si="123"/>
        <v>46667820.010498688</v>
      </c>
      <c r="P2650" s="22">
        <f t="shared" si="124"/>
        <v>389.02613333333329</v>
      </c>
      <c r="Q2650" s="20">
        <f t="shared" si="125"/>
        <v>15315989.501312336</v>
      </c>
      <c r="R2650" s="18" t="s">
        <v>223</v>
      </c>
      <c r="S2650" s="18">
        <v>106</v>
      </c>
    </row>
    <row r="2651" spans="1:19" x14ac:dyDescent="0.25">
      <c r="A2651" s="18" t="s">
        <v>8464</v>
      </c>
      <c r="B2651" s="18" t="s">
        <v>37</v>
      </c>
      <c r="C2651" s="18" t="s">
        <v>29</v>
      </c>
      <c r="D2651" s="18">
        <v>1995</v>
      </c>
      <c r="E2651" s="18">
        <f>VLOOKUP(D2651,'cpi roi'!A:C,2,FALSE)</f>
        <v>152.4</v>
      </c>
      <c r="F2651" s="18" t="s">
        <v>8446</v>
      </c>
      <c r="G2651" s="18">
        <v>7</v>
      </c>
      <c r="H2651" s="19">
        <v>318000</v>
      </c>
      <c r="I2651" s="18" t="s">
        <v>5099</v>
      </c>
      <c r="J2651" s="18" t="s">
        <v>8465</v>
      </c>
      <c r="K2651" s="18" t="s">
        <v>101</v>
      </c>
      <c r="L2651" s="18" t="s">
        <v>34</v>
      </c>
      <c r="M2651" s="20">
        <v>65000000</v>
      </c>
      <c r="N2651" s="20">
        <v>262821940</v>
      </c>
      <c r="O2651" s="21">
        <f t="shared" si="123"/>
        <v>525471424.65879261</v>
      </c>
      <c r="P2651" s="22">
        <f t="shared" si="124"/>
        <v>404.34144615384622</v>
      </c>
      <c r="Q2651" s="20">
        <f t="shared" si="125"/>
        <v>172455341.20734909</v>
      </c>
      <c r="R2651" s="18" t="s">
        <v>2105</v>
      </c>
      <c r="S2651" s="18">
        <v>104</v>
      </c>
    </row>
    <row r="2652" spans="1:19" x14ac:dyDescent="0.25">
      <c r="A2652" s="18" t="s">
        <v>8466</v>
      </c>
      <c r="B2652" s="18" t="s">
        <v>20</v>
      </c>
      <c r="C2652" s="18" t="s">
        <v>108</v>
      </c>
      <c r="D2652" s="18">
        <v>1995</v>
      </c>
      <c r="E2652" s="18">
        <f>VLOOKUP(D2652,'cpi roi'!A:C,2,FALSE)</f>
        <v>152.4</v>
      </c>
      <c r="F2652" s="18" t="s">
        <v>8467</v>
      </c>
      <c r="G2652" s="18">
        <v>8.1999999999999993</v>
      </c>
      <c r="H2652" s="19">
        <v>480000</v>
      </c>
      <c r="I2652" s="18" t="s">
        <v>69</v>
      </c>
      <c r="J2652" s="18" t="s">
        <v>5653</v>
      </c>
      <c r="K2652" s="18" t="s">
        <v>71</v>
      </c>
      <c r="L2652" s="18" t="s">
        <v>34</v>
      </c>
      <c r="M2652" s="20">
        <v>52000000</v>
      </c>
      <c r="N2652" s="20">
        <v>116112375</v>
      </c>
      <c r="O2652" s="21">
        <f t="shared" si="123"/>
        <v>232148560.77755904</v>
      </c>
      <c r="P2652" s="22">
        <f t="shared" si="124"/>
        <v>223.29302884615382</v>
      </c>
      <c r="Q2652" s="20">
        <f t="shared" si="125"/>
        <v>76189222.44094488</v>
      </c>
      <c r="R2652" s="18" t="s">
        <v>65</v>
      </c>
      <c r="S2652" s="18">
        <v>178</v>
      </c>
    </row>
    <row r="2653" spans="1:19" x14ac:dyDescent="0.25">
      <c r="A2653" s="18" t="s">
        <v>8468</v>
      </c>
      <c r="B2653" s="18" t="s">
        <v>2004</v>
      </c>
      <c r="C2653" s="18" t="s">
        <v>38</v>
      </c>
      <c r="D2653" s="18">
        <v>1995</v>
      </c>
      <c r="E2653" s="18">
        <f>VLOOKUP(D2653,'cpi roi'!A:C,2,FALSE)</f>
        <v>152.4</v>
      </c>
      <c r="F2653" s="18" t="s">
        <v>8469</v>
      </c>
      <c r="G2653" s="18">
        <v>5.2</v>
      </c>
      <c r="H2653" s="19">
        <v>43000</v>
      </c>
      <c r="I2653" s="18" t="s">
        <v>5723</v>
      </c>
      <c r="J2653" s="18" t="s">
        <v>762</v>
      </c>
      <c r="K2653" s="18" t="s">
        <v>8470</v>
      </c>
      <c r="L2653" s="18" t="s">
        <v>34</v>
      </c>
      <c r="M2653" s="20">
        <v>50000000</v>
      </c>
      <c r="N2653" s="20">
        <v>152022101</v>
      </c>
      <c r="O2653" s="21">
        <f t="shared" si="123"/>
        <v>303944449.96522307</v>
      </c>
      <c r="P2653" s="22">
        <f t="shared" si="124"/>
        <v>304.04420199999998</v>
      </c>
      <c r="Q2653" s="20">
        <f t="shared" si="125"/>
        <v>99752034.776902884</v>
      </c>
      <c r="R2653" s="18" t="s">
        <v>48</v>
      </c>
      <c r="S2653" s="18">
        <v>109</v>
      </c>
    </row>
    <row r="2654" spans="1:19" x14ac:dyDescent="0.25">
      <c r="A2654" s="18" t="s">
        <v>8471</v>
      </c>
      <c r="B2654" s="18" t="s">
        <v>2004</v>
      </c>
      <c r="C2654" s="18" t="s">
        <v>38</v>
      </c>
      <c r="D2654" s="18">
        <v>1995</v>
      </c>
      <c r="E2654" s="18">
        <f>VLOOKUP(D2654,'cpi roi'!A:C,2,FALSE)</f>
        <v>152.4</v>
      </c>
      <c r="F2654" s="18" t="s">
        <v>8472</v>
      </c>
      <c r="G2654" s="18">
        <v>5.4</v>
      </c>
      <c r="H2654" s="19">
        <v>239000</v>
      </c>
      <c r="I2654" s="18" t="s">
        <v>833</v>
      </c>
      <c r="J2654" s="18" t="s">
        <v>5076</v>
      </c>
      <c r="K2654" s="18" t="s">
        <v>2080</v>
      </c>
      <c r="L2654" s="18" t="s">
        <v>34</v>
      </c>
      <c r="M2654" s="20">
        <v>100000000</v>
      </c>
      <c r="N2654" s="20">
        <v>336567158</v>
      </c>
      <c r="O2654" s="21">
        <f t="shared" si="123"/>
        <v>672913471.40813649</v>
      </c>
      <c r="P2654" s="22">
        <f t="shared" si="124"/>
        <v>336.56715800000001</v>
      </c>
      <c r="Q2654" s="20">
        <f t="shared" si="125"/>
        <v>220844591.86351705</v>
      </c>
      <c r="R2654" s="18" t="s">
        <v>27</v>
      </c>
      <c r="S2654" s="18">
        <v>121</v>
      </c>
    </row>
    <row r="2655" spans="1:19" x14ac:dyDescent="0.25">
      <c r="A2655" s="18" t="s">
        <v>8473</v>
      </c>
      <c r="B2655" s="18" t="s">
        <v>514</v>
      </c>
      <c r="C2655" s="18" t="s">
        <v>21</v>
      </c>
      <c r="D2655" s="18">
        <v>1995</v>
      </c>
      <c r="E2655" s="18">
        <f>VLOOKUP(D2655,'cpi roi'!A:C,2,FALSE)</f>
        <v>152.4</v>
      </c>
      <c r="F2655" s="18" t="s">
        <v>8474</v>
      </c>
      <c r="G2655" s="18">
        <v>7.1</v>
      </c>
      <c r="H2655" s="19">
        <v>75000</v>
      </c>
      <c r="I2655" s="18" t="s">
        <v>8475</v>
      </c>
      <c r="J2655" s="18" t="s">
        <v>8476</v>
      </c>
      <c r="K2655" s="18" t="s">
        <v>8477</v>
      </c>
      <c r="L2655" s="18" t="s">
        <v>34</v>
      </c>
      <c r="M2655" s="20">
        <v>1500000</v>
      </c>
      <c r="N2655" s="20">
        <v>7412216</v>
      </c>
      <c r="O2655" s="21">
        <f t="shared" si="123"/>
        <v>14819568.341207348</v>
      </c>
      <c r="P2655" s="22">
        <f t="shared" si="124"/>
        <v>494.14773333333335</v>
      </c>
      <c r="Q2655" s="20">
        <f t="shared" si="125"/>
        <v>4863658.7926509185</v>
      </c>
      <c r="R2655" s="18" t="s">
        <v>8478</v>
      </c>
      <c r="S2655" s="18">
        <v>91</v>
      </c>
    </row>
    <row r="2656" spans="1:19" x14ac:dyDescent="0.25">
      <c r="A2656" s="18" t="s">
        <v>8479</v>
      </c>
      <c r="B2656" s="18" t="s">
        <v>341</v>
      </c>
      <c r="C2656" s="18" t="s">
        <v>394</v>
      </c>
      <c r="D2656" s="18">
        <v>1995</v>
      </c>
      <c r="E2656" s="18">
        <f>VLOOKUP(D2656,'cpi roi'!A:C,2,FALSE)</f>
        <v>152.4</v>
      </c>
      <c r="F2656" s="18" t="s">
        <v>8467</v>
      </c>
      <c r="G2656" s="18">
        <v>8.3000000000000007</v>
      </c>
      <c r="H2656" s="19">
        <v>913000</v>
      </c>
      <c r="I2656" s="18" t="s">
        <v>8480</v>
      </c>
      <c r="J2656" s="18" t="s">
        <v>8480</v>
      </c>
      <c r="K2656" s="18" t="s">
        <v>2096</v>
      </c>
      <c r="L2656" s="18" t="s">
        <v>34</v>
      </c>
      <c r="M2656" s="20">
        <v>30000000</v>
      </c>
      <c r="N2656" s="20">
        <v>394436586</v>
      </c>
      <c r="O2656" s="21">
        <f t="shared" si="123"/>
        <v>788614355.34251964</v>
      </c>
      <c r="P2656" s="22">
        <f t="shared" si="124"/>
        <v>1314.78862</v>
      </c>
      <c r="Q2656" s="20">
        <f t="shared" si="125"/>
        <v>258816657.48031497</v>
      </c>
      <c r="R2656" s="18" t="s">
        <v>1729</v>
      </c>
      <c r="S2656" s="18">
        <v>81</v>
      </c>
    </row>
    <row r="2657" spans="1:19" x14ac:dyDescent="0.25">
      <c r="A2657" s="18" t="s">
        <v>8481</v>
      </c>
      <c r="B2657" s="18" t="s">
        <v>20</v>
      </c>
      <c r="C2657" s="18" t="s">
        <v>38</v>
      </c>
      <c r="D2657" s="18">
        <v>1995</v>
      </c>
      <c r="E2657" s="18">
        <f>VLOOKUP(D2657,'cpi roi'!A:C,2,FALSE)</f>
        <v>152.4</v>
      </c>
      <c r="F2657" s="18" t="s">
        <v>7738</v>
      </c>
      <c r="G2657" s="18">
        <v>7.2</v>
      </c>
      <c r="H2657" s="19">
        <v>175000</v>
      </c>
      <c r="I2657" s="18" t="s">
        <v>6909</v>
      </c>
      <c r="J2657" s="18" t="s">
        <v>6909</v>
      </c>
      <c r="K2657" s="18" t="s">
        <v>8153</v>
      </c>
      <c r="L2657" s="18" t="s">
        <v>34</v>
      </c>
      <c r="M2657" s="20">
        <v>7000000</v>
      </c>
      <c r="N2657" s="20">
        <v>25405445</v>
      </c>
      <c r="O2657" s="21">
        <f t="shared" si="123"/>
        <v>50794219.760498688</v>
      </c>
      <c r="P2657" s="22">
        <f t="shared" si="124"/>
        <v>362.93492857142854</v>
      </c>
      <c r="Q2657" s="20">
        <f t="shared" si="125"/>
        <v>16670239.501312336</v>
      </c>
      <c r="R2657" s="18" t="s">
        <v>35</v>
      </c>
      <c r="S2657" s="18">
        <v>104</v>
      </c>
    </row>
    <row r="2658" spans="1:19" x14ac:dyDescent="0.25">
      <c r="A2658" s="18" t="s">
        <v>8482</v>
      </c>
      <c r="B2658" s="18" t="s">
        <v>20</v>
      </c>
      <c r="C2658" s="18" t="s">
        <v>38</v>
      </c>
      <c r="D2658" s="18">
        <v>1995</v>
      </c>
      <c r="E2658" s="18">
        <f>VLOOKUP(D2658,'cpi roi'!A:C,2,FALSE)</f>
        <v>152.4</v>
      </c>
      <c r="F2658" s="18" t="s">
        <v>8318</v>
      </c>
      <c r="G2658" s="18">
        <v>7.6</v>
      </c>
      <c r="H2658" s="19">
        <v>370000</v>
      </c>
      <c r="I2658" s="18" t="s">
        <v>2916</v>
      </c>
      <c r="J2658" s="18" t="s">
        <v>8465</v>
      </c>
      <c r="K2658" s="18" t="s">
        <v>4462</v>
      </c>
      <c r="L2658" s="18" t="s">
        <v>34</v>
      </c>
      <c r="M2658" s="20">
        <v>90000000</v>
      </c>
      <c r="N2658" s="20">
        <v>366101666</v>
      </c>
      <c r="O2658" s="21">
        <f t="shared" si="123"/>
        <v>731963107.80971122</v>
      </c>
      <c r="P2658" s="22">
        <f t="shared" si="124"/>
        <v>406.77962888888891</v>
      </c>
      <c r="Q2658" s="20">
        <f t="shared" si="125"/>
        <v>240224190.2887139</v>
      </c>
      <c r="R2658" s="18" t="s">
        <v>8039</v>
      </c>
      <c r="S2658" s="18">
        <v>128</v>
      </c>
    </row>
    <row r="2659" spans="1:19" x14ac:dyDescent="0.25">
      <c r="A2659" s="18" t="s">
        <v>8483</v>
      </c>
      <c r="B2659" s="18" t="s">
        <v>2004</v>
      </c>
      <c r="C2659" s="18" t="s">
        <v>38</v>
      </c>
      <c r="D2659" s="18">
        <v>1995</v>
      </c>
      <c r="E2659" s="18">
        <f>VLOOKUP(D2659,'cpi roi'!A:C,2,FALSE)</f>
        <v>152.4</v>
      </c>
      <c r="F2659" s="18" t="s">
        <v>8484</v>
      </c>
      <c r="G2659" s="18">
        <v>5.8</v>
      </c>
      <c r="H2659" s="19">
        <v>112000</v>
      </c>
      <c r="I2659" s="18" t="s">
        <v>8485</v>
      </c>
      <c r="J2659" s="18" t="s">
        <v>8486</v>
      </c>
      <c r="K2659" s="18" t="s">
        <v>2224</v>
      </c>
      <c r="L2659" s="18" t="s">
        <v>34</v>
      </c>
      <c r="M2659" s="20">
        <v>18000000</v>
      </c>
      <c r="N2659" s="20">
        <v>122195920</v>
      </c>
      <c r="O2659" s="21">
        <f t="shared" si="123"/>
        <v>244311658.95013124</v>
      </c>
      <c r="P2659" s="22">
        <f t="shared" si="124"/>
        <v>678.86622222222229</v>
      </c>
      <c r="Q2659" s="20">
        <f t="shared" si="125"/>
        <v>80181049.868766397</v>
      </c>
      <c r="R2659" s="18" t="s">
        <v>2031</v>
      </c>
      <c r="S2659" s="18">
        <v>101</v>
      </c>
    </row>
    <row r="2660" spans="1:19" x14ac:dyDescent="0.25">
      <c r="A2660" s="18" t="s">
        <v>8487</v>
      </c>
      <c r="B2660" s="18" t="s">
        <v>20</v>
      </c>
      <c r="C2660" s="18" t="s">
        <v>45</v>
      </c>
      <c r="D2660" s="18">
        <v>1995</v>
      </c>
      <c r="E2660" s="18">
        <f>VLOOKUP(D2660,'cpi roi'!A:C,2,FALSE)</f>
        <v>152.4</v>
      </c>
      <c r="F2660" s="18" t="s">
        <v>8488</v>
      </c>
      <c r="G2660" s="18">
        <v>7.1</v>
      </c>
      <c r="H2660" s="19">
        <v>118000</v>
      </c>
      <c r="I2660" s="18" t="s">
        <v>7973</v>
      </c>
      <c r="J2660" s="18" t="s">
        <v>7973</v>
      </c>
      <c r="K2660" s="18" t="s">
        <v>8489</v>
      </c>
      <c r="L2660" s="18" t="s">
        <v>34</v>
      </c>
      <c r="M2660" s="20">
        <v>8000000</v>
      </c>
      <c r="N2660" s="20">
        <v>2122561</v>
      </c>
      <c r="O2660" s="21">
        <f t="shared" si="123"/>
        <v>4243729.2434383202</v>
      </c>
      <c r="P2660" s="22">
        <f t="shared" si="124"/>
        <v>26.5320125</v>
      </c>
      <c r="Q2660" s="20">
        <f t="shared" si="125"/>
        <v>1392756.56167979</v>
      </c>
      <c r="R2660" s="18" t="s">
        <v>7364</v>
      </c>
      <c r="S2660" s="18">
        <v>94</v>
      </c>
    </row>
    <row r="2661" spans="1:19" x14ac:dyDescent="0.25">
      <c r="A2661" s="18" t="s">
        <v>8490</v>
      </c>
      <c r="B2661" s="18" t="s">
        <v>20</v>
      </c>
      <c r="C2661" s="18" t="s">
        <v>4887</v>
      </c>
      <c r="D2661" s="18">
        <v>1995</v>
      </c>
      <c r="E2661" s="18">
        <f>VLOOKUP(D2661,'cpi roi'!A:C,2,FALSE)</f>
        <v>152.4</v>
      </c>
      <c r="F2661" s="18" t="s">
        <v>8491</v>
      </c>
      <c r="G2661" s="18">
        <v>8</v>
      </c>
      <c r="H2661" s="19">
        <v>589000</v>
      </c>
      <c r="I2661" s="18" t="s">
        <v>572</v>
      </c>
      <c r="J2661" s="18" t="s">
        <v>8492</v>
      </c>
      <c r="K2661" s="18" t="s">
        <v>4462</v>
      </c>
      <c r="L2661" s="18" t="s">
        <v>34</v>
      </c>
      <c r="M2661" s="20">
        <v>29000001</v>
      </c>
      <c r="N2661" s="20">
        <v>168839459</v>
      </c>
      <c r="O2661" s="21">
        <f t="shared" si="123"/>
        <v>337568130.95341206</v>
      </c>
      <c r="P2661" s="22">
        <f t="shared" si="124"/>
        <v>582.20501095844793</v>
      </c>
      <c r="Q2661" s="20">
        <f t="shared" si="125"/>
        <v>110787046.58792651</v>
      </c>
      <c r="R2661" s="18" t="s">
        <v>65</v>
      </c>
      <c r="S2661" s="18">
        <v>129</v>
      </c>
    </row>
    <row r="2662" spans="1:19" x14ac:dyDescent="0.25">
      <c r="A2662" s="18" t="s">
        <v>8493</v>
      </c>
      <c r="B2662" s="18" t="s">
        <v>20</v>
      </c>
      <c r="C2662" s="18" t="s">
        <v>21</v>
      </c>
      <c r="D2662" s="18">
        <v>1995</v>
      </c>
      <c r="E2662" s="18">
        <f>VLOOKUP(D2662,'cpi roi'!A:C,2,FALSE)</f>
        <v>152.4</v>
      </c>
      <c r="F2662" s="18" t="s">
        <v>8494</v>
      </c>
      <c r="G2662" s="18">
        <v>7.5</v>
      </c>
      <c r="H2662" s="19">
        <v>117000</v>
      </c>
      <c r="I2662" s="18" t="s">
        <v>4952</v>
      </c>
      <c r="J2662" s="18" t="s">
        <v>8495</v>
      </c>
      <c r="K2662" s="18" t="s">
        <v>1540</v>
      </c>
      <c r="L2662" s="18" t="s">
        <v>34</v>
      </c>
      <c r="M2662" s="20">
        <v>3600000</v>
      </c>
      <c r="N2662" s="20">
        <v>32029928</v>
      </c>
      <c r="O2662" s="21">
        <f t="shared" si="123"/>
        <v>64038838.986876637</v>
      </c>
      <c r="P2662" s="22">
        <f t="shared" si="124"/>
        <v>889.72022222222233</v>
      </c>
      <c r="Q2662" s="20">
        <f t="shared" si="125"/>
        <v>21017013.12335958</v>
      </c>
      <c r="R2662" s="18" t="s">
        <v>8496</v>
      </c>
      <c r="S2662" s="18">
        <v>111</v>
      </c>
    </row>
    <row r="2663" spans="1:19" x14ac:dyDescent="0.25">
      <c r="A2663" s="18" t="s">
        <v>8497</v>
      </c>
      <c r="B2663" s="18" t="s">
        <v>514</v>
      </c>
      <c r="C2663" s="18" t="s">
        <v>21</v>
      </c>
      <c r="D2663" s="18">
        <v>1995</v>
      </c>
      <c r="E2663" s="18">
        <f>VLOOKUP(D2663,'cpi roi'!A:C,2,FALSE)</f>
        <v>152.4</v>
      </c>
      <c r="F2663" s="18" t="s">
        <v>8451</v>
      </c>
      <c r="G2663" s="18">
        <v>4.9000000000000004</v>
      </c>
      <c r="H2663" s="19">
        <v>64000</v>
      </c>
      <c r="I2663" s="18" t="s">
        <v>2650</v>
      </c>
      <c r="J2663" s="18" t="s">
        <v>2734</v>
      </c>
      <c r="K2663" s="18" t="s">
        <v>8498</v>
      </c>
      <c r="L2663" s="18" t="s">
        <v>457</v>
      </c>
      <c r="M2663" s="20">
        <v>45000000</v>
      </c>
      <c r="N2663" s="20">
        <v>20358624</v>
      </c>
      <c r="O2663" s="21">
        <f t="shared" si="123"/>
        <v>40703889.322834641</v>
      </c>
      <c r="P2663" s="22">
        <f t="shared" si="124"/>
        <v>45.241386666666664</v>
      </c>
      <c r="Q2663" s="20">
        <f t="shared" si="125"/>
        <v>13358677.16535433</v>
      </c>
      <c r="R2663" s="18" t="s">
        <v>4153</v>
      </c>
      <c r="S2663" s="18">
        <v>128</v>
      </c>
    </row>
    <row r="2664" spans="1:19" x14ac:dyDescent="0.25">
      <c r="A2664" s="18" t="s">
        <v>8499</v>
      </c>
      <c r="B2664" s="18" t="s">
        <v>20</v>
      </c>
      <c r="C2664" s="18" t="s">
        <v>21</v>
      </c>
      <c r="D2664" s="18">
        <v>1995</v>
      </c>
      <c r="E2664" s="18">
        <f>VLOOKUP(D2664,'cpi roi'!A:C,2,FALSE)</f>
        <v>152.4</v>
      </c>
      <c r="F2664" s="18" t="s">
        <v>8134</v>
      </c>
      <c r="G2664" s="18">
        <v>8.1</v>
      </c>
      <c r="H2664" s="19">
        <v>282000</v>
      </c>
      <c r="I2664" s="18" t="s">
        <v>5754</v>
      </c>
      <c r="J2664" s="18" t="s">
        <v>5754</v>
      </c>
      <c r="K2664" s="18" t="s">
        <v>2647</v>
      </c>
      <c r="L2664" s="18" t="s">
        <v>34</v>
      </c>
      <c r="M2664" s="20">
        <v>2500000</v>
      </c>
      <c r="N2664" s="20">
        <v>5987386</v>
      </c>
      <c r="O2664" s="21">
        <f t="shared" si="123"/>
        <v>11970843.26902887</v>
      </c>
      <c r="P2664" s="22">
        <f t="shared" si="124"/>
        <v>239.49544</v>
      </c>
      <c r="Q2664" s="20">
        <f t="shared" si="125"/>
        <v>3928730.971128609</v>
      </c>
      <c r="R2664" s="18" t="s">
        <v>5112</v>
      </c>
      <c r="S2664" s="18">
        <v>101</v>
      </c>
    </row>
    <row r="2665" spans="1:19" x14ac:dyDescent="0.25">
      <c r="A2665" s="18" t="s">
        <v>8500</v>
      </c>
      <c r="B2665" s="18" t="s">
        <v>20</v>
      </c>
      <c r="C2665" s="18" t="s">
        <v>45</v>
      </c>
      <c r="D2665" s="18">
        <v>1995</v>
      </c>
      <c r="E2665" s="18">
        <f>VLOOKUP(D2665,'cpi roi'!A:C,2,FALSE)</f>
        <v>152.4</v>
      </c>
      <c r="F2665" s="18" t="s">
        <v>8501</v>
      </c>
      <c r="G2665" s="18">
        <v>7.3</v>
      </c>
      <c r="H2665" s="19">
        <v>103000</v>
      </c>
      <c r="I2665" s="18" t="s">
        <v>8502</v>
      </c>
      <c r="J2665" s="18" t="s">
        <v>8503</v>
      </c>
      <c r="K2665" s="18" t="s">
        <v>8503</v>
      </c>
      <c r="L2665" s="18" t="s">
        <v>34</v>
      </c>
      <c r="M2665" s="20">
        <v>3500000</v>
      </c>
      <c r="N2665" s="20">
        <v>28215918</v>
      </c>
      <c r="O2665" s="21">
        <f t="shared" si="123"/>
        <v>56413321.618110232</v>
      </c>
      <c r="P2665" s="22">
        <f t="shared" si="124"/>
        <v>806.16908571428564</v>
      </c>
      <c r="Q2665" s="20">
        <f t="shared" si="125"/>
        <v>18514381.88976378</v>
      </c>
      <c r="R2665" s="18" t="s">
        <v>2031</v>
      </c>
      <c r="S2665" s="18">
        <v>91</v>
      </c>
    </row>
    <row r="2666" spans="1:19" x14ac:dyDescent="0.25">
      <c r="A2666" s="18" t="s">
        <v>8504</v>
      </c>
      <c r="B2666" s="18" t="s">
        <v>37</v>
      </c>
      <c r="C2666" s="18" t="s">
        <v>21</v>
      </c>
      <c r="D2666" s="18">
        <v>1995</v>
      </c>
      <c r="E2666" s="18">
        <f>VLOOKUP(D2666,'cpi roi'!A:C,2,FALSE)</f>
        <v>152.4</v>
      </c>
      <c r="F2666" s="18" t="s">
        <v>8505</v>
      </c>
      <c r="G2666" s="18">
        <v>7.7</v>
      </c>
      <c r="H2666" s="19">
        <v>106000</v>
      </c>
      <c r="I2666" s="18" t="s">
        <v>7787</v>
      </c>
      <c r="J2666" s="18" t="s">
        <v>7634</v>
      </c>
      <c r="K2666" s="18" t="s">
        <v>8506</v>
      </c>
      <c r="L2666" s="18" t="s">
        <v>34</v>
      </c>
      <c r="M2666" s="20">
        <v>16000000</v>
      </c>
      <c r="N2666" s="20">
        <v>134582776</v>
      </c>
      <c r="O2666" s="21">
        <f t="shared" si="123"/>
        <v>269077243.09186351</v>
      </c>
      <c r="P2666" s="22">
        <f t="shared" si="124"/>
        <v>841.14234999999996</v>
      </c>
      <c r="Q2666" s="20">
        <f t="shared" si="125"/>
        <v>88308908.136482939</v>
      </c>
      <c r="R2666" s="18" t="s">
        <v>35</v>
      </c>
      <c r="S2666" s="18">
        <v>136</v>
      </c>
    </row>
    <row r="2667" spans="1:19" x14ac:dyDescent="0.25">
      <c r="A2667" s="18" t="s">
        <v>8507</v>
      </c>
      <c r="B2667" s="18" t="s">
        <v>2004</v>
      </c>
      <c r="C2667" s="18" t="s">
        <v>38</v>
      </c>
      <c r="D2667" s="18">
        <v>1995</v>
      </c>
      <c r="E2667" s="18">
        <f>VLOOKUP(D2667,'cpi roi'!A:C,2,FALSE)</f>
        <v>152.4</v>
      </c>
      <c r="F2667" s="18" t="s">
        <v>8508</v>
      </c>
      <c r="G2667" s="18">
        <v>6.2</v>
      </c>
      <c r="H2667" s="19">
        <v>186000</v>
      </c>
      <c r="I2667" s="18" t="s">
        <v>2043</v>
      </c>
      <c r="J2667" s="18" t="s">
        <v>8509</v>
      </c>
      <c r="K2667" s="18" t="s">
        <v>2833</v>
      </c>
      <c r="L2667" s="18" t="s">
        <v>34</v>
      </c>
      <c r="M2667" s="20">
        <v>175000000</v>
      </c>
      <c r="N2667" s="20">
        <v>264218220</v>
      </c>
      <c r="O2667" s="21">
        <f t="shared" si="123"/>
        <v>528263068.46456689</v>
      </c>
      <c r="P2667" s="22">
        <f t="shared" si="124"/>
        <v>150.98183999999998</v>
      </c>
      <c r="Q2667" s="20">
        <f t="shared" si="125"/>
        <v>173371535.43307087</v>
      </c>
      <c r="R2667" s="18" t="s">
        <v>65</v>
      </c>
      <c r="S2667" s="18">
        <v>135</v>
      </c>
    </row>
    <row r="2668" spans="1:19" x14ac:dyDescent="0.25">
      <c r="A2668" s="18" t="s">
        <v>8510</v>
      </c>
      <c r="B2668" s="18" t="s">
        <v>20</v>
      </c>
      <c r="C2668" s="18" t="s">
        <v>67</v>
      </c>
      <c r="D2668" s="18">
        <v>1995</v>
      </c>
      <c r="E2668" s="18">
        <f>VLOOKUP(D2668,'cpi roi'!A:C,2,FALSE)</f>
        <v>152.4</v>
      </c>
      <c r="F2668" s="18" t="s">
        <v>8363</v>
      </c>
      <c r="G2668" s="18">
        <v>7.3</v>
      </c>
      <c r="H2668" s="19">
        <v>105000</v>
      </c>
      <c r="I2668" s="18" t="s">
        <v>8511</v>
      </c>
      <c r="J2668" s="18" t="s">
        <v>8512</v>
      </c>
      <c r="K2668" s="18" t="s">
        <v>8513</v>
      </c>
      <c r="L2668" s="18" t="s">
        <v>34</v>
      </c>
      <c r="M2668" s="20">
        <v>2000000</v>
      </c>
      <c r="N2668" s="20">
        <v>2402438</v>
      </c>
      <c r="O2668" s="21">
        <f t="shared" si="123"/>
        <v>4803299.5971128605</v>
      </c>
      <c r="P2668" s="22">
        <f t="shared" si="124"/>
        <v>120.12190000000001</v>
      </c>
      <c r="Q2668" s="20">
        <f t="shared" si="125"/>
        <v>1576402.8871391076</v>
      </c>
      <c r="R2668" s="18" t="s">
        <v>2031</v>
      </c>
      <c r="S2668" s="18">
        <v>102</v>
      </c>
    </row>
    <row r="2669" spans="1:19" x14ac:dyDescent="0.25">
      <c r="A2669" s="18" t="s">
        <v>1586</v>
      </c>
      <c r="B2669" s="18" t="s">
        <v>20</v>
      </c>
      <c r="C2669" s="18" t="s">
        <v>38</v>
      </c>
      <c r="D2669" s="18">
        <v>1995</v>
      </c>
      <c r="E2669" s="18">
        <f>VLOOKUP(D2669,'cpi roi'!A:C,2,FALSE)</f>
        <v>152.4</v>
      </c>
      <c r="F2669" s="18" t="s">
        <v>7768</v>
      </c>
      <c r="G2669" s="18">
        <v>6.9</v>
      </c>
      <c r="H2669" s="19">
        <v>247000</v>
      </c>
      <c r="I2669" s="18" t="s">
        <v>8514</v>
      </c>
      <c r="J2669" s="18" t="s">
        <v>3523</v>
      </c>
      <c r="K2669" s="18" t="s">
        <v>7640</v>
      </c>
      <c r="L2669" s="18" t="s">
        <v>34</v>
      </c>
      <c r="M2669" s="20">
        <v>19000000</v>
      </c>
      <c r="N2669" s="20">
        <v>141407024</v>
      </c>
      <c r="O2669" s="21">
        <f t="shared" si="123"/>
        <v>282721261.23884511</v>
      </c>
      <c r="P2669" s="22">
        <f t="shared" si="124"/>
        <v>744.2474947368421</v>
      </c>
      <c r="Q2669" s="20">
        <f t="shared" si="125"/>
        <v>92786761.154855639</v>
      </c>
      <c r="R2669" s="18" t="s">
        <v>2389</v>
      </c>
      <c r="S2669" s="18">
        <v>119</v>
      </c>
    </row>
    <row r="2670" spans="1:19" x14ac:dyDescent="0.25">
      <c r="A2670" s="18" t="s">
        <v>8515</v>
      </c>
      <c r="B2670" s="18" t="s">
        <v>2004</v>
      </c>
      <c r="C2670" s="18" t="s">
        <v>45</v>
      </c>
      <c r="D2670" s="18">
        <v>1995</v>
      </c>
      <c r="E2670" s="18">
        <f>VLOOKUP(D2670,'cpi roi'!A:C,2,FALSE)</f>
        <v>152.4</v>
      </c>
      <c r="F2670" s="18" t="s">
        <v>8088</v>
      </c>
      <c r="G2670" s="18">
        <v>6.4</v>
      </c>
      <c r="H2670" s="19">
        <v>135000</v>
      </c>
      <c r="I2670" s="18" t="s">
        <v>7254</v>
      </c>
      <c r="J2670" s="18" t="s">
        <v>8516</v>
      </c>
      <c r="K2670" s="18" t="s">
        <v>8517</v>
      </c>
      <c r="L2670" s="18" t="s">
        <v>34</v>
      </c>
      <c r="M2670" s="20">
        <v>10000000</v>
      </c>
      <c r="N2670" s="20">
        <v>26488734</v>
      </c>
      <c r="O2670" s="21">
        <f t="shared" si="123"/>
        <v>52960086.94094488</v>
      </c>
      <c r="P2670" s="22">
        <f t="shared" si="124"/>
        <v>264.88733999999999</v>
      </c>
      <c r="Q2670" s="20">
        <f t="shared" si="125"/>
        <v>17381059.05511811</v>
      </c>
      <c r="R2670" s="18" t="s">
        <v>65</v>
      </c>
      <c r="S2670" s="18">
        <v>89</v>
      </c>
    </row>
    <row r="2671" spans="1:19" x14ac:dyDescent="0.25">
      <c r="A2671" s="18" t="s">
        <v>8518</v>
      </c>
      <c r="B2671" s="18" t="s">
        <v>37</v>
      </c>
      <c r="C2671" s="18" t="s">
        <v>38</v>
      </c>
      <c r="D2671" s="18">
        <v>1995</v>
      </c>
      <c r="E2671" s="18">
        <f>VLOOKUP(D2671,'cpi roi'!A:C,2,FALSE)</f>
        <v>152.4</v>
      </c>
      <c r="F2671" s="18" t="s">
        <v>8458</v>
      </c>
      <c r="G2671" s="18">
        <v>5.2</v>
      </c>
      <c r="H2671" s="19">
        <v>26000</v>
      </c>
      <c r="I2671" s="18" t="s">
        <v>8519</v>
      </c>
      <c r="J2671" s="18" t="s">
        <v>8520</v>
      </c>
      <c r="K2671" s="18" t="s">
        <v>8521</v>
      </c>
      <c r="L2671" s="18" t="s">
        <v>34</v>
      </c>
      <c r="M2671" s="20">
        <v>20000000</v>
      </c>
      <c r="N2671" s="20">
        <v>66433194</v>
      </c>
      <c r="O2671" s="21">
        <f t="shared" si="123"/>
        <v>132822796.66535433</v>
      </c>
      <c r="P2671" s="22">
        <f t="shared" si="124"/>
        <v>332.16597000000002</v>
      </c>
      <c r="Q2671" s="20">
        <f t="shared" si="125"/>
        <v>43591334.645669289</v>
      </c>
      <c r="R2671" s="18" t="s">
        <v>184</v>
      </c>
      <c r="S2671" s="18">
        <v>95</v>
      </c>
    </row>
    <row r="2672" spans="1:19" x14ac:dyDescent="0.25">
      <c r="A2672" s="18" t="s">
        <v>8522</v>
      </c>
      <c r="B2672" s="18" t="s">
        <v>2004</v>
      </c>
      <c r="C2672" s="18" t="s">
        <v>38</v>
      </c>
      <c r="D2672" s="18">
        <v>1995</v>
      </c>
      <c r="E2672" s="18">
        <f>VLOOKUP(D2672,'cpi roi'!A:C,2,FALSE)</f>
        <v>152.4</v>
      </c>
      <c r="F2672" s="18" t="s">
        <v>8523</v>
      </c>
      <c r="G2672" s="18">
        <v>7.2</v>
      </c>
      <c r="H2672" s="19">
        <v>243000</v>
      </c>
      <c r="I2672" s="18" t="s">
        <v>5019</v>
      </c>
      <c r="J2672" s="18" t="s">
        <v>8524</v>
      </c>
      <c r="K2672" s="18" t="s">
        <v>4736</v>
      </c>
      <c r="L2672" s="18" t="s">
        <v>26</v>
      </c>
      <c r="M2672" s="20">
        <v>60000000</v>
      </c>
      <c r="N2672" s="20">
        <v>352194034</v>
      </c>
      <c r="O2672" s="21">
        <f t="shared" si="123"/>
        <v>704156969.55249345</v>
      </c>
      <c r="P2672" s="22">
        <f t="shared" si="124"/>
        <v>586.99005666666665</v>
      </c>
      <c r="Q2672" s="20">
        <f t="shared" si="125"/>
        <v>231098447.50656167</v>
      </c>
      <c r="R2672" s="18" t="s">
        <v>593</v>
      </c>
      <c r="S2672" s="18">
        <v>130</v>
      </c>
    </row>
    <row r="2673" spans="1:19" x14ac:dyDescent="0.25">
      <c r="A2673" s="18" t="s">
        <v>8525</v>
      </c>
      <c r="B2673" s="18" t="s">
        <v>20</v>
      </c>
      <c r="C2673" s="18" t="s">
        <v>38</v>
      </c>
      <c r="D2673" s="18">
        <v>1995</v>
      </c>
      <c r="E2673" s="18">
        <f>VLOOKUP(D2673,'cpi roi'!A:C,2,FALSE)</f>
        <v>152.4</v>
      </c>
      <c r="F2673" s="18" t="s">
        <v>8526</v>
      </c>
      <c r="G2673" s="18">
        <v>5.8</v>
      </c>
      <c r="H2673" s="19">
        <v>76000</v>
      </c>
      <c r="I2673" s="18" t="s">
        <v>2132</v>
      </c>
      <c r="J2673" s="18" t="s">
        <v>2686</v>
      </c>
      <c r="K2673" s="18" t="s">
        <v>8527</v>
      </c>
      <c r="L2673" s="18" t="s">
        <v>34</v>
      </c>
      <c r="M2673" s="20">
        <v>35000000</v>
      </c>
      <c r="N2673" s="20">
        <v>113374103</v>
      </c>
      <c r="O2673" s="21">
        <f t="shared" si="123"/>
        <v>226673813.54396325</v>
      </c>
      <c r="P2673" s="22">
        <f t="shared" si="124"/>
        <v>323.92600857142855</v>
      </c>
      <c r="Q2673" s="20">
        <f t="shared" si="125"/>
        <v>74392456.036745399</v>
      </c>
      <c r="R2673" s="18" t="s">
        <v>122</v>
      </c>
      <c r="S2673" s="18">
        <v>108</v>
      </c>
    </row>
    <row r="2674" spans="1:19" x14ac:dyDescent="0.25">
      <c r="A2674" s="18" t="s">
        <v>8528</v>
      </c>
      <c r="B2674" s="18" t="s">
        <v>20</v>
      </c>
      <c r="C2674" s="18" t="s">
        <v>38</v>
      </c>
      <c r="D2674" s="18">
        <v>1995</v>
      </c>
      <c r="E2674" s="18">
        <f>VLOOKUP(D2674,'cpi roi'!A:C,2,FALSE)</f>
        <v>152.4</v>
      </c>
      <c r="F2674" s="18" t="s">
        <v>8529</v>
      </c>
      <c r="G2674" s="18">
        <v>6.6</v>
      </c>
      <c r="H2674" s="19">
        <v>123000</v>
      </c>
      <c r="I2674" s="18" t="s">
        <v>544</v>
      </c>
      <c r="J2674" s="18" t="s">
        <v>8530</v>
      </c>
      <c r="K2674" s="18" t="s">
        <v>1056</v>
      </c>
      <c r="L2674" s="18" t="s">
        <v>34</v>
      </c>
      <c r="M2674" s="20">
        <v>50000000</v>
      </c>
      <c r="N2674" s="20">
        <v>189859560</v>
      </c>
      <c r="O2674" s="21">
        <f t="shared" si="123"/>
        <v>379594540.23622048</v>
      </c>
      <c r="P2674" s="22">
        <f t="shared" si="124"/>
        <v>379.71911999999998</v>
      </c>
      <c r="Q2674" s="20">
        <f t="shared" si="125"/>
        <v>124579763.77952756</v>
      </c>
      <c r="R2674" s="18" t="s">
        <v>27</v>
      </c>
      <c r="S2674" s="18">
        <v>127</v>
      </c>
    </row>
    <row r="2675" spans="1:19" x14ac:dyDescent="0.25">
      <c r="A2675" s="18" t="s">
        <v>8531</v>
      </c>
      <c r="B2675" s="18" t="s">
        <v>20</v>
      </c>
      <c r="C2675" s="18" t="s">
        <v>45</v>
      </c>
      <c r="D2675" s="18">
        <v>1995</v>
      </c>
      <c r="E2675" s="18">
        <f>VLOOKUP(D2675,'cpi roi'!A:C,2,FALSE)</f>
        <v>152.4</v>
      </c>
      <c r="F2675" s="18" t="s">
        <v>8532</v>
      </c>
      <c r="G2675" s="18">
        <v>6.8</v>
      </c>
      <c r="H2675" s="19">
        <v>100000</v>
      </c>
      <c r="I2675" s="18" t="s">
        <v>613</v>
      </c>
      <c r="J2675" s="18" t="s">
        <v>7189</v>
      </c>
      <c r="K2675" s="18" t="s">
        <v>6094</v>
      </c>
      <c r="L2675" s="18" t="s">
        <v>34</v>
      </c>
      <c r="M2675" s="20">
        <v>4000000</v>
      </c>
      <c r="N2675" s="20">
        <v>4257354</v>
      </c>
      <c r="O2675" s="21">
        <f t="shared" si="123"/>
        <v>8511914.4606299214</v>
      </c>
      <c r="P2675" s="22">
        <f t="shared" si="124"/>
        <v>106.43385000000001</v>
      </c>
      <c r="Q2675" s="20">
        <f t="shared" si="125"/>
        <v>2793539.3700787402</v>
      </c>
      <c r="R2675" s="18" t="s">
        <v>3747</v>
      </c>
      <c r="S2675" s="18">
        <v>98</v>
      </c>
    </row>
    <row r="2676" spans="1:19" x14ac:dyDescent="0.25">
      <c r="A2676" s="18" t="s">
        <v>8533</v>
      </c>
      <c r="B2676" s="18" t="s">
        <v>2004</v>
      </c>
      <c r="C2676" s="18" t="s">
        <v>45</v>
      </c>
      <c r="D2676" s="18">
        <v>1995</v>
      </c>
      <c r="E2676" s="18">
        <f>VLOOKUP(D2676,'cpi roi'!A:C,2,FALSE)</f>
        <v>152.4</v>
      </c>
      <c r="F2676" s="18" t="s">
        <v>8488</v>
      </c>
      <c r="G2676" s="18">
        <v>6.7</v>
      </c>
      <c r="H2676" s="19">
        <v>52000</v>
      </c>
      <c r="I2676" s="18" t="s">
        <v>5812</v>
      </c>
      <c r="J2676" s="18" t="s">
        <v>7594</v>
      </c>
      <c r="K2676" s="18" t="s">
        <v>6695</v>
      </c>
      <c r="L2676" s="18" t="s">
        <v>34</v>
      </c>
      <c r="M2676" s="20">
        <v>0</v>
      </c>
      <c r="N2676" s="20">
        <v>273188</v>
      </c>
      <c r="O2676" s="21">
        <f t="shared" si="123"/>
        <v>546196.74278215226</v>
      </c>
      <c r="P2676" s="22">
        <f t="shared" si="124"/>
        <v>0</v>
      </c>
      <c r="Q2676" s="20">
        <f t="shared" si="125"/>
        <v>179257.21784776903</v>
      </c>
      <c r="R2676" s="18" t="s">
        <v>8534</v>
      </c>
      <c r="S2676" s="18">
        <v>90</v>
      </c>
    </row>
    <row r="2677" spans="1:19" x14ac:dyDescent="0.25">
      <c r="A2677" s="18" t="s">
        <v>8535</v>
      </c>
      <c r="B2677" s="18" t="s">
        <v>20</v>
      </c>
      <c r="C2677" s="18" t="s">
        <v>38</v>
      </c>
      <c r="D2677" s="18">
        <v>1995</v>
      </c>
      <c r="E2677" s="18">
        <f>VLOOKUP(D2677,'cpi roi'!A:C,2,FALSE)</f>
        <v>152.4</v>
      </c>
      <c r="F2677" s="18" t="s">
        <v>8088</v>
      </c>
      <c r="G2677" s="18">
        <v>6.4</v>
      </c>
      <c r="H2677" s="19">
        <v>88000</v>
      </c>
      <c r="I2677" s="18" t="s">
        <v>516</v>
      </c>
      <c r="J2677" s="18" t="s">
        <v>6584</v>
      </c>
      <c r="K2677" s="18" t="s">
        <v>6661</v>
      </c>
      <c r="L2677" s="18" t="s">
        <v>34</v>
      </c>
      <c r="M2677" s="20">
        <v>32000000</v>
      </c>
      <c r="N2677" s="20">
        <v>18636537</v>
      </c>
      <c r="O2677" s="21">
        <f t="shared" si="123"/>
        <v>37260845.3011811</v>
      </c>
      <c r="P2677" s="22">
        <f t="shared" si="124"/>
        <v>58.239178125000002</v>
      </c>
      <c r="Q2677" s="20">
        <f t="shared" si="125"/>
        <v>12228698.818897638</v>
      </c>
      <c r="R2677" s="18" t="s">
        <v>2105</v>
      </c>
      <c r="S2677" s="18">
        <v>107</v>
      </c>
    </row>
    <row r="2678" spans="1:19" x14ac:dyDescent="0.25">
      <c r="A2678" s="18" t="s">
        <v>8536</v>
      </c>
      <c r="B2678" s="18" t="s">
        <v>2004</v>
      </c>
      <c r="C2678" s="18" t="s">
        <v>45</v>
      </c>
      <c r="D2678" s="18">
        <v>1995</v>
      </c>
      <c r="E2678" s="18">
        <f>VLOOKUP(D2678,'cpi roi'!A:C,2,FALSE)</f>
        <v>152.4</v>
      </c>
      <c r="F2678" s="18" t="s">
        <v>8537</v>
      </c>
      <c r="G2678" s="18">
        <v>6.2</v>
      </c>
      <c r="H2678" s="19">
        <v>66000</v>
      </c>
      <c r="I2678" s="18" t="s">
        <v>8337</v>
      </c>
      <c r="J2678" s="18" t="s">
        <v>8538</v>
      </c>
      <c r="K2678" s="18" t="s">
        <v>8539</v>
      </c>
      <c r="L2678" s="18" t="s">
        <v>34</v>
      </c>
      <c r="M2678" s="20">
        <v>20000000</v>
      </c>
      <c r="N2678" s="20">
        <v>7563728</v>
      </c>
      <c r="O2678" s="21">
        <f t="shared" si="123"/>
        <v>15122492.923884515</v>
      </c>
      <c r="P2678" s="22">
        <f t="shared" si="124"/>
        <v>37.818639999999995</v>
      </c>
      <c r="Q2678" s="20">
        <f t="shared" si="125"/>
        <v>4963076.1154855639</v>
      </c>
      <c r="R2678" s="18" t="s">
        <v>84</v>
      </c>
      <c r="S2678" s="18">
        <v>105</v>
      </c>
    </row>
    <row r="2679" spans="1:19" x14ac:dyDescent="0.25">
      <c r="A2679" s="18" t="s">
        <v>8540</v>
      </c>
      <c r="B2679" s="18" t="s">
        <v>452</v>
      </c>
      <c r="C2679" s="18" t="s">
        <v>108</v>
      </c>
      <c r="D2679" s="18">
        <v>1995</v>
      </c>
      <c r="E2679" s="18">
        <f>VLOOKUP(D2679,'cpi roi'!A:C,2,FALSE)</f>
        <v>152.4</v>
      </c>
      <c r="F2679" s="18" t="s">
        <v>8541</v>
      </c>
      <c r="G2679" s="18">
        <v>8.1</v>
      </c>
      <c r="H2679" s="19">
        <v>157000</v>
      </c>
      <c r="I2679" s="18" t="s">
        <v>8542</v>
      </c>
      <c r="J2679" s="18" t="s">
        <v>8542</v>
      </c>
      <c r="K2679" s="18" t="s">
        <v>8543</v>
      </c>
      <c r="L2679" s="18" t="s">
        <v>457</v>
      </c>
      <c r="M2679" s="20">
        <v>0</v>
      </c>
      <c r="N2679" s="20">
        <v>302606</v>
      </c>
      <c r="O2679" s="21">
        <f t="shared" si="123"/>
        <v>605013.43963254592</v>
      </c>
      <c r="P2679" s="22">
        <f t="shared" si="124"/>
        <v>0</v>
      </c>
      <c r="Q2679" s="20">
        <f t="shared" si="125"/>
        <v>198560.36745406824</v>
      </c>
      <c r="R2679" s="18" t="s">
        <v>8544</v>
      </c>
      <c r="S2679" s="18">
        <v>98</v>
      </c>
    </row>
    <row r="2680" spans="1:19" x14ac:dyDescent="0.25">
      <c r="A2680" s="18" t="s">
        <v>8545</v>
      </c>
      <c r="B2680" s="18" t="s">
        <v>37</v>
      </c>
      <c r="C2680" s="18" t="s">
        <v>45</v>
      </c>
      <c r="D2680" s="18">
        <v>1995</v>
      </c>
      <c r="E2680" s="18">
        <f>VLOOKUP(D2680,'cpi roi'!A:C,2,FALSE)</f>
        <v>152.4</v>
      </c>
      <c r="F2680" s="18" t="s">
        <v>8361</v>
      </c>
      <c r="G2680" s="18">
        <v>6.1</v>
      </c>
      <c r="H2680" s="19">
        <v>125000</v>
      </c>
      <c r="I2680" s="18" t="s">
        <v>8546</v>
      </c>
      <c r="J2680" s="18" t="s">
        <v>8547</v>
      </c>
      <c r="K2680" s="18" t="s">
        <v>4743</v>
      </c>
      <c r="L2680" s="18" t="s">
        <v>34</v>
      </c>
      <c r="M2680" s="20">
        <v>50000000</v>
      </c>
      <c r="N2680" s="20">
        <v>287928194</v>
      </c>
      <c r="O2680" s="21">
        <f t="shared" si="123"/>
        <v>575667458.73884511</v>
      </c>
      <c r="P2680" s="22">
        <f t="shared" si="124"/>
        <v>575.85638799999992</v>
      </c>
      <c r="Q2680" s="20">
        <f t="shared" si="125"/>
        <v>188929261.15485564</v>
      </c>
      <c r="R2680" s="18" t="s">
        <v>65</v>
      </c>
      <c r="S2680" s="18">
        <v>100</v>
      </c>
    </row>
    <row r="2681" spans="1:19" x14ac:dyDescent="0.25">
      <c r="A2681" s="18" t="s">
        <v>8548</v>
      </c>
      <c r="B2681" s="18" t="s">
        <v>2004</v>
      </c>
      <c r="C2681" s="18" t="s">
        <v>45</v>
      </c>
      <c r="D2681" s="18">
        <v>1995</v>
      </c>
      <c r="E2681" s="18">
        <f>VLOOKUP(D2681,'cpi roi'!A:C,2,FALSE)</f>
        <v>152.4</v>
      </c>
      <c r="F2681" s="18" t="s">
        <v>8549</v>
      </c>
      <c r="G2681" s="18">
        <v>6.6</v>
      </c>
      <c r="H2681" s="19">
        <v>30000</v>
      </c>
      <c r="I2681" s="18" t="s">
        <v>8550</v>
      </c>
      <c r="J2681" s="18" t="s">
        <v>8551</v>
      </c>
      <c r="K2681" s="18" t="s">
        <v>6344</v>
      </c>
      <c r="L2681" s="18" t="s">
        <v>34</v>
      </c>
      <c r="M2681" s="20">
        <v>0</v>
      </c>
      <c r="N2681" s="20">
        <v>47774193</v>
      </c>
      <c r="O2681" s="21">
        <f t="shared" si="123"/>
        <v>95517038.104330704</v>
      </c>
      <c r="P2681" s="22">
        <f t="shared" si="124"/>
        <v>0</v>
      </c>
      <c r="Q2681" s="20">
        <f t="shared" si="125"/>
        <v>31347895.66929134</v>
      </c>
      <c r="R2681" s="18" t="s">
        <v>65</v>
      </c>
      <c r="S2681" s="18">
        <v>109</v>
      </c>
    </row>
    <row r="2682" spans="1:19" x14ac:dyDescent="0.25">
      <c r="A2682" s="18" t="s">
        <v>8552</v>
      </c>
      <c r="B2682" s="18" t="s">
        <v>37</v>
      </c>
      <c r="C2682" s="18" t="s">
        <v>45</v>
      </c>
      <c r="D2682" s="18">
        <v>1995</v>
      </c>
      <c r="E2682" s="18">
        <f>VLOOKUP(D2682,'cpi roi'!A:C,2,FALSE)</f>
        <v>152.4</v>
      </c>
      <c r="F2682" s="18" t="s">
        <v>8553</v>
      </c>
      <c r="G2682" s="18">
        <v>6.6</v>
      </c>
      <c r="H2682" s="19">
        <v>26000</v>
      </c>
      <c r="I2682" s="18" t="s">
        <v>6812</v>
      </c>
      <c r="J2682" s="18" t="s">
        <v>8554</v>
      </c>
      <c r="K2682" s="18" t="s">
        <v>8555</v>
      </c>
      <c r="L2682" s="18" t="s">
        <v>34</v>
      </c>
      <c r="M2682" s="20">
        <v>0</v>
      </c>
      <c r="N2682" s="20">
        <v>17689177</v>
      </c>
      <c r="O2682" s="21">
        <f t="shared" si="123"/>
        <v>35366746.92847769</v>
      </c>
      <c r="P2682" s="22">
        <f t="shared" si="124"/>
        <v>0</v>
      </c>
      <c r="Q2682" s="20">
        <f t="shared" si="125"/>
        <v>11607071.522309711</v>
      </c>
      <c r="R2682" s="18" t="s">
        <v>8003</v>
      </c>
      <c r="S2682" s="18">
        <v>100</v>
      </c>
    </row>
    <row r="2683" spans="1:19" x14ac:dyDescent="0.25">
      <c r="A2683" s="18" t="s">
        <v>8556</v>
      </c>
      <c r="B2683" s="18" t="s">
        <v>20</v>
      </c>
      <c r="C2683" s="18" t="s">
        <v>38</v>
      </c>
      <c r="D2683" s="18">
        <v>1995</v>
      </c>
      <c r="E2683" s="18">
        <f>VLOOKUP(D2683,'cpi roi'!A:C,2,FALSE)</f>
        <v>152.4</v>
      </c>
      <c r="F2683" s="18" t="s">
        <v>8044</v>
      </c>
      <c r="G2683" s="18">
        <v>5.4</v>
      </c>
      <c r="H2683" s="19">
        <v>31000</v>
      </c>
      <c r="I2683" s="18" t="s">
        <v>6371</v>
      </c>
      <c r="J2683" s="18" t="s">
        <v>8557</v>
      </c>
      <c r="K2683" s="18" t="s">
        <v>8558</v>
      </c>
      <c r="L2683" s="18" t="s">
        <v>34</v>
      </c>
      <c r="M2683" s="20">
        <v>25000000</v>
      </c>
      <c r="N2683" s="20">
        <v>4064495</v>
      </c>
      <c r="O2683" s="21">
        <f t="shared" si="123"/>
        <v>8126323.0085301837</v>
      </c>
      <c r="P2683" s="22">
        <f t="shared" si="124"/>
        <v>16.25798</v>
      </c>
      <c r="Q2683" s="20">
        <f t="shared" si="125"/>
        <v>2666991.4698162731</v>
      </c>
      <c r="R2683" s="18" t="s">
        <v>8559</v>
      </c>
      <c r="S2683" s="18">
        <v>104</v>
      </c>
    </row>
    <row r="2684" spans="1:19" x14ac:dyDescent="0.25">
      <c r="A2684" s="18" t="s">
        <v>8560</v>
      </c>
      <c r="B2684" s="18" t="s">
        <v>2004</v>
      </c>
      <c r="C2684" s="18" t="s">
        <v>45</v>
      </c>
      <c r="D2684" s="18">
        <v>1995</v>
      </c>
      <c r="E2684" s="18">
        <f>VLOOKUP(D2684,'cpi roi'!A:C,2,FALSE)</f>
        <v>152.4</v>
      </c>
      <c r="F2684" s="18" t="s">
        <v>8488</v>
      </c>
      <c r="G2684" s="18">
        <v>6.8</v>
      </c>
      <c r="H2684" s="19">
        <v>28000</v>
      </c>
      <c r="I2684" s="18" t="s">
        <v>8561</v>
      </c>
      <c r="J2684" s="18" t="s">
        <v>8562</v>
      </c>
      <c r="K2684" s="18" t="s">
        <v>8563</v>
      </c>
      <c r="L2684" s="18" t="s">
        <v>34</v>
      </c>
      <c r="M2684" s="20">
        <v>0</v>
      </c>
      <c r="N2684" s="20">
        <v>37591674</v>
      </c>
      <c r="O2684" s="21">
        <f t="shared" si="123"/>
        <v>75158681.547244087</v>
      </c>
      <c r="P2684" s="22">
        <f t="shared" si="124"/>
        <v>0</v>
      </c>
      <c r="Q2684" s="20">
        <f t="shared" si="125"/>
        <v>24666452.755905513</v>
      </c>
      <c r="R2684" s="18" t="s">
        <v>2031</v>
      </c>
      <c r="S2684" s="18">
        <v>100</v>
      </c>
    </row>
    <row r="2685" spans="1:19" x14ac:dyDescent="0.25">
      <c r="A2685" s="18" t="s">
        <v>8564</v>
      </c>
      <c r="B2685" s="18" t="s">
        <v>341</v>
      </c>
      <c r="C2685" s="18" t="s">
        <v>394</v>
      </c>
      <c r="D2685" s="18">
        <v>1995</v>
      </c>
      <c r="E2685" s="18">
        <f>VLOOKUP(D2685,'cpi roi'!A:C,2,FALSE)</f>
        <v>152.4</v>
      </c>
      <c r="F2685" s="18" t="s">
        <v>8565</v>
      </c>
      <c r="G2685" s="18">
        <v>6.7</v>
      </c>
      <c r="H2685" s="19">
        <v>175000</v>
      </c>
      <c r="I2685" s="18" t="s">
        <v>8566</v>
      </c>
      <c r="J2685" s="18" t="s">
        <v>8567</v>
      </c>
      <c r="K2685" s="18" t="s">
        <v>540</v>
      </c>
      <c r="L2685" s="18" t="s">
        <v>34</v>
      </c>
      <c r="M2685" s="20">
        <v>55000000</v>
      </c>
      <c r="N2685" s="20">
        <v>346079773</v>
      </c>
      <c r="O2685" s="21">
        <f t="shared" si="123"/>
        <v>691932459.53477693</v>
      </c>
      <c r="P2685" s="22">
        <f t="shared" si="124"/>
        <v>629.23595090909089</v>
      </c>
      <c r="Q2685" s="20">
        <f t="shared" si="125"/>
        <v>227086465.22309712</v>
      </c>
      <c r="R2685" s="18" t="s">
        <v>1729</v>
      </c>
      <c r="S2685" s="18">
        <v>81</v>
      </c>
    </row>
    <row r="2686" spans="1:19" x14ac:dyDescent="0.25">
      <c r="A2686" s="18" t="s">
        <v>8568</v>
      </c>
      <c r="B2686" s="18" t="s">
        <v>341</v>
      </c>
      <c r="C2686" s="18" t="s">
        <v>394</v>
      </c>
      <c r="D2686" s="18">
        <v>1995</v>
      </c>
      <c r="E2686" s="18">
        <f>VLOOKUP(D2686,'cpi roi'!A:C,2,FALSE)</f>
        <v>152.4</v>
      </c>
      <c r="F2686" s="18" t="s">
        <v>7768</v>
      </c>
      <c r="G2686" s="18">
        <v>6.9</v>
      </c>
      <c r="H2686" s="19">
        <v>48000</v>
      </c>
      <c r="I2686" s="18" t="s">
        <v>8569</v>
      </c>
      <c r="J2686" s="18" t="s">
        <v>8570</v>
      </c>
      <c r="K2686" s="18" t="s">
        <v>8571</v>
      </c>
      <c r="L2686" s="18" t="s">
        <v>34</v>
      </c>
      <c r="M2686" s="20">
        <v>18000000</v>
      </c>
      <c r="N2686" s="20">
        <v>35348597</v>
      </c>
      <c r="O2686" s="21">
        <f t="shared" si="123"/>
        <v>70673999.382545933</v>
      </c>
      <c r="P2686" s="22">
        <f t="shared" si="124"/>
        <v>196.38109444444444</v>
      </c>
      <c r="Q2686" s="20">
        <f t="shared" si="125"/>
        <v>23194617.45406824</v>
      </c>
      <c r="R2686" s="18" t="s">
        <v>1729</v>
      </c>
      <c r="S2686" s="18">
        <v>78</v>
      </c>
    </row>
    <row r="2687" spans="1:19" x14ac:dyDescent="0.25">
      <c r="A2687" s="18" t="s">
        <v>8572</v>
      </c>
      <c r="B2687" s="18" t="s">
        <v>20</v>
      </c>
      <c r="C2687" s="18" t="s">
        <v>67</v>
      </c>
      <c r="D2687" s="18">
        <v>1995</v>
      </c>
      <c r="E2687" s="18">
        <f>VLOOKUP(D2687,'cpi roi'!A:C,2,FALSE)</f>
        <v>152.4</v>
      </c>
      <c r="F2687" s="18" t="s">
        <v>8573</v>
      </c>
      <c r="G2687" s="18">
        <v>6.5</v>
      </c>
      <c r="H2687" s="19">
        <v>50000</v>
      </c>
      <c r="I2687" s="18" t="s">
        <v>8574</v>
      </c>
      <c r="J2687" s="18" t="s">
        <v>8575</v>
      </c>
      <c r="K2687" s="18" t="s">
        <v>1019</v>
      </c>
      <c r="L2687" s="18" t="s">
        <v>34</v>
      </c>
      <c r="M2687" s="20">
        <v>23000000</v>
      </c>
      <c r="N2687" s="20">
        <v>179519401</v>
      </c>
      <c r="O2687" s="21">
        <f t="shared" si="123"/>
        <v>358921007.11745405</v>
      </c>
      <c r="P2687" s="22">
        <f t="shared" si="124"/>
        <v>780.51913478260872</v>
      </c>
      <c r="Q2687" s="20">
        <f t="shared" si="125"/>
        <v>117794882.54593176</v>
      </c>
      <c r="R2687" s="18" t="s">
        <v>5724</v>
      </c>
      <c r="S2687" s="18">
        <v>99</v>
      </c>
    </row>
    <row r="2688" spans="1:19" x14ac:dyDescent="0.25">
      <c r="A2688" s="18" t="s">
        <v>8576</v>
      </c>
      <c r="B2688" s="18" t="s">
        <v>20</v>
      </c>
      <c r="C2688" s="18" t="s">
        <v>38</v>
      </c>
      <c r="D2688" s="18">
        <v>1995</v>
      </c>
      <c r="E2688" s="18">
        <f>VLOOKUP(D2688,'cpi roi'!A:C,2,FALSE)</f>
        <v>152.4</v>
      </c>
      <c r="F2688" s="18" t="s">
        <v>8577</v>
      </c>
      <c r="G2688" s="18">
        <v>7.3</v>
      </c>
      <c r="H2688" s="19">
        <v>105000</v>
      </c>
      <c r="I2688" s="18" t="s">
        <v>1564</v>
      </c>
      <c r="J2688" s="18" t="s">
        <v>4655</v>
      </c>
      <c r="K2688" s="18" t="s">
        <v>77</v>
      </c>
      <c r="L2688" s="18" t="s">
        <v>34</v>
      </c>
      <c r="M2688" s="20">
        <v>53000000</v>
      </c>
      <c r="N2688" s="20">
        <v>157387195</v>
      </c>
      <c r="O2688" s="21">
        <f t="shared" si="123"/>
        <v>314671117.56233597</v>
      </c>
      <c r="P2688" s="22">
        <f t="shared" si="124"/>
        <v>296.95697169811319</v>
      </c>
      <c r="Q2688" s="20">
        <f t="shared" si="125"/>
        <v>103272437.664042</v>
      </c>
      <c r="R2688" s="18" t="s">
        <v>5724</v>
      </c>
      <c r="S2688" s="18">
        <v>116</v>
      </c>
    </row>
    <row r="2689" spans="1:19" x14ac:dyDescent="0.25">
      <c r="A2689" s="18" t="s">
        <v>8578</v>
      </c>
      <c r="B2689" s="18" t="s">
        <v>20</v>
      </c>
      <c r="C2689" s="18" t="s">
        <v>45</v>
      </c>
      <c r="D2689" s="18">
        <v>1995</v>
      </c>
      <c r="E2689" s="18">
        <f>VLOOKUP(D2689,'cpi roi'!A:C,2,FALSE)</f>
        <v>152.4</v>
      </c>
      <c r="F2689" s="18" t="s">
        <v>8579</v>
      </c>
      <c r="G2689" s="18">
        <v>6.8</v>
      </c>
      <c r="H2689" s="19">
        <v>45000</v>
      </c>
      <c r="I2689" s="18" t="s">
        <v>5228</v>
      </c>
      <c r="J2689" s="18" t="s">
        <v>8580</v>
      </c>
      <c r="K2689" s="18" t="s">
        <v>5214</v>
      </c>
      <c r="L2689" s="18" t="s">
        <v>34</v>
      </c>
      <c r="M2689" s="20">
        <v>20000000</v>
      </c>
      <c r="N2689" s="20">
        <v>21284514</v>
      </c>
      <c r="O2689" s="21">
        <f t="shared" si="123"/>
        <v>42555061.783464566</v>
      </c>
      <c r="P2689" s="22">
        <f t="shared" si="124"/>
        <v>106.42256999999999</v>
      </c>
      <c r="Q2689" s="20">
        <f t="shared" si="125"/>
        <v>13966216.535433071</v>
      </c>
      <c r="R2689" s="18" t="s">
        <v>35</v>
      </c>
      <c r="S2689" s="18">
        <v>106</v>
      </c>
    </row>
    <row r="2690" spans="1:19" x14ac:dyDescent="0.25">
      <c r="A2690" s="18" t="s">
        <v>8581</v>
      </c>
      <c r="B2690" s="18" t="s">
        <v>37</v>
      </c>
      <c r="C2690" s="18" t="s">
        <v>45</v>
      </c>
      <c r="D2690" s="18">
        <v>1995</v>
      </c>
      <c r="E2690" s="18">
        <f>VLOOKUP(D2690,'cpi roi'!A:C,2,FALSE)</f>
        <v>152.4</v>
      </c>
      <c r="F2690" s="18" t="s">
        <v>8446</v>
      </c>
      <c r="G2690" s="18">
        <v>6.3</v>
      </c>
      <c r="H2690" s="19">
        <v>38000</v>
      </c>
      <c r="I2690" s="18" t="s">
        <v>625</v>
      </c>
      <c r="J2690" s="18" t="s">
        <v>8582</v>
      </c>
      <c r="K2690" s="18" t="s">
        <v>502</v>
      </c>
      <c r="L2690" s="18" t="s">
        <v>5820</v>
      </c>
      <c r="M2690" s="20">
        <v>58000000</v>
      </c>
      <c r="N2690" s="20">
        <v>53672080</v>
      </c>
      <c r="O2690" s="21">
        <f t="shared" si="123"/>
        <v>107308942.09973752</v>
      </c>
      <c r="P2690" s="22">
        <f t="shared" si="124"/>
        <v>92.53806896551724</v>
      </c>
      <c r="Q2690" s="20">
        <f t="shared" si="125"/>
        <v>35217900.262467191</v>
      </c>
      <c r="R2690" s="18" t="s">
        <v>8583</v>
      </c>
      <c r="S2690" s="18">
        <v>127</v>
      </c>
    </row>
    <row r="2691" spans="1:19" x14ac:dyDescent="0.25">
      <c r="A2691" s="18" t="s">
        <v>8584</v>
      </c>
      <c r="B2691" s="18" t="s">
        <v>8585</v>
      </c>
      <c r="C2691" s="18" t="s">
        <v>394</v>
      </c>
      <c r="D2691" s="18">
        <v>1995</v>
      </c>
      <c r="E2691" s="18">
        <f>VLOOKUP(D2691,'cpi roi'!A:C,2,FALSE)</f>
        <v>152.4</v>
      </c>
      <c r="F2691" s="18" t="s">
        <v>8586</v>
      </c>
      <c r="G2691" s="18">
        <v>8</v>
      </c>
      <c r="H2691" s="19">
        <v>133000</v>
      </c>
      <c r="I2691" s="18" t="s">
        <v>8587</v>
      </c>
      <c r="J2691" s="18" t="s">
        <v>8588</v>
      </c>
      <c r="K2691" s="18" t="s">
        <v>8589</v>
      </c>
      <c r="L2691" s="18" t="s">
        <v>2113</v>
      </c>
      <c r="M2691" s="20">
        <v>0</v>
      </c>
      <c r="N2691" s="20">
        <v>516540</v>
      </c>
      <c r="O2691" s="21">
        <f t="shared" ref="O2691:O2754" si="126">(304.7/E2691)*N2691</f>
        <v>1032741.062992126</v>
      </c>
      <c r="P2691" s="22">
        <f t="shared" ref="P2691:P2754" si="127">IFERROR(N2691/M2691, 0)*100</f>
        <v>0</v>
      </c>
      <c r="Q2691" s="20">
        <f t="shared" ref="Q2691:Q2754" si="128">N2691/(E2691/100)</f>
        <v>338937.00787401572</v>
      </c>
      <c r="R2691" s="18" t="s">
        <v>8590</v>
      </c>
      <c r="S2691" s="18">
        <v>83</v>
      </c>
    </row>
    <row r="2692" spans="1:19" x14ac:dyDescent="0.25">
      <c r="A2692" s="18" t="s">
        <v>8591</v>
      </c>
      <c r="B2692" s="18" t="s">
        <v>37</v>
      </c>
      <c r="C2692" s="18" t="s">
        <v>45</v>
      </c>
      <c r="D2692" s="18">
        <v>1995</v>
      </c>
      <c r="E2692" s="18">
        <f>VLOOKUP(D2692,'cpi roi'!A:C,2,FALSE)</f>
        <v>152.4</v>
      </c>
      <c r="F2692" s="18" t="s">
        <v>8363</v>
      </c>
      <c r="G2692" s="18">
        <v>6.7</v>
      </c>
      <c r="H2692" s="19">
        <v>95000</v>
      </c>
      <c r="I2692" s="18" t="s">
        <v>6948</v>
      </c>
      <c r="J2692" s="18" t="s">
        <v>8592</v>
      </c>
      <c r="K2692" s="18" t="s">
        <v>8593</v>
      </c>
      <c r="L2692" s="18" t="s">
        <v>34</v>
      </c>
      <c r="M2692" s="20">
        <v>17000000</v>
      </c>
      <c r="N2692" s="20">
        <v>182057016</v>
      </c>
      <c r="O2692" s="21">
        <f t="shared" si="126"/>
        <v>363994572.01574802</v>
      </c>
      <c r="P2692" s="22">
        <f t="shared" si="127"/>
        <v>1070.9236235294118</v>
      </c>
      <c r="Q2692" s="20">
        <f t="shared" si="128"/>
        <v>119459984.2519685</v>
      </c>
      <c r="R2692" s="18" t="s">
        <v>5724</v>
      </c>
      <c r="S2692" s="18">
        <v>103</v>
      </c>
    </row>
    <row r="2693" spans="1:19" x14ac:dyDescent="0.25">
      <c r="A2693" s="18" t="s">
        <v>8594</v>
      </c>
      <c r="B2693" s="18" t="s">
        <v>20</v>
      </c>
      <c r="C2693" s="18" t="s">
        <v>45</v>
      </c>
      <c r="D2693" s="18">
        <v>1995</v>
      </c>
      <c r="E2693" s="18">
        <f>VLOOKUP(D2693,'cpi roi'!A:C,2,FALSE)</f>
        <v>152.4</v>
      </c>
      <c r="F2693" s="18" t="s">
        <v>8488</v>
      </c>
      <c r="G2693" s="18">
        <v>6.9</v>
      </c>
      <c r="H2693" s="19">
        <v>78000</v>
      </c>
      <c r="I2693" s="18" t="s">
        <v>6232</v>
      </c>
      <c r="J2693" s="18" t="s">
        <v>2953</v>
      </c>
      <c r="K2693" s="18" t="s">
        <v>77</v>
      </c>
      <c r="L2693" s="18" t="s">
        <v>34</v>
      </c>
      <c r="M2693" s="20">
        <v>30250000</v>
      </c>
      <c r="N2693" s="20">
        <v>115101622</v>
      </c>
      <c r="O2693" s="21">
        <f t="shared" si="126"/>
        <v>230127718.00131232</v>
      </c>
      <c r="P2693" s="22">
        <f t="shared" si="127"/>
        <v>380.50122975206608</v>
      </c>
      <c r="Q2693" s="20">
        <f t="shared" si="128"/>
        <v>75525998.687664047</v>
      </c>
      <c r="R2693" s="18" t="s">
        <v>122</v>
      </c>
      <c r="S2693" s="18">
        <v>105</v>
      </c>
    </row>
    <row r="2694" spans="1:19" x14ac:dyDescent="0.25">
      <c r="A2694" s="18" t="s">
        <v>8595</v>
      </c>
      <c r="B2694" s="18" t="s">
        <v>2004</v>
      </c>
      <c r="C2694" s="18" t="s">
        <v>29</v>
      </c>
      <c r="D2694" s="18">
        <v>1995</v>
      </c>
      <c r="E2694" s="18">
        <f>VLOOKUP(D2694,'cpi roi'!A:C,2,FALSE)</f>
        <v>152.4</v>
      </c>
      <c r="F2694" s="18" t="s">
        <v>8044</v>
      </c>
      <c r="G2694" s="18">
        <v>7.1</v>
      </c>
      <c r="H2694" s="19">
        <v>79000</v>
      </c>
      <c r="I2694" s="18" t="s">
        <v>8015</v>
      </c>
      <c r="J2694" s="18" t="s">
        <v>8596</v>
      </c>
      <c r="K2694" s="18" t="s">
        <v>8597</v>
      </c>
      <c r="L2694" s="18" t="s">
        <v>34</v>
      </c>
      <c r="M2694" s="20">
        <v>0</v>
      </c>
      <c r="N2694" s="20">
        <v>32679899</v>
      </c>
      <c r="O2694" s="21">
        <f t="shared" si="126"/>
        <v>65338354.496719159</v>
      </c>
      <c r="P2694" s="22">
        <f t="shared" si="127"/>
        <v>0</v>
      </c>
      <c r="Q2694" s="20">
        <f t="shared" si="128"/>
        <v>21443503.280839894</v>
      </c>
      <c r="R2694" s="18" t="s">
        <v>8322</v>
      </c>
      <c r="S2694" s="18">
        <v>97</v>
      </c>
    </row>
    <row r="2695" spans="1:19" x14ac:dyDescent="0.25">
      <c r="A2695" s="18" t="s">
        <v>8598</v>
      </c>
      <c r="B2695" s="18" t="s">
        <v>341</v>
      </c>
      <c r="C2695" s="18" t="s">
        <v>45</v>
      </c>
      <c r="D2695" s="18">
        <v>1995</v>
      </c>
      <c r="E2695" s="18">
        <f>VLOOKUP(D2695,'cpi roi'!A:C,2,FALSE)</f>
        <v>152.4</v>
      </c>
      <c r="F2695" s="18" t="s">
        <v>7133</v>
      </c>
      <c r="G2695" s="18">
        <v>6.8</v>
      </c>
      <c r="H2695" s="19">
        <v>119000</v>
      </c>
      <c r="I2695" s="18" t="s">
        <v>8599</v>
      </c>
      <c r="J2695" s="18" t="s">
        <v>8600</v>
      </c>
      <c r="K2695" s="18" t="s">
        <v>8601</v>
      </c>
      <c r="L2695" s="18" t="s">
        <v>252</v>
      </c>
      <c r="M2695" s="20">
        <v>30000000</v>
      </c>
      <c r="N2695" s="20">
        <v>254134910</v>
      </c>
      <c r="O2695" s="21">
        <f t="shared" si="126"/>
        <v>508103064.80971128</v>
      </c>
      <c r="P2695" s="22">
        <f t="shared" si="127"/>
        <v>847.11636666666675</v>
      </c>
      <c r="Q2695" s="20">
        <f t="shared" si="128"/>
        <v>166755190.2887139</v>
      </c>
      <c r="R2695" s="18" t="s">
        <v>65</v>
      </c>
      <c r="S2695" s="18">
        <v>91</v>
      </c>
    </row>
    <row r="2696" spans="1:19" x14ac:dyDescent="0.25">
      <c r="A2696" s="18" t="s">
        <v>8602</v>
      </c>
      <c r="B2696" s="18" t="s">
        <v>20</v>
      </c>
      <c r="C2696" s="18" t="s">
        <v>108</v>
      </c>
      <c r="D2696" s="18">
        <v>1995</v>
      </c>
      <c r="E2696" s="18">
        <f>VLOOKUP(D2696,'cpi roi'!A:C,2,FALSE)</f>
        <v>152.4</v>
      </c>
      <c r="F2696" s="18" t="s">
        <v>8603</v>
      </c>
      <c r="G2696" s="18">
        <v>7.5</v>
      </c>
      <c r="H2696" s="19">
        <v>90000</v>
      </c>
      <c r="I2696" s="18" t="s">
        <v>5299</v>
      </c>
      <c r="J2696" s="18" t="s">
        <v>8604</v>
      </c>
      <c r="K2696" s="18" t="s">
        <v>3093</v>
      </c>
      <c r="L2696" s="18" t="s">
        <v>26</v>
      </c>
      <c r="M2696" s="20">
        <v>11000000</v>
      </c>
      <c r="N2696" s="20">
        <v>39363635</v>
      </c>
      <c r="O2696" s="21">
        <f t="shared" si="126"/>
        <v>78701440.843175843</v>
      </c>
      <c r="P2696" s="22">
        <f t="shared" si="127"/>
        <v>357.85122727272727</v>
      </c>
      <c r="Q2696" s="20">
        <f t="shared" si="128"/>
        <v>25829156.824146982</v>
      </c>
      <c r="R2696" s="18" t="s">
        <v>8605</v>
      </c>
      <c r="S2696" s="18">
        <v>122</v>
      </c>
    </row>
    <row r="2697" spans="1:19" x14ac:dyDescent="0.25">
      <c r="A2697" s="18" t="s">
        <v>8606</v>
      </c>
      <c r="B2697" s="18" t="s">
        <v>2004</v>
      </c>
      <c r="C2697" s="18" t="s">
        <v>45</v>
      </c>
      <c r="D2697" s="18">
        <v>1995</v>
      </c>
      <c r="E2697" s="18">
        <f>VLOOKUP(D2697,'cpi roi'!A:C,2,FALSE)</f>
        <v>152.4</v>
      </c>
      <c r="F2697" s="18" t="s">
        <v>8553</v>
      </c>
      <c r="G2697" s="18">
        <v>6.1</v>
      </c>
      <c r="H2697" s="19">
        <v>21000</v>
      </c>
      <c r="I2697" s="18" t="s">
        <v>8607</v>
      </c>
      <c r="J2697" s="18" t="s">
        <v>8608</v>
      </c>
      <c r="K2697" s="18" t="s">
        <v>4206</v>
      </c>
      <c r="L2697" s="18" t="s">
        <v>34</v>
      </c>
      <c r="M2697" s="20">
        <v>12000000</v>
      </c>
      <c r="N2697" s="20">
        <v>46576136</v>
      </c>
      <c r="O2697" s="21">
        <f t="shared" si="126"/>
        <v>93121710.230971128</v>
      </c>
      <c r="P2697" s="22">
        <f t="shared" si="127"/>
        <v>388.13446666666664</v>
      </c>
      <c r="Q2697" s="20">
        <f t="shared" si="128"/>
        <v>30561769.028871391</v>
      </c>
      <c r="R2697" s="18" t="s">
        <v>48</v>
      </c>
      <c r="S2697" s="18">
        <v>90</v>
      </c>
    </row>
    <row r="2698" spans="1:19" x14ac:dyDescent="0.25">
      <c r="A2698" s="18" t="s">
        <v>8609</v>
      </c>
      <c r="B2698" s="18" t="s">
        <v>20</v>
      </c>
      <c r="C2698" s="18" t="s">
        <v>38</v>
      </c>
      <c r="D2698" s="18">
        <v>1995</v>
      </c>
      <c r="E2698" s="18">
        <f>VLOOKUP(D2698,'cpi roi'!A:C,2,FALSE)</f>
        <v>152.4</v>
      </c>
      <c r="F2698" s="18" t="s">
        <v>8361</v>
      </c>
      <c r="G2698" s="18">
        <v>5.7</v>
      </c>
      <c r="H2698" s="19">
        <v>68000</v>
      </c>
      <c r="I2698" s="18" t="s">
        <v>8610</v>
      </c>
      <c r="J2698" s="18" t="s">
        <v>8611</v>
      </c>
      <c r="K2698" s="18" t="s">
        <v>5079</v>
      </c>
      <c r="L2698" s="18" t="s">
        <v>199</v>
      </c>
      <c r="M2698" s="20">
        <v>26000000</v>
      </c>
      <c r="N2698" s="20">
        <v>19075720</v>
      </c>
      <c r="O2698" s="21">
        <f t="shared" si="126"/>
        <v>38138923.123359576</v>
      </c>
      <c r="P2698" s="22">
        <f t="shared" si="127"/>
        <v>73.368153846153845</v>
      </c>
      <c r="Q2698" s="20">
        <f t="shared" si="128"/>
        <v>12516876.640419947</v>
      </c>
      <c r="R2698" s="18" t="s">
        <v>2105</v>
      </c>
      <c r="S2698" s="18">
        <v>96</v>
      </c>
    </row>
    <row r="2699" spans="1:19" x14ac:dyDescent="0.25">
      <c r="A2699" s="18" t="s">
        <v>8612</v>
      </c>
      <c r="B2699" s="18" t="s">
        <v>20</v>
      </c>
      <c r="C2699" s="18" t="s">
        <v>38</v>
      </c>
      <c r="D2699" s="18">
        <v>1995</v>
      </c>
      <c r="E2699" s="18">
        <f>VLOOKUP(D2699,'cpi roi'!A:C,2,FALSE)</f>
        <v>152.4</v>
      </c>
      <c r="F2699" s="18" t="s">
        <v>8553</v>
      </c>
      <c r="G2699" s="18">
        <v>6.4</v>
      </c>
      <c r="H2699" s="19">
        <v>25000</v>
      </c>
      <c r="I2699" s="18" t="s">
        <v>7219</v>
      </c>
      <c r="J2699" s="18" t="s">
        <v>2983</v>
      </c>
      <c r="K2699" s="18" t="s">
        <v>574</v>
      </c>
      <c r="L2699" s="18" t="s">
        <v>34</v>
      </c>
      <c r="M2699" s="20">
        <v>0</v>
      </c>
      <c r="N2699" s="20">
        <v>36853222</v>
      </c>
      <c r="O2699" s="21">
        <f t="shared" si="126"/>
        <v>73682262.095800519</v>
      </c>
      <c r="P2699" s="22">
        <f t="shared" si="127"/>
        <v>0</v>
      </c>
      <c r="Q2699" s="20">
        <f t="shared" si="128"/>
        <v>24181904.199475065</v>
      </c>
      <c r="R2699" s="18" t="s">
        <v>27</v>
      </c>
      <c r="S2699" s="18">
        <v>102</v>
      </c>
    </row>
    <row r="2700" spans="1:19" x14ac:dyDescent="0.25">
      <c r="A2700" s="18" t="s">
        <v>8613</v>
      </c>
      <c r="B2700" s="18" t="s">
        <v>2004</v>
      </c>
      <c r="C2700" s="18" t="s">
        <v>21</v>
      </c>
      <c r="D2700" s="18">
        <v>1995</v>
      </c>
      <c r="E2700" s="18">
        <f>VLOOKUP(D2700,'cpi roi'!A:C,2,FALSE)</f>
        <v>152.4</v>
      </c>
      <c r="F2700" s="18" t="s">
        <v>8614</v>
      </c>
      <c r="G2700" s="18">
        <v>7.6</v>
      </c>
      <c r="H2700" s="19">
        <v>76000</v>
      </c>
      <c r="I2700" s="18" t="s">
        <v>89</v>
      </c>
      <c r="J2700" s="18" t="s">
        <v>6280</v>
      </c>
      <c r="K2700" s="18" t="s">
        <v>89</v>
      </c>
      <c r="L2700" s="18" t="s">
        <v>34</v>
      </c>
      <c r="M2700" s="20">
        <v>24000000</v>
      </c>
      <c r="N2700" s="20">
        <v>182016617</v>
      </c>
      <c r="O2700" s="21">
        <f t="shared" si="126"/>
        <v>363913800.52427822</v>
      </c>
      <c r="P2700" s="22">
        <f t="shared" si="127"/>
        <v>758.40257083333324</v>
      </c>
      <c r="Q2700" s="20">
        <f t="shared" si="128"/>
        <v>119433475.72178477</v>
      </c>
      <c r="R2700" s="18" t="s">
        <v>27</v>
      </c>
      <c r="S2700" s="18">
        <v>135</v>
      </c>
    </row>
    <row r="2701" spans="1:19" x14ac:dyDescent="0.25">
      <c r="A2701" s="18" t="s">
        <v>8615</v>
      </c>
      <c r="B2701" s="18" t="s">
        <v>20</v>
      </c>
      <c r="C2701" s="18" t="s">
        <v>38</v>
      </c>
      <c r="D2701" s="18">
        <v>1995</v>
      </c>
      <c r="E2701" s="18">
        <f>VLOOKUP(D2701,'cpi roi'!A:C,2,FALSE)</f>
        <v>152.4</v>
      </c>
      <c r="F2701" s="18" t="s">
        <v>8434</v>
      </c>
      <c r="G2701" s="18">
        <v>7.2</v>
      </c>
      <c r="H2701" s="19">
        <v>68000</v>
      </c>
      <c r="I2701" s="18" t="s">
        <v>3889</v>
      </c>
      <c r="J2701" s="18" t="s">
        <v>2002</v>
      </c>
      <c r="K2701" s="18" t="s">
        <v>8102</v>
      </c>
      <c r="L2701" s="18" t="s">
        <v>34</v>
      </c>
      <c r="M2701" s="20">
        <v>42000000</v>
      </c>
      <c r="N2701" s="20">
        <v>7959291</v>
      </c>
      <c r="O2701" s="21">
        <f t="shared" si="126"/>
        <v>15913359.368110236</v>
      </c>
      <c r="P2701" s="22">
        <f t="shared" si="127"/>
        <v>18.950692857142855</v>
      </c>
      <c r="Q2701" s="20">
        <f t="shared" si="128"/>
        <v>5222631.889763779</v>
      </c>
      <c r="R2701" s="18" t="s">
        <v>8616</v>
      </c>
      <c r="S2701" s="18">
        <v>145</v>
      </c>
    </row>
    <row r="2702" spans="1:19" x14ac:dyDescent="0.25">
      <c r="A2702" s="18" t="s">
        <v>8617</v>
      </c>
      <c r="B2702" s="18" t="s">
        <v>2004</v>
      </c>
      <c r="C2702" s="18" t="s">
        <v>38</v>
      </c>
      <c r="D2702" s="18">
        <v>1995</v>
      </c>
      <c r="E2702" s="18">
        <f>VLOOKUP(D2702,'cpi roi'!A:C,2,FALSE)</f>
        <v>152.4</v>
      </c>
      <c r="F2702" s="18" t="s">
        <v>8618</v>
      </c>
      <c r="G2702" s="18">
        <v>5.7</v>
      </c>
      <c r="H2702" s="19">
        <v>27000</v>
      </c>
      <c r="I2702" s="18" t="s">
        <v>3789</v>
      </c>
      <c r="J2702" s="18" t="s">
        <v>7650</v>
      </c>
      <c r="K2702" s="18" t="s">
        <v>4564</v>
      </c>
      <c r="L2702" s="18" t="s">
        <v>457</v>
      </c>
      <c r="M2702" s="20">
        <v>98000000</v>
      </c>
      <c r="N2702" s="20">
        <v>10017322</v>
      </c>
      <c r="O2702" s="21">
        <f t="shared" si="126"/>
        <v>20028070.95406824</v>
      </c>
      <c r="P2702" s="22">
        <f t="shared" si="127"/>
        <v>10.221757142857143</v>
      </c>
      <c r="Q2702" s="20">
        <f t="shared" si="128"/>
        <v>6573045.9317585304</v>
      </c>
      <c r="R2702" s="18" t="s">
        <v>8619</v>
      </c>
      <c r="S2702" s="18">
        <v>124</v>
      </c>
    </row>
    <row r="2703" spans="1:19" x14ac:dyDescent="0.25">
      <c r="A2703" s="18" t="s">
        <v>8620</v>
      </c>
      <c r="B2703" s="18" t="s">
        <v>20</v>
      </c>
      <c r="C2703" s="18" t="s">
        <v>38</v>
      </c>
      <c r="D2703" s="18">
        <v>1995</v>
      </c>
      <c r="E2703" s="18">
        <f>VLOOKUP(D2703,'cpi roi'!A:C,2,FALSE)</f>
        <v>152.4</v>
      </c>
      <c r="F2703" s="18" t="s">
        <v>8458</v>
      </c>
      <c r="G2703" s="18">
        <v>5.6</v>
      </c>
      <c r="H2703" s="19">
        <v>112000</v>
      </c>
      <c r="I2703" s="18" t="s">
        <v>8621</v>
      </c>
      <c r="J2703" s="18" t="s">
        <v>8622</v>
      </c>
      <c r="K2703" s="18" t="s">
        <v>766</v>
      </c>
      <c r="L2703" s="18" t="s">
        <v>34</v>
      </c>
      <c r="M2703" s="20">
        <v>90000000</v>
      </c>
      <c r="N2703" s="20">
        <v>113493481</v>
      </c>
      <c r="O2703" s="21">
        <f t="shared" si="126"/>
        <v>226912491.21194226</v>
      </c>
      <c r="P2703" s="22">
        <f t="shared" si="127"/>
        <v>126.10386777777778</v>
      </c>
      <c r="Q2703" s="20">
        <f t="shared" si="128"/>
        <v>74470788.057742774</v>
      </c>
      <c r="R2703" s="18" t="s">
        <v>5724</v>
      </c>
      <c r="S2703" s="18">
        <v>96</v>
      </c>
    </row>
    <row r="2704" spans="1:19" x14ac:dyDescent="0.25">
      <c r="A2704" s="18" t="s">
        <v>8623</v>
      </c>
      <c r="B2704" s="18" t="s">
        <v>20</v>
      </c>
      <c r="C2704" s="18" t="s">
        <v>155</v>
      </c>
      <c r="D2704" s="18">
        <v>1995</v>
      </c>
      <c r="E2704" s="18">
        <f>VLOOKUP(D2704,'cpi roi'!A:C,2,FALSE)</f>
        <v>152.4</v>
      </c>
      <c r="F2704" s="18" t="s">
        <v>8446</v>
      </c>
      <c r="G2704" s="18">
        <v>7.5</v>
      </c>
      <c r="H2704" s="19">
        <v>66000</v>
      </c>
      <c r="I2704" s="18" t="s">
        <v>6359</v>
      </c>
      <c r="J2704" s="18" t="s">
        <v>8624</v>
      </c>
      <c r="K2704" s="18" t="s">
        <v>8625</v>
      </c>
      <c r="L2704" s="18" t="s">
        <v>457</v>
      </c>
      <c r="M2704" s="20">
        <v>18000000</v>
      </c>
      <c r="N2704" s="20">
        <v>1781465</v>
      </c>
      <c r="O2704" s="21">
        <f t="shared" si="126"/>
        <v>3561761.0597112859</v>
      </c>
      <c r="P2704" s="22">
        <f t="shared" si="127"/>
        <v>9.8970277777777778</v>
      </c>
      <c r="Q2704" s="20">
        <f t="shared" si="128"/>
        <v>1168940.2887139108</v>
      </c>
      <c r="R2704" s="18" t="s">
        <v>6362</v>
      </c>
      <c r="S2704" s="18">
        <v>112</v>
      </c>
    </row>
    <row r="2705" spans="1:19" x14ac:dyDescent="0.25">
      <c r="A2705" s="18" t="s">
        <v>8626</v>
      </c>
      <c r="B2705" s="18" t="s">
        <v>20</v>
      </c>
      <c r="C2705" s="18" t="s">
        <v>21</v>
      </c>
      <c r="D2705" s="18">
        <v>1995</v>
      </c>
      <c r="E2705" s="18">
        <f>VLOOKUP(D2705,'cpi roi'!A:C,2,FALSE)</f>
        <v>152.4</v>
      </c>
      <c r="F2705" s="18" t="s">
        <v>8627</v>
      </c>
      <c r="G2705" s="18">
        <v>6.6</v>
      </c>
      <c r="H2705" s="19">
        <v>56000</v>
      </c>
      <c r="I2705" s="18" t="s">
        <v>6176</v>
      </c>
      <c r="J2705" s="18" t="s">
        <v>2408</v>
      </c>
      <c r="K2705" s="18" t="s">
        <v>3240</v>
      </c>
      <c r="L2705" s="18" t="s">
        <v>34</v>
      </c>
      <c r="M2705" s="20">
        <v>20000000</v>
      </c>
      <c r="N2705" s="20">
        <v>32051917</v>
      </c>
      <c r="O2705" s="21">
        <f t="shared" si="126"/>
        <v>64082802.558398947</v>
      </c>
      <c r="P2705" s="22">
        <f t="shared" si="127"/>
        <v>160.25958499999999</v>
      </c>
      <c r="Q2705" s="20">
        <f t="shared" si="128"/>
        <v>21031441.60104987</v>
      </c>
      <c r="R2705" s="18" t="s">
        <v>8628</v>
      </c>
      <c r="S2705" s="18">
        <v>123</v>
      </c>
    </row>
    <row r="2706" spans="1:19" x14ac:dyDescent="0.25">
      <c r="A2706" s="18" t="s">
        <v>8629</v>
      </c>
      <c r="B2706" s="18" t="s">
        <v>2004</v>
      </c>
      <c r="C2706" s="18" t="s">
        <v>29</v>
      </c>
      <c r="D2706" s="18">
        <v>1995</v>
      </c>
      <c r="E2706" s="18">
        <f>VLOOKUP(D2706,'cpi roi'!A:C,2,FALSE)</f>
        <v>152.4</v>
      </c>
      <c r="F2706" s="18" t="s">
        <v>8123</v>
      </c>
      <c r="G2706" s="18">
        <v>6.3</v>
      </c>
      <c r="H2706" s="19">
        <v>32000</v>
      </c>
      <c r="I2706" s="18" t="s">
        <v>2091</v>
      </c>
      <c r="J2706" s="18" t="s">
        <v>8630</v>
      </c>
      <c r="K2706" s="18" t="s">
        <v>7099</v>
      </c>
      <c r="L2706" s="18" t="s">
        <v>34</v>
      </c>
      <c r="M2706" s="20">
        <v>0</v>
      </c>
      <c r="N2706" s="20">
        <v>30112050</v>
      </c>
      <c r="O2706" s="21">
        <f t="shared" si="126"/>
        <v>60204341.437007874</v>
      </c>
      <c r="P2706" s="22">
        <f t="shared" si="127"/>
        <v>0</v>
      </c>
      <c r="Q2706" s="20">
        <f t="shared" si="128"/>
        <v>19758562.992125984</v>
      </c>
      <c r="R2706" s="18" t="s">
        <v>65</v>
      </c>
      <c r="S2706" s="18">
        <v>95</v>
      </c>
    </row>
    <row r="2707" spans="1:19" x14ac:dyDescent="0.25">
      <c r="A2707" s="18" t="s">
        <v>8631</v>
      </c>
      <c r="B2707" s="18" t="s">
        <v>2004</v>
      </c>
      <c r="C2707" s="18" t="s">
        <v>21</v>
      </c>
      <c r="D2707" s="18">
        <v>1995</v>
      </c>
      <c r="E2707" s="18">
        <f>VLOOKUP(D2707,'cpi roi'!A:C,2,FALSE)</f>
        <v>152.4</v>
      </c>
      <c r="F2707" s="18" t="s">
        <v>8627</v>
      </c>
      <c r="G2707" s="18">
        <v>6.6</v>
      </c>
      <c r="H2707" s="19">
        <v>29000</v>
      </c>
      <c r="I2707" s="18" t="s">
        <v>8632</v>
      </c>
      <c r="J2707" s="18" t="s">
        <v>8632</v>
      </c>
      <c r="K2707" s="18" t="s">
        <v>1835</v>
      </c>
      <c r="L2707" s="18" t="s">
        <v>34</v>
      </c>
      <c r="M2707" s="20">
        <v>9500000</v>
      </c>
      <c r="N2707" s="20">
        <v>30862156</v>
      </c>
      <c r="O2707" s="21">
        <f t="shared" si="126"/>
        <v>61704061.241469815</v>
      </c>
      <c r="P2707" s="22">
        <f t="shared" si="127"/>
        <v>324.8648</v>
      </c>
      <c r="Q2707" s="20">
        <f t="shared" si="128"/>
        <v>20250758.530183725</v>
      </c>
      <c r="R2707" s="18" t="s">
        <v>8003</v>
      </c>
      <c r="S2707" s="18">
        <v>111</v>
      </c>
    </row>
    <row r="2708" spans="1:19" x14ac:dyDescent="0.25">
      <c r="A2708" s="18" t="s">
        <v>8633</v>
      </c>
      <c r="B2708" s="18" t="s">
        <v>341</v>
      </c>
      <c r="C2708" s="18" t="s">
        <v>21</v>
      </c>
      <c r="D2708" s="18">
        <v>1995</v>
      </c>
      <c r="E2708" s="18">
        <f>VLOOKUP(D2708,'cpi roi'!A:C,2,FALSE)</f>
        <v>152.4</v>
      </c>
      <c r="F2708" s="18" t="s">
        <v>8318</v>
      </c>
      <c r="G2708" s="18">
        <v>7.7</v>
      </c>
      <c r="H2708" s="19">
        <v>33000</v>
      </c>
      <c r="I2708" s="18" t="s">
        <v>6238</v>
      </c>
      <c r="J2708" s="18" t="s">
        <v>7465</v>
      </c>
      <c r="K2708" s="18" t="s">
        <v>8634</v>
      </c>
      <c r="L2708" s="18" t="s">
        <v>34</v>
      </c>
      <c r="M2708" s="20">
        <v>17000000</v>
      </c>
      <c r="N2708" s="20">
        <v>10015449</v>
      </c>
      <c r="O2708" s="21">
        <f t="shared" si="126"/>
        <v>20024326.183070865</v>
      </c>
      <c r="P2708" s="22">
        <f t="shared" si="127"/>
        <v>58.914405882352938</v>
      </c>
      <c r="Q2708" s="20">
        <f t="shared" si="128"/>
        <v>6571816.9291338585</v>
      </c>
      <c r="R2708" s="18" t="s">
        <v>27</v>
      </c>
      <c r="S2708" s="18">
        <v>97</v>
      </c>
    </row>
    <row r="2709" spans="1:19" x14ac:dyDescent="0.25">
      <c r="A2709" s="18" t="s">
        <v>8635</v>
      </c>
      <c r="B2709" s="18" t="s">
        <v>2004</v>
      </c>
      <c r="C2709" s="18" t="s">
        <v>45</v>
      </c>
      <c r="D2709" s="18">
        <v>1995</v>
      </c>
      <c r="E2709" s="18">
        <f>VLOOKUP(D2709,'cpi roi'!A:C,2,FALSE)</f>
        <v>152.4</v>
      </c>
      <c r="F2709" s="18" t="s">
        <v>8523</v>
      </c>
      <c r="G2709" s="18">
        <v>6.8</v>
      </c>
      <c r="H2709" s="19">
        <v>54000</v>
      </c>
      <c r="I2709" s="18" t="s">
        <v>2073</v>
      </c>
      <c r="J2709" s="18" t="s">
        <v>6798</v>
      </c>
      <c r="K2709" s="18" t="s">
        <v>1824</v>
      </c>
      <c r="L2709" s="18" t="s">
        <v>34</v>
      </c>
      <c r="M2709" s="20">
        <v>62000000</v>
      </c>
      <c r="N2709" s="20">
        <v>107879496</v>
      </c>
      <c r="O2709" s="21">
        <f t="shared" si="126"/>
        <v>215688204.92913386</v>
      </c>
      <c r="P2709" s="22">
        <f t="shared" si="127"/>
        <v>173.99918709677419</v>
      </c>
      <c r="Q2709" s="20">
        <f t="shared" si="128"/>
        <v>70787070.866141737</v>
      </c>
      <c r="R2709" s="18" t="s">
        <v>65</v>
      </c>
      <c r="S2709" s="18">
        <v>114</v>
      </c>
    </row>
    <row r="2710" spans="1:19" x14ac:dyDescent="0.25">
      <c r="A2710" s="18" t="s">
        <v>8636</v>
      </c>
      <c r="B2710" s="18" t="s">
        <v>20</v>
      </c>
      <c r="C2710" s="18" t="s">
        <v>38</v>
      </c>
      <c r="D2710" s="18">
        <v>1995</v>
      </c>
      <c r="E2710" s="18">
        <f>VLOOKUP(D2710,'cpi roi'!A:C,2,FALSE)</f>
        <v>152.4</v>
      </c>
      <c r="F2710" s="18" t="s">
        <v>8199</v>
      </c>
      <c r="G2710" s="18">
        <v>5.5</v>
      </c>
      <c r="H2710" s="19">
        <v>45000</v>
      </c>
      <c r="I2710" s="18" t="s">
        <v>2796</v>
      </c>
      <c r="J2710" s="18" t="s">
        <v>8637</v>
      </c>
      <c r="K2710" s="18" t="s">
        <v>4624</v>
      </c>
      <c r="L2710" s="18" t="s">
        <v>34</v>
      </c>
      <c r="M2710" s="20">
        <v>60000000</v>
      </c>
      <c r="N2710" s="20">
        <v>104324083</v>
      </c>
      <c r="O2710" s="21">
        <f t="shared" si="126"/>
        <v>208579711.87729657</v>
      </c>
      <c r="P2710" s="22">
        <f t="shared" si="127"/>
        <v>173.87347166666666</v>
      </c>
      <c r="Q2710" s="20">
        <f t="shared" si="128"/>
        <v>68454122.703412071</v>
      </c>
      <c r="R2710" s="18" t="s">
        <v>27</v>
      </c>
      <c r="S2710" s="18">
        <v>100</v>
      </c>
    </row>
    <row r="2711" spans="1:19" x14ac:dyDescent="0.25">
      <c r="A2711" s="18" t="s">
        <v>8638</v>
      </c>
      <c r="B2711" s="18" t="s">
        <v>20</v>
      </c>
      <c r="C2711" s="18" t="s">
        <v>108</v>
      </c>
      <c r="D2711" s="18">
        <v>1995</v>
      </c>
      <c r="E2711" s="18">
        <f>VLOOKUP(D2711,'cpi roi'!A:C,2,FALSE)</f>
        <v>152.4</v>
      </c>
      <c r="F2711" s="18" t="s">
        <v>8639</v>
      </c>
      <c r="G2711" s="18">
        <v>6.5</v>
      </c>
      <c r="H2711" s="19">
        <v>19000</v>
      </c>
      <c r="I2711" s="18" t="s">
        <v>6221</v>
      </c>
      <c r="J2711" s="18" t="s">
        <v>6221</v>
      </c>
      <c r="K2711" s="18" t="s">
        <v>6937</v>
      </c>
      <c r="L2711" s="18" t="s">
        <v>34</v>
      </c>
      <c r="M2711" s="20">
        <v>0</v>
      </c>
      <c r="N2711" s="20">
        <v>38290723</v>
      </c>
      <c r="O2711" s="21">
        <f t="shared" si="126"/>
        <v>76556320.853674531</v>
      </c>
      <c r="P2711" s="22">
        <f t="shared" si="127"/>
        <v>0</v>
      </c>
      <c r="Q2711" s="20">
        <f t="shared" si="128"/>
        <v>25125146.325459316</v>
      </c>
      <c r="R2711" s="18" t="s">
        <v>35</v>
      </c>
      <c r="S2711" s="18">
        <v>127</v>
      </c>
    </row>
    <row r="2712" spans="1:19" x14ac:dyDescent="0.25">
      <c r="A2712" s="18" t="s">
        <v>8640</v>
      </c>
      <c r="B2712" s="18" t="s">
        <v>37</v>
      </c>
      <c r="C2712" s="18" t="s">
        <v>21</v>
      </c>
      <c r="D2712" s="18">
        <v>1995</v>
      </c>
      <c r="E2712" s="18">
        <f>VLOOKUP(D2712,'cpi roi'!A:C,2,FALSE)</f>
        <v>152.4</v>
      </c>
      <c r="F2712" s="18" t="s">
        <v>8641</v>
      </c>
      <c r="G2712" s="18">
        <v>7.3</v>
      </c>
      <c r="H2712" s="19">
        <v>36000</v>
      </c>
      <c r="I2712" s="18" t="s">
        <v>3356</v>
      </c>
      <c r="J2712" s="18" t="s">
        <v>5626</v>
      </c>
      <c r="K2712" s="18" t="s">
        <v>349</v>
      </c>
      <c r="L2712" s="18" t="s">
        <v>34</v>
      </c>
      <c r="M2712" s="20">
        <v>23000000</v>
      </c>
      <c r="N2712" s="20">
        <v>106269971</v>
      </c>
      <c r="O2712" s="21">
        <f t="shared" si="126"/>
        <v>212470211.04790026</v>
      </c>
      <c r="P2712" s="22">
        <f t="shared" si="127"/>
        <v>462.04335217391304</v>
      </c>
      <c r="Q2712" s="20">
        <f t="shared" si="128"/>
        <v>69730952.099737525</v>
      </c>
      <c r="R2712" s="18" t="s">
        <v>5724</v>
      </c>
      <c r="S2712" s="18">
        <v>143</v>
      </c>
    </row>
    <row r="2713" spans="1:19" x14ac:dyDescent="0.25">
      <c r="A2713" s="18" t="s">
        <v>8642</v>
      </c>
      <c r="B2713" s="18" t="s">
        <v>20</v>
      </c>
      <c r="C2713" s="18" t="s">
        <v>38</v>
      </c>
      <c r="D2713" s="18">
        <v>1995</v>
      </c>
      <c r="E2713" s="18">
        <f>VLOOKUP(D2713,'cpi roi'!A:C,2,FALSE)</f>
        <v>152.4</v>
      </c>
      <c r="F2713" s="18" t="s">
        <v>8474</v>
      </c>
      <c r="G2713" s="18">
        <v>6.5</v>
      </c>
      <c r="H2713" s="19">
        <v>30000</v>
      </c>
      <c r="I2713" s="18" t="s">
        <v>3255</v>
      </c>
      <c r="J2713" s="18" t="s">
        <v>3255</v>
      </c>
      <c r="K2713" s="18" t="s">
        <v>1528</v>
      </c>
      <c r="L2713" s="18" t="s">
        <v>34</v>
      </c>
      <c r="M2713" s="20">
        <v>8000000</v>
      </c>
      <c r="N2713" s="20">
        <v>16115878</v>
      </c>
      <c r="O2713" s="21">
        <f t="shared" si="126"/>
        <v>32221181.276902884</v>
      </c>
      <c r="P2713" s="22">
        <f t="shared" si="127"/>
        <v>201.44847499999997</v>
      </c>
      <c r="Q2713" s="20">
        <f t="shared" si="128"/>
        <v>10574723.097112861</v>
      </c>
      <c r="R2713" s="18" t="s">
        <v>8379</v>
      </c>
      <c r="S2713" s="18">
        <v>98</v>
      </c>
    </row>
    <row r="2714" spans="1:19" x14ac:dyDescent="0.25">
      <c r="A2714" s="18" t="s">
        <v>8643</v>
      </c>
      <c r="B2714" s="18" t="s">
        <v>20</v>
      </c>
      <c r="C2714" s="18" t="s">
        <v>29</v>
      </c>
      <c r="D2714" s="18">
        <v>1995</v>
      </c>
      <c r="E2714" s="18">
        <f>VLOOKUP(D2714,'cpi roi'!A:C,2,FALSE)</f>
        <v>152.4</v>
      </c>
      <c r="F2714" s="18" t="s">
        <v>8151</v>
      </c>
      <c r="G2714" s="18">
        <v>7.6</v>
      </c>
      <c r="H2714" s="19">
        <v>92000</v>
      </c>
      <c r="I2714" s="18" t="s">
        <v>2193</v>
      </c>
      <c r="J2714" s="18" t="s">
        <v>2193</v>
      </c>
      <c r="K2714" s="18" t="s">
        <v>5686</v>
      </c>
      <c r="L2714" s="18" t="s">
        <v>34</v>
      </c>
      <c r="M2714" s="20">
        <v>9000000</v>
      </c>
      <c r="N2714" s="20">
        <v>1037847</v>
      </c>
      <c r="O2714" s="21">
        <f t="shared" si="126"/>
        <v>2075012.9980314961</v>
      </c>
      <c r="P2714" s="22">
        <f t="shared" si="127"/>
        <v>11.531633333333334</v>
      </c>
      <c r="Q2714" s="20">
        <f t="shared" si="128"/>
        <v>681001.96850393701</v>
      </c>
      <c r="R2714" s="18" t="s">
        <v>8644</v>
      </c>
      <c r="S2714" s="18">
        <v>121</v>
      </c>
    </row>
    <row r="2715" spans="1:19" x14ac:dyDescent="0.25">
      <c r="A2715" s="18" t="s">
        <v>8645</v>
      </c>
      <c r="B2715" s="18" t="s">
        <v>2004</v>
      </c>
      <c r="C2715" s="18" t="s">
        <v>29</v>
      </c>
      <c r="D2715" s="18">
        <v>1995</v>
      </c>
      <c r="E2715" s="18">
        <f>VLOOKUP(D2715,'cpi roi'!A:C,2,FALSE)</f>
        <v>152.4</v>
      </c>
      <c r="F2715" s="18" t="s">
        <v>8646</v>
      </c>
      <c r="G2715" s="18">
        <v>6.4</v>
      </c>
      <c r="H2715" s="19">
        <v>206000</v>
      </c>
      <c r="I2715" s="18" t="s">
        <v>8647</v>
      </c>
      <c r="J2715" s="18" t="s">
        <v>7951</v>
      </c>
      <c r="K2715" s="18" t="s">
        <v>7916</v>
      </c>
      <c r="L2715" s="18" t="s">
        <v>34</v>
      </c>
      <c r="M2715" s="20">
        <v>30000000</v>
      </c>
      <c r="N2715" s="20">
        <v>212385533</v>
      </c>
      <c r="O2715" s="21">
        <f t="shared" si="126"/>
        <v>424631705.414042</v>
      </c>
      <c r="P2715" s="22">
        <f t="shared" si="127"/>
        <v>707.95177666666666</v>
      </c>
      <c r="Q2715" s="20">
        <f t="shared" si="128"/>
        <v>139360585.95800525</v>
      </c>
      <c r="R2715" s="18" t="s">
        <v>4534</v>
      </c>
      <c r="S2715" s="18">
        <v>90</v>
      </c>
    </row>
    <row r="2716" spans="1:19" x14ac:dyDescent="0.25">
      <c r="A2716" s="18" t="s">
        <v>8648</v>
      </c>
      <c r="B2716" s="18" t="s">
        <v>20</v>
      </c>
      <c r="C2716" s="18" t="s">
        <v>108</v>
      </c>
      <c r="D2716" s="18">
        <v>1995</v>
      </c>
      <c r="E2716" s="18">
        <f>VLOOKUP(D2716,'cpi roi'!A:C,2,FALSE)</f>
        <v>152.4</v>
      </c>
      <c r="F2716" s="18" t="s">
        <v>8123</v>
      </c>
      <c r="G2716" s="18">
        <v>7.4</v>
      </c>
      <c r="H2716" s="19">
        <v>41000</v>
      </c>
      <c r="I2716" s="18" t="s">
        <v>1014</v>
      </c>
      <c r="J2716" s="18" t="s">
        <v>24</v>
      </c>
      <c r="K2716" s="18" t="s">
        <v>6256</v>
      </c>
      <c r="L2716" s="18" t="s">
        <v>34</v>
      </c>
      <c r="M2716" s="20">
        <v>0</v>
      </c>
      <c r="N2716" s="20">
        <v>24361867</v>
      </c>
      <c r="O2716" s="21">
        <f t="shared" si="126"/>
        <v>48707748.522965878</v>
      </c>
      <c r="P2716" s="22">
        <f t="shared" si="127"/>
        <v>0</v>
      </c>
      <c r="Q2716" s="20">
        <f t="shared" si="128"/>
        <v>15985477.034120735</v>
      </c>
      <c r="R2716" s="18" t="s">
        <v>5112</v>
      </c>
      <c r="S2716" s="18">
        <v>132</v>
      </c>
    </row>
    <row r="2717" spans="1:19" x14ac:dyDescent="0.25">
      <c r="A2717" s="18" t="s">
        <v>8649</v>
      </c>
      <c r="B2717" s="18" t="s">
        <v>2004</v>
      </c>
      <c r="C2717" s="18" t="s">
        <v>38</v>
      </c>
      <c r="D2717" s="18">
        <v>1995</v>
      </c>
      <c r="E2717" s="18">
        <f>VLOOKUP(D2717,'cpi roi'!A:C,2,FALSE)</f>
        <v>152.4</v>
      </c>
      <c r="F2717" s="18" t="s">
        <v>8526</v>
      </c>
      <c r="G2717" s="18">
        <v>6</v>
      </c>
      <c r="H2717" s="19">
        <v>70000</v>
      </c>
      <c r="I2717" s="18" t="s">
        <v>4523</v>
      </c>
      <c r="J2717" s="18" t="s">
        <v>4209</v>
      </c>
      <c r="K2717" s="18" t="s">
        <v>574</v>
      </c>
      <c r="L2717" s="18" t="s">
        <v>34</v>
      </c>
      <c r="M2717" s="20">
        <v>55000000</v>
      </c>
      <c r="N2717" s="20">
        <v>127600435</v>
      </c>
      <c r="O2717" s="21">
        <f t="shared" si="126"/>
        <v>255117142.68044618</v>
      </c>
      <c r="P2717" s="22">
        <f t="shared" si="127"/>
        <v>232.00079090909091</v>
      </c>
      <c r="Q2717" s="20">
        <f t="shared" si="128"/>
        <v>83727319.553805768</v>
      </c>
      <c r="R2717" s="18" t="s">
        <v>35</v>
      </c>
      <c r="S2717" s="18">
        <v>134</v>
      </c>
    </row>
    <row r="2718" spans="1:19" x14ac:dyDescent="0.25">
      <c r="A2718" s="18" t="s">
        <v>8650</v>
      </c>
      <c r="B2718" s="18" t="s">
        <v>20</v>
      </c>
      <c r="C2718" s="18" t="s">
        <v>108</v>
      </c>
      <c r="D2718" s="18">
        <v>1995</v>
      </c>
      <c r="E2718" s="18">
        <f>VLOOKUP(D2718,'cpi roi'!A:C,2,FALSE)</f>
        <v>152.4</v>
      </c>
      <c r="F2718" s="18" t="s">
        <v>8434</v>
      </c>
      <c r="G2718" s="18">
        <v>5.3</v>
      </c>
      <c r="H2718" s="19">
        <v>12000</v>
      </c>
      <c r="I2718" s="18" t="s">
        <v>139</v>
      </c>
      <c r="J2718" s="18" t="s">
        <v>2734</v>
      </c>
      <c r="K2718" s="18" t="s">
        <v>8651</v>
      </c>
      <c r="L2718" s="18" t="s">
        <v>34</v>
      </c>
      <c r="M2718" s="20">
        <v>50000000</v>
      </c>
      <c r="N2718" s="20">
        <v>9851610</v>
      </c>
      <c r="O2718" s="21">
        <f t="shared" si="126"/>
        <v>19696755.688976377</v>
      </c>
      <c r="P2718" s="22">
        <f t="shared" si="127"/>
        <v>19.703219999999998</v>
      </c>
      <c r="Q2718" s="20">
        <f t="shared" si="128"/>
        <v>6464311.0236220472</v>
      </c>
      <c r="R2718" s="18" t="s">
        <v>48</v>
      </c>
      <c r="S2718" s="18">
        <v>95</v>
      </c>
    </row>
    <row r="2719" spans="1:19" x14ac:dyDescent="0.25">
      <c r="A2719" s="18" t="s">
        <v>8652</v>
      </c>
      <c r="B2719" s="18" t="s">
        <v>37</v>
      </c>
      <c r="C2719" s="18" t="s">
        <v>45</v>
      </c>
      <c r="D2719" s="18">
        <v>1995</v>
      </c>
      <c r="E2719" s="18">
        <f>VLOOKUP(D2719,'cpi roi'!A:C,2,FALSE)</f>
        <v>152.4</v>
      </c>
      <c r="F2719" s="18" t="s">
        <v>8405</v>
      </c>
      <c r="G2719" s="18">
        <v>5.6</v>
      </c>
      <c r="H2719" s="19">
        <v>9500</v>
      </c>
      <c r="I2719" s="18" t="s">
        <v>8653</v>
      </c>
      <c r="J2719" s="18" t="s">
        <v>8653</v>
      </c>
      <c r="K2719" s="18" t="s">
        <v>1133</v>
      </c>
      <c r="L2719" s="18" t="s">
        <v>34</v>
      </c>
      <c r="M2719" s="20">
        <v>12000000</v>
      </c>
      <c r="N2719" s="20">
        <v>17736619</v>
      </c>
      <c r="O2719" s="21">
        <f t="shared" si="126"/>
        <v>35461599.798556432</v>
      </c>
      <c r="P2719" s="22">
        <f t="shared" si="127"/>
        <v>147.80515833333334</v>
      </c>
      <c r="Q2719" s="20">
        <f t="shared" si="128"/>
        <v>11638201.443569554</v>
      </c>
      <c r="R2719" s="18" t="s">
        <v>8003</v>
      </c>
      <c r="S2719" s="18">
        <v>100</v>
      </c>
    </row>
    <row r="2720" spans="1:19" x14ac:dyDescent="0.25">
      <c r="A2720" s="18" t="s">
        <v>8654</v>
      </c>
      <c r="B2720" s="18" t="s">
        <v>20</v>
      </c>
      <c r="C2720" s="18" t="s">
        <v>38</v>
      </c>
      <c r="D2720" s="18">
        <v>1995</v>
      </c>
      <c r="E2720" s="18">
        <f>VLOOKUP(D2720,'cpi roi'!A:C,2,FALSE)</f>
        <v>152.4</v>
      </c>
      <c r="F2720" s="18" t="s">
        <v>7133</v>
      </c>
      <c r="G2720" s="18">
        <v>5.6</v>
      </c>
      <c r="H2720" s="19">
        <v>29000</v>
      </c>
      <c r="I2720" s="18" t="s">
        <v>6897</v>
      </c>
      <c r="J2720" s="18" t="s">
        <v>8104</v>
      </c>
      <c r="K2720" s="18" t="s">
        <v>4128</v>
      </c>
      <c r="L2720" s="18" t="s">
        <v>34</v>
      </c>
      <c r="M2720" s="20">
        <v>30000000</v>
      </c>
      <c r="N2720" s="20">
        <v>24047675</v>
      </c>
      <c r="O2720" s="21">
        <f t="shared" si="126"/>
        <v>48079570.685695536</v>
      </c>
      <c r="P2720" s="22">
        <f t="shared" si="127"/>
        <v>80.15891666666667</v>
      </c>
      <c r="Q2720" s="20">
        <f t="shared" si="128"/>
        <v>15779314.304461941</v>
      </c>
      <c r="R2720" s="18" t="s">
        <v>48</v>
      </c>
      <c r="S2720" s="18">
        <v>106</v>
      </c>
    </row>
    <row r="2721" spans="1:19" x14ac:dyDescent="0.25">
      <c r="A2721" s="18" t="s">
        <v>8655</v>
      </c>
      <c r="B2721" s="18" t="s">
        <v>20</v>
      </c>
      <c r="C2721" s="18" t="s">
        <v>56</v>
      </c>
      <c r="D2721" s="18">
        <v>1995</v>
      </c>
      <c r="E2721" s="18">
        <f>VLOOKUP(D2721,'cpi roi'!A:C,2,FALSE)</f>
        <v>152.4</v>
      </c>
      <c r="F2721" s="18" t="s">
        <v>8405</v>
      </c>
      <c r="G2721" s="18">
        <v>4.8</v>
      </c>
      <c r="H2721" s="19">
        <v>32000</v>
      </c>
      <c r="I2721" s="18" t="s">
        <v>8656</v>
      </c>
      <c r="J2721" s="18" t="s">
        <v>8657</v>
      </c>
      <c r="K2721" s="18" t="s">
        <v>3980</v>
      </c>
      <c r="L2721" s="18" t="s">
        <v>34</v>
      </c>
      <c r="M2721" s="20">
        <v>5000000</v>
      </c>
      <c r="N2721" s="20">
        <v>15116634</v>
      </c>
      <c r="O2721" s="21">
        <f t="shared" si="126"/>
        <v>30223348.948818896</v>
      </c>
      <c r="P2721" s="22">
        <f t="shared" si="127"/>
        <v>302.33267999999998</v>
      </c>
      <c r="Q2721" s="20">
        <f t="shared" si="128"/>
        <v>9919051.1811023615</v>
      </c>
      <c r="R2721" s="18" t="s">
        <v>8658</v>
      </c>
      <c r="S2721" s="18">
        <v>87</v>
      </c>
    </row>
    <row r="2722" spans="1:19" x14ac:dyDescent="0.25">
      <c r="A2722" s="18" t="s">
        <v>8659</v>
      </c>
      <c r="B2722" s="18" t="s">
        <v>37</v>
      </c>
      <c r="C2722" s="18" t="s">
        <v>45</v>
      </c>
      <c r="D2722" s="18">
        <v>1995</v>
      </c>
      <c r="E2722" s="18">
        <f>VLOOKUP(D2722,'cpi roi'!A:C,2,FALSE)</f>
        <v>152.4</v>
      </c>
      <c r="F2722" s="18" t="s">
        <v>8660</v>
      </c>
      <c r="G2722" s="18">
        <v>6.1</v>
      </c>
      <c r="H2722" s="19">
        <v>36000</v>
      </c>
      <c r="I2722" s="18" t="s">
        <v>2356</v>
      </c>
      <c r="J2722" s="18" t="s">
        <v>8661</v>
      </c>
      <c r="K2722" s="18" t="s">
        <v>856</v>
      </c>
      <c r="L2722" s="18" t="s">
        <v>34</v>
      </c>
      <c r="M2722" s="20">
        <v>30000000</v>
      </c>
      <c r="N2722" s="20">
        <v>76594107</v>
      </c>
      <c r="O2722" s="21">
        <f t="shared" si="126"/>
        <v>153137955.39960629</v>
      </c>
      <c r="P2722" s="22">
        <f t="shared" si="127"/>
        <v>255.31369000000001</v>
      </c>
      <c r="Q2722" s="20">
        <f t="shared" si="128"/>
        <v>50258600.393700786</v>
      </c>
      <c r="R2722" s="18" t="s">
        <v>8662</v>
      </c>
      <c r="S2722" s="18">
        <v>106</v>
      </c>
    </row>
    <row r="2723" spans="1:19" x14ac:dyDescent="0.25">
      <c r="A2723" s="18" t="s">
        <v>8663</v>
      </c>
      <c r="B2723" s="18" t="s">
        <v>20</v>
      </c>
      <c r="C2723" s="18" t="s">
        <v>38</v>
      </c>
      <c r="D2723" s="18">
        <v>1995</v>
      </c>
      <c r="E2723" s="18">
        <f>VLOOKUP(D2723,'cpi roi'!A:C,2,FALSE)</f>
        <v>152.4</v>
      </c>
      <c r="F2723" s="18" t="s">
        <v>8579</v>
      </c>
      <c r="G2723" s="18">
        <v>6.3</v>
      </c>
      <c r="H2723" s="19">
        <v>79000</v>
      </c>
      <c r="I2723" s="18" t="s">
        <v>1158</v>
      </c>
      <c r="J2723" s="18" t="s">
        <v>8664</v>
      </c>
      <c r="K2723" s="18" t="s">
        <v>766</v>
      </c>
      <c r="L2723" s="18" t="s">
        <v>457</v>
      </c>
      <c r="M2723" s="20">
        <v>50000000</v>
      </c>
      <c r="N2723" s="20">
        <v>30303072</v>
      </c>
      <c r="O2723" s="21">
        <f t="shared" si="126"/>
        <v>60586260.094488189</v>
      </c>
      <c r="P2723" s="22">
        <f t="shared" si="127"/>
        <v>60.606143999999993</v>
      </c>
      <c r="Q2723" s="20">
        <f t="shared" si="128"/>
        <v>19883905.511811022</v>
      </c>
      <c r="R2723" s="18" t="s">
        <v>27</v>
      </c>
      <c r="S2723" s="18">
        <v>132</v>
      </c>
    </row>
    <row r="2724" spans="1:19" x14ac:dyDescent="0.25">
      <c r="A2724" s="18" t="s">
        <v>8665</v>
      </c>
      <c r="B2724" s="18" t="s">
        <v>2004</v>
      </c>
      <c r="C2724" s="18" t="s">
        <v>45</v>
      </c>
      <c r="D2724" s="18">
        <v>1995</v>
      </c>
      <c r="E2724" s="18">
        <f>VLOOKUP(D2724,'cpi roi'!A:C,2,FALSE)</f>
        <v>152.4</v>
      </c>
      <c r="F2724" s="18" t="s">
        <v>8666</v>
      </c>
      <c r="G2724" s="18">
        <v>6.6</v>
      </c>
      <c r="H2724" s="19">
        <v>48000</v>
      </c>
      <c r="I2724" s="18" t="s">
        <v>501</v>
      </c>
      <c r="J2724" s="18" t="s">
        <v>2548</v>
      </c>
      <c r="K2724" s="18" t="s">
        <v>7209</v>
      </c>
      <c r="L2724" s="18" t="s">
        <v>26</v>
      </c>
      <c r="M2724" s="20">
        <v>0</v>
      </c>
      <c r="N2724" s="20">
        <v>101982854</v>
      </c>
      <c r="O2724" s="21">
        <f t="shared" si="126"/>
        <v>203898790.11679789</v>
      </c>
      <c r="P2724" s="22">
        <f t="shared" si="127"/>
        <v>0</v>
      </c>
      <c r="Q2724" s="20">
        <f t="shared" si="128"/>
        <v>66917883.202099733</v>
      </c>
      <c r="R2724" s="18" t="s">
        <v>7574</v>
      </c>
      <c r="S2724" s="18">
        <v>111</v>
      </c>
    </row>
    <row r="2725" spans="1:19" x14ac:dyDescent="0.25">
      <c r="A2725" s="18" t="s">
        <v>8667</v>
      </c>
      <c r="B2725" s="18" t="s">
        <v>2004</v>
      </c>
      <c r="C2725" s="18" t="s">
        <v>21</v>
      </c>
      <c r="D2725" s="18">
        <v>1995</v>
      </c>
      <c r="E2725" s="18">
        <f>VLOOKUP(D2725,'cpi roi'!A:C,2,FALSE)</f>
        <v>152.4</v>
      </c>
      <c r="F2725" s="18" t="s">
        <v>8573</v>
      </c>
      <c r="G2725" s="18">
        <v>6.7</v>
      </c>
      <c r="H2725" s="19">
        <v>32000</v>
      </c>
      <c r="I2725" s="18" t="s">
        <v>7074</v>
      </c>
      <c r="J2725" s="18" t="s">
        <v>2013</v>
      </c>
      <c r="K2725" s="18" t="s">
        <v>5079</v>
      </c>
      <c r="L2725" s="18" t="s">
        <v>34</v>
      </c>
      <c r="M2725" s="20">
        <v>20000000</v>
      </c>
      <c r="N2725" s="20">
        <v>50008143</v>
      </c>
      <c r="O2725" s="21">
        <f t="shared" si="126"/>
        <v>99983472.257874012</v>
      </c>
      <c r="P2725" s="22">
        <f t="shared" si="127"/>
        <v>250.04071500000001</v>
      </c>
      <c r="Q2725" s="20">
        <f t="shared" si="128"/>
        <v>32813742.125984251</v>
      </c>
      <c r="R2725" s="18" t="s">
        <v>184</v>
      </c>
      <c r="S2725" s="18">
        <v>102</v>
      </c>
    </row>
    <row r="2726" spans="1:19" x14ac:dyDescent="0.25">
      <c r="A2726" s="18" t="s">
        <v>4992</v>
      </c>
      <c r="B2726" s="18" t="s">
        <v>37</v>
      </c>
      <c r="C2726" s="18" t="s">
        <v>45</v>
      </c>
      <c r="D2726" s="18">
        <v>1995</v>
      </c>
      <c r="E2726" s="18">
        <f>VLOOKUP(D2726,'cpi roi'!A:C,2,FALSE)</f>
        <v>152.4</v>
      </c>
      <c r="F2726" s="18" t="s">
        <v>8523</v>
      </c>
      <c r="G2726" s="18">
        <v>5.9</v>
      </c>
      <c r="H2726" s="19">
        <v>21000</v>
      </c>
      <c r="I2726" s="18" t="s">
        <v>8668</v>
      </c>
      <c r="J2726" s="18" t="s">
        <v>8669</v>
      </c>
      <c r="K2726" s="18" t="s">
        <v>6164</v>
      </c>
      <c r="L2726" s="18" t="s">
        <v>34</v>
      </c>
      <c r="M2726" s="20">
        <v>0</v>
      </c>
      <c r="N2726" s="20">
        <v>19474589</v>
      </c>
      <c r="O2726" s="21">
        <f t="shared" si="126"/>
        <v>38936399.398293965</v>
      </c>
      <c r="P2726" s="22">
        <f t="shared" si="127"/>
        <v>0</v>
      </c>
      <c r="Q2726" s="20">
        <f t="shared" si="128"/>
        <v>12778601.706036745</v>
      </c>
      <c r="R2726" s="18" t="s">
        <v>8670</v>
      </c>
      <c r="S2726" s="18">
        <v>101</v>
      </c>
    </row>
    <row r="2727" spans="1:19" x14ac:dyDescent="0.25">
      <c r="A2727" s="18" t="s">
        <v>8671</v>
      </c>
      <c r="B2727" s="18" t="s">
        <v>20</v>
      </c>
      <c r="C2727" s="18" t="s">
        <v>29</v>
      </c>
      <c r="D2727" s="18">
        <v>1995</v>
      </c>
      <c r="E2727" s="18">
        <f>VLOOKUP(D2727,'cpi roi'!A:C,2,FALSE)</f>
        <v>152.4</v>
      </c>
      <c r="F2727" s="18" t="s">
        <v>8672</v>
      </c>
      <c r="G2727" s="18">
        <v>6.9</v>
      </c>
      <c r="H2727" s="19">
        <v>41000</v>
      </c>
      <c r="I2727" s="18" t="s">
        <v>5271</v>
      </c>
      <c r="J2727" s="18" t="s">
        <v>8673</v>
      </c>
      <c r="K2727" s="18" t="s">
        <v>5713</v>
      </c>
      <c r="L2727" s="18" t="s">
        <v>26</v>
      </c>
      <c r="M2727" s="20">
        <v>28000000</v>
      </c>
      <c r="N2727" s="20">
        <v>31596911</v>
      </c>
      <c r="O2727" s="21">
        <f t="shared" si="126"/>
        <v>63173089.118766405</v>
      </c>
      <c r="P2727" s="22">
        <f t="shared" si="127"/>
        <v>112.84611071428571</v>
      </c>
      <c r="Q2727" s="20">
        <f t="shared" si="128"/>
        <v>20732881.2335958</v>
      </c>
      <c r="R2727" s="18" t="s">
        <v>84</v>
      </c>
      <c r="S2727" s="18">
        <v>139</v>
      </c>
    </row>
    <row r="2728" spans="1:19" x14ac:dyDescent="0.25">
      <c r="A2728" s="18" t="s">
        <v>8674</v>
      </c>
      <c r="B2728" s="18" t="s">
        <v>20</v>
      </c>
      <c r="C2728" s="18" t="s">
        <v>38</v>
      </c>
      <c r="D2728" s="18">
        <v>1995</v>
      </c>
      <c r="E2728" s="18">
        <f>VLOOKUP(D2728,'cpi roi'!A:C,2,FALSE)</f>
        <v>152.4</v>
      </c>
      <c r="F2728" s="18" t="s">
        <v>8579</v>
      </c>
      <c r="G2728" s="18">
        <v>6.9</v>
      </c>
      <c r="H2728" s="19">
        <v>21000</v>
      </c>
      <c r="I2728" s="18" t="s">
        <v>7451</v>
      </c>
      <c r="J2728" s="18" t="s">
        <v>7452</v>
      </c>
      <c r="K2728" s="18" t="s">
        <v>8419</v>
      </c>
      <c r="L2728" s="18" t="s">
        <v>34</v>
      </c>
      <c r="M2728" s="20">
        <v>10000000</v>
      </c>
      <c r="N2728" s="20">
        <v>24147179</v>
      </c>
      <c r="O2728" s="21">
        <f t="shared" si="126"/>
        <v>48278513.394356951</v>
      </c>
      <c r="P2728" s="22">
        <f t="shared" si="127"/>
        <v>241.47179</v>
      </c>
      <c r="Q2728" s="20">
        <f t="shared" si="128"/>
        <v>15844605.643044619</v>
      </c>
      <c r="R2728" s="18" t="s">
        <v>8003</v>
      </c>
      <c r="S2728" s="18">
        <v>119</v>
      </c>
    </row>
    <row r="2729" spans="1:19" x14ac:dyDescent="0.25">
      <c r="A2729" s="18" t="s">
        <v>8675</v>
      </c>
      <c r="B2729" s="18" t="s">
        <v>37</v>
      </c>
      <c r="C2729" s="18" t="s">
        <v>45</v>
      </c>
      <c r="D2729" s="18">
        <v>1995</v>
      </c>
      <c r="E2729" s="18">
        <f>VLOOKUP(D2729,'cpi roi'!A:C,2,FALSE)</f>
        <v>152.4</v>
      </c>
      <c r="F2729" s="18" t="s">
        <v>8484</v>
      </c>
      <c r="G2729" s="18">
        <v>5.8</v>
      </c>
      <c r="H2729" s="19">
        <v>5500</v>
      </c>
      <c r="I2729" s="18" t="s">
        <v>8676</v>
      </c>
      <c r="J2729" s="18" t="s">
        <v>8677</v>
      </c>
      <c r="K2729" s="18" t="s">
        <v>8678</v>
      </c>
      <c r="L2729" s="18" t="s">
        <v>34</v>
      </c>
      <c r="M2729" s="20">
        <v>6500000</v>
      </c>
      <c r="N2729" s="20">
        <v>9685976</v>
      </c>
      <c r="O2729" s="21">
        <f t="shared" si="126"/>
        <v>19365596.372703411</v>
      </c>
      <c r="P2729" s="22">
        <f t="shared" si="127"/>
        <v>149.0150153846154</v>
      </c>
      <c r="Q2729" s="20">
        <f t="shared" si="128"/>
        <v>6355627.2965879263</v>
      </c>
      <c r="R2729" s="18" t="s">
        <v>6334</v>
      </c>
      <c r="S2729" s="18">
        <v>94</v>
      </c>
    </row>
    <row r="2730" spans="1:19" x14ac:dyDescent="0.25">
      <c r="A2730" s="18" t="s">
        <v>8679</v>
      </c>
      <c r="B2730" s="18" t="s">
        <v>20</v>
      </c>
      <c r="C2730" s="18" t="s">
        <v>45</v>
      </c>
      <c r="D2730" s="18">
        <v>1995</v>
      </c>
      <c r="E2730" s="18">
        <f>VLOOKUP(D2730,'cpi roi'!A:C,2,FALSE)</f>
        <v>152.4</v>
      </c>
      <c r="F2730" s="18" t="s">
        <v>8618</v>
      </c>
      <c r="G2730" s="18">
        <v>6</v>
      </c>
      <c r="H2730" s="19">
        <v>10000</v>
      </c>
      <c r="I2730" s="18" t="s">
        <v>4842</v>
      </c>
      <c r="J2730" s="18" t="s">
        <v>8680</v>
      </c>
      <c r="K2730" s="18" t="s">
        <v>8681</v>
      </c>
      <c r="L2730" s="18" t="s">
        <v>34</v>
      </c>
      <c r="M2730" s="20">
        <v>16000000</v>
      </c>
      <c r="N2730" s="20">
        <v>81452156</v>
      </c>
      <c r="O2730" s="21">
        <f t="shared" si="126"/>
        <v>162850865.70341206</v>
      </c>
      <c r="P2730" s="22">
        <f t="shared" si="127"/>
        <v>509.07597500000003</v>
      </c>
      <c r="Q2730" s="20">
        <f t="shared" si="128"/>
        <v>53446296.587926507</v>
      </c>
      <c r="R2730" s="18" t="s">
        <v>184</v>
      </c>
      <c r="S2730" s="18">
        <v>124</v>
      </c>
    </row>
    <row r="2731" spans="1:19" x14ac:dyDescent="0.25">
      <c r="A2731" s="18" t="s">
        <v>8682</v>
      </c>
      <c r="B2731" s="18" t="s">
        <v>20</v>
      </c>
      <c r="C2731" s="18" t="s">
        <v>45</v>
      </c>
      <c r="D2731" s="18">
        <v>1995</v>
      </c>
      <c r="E2731" s="18">
        <f>VLOOKUP(D2731,'cpi roi'!A:C,2,FALSE)</f>
        <v>152.4</v>
      </c>
      <c r="F2731" s="18" t="s">
        <v>8683</v>
      </c>
      <c r="G2731" s="18">
        <v>7.4</v>
      </c>
      <c r="H2731" s="19">
        <v>33000</v>
      </c>
      <c r="I2731" s="18" t="s">
        <v>8684</v>
      </c>
      <c r="J2731" s="18" t="s">
        <v>8684</v>
      </c>
      <c r="K2731" s="18" t="s">
        <v>8685</v>
      </c>
      <c r="L2731" s="18" t="s">
        <v>34</v>
      </c>
      <c r="M2731" s="20">
        <v>800000</v>
      </c>
      <c r="N2731" s="20">
        <v>4569019</v>
      </c>
      <c r="O2731" s="21">
        <f t="shared" si="126"/>
        <v>9135039.9560367446</v>
      </c>
      <c r="P2731" s="22">
        <f t="shared" si="127"/>
        <v>571.12737500000003</v>
      </c>
      <c r="Q2731" s="20">
        <f t="shared" si="128"/>
        <v>2998043.9632545933</v>
      </c>
      <c r="R2731" s="18" t="s">
        <v>8686</v>
      </c>
      <c r="S2731" s="18">
        <v>88</v>
      </c>
    </row>
    <row r="2732" spans="1:19" x14ac:dyDescent="0.25">
      <c r="A2732" s="18" t="s">
        <v>8687</v>
      </c>
      <c r="B2732" s="18" t="s">
        <v>37</v>
      </c>
      <c r="C2732" s="18" t="s">
        <v>21</v>
      </c>
      <c r="D2732" s="18">
        <v>1995</v>
      </c>
      <c r="E2732" s="18">
        <f>VLOOKUP(D2732,'cpi roi'!A:C,2,FALSE)</f>
        <v>152.4</v>
      </c>
      <c r="F2732" s="18" t="s">
        <v>8199</v>
      </c>
      <c r="G2732" s="18">
        <v>6</v>
      </c>
      <c r="H2732" s="19">
        <v>27000</v>
      </c>
      <c r="I2732" s="18" t="s">
        <v>2226</v>
      </c>
      <c r="J2732" s="18" t="s">
        <v>8688</v>
      </c>
      <c r="K2732" s="18" t="s">
        <v>8689</v>
      </c>
      <c r="L2732" s="18" t="s">
        <v>34</v>
      </c>
      <c r="M2732" s="20">
        <v>45000000</v>
      </c>
      <c r="N2732" s="20">
        <v>35656131</v>
      </c>
      <c r="O2732" s="21">
        <f t="shared" si="126"/>
        <v>71288865.58858268</v>
      </c>
      <c r="P2732" s="22">
        <f t="shared" si="127"/>
        <v>79.23584666666666</v>
      </c>
      <c r="Q2732" s="20">
        <f t="shared" si="128"/>
        <v>23396411.417322833</v>
      </c>
      <c r="R2732" s="18" t="s">
        <v>35</v>
      </c>
      <c r="S2732" s="18">
        <v>96</v>
      </c>
    </row>
    <row r="2733" spans="1:19" x14ac:dyDescent="0.25">
      <c r="A2733" s="18" t="s">
        <v>8690</v>
      </c>
      <c r="B2733" s="18" t="s">
        <v>20</v>
      </c>
      <c r="C2733" s="18" t="s">
        <v>38</v>
      </c>
      <c r="D2733" s="18">
        <v>1995</v>
      </c>
      <c r="E2733" s="18">
        <f>VLOOKUP(D2733,'cpi roi'!A:C,2,FALSE)</f>
        <v>152.4</v>
      </c>
      <c r="F2733" s="18" t="s">
        <v>8541</v>
      </c>
      <c r="G2733" s="18">
        <v>6.8</v>
      </c>
      <c r="H2733" s="19">
        <v>40000</v>
      </c>
      <c r="I2733" s="18" t="s">
        <v>7058</v>
      </c>
      <c r="J2733" s="18" t="s">
        <v>7059</v>
      </c>
      <c r="K2733" s="18" t="s">
        <v>2756</v>
      </c>
      <c r="L2733" s="18" t="s">
        <v>496</v>
      </c>
      <c r="M2733" s="20">
        <v>7500000</v>
      </c>
      <c r="N2733" s="20">
        <v>32392047</v>
      </c>
      <c r="O2733" s="21">
        <f t="shared" si="126"/>
        <v>64762839.375984251</v>
      </c>
      <c r="P2733" s="22">
        <f t="shared" si="127"/>
        <v>431.89395999999999</v>
      </c>
      <c r="Q2733" s="20">
        <f t="shared" si="128"/>
        <v>21254624.015748031</v>
      </c>
      <c r="R2733" s="18" t="s">
        <v>559</v>
      </c>
      <c r="S2733" s="18">
        <v>87</v>
      </c>
    </row>
    <row r="2734" spans="1:19" x14ac:dyDescent="0.25">
      <c r="A2734" s="18" t="s">
        <v>8691</v>
      </c>
      <c r="B2734" s="18" t="s">
        <v>20</v>
      </c>
      <c r="C2734" s="18" t="s">
        <v>108</v>
      </c>
      <c r="D2734" s="18">
        <v>1995</v>
      </c>
      <c r="E2734" s="18">
        <f>VLOOKUP(D2734,'cpi roi'!A:C,2,FALSE)</f>
        <v>152.4</v>
      </c>
      <c r="F2734" s="18" t="s">
        <v>8405</v>
      </c>
      <c r="G2734" s="18">
        <v>6.7</v>
      </c>
      <c r="H2734" s="19">
        <v>18000</v>
      </c>
      <c r="I2734" s="18" t="s">
        <v>7042</v>
      </c>
      <c r="J2734" s="18" t="s">
        <v>8692</v>
      </c>
      <c r="K2734" s="18" t="s">
        <v>4128</v>
      </c>
      <c r="L2734" s="18" t="s">
        <v>34</v>
      </c>
      <c r="M2734" s="20">
        <v>27000000</v>
      </c>
      <c r="N2734" s="20">
        <v>16140822</v>
      </c>
      <c r="O2734" s="21">
        <f t="shared" si="126"/>
        <v>32271052.909448817</v>
      </c>
      <c r="P2734" s="22">
        <f t="shared" si="127"/>
        <v>59.78082222222222</v>
      </c>
      <c r="Q2734" s="20">
        <f t="shared" si="128"/>
        <v>10591090.551181102</v>
      </c>
      <c r="R2734" s="18" t="s">
        <v>2105</v>
      </c>
      <c r="S2734" s="18">
        <v>102</v>
      </c>
    </row>
    <row r="2735" spans="1:19" x14ac:dyDescent="0.25">
      <c r="A2735" s="18" t="s">
        <v>8693</v>
      </c>
      <c r="B2735" s="18" t="s">
        <v>2004</v>
      </c>
      <c r="C2735" s="18" t="s">
        <v>45</v>
      </c>
      <c r="D2735" s="18">
        <v>1995</v>
      </c>
      <c r="E2735" s="18">
        <f>VLOOKUP(D2735,'cpi roi'!A:C,2,FALSE)</f>
        <v>152.4</v>
      </c>
      <c r="F2735" s="18" t="s">
        <v>8579</v>
      </c>
      <c r="G2735" s="18">
        <v>6.3</v>
      </c>
      <c r="H2735" s="19">
        <v>11000</v>
      </c>
      <c r="I2735" s="18" t="s">
        <v>6645</v>
      </c>
      <c r="J2735" s="18" t="s">
        <v>8694</v>
      </c>
      <c r="K2735" s="18" t="s">
        <v>4492</v>
      </c>
      <c r="L2735" s="18" t="s">
        <v>34</v>
      </c>
      <c r="M2735" s="20">
        <v>10000000</v>
      </c>
      <c r="N2735" s="20">
        <v>41200020</v>
      </c>
      <c r="O2735" s="21">
        <f t="shared" si="126"/>
        <v>82373005.866141737</v>
      </c>
      <c r="P2735" s="22">
        <f t="shared" si="127"/>
        <v>412.00020000000006</v>
      </c>
      <c r="Q2735" s="20">
        <f t="shared" si="128"/>
        <v>27034133.858267717</v>
      </c>
      <c r="R2735" s="18" t="s">
        <v>65</v>
      </c>
      <c r="S2735" s="18">
        <v>117</v>
      </c>
    </row>
    <row r="2736" spans="1:19" x14ac:dyDescent="0.25">
      <c r="A2736" s="18" t="s">
        <v>8695</v>
      </c>
      <c r="B2736" s="18" t="s">
        <v>20</v>
      </c>
      <c r="C2736" s="18" t="s">
        <v>45</v>
      </c>
      <c r="D2736" s="18">
        <v>1995</v>
      </c>
      <c r="E2736" s="18">
        <f>VLOOKUP(D2736,'cpi roi'!A:C,2,FALSE)</f>
        <v>152.4</v>
      </c>
      <c r="F2736" s="18" t="s">
        <v>8579</v>
      </c>
      <c r="G2736" s="18">
        <v>6.8</v>
      </c>
      <c r="H2736" s="19">
        <v>13000</v>
      </c>
      <c r="I2736" s="18" t="s">
        <v>8696</v>
      </c>
      <c r="J2736" s="18" t="s">
        <v>8696</v>
      </c>
      <c r="K2736" s="18" t="s">
        <v>8697</v>
      </c>
      <c r="L2736" s="18" t="s">
        <v>34</v>
      </c>
      <c r="M2736" s="20">
        <v>0</v>
      </c>
      <c r="N2736" s="20">
        <v>718490</v>
      </c>
      <c r="O2736" s="21">
        <f t="shared" si="126"/>
        <v>1436508.5498687665</v>
      </c>
      <c r="P2736" s="22">
        <f t="shared" si="127"/>
        <v>0</v>
      </c>
      <c r="Q2736" s="20">
        <f t="shared" si="128"/>
        <v>471450.13123359578</v>
      </c>
      <c r="R2736" s="18" t="s">
        <v>7521</v>
      </c>
      <c r="S2736" s="18">
        <v>96</v>
      </c>
    </row>
    <row r="2737" spans="1:19" x14ac:dyDescent="0.25">
      <c r="A2737" s="18" t="s">
        <v>8698</v>
      </c>
      <c r="B2737" s="18" t="s">
        <v>20</v>
      </c>
      <c r="C2737" s="18" t="s">
        <v>38</v>
      </c>
      <c r="D2737" s="18">
        <v>1995</v>
      </c>
      <c r="E2737" s="18">
        <f>VLOOKUP(D2737,'cpi roi'!A:C,2,FALSE)</f>
        <v>152.4</v>
      </c>
      <c r="F2737" s="18" t="s">
        <v>7932</v>
      </c>
      <c r="G2737" s="18">
        <v>6.7</v>
      </c>
      <c r="H2737" s="19">
        <v>22000</v>
      </c>
      <c r="I2737" s="18" t="s">
        <v>6936</v>
      </c>
      <c r="J2737" s="18" t="s">
        <v>8699</v>
      </c>
      <c r="K2737" s="18" t="s">
        <v>8700</v>
      </c>
      <c r="L2737" s="18" t="s">
        <v>34</v>
      </c>
      <c r="M2737" s="20">
        <v>13000000</v>
      </c>
      <c r="N2737" s="20">
        <v>21089146</v>
      </c>
      <c r="O2737" s="21">
        <f t="shared" si="126"/>
        <v>42164453.977690287</v>
      </c>
      <c r="P2737" s="22">
        <f t="shared" si="127"/>
        <v>162.2242</v>
      </c>
      <c r="Q2737" s="20">
        <f t="shared" si="128"/>
        <v>13838022.309711287</v>
      </c>
      <c r="R2737" s="18" t="s">
        <v>65</v>
      </c>
      <c r="S2737" s="18">
        <v>92</v>
      </c>
    </row>
    <row r="2738" spans="1:19" x14ac:dyDescent="0.25">
      <c r="A2738" s="18" t="s">
        <v>8701</v>
      </c>
      <c r="B2738" s="18" t="s">
        <v>2004</v>
      </c>
      <c r="C2738" s="18" t="s">
        <v>38</v>
      </c>
      <c r="D2738" s="18">
        <v>1995</v>
      </c>
      <c r="E2738" s="18">
        <f>VLOOKUP(D2738,'cpi roi'!A:C,2,FALSE)</f>
        <v>152.4</v>
      </c>
      <c r="F2738" s="18" t="s">
        <v>8508</v>
      </c>
      <c r="G2738" s="18">
        <v>5.9</v>
      </c>
      <c r="H2738" s="19">
        <v>62000</v>
      </c>
      <c r="I2738" s="18" t="s">
        <v>6658</v>
      </c>
      <c r="J2738" s="18" t="s">
        <v>6752</v>
      </c>
      <c r="K2738" s="18" t="s">
        <v>8593</v>
      </c>
      <c r="L2738" s="18" t="s">
        <v>34</v>
      </c>
      <c r="M2738" s="20">
        <v>22000000</v>
      </c>
      <c r="N2738" s="20">
        <v>110627965</v>
      </c>
      <c r="O2738" s="21">
        <f t="shared" si="126"/>
        <v>221183339.47178477</v>
      </c>
      <c r="P2738" s="22">
        <f t="shared" si="127"/>
        <v>502.85438636363631</v>
      </c>
      <c r="Q2738" s="20">
        <f t="shared" si="128"/>
        <v>72590528.215223089</v>
      </c>
      <c r="R2738" s="18" t="s">
        <v>35</v>
      </c>
      <c r="S2738" s="18">
        <v>114</v>
      </c>
    </row>
    <row r="2739" spans="1:19" x14ac:dyDescent="0.25">
      <c r="A2739" s="18" t="s">
        <v>8702</v>
      </c>
      <c r="B2739" s="18" t="s">
        <v>20</v>
      </c>
      <c r="C2739" s="18" t="s">
        <v>45</v>
      </c>
      <c r="D2739" s="18">
        <v>1995</v>
      </c>
      <c r="E2739" s="18">
        <f>VLOOKUP(D2739,'cpi roi'!A:C,2,FALSE)</f>
        <v>152.4</v>
      </c>
      <c r="F2739" s="18" t="s">
        <v>8703</v>
      </c>
      <c r="G2739" s="18">
        <v>7.5</v>
      </c>
      <c r="H2739" s="19">
        <v>17000</v>
      </c>
      <c r="I2739" s="18" t="s">
        <v>6537</v>
      </c>
      <c r="J2739" s="18" t="s">
        <v>6537</v>
      </c>
      <c r="K2739" s="18" t="s">
        <v>7177</v>
      </c>
      <c r="L2739" s="18" t="s">
        <v>34</v>
      </c>
      <c r="M2739" s="20">
        <v>500000</v>
      </c>
      <c r="N2739" s="20">
        <v>1111790</v>
      </c>
      <c r="O2739" s="21">
        <f t="shared" si="126"/>
        <v>2222850.4790026248</v>
      </c>
      <c r="P2739" s="22">
        <f t="shared" si="127"/>
        <v>222.358</v>
      </c>
      <c r="Q2739" s="20">
        <f t="shared" si="128"/>
        <v>729520.99737532809</v>
      </c>
      <c r="R2739" s="18" t="s">
        <v>8704</v>
      </c>
      <c r="S2739" s="18">
        <v>90</v>
      </c>
    </row>
    <row r="2740" spans="1:19" x14ac:dyDescent="0.25">
      <c r="A2740" s="18" t="s">
        <v>8705</v>
      </c>
      <c r="B2740" s="18" t="s">
        <v>2004</v>
      </c>
      <c r="C2740" s="18" t="s">
        <v>45</v>
      </c>
      <c r="D2740" s="18">
        <v>1995</v>
      </c>
      <c r="E2740" s="18">
        <f>VLOOKUP(D2740,'cpi roi'!A:C,2,FALSE)</f>
        <v>152.4</v>
      </c>
      <c r="F2740" s="18" t="s">
        <v>8618</v>
      </c>
      <c r="G2740" s="18">
        <v>5.9</v>
      </c>
      <c r="H2740" s="19">
        <v>40000</v>
      </c>
      <c r="I2740" s="18" t="s">
        <v>283</v>
      </c>
      <c r="J2740" s="18" t="s">
        <v>283</v>
      </c>
      <c r="K2740" s="18" t="s">
        <v>198</v>
      </c>
      <c r="L2740" s="18" t="s">
        <v>457</v>
      </c>
      <c r="M2740" s="20">
        <v>30000000</v>
      </c>
      <c r="N2740" s="20">
        <v>10772144</v>
      </c>
      <c r="O2740" s="21">
        <f t="shared" si="126"/>
        <v>21537219.664041992</v>
      </c>
      <c r="P2740" s="22">
        <f t="shared" si="127"/>
        <v>35.907146666666669</v>
      </c>
      <c r="Q2740" s="20">
        <f t="shared" si="128"/>
        <v>7068335.9580052495</v>
      </c>
      <c r="R2740" s="18" t="s">
        <v>556</v>
      </c>
      <c r="S2740" s="18">
        <v>88</v>
      </c>
    </row>
    <row r="2741" spans="1:19" x14ac:dyDescent="0.25">
      <c r="A2741" s="18" t="s">
        <v>8706</v>
      </c>
      <c r="B2741" s="18" t="s">
        <v>37</v>
      </c>
      <c r="C2741" s="18" t="s">
        <v>29</v>
      </c>
      <c r="D2741" s="18">
        <v>1995</v>
      </c>
      <c r="E2741" s="18">
        <f>VLOOKUP(D2741,'cpi roi'!A:C,2,FALSE)</f>
        <v>152.4</v>
      </c>
      <c r="F2741" s="18" t="s">
        <v>8618</v>
      </c>
      <c r="G2741" s="18">
        <v>5.5</v>
      </c>
      <c r="H2741" s="19">
        <v>10000</v>
      </c>
      <c r="I2741" s="18" t="s">
        <v>6270</v>
      </c>
      <c r="J2741" s="18" t="s">
        <v>7687</v>
      </c>
      <c r="K2741" s="18" t="s">
        <v>8707</v>
      </c>
      <c r="L2741" s="18" t="s">
        <v>34</v>
      </c>
      <c r="M2741" s="20">
        <v>0</v>
      </c>
      <c r="N2741" s="20">
        <v>23920048</v>
      </c>
      <c r="O2741" s="21">
        <f t="shared" si="126"/>
        <v>47824400.430446193</v>
      </c>
      <c r="P2741" s="22">
        <f t="shared" si="127"/>
        <v>0</v>
      </c>
      <c r="Q2741" s="20">
        <f t="shared" si="128"/>
        <v>15695569.553805774</v>
      </c>
      <c r="R2741" s="18" t="s">
        <v>1729</v>
      </c>
      <c r="S2741" s="18">
        <v>97</v>
      </c>
    </row>
    <row r="2742" spans="1:19" x14ac:dyDescent="0.25">
      <c r="A2742" s="18" t="s">
        <v>8708</v>
      </c>
      <c r="B2742" s="18" t="s">
        <v>20</v>
      </c>
      <c r="C2742" s="18" t="s">
        <v>56</v>
      </c>
      <c r="D2742" s="18">
        <v>1995</v>
      </c>
      <c r="E2742" s="18">
        <f>VLOOKUP(D2742,'cpi roi'!A:C,2,FALSE)</f>
        <v>152.4</v>
      </c>
      <c r="F2742" s="18" t="s">
        <v>8709</v>
      </c>
      <c r="G2742" s="18">
        <v>5.7</v>
      </c>
      <c r="H2742" s="19">
        <v>30000</v>
      </c>
      <c r="I2742" s="18" t="s">
        <v>130</v>
      </c>
      <c r="J2742" s="18" t="s">
        <v>8710</v>
      </c>
      <c r="K2742" s="18" t="s">
        <v>116</v>
      </c>
      <c r="L2742" s="18" t="s">
        <v>34</v>
      </c>
      <c r="M2742" s="20">
        <v>22000000</v>
      </c>
      <c r="N2742" s="20">
        <v>9418365</v>
      </c>
      <c r="O2742" s="21">
        <f t="shared" si="126"/>
        <v>18830549.97047244</v>
      </c>
      <c r="P2742" s="22">
        <f t="shared" si="127"/>
        <v>42.810749999999999</v>
      </c>
      <c r="Q2742" s="20">
        <f t="shared" si="128"/>
        <v>6180029.527559055</v>
      </c>
      <c r="R2742" s="18" t="s">
        <v>65</v>
      </c>
      <c r="S2742" s="18">
        <v>98</v>
      </c>
    </row>
    <row r="2743" spans="1:19" x14ac:dyDescent="0.25">
      <c r="A2743" s="18" t="s">
        <v>8711</v>
      </c>
      <c r="B2743" s="18" t="s">
        <v>20</v>
      </c>
      <c r="C2743" s="18" t="s">
        <v>38</v>
      </c>
      <c r="D2743" s="18">
        <v>1995</v>
      </c>
      <c r="E2743" s="18">
        <f>VLOOKUP(D2743,'cpi roi'!A:C,2,FALSE)</f>
        <v>152.4</v>
      </c>
      <c r="F2743" s="18" t="s">
        <v>8712</v>
      </c>
      <c r="G2743" s="18">
        <v>5.9</v>
      </c>
      <c r="H2743" s="19">
        <v>6600</v>
      </c>
      <c r="I2743" s="18" t="s">
        <v>81</v>
      </c>
      <c r="J2743" s="18" t="s">
        <v>8713</v>
      </c>
      <c r="K2743" s="18" t="s">
        <v>667</v>
      </c>
      <c r="L2743" s="18" t="s">
        <v>34</v>
      </c>
      <c r="M2743" s="20">
        <v>30000000</v>
      </c>
      <c r="N2743" s="20">
        <v>2193982</v>
      </c>
      <c r="O2743" s="21">
        <f t="shared" si="126"/>
        <v>4386524.3792650914</v>
      </c>
      <c r="P2743" s="22">
        <f t="shared" si="127"/>
        <v>7.313273333333334</v>
      </c>
      <c r="Q2743" s="20">
        <f t="shared" si="128"/>
        <v>1439620.7349081365</v>
      </c>
      <c r="R2743" s="18" t="s">
        <v>5225</v>
      </c>
      <c r="S2743" s="18">
        <v>98</v>
      </c>
    </row>
    <row r="2744" spans="1:19" x14ac:dyDescent="0.25">
      <c r="A2744" s="18" t="s">
        <v>8714</v>
      </c>
      <c r="B2744" s="18" t="s">
        <v>2004</v>
      </c>
      <c r="C2744" s="18" t="s">
        <v>45</v>
      </c>
      <c r="D2744" s="18">
        <v>1995</v>
      </c>
      <c r="E2744" s="18">
        <f>VLOOKUP(D2744,'cpi roi'!A:C,2,FALSE)</f>
        <v>152.4</v>
      </c>
      <c r="F2744" s="18" t="s">
        <v>8618</v>
      </c>
      <c r="G2744" s="18">
        <v>6.7</v>
      </c>
      <c r="H2744" s="19">
        <v>25000</v>
      </c>
      <c r="I2744" s="18" t="s">
        <v>3260</v>
      </c>
      <c r="J2744" s="18" t="s">
        <v>7514</v>
      </c>
      <c r="K2744" s="18" t="s">
        <v>418</v>
      </c>
      <c r="L2744" s="18" t="s">
        <v>34</v>
      </c>
      <c r="M2744" s="20">
        <v>25000000</v>
      </c>
      <c r="N2744" s="20">
        <v>71518503</v>
      </c>
      <c r="O2744" s="21">
        <f t="shared" si="126"/>
        <v>142990077.84842518</v>
      </c>
      <c r="P2744" s="22">
        <f t="shared" si="127"/>
        <v>286.07401199999998</v>
      </c>
      <c r="Q2744" s="20">
        <f t="shared" si="128"/>
        <v>46928151.574803151</v>
      </c>
      <c r="R2744" s="18" t="s">
        <v>8715</v>
      </c>
      <c r="S2744" s="18">
        <v>101</v>
      </c>
    </row>
    <row r="2745" spans="1:19" x14ac:dyDescent="0.25">
      <c r="A2745" s="18" t="s">
        <v>8716</v>
      </c>
      <c r="B2745" s="18" t="s">
        <v>20</v>
      </c>
      <c r="C2745" s="18" t="s">
        <v>45</v>
      </c>
      <c r="D2745" s="18">
        <v>1995</v>
      </c>
      <c r="E2745" s="18">
        <f>VLOOKUP(D2745,'cpi roi'!A:C,2,FALSE)</f>
        <v>152.4</v>
      </c>
      <c r="F2745" s="18" t="s">
        <v>8005</v>
      </c>
      <c r="G2745" s="18">
        <v>6.5</v>
      </c>
      <c r="H2745" s="19">
        <v>12000</v>
      </c>
      <c r="I2745" s="18" t="s">
        <v>854</v>
      </c>
      <c r="J2745" s="18" t="s">
        <v>7238</v>
      </c>
      <c r="K2745" s="18" t="s">
        <v>3541</v>
      </c>
      <c r="L2745" s="18" t="s">
        <v>34</v>
      </c>
      <c r="M2745" s="20">
        <v>21000000</v>
      </c>
      <c r="N2745" s="20">
        <v>23440188</v>
      </c>
      <c r="O2745" s="21">
        <f t="shared" si="126"/>
        <v>46864995.299212597</v>
      </c>
      <c r="P2745" s="22">
        <f t="shared" si="127"/>
        <v>111.61994285714285</v>
      </c>
      <c r="Q2745" s="20">
        <f t="shared" si="128"/>
        <v>15380700.787401574</v>
      </c>
      <c r="R2745" s="18" t="s">
        <v>7017</v>
      </c>
      <c r="S2745" s="18">
        <v>115</v>
      </c>
    </row>
    <row r="2746" spans="1:19" x14ac:dyDescent="0.25">
      <c r="A2746" s="18" t="s">
        <v>8717</v>
      </c>
      <c r="B2746" s="18" t="s">
        <v>20</v>
      </c>
      <c r="C2746" s="18" t="s">
        <v>108</v>
      </c>
      <c r="D2746" s="18">
        <v>1995</v>
      </c>
      <c r="E2746" s="18">
        <f>VLOOKUP(D2746,'cpi roi'!A:C,2,FALSE)</f>
        <v>152.4</v>
      </c>
      <c r="F2746" s="18" t="s">
        <v>8455</v>
      </c>
      <c r="G2746" s="18">
        <v>6.4</v>
      </c>
      <c r="H2746" s="19">
        <v>7400</v>
      </c>
      <c r="I2746" s="18" t="s">
        <v>7881</v>
      </c>
      <c r="J2746" s="18" t="s">
        <v>7881</v>
      </c>
      <c r="K2746" s="18" t="s">
        <v>8718</v>
      </c>
      <c r="L2746" s="18" t="s">
        <v>34</v>
      </c>
      <c r="M2746" s="20">
        <v>6000000</v>
      </c>
      <c r="N2746" s="20">
        <v>11837928</v>
      </c>
      <c r="O2746" s="21">
        <f t="shared" si="126"/>
        <v>23668088.33070866</v>
      </c>
      <c r="P2746" s="22">
        <f t="shared" si="127"/>
        <v>197.2988</v>
      </c>
      <c r="Q2746" s="20">
        <f t="shared" si="128"/>
        <v>7767669.2913385825</v>
      </c>
      <c r="R2746" s="18" t="s">
        <v>3434</v>
      </c>
      <c r="S2746" s="18">
        <v>98</v>
      </c>
    </row>
    <row r="2747" spans="1:19" x14ac:dyDescent="0.25">
      <c r="A2747" s="18" t="s">
        <v>8719</v>
      </c>
      <c r="B2747" s="18" t="s">
        <v>20</v>
      </c>
      <c r="C2747" s="18" t="s">
        <v>38</v>
      </c>
      <c r="D2747" s="18">
        <v>1995</v>
      </c>
      <c r="E2747" s="18">
        <f>VLOOKUP(D2747,'cpi roi'!A:C,2,FALSE)</f>
        <v>152.4</v>
      </c>
      <c r="F2747" s="18" t="s">
        <v>8467</v>
      </c>
      <c r="G2747" s="18">
        <v>5.7</v>
      </c>
      <c r="H2747" s="19">
        <v>39000</v>
      </c>
      <c r="I2747" s="18" t="s">
        <v>2174</v>
      </c>
      <c r="J2747" s="18" t="s">
        <v>8720</v>
      </c>
      <c r="K2747" s="18" t="s">
        <v>6344</v>
      </c>
      <c r="L2747" s="18" t="s">
        <v>34</v>
      </c>
      <c r="M2747" s="20">
        <v>68000000</v>
      </c>
      <c r="N2747" s="20">
        <v>35431113</v>
      </c>
      <c r="O2747" s="21">
        <f t="shared" si="126"/>
        <v>70838977.238188967</v>
      </c>
      <c r="P2747" s="22">
        <f t="shared" si="127"/>
        <v>52.104577941176466</v>
      </c>
      <c r="Q2747" s="20">
        <f t="shared" si="128"/>
        <v>23248761.811023623</v>
      </c>
      <c r="R2747" s="18" t="s">
        <v>35</v>
      </c>
      <c r="S2747" s="18">
        <v>110</v>
      </c>
    </row>
    <row r="2748" spans="1:19" x14ac:dyDescent="0.25">
      <c r="A2748" s="18" t="s">
        <v>8721</v>
      </c>
      <c r="B2748" s="18" t="s">
        <v>20</v>
      </c>
      <c r="C2748" s="18" t="s">
        <v>56</v>
      </c>
      <c r="D2748" s="18">
        <v>1995</v>
      </c>
      <c r="E2748" s="18">
        <f>VLOOKUP(D2748,'cpi roi'!A:C,2,FALSE)</f>
        <v>152.4</v>
      </c>
      <c r="F2748" s="18" t="s">
        <v>8383</v>
      </c>
      <c r="G2748" s="18">
        <v>5.3</v>
      </c>
      <c r="H2748" s="19">
        <v>11000</v>
      </c>
      <c r="I2748" s="18" t="s">
        <v>1886</v>
      </c>
      <c r="J2748" s="18" t="s">
        <v>3905</v>
      </c>
      <c r="K2748" s="18" t="s">
        <v>5798</v>
      </c>
      <c r="L2748" s="18" t="s">
        <v>34</v>
      </c>
      <c r="M2748" s="20">
        <v>6000000</v>
      </c>
      <c r="N2748" s="20">
        <v>13940383</v>
      </c>
      <c r="O2748" s="21">
        <f t="shared" si="126"/>
        <v>27871618.767060366</v>
      </c>
      <c r="P2748" s="22">
        <f t="shared" si="127"/>
        <v>232.33971666666667</v>
      </c>
      <c r="Q2748" s="20">
        <f t="shared" si="128"/>
        <v>9147232.9396325462</v>
      </c>
      <c r="R2748" s="18" t="s">
        <v>223</v>
      </c>
      <c r="S2748" s="18">
        <v>95</v>
      </c>
    </row>
    <row r="2749" spans="1:19" x14ac:dyDescent="0.25">
      <c r="A2749" s="18" t="s">
        <v>8722</v>
      </c>
      <c r="B2749" s="18" t="s">
        <v>20</v>
      </c>
      <c r="C2749" s="18" t="s">
        <v>21</v>
      </c>
      <c r="D2749" s="18">
        <v>1995</v>
      </c>
      <c r="E2749" s="18">
        <f>VLOOKUP(D2749,'cpi roi'!A:C,2,FALSE)</f>
        <v>152.4</v>
      </c>
      <c r="F2749" s="18" t="s">
        <v>8723</v>
      </c>
      <c r="G2749" s="18">
        <v>6.3</v>
      </c>
      <c r="H2749" s="19">
        <v>13000</v>
      </c>
      <c r="I2749" s="18" t="s">
        <v>992</v>
      </c>
      <c r="J2749" s="18" t="s">
        <v>992</v>
      </c>
      <c r="K2749" s="18" t="s">
        <v>25</v>
      </c>
      <c r="L2749" s="18" t="s">
        <v>34</v>
      </c>
      <c r="M2749" s="20">
        <v>9000000</v>
      </c>
      <c r="N2749" s="20">
        <v>868979</v>
      </c>
      <c r="O2749" s="21">
        <f t="shared" si="126"/>
        <v>1737387.8038057743</v>
      </c>
      <c r="P2749" s="22">
        <f t="shared" si="127"/>
        <v>9.6553222222222228</v>
      </c>
      <c r="Q2749" s="20">
        <f t="shared" si="128"/>
        <v>570196.19422572176</v>
      </c>
      <c r="R2749" s="18" t="s">
        <v>3747</v>
      </c>
      <c r="S2749" s="18">
        <v>111</v>
      </c>
    </row>
    <row r="2750" spans="1:19" x14ac:dyDescent="0.25">
      <c r="A2750" s="18" t="s">
        <v>8724</v>
      </c>
      <c r="B2750" s="18" t="s">
        <v>37</v>
      </c>
      <c r="C2750" s="18" t="s">
        <v>45</v>
      </c>
      <c r="D2750" s="18">
        <v>1995</v>
      </c>
      <c r="E2750" s="18">
        <f>VLOOKUP(D2750,'cpi roi'!A:C,2,FALSE)</f>
        <v>152.4</v>
      </c>
      <c r="F2750" s="18" t="s">
        <v>8058</v>
      </c>
      <c r="G2750" s="18">
        <v>5.2</v>
      </c>
      <c r="H2750" s="19">
        <v>8900</v>
      </c>
      <c r="I2750" s="18" t="s">
        <v>3599</v>
      </c>
      <c r="J2750" s="18" t="s">
        <v>8725</v>
      </c>
      <c r="K2750" s="18" t="s">
        <v>53</v>
      </c>
      <c r="L2750" s="18" t="s">
        <v>34</v>
      </c>
      <c r="M2750" s="20">
        <v>0</v>
      </c>
      <c r="N2750" s="20">
        <v>40070995</v>
      </c>
      <c r="O2750" s="21">
        <f t="shared" si="126"/>
        <v>80115696.696194217</v>
      </c>
      <c r="P2750" s="22">
        <f t="shared" si="127"/>
        <v>0</v>
      </c>
      <c r="Q2750" s="20">
        <f t="shared" si="128"/>
        <v>26293303.805774279</v>
      </c>
      <c r="R2750" s="18" t="s">
        <v>4595</v>
      </c>
      <c r="S2750" s="18">
        <v>96</v>
      </c>
    </row>
    <row r="2751" spans="1:19" x14ac:dyDescent="0.25">
      <c r="A2751" s="18" t="s">
        <v>8726</v>
      </c>
      <c r="B2751" s="18" t="s">
        <v>20</v>
      </c>
      <c r="C2751" s="18" t="s">
        <v>67</v>
      </c>
      <c r="D2751" s="18">
        <v>1995</v>
      </c>
      <c r="E2751" s="18">
        <f>VLOOKUP(D2751,'cpi roi'!A:C,2,FALSE)</f>
        <v>152.4</v>
      </c>
      <c r="F2751" s="18" t="s">
        <v>8491</v>
      </c>
      <c r="G2751" s="18">
        <v>7.1</v>
      </c>
      <c r="H2751" s="19">
        <v>29000</v>
      </c>
      <c r="I2751" s="18" t="s">
        <v>796</v>
      </c>
      <c r="J2751" s="18" t="s">
        <v>8727</v>
      </c>
      <c r="K2751" s="18" t="s">
        <v>3060</v>
      </c>
      <c r="L2751" s="18" t="s">
        <v>34</v>
      </c>
      <c r="M2751" s="20">
        <v>44000000</v>
      </c>
      <c r="N2751" s="20">
        <v>13681765</v>
      </c>
      <c r="O2751" s="21">
        <f t="shared" si="126"/>
        <v>27354552.463910758</v>
      </c>
      <c r="P2751" s="22">
        <f t="shared" si="127"/>
        <v>31.094920454545456</v>
      </c>
      <c r="Q2751" s="20">
        <f t="shared" si="128"/>
        <v>8977536.0892388448</v>
      </c>
      <c r="R2751" s="18" t="s">
        <v>8039</v>
      </c>
      <c r="S2751" s="18">
        <v>192</v>
      </c>
    </row>
    <row r="2752" spans="1:19" x14ac:dyDescent="0.25">
      <c r="A2752" s="18" t="s">
        <v>8728</v>
      </c>
      <c r="B2752" s="18" t="s">
        <v>20</v>
      </c>
      <c r="C2752" s="18" t="s">
        <v>155</v>
      </c>
      <c r="D2752" s="18">
        <v>1995</v>
      </c>
      <c r="E2752" s="18">
        <f>VLOOKUP(D2752,'cpi roi'!A:C,2,FALSE)</f>
        <v>152.4</v>
      </c>
      <c r="F2752" s="18" t="s">
        <v>8058</v>
      </c>
      <c r="G2752" s="18">
        <v>5.3</v>
      </c>
      <c r="H2752" s="19">
        <v>6400</v>
      </c>
      <c r="I2752" s="18" t="s">
        <v>6897</v>
      </c>
      <c r="J2752" s="18" t="s">
        <v>4901</v>
      </c>
      <c r="K2752" s="18" t="s">
        <v>2760</v>
      </c>
      <c r="L2752" s="18" t="s">
        <v>34</v>
      </c>
      <c r="M2752" s="20">
        <v>15000000</v>
      </c>
      <c r="N2752" s="20">
        <v>12201255</v>
      </c>
      <c r="O2752" s="21">
        <f t="shared" si="126"/>
        <v>24394503.927165352</v>
      </c>
      <c r="P2752" s="22">
        <f t="shared" si="127"/>
        <v>81.341699999999989</v>
      </c>
      <c r="Q2752" s="20">
        <f t="shared" si="128"/>
        <v>8006072.834645669</v>
      </c>
      <c r="R2752" s="18" t="s">
        <v>2105</v>
      </c>
      <c r="S2752" s="18">
        <v>106</v>
      </c>
    </row>
    <row r="2753" spans="1:19" x14ac:dyDescent="0.25">
      <c r="A2753" s="18" t="s">
        <v>8729</v>
      </c>
      <c r="B2753" s="18" t="s">
        <v>2711</v>
      </c>
      <c r="C2753" s="18" t="s">
        <v>21</v>
      </c>
      <c r="D2753" s="18">
        <v>1995</v>
      </c>
      <c r="E2753" s="18">
        <f>VLOOKUP(D2753,'cpi roi'!A:C,2,FALSE)</f>
        <v>152.4</v>
      </c>
      <c r="F2753" s="18" t="s">
        <v>8523</v>
      </c>
      <c r="G2753" s="18">
        <v>6.5</v>
      </c>
      <c r="H2753" s="19">
        <v>6700</v>
      </c>
      <c r="I2753" s="18" t="s">
        <v>8730</v>
      </c>
      <c r="J2753" s="18" t="s">
        <v>8730</v>
      </c>
      <c r="K2753" s="18" t="s">
        <v>8731</v>
      </c>
      <c r="L2753" s="18" t="s">
        <v>199</v>
      </c>
      <c r="M2753" s="20">
        <v>0</v>
      </c>
      <c r="N2753" s="20">
        <v>919671</v>
      </c>
      <c r="O2753" s="21">
        <f t="shared" si="126"/>
        <v>1838738.5413385825</v>
      </c>
      <c r="P2753" s="22">
        <f t="shared" si="127"/>
        <v>0</v>
      </c>
      <c r="Q2753" s="20">
        <f t="shared" si="128"/>
        <v>603458.66141732282</v>
      </c>
      <c r="R2753" s="18" t="s">
        <v>3191</v>
      </c>
      <c r="S2753" s="18">
        <v>94</v>
      </c>
    </row>
    <row r="2754" spans="1:19" x14ac:dyDescent="0.25">
      <c r="A2754" s="18" t="s">
        <v>8732</v>
      </c>
      <c r="B2754" s="18" t="s">
        <v>452</v>
      </c>
      <c r="C2754" s="18" t="s">
        <v>45</v>
      </c>
      <c r="D2754" s="18">
        <v>1995</v>
      </c>
      <c r="E2754" s="18">
        <f>VLOOKUP(D2754,'cpi roi'!A:C,2,FALSE)</f>
        <v>152.4</v>
      </c>
      <c r="F2754" s="18" t="s">
        <v>8733</v>
      </c>
      <c r="G2754" s="18">
        <v>8.1</v>
      </c>
      <c r="H2754" s="19">
        <v>56000</v>
      </c>
      <c r="I2754" s="18" t="s">
        <v>3013</v>
      </c>
      <c r="J2754" s="18" t="s">
        <v>8734</v>
      </c>
      <c r="K2754" s="18" t="s">
        <v>8735</v>
      </c>
      <c r="L2754" s="18" t="s">
        <v>8736</v>
      </c>
      <c r="M2754" s="20">
        <v>14000000</v>
      </c>
      <c r="N2754" s="20">
        <v>171082</v>
      </c>
      <c r="O2754" s="21">
        <f t="shared" si="126"/>
        <v>342051.74146981625</v>
      </c>
      <c r="P2754" s="22">
        <f t="shared" si="127"/>
        <v>1.2220142857142857</v>
      </c>
      <c r="Q2754" s="20">
        <f t="shared" si="128"/>
        <v>112258.53018372704</v>
      </c>
      <c r="R2754" s="18" t="s">
        <v>7422</v>
      </c>
      <c r="S2754" s="18">
        <v>167</v>
      </c>
    </row>
    <row r="2755" spans="1:19" x14ac:dyDescent="0.25">
      <c r="A2755" s="18" t="s">
        <v>8737</v>
      </c>
      <c r="B2755" s="18" t="s">
        <v>20</v>
      </c>
      <c r="C2755" s="18" t="s">
        <v>45</v>
      </c>
      <c r="D2755" s="18">
        <v>1995</v>
      </c>
      <c r="E2755" s="18">
        <f>VLOOKUP(D2755,'cpi roi'!A:C,2,FALSE)</f>
        <v>152.4</v>
      </c>
      <c r="F2755" s="18" t="s">
        <v>8646</v>
      </c>
      <c r="G2755" s="18">
        <v>7</v>
      </c>
      <c r="H2755" s="19">
        <v>39000</v>
      </c>
      <c r="I2755" s="18" t="s">
        <v>293</v>
      </c>
      <c r="J2755" s="18" t="s">
        <v>293</v>
      </c>
      <c r="K2755" s="18" t="s">
        <v>293</v>
      </c>
      <c r="L2755" s="18" t="s">
        <v>34</v>
      </c>
      <c r="M2755" s="20">
        <v>15000000</v>
      </c>
      <c r="N2755" s="20">
        <v>6468498</v>
      </c>
      <c r="O2755" s="21">
        <f t="shared" ref="O2755:O2818" si="129">(304.7/E2755)*N2755</f>
        <v>12932751.578740157</v>
      </c>
      <c r="P2755" s="22">
        <f t="shared" ref="P2755:P2818" si="130">IFERROR(N2755/M2755, 0)*100</f>
        <v>43.12332</v>
      </c>
      <c r="Q2755" s="20">
        <f t="shared" ref="Q2755:Q2818" si="131">N2755/(E2755/100)</f>
        <v>4244421.2598425196</v>
      </c>
      <c r="R2755" s="18" t="s">
        <v>8738</v>
      </c>
      <c r="S2755" s="18">
        <v>95</v>
      </c>
    </row>
    <row r="2756" spans="1:19" x14ac:dyDescent="0.25">
      <c r="A2756" s="18" t="s">
        <v>8739</v>
      </c>
      <c r="B2756" s="18" t="s">
        <v>341</v>
      </c>
      <c r="C2756" s="18" t="s">
        <v>394</v>
      </c>
      <c r="D2756" s="18">
        <v>1995</v>
      </c>
      <c r="E2756" s="18">
        <f>VLOOKUP(D2756,'cpi roi'!A:C,2,FALSE)</f>
        <v>152.4</v>
      </c>
      <c r="F2756" s="18" t="s">
        <v>8618</v>
      </c>
      <c r="G2756" s="18">
        <v>7.1</v>
      </c>
      <c r="H2756" s="19">
        <v>41000</v>
      </c>
      <c r="I2756" s="18" t="s">
        <v>8740</v>
      </c>
      <c r="J2756" s="18" t="s">
        <v>8741</v>
      </c>
      <c r="K2756" s="18" t="s">
        <v>2051</v>
      </c>
      <c r="L2756" s="18" t="s">
        <v>34</v>
      </c>
      <c r="M2756" s="20">
        <v>0</v>
      </c>
      <c r="N2756" s="20">
        <v>11349090</v>
      </c>
      <c r="O2756" s="21">
        <f t="shared" si="129"/>
        <v>22690733.090551179</v>
      </c>
      <c r="P2756" s="22">
        <f t="shared" si="130"/>
        <v>0</v>
      </c>
      <c r="Q2756" s="20">
        <f t="shared" si="131"/>
        <v>7446909.4488188978</v>
      </c>
      <c r="R2756" s="18" t="s">
        <v>8742</v>
      </c>
      <c r="S2756" s="18">
        <v>78</v>
      </c>
    </row>
    <row r="2757" spans="1:19" x14ac:dyDescent="0.25">
      <c r="A2757" s="18" t="s">
        <v>8743</v>
      </c>
      <c r="B2757" s="18" t="s">
        <v>20</v>
      </c>
      <c r="C2757" s="18" t="s">
        <v>67</v>
      </c>
      <c r="D2757" s="18">
        <v>1995</v>
      </c>
      <c r="E2757" s="18">
        <f>VLOOKUP(D2757,'cpi roi'!A:C,2,FALSE)</f>
        <v>152.4</v>
      </c>
      <c r="F2757" s="18" t="s">
        <v>8744</v>
      </c>
      <c r="G2757" s="18">
        <v>6.5</v>
      </c>
      <c r="H2757" s="19">
        <v>14000</v>
      </c>
      <c r="I2757" s="18" t="s">
        <v>5924</v>
      </c>
      <c r="J2757" s="18" t="s">
        <v>4560</v>
      </c>
      <c r="K2757" s="18" t="s">
        <v>8513</v>
      </c>
      <c r="L2757" s="18" t="s">
        <v>26</v>
      </c>
      <c r="M2757" s="20">
        <v>8000000</v>
      </c>
      <c r="N2757" s="20">
        <v>340139</v>
      </c>
      <c r="O2757" s="21">
        <f t="shared" si="129"/>
        <v>680054.81167979003</v>
      </c>
      <c r="P2757" s="22">
        <f t="shared" si="130"/>
        <v>4.2517374999999999</v>
      </c>
      <c r="Q2757" s="20">
        <f t="shared" si="131"/>
        <v>223188.32020997375</v>
      </c>
      <c r="R2757" s="18" t="s">
        <v>8745</v>
      </c>
      <c r="S2757" s="18">
        <v>111</v>
      </c>
    </row>
    <row r="2758" spans="1:19" x14ac:dyDescent="0.25">
      <c r="A2758" s="18" t="s">
        <v>8746</v>
      </c>
      <c r="B2758" s="18" t="s">
        <v>20</v>
      </c>
      <c r="C2758" s="18" t="s">
        <v>38</v>
      </c>
      <c r="D2758" s="18">
        <v>1995</v>
      </c>
      <c r="E2758" s="18">
        <f>VLOOKUP(D2758,'cpi roi'!A:C,2,FALSE)</f>
        <v>152.4</v>
      </c>
      <c r="F2758" s="18" t="s">
        <v>8744</v>
      </c>
      <c r="G2758" s="18">
        <v>4.3</v>
      </c>
      <c r="H2758" s="19">
        <v>12000</v>
      </c>
      <c r="I2758" s="18" t="s">
        <v>8747</v>
      </c>
      <c r="J2758" s="18" t="s">
        <v>3321</v>
      </c>
      <c r="K2758" s="18" t="s">
        <v>8748</v>
      </c>
      <c r="L2758" s="18" t="s">
        <v>34</v>
      </c>
      <c r="M2758" s="20">
        <v>50000000</v>
      </c>
      <c r="N2758" s="20">
        <v>11534477</v>
      </c>
      <c r="O2758" s="21">
        <f t="shared" si="129"/>
        <v>23061385.445538055</v>
      </c>
      <c r="P2758" s="22">
        <f t="shared" si="130"/>
        <v>23.068954000000002</v>
      </c>
      <c r="Q2758" s="20">
        <f t="shared" si="131"/>
        <v>7568554.4619422574</v>
      </c>
      <c r="R2758" s="18" t="s">
        <v>27</v>
      </c>
      <c r="S2758" s="18">
        <v>91</v>
      </c>
    </row>
    <row r="2759" spans="1:19" x14ac:dyDescent="0.25">
      <c r="A2759" s="18" t="s">
        <v>8749</v>
      </c>
      <c r="B2759" s="18" t="s">
        <v>20</v>
      </c>
      <c r="C2759" s="18" t="s">
        <v>56</v>
      </c>
      <c r="D2759" s="18">
        <v>1995</v>
      </c>
      <c r="E2759" s="18">
        <f>VLOOKUP(D2759,'cpi roi'!A:C,2,FALSE)</f>
        <v>152.4</v>
      </c>
      <c r="F2759" s="18" t="s">
        <v>7738</v>
      </c>
      <c r="G2759" s="18">
        <v>6.1</v>
      </c>
      <c r="H2759" s="19">
        <v>15000</v>
      </c>
      <c r="I2759" s="18" t="s">
        <v>3905</v>
      </c>
      <c r="J2759" s="18" t="s">
        <v>3905</v>
      </c>
      <c r="K2759" s="18" t="s">
        <v>6450</v>
      </c>
      <c r="L2759" s="18" t="s">
        <v>34</v>
      </c>
      <c r="M2759" s="20">
        <v>12000000</v>
      </c>
      <c r="N2759" s="20">
        <v>13294422</v>
      </c>
      <c r="O2759" s="21">
        <f t="shared" si="129"/>
        <v>26580120.625984251</v>
      </c>
      <c r="P2759" s="22">
        <f t="shared" si="130"/>
        <v>110.78684999999999</v>
      </c>
      <c r="Q2759" s="20">
        <f t="shared" si="131"/>
        <v>8723374.0157480314</v>
      </c>
      <c r="R2759" s="18" t="s">
        <v>8750</v>
      </c>
      <c r="S2759" s="18">
        <v>109</v>
      </c>
    </row>
    <row r="2760" spans="1:19" x14ac:dyDescent="0.25">
      <c r="A2760" s="18" t="s">
        <v>8751</v>
      </c>
      <c r="B2760" s="18" t="s">
        <v>20</v>
      </c>
      <c r="C2760" s="18" t="s">
        <v>21</v>
      </c>
      <c r="D2760" s="18">
        <v>1995</v>
      </c>
      <c r="E2760" s="18">
        <f>VLOOKUP(D2760,'cpi roi'!A:C,2,FALSE)</f>
        <v>152.4</v>
      </c>
      <c r="F2760" s="18" t="s">
        <v>8434</v>
      </c>
      <c r="G2760" s="18">
        <v>5.3</v>
      </c>
      <c r="H2760" s="19">
        <v>15000</v>
      </c>
      <c r="I2760" s="18" t="s">
        <v>2160</v>
      </c>
      <c r="J2760" s="18" t="s">
        <v>8752</v>
      </c>
      <c r="K2760" s="18" t="s">
        <v>2601</v>
      </c>
      <c r="L2760" s="18" t="s">
        <v>34</v>
      </c>
      <c r="M2760" s="20">
        <v>46000000</v>
      </c>
      <c r="N2760" s="20">
        <v>10382407</v>
      </c>
      <c r="O2760" s="21">
        <f t="shared" si="129"/>
        <v>20758001.396981627</v>
      </c>
      <c r="P2760" s="22">
        <f t="shared" si="130"/>
        <v>22.570450000000001</v>
      </c>
      <c r="Q2760" s="20">
        <f t="shared" si="131"/>
        <v>6812603.0183727033</v>
      </c>
      <c r="R2760" s="18" t="s">
        <v>8753</v>
      </c>
      <c r="S2760" s="18">
        <v>135</v>
      </c>
    </row>
    <row r="2761" spans="1:19" x14ac:dyDescent="0.25">
      <c r="A2761" s="18" t="s">
        <v>8754</v>
      </c>
      <c r="B2761" s="18" t="s">
        <v>20</v>
      </c>
      <c r="C2761" s="18" t="s">
        <v>38</v>
      </c>
      <c r="D2761" s="18">
        <v>1995</v>
      </c>
      <c r="E2761" s="18">
        <f>VLOOKUP(D2761,'cpi roi'!A:C,2,FALSE)</f>
        <v>152.4</v>
      </c>
      <c r="F2761" s="18" t="s">
        <v>8467</v>
      </c>
      <c r="G2761" s="18">
        <v>6.3</v>
      </c>
      <c r="H2761" s="19">
        <v>40000</v>
      </c>
      <c r="I2761" s="18" t="s">
        <v>919</v>
      </c>
      <c r="J2761" s="18" t="s">
        <v>5626</v>
      </c>
      <c r="K2761" s="18" t="s">
        <v>5686</v>
      </c>
      <c r="L2761" s="18" t="s">
        <v>34</v>
      </c>
      <c r="M2761" s="20">
        <v>33000000</v>
      </c>
      <c r="N2761" s="20">
        <v>8175346</v>
      </c>
      <c r="O2761" s="21">
        <f t="shared" si="129"/>
        <v>16345327.599737532</v>
      </c>
      <c r="P2761" s="22">
        <f t="shared" si="130"/>
        <v>24.773775757575759</v>
      </c>
      <c r="Q2761" s="20">
        <f t="shared" si="131"/>
        <v>5364400.2624671916</v>
      </c>
      <c r="R2761" s="18" t="s">
        <v>48</v>
      </c>
      <c r="S2761" s="18">
        <v>90</v>
      </c>
    </row>
    <row r="2762" spans="1:19" x14ac:dyDescent="0.25">
      <c r="A2762" s="18" t="s">
        <v>8755</v>
      </c>
      <c r="B2762" s="18" t="s">
        <v>20</v>
      </c>
      <c r="C2762" s="18" t="s">
        <v>29</v>
      </c>
      <c r="D2762" s="18">
        <v>1995</v>
      </c>
      <c r="E2762" s="18">
        <f>VLOOKUP(D2762,'cpi roi'!A:C,2,FALSE)</f>
        <v>152.4</v>
      </c>
      <c r="F2762" s="18" t="s">
        <v>8549</v>
      </c>
      <c r="G2762" s="18">
        <v>5.7</v>
      </c>
      <c r="H2762" s="19">
        <v>5500</v>
      </c>
      <c r="I2762" s="18" t="s">
        <v>8756</v>
      </c>
      <c r="J2762" s="18" t="s">
        <v>8757</v>
      </c>
      <c r="K2762" s="18" t="s">
        <v>8758</v>
      </c>
      <c r="L2762" s="18" t="s">
        <v>199</v>
      </c>
      <c r="M2762" s="20">
        <v>0</v>
      </c>
      <c r="N2762" s="20">
        <v>4686937</v>
      </c>
      <c r="O2762" s="21">
        <f t="shared" si="129"/>
        <v>9370798.5820209961</v>
      </c>
      <c r="P2762" s="22">
        <f t="shared" si="130"/>
        <v>0</v>
      </c>
      <c r="Q2762" s="20">
        <f t="shared" si="131"/>
        <v>3075417.9790026248</v>
      </c>
      <c r="R2762" s="18" t="s">
        <v>8759</v>
      </c>
      <c r="S2762" s="18">
        <v>91</v>
      </c>
    </row>
    <row r="2763" spans="1:19" x14ac:dyDescent="0.25">
      <c r="A2763" s="18" t="s">
        <v>8760</v>
      </c>
      <c r="B2763" s="18" t="s">
        <v>37</v>
      </c>
      <c r="C2763" s="18" t="s">
        <v>29</v>
      </c>
      <c r="D2763" s="18">
        <v>1995</v>
      </c>
      <c r="E2763" s="18">
        <f>VLOOKUP(D2763,'cpi roi'!A:C,2,FALSE)</f>
        <v>152.4</v>
      </c>
      <c r="F2763" s="18" t="s">
        <v>8448</v>
      </c>
      <c r="G2763" s="18">
        <v>5.0999999999999996</v>
      </c>
      <c r="H2763" s="19">
        <v>17000</v>
      </c>
      <c r="I2763" s="18" t="s">
        <v>4612</v>
      </c>
      <c r="J2763" s="18" t="s">
        <v>7468</v>
      </c>
      <c r="K2763" s="18" t="s">
        <v>7469</v>
      </c>
      <c r="L2763" s="18" t="s">
        <v>457</v>
      </c>
      <c r="M2763" s="20">
        <v>0</v>
      </c>
      <c r="N2763" s="20">
        <v>30077111</v>
      </c>
      <c r="O2763" s="21">
        <f t="shared" si="129"/>
        <v>60134486.362860888</v>
      </c>
      <c r="P2763" s="22">
        <f t="shared" si="130"/>
        <v>0</v>
      </c>
      <c r="Q2763" s="20">
        <f t="shared" si="131"/>
        <v>19735637.139107611</v>
      </c>
      <c r="R2763" s="18" t="s">
        <v>7470</v>
      </c>
      <c r="S2763" s="18">
        <v>95</v>
      </c>
    </row>
    <row r="2764" spans="1:19" x14ac:dyDescent="0.25">
      <c r="A2764" s="18" t="s">
        <v>8761</v>
      </c>
      <c r="B2764" s="18" t="s">
        <v>20</v>
      </c>
      <c r="C2764" s="18" t="s">
        <v>108</v>
      </c>
      <c r="D2764" s="18">
        <v>1995</v>
      </c>
      <c r="E2764" s="18">
        <f>VLOOKUP(D2764,'cpi roi'!A:C,2,FALSE)</f>
        <v>152.4</v>
      </c>
      <c r="F2764" s="18" t="s">
        <v>8712</v>
      </c>
      <c r="G2764" s="18">
        <v>6.8</v>
      </c>
      <c r="H2764" s="19">
        <v>27000</v>
      </c>
      <c r="I2764" s="18" t="s">
        <v>8762</v>
      </c>
      <c r="J2764" s="18" t="s">
        <v>8763</v>
      </c>
      <c r="K2764" s="18" t="s">
        <v>7061</v>
      </c>
      <c r="L2764" s="18" t="s">
        <v>34</v>
      </c>
      <c r="M2764" s="20">
        <v>7000000</v>
      </c>
      <c r="N2764" s="20">
        <v>529766</v>
      </c>
      <c r="O2764" s="21">
        <f t="shared" si="129"/>
        <v>1059184.3845144357</v>
      </c>
      <c r="P2764" s="22">
        <f t="shared" si="130"/>
        <v>7.568085714285715</v>
      </c>
      <c r="Q2764" s="20">
        <f t="shared" si="131"/>
        <v>347615.48556430446</v>
      </c>
      <c r="R2764" s="18" t="s">
        <v>3747</v>
      </c>
      <c r="S2764" s="18">
        <v>115</v>
      </c>
    </row>
    <row r="2765" spans="1:19" x14ac:dyDescent="0.25">
      <c r="A2765" s="18" t="s">
        <v>8764</v>
      </c>
      <c r="B2765" s="18" t="s">
        <v>20</v>
      </c>
      <c r="C2765" s="18" t="s">
        <v>45</v>
      </c>
      <c r="D2765" s="18">
        <v>1995</v>
      </c>
      <c r="E2765" s="18">
        <f>VLOOKUP(D2765,'cpi roi'!A:C,2,FALSE)</f>
        <v>152.4</v>
      </c>
      <c r="F2765" s="18" t="s">
        <v>8627</v>
      </c>
      <c r="G2765" s="18">
        <v>6.1</v>
      </c>
      <c r="H2765" s="19">
        <v>14000</v>
      </c>
      <c r="I2765" s="18" t="s">
        <v>7246</v>
      </c>
      <c r="J2765" s="18" t="s">
        <v>7246</v>
      </c>
      <c r="K2765" s="18" t="s">
        <v>7846</v>
      </c>
      <c r="L2765" s="18" t="s">
        <v>34</v>
      </c>
      <c r="M2765" s="20">
        <v>0</v>
      </c>
      <c r="N2765" s="20">
        <v>284785</v>
      </c>
      <c r="O2765" s="21">
        <f t="shared" si="129"/>
        <v>569383.13320209971</v>
      </c>
      <c r="P2765" s="22">
        <f t="shared" si="130"/>
        <v>0</v>
      </c>
      <c r="Q2765" s="20">
        <f t="shared" si="131"/>
        <v>186866.79790026246</v>
      </c>
      <c r="R2765" s="18" t="s">
        <v>8765</v>
      </c>
      <c r="S2765" s="18">
        <v>83</v>
      </c>
    </row>
    <row r="2766" spans="1:19" x14ac:dyDescent="0.25">
      <c r="A2766" s="18" t="s">
        <v>8766</v>
      </c>
      <c r="B2766" s="18" t="s">
        <v>2004</v>
      </c>
      <c r="C2766" s="18" t="s">
        <v>45</v>
      </c>
      <c r="D2766" s="18">
        <v>1995</v>
      </c>
      <c r="E2766" s="18">
        <f>VLOOKUP(D2766,'cpi roi'!A:C,2,FALSE)</f>
        <v>152.4</v>
      </c>
      <c r="F2766" s="18" t="s">
        <v>8767</v>
      </c>
      <c r="G2766" s="18">
        <v>5.5</v>
      </c>
      <c r="H2766" s="19">
        <v>36000</v>
      </c>
      <c r="I2766" s="18" t="s">
        <v>2056</v>
      </c>
      <c r="J2766" s="18" t="s">
        <v>8768</v>
      </c>
      <c r="K2766" s="18" t="s">
        <v>6914</v>
      </c>
      <c r="L2766" s="18" t="s">
        <v>34</v>
      </c>
      <c r="M2766" s="20">
        <v>0</v>
      </c>
      <c r="N2766" s="20">
        <v>138510230</v>
      </c>
      <c r="O2766" s="21">
        <f t="shared" si="129"/>
        <v>276929574.02230972</v>
      </c>
      <c r="P2766" s="22">
        <f t="shared" si="130"/>
        <v>0</v>
      </c>
      <c r="Q2766" s="20">
        <f t="shared" si="131"/>
        <v>90885977.690288708</v>
      </c>
      <c r="R2766" s="18" t="s">
        <v>184</v>
      </c>
      <c r="S2766" s="18">
        <v>103</v>
      </c>
    </row>
    <row r="2767" spans="1:19" x14ac:dyDescent="0.25">
      <c r="A2767" s="18" t="s">
        <v>8769</v>
      </c>
      <c r="B2767" s="18" t="s">
        <v>20</v>
      </c>
      <c r="C2767" s="18" t="s">
        <v>21</v>
      </c>
      <c r="D2767" s="18">
        <v>1995</v>
      </c>
      <c r="E2767" s="18">
        <f>VLOOKUP(D2767,'cpi roi'!A:C,2,FALSE)</f>
        <v>152.4</v>
      </c>
      <c r="F2767" s="18" t="s">
        <v>8458</v>
      </c>
      <c r="G2767" s="18">
        <v>7.2</v>
      </c>
      <c r="H2767" s="19">
        <v>14000</v>
      </c>
      <c r="I2767" s="18" t="s">
        <v>6556</v>
      </c>
      <c r="J2767" s="18" t="s">
        <v>6556</v>
      </c>
      <c r="K2767" s="18" t="s">
        <v>8770</v>
      </c>
      <c r="L2767" s="18" t="s">
        <v>26</v>
      </c>
      <c r="M2767" s="20">
        <v>1000000</v>
      </c>
      <c r="N2767" s="20">
        <v>512245</v>
      </c>
      <c r="O2767" s="21">
        <f t="shared" si="129"/>
        <v>1024153.8812335958</v>
      </c>
      <c r="P2767" s="22">
        <f t="shared" si="130"/>
        <v>51.224499999999992</v>
      </c>
      <c r="Q2767" s="20">
        <f t="shared" si="131"/>
        <v>336118.76640419947</v>
      </c>
      <c r="R2767" s="18" t="s">
        <v>5603</v>
      </c>
      <c r="S2767" s="18">
        <v>119</v>
      </c>
    </row>
    <row r="2768" spans="1:19" x14ac:dyDescent="0.25">
      <c r="A2768" s="18" t="s">
        <v>3176</v>
      </c>
      <c r="B2768" s="18" t="s">
        <v>20</v>
      </c>
      <c r="C2768" s="18" t="s">
        <v>38</v>
      </c>
      <c r="D2768" s="18">
        <v>1995</v>
      </c>
      <c r="E2768" s="18">
        <f>VLOOKUP(D2768,'cpi roi'!A:C,2,FALSE)</f>
        <v>152.4</v>
      </c>
      <c r="F2768" s="18" t="s">
        <v>8618</v>
      </c>
      <c r="G2768" s="18">
        <v>5.8</v>
      </c>
      <c r="H2768" s="19">
        <v>33000</v>
      </c>
      <c r="I2768" s="18" t="s">
        <v>712</v>
      </c>
      <c r="J2768" s="18" t="s">
        <v>8771</v>
      </c>
      <c r="K2768" s="18" t="s">
        <v>4542</v>
      </c>
      <c r="L2768" s="18" t="s">
        <v>34</v>
      </c>
      <c r="M2768" s="20">
        <v>35000000</v>
      </c>
      <c r="N2768" s="20">
        <v>64350171</v>
      </c>
      <c r="O2768" s="21">
        <f t="shared" si="129"/>
        <v>128658117.47834645</v>
      </c>
      <c r="P2768" s="22">
        <f t="shared" si="130"/>
        <v>183.85763142857144</v>
      </c>
      <c r="Q2768" s="20">
        <f t="shared" si="131"/>
        <v>42224521.653543308</v>
      </c>
      <c r="R2768" s="18" t="s">
        <v>65</v>
      </c>
      <c r="S2768" s="18">
        <v>111</v>
      </c>
    </row>
    <row r="2769" spans="1:19" x14ac:dyDescent="0.25">
      <c r="A2769" s="18" t="s">
        <v>8772</v>
      </c>
      <c r="B2769" s="18" t="s">
        <v>2004</v>
      </c>
      <c r="C2769" s="18" t="s">
        <v>21</v>
      </c>
      <c r="D2769" s="18">
        <v>1995</v>
      </c>
      <c r="E2769" s="18">
        <f>VLOOKUP(D2769,'cpi roi'!A:C,2,FALSE)</f>
        <v>152.4</v>
      </c>
      <c r="F2769" s="18" t="s">
        <v>7768</v>
      </c>
      <c r="G2769" s="18">
        <v>6.6</v>
      </c>
      <c r="H2769" s="19">
        <v>8100</v>
      </c>
      <c r="I2769" s="18" t="s">
        <v>4202</v>
      </c>
      <c r="J2769" s="18" t="s">
        <v>8773</v>
      </c>
      <c r="K2769" s="18" t="s">
        <v>8774</v>
      </c>
      <c r="L2769" s="18" t="s">
        <v>3160</v>
      </c>
      <c r="M2769" s="20">
        <v>0</v>
      </c>
      <c r="N2769" s="20">
        <v>23389975</v>
      </c>
      <c r="O2769" s="21">
        <f t="shared" si="129"/>
        <v>46764602.247375324</v>
      </c>
      <c r="P2769" s="22">
        <f t="shared" si="130"/>
        <v>0</v>
      </c>
      <c r="Q2769" s="20">
        <f t="shared" si="131"/>
        <v>15347752.624671916</v>
      </c>
      <c r="R2769" s="18" t="s">
        <v>7378</v>
      </c>
      <c r="S2769" s="18">
        <v>103</v>
      </c>
    </row>
    <row r="2770" spans="1:19" x14ac:dyDescent="0.25">
      <c r="A2770" s="18" t="s">
        <v>8775</v>
      </c>
      <c r="B2770" s="18" t="s">
        <v>37</v>
      </c>
      <c r="C2770" s="18" t="s">
        <v>45</v>
      </c>
      <c r="D2770" s="18">
        <v>1995</v>
      </c>
      <c r="E2770" s="18">
        <f>VLOOKUP(D2770,'cpi roi'!A:C,2,FALSE)</f>
        <v>152.4</v>
      </c>
      <c r="F2770" s="18" t="s">
        <v>8451</v>
      </c>
      <c r="G2770" s="18">
        <v>5.9</v>
      </c>
      <c r="H2770" s="19">
        <v>16000</v>
      </c>
      <c r="I2770" s="18" t="s">
        <v>8776</v>
      </c>
      <c r="J2770" s="18" t="s">
        <v>8776</v>
      </c>
      <c r="K2770" s="18" t="s">
        <v>1862</v>
      </c>
      <c r="L2770" s="18" t="s">
        <v>34</v>
      </c>
      <c r="M2770" s="20">
        <v>11000000</v>
      </c>
      <c r="N2770" s="20">
        <v>163971</v>
      </c>
      <c r="O2770" s="21">
        <f t="shared" si="129"/>
        <v>327834.40748031496</v>
      </c>
      <c r="P2770" s="22">
        <f t="shared" si="130"/>
        <v>1.4906454545454546</v>
      </c>
      <c r="Q2770" s="20">
        <f t="shared" si="131"/>
        <v>107592.51968503937</v>
      </c>
      <c r="R2770" s="18" t="s">
        <v>8777</v>
      </c>
      <c r="S2770" s="18">
        <v>91</v>
      </c>
    </row>
    <row r="2771" spans="1:19" x14ac:dyDescent="0.25">
      <c r="A2771" s="18" t="s">
        <v>8778</v>
      </c>
      <c r="B2771" s="18" t="s">
        <v>20</v>
      </c>
      <c r="C2771" s="18" t="s">
        <v>56</v>
      </c>
      <c r="D2771" s="18">
        <v>1995</v>
      </c>
      <c r="E2771" s="18">
        <f>VLOOKUP(D2771,'cpi roi'!A:C,2,FALSE)</f>
        <v>152.4</v>
      </c>
      <c r="F2771" s="18" t="s">
        <v>8505</v>
      </c>
      <c r="G2771" s="18">
        <v>6.4</v>
      </c>
      <c r="H2771" s="19">
        <v>26000</v>
      </c>
      <c r="I2771" s="18" t="s">
        <v>8779</v>
      </c>
      <c r="J2771" s="18" t="s">
        <v>5658</v>
      </c>
      <c r="K2771" s="18" t="s">
        <v>1804</v>
      </c>
      <c r="L2771" s="18" t="s">
        <v>199</v>
      </c>
      <c r="M2771" s="20">
        <v>20000000</v>
      </c>
      <c r="N2771" s="20">
        <v>5711695</v>
      </c>
      <c r="O2771" s="21">
        <f t="shared" si="129"/>
        <v>11419642.168635171</v>
      </c>
      <c r="P2771" s="22">
        <f t="shared" si="130"/>
        <v>28.558475000000001</v>
      </c>
      <c r="Q2771" s="20">
        <f t="shared" si="131"/>
        <v>3747831.3648293964</v>
      </c>
      <c r="R2771" s="18" t="s">
        <v>8780</v>
      </c>
      <c r="S2771" s="18">
        <v>108</v>
      </c>
    </row>
    <row r="2772" spans="1:19" x14ac:dyDescent="0.25">
      <c r="A2772" s="18" t="s">
        <v>8781</v>
      </c>
      <c r="B2772" s="18" t="s">
        <v>20</v>
      </c>
      <c r="C2772" s="18" t="s">
        <v>45</v>
      </c>
      <c r="D2772" s="18">
        <v>1995</v>
      </c>
      <c r="E2772" s="18">
        <f>VLOOKUP(D2772,'cpi roi'!A:C,2,FALSE)</f>
        <v>152.4</v>
      </c>
      <c r="F2772" s="18" t="s">
        <v>8627</v>
      </c>
      <c r="G2772" s="18">
        <v>4.5999999999999996</v>
      </c>
      <c r="H2772" s="19">
        <v>22000</v>
      </c>
      <c r="I2772" s="18" t="s">
        <v>700</v>
      </c>
      <c r="J2772" s="18" t="s">
        <v>1490</v>
      </c>
      <c r="K2772" s="18" t="s">
        <v>1490</v>
      </c>
      <c r="L2772" s="18" t="s">
        <v>34</v>
      </c>
      <c r="M2772" s="20">
        <v>20000000</v>
      </c>
      <c r="N2772" s="20">
        <v>19751736</v>
      </c>
      <c r="O2772" s="21">
        <f t="shared" si="129"/>
        <v>39490511.543307088</v>
      </c>
      <c r="P2772" s="22">
        <f t="shared" si="130"/>
        <v>98.758679999999998</v>
      </c>
      <c r="Q2772" s="20">
        <f t="shared" si="131"/>
        <v>12960456.692913385</v>
      </c>
      <c r="R2772" s="18" t="s">
        <v>5152</v>
      </c>
      <c r="S2772" s="18">
        <v>100</v>
      </c>
    </row>
    <row r="2773" spans="1:19" x14ac:dyDescent="0.25">
      <c r="A2773" s="18" t="s">
        <v>8782</v>
      </c>
      <c r="B2773" s="18" t="s">
        <v>20</v>
      </c>
      <c r="C2773" s="18" t="s">
        <v>21</v>
      </c>
      <c r="D2773" s="18">
        <v>1995</v>
      </c>
      <c r="E2773" s="18">
        <f>VLOOKUP(D2773,'cpi roi'!A:C,2,FALSE)</f>
        <v>152.4</v>
      </c>
      <c r="F2773" s="18" t="s">
        <v>8222</v>
      </c>
      <c r="G2773" s="18">
        <v>7.3</v>
      </c>
      <c r="H2773" s="19">
        <v>27000</v>
      </c>
      <c r="I2773" s="18" t="s">
        <v>5234</v>
      </c>
      <c r="J2773" s="18" t="s">
        <v>2307</v>
      </c>
      <c r="K2773" s="18" t="s">
        <v>5294</v>
      </c>
      <c r="L2773" s="18" t="s">
        <v>34</v>
      </c>
      <c r="M2773" s="20">
        <v>0</v>
      </c>
      <c r="N2773" s="20">
        <v>17381942</v>
      </c>
      <c r="O2773" s="21">
        <f t="shared" si="129"/>
        <v>34752478.526246719</v>
      </c>
      <c r="P2773" s="22">
        <f t="shared" si="130"/>
        <v>0</v>
      </c>
      <c r="Q2773" s="20">
        <f t="shared" si="131"/>
        <v>11405473.753280839</v>
      </c>
      <c r="R2773" s="18" t="s">
        <v>27</v>
      </c>
      <c r="S2773" s="18">
        <v>122</v>
      </c>
    </row>
    <row r="2774" spans="1:19" x14ac:dyDescent="0.25">
      <c r="A2774" s="18" t="s">
        <v>8783</v>
      </c>
      <c r="B2774" s="18" t="s">
        <v>20</v>
      </c>
      <c r="C2774" s="18" t="s">
        <v>21</v>
      </c>
      <c r="D2774" s="18">
        <v>1995</v>
      </c>
      <c r="E2774" s="18">
        <f>VLOOKUP(D2774,'cpi roi'!A:C,2,FALSE)</f>
        <v>152.4</v>
      </c>
      <c r="F2774" s="18" t="s">
        <v>8784</v>
      </c>
      <c r="G2774" s="18">
        <v>7.4</v>
      </c>
      <c r="H2774" s="19">
        <v>14000</v>
      </c>
      <c r="I2774" s="18" t="s">
        <v>1349</v>
      </c>
      <c r="J2774" s="18" t="s">
        <v>8785</v>
      </c>
      <c r="K2774" s="18" t="s">
        <v>8785</v>
      </c>
      <c r="L2774" s="18" t="s">
        <v>26</v>
      </c>
      <c r="M2774" s="20">
        <v>0</v>
      </c>
      <c r="N2774" s="20">
        <v>2748518</v>
      </c>
      <c r="O2774" s="21">
        <f t="shared" si="129"/>
        <v>5495232.5104986876</v>
      </c>
      <c r="P2774" s="22">
        <f t="shared" si="130"/>
        <v>0</v>
      </c>
      <c r="Q2774" s="20">
        <f t="shared" si="131"/>
        <v>1803489.501312336</v>
      </c>
      <c r="R2774" s="18" t="s">
        <v>8786</v>
      </c>
      <c r="S2774" s="18">
        <v>110</v>
      </c>
    </row>
    <row r="2775" spans="1:19" x14ac:dyDescent="0.25">
      <c r="A2775" s="18" t="s">
        <v>8787</v>
      </c>
      <c r="B2775" s="18" t="s">
        <v>20</v>
      </c>
      <c r="C2775" s="18" t="s">
        <v>38</v>
      </c>
      <c r="D2775" s="18">
        <v>1995</v>
      </c>
      <c r="E2775" s="18">
        <f>VLOOKUP(D2775,'cpi roi'!A:C,2,FALSE)</f>
        <v>152.4</v>
      </c>
      <c r="F2775" s="18" t="s">
        <v>8788</v>
      </c>
      <c r="G2775" s="18">
        <v>7.4</v>
      </c>
      <c r="H2775" s="19">
        <v>19000</v>
      </c>
      <c r="I2775" s="18" t="s">
        <v>8789</v>
      </c>
      <c r="J2775" s="18" t="s">
        <v>8790</v>
      </c>
      <c r="K2775" s="18" t="s">
        <v>8791</v>
      </c>
      <c r="L2775" s="18" t="s">
        <v>1116</v>
      </c>
      <c r="M2775" s="20">
        <v>0</v>
      </c>
      <c r="N2775" s="20">
        <v>0</v>
      </c>
      <c r="O2775" s="21">
        <f t="shared" si="129"/>
        <v>0</v>
      </c>
      <c r="P2775" s="22">
        <f t="shared" si="130"/>
        <v>0</v>
      </c>
      <c r="Q2775" s="20">
        <f t="shared" si="131"/>
        <v>0</v>
      </c>
      <c r="R2775" s="18" t="s">
        <v>8792</v>
      </c>
      <c r="S2775" s="18">
        <v>99</v>
      </c>
    </row>
    <row r="2776" spans="1:19" x14ac:dyDescent="0.25">
      <c r="A2776" s="18" t="s">
        <v>8793</v>
      </c>
      <c r="B2776" s="18" t="s">
        <v>37</v>
      </c>
      <c r="C2776" s="18" t="s">
        <v>29</v>
      </c>
      <c r="D2776" s="18">
        <v>1995</v>
      </c>
      <c r="E2776" s="18">
        <f>VLOOKUP(D2776,'cpi roi'!A:C,2,FALSE)</f>
        <v>152.4</v>
      </c>
      <c r="F2776" s="18" t="s">
        <v>8573</v>
      </c>
      <c r="G2776" s="18">
        <v>4.7</v>
      </c>
      <c r="H2776" s="19">
        <v>5800</v>
      </c>
      <c r="I2776" s="18" t="s">
        <v>3894</v>
      </c>
      <c r="J2776" s="18" t="s">
        <v>8794</v>
      </c>
      <c r="K2776" s="18" t="s">
        <v>7430</v>
      </c>
      <c r="L2776" s="18" t="s">
        <v>34</v>
      </c>
      <c r="M2776" s="20">
        <v>15000000</v>
      </c>
      <c r="N2776" s="20">
        <v>13406717</v>
      </c>
      <c r="O2776" s="21">
        <f t="shared" si="129"/>
        <v>26804636.941601049</v>
      </c>
      <c r="P2776" s="22">
        <f t="shared" si="130"/>
        <v>89.378113333333332</v>
      </c>
      <c r="Q2776" s="20">
        <f t="shared" si="131"/>
        <v>8797058.3989501316</v>
      </c>
      <c r="R2776" s="18" t="s">
        <v>8795</v>
      </c>
      <c r="S2776" s="18">
        <v>89</v>
      </c>
    </row>
    <row r="2777" spans="1:19" x14ac:dyDescent="0.25">
      <c r="A2777" s="18" t="s">
        <v>8796</v>
      </c>
      <c r="B2777" s="18" t="s">
        <v>20</v>
      </c>
      <c r="C2777" s="18" t="s">
        <v>21</v>
      </c>
      <c r="D2777" s="18">
        <v>1995</v>
      </c>
      <c r="E2777" s="18">
        <f>VLOOKUP(D2777,'cpi roi'!A:C,2,FALSE)</f>
        <v>152.4</v>
      </c>
      <c r="F2777" s="18" t="s">
        <v>8641</v>
      </c>
      <c r="G2777" s="18">
        <v>6.9</v>
      </c>
      <c r="H2777" s="19">
        <v>9200</v>
      </c>
      <c r="I2777" s="18" t="s">
        <v>8797</v>
      </c>
      <c r="J2777" s="18" t="s">
        <v>8797</v>
      </c>
      <c r="K2777" s="18" t="s">
        <v>4730</v>
      </c>
      <c r="L2777" s="18" t="s">
        <v>34</v>
      </c>
      <c r="M2777" s="20">
        <v>11000000</v>
      </c>
      <c r="N2777" s="20">
        <v>2844379</v>
      </c>
      <c r="O2777" s="21">
        <f t="shared" si="129"/>
        <v>5686891.6095800521</v>
      </c>
      <c r="P2777" s="22">
        <f t="shared" si="130"/>
        <v>25.857990909090912</v>
      </c>
      <c r="Q2777" s="20">
        <f t="shared" si="131"/>
        <v>1866390.4199475066</v>
      </c>
      <c r="R2777" s="18" t="s">
        <v>5112</v>
      </c>
      <c r="S2777" s="18">
        <v>123</v>
      </c>
    </row>
    <row r="2778" spans="1:19" x14ac:dyDescent="0.25">
      <c r="A2778" s="18" t="s">
        <v>8798</v>
      </c>
      <c r="B2778" s="18" t="s">
        <v>37</v>
      </c>
      <c r="C2778" s="18" t="s">
        <v>29</v>
      </c>
      <c r="D2778" s="18">
        <v>1995</v>
      </c>
      <c r="E2778" s="18">
        <f>VLOOKUP(D2778,'cpi roi'!A:C,2,FALSE)</f>
        <v>152.4</v>
      </c>
      <c r="F2778" s="18" t="s">
        <v>8744</v>
      </c>
      <c r="G2778" s="18">
        <v>6</v>
      </c>
      <c r="H2778" s="19">
        <v>4200</v>
      </c>
      <c r="I2778" s="18" t="s">
        <v>8799</v>
      </c>
      <c r="J2778" s="18" t="s">
        <v>8800</v>
      </c>
      <c r="K2778" s="18" t="s">
        <v>8563</v>
      </c>
      <c r="L2778" s="18" t="s">
        <v>199</v>
      </c>
      <c r="M2778" s="20">
        <v>0</v>
      </c>
      <c r="N2778" s="20">
        <v>6029091</v>
      </c>
      <c r="O2778" s="21">
        <f t="shared" si="129"/>
        <v>12054225.903543307</v>
      </c>
      <c r="P2778" s="22">
        <f t="shared" si="130"/>
        <v>0</v>
      </c>
      <c r="Q2778" s="20">
        <f t="shared" si="131"/>
        <v>3956096.4566929135</v>
      </c>
      <c r="R2778" s="18" t="s">
        <v>65</v>
      </c>
      <c r="S2778" s="18">
        <v>93</v>
      </c>
    </row>
    <row r="2779" spans="1:19" x14ac:dyDescent="0.25">
      <c r="A2779" s="18" t="s">
        <v>8801</v>
      </c>
      <c r="B2779" s="18" t="s">
        <v>20</v>
      </c>
      <c r="C2779" s="18" t="s">
        <v>108</v>
      </c>
      <c r="D2779" s="18">
        <v>1995</v>
      </c>
      <c r="E2779" s="18">
        <f>VLOOKUP(D2779,'cpi roi'!A:C,2,FALSE)</f>
        <v>152.4</v>
      </c>
      <c r="F2779" s="18" t="s">
        <v>8802</v>
      </c>
      <c r="G2779" s="18">
        <v>6.9</v>
      </c>
      <c r="H2779" s="19">
        <v>21000</v>
      </c>
      <c r="I2779" s="18" t="s">
        <v>3432</v>
      </c>
      <c r="J2779" s="18" t="s">
        <v>5247</v>
      </c>
      <c r="K2779" s="18" t="s">
        <v>6779</v>
      </c>
      <c r="L2779" s="18" t="s">
        <v>34</v>
      </c>
      <c r="M2779" s="20">
        <v>25000000</v>
      </c>
      <c r="N2779" s="20">
        <v>13071518</v>
      </c>
      <c r="O2779" s="21">
        <f t="shared" si="129"/>
        <v>26134458.888451442</v>
      </c>
      <c r="P2779" s="22">
        <f t="shared" si="130"/>
        <v>52.286071999999997</v>
      </c>
      <c r="Q2779" s="20">
        <f t="shared" si="131"/>
        <v>8577111.5485564303</v>
      </c>
      <c r="R2779" s="18" t="s">
        <v>65</v>
      </c>
      <c r="S2779" s="18">
        <v>128</v>
      </c>
    </row>
    <row r="2780" spans="1:19" x14ac:dyDescent="0.25">
      <c r="A2780" s="18" t="s">
        <v>8803</v>
      </c>
      <c r="B2780" s="18" t="s">
        <v>20</v>
      </c>
      <c r="C2780" s="18" t="s">
        <v>45</v>
      </c>
      <c r="D2780" s="18">
        <v>1995</v>
      </c>
      <c r="E2780" s="18">
        <f>VLOOKUP(D2780,'cpi roi'!A:C,2,FALSE)</f>
        <v>152.4</v>
      </c>
      <c r="F2780" s="18" t="s">
        <v>8469</v>
      </c>
      <c r="G2780" s="18">
        <v>7.4</v>
      </c>
      <c r="H2780" s="19">
        <v>34000</v>
      </c>
      <c r="I2780" s="18" t="s">
        <v>4256</v>
      </c>
      <c r="J2780" s="18" t="s">
        <v>8804</v>
      </c>
      <c r="K2780" s="18" t="s">
        <v>6779</v>
      </c>
      <c r="L2780" s="18" t="s">
        <v>5820</v>
      </c>
      <c r="M2780" s="20">
        <v>7000000</v>
      </c>
      <c r="N2780" s="20">
        <v>8367636</v>
      </c>
      <c r="O2780" s="21">
        <f t="shared" si="129"/>
        <v>16729781.425196851</v>
      </c>
      <c r="P2780" s="22">
        <f t="shared" si="130"/>
        <v>119.53765714285713</v>
      </c>
      <c r="Q2780" s="20">
        <f t="shared" si="131"/>
        <v>5490574.8031496061</v>
      </c>
      <c r="R2780" s="18" t="s">
        <v>3747</v>
      </c>
      <c r="S2780" s="18">
        <v>112</v>
      </c>
    </row>
    <row r="2781" spans="1:19" x14ac:dyDescent="0.25">
      <c r="A2781" s="18" t="s">
        <v>8805</v>
      </c>
      <c r="B2781" s="18" t="s">
        <v>20</v>
      </c>
      <c r="C2781" s="18" t="s">
        <v>45</v>
      </c>
      <c r="D2781" s="18">
        <v>1995</v>
      </c>
      <c r="E2781" s="18">
        <f>VLOOKUP(D2781,'cpi roi'!A:C,2,FALSE)</f>
        <v>152.4</v>
      </c>
      <c r="F2781" s="18" t="s">
        <v>7133</v>
      </c>
      <c r="G2781" s="18">
        <v>5.7</v>
      </c>
      <c r="H2781" s="19">
        <v>13000</v>
      </c>
      <c r="I2781" s="18" t="s">
        <v>2882</v>
      </c>
      <c r="J2781" s="18" t="s">
        <v>6235</v>
      </c>
      <c r="K2781" s="18" t="s">
        <v>6288</v>
      </c>
      <c r="L2781" s="18" t="s">
        <v>34</v>
      </c>
      <c r="M2781" s="20">
        <v>0</v>
      </c>
      <c r="N2781" s="20">
        <v>50865589</v>
      </c>
      <c r="O2781" s="21">
        <f t="shared" si="129"/>
        <v>101697801.62926508</v>
      </c>
      <c r="P2781" s="22">
        <f t="shared" si="130"/>
        <v>0</v>
      </c>
      <c r="Q2781" s="20">
        <f t="shared" si="131"/>
        <v>33376370.734908137</v>
      </c>
      <c r="R2781" s="18" t="s">
        <v>2403</v>
      </c>
      <c r="S2781" s="18">
        <v>106</v>
      </c>
    </row>
    <row r="2782" spans="1:19" x14ac:dyDescent="0.25">
      <c r="A2782" s="18" t="s">
        <v>8806</v>
      </c>
      <c r="B2782" s="18" t="s">
        <v>37</v>
      </c>
      <c r="C2782" s="18" t="s">
        <v>29</v>
      </c>
      <c r="D2782" s="18">
        <v>1995</v>
      </c>
      <c r="E2782" s="18">
        <f>VLOOKUP(D2782,'cpi roi'!A:C,2,FALSE)</f>
        <v>152.4</v>
      </c>
      <c r="F2782" s="18" t="s">
        <v>8123</v>
      </c>
      <c r="G2782" s="18">
        <v>5.9</v>
      </c>
      <c r="H2782" s="19">
        <v>3500</v>
      </c>
      <c r="I2782" s="18" t="s">
        <v>5139</v>
      </c>
      <c r="J2782" s="18" t="s">
        <v>2762</v>
      </c>
      <c r="K2782" s="18" t="s">
        <v>2044</v>
      </c>
      <c r="L2782" s="18" t="s">
        <v>34</v>
      </c>
      <c r="M2782" s="20">
        <v>32000000</v>
      </c>
      <c r="N2782" s="20">
        <v>11047627</v>
      </c>
      <c r="O2782" s="21">
        <f t="shared" si="129"/>
        <v>22088004.900918633</v>
      </c>
      <c r="P2782" s="22">
        <f t="shared" si="130"/>
        <v>34.523834375</v>
      </c>
      <c r="Q2782" s="20">
        <f t="shared" si="131"/>
        <v>7249099.0813648291</v>
      </c>
      <c r="R2782" s="18" t="s">
        <v>8003</v>
      </c>
      <c r="S2782" s="18">
        <v>96</v>
      </c>
    </row>
    <row r="2783" spans="1:19" x14ac:dyDescent="0.25">
      <c r="A2783" s="18" t="s">
        <v>8807</v>
      </c>
      <c r="B2783" s="18" t="s">
        <v>20</v>
      </c>
      <c r="C2783" s="18" t="s">
        <v>108</v>
      </c>
      <c r="D2783" s="18">
        <v>1995</v>
      </c>
      <c r="E2783" s="18">
        <f>VLOOKUP(D2783,'cpi roi'!A:C,2,FALSE)</f>
        <v>152.4</v>
      </c>
      <c r="F2783" s="18" t="s">
        <v>8363</v>
      </c>
      <c r="G2783" s="18">
        <v>5.9</v>
      </c>
      <c r="H2783" s="19">
        <v>17000</v>
      </c>
      <c r="I2783" s="18" t="s">
        <v>4057</v>
      </c>
      <c r="J2783" s="18" t="s">
        <v>8808</v>
      </c>
      <c r="K2783" s="18" t="s">
        <v>8651</v>
      </c>
      <c r="L2783" s="18" t="s">
        <v>34</v>
      </c>
      <c r="M2783" s="20">
        <v>40000000</v>
      </c>
      <c r="N2783" s="20">
        <v>14942422</v>
      </c>
      <c r="O2783" s="21">
        <f t="shared" si="129"/>
        <v>29875039.261154853</v>
      </c>
      <c r="P2783" s="22">
        <f t="shared" si="130"/>
        <v>37.356054999999998</v>
      </c>
      <c r="Q2783" s="20">
        <f t="shared" si="131"/>
        <v>9804738.8451443575</v>
      </c>
      <c r="R2783" s="18" t="s">
        <v>184</v>
      </c>
      <c r="S2783" s="18">
        <v>101</v>
      </c>
    </row>
    <row r="2784" spans="1:19" x14ac:dyDescent="0.25">
      <c r="A2784" s="18" t="s">
        <v>8809</v>
      </c>
      <c r="B2784" s="18" t="s">
        <v>20</v>
      </c>
      <c r="C2784" s="18" t="s">
        <v>21</v>
      </c>
      <c r="D2784" s="18">
        <v>1995</v>
      </c>
      <c r="E2784" s="18">
        <f>VLOOKUP(D2784,'cpi roi'!A:C,2,FALSE)</f>
        <v>152.4</v>
      </c>
      <c r="F2784" s="18" t="s">
        <v>8434</v>
      </c>
      <c r="G2784" s="18">
        <v>4.8</v>
      </c>
      <c r="H2784" s="19">
        <v>1900</v>
      </c>
      <c r="I2784" s="18" t="s">
        <v>4589</v>
      </c>
      <c r="J2784" s="18" t="s">
        <v>5806</v>
      </c>
      <c r="K2784" s="18" t="s">
        <v>8810</v>
      </c>
      <c r="L2784" s="18" t="s">
        <v>34</v>
      </c>
      <c r="M2784" s="20">
        <v>0</v>
      </c>
      <c r="N2784" s="20">
        <v>63174</v>
      </c>
      <c r="O2784" s="21">
        <f t="shared" si="129"/>
        <v>126306.54724409449</v>
      </c>
      <c r="P2784" s="22">
        <f t="shared" si="130"/>
        <v>0</v>
      </c>
      <c r="Q2784" s="20">
        <f t="shared" si="131"/>
        <v>41452.755905511811</v>
      </c>
      <c r="R2784" s="18" t="s">
        <v>3191</v>
      </c>
      <c r="S2784" s="18">
        <v>102</v>
      </c>
    </row>
    <row r="2785" spans="1:19" x14ac:dyDescent="0.25">
      <c r="A2785" s="18" t="s">
        <v>8811</v>
      </c>
      <c r="B2785" s="18" t="s">
        <v>20</v>
      </c>
      <c r="C2785" s="18" t="s">
        <v>21</v>
      </c>
      <c r="D2785" s="18">
        <v>1995</v>
      </c>
      <c r="E2785" s="18">
        <f>VLOOKUP(D2785,'cpi roi'!A:C,2,FALSE)</f>
        <v>152.4</v>
      </c>
      <c r="F2785" s="18" t="s">
        <v>8812</v>
      </c>
      <c r="G2785" s="18">
        <v>6.8</v>
      </c>
      <c r="H2785" s="19">
        <v>4500</v>
      </c>
      <c r="I2785" s="18" t="s">
        <v>8813</v>
      </c>
      <c r="J2785" s="18" t="s">
        <v>8813</v>
      </c>
      <c r="K2785" s="18" t="s">
        <v>8814</v>
      </c>
      <c r="L2785" s="18" t="s">
        <v>34</v>
      </c>
      <c r="M2785" s="20">
        <v>0</v>
      </c>
      <c r="N2785" s="20">
        <v>941414</v>
      </c>
      <c r="O2785" s="21">
        <f t="shared" si="129"/>
        <v>1882210.2742782151</v>
      </c>
      <c r="P2785" s="22">
        <f t="shared" si="130"/>
        <v>0</v>
      </c>
      <c r="Q2785" s="20">
        <f t="shared" si="131"/>
        <v>617725.72178477689</v>
      </c>
      <c r="R2785" s="18" t="s">
        <v>8815</v>
      </c>
      <c r="S2785" s="18">
        <v>105</v>
      </c>
    </row>
    <row r="2786" spans="1:19" x14ac:dyDescent="0.25">
      <c r="A2786" s="18" t="s">
        <v>8816</v>
      </c>
      <c r="B2786" s="18" t="s">
        <v>2004</v>
      </c>
      <c r="C2786" s="18" t="s">
        <v>45</v>
      </c>
      <c r="D2786" s="18">
        <v>1995</v>
      </c>
      <c r="E2786" s="18">
        <f>VLOOKUP(D2786,'cpi roi'!A:C,2,FALSE)</f>
        <v>152.4</v>
      </c>
      <c r="F2786" s="18" t="s">
        <v>8744</v>
      </c>
      <c r="G2786" s="18">
        <v>6.6</v>
      </c>
      <c r="H2786" s="19">
        <v>12000</v>
      </c>
      <c r="I2786" s="18" t="s">
        <v>4364</v>
      </c>
      <c r="J2786" s="18" t="s">
        <v>8817</v>
      </c>
      <c r="K2786" s="18" t="s">
        <v>5486</v>
      </c>
      <c r="L2786" s="18" t="s">
        <v>34</v>
      </c>
      <c r="M2786" s="20">
        <v>20000000</v>
      </c>
      <c r="N2786" s="20">
        <v>17519169</v>
      </c>
      <c r="O2786" s="21">
        <f t="shared" si="129"/>
        <v>35026842.482283466</v>
      </c>
      <c r="P2786" s="22">
        <f t="shared" si="130"/>
        <v>87.595845000000011</v>
      </c>
      <c r="Q2786" s="20">
        <f t="shared" si="131"/>
        <v>11495517.716535432</v>
      </c>
      <c r="R2786" s="18" t="s">
        <v>48</v>
      </c>
      <c r="S2786" s="18">
        <v>103</v>
      </c>
    </row>
    <row r="2787" spans="1:19" x14ac:dyDescent="0.25">
      <c r="A2787" s="18" t="s">
        <v>8818</v>
      </c>
      <c r="B2787" s="18" t="s">
        <v>20</v>
      </c>
      <c r="C2787" s="18" t="s">
        <v>21</v>
      </c>
      <c r="D2787" s="18">
        <v>1995</v>
      </c>
      <c r="E2787" s="18">
        <f>VLOOKUP(D2787,'cpi roi'!A:C,2,FALSE)</f>
        <v>152.4</v>
      </c>
      <c r="F2787" s="18" t="s">
        <v>8505</v>
      </c>
      <c r="G2787" s="18">
        <v>6.8</v>
      </c>
      <c r="H2787" s="19">
        <v>4400</v>
      </c>
      <c r="I2787" s="18" t="s">
        <v>8819</v>
      </c>
      <c r="J2787" s="18" t="s">
        <v>8820</v>
      </c>
      <c r="K2787" s="18" t="s">
        <v>8821</v>
      </c>
      <c r="L2787" s="18" t="s">
        <v>26</v>
      </c>
      <c r="M2787" s="20">
        <v>4997987</v>
      </c>
      <c r="N2787" s="20">
        <v>3414301</v>
      </c>
      <c r="O2787" s="21">
        <f t="shared" si="129"/>
        <v>6826361.6450131228</v>
      </c>
      <c r="P2787" s="22">
        <f t="shared" si="130"/>
        <v>68.313523024369616</v>
      </c>
      <c r="Q2787" s="20">
        <f t="shared" si="131"/>
        <v>2240354.9868766405</v>
      </c>
      <c r="R2787" s="18" t="s">
        <v>8822</v>
      </c>
      <c r="S2787" s="18">
        <v>116</v>
      </c>
    </row>
    <row r="2788" spans="1:19" x14ac:dyDescent="0.25">
      <c r="A2788" s="18" t="s">
        <v>8823</v>
      </c>
      <c r="B2788" s="18" t="s">
        <v>2004</v>
      </c>
      <c r="C2788" s="18" t="s">
        <v>21</v>
      </c>
      <c r="D2788" s="18">
        <v>1995</v>
      </c>
      <c r="E2788" s="18">
        <f>VLOOKUP(D2788,'cpi roi'!A:C,2,FALSE)</f>
        <v>152.4</v>
      </c>
      <c r="F2788" s="18" t="s">
        <v>8363</v>
      </c>
      <c r="G2788" s="18">
        <v>7.7</v>
      </c>
      <c r="H2788" s="19">
        <v>9400</v>
      </c>
      <c r="I2788" s="18" t="s">
        <v>2087</v>
      </c>
      <c r="J2788" s="18" t="s">
        <v>8824</v>
      </c>
      <c r="K2788" s="18" t="s">
        <v>8825</v>
      </c>
      <c r="L2788" s="18" t="s">
        <v>34</v>
      </c>
      <c r="M2788" s="20">
        <v>0</v>
      </c>
      <c r="N2788" s="20">
        <v>2568425</v>
      </c>
      <c r="O2788" s="21">
        <f t="shared" si="129"/>
        <v>5135164.6817585304</v>
      </c>
      <c r="P2788" s="22">
        <f t="shared" si="130"/>
        <v>0</v>
      </c>
      <c r="Q2788" s="20">
        <f t="shared" si="131"/>
        <v>1685318.2414698163</v>
      </c>
      <c r="R2788" s="18" t="s">
        <v>65</v>
      </c>
      <c r="S2788" s="18">
        <v>97</v>
      </c>
    </row>
    <row r="2789" spans="1:19" x14ac:dyDescent="0.25">
      <c r="A2789" s="18" t="s">
        <v>8826</v>
      </c>
      <c r="B2789" s="18" t="s">
        <v>20</v>
      </c>
      <c r="C2789" s="18" t="s">
        <v>29</v>
      </c>
      <c r="D2789" s="18">
        <v>1995</v>
      </c>
      <c r="E2789" s="18">
        <f>VLOOKUP(D2789,'cpi roi'!A:C,2,FALSE)</f>
        <v>152.4</v>
      </c>
      <c r="F2789" s="18" t="s">
        <v>8579</v>
      </c>
      <c r="G2789" s="18">
        <v>7.1</v>
      </c>
      <c r="H2789" s="19">
        <v>5700</v>
      </c>
      <c r="I2789" s="18" t="s">
        <v>5928</v>
      </c>
      <c r="J2789" s="18" t="s">
        <v>8827</v>
      </c>
      <c r="K2789" s="18" t="s">
        <v>8828</v>
      </c>
      <c r="L2789" s="18" t="s">
        <v>457</v>
      </c>
      <c r="M2789" s="20">
        <v>0</v>
      </c>
      <c r="N2789" s="20">
        <v>1320043</v>
      </c>
      <c r="O2789" s="21">
        <f t="shared" si="129"/>
        <v>2639219.8300524931</v>
      </c>
      <c r="P2789" s="22">
        <f t="shared" si="130"/>
        <v>0</v>
      </c>
      <c r="Q2789" s="20">
        <f t="shared" si="131"/>
        <v>866169.94750656164</v>
      </c>
      <c r="R2789" s="18" t="s">
        <v>3183</v>
      </c>
      <c r="S2789" s="18">
        <v>118</v>
      </c>
    </row>
    <row r="2790" spans="1:19" x14ac:dyDescent="0.25">
      <c r="A2790" s="18" t="s">
        <v>8829</v>
      </c>
      <c r="B2790" s="18" t="s">
        <v>2004</v>
      </c>
      <c r="C2790" s="18" t="s">
        <v>45</v>
      </c>
      <c r="D2790" s="18">
        <v>1995</v>
      </c>
      <c r="E2790" s="18">
        <f>VLOOKUP(D2790,'cpi roi'!A:C,2,FALSE)</f>
        <v>152.4</v>
      </c>
      <c r="F2790" s="18" t="s">
        <v>8318</v>
      </c>
      <c r="G2790" s="18">
        <v>6.5</v>
      </c>
      <c r="H2790" s="19">
        <v>12000</v>
      </c>
      <c r="I2790" s="18" t="s">
        <v>4921</v>
      </c>
      <c r="J2790" s="18" t="s">
        <v>4921</v>
      </c>
      <c r="K2790" s="18" t="s">
        <v>4921</v>
      </c>
      <c r="L2790" s="18" t="s">
        <v>34</v>
      </c>
      <c r="M2790" s="20">
        <v>0</v>
      </c>
      <c r="N2790" s="20">
        <v>33177694</v>
      </c>
      <c r="O2790" s="21">
        <f t="shared" si="129"/>
        <v>66333617.859580047</v>
      </c>
      <c r="P2790" s="22">
        <f t="shared" si="130"/>
        <v>0</v>
      </c>
      <c r="Q2790" s="20">
        <f t="shared" si="131"/>
        <v>21770140.419947505</v>
      </c>
      <c r="R2790" s="18" t="s">
        <v>5112</v>
      </c>
      <c r="S2790" s="18">
        <v>101</v>
      </c>
    </row>
    <row r="2791" spans="1:19" x14ac:dyDescent="0.25">
      <c r="A2791" s="18" t="s">
        <v>8830</v>
      </c>
      <c r="B2791" s="18" t="s">
        <v>2004</v>
      </c>
      <c r="C2791" s="18" t="s">
        <v>45</v>
      </c>
      <c r="D2791" s="18">
        <v>1995</v>
      </c>
      <c r="E2791" s="18">
        <f>VLOOKUP(D2791,'cpi roi'!A:C,2,FALSE)</f>
        <v>152.4</v>
      </c>
      <c r="F2791" s="18" t="s">
        <v>8361</v>
      </c>
      <c r="G2791" s="18">
        <v>5.4</v>
      </c>
      <c r="H2791" s="19">
        <v>6200</v>
      </c>
      <c r="I2791" s="18" t="s">
        <v>8389</v>
      </c>
      <c r="J2791" s="18" t="s">
        <v>8831</v>
      </c>
      <c r="K2791" s="18" t="s">
        <v>8774</v>
      </c>
      <c r="L2791" s="18" t="s">
        <v>34</v>
      </c>
      <c r="M2791" s="20">
        <v>0</v>
      </c>
      <c r="N2791" s="20">
        <v>15453274</v>
      </c>
      <c r="O2791" s="21">
        <f t="shared" si="129"/>
        <v>30896408.056430444</v>
      </c>
      <c r="P2791" s="22">
        <f t="shared" si="130"/>
        <v>0</v>
      </c>
      <c r="Q2791" s="20">
        <f t="shared" si="131"/>
        <v>10139943.569553806</v>
      </c>
      <c r="R2791" s="18" t="s">
        <v>2097</v>
      </c>
      <c r="S2791" s="18">
        <v>93</v>
      </c>
    </row>
    <row r="2792" spans="1:19" x14ac:dyDescent="0.25">
      <c r="A2792" s="18" t="s">
        <v>8832</v>
      </c>
      <c r="B2792" s="18" t="s">
        <v>20</v>
      </c>
      <c r="C2792" s="18" t="s">
        <v>38</v>
      </c>
      <c r="D2792" s="18">
        <v>1995</v>
      </c>
      <c r="E2792" s="18">
        <f>VLOOKUP(D2792,'cpi roi'!A:C,2,FALSE)</f>
        <v>152.4</v>
      </c>
      <c r="F2792" s="18" t="s">
        <v>8183</v>
      </c>
      <c r="G2792" s="18">
        <v>6</v>
      </c>
      <c r="H2792" s="19">
        <v>4900</v>
      </c>
      <c r="I2792" s="18" t="s">
        <v>5661</v>
      </c>
      <c r="J2792" s="18" t="s">
        <v>5661</v>
      </c>
      <c r="K2792" s="18" t="s">
        <v>2224</v>
      </c>
      <c r="L2792" s="18" t="s">
        <v>34</v>
      </c>
      <c r="M2792" s="20">
        <v>20000000</v>
      </c>
      <c r="N2792" s="20">
        <v>6609661</v>
      </c>
      <c r="O2792" s="21">
        <f t="shared" si="129"/>
        <v>13214984.952099737</v>
      </c>
      <c r="P2792" s="22">
        <f t="shared" si="130"/>
        <v>33.048304999999999</v>
      </c>
      <c r="Q2792" s="20">
        <f t="shared" si="131"/>
        <v>4337047.9002624676</v>
      </c>
      <c r="R2792" s="18" t="s">
        <v>65</v>
      </c>
      <c r="S2792" s="18">
        <v>110</v>
      </c>
    </row>
    <row r="2793" spans="1:19" x14ac:dyDescent="0.25">
      <c r="A2793" s="18" t="s">
        <v>8833</v>
      </c>
      <c r="B2793" s="18" t="s">
        <v>20</v>
      </c>
      <c r="C2793" s="18" t="s">
        <v>67</v>
      </c>
      <c r="D2793" s="18">
        <v>1995</v>
      </c>
      <c r="E2793" s="18">
        <f>VLOOKUP(D2793,'cpi roi'!A:C,2,FALSE)</f>
        <v>152.4</v>
      </c>
      <c r="F2793" s="18" t="s">
        <v>8603</v>
      </c>
      <c r="G2793" s="18">
        <v>6.6</v>
      </c>
      <c r="H2793" s="19">
        <v>9000</v>
      </c>
      <c r="I2793" s="18" t="s">
        <v>4346</v>
      </c>
      <c r="J2793" s="18" t="s">
        <v>8834</v>
      </c>
      <c r="K2793" s="18" t="s">
        <v>4915</v>
      </c>
      <c r="L2793" s="18" t="s">
        <v>34</v>
      </c>
      <c r="M2793" s="20">
        <v>19000000</v>
      </c>
      <c r="N2793" s="20">
        <v>4005941</v>
      </c>
      <c r="O2793" s="21">
        <f t="shared" si="129"/>
        <v>8009253.4297900256</v>
      </c>
      <c r="P2793" s="22">
        <f t="shared" si="130"/>
        <v>21.0839</v>
      </c>
      <c r="Q2793" s="20">
        <f t="shared" si="131"/>
        <v>2628570.2099737534</v>
      </c>
      <c r="R2793" s="18" t="s">
        <v>4982</v>
      </c>
      <c r="S2793" s="18">
        <v>117</v>
      </c>
    </row>
    <row r="2794" spans="1:19" x14ac:dyDescent="0.25">
      <c r="A2794" s="18" t="s">
        <v>8835</v>
      </c>
      <c r="B2794" s="18" t="s">
        <v>452</v>
      </c>
      <c r="C2794" s="18" t="s">
        <v>21</v>
      </c>
      <c r="D2794" s="18">
        <v>1995</v>
      </c>
      <c r="E2794" s="18">
        <f>VLOOKUP(D2794,'cpi roi'!A:C,2,FALSE)</f>
        <v>152.4</v>
      </c>
      <c r="F2794" s="18" t="s">
        <v>8836</v>
      </c>
      <c r="G2794" s="18">
        <v>6.5</v>
      </c>
      <c r="H2794" s="19">
        <v>5600</v>
      </c>
      <c r="I2794" s="18" t="s">
        <v>8837</v>
      </c>
      <c r="J2794" s="18" t="s">
        <v>8838</v>
      </c>
      <c r="K2794" s="18" t="s">
        <v>8839</v>
      </c>
      <c r="L2794" s="18" t="s">
        <v>457</v>
      </c>
      <c r="M2794" s="20">
        <v>0</v>
      </c>
      <c r="N2794" s="20">
        <v>31738</v>
      </c>
      <c r="O2794" s="21">
        <f t="shared" si="129"/>
        <v>63455.174540682412</v>
      </c>
      <c r="P2794" s="22">
        <f t="shared" si="130"/>
        <v>0</v>
      </c>
      <c r="Q2794" s="20">
        <f t="shared" si="131"/>
        <v>20825.459317585301</v>
      </c>
      <c r="R2794" s="18" t="s">
        <v>8840</v>
      </c>
      <c r="S2794" s="18">
        <v>110</v>
      </c>
    </row>
    <row r="2795" spans="1:19" x14ac:dyDescent="0.25">
      <c r="A2795" s="18" t="s">
        <v>8841</v>
      </c>
      <c r="B2795" s="18" t="s">
        <v>20</v>
      </c>
      <c r="C2795" s="18" t="s">
        <v>21</v>
      </c>
      <c r="D2795" s="18">
        <v>1995</v>
      </c>
      <c r="E2795" s="18">
        <f>VLOOKUP(D2795,'cpi roi'!A:C,2,FALSE)</f>
        <v>152.4</v>
      </c>
      <c r="F2795" s="18" t="s">
        <v>8842</v>
      </c>
      <c r="G2795" s="18">
        <v>7.3</v>
      </c>
      <c r="H2795" s="19">
        <v>3800</v>
      </c>
      <c r="I2795" s="18" t="s">
        <v>8843</v>
      </c>
      <c r="J2795" s="18" t="s">
        <v>8843</v>
      </c>
      <c r="K2795" s="18" t="s">
        <v>8844</v>
      </c>
      <c r="L2795" s="18" t="s">
        <v>34</v>
      </c>
      <c r="M2795" s="20">
        <v>5500000</v>
      </c>
      <c r="N2795" s="20">
        <v>11079373</v>
      </c>
      <c r="O2795" s="21">
        <f t="shared" si="129"/>
        <v>22151476.070209973</v>
      </c>
      <c r="P2795" s="22">
        <f t="shared" si="130"/>
        <v>201.44314545454546</v>
      </c>
      <c r="Q2795" s="20">
        <f t="shared" si="131"/>
        <v>7269929.7900262466</v>
      </c>
      <c r="R2795" s="18" t="s">
        <v>2786</v>
      </c>
      <c r="S2795" s="18">
        <v>128</v>
      </c>
    </row>
    <row r="2796" spans="1:19" x14ac:dyDescent="0.25">
      <c r="A2796" s="18" t="s">
        <v>8845</v>
      </c>
      <c r="B2796" s="18" t="s">
        <v>20</v>
      </c>
      <c r="C2796" s="18" t="s">
        <v>45</v>
      </c>
      <c r="D2796" s="18">
        <v>1995</v>
      </c>
      <c r="E2796" s="18">
        <f>VLOOKUP(D2796,'cpi roi'!A:C,2,FALSE)</f>
        <v>152.4</v>
      </c>
      <c r="F2796" s="18" t="s">
        <v>8573</v>
      </c>
      <c r="G2796" s="18">
        <v>6.6</v>
      </c>
      <c r="H2796" s="19">
        <v>7500</v>
      </c>
      <c r="I2796" s="18" t="s">
        <v>8846</v>
      </c>
      <c r="J2796" s="18" t="s">
        <v>8846</v>
      </c>
      <c r="K2796" s="18" t="s">
        <v>8847</v>
      </c>
      <c r="L2796" s="18" t="s">
        <v>34</v>
      </c>
      <c r="M2796" s="20">
        <v>238000</v>
      </c>
      <c r="N2796" s="20">
        <v>10426506</v>
      </c>
      <c r="O2796" s="21">
        <f t="shared" si="129"/>
        <v>20846170.460629921</v>
      </c>
      <c r="P2796" s="22">
        <f t="shared" si="130"/>
        <v>4380.8848739495797</v>
      </c>
      <c r="Q2796" s="20">
        <f t="shared" si="131"/>
        <v>6841539.3700787397</v>
      </c>
      <c r="R2796" s="18" t="s">
        <v>8848</v>
      </c>
      <c r="S2796" s="18">
        <v>98</v>
      </c>
    </row>
    <row r="2797" spans="1:19" x14ac:dyDescent="0.25">
      <c r="A2797" s="18" t="s">
        <v>8849</v>
      </c>
      <c r="B2797" s="18" t="s">
        <v>20</v>
      </c>
      <c r="C2797" s="18" t="s">
        <v>45</v>
      </c>
      <c r="D2797" s="18">
        <v>1995</v>
      </c>
      <c r="E2797" s="18">
        <f>VLOOKUP(D2797,'cpi roi'!A:C,2,FALSE)</f>
        <v>152.4</v>
      </c>
      <c r="F2797" s="18" t="s">
        <v>8850</v>
      </c>
      <c r="G2797" s="18">
        <v>6.8</v>
      </c>
      <c r="H2797" s="19">
        <v>14000</v>
      </c>
      <c r="I2797" s="18" t="s">
        <v>8851</v>
      </c>
      <c r="J2797" s="18" t="s">
        <v>8852</v>
      </c>
      <c r="K2797" s="18" t="s">
        <v>8853</v>
      </c>
      <c r="L2797" s="18" t="s">
        <v>34</v>
      </c>
      <c r="M2797" s="20">
        <v>0</v>
      </c>
      <c r="N2797" s="20">
        <v>459749</v>
      </c>
      <c r="O2797" s="21">
        <f t="shared" si="129"/>
        <v>919196.32742782147</v>
      </c>
      <c r="P2797" s="22">
        <f t="shared" si="130"/>
        <v>0</v>
      </c>
      <c r="Q2797" s="20">
        <f t="shared" si="131"/>
        <v>301672.57217847771</v>
      </c>
      <c r="R2797" s="18" t="s">
        <v>35</v>
      </c>
      <c r="S2797" s="18">
        <v>92</v>
      </c>
    </row>
    <row r="2798" spans="1:19" x14ac:dyDescent="0.25">
      <c r="A2798" s="18" t="s">
        <v>8854</v>
      </c>
      <c r="B2798" s="18" t="s">
        <v>2004</v>
      </c>
      <c r="C2798" s="18" t="s">
        <v>29</v>
      </c>
      <c r="D2798" s="18">
        <v>1995</v>
      </c>
      <c r="E2798" s="18">
        <f>VLOOKUP(D2798,'cpi roi'!A:C,2,FALSE)</f>
        <v>152.4</v>
      </c>
      <c r="F2798" s="18" t="s">
        <v>7133</v>
      </c>
      <c r="G2798" s="18">
        <v>5.6</v>
      </c>
      <c r="H2798" s="19">
        <v>5700</v>
      </c>
      <c r="I2798" s="18" t="s">
        <v>4646</v>
      </c>
      <c r="J2798" s="18" t="s">
        <v>8855</v>
      </c>
      <c r="K2798" s="18" t="s">
        <v>7428</v>
      </c>
      <c r="L2798" s="18" t="s">
        <v>34</v>
      </c>
      <c r="M2798" s="20">
        <v>0</v>
      </c>
      <c r="N2798" s="20">
        <v>7919823</v>
      </c>
      <c r="O2798" s="21">
        <f t="shared" si="129"/>
        <v>15834449.265748031</v>
      </c>
      <c r="P2798" s="22">
        <f t="shared" si="130"/>
        <v>0</v>
      </c>
      <c r="Q2798" s="20">
        <f t="shared" si="131"/>
        <v>5196734.2519685039</v>
      </c>
      <c r="R2798" s="18" t="s">
        <v>184</v>
      </c>
      <c r="S2798" s="18">
        <v>90</v>
      </c>
    </row>
    <row r="2799" spans="1:19" x14ac:dyDescent="0.25">
      <c r="A2799" s="18" t="s">
        <v>8856</v>
      </c>
      <c r="B2799" s="18" t="s">
        <v>452</v>
      </c>
      <c r="C2799" s="18" t="s">
        <v>108</v>
      </c>
      <c r="D2799" s="18">
        <v>1995</v>
      </c>
      <c r="E2799" s="18">
        <f>VLOOKUP(D2799,'cpi roi'!A:C,2,FALSE)</f>
        <v>152.4</v>
      </c>
      <c r="F2799" s="18" t="s">
        <v>8857</v>
      </c>
      <c r="G2799" s="18">
        <v>7.5</v>
      </c>
      <c r="H2799" s="19">
        <v>11000</v>
      </c>
      <c r="I2799" s="18" t="s">
        <v>6714</v>
      </c>
      <c r="J2799" s="18" t="s">
        <v>8858</v>
      </c>
      <c r="K2799" s="18" t="s">
        <v>3234</v>
      </c>
      <c r="L2799" s="18" t="s">
        <v>457</v>
      </c>
      <c r="M2799" s="20">
        <v>0</v>
      </c>
      <c r="N2799" s="20">
        <v>873196</v>
      </c>
      <c r="O2799" s="21">
        <f t="shared" si="129"/>
        <v>1745819.0367454067</v>
      </c>
      <c r="P2799" s="22">
        <f t="shared" si="130"/>
        <v>0</v>
      </c>
      <c r="Q2799" s="20">
        <f t="shared" si="131"/>
        <v>572963.25459317584</v>
      </c>
      <c r="R2799" s="18" t="s">
        <v>6515</v>
      </c>
      <c r="S2799" s="18">
        <v>112</v>
      </c>
    </row>
    <row r="2800" spans="1:19" x14ac:dyDescent="0.25">
      <c r="A2800" s="18" t="s">
        <v>8859</v>
      </c>
      <c r="B2800" s="18" t="s">
        <v>452</v>
      </c>
      <c r="C2800" s="18" t="s">
        <v>21</v>
      </c>
      <c r="D2800" s="18">
        <v>1995</v>
      </c>
      <c r="E2800" s="18">
        <f>VLOOKUP(D2800,'cpi roi'!A:C,2,FALSE)</f>
        <v>152.4</v>
      </c>
      <c r="F2800" s="18" t="s">
        <v>8579</v>
      </c>
      <c r="G2800" s="18">
        <v>6.5</v>
      </c>
      <c r="H2800" s="19">
        <v>9200</v>
      </c>
      <c r="I2800" s="18" t="s">
        <v>4359</v>
      </c>
      <c r="J2800" s="18" t="s">
        <v>4360</v>
      </c>
      <c r="K2800" s="18" t="s">
        <v>8860</v>
      </c>
      <c r="L2800" s="18" t="s">
        <v>34</v>
      </c>
      <c r="M2800" s="20">
        <v>0</v>
      </c>
      <c r="N2800" s="20">
        <v>307308</v>
      </c>
      <c r="O2800" s="21">
        <f t="shared" si="129"/>
        <v>614414.35433070862</v>
      </c>
      <c r="P2800" s="22">
        <f t="shared" si="130"/>
        <v>0</v>
      </c>
      <c r="Q2800" s="20">
        <f t="shared" si="131"/>
        <v>201645.66929133859</v>
      </c>
      <c r="R2800" s="18" t="s">
        <v>8861</v>
      </c>
      <c r="S2800" s="18">
        <v>82</v>
      </c>
    </row>
    <row r="2801" spans="1:19" x14ac:dyDescent="0.25">
      <c r="A2801" s="18" t="s">
        <v>8862</v>
      </c>
      <c r="B2801" s="18" t="s">
        <v>37</v>
      </c>
      <c r="C2801" s="18" t="s">
        <v>29</v>
      </c>
      <c r="D2801" s="18">
        <v>1995</v>
      </c>
      <c r="E2801" s="18">
        <f>VLOOKUP(D2801,'cpi roi'!A:C,2,FALSE)</f>
        <v>152.4</v>
      </c>
      <c r="F2801" s="18" t="s">
        <v>8549</v>
      </c>
      <c r="G2801" s="18">
        <v>7</v>
      </c>
      <c r="H2801" s="19">
        <v>5000</v>
      </c>
      <c r="I2801" s="18" t="s">
        <v>4002</v>
      </c>
      <c r="J2801" s="18" t="s">
        <v>4002</v>
      </c>
      <c r="K2801" s="18" t="s">
        <v>1495</v>
      </c>
      <c r="L2801" s="18" t="s">
        <v>34</v>
      </c>
      <c r="M2801" s="20">
        <v>0</v>
      </c>
      <c r="N2801" s="20">
        <v>7024389</v>
      </c>
      <c r="O2801" s="21">
        <f t="shared" si="129"/>
        <v>14044168.820866141</v>
      </c>
      <c r="P2801" s="22">
        <f t="shared" si="130"/>
        <v>0</v>
      </c>
      <c r="Q2801" s="20">
        <f t="shared" si="131"/>
        <v>4609179.1338582672</v>
      </c>
      <c r="R2801" s="18" t="s">
        <v>4153</v>
      </c>
      <c r="S2801" s="18">
        <v>118</v>
      </c>
    </row>
    <row r="2802" spans="1:19" x14ac:dyDescent="0.25">
      <c r="A2802" s="18" t="s">
        <v>8863</v>
      </c>
      <c r="B2802" s="18" t="s">
        <v>37</v>
      </c>
      <c r="C2802" s="18" t="s">
        <v>45</v>
      </c>
      <c r="D2802" s="18">
        <v>1995</v>
      </c>
      <c r="E2802" s="18">
        <f>VLOOKUP(D2802,'cpi roi'!A:C,2,FALSE)</f>
        <v>152.4</v>
      </c>
      <c r="F2802" s="18" t="s">
        <v>8577</v>
      </c>
      <c r="G2802" s="18">
        <v>6.6</v>
      </c>
      <c r="H2802" s="19">
        <v>17000</v>
      </c>
      <c r="I2802" s="18" t="s">
        <v>8864</v>
      </c>
      <c r="J2802" s="18" t="s">
        <v>8865</v>
      </c>
      <c r="K2802" s="18" t="s">
        <v>6914</v>
      </c>
      <c r="L2802" s="18" t="s">
        <v>26</v>
      </c>
      <c r="M2802" s="20">
        <v>40997769</v>
      </c>
      <c r="N2802" s="20">
        <v>10904930</v>
      </c>
      <c r="O2802" s="21">
        <f t="shared" si="129"/>
        <v>21802704.534120735</v>
      </c>
      <c r="P2802" s="22">
        <f t="shared" si="130"/>
        <v>26.598837609919702</v>
      </c>
      <c r="Q2802" s="20">
        <f t="shared" si="131"/>
        <v>7155465.8792650914</v>
      </c>
      <c r="R2802" s="18" t="s">
        <v>3747</v>
      </c>
      <c r="S2802" s="18">
        <v>99</v>
      </c>
    </row>
    <row r="2803" spans="1:19" x14ac:dyDescent="0.25">
      <c r="A2803" s="18" t="s">
        <v>8866</v>
      </c>
      <c r="B2803" s="18" t="s">
        <v>20</v>
      </c>
      <c r="C2803" s="18" t="s">
        <v>45</v>
      </c>
      <c r="D2803" s="18">
        <v>1995</v>
      </c>
      <c r="E2803" s="18">
        <f>VLOOKUP(D2803,'cpi roi'!A:C,2,FALSE)</f>
        <v>152.4</v>
      </c>
      <c r="F2803" s="18" t="s">
        <v>8141</v>
      </c>
      <c r="G2803" s="18">
        <v>6.7</v>
      </c>
      <c r="H2803" s="19">
        <v>5100</v>
      </c>
      <c r="I2803" s="18" t="s">
        <v>8867</v>
      </c>
      <c r="J2803" s="18" t="s">
        <v>8867</v>
      </c>
      <c r="K2803" s="18" t="s">
        <v>3951</v>
      </c>
      <c r="L2803" s="18" t="s">
        <v>26</v>
      </c>
      <c r="M2803" s="20">
        <v>0</v>
      </c>
      <c r="N2803" s="20">
        <v>218626</v>
      </c>
      <c r="O2803" s="21">
        <f t="shared" si="129"/>
        <v>437108.54461942258</v>
      </c>
      <c r="P2803" s="22">
        <f t="shared" si="130"/>
        <v>0</v>
      </c>
      <c r="Q2803" s="20">
        <f t="shared" si="131"/>
        <v>143455.38057742783</v>
      </c>
      <c r="R2803" s="18" t="s">
        <v>4073</v>
      </c>
      <c r="S2803" s="18">
        <v>110</v>
      </c>
    </row>
    <row r="2804" spans="1:19" x14ac:dyDescent="0.25">
      <c r="A2804" s="18" t="s">
        <v>8868</v>
      </c>
      <c r="B2804" s="18" t="s">
        <v>20</v>
      </c>
      <c r="C2804" s="18" t="s">
        <v>45</v>
      </c>
      <c r="D2804" s="18">
        <v>1995</v>
      </c>
      <c r="E2804" s="18">
        <f>VLOOKUP(D2804,'cpi roi'!A:C,2,FALSE)</f>
        <v>152.4</v>
      </c>
      <c r="F2804" s="18" t="s">
        <v>7959</v>
      </c>
      <c r="G2804" s="18">
        <v>7</v>
      </c>
      <c r="H2804" s="19">
        <v>11000</v>
      </c>
      <c r="I2804" s="18" t="s">
        <v>3477</v>
      </c>
      <c r="J2804" s="18" t="s">
        <v>3477</v>
      </c>
      <c r="K2804" s="18" t="s">
        <v>8869</v>
      </c>
      <c r="L2804" s="18" t="s">
        <v>1116</v>
      </c>
      <c r="M2804" s="20">
        <v>0</v>
      </c>
      <c r="N2804" s="20">
        <v>1104622</v>
      </c>
      <c r="O2804" s="21">
        <f t="shared" si="129"/>
        <v>2208519.1824146979</v>
      </c>
      <c r="P2804" s="22">
        <f t="shared" si="130"/>
        <v>0</v>
      </c>
      <c r="Q2804" s="20">
        <f t="shared" si="131"/>
        <v>724817.5853018373</v>
      </c>
      <c r="R2804" s="18" t="s">
        <v>7422</v>
      </c>
      <c r="S2804" s="18">
        <v>103</v>
      </c>
    </row>
    <row r="2805" spans="1:19" x14ac:dyDescent="0.25">
      <c r="A2805" s="18" t="s">
        <v>8870</v>
      </c>
      <c r="B2805" s="18" t="s">
        <v>20</v>
      </c>
      <c r="C2805" s="18" t="s">
        <v>45</v>
      </c>
      <c r="D2805" s="18">
        <v>1995</v>
      </c>
      <c r="E2805" s="18">
        <f>VLOOKUP(D2805,'cpi roi'!A:C,2,FALSE)</f>
        <v>152.4</v>
      </c>
      <c r="F2805" s="18" t="s">
        <v>8434</v>
      </c>
      <c r="G2805" s="18">
        <v>6.7</v>
      </c>
      <c r="H2805" s="19">
        <v>9200</v>
      </c>
      <c r="I2805" s="18" t="s">
        <v>8804</v>
      </c>
      <c r="J2805" s="18" t="s">
        <v>8804</v>
      </c>
      <c r="K2805" s="18" t="s">
        <v>6779</v>
      </c>
      <c r="L2805" s="18" t="s">
        <v>34</v>
      </c>
      <c r="M2805" s="20">
        <v>2000000</v>
      </c>
      <c r="N2805" s="20">
        <v>1268636</v>
      </c>
      <c r="O2805" s="21">
        <f t="shared" si="129"/>
        <v>2536439.5616797898</v>
      </c>
      <c r="P2805" s="22">
        <f t="shared" si="130"/>
        <v>63.431800000000003</v>
      </c>
      <c r="Q2805" s="20">
        <f t="shared" si="131"/>
        <v>832438.32020997372</v>
      </c>
      <c r="R2805" s="18" t="s">
        <v>3747</v>
      </c>
      <c r="S2805" s="18">
        <v>83</v>
      </c>
    </row>
    <row r="2806" spans="1:19" x14ac:dyDescent="0.25">
      <c r="A2806" s="18" t="s">
        <v>8871</v>
      </c>
      <c r="B2806" s="18" t="s">
        <v>2004</v>
      </c>
      <c r="C2806" s="18" t="s">
        <v>45</v>
      </c>
      <c r="D2806" s="18">
        <v>1995</v>
      </c>
      <c r="E2806" s="18">
        <f>VLOOKUP(D2806,'cpi roi'!A:C,2,FALSE)</f>
        <v>152.4</v>
      </c>
      <c r="F2806" s="18" t="s">
        <v>8383</v>
      </c>
      <c r="G2806" s="18">
        <v>6.2</v>
      </c>
      <c r="H2806" s="19">
        <v>4700</v>
      </c>
      <c r="I2806" s="18" t="s">
        <v>7966</v>
      </c>
      <c r="J2806" s="18" t="s">
        <v>5397</v>
      </c>
      <c r="K2806" s="18" t="s">
        <v>2244</v>
      </c>
      <c r="L2806" s="18" t="s">
        <v>34</v>
      </c>
      <c r="M2806" s="20">
        <v>0</v>
      </c>
      <c r="N2806" s="20">
        <v>12096673</v>
      </c>
      <c r="O2806" s="21">
        <f t="shared" si="129"/>
        <v>24185408.550524935</v>
      </c>
      <c r="P2806" s="22">
        <f t="shared" si="130"/>
        <v>0</v>
      </c>
      <c r="Q2806" s="20">
        <f t="shared" si="131"/>
        <v>7937449.4750656169</v>
      </c>
      <c r="R2806" s="18" t="s">
        <v>184</v>
      </c>
      <c r="S2806" s="18">
        <v>106</v>
      </c>
    </row>
    <row r="2807" spans="1:19" x14ac:dyDescent="0.25">
      <c r="A2807" s="18" t="s">
        <v>8872</v>
      </c>
      <c r="B2807" s="18" t="s">
        <v>20</v>
      </c>
      <c r="C2807" s="18" t="s">
        <v>56</v>
      </c>
      <c r="D2807" s="18">
        <v>1995</v>
      </c>
      <c r="E2807" s="18">
        <f>VLOOKUP(D2807,'cpi roi'!A:C,2,FALSE)</f>
        <v>152.4</v>
      </c>
      <c r="F2807" s="18" t="s">
        <v>8058</v>
      </c>
      <c r="G2807" s="18">
        <v>4.3</v>
      </c>
      <c r="H2807" s="19">
        <v>8500</v>
      </c>
      <c r="I2807" s="18" t="s">
        <v>739</v>
      </c>
      <c r="J2807" s="18" t="s">
        <v>739</v>
      </c>
      <c r="K2807" s="18" t="s">
        <v>2666</v>
      </c>
      <c r="L2807" s="18" t="s">
        <v>95</v>
      </c>
      <c r="M2807" s="20">
        <v>0</v>
      </c>
      <c r="N2807" s="20">
        <v>1781383</v>
      </c>
      <c r="O2807" s="21">
        <f t="shared" si="129"/>
        <v>3561597.1135170604</v>
      </c>
      <c r="P2807" s="22">
        <f t="shared" si="130"/>
        <v>0</v>
      </c>
      <c r="Q2807" s="20">
        <f t="shared" si="131"/>
        <v>1168886.4829396326</v>
      </c>
      <c r="R2807" s="18" t="s">
        <v>8873</v>
      </c>
      <c r="S2807" s="18">
        <v>106</v>
      </c>
    </row>
    <row r="2808" spans="1:19" x14ac:dyDescent="0.25">
      <c r="A2808" s="18" t="s">
        <v>8874</v>
      </c>
      <c r="B2808" s="18" t="s">
        <v>20</v>
      </c>
      <c r="C2808" s="18" t="s">
        <v>45</v>
      </c>
      <c r="D2808" s="18">
        <v>1995</v>
      </c>
      <c r="E2808" s="18">
        <f>VLOOKUP(D2808,'cpi roi'!A:C,2,FALSE)</f>
        <v>152.4</v>
      </c>
      <c r="F2808" s="18" t="s">
        <v>8484</v>
      </c>
      <c r="G2808" s="18">
        <v>6.8</v>
      </c>
      <c r="H2808" s="19">
        <v>5900</v>
      </c>
      <c r="I2808" s="18" t="s">
        <v>8875</v>
      </c>
      <c r="J2808" s="18" t="s">
        <v>6818</v>
      </c>
      <c r="K2808" s="18" t="s">
        <v>8876</v>
      </c>
      <c r="L2808" s="18" t="s">
        <v>34</v>
      </c>
      <c r="M2808" s="20">
        <v>0</v>
      </c>
      <c r="N2808" s="20">
        <v>3487767</v>
      </c>
      <c r="O2808" s="21">
        <f t="shared" si="129"/>
        <v>6973245.4389763772</v>
      </c>
      <c r="P2808" s="22">
        <f t="shared" si="130"/>
        <v>0</v>
      </c>
      <c r="Q2808" s="20">
        <f t="shared" si="131"/>
        <v>2288561.0236220472</v>
      </c>
      <c r="R2808" s="18" t="s">
        <v>8877</v>
      </c>
      <c r="S2808" s="18">
        <v>92</v>
      </c>
    </row>
    <row r="2809" spans="1:19" x14ac:dyDescent="0.25">
      <c r="A2809" s="18" t="s">
        <v>8878</v>
      </c>
      <c r="B2809" s="18" t="s">
        <v>2004</v>
      </c>
      <c r="C2809" s="18" t="s">
        <v>45</v>
      </c>
      <c r="D2809" s="18">
        <v>1995</v>
      </c>
      <c r="E2809" s="18">
        <f>VLOOKUP(D2809,'cpi roi'!A:C,2,FALSE)</f>
        <v>152.4</v>
      </c>
      <c r="F2809" s="18" t="s">
        <v>8537</v>
      </c>
      <c r="G2809" s="18">
        <v>6.7</v>
      </c>
      <c r="H2809" s="19">
        <v>6400</v>
      </c>
      <c r="I2809" s="18" t="s">
        <v>6076</v>
      </c>
      <c r="J2809" s="18" t="s">
        <v>8879</v>
      </c>
      <c r="K2809" s="18" t="s">
        <v>8880</v>
      </c>
      <c r="L2809" s="18" t="s">
        <v>26</v>
      </c>
      <c r="M2809" s="20">
        <v>0</v>
      </c>
      <c r="N2809" s="20">
        <v>4821759</v>
      </c>
      <c r="O2809" s="21">
        <f t="shared" si="129"/>
        <v>9640354.1161417328</v>
      </c>
      <c r="P2809" s="22">
        <f t="shared" si="130"/>
        <v>0</v>
      </c>
      <c r="Q2809" s="20">
        <f t="shared" si="131"/>
        <v>3163883.8582677166</v>
      </c>
      <c r="R2809" s="18" t="s">
        <v>8881</v>
      </c>
      <c r="S2809" s="18">
        <v>90</v>
      </c>
    </row>
    <row r="2810" spans="1:19" x14ac:dyDescent="0.25">
      <c r="A2810" s="18" t="s">
        <v>8882</v>
      </c>
      <c r="B2810" s="18" t="s">
        <v>20</v>
      </c>
      <c r="C2810" s="18" t="s">
        <v>45</v>
      </c>
      <c r="D2810" s="18">
        <v>1995</v>
      </c>
      <c r="E2810" s="18">
        <f>VLOOKUP(D2810,'cpi roi'!A:C,2,FALSE)</f>
        <v>152.4</v>
      </c>
      <c r="F2810" s="18" t="s">
        <v>8469</v>
      </c>
      <c r="G2810" s="18">
        <v>6.5</v>
      </c>
      <c r="H2810" s="19">
        <v>4700</v>
      </c>
      <c r="I2810" s="18" t="s">
        <v>8883</v>
      </c>
      <c r="J2810" s="18" t="s">
        <v>8884</v>
      </c>
      <c r="K2810" s="18" t="s">
        <v>8885</v>
      </c>
      <c r="L2810" s="18" t="s">
        <v>34</v>
      </c>
      <c r="M2810" s="20">
        <v>150000</v>
      </c>
      <c r="N2810" s="20">
        <v>472370</v>
      </c>
      <c r="O2810" s="21">
        <f t="shared" si="129"/>
        <v>944430.04593175848</v>
      </c>
      <c r="P2810" s="22">
        <f t="shared" si="130"/>
        <v>314.91333333333336</v>
      </c>
      <c r="Q2810" s="20">
        <f t="shared" si="131"/>
        <v>309954.06824146979</v>
      </c>
      <c r="R2810" s="18" t="s">
        <v>8886</v>
      </c>
      <c r="S2810" s="18">
        <v>94</v>
      </c>
    </row>
    <row r="2811" spans="1:19" x14ac:dyDescent="0.25">
      <c r="A2811" s="18" t="s">
        <v>8887</v>
      </c>
      <c r="B2811" s="18" t="s">
        <v>37</v>
      </c>
      <c r="C2811" s="18" t="s">
        <v>38</v>
      </c>
      <c r="D2811" s="18">
        <v>1995</v>
      </c>
      <c r="E2811" s="18">
        <f>VLOOKUP(D2811,'cpi roi'!A:C,2,FALSE)</f>
        <v>152.4</v>
      </c>
      <c r="F2811" s="18" t="s">
        <v>8508</v>
      </c>
      <c r="G2811" s="18">
        <v>5.0999999999999996</v>
      </c>
      <c r="H2811" s="19">
        <v>8600</v>
      </c>
      <c r="I2811" s="18" t="s">
        <v>2818</v>
      </c>
      <c r="J2811" s="18" t="s">
        <v>8888</v>
      </c>
      <c r="K2811" s="18" t="s">
        <v>2621</v>
      </c>
      <c r="L2811" s="18" t="s">
        <v>34</v>
      </c>
      <c r="M2811" s="20">
        <v>0</v>
      </c>
      <c r="N2811" s="20">
        <v>24670346</v>
      </c>
      <c r="O2811" s="21">
        <f t="shared" si="129"/>
        <v>49324504.108923882</v>
      </c>
      <c r="P2811" s="22">
        <f t="shared" si="130"/>
        <v>0</v>
      </c>
      <c r="Q2811" s="20">
        <f t="shared" si="131"/>
        <v>16187891.076115485</v>
      </c>
      <c r="R2811" s="18" t="s">
        <v>1729</v>
      </c>
      <c r="S2811" s="18">
        <v>107</v>
      </c>
    </row>
    <row r="2812" spans="1:19" x14ac:dyDescent="0.25">
      <c r="A2812" s="18" t="s">
        <v>8889</v>
      </c>
      <c r="B2812" s="18" t="s">
        <v>20</v>
      </c>
      <c r="C2812" s="18" t="s">
        <v>21</v>
      </c>
      <c r="D2812" s="18">
        <v>1995</v>
      </c>
      <c r="E2812" s="18">
        <f>VLOOKUP(D2812,'cpi roi'!A:C,2,FALSE)</f>
        <v>152.4</v>
      </c>
      <c r="F2812" s="18" t="s">
        <v>8383</v>
      </c>
      <c r="G2812" s="18">
        <v>6.4</v>
      </c>
      <c r="H2812" s="19">
        <v>5600</v>
      </c>
      <c r="I2812" s="18" t="s">
        <v>2899</v>
      </c>
      <c r="J2812" s="18" t="s">
        <v>8890</v>
      </c>
      <c r="K2812" s="18" t="s">
        <v>1207</v>
      </c>
      <c r="L2812" s="18" t="s">
        <v>34</v>
      </c>
      <c r="M2812" s="20">
        <v>17000000</v>
      </c>
      <c r="N2812" s="20">
        <v>7603766</v>
      </c>
      <c r="O2812" s="21">
        <f t="shared" si="129"/>
        <v>15202542.652230971</v>
      </c>
      <c r="P2812" s="22">
        <f t="shared" si="130"/>
        <v>44.728035294117646</v>
      </c>
      <c r="Q2812" s="20">
        <f t="shared" si="131"/>
        <v>4989347.7690288713</v>
      </c>
      <c r="R2812" s="18" t="s">
        <v>48</v>
      </c>
      <c r="S2812" s="18">
        <v>111</v>
      </c>
    </row>
    <row r="2813" spans="1:19" x14ac:dyDescent="0.25">
      <c r="A2813" s="18" t="s">
        <v>8891</v>
      </c>
      <c r="B2813" s="18" t="s">
        <v>20</v>
      </c>
      <c r="C2813" s="18" t="s">
        <v>108</v>
      </c>
      <c r="D2813" s="18">
        <v>1995</v>
      </c>
      <c r="E2813" s="18">
        <f>VLOOKUP(D2813,'cpi roi'!A:C,2,FALSE)</f>
        <v>152.4</v>
      </c>
      <c r="F2813" s="18" t="s">
        <v>8709</v>
      </c>
      <c r="G2813" s="18">
        <v>6.1</v>
      </c>
      <c r="H2813" s="19">
        <v>3400</v>
      </c>
      <c r="I2813" s="18" t="s">
        <v>5109</v>
      </c>
      <c r="J2813" s="18" t="s">
        <v>8892</v>
      </c>
      <c r="K2813" s="18" t="s">
        <v>1143</v>
      </c>
      <c r="L2813" s="18" t="s">
        <v>34</v>
      </c>
      <c r="M2813" s="20">
        <v>6500000</v>
      </c>
      <c r="N2813" s="20">
        <v>536023</v>
      </c>
      <c r="O2813" s="21">
        <f t="shared" si="129"/>
        <v>1071694.278871391</v>
      </c>
      <c r="P2813" s="22">
        <f t="shared" si="130"/>
        <v>8.2465076923076914</v>
      </c>
      <c r="Q2813" s="20">
        <f t="shared" si="131"/>
        <v>351721.12860892387</v>
      </c>
      <c r="R2813" s="18" t="s">
        <v>8893</v>
      </c>
      <c r="S2813" s="18">
        <v>99</v>
      </c>
    </row>
    <row r="2814" spans="1:19" x14ac:dyDescent="0.25">
      <c r="A2814" s="18" t="s">
        <v>8894</v>
      </c>
      <c r="B2814" s="18" t="s">
        <v>341</v>
      </c>
      <c r="C2814" s="18" t="s">
        <v>394</v>
      </c>
      <c r="D2814" s="18">
        <v>1995</v>
      </c>
      <c r="E2814" s="18">
        <f>VLOOKUP(D2814,'cpi roi'!A:C,2,FALSE)</f>
        <v>152.4</v>
      </c>
      <c r="F2814" s="18" t="s">
        <v>8895</v>
      </c>
      <c r="G2814" s="18">
        <v>5.6</v>
      </c>
      <c r="H2814" s="19">
        <v>4700</v>
      </c>
      <c r="I2814" s="18" t="s">
        <v>1061</v>
      </c>
      <c r="J2814" s="18" t="s">
        <v>8896</v>
      </c>
      <c r="K2814" s="18" t="s">
        <v>4327</v>
      </c>
      <c r="L2814" s="18" t="s">
        <v>3160</v>
      </c>
      <c r="M2814" s="20">
        <v>28000000</v>
      </c>
      <c r="N2814" s="20">
        <v>3983912</v>
      </c>
      <c r="O2814" s="21">
        <f t="shared" si="129"/>
        <v>7965209.8845144352</v>
      </c>
      <c r="P2814" s="22">
        <f t="shared" si="130"/>
        <v>14.228257142857142</v>
      </c>
      <c r="Q2814" s="20">
        <f t="shared" si="131"/>
        <v>2614115.4855643045</v>
      </c>
      <c r="R2814" s="18" t="s">
        <v>122</v>
      </c>
      <c r="S2814" s="18">
        <v>74</v>
      </c>
    </row>
    <row r="2815" spans="1:19" x14ac:dyDescent="0.25">
      <c r="A2815" s="18" t="s">
        <v>8897</v>
      </c>
      <c r="B2815" s="18" t="s">
        <v>37</v>
      </c>
      <c r="C2815" s="18" t="s">
        <v>21</v>
      </c>
      <c r="D2815" s="18">
        <v>1995</v>
      </c>
      <c r="E2815" s="18">
        <f>VLOOKUP(D2815,'cpi roi'!A:C,2,FALSE)</f>
        <v>152.4</v>
      </c>
      <c r="F2815" s="18" t="s">
        <v>8614</v>
      </c>
      <c r="G2815" s="18">
        <v>6.7</v>
      </c>
      <c r="H2815" s="19">
        <v>6600</v>
      </c>
      <c r="I2815" s="18" t="s">
        <v>8898</v>
      </c>
      <c r="J2815" s="18" t="s">
        <v>8899</v>
      </c>
      <c r="K2815" s="18" t="s">
        <v>2244</v>
      </c>
      <c r="L2815" s="18" t="s">
        <v>34</v>
      </c>
      <c r="M2815" s="20">
        <v>15000000</v>
      </c>
      <c r="N2815" s="20">
        <v>3987768</v>
      </c>
      <c r="O2815" s="21">
        <f t="shared" si="129"/>
        <v>7972919.3543307083</v>
      </c>
      <c r="P2815" s="22">
        <f t="shared" si="130"/>
        <v>26.58512</v>
      </c>
      <c r="Q2815" s="20">
        <f t="shared" si="131"/>
        <v>2616645.6692913384</v>
      </c>
      <c r="R2815" s="18" t="s">
        <v>122</v>
      </c>
      <c r="S2815" s="18">
        <v>96</v>
      </c>
    </row>
    <row r="2816" spans="1:19" x14ac:dyDescent="0.25">
      <c r="A2816" s="18" t="s">
        <v>8900</v>
      </c>
      <c r="B2816" s="18" t="s">
        <v>37</v>
      </c>
      <c r="C2816" s="18" t="s">
        <v>45</v>
      </c>
      <c r="D2816" s="18">
        <v>1995</v>
      </c>
      <c r="E2816" s="18">
        <f>VLOOKUP(D2816,'cpi roi'!A:C,2,FALSE)</f>
        <v>152.4</v>
      </c>
      <c r="F2816" s="18" t="s">
        <v>8901</v>
      </c>
      <c r="G2816" s="18">
        <v>6</v>
      </c>
      <c r="H2816" s="19">
        <v>6600</v>
      </c>
      <c r="I2816" s="18" t="s">
        <v>7082</v>
      </c>
      <c r="J2816" s="18" t="s">
        <v>8902</v>
      </c>
      <c r="K2816" s="18" t="s">
        <v>8903</v>
      </c>
      <c r="L2816" s="18" t="s">
        <v>34</v>
      </c>
      <c r="M2816" s="20">
        <v>10500000</v>
      </c>
      <c r="N2816" s="20">
        <v>26325256</v>
      </c>
      <c r="O2816" s="21">
        <f t="shared" si="129"/>
        <v>52633238.209973752</v>
      </c>
      <c r="P2816" s="22">
        <f t="shared" si="130"/>
        <v>250.71672380952381</v>
      </c>
      <c r="Q2816" s="20">
        <f t="shared" si="131"/>
        <v>17273790.026246719</v>
      </c>
      <c r="R2816" s="18" t="s">
        <v>5724</v>
      </c>
      <c r="S2816" s="18">
        <v>113</v>
      </c>
    </row>
    <row r="2817" spans="1:19" x14ac:dyDescent="0.25">
      <c r="A2817" s="18" t="s">
        <v>8904</v>
      </c>
      <c r="B2817" s="18" t="s">
        <v>20</v>
      </c>
      <c r="C2817" s="18" t="s">
        <v>108</v>
      </c>
      <c r="D2817" s="18">
        <v>1995</v>
      </c>
      <c r="E2817" s="18">
        <f>VLOOKUP(D2817,'cpi roi'!A:C,2,FALSE)</f>
        <v>152.4</v>
      </c>
      <c r="F2817" s="18" t="s">
        <v>8222</v>
      </c>
      <c r="G2817" s="18">
        <v>5.4</v>
      </c>
      <c r="H2817" s="19">
        <v>2800</v>
      </c>
      <c r="I2817" s="18" t="s">
        <v>5489</v>
      </c>
      <c r="J2817" s="18" t="s">
        <v>7432</v>
      </c>
      <c r="K2817" s="18" t="s">
        <v>4291</v>
      </c>
      <c r="L2817" s="18" t="s">
        <v>34</v>
      </c>
      <c r="M2817" s="20">
        <v>15000000</v>
      </c>
      <c r="N2817" s="20">
        <v>3674841</v>
      </c>
      <c r="O2817" s="21">
        <f t="shared" si="129"/>
        <v>7347270.6870078733</v>
      </c>
      <c r="P2817" s="22">
        <f t="shared" si="130"/>
        <v>24.498940000000001</v>
      </c>
      <c r="Q2817" s="20">
        <f t="shared" si="131"/>
        <v>2411312.9921259843</v>
      </c>
      <c r="R2817" s="18" t="s">
        <v>2097</v>
      </c>
      <c r="S2817" s="18">
        <v>108</v>
      </c>
    </row>
    <row r="2818" spans="1:19" x14ac:dyDescent="0.25">
      <c r="A2818" s="18" t="s">
        <v>8905</v>
      </c>
      <c r="B2818" s="18" t="s">
        <v>2711</v>
      </c>
      <c r="C2818" s="18" t="s">
        <v>21</v>
      </c>
      <c r="D2818" s="18">
        <v>1995</v>
      </c>
      <c r="E2818" s="18">
        <f>VLOOKUP(D2818,'cpi roi'!A:C,2,FALSE)</f>
        <v>152.4</v>
      </c>
      <c r="F2818" s="18" t="s">
        <v>8906</v>
      </c>
      <c r="G2818" s="18">
        <v>7.7</v>
      </c>
      <c r="H2818" s="19">
        <v>6900</v>
      </c>
      <c r="I2818" s="18" t="s">
        <v>8907</v>
      </c>
      <c r="J2818" s="18" t="s">
        <v>5868</v>
      </c>
      <c r="K2818" s="18" t="s">
        <v>8908</v>
      </c>
      <c r="L2818" s="18" t="s">
        <v>5870</v>
      </c>
      <c r="M2818" s="20">
        <v>150000</v>
      </c>
      <c r="N2818" s="20">
        <v>924940</v>
      </c>
      <c r="O2818" s="21">
        <f t="shared" si="129"/>
        <v>1849273.0839895012</v>
      </c>
      <c r="P2818" s="22">
        <f t="shared" si="130"/>
        <v>616.62666666666667</v>
      </c>
      <c r="Q2818" s="20">
        <f t="shared" si="131"/>
        <v>606916.01049868762</v>
      </c>
      <c r="R2818" s="18" t="s">
        <v>8909</v>
      </c>
      <c r="S2818" s="18">
        <v>85</v>
      </c>
    </row>
    <row r="2819" spans="1:19" x14ac:dyDescent="0.25">
      <c r="A2819" s="18" t="s">
        <v>8910</v>
      </c>
      <c r="B2819" s="18" t="s">
        <v>20</v>
      </c>
      <c r="C2819" s="18" t="s">
        <v>21</v>
      </c>
      <c r="D2819" s="18">
        <v>1995</v>
      </c>
      <c r="E2819" s="18">
        <f>VLOOKUP(D2819,'cpi roi'!A:C,2,FALSE)</f>
        <v>152.4</v>
      </c>
      <c r="F2819" s="18" t="s">
        <v>8660</v>
      </c>
      <c r="G2819" s="18">
        <v>6.6</v>
      </c>
      <c r="H2819" s="19">
        <v>2800</v>
      </c>
      <c r="I2819" s="18" t="s">
        <v>759</v>
      </c>
      <c r="J2819" s="18" t="s">
        <v>8911</v>
      </c>
      <c r="K2819" s="18" t="s">
        <v>4956</v>
      </c>
      <c r="L2819" s="18" t="s">
        <v>457</v>
      </c>
      <c r="M2819" s="20">
        <v>0</v>
      </c>
      <c r="N2819" s="20">
        <v>1110104</v>
      </c>
      <c r="O2819" s="21">
        <f t="shared" ref="O2819:O2882" si="132">(304.7/E2819)*N2819</f>
        <v>2219479.5853018374</v>
      </c>
      <c r="P2819" s="22">
        <f t="shared" ref="P2819:P2882" si="133">IFERROR(N2819/M2819, 0)*100</f>
        <v>0</v>
      </c>
      <c r="Q2819" s="20">
        <f t="shared" ref="Q2819:Q2882" si="134">N2819/(E2819/100)</f>
        <v>728414.69816272962</v>
      </c>
      <c r="R2819" s="18" t="s">
        <v>7422</v>
      </c>
      <c r="S2819" s="18">
        <v>115</v>
      </c>
    </row>
    <row r="2820" spans="1:19" x14ac:dyDescent="0.25">
      <c r="A2820" s="18" t="s">
        <v>8912</v>
      </c>
      <c r="B2820" s="18" t="s">
        <v>452</v>
      </c>
      <c r="C2820" s="18" t="s">
        <v>21</v>
      </c>
      <c r="D2820" s="18">
        <v>1995</v>
      </c>
      <c r="E2820" s="18">
        <f>VLOOKUP(D2820,'cpi roi'!A:C,2,FALSE)</f>
        <v>152.4</v>
      </c>
      <c r="F2820" s="18" t="s">
        <v>8141</v>
      </c>
      <c r="G2820" s="18">
        <v>7.6</v>
      </c>
      <c r="H2820" s="19">
        <v>11000</v>
      </c>
      <c r="I2820" s="18" t="s">
        <v>6069</v>
      </c>
      <c r="J2820" s="18" t="s">
        <v>6070</v>
      </c>
      <c r="K2820" s="18" t="s">
        <v>8913</v>
      </c>
      <c r="L2820" s="18" t="s">
        <v>26</v>
      </c>
      <c r="M2820" s="20">
        <v>0</v>
      </c>
      <c r="N2820" s="20">
        <v>228800</v>
      </c>
      <c r="O2820" s="21">
        <f t="shared" si="132"/>
        <v>457449.86876640416</v>
      </c>
      <c r="P2820" s="22">
        <f t="shared" si="133"/>
        <v>0</v>
      </c>
      <c r="Q2820" s="20">
        <f t="shared" si="134"/>
        <v>150131.23359580053</v>
      </c>
      <c r="R2820" s="18" t="s">
        <v>8914</v>
      </c>
      <c r="S2820" s="18">
        <v>109</v>
      </c>
    </row>
    <row r="2821" spans="1:19" x14ac:dyDescent="0.25">
      <c r="A2821" s="18" t="s">
        <v>8915</v>
      </c>
      <c r="B2821" s="18" t="s">
        <v>20</v>
      </c>
      <c r="C2821" s="18" t="s">
        <v>21</v>
      </c>
      <c r="D2821" s="18">
        <v>1995</v>
      </c>
      <c r="E2821" s="18">
        <f>VLOOKUP(D2821,'cpi roi'!A:C,2,FALSE)</f>
        <v>152.4</v>
      </c>
      <c r="F2821" s="18" t="s">
        <v>8712</v>
      </c>
      <c r="G2821" s="18">
        <v>5.3</v>
      </c>
      <c r="H2821" s="19">
        <v>4700</v>
      </c>
      <c r="I2821" s="18" t="s">
        <v>2458</v>
      </c>
      <c r="J2821" s="18" t="s">
        <v>2458</v>
      </c>
      <c r="K2821" s="18" t="s">
        <v>164</v>
      </c>
      <c r="L2821" s="18" t="s">
        <v>457</v>
      </c>
      <c r="M2821" s="20">
        <v>7000000</v>
      </c>
      <c r="N2821" s="20">
        <v>3734870</v>
      </c>
      <c r="O2821" s="21">
        <f t="shared" si="132"/>
        <v>7467289.2979002623</v>
      </c>
      <c r="P2821" s="22">
        <f t="shared" si="133"/>
        <v>53.355285714285714</v>
      </c>
      <c r="Q2821" s="20">
        <f t="shared" si="134"/>
        <v>2450702.0997375329</v>
      </c>
      <c r="R2821" s="18" t="s">
        <v>8916</v>
      </c>
      <c r="S2821" s="18">
        <v>89</v>
      </c>
    </row>
    <row r="2822" spans="1:19" x14ac:dyDescent="0.25">
      <c r="A2822" s="18" t="s">
        <v>8917</v>
      </c>
      <c r="B2822" s="18" t="s">
        <v>20</v>
      </c>
      <c r="C2822" s="18" t="s">
        <v>108</v>
      </c>
      <c r="D2822" s="18">
        <v>1995</v>
      </c>
      <c r="E2822" s="18">
        <f>VLOOKUP(D2822,'cpi roi'!A:C,2,FALSE)</f>
        <v>152.4</v>
      </c>
      <c r="F2822" s="18" t="s">
        <v>8488</v>
      </c>
      <c r="G2822" s="18">
        <v>5.2</v>
      </c>
      <c r="H2822" s="19">
        <v>6400</v>
      </c>
      <c r="I2822" s="18" t="s">
        <v>8918</v>
      </c>
      <c r="J2822" s="18" t="s">
        <v>8919</v>
      </c>
      <c r="K2822" s="18" t="s">
        <v>4863</v>
      </c>
      <c r="L2822" s="18" t="s">
        <v>34</v>
      </c>
      <c r="M2822" s="20">
        <v>6400000</v>
      </c>
      <c r="N2822" s="20">
        <v>6858261</v>
      </c>
      <c r="O2822" s="21">
        <f t="shared" si="132"/>
        <v>13712021.828740157</v>
      </c>
      <c r="P2822" s="22">
        <f t="shared" si="133"/>
        <v>107.16032812500001</v>
      </c>
      <c r="Q2822" s="20">
        <f t="shared" si="134"/>
        <v>4500171.2598425196</v>
      </c>
      <c r="R2822" s="18" t="s">
        <v>2105</v>
      </c>
      <c r="S2822" s="18">
        <v>86</v>
      </c>
    </row>
    <row r="2823" spans="1:19" x14ac:dyDescent="0.25">
      <c r="A2823" s="18" t="s">
        <v>8920</v>
      </c>
      <c r="B2823" s="18" t="s">
        <v>2004</v>
      </c>
      <c r="C2823" s="18" t="s">
        <v>38</v>
      </c>
      <c r="D2823" s="18">
        <v>1995</v>
      </c>
      <c r="E2823" s="18">
        <f>VLOOKUP(D2823,'cpi roi'!A:C,2,FALSE)</f>
        <v>152.4</v>
      </c>
      <c r="F2823" s="18" t="s">
        <v>8709</v>
      </c>
      <c r="G2823" s="18">
        <v>4.2</v>
      </c>
      <c r="H2823" s="19">
        <v>3200</v>
      </c>
      <c r="I2823" s="18" t="s">
        <v>4891</v>
      </c>
      <c r="J2823" s="18" t="s">
        <v>4891</v>
      </c>
      <c r="K2823" s="18" t="s">
        <v>331</v>
      </c>
      <c r="L2823" s="18" t="s">
        <v>34</v>
      </c>
      <c r="M2823" s="20">
        <v>6000000</v>
      </c>
      <c r="N2823" s="20">
        <v>5093707</v>
      </c>
      <c r="O2823" s="21">
        <f t="shared" si="132"/>
        <v>10184071.672572179</v>
      </c>
      <c r="P2823" s="22">
        <f t="shared" si="133"/>
        <v>84.895116666666667</v>
      </c>
      <c r="Q2823" s="20">
        <f t="shared" si="134"/>
        <v>3342327.4278215221</v>
      </c>
      <c r="R2823" s="18" t="s">
        <v>6780</v>
      </c>
      <c r="S2823" s="18">
        <v>86</v>
      </c>
    </row>
    <row r="2824" spans="1:19" x14ac:dyDescent="0.25">
      <c r="A2824" s="18" t="s">
        <v>8921</v>
      </c>
      <c r="B2824" s="18" t="s">
        <v>20</v>
      </c>
      <c r="C2824" s="18" t="s">
        <v>45</v>
      </c>
      <c r="D2824" s="18">
        <v>1995</v>
      </c>
      <c r="E2824" s="18">
        <f>VLOOKUP(D2824,'cpi roi'!A:C,2,FALSE)</f>
        <v>152.4</v>
      </c>
      <c r="F2824" s="18" t="s">
        <v>8472</v>
      </c>
      <c r="G2824" s="18">
        <v>6.5</v>
      </c>
      <c r="H2824" s="19">
        <v>4400</v>
      </c>
      <c r="I2824" s="18" t="s">
        <v>8922</v>
      </c>
      <c r="J2824" s="18" t="s">
        <v>8922</v>
      </c>
      <c r="K2824" s="18" t="s">
        <v>8923</v>
      </c>
      <c r="L2824" s="18" t="s">
        <v>34</v>
      </c>
      <c r="M2824" s="20">
        <v>250000</v>
      </c>
      <c r="N2824" s="20">
        <v>2210408</v>
      </c>
      <c r="O2824" s="21">
        <f t="shared" si="132"/>
        <v>4419365.6010498684</v>
      </c>
      <c r="P2824" s="22">
        <f t="shared" si="133"/>
        <v>884.16320000000007</v>
      </c>
      <c r="Q2824" s="20">
        <f t="shared" si="134"/>
        <v>1450398.9501312335</v>
      </c>
      <c r="R2824" s="18" t="s">
        <v>7529</v>
      </c>
      <c r="S2824" s="18">
        <v>94</v>
      </c>
    </row>
    <row r="2825" spans="1:19" x14ac:dyDescent="0.25">
      <c r="A2825" s="18" t="s">
        <v>8924</v>
      </c>
      <c r="B2825" s="18" t="s">
        <v>2004</v>
      </c>
      <c r="C2825" s="18" t="s">
        <v>45</v>
      </c>
      <c r="D2825" s="18">
        <v>1995</v>
      </c>
      <c r="E2825" s="18">
        <f>VLOOKUP(D2825,'cpi roi'!A:C,2,FALSE)</f>
        <v>152.4</v>
      </c>
      <c r="F2825" s="18" t="s">
        <v>8895</v>
      </c>
      <c r="G2825" s="18">
        <v>4.3</v>
      </c>
      <c r="H2825" s="19">
        <v>7600</v>
      </c>
      <c r="I2825" s="18" t="s">
        <v>8925</v>
      </c>
      <c r="J2825" s="18" t="s">
        <v>8926</v>
      </c>
      <c r="K2825" s="18" t="s">
        <v>7532</v>
      </c>
      <c r="L2825" s="18" t="s">
        <v>34</v>
      </c>
      <c r="M2825" s="20">
        <v>0</v>
      </c>
      <c r="N2825" s="20">
        <v>17014653</v>
      </c>
      <c r="O2825" s="21">
        <f t="shared" si="132"/>
        <v>34018141.52952756</v>
      </c>
      <c r="P2825" s="22">
        <f t="shared" si="133"/>
        <v>0</v>
      </c>
      <c r="Q2825" s="20">
        <f t="shared" si="134"/>
        <v>11164470.472440945</v>
      </c>
      <c r="R2825" s="18" t="s">
        <v>2105</v>
      </c>
      <c r="S2825" s="18">
        <v>88</v>
      </c>
    </row>
    <row r="2826" spans="1:19" x14ac:dyDescent="0.25">
      <c r="A2826" s="18" t="s">
        <v>8927</v>
      </c>
      <c r="B2826" s="18" t="s">
        <v>20</v>
      </c>
      <c r="C2826" s="18" t="s">
        <v>45</v>
      </c>
      <c r="D2826" s="18">
        <v>1995</v>
      </c>
      <c r="E2826" s="18">
        <f>VLOOKUP(D2826,'cpi roi'!A:C,2,FALSE)</f>
        <v>152.4</v>
      </c>
      <c r="F2826" s="18" t="s">
        <v>8928</v>
      </c>
      <c r="G2826" s="18">
        <v>4.5</v>
      </c>
      <c r="H2826" s="19">
        <v>2200</v>
      </c>
      <c r="I2826" s="18" t="s">
        <v>7519</v>
      </c>
      <c r="J2826" s="18" t="s">
        <v>7519</v>
      </c>
      <c r="K2826" s="18" t="s">
        <v>8929</v>
      </c>
      <c r="L2826" s="18" t="s">
        <v>34</v>
      </c>
      <c r="M2826" s="20">
        <v>3000000</v>
      </c>
      <c r="N2826" s="20">
        <v>0</v>
      </c>
      <c r="O2826" s="21">
        <f t="shared" si="132"/>
        <v>0</v>
      </c>
      <c r="P2826" s="22">
        <f t="shared" si="133"/>
        <v>0</v>
      </c>
      <c r="Q2826" s="20">
        <f t="shared" si="134"/>
        <v>0</v>
      </c>
      <c r="R2826" s="18" t="s">
        <v>8930</v>
      </c>
      <c r="S2826" s="18">
        <v>87</v>
      </c>
    </row>
    <row r="2827" spans="1:19" x14ac:dyDescent="0.25">
      <c r="A2827" s="18" t="s">
        <v>8931</v>
      </c>
      <c r="B2827" s="18" t="s">
        <v>20</v>
      </c>
      <c r="C2827" s="18" t="s">
        <v>45</v>
      </c>
      <c r="D2827" s="18">
        <v>1995</v>
      </c>
      <c r="E2827" s="18">
        <f>VLOOKUP(D2827,'cpi roi'!A:C,2,FALSE)</f>
        <v>152.4</v>
      </c>
      <c r="F2827" s="18" t="s">
        <v>8703</v>
      </c>
      <c r="G2827" s="18">
        <v>5.9</v>
      </c>
      <c r="H2827" s="19">
        <v>2700</v>
      </c>
      <c r="I2827" s="18" t="s">
        <v>267</v>
      </c>
      <c r="J2827" s="18" t="s">
        <v>8932</v>
      </c>
      <c r="K2827" s="18" t="s">
        <v>6914</v>
      </c>
      <c r="L2827" s="18" t="s">
        <v>26</v>
      </c>
      <c r="M2827" s="20">
        <v>4000000</v>
      </c>
      <c r="N2827" s="20">
        <v>259724</v>
      </c>
      <c r="O2827" s="21">
        <f t="shared" si="132"/>
        <v>519277.57742782152</v>
      </c>
      <c r="P2827" s="22">
        <f t="shared" si="133"/>
        <v>6.4931000000000001</v>
      </c>
      <c r="Q2827" s="20">
        <f t="shared" si="134"/>
        <v>170422.57217847768</v>
      </c>
      <c r="R2827" s="18" t="s">
        <v>6567</v>
      </c>
      <c r="S2827" s="18">
        <v>112</v>
      </c>
    </row>
    <row r="2828" spans="1:19" x14ac:dyDescent="0.25">
      <c r="A2828" s="18" t="s">
        <v>8933</v>
      </c>
      <c r="B2828" s="18" t="s">
        <v>2711</v>
      </c>
      <c r="C2828" s="18" t="s">
        <v>21</v>
      </c>
      <c r="D2828" s="18">
        <v>1995</v>
      </c>
      <c r="E2828" s="18">
        <f>VLOOKUP(D2828,'cpi roi'!A:C,2,FALSE)</f>
        <v>152.4</v>
      </c>
      <c r="F2828" s="18" t="s">
        <v>8934</v>
      </c>
      <c r="G2828" s="18">
        <v>7.6</v>
      </c>
      <c r="H2828" s="19">
        <v>6400</v>
      </c>
      <c r="I2828" s="18" t="s">
        <v>8935</v>
      </c>
      <c r="J2828" s="18" t="s">
        <v>8935</v>
      </c>
      <c r="K2828" s="18" t="s">
        <v>6779</v>
      </c>
      <c r="L2828" s="18" t="s">
        <v>8936</v>
      </c>
      <c r="M2828" s="20">
        <v>0</v>
      </c>
      <c r="N2828" s="20">
        <v>0</v>
      </c>
      <c r="O2828" s="21">
        <f t="shared" si="132"/>
        <v>0</v>
      </c>
      <c r="P2828" s="22">
        <f t="shared" si="133"/>
        <v>0</v>
      </c>
      <c r="Q2828" s="20">
        <f t="shared" si="134"/>
        <v>0</v>
      </c>
      <c r="R2828" s="18" t="s">
        <v>8937</v>
      </c>
      <c r="S2828" s="18">
        <v>176</v>
      </c>
    </row>
    <row r="2829" spans="1:19" x14ac:dyDescent="0.25">
      <c r="A2829" s="18" t="s">
        <v>8938</v>
      </c>
      <c r="B2829" s="18" t="s">
        <v>2004</v>
      </c>
      <c r="C2829" s="18" t="s">
        <v>45</v>
      </c>
      <c r="D2829" s="18">
        <v>1995</v>
      </c>
      <c r="E2829" s="18">
        <f>VLOOKUP(D2829,'cpi roi'!A:C,2,FALSE)</f>
        <v>152.4</v>
      </c>
      <c r="F2829" s="18" t="s">
        <v>7738</v>
      </c>
      <c r="G2829" s="18">
        <v>4.5</v>
      </c>
      <c r="H2829" s="19">
        <v>2700</v>
      </c>
      <c r="I2829" s="18" t="s">
        <v>6971</v>
      </c>
      <c r="J2829" s="18" t="s">
        <v>6971</v>
      </c>
      <c r="K2829" s="18" t="s">
        <v>7131</v>
      </c>
      <c r="L2829" s="18" t="s">
        <v>26</v>
      </c>
      <c r="M2829" s="20">
        <v>8000000</v>
      </c>
      <c r="N2829" s="20">
        <v>2763020</v>
      </c>
      <c r="O2829" s="21">
        <f t="shared" si="132"/>
        <v>5524226.9947506562</v>
      </c>
      <c r="P2829" s="22">
        <f t="shared" si="133"/>
        <v>34.537750000000003</v>
      </c>
      <c r="Q2829" s="20">
        <f t="shared" si="134"/>
        <v>1813005.249343832</v>
      </c>
      <c r="R2829" s="18" t="s">
        <v>3083</v>
      </c>
      <c r="S2829" s="18">
        <v>90</v>
      </c>
    </row>
    <row r="2830" spans="1:19" x14ac:dyDescent="0.25">
      <c r="A2830" s="18" t="s">
        <v>8939</v>
      </c>
      <c r="B2830" s="18" t="s">
        <v>2004</v>
      </c>
      <c r="C2830" s="18" t="s">
        <v>67</v>
      </c>
      <c r="D2830" s="18">
        <v>1995</v>
      </c>
      <c r="E2830" s="18">
        <f>VLOOKUP(D2830,'cpi roi'!A:C,2,FALSE)</f>
        <v>152.4</v>
      </c>
      <c r="F2830" s="18" t="s">
        <v>8044</v>
      </c>
      <c r="G2830" s="18">
        <v>5.7</v>
      </c>
      <c r="H2830" s="19">
        <v>2800</v>
      </c>
      <c r="I2830" s="18" t="s">
        <v>842</v>
      </c>
      <c r="J2830" s="18" t="s">
        <v>1858</v>
      </c>
      <c r="K2830" s="18" t="s">
        <v>1029</v>
      </c>
      <c r="L2830" s="18" t="s">
        <v>34</v>
      </c>
      <c r="M2830" s="20">
        <v>14000000</v>
      </c>
      <c r="N2830" s="20">
        <v>2473668</v>
      </c>
      <c r="O2830" s="21">
        <f t="shared" si="132"/>
        <v>4945712.8582677161</v>
      </c>
      <c r="P2830" s="22">
        <f t="shared" si="133"/>
        <v>17.669057142857142</v>
      </c>
      <c r="Q2830" s="20">
        <f t="shared" si="134"/>
        <v>1623141.7322834646</v>
      </c>
      <c r="R2830" s="18" t="s">
        <v>2097</v>
      </c>
      <c r="S2830" s="18">
        <v>139</v>
      </c>
    </row>
    <row r="2831" spans="1:19" x14ac:dyDescent="0.25">
      <c r="A2831" s="18" t="s">
        <v>8940</v>
      </c>
      <c r="B2831" s="18" t="s">
        <v>37</v>
      </c>
      <c r="C2831" s="18" t="s">
        <v>21</v>
      </c>
      <c r="D2831" s="18">
        <v>1995</v>
      </c>
      <c r="E2831" s="18">
        <f>VLOOKUP(D2831,'cpi roi'!A:C,2,FALSE)</f>
        <v>152.4</v>
      </c>
      <c r="F2831" s="18" t="s">
        <v>8627</v>
      </c>
      <c r="G2831" s="18">
        <v>6.1</v>
      </c>
      <c r="H2831" s="19">
        <v>2900</v>
      </c>
      <c r="I2831" s="18" t="s">
        <v>1538</v>
      </c>
      <c r="J2831" s="18" t="s">
        <v>2921</v>
      </c>
      <c r="K2831" s="18" t="s">
        <v>2044</v>
      </c>
      <c r="L2831" s="18" t="s">
        <v>34</v>
      </c>
      <c r="M2831" s="20">
        <v>10000000</v>
      </c>
      <c r="N2831" s="20">
        <v>7027517</v>
      </c>
      <c r="O2831" s="21">
        <f t="shared" si="132"/>
        <v>14050422.768372703</v>
      </c>
      <c r="P2831" s="22">
        <f t="shared" si="133"/>
        <v>70.275170000000003</v>
      </c>
      <c r="Q2831" s="20">
        <f t="shared" si="134"/>
        <v>4611231.6272965875</v>
      </c>
      <c r="R2831" s="18" t="s">
        <v>8941</v>
      </c>
      <c r="S2831" s="18">
        <v>115</v>
      </c>
    </row>
    <row r="2832" spans="1:19" x14ac:dyDescent="0.25">
      <c r="A2832" s="18" t="s">
        <v>8942</v>
      </c>
      <c r="B2832" s="18" t="s">
        <v>37</v>
      </c>
      <c r="C2832" s="18" t="s">
        <v>29</v>
      </c>
      <c r="D2832" s="18">
        <v>1995</v>
      </c>
      <c r="E2832" s="18">
        <f>VLOOKUP(D2832,'cpi roi'!A:C,2,FALSE)</f>
        <v>152.4</v>
      </c>
      <c r="F2832" s="18" t="s">
        <v>7932</v>
      </c>
      <c r="G2832" s="18">
        <v>6.4</v>
      </c>
      <c r="H2832" s="19">
        <v>2700</v>
      </c>
      <c r="I2832" s="18" t="s">
        <v>2982</v>
      </c>
      <c r="J2832" s="18" t="s">
        <v>2982</v>
      </c>
      <c r="K2832" s="18" t="s">
        <v>7661</v>
      </c>
      <c r="L2832" s="18" t="s">
        <v>34</v>
      </c>
      <c r="M2832" s="20">
        <v>0</v>
      </c>
      <c r="N2832" s="20">
        <v>11642946</v>
      </c>
      <c r="O2832" s="21">
        <f t="shared" si="132"/>
        <v>23278252.271653544</v>
      </c>
      <c r="P2832" s="22">
        <f t="shared" si="133"/>
        <v>0</v>
      </c>
      <c r="Q2832" s="20">
        <f t="shared" si="134"/>
        <v>7639728.3464566926</v>
      </c>
      <c r="R2832" s="18" t="s">
        <v>184</v>
      </c>
      <c r="S2832" s="18">
        <v>81</v>
      </c>
    </row>
    <row r="2833" spans="1:19" x14ac:dyDescent="0.25">
      <c r="A2833" s="18" t="s">
        <v>8943</v>
      </c>
      <c r="B2833" s="18" t="s">
        <v>20</v>
      </c>
      <c r="C2833" s="18" t="s">
        <v>108</v>
      </c>
      <c r="D2833" s="18">
        <v>1995</v>
      </c>
      <c r="E2833" s="18">
        <f>VLOOKUP(D2833,'cpi roi'!A:C,2,FALSE)</f>
        <v>152.4</v>
      </c>
      <c r="F2833" s="18" t="s">
        <v>8944</v>
      </c>
      <c r="G2833" s="18">
        <v>6.7</v>
      </c>
      <c r="H2833" s="19">
        <v>2900</v>
      </c>
      <c r="I2833" s="18" t="s">
        <v>7284</v>
      </c>
      <c r="J2833" s="18" t="s">
        <v>7284</v>
      </c>
      <c r="K2833" s="18" t="s">
        <v>8945</v>
      </c>
      <c r="L2833" s="18" t="s">
        <v>34</v>
      </c>
      <c r="M2833" s="20">
        <v>5000000</v>
      </c>
      <c r="N2833" s="20">
        <v>3565508</v>
      </c>
      <c r="O2833" s="21">
        <f t="shared" si="132"/>
        <v>7128676.4278215216</v>
      </c>
      <c r="P2833" s="22">
        <f t="shared" si="133"/>
        <v>71.310159999999996</v>
      </c>
      <c r="Q2833" s="20">
        <f t="shared" si="134"/>
        <v>2339572.1784776901</v>
      </c>
      <c r="R2833" s="18" t="s">
        <v>3434</v>
      </c>
      <c r="S2833" s="18">
        <v>98</v>
      </c>
    </row>
    <row r="2834" spans="1:19" x14ac:dyDescent="0.25">
      <c r="A2834" s="18" t="s">
        <v>8946</v>
      </c>
      <c r="B2834" s="18" t="s">
        <v>20</v>
      </c>
      <c r="C2834" s="18" t="s">
        <v>21</v>
      </c>
      <c r="D2834" s="18">
        <v>1995</v>
      </c>
      <c r="E2834" s="18">
        <f>VLOOKUP(D2834,'cpi roi'!A:C,2,FALSE)</f>
        <v>152.4</v>
      </c>
      <c r="F2834" s="18" t="s">
        <v>7959</v>
      </c>
      <c r="G2834" s="18">
        <v>7.4</v>
      </c>
      <c r="H2834" s="19">
        <v>4900</v>
      </c>
      <c r="I2834" s="18" t="s">
        <v>4508</v>
      </c>
      <c r="J2834" s="18" t="s">
        <v>4508</v>
      </c>
      <c r="K2834" s="18" t="s">
        <v>8947</v>
      </c>
      <c r="L2834" s="18" t="s">
        <v>310</v>
      </c>
      <c r="M2834" s="20">
        <v>0</v>
      </c>
      <c r="N2834" s="20">
        <v>371674</v>
      </c>
      <c r="O2834" s="21">
        <f t="shared" si="132"/>
        <v>743104.1194225722</v>
      </c>
      <c r="P2834" s="22">
        <f t="shared" si="133"/>
        <v>0</v>
      </c>
      <c r="Q2834" s="20">
        <f t="shared" si="134"/>
        <v>243880.57742782152</v>
      </c>
      <c r="R2834" s="18" t="s">
        <v>4943</v>
      </c>
      <c r="S2834" s="18">
        <v>113</v>
      </c>
    </row>
    <row r="2835" spans="1:19" x14ac:dyDescent="0.25">
      <c r="A2835" s="18" t="s">
        <v>8948</v>
      </c>
      <c r="B2835" s="18" t="s">
        <v>8585</v>
      </c>
      <c r="C2835" s="18" t="s">
        <v>21</v>
      </c>
      <c r="D2835" s="18">
        <v>1995</v>
      </c>
      <c r="E2835" s="18">
        <f>VLOOKUP(D2835,'cpi roi'!A:C,2,FALSE)</f>
        <v>152.4</v>
      </c>
      <c r="F2835" s="18" t="s">
        <v>8949</v>
      </c>
      <c r="G2835" s="18">
        <v>6.9</v>
      </c>
      <c r="H2835" s="19">
        <v>1500</v>
      </c>
      <c r="I2835" s="18" t="s">
        <v>8950</v>
      </c>
      <c r="J2835" s="18" t="s">
        <v>8951</v>
      </c>
      <c r="K2835" s="18" t="s">
        <v>8952</v>
      </c>
      <c r="L2835" s="18" t="s">
        <v>457</v>
      </c>
      <c r="M2835" s="20">
        <v>0</v>
      </c>
      <c r="N2835" s="20">
        <v>230049</v>
      </c>
      <c r="O2835" s="21">
        <f t="shared" si="132"/>
        <v>459947.04921259842</v>
      </c>
      <c r="P2835" s="22">
        <f t="shared" si="133"/>
        <v>0</v>
      </c>
      <c r="Q2835" s="20">
        <f t="shared" si="134"/>
        <v>150950.78740157481</v>
      </c>
      <c r="R2835" s="18" t="s">
        <v>5584</v>
      </c>
      <c r="S2835" s="18">
        <v>90</v>
      </c>
    </row>
    <row r="2836" spans="1:19" x14ac:dyDescent="0.25">
      <c r="A2836" s="18" t="s">
        <v>8953</v>
      </c>
      <c r="B2836" s="18" t="s">
        <v>37</v>
      </c>
      <c r="C2836" s="18" t="s">
        <v>29</v>
      </c>
      <c r="D2836" s="18">
        <v>1995</v>
      </c>
      <c r="E2836" s="18">
        <f>VLOOKUP(D2836,'cpi roi'!A:C,2,FALSE)</f>
        <v>152.4</v>
      </c>
      <c r="F2836" s="18" t="s">
        <v>8954</v>
      </c>
      <c r="G2836" s="18">
        <v>5.5</v>
      </c>
      <c r="H2836" s="19">
        <v>1900</v>
      </c>
      <c r="I2836" s="18" t="s">
        <v>8955</v>
      </c>
      <c r="J2836" s="18" t="s">
        <v>8955</v>
      </c>
      <c r="K2836" s="18" t="s">
        <v>3956</v>
      </c>
      <c r="L2836" s="18" t="s">
        <v>199</v>
      </c>
      <c r="M2836" s="20">
        <v>0</v>
      </c>
      <c r="N2836" s="20">
        <v>2680717</v>
      </c>
      <c r="O2836" s="21">
        <f t="shared" si="132"/>
        <v>5359674.999343832</v>
      </c>
      <c r="P2836" s="22">
        <f t="shared" si="133"/>
        <v>0</v>
      </c>
      <c r="Q2836" s="20">
        <f t="shared" si="134"/>
        <v>1759000.6561679789</v>
      </c>
      <c r="R2836" s="18" t="s">
        <v>8956</v>
      </c>
      <c r="S2836" s="18">
        <v>101</v>
      </c>
    </row>
    <row r="2837" spans="1:19" x14ac:dyDescent="0.25">
      <c r="A2837" s="18" t="s">
        <v>8957</v>
      </c>
      <c r="B2837" s="18" t="s">
        <v>2004</v>
      </c>
      <c r="C2837" s="18" t="s">
        <v>45</v>
      </c>
      <c r="D2837" s="18">
        <v>1995</v>
      </c>
      <c r="E2837" s="18">
        <f>VLOOKUP(D2837,'cpi roi'!A:C,2,FALSE)</f>
        <v>152.4</v>
      </c>
      <c r="F2837" s="18" t="s">
        <v>8134</v>
      </c>
      <c r="G2837" s="18">
        <v>5.4</v>
      </c>
      <c r="H2837" s="19">
        <v>3100</v>
      </c>
      <c r="I2837" s="18" t="s">
        <v>8958</v>
      </c>
      <c r="J2837" s="18" t="s">
        <v>8958</v>
      </c>
      <c r="K2837" s="18" t="s">
        <v>8959</v>
      </c>
      <c r="L2837" s="18" t="s">
        <v>34</v>
      </c>
      <c r="M2837" s="20">
        <v>0</v>
      </c>
      <c r="N2837" s="20">
        <v>5221281</v>
      </c>
      <c r="O2837" s="21">
        <f t="shared" si="132"/>
        <v>10439135.962598424</v>
      </c>
      <c r="P2837" s="22">
        <f t="shared" si="133"/>
        <v>0</v>
      </c>
      <c r="Q2837" s="20">
        <f t="shared" si="134"/>
        <v>3426037.4015748031</v>
      </c>
      <c r="R2837" s="18" t="s">
        <v>8960</v>
      </c>
      <c r="S2837" s="18">
        <v>95</v>
      </c>
    </row>
    <row r="2838" spans="1:19" x14ac:dyDescent="0.25">
      <c r="A2838" s="18" t="s">
        <v>8961</v>
      </c>
      <c r="B2838" s="18" t="s">
        <v>20</v>
      </c>
      <c r="C2838" s="18" t="s">
        <v>45</v>
      </c>
      <c r="D2838" s="18">
        <v>1995</v>
      </c>
      <c r="E2838" s="18">
        <f>VLOOKUP(D2838,'cpi roi'!A:C,2,FALSE)</f>
        <v>152.4</v>
      </c>
      <c r="F2838" s="18" t="s">
        <v>8603</v>
      </c>
      <c r="G2838" s="18">
        <v>7.5</v>
      </c>
      <c r="H2838" s="19">
        <v>8400</v>
      </c>
      <c r="I2838" s="18" t="s">
        <v>8962</v>
      </c>
      <c r="J2838" s="18" t="s">
        <v>8962</v>
      </c>
      <c r="K2838" s="18" t="s">
        <v>8963</v>
      </c>
      <c r="L2838" s="18" t="s">
        <v>1425</v>
      </c>
      <c r="M2838" s="20">
        <v>0</v>
      </c>
      <c r="N2838" s="20">
        <v>4249321</v>
      </c>
      <c r="O2838" s="21">
        <f t="shared" si="132"/>
        <v>8495853.7316272967</v>
      </c>
      <c r="P2838" s="22">
        <f t="shared" si="133"/>
        <v>0</v>
      </c>
      <c r="Q2838" s="20">
        <f t="shared" si="134"/>
        <v>2788268.3727034121</v>
      </c>
      <c r="R2838" s="18" t="s">
        <v>8964</v>
      </c>
      <c r="S2838" s="18">
        <v>102</v>
      </c>
    </row>
    <row r="2839" spans="1:19" x14ac:dyDescent="0.25">
      <c r="A2839" s="18" t="s">
        <v>8965</v>
      </c>
      <c r="B2839" s="18" t="s">
        <v>2004</v>
      </c>
      <c r="C2839" s="18" t="s">
        <v>45</v>
      </c>
      <c r="D2839" s="18">
        <v>1995</v>
      </c>
      <c r="E2839" s="18">
        <f>VLOOKUP(D2839,'cpi roi'!A:C,2,FALSE)</f>
        <v>152.4</v>
      </c>
      <c r="F2839" s="18" t="s">
        <v>8966</v>
      </c>
      <c r="G2839" s="18">
        <v>5.5</v>
      </c>
      <c r="H2839" s="19">
        <v>1800</v>
      </c>
      <c r="I2839" s="18" t="s">
        <v>8967</v>
      </c>
      <c r="J2839" s="18" t="s">
        <v>8968</v>
      </c>
      <c r="K2839" s="18" t="s">
        <v>6838</v>
      </c>
      <c r="L2839" s="18" t="s">
        <v>26</v>
      </c>
      <c r="M2839" s="20">
        <v>0</v>
      </c>
      <c r="N2839" s="20">
        <v>247202</v>
      </c>
      <c r="O2839" s="21">
        <f t="shared" si="132"/>
        <v>494241.7939632546</v>
      </c>
      <c r="P2839" s="22">
        <f t="shared" si="133"/>
        <v>0</v>
      </c>
      <c r="Q2839" s="20">
        <f t="shared" si="134"/>
        <v>162206.03674540683</v>
      </c>
      <c r="R2839" s="18" t="s">
        <v>8765</v>
      </c>
      <c r="S2839" s="18">
        <v>104</v>
      </c>
    </row>
    <row r="2840" spans="1:19" x14ac:dyDescent="0.25">
      <c r="A2840" s="18" t="s">
        <v>8969</v>
      </c>
      <c r="B2840" s="18" t="s">
        <v>20</v>
      </c>
      <c r="C2840" s="18" t="s">
        <v>38</v>
      </c>
      <c r="D2840" s="18">
        <v>1995</v>
      </c>
      <c r="E2840" s="18">
        <f>VLOOKUP(D2840,'cpi roi'!A:C,2,FALSE)</f>
        <v>152.4</v>
      </c>
      <c r="F2840" s="18" t="s">
        <v>7738</v>
      </c>
      <c r="G2840" s="18">
        <v>6.6</v>
      </c>
      <c r="H2840" s="19">
        <v>4900</v>
      </c>
      <c r="I2840" s="18" t="s">
        <v>532</v>
      </c>
      <c r="J2840" s="18" t="s">
        <v>1104</v>
      </c>
      <c r="K2840" s="18" t="s">
        <v>8424</v>
      </c>
      <c r="L2840" s="18" t="s">
        <v>26</v>
      </c>
      <c r="M2840" s="20">
        <v>23000000</v>
      </c>
      <c r="N2840" s="20">
        <v>5750110</v>
      </c>
      <c r="O2840" s="21">
        <f t="shared" si="132"/>
        <v>11496446.961942257</v>
      </c>
      <c r="P2840" s="22">
        <f t="shared" si="133"/>
        <v>25.000478260869563</v>
      </c>
      <c r="Q2840" s="20">
        <f t="shared" si="134"/>
        <v>3773038.0577427819</v>
      </c>
      <c r="R2840" s="18" t="s">
        <v>5112</v>
      </c>
      <c r="S2840" s="18">
        <v>100</v>
      </c>
    </row>
    <row r="2841" spans="1:19" x14ac:dyDescent="0.25">
      <c r="A2841" s="18" t="s">
        <v>8970</v>
      </c>
      <c r="B2841" s="18" t="s">
        <v>37</v>
      </c>
      <c r="C2841" s="18" t="s">
        <v>29</v>
      </c>
      <c r="D2841" s="18">
        <v>1995</v>
      </c>
      <c r="E2841" s="18">
        <f>VLOOKUP(D2841,'cpi roi'!A:C,2,FALSE)</f>
        <v>152.4</v>
      </c>
      <c r="F2841" s="18" t="s">
        <v>7738</v>
      </c>
      <c r="G2841" s="18">
        <v>5.8</v>
      </c>
      <c r="H2841" s="19">
        <v>3900</v>
      </c>
      <c r="I2841" s="18" t="s">
        <v>2941</v>
      </c>
      <c r="J2841" s="18" t="s">
        <v>8971</v>
      </c>
      <c r="K2841" s="18" t="s">
        <v>3570</v>
      </c>
      <c r="L2841" s="18" t="s">
        <v>34</v>
      </c>
      <c r="M2841" s="20">
        <v>0</v>
      </c>
      <c r="N2841" s="20">
        <v>7506759</v>
      </c>
      <c r="O2841" s="21">
        <f t="shared" si="132"/>
        <v>15008592.30511811</v>
      </c>
      <c r="P2841" s="22">
        <f t="shared" si="133"/>
        <v>0</v>
      </c>
      <c r="Q2841" s="20">
        <f t="shared" si="134"/>
        <v>4925694.8818897633</v>
      </c>
      <c r="R2841" s="18" t="s">
        <v>8972</v>
      </c>
      <c r="S2841" s="18">
        <v>84</v>
      </c>
    </row>
    <row r="2842" spans="1:19" x14ac:dyDescent="0.25">
      <c r="A2842" s="18" t="s">
        <v>8973</v>
      </c>
      <c r="B2842" s="18" t="s">
        <v>424</v>
      </c>
      <c r="C2842" s="18" t="s">
        <v>21</v>
      </c>
      <c r="D2842" s="18">
        <v>1995</v>
      </c>
      <c r="E2842" s="18">
        <f>VLOOKUP(D2842,'cpi roi'!A:C,2,FALSE)</f>
        <v>152.4</v>
      </c>
      <c r="F2842" s="18" t="s">
        <v>8974</v>
      </c>
      <c r="G2842" s="18">
        <v>7.3</v>
      </c>
      <c r="H2842" s="19">
        <v>4300</v>
      </c>
      <c r="I2842" s="18" t="s">
        <v>7121</v>
      </c>
      <c r="J2842" s="18" t="s">
        <v>8975</v>
      </c>
      <c r="K2842" s="18" t="s">
        <v>8119</v>
      </c>
      <c r="L2842" s="18" t="s">
        <v>457</v>
      </c>
      <c r="M2842" s="20">
        <v>0</v>
      </c>
      <c r="N2842" s="20">
        <v>955708</v>
      </c>
      <c r="O2842" s="21">
        <f t="shared" si="132"/>
        <v>1910788.8950131233</v>
      </c>
      <c r="P2842" s="22">
        <f t="shared" si="133"/>
        <v>0</v>
      </c>
      <c r="Q2842" s="20">
        <f t="shared" si="134"/>
        <v>627104.98687664047</v>
      </c>
      <c r="R2842" s="18" t="s">
        <v>4943</v>
      </c>
      <c r="S2842" s="18">
        <v>106</v>
      </c>
    </row>
    <row r="2843" spans="1:19" x14ac:dyDescent="0.25">
      <c r="A2843" s="18" t="s">
        <v>8976</v>
      </c>
      <c r="B2843" s="18" t="s">
        <v>20</v>
      </c>
      <c r="C2843" s="18" t="s">
        <v>38</v>
      </c>
      <c r="D2843" s="18">
        <v>1995</v>
      </c>
      <c r="E2843" s="18">
        <f>VLOOKUP(D2843,'cpi roi'!A:C,2,FALSE)</f>
        <v>152.4</v>
      </c>
      <c r="F2843" s="18" t="s">
        <v>8183</v>
      </c>
      <c r="G2843" s="18">
        <v>4.9000000000000004</v>
      </c>
      <c r="H2843" s="19">
        <v>759</v>
      </c>
      <c r="I2843" s="18" t="s">
        <v>8977</v>
      </c>
      <c r="J2843" s="18" t="s">
        <v>8977</v>
      </c>
      <c r="K2843" s="18" t="s">
        <v>8229</v>
      </c>
      <c r="L2843" s="18" t="s">
        <v>34</v>
      </c>
      <c r="M2843" s="20">
        <v>15000000</v>
      </c>
      <c r="N2843" s="20">
        <v>6014341</v>
      </c>
      <c r="O2843" s="21">
        <f t="shared" si="132"/>
        <v>12024735.582020996</v>
      </c>
      <c r="P2843" s="22">
        <f t="shared" si="133"/>
        <v>40.095606666666669</v>
      </c>
      <c r="Q2843" s="20">
        <f t="shared" si="134"/>
        <v>3946417.9790026248</v>
      </c>
      <c r="R2843" s="18" t="s">
        <v>8070</v>
      </c>
      <c r="S2843" s="18">
        <v>88</v>
      </c>
    </row>
    <row r="2844" spans="1:19" x14ac:dyDescent="0.25">
      <c r="A2844" s="18" t="s">
        <v>8978</v>
      </c>
      <c r="B2844" s="18" t="s">
        <v>20</v>
      </c>
      <c r="C2844" s="18" t="s">
        <v>21</v>
      </c>
      <c r="D2844" s="18">
        <v>1995</v>
      </c>
      <c r="E2844" s="18">
        <f>VLOOKUP(D2844,'cpi roi'!A:C,2,FALSE)</f>
        <v>152.4</v>
      </c>
      <c r="F2844" s="18" t="s">
        <v>8842</v>
      </c>
      <c r="G2844" s="18">
        <v>6.4</v>
      </c>
      <c r="H2844" s="19">
        <v>2300</v>
      </c>
      <c r="I2844" s="18" t="s">
        <v>3116</v>
      </c>
      <c r="J2844" s="18" t="s">
        <v>8979</v>
      </c>
      <c r="K2844" s="18" t="s">
        <v>8980</v>
      </c>
      <c r="L2844" s="18" t="s">
        <v>26</v>
      </c>
      <c r="M2844" s="20">
        <v>0</v>
      </c>
      <c r="N2844" s="20">
        <v>6834525</v>
      </c>
      <c r="O2844" s="21">
        <f t="shared" si="132"/>
        <v>13664565.403543307</v>
      </c>
      <c r="P2844" s="22">
        <f t="shared" si="133"/>
        <v>0</v>
      </c>
      <c r="Q2844" s="20">
        <f t="shared" si="134"/>
        <v>4484596.4566929135</v>
      </c>
      <c r="R2844" s="18" t="s">
        <v>7364</v>
      </c>
      <c r="S2844" s="18">
        <v>124</v>
      </c>
    </row>
    <row r="2845" spans="1:19" x14ac:dyDescent="0.25">
      <c r="A2845" s="18" t="s">
        <v>8981</v>
      </c>
      <c r="B2845" s="18" t="s">
        <v>37</v>
      </c>
      <c r="C2845" s="18" t="s">
        <v>394</v>
      </c>
      <c r="D2845" s="18">
        <v>1996</v>
      </c>
      <c r="E2845" s="18">
        <f>VLOOKUP(D2845,'cpi roi'!A:C,2,FALSE)</f>
        <v>156.9</v>
      </c>
      <c r="F2845" s="18" t="s">
        <v>8982</v>
      </c>
      <c r="G2845" s="18">
        <v>6.5</v>
      </c>
      <c r="H2845" s="19">
        <v>175000</v>
      </c>
      <c r="I2845" s="18" t="s">
        <v>5308</v>
      </c>
      <c r="J2845" s="18" t="s">
        <v>8081</v>
      </c>
      <c r="K2845" s="18" t="s">
        <v>8983</v>
      </c>
      <c r="L2845" s="18" t="s">
        <v>34</v>
      </c>
      <c r="M2845" s="20">
        <v>80000000</v>
      </c>
      <c r="N2845" s="20">
        <v>230418342</v>
      </c>
      <c r="O2845" s="21">
        <f t="shared" si="132"/>
        <v>447472713.87762904</v>
      </c>
      <c r="P2845" s="22">
        <f t="shared" si="133"/>
        <v>288.02292749999998</v>
      </c>
      <c r="Q2845" s="20">
        <f t="shared" si="134"/>
        <v>146856814.53154877</v>
      </c>
      <c r="R2845" s="18" t="s">
        <v>7470</v>
      </c>
      <c r="S2845" s="18">
        <v>88</v>
      </c>
    </row>
    <row r="2846" spans="1:19" x14ac:dyDescent="0.25">
      <c r="A2846" s="18" t="s">
        <v>1774</v>
      </c>
      <c r="B2846" s="18" t="s">
        <v>2004</v>
      </c>
      <c r="C2846" s="18" t="s">
        <v>38</v>
      </c>
      <c r="D2846" s="18">
        <v>1996</v>
      </c>
      <c r="E2846" s="18">
        <f>VLOOKUP(D2846,'cpi roi'!A:C,2,FALSE)</f>
        <v>156.9</v>
      </c>
      <c r="F2846" s="18" t="s">
        <v>8984</v>
      </c>
      <c r="G2846" s="18">
        <v>7</v>
      </c>
      <c r="H2846" s="19">
        <v>543000</v>
      </c>
      <c r="I2846" s="18" t="s">
        <v>6856</v>
      </c>
      <c r="J2846" s="18" t="s">
        <v>7924</v>
      </c>
      <c r="K2846" s="18" t="s">
        <v>7640</v>
      </c>
      <c r="L2846" s="18" t="s">
        <v>34</v>
      </c>
      <c r="M2846" s="20">
        <v>75000000</v>
      </c>
      <c r="N2846" s="20">
        <v>817400891</v>
      </c>
      <c r="O2846" s="21">
        <f t="shared" si="132"/>
        <v>1587393572.2606754</v>
      </c>
      <c r="P2846" s="22">
        <f t="shared" si="133"/>
        <v>1089.8678546666665</v>
      </c>
      <c r="Q2846" s="20">
        <f t="shared" si="134"/>
        <v>520969337.79477376</v>
      </c>
      <c r="R2846" s="18" t="s">
        <v>184</v>
      </c>
      <c r="S2846" s="18">
        <v>145</v>
      </c>
    </row>
    <row r="2847" spans="1:19" x14ac:dyDescent="0.25">
      <c r="A2847" s="18" t="s">
        <v>8985</v>
      </c>
      <c r="B2847" s="18" t="s">
        <v>2004</v>
      </c>
      <c r="C2847" s="18" t="s">
        <v>21</v>
      </c>
      <c r="D2847" s="18">
        <v>1996</v>
      </c>
      <c r="E2847" s="18">
        <f>VLOOKUP(D2847,'cpi roi'!A:C,2,FALSE)</f>
        <v>156.9</v>
      </c>
      <c r="F2847" s="18" t="s">
        <v>8986</v>
      </c>
      <c r="G2847" s="18">
        <v>6.7</v>
      </c>
      <c r="H2847" s="19">
        <v>216000</v>
      </c>
      <c r="I2847" s="18" t="s">
        <v>6980</v>
      </c>
      <c r="J2847" s="18" t="s">
        <v>5257</v>
      </c>
      <c r="K2847" s="18" t="s">
        <v>8513</v>
      </c>
      <c r="L2847" s="18" t="s">
        <v>34</v>
      </c>
      <c r="M2847" s="20">
        <v>14500000</v>
      </c>
      <c r="N2847" s="20">
        <v>147554998</v>
      </c>
      <c r="O2847" s="21">
        <f t="shared" si="132"/>
        <v>286551994.20395154</v>
      </c>
      <c r="P2847" s="22">
        <f t="shared" si="133"/>
        <v>1017.620675862069</v>
      </c>
      <c r="Q2847" s="20">
        <f t="shared" si="134"/>
        <v>94043975.780752078</v>
      </c>
      <c r="R2847" s="18" t="s">
        <v>8987</v>
      </c>
      <c r="S2847" s="18">
        <v>120</v>
      </c>
    </row>
    <row r="2848" spans="1:19" x14ac:dyDescent="0.25">
      <c r="A2848" s="18" t="s">
        <v>954</v>
      </c>
      <c r="B2848" s="18" t="s">
        <v>20</v>
      </c>
      <c r="C2848" s="18" t="s">
        <v>56</v>
      </c>
      <c r="D2848" s="18">
        <v>1996</v>
      </c>
      <c r="E2848" s="18">
        <f>VLOOKUP(D2848,'cpi roi'!A:C,2,FALSE)</f>
        <v>156.9</v>
      </c>
      <c r="F2848" s="18" t="s">
        <v>8857</v>
      </c>
      <c r="G2848" s="18">
        <v>7.3</v>
      </c>
      <c r="H2848" s="19">
        <v>295000</v>
      </c>
      <c r="I2848" s="18" t="s">
        <v>700</v>
      </c>
      <c r="J2848" s="18" t="s">
        <v>8988</v>
      </c>
      <c r="K2848" s="18" t="s">
        <v>8989</v>
      </c>
      <c r="L2848" s="18" t="s">
        <v>34</v>
      </c>
      <c r="M2848" s="20">
        <v>14000000</v>
      </c>
      <c r="N2848" s="20">
        <v>173046663</v>
      </c>
      <c r="O2848" s="21">
        <f t="shared" si="132"/>
        <v>336056840.12810707</v>
      </c>
      <c r="P2848" s="22">
        <f t="shared" si="133"/>
        <v>1236.0475928571429</v>
      </c>
      <c r="Q2848" s="20">
        <f t="shared" si="134"/>
        <v>110291053.5372849</v>
      </c>
      <c r="R2848" s="18" t="s">
        <v>8990</v>
      </c>
      <c r="S2848" s="18">
        <v>111</v>
      </c>
    </row>
    <row r="2849" spans="1:19" x14ac:dyDescent="0.25">
      <c r="A2849" s="18" t="s">
        <v>8991</v>
      </c>
      <c r="B2849" s="18" t="s">
        <v>20</v>
      </c>
      <c r="C2849" s="18" t="s">
        <v>108</v>
      </c>
      <c r="D2849" s="18">
        <v>1996</v>
      </c>
      <c r="E2849" s="18">
        <f>VLOOKUP(D2849,'cpi roi'!A:C,2,FALSE)</f>
        <v>156.9</v>
      </c>
      <c r="F2849" s="18" t="s">
        <v>8992</v>
      </c>
      <c r="G2849" s="18">
        <v>7.6</v>
      </c>
      <c r="H2849" s="19">
        <v>202000</v>
      </c>
      <c r="I2849" s="18" t="s">
        <v>1132</v>
      </c>
      <c r="J2849" s="18" t="s">
        <v>8993</v>
      </c>
      <c r="K2849" s="18" t="s">
        <v>71</v>
      </c>
      <c r="L2849" s="18" t="s">
        <v>34</v>
      </c>
      <c r="M2849" s="20">
        <v>44000000</v>
      </c>
      <c r="N2849" s="20">
        <v>165615285</v>
      </c>
      <c r="O2849" s="21">
        <f t="shared" si="132"/>
        <v>321625094.57934988</v>
      </c>
      <c r="P2849" s="22">
        <f t="shared" si="133"/>
        <v>376.39837499999999</v>
      </c>
      <c r="Q2849" s="20">
        <f t="shared" si="134"/>
        <v>105554674.95219886</v>
      </c>
      <c r="R2849" s="18" t="s">
        <v>8994</v>
      </c>
      <c r="S2849" s="18">
        <v>147</v>
      </c>
    </row>
    <row r="2850" spans="1:19" x14ac:dyDescent="0.25">
      <c r="A2850" s="18" t="s">
        <v>8995</v>
      </c>
      <c r="B2850" s="18" t="s">
        <v>20</v>
      </c>
      <c r="C2850" s="18" t="s">
        <v>38</v>
      </c>
      <c r="D2850" s="18">
        <v>1996</v>
      </c>
      <c r="E2850" s="18">
        <f>VLOOKUP(D2850,'cpi roi'!A:C,2,FALSE)</f>
        <v>156.9</v>
      </c>
      <c r="F2850" s="18" t="s">
        <v>8641</v>
      </c>
      <c r="G2850" s="18">
        <v>7.2</v>
      </c>
      <c r="H2850" s="19">
        <v>294000</v>
      </c>
      <c r="I2850" s="18" t="s">
        <v>6909</v>
      </c>
      <c r="J2850" s="18" t="s">
        <v>8996</v>
      </c>
      <c r="K2850" s="18" t="s">
        <v>6779</v>
      </c>
      <c r="L2850" s="18" t="s">
        <v>34</v>
      </c>
      <c r="M2850" s="20">
        <v>19000000</v>
      </c>
      <c r="N2850" s="20">
        <v>25837111</v>
      </c>
      <c r="O2850" s="21">
        <f t="shared" si="132"/>
        <v>50175702.496494576</v>
      </c>
      <c r="P2850" s="22">
        <f t="shared" si="133"/>
        <v>135.9847947368421</v>
      </c>
      <c r="Q2850" s="20">
        <f t="shared" si="134"/>
        <v>16467247.291268324</v>
      </c>
      <c r="R2850" s="18" t="s">
        <v>8990</v>
      </c>
      <c r="S2850" s="18">
        <v>108</v>
      </c>
    </row>
    <row r="2851" spans="1:19" x14ac:dyDescent="0.25">
      <c r="A2851" s="18" t="s">
        <v>8997</v>
      </c>
      <c r="B2851" s="18" t="s">
        <v>20</v>
      </c>
      <c r="C2851" s="18" t="s">
        <v>108</v>
      </c>
      <c r="D2851" s="18">
        <v>1996</v>
      </c>
      <c r="E2851" s="18">
        <f>VLOOKUP(D2851,'cpi roi'!A:C,2,FALSE)</f>
        <v>156.9</v>
      </c>
      <c r="F2851" s="18" t="s">
        <v>8850</v>
      </c>
      <c r="G2851" s="18">
        <v>8.1</v>
      </c>
      <c r="H2851" s="19">
        <v>634000</v>
      </c>
      <c r="I2851" s="18" t="s">
        <v>2099</v>
      </c>
      <c r="J2851" s="18" t="s">
        <v>2927</v>
      </c>
      <c r="K2851" s="18" t="s">
        <v>8998</v>
      </c>
      <c r="L2851" s="18" t="s">
        <v>34</v>
      </c>
      <c r="M2851" s="20">
        <v>7000000</v>
      </c>
      <c r="N2851" s="20">
        <v>60611975</v>
      </c>
      <c r="O2851" s="21">
        <f t="shared" si="132"/>
        <v>117708532.71191841</v>
      </c>
      <c r="P2851" s="22">
        <f t="shared" si="133"/>
        <v>865.88535714285706</v>
      </c>
      <c r="Q2851" s="20">
        <f t="shared" si="134"/>
        <v>38630959.209687702</v>
      </c>
      <c r="R2851" s="18" t="s">
        <v>223</v>
      </c>
      <c r="S2851" s="18">
        <v>98</v>
      </c>
    </row>
    <row r="2852" spans="1:19" x14ac:dyDescent="0.25">
      <c r="A2852" s="18" t="s">
        <v>8999</v>
      </c>
      <c r="B2852" s="18" t="s">
        <v>2004</v>
      </c>
      <c r="C2852" s="18" t="s">
        <v>38</v>
      </c>
      <c r="D2852" s="18">
        <v>1996</v>
      </c>
      <c r="E2852" s="18">
        <f>VLOOKUP(D2852,'cpi roi'!A:C,2,FALSE)</f>
        <v>156.9</v>
      </c>
      <c r="F2852" s="18" t="s">
        <v>9000</v>
      </c>
      <c r="G2852" s="18">
        <v>7.1</v>
      </c>
      <c r="H2852" s="19">
        <v>398000</v>
      </c>
      <c r="I2852" s="18" t="s">
        <v>109</v>
      </c>
      <c r="J2852" s="18" t="s">
        <v>9001</v>
      </c>
      <c r="K2852" s="18" t="s">
        <v>1483</v>
      </c>
      <c r="L2852" s="18" t="s">
        <v>34</v>
      </c>
      <c r="M2852" s="20">
        <v>80000000</v>
      </c>
      <c r="N2852" s="20">
        <v>457696391</v>
      </c>
      <c r="O2852" s="21">
        <f t="shared" si="132"/>
        <v>888846974.74633515</v>
      </c>
      <c r="P2852" s="22">
        <f t="shared" si="133"/>
        <v>572.12048874999994</v>
      </c>
      <c r="Q2852" s="20">
        <f t="shared" si="134"/>
        <v>291712167.6226896</v>
      </c>
      <c r="R2852" s="18" t="s">
        <v>48</v>
      </c>
      <c r="S2852" s="18">
        <v>110</v>
      </c>
    </row>
    <row r="2853" spans="1:19" x14ac:dyDescent="0.25">
      <c r="A2853" s="18" t="s">
        <v>9002</v>
      </c>
      <c r="B2853" s="18" t="s">
        <v>37</v>
      </c>
      <c r="C2853" s="18" t="s">
        <v>45</v>
      </c>
      <c r="D2853" s="18">
        <v>1996</v>
      </c>
      <c r="E2853" s="18">
        <f>VLOOKUP(D2853,'cpi roi'!A:C,2,FALSE)</f>
        <v>156.9</v>
      </c>
      <c r="F2853" s="18" t="s">
        <v>9003</v>
      </c>
      <c r="G2853" s="18">
        <v>6.9</v>
      </c>
      <c r="H2853" s="19">
        <v>135000</v>
      </c>
      <c r="I2853" s="18" t="s">
        <v>3524</v>
      </c>
      <c r="J2853" s="18" t="s">
        <v>5708</v>
      </c>
      <c r="K2853" s="18" t="s">
        <v>3524</v>
      </c>
      <c r="L2853" s="18" t="s">
        <v>34</v>
      </c>
      <c r="M2853" s="20">
        <v>36000000</v>
      </c>
      <c r="N2853" s="20">
        <v>33459416</v>
      </c>
      <c r="O2853" s="21">
        <f t="shared" si="132"/>
        <v>64978228.522625871</v>
      </c>
      <c r="P2853" s="22">
        <f t="shared" si="133"/>
        <v>92.942822222222219</v>
      </c>
      <c r="Q2853" s="20">
        <f t="shared" si="134"/>
        <v>21325312.938177183</v>
      </c>
      <c r="R2853" s="18" t="s">
        <v>2105</v>
      </c>
      <c r="S2853" s="18">
        <v>102</v>
      </c>
    </row>
    <row r="2854" spans="1:19" x14ac:dyDescent="0.25">
      <c r="A2854" s="18" t="s">
        <v>9004</v>
      </c>
      <c r="B2854" s="18" t="s">
        <v>20</v>
      </c>
      <c r="C2854" s="18" t="s">
        <v>21</v>
      </c>
      <c r="D2854" s="18">
        <v>1996</v>
      </c>
      <c r="E2854" s="18">
        <f>VLOOKUP(D2854,'cpi roi'!A:C,2,FALSE)</f>
        <v>156.9</v>
      </c>
      <c r="F2854" s="18" t="s">
        <v>9005</v>
      </c>
      <c r="G2854" s="18">
        <v>8.1</v>
      </c>
      <c r="H2854" s="19">
        <v>647000</v>
      </c>
      <c r="I2854" s="18" t="s">
        <v>8089</v>
      </c>
      <c r="J2854" s="18" t="s">
        <v>9006</v>
      </c>
      <c r="K2854" s="18" t="s">
        <v>9007</v>
      </c>
      <c r="L2854" s="18" t="s">
        <v>26</v>
      </c>
      <c r="M2854" s="20">
        <v>0</v>
      </c>
      <c r="N2854" s="20">
        <v>16607872</v>
      </c>
      <c r="O2854" s="21">
        <f t="shared" si="132"/>
        <v>32252508.594008919</v>
      </c>
      <c r="P2854" s="22">
        <f t="shared" si="133"/>
        <v>0</v>
      </c>
      <c r="Q2854" s="20">
        <f t="shared" si="134"/>
        <v>10585004.461440409</v>
      </c>
      <c r="R2854" s="18" t="s">
        <v>1990</v>
      </c>
      <c r="S2854" s="18">
        <v>93</v>
      </c>
    </row>
    <row r="2855" spans="1:19" x14ac:dyDescent="0.25">
      <c r="A2855" s="18" t="s">
        <v>9008</v>
      </c>
      <c r="B2855" s="18" t="s">
        <v>2004</v>
      </c>
      <c r="C2855" s="18" t="s">
        <v>38</v>
      </c>
      <c r="D2855" s="18">
        <v>1996</v>
      </c>
      <c r="E2855" s="18">
        <f>VLOOKUP(D2855,'cpi roi'!A:C,2,FALSE)</f>
        <v>156.9</v>
      </c>
      <c r="F2855" s="18" t="s">
        <v>8151</v>
      </c>
      <c r="G2855" s="18">
        <v>6.4</v>
      </c>
      <c r="H2855" s="19">
        <v>183000</v>
      </c>
      <c r="I2855" s="18" t="s">
        <v>7919</v>
      </c>
      <c r="J2855" s="18" t="s">
        <v>762</v>
      </c>
      <c r="K2855" s="18" t="s">
        <v>9009</v>
      </c>
      <c r="L2855" s="18" t="s">
        <v>34</v>
      </c>
      <c r="M2855" s="20">
        <v>92000000</v>
      </c>
      <c r="N2855" s="20">
        <v>494471524</v>
      </c>
      <c r="O2855" s="21">
        <f t="shared" si="132"/>
        <v>960264329.90949643</v>
      </c>
      <c r="P2855" s="22">
        <f t="shared" si="133"/>
        <v>537.46904782608692</v>
      </c>
      <c r="Q2855" s="20">
        <f t="shared" si="134"/>
        <v>315150748.24729127</v>
      </c>
      <c r="R2855" s="18" t="s">
        <v>27</v>
      </c>
      <c r="S2855" s="18">
        <v>113</v>
      </c>
    </row>
    <row r="2856" spans="1:19" x14ac:dyDescent="0.25">
      <c r="A2856" s="18" t="s">
        <v>9010</v>
      </c>
      <c r="B2856" s="18" t="s">
        <v>2004</v>
      </c>
      <c r="C2856" s="18" t="s">
        <v>45</v>
      </c>
      <c r="D2856" s="18">
        <v>1996</v>
      </c>
      <c r="E2856" s="18">
        <f>VLOOKUP(D2856,'cpi roi'!A:C,2,FALSE)</f>
        <v>156.9</v>
      </c>
      <c r="F2856" s="18" t="s">
        <v>9011</v>
      </c>
      <c r="G2856" s="18">
        <v>7</v>
      </c>
      <c r="H2856" s="19">
        <v>205000</v>
      </c>
      <c r="I2856" s="18" t="s">
        <v>5778</v>
      </c>
      <c r="J2856" s="18" t="s">
        <v>8516</v>
      </c>
      <c r="K2856" s="18" t="s">
        <v>8517</v>
      </c>
      <c r="L2856" s="18" t="s">
        <v>34</v>
      </c>
      <c r="M2856" s="20">
        <v>12000000</v>
      </c>
      <c r="N2856" s="20">
        <v>41205099</v>
      </c>
      <c r="O2856" s="21">
        <f t="shared" si="132"/>
        <v>80020354.782026768</v>
      </c>
      <c r="P2856" s="22">
        <f t="shared" si="133"/>
        <v>343.37582499999996</v>
      </c>
      <c r="Q2856" s="20">
        <f t="shared" si="134"/>
        <v>26262013.384321224</v>
      </c>
      <c r="R2856" s="18" t="s">
        <v>65</v>
      </c>
      <c r="S2856" s="18">
        <v>92</v>
      </c>
    </row>
    <row r="2857" spans="1:19" x14ac:dyDescent="0.25">
      <c r="A2857" s="18" t="s">
        <v>9012</v>
      </c>
      <c r="B2857" s="18" t="s">
        <v>341</v>
      </c>
      <c r="C2857" s="18" t="s">
        <v>29</v>
      </c>
      <c r="D2857" s="18">
        <v>1996</v>
      </c>
      <c r="E2857" s="18">
        <f>VLOOKUP(D2857,'cpi roi'!A:C,2,FALSE)</f>
        <v>156.9</v>
      </c>
      <c r="F2857" s="18" t="s">
        <v>9013</v>
      </c>
      <c r="G2857" s="18">
        <v>5.7</v>
      </c>
      <c r="H2857" s="19">
        <v>105000</v>
      </c>
      <c r="I2857" s="18" t="s">
        <v>3356</v>
      </c>
      <c r="J2857" s="18" t="s">
        <v>9014</v>
      </c>
      <c r="K2857" s="18" t="s">
        <v>3026</v>
      </c>
      <c r="L2857" s="18" t="s">
        <v>34</v>
      </c>
      <c r="M2857" s="20">
        <v>75000000</v>
      </c>
      <c r="N2857" s="20">
        <v>320689294</v>
      </c>
      <c r="O2857" s="21">
        <f t="shared" si="132"/>
        <v>622779017.7297641</v>
      </c>
      <c r="P2857" s="22">
        <f t="shared" si="133"/>
        <v>427.5857253333333</v>
      </c>
      <c r="Q2857" s="20">
        <f t="shared" si="134"/>
        <v>204390882.09050351</v>
      </c>
      <c r="R2857" s="18" t="s">
        <v>1729</v>
      </c>
      <c r="S2857" s="18">
        <v>103</v>
      </c>
    </row>
    <row r="2858" spans="1:19" x14ac:dyDescent="0.25">
      <c r="A2858" s="18" t="s">
        <v>9015</v>
      </c>
      <c r="B2858" s="18" t="s">
        <v>514</v>
      </c>
      <c r="C2858" s="18" t="s">
        <v>21</v>
      </c>
      <c r="D2858" s="18">
        <v>1996</v>
      </c>
      <c r="E2858" s="18">
        <f>VLOOKUP(D2858,'cpi roi'!A:C,2,FALSE)</f>
        <v>156.9</v>
      </c>
      <c r="F2858" s="18" t="s">
        <v>9016</v>
      </c>
      <c r="G2858" s="18">
        <v>6.4</v>
      </c>
      <c r="H2858" s="19">
        <v>54000</v>
      </c>
      <c r="I2858" s="18" t="s">
        <v>586</v>
      </c>
      <c r="J2858" s="18" t="s">
        <v>9017</v>
      </c>
      <c r="K2858" s="18" t="s">
        <v>2739</v>
      </c>
      <c r="L2858" s="18" t="s">
        <v>199</v>
      </c>
      <c r="M2858" s="20">
        <v>9000000</v>
      </c>
      <c r="N2858" s="20">
        <v>2671291</v>
      </c>
      <c r="O2858" s="21">
        <f t="shared" si="132"/>
        <v>5187650.5270873159</v>
      </c>
      <c r="P2858" s="22">
        <f t="shared" si="133"/>
        <v>29.681011111111111</v>
      </c>
      <c r="Q2858" s="20">
        <f t="shared" si="134"/>
        <v>1702543.6583811345</v>
      </c>
      <c r="R2858" s="18" t="s">
        <v>3191</v>
      </c>
      <c r="S2858" s="18">
        <v>100</v>
      </c>
    </row>
    <row r="2859" spans="1:19" x14ac:dyDescent="0.25">
      <c r="A2859" s="18" t="s">
        <v>9018</v>
      </c>
      <c r="B2859" s="18" t="s">
        <v>20</v>
      </c>
      <c r="C2859" s="18" t="s">
        <v>45</v>
      </c>
      <c r="D2859" s="18">
        <v>1996</v>
      </c>
      <c r="E2859" s="18">
        <f>VLOOKUP(D2859,'cpi roi'!A:C,2,FALSE)</f>
        <v>156.9</v>
      </c>
      <c r="F2859" s="18" t="s">
        <v>9019</v>
      </c>
      <c r="G2859" s="18">
        <v>7.3</v>
      </c>
      <c r="H2859" s="19">
        <v>249000</v>
      </c>
      <c r="I2859" s="18" t="s">
        <v>991</v>
      </c>
      <c r="J2859" s="18" t="s">
        <v>991</v>
      </c>
      <c r="K2859" s="18" t="s">
        <v>1483</v>
      </c>
      <c r="L2859" s="18" t="s">
        <v>34</v>
      </c>
      <c r="M2859" s="20">
        <v>50000000</v>
      </c>
      <c r="N2859" s="20">
        <v>273552592</v>
      </c>
      <c r="O2859" s="21">
        <f t="shared" si="132"/>
        <v>531239482.36073929</v>
      </c>
      <c r="P2859" s="22">
        <f t="shared" si="133"/>
        <v>547.10518400000001</v>
      </c>
      <c r="Q2859" s="20">
        <f t="shared" si="134"/>
        <v>174348369.66220522</v>
      </c>
      <c r="R2859" s="18" t="s">
        <v>2105</v>
      </c>
      <c r="S2859" s="18">
        <v>139</v>
      </c>
    </row>
    <row r="2860" spans="1:19" x14ac:dyDescent="0.25">
      <c r="A2860" s="18" t="s">
        <v>9020</v>
      </c>
      <c r="B2860" s="18" t="s">
        <v>20</v>
      </c>
      <c r="C2860" s="18" t="s">
        <v>38</v>
      </c>
      <c r="D2860" s="18">
        <v>1996</v>
      </c>
      <c r="E2860" s="18">
        <f>VLOOKUP(D2860,'cpi roi'!A:C,2,FALSE)</f>
        <v>156.9</v>
      </c>
      <c r="F2860" s="18" t="s">
        <v>9021</v>
      </c>
      <c r="G2860" s="18">
        <v>7.4</v>
      </c>
      <c r="H2860" s="19">
        <v>319000</v>
      </c>
      <c r="I2860" s="18" t="s">
        <v>8514</v>
      </c>
      <c r="J2860" s="18" t="s">
        <v>8423</v>
      </c>
      <c r="K2860" s="18" t="s">
        <v>574</v>
      </c>
      <c r="L2860" s="18" t="s">
        <v>34</v>
      </c>
      <c r="M2860" s="20">
        <v>75000000</v>
      </c>
      <c r="N2860" s="20">
        <v>335062621</v>
      </c>
      <c r="O2860" s="21">
        <f t="shared" si="132"/>
        <v>650692037.08540463</v>
      </c>
      <c r="P2860" s="22">
        <f t="shared" si="133"/>
        <v>446.75016133333327</v>
      </c>
      <c r="Q2860" s="20">
        <f t="shared" si="134"/>
        <v>213551702.35818994</v>
      </c>
      <c r="R2860" s="18" t="s">
        <v>5724</v>
      </c>
      <c r="S2860" s="18">
        <v>136</v>
      </c>
    </row>
    <row r="2861" spans="1:19" x14ac:dyDescent="0.25">
      <c r="A2861" s="18" t="s">
        <v>9022</v>
      </c>
      <c r="B2861" s="18" t="s">
        <v>20</v>
      </c>
      <c r="C2861" s="18" t="s">
        <v>108</v>
      </c>
      <c r="D2861" s="18">
        <v>1996</v>
      </c>
      <c r="E2861" s="18">
        <f>VLOOKUP(D2861,'cpi roi'!A:C,2,FALSE)</f>
        <v>156.9</v>
      </c>
      <c r="F2861" s="18" t="s">
        <v>9023</v>
      </c>
      <c r="G2861" s="18">
        <v>7.5</v>
      </c>
      <c r="H2861" s="19">
        <v>138000</v>
      </c>
      <c r="I2861" s="18" t="s">
        <v>833</v>
      </c>
      <c r="J2861" s="18" t="s">
        <v>7403</v>
      </c>
      <c r="K2861" s="18" t="s">
        <v>9024</v>
      </c>
      <c r="L2861" s="18" t="s">
        <v>34</v>
      </c>
      <c r="M2861" s="20">
        <v>40000000</v>
      </c>
      <c r="N2861" s="20">
        <v>152266007</v>
      </c>
      <c r="O2861" s="21">
        <f t="shared" si="132"/>
        <v>295700779.68706179</v>
      </c>
      <c r="P2861" s="22">
        <f t="shared" si="133"/>
        <v>380.66501750000003</v>
      </c>
      <c r="Q2861" s="20">
        <f t="shared" si="134"/>
        <v>97046530.911408544</v>
      </c>
      <c r="R2861" s="18" t="s">
        <v>8628</v>
      </c>
      <c r="S2861" s="18">
        <v>149</v>
      </c>
    </row>
    <row r="2862" spans="1:19" x14ac:dyDescent="0.25">
      <c r="A2862" s="18" t="s">
        <v>9025</v>
      </c>
      <c r="B2862" s="18" t="s">
        <v>20</v>
      </c>
      <c r="C2862" s="18" t="s">
        <v>21</v>
      </c>
      <c r="D2862" s="18">
        <v>1996</v>
      </c>
      <c r="E2862" s="18">
        <f>VLOOKUP(D2862,'cpi roi'!A:C,2,FALSE)</f>
        <v>156.9</v>
      </c>
      <c r="F2862" s="18" t="s">
        <v>9026</v>
      </c>
      <c r="G2862" s="18">
        <v>6.4</v>
      </c>
      <c r="H2862" s="19">
        <v>82000</v>
      </c>
      <c r="I2862" s="18" t="s">
        <v>4932</v>
      </c>
      <c r="J2862" s="18" t="s">
        <v>5758</v>
      </c>
      <c r="K2862" s="18" t="s">
        <v>9027</v>
      </c>
      <c r="L2862" s="18" t="s">
        <v>34</v>
      </c>
      <c r="M2862" s="20">
        <v>15000000</v>
      </c>
      <c r="N2862" s="20">
        <v>24819936</v>
      </c>
      <c r="O2862" s="21">
        <f t="shared" si="132"/>
        <v>48200347.349904396</v>
      </c>
      <c r="P2862" s="22">
        <f t="shared" si="133"/>
        <v>165.46624</v>
      </c>
      <c r="Q2862" s="20">
        <f t="shared" si="134"/>
        <v>15818952.198852774</v>
      </c>
      <c r="R2862" s="18" t="s">
        <v>35</v>
      </c>
      <c r="S2862" s="18">
        <v>101</v>
      </c>
    </row>
    <row r="2863" spans="1:19" x14ac:dyDescent="0.25">
      <c r="A2863" s="18" t="s">
        <v>9028</v>
      </c>
      <c r="B2863" s="18" t="s">
        <v>20</v>
      </c>
      <c r="C2863" s="18" t="s">
        <v>108</v>
      </c>
      <c r="D2863" s="18">
        <v>1996</v>
      </c>
      <c r="E2863" s="18">
        <f>VLOOKUP(D2863,'cpi roi'!A:C,2,FALSE)</f>
        <v>156.9</v>
      </c>
      <c r="F2863" s="18" t="s">
        <v>9029</v>
      </c>
      <c r="G2863" s="18">
        <v>7.7</v>
      </c>
      <c r="H2863" s="19">
        <v>196000</v>
      </c>
      <c r="I2863" s="18" t="s">
        <v>9030</v>
      </c>
      <c r="J2863" s="18" t="s">
        <v>771</v>
      </c>
      <c r="K2863" s="18" t="s">
        <v>188</v>
      </c>
      <c r="L2863" s="18" t="s">
        <v>34</v>
      </c>
      <c r="M2863" s="20">
        <v>30000000</v>
      </c>
      <c r="N2863" s="20">
        <v>102616183</v>
      </c>
      <c r="O2863" s="21">
        <f t="shared" si="132"/>
        <v>199280758.19056723</v>
      </c>
      <c r="P2863" s="22">
        <f t="shared" si="133"/>
        <v>342.05394333333334</v>
      </c>
      <c r="Q2863" s="20">
        <f t="shared" si="134"/>
        <v>65402283.620140217</v>
      </c>
      <c r="R2863" s="18" t="s">
        <v>48</v>
      </c>
      <c r="S2863" s="18">
        <v>129</v>
      </c>
    </row>
    <row r="2864" spans="1:19" x14ac:dyDescent="0.25">
      <c r="A2864" s="18" t="s">
        <v>9031</v>
      </c>
      <c r="B2864" s="18" t="s">
        <v>2004</v>
      </c>
      <c r="C2864" s="18" t="s">
        <v>45</v>
      </c>
      <c r="D2864" s="18">
        <v>1996</v>
      </c>
      <c r="E2864" s="18">
        <f>VLOOKUP(D2864,'cpi roi'!A:C,2,FALSE)</f>
        <v>156.9</v>
      </c>
      <c r="F2864" s="18" t="s">
        <v>9019</v>
      </c>
      <c r="G2864" s="18">
        <v>6.3</v>
      </c>
      <c r="H2864" s="19">
        <v>214000</v>
      </c>
      <c r="I2864" s="18" t="s">
        <v>2673</v>
      </c>
      <c r="J2864" s="18" t="s">
        <v>9032</v>
      </c>
      <c r="K2864" s="18" t="s">
        <v>25</v>
      </c>
      <c r="L2864" s="18" t="s">
        <v>34</v>
      </c>
      <c r="M2864" s="20">
        <v>70000000</v>
      </c>
      <c r="N2864" s="20">
        <v>101371017</v>
      </c>
      <c r="O2864" s="21">
        <f t="shared" si="132"/>
        <v>196862644.23135754</v>
      </c>
      <c r="P2864" s="22">
        <f t="shared" si="133"/>
        <v>144.81573857142857</v>
      </c>
      <c r="Q2864" s="20">
        <f t="shared" si="134"/>
        <v>64608678.776290633</v>
      </c>
      <c r="R2864" s="18" t="s">
        <v>9033</v>
      </c>
      <c r="S2864" s="18">
        <v>106</v>
      </c>
    </row>
    <row r="2865" spans="1:19" x14ac:dyDescent="0.25">
      <c r="A2865" s="18" t="s">
        <v>9034</v>
      </c>
      <c r="B2865" s="18" t="s">
        <v>20</v>
      </c>
      <c r="C2865" s="18" t="s">
        <v>21</v>
      </c>
      <c r="D2865" s="18">
        <v>1996</v>
      </c>
      <c r="E2865" s="18">
        <f>VLOOKUP(D2865,'cpi roi'!A:C,2,FALSE)</f>
        <v>156.9</v>
      </c>
      <c r="F2865" s="18" t="s">
        <v>9035</v>
      </c>
      <c r="G2865" s="18">
        <v>7.4</v>
      </c>
      <c r="H2865" s="19">
        <v>182000</v>
      </c>
      <c r="I2865" s="18" t="s">
        <v>5937</v>
      </c>
      <c r="J2865" s="18" t="s">
        <v>9036</v>
      </c>
      <c r="K2865" s="18" t="s">
        <v>8102</v>
      </c>
      <c r="L2865" s="18" t="s">
        <v>34</v>
      </c>
      <c r="M2865" s="20">
        <v>27000000</v>
      </c>
      <c r="N2865" s="20">
        <v>231976425</v>
      </c>
      <c r="O2865" s="21">
        <f t="shared" si="132"/>
        <v>450498513.04971313</v>
      </c>
      <c r="P2865" s="22">
        <f t="shared" si="133"/>
        <v>859.17194444444453</v>
      </c>
      <c r="Q2865" s="20">
        <f t="shared" si="134"/>
        <v>147849856.59655833</v>
      </c>
      <c r="R2865" s="18" t="s">
        <v>3747</v>
      </c>
      <c r="S2865" s="18">
        <v>162</v>
      </c>
    </row>
    <row r="2866" spans="1:19" x14ac:dyDescent="0.25">
      <c r="A2866" s="18" t="s">
        <v>9037</v>
      </c>
      <c r="B2866" s="18" t="s">
        <v>20</v>
      </c>
      <c r="C2866" s="18" t="s">
        <v>38</v>
      </c>
      <c r="D2866" s="18">
        <v>1996</v>
      </c>
      <c r="E2866" s="18">
        <f>VLOOKUP(D2866,'cpi roi'!A:C,2,FALSE)</f>
        <v>156.9</v>
      </c>
      <c r="F2866" s="18" t="s">
        <v>9038</v>
      </c>
      <c r="G2866" s="18">
        <v>6.8</v>
      </c>
      <c r="H2866" s="19">
        <v>76000</v>
      </c>
      <c r="I2866" s="18" t="s">
        <v>3789</v>
      </c>
      <c r="J2866" s="18" t="s">
        <v>3886</v>
      </c>
      <c r="K2866" s="18" t="s">
        <v>4564</v>
      </c>
      <c r="L2866" s="18" t="s">
        <v>34</v>
      </c>
      <c r="M2866" s="20">
        <v>65000000</v>
      </c>
      <c r="N2866" s="20">
        <v>89456761</v>
      </c>
      <c r="O2866" s="21">
        <f t="shared" si="132"/>
        <v>173725143.89228806</v>
      </c>
      <c r="P2866" s="22">
        <f t="shared" si="133"/>
        <v>137.62578615384615</v>
      </c>
      <c r="Q2866" s="20">
        <f t="shared" si="134"/>
        <v>57015144.040790312</v>
      </c>
      <c r="R2866" s="18" t="s">
        <v>2031</v>
      </c>
      <c r="S2866" s="18">
        <v>121</v>
      </c>
    </row>
    <row r="2867" spans="1:19" x14ac:dyDescent="0.25">
      <c r="A2867" s="18" t="s">
        <v>9039</v>
      </c>
      <c r="B2867" s="18" t="s">
        <v>20</v>
      </c>
      <c r="C2867" s="18" t="s">
        <v>21</v>
      </c>
      <c r="D2867" s="18">
        <v>1996</v>
      </c>
      <c r="E2867" s="18">
        <f>VLOOKUP(D2867,'cpi roi'!A:C,2,FALSE)</f>
        <v>156.9</v>
      </c>
      <c r="F2867" s="18" t="s">
        <v>9040</v>
      </c>
      <c r="G2867" s="18">
        <v>6.2</v>
      </c>
      <c r="H2867" s="19">
        <v>44000</v>
      </c>
      <c r="I2867" s="18" t="s">
        <v>2282</v>
      </c>
      <c r="J2867" s="18" t="s">
        <v>1842</v>
      </c>
      <c r="K2867" s="18" t="s">
        <v>9041</v>
      </c>
      <c r="L2867" s="18" t="s">
        <v>34</v>
      </c>
      <c r="M2867" s="20">
        <v>0</v>
      </c>
      <c r="N2867" s="20">
        <v>20831000</v>
      </c>
      <c r="O2867" s="21">
        <f t="shared" si="132"/>
        <v>40453828.553218611</v>
      </c>
      <c r="P2867" s="22">
        <f t="shared" si="133"/>
        <v>0</v>
      </c>
      <c r="Q2867" s="20">
        <f t="shared" si="134"/>
        <v>13276609.305289995</v>
      </c>
      <c r="R2867" s="18" t="s">
        <v>4881</v>
      </c>
      <c r="S2867" s="18">
        <v>97</v>
      </c>
    </row>
    <row r="2868" spans="1:19" x14ac:dyDescent="0.25">
      <c r="A2868" s="18" t="s">
        <v>9042</v>
      </c>
      <c r="B2868" s="18" t="s">
        <v>20</v>
      </c>
      <c r="C2868" s="18" t="s">
        <v>45</v>
      </c>
      <c r="D2868" s="18">
        <v>1996</v>
      </c>
      <c r="E2868" s="18">
        <f>VLOOKUP(D2868,'cpi roi'!A:C,2,FALSE)</f>
        <v>156.9</v>
      </c>
      <c r="F2868" s="18" t="s">
        <v>9043</v>
      </c>
      <c r="G2868" s="18">
        <v>7</v>
      </c>
      <c r="H2868" s="19">
        <v>72000</v>
      </c>
      <c r="I2868" s="18" t="s">
        <v>9044</v>
      </c>
      <c r="J2868" s="18" t="s">
        <v>9045</v>
      </c>
      <c r="K2868" s="18" t="s">
        <v>9046</v>
      </c>
      <c r="L2868" s="18" t="s">
        <v>34</v>
      </c>
      <c r="M2868" s="20">
        <v>7000000</v>
      </c>
      <c r="N2868" s="20">
        <v>560069</v>
      </c>
      <c r="O2868" s="21">
        <f t="shared" si="132"/>
        <v>1087654.7119184192</v>
      </c>
      <c r="P2868" s="22">
        <f t="shared" si="133"/>
        <v>8.000985714285715</v>
      </c>
      <c r="Q2868" s="20">
        <f t="shared" si="134"/>
        <v>356959.20968769916</v>
      </c>
      <c r="R2868" s="18" t="s">
        <v>35</v>
      </c>
      <c r="S2868" s="18">
        <v>91</v>
      </c>
    </row>
    <row r="2869" spans="1:19" x14ac:dyDescent="0.25">
      <c r="A2869" s="18" t="s">
        <v>9047</v>
      </c>
      <c r="B2869" s="18" t="s">
        <v>20</v>
      </c>
      <c r="C2869" s="18" t="s">
        <v>21</v>
      </c>
      <c r="D2869" s="18">
        <v>1996</v>
      </c>
      <c r="E2869" s="18">
        <f>VLOOKUP(D2869,'cpi roi'!A:C,2,FALSE)</f>
        <v>156.9</v>
      </c>
      <c r="F2869" s="18" t="s">
        <v>9048</v>
      </c>
      <c r="G2869" s="18">
        <v>6.6</v>
      </c>
      <c r="H2869" s="19">
        <v>27000</v>
      </c>
      <c r="I2869" s="18" t="s">
        <v>3964</v>
      </c>
      <c r="J2869" s="18" t="s">
        <v>3964</v>
      </c>
      <c r="K2869" s="18" t="s">
        <v>4571</v>
      </c>
      <c r="L2869" s="18" t="s">
        <v>310</v>
      </c>
      <c r="M2869" s="20">
        <v>10000000</v>
      </c>
      <c r="N2869" s="20">
        <v>4762310</v>
      </c>
      <c r="O2869" s="21">
        <f t="shared" si="132"/>
        <v>9248412.0905035045</v>
      </c>
      <c r="P2869" s="22">
        <f t="shared" si="133"/>
        <v>47.623100000000001</v>
      </c>
      <c r="Q2869" s="20">
        <f t="shared" si="134"/>
        <v>3035251.7527087317</v>
      </c>
      <c r="R2869" s="18" t="s">
        <v>9049</v>
      </c>
      <c r="S2869" s="18">
        <v>118</v>
      </c>
    </row>
    <row r="2870" spans="1:19" x14ac:dyDescent="0.25">
      <c r="A2870" s="18" t="s">
        <v>9050</v>
      </c>
      <c r="B2870" s="18" t="s">
        <v>20</v>
      </c>
      <c r="C2870" s="18" t="s">
        <v>108</v>
      </c>
      <c r="D2870" s="18">
        <v>1996</v>
      </c>
      <c r="E2870" s="18">
        <f>VLOOKUP(D2870,'cpi roi'!A:C,2,FALSE)</f>
        <v>156.9</v>
      </c>
      <c r="F2870" s="18" t="s">
        <v>9051</v>
      </c>
      <c r="G2870" s="18">
        <v>7.3</v>
      </c>
      <c r="H2870" s="19">
        <v>52000</v>
      </c>
      <c r="I2870" s="18" t="s">
        <v>9052</v>
      </c>
      <c r="J2870" s="18" t="s">
        <v>8664</v>
      </c>
      <c r="K2870" s="18" t="s">
        <v>9053</v>
      </c>
      <c r="L2870" s="18" t="s">
        <v>34</v>
      </c>
      <c r="M2870" s="20">
        <v>4500000</v>
      </c>
      <c r="N2870" s="20">
        <v>3802260</v>
      </c>
      <c r="O2870" s="21">
        <f t="shared" si="132"/>
        <v>7383993.7667304007</v>
      </c>
      <c r="P2870" s="22">
        <f t="shared" si="133"/>
        <v>84.49466666666666</v>
      </c>
      <c r="Q2870" s="20">
        <f t="shared" si="134"/>
        <v>2423365.2007648186</v>
      </c>
      <c r="R2870" s="18" t="s">
        <v>598</v>
      </c>
      <c r="S2870" s="18">
        <v>109</v>
      </c>
    </row>
    <row r="2871" spans="1:19" x14ac:dyDescent="0.25">
      <c r="A2871" s="18" t="s">
        <v>9054</v>
      </c>
      <c r="B2871" s="18" t="s">
        <v>20</v>
      </c>
      <c r="C2871" s="18" t="s">
        <v>21</v>
      </c>
      <c r="D2871" s="18">
        <v>1996</v>
      </c>
      <c r="E2871" s="18">
        <f>VLOOKUP(D2871,'cpi roi'!A:C,2,FALSE)</f>
        <v>156.9</v>
      </c>
      <c r="F2871" s="18" t="s">
        <v>9055</v>
      </c>
      <c r="G2871" s="18">
        <v>8</v>
      </c>
      <c r="H2871" s="19">
        <v>89000</v>
      </c>
      <c r="I2871" s="18" t="s">
        <v>7043</v>
      </c>
      <c r="J2871" s="18" t="s">
        <v>7043</v>
      </c>
      <c r="K2871" s="18" t="s">
        <v>7043</v>
      </c>
      <c r="L2871" s="18" t="s">
        <v>34</v>
      </c>
      <c r="M2871" s="20">
        <v>1000000</v>
      </c>
      <c r="N2871" s="20">
        <v>24444121</v>
      </c>
      <c r="O2871" s="21">
        <f t="shared" si="132"/>
        <v>47470514.140854046</v>
      </c>
      <c r="P2871" s="22">
        <f t="shared" si="133"/>
        <v>2444.4121</v>
      </c>
      <c r="Q2871" s="20">
        <f t="shared" si="134"/>
        <v>15579427.0235819</v>
      </c>
      <c r="R2871" s="18" t="s">
        <v>3747</v>
      </c>
      <c r="S2871" s="18">
        <v>135</v>
      </c>
    </row>
    <row r="2872" spans="1:19" x14ac:dyDescent="0.25">
      <c r="A2872" s="18" t="s">
        <v>9056</v>
      </c>
      <c r="B2872" s="18" t="s">
        <v>2004</v>
      </c>
      <c r="C2872" s="18" t="s">
        <v>45</v>
      </c>
      <c r="D2872" s="18">
        <v>1996</v>
      </c>
      <c r="E2872" s="18">
        <f>VLOOKUP(D2872,'cpi roi'!A:C,2,FALSE)</f>
        <v>156.9</v>
      </c>
      <c r="F2872" s="18" t="s">
        <v>8982</v>
      </c>
      <c r="G2872" s="18">
        <v>6.6</v>
      </c>
      <c r="H2872" s="19">
        <v>18000</v>
      </c>
      <c r="I2872" s="18" t="s">
        <v>1605</v>
      </c>
      <c r="J2872" s="18" t="s">
        <v>9057</v>
      </c>
      <c r="K2872" s="18" t="s">
        <v>1605</v>
      </c>
      <c r="L2872" s="18" t="s">
        <v>34</v>
      </c>
      <c r="M2872" s="20">
        <v>42000000</v>
      </c>
      <c r="N2872" s="20">
        <v>41083864</v>
      </c>
      <c r="O2872" s="21">
        <f t="shared" si="132"/>
        <v>79784916.257488847</v>
      </c>
      <c r="P2872" s="22">
        <f t="shared" si="133"/>
        <v>97.818723809523817</v>
      </c>
      <c r="Q2872" s="20">
        <f t="shared" si="134"/>
        <v>26184744.42319949</v>
      </c>
      <c r="R2872" s="18" t="s">
        <v>2105</v>
      </c>
      <c r="S2872" s="18">
        <v>126</v>
      </c>
    </row>
    <row r="2873" spans="1:19" x14ac:dyDescent="0.25">
      <c r="A2873" s="18" t="s">
        <v>9058</v>
      </c>
      <c r="B2873" s="18" t="s">
        <v>20</v>
      </c>
      <c r="C2873" s="18" t="s">
        <v>45</v>
      </c>
      <c r="D2873" s="18">
        <v>1996</v>
      </c>
      <c r="E2873" s="18">
        <f>VLOOKUP(D2873,'cpi roi'!A:C,2,FALSE)</f>
        <v>156.9</v>
      </c>
      <c r="F2873" s="18" t="s">
        <v>7959</v>
      </c>
      <c r="G2873" s="18">
        <v>7.1</v>
      </c>
      <c r="H2873" s="19">
        <v>83000</v>
      </c>
      <c r="I2873" s="18" t="s">
        <v>479</v>
      </c>
      <c r="J2873" s="18" t="s">
        <v>471</v>
      </c>
      <c r="K2873" s="18" t="s">
        <v>101</v>
      </c>
      <c r="L2873" s="18" t="s">
        <v>34</v>
      </c>
      <c r="M2873" s="20">
        <v>31000000</v>
      </c>
      <c r="N2873" s="20">
        <v>185260553</v>
      </c>
      <c r="O2873" s="21">
        <f t="shared" si="132"/>
        <v>359776230.07711917</v>
      </c>
      <c r="P2873" s="22">
        <f t="shared" si="133"/>
        <v>597.61468709677422</v>
      </c>
      <c r="Q2873" s="20">
        <f t="shared" si="134"/>
        <v>118075559.59209688</v>
      </c>
      <c r="R2873" s="18" t="s">
        <v>84</v>
      </c>
      <c r="S2873" s="18">
        <v>117</v>
      </c>
    </row>
    <row r="2874" spans="1:19" x14ac:dyDescent="0.25">
      <c r="A2874" s="18" t="s">
        <v>9059</v>
      </c>
      <c r="B2874" s="18" t="s">
        <v>37</v>
      </c>
      <c r="C2874" s="18" t="s">
        <v>45</v>
      </c>
      <c r="D2874" s="18">
        <v>1996</v>
      </c>
      <c r="E2874" s="18">
        <f>VLOOKUP(D2874,'cpi roi'!A:C,2,FALSE)</f>
        <v>156.9</v>
      </c>
      <c r="F2874" s="18" t="s">
        <v>9051</v>
      </c>
      <c r="G2874" s="18">
        <v>6.9</v>
      </c>
      <c r="H2874" s="19">
        <v>64000</v>
      </c>
      <c r="I2874" s="18" t="s">
        <v>2096</v>
      </c>
      <c r="J2874" s="18" t="s">
        <v>2096</v>
      </c>
      <c r="K2874" s="18" t="s">
        <v>2096</v>
      </c>
      <c r="L2874" s="18" t="s">
        <v>34</v>
      </c>
      <c r="M2874" s="20">
        <v>26000000</v>
      </c>
      <c r="N2874" s="20">
        <v>34585416</v>
      </c>
      <c r="O2874" s="21">
        <f t="shared" si="132"/>
        <v>67164921.957934991</v>
      </c>
      <c r="P2874" s="22">
        <f t="shared" si="133"/>
        <v>133.02083076923077</v>
      </c>
      <c r="Q2874" s="20">
        <f t="shared" si="134"/>
        <v>22042967.495219886</v>
      </c>
      <c r="R2874" s="18" t="s">
        <v>9060</v>
      </c>
      <c r="S2874" s="18">
        <v>108</v>
      </c>
    </row>
    <row r="2875" spans="1:19" x14ac:dyDescent="0.25">
      <c r="A2875" s="18" t="s">
        <v>9061</v>
      </c>
      <c r="B2875" s="18" t="s">
        <v>2004</v>
      </c>
      <c r="C2875" s="18" t="s">
        <v>56</v>
      </c>
      <c r="D2875" s="18">
        <v>1996</v>
      </c>
      <c r="E2875" s="18">
        <f>VLOOKUP(D2875,'cpi roi'!A:C,2,FALSE)</f>
        <v>156.9</v>
      </c>
      <c r="F2875" s="18" t="s">
        <v>9062</v>
      </c>
      <c r="G2875" s="18">
        <v>4.5</v>
      </c>
      <c r="H2875" s="19">
        <v>32000</v>
      </c>
      <c r="I2875" s="18" t="s">
        <v>1324</v>
      </c>
      <c r="J2875" s="18" t="s">
        <v>9063</v>
      </c>
      <c r="K2875" s="18" t="s">
        <v>7370</v>
      </c>
      <c r="L2875" s="18" t="s">
        <v>34</v>
      </c>
      <c r="M2875" s="20">
        <v>40000000</v>
      </c>
      <c r="N2875" s="20">
        <v>49627779</v>
      </c>
      <c r="O2875" s="21">
        <f t="shared" si="132"/>
        <v>96377210.078393877</v>
      </c>
      <c r="P2875" s="22">
        <f t="shared" si="133"/>
        <v>124.0694475</v>
      </c>
      <c r="Q2875" s="20">
        <f t="shared" si="134"/>
        <v>31630196.940726578</v>
      </c>
      <c r="R2875" s="18" t="s">
        <v>2031</v>
      </c>
      <c r="S2875" s="18">
        <v>96</v>
      </c>
    </row>
    <row r="2876" spans="1:19" x14ac:dyDescent="0.25">
      <c r="A2876" s="18" t="s">
        <v>9064</v>
      </c>
      <c r="B2876" s="18" t="s">
        <v>2004</v>
      </c>
      <c r="C2876" s="18" t="s">
        <v>45</v>
      </c>
      <c r="D2876" s="18">
        <v>1996</v>
      </c>
      <c r="E2876" s="18">
        <f>VLOOKUP(D2876,'cpi roi'!A:C,2,FALSE)</f>
        <v>156.9</v>
      </c>
      <c r="F2876" s="18" t="s">
        <v>9065</v>
      </c>
      <c r="G2876" s="18">
        <v>6.9</v>
      </c>
      <c r="H2876" s="19">
        <v>79000</v>
      </c>
      <c r="I2876" s="18" t="s">
        <v>9066</v>
      </c>
      <c r="J2876" s="18" t="s">
        <v>9067</v>
      </c>
      <c r="K2876" s="18" t="s">
        <v>7936</v>
      </c>
      <c r="L2876" s="18" t="s">
        <v>34</v>
      </c>
      <c r="M2876" s="20">
        <v>27000000</v>
      </c>
      <c r="N2876" s="20">
        <v>25023434</v>
      </c>
      <c r="O2876" s="21">
        <f t="shared" si="132"/>
        <v>48595540.725302733</v>
      </c>
      <c r="P2876" s="22">
        <f t="shared" si="133"/>
        <v>92.679385185185183</v>
      </c>
      <c r="Q2876" s="20">
        <f t="shared" si="134"/>
        <v>15948651.370299553</v>
      </c>
      <c r="R2876" s="18" t="s">
        <v>8941</v>
      </c>
      <c r="S2876" s="18">
        <v>114</v>
      </c>
    </row>
    <row r="2877" spans="1:19" x14ac:dyDescent="0.25">
      <c r="A2877" s="18" t="s">
        <v>9068</v>
      </c>
      <c r="B2877" s="18" t="s">
        <v>341</v>
      </c>
      <c r="C2877" s="18" t="s">
        <v>394</v>
      </c>
      <c r="D2877" s="18">
        <v>1996</v>
      </c>
      <c r="E2877" s="18">
        <f>VLOOKUP(D2877,'cpi roi'!A:C,2,FALSE)</f>
        <v>156.9</v>
      </c>
      <c r="F2877" s="18" t="s">
        <v>8974</v>
      </c>
      <c r="G2877" s="18">
        <v>7</v>
      </c>
      <c r="H2877" s="19">
        <v>146000</v>
      </c>
      <c r="I2877" s="18" t="s">
        <v>6249</v>
      </c>
      <c r="J2877" s="18" t="s">
        <v>4002</v>
      </c>
      <c r="K2877" s="18" t="s">
        <v>2601</v>
      </c>
      <c r="L2877" s="18" t="s">
        <v>34</v>
      </c>
      <c r="M2877" s="20">
        <v>100000000</v>
      </c>
      <c r="N2877" s="20">
        <v>325338851</v>
      </c>
      <c r="O2877" s="21">
        <f t="shared" si="132"/>
        <v>631808463.35054171</v>
      </c>
      <c r="P2877" s="22">
        <f t="shared" si="133"/>
        <v>325.33885100000003</v>
      </c>
      <c r="Q2877" s="20">
        <f t="shared" si="134"/>
        <v>207354270.87316763</v>
      </c>
      <c r="R2877" s="18" t="s">
        <v>616</v>
      </c>
      <c r="S2877" s="18">
        <v>91</v>
      </c>
    </row>
    <row r="2878" spans="1:19" x14ac:dyDescent="0.25">
      <c r="A2878" s="18" t="s">
        <v>9069</v>
      </c>
      <c r="B2878" s="18" t="s">
        <v>20</v>
      </c>
      <c r="C2878" s="18" t="s">
        <v>45</v>
      </c>
      <c r="D2878" s="18">
        <v>1996</v>
      </c>
      <c r="E2878" s="18">
        <f>VLOOKUP(D2878,'cpi roi'!A:C,2,FALSE)</f>
        <v>156.9</v>
      </c>
      <c r="F2878" s="18" t="s">
        <v>9070</v>
      </c>
      <c r="G2878" s="18">
        <v>7.1</v>
      </c>
      <c r="H2878" s="19">
        <v>84000</v>
      </c>
      <c r="I2878" s="18" t="s">
        <v>6886</v>
      </c>
      <c r="J2878" s="18" t="s">
        <v>7969</v>
      </c>
      <c r="K2878" s="18" t="s">
        <v>2570</v>
      </c>
      <c r="L2878" s="18" t="s">
        <v>1882</v>
      </c>
      <c r="M2878" s="20">
        <v>30000000</v>
      </c>
      <c r="N2878" s="20">
        <v>29359216</v>
      </c>
      <c r="O2878" s="21">
        <f t="shared" si="132"/>
        <v>57015634.896112166</v>
      </c>
      <c r="P2878" s="22">
        <f t="shared" si="133"/>
        <v>97.864053333333331</v>
      </c>
      <c r="Q2878" s="20">
        <f t="shared" si="134"/>
        <v>18712056.086679414</v>
      </c>
      <c r="R2878" s="18" t="s">
        <v>65</v>
      </c>
      <c r="S2878" s="18">
        <v>110</v>
      </c>
    </row>
    <row r="2879" spans="1:19" x14ac:dyDescent="0.25">
      <c r="A2879" s="18" t="s">
        <v>9071</v>
      </c>
      <c r="B2879" s="18" t="s">
        <v>20</v>
      </c>
      <c r="C2879" s="18" t="s">
        <v>38</v>
      </c>
      <c r="D2879" s="18">
        <v>1996</v>
      </c>
      <c r="E2879" s="18">
        <f>VLOOKUP(D2879,'cpi roi'!A:C,2,FALSE)</f>
        <v>156.9</v>
      </c>
      <c r="F2879" s="18" t="s">
        <v>8974</v>
      </c>
      <c r="G2879" s="18">
        <v>6.1</v>
      </c>
      <c r="H2879" s="19">
        <v>106000</v>
      </c>
      <c r="I2879" s="18" t="s">
        <v>3937</v>
      </c>
      <c r="J2879" s="18" t="s">
        <v>9072</v>
      </c>
      <c r="K2879" s="18" t="s">
        <v>1003</v>
      </c>
      <c r="L2879" s="18" t="s">
        <v>34</v>
      </c>
      <c r="M2879" s="20">
        <v>100000000</v>
      </c>
      <c r="N2879" s="20">
        <v>242295562</v>
      </c>
      <c r="O2879" s="21">
        <f t="shared" si="132"/>
        <v>470538290.25748879</v>
      </c>
      <c r="P2879" s="22">
        <f t="shared" si="133"/>
        <v>242.29556200000002</v>
      </c>
      <c r="Q2879" s="20">
        <f t="shared" si="134"/>
        <v>154426744.4231995</v>
      </c>
      <c r="R2879" s="18" t="s">
        <v>9073</v>
      </c>
      <c r="S2879" s="18">
        <v>115</v>
      </c>
    </row>
    <row r="2880" spans="1:19" x14ac:dyDescent="0.25">
      <c r="A2880" s="18" t="s">
        <v>9074</v>
      </c>
      <c r="B2880" s="18" t="s">
        <v>20</v>
      </c>
      <c r="C2880" s="18" t="s">
        <v>45</v>
      </c>
      <c r="D2880" s="18">
        <v>1996</v>
      </c>
      <c r="E2880" s="18">
        <f>VLOOKUP(D2880,'cpi roi'!A:C,2,FALSE)</f>
        <v>156.9</v>
      </c>
      <c r="F2880" s="18" t="s">
        <v>9075</v>
      </c>
      <c r="G2880" s="18">
        <v>4.5</v>
      </c>
      <c r="H2880" s="19">
        <v>44000</v>
      </c>
      <c r="I2880" s="18" t="s">
        <v>2492</v>
      </c>
      <c r="J2880" s="18" t="s">
        <v>9076</v>
      </c>
      <c r="K2880" s="18" t="s">
        <v>2601</v>
      </c>
      <c r="L2880" s="18" t="s">
        <v>34</v>
      </c>
      <c r="M2880" s="20">
        <v>40000000</v>
      </c>
      <c r="N2880" s="20">
        <v>113309743</v>
      </c>
      <c r="O2880" s="21">
        <f t="shared" si="132"/>
        <v>220047665.34161884</v>
      </c>
      <c r="P2880" s="22">
        <f t="shared" si="133"/>
        <v>283.27435750000001</v>
      </c>
      <c r="Q2880" s="20">
        <f t="shared" si="134"/>
        <v>72217809.432759717</v>
      </c>
      <c r="R2880" s="18" t="s">
        <v>5112</v>
      </c>
      <c r="S2880" s="18">
        <v>115</v>
      </c>
    </row>
    <row r="2881" spans="1:19" x14ac:dyDescent="0.25">
      <c r="A2881" s="18" t="s">
        <v>9077</v>
      </c>
      <c r="B2881" s="18" t="s">
        <v>2004</v>
      </c>
      <c r="C2881" s="18" t="s">
        <v>38</v>
      </c>
      <c r="D2881" s="18">
        <v>1996</v>
      </c>
      <c r="E2881" s="18">
        <f>VLOOKUP(D2881,'cpi roi'!A:C,2,FALSE)</f>
        <v>156.9</v>
      </c>
      <c r="F2881" s="18" t="s">
        <v>9078</v>
      </c>
      <c r="G2881" s="18">
        <v>7.6</v>
      </c>
      <c r="H2881" s="19">
        <v>120000</v>
      </c>
      <c r="I2881" s="18" t="s">
        <v>9079</v>
      </c>
      <c r="J2881" s="18" t="s">
        <v>1032</v>
      </c>
      <c r="K2881" s="18" t="s">
        <v>7998</v>
      </c>
      <c r="L2881" s="18" t="s">
        <v>34</v>
      </c>
      <c r="M2881" s="20">
        <v>45000000</v>
      </c>
      <c r="N2881" s="20">
        <v>146027888</v>
      </c>
      <c r="O2881" s="21">
        <f t="shared" si="132"/>
        <v>283586344.63734859</v>
      </c>
      <c r="P2881" s="22">
        <f t="shared" si="133"/>
        <v>324.50641777777776</v>
      </c>
      <c r="Q2881" s="20">
        <f t="shared" si="134"/>
        <v>93070674.314850226</v>
      </c>
      <c r="R2881" s="18" t="s">
        <v>9080</v>
      </c>
      <c r="S2881" s="18">
        <v>111</v>
      </c>
    </row>
    <row r="2882" spans="1:19" x14ac:dyDescent="0.25">
      <c r="A2882" s="18" t="s">
        <v>9081</v>
      </c>
      <c r="B2882" s="18" t="s">
        <v>20</v>
      </c>
      <c r="C2882" s="18" t="s">
        <v>45</v>
      </c>
      <c r="D2882" s="18">
        <v>1996</v>
      </c>
      <c r="E2882" s="18">
        <f>VLOOKUP(D2882,'cpi roi'!A:C,2,FALSE)</f>
        <v>156.9</v>
      </c>
      <c r="F2882" s="18" t="s">
        <v>9082</v>
      </c>
      <c r="G2882" s="18">
        <v>7.2</v>
      </c>
      <c r="H2882" s="19">
        <v>77000</v>
      </c>
      <c r="I2882" s="18" t="s">
        <v>9083</v>
      </c>
      <c r="J2882" s="18" t="s">
        <v>9084</v>
      </c>
      <c r="K2882" s="18" t="s">
        <v>9085</v>
      </c>
      <c r="L2882" s="18" t="s">
        <v>34</v>
      </c>
      <c r="M2882" s="20">
        <v>200000</v>
      </c>
      <c r="N2882" s="20">
        <v>4555020</v>
      </c>
      <c r="O2882" s="21">
        <f t="shared" si="132"/>
        <v>8845854.64627151</v>
      </c>
      <c r="P2882" s="22">
        <f t="shared" si="133"/>
        <v>2277.5099999999998</v>
      </c>
      <c r="Q2882" s="20">
        <f t="shared" si="134"/>
        <v>2903135.7552581262</v>
      </c>
      <c r="R2882" s="18" t="s">
        <v>9086</v>
      </c>
      <c r="S2882" s="18">
        <v>96</v>
      </c>
    </row>
    <row r="2883" spans="1:19" x14ac:dyDescent="0.25">
      <c r="A2883" s="18" t="s">
        <v>9087</v>
      </c>
      <c r="B2883" s="18" t="s">
        <v>20</v>
      </c>
      <c r="C2883" s="18" t="s">
        <v>38</v>
      </c>
      <c r="D2883" s="18">
        <v>1996</v>
      </c>
      <c r="E2883" s="18">
        <f>VLOOKUP(D2883,'cpi roi'!A:C,2,FALSE)</f>
        <v>156.9</v>
      </c>
      <c r="F2883" s="18" t="s">
        <v>9005</v>
      </c>
      <c r="G2883" s="18">
        <v>5.7</v>
      </c>
      <c r="H2883" s="19">
        <v>71000</v>
      </c>
      <c r="I2883" s="18" t="s">
        <v>130</v>
      </c>
      <c r="J2883" s="18" t="s">
        <v>130</v>
      </c>
      <c r="K2883" s="18" t="s">
        <v>512</v>
      </c>
      <c r="L2883" s="18" t="s">
        <v>34</v>
      </c>
      <c r="M2883" s="20">
        <v>50000000</v>
      </c>
      <c r="N2883" s="20">
        <v>25477365</v>
      </c>
      <c r="O2883" s="21">
        <f t="shared" ref="O2883:O2946" si="135">(304.7/E2883)*N2883</f>
        <v>49477075.305927336</v>
      </c>
      <c r="P2883" s="22">
        <f t="shared" ref="P2883:P2946" si="136">IFERROR(N2883/M2883, 0)*100</f>
        <v>50.954730000000005</v>
      </c>
      <c r="Q2883" s="20">
        <f t="shared" ref="Q2883:Q2946" si="137">N2883/(E2883/100)</f>
        <v>16237963.671128107</v>
      </c>
      <c r="R2883" s="18" t="s">
        <v>48</v>
      </c>
      <c r="S2883" s="18">
        <v>101</v>
      </c>
    </row>
    <row r="2884" spans="1:19" x14ac:dyDescent="0.25">
      <c r="A2884" s="18" t="s">
        <v>9088</v>
      </c>
      <c r="B2884" s="18" t="s">
        <v>20</v>
      </c>
      <c r="C2884" s="18" t="s">
        <v>45</v>
      </c>
      <c r="D2884" s="18">
        <v>1996</v>
      </c>
      <c r="E2884" s="18">
        <f>VLOOKUP(D2884,'cpi roi'!A:C,2,FALSE)</f>
        <v>156.9</v>
      </c>
      <c r="F2884" s="18" t="s">
        <v>8494</v>
      </c>
      <c r="G2884" s="18">
        <v>7.1</v>
      </c>
      <c r="H2884" s="19">
        <v>32000</v>
      </c>
      <c r="I2884" s="18" t="s">
        <v>8296</v>
      </c>
      <c r="J2884" s="18" t="s">
        <v>8763</v>
      </c>
      <c r="K2884" s="18" t="s">
        <v>1222</v>
      </c>
      <c r="L2884" s="18" t="s">
        <v>34</v>
      </c>
      <c r="M2884" s="20">
        <v>0</v>
      </c>
      <c r="N2884" s="20">
        <v>10597759</v>
      </c>
      <c r="O2884" s="21">
        <f t="shared" si="135"/>
        <v>20580861.486934353</v>
      </c>
      <c r="P2884" s="22">
        <f t="shared" si="136"/>
        <v>0</v>
      </c>
      <c r="Q2884" s="20">
        <f t="shared" si="137"/>
        <v>6754467.1765455706</v>
      </c>
      <c r="R2884" s="18" t="s">
        <v>3747</v>
      </c>
      <c r="S2884" s="18">
        <v>112</v>
      </c>
    </row>
    <row r="2885" spans="1:19" x14ac:dyDescent="0.25">
      <c r="A2885" s="18" t="s">
        <v>9089</v>
      </c>
      <c r="B2885" s="18" t="s">
        <v>2004</v>
      </c>
      <c r="C2885" s="18" t="s">
        <v>45</v>
      </c>
      <c r="D2885" s="18">
        <v>1996</v>
      </c>
      <c r="E2885" s="18">
        <f>VLOOKUP(D2885,'cpi roi'!A:C,2,FALSE)</f>
        <v>156.9</v>
      </c>
      <c r="F2885" s="18" t="s">
        <v>9048</v>
      </c>
      <c r="G2885" s="18">
        <v>6.1</v>
      </c>
      <c r="H2885" s="19">
        <v>157000</v>
      </c>
      <c r="I2885" s="18" t="s">
        <v>8011</v>
      </c>
      <c r="J2885" s="18" t="s">
        <v>9090</v>
      </c>
      <c r="K2885" s="18" t="s">
        <v>7916</v>
      </c>
      <c r="L2885" s="18" t="s">
        <v>34</v>
      </c>
      <c r="M2885" s="20">
        <v>47000000</v>
      </c>
      <c r="N2885" s="20">
        <v>102825796</v>
      </c>
      <c r="O2885" s="21">
        <f t="shared" si="135"/>
        <v>199687826.90376034</v>
      </c>
      <c r="P2885" s="22">
        <f t="shared" si="136"/>
        <v>218.77828936170212</v>
      </c>
      <c r="Q2885" s="20">
        <f t="shared" si="137"/>
        <v>65535880.178457618</v>
      </c>
      <c r="R2885" s="18" t="s">
        <v>35</v>
      </c>
      <c r="S2885" s="18">
        <v>96</v>
      </c>
    </row>
    <row r="2886" spans="1:19" x14ac:dyDescent="0.25">
      <c r="A2886" s="18" t="s">
        <v>9091</v>
      </c>
      <c r="B2886" s="18" t="s">
        <v>20</v>
      </c>
      <c r="C2886" s="18" t="s">
        <v>45</v>
      </c>
      <c r="D2886" s="18">
        <v>1996</v>
      </c>
      <c r="E2886" s="18">
        <f>VLOOKUP(D2886,'cpi roi'!A:C,2,FALSE)</f>
        <v>156.9</v>
      </c>
      <c r="F2886" s="18" t="s">
        <v>9092</v>
      </c>
      <c r="G2886" s="18">
        <v>6.6</v>
      </c>
      <c r="H2886" s="19">
        <v>50000</v>
      </c>
      <c r="I2886" s="18" t="s">
        <v>9093</v>
      </c>
      <c r="J2886" s="18" t="s">
        <v>9094</v>
      </c>
      <c r="K2886" s="18" t="s">
        <v>9094</v>
      </c>
      <c r="L2886" s="18" t="s">
        <v>34</v>
      </c>
      <c r="M2886" s="20">
        <v>3800000</v>
      </c>
      <c r="N2886" s="20">
        <v>20949601</v>
      </c>
      <c r="O2886" s="21">
        <f t="shared" si="135"/>
        <v>40684151.846398979</v>
      </c>
      <c r="P2886" s="22">
        <f t="shared" si="136"/>
        <v>551.30528947368418</v>
      </c>
      <c r="Q2886" s="20">
        <f t="shared" si="137"/>
        <v>13352199.490121096</v>
      </c>
      <c r="R2886" s="18" t="s">
        <v>3444</v>
      </c>
      <c r="S2886" s="18">
        <v>89</v>
      </c>
    </row>
    <row r="2887" spans="1:19" x14ac:dyDescent="0.25">
      <c r="A2887" s="18" t="s">
        <v>9095</v>
      </c>
      <c r="B2887" s="18" t="s">
        <v>20</v>
      </c>
      <c r="C2887" s="18" t="s">
        <v>155</v>
      </c>
      <c r="D2887" s="18">
        <v>1996</v>
      </c>
      <c r="E2887" s="18">
        <f>VLOOKUP(D2887,'cpi roi'!A:C,2,FALSE)</f>
        <v>156.9</v>
      </c>
      <c r="F2887" s="18" t="s">
        <v>9096</v>
      </c>
      <c r="G2887" s="18">
        <v>5.8</v>
      </c>
      <c r="H2887" s="19">
        <v>29000</v>
      </c>
      <c r="I2887" s="18" t="s">
        <v>1260</v>
      </c>
      <c r="J2887" s="18" t="s">
        <v>24</v>
      </c>
      <c r="K2887" s="18" t="s">
        <v>7251</v>
      </c>
      <c r="L2887" s="18" t="s">
        <v>34</v>
      </c>
      <c r="M2887" s="20">
        <v>8500000</v>
      </c>
      <c r="N2887" s="20">
        <v>15315484</v>
      </c>
      <c r="O2887" s="21">
        <f t="shared" si="135"/>
        <v>29742689.450605478</v>
      </c>
      <c r="P2887" s="22">
        <f t="shared" si="136"/>
        <v>180.18216470588234</v>
      </c>
      <c r="Q2887" s="20">
        <f t="shared" si="137"/>
        <v>9761302.7405991089</v>
      </c>
      <c r="R2887" s="18" t="s">
        <v>48</v>
      </c>
      <c r="S2887" s="18">
        <v>93</v>
      </c>
    </row>
    <row r="2888" spans="1:19" x14ac:dyDescent="0.25">
      <c r="A2888" s="18" t="s">
        <v>9097</v>
      </c>
      <c r="B2888" s="18" t="s">
        <v>20</v>
      </c>
      <c r="C2888" s="18" t="s">
        <v>108</v>
      </c>
      <c r="D2888" s="18">
        <v>1996</v>
      </c>
      <c r="E2888" s="18">
        <f>VLOOKUP(D2888,'cpi roi'!A:C,2,FALSE)</f>
        <v>156.9</v>
      </c>
      <c r="F2888" s="18" t="s">
        <v>9098</v>
      </c>
      <c r="G2888" s="18">
        <v>7.2</v>
      </c>
      <c r="H2888" s="19">
        <v>45000</v>
      </c>
      <c r="I2888" s="18" t="s">
        <v>9099</v>
      </c>
      <c r="J2888" s="18" t="s">
        <v>9099</v>
      </c>
      <c r="K2888" s="18" t="s">
        <v>9100</v>
      </c>
      <c r="L2888" s="18" t="s">
        <v>34</v>
      </c>
      <c r="M2888" s="20">
        <v>3000000</v>
      </c>
      <c r="N2888" s="20">
        <v>222559</v>
      </c>
      <c r="O2888" s="21">
        <f t="shared" si="135"/>
        <v>432209.8616953473</v>
      </c>
      <c r="P2888" s="22">
        <f t="shared" si="136"/>
        <v>7.4186333333333341</v>
      </c>
      <c r="Q2888" s="20">
        <f t="shared" si="137"/>
        <v>141847.67367750159</v>
      </c>
      <c r="R2888" s="18" t="s">
        <v>9101</v>
      </c>
      <c r="S2888" s="18">
        <v>101</v>
      </c>
    </row>
    <row r="2889" spans="1:19" x14ac:dyDescent="0.25">
      <c r="A2889" s="18" t="s">
        <v>9102</v>
      </c>
      <c r="B2889" s="18" t="s">
        <v>2004</v>
      </c>
      <c r="C2889" s="18" t="s">
        <v>45</v>
      </c>
      <c r="D2889" s="18">
        <v>1996</v>
      </c>
      <c r="E2889" s="18">
        <f>VLOOKUP(D2889,'cpi roi'!A:C,2,FALSE)</f>
        <v>156.9</v>
      </c>
      <c r="F2889" s="18" t="s">
        <v>9075</v>
      </c>
      <c r="G2889" s="18">
        <v>5.6</v>
      </c>
      <c r="H2889" s="19">
        <v>112000</v>
      </c>
      <c r="I2889" s="18" t="s">
        <v>7950</v>
      </c>
      <c r="J2889" s="18" t="s">
        <v>9103</v>
      </c>
      <c r="K2889" s="18" t="s">
        <v>1490</v>
      </c>
      <c r="L2889" s="18" t="s">
        <v>34</v>
      </c>
      <c r="M2889" s="20">
        <v>54000000</v>
      </c>
      <c r="N2889" s="20">
        <v>273961019</v>
      </c>
      <c r="O2889" s="21">
        <f t="shared" si="135"/>
        <v>532032648.11536008</v>
      </c>
      <c r="P2889" s="22">
        <f t="shared" si="136"/>
        <v>507.33522037037034</v>
      </c>
      <c r="Q2889" s="20">
        <f t="shared" si="137"/>
        <v>174608680.0509879</v>
      </c>
      <c r="R2889" s="18" t="s">
        <v>4881</v>
      </c>
      <c r="S2889" s="18">
        <v>95</v>
      </c>
    </row>
    <row r="2890" spans="1:19" x14ac:dyDescent="0.25">
      <c r="A2890" s="18" t="s">
        <v>5813</v>
      </c>
      <c r="B2890" s="18" t="s">
        <v>2004</v>
      </c>
      <c r="C2890" s="18" t="s">
        <v>21</v>
      </c>
      <c r="D2890" s="18">
        <v>1996</v>
      </c>
      <c r="E2890" s="18">
        <f>VLOOKUP(D2890,'cpi roi'!A:C,2,FALSE)</f>
        <v>156.9</v>
      </c>
      <c r="F2890" s="18" t="s">
        <v>9104</v>
      </c>
      <c r="G2890" s="18">
        <v>7.7</v>
      </c>
      <c r="H2890" s="19">
        <v>37000</v>
      </c>
      <c r="I2890" s="18" t="s">
        <v>5256</v>
      </c>
      <c r="J2890" s="18" t="s">
        <v>5257</v>
      </c>
      <c r="K2890" s="18" t="s">
        <v>5256</v>
      </c>
      <c r="L2890" s="18" t="s">
        <v>26</v>
      </c>
      <c r="M2890" s="20">
        <v>18000000</v>
      </c>
      <c r="N2890" s="20">
        <v>4770222</v>
      </c>
      <c r="O2890" s="21">
        <f t="shared" si="135"/>
        <v>9263777.2045889087</v>
      </c>
      <c r="P2890" s="22">
        <f t="shared" si="136"/>
        <v>26.501233333333335</v>
      </c>
      <c r="Q2890" s="20">
        <f t="shared" si="137"/>
        <v>3040294.4550669217</v>
      </c>
      <c r="R2890" s="18" t="s">
        <v>5112</v>
      </c>
      <c r="S2890" s="18">
        <v>242</v>
      </c>
    </row>
    <row r="2891" spans="1:19" x14ac:dyDescent="0.25">
      <c r="A2891" s="18" t="s">
        <v>9105</v>
      </c>
      <c r="B2891" s="18" t="s">
        <v>20</v>
      </c>
      <c r="C2891" s="18" t="s">
        <v>21</v>
      </c>
      <c r="D2891" s="18">
        <v>1996</v>
      </c>
      <c r="E2891" s="18">
        <f>VLOOKUP(D2891,'cpi roi'!A:C,2,FALSE)</f>
        <v>156.9</v>
      </c>
      <c r="F2891" s="18" t="s">
        <v>9106</v>
      </c>
      <c r="G2891" s="18">
        <v>7.3</v>
      </c>
      <c r="H2891" s="19">
        <v>18000</v>
      </c>
      <c r="I2891" s="18" t="s">
        <v>9107</v>
      </c>
      <c r="J2891" s="18" t="s">
        <v>9108</v>
      </c>
      <c r="K2891" s="18" t="s">
        <v>9109</v>
      </c>
      <c r="L2891" s="18" t="s">
        <v>34</v>
      </c>
      <c r="M2891" s="20">
        <v>4100000</v>
      </c>
      <c r="N2891" s="20">
        <v>12008376</v>
      </c>
      <c r="O2891" s="21">
        <f t="shared" si="135"/>
        <v>23320281.499043975</v>
      </c>
      <c r="P2891" s="22">
        <f t="shared" si="136"/>
        <v>292.88721951219514</v>
      </c>
      <c r="Q2891" s="20">
        <f t="shared" si="137"/>
        <v>7653521.9885277245</v>
      </c>
      <c r="R2891" s="18" t="s">
        <v>8941</v>
      </c>
      <c r="S2891" s="18">
        <v>109</v>
      </c>
    </row>
    <row r="2892" spans="1:19" x14ac:dyDescent="0.25">
      <c r="A2892" s="18" t="s">
        <v>9110</v>
      </c>
      <c r="B2892" s="18" t="s">
        <v>20</v>
      </c>
      <c r="C2892" s="18" t="s">
        <v>29</v>
      </c>
      <c r="D2892" s="18">
        <v>1996</v>
      </c>
      <c r="E2892" s="18">
        <f>VLOOKUP(D2892,'cpi roi'!A:C,2,FALSE)</f>
        <v>156.9</v>
      </c>
      <c r="F2892" s="18" t="s">
        <v>9038</v>
      </c>
      <c r="G2892" s="18">
        <v>6.8</v>
      </c>
      <c r="H2892" s="19">
        <v>58000</v>
      </c>
      <c r="I2892" s="18" t="s">
        <v>5232</v>
      </c>
      <c r="J2892" s="18" t="s">
        <v>3671</v>
      </c>
      <c r="K2892" s="18" t="s">
        <v>1824</v>
      </c>
      <c r="L2892" s="18" t="s">
        <v>5820</v>
      </c>
      <c r="M2892" s="20">
        <v>55000000</v>
      </c>
      <c r="N2892" s="20">
        <v>38619405</v>
      </c>
      <c r="O2892" s="21">
        <f t="shared" si="135"/>
        <v>74998933.738049701</v>
      </c>
      <c r="P2892" s="22">
        <f t="shared" si="136"/>
        <v>70.217100000000002</v>
      </c>
      <c r="Q2892" s="20">
        <f t="shared" si="137"/>
        <v>24614024.856596559</v>
      </c>
      <c r="R2892" s="18" t="s">
        <v>8583</v>
      </c>
      <c r="S2892" s="18">
        <v>110</v>
      </c>
    </row>
    <row r="2893" spans="1:19" x14ac:dyDescent="0.25">
      <c r="A2893" s="18" t="s">
        <v>9111</v>
      </c>
      <c r="B2893" s="18" t="s">
        <v>20</v>
      </c>
      <c r="C2893" s="18" t="s">
        <v>38</v>
      </c>
      <c r="D2893" s="18">
        <v>1996</v>
      </c>
      <c r="E2893" s="18">
        <f>VLOOKUP(D2893,'cpi roi'!A:C,2,FALSE)</f>
        <v>156.9</v>
      </c>
      <c r="F2893" s="18" t="s">
        <v>7681</v>
      </c>
      <c r="G2893" s="18">
        <v>6.6</v>
      </c>
      <c r="H2893" s="19">
        <v>52000</v>
      </c>
      <c r="I2893" s="18" t="s">
        <v>3353</v>
      </c>
      <c r="J2893" s="18" t="s">
        <v>5626</v>
      </c>
      <c r="K2893" s="18" t="s">
        <v>4128</v>
      </c>
      <c r="L2893" s="18" t="s">
        <v>34</v>
      </c>
      <c r="M2893" s="20">
        <v>46000000</v>
      </c>
      <c r="N2893" s="20">
        <v>100860818</v>
      </c>
      <c r="O2893" s="21">
        <f t="shared" si="135"/>
        <v>195871837.12300828</v>
      </c>
      <c r="P2893" s="22">
        <f t="shared" si="136"/>
        <v>219.26264782608698</v>
      </c>
      <c r="Q2893" s="20">
        <f t="shared" si="137"/>
        <v>64283504.142766096</v>
      </c>
      <c r="R2893" s="18" t="s">
        <v>9112</v>
      </c>
      <c r="S2893" s="18">
        <v>116</v>
      </c>
    </row>
    <row r="2894" spans="1:19" x14ac:dyDescent="0.25">
      <c r="A2894" s="18" t="s">
        <v>9113</v>
      </c>
      <c r="B2894" s="18" t="s">
        <v>37</v>
      </c>
      <c r="C2894" s="18" t="s">
        <v>45</v>
      </c>
      <c r="D2894" s="18">
        <v>1996</v>
      </c>
      <c r="E2894" s="18">
        <f>VLOOKUP(D2894,'cpi roi'!A:C,2,FALSE)</f>
        <v>156.9</v>
      </c>
      <c r="F2894" s="18" t="s">
        <v>9106</v>
      </c>
      <c r="G2894" s="18">
        <v>6.4</v>
      </c>
      <c r="H2894" s="19">
        <v>45000</v>
      </c>
      <c r="I2894" s="18" t="s">
        <v>2021</v>
      </c>
      <c r="J2894" s="18" t="s">
        <v>9114</v>
      </c>
      <c r="K2894" s="18" t="s">
        <v>213</v>
      </c>
      <c r="L2894" s="18" t="s">
        <v>34</v>
      </c>
      <c r="M2894" s="20">
        <v>26000000</v>
      </c>
      <c r="N2894" s="20">
        <v>181489203</v>
      </c>
      <c r="O2894" s="21">
        <f t="shared" si="135"/>
        <v>352452263.56978965</v>
      </c>
      <c r="P2894" s="22">
        <f t="shared" si="136"/>
        <v>698.03539615384614</v>
      </c>
      <c r="Q2894" s="20">
        <f t="shared" si="137"/>
        <v>115671894.8374761</v>
      </c>
      <c r="R2894" s="18" t="s">
        <v>48</v>
      </c>
      <c r="S2894" s="18">
        <v>103</v>
      </c>
    </row>
    <row r="2895" spans="1:19" x14ac:dyDescent="0.25">
      <c r="A2895" s="18" t="s">
        <v>9115</v>
      </c>
      <c r="B2895" s="18" t="s">
        <v>20</v>
      </c>
      <c r="C2895" s="18" t="s">
        <v>38</v>
      </c>
      <c r="D2895" s="18">
        <v>1996</v>
      </c>
      <c r="E2895" s="18">
        <f>VLOOKUP(D2895,'cpi roi'!A:C,2,FALSE)</f>
        <v>156.9</v>
      </c>
      <c r="F2895" s="18" t="s">
        <v>9116</v>
      </c>
      <c r="G2895" s="18">
        <v>6.9</v>
      </c>
      <c r="H2895" s="19">
        <v>15000</v>
      </c>
      <c r="I2895" s="18" t="s">
        <v>8502</v>
      </c>
      <c r="J2895" s="18" t="s">
        <v>9117</v>
      </c>
      <c r="K2895" s="18" t="s">
        <v>9118</v>
      </c>
      <c r="L2895" s="18" t="s">
        <v>34</v>
      </c>
      <c r="M2895" s="20">
        <v>9000000</v>
      </c>
      <c r="N2895" s="20">
        <v>41590886</v>
      </c>
      <c r="O2895" s="21">
        <f t="shared" si="135"/>
        <v>80769553.627788395</v>
      </c>
      <c r="P2895" s="22">
        <f t="shared" si="136"/>
        <v>462.12095555555555</v>
      </c>
      <c r="Q2895" s="20">
        <f t="shared" si="137"/>
        <v>26507894.200127471</v>
      </c>
      <c r="R2895" s="18" t="s">
        <v>2031</v>
      </c>
      <c r="S2895" s="18">
        <v>123</v>
      </c>
    </row>
    <row r="2896" spans="1:19" x14ac:dyDescent="0.25">
      <c r="A2896" s="18" t="s">
        <v>9119</v>
      </c>
      <c r="B2896" s="18" t="s">
        <v>37</v>
      </c>
      <c r="C2896" s="18" t="s">
        <v>394</v>
      </c>
      <c r="D2896" s="18">
        <v>1996</v>
      </c>
      <c r="E2896" s="18">
        <f>VLOOKUP(D2896,'cpi roi'!A:C,2,FALSE)</f>
        <v>156.9</v>
      </c>
      <c r="F2896" s="18" t="s">
        <v>9040</v>
      </c>
      <c r="G2896" s="18">
        <v>6.7</v>
      </c>
      <c r="H2896" s="19">
        <v>62000</v>
      </c>
      <c r="I2896" s="18" t="s">
        <v>7424</v>
      </c>
      <c r="J2896" s="18" t="s">
        <v>5708</v>
      </c>
      <c r="K2896" s="18" t="s">
        <v>9120</v>
      </c>
      <c r="L2896" s="18" t="s">
        <v>26</v>
      </c>
      <c r="M2896" s="20">
        <v>38000000</v>
      </c>
      <c r="N2896" s="20">
        <v>28946127</v>
      </c>
      <c r="O2896" s="21">
        <f t="shared" si="135"/>
        <v>56213415.531548753</v>
      </c>
      <c r="P2896" s="22">
        <f t="shared" si="136"/>
        <v>76.174018421052637</v>
      </c>
      <c r="Q2896" s="20">
        <f t="shared" si="137"/>
        <v>18448774.378585085</v>
      </c>
      <c r="R2896" s="18" t="s">
        <v>1729</v>
      </c>
      <c r="S2896" s="18">
        <v>79</v>
      </c>
    </row>
    <row r="2897" spans="1:19" x14ac:dyDescent="0.25">
      <c r="A2897" s="18" t="s">
        <v>9121</v>
      </c>
      <c r="B2897" s="18" t="s">
        <v>2004</v>
      </c>
      <c r="C2897" s="18" t="s">
        <v>38</v>
      </c>
      <c r="D2897" s="18">
        <v>1996</v>
      </c>
      <c r="E2897" s="18">
        <f>VLOOKUP(D2897,'cpi roi'!A:C,2,FALSE)</f>
        <v>156.9</v>
      </c>
      <c r="F2897" s="18" t="s">
        <v>9122</v>
      </c>
      <c r="G2897" s="18">
        <v>6.5</v>
      </c>
      <c r="H2897" s="19">
        <v>93000</v>
      </c>
      <c r="I2897" s="18" t="s">
        <v>2487</v>
      </c>
      <c r="J2897" s="18" t="s">
        <v>6076</v>
      </c>
      <c r="K2897" s="18" t="s">
        <v>1502</v>
      </c>
      <c r="L2897" s="18" t="s">
        <v>34</v>
      </c>
      <c r="M2897" s="20">
        <v>57000000</v>
      </c>
      <c r="N2897" s="20">
        <v>115267375</v>
      </c>
      <c r="O2897" s="21">
        <f t="shared" si="135"/>
        <v>223849389.181007</v>
      </c>
      <c r="P2897" s="22">
        <f t="shared" si="136"/>
        <v>202.22346491228072</v>
      </c>
      <c r="Q2897" s="20">
        <f t="shared" si="137"/>
        <v>73465503.505417466</v>
      </c>
      <c r="R2897" s="18" t="s">
        <v>65</v>
      </c>
      <c r="S2897" s="18">
        <v>103</v>
      </c>
    </row>
    <row r="2898" spans="1:19" x14ac:dyDescent="0.25">
      <c r="A2898" s="18" t="s">
        <v>9123</v>
      </c>
      <c r="B2898" s="18" t="s">
        <v>20</v>
      </c>
      <c r="C2898" s="18" t="s">
        <v>38</v>
      </c>
      <c r="D2898" s="18">
        <v>1996</v>
      </c>
      <c r="E2898" s="18">
        <f>VLOOKUP(D2898,'cpi roi'!A:C,2,FALSE)</f>
        <v>156.9</v>
      </c>
      <c r="F2898" s="18" t="s">
        <v>9124</v>
      </c>
      <c r="G2898" s="18">
        <v>6.4</v>
      </c>
      <c r="H2898" s="19">
        <v>52000</v>
      </c>
      <c r="I2898" s="18" t="s">
        <v>9125</v>
      </c>
      <c r="J2898" s="18" t="s">
        <v>3866</v>
      </c>
      <c r="K2898" s="18" t="s">
        <v>512</v>
      </c>
      <c r="L2898" s="18" t="s">
        <v>34</v>
      </c>
      <c r="M2898" s="20">
        <v>55000000</v>
      </c>
      <c r="N2898" s="20">
        <v>121969216</v>
      </c>
      <c r="O2898" s="21">
        <f t="shared" si="135"/>
        <v>236864372.94582534</v>
      </c>
      <c r="P2898" s="22">
        <f t="shared" si="136"/>
        <v>221.76221090909092</v>
      </c>
      <c r="Q2898" s="20">
        <f t="shared" si="137"/>
        <v>77736912.683237731</v>
      </c>
      <c r="R2898" s="18" t="s">
        <v>27</v>
      </c>
      <c r="S2898" s="18">
        <v>133</v>
      </c>
    </row>
    <row r="2899" spans="1:19" x14ac:dyDescent="0.25">
      <c r="A2899" s="18" t="s">
        <v>9126</v>
      </c>
      <c r="B2899" s="18" t="s">
        <v>2004</v>
      </c>
      <c r="C2899" s="18" t="s">
        <v>45</v>
      </c>
      <c r="D2899" s="18">
        <v>1996</v>
      </c>
      <c r="E2899" s="18">
        <f>VLOOKUP(D2899,'cpi roi'!A:C,2,FALSE)</f>
        <v>156.9</v>
      </c>
      <c r="F2899" s="18" t="s">
        <v>9092</v>
      </c>
      <c r="G2899" s="18">
        <v>4.4000000000000004</v>
      </c>
      <c r="H2899" s="19">
        <v>26000</v>
      </c>
      <c r="I2899" s="18" t="s">
        <v>9127</v>
      </c>
      <c r="J2899" s="18" t="s">
        <v>8138</v>
      </c>
      <c r="K2899" s="18" t="s">
        <v>7532</v>
      </c>
      <c r="L2899" s="18" t="s">
        <v>34</v>
      </c>
      <c r="M2899" s="20">
        <v>15000000</v>
      </c>
      <c r="N2899" s="20">
        <v>13427615</v>
      </c>
      <c r="O2899" s="21">
        <f t="shared" si="135"/>
        <v>26076445.446144037</v>
      </c>
      <c r="P2899" s="22">
        <f t="shared" si="136"/>
        <v>89.517433333333329</v>
      </c>
      <c r="Q2899" s="20">
        <f t="shared" si="137"/>
        <v>8558072.020395156</v>
      </c>
      <c r="R2899" s="18" t="s">
        <v>122</v>
      </c>
      <c r="S2899" s="18">
        <v>88</v>
      </c>
    </row>
    <row r="2900" spans="1:19" x14ac:dyDescent="0.25">
      <c r="A2900" s="18" t="s">
        <v>9128</v>
      </c>
      <c r="B2900" s="18" t="s">
        <v>2004</v>
      </c>
      <c r="C2900" s="18" t="s">
        <v>45</v>
      </c>
      <c r="D2900" s="18">
        <v>1996</v>
      </c>
      <c r="E2900" s="18">
        <f>VLOOKUP(D2900,'cpi roi'!A:C,2,FALSE)</f>
        <v>156.9</v>
      </c>
      <c r="F2900" s="18" t="s">
        <v>9005</v>
      </c>
      <c r="G2900" s="18">
        <v>5.8</v>
      </c>
      <c r="H2900" s="19">
        <v>57000</v>
      </c>
      <c r="I2900" s="18" t="s">
        <v>744</v>
      </c>
      <c r="J2900" s="18" t="s">
        <v>9129</v>
      </c>
      <c r="K2900" s="18" t="s">
        <v>101</v>
      </c>
      <c r="L2900" s="18" t="s">
        <v>34</v>
      </c>
      <c r="M2900" s="20">
        <v>45000000</v>
      </c>
      <c r="N2900" s="20">
        <v>58620973</v>
      </c>
      <c r="O2900" s="21">
        <f t="shared" si="135"/>
        <v>113842004.28999361</v>
      </c>
      <c r="P2900" s="22">
        <f t="shared" si="136"/>
        <v>130.26882888888889</v>
      </c>
      <c r="Q2900" s="20">
        <f t="shared" si="137"/>
        <v>37361996.813256852</v>
      </c>
      <c r="R2900" s="18" t="s">
        <v>5724</v>
      </c>
      <c r="S2900" s="18">
        <v>113</v>
      </c>
    </row>
    <row r="2901" spans="1:19" x14ac:dyDescent="0.25">
      <c r="A2901" s="18" t="s">
        <v>9130</v>
      </c>
      <c r="B2901" s="18" t="s">
        <v>2004</v>
      </c>
      <c r="C2901" s="18" t="s">
        <v>29</v>
      </c>
      <c r="D2901" s="18">
        <v>1996</v>
      </c>
      <c r="E2901" s="18">
        <f>VLOOKUP(D2901,'cpi roi'!A:C,2,FALSE)</f>
        <v>156.9</v>
      </c>
      <c r="F2901" s="18" t="s">
        <v>8603</v>
      </c>
      <c r="G2901" s="18">
        <v>6.6</v>
      </c>
      <c r="H2901" s="19">
        <v>22000</v>
      </c>
      <c r="I2901" s="18" t="s">
        <v>995</v>
      </c>
      <c r="J2901" s="18" t="s">
        <v>9131</v>
      </c>
      <c r="K2901" s="18" t="s">
        <v>667</v>
      </c>
      <c r="L2901" s="18" t="s">
        <v>34</v>
      </c>
      <c r="M2901" s="20">
        <v>38000000</v>
      </c>
      <c r="N2901" s="20">
        <v>10292300</v>
      </c>
      <c r="O2901" s="21">
        <f t="shared" si="135"/>
        <v>19987659.719566602</v>
      </c>
      <c r="P2901" s="22">
        <f t="shared" si="136"/>
        <v>27.084999999999997</v>
      </c>
      <c r="Q2901" s="20">
        <f t="shared" si="137"/>
        <v>6559783.3014659025</v>
      </c>
      <c r="R2901" s="18" t="s">
        <v>5724</v>
      </c>
      <c r="S2901" s="18">
        <v>129</v>
      </c>
    </row>
    <row r="2902" spans="1:19" x14ac:dyDescent="0.25">
      <c r="A2902" s="18" t="s">
        <v>9132</v>
      </c>
      <c r="B2902" s="18" t="s">
        <v>37</v>
      </c>
      <c r="C2902" s="18" t="s">
        <v>38</v>
      </c>
      <c r="D2902" s="18">
        <v>1996</v>
      </c>
      <c r="E2902" s="18">
        <f>VLOOKUP(D2902,'cpi roi'!A:C,2,FALSE)</f>
        <v>156.9</v>
      </c>
      <c r="F2902" s="18" t="s">
        <v>9051</v>
      </c>
      <c r="G2902" s="18">
        <v>5.5</v>
      </c>
      <c r="H2902" s="19">
        <v>26000</v>
      </c>
      <c r="I2902" s="18" t="s">
        <v>1927</v>
      </c>
      <c r="J2902" s="18" t="s">
        <v>6812</v>
      </c>
      <c r="K2902" s="18" t="s">
        <v>2581</v>
      </c>
      <c r="L2902" s="18" t="s">
        <v>34</v>
      </c>
      <c r="M2902" s="20">
        <v>0</v>
      </c>
      <c r="N2902" s="20">
        <v>22955097</v>
      </c>
      <c r="O2902" s="21">
        <f t="shared" si="135"/>
        <v>44578827.634799235</v>
      </c>
      <c r="P2902" s="22">
        <f t="shared" si="136"/>
        <v>0</v>
      </c>
      <c r="Q2902" s="20">
        <f t="shared" si="137"/>
        <v>14630399.617590822</v>
      </c>
      <c r="R2902" s="18" t="s">
        <v>1729</v>
      </c>
      <c r="S2902" s="18">
        <v>104</v>
      </c>
    </row>
    <row r="2903" spans="1:19" x14ac:dyDescent="0.25">
      <c r="A2903" s="18" t="s">
        <v>9133</v>
      </c>
      <c r="B2903" s="18" t="s">
        <v>20</v>
      </c>
      <c r="C2903" s="18" t="s">
        <v>38</v>
      </c>
      <c r="D2903" s="18">
        <v>1996</v>
      </c>
      <c r="E2903" s="18">
        <f>VLOOKUP(D2903,'cpi roi'!A:C,2,FALSE)</f>
        <v>156.9</v>
      </c>
      <c r="F2903" s="18" t="s">
        <v>8494</v>
      </c>
      <c r="G2903" s="18">
        <v>6</v>
      </c>
      <c r="H2903" s="19">
        <v>93000</v>
      </c>
      <c r="I2903" s="18" t="s">
        <v>7477</v>
      </c>
      <c r="J2903" s="18" t="s">
        <v>7920</v>
      </c>
      <c r="K2903" s="18" t="s">
        <v>164</v>
      </c>
      <c r="L2903" s="18" t="s">
        <v>34</v>
      </c>
      <c r="M2903" s="20">
        <v>50000000</v>
      </c>
      <c r="N2903" s="20">
        <v>150270147</v>
      </c>
      <c r="O2903" s="21">
        <f t="shared" si="135"/>
        <v>291824817.02294451</v>
      </c>
      <c r="P2903" s="22">
        <f t="shared" si="136"/>
        <v>300.54029400000002</v>
      </c>
      <c r="Q2903" s="20">
        <f t="shared" si="137"/>
        <v>95774472.275334612</v>
      </c>
      <c r="R2903" s="18" t="s">
        <v>184</v>
      </c>
      <c r="S2903" s="18">
        <v>108</v>
      </c>
    </row>
    <row r="2904" spans="1:19" x14ac:dyDescent="0.25">
      <c r="A2904" s="18" t="s">
        <v>9134</v>
      </c>
      <c r="B2904" s="18" t="s">
        <v>37</v>
      </c>
      <c r="C2904" s="18" t="s">
        <v>45</v>
      </c>
      <c r="D2904" s="18">
        <v>1996</v>
      </c>
      <c r="E2904" s="18">
        <f>VLOOKUP(D2904,'cpi roi'!A:C,2,FALSE)</f>
        <v>156.9</v>
      </c>
      <c r="F2904" s="18" t="s">
        <v>9135</v>
      </c>
      <c r="G2904" s="18">
        <v>6.7</v>
      </c>
      <c r="H2904" s="19">
        <v>37000</v>
      </c>
      <c r="I2904" s="18" t="s">
        <v>9136</v>
      </c>
      <c r="J2904" s="18" t="s">
        <v>7634</v>
      </c>
      <c r="K2904" s="18" t="s">
        <v>9137</v>
      </c>
      <c r="L2904" s="18" t="s">
        <v>26</v>
      </c>
      <c r="M2904" s="20">
        <v>6000000</v>
      </c>
      <c r="N2904" s="20">
        <v>22231658</v>
      </c>
      <c r="O2904" s="21">
        <f t="shared" si="135"/>
        <v>43173908.174633518</v>
      </c>
      <c r="P2904" s="22">
        <f t="shared" si="136"/>
        <v>370.52763333333331</v>
      </c>
      <c r="Q2904" s="20">
        <f t="shared" si="137"/>
        <v>14169316.762268962</v>
      </c>
      <c r="R2904" s="18" t="s">
        <v>3747</v>
      </c>
      <c r="S2904" s="18">
        <v>120</v>
      </c>
    </row>
    <row r="2905" spans="1:19" x14ac:dyDescent="0.25">
      <c r="A2905" s="18" t="s">
        <v>9138</v>
      </c>
      <c r="B2905" s="18" t="s">
        <v>2004</v>
      </c>
      <c r="C2905" s="18" t="s">
        <v>38</v>
      </c>
      <c r="D2905" s="18">
        <v>1996</v>
      </c>
      <c r="E2905" s="18">
        <f>VLOOKUP(D2905,'cpi roi'!A:C,2,FALSE)</f>
        <v>156.9</v>
      </c>
      <c r="F2905" s="18" t="s">
        <v>9003</v>
      </c>
      <c r="G2905" s="18">
        <v>5.7</v>
      </c>
      <c r="H2905" s="19">
        <v>49000</v>
      </c>
      <c r="I2905" s="18" t="s">
        <v>2924</v>
      </c>
      <c r="J2905" s="18" t="s">
        <v>9139</v>
      </c>
      <c r="K2905" s="18" t="s">
        <v>5079</v>
      </c>
      <c r="L2905" s="18" t="s">
        <v>34</v>
      </c>
      <c r="M2905" s="20">
        <v>50000000</v>
      </c>
      <c r="N2905" s="20">
        <v>60209334</v>
      </c>
      <c r="O2905" s="21">
        <f t="shared" si="135"/>
        <v>116926603.37667303</v>
      </c>
      <c r="P2905" s="22">
        <f t="shared" si="136"/>
        <v>120.41866800000001</v>
      </c>
      <c r="Q2905" s="20">
        <f t="shared" si="137"/>
        <v>38374336.520076483</v>
      </c>
      <c r="R2905" s="18" t="s">
        <v>9140</v>
      </c>
      <c r="S2905" s="18">
        <v>107</v>
      </c>
    </row>
    <row r="2906" spans="1:19" x14ac:dyDescent="0.25">
      <c r="A2906" s="18" t="s">
        <v>9141</v>
      </c>
      <c r="B2906" s="18" t="s">
        <v>2711</v>
      </c>
      <c r="C2906" s="18" t="s">
        <v>108</v>
      </c>
      <c r="D2906" s="18">
        <v>1996</v>
      </c>
      <c r="E2906" s="18">
        <f>VLOOKUP(D2906,'cpi roi'!A:C,2,FALSE)</f>
        <v>156.9</v>
      </c>
      <c r="F2906" s="18" t="s">
        <v>9098</v>
      </c>
      <c r="G2906" s="18">
        <v>6</v>
      </c>
      <c r="H2906" s="19">
        <v>10000</v>
      </c>
      <c r="I2906" s="18" t="s">
        <v>4846</v>
      </c>
      <c r="J2906" s="18" t="s">
        <v>9142</v>
      </c>
      <c r="K2906" s="18" t="s">
        <v>9143</v>
      </c>
      <c r="L2906" s="18" t="s">
        <v>26</v>
      </c>
      <c r="M2906" s="20">
        <v>3000000</v>
      </c>
      <c r="N2906" s="20">
        <v>4109095</v>
      </c>
      <c r="O2906" s="21">
        <f t="shared" si="135"/>
        <v>7979867.727852134</v>
      </c>
      <c r="P2906" s="22">
        <f t="shared" si="136"/>
        <v>136.96983333333333</v>
      </c>
      <c r="Q2906" s="20">
        <f t="shared" si="137"/>
        <v>2618926.0675589549</v>
      </c>
      <c r="R2906" s="18" t="s">
        <v>9144</v>
      </c>
      <c r="S2906" s="18">
        <v>114</v>
      </c>
    </row>
    <row r="2907" spans="1:19" x14ac:dyDescent="0.25">
      <c r="A2907" s="18" t="s">
        <v>9145</v>
      </c>
      <c r="B2907" s="18" t="s">
        <v>2004</v>
      </c>
      <c r="C2907" s="18" t="s">
        <v>21</v>
      </c>
      <c r="D2907" s="18">
        <v>1996</v>
      </c>
      <c r="E2907" s="18">
        <f>VLOOKUP(D2907,'cpi roi'!A:C,2,FALSE)</f>
        <v>156.9</v>
      </c>
      <c r="F2907" s="18" t="s">
        <v>9013</v>
      </c>
      <c r="G2907" s="18">
        <v>6.8</v>
      </c>
      <c r="H2907" s="19">
        <v>36000</v>
      </c>
      <c r="I2907" s="18" t="s">
        <v>8148</v>
      </c>
      <c r="J2907" s="18" t="s">
        <v>5934</v>
      </c>
      <c r="K2907" s="18" t="s">
        <v>4579</v>
      </c>
      <c r="L2907" s="18" t="s">
        <v>34</v>
      </c>
      <c r="M2907" s="20">
        <v>25000000</v>
      </c>
      <c r="N2907" s="20">
        <v>7343114</v>
      </c>
      <c r="O2907" s="21">
        <f t="shared" si="135"/>
        <v>14260336.74824729</v>
      </c>
      <c r="P2907" s="22">
        <f t="shared" si="136"/>
        <v>29.372456000000003</v>
      </c>
      <c r="Q2907" s="20">
        <f t="shared" si="137"/>
        <v>4680123.6456341622</v>
      </c>
      <c r="R2907" s="18" t="s">
        <v>184</v>
      </c>
      <c r="S2907" s="18">
        <v>124</v>
      </c>
    </row>
    <row r="2908" spans="1:19" x14ac:dyDescent="0.25">
      <c r="A2908" s="18" t="s">
        <v>9146</v>
      </c>
      <c r="B2908" s="18" t="s">
        <v>452</v>
      </c>
      <c r="C2908" s="18" t="s">
        <v>108</v>
      </c>
      <c r="D2908" s="18">
        <v>1996</v>
      </c>
      <c r="E2908" s="18">
        <f>VLOOKUP(D2908,'cpi roi'!A:C,2,FALSE)</f>
        <v>156.9</v>
      </c>
      <c r="F2908" s="18" t="s">
        <v>9147</v>
      </c>
      <c r="G2908" s="18">
        <v>7.4</v>
      </c>
      <c r="H2908" s="19">
        <v>37000</v>
      </c>
      <c r="I2908" s="18" t="s">
        <v>9148</v>
      </c>
      <c r="J2908" s="18" t="s">
        <v>9149</v>
      </c>
      <c r="K2908" s="18" t="s">
        <v>9150</v>
      </c>
      <c r="L2908" s="18" t="s">
        <v>3814</v>
      </c>
      <c r="M2908" s="20">
        <v>0</v>
      </c>
      <c r="N2908" s="20">
        <v>1605</v>
      </c>
      <c r="O2908" s="21">
        <f t="shared" si="135"/>
        <v>3116.9120458891011</v>
      </c>
      <c r="P2908" s="22">
        <f t="shared" si="136"/>
        <v>0</v>
      </c>
      <c r="Q2908" s="20">
        <f t="shared" si="137"/>
        <v>1022.9445506692161</v>
      </c>
      <c r="R2908" s="18" t="s">
        <v>9151</v>
      </c>
      <c r="S2908" s="18">
        <v>110</v>
      </c>
    </row>
    <row r="2909" spans="1:19" x14ac:dyDescent="0.25">
      <c r="A2909" s="18" t="s">
        <v>9152</v>
      </c>
      <c r="B2909" s="18" t="s">
        <v>20</v>
      </c>
      <c r="C2909" s="18" t="s">
        <v>45</v>
      </c>
      <c r="D2909" s="18">
        <v>1996</v>
      </c>
      <c r="E2909" s="18">
        <f>VLOOKUP(D2909,'cpi roi'!A:C,2,FALSE)</f>
        <v>156.9</v>
      </c>
      <c r="F2909" s="18" t="s">
        <v>9153</v>
      </c>
      <c r="G2909" s="18">
        <v>7.5</v>
      </c>
      <c r="H2909" s="19">
        <v>28000</v>
      </c>
      <c r="I2909" s="18" t="s">
        <v>2074</v>
      </c>
      <c r="J2909" s="18" t="s">
        <v>2074</v>
      </c>
      <c r="K2909" s="18" t="s">
        <v>2074</v>
      </c>
      <c r="L2909" s="18" t="s">
        <v>34</v>
      </c>
      <c r="M2909" s="20">
        <v>4000000</v>
      </c>
      <c r="N2909" s="20">
        <v>2923982</v>
      </c>
      <c r="O2909" s="21">
        <f t="shared" si="135"/>
        <v>5678376.7711918419</v>
      </c>
      <c r="P2909" s="22">
        <f t="shared" si="136"/>
        <v>73.099550000000008</v>
      </c>
      <c r="Q2909" s="20">
        <f t="shared" si="137"/>
        <v>1863595.92096877</v>
      </c>
      <c r="R2909" s="18" t="s">
        <v>5112</v>
      </c>
      <c r="S2909" s="18">
        <v>84</v>
      </c>
    </row>
    <row r="2910" spans="1:19" x14ac:dyDescent="0.25">
      <c r="A2910" s="18" t="s">
        <v>9154</v>
      </c>
      <c r="B2910" s="18" t="s">
        <v>20</v>
      </c>
      <c r="C2910" s="18" t="s">
        <v>45</v>
      </c>
      <c r="D2910" s="18">
        <v>1996</v>
      </c>
      <c r="E2910" s="18">
        <f>VLOOKUP(D2910,'cpi roi'!A:C,2,FALSE)</f>
        <v>156.9</v>
      </c>
      <c r="F2910" s="18" t="s">
        <v>9098</v>
      </c>
      <c r="G2910" s="18">
        <v>8</v>
      </c>
      <c r="H2910" s="19">
        <v>39000</v>
      </c>
      <c r="I2910" s="18" t="s">
        <v>4866</v>
      </c>
      <c r="J2910" s="18" t="s">
        <v>4866</v>
      </c>
      <c r="K2910" s="18" t="s">
        <v>9155</v>
      </c>
      <c r="L2910" s="18" t="s">
        <v>26</v>
      </c>
      <c r="M2910" s="20">
        <v>4500000</v>
      </c>
      <c r="N2910" s="20">
        <v>13417292</v>
      </c>
      <c r="O2910" s="21">
        <f t="shared" si="135"/>
        <v>26056398.16698534</v>
      </c>
      <c r="P2910" s="22">
        <f t="shared" si="136"/>
        <v>298.1620444444444</v>
      </c>
      <c r="Q2910" s="20">
        <f t="shared" si="137"/>
        <v>8551492.6704907585</v>
      </c>
      <c r="R2910" s="18" t="s">
        <v>1990</v>
      </c>
      <c r="S2910" s="18">
        <v>136</v>
      </c>
    </row>
    <row r="2911" spans="1:19" x14ac:dyDescent="0.25">
      <c r="A2911" s="18" t="s">
        <v>9156</v>
      </c>
      <c r="B2911" s="18" t="s">
        <v>2004</v>
      </c>
      <c r="C2911" s="18" t="s">
        <v>38</v>
      </c>
      <c r="D2911" s="18">
        <v>1996</v>
      </c>
      <c r="E2911" s="18">
        <f>VLOOKUP(D2911,'cpi roi'!A:C,2,FALSE)</f>
        <v>156.9</v>
      </c>
      <c r="F2911" s="18" t="s">
        <v>9035</v>
      </c>
      <c r="G2911" s="18">
        <v>5.9</v>
      </c>
      <c r="H2911" s="19">
        <v>68000</v>
      </c>
      <c r="I2911" s="18" t="s">
        <v>2487</v>
      </c>
      <c r="J2911" s="18" t="s">
        <v>9157</v>
      </c>
      <c r="K2911" s="18" t="s">
        <v>766</v>
      </c>
      <c r="L2911" s="18" t="s">
        <v>34</v>
      </c>
      <c r="M2911" s="20">
        <v>80000000</v>
      </c>
      <c r="N2911" s="20">
        <v>159212469</v>
      </c>
      <c r="O2911" s="21">
        <f t="shared" si="135"/>
        <v>309190817.74569786</v>
      </c>
      <c r="P2911" s="22">
        <f t="shared" si="136"/>
        <v>199.01558625000001</v>
      </c>
      <c r="Q2911" s="20">
        <f t="shared" si="137"/>
        <v>101473848.94837476</v>
      </c>
      <c r="R2911" s="18" t="s">
        <v>65</v>
      </c>
      <c r="S2911" s="18">
        <v>114</v>
      </c>
    </row>
    <row r="2912" spans="1:19" x14ac:dyDescent="0.25">
      <c r="A2912" s="18" t="s">
        <v>9158</v>
      </c>
      <c r="B2912" s="18" t="s">
        <v>20</v>
      </c>
      <c r="C2912" s="18" t="s">
        <v>38</v>
      </c>
      <c r="D2912" s="18">
        <v>1996</v>
      </c>
      <c r="E2912" s="18">
        <f>VLOOKUP(D2912,'cpi roi'!A:C,2,FALSE)</f>
        <v>156.9</v>
      </c>
      <c r="F2912" s="18" t="s">
        <v>9106</v>
      </c>
      <c r="G2912" s="18">
        <v>6.4</v>
      </c>
      <c r="H2912" s="19">
        <v>54000</v>
      </c>
      <c r="I2912" s="18" t="s">
        <v>81</v>
      </c>
      <c r="J2912" s="18" t="s">
        <v>9159</v>
      </c>
      <c r="K2912" s="18" t="s">
        <v>4462</v>
      </c>
      <c r="L2912" s="18" t="s">
        <v>34</v>
      </c>
      <c r="M2912" s="20">
        <v>67000000</v>
      </c>
      <c r="N2912" s="20">
        <v>47267001</v>
      </c>
      <c r="O2912" s="21">
        <f t="shared" si="135"/>
        <v>91792576.193116635</v>
      </c>
      <c r="P2912" s="22">
        <f t="shared" si="136"/>
        <v>70.547762686567168</v>
      </c>
      <c r="Q2912" s="20">
        <f t="shared" si="137"/>
        <v>30125558.317399617</v>
      </c>
      <c r="R2912" s="18" t="s">
        <v>2031</v>
      </c>
      <c r="S2912" s="18">
        <v>101</v>
      </c>
    </row>
    <row r="2913" spans="1:19" x14ac:dyDescent="0.25">
      <c r="A2913" s="18" t="s">
        <v>9160</v>
      </c>
      <c r="B2913" s="18" t="s">
        <v>2004</v>
      </c>
      <c r="C2913" s="18" t="s">
        <v>4887</v>
      </c>
      <c r="D2913" s="18">
        <v>1996</v>
      </c>
      <c r="E2913" s="18">
        <f>VLOOKUP(D2913,'cpi roi'!A:C,2,FALSE)</f>
        <v>156.9</v>
      </c>
      <c r="F2913" s="18" t="s">
        <v>9122</v>
      </c>
      <c r="G2913" s="18">
        <v>6.2</v>
      </c>
      <c r="H2913" s="19">
        <v>34000</v>
      </c>
      <c r="I2913" s="18" t="s">
        <v>4804</v>
      </c>
      <c r="J2913" s="18" t="s">
        <v>4804</v>
      </c>
      <c r="K2913" s="18" t="s">
        <v>3263</v>
      </c>
      <c r="L2913" s="18" t="s">
        <v>34</v>
      </c>
      <c r="M2913" s="20">
        <v>25000000</v>
      </c>
      <c r="N2913" s="20">
        <v>14063331</v>
      </c>
      <c r="O2913" s="21">
        <f t="shared" si="135"/>
        <v>27311006.728489481</v>
      </c>
      <c r="P2913" s="22">
        <f t="shared" si="136"/>
        <v>56.253324000000006</v>
      </c>
      <c r="Q2913" s="20">
        <f t="shared" si="137"/>
        <v>8963244.7418738045</v>
      </c>
      <c r="R2913" s="18" t="s">
        <v>6780</v>
      </c>
      <c r="S2913" s="18">
        <v>115</v>
      </c>
    </row>
    <row r="2914" spans="1:19" x14ac:dyDescent="0.25">
      <c r="A2914" s="18" t="s">
        <v>9161</v>
      </c>
      <c r="B2914" s="18" t="s">
        <v>20</v>
      </c>
      <c r="C2914" s="18" t="s">
        <v>38</v>
      </c>
      <c r="D2914" s="18">
        <v>1996</v>
      </c>
      <c r="E2914" s="18">
        <f>VLOOKUP(D2914,'cpi roi'!A:C,2,FALSE)</f>
        <v>156.9</v>
      </c>
      <c r="F2914" s="18" t="s">
        <v>9162</v>
      </c>
      <c r="G2914" s="18">
        <v>6.7</v>
      </c>
      <c r="H2914" s="19">
        <v>121000</v>
      </c>
      <c r="I2914" s="18" t="s">
        <v>1139</v>
      </c>
      <c r="J2914" s="18" t="s">
        <v>9163</v>
      </c>
      <c r="K2914" s="18" t="s">
        <v>540</v>
      </c>
      <c r="L2914" s="18" t="s">
        <v>34</v>
      </c>
      <c r="M2914" s="20">
        <v>80000000</v>
      </c>
      <c r="N2914" s="20">
        <v>309492681</v>
      </c>
      <c r="O2914" s="21">
        <f t="shared" si="135"/>
        <v>601035181.01147223</v>
      </c>
      <c r="P2914" s="22">
        <f t="shared" si="136"/>
        <v>386.86585124999999</v>
      </c>
      <c r="Q2914" s="20">
        <f t="shared" si="137"/>
        <v>197254736.1376673</v>
      </c>
      <c r="R2914" s="18" t="s">
        <v>2097</v>
      </c>
      <c r="S2914" s="18">
        <v>121</v>
      </c>
    </row>
    <row r="2915" spans="1:19" x14ac:dyDescent="0.25">
      <c r="A2915" s="18" t="s">
        <v>9164</v>
      </c>
      <c r="B2915" s="18" t="s">
        <v>2004</v>
      </c>
      <c r="C2915" s="18" t="s">
        <v>394</v>
      </c>
      <c r="D2915" s="18">
        <v>1996</v>
      </c>
      <c r="E2915" s="18">
        <f>VLOOKUP(D2915,'cpi roi'!A:C,2,FALSE)</f>
        <v>156.9</v>
      </c>
      <c r="F2915" s="18" t="s">
        <v>8857</v>
      </c>
      <c r="G2915" s="18">
        <v>6.8</v>
      </c>
      <c r="H2915" s="19">
        <v>53000</v>
      </c>
      <c r="I2915" s="18" t="s">
        <v>613</v>
      </c>
      <c r="J2915" s="18" t="s">
        <v>9165</v>
      </c>
      <c r="K2915" s="18" t="s">
        <v>9165</v>
      </c>
      <c r="L2915" s="18" t="s">
        <v>34</v>
      </c>
      <c r="M2915" s="20">
        <v>12000000</v>
      </c>
      <c r="N2915" s="20">
        <v>63118386</v>
      </c>
      <c r="O2915" s="21">
        <f t="shared" si="135"/>
        <v>122575986.06883365</v>
      </c>
      <c r="P2915" s="22">
        <f t="shared" si="136"/>
        <v>525.98654999999997</v>
      </c>
      <c r="Q2915" s="20">
        <f t="shared" si="137"/>
        <v>40228416.826003827</v>
      </c>
      <c r="R2915" s="18" t="s">
        <v>48</v>
      </c>
      <c r="S2915" s="18">
        <v>81</v>
      </c>
    </row>
    <row r="2916" spans="1:19" x14ac:dyDescent="0.25">
      <c r="A2916" s="18" t="s">
        <v>9166</v>
      </c>
      <c r="B2916" s="18" t="s">
        <v>37</v>
      </c>
      <c r="C2916" s="18" t="s">
        <v>29</v>
      </c>
      <c r="D2916" s="18">
        <v>1996</v>
      </c>
      <c r="E2916" s="18">
        <f>VLOOKUP(D2916,'cpi roi'!A:C,2,FALSE)</f>
        <v>156.9</v>
      </c>
      <c r="F2916" s="18" t="s">
        <v>9167</v>
      </c>
      <c r="G2916" s="18">
        <v>6.8</v>
      </c>
      <c r="H2916" s="19">
        <v>24000</v>
      </c>
      <c r="I2916" s="18" t="s">
        <v>1727</v>
      </c>
      <c r="J2916" s="18" t="s">
        <v>9168</v>
      </c>
      <c r="K2916" s="18" t="s">
        <v>3423</v>
      </c>
      <c r="L2916" s="18" t="s">
        <v>34</v>
      </c>
      <c r="M2916" s="20">
        <v>22000000</v>
      </c>
      <c r="N2916" s="20">
        <v>25143818</v>
      </c>
      <c r="O2916" s="21">
        <f t="shared" si="135"/>
        <v>48829326.60675589</v>
      </c>
      <c r="P2916" s="22">
        <f t="shared" si="136"/>
        <v>114.2900818181818</v>
      </c>
      <c r="Q2916" s="20">
        <f t="shared" si="137"/>
        <v>16025377.947737413</v>
      </c>
      <c r="R2916" s="18" t="s">
        <v>35</v>
      </c>
      <c r="S2916" s="18">
        <v>107</v>
      </c>
    </row>
    <row r="2917" spans="1:19" x14ac:dyDescent="0.25">
      <c r="A2917" s="18" t="s">
        <v>9169</v>
      </c>
      <c r="B2917" s="18" t="s">
        <v>20</v>
      </c>
      <c r="C2917" s="18" t="s">
        <v>45</v>
      </c>
      <c r="D2917" s="18">
        <v>1996</v>
      </c>
      <c r="E2917" s="18">
        <f>VLOOKUP(D2917,'cpi roi'!A:C,2,FALSE)</f>
        <v>156.9</v>
      </c>
      <c r="F2917" s="18" t="s">
        <v>9170</v>
      </c>
      <c r="G2917" s="18">
        <v>6.4</v>
      </c>
      <c r="H2917" s="19">
        <v>47000</v>
      </c>
      <c r="I2917" s="18" t="s">
        <v>1752</v>
      </c>
      <c r="J2917" s="18" t="s">
        <v>9171</v>
      </c>
      <c r="K2917" s="18" t="s">
        <v>2833</v>
      </c>
      <c r="L2917" s="18" t="s">
        <v>34</v>
      </c>
      <c r="M2917" s="20">
        <v>45000000</v>
      </c>
      <c r="N2917" s="20">
        <v>53854588</v>
      </c>
      <c r="O2917" s="21">
        <f t="shared" si="135"/>
        <v>104585678.54429573</v>
      </c>
      <c r="P2917" s="22">
        <f t="shared" si="136"/>
        <v>119.67686222222223</v>
      </c>
      <c r="Q2917" s="20">
        <f t="shared" si="137"/>
        <v>34324147.864882089</v>
      </c>
      <c r="R2917" s="18" t="s">
        <v>8628</v>
      </c>
      <c r="S2917" s="18">
        <v>135</v>
      </c>
    </row>
    <row r="2918" spans="1:19" x14ac:dyDescent="0.25">
      <c r="A2918" s="18" t="s">
        <v>9172</v>
      </c>
      <c r="B2918" s="18" t="s">
        <v>20</v>
      </c>
      <c r="C2918" s="18" t="s">
        <v>38</v>
      </c>
      <c r="D2918" s="18">
        <v>1996</v>
      </c>
      <c r="E2918" s="18">
        <f>VLOOKUP(D2918,'cpi roi'!A:C,2,FALSE)</f>
        <v>156.9</v>
      </c>
      <c r="F2918" s="18" t="s">
        <v>9026</v>
      </c>
      <c r="G2918" s="18">
        <v>3.4</v>
      </c>
      <c r="H2918" s="19">
        <v>26000</v>
      </c>
      <c r="I2918" s="18" t="s">
        <v>9173</v>
      </c>
      <c r="J2918" s="18" t="s">
        <v>9174</v>
      </c>
      <c r="K2918" s="18" t="s">
        <v>9175</v>
      </c>
      <c r="L2918" s="18" t="s">
        <v>34</v>
      </c>
      <c r="M2918" s="20">
        <v>9000000</v>
      </c>
      <c r="N2918" s="20">
        <v>3793614</v>
      </c>
      <c r="O2918" s="21">
        <f t="shared" si="135"/>
        <v>7367203.2237093681</v>
      </c>
      <c r="P2918" s="22">
        <f t="shared" si="136"/>
        <v>42.151266666666665</v>
      </c>
      <c r="Q2918" s="20">
        <f t="shared" si="137"/>
        <v>2417854.6845124285</v>
      </c>
      <c r="R2918" s="18" t="s">
        <v>7574</v>
      </c>
      <c r="S2918" s="18">
        <v>98</v>
      </c>
    </row>
    <row r="2919" spans="1:19" x14ac:dyDescent="0.25">
      <c r="A2919" s="18" t="s">
        <v>9176</v>
      </c>
      <c r="B2919" s="18" t="s">
        <v>20</v>
      </c>
      <c r="C2919" s="18" t="s">
        <v>21</v>
      </c>
      <c r="D2919" s="18">
        <v>1996</v>
      </c>
      <c r="E2919" s="18">
        <f>VLOOKUP(D2919,'cpi roi'!A:C,2,FALSE)</f>
        <v>156.9</v>
      </c>
      <c r="F2919" s="18" t="s">
        <v>9177</v>
      </c>
      <c r="G2919" s="18">
        <v>7.8</v>
      </c>
      <c r="H2919" s="19">
        <v>64000</v>
      </c>
      <c r="I2919" s="18" t="s">
        <v>6527</v>
      </c>
      <c r="J2919" s="18" t="s">
        <v>6527</v>
      </c>
      <c r="K2919" s="18" t="s">
        <v>9178</v>
      </c>
      <c r="L2919" s="18" t="s">
        <v>3814</v>
      </c>
      <c r="M2919" s="20">
        <v>0</v>
      </c>
      <c r="N2919" s="20">
        <v>3828405</v>
      </c>
      <c r="O2919" s="21">
        <f t="shared" si="135"/>
        <v>7434767.3900573608</v>
      </c>
      <c r="P2919" s="22">
        <f t="shared" si="136"/>
        <v>0</v>
      </c>
      <c r="Q2919" s="20">
        <f t="shared" si="137"/>
        <v>2440028.6806883365</v>
      </c>
      <c r="R2919" s="18" t="s">
        <v>9179</v>
      </c>
      <c r="S2919" s="18">
        <v>159</v>
      </c>
    </row>
    <row r="2920" spans="1:19" x14ac:dyDescent="0.25">
      <c r="A2920" s="18" t="s">
        <v>9180</v>
      </c>
      <c r="B2920" s="18" t="s">
        <v>37</v>
      </c>
      <c r="C2920" s="18" t="s">
        <v>38</v>
      </c>
      <c r="D2920" s="18">
        <v>1996</v>
      </c>
      <c r="E2920" s="18">
        <f>VLOOKUP(D2920,'cpi roi'!A:C,2,FALSE)</f>
        <v>156.9</v>
      </c>
      <c r="F2920" s="18" t="s">
        <v>9021</v>
      </c>
      <c r="G2920" s="18">
        <v>5</v>
      </c>
      <c r="H2920" s="19">
        <v>33000</v>
      </c>
      <c r="I2920" s="18" t="s">
        <v>2818</v>
      </c>
      <c r="J2920" s="18" t="s">
        <v>9181</v>
      </c>
      <c r="K2920" s="18" t="s">
        <v>8700</v>
      </c>
      <c r="L2920" s="18" t="s">
        <v>252</v>
      </c>
      <c r="M2920" s="20">
        <v>45000000</v>
      </c>
      <c r="N2920" s="20">
        <v>17323326</v>
      </c>
      <c r="O2920" s="21">
        <f t="shared" si="135"/>
        <v>33641921.173996173</v>
      </c>
      <c r="P2920" s="22">
        <f t="shared" si="136"/>
        <v>38.496279999999999</v>
      </c>
      <c r="Q2920" s="20">
        <f t="shared" si="137"/>
        <v>11040998.087954111</v>
      </c>
      <c r="R2920" s="18" t="s">
        <v>48</v>
      </c>
      <c r="S2920" s="18">
        <v>100</v>
      </c>
    </row>
    <row r="2921" spans="1:19" x14ac:dyDescent="0.25">
      <c r="A2921" s="18" t="s">
        <v>9182</v>
      </c>
      <c r="B2921" s="18" t="s">
        <v>20</v>
      </c>
      <c r="C2921" s="18" t="s">
        <v>38</v>
      </c>
      <c r="D2921" s="18">
        <v>1996</v>
      </c>
      <c r="E2921" s="18">
        <f>VLOOKUP(D2921,'cpi roi'!A:C,2,FALSE)</f>
        <v>156.9</v>
      </c>
      <c r="F2921" s="18" t="s">
        <v>9170</v>
      </c>
      <c r="G2921" s="18">
        <v>5.9</v>
      </c>
      <c r="H2921" s="19">
        <v>47000</v>
      </c>
      <c r="I2921" s="18" t="s">
        <v>1564</v>
      </c>
      <c r="J2921" s="18" t="s">
        <v>9183</v>
      </c>
      <c r="K2921" s="18" t="s">
        <v>71</v>
      </c>
      <c r="L2921" s="18" t="s">
        <v>34</v>
      </c>
      <c r="M2921" s="20">
        <v>55000000</v>
      </c>
      <c r="N2921" s="20">
        <v>18626419</v>
      </c>
      <c r="O2921" s="21">
        <f t="shared" si="135"/>
        <v>36172529.441045247</v>
      </c>
      <c r="P2921" s="22">
        <f t="shared" si="136"/>
        <v>33.866216363636362</v>
      </c>
      <c r="Q2921" s="20">
        <f t="shared" si="137"/>
        <v>11871522.625876354</v>
      </c>
      <c r="R2921" s="18" t="s">
        <v>2105</v>
      </c>
      <c r="S2921" s="18">
        <v>116</v>
      </c>
    </row>
    <row r="2922" spans="1:19" x14ac:dyDescent="0.25">
      <c r="A2922" s="18" t="s">
        <v>9184</v>
      </c>
      <c r="B2922" s="18" t="s">
        <v>20</v>
      </c>
      <c r="C2922" s="18" t="s">
        <v>108</v>
      </c>
      <c r="D2922" s="18">
        <v>1996</v>
      </c>
      <c r="E2922" s="18">
        <f>VLOOKUP(D2922,'cpi roi'!A:C,2,FALSE)</f>
        <v>156.9</v>
      </c>
      <c r="F2922" s="18" t="s">
        <v>9092</v>
      </c>
      <c r="G2922" s="18">
        <v>6.2</v>
      </c>
      <c r="H2922" s="19">
        <v>14000</v>
      </c>
      <c r="I2922" s="18" t="s">
        <v>943</v>
      </c>
      <c r="J2922" s="18" t="s">
        <v>9185</v>
      </c>
      <c r="K2922" s="18" t="s">
        <v>908</v>
      </c>
      <c r="L2922" s="18" t="s">
        <v>34</v>
      </c>
      <c r="M2922" s="20">
        <v>20000000</v>
      </c>
      <c r="N2922" s="20">
        <v>26877589</v>
      </c>
      <c r="O2922" s="21">
        <f t="shared" si="135"/>
        <v>52196312.098789036</v>
      </c>
      <c r="P2922" s="22">
        <f t="shared" si="136"/>
        <v>134.387945</v>
      </c>
      <c r="Q2922" s="20">
        <f t="shared" si="137"/>
        <v>17130394.518801786</v>
      </c>
      <c r="R2922" s="18" t="s">
        <v>48</v>
      </c>
      <c r="S2922" s="18">
        <v>101</v>
      </c>
    </row>
    <row r="2923" spans="1:19" x14ac:dyDescent="0.25">
      <c r="A2923" s="18" t="s">
        <v>9186</v>
      </c>
      <c r="B2923" s="18" t="s">
        <v>20</v>
      </c>
      <c r="C2923" s="18" t="s">
        <v>45</v>
      </c>
      <c r="D2923" s="18">
        <v>1996</v>
      </c>
      <c r="E2923" s="18">
        <f>VLOOKUP(D2923,'cpi roi'!A:C,2,FALSE)</f>
        <v>156.9</v>
      </c>
      <c r="F2923" s="18" t="s">
        <v>9187</v>
      </c>
      <c r="G2923" s="18">
        <v>6.5</v>
      </c>
      <c r="H2923" s="19">
        <v>19000</v>
      </c>
      <c r="I2923" s="18" t="s">
        <v>1709</v>
      </c>
      <c r="J2923" s="18" t="s">
        <v>1709</v>
      </c>
      <c r="K2923" s="18" t="s">
        <v>9188</v>
      </c>
      <c r="L2923" s="18" t="s">
        <v>34</v>
      </c>
      <c r="M2923" s="20">
        <v>0</v>
      </c>
      <c r="N2923" s="20">
        <v>11132210</v>
      </c>
      <c r="O2923" s="21">
        <f t="shared" si="135"/>
        <v>21618766.010197576</v>
      </c>
      <c r="P2923" s="22">
        <f t="shared" si="136"/>
        <v>0</v>
      </c>
      <c r="Q2923" s="20">
        <f t="shared" si="137"/>
        <v>7095098.7890376039</v>
      </c>
      <c r="R2923" s="18" t="s">
        <v>8941</v>
      </c>
      <c r="S2923" s="18">
        <v>104</v>
      </c>
    </row>
    <row r="2924" spans="1:19" x14ac:dyDescent="0.25">
      <c r="A2924" s="18" t="s">
        <v>9189</v>
      </c>
      <c r="B2924" s="18" t="s">
        <v>20</v>
      </c>
      <c r="C2924" s="18" t="s">
        <v>45</v>
      </c>
      <c r="D2924" s="18">
        <v>1996</v>
      </c>
      <c r="E2924" s="18">
        <f>VLOOKUP(D2924,'cpi roi'!A:C,2,FALSE)</f>
        <v>156.9</v>
      </c>
      <c r="F2924" s="18" t="s">
        <v>9038</v>
      </c>
      <c r="G2924" s="18">
        <v>7.1</v>
      </c>
      <c r="H2924" s="19">
        <v>14000</v>
      </c>
      <c r="I2924" s="18" t="s">
        <v>7177</v>
      </c>
      <c r="J2924" s="18" t="s">
        <v>7177</v>
      </c>
      <c r="K2924" s="18" t="s">
        <v>7177</v>
      </c>
      <c r="L2924" s="18" t="s">
        <v>34</v>
      </c>
      <c r="M2924" s="20">
        <v>1300000</v>
      </c>
      <c r="N2924" s="20">
        <v>749741</v>
      </c>
      <c r="O2924" s="21">
        <f t="shared" si="135"/>
        <v>1455997.9776927978</v>
      </c>
      <c r="P2924" s="22">
        <f t="shared" si="136"/>
        <v>57.672384615384622</v>
      </c>
      <c r="Q2924" s="20">
        <f t="shared" si="137"/>
        <v>477846.3989802422</v>
      </c>
      <c r="R2924" s="18" t="s">
        <v>9190</v>
      </c>
      <c r="S2924" s="18">
        <v>95</v>
      </c>
    </row>
    <row r="2925" spans="1:19" x14ac:dyDescent="0.25">
      <c r="A2925" s="18" t="s">
        <v>9191</v>
      </c>
      <c r="B2925" s="18" t="s">
        <v>20</v>
      </c>
      <c r="C2925" s="18" t="s">
        <v>67</v>
      </c>
      <c r="D2925" s="18">
        <v>1996</v>
      </c>
      <c r="E2925" s="18">
        <f>VLOOKUP(D2925,'cpi roi'!A:C,2,FALSE)</f>
        <v>156.9</v>
      </c>
      <c r="F2925" s="18" t="s">
        <v>9192</v>
      </c>
      <c r="G2925" s="18">
        <v>7.3</v>
      </c>
      <c r="H2925" s="19">
        <v>90000</v>
      </c>
      <c r="I2925" s="18" t="s">
        <v>695</v>
      </c>
      <c r="J2925" s="18" t="s">
        <v>5779</v>
      </c>
      <c r="K2925" s="18" t="s">
        <v>7936</v>
      </c>
      <c r="L2925" s="18" t="s">
        <v>34</v>
      </c>
      <c r="M2925" s="20">
        <v>36000000</v>
      </c>
      <c r="N2925" s="20">
        <v>20300385</v>
      </c>
      <c r="O2925" s="21">
        <f t="shared" si="135"/>
        <v>39423373.546845123</v>
      </c>
      <c r="P2925" s="22">
        <f t="shared" si="136"/>
        <v>56.389958333333333</v>
      </c>
      <c r="Q2925" s="20">
        <f t="shared" si="137"/>
        <v>12938422.562141491</v>
      </c>
      <c r="R2925" s="18" t="s">
        <v>35</v>
      </c>
      <c r="S2925" s="18">
        <v>130</v>
      </c>
    </row>
    <row r="2926" spans="1:19" x14ac:dyDescent="0.25">
      <c r="A2926" s="18" t="s">
        <v>9193</v>
      </c>
      <c r="B2926" s="18" t="s">
        <v>20</v>
      </c>
      <c r="C2926" s="18" t="s">
        <v>45</v>
      </c>
      <c r="D2926" s="18">
        <v>1996</v>
      </c>
      <c r="E2926" s="18">
        <f>VLOOKUP(D2926,'cpi roi'!A:C,2,FALSE)</f>
        <v>156.9</v>
      </c>
      <c r="F2926" s="18" t="s">
        <v>9194</v>
      </c>
      <c r="G2926" s="18">
        <v>6.8</v>
      </c>
      <c r="H2926" s="19">
        <v>27000</v>
      </c>
      <c r="I2926" s="18" t="s">
        <v>7255</v>
      </c>
      <c r="J2926" s="18" t="s">
        <v>7255</v>
      </c>
      <c r="K2926" s="18" t="s">
        <v>7783</v>
      </c>
      <c r="L2926" s="18" t="s">
        <v>34</v>
      </c>
      <c r="M2926" s="20">
        <v>3000000</v>
      </c>
      <c r="N2926" s="20">
        <v>295493</v>
      </c>
      <c r="O2926" s="21">
        <f t="shared" si="135"/>
        <v>573847.78266411717</v>
      </c>
      <c r="P2926" s="22">
        <f t="shared" si="136"/>
        <v>9.8497666666666657</v>
      </c>
      <c r="Q2926" s="20">
        <f t="shared" si="137"/>
        <v>188332.05863607393</v>
      </c>
      <c r="R2926" s="18" t="s">
        <v>9195</v>
      </c>
      <c r="S2926" s="18">
        <v>102</v>
      </c>
    </row>
    <row r="2927" spans="1:19" x14ac:dyDescent="0.25">
      <c r="A2927" s="18" t="s">
        <v>9196</v>
      </c>
      <c r="B2927" s="18" t="s">
        <v>37</v>
      </c>
      <c r="C2927" s="18" t="s">
        <v>45</v>
      </c>
      <c r="D2927" s="18">
        <v>1996</v>
      </c>
      <c r="E2927" s="18">
        <f>VLOOKUP(D2927,'cpi roi'!A:C,2,FALSE)</f>
        <v>156.9</v>
      </c>
      <c r="F2927" s="18" t="s">
        <v>9197</v>
      </c>
      <c r="G2927" s="18">
        <v>3</v>
      </c>
      <c r="H2927" s="19">
        <v>23000</v>
      </c>
      <c r="I2927" s="18" t="s">
        <v>439</v>
      </c>
      <c r="J2927" s="18" t="s">
        <v>439</v>
      </c>
      <c r="K2927" s="18" t="s">
        <v>9198</v>
      </c>
      <c r="L2927" s="18" t="s">
        <v>34</v>
      </c>
      <c r="M2927" s="20">
        <v>20000000</v>
      </c>
      <c r="N2927" s="20">
        <v>18937262</v>
      </c>
      <c r="O2927" s="21">
        <f t="shared" si="135"/>
        <v>36776186.943275966</v>
      </c>
      <c r="P2927" s="22">
        <f t="shared" si="136"/>
        <v>94.686309999999992</v>
      </c>
      <c r="Q2927" s="20">
        <f t="shared" si="137"/>
        <v>12069637.985978331</v>
      </c>
      <c r="R2927" s="18" t="s">
        <v>2986</v>
      </c>
      <c r="S2927" s="18">
        <v>93</v>
      </c>
    </row>
    <row r="2928" spans="1:19" x14ac:dyDescent="0.25">
      <c r="A2928" s="18" t="s">
        <v>9199</v>
      </c>
      <c r="B2928" s="18" t="s">
        <v>2004</v>
      </c>
      <c r="C2928" s="18" t="s">
        <v>45</v>
      </c>
      <c r="D2928" s="18">
        <v>1996</v>
      </c>
      <c r="E2928" s="18">
        <f>VLOOKUP(D2928,'cpi roi'!A:C,2,FALSE)</f>
        <v>156.9</v>
      </c>
      <c r="F2928" s="18" t="s">
        <v>9200</v>
      </c>
      <c r="G2928" s="18">
        <v>6.2</v>
      </c>
      <c r="H2928" s="19">
        <v>22000</v>
      </c>
      <c r="I2928" s="18" t="s">
        <v>1214</v>
      </c>
      <c r="J2928" s="18" t="s">
        <v>2021</v>
      </c>
      <c r="K2928" s="18" t="s">
        <v>9201</v>
      </c>
      <c r="L2928" s="18" t="s">
        <v>34</v>
      </c>
      <c r="M2928" s="20">
        <v>31000000</v>
      </c>
      <c r="N2928" s="20">
        <v>37553752</v>
      </c>
      <c r="O2928" s="21">
        <f t="shared" si="135"/>
        <v>72929434.253664747</v>
      </c>
      <c r="P2928" s="22">
        <f t="shared" si="136"/>
        <v>121.14113548387098</v>
      </c>
      <c r="Q2928" s="20">
        <f t="shared" si="137"/>
        <v>23934832.377310388</v>
      </c>
      <c r="R2928" s="18" t="s">
        <v>184</v>
      </c>
      <c r="S2928" s="18">
        <v>92</v>
      </c>
    </row>
    <row r="2929" spans="1:19" x14ac:dyDescent="0.25">
      <c r="A2929" s="18" t="s">
        <v>9202</v>
      </c>
      <c r="B2929" s="18" t="s">
        <v>37</v>
      </c>
      <c r="C2929" s="18" t="s">
        <v>45</v>
      </c>
      <c r="D2929" s="18">
        <v>1996</v>
      </c>
      <c r="E2929" s="18">
        <f>VLOOKUP(D2929,'cpi roi'!A:C,2,FALSE)</f>
        <v>156.9</v>
      </c>
      <c r="F2929" s="18" t="s">
        <v>9104</v>
      </c>
      <c r="G2929" s="18">
        <v>5.7</v>
      </c>
      <c r="H2929" s="19">
        <v>42000</v>
      </c>
      <c r="I2929" s="18" t="s">
        <v>1590</v>
      </c>
      <c r="J2929" s="18" t="s">
        <v>8713</v>
      </c>
      <c r="K2929" s="18" t="s">
        <v>164</v>
      </c>
      <c r="L2929" s="18" t="s">
        <v>34</v>
      </c>
      <c r="M2929" s="20">
        <v>0</v>
      </c>
      <c r="N2929" s="20">
        <v>119718203</v>
      </c>
      <c r="O2929" s="21">
        <f t="shared" si="135"/>
        <v>232492902.83046526</v>
      </c>
      <c r="P2929" s="22">
        <f t="shared" si="136"/>
        <v>0</v>
      </c>
      <c r="Q2929" s="20">
        <f t="shared" si="137"/>
        <v>76302232.632249847</v>
      </c>
      <c r="R2929" s="18" t="s">
        <v>6999</v>
      </c>
      <c r="S2929" s="18">
        <v>105</v>
      </c>
    </row>
    <row r="2930" spans="1:19" x14ac:dyDescent="0.25">
      <c r="A2930" s="18" t="s">
        <v>9203</v>
      </c>
      <c r="B2930" s="18" t="s">
        <v>20</v>
      </c>
      <c r="C2930" s="18" t="s">
        <v>108</v>
      </c>
      <c r="D2930" s="18">
        <v>1996</v>
      </c>
      <c r="E2930" s="18">
        <f>VLOOKUP(D2930,'cpi roi'!A:C,2,FALSE)</f>
        <v>156.9</v>
      </c>
      <c r="F2930" s="18" t="s">
        <v>8248</v>
      </c>
      <c r="G2930" s="18">
        <v>6.3</v>
      </c>
      <c r="H2930" s="19">
        <v>16000</v>
      </c>
      <c r="I2930" s="18" t="s">
        <v>8059</v>
      </c>
      <c r="J2930" s="18" t="s">
        <v>8713</v>
      </c>
      <c r="K2930" s="18" t="s">
        <v>1029</v>
      </c>
      <c r="L2930" s="18" t="s">
        <v>34</v>
      </c>
      <c r="M2930" s="20">
        <v>29000000</v>
      </c>
      <c r="N2930" s="20">
        <v>11526099</v>
      </c>
      <c r="O2930" s="21">
        <f t="shared" si="135"/>
        <v>22383698.950286806</v>
      </c>
      <c r="P2930" s="22">
        <f t="shared" si="136"/>
        <v>39.745168965517244</v>
      </c>
      <c r="Q2930" s="20">
        <f t="shared" si="137"/>
        <v>7346143.4034416825</v>
      </c>
      <c r="R2930" s="18" t="s">
        <v>6213</v>
      </c>
      <c r="S2930" s="18">
        <v>107</v>
      </c>
    </row>
    <row r="2931" spans="1:19" x14ac:dyDescent="0.25">
      <c r="A2931" s="18" t="s">
        <v>9204</v>
      </c>
      <c r="B2931" s="18" t="s">
        <v>37</v>
      </c>
      <c r="C2931" s="18" t="s">
        <v>29</v>
      </c>
      <c r="D2931" s="18">
        <v>1996</v>
      </c>
      <c r="E2931" s="18">
        <f>VLOOKUP(D2931,'cpi roi'!A:C,2,FALSE)</f>
        <v>156.9</v>
      </c>
      <c r="F2931" s="18" t="s">
        <v>9078</v>
      </c>
      <c r="G2931" s="18">
        <v>5.6</v>
      </c>
      <c r="H2931" s="19">
        <v>95000</v>
      </c>
      <c r="I2931" s="18" t="s">
        <v>6401</v>
      </c>
      <c r="J2931" s="18" t="s">
        <v>9205</v>
      </c>
      <c r="K2931" s="18" t="s">
        <v>1003</v>
      </c>
      <c r="L2931" s="18" t="s">
        <v>34</v>
      </c>
      <c r="M2931" s="20">
        <v>60000000</v>
      </c>
      <c r="N2931" s="20">
        <v>129832389</v>
      </c>
      <c r="O2931" s="21">
        <f t="shared" si="135"/>
        <v>252134664.93499041</v>
      </c>
      <c r="P2931" s="22">
        <f t="shared" si="136"/>
        <v>216.387315</v>
      </c>
      <c r="Q2931" s="20">
        <f t="shared" si="137"/>
        <v>82748495.219885275</v>
      </c>
      <c r="R2931" s="18" t="s">
        <v>9206</v>
      </c>
      <c r="S2931" s="18">
        <v>89</v>
      </c>
    </row>
    <row r="2932" spans="1:19" x14ac:dyDescent="0.25">
      <c r="A2932" s="18" t="s">
        <v>9207</v>
      </c>
      <c r="B2932" s="18" t="s">
        <v>20</v>
      </c>
      <c r="C2932" s="18" t="s">
        <v>45</v>
      </c>
      <c r="D2932" s="18">
        <v>1996</v>
      </c>
      <c r="E2932" s="18">
        <f>VLOOKUP(D2932,'cpi roi'!A:C,2,FALSE)</f>
        <v>156.9</v>
      </c>
      <c r="F2932" s="18" t="s">
        <v>9062</v>
      </c>
      <c r="G2932" s="18">
        <v>6</v>
      </c>
      <c r="H2932" s="19">
        <v>17000</v>
      </c>
      <c r="I2932" s="18" t="s">
        <v>8846</v>
      </c>
      <c r="J2932" s="18" t="s">
        <v>8846</v>
      </c>
      <c r="K2932" s="18" t="s">
        <v>8846</v>
      </c>
      <c r="L2932" s="18" t="s">
        <v>34</v>
      </c>
      <c r="M2932" s="20">
        <v>3500000</v>
      </c>
      <c r="N2932" s="20">
        <v>9538948</v>
      </c>
      <c r="O2932" s="21">
        <f t="shared" si="135"/>
        <v>18524649.17527087</v>
      </c>
      <c r="P2932" s="22">
        <f t="shared" si="136"/>
        <v>272.54137142857144</v>
      </c>
      <c r="Q2932" s="20">
        <f t="shared" si="137"/>
        <v>6079635.4365838114</v>
      </c>
      <c r="R2932" s="18" t="s">
        <v>8438</v>
      </c>
      <c r="S2932" s="18">
        <v>96</v>
      </c>
    </row>
    <row r="2933" spans="1:19" x14ac:dyDescent="0.25">
      <c r="A2933" s="18" t="s">
        <v>9208</v>
      </c>
      <c r="B2933" s="18" t="s">
        <v>20</v>
      </c>
      <c r="C2933" s="18" t="s">
        <v>45</v>
      </c>
      <c r="D2933" s="18">
        <v>1996</v>
      </c>
      <c r="E2933" s="18">
        <f>VLOOKUP(D2933,'cpi roi'!A:C,2,FALSE)</f>
        <v>156.9</v>
      </c>
      <c r="F2933" s="18" t="s">
        <v>9209</v>
      </c>
      <c r="G2933" s="18">
        <v>7.2</v>
      </c>
      <c r="H2933" s="19">
        <v>19000</v>
      </c>
      <c r="I2933" s="18" t="s">
        <v>7329</v>
      </c>
      <c r="J2933" s="18" t="s">
        <v>7329</v>
      </c>
      <c r="K2933" s="18" t="s">
        <v>5049</v>
      </c>
      <c r="L2933" s="18" t="s">
        <v>26</v>
      </c>
      <c r="M2933" s="20">
        <v>0</v>
      </c>
      <c r="N2933" s="20">
        <v>2576738</v>
      </c>
      <c r="O2933" s="21">
        <f t="shared" si="135"/>
        <v>5004028.4805608662</v>
      </c>
      <c r="P2933" s="22">
        <f t="shared" si="136"/>
        <v>0</v>
      </c>
      <c r="Q2933" s="20">
        <f t="shared" si="137"/>
        <v>1642280.4333970682</v>
      </c>
      <c r="R2933" s="18" t="s">
        <v>1990</v>
      </c>
      <c r="S2933" s="18">
        <v>108</v>
      </c>
    </row>
    <row r="2934" spans="1:19" x14ac:dyDescent="0.25">
      <c r="A2934" s="18" t="s">
        <v>9210</v>
      </c>
      <c r="B2934" s="18" t="s">
        <v>2004</v>
      </c>
      <c r="C2934" s="18" t="s">
        <v>67</v>
      </c>
      <c r="D2934" s="18">
        <v>1996</v>
      </c>
      <c r="E2934" s="18">
        <f>VLOOKUP(D2934,'cpi roi'!A:C,2,FALSE)</f>
        <v>156.9</v>
      </c>
      <c r="F2934" s="18" t="s">
        <v>9211</v>
      </c>
      <c r="G2934" s="18">
        <v>7.7</v>
      </c>
      <c r="H2934" s="19">
        <v>52000</v>
      </c>
      <c r="I2934" s="18" t="s">
        <v>9212</v>
      </c>
      <c r="J2934" s="18" t="s">
        <v>9213</v>
      </c>
      <c r="K2934" s="18" t="s">
        <v>9214</v>
      </c>
      <c r="L2934" s="18" t="s">
        <v>252</v>
      </c>
      <c r="M2934" s="20">
        <v>5500000</v>
      </c>
      <c r="N2934" s="20">
        <v>35999081</v>
      </c>
      <c r="O2934" s="21">
        <f t="shared" si="135"/>
        <v>69910261.189929888</v>
      </c>
      <c r="P2934" s="22">
        <f t="shared" si="136"/>
        <v>654.52874545454551</v>
      </c>
      <c r="Q2934" s="20">
        <f t="shared" si="137"/>
        <v>22943964.945825368</v>
      </c>
      <c r="R2934" s="18" t="s">
        <v>6690</v>
      </c>
      <c r="S2934" s="18">
        <v>105</v>
      </c>
    </row>
    <row r="2935" spans="1:19" x14ac:dyDescent="0.25">
      <c r="A2935" s="18" t="s">
        <v>9215</v>
      </c>
      <c r="B2935" s="18" t="s">
        <v>2004</v>
      </c>
      <c r="C2935" s="18" t="s">
        <v>45</v>
      </c>
      <c r="D2935" s="18">
        <v>1996</v>
      </c>
      <c r="E2935" s="18">
        <f>VLOOKUP(D2935,'cpi roi'!A:C,2,FALSE)</f>
        <v>156.9</v>
      </c>
      <c r="F2935" s="18" t="s">
        <v>8603</v>
      </c>
      <c r="G2935" s="18">
        <v>6.3</v>
      </c>
      <c r="H2935" s="19">
        <v>38000</v>
      </c>
      <c r="I2935" s="18" t="s">
        <v>6845</v>
      </c>
      <c r="J2935" s="18" t="s">
        <v>9216</v>
      </c>
      <c r="K2935" s="18" t="s">
        <v>8597</v>
      </c>
      <c r="L2935" s="18" t="s">
        <v>34</v>
      </c>
      <c r="M2935" s="20">
        <v>0</v>
      </c>
      <c r="N2935" s="20">
        <v>32417995</v>
      </c>
      <c r="O2935" s="21">
        <f t="shared" si="135"/>
        <v>62955787.613129377</v>
      </c>
      <c r="P2935" s="22">
        <f t="shared" si="136"/>
        <v>0</v>
      </c>
      <c r="Q2935" s="20">
        <f t="shared" si="137"/>
        <v>20661564.690885916</v>
      </c>
      <c r="R2935" s="18" t="s">
        <v>8322</v>
      </c>
      <c r="S2935" s="18">
        <v>87</v>
      </c>
    </row>
    <row r="2936" spans="1:19" x14ac:dyDescent="0.25">
      <c r="A2936" s="18" t="s">
        <v>9217</v>
      </c>
      <c r="B2936" s="18" t="s">
        <v>20</v>
      </c>
      <c r="C2936" s="18" t="s">
        <v>38</v>
      </c>
      <c r="D2936" s="18">
        <v>1996</v>
      </c>
      <c r="E2936" s="18">
        <f>VLOOKUP(D2936,'cpi roi'!A:C,2,FALSE)</f>
        <v>156.9</v>
      </c>
      <c r="F2936" s="18" t="s">
        <v>9167</v>
      </c>
      <c r="G2936" s="18">
        <v>5.5</v>
      </c>
      <c r="H2936" s="19">
        <v>21000</v>
      </c>
      <c r="I2936" s="18" t="s">
        <v>7242</v>
      </c>
      <c r="J2936" s="18" t="s">
        <v>4747</v>
      </c>
      <c r="K2936" s="18" t="s">
        <v>4542</v>
      </c>
      <c r="L2936" s="18" t="s">
        <v>34</v>
      </c>
      <c r="M2936" s="20">
        <v>25000000</v>
      </c>
      <c r="N2936" s="20">
        <v>14502483</v>
      </c>
      <c r="O2936" s="21">
        <f t="shared" si="135"/>
        <v>28163840.472275332</v>
      </c>
      <c r="P2936" s="22">
        <f t="shared" si="136"/>
        <v>58.009931999999999</v>
      </c>
      <c r="Q2936" s="20">
        <f t="shared" si="137"/>
        <v>9243137.6673040148</v>
      </c>
      <c r="R2936" s="18" t="s">
        <v>35</v>
      </c>
      <c r="S2936" s="18">
        <v>101</v>
      </c>
    </row>
    <row r="2937" spans="1:19" x14ac:dyDescent="0.25">
      <c r="A2937" s="18" t="s">
        <v>9218</v>
      </c>
      <c r="B2937" s="18" t="s">
        <v>37</v>
      </c>
      <c r="C2937" s="18" t="s">
        <v>45</v>
      </c>
      <c r="D2937" s="18">
        <v>1996</v>
      </c>
      <c r="E2937" s="18">
        <f>VLOOKUP(D2937,'cpi roi'!A:C,2,FALSE)</f>
        <v>156.9</v>
      </c>
      <c r="F2937" s="18" t="s">
        <v>8857</v>
      </c>
      <c r="G2937" s="18">
        <v>6.5</v>
      </c>
      <c r="H2937" s="19">
        <v>44000</v>
      </c>
      <c r="I2937" s="18" t="s">
        <v>4346</v>
      </c>
      <c r="J2937" s="18" t="s">
        <v>5568</v>
      </c>
      <c r="K2937" s="18" t="s">
        <v>1019</v>
      </c>
      <c r="L2937" s="18" t="s">
        <v>34</v>
      </c>
      <c r="M2937" s="20">
        <v>0</v>
      </c>
      <c r="N2937" s="20">
        <v>97529550</v>
      </c>
      <c r="O2937" s="21">
        <f t="shared" si="135"/>
        <v>189402510.42065009</v>
      </c>
      <c r="P2937" s="22">
        <f t="shared" si="136"/>
        <v>0</v>
      </c>
      <c r="Q2937" s="20">
        <f t="shared" si="137"/>
        <v>62160325.047801152</v>
      </c>
      <c r="R2937" s="18" t="s">
        <v>9112</v>
      </c>
      <c r="S2937" s="18">
        <v>108</v>
      </c>
    </row>
    <row r="2938" spans="1:19" x14ac:dyDescent="0.25">
      <c r="A2938" s="18" t="s">
        <v>9219</v>
      </c>
      <c r="B2938" s="18" t="s">
        <v>20</v>
      </c>
      <c r="C2938" s="18" t="s">
        <v>21</v>
      </c>
      <c r="D2938" s="18">
        <v>1996</v>
      </c>
      <c r="E2938" s="18">
        <f>VLOOKUP(D2938,'cpi roi'!A:C,2,FALSE)</f>
        <v>156.9</v>
      </c>
      <c r="F2938" s="18" t="s">
        <v>8974</v>
      </c>
      <c r="G2938" s="18">
        <v>7.4</v>
      </c>
      <c r="H2938" s="19">
        <v>28000</v>
      </c>
      <c r="I2938" s="18" t="s">
        <v>1852</v>
      </c>
      <c r="J2938" s="18" t="s">
        <v>1852</v>
      </c>
      <c r="K2938" s="18" t="s">
        <v>4155</v>
      </c>
      <c r="L2938" s="18" t="s">
        <v>34</v>
      </c>
      <c r="M2938" s="20">
        <v>5000000</v>
      </c>
      <c r="N2938" s="20">
        <v>12408986</v>
      </c>
      <c r="O2938" s="21">
        <f t="shared" si="135"/>
        <v>24098266.629700445</v>
      </c>
      <c r="P2938" s="22">
        <f t="shared" si="136"/>
        <v>248.17972</v>
      </c>
      <c r="Q2938" s="20">
        <f t="shared" si="137"/>
        <v>7908850.2230720203</v>
      </c>
      <c r="R2938" s="18" t="s">
        <v>35</v>
      </c>
      <c r="S2938" s="18">
        <v>135</v>
      </c>
    </row>
    <row r="2939" spans="1:19" x14ac:dyDescent="0.25">
      <c r="A2939" s="18" t="s">
        <v>9220</v>
      </c>
      <c r="B2939" s="18" t="s">
        <v>20</v>
      </c>
      <c r="C2939" s="18" t="s">
        <v>67</v>
      </c>
      <c r="D2939" s="18">
        <v>1996</v>
      </c>
      <c r="E2939" s="18">
        <f>VLOOKUP(D2939,'cpi roi'!A:C,2,FALSE)</f>
        <v>156.9</v>
      </c>
      <c r="F2939" s="18" t="s">
        <v>9096</v>
      </c>
      <c r="G2939" s="18">
        <v>7.2</v>
      </c>
      <c r="H2939" s="19">
        <v>30000</v>
      </c>
      <c r="I2939" s="18" t="s">
        <v>2248</v>
      </c>
      <c r="J2939" s="18" t="s">
        <v>2248</v>
      </c>
      <c r="K2939" s="18" t="s">
        <v>5713</v>
      </c>
      <c r="L2939" s="18" t="s">
        <v>26</v>
      </c>
      <c r="M2939" s="20">
        <v>25000000</v>
      </c>
      <c r="N2939" s="20">
        <v>11135803</v>
      </c>
      <c r="O2939" s="21">
        <f t="shared" si="135"/>
        <v>21625743.620777562</v>
      </c>
      <c r="P2939" s="22">
        <f t="shared" si="136"/>
        <v>44.543211999999997</v>
      </c>
      <c r="Q2939" s="20">
        <f t="shared" si="137"/>
        <v>7097388.7826641174</v>
      </c>
      <c r="R2939" s="18" t="s">
        <v>27</v>
      </c>
      <c r="S2939" s="18">
        <v>133</v>
      </c>
    </row>
    <row r="2940" spans="1:19" x14ac:dyDescent="0.25">
      <c r="A2940" s="18" t="s">
        <v>9221</v>
      </c>
      <c r="B2940" s="18" t="s">
        <v>37</v>
      </c>
      <c r="C2940" s="18" t="s">
        <v>21</v>
      </c>
      <c r="D2940" s="18">
        <v>1996</v>
      </c>
      <c r="E2940" s="18">
        <f>VLOOKUP(D2940,'cpi roi'!A:C,2,FALSE)</f>
        <v>156.9</v>
      </c>
      <c r="F2940" s="18" t="s">
        <v>8984</v>
      </c>
      <c r="G2940" s="18">
        <v>6.4</v>
      </c>
      <c r="H2940" s="19">
        <v>76000</v>
      </c>
      <c r="I2940" s="18" t="s">
        <v>6948</v>
      </c>
      <c r="J2940" s="18" t="s">
        <v>9222</v>
      </c>
      <c r="K2940" s="18" t="s">
        <v>164</v>
      </c>
      <c r="L2940" s="18" t="s">
        <v>34</v>
      </c>
      <c r="M2940" s="20">
        <v>32000000</v>
      </c>
      <c r="N2940" s="20">
        <v>152036382</v>
      </c>
      <c r="O2940" s="21">
        <f t="shared" si="135"/>
        <v>295254847.64435947</v>
      </c>
      <c r="P2940" s="22">
        <f t="shared" si="136"/>
        <v>475.11369375000004</v>
      </c>
      <c r="Q2940" s="20">
        <f t="shared" si="137"/>
        <v>96900179.732313573</v>
      </c>
      <c r="R2940" s="18" t="s">
        <v>2097</v>
      </c>
      <c r="S2940" s="18">
        <v>123</v>
      </c>
    </row>
    <row r="2941" spans="1:19" x14ac:dyDescent="0.25">
      <c r="A2941" s="18" t="s">
        <v>9223</v>
      </c>
      <c r="B2941" s="18" t="s">
        <v>37</v>
      </c>
      <c r="C2941" s="18" t="s">
        <v>45</v>
      </c>
      <c r="D2941" s="18">
        <v>1996</v>
      </c>
      <c r="E2941" s="18">
        <f>VLOOKUP(D2941,'cpi roi'!A:C,2,FALSE)</f>
        <v>156.9</v>
      </c>
      <c r="F2941" s="18" t="s">
        <v>9224</v>
      </c>
      <c r="G2941" s="18">
        <v>5.9</v>
      </c>
      <c r="H2941" s="19">
        <v>9800</v>
      </c>
      <c r="I2941" s="18" t="s">
        <v>9225</v>
      </c>
      <c r="J2941" s="18" t="s">
        <v>9226</v>
      </c>
      <c r="K2941" s="18" t="s">
        <v>9227</v>
      </c>
      <c r="L2941" s="18" t="s">
        <v>34</v>
      </c>
      <c r="M2941" s="20">
        <v>12000000</v>
      </c>
      <c r="N2941" s="20">
        <v>26570048</v>
      </c>
      <c r="O2941" s="21">
        <f t="shared" si="135"/>
        <v>51599067.084767364</v>
      </c>
      <c r="P2941" s="22">
        <f t="shared" si="136"/>
        <v>221.41706666666664</v>
      </c>
      <c r="Q2941" s="20">
        <f t="shared" si="137"/>
        <v>16934383.68387508</v>
      </c>
      <c r="R2941" s="18" t="s">
        <v>48</v>
      </c>
      <c r="S2941" s="18">
        <v>100</v>
      </c>
    </row>
    <row r="2942" spans="1:19" x14ac:dyDescent="0.25">
      <c r="A2942" s="18" t="s">
        <v>9228</v>
      </c>
      <c r="B2942" s="18" t="s">
        <v>37</v>
      </c>
      <c r="C2942" s="18" t="s">
        <v>29</v>
      </c>
      <c r="D2942" s="18">
        <v>1996</v>
      </c>
      <c r="E2942" s="18">
        <f>VLOOKUP(D2942,'cpi roi'!A:C,2,FALSE)</f>
        <v>156.9</v>
      </c>
      <c r="F2942" s="18" t="s">
        <v>9229</v>
      </c>
      <c r="G2942" s="18">
        <v>5.3</v>
      </c>
      <c r="H2942" s="19">
        <v>10000</v>
      </c>
      <c r="I2942" s="18" t="s">
        <v>7503</v>
      </c>
      <c r="J2942" s="18" t="s">
        <v>9230</v>
      </c>
      <c r="K2942" s="18" t="s">
        <v>3249</v>
      </c>
      <c r="L2942" s="18" t="s">
        <v>34</v>
      </c>
      <c r="M2942" s="20">
        <v>25530000</v>
      </c>
      <c r="N2942" s="20">
        <v>20080020</v>
      </c>
      <c r="O2942" s="21">
        <f t="shared" si="135"/>
        <v>38995424.435946457</v>
      </c>
      <c r="P2942" s="22">
        <f t="shared" si="136"/>
        <v>78.652643948296117</v>
      </c>
      <c r="Q2942" s="20">
        <f t="shared" si="137"/>
        <v>12797973.231357552</v>
      </c>
      <c r="R2942" s="18" t="s">
        <v>65</v>
      </c>
      <c r="S2942" s="18">
        <v>95</v>
      </c>
    </row>
    <row r="2943" spans="1:19" x14ac:dyDescent="0.25">
      <c r="A2943" s="18" t="s">
        <v>9231</v>
      </c>
      <c r="B2943" s="18" t="s">
        <v>37</v>
      </c>
      <c r="C2943" s="18" t="s">
        <v>67</v>
      </c>
      <c r="D2943" s="18">
        <v>1996</v>
      </c>
      <c r="E2943" s="18">
        <f>VLOOKUP(D2943,'cpi roi'!A:C,2,FALSE)</f>
        <v>156.9</v>
      </c>
      <c r="F2943" s="18" t="s">
        <v>9192</v>
      </c>
      <c r="G2943" s="18">
        <v>6.3</v>
      </c>
      <c r="H2943" s="19">
        <v>34000</v>
      </c>
      <c r="I2943" s="18" t="s">
        <v>119</v>
      </c>
      <c r="J2943" s="18" t="s">
        <v>9232</v>
      </c>
      <c r="K2943" s="18" t="s">
        <v>4149</v>
      </c>
      <c r="L2943" s="18" t="s">
        <v>34</v>
      </c>
      <c r="M2943" s="20">
        <v>55000000</v>
      </c>
      <c r="N2943" s="20">
        <v>141047179</v>
      </c>
      <c r="O2943" s="21">
        <f t="shared" si="135"/>
        <v>273913801.41045249</v>
      </c>
      <c r="P2943" s="22">
        <f t="shared" si="136"/>
        <v>256.44941636363637</v>
      </c>
      <c r="Q2943" s="20">
        <f t="shared" si="137"/>
        <v>89896226.258763552</v>
      </c>
      <c r="R2943" s="18" t="s">
        <v>5724</v>
      </c>
      <c r="S2943" s="18">
        <v>135</v>
      </c>
    </row>
    <row r="2944" spans="1:19" x14ac:dyDescent="0.25">
      <c r="A2944" s="18" t="s">
        <v>9233</v>
      </c>
      <c r="B2944" s="18" t="s">
        <v>20</v>
      </c>
      <c r="C2944" s="18" t="s">
        <v>21</v>
      </c>
      <c r="D2944" s="18">
        <v>1996</v>
      </c>
      <c r="E2944" s="18">
        <f>VLOOKUP(D2944,'cpi roi'!A:C,2,FALSE)</f>
        <v>156.9</v>
      </c>
      <c r="F2944" s="18" t="s">
        <v>8141</v>
      </c>
      <c r="G2944" s="18">
        <v>5.4</v>
      </c>
      <c r="H2944" s="19">
        <v>14000</v>
      </c>
      <c r="I2944" s="18" t="s">
        <v>5139</v>
      </c>
      <c r="J2944" s="18" t="s">
        <v>6675</v>
      </c>
      <c r="K2944" s="18" t="s">
        <v>6661</v>
      </c>
      <c r="L2944" s="18" t="s">
        <v>34</v>
      </c>
      <c r="M2944" s="20">
        <v>0</v>
      </c>
      <c r="N2944" s="20">
        <v>17100266</v>
      </c>
      <c r="O2944" s="21">
        <f t="shared" si="135"/>
        <v>33208738.369662203</v>
      </c>
      <c r="P2944" s="22">
        <f t="shared" si="136"/>
        <v>0</v>
      </c>
      <c r="Q2944" s="20">
        <f t="shared" si="137"/>
        <v>10898831.102613131</v>
      </c>
      <c r="R2944" s="18" t="s">
        <v>9234</v>
      </c>
      <c r="S2944" s="18">
        <v>107</v>
      </c>
    </row>
    <row r="2945" spans="1:19" x14ac:dyDescent="0.25">
      <c r="A2945" s="18" t="s">
        <v>9235</v>
      </c>
      <c r="B2945" s="18" t="s">
        <v>20</v>
      </c>
      <c r="C2945" s="18" t="s">
        <v>45</v>
      </c>
      <c r="D2945" s="18">
        <v>1996</v>
      </c>
      <c r="E2945" s="18">
        <f>VLOOKUP(D2945,'cpi roi'!A:C,2,FALSE)</f>
        <v>156.9</v>
      </c>
      <c r="F2945" s="18" t="s">
        <v>9170</v>
      </c>
      <c r="G2945" s="18">
        <v>5.4</v>
      </c>
      <c r="H2945" s="19">
        <v>14000</v>
      </c>
      <c r="I2945" s="18" t="s">
        <v>9236</v>
      </c>
      <c r="J2945" s="18" t="s">
        <v>9237</v>
      </c>
      <c r="K2945" s="18" t="s">
        <v>9238</v>
      </c>
      <c r="L2945" s="18" t="s">
        <v>34</v>
      </c>
      <c r="M2945" s="20">
        <v>13000000</v>
      </c>
      <c r="N2945" s="20">
        <v>5781045</v>
      </c>
      <c r="O2945" s="21">
        <f t="shared" si="135"/>
        <v>11226796.759082217</v>
      </c>
      <c r="P2945" s="22">
        <f t="shared" si="136"/>
        <v>44.469576923076929</v>
      </c>
      <c r="Q2945" s="20">
        <f t="shared" si="137"/>
        <v>3684541.1089866157</v>
      </c>
      <c r="R2945" s="18" t="s">
        <v>9239</v>
      </c>
      <c r="S2945" s="18">
        <v>87</v>
      </c>
    </row>
    <row r="2946" spans="1:19" x14ac:dyDescent="0.25">
      <c r="A2946" s="18" t="s">
        <v>9240</v>
      </c>
      <c r="B2946" s="18" t="s">
        <v>2004</v>
      </c>
      <c r="C2946" s="18" t="s">
        <v>38</v>
      </c>
      <c r="D2946" s="18">
        <v>1996</v>
      </c>
      <c r="E2946" s="18">
        <f>VLOOKUP(D2946,'cpi roi'!A:C,2,FALSE)</f>
        <v>156.9</v>
      </c>
      <c r="F2946" s="18" t="s">
        <v>8683</v>
      </c>
      <c r="G2946" s="18">
        <v>5.4</v>
      </c>
      <c r="H2946" s="19">
        <v>37000</v>
      </c>
      <c r="I2946" s="18" t="s">
        <v>9241</v>
      </c>
      <c r="J2946" s="18" t="s">
        <v>9242</v>
      </c>
      <c r="K2946" s="18" t="s">
        <v>198</v>
      </c>
      <c r="L2946" s="18" t="s">
        <v>34</v>
      </c>
      <c r="M2946" s="20">
        <v>18000000</v>
      </c>
      <c r="N2946" s="20">
        <v>26960191</v>
      </c>
      <c r="O2946" s="21">
        <f t="shared" si="135"/>
        <v>52356725.288081579</v>
      </c>
      <c r="P2946" s="22">
        <f t="shared" si="136"/>
        <v>149.77883888888891</v>
      </c>
      <c r="Q2946" s="20">
        <f t="shared" si="137"/>
        <v>17183040.790312301</v>
      </c>
      <c r="R2946" s="18" t="s">
        <v>5724</v>
      </c>
      <c r="S2946" s="18">
        <v>81</v>
      </c>
    </row>
    <row r="2947" spans="1:19" x14ac:dyDescent="0.25">
      <c r="A2947" s="18" t="s">
        <v>9243</v>
      </c>
      <c r="B2947" s="18" t="s">
        <v>20</v>
      </c>
      <c r="C2947" s="18" t="s">
        <v>38</v>
      </c>
      <c r="D2947" s="18">
        <v>1996</v>
      </c>
      <c r="E2947" s="18">
        <f>VLOOKUP(D2947,'cpi roi'!A:C,2,FALSE)</f>
        <v>156.9</v>
      </c>
      <c r="F2947" s="18" t="s">
        <v>9244</v>
      </c>
      <c r="G2947" s="18">
        <v>6</v>
      </c>
      <c r="H2947" s="19">
        <v>13000</v>
      </c>
      <c r="I2947" s="18" t="s">
        <v>1776</v>
      </c>
      <c r="J2947" s="18" t="s">
        <v>9245</v>
      </c>
      <c r="K2947" s="18" t="s">
        <v>1495</v>
      </c>
      <c r="L2947" s="18" t="s">
        <v>34</v>
      </c>
      <c r="M2947" s="20">
        <v>0</v>
      </c>
      <c r="N2947" s="20">
        <v>14818176</v>
      </c>
      <c r="O2947" s="21">
        <f t="shared" ref="O2947:O3010" si="138">(304.7/E2947)*N2947</f>
        <v>28776916.680688333</v>
      </c>
      <c r="P2947" s="22">
        <f t="shared" ref="P2947:P3010" si="139">IFERROR(N2947/M2947, 0)*100</f>
        <v>0</v>
      </c>
      <c r="Q2947" s="20">
        <f t="shared" ref="Q2947:Q3010" si="140">N2947/(E2947/100)</f>
        <v>9444344.1682600379</v>
      </c>
      <c r="R2947" s="18" t="s">
        <v>9246</v>
      </c>
      <c r="S2947" s="18">
        <v>114</v>
      </c>
    </row>
    <row r="2948" spans="1:19" x14ac:dyDescent="0.25">
      <c r="A2948" s="18" t="s">
        <v>9247</v>
      </c>
      <c r="B2948" s="18" t="s">
        <v>2004</v>
      </c>
      <c r="C2948" s="18" t="s">
        <v>21</v>
      </c>
      <c r="D2948" s="18">
        <v>1996</v>
      </c>
      <c r="E2948" s="18">
        <f>VLOOKUP(D2948,'cpi roi'!A:C,2,FALSE)</f>
        <v>156.9</v>
      </c>
      <c r="F2948" s="18" t="s">
        <v>9098</v>
      </c>
      <c r="G2948" s="18">
        <v>6.7</v>
      </c>
      <c r="H2948" s="19">
        <v>26000</v>
      </c>
      <c r="I2948" s="18" t="s">
        <v>9248</v>
      </c>
      <c r="J2948" s="18" t="s">
        <v>9249</v>
      </c>
      <c r="K2948" s="18" t="s">
        <v>752</v>
      </c>
      <c r="L2948" s="18" t="s">
        <v>34</v>
      </c>
      <c r="M2948" s="20">
        <v>23000000</v>
      </c>
      <c r="N2948" s="20">
        <v>12803305</v>
      </c>
      <c r="O2948" s="21">
        <f t="shared" si="138"/>
        <v>24864034.630337793</v>
      </c>
      <c r="P2948" s="22">
        <f t="shared" si="139"/>
        <v>55.666543478260863</v>
      </c>
      <c r="Q2948" s="20">
        <f t="shared" si="140"/>
        <v>8160168.8973868713</v>
      </c>
      <c r="R2948" s="18" t="s">
        <v>9250</v>
      </c>
      <c r="S2948" s="18">
        <v>98</v>
      </c>
    </row>
    <row r="2949" spans="1:19" x14ac:dyDescent="0.25">
      <c r="A2949" s="18" t="s">
        <v>9251</v>
      </c>
      <c r="B2949" s="18" t="s">
        <v>2004</v>
      </c>
      <c r="C2949" s="18" t="s">
        <v>45</v>
      </c>
      <c r="D2949" s="18">
        <v>1996</v>
      </c>
      <c r="E2949" s="18">
        <f>VLOOKUP(D2949,'cpi roi'!A:C,2,FALSE)</f>
        <v>156.9</v>
      </c>
      <c r="F2949" s="18" t="s">
        <v>9197</v>
      </c>
      <c r="G2949" s="18">
        <v>6.1</v>
      </c>
      <c r="H2949" s="19">
        <v>31000</v>
      </c>
      <c r="I2949" s="18" t="s">
        <v>51</v>
      </c>
      <c r="J2949" s="18" t="s">
        <v>9252</v>
      </c>
      <c r="K2949" s="18" t="s">
        <v>1570</v>
      </c>
      <c r="L2949" s="18" t="s">
        <v>34</v>
      </c>
      <c r="M2949" s="20">
        <v>45000000</v>
      </c>
      <c r="N2949" s="20">
        <v>21075014</v>
      </c>
      <c r="O2949" s="21">
        <f t="shared" si="138"/>
        <v>40927704.052262582</v>
      </c>
      <c r="P2949" s="22">
        <f t="shared" si="139"/>
        <v>46.833364444444442</v>
      </c>
      <c r="Q2949" s="20">
        <f t="shared" si="140"/>
        <v>13432131.293817719</v>
      </c>
      <c r="R2949" s="18" t="s">
        <v>35</v>
      </c>
      <c r="S2949" s="18">
        <v>117</v>
      </c>
    </row>
    <row r="2950" spans="1:19" x14ac:dyDescent="0.25">
      <c r="A2950" s="18" t="s">
        <v>9253</v>
      </c>
      <c r="B2950" s="18" t="s">
        <v>37</v>
      </c>
      <c r="C2950" s="18" t="s">
        <v>45</v>
      </c>
      <c r="D2950" s="18">
        <v>1996</v>
      </c>
      <c r="E2950" s="18">
        <f>VLOOKUP(D2950,'cpi roi'!A:C,2,FALSE)</f>
        <v>156.9</v>
      </c>
      <c r="F2950" s="18" t="s">
        <v>9254</v>
      </c>
      <c r="G2950" s="18">
        <v>5.8</v>
      </c>
      <c r="H2950" s="19">
        <v>8200</v>
      </c>
      <c r="I2950" s="18" t="s">
        <v>3395</v>
      </c>
      <c r="J2950" s="18" t="s">
        <v>7180</v>
      </c>
      <c r="K2950" s="18" t="s">
        <v>597</v>
      </c>
      <c r="L2950" s="18" t="s">
        <v>34</v>
      </c>
      <c r="M2950" s="20">
        <v>0</v>
      </c>
      <c r="N2950" s="20">
        <v>7032782</v>
      </c>
      <c r="O2950" s="21">
        <f t="shared" si="138"/>
        <v>13657671.60866794</v>
      </c>
      <c r="P2950" s="22">
        <f t="shared" si="139"/>
        <v>0</v>
      </c>
      <c r="Q2950" s="20">
        <f t="shared" si="140"/>
        <v>4482333.9706819635</v>
      </c>
      <c r="R2950" s="18" t="s">
        <v>122</v>
      </c>
      <c r="S2950" s="18">
        <v>108</v>
      </c>
    </row>
    <row r="2951" spans="1:19" x14ac:dyDescent="0.25">
      <c r="A2951" s="18" t="s">
        <v>9255</v>
      </c>
      <c r="B2951" s="18" t="s">
        <v>20</v>
      </c>
      <c r="C2951" s="18" t="s">
        <v>45</v>
      </c>
      <c r="D2951" s="18">
        <v>1996</v>
      </c>
      <c r="E2951" s="18">
        <f>VLOOKUP(D2951,'cpi roi'!A:C,2,FALSE)</f>
        <v>156.9</v>
      </c>
      <c r="F2951" s="18" t="s">
        <v>9256</v>
      </c>
      <c r="G2951" s="18">
        <v>6.7</v>
      </c>
      <c r="H2951" s="19">
        <v>36000</v>
      </c>
      <c r="I2951" s="18" t="s">
        <v>293</v>
      </c>
      <c r="J2951" s="18" t="s">
        <v>293</v>
      </c>
      <c r="K2951" s="18" t="s">
        <v>293</v>
      </c>
      <c r="L2951" s="18" t="s">
        <v>34</v>
      </c>
      <c r="M2951" s="20">
        <v>20000000</v>
      </c>
      <c r="N2951" s="20">
        <v>9759200</v>
      </c>
      <c r="O2951" s="21">
        <f t="shared" si="138"/>
        <v>18952378.840025492</v>
      </c>
      <c r="P2951" s="22">
        <f t="shared" si="139"/>
        <v>48.795999999999999</v>
      </c>
      <c r="Q2951" s="20">
        <f t="shared" si="140"/>
        <v>6220012.7469725944</v>
      </c>
      <c r="R2951" s="18" t="s">
        <v>3747</v>
      </c>
      <c r="S2951" s="18">
        <v>101</v>
      </c>
    </row>
    <row r="2952" spans="1:19" x14ac:dyDescent="0.25">
      <c r="A2952" s="18" t="s">
        <v>9257</v>
      </c>
      <c r="B2952" s="18" t="s">
        <v>2004</v>
      </c>
      <c r="C2952" s="18" t="s">
        <v>45</v>
      </c>
      <c r="D2952" s="18">
        <v>1996</v>
      </c>
      <c r="E2952" s="18">
        <f>VLOOKUP(D2952,'cpi roi'!A:C,2,FALSE)</f>
        <v>156.9</v>
      </c>
      <c r="F2952" s="18" t="s">
        <v>9062</v>
      </c>
      <c r="G2952" s="18">
        <v>5.8</v>
      </c>
      <c r="H2952" s="19">
        <v>10000</v>
      </c>
      <c r="I2952" s="18" t="s">
        <v>9258</v>
      </c>
      <c r="J2952" s="18" t="s">
        <v>8608</v>
      </c>
      <c r="K2952" s="18" t="s">
        <v>4206</v>
      </c>
      <c r="L2952" s="18" t="s">
        <v>34</v>
      </c>
      <c r="M2952" s="20">
        <v>12000000</v>
      </c>
      <c r="N2952" s="20">
        <v>21440752</v>
      </c>
      <c r="O2952" s="21">
        <f t="shared" si="138"/>
        <v>41637967.714467809</v>
      </c>
      <c r="P2952" s="22">
        <f t="shared" si="139"/>
        <v>178.67293333333333</v>
      </c>
      <c r="Q2952" s="20">
        <f t="shared" si="140"/>
        <v>13665233.906947101</v>
      </c>
      <c r="R2952" s="18" t="s">
        <v>48</v>
      </c>
      <c r="S2952" s="18">
        <v>90</v>
      </c>
    </row>
    <row r="2953" spans="1:19" x14ac:dyDescent="0.25">
      <c r="A2953" s="18" t="s">
        <v>9259</v>
      </c>
      <c r="B2953" s="18" t="s">
        <v>20</v>
      </c>
      <c r="C2953" s="18" t="s">
        <v>38</v>
      </c>
      <c r="D2953" s="18">
        <v>1996</v>
      </c>
      <c r="E2953" s="18">
        <f>VLOOKUP(D2953,'cpi roi'!A:C,2,FALSE)</f>
        <v>156.9</v>
      </c>
      <c r="F2953" s="18" t="s">
        <v>9135</v>
      </c>
      <c r="G2953" s="18">
        <v>4.7</v>
      </c>
      <c r="H2953" s="19">
        <v>19000</v>
      </c>
      <c r="I2953" s="18" t="s">
        <v>9260</v>
      </c>
      <c r="J2953" s="18" t="s">
        <v>7940</v>
      </c>
      <c r="K2953" s="18" t="s">
        <v>9261</v>
      </c>
      <c r="L2953" s="18" t="s">
        <v>34</v>
      </c>
      <c r="M2953" s="20">
        <v>13000000</v>
      </c>
      <c r="N2953" s="20">
        <v>17917287</v>
      </c>
      <c r="O2953" s="21">
        <f t="shared" si="138"/>
        <v>34795394.193116635</v>
      </c>
      <c r="P2953" s="22">
        <f t="shared" si="139"/>
        <v>137.82528461538462</v>
      </c>
      <c r="Q2953" s="20">
        <f t="shared" si="140"/>
        <v>11419558.317399617</v>
      </c>
      <c r="R2953" s="18" t="s">
        <v>9262</v>
      </c>
      <c r="S2953" s="18">
        <v>84</v>
      </c>
    </row>
    <row r="2954" spans="1:19" x14ac:dyDescent="0.25">
      <c r="A2954" s="18" t="s">
        <v>9263</v>
      </c>
      <c r="B2954" s="18" t="s">
        <v>20</v>
      </c>
      <c r="C2954" s="18" t="s">
        <v>67</v>
      </c>
      <c r="D2954" s="18">
        <v>1996</v>
      </c>
      <c r="E2954" s="18">
        <f>VLOOKUP(D2954,'cpi roi'!A:C,2,FALSE)</f>
        <v>156.9</v>
      </c>
      <c r="F2954" s="18" t="s">
        <v>9005</v>
      </c>
      <c r="G2954" s="18">
        <v>6.9</v>
      </c>
      <c r="H2954" s="19">
        <v>20000</v>
      </c>
      <c r="I2954" s="18" t="s">
        <v>9264</v>
      </c>
      <c r="J2954" s="18" t="s">
        <v>9265</v>
      </c>
      <c r="K2954" s="18" t="s">
        <v>9266</v>
      </c>
      <c r="L2954" s="18" t="s">
        <v>34</v>
      </c>
      <c r="M2954" s="20">
        <v>3300000</v>
      </c>
      <c r="N2954" s="20">
        <v>3011195</v>
      </c>
      <c r="O2954" s="21">
        <f t="shared" si="138"/>
        <v>5847744.5283620134</v>
      </c>
      <c r="P2954" s="22">
        <f t="shared" si="139"/>
        <v>91.248333333333335</v>
      </c>
      <c r="Q2954" s="20">
        <f t="shared" si="140"/>
        <v>1919181.007010835</v>
      </c>
      <c r="R2954" s="18" t="s">
        <v>9267</v>
      </c>
      <c r="S2954" s="18">
        <v>107</v>
      </c>
    </row>
    <row r="2955" spans="1:19" x14ac:dyDescent="0.25">
      <c r="A2955" s="18" t="s">
        <v>9268</v>
      </c>
      <c r="B2955" s="18" t="s">
        <v>2004</v>
      </c>
      <c r="C2955" s="18" t="s">
        <v>38</v>
      </c>
      <c r="D2955" s="18">
        <v>1996</v>
      </c>
      <c r="E2955" s="18">
        <f>VLOOKUP(D2955,'cpi roi'!A:C,2,FALSE)</f>
        <v>156.9</v>
      </c>
      <c r="F2955" s="18" t="s">
        <v>8248</v>
      </c>
      <c r="G2955" s="18">
        <v>5.6</v>
      </c>
      <c r="H2955" s="19">
        <v>25000</v>
      </c>
      <c r="I2955" s="18" t="s">
        <v>4542</v>
      </c>
      <c r="J2955" s="18" t="s">
        <v>9269</v>
      </c>
      <c r="K2955" s="18" t="s">
        <v>4542</v>
      </c>
      <c r="L2955" s="18" t="s">
        <v>199</v>
      </c>
      <c r="M2955" s="20">
        <v>30000000</v>
      </c>
      <c r="N2955" s="20">
        <v>57400547</v>
      </c>
      <c r="O2955" s="21">
        <f t="shared" si="138"/>
        <v>111471935.44231994</v>
      </c>
      <c r="P2955" s="22">
        <f t="shared" si="139"/>
        <v>191.33515666666668</v>
      </c>
      <c r="Q2955" s="20">
        <f t="shared" si="140"/>
        <v>36584159.974506058</v>
      </c>
      <c r="R2955" s="18" t="s">
        <v>9270</v>
      </c>
      <c r="S2955" s="18">
        <v>95</v>
      </c>
    </row>
    <row r="2956" spans="1:19" x14ac:dyDescent="0.25">
      <c r="A2956" s="18" t="s">
        <v>9271</v>
      </c>
      <c r="B2956" s="18" t="s">
        <v>341</v>
      </c>
      <c r="C2956" s="18" t="s">
        <v>38</v>
      </c>
      <c r="D2956" s="18">
        <v>1996</v>
      </c>
      <c r="E2956" s="18">
        <f>VLOOKUP(D2956,'cpi roi'!A:C,2,FALSE)</f>
        <v>156.9</v>
      </c>
      <c r="F2956" s="18" t="s">
        <v>9011</v>
      </c>
      <c r="G2956" s="18">
        <v>7</v>
      </c>
      <c r="H2956" s="19">
        <v>22000</v>
      </c>
      <c r="I2956" s="18" t="s">
        <v>7118</v>
      </c>
      <c r="J2956" s="18" t="s">
        <v>9272</v>
      </c>
      <c r="K2956" s="18" t="s">
        <v>9273</v>
      </c>
      <c r="L2956" s="18" t="s">
        <v>34</v>
      </c>
      <c r="M2956" s="20">
        <v>0</v>
      </c>
      <c r="N2956" s="20">
        <v>34327391</v>
      </c>
      <c r="O2956" s="21">
        <f t="shared" si="138"/>
        <v>66663837.079031222</v>
      </c>
      <c r="P2956" s="22">
        <f t="shared" si="139"/>
        <v>0</v>
      </c>
      <c r="Q2956" s="20">
        <f t="shared" si="140"/>
        <v>21878515.615041427</v>
      </c>
      <c r="R2956" s="18" t="s">
        <v>1729</v>
      </c>
      <c r="S2956" s="18">
        <v>99</v>
      </c>
    </row>
    <row r="2957" spans="1:19" x14ac:dyDescent="0.25">
      <c r="A2957" s="18" t="s">
        <v>9274</v>
      </c>
      <c r="B2957" s="18" t="s">
        <v>20</v>
      </c>
      <c r="C2957" s="18" t="s">
        <v>56</v>
      </c>
      <c r="D2957" s="18">
        <v>1996</v>
      </c>
      <c r="E2957" s="18">
        <f>VLOOKUP(D2957,'cpi roi'!A:C,2,FALSE)</f>
        <v>156.9</v>
      </c>
      <c r="F2957" s="18" t="s">
        <v>7959</v>
      </c>
      <c r="G2957" s="18">
        <v>5.0999999999999996</v>
      </c>
      <c r="H2957" s="19">
        <v>20000</v>
      </c>
      <c r="I2957" s="18" t="s">
        <v>8</v>
      </c>
      <c r="J2957" s="18" t="s">
        <v>4651</v>
      </c>
      <c r="K2957" s="18" t="s">
        <v>9275</v>
      </c>
      <c r="L2957" s="18" t="s">
        <v>34</v>
      </c>
      <c r="M2957" s="20">
        <v>4000000</v>
      </c>
      <c r="N2957" s="20">
        <v>9336886</v>
      </c>
      <c r="O2957" s="21">
        <f t="shared" si="138"/>
        <v>18132244.513702992</v>
      </c>
      <c r="P2957" s="22">
        <f t="shared" si="139"/>
        <v>233.42214999999999</v>
      </c>
      <c r="Q2957" s="20">
        <f t="shared" si="140"/>
        <v>5950851.4977692803</v>
      </c>
      <c r="R2957" s="18" t="s">
        <v>8990</v>
      </c>
      <c r="S2957" s="18">
        <v>85</v>
      </c>
    </row>
    <row r="2958" spans="1:19" x14ac:dyDescent="0.25">
      <c r="A2958" s="18" t="s">
        <v>9276</v>
      </c>
      <c r="B2958" s="18" t="s">
        <v>20</v>
      </c>
      <c r="C2958" s="18" t="s">
        <v>45</v>
      </c>
      <c r="D2958" s="18">
        <v>1996</v>
      </c>
      <c r="E2958" s="18">
        <f>VLOOKUP(D2958,'cpi roi'!A:C,2,FALSE)</f>
        <v>156.9</v>
      </c>
      <c r="F2958" s="18" t="s">
        <v>9065</v>
      </c>
      <c r="G2958" s="18">
        <v>6.6</v>
      </c>
      <c r="H2958" s="19">
        <v>1900</v>
      </c>
      <c r="I2958" s="18" t="s">
        <v>9277</v>
      </c>
      <c r="J2958" s="18" t="s">
        <v>9277</v>
      </c>
      <c r="K2958" s="18" t="s">
        <v>9278</v>
      </c>
      <c r="L2958" s="18" t="s">
        <v>34</v>
      </c>
      <c r="M2958" s="20">
        <v>500000</v>
      </c>
      <c r="N2958" s="20">
        <v>502313</v>
      </c>
      <c r="O2958" s="21">
        <f t="shared" si="138"/>
        <v>975492.48629700439</v>
      </c>
      <c r="P2958" s="22">
        <f t="shared" si="139"/>
        <v>100.46260000000001</v>
      </c>
      <c r="Q2958" s="20">
        <f t="shared" si="140"/>
        <v>320148.50223072019</v>
      </c>
      <c r="R2958" s="18" t="s">
        <v>9279</v>
      </c>
      <c r="S2958" s="18">
        <v>88</v>
      </c>
    </row>
    <row r="2959" spans="1:19" x14ac:dyDescent="0.25">
      <c r="A2959" s="18" t="s">
        <v>9280</v>
      </c>
      <c r="B2959" s="18" t="s">
        <v>20</v>
      </c>
      <c r="C2959" s="18" t="s">
        <v>45</v>
      </c>
      <c r="D2959" s="18">
        <v>1996</v>
      </c>
      <c r="E2959" s="18">
        <f>VLOOKUP(D2959,'cpi roi'!A:C,2,FALSE)</f>
        <v>156.9</v>
      </c>
      <c r="F2959" s="18" t="s">
        <v>9281</v>
      </c>
      <c r="G2959" s="18">
        <v>7.6</v>
      </c>
      <c r="H2959" s="19">
        <v>23000</v>
      </c>
      <c r="I2959" s="18" t="s">
        <v>9282</v>
      </c>
      <c r="J2959" s="18" t="s">
        <v>9283</v>
      </c>
      <c r="K2959" s="18" t="s">
        <v>9284</v>
      </c>
      <c r="L2959" s="18" t="s">
        <v>26</v>
      </c>
      <c r="M2959" s="20">
        <v>0</v>
      </c>
      <c r="N2959" s="20">
        <v>1548120</v>
      </c>
      <c r="O2959" s="21">
        <f t="shared" si="138"/>
        <v>3006451.0133843208</v>
      </c>
      <c r="P2959" s="22">
        <f t="shared" si="139"/>
        <v>0</v>
      </c>
      <c r="Q2959" s="20">
        <f t="shared" si="140"/>
        <v>986692.16061185475</v>
      </c>
      <c r="R2959" s="18" t="s">
        <v>1990</v>
      </c>
      <c r="S2959" s="18">
        <v>90</v>
      </c>
    </row>
    <row r="2960" spans="1:19" x14ac:dyDescent="0.25">
      <c r="A2960" s="18" t="s">
        <v>9285</v>
      </c>
      <c r="B2960" s="18" t="s">
        <v>20</v>
      </c>
      <c r="C2960" s="18" t="s">
        <v>108</v>
      </c>
      <c r="D2960" s="18">
        <v>1996</v>
      </c>
      <c r="E2960" s="18">
        <f>VLOOKUP(D2960,'cpi roi'!A:C,2,FALSE)</f>
        <v>156.9</v>
      </c>
      <c r="F2960" s="18" t="s">
        <v>9038</v>
      </c>
      <c r="G2960" s="18">
        <v>6</v>
      </c>
      <c r="H2960" s="19">
        <v>13000</v>
      </c>
      <c r="I2960" s="18" t="s">
        <v>2282</v>
      </c>
      <c r="J2960" s="18" t="s">
        <v>7403</v>
      </c>
      <c r="K2960" s="18" t="s">
        <v>8774</v>
      </c>
      <c r="L2960" s="18" t="s">
        <v>34</v>
      </c>
      <c r="M2960" s="20">
        <v>50000000</v>
      </c>
      <c r="N2960" s="20">
        <v>22540359</v>
      </c>
      <c r="O2960" s="21">
        <f t="shared" si="138"/>
        <v>43773405.910133839</v>
      </c>
      <c r="P2960" s="22">
        <f t="shared" si="139"/>
        <v>45.080717999999997</v>
      </c>
      <c r="Q2960" s="20">
        <f t="shared" si="140"/>
        <v>14366066.92160612</v>
      </c>
      <c r="R2960" s="18" t="s">
        <v>65</v>
      </c>
      <c r="S2960" s="18">
        <v>113</v>
      </c>
    </row>
    <row r="2961" spans="1:19" x14ac:dyDescent="0.25">
      <c r="A2961" s="18" t="s">
        <v>9286</v>
      </c>
      <c r="B2961" s="18" t="s">
        <v>20</v>
      </c>
      <c r="C2961" s="18" t="s">
        <v>108</v>
      </c>
      <c r="D2961" s="18">
        <v>1996</v>
      </c>
      <c r="E2961" s="18">
        <f>VLOOKUP(D2961,'cpi roi'!A:C,2,FALSE)</f>
        <v>156.9</v>
      </c>
      <c r="F2961" s="18" t="s">
        <v>9287</v>
      </c>
      <c r="G2961" s="18">
        <v>6</v>
      </c>
      <c r="H2961" s="19">
        <v>9400</v>
      </c>
      <c r="I2961" s="18" t="s">
        <v>691</v>
      </c>
      <c r="J2961" s="18" t="s">
        <v>9288</v>
      </c>
      <c r="K2961" s="18" t="s">
        <v>25</v>
      </c>
      <c r="L2961" s="18" t="s">
        <v>34</v>
      </c>
      <c r="M2961" s="20">
        <v>22000000</v>
      </c>
      <c r="N2961" s="20">
        <v>1094668</v>
      </c>
      <c r="O2961" s="21">
        <f t="shared" si="138"/>
        <v>2125846.6513702995</v>
      </c>
      <c r="P2961" s="22">
        <f t="shared" si="139"/>
        <v>4.9757636363636362</v>
      </c>
      <c r="Q2961" s="20">
        <f t="shared" si="140"/>
        <v>697685.14977692801</v>
      </c>
      <c r="R2961" s="18" t="s">
        <v>1791</v>
      </c>
      <c r="S2961" s="18">
        <v>101</v>
      </c>
    </row>
    <row r="2962" spans="1:19" x14ac:dyDescent="0.25">
      <c r="A2962" s="18" t="s">
        <v>9289</v>
      </c>
      <c r="B2962" s="18" t="s">
        <v>20</v>
      </c>
      <c r="C2962" s="18" t="s">
        <v>21</v>
      </c>
      <c r="D2962" s="18">
        <v>1996</v>
      </c>
      <c r="E2962" s="18">
        <f>VLOOKUP(D2962,'cpi roi'!A:C,2,FALSE)</f>
        <v>156.9</v>
      </c>
      <c r="F2962" s="18" t="s">
        <v>8992</v>
      </c>
      <c r="G2962" s="18">
        <v>6.9</v>
      </c>
      <c r="H2962" s="19">
        <v>10000</v>
      </c>
      <c r="I2962" s="18" t="s">
        <v>9290</v>
      </c>
      <c r="J2962" s="18" t="s">
        <v>9291</v>
      </c>
      <c r="K2962" s="18" t="s">
        <v>9292</v>
      </c>
      <c r="L2962" s="18" t="s">
        <v>26</v>
      </c>
      <c r="M2962" s="20">
        <v>7000000</v>
      </c>
      <c r="N2962" s="20">
        <v>409144</v>
      </c>
      <c r="O2962" s="21">
        <f t="shared" si="138"/>
        <v>794558.16953473538</v>
      </c>
      <c r="P2962" s="22">
        <f t="shared" si="139"/>
        <v>5.8449142857142862</v>
      </c>
      <c r="Q2962" s="20">
        <f t="shared" si="140"/>
        <v>260767.36775015935</v>
      </c>
      <c r="R2962" s="18" t="s">
        <v>6567</v>
      </c>
      <c r="S2962" s="18">
        <v>123</v>
      </c>
    </row>
    <row r="2963" spans="1:19" x14ac:dyDescent="0.25">
      <c r="A2963" s="18" t="s">
        <v>9293</v>
      </c>
      <c r="B2963" s="18" t="s">
        <v>20</v>
      </c>
      <c r="C2963" s="18" t="s">
        <v>38</v>
      </c>
      <c r="D2963" s="18">
        <v>1996</v>
      </c>
      <c r="E2963" s="18">
        <f>VLOOKUP(D2963,'cpi roi'!A:C,2,FALSE)</f>
        <v>156.9</v>
      </c>
      <c r="F2963" s="18" t="s">
        <v>9294</v>
      </c>
      <c r="G2963" s="18">
        <v>5.8</v>
      </c>
      <c r="H2963" s="19">
        <v>36000</v>
      </c>
      <c r="I2963" s="18" t="s">
        <v>6936</v>
      </c>
      <c r="J2963" s="18" t="s">
        <v>1692</v>
      </c>
      <c r="K2963" s="18" t="s">
        <v>7099</v>
      </c>
      <c r="L2963" s="18" t="s">
        <v>34</v>
      </c>
      <c r="M2963" s="20">
        <v>25000000</v>
      </c>
      <c r="N2963" s="20">
        <v>22611954</v>
      </c>
      <c r="O2963" s="21">
        <f t="shared" si="138"/>
        <v>43912443.491395786</v>
      </c>
      <c r="P2963" s="22">
        <f t="shared" si="139"/>
        <v>90.447816000000003</v>
      </c>
      <c r="Q2963" s="20">
        <f t="shared" si="140"/>
        <v>14411697.896749523</v>
      </c>
      <c r="R2963" s="18" t="s">
        <v>65</v>
      </c>
      <c r="S2963" s="18">
        <v>84</v>
      </c>
    </row>
    <row r="2964" spans="1:19" x14ac:dyDescent="0.25">
      <c r="A2964" s="18" t="s">
        <v>9295</v>
      </c>
      <c r="B2964" s="18" t="s">
        <v>20</v>
      </c>
      <c r="C2964" s="18" t="s">
        <v>45</v>
      </c>
      <c r="D2964" s="18">
        <v>1996</v>
      </c>
      <c r="E2964" s="18">
        <f>VLOOKUP(D2964,'cpi roi'!A:C,2,FALSE)</f>
        <v>156.9</v>
      </c>
      <c r="F2964" s="18" t="s">
        <v>9162</v>
      </c>
      <c r="G2964" s="18">
        <v>5.4</v>
      </c>
      <c r="H2964" s="19">
        <v>2700</v>
      </c>
      <c r="I2964" s="18" t="s">
        <v>9296</v>
      </c>
      <c r="J2964" s="18" t="s">
        <v>9296</v>
      </c>
      <c r="K2964" s="18" t="s">
        <v>9297</v>
      </c>
      <c r="L2964" s="18" t="s">
        <v>34</v>
      </c>
      <c r="M2964" s="20">
        <v>8000000</v>
      </c>
      <c r="N2964" s="20">
        <v>107874</v>
      </c>
      <c r="O2964" s="21">
        <f t="shared" si="138"/>
        <v>209491.44550669214</v>
      </c>
      <c r="P2964" s="22">
        <f t="shared" si="139"/>
        <v>1.348425</v>
      </c>
      <c r="Q2964" s="20">
        <f t="shared" si="140"/>
        <v>68753.346080305928</v>
      </c>
      <c r="R2964" s="18" t="s">
        <v>9298</v>
      </c>
      <c r="S2964" s="18">
        <v>93</v>
      </c>
    </row>
    <row r="2965" spans="1:19" x14ac:dyDescent="0.25">
      <c r="A2965" s="18" t="s">
        <v>9299</v>
      </c>
      <c r="B2965" s="18" t="s">
        <v>452</v>
      </c>
      <c r="C2965" s="18" t="s">
        <v>45</v>
      </c>
      <c r="D2965" s="18">
        <v>1996</v>
      </c>
      <c r="E2965" s="18">
        <f>VLOOKUP(D2965,'cpi roi'!A:C,2,FALSE)</f>
        <v>156.9</v>
      </c>
      <c r="F2965" s="18" t="s">
        <v>9300</v>
      </c>
      <c r="G2965" s="18">
        <v>7.1</v>
      </c>
      <c r="H2965" s="19">
        <v>5900</v>
      </c>
      <c r="I2965" s="18" t="s">
        <v>9301</v>
      </c>
      <c r="J2965" s="18" t="s">
        <v>9301</v>
      </c>
      <c r="K2965" s="18" t="s">
        <v>9302</v>
      </c>
      <c r="L2965" s="18" t="s">
        <v>457</v>
      </c>
      <c r="M2965" s="20">
        <v>0</v>
      </c>
      <c r="N2965" s="20">
        <v>292040</v>
      </c>
      <c r="O2965" s="21">
        <f t="shared" si="138"/>
        <v>567142.05226258759</v>
      </c>
      <c r="P2965" s="22">
        <f t="shared" si="139"/>
        <v>0</v>
      </c>
      <c r="Q2965" s="20">
        <f t="shared" si="140"/>
        <v>186131.29381771831</v>
      </c>
      <c r="R2965" s="18" t="s">
        <v>9303</v>
      </c>
      <c r="S2965" s="18">
        <v>99</v>
      </c>
    </row>
    <row r="2966" spans="1:19" x14ac:dyDescent="0.25">
      <c r="A2966" s="18" t="s">
        <v>9304</v>
      </c>
      <c r="B2966" s="18" t="s">
        <v>2004</v>
      </c>
      <c r="C2966" s="18" t="s">
        <v>45</v>
      </c>
      <c r="D2966" s="18">
        <v>1996</v>
      </c>
      <c r="E2966" s="18">
        <f>VLOOKUP(D2966,'cpi roi'!A:C,2,FALSE)</f>
        <v>156.9</v>
      </c>
      <c r="F2966" s="18" t="s">
        <v>9244</v>
      </c>
      <c r="G2966" s="18">
        <v>6.2</v>
      </c>
      <c r="H2966" s="19">
        <v>7100</v>
      </c>
      <c r="I2966" s="18" t="s">
        <v>1242</v>
      </c>
      <c r="J2966" s="18" t="s">
        <v>9305</v>
      </c>
      <c r="K2966" s="18" t="s">
        <v>449</v>
      </c>
      <c r="L2966" s="18" t="s">
        <v>34</v>
      </c>
      <c r="M2966" s="20">
        <v>25000000</v>
      </c>
      <c r="N2966" s="20">
        <v>10082005</v>
      </c>
      <c r="O2966" s="21">
        <f t="shared" si="138"/>
        <v>19579266.56150414</v>
      </c>
      <c r="P2966" s="22">
        <f t="shared" si="139"/>
        <v>40.328019999999995</v>
      </c>
      <c r="Q2966" s="20">
        <f t="shared" si="140"/>
        <v>6425752.0713830469</v>
      </c>
      <c r="R2966" s="18" t="s">
        <v>2105</v>
      </c>
      <c r="S2966" s="18">
        <v>105</v>
      </c>
    </row>
    <row r="2967" spans="1:19" x14ac:dyDescent="0.25">
      <c r="A2967" s="18" t="s">
        <v>9306</v>
      </c>
      <c r="B2967" s="18" t="s">
        <v>2004</v>
      </c>
      <c r="C2967" s="18" t="s">
        <v>21</v>
      </c>
      <c r="D2967" s="18">
        <v>1996</v>
      </c>
      <c r="E2967" s="18">
        <f>VLOOKUP(D2967,'cpi roi'!A:C,2,FALSE)</f>
        <v>156.9</v>
      </c>
      <c r="F2967" s="18" t="s">
        <v>9256</v>
      </c>
      <c r="G2967" s="18">
        <v>6.2</v>
      </c>
      <c r="H2967" s="19">
        <v>11000</v>
      </c>
      <c r="I2967" s="18" t="s">
        <v>5477</v>
      </c>
      <c r="J2967" s="18" t="s">
        <v>2455</v>
      </c>
      <c r="K2967" s="18" t="s">
        <v>5214</v>
      </c>
      <c r="L2967" s="18" t="s">
        <v>26</v>
      </c>
      <c r="M2967" s="20">
        <v>0</v>
      </c>
      <c r="N2967" s="20">
        <v>3692836</v>
      </c>
      <c r="O2967" s="21">
        <f t="shared" si="138"/>
        <v>7171492.2192479279</v>
      </c>
      <c r="P2967" s="22">
        <f t="shared" si="139"/>
        <v>0</v>
      </c>
      <c r="Q2967" s="20">
        <f t="shared" si="140"/>
        <v>2353623.964308477</v>
      </c>
      <c r="R2967" s="18" t="s">
        <v>7574</v>
      </c>
      <c r="S2967" s="18">
        <v>144</v>
      </c>
    </row>
    <row r="2968" spans="1:19" x14ac:dyDescent="0.25">
      <c r="A2968" s="18" t="s">
        <v>9307</v>
      </c>
      <c r="B2968" s="18" t="s">
        <v>20</v>
      </c>
      <c r="C2968" s="18" t="s">
        <v>21</v>
      </c>
      <c r="D2968" s="18">
        <v>1996</v>
      </c>
      <c r="E2968" s="18">
        <f>VLOOKUP(D2968,'cpi roi'!A:C,2,FALSE)</f>
        <v>156.9</v>
      </c>
      <c r="F2968" s="18" t="s">
        <v>9062</v>
      </c>
      <c r="G2968" s="18">
        <v>6.2</v>
      </c>
      <c r="H2968" s="19">
        <v>8800</v>
      </c>
      <c r="I2968" s="18" t="s">
        <v>9308</v>
      </c>
      <c r="J2968" s="18" t="s">
        <v>2785</v>
      </c>
      <c r="K2968" s="18" t="s">
        <v>9309</v>
      </c>
      <c r="L2968" s="18" t="s">
        <v>34</v>
      </c>
      <c r="M2968" s="20">
        <v>0</v>
      </c>
      <c r="N2968" s="20">
        <v>269300</v>
      </c>
      <c r="O2968" s="21">
        <f t="shared" si="138"/>
        <v>522980.94327597192</v>
      </c>
      <c r="P2968" s="22">
        <f t="shared" si="139"/>
        <v>0</v>
      </c>
      <c r="Q2968" s="20">
        <f t="shared" si="140"/>
        <v>171637.98597833017</v>
      </c>
      <c r="R2968" s="18" t="s">
        <v>5857</v>
      </c>
      <c r="S2968" s="18">
        <v>102</v>
      </c>
    </row>
    <row r="2969" spans="1:19" x14ac:dyDescent="0.25">
      <c r="A2969" s="18" t="s">
        <v>9310</v>
      </c>
      <c r="B2969" s="18" t="s">
        <v>20</v>
      </c>
      <c r="C2969" s="18" t="s">
        <v>38</v>
      </c>
      <c r="D2969" s="18">
        <v>1996</v>
      </c>
      <c r="E2969" s="18">
        <f>VLOOKUP(D2969,'cpi roi'!A:C,2,FALSE)</f>
        <v>156.9</v>
      </c>
      <c r="F2969" s="18" t="s">
        <v>9051</v>
      </c>
      <c r="G2969" s="18">
        <v>5.4</v>
      </c>
      <c r="H2969" s="19">
        <v>19000</v>
      </c>
      <c r="I2969" s="18" t="s">
        <v>9311</v>
      </c>
      <c r="J2969" s="18" t="s">
        <v>9312</v>
      </c>
      <c r="K2969" s="18" t="s">
        <v>4624</v>
      </c>
      <c r="L2969" s="18" t="s">
        <v>34</v>
      </c>
      <c r="M2969" s="20">
        <v>45000000</v>
      </c>
      <c r="N2969" s="20">
        <v>20351264</v>
      </c>
      <c r="O2969" s="21">
        <f t="shared" si="138"/>
        <v>39522180.629700445</v>
      </c>
      <c r="P2969" s="22">
        <f t="shared" si="139"/>
        <v>45.225031111111115</v>
      </c>
      <c r="Q2969" s="20">
        <f t="shared" si="140"/>
        <v>12970850.22307202</v>
      </c>
      <c r="R2969" s="18" t="s">
        <v>27</v>
      </c>
      <c r="S2969" s="18">
        <v>91</v>
      </c>
    </row>
    <row r="2970" spans="1:19" x14ac:dyDescent="0.25">
      <c r="A2970" s="18" t="s">
        <v>9313</v>
      </c>
      <c r="B2970" s="18" t="s">
        <v>2004</v>
      </c>
      <c r="C2970" s="18" t="s">
        <v>21</v>
      </c>
      <c r="D2970" s="18">
        <v>1996</v>
      </c>
      <c r="E2970" s="18">
        <f>VLOOKUP(D2970,'cpi roi'!A:C,2,FALSE)</f>
        <v>156.9</v>
      </c>
      <c r="F2970" s="18" t="s">
        <v>9200</v>
      </c>
      <c r="G2970" s="18">
        <v>6.2</v>
      </c>
      <c r="H2970" s="19">
        <v>14000</v>
      </c>
      <c r="I2970" s="18" t="s">
        <v>6254</v>
      </c>
      <c r="J2970" s="18" t="s">
        <v>9314</v>
      </c>
      <c r="K2970" s="18" t="s">
        <v>104</v>
      </c>
      <c r="L2970" s="18" t="s">
        <v>34</v>
      </c>
      <c r="M2970" s="20">
        <v>60000000</v>
      </c>
      <c r="N2970" s="20">
        <v>100688705</v>
      </c>
      <c r="O2970" s="21">
        <f t="shared" si="138"/>
        <v>195537593.4576163</v>
      </c>
      <c r="P2970" s="22">
        <f t="shared" si="139"/>
        <v>167.81450833333332</v>
      </c>
      <c r="Q2970" s="20">
        <f t="shared" si="140"/>
        <v>64173808.158062465</v>
      </c>
      <c r="R2970" s="18" t="s">
        <v>2097</v>
      </c>
      <c r="S2970" s="18">
        <v>124</v>
      </c>
    </row>
    <row r="2971" spans="1:19" x14ac:dyDescent="0.25">
      <c r="A2971" s="18" t="s">
        <v>9315</v>
      </c>
      <c r="B2971" s="18" t="s">
        <v>20</v>
      </c>
      <c r="C2971" s="18" t="s">
        <v>108</v>
      </c>
      <c r="D2971" s="18">
        <v>1996</v>
      </c>
      <c r="E2971" s="18">
        <f>VLOOKUP(D2971,'cpi roi'!A:C,2,FALSE)</f>
        <v>156.9</v>
      </c>
      <c r="F2971" s="18" t="s">
        <v>8603</v>
      </c>
      <c r="G2971" s="18">
        <v>5.7</v>
      </c>
      <c r="H2971" s="19">
        <v>18000</v>
      </c>
      <c r="I2971" s="18" t="s">
        <v>3446</v>
      </c>
      <c r="J2971" s="18" t="s">
        <v>9316</v>
      </c>
      <c r="K2971" s="18" t="s">
        <v>2601</v>
      </c>
      <c r="L2971" s="18" t="s">
        <v>34</v>
      </c>
      <c r="M2971" s="20">
        <v>44000000</v>
      </c>
      <c r="N2971" s="20">
        <v>22754725</v>
      </c>
      <c r="O2971" s="21">
        <f t="shared" si="138"/>
        <v>44189704.955385596</v>
      </c>
      <c r="P2971" s="22">
        <f t="shared" si="139"/>
        <v>51.715284090909087</v>
      </c>
      <c r="Q2971" s="20">
        <f t="shared" si="140"/>
        <v>14502692.797960484</v>
      </c>
      <c r="R2971" s="18" t="s">
        <v>35</v>
      </c>
      <c r="S2971" s="18">
        <v>118</v>
      </c>
    </row>
    <row r="2972" spans="1:19" x14ac:dyDescent="0.25">
      <c r="A2972" s="18" t="s">
        <v>9317</v>
      </c>
      <c r="B2972" s="18" t="s">
        <v>20</v>
      </c>
      <c r="C2972" s="18" t="s">
        <v>45</v>
      </c>
      <c r="D2972" s="18">
        <v>1996</v>
      </c>
      <c r="E2972" s="18">
        <f>VLOOKUP(D2972,'cpi roi'!A:C,2,FALSE)</f>
        <v>156.9</v>
      </c>
      <c r="F2972" s="18" t="s">
        <v>9040</v>
      </c>
      <c r="G2972" s="18">
        <v>6.7</v>
      </c>
      <c r="H2972" s="19">
        <v>18000</v>
      </c>
      <c r="I2972" s="18" t="s">
        <v>8190</v>
      </c>
      <c r="J2972" s="18" t="s">
        <v>8190</v>
      </c>
      <c r="K2972" s="18" t="s">
        <v>8011</v>
      </c>
      <c r="L2972" s="18" t="s">
        <v>34</v>
      </c>
      <c r="M2972" s="20">
        <v>7000000</v>
      </c>
      <c r="N2972" s="20">
        <v>14702438</v>
      </c>
      <c r="O2972" s="21">
        <f t="shared" si="138"/>
        <v>28552153.337157425</v>
      </c>
      <c r="P2972" s="22">
        <f t="shared" si="139"/>
        <v>210.03482857142859</v>
      </c>
      <c r="Q2972" s="20">
        <f t="shared" si="140"/>
        <v>9370578.712555768</v>
      </c>
      <c r="R2972" s="18" t="s">
        <v>3747</v>
      </c>
      <c r="S2972" s="18">
        <v>92</v>
      </c>
    </row>
    <row r="2973" spans="1:19" x14ac:dyDescent="0.25">
      <c r="A2973" s="18" t="s">
        <v>9318</v>
      </c>
      <c r="B2973" s="18" t="s">
        <v>341</v>
      </c>
      <c r="C2973" s="18" t="s">
        <v>29</v>
      </c>
      <c r="D2973" s="18">
        <v>1996</v>
      </c>
      <c r="E2973" s="18">
        <f>VLOOKUP(D2973,'cpi roi'!A:C,2,FALSE)</f>
        <v>156.9</v>
      </c>
      <c r="F2973" s="18" t="s">
        <v>7959</v>
      </c>
      <c r="G2973" s="18">
        <v>6</v>
      </c>
      <c r="H2973" s="19">
        <v>14000</v>
      </c>
      <c r="I2973" s="18" t="s">
        <v>9319</v>
      </c>
      <c r="J2973" s="18" t="s">
        <v>9320</v>
      </c>
      <c r="K2973" s="18" t="s">
        <v>2570</v>
      </c>
      <c r="L2973" s="18" t="s">
        <v>34</v>
      </c>
      <c r="M2973" s="20">
        <v>0</v>
      </c>
      <c r="N2973" s="20">
        <v>32772492</v>
      </c>
      <c r="O2973" s="21">
        <f t="shared" si="138"/>
        <v>63644221.23900573</v>
      </c>
      <c r="P2973" s="22">
        <f t="shared" si="139"/>
        <v>0</v>
      </c>
      <c r="Q2973" s="20">
        <f t="shared" si="140"/>
        <v>20887502.868068833</v>
      </c>
      <c r="R2973" s="18" t="s">
        <v>1729</v>
      </c>
      <c r="S2973" s="18">
        <v>88</v>
      </c>
    </row>
    <row r="2974" spans="1:19" x14ac:dyDescent="0.25">
      <c r="A2974" s="18" t="s">
        <v>9321</v>
      </c>
      <c r="B2974" s="18" t="s">
        <v>2004</v>
      </c>
      <c r="C2974" s="18" t="s">
        <v>45</v>
      </c>
      <c r="D2974" s="18">
        <v>1996</v>
      </c>
      <c r="E2974" s="18">
        <f>VLOOKUP(D2974,'cpi roi'!A:C,2,FALSE)</f>
        <v>156.9</v>
      </c>
      <c r="F2974" s="18" t="s">
        <v>9065</v>
      </c>
      <c r="G2974" s="18">
        <v>5.5</v>
      </c>
      <c r="H2974" s="19">
        <v>13000</v>
      </c>
      <c r="I2974" s="18" t="s">
        <v>9322</v>
      </c>
      <c r="J2974" s="18" t="s">
        <v>9322</v>
      </c>
      <c r="K2974" s="18" t="s">
        <v>9323</v>
      </c>
      <c r="L2974" s="18" t="s">
        <v>34</v>
      </c>
      <c r="M2974" s="20">
        <v>13000000</v>
      </c>
      <c r="N2974" s="20">
        <v>4619014</v>
      </c>
      <c r="O2974" s="21">
        <f t="shared" si="138"/>
        <v>8970131.0758444853</v>
      </c>
      <c r="P2974" s="22">
        <f t="shared" si="139"/>
        <v>35.530876923076917</v>
      </c>
      <c r="Q2974" s="20">
        <f t="shared" si="140"/>
        <v>2943922.2434671768</v>
      </c>
      <c r="R2974" s="18" t="s">
        <v>6298</v>
      </c>
      <c r="S2974" s="18">
        <v>80</v>
      </c>
    </row>
    <row r="2975" spans="1:19" x14ac:dyDescent="0.25">
      <c r="A2975" s="18" t="s">
        <v>9324</v>
      </c>
      <c r="B2975" s="18" t="s">
        <v>2004</v>
      </c>
      <c r="C2975" s="18" t="s">
        <v>21</v>
      </c>
      <c r="D2975" s="18">
        <v>1996</v>
      </c>
      <c r="E2975" s="18">
        <f>VLOOKUP(D2975,'cpi roi'!A:C,2,FALSE)</f>
        <v>156.9</v>
      </c>
      <c r="F2975" s="18" t="s">
        <v>9325</v>
      </c>
      <c r="G2975" s="18">
        <v>6.7</v>
      </c>
      <c r="H2975" s="19">
        <v>10000</v>
      </c>
      <c r="I2975" s="18" t="s">
        <v>2073</v>
      </c>
      <c r="J2975" s="18" t="s">
        <v>7652</v>
      </c>
      <c r="K2975" s="18" t="s">
        <v>4467</v>
      </c>
      <c r="L2975" s="18" t="s">
        <v>34</v>
      </c>
      <c r="M2975" s="20">
        <v>36000000</v>
      </c>
      <c r="N2975" s="20">
        <v>13323144</v>
      </c>
      <c r="O2975" s="21">
        <f t="shared" si="138"/>
        <v>25873562.630975142</v>
      </c>
      <c r="P2975" s="22">
        <f t="shared" si="139"/>
        <v>37.008733333333332</v>
      </c>
      <c r="Q2975" s="20">
        <f t="shared" si="140"/>
        <v>8491487.5717017204</v>
      </c>
      <c r="R2975" s="18" t="s">
        <v>5112</v>
      </c>
      <c r="S2975" s="18">
        <v>130</v>
      </c>
    </row>
    <row r="2976" spans="1:19" x14ac:dyDescent="0.25">
      <c r="A2976" s="18" t="s">
        <v>9326</v>
      </c>
      <c r="B2976" s="18" t="s">
        <v>341</v>
      </c>
      <c r="C2976" s="18" t="s">
        <v>45</v>
      </c>
      <c r="D2976" s="18">
        <v>1996</v>
      </c>
      <c r="E2976" s="18">
        <f>VLOOKUP(D2976,'cpi roi'!A:C,2,FALSE)</f>
        <v>156.9</v>
      </c>
      <c r="F2976" s="18" t="s">
        <v>9327</v>
      </c>
      <c r="G2976" s="18">
        <v>7.6</v>
      </c>
      <c r="H2976" s="19">
        <v>7000</v>
      </c>
      <c r="I2976" s="18" t="s">
        <v>2422</v>
      </c>
      <c r="J2976" s="18" t="s">
        <v>2422</v>
      </c>
      <c r="K2976" s="18" t="s">
        <v>9328</v>
      </c>
      <c r="L2976" s="18" t="s">
        <v>457</v>
      </c>
      <c r="M2976" s="20">
        <v>0</v>
      </c>
      <c r="N2976" s="20">
        <v>198126</v>
      </c>
      <c r="O2976" s="21">
        <f t="shared" si="138"/>
        <v>384760.94455066917</v>
      </c>
      <c r="P2976" s="22">
        <f t="shared" si="139"/>
        <v>0</v>
      </c>
      <c r="Q2976" s="20">
        <f t="shared" si="140"/>
        <v>126275.33460803059</v>
      </c>
      <c r="R2976" s="18" t="s">
        <v>6515</v>
      </c>
      <c r="S2976" s="18">
        <v>113</v>
      </c>
    </row>
    <row r="2977" spans="1:19" x14ac:dyDescent="0.25">
      <c r="A2977" s="18" t="s">
        <v>9329</v>
      </c>
      <c r="B2977" s="18" t="s">
        <v>37</v>
      </c>
      <c r="C2977" s="18" t="s">
        <v>45</v>
      </c>
      <c r="D2977" s="18">
        <v>1996</v>
      </c>
      <c r="E2977" s="18">
        <f>VLOOKUP(D2977,'cpi roi'!A:C,2,FALSE)</f>
        <v>156.9</v>
      </c>
      <c r="F2977" s="18" t="s">
        <v>9019</v>
      </c>
      <c r="G2977" s="18">
        <v>5.6</v>
      </c>
      <c r="H2977" s="19">
        <v>11000</v>
      </c>
      <c r="I2977" s="18" t="s">
        <v>3539</v>
      </c>
      <c r="J2977" s="18" t="s">
        <v>9330</v>
      </c>
      <c r="K2977" s="18" t="s">
        <v>4128</v>
      </c>
      <c r="L2977" s="18" t="s">
        <v>34</v>
      </c>
      <c r="M2977" s="20">
        <v>40000000</v>
      </c>
      <c r="N2977" s="20">
        <v>48102795</v>
      </c>
      <c r="O2977" s="21">
        <f t="shared" si="138"/>
        <v>93415689.206500947</v>
      </c>
      <c r="P2977" s="22">
        <f t="shared" si="139"/>
        <v>120.25698750000001</v>
      </c>
      <c r="Q2977" s="20">
        <f t="shared" si="140"/>
        <v>30658250.478011474</v>
      </c>
      <c r="R2977" s="18" t="s">
        <v>9331</v>
      </c>
      <c r="S2977" s="18">
        <v>123</v>
      </c>
    </row>
    <row r="2978" spans="1:19" x14ac:dyDescent="0.25">
      <c r="A2978" s="18" t="s">
        <v>9332</v>
      </c>
      <c r="B2978" s="18" t="s">
        <v>37</v>
      </c>
      <c r="C2978" s="18" t="s">
        <v>21</v>
      </c>
      <c r="D2978" s="18">
        <v>1996</v>
      </c>
      <c r="E2978" s="18">
        <f>VLOOKUP(D2978,'cpi roi'!A:C,2,FALSE)</f>
        <v>156.9</v>
      </c>
      <c r="F2978" s="18" t="s">
        <v>9040</v>
      </c>
      <c r="G2978" s="18">
        <v>6.8</v>
      </c>
      <c r="H2978" s="19">
        <v>9200</v>
      </c>
      <c r="I2978" s="18" t="s">
        <v>568</v>
      </c>
      <c r="J2978" s="18" t="s">
        <v>9333</v>
      </c>
      <c r="K2978" s="18" t="s">
        <v>169</v>
      </c>
      <c r="L2978" s="18" t="s">
        <v>457</v>
      </c>
      <c r="M2978" s="20">
        <v>0</v>
      </c>
      <c r="N2978" s="20">
        <v>5200601</v>
      </c>
      <c r="O2978" s="21">
        <f t="shared" si="138"/>
        <v>10099573.771191841</v>
      </c>
      <c r="P2978" s="22">
        <f t="shared" si="139"/>
        <v>0</v>
      </c>
      <c r="Q2978" s="20">
        <f t="shared" si="140"/>
        <v>3314595.92096877</v>
      </c>
      <c r="R2978" s="18" t="s">
        <v>9334</v>
      </c>
      <c r="S2978" s="18">
        <v>112</v>
      </c>
    </row>
    <row r="2979" spans="1:19" x14ac:dyDescent="0.25">
      <c r="A2979" s="18" t="s">
        <v>9335</v>
      </c>
      <c r="B2979" s="18" t="s">
        <v>20</v>
      </c>
      <c r="C2979" s="18" t="s">
        <v>45</v>
      </c>
      <c r="D2979" s="18">
        <v>1996</v>
      </c>
      <c r="E2979" s="18">
        <f>VLOOKUP(D2979,'cpi roi'!A:C,2,FALSE)</f>
        <v>156.9</v>
      </c>
      <c r="F2979" s="18" t="s">
        <v>7959</v>
      </c>
      <c r="G2979" s="18">
        <v>4.9000000000000004</v>
      </c>
      <c r="H2979" s="19">
        <v>3800</v>
      </c>
      <c r="I2979" s="18" t="s">
        <v>9336</v>
      </c>
      <c r="J2979" s="18" t="s">
        <v>9336</v>
      </c>
      <c r="K2979" s="18" t="s">
        <v>8959</v>
      </c>
      <c r="L2979" s="18" t="s">
        <v>34</v>
      </c>
      <c r="M2979" s="20">
        <v>5000000</v>
      </c>
      <c r="N2979" s="20">
        <v>2420162</v>
      </c>
      <c r="O2979" s="21">
        <f t="shared" si="138"/>
        <v>4699957.6889738683</v>
      </c>
      <c r="P2979" s="22">
        <f t="shared" si="139"/>
        <v>48.403239999999997</v>
      </c>
      <c r="Q2979" s="20">
        <f t="shared" si="140"/>
        <v>1542486.9343530913</v>
      </c>
      <c r="R2979" s="18" t="s">
        <v>8210</v>
      </c>
      <c r="S2979" s="18">
        <v>92</v>
      </c>
    </row>
    <row r="2980" spans="1:19" x14ac:dyDescent="0.25">
      <c r="A2980" s="18" t="s">
        <v>9337</v>
      </c>
      <c r="B2980" s="18" t="s">
        <v>20</v>
      </c>
      <c r="C2980" s="18" t="s">
        <v>45</v>
      </c>
      <c r="D2980" s="18">
        <v>1996</v>
      </c>
      <c r="E2980" s="18">
        <f>VLOOKUP(D2980,'cpi roi'!A:C,2,FALSE)</f>
        <v>156.9</v>
      </c>
      <c r="F2980" s="18" t="s">
        <v>9338</v>
      </c>
      <c r="G2980" s="18">
        <v>6.8</v>
      </c>
      <c r="H2980" s="19">
        <v>9000</v>
      </c>
      <c r="I2980" s="18" t="s">
        <v>5754</v>
      </c>
      <c r="J2980" s="18" t="s">
        <v>4811</v>
      </c>
      <c r="K2980" s="18" t="s">
        <v>9339</v>
      </c>
      <c r="L2980" s="18" t="s">
        <v>34</v>
      </c>
      <c r="M2980" s="20">
        <v>0</v>
      </c>
      <c r="N2980" s="20">
        <v>656747</v>
      </c>
      <c r="O2980" s="21">
        <f t="shared" si="138"/>
        <v>1275403.5111536009</v>
      </c>
      <c r="P2980" s="22">
        <f t="shared" si="139"/>
        <v>0</v>
      </c>
      <c r="Q2980" s="20">
        <f t="shared" si="140"/>
        <v>418576.8005098789</v>
      </c>
      <c r="R2980" s="18" t="s">
        <v>5112</v>
      </c>
      <c r="S2980" s="18">
        <v>121</v>
      </c>
    </row>
    <row r="2981" spans="1:19" x14ac:dyDescent="0.25">
      <c r="A2981" s="18" t="s">
        <v>9340</v>
      </c>
      <c r="B2981" s="18" t="s">
        <v>2004</v>
      </c>
      <c r="C2981" s="18" t="s">
        <v>38</v>
      </c>
      <c r="D2981" s="18">
        <v>1996</v>
      </c>
      <c r="E2981" s="18">
        <f>VLOOKUP(D2981,'cpi roi'!A:C,2,FALSE)</f>
        <v>156.9</v>
      </c>
      <c r="F2981" s="18" t="s">
        <v>9192</v>
      </c>
      <c r="G2981" s="18">
        <v>6.6</v>
      </c>
      <c r="H2981" s="19">
        <v>20000</v>
      </c>
      <c r="I2981" s="18" t="s">
        <v>7058</v>
      </c>
      <c r="J2981" s="18" t="s">
        <v>9341</v>
      </c>
      <c r="K2981" s="18" t="s">
        <v>2756</v>
      </c>
      <c r="L2981" s="18" t="s">
        <v>496</v>
      </c>
      <c r="M2981" s="20">
        <v>0</v>
      </c>
      <c r="N2981" s="20">
        <v>21890845</v>
      </c>
      <c r="O2981" s="21">
        <f t="shared" si="138"/>
        <v>42512048.894200124</v>
      </c>
      <c r="P2981" s="22">
        <f t="shared" si="139"/>
        <v>0</v>
      </c>
      <c r="Q2981" s="20">
        <f t="shared" si="140"/>
        <v>13952100.063734863</v>
      </c>
      <c r="R2981" s="18" t="s">
        <v>559</v>
      </c>
      <c r="S2981" s="18">
        <v>107</v>
      </c>
    </row>
    <row r="2982" spans="1:19" x14ac:dyDescent="0.25">
      <c r="A2982" s="18" t="s">
        <v>9342</v>
      </c>
      <c r="B2982" s="18" t="s">
        <v>20</v>
      </c>
      <c r="C2982" s="18" t="s">
        <v>56</v>
      </c>
      <c r="D2982" s="18">
        <v>1996</v>
      </c>
      <c r="E2982" s="18">
        <f>VLOOKUP(D2982,'cpi roi'!A:C,2,FALSE)</f>
        <v>156.9</v>
      </c>
      <c r="F2982" s="18" t="s">
        <v>8986</v>
      </c>
      <c r="G2982" s="18">
        <v>5.8</v>
      </c>
      <c r="H2982" s="19">
        <v>6200</v>
      </c>
      <c r="I2982" s="18" t="s">
        <v>3388</v>
      </c>
      <c r="J2982" s="18" t="s">
        <v>9343</v>
      </c>
      <c r="K2982" s="18" t="s">
        <v>1190</v>
      </c>
      <c r="L2982" s="18" t="s">
        <v>34</v>
      </c>
      <c r="M2982" s="20">
        <v>7000000</v>
      </c>
      <c r="N2982" s="20">
        <v>1060264</v>
      </c>
      <c r="O2982" s="21">
        <f t="shared" si="138"/>
        <v>2059034.039515615</v>
      </c>
      <c r="P2982" s="22">
        <f t="shared" si="139"/>
        <v>15.146628571428572</v>
      </c>
      <c r="Q2982" s="20">
        <f t="shared" si="140"/>
        <v>675757.80752071389</v>
      </c>
      <c r="R2982" s="18" t="s">
        <v>4534</v>
      </c>
      <c r="S2982" s="18">
        <v>80</v>
      </c>
    </row>
    <row r="2983" spans="1:19" x14ac:dyDescent="0.25">
      <c r="A2983" s="18" t="s">
        <v>9344</v>
      </c>
      <c r="B2983" s="18" t="s">
        <v>37</v>
      </c>
      <c r="C2983" s="18" t="s">
        <v>29</v>
      </c>
      <c r="D2983" s="18">
        <v>1996</v>
      </c>
      <c r="E2983" s="18">
        <f>VLOOKUP(D2983,'cpi roi'!A:C,2,FALSE)</f>
        <v>156.9</v>
      </c>
      <c r="F2983" s="18" t="s">
        <v>9092</v>
      </c>
      <c r="G2983" s="18">
        <v>5.4</v>
      </c>
      <c r="H2983" s="19">
        <v>12000</v>
      </c>
      <c r="I2983" s="18" t="s">
        <v>4878</v>
      </c>
      <c r="J2983" s="18" t="s">
        <v>9345</v>
      </c>
      <c r="K2983" s="18" t="s">
        <v>9346</v>
      </c>
      <c r="L2983" s="18" t="s">
        <v>34</v>
      </c>
      <c r="M2983" s="20">
        <v>0</v>
      </c>
      <c r="N2983" s="20">
        <v>9871065</v>
      </c>
      <c r="O2983" s="21">
        <f t="shared" si="138"/>
        <v>19169620.8126195</v>
      </c>
      <c r="P2983" s="22">
        <f t="shared" si="139"/>
        <v>0</v>
      </c>
      <c r="Q2983" s="20">
        <f t="shared" si="140"/>
        <v>6291309.7514340347</v>
      </c>
      <c r="R2983" s="18" t="s">
        <v>9347</v>
      </c>
      <c r="S2983" s="18">
        <v>88</v>
      </c>
    </row>
    <row r="2984" spans="1:19" x14ac:dyDescent="0.25">
      <c r="A2984" s="18" t="s">
        <v>9348</v>
      </c>
      <c r="B2984" s="18" t="s">
        <v>37</v>
      </c>
      <c r="C2984" s="18" t="s">
        <v>45</v>
      </c>
      <c r="D2984" s="18">
        <v>1996</v>
      </c>
      <c r="E2984" s="18">
        <f>VLOOKUP(D2984,'cpi roi'!A:C,2,FALSE)</f>
        <v>156.9</v>
      </c>
      <c r="F2984" s="18" t="s">
        <v>9062</v>
      </c>
      <c r="G2984" s="18">
        <v>5</v>
      </c>
      <c r="H2984" s="19">
        <v>4600</v>
      </c>
      <c r="I2984" s="18" t="s">
        <v>1252</v>
      </c>
      <c r="J2984" s="18" t="s">
        <v>9349</v>
      </c>
      <c r="K2984" s="18" t="s">
        <v>9350</v>
      </c>
      <c r="L2984" s="18" t="s">
        <v>34</v>
      </c>
      <c r="M2984" s="20">
        <v>17000000</v>
      </c>
      <c r="N2984" s="20">
        <v>3325651</v>
      </c>
      <c r="O2984" s="21">
        <f t="shared" si="138"/>
        <v>6458418.4811982149</v>
      </c>
      <c r="P2984" s="22">
        <f t="shared" si="139"/>
        <v>19.56265294117647</v>
      </c>
      <c r="Q2984" s="20">
        <f t="shared" si="140"/>
        <v>2119599.1077119187</v>
      </c>
      <c r="R2984" s="18" t="s">
        <v>8628</v>
      </c>
      <c r="S2984" s="18">
        <v>89</v>
      </c>
    </row>
    <row r="2985" spans="1:19" x14ac:dyDescent="0.25">
      <c r="A2985" s="18" t="s">
        <v>9351</v>
      </c>
      <c r="B2985" s="18" t="s">
        <v>20</v>
      </c>
      <c r="C2985" s="18" t="s">
        <v>45</v>
      </c>
      <c r="D2985" s="18">
        <v>1996</v>
      </c>
      <c r="E2985" s="18">
        <f>VLOOKUP(D2985,'cpi roi'!A:C,2,FALSE)</f>
        <v>156.9</v>
      </c>
      <c r="F2985" s="18" t="s">
        <v>9352</v>
      </c>
      <c r="G2985" s="18">
        <v>7</v>
      </c>
      <c r="H2985" s="19">
        <v>4900</v>
      </c>
      <c r="I2985" s="18" t="s">
        <v>9353</v>
      </c>
      <c r="J2985" s="18" t="s">
        <v>9353</v>
      </c>
      <c r="K2985" s="18" t="s">
        <v>9354</v>
      </c>
      <c r="L2985" s="18" t="s">
        <v>199</v>
      </c>
      <c r="M2985" s="20">
        <v>0</v>
      </c>
      <c r="N2985" s="20">
        <v>2099677</v>
      </c>
      <c r="O2985" s="21">
        <f t="shared" si="138"/>
        <v>4077575.4104525172</v>
      </c>
      <c r="P2985" s="22">
        <f t="shared" si="139"/>
        <v>0</v>
      </c>
      <c r="Q2985" s="20">
        <f t="shared" si="140"/>
        <v>1338226.2587635438</v>
      </c>
      <c r="R2985" s="18" t="s">
        <v>3191</v>
      </c>
      <c r="S2985" s="18">
        <v>87</v>
      </c>
    </row>
    <row r="2986" spans="1:19" x14ac:dyDescent="0.25">
      <c r="A2986" s="18" t="s">
        <v>9355</v>
      </c>
      <c r="B2986" s="18" t="s">
        <v>2004</v>
      </c>
      <c r="C2986" s="18" t="s">
        <v>108</v>
      </c>
      <c r="D2986" s="18">
        <v>1996</v>
      </c>
      <c r="E2986" s="18">
        <f>VLOOKUP(D2986,'cpi roi'!A:C,2,FALSE)</f>
        <v>156.9</v>
      </c>
      <c r="F2986" s="18" t="s">
        <v>8541</v>
      </c>
      <c r="G2986" s="18">
        <v>6.1</v>
      </c>
      <c r="H2986" s="19">
        <v>8500</v>
      </c>
      <c r="I2986" s="18" t="s">
        <v>4057</v>
      </c>
      <c r="J2986" s="18" t="s">
        <v>9356</v>
      </c>
      <c r="K2986" s="18" t="s">
        <v>752</v>
      </c>
      <c r="L2986" s="18" t="s">
        <v>34</v>
      </c>
      <c r="M2986" s="20">
        <v>35000000</v>
      </c>
      <c r="N2986" s="20">
        <v>8797839</v>
      </c>
      <c r="O2986" s="21">
        <f t="shared" si="138"/>
        <v>17085414.552581262</v>
      </c>
      <c r="P2986" s="22">
        <f t="shared" si="139"/>
        <v>25.136682857142855</v>
      </c>
      <c r="Q2986" s="20">
        <f t="shared" si="140"/>
        <v>5607290.630975144</v>
      </c>
      <c r="R2986" s="18" t="s">
        <v>8003</v>
      </c>
      <c r="S2986" s="18">
        <v>108</v>
      </c>
    </row>
    <row r="2987" spans="1:19" x14ac:dyDescent="0.25">
      <c r="A2987" s="18" t="s">
        <v>9357</v>
      </c>
      <c r="B2987" s="18" t="s">
        <v>20</v>
      </c>
      <c r="C2987" s="18" t="s">
        <v>45</v>
      </c>
      <c r="D2987" s="18">
        <v>1996</v>
      </c>
      <c r="E2987" s="18">
        <f>VLOOKUP(D2987,'cpi roi'!A:C,2,FALSE)</f>
        <v>156.9</v>
      </c>
      <c r="F2987" s="18" t="s">
        <v>9019</v>
      </c>
      <c r="G2987" s="18">
        <v>7</v>
      </c>
      <c r="H2987" s="19">
        <v>7500</v>
      </c>
      <c r="I2987" s="18" t="s">
        <v>9358</v>
      </c>
      <c r="J2987" s="18" t="s">
        <v>9358</v>
      </c>
      <c r="K2987" s="18" t="s">
        <v>6598</v>
      </c>
      <c r="L2987" s="18" t="s">
        <v>34</v>
      </c>
      <c r="M2987" s="20">
        <v>3000000</v>
      </c>
      <c r="N2987" s="20">
        <v>285112</v>
      </c>
      <c r="O2987" s="21">
        <f t="shared" si="138"/>
        <v>553687.86743148498</v>
      </c>
      <c r="P2987" s="22">
        <f t="shared" si="139"/>
        <v>9.5037333333333329</v>
      </c>
      <c r="Q2987" s="20">
        <f t="shared" si="140"/>
        <v>181715.7425111536</v>
      </c>
      <c r="R2987" s="18" t="s">
        <v>9359</v>
      </c>
      <c r="S2987" s="18">
        <v>106</v>
      </c>
    </row>
    <row r="2988" spans="1:19" x14ac:dyDescent="0.25">
      <c r="A2988" s="18" t="s">
        <v>9360</v>
      </c>
      <c r="B2988" s="18" t="s">
        <v>20</v>
      </c>
      <c r="C2988" s="18" t="s">
        <v>108</v>
      </c>
      <c r="D2988" s="18">
        <v>1996</v>
      </c>
      <c r="E2988" s="18">
        <f>VLOOKUP(D2988,'cpi roi'!A:C,2,FALSE)</f>
        <v>156.9</v>
      </c>
      <c r="F2988" s="18" t="s">
        <v>9187</v>
      </c>
      <c r="G2988" s="18">
        <v>6.2</v>
      </c>
      <c r="H2988" s="19">
        <v>17000</v>
      </c>
      <c r="I2988" s="18" t="s">
        <v>237</v>
      </c>
      <c r="J2988" s="18" t="s">
        <v>9361</v>
      </c>
      <c r="K2988" s="18" t="s">
        <v>6914</v>
      </c>
      <c r="L2988" s="18" t="s">
        <v>26</v>
      </c>
      <c r="M2988" s="20">
        <v>38000000</v>
      </c>
      <c r="N2988" s="20">
        <v>17380126</v>
      </c>
      <c r="O2988" s="21">
        <f t="shared" si="138"/>
        <v>33752226.846398979</v>
      </c>
      <c r="P2988" s="22">
        <f t="shared" si="139"/>
        <v>45.737173684210525</v>
      </c>
      <c r="Q2988" s="20">
        <f t="shared" si="140"/>
        <v>11077199.490121096</v>
      </c>
      <c r="R2988" s="18" t="s">
        <v>5112</v>
      </c>
      <c r="S2988" s="18">
        <v>118</v>
      </c>
    </row>
    <row r="2989" spans="1:19" x14ac:dyDescent="0.25">
      <c r="A2989" s="18" t="s">
        <v>9362</v>
      </c>
      <c r="B2989" s="18" t="s">
        <v>20</v>
      </c>
      <c r="C2989" s="18" t="s">
        <v>21</v>
      </c>
      <c r="D2989" s="18">
        <v>1996</v>
      </c>
      <c r="E2989" s="18">
        <f>VLOOKUP(D2989,'cpi roi'!A:C,2,FALSE)</f>
        <v>156.9</v>
      </c>
      <c r="F2989" s="18" t="s">
        <v>9363</v>
      </c>
      <c r="G2989" s="18">
        <v>5.4</v>
      </c>
      <c r="H2989" s="19">
        <v>2300</v>
      </c>
      <c r="I2989" s="18" t="s">
        <v>9364</v>
      </c>
      <c r="J2989" s="18" t="s">
        <v>9365</v>
      </c>
      <c r="K2989" s="18" t="s">
        <v>6134</v>
      </c>
      <c r="L2989" s="18" t="s">
        <v>5820</v>
      </c>
      <c r="M2989" s="20">
        <v>0</v>
      </c>
      <c r="N2989" s="20">
        <v>926954</v>
      </c>
      <c r="O2989" s="21">
        <f t="shared" si="138"/>
        <v>1800145.8495857234</v>
      </c>
      <c r="P2989" s="22">
        <f t="shared" si="139"/>
        <v>0</v>
      </c>
      <c r="Q2989" s="20">
        <f t="shared" si="140"/>
        <v>590792.86169534735</v>
      </c>
      <c r="R2989" s="18" t="s">
        <v>9366</v>
      </c>
      <c r="S2989" s="18">
        <v>120</v>
      </c>
    </row>
    <row r="2990" spans="1:19" x14ac:dyDescent="0.25">
      <c r="A2990" s="18" t="s">
        <v>9367</v>
      </c>
      <c r="B2990" s="18" t="s">
        <v>20</v>
      </c>
      <c r="C2990" s="18" t="s">
        <v>45</v>
      </c>
      <c r="D2990" s="18">
        <v>1996</v>
      </c>
      <c r="E2990" s="18">
        <f>VLOOKUP(D2990,'cpi roi'!A:C,2,FALSE)</f>
        <v>156.9</v>
      </c>
      <c r="F2990" s="18" t="s">
        <v>9029</v>
      </c>
      <c r="G2990" s="18">
        <v>5.7</v>
      </c>
      <c r="H2990" s="19">
        <v>4600</v>
      </c>
      <c r="I2990" s="18" t="s">
        <v>9368</v>
      </c>
      <c r="J2990" s="18" t="s">
        <v>9368</v>
      </c>
      <c r="K2990" s="18" t="s">
        <v>9368</v>
      </c>
      <c r="L2990" s="18" t="s">
        <v>34</v>
      </c>
      <c r="M2990" s="20">
        <v>8000000</v>
      </c>
      <c r="N2990" s="20">
        <v>35599803</v>
      </c>
      <c r="O2990" s="21">
        <f t="shared" si="138"/>
        <v>69134862.804971308</v>
      </c>
      <c r="P2990" s="22">
        <f t="shared" si="139"/>
        <v>444.99753750000002</v>
      </c>
      <c r="Q2990" s="20">
        <f t="shared" si="140"/>
        <v>22689485.659655832</v>
      </c>
      <c r="R2990" s="18" t="s">
        <v>5791</v>
      </c>
      <c r="S2990" s="18">
        <v>108</v>
      </c>
    </row>
    <row r="2991" spans="1:19" x14ac:dyDescent="0.25">
      <c r="A2991" s="18" t="s">
        <v>9369</v>
      </c>
      <c r="B2991" s="18" t="s">
        <v>424</v>
      </c>
      <c r="C2991" s="18" t="s">
        <v>21</v>
      </c>
      <c r="D2991" s="18">
        <v>1996</v>
      </c>
      <c r="E2991" s="18">
        <f>VLOOKUP(D2991,'cpi roi'!A:C,2,FALSE)</f>
        <v>156.9</v>
      </c>
      <c r="F2991" s="18" t="s">
        <v>9370</v>
      </c>
      <c r="G2991" s="18">
        <v>6.4</v>
      </c>
      <c r="H2991" s="19">
        <v>3600</v>
      </c>
      <c r="I2991" s="18" t="s">
        <v>9371</v>
      </c>
      <c r="J2991" s="18" t="s">
        <v>9372</v>
      </c>
      <c r="K2991" s="18" t="s">
        <v>9373</v>
      </c>
      <c r="L2991" s="18" t="s">
        <v>199</v>
      </c>
      <c r="M2991" s="20">
        <v>0</v>
      </c>
      <c r="N2991" s="20">
        <v>329211</v>
      </c>
      <c r="O2991" s="21">
        <f t="shared" si="138"/>
        <v>639328.18164435937</v>
      </c>
      <c r="P2991" s="22">
        <f t="shared" si="139"/>
        <v>0</v>
      </c>
      <c r="Q2991" s="20">
        <f t="shared" si="140"/>
        <v>209822.17973231358</v>
      </c>
      <c r="R2991" s="18" t="s">
        <v>9374</v>
      </c>
      <c r="S2991" s="18">
        <v>78</v>
      </c>
    </row>
    <row r="2992" spans="1:19" x14ac:dyDescent="0.25">
      <c r="A2992" s="18" t="s">
        <v>9375</v>
      </c>
      <c r="B2992" s="18" t="s">
        <v>2004</v>
      </c>
      <c r="C2992" s="18" t="s">
        <v>45</v>
      </c>
      <c r="D2992" s="18">
        <v>1996</v>
      </c>
      <c r="E2992" s="18">
        <f>VLOOKUP(D2992,'cpi roi'!A:C,2,FALSE)</f>
        <v>156.9</v>
      </c>
      <c r="F2992" s="18" t="s">
        <v>8248</v>
      </c>
      <c r="G2992" s="18">
        <v>6.3</v>
      </c>
      <c r="H2992" s="19">
        <v>25000</v>
      </c>
      <c r="I2992" s="18" t="s">
        <v>4490</v>
      </c>
      <c r="J2992" s="18" t="s">
        <v>9376</v>
      </c>
      <c r="K2992" s="18" t="s">
        <v>7731</v>
      </c>
      <c r="L2992" s="18" t="s">
        <v>34</v>
      </c>
      <c r="M2992" s="20">
        <v>0</v>
      </c>
      <c r="N2992" s="20">
        <v>34861807</v>
      </c>
      <c r="O2992" s="21">
        <f t="shared" si="138"/>
        <v>67701673.632249832</v>
      </c>
      <c r="P2992" s="22">
        <f t="shared" si="139"/>
        <v>0</v>
      </c>
      <c r="Q2992" s="20">
        <f t="shared" si="140"/>
        <v>22219124.920331422</v>
      </c>
      <c r="R2992" s="18" t="s">
        <v>184</v>
      </c>
      <c r="S2992" s="18">
        <v>97</v>
      </c>
    </row>
    <row r="2993" spans="1:19" x14ac:dyDescent="0.25">
      <c r="A2993" s="18" t="s">
        <v>9377</v>
      </c>
      <c r="B2993" s="18" t="s">
        <v>37</v>
      </c>
      <c r="C2993" s="18" t="s">
        <v>67</v>
      </c>
      <c r="D2993" s="18">
        <v>1996</v>
      </c>
      <c r="E2993" s="18">
        <f>VLOOKUP(D2993,'cpi roi'!A:C,2,FALSE)</f>
        <v>156.9</v>
      </c>
      <c r="F2993" s="18" t="s">
        <v>8857</v>
      </c>
      <c r="G2993" s="18">
        <v>7.1</v>
      </c>
      <c r="H2993" s="19">
        <v>3500</v>
      </c>
      <c r="I2993" s="18" t="s">
        <v>9378</v>
      </c>
      <c r="J2993" s="18" t="s">
        <v>9379</v>
      </c>
      <c r="K2993" s="18" t="s">
        <v>9380</v>
      </c>
      <c r="L2993" s="18" t="s">
        <v>34</v>
      </c>
      <c r="M2993" s="20">
        <v>1300000</v>
      </c>
      <c r="N2993" s="20">
        <v>375757</v>
      </c>
      <c r="O2993" s="21">
        <f t="shared" si="138"/>
        <v>729720.57297641807</v>
      </c>
      <c r="P2993" s="22">
        <f t="shared" si="139"/>
        <v>28.904384615384615</v>
      </c>
      <c r="Q2993" s="20">
        <f t="shared" si="140"/>
        <v>239488.20905035056</v>
      </c>
      <c r="R2993" s="18" t="s">
        <v>7190</v>
      </c>
      <c r="S2993" s="18">
        <v>111</v>
      </c>
    </row>
    <row r="2994" spans="1:19" x14ac:dyDescent="0.25">
      <c r="A2994" s="18" t="s">
        <v>9381</v>
      </c>
      <c r="B2994" s="18" t="s">
        <v>37</v>
      </c>
      <c r="C2994" s="18" t="s">
        <v>45</v>
      </c>
      <c r="D2994" s="18">
        <v>1996</v>
      </c>
      <c r="E2994" s="18">
        <f>VLOOKUP(D2994,'cpi roi'!A:C,2,FALSE)</f>
        <v>156.9</v>
      </c>
      <c r="F2994" s="18" t="s">
        <v>8986</v>
      </c>
      <c r="G2994" s="18">
        <v>5.4</v>
      </c>
      <c r="H2994" s="19">
        <v>3700</v>
      </c>
      <c r="I2994" s="18" t="s">
        <v>1236</v>
      </c>
      <c r="J2994" s="18" t="s">
        <v>7896</v>
      </c>
      <c r="K2994" s="18" t="s">
        <v>9382</v>
      </c>
      <c r="L2994" s="18" t="s">
        <v>34</v>
      </c>
      <c r="M2994" s="20">
        <v>22000000</v>
      </c>
      <c r="N2994" s="20">
        <v>7138523</v>
      </c>
      <c r="O2994" s="21">
        <f t="shared" si="138"/>
        <v>13863020.765455702</v>
      </c>
      <c r="P2994" s="22">
        <f t="shared" si="139"/>
        <v>32.447831818181818</v>
      </c>
      <c r="Q2994" s="20">
        <f t="shared" si="140"/>
        <v>4549727.8521351181</v>
      </c>
      <c r="R2994" s="18" t="s">
        <v>8941</v>
      </c>
      <c r="S2994" s="18">
        <v>112</v>
      </c>
    </row>
    <row r="2995" spans="1:19" x14ac:dyDescent="0.25">
      <c r="A2995" s="18" t="s">
        <v>9383</v>
      </c>
      <c r="B2995" s="18" t="s">
        <v>37</v>
      </c>
      <c r="C2995" s="18" t="s">
        <v>21</v>
      </c>
      <c r="D2995" s="18">
        <v>1996</v>
      </c>
      <c r="E2995" s="18">
        <f>VLOOKUP(D2995,'cpi roi'!A:C,2,FALSE)</f>
        <v>156.9</v>
      </c>
      <c r="F2995" s="18" t="s">
        <v>8505</v>
      </c>
      <c r="G2995" s="18">
        <v>6.1</v>
      </c>
      <c r="H2995" s="19">
        <v>8000</v>
      </c>
      <c r="I2995" s="18" t="s">
        <v>9384</v>
      </c>
      <c r="J2995" s="18" t="s">
        <v>9384</v>
      </c>
      <c r="K2995" s="18" t="s">
        <v>5294</v>
      </c>
      <c r="L2995" s="18" t="s">
        <v>34</v>
      </c>
      <c r="M2995" s="20">
        <v>0</v>
      </c>
      <c r="N2995" s="20">
        <v>27315527</v>
      </c>
      <c r="O2995" s="21">
        <f t="shared" si="138"/>
        <v>53046788.253027402</v>
      </c>
      <c r="P2995" s="22">
        <f t="shared" si="139"/>
        <v>0</v>
      </c>
      <c r="Q2995" s="20">
        <f t="shared" si="140"/>
        <v>17409513.702995539</v>
      </c>
      <c r="R2995" s="18" t="s">
        <v>9385</v>
      </c>
      <c r="S2995" s="18">
        <v>87</v>
      </c>
    </row>
    <row r="2996" spans="1:19" x14ac:dyDescent="0.25">
      <c r="A2996" s="18" t="s">
        <v>9386</v>
      </c>
      <c r="B2996" s="18" t="s">
        <v>2004</v>
      </c>
      <c r="C2996" s="18" t="s">
        <v>45</v>
      </c>
      <c r="D2996" s="18">
        <v>1996</v>
      </c>
      <c r="E2996" s="18">
        <f>VLOOKUP(D2996,'cpi roi'!A:C,2,FALSE)</f>
        <v>156.9</v>
      </c>
      <c r="F2996" s="18" t="s">
        <v>9026</v>
      </c>
      <c r="G2996" s="18">
        <v>5</v>
      </c>
      <c r="H2996" s="19">
        <v>7700</v>
      </c>
      <c r="I2996" s="18" t="s">
        <v>9387</v>
      </c>
      <c r="J2996" s="18" t="s">
        <v>9388</v>
      </c>
      <c r="K2996" s="18" t="s">
        <v>9389</v>
      </c>
      <c r="L2996" s="18" t="s">
        <v>34</v>
      </c>
      <c r="M2996" s="20">
        <v>8000000</v>
      </c>
      <c r="N2996" s="20">
        <v>5656388</v>
      </c>
      <c r="O2996" s="21">
        <f t="shared" si="138"/>
        <v>10984712.706182281</v>
      </c>
      <c r="P2996" s="22">
        <f t="shared" si="139"/>
        <v>70.704849999999993</v>
      </c>
      <c r="Q2996" s="20">
        <f t="shared" si="140"/>
        <v>3605091.1408540471</v>
      </c>
      <c r="R2996" s="18" t="s">
        <v>3747</v>
      </c>
      <c r="S2996" s="18">
        <v>98</v>
      </c>
    </row>
    <row r="2997" spans="1:19" x14ac:dyDescent="0.25">
      <c r="A2997" s="18" t="s">
        <v>9390</v>
      </c>
      <c r="B2997" s="18" t="s">
        <v>2004</v>
      </c>
      <c r="C2997" s="18" t="s">
        <v>38</v>
      </c>
      <c r="D2997" s="18">
        <v>1996</v>
      </c>
      <c r="E2997" s="18">
        <f>VLOOKUP(D2997,'cpi roi'!A:C,2,FALSE)</f>
        <v>156.9</v>
      </c>
      <c r="F2997" s="18" t="s">
        <v>9092</v>
      </c>
      <c r="G2997" s="18">
        <v>2.5</v>
      </c>
      <c r="H2997" s="19">
        <v>9000</v>
      </c>
      <c r="I2997" s="18" t="s">
        <v>9391</v>
      </c>
      <c r="J2997" s="18" t="s">
        <v>9391</v>
      </c>
      <c r="K2997" s="18" t="s">
        <v>6019</v>
      </c>
      <c r="L2997" s="18" t="s">
        <v>34</v>
      </c>
      <c r="M2997" s="20">
        <v>15000000</v>
      </c>
      <c r="N2997" s="20">
        <v>2409225</v>
      </c>
      <c r="O2997" s="21">
        <f t="shared" si="138"/>
        <v>4678718.0210325047</v>
      </c>
      <c r="P2997" s="22">
        <f t="shared" si="139"/>
        <v>16.061500000000002</v>
      </c>
      <c r="Q2997" s="20">
        <f t="shared" si="140"/>
        <v>1535516.2523900573</v>
      </c>
      <c r="R2997" s="18" t="s">
        <v>2031</v>
      </c>
      <c r="S2997" s="18">
        <v>93</v>
      </c>
    </row>
    <row r="2998" spans="1:19" x14ac:dyDescent="0.25">
      <c r="A2998" s="18" t="s">
        <v>9392</v>
      </c>
      <c r="B2998" s="18" t="s">
        <v>2004</v>
      </c>
      <c r="C2998" s="18" t="s">
        <v>45</v>
      </c>
      <c r="D2998" s="18">
        <v>1996</v>
      </c>
      <c r="E2998" s="18">
        <f>VLOOKUP(D2998,'cpi roi'!A:C,2,FALSE)</f>
        <v>156.9</v>
      </c>
      <c r="F2998" s="18" t="s">
        <v>8586</v>
      </c>
      <c r="G2998" s="18">
        <v>7</v>
      </c>
      <c r="H2998" s="19">
        <v>3400</v>
      </c>
      <c r="I2998" s="18" t="s">
        <v>2437</v>
      </c>
      <c r="J2998" s="18" t="s">
        <v>7043</v>
      </c>
      <c r="K2998" s="18" t="s">
        <v>934</v>
      </c>
      <c r="L2998" s="18" t="s">
        <v>34</v>
      </c>
      <c r="M2998" s="20">
        <v>0</v>
      </c>
      <c r="N2998" s="20">
        <v>10125417</v>
      </c>
      <c r="O2998" s="21">
        <f t="shared" si="138"/>
        <v>19663572.7208413</v>
      </c>
      <c r="P2998" s="22">
        <f t="shared" si="139"/>
        <v>0</v>
      </c>
      <c r="Q2998" s="20">
        <f t="shared" si="140"/>
        <v>6453420.6500956025</v>
      </c>
      <c r="R2998" s="18" t="s">
        <v>84</v>
      </c>
      <c r="S2998" s="18">
        <v>109</v>
      </c>
    </row>
    <row r="2999" spans="1:19" x14ac:dyDescent="0.25">
      <c r="A2999" s="18" t="s">
        <v>9393</v>
      </c>
      <c r="B2999" s="18" t="s">
        <v>20</v>
      </c>
      <c r="C2999" s="18" t="s">
        <v>45</v>
      </c>
      <c r="D2999" s="18">
        <v>1996</v>
      </c>
      <c r="E2999" s="18">
        <f>VLOOKUP(D2999,'cpi roi'!A:C,2,FALSE)</f>
        <v>156.9</v>
      </c>
      <c r="F2999" s="18" t="s">
        <v>9187</v>
      </c>
      <c r="G2999" s="18">
        <v>5.9</v>
      </c>
      <c r="H2999" s="19">
        <v>4900</v>
      </c>
      <c r="I2999" s="18" t="s">
        <v>9394</v>
      </c>
      <c r="J2999" s="18" t="s">
        <v>9394</v>
      </c>
      <c r="K2999" s="18" t="s">
        <v>8748</v>
      </c>
      <c r="L2999" s="18" t="s">
        <v>34</v>
      </c>
      <c r="M2999" s="20">
        <v>2300000</v>
      </c>
      <c r="N2999" s="20">
        <v>49620</v>
      </c>
      <c r="O2999" s="21">
        <f t="shared" si="138"/>
        <v>96362.103250478001</v>
      </c>
      <c r="P2999" s="22">
        <f t="shared" si="139"/>
        <v>2.1573913043478261</v>
      </c>
      <c r="Q2999" s="20">
        <f t="shared" si="140"/>
        <v>31625.239005736137</v>
      </c>
      <c r="R2999" s="18" t="s">
        <v>8916</v>
      </c>
      <c r="S2999" s="18">
        <v>88</v>
      </c>
    </row>
    <row r="3000" spans="1:19" x14ac:dyDescent="0.25">
      <c r="A3000" s="18" t="s">
        <v>9395</v>
      </c>
      <c r="B3000" s="18" t="s">
        <v>37</v>
      </c>
      <c r="C3000" s="18" t="s">
        <v>45</v>
      </c>
      <c r="D3000" s="18">
        <v>1996</v>
      </c>
      <c r="E3000" s="18">
        <f>VLOOKUP(D3000,'cpi roi'!A:C,2,FALSE)</f>
        <v>156.9</v>
      </c>
      <c r="F3000" s="18" t="s">
        <v>9135</v>
      </c>
      <c r="G3000" s="18">
        <v>5.3</v>
      </c>
      <c r="H3000" s="19">
        <v>10000</v>
      </c>
      <c r="I3000" s="18" t="s">
        <v>6978</v>
      </c>
      <c r="J3000" s="18" t="s">
        <v>9396</v>
      </c>
      <c r="K3000" s="18" t="s">
        <v>8903</v>
      </c>
      <c r="L3000" s="18" t="s">
        <v>34</v>
      </c>
      <c r="M3000" s="20">
        <v>0</v>
      </c>
      <c r="N3000" s="20">
        <v>26491793</v>
      </c>
      <c r="O3000" s="21">
        <f t="shared" si="138"/>
        <v>51447095.775015928</v>
      </c>
      <c r="P3000" s="22">
        <f t="shared" si="139"/>
        <v>0</v>
      </c>
      <c r="Q3000" s="20">
        <f t="shared" si="140"/>
        <v>16884507.966857873</v>
      </c>
      <c r="R3000" s="18" t="s">
        <v>8003</v>
      </c>
      <c r="S3000" s="18">
        <v>101</v>
      </c>
    </row>
    <row r="3001" spans="1:19" x14ac:dyDescent="0.25">
      <c r="A3001" s="18" t="s">
        <v>9397</v>
      </c>
      <c r="B3001" s="18" t="s">
        <v>2004</v>
      </c>
      <c r="C3001" s="18" t="s">
        <v>45</v>
      </c>
      <c r="D3001" s="18">
        <v>1996</v>
      </c>
      <c r="E3001" s="18">
        <f>VLOOKUP(D3001,'cpi roi'!A:C,2,FALSE)</f>
        <v>156.9</v>
      </c>
      <c r="F3001" s="18" t="s">
        <v>9122</v>
      </c>
      <c r="G3001" s="18">
        <v>5.2</v>
      </c>
      <c r="H3001" s="19">
        <v>9300</v>
      </c>
      <c r="I3001" s="18" t="s">
        <v>823</v>
      </c>
      <c r="J3001" s="18" t="s">
        <v>3739</v>
      </c>
      <c r="K3001" s="18" t="s">
        <v>3541</v>
      </c>
      <c r="L3001" s="18" t="s">
        <v>34</v>
      </c>
      <c r="M3001" s="20">
        <v>30000000</v>
      </c>
      <c r="N3001" s="20">
        <v>31387164</v>
      </c>
      <c r="O3001" s="21">
        <f t="shared" si="138"/>
        <v>60953912.497131929</v>
      </c>
      <c r="P3001" s="22">
        <f t="shared" si="139"/>
        <v>104.62388</v>
      </c>
      <c r="Q3001" s="20">
        <f t="shared" si="140"/>
        <v>20004565.965583175</v>
      </c>
      <c r="R3001" s="18" t="s">
        <v>1431</v>
      </c>
      <c r="S3001" s="18">
        <v>100</v>
      </c>
    </row>
    <row r="3002" spans="1:19" x14ac:dyDescent="0.25">
      <c r="A3002" s="18" t="s">
        <v>9398</v>
      </c>
      <c r="B3002" s="18" t="s">
        <v>20</v>
      </c>
      <c r="C3002" s="18" t="s">
        <v>45</v>
      </c>
      <c r="D3002" s="18">
        <v>1996</v>
      </c>
      <c r="E3002" s="18">
        <f>VLOOKUP(D3002,'cpi roi'!A:C,2,FALSE)</f>
        <v>156.9</v>
      </c>
      <c r="F3002" s="18" t="s">
        <v>9167</v>
      </c>
      <c r="G3002" s="18">
        <v>5.4</v>
      </c>
      <c r="H3002" s="19">
        <v>11000</v>
      </c>
      <c r="I3002" s="18" t="s">
        <v>9399</v>
      </c>
      <c r="J3002" s="18" t="s">
        <v>9399</v>
      </c>
      <c r="K3002" s="18" t="s">
        <v>5079</v>
      </c>
      <c r="L3002" s="18" t="s">
        <v>34</v>
      </c>
      <c r="M3002" s="20">
        <v>0</v>
      </c>
      <c r="N3002" s="20">
        <v>3124440</v>
      </c>
      <c r="O3002" s="21">
        <f t="shared" si="138"/>
        <v>6067666.4627151052</v>
      </c>
      <c r="P3002" s="22">
        <f t="shared" si="139"/>
        <v>0</v>
      </c>
      <c r="Q3002" s="20">
        <f t="shared" si="140"/>
        <v>1991357.5525812621</v>
      </c>
      <c r="R3002" s="18" t="s">
        <v>7529</v>
      </c>
      <c r="S3002" s="18">
        <v>99</v>
      </c>
    </row>
    <row r="3003" spans="1:19" x14ac:dyDescent="0.25">
      <c r="A3003" s="18" t="s">
        <v>9400</v>
      </c>
      <c r="B3003" s="18" t="s">
        <v>452</v>
      </c>
      <c r="C3003" s="18" t="s">
        <v>21</v>
      </c>
      <c r="D3003" s="18">
        <v>1996</v>
      </c>
      <c r="E3003" s="18">
        <f>VLOOKUP(D3003,'cpi roi'!A:C,2,FALSE)</f>
        <v>156.9</v>
      </c>
      <c r="F3003" s="18" t="s">
        <v>9401</v>
      </c>
      <c r="G3003" s="18">
        <v>6.7</v>
      </c>
      <c r="H3003" s="19">
        <v>13000</v>
      </c>
      <c r="I3003" s="18" t="s">
        <v>4388</v>
      </c>
      <c r="J3003" s="18" t="s">
        <v>9402</v>
      </c>
      <c r="K3003" s="18" t="s">
        <v>9403</v>
      </c>
      <c r="L3003" s="18" t="s">
        <v>1425</v>
      </c>
      <c r="M3003" s="20">
        <v>0</v>
      </c>
      <c r="N3003" s="20">
        <v>2372744</v>
      </c>
      <c r="O3003" s="21">
        <f t="shared" si="138"/>
        <v>4607871.8725302741</v>
      </c>
      <c r="P3003" s="22">
        <f t="shared" si="139"/>
        <v>0</v>
      </c>
      <c r="Q3003" s="20">
        <f t="shared" si="140"/>
        <v>1512265.1370299554</v>
      </c>
      <c r="R3003" s="18" t="s">
        <v>3703</v>
      </c>
      <c r="S3003" s="18">
        <v>126</v>
      </c>
    </row>
    <row r="3004" spans="1:19" x14ac:dyDescent="0.25">
      <c r="A3004" s="18" t="s">
        <v>2550</v>
      </c>
      <c r="B3004" s="18" t="s">
        <v>341</v>
      </c>
      <c r="C3004" s="18" t="s">
        <v>29</v>
      </c>
      <c r="D3004" s="18">
        <v>1996</v>
      </c>
      <c r="E3004" s="18">
        <f>VLOOKUP(D3004,'cpi roi'!A:C,2,FALSE)</f>
        <v>156.9</v>
      </c>
      <c r="F3004" s="18" t="s">
        <v>9065</v>
      </c>
      <c r="G3004" s="18">
        <v>5.2</v>
      </c>
      <c r="H3004" s="19">
        <v>5500</v>
      </c>
      <c r="I3004" s="18" t="s">
        <v>2256</v>
      </c>
      <c r="J3004" s="18" t="s">
        <v>9404</v>
      </c>
      <c r="K3004" s="18" t="s">
        <v>5303</v>
      </c>
      <c r="L3004" s="18" t="s">
        <v>9405</v>
      </c>
      <c r="M3004" s="20">
        <v>25000000</v>
      </c>
      <c r="N3004" s="20">
        <v>15094530</v>
      </c>
      <c r="O3004" s="21">
        <f t="shared" si="138"/>
        <v>29313596.500956021</v>
      </c>
      <c r="P3004" s="22">
        <f t="shared" si="139"/>
        <v>60.378120000000003</v>
      </c>
      <c r="Q3004" s="20">
        <f t="shared" si="140"/>
        <v>9620478.0114722755</v>
      </c>
      <c r="R3004" s="18" t="s">
        <v>2031</v>
      </c>
      <c r="S3004" s="18">
        <v>96</v>
      </c>
    </row>
    <row r="3005" spans="1:19" x14ac:dyDescent="0.25">
      <c r="A3005" s="18" t="s">
        <v>9406</v>
      </c>
      <c r="B3005" s="18" t="s">
        <v>20</v>
      </c>
      <c r="C3005" s="18" t="s">
        <v>21</v>
      </c>
      <c r="D3005" s="18">
        <v>1996</v>
      </c>
      <c r="E3005" s="18">
        <f>VLOOKUP(D3005,'cpi roi'!A:C,2,FALSE)</f>
        <v>156.9</v>
      </c>
      <c r="F3005" s="18" t="s">
        <v>9011</v>
      </c>
      <c r="G3005" s="18">
        <v>6.2</v>
      </c>
      <c r="H3005" s="19">
        <v>20000</v>
      </c>
      <c r="I3005" s="18" t="s">
        <v>601</v>
      </c>
      <c r="J3005" s="18" t="s">
        <v>9407</v>
      </c>
      <c r="K3005" s="18" t="s">
        <v>140</v>
      </c>
      <c r="L3005" s="18" t="s">
        <v>34</v>
      </c>
      <c r="M3005" s="20">
        <v>40000000</v>
      </c>
      <c r="N3005" s="20">
        <v>20340204</v>
      </c>
      <c r="O3005" s="21">
        <f t="shared" si="138"/>
        <v>39500702.095602289</v>
      </c>
      <c r="P3005" s="22">
        <f t="shared" si="139"/>
        <v>50.850510000000007</v>
      </c>
      <c r="Q3005" s="20">
        <f t="shared" si="140"/>
        <v>12963801.147227533</v>
      </c>
      <c r="R3005" s="18" t="s">
        <v>5112</v>
      </c>
      <c r="S3005" s="18">
        <v>111</v>
      </c>
    </row>
    <row r="3006" spans="1:19" x14ac:dyDescent="0.25">
      <c r="A3006" s="18" t="s">
        <v>9408</v>
      </c>
      <c r="B3006" s="18" t="s">
        <v>20</v>
      </c>
      <c r="C3006" s="18" t="s">
        <v>108</v>
      </c>
      <c r="D3006" s="18">
        <v>1996</v>
      </c>
      <c r="E3006" s="18">
        <f>VLOOKUP(D3006,'cpi roi'!A:C,2,FALSE)</f>
        <v>156.9</v>
      </c>
      <c r="F3006" s="18" t="s">
        <v>9409</v>
      </c>
      <c r="G3006" s="18">
        <v>6.6</v>
      </c>
      <c r="H3006" s="19">
        <v>6900</v>
      </c>
      <c r="I3006" s="18" t="s">
        <v>408</v>
      </c>
      <c r="J3006" s="18" t="s">
        <v>2790</v>
      </c>
      <c r="K3006" s="18" t="s">
        <v>7061</v>
      </c>
      <c r="L3006" s="18" t="s">
        <v>34</v>
      </c>
      <c r="M3006" s="20">
        <v>0</v>
      </c>
      <c r="N3006" s="20">
        <v>9889670</v>
      </c>
      <c r="O3006" s="21">
        <f t="shared" si="138"/>
        <v>19205751.746335246</v>
      </c>
      <c r="P3006" s="22">
        <f t="shared" si="139"/>
        <v>0</v>
      </c>
      <c r="Q3006" s="20">
        <f t="shared" si="140"/>
        <v>6303167.6226896113</v>
      </c>
      <c r="R3006" s="18" t="s">
        <v>48</v>
      </c>
      <c r="S3006" s="18">
        <v>113</v>
      </c>
    </row>
    <row r="3007" spans="1:19" x14ac:dyDescent="0.25">
      <c r="A3007" s="18" t="s">
        <v>9410</v>
      </c>
      <c r="B3007" s="18" t="s">
        <v>20</v>
      </c>
      <c r="C3007" s="18" t="s">
        <v>45</v>
      </c>
      <c r="D3007" s="18">
        <v>1996</v>
      </c>
      <c r="E3007" s="18">
        <f>VLOOKUP(D3007,'cpi roi'!A:C,2,FALSE)</f>
        <v>156.9</v>
      </c>
      <c r="F3007" s="18" t="s">
        <v>9026</v>
      </c>
      <c r="G3007" s="18">
        <v>5.5</v>
      </c>
      <c r="H3007" s="19">
        <v>8500</v>
      </c>
      <c r="I3007" s="18" t="s">
        <v>5789</v>
      </c>
      <c r="J3007" s="18" t="s">
        <v>9411</v>
      </c>
      <c r="K3007" s="18" t="s">
        <v>9412</v>
      </c>
      <c r="L3007" s="18" t="s">
        <v>34</v>
      </c>
      <c r="M3007" s="20">
        <v>0</v>
      </c>
      <c r="N3007" s="20">
        <v>8008255</v>
      </c>
      <c r="O3007" s="21">
        <f t="shared" si="138"/>
        <v>15552041.4181007</v>
      </c>
      <c r="P3007" s="22">
        <f t="shared" si="139"/>
        <v>0</v>
      </c>
      <c r="Q3007" s="20">
        <f t="shared" si="140"/>
        <v>5104050.3505417462</v>
      </c>
      <c r="R3007" s="18" t="s">
        <v>9413</v>
      </c>
      <c r="S3007" s="18">
        <v>91</v>
      </c>
    </row>
    <row r="3008" spans="1:19" x14ac:dyDescent="0.25">
      <c r="A3008" s="18" t="s">
        <v>9414</v>
      </c>
      <c r="B3008" s="18" t="s">
        <v>37</v>
      </c>
      <c r="C3008" s="18" t="s">
        <v>45</v>
      </c>
      <c r="D3008" s="18">
        <v>1996</v>
      </c>
      <c r="E3008" s="18">
        <f>VLOOKUP(D3008,'cpi roi'!A:C,2,FALSE)</f>
        <v>156.9</v>
      </c>
      <c r="F3008" s="18" t="s">
        <v>9096</v>
      </c>
      <c r="G3008" s="18">
        <v>7.2</v>
      </c>
      <c r="H3008" s="19">
        <v>5700</v>
      </c>
      <c r="I3008" s="18" t="s">
        <v>3494</v>
      </c>
      <c r="J3008" s="18" t="s">
        <v>5257</v>
      </c>
      <c r="K3008" s="18" t="s">
        <v>3496</v>
      </c>
      <c r="L3008" s="18" t="s">
        <v>3160</v>
      </c>
      <c r="M3008" s="20">
        <v>5000000</v>
      </c>
      <c r="N3008" s="20">
        <v>588621</v>
      </c>
      <c r="O3008" s="21">
        <f t="shared" si="138"/>
        <v>1143102.7323135755</v>
      </c>
      <c r="P3008" s="22">
        <f t="shared" si="139"/>
        <v>11.77242</v>
      </c>
      <c r="Q3008" s="20">
        <f t="shared" si="140"/>
        <v>375156.78776290634</v>
      </c>
      <c r="R3008" s="18" t="s">
        <v>5258</v>
      </c>
      <c r="S3008" s="18">
        <v>134</v>
      </c>
    </row>
    <row r="3009" spans="1:19" x14ac:dyDescent="0.25">
      <c r="A3009" s="18" t="s">
        <v>9415</v>
      </c>
      <c r="B3009" s="18" t="s">
        <v>20</v>
      </c>
      <c r="C3009" s="18" t="s">
        <v>21</v>
      </c>
      <c r="D3009" s="18">
        <v>1996</v>
      </c>
      <c r="E3009" s="18">
        <f>VLOOKUP(D3009,'cpi roi'!A:C,2,FALSE)</f>
        <v>156.9</v>
      </c>
      <c r="F3009" s="18" t="s">
        <v>8541</v>
      </c>
      <c r="G3009" s="18">
        <v>5.8</v>
      </c>
      <c r="H3009" s="19">
        <v>14000</v>
      </c>
      <c r="I3009" s="18" t="s">
        <v>2210</v>
      </c>
      <c r="J3009" s="18" t="s">
        <v>9416</v>
      </c>
      <c r="K3009" s="18" t="s">
        <v>6288</v>
      </c>
      <c r="L3009" s="18" t="s">
        <v>34</v>
      </c>
      <c r="M3009" s="20">
        <v>47000000</v>
      </c>
      <c r="N3009" s="20">
        <v>12379402</v>
      </c>
      <c r="O3009" s="21">
        <f t="shared" si="138"/>
        <v>24040814.463989802</v>
      </c>
      <c r="P3009" s="22">
        <f t="shared" si="139"/>
        <v>26.339153191489363</v>
      </c>
      <c r="Q3009" s="20">
        <f t="shared" si="140"/>
        <v>7889994.9012109628</v>
      </c>
      <c r="R3009" s="18" t="s">
        <v>9417</v>
      </c>
      <c r="S3009" s="18">
        <v>108</v>
      </c>
    </row>
    <row r="3010" spans="1:19" x14ac:dyDescent="0.25">
      <c r="A3010" s="18" t="s">
        <v>9418</v>
      </c>
      <c r="B3010" s="18" t="s">
        <v>2004</v>
      </c>
      <c r="C3010" s="18" t="s">
        <v>29</v>
      </c>
      <c r="D3010" s="18">
        <v>1996</v>
      </c>
      <c r="E3010" s="18">
        <f>VLOOKUP(D3010,'cpi roi'!A:C,2,FALSE)</f>
        <v>156.9</v>
      </c>
      <c r="F3010" s="18" t="s">
        <v>8857</v>
      </c>
      <c r="G3010" s="18">
        <v>6.5</v>
      </c>
      <c r="H3010" s="19">
        <v>14000</v>
      </c>
      <c r="I3010" s="18" t="s">
        <v>8015</v>
      </c>
      <c r="J3010" s="18" t="s">
        <v>9419</v>
      </c>
      <c r="K3010" s="18" t="s">
        <v>893</v>
      </c>
      <c r="L3010" s="18" t="s">
        <v>34</v>
      </c>
      <c r="M3010" s="20">
        <v>21500000</v>
      </c>
      <c r="N3010" s="20">
        <v>22313201</v>
      </c>
      <c r="O3010" s="21">
        <f t="shared" si="138"/>
        <v>43332264.784576163</v>
      </c>
      <c r="P3010" s="22">
        <f t="shared" si="139"/>
        <v>103.78233023255814</v>
      </c>
      <c r="Q3010" s="20">
        <f t="shared" si="140"/>
        <v>14221288.081580626</v>
      </c>
      <c r="R3010" s="18" t="s">
        <v>9420</v>
      </c>
      <c r="S3010" s="18">
        <v>101</v>
      </c>
    </row>
    <row r="3011" spans="1:19" x14ac:dyDescent="0.25">
      <c r="A3011" s="18" t="s">
        <v>9421</v>
      </c>
      <c r="B3011" s="18" t="s">
        <v>37</v>
      </c>
      <c r="C3011" s="18" t="s">
        <v>45</v>
      </c>
      <c r="D3011" s="18">
        <v>1996</v>
      </c>
      <c r="E3011" s="18">
        <f>VLOOKUP(D3011,'cpi roi'!A:C,2,FALSE)</f>
        <v>156.9</v>
      </c>
      <c r="F3011" s="18" t="s">
        <v>8586</v>
      </c>
      <c r="G3011" s="18">
        <v>5.8</v>
      </c>
      <c r="H3011" s="19">
        <v>22000</v>
      </c>
      <c r="I3011" s="18" t="s">
        <v>2578</v>
      </c>
      <c r="J3011" s="18" t="s">
        <v>9422</v>
      </c>
      <c r="K3011" s="18" t="s">
        <v>856</v>
      </c>
      <c r="L3011" s="18" t="s">
        <v>34</v>
      </c>
      <c r="M3011" s="20">
        <v>39000000</v>
      </c>
      <c r="N3011" s="20">
        <v>37956793</v>
      </c>
      <c r="O3011" s="21">
        <f t="shared" ref="O3011:O3074" si="141">(304.7/E3011)*N3011</f>
        <v>73712140.389420003</v>
      </c>
      <c r="P3011" s="22">
        <f t="shared" ref="P3011:P3074" si="142">IFERROR(N3011/M3011, 0)*100</f>
        <v>97.325110256410255</v>
      </c>
      <c r="Q3011" s="20">
        <f t="shared" ref="Q3011:Q3074" si="143">N3011/(E3011/100)</f>
        <v>24191710.006373487</v>
      </c>
      <c r="R3011" s="18" t="s">
        <v>4881</v>
      </c>
      <c r="S3011" s="18">
        <v>93</v>
      </c>
    </row>
    <row r="3012" spans="1:19" x14ac:dyDescent="0.25">
      <c r="A3012" s="18" t="s">
        <v>9423</v>
      </c>
      <c r="B3012" s="18" t="s">
        <v>20</v>
      </c>
      <c r="C3012" s="18" t="s">
        <v>21</v>
      </c>
      <c r="D3012" s="18">
        <v>1996</v>
      </c>
      <c r="E3012" s="18">
        <f>VLOOKUP(D3012,'cpi roi'!A:C,2,FALSE)</f>
        <v>156.9</v>
      </c>
      <c r="F3012" s="18" t="s">
        <v>9229</v>
      </c>
      <c r="G3012" s="18">
        <v>5.8</v>
      </c>
      <c r="H3012" s="19">
        <v>5100</v>
      </c>
      <c r="I3012" s="18" t="s">
        <v>4104</v>
      </c>
      <c r="J3012" s="18" t="s">
        <v>9424</v>
      </c>
      <c r="K3012" s="18" t="s">
        <v>4467</v>
      </c>
      <c r="L3012" s="18" t="s">
        <v>34</v>
      </c>
      <c r="M3012" s="20">
        <v>25000000</v>
      </c>
      <c r="N3012" s="20">
        <v>5009305</v>
      </c>
      <c r="O3012" s="21">
        <f t="shared" si="141"/>
        <v>9728076.6953473538</v>
      </c>
      <c r="P3012" s="22">
        <f t="shared" si="142"/>
        <v>20.037220000000001</v>
      </c>
      <c r="Q3012" s="20">
        <f t="shared" si="143"/>
        <v>3192673.6775015933</v>
      </c>
      <c r="R3012" s="18" t="s">
        <v>9425</v>
      </c>
      <c r="S3012" s="18">
        <v>132</v>
      </c>
    </row>
    <row r="3013" spans="1:19" x14ac:dyDescent="0.25">
      <c r="A3013" s="18" t="s">
        <v>9426</v>
      </c>
      <c r="B3013" s="18" t="s">
        <v>20</v>
      </c>
      <c r="C3013" s="18" t="s">
        <v>21</v>
      </c>
      <c r="D3013" s="18">
        <v>1996</v>
      </c>
      <c r="E3013" s="18">
        <f>VLOOKUP(D3013,'cpi roi'!A:C,2,FALSE)</f>
        <v>156.9</v>
      </c>
      <c r="F3013" s="18" t="s">
        <v>9427</v>
      </c>
      <c r="G3013" s="18">
        <v>6.6</v>
      </c>
      <c r="H3013" s="19">
        <v>1200</v>
      </c>
      <c r="I3013" s="18" t="s">
        <v>3587</v>
      </c>
      <c r="J3013" s="18" t="s">
        <v>9428</v>
      </c>
      <c r="K3013" s="18" t="s">
        <v>4681</v>
      </c>
      <c r="L3013" s="18" t="s">
        <v>34</v>
      </c>
      <c r="M3013" s="20">
        <v>0</v>
      </c>
      <c r="N3013" s="20">
        <v>0</v>
      </c>
      <c r="O3013" s="21">
        <f t="shared" si="141"/>
        <v>0</v>
      </c>
      <c r="P3013" s="22">
        <f t="shared" si="142"/>
        <v>0</v>
      </c>
      <c r="Q3013" s="20">
        <f t="shared" si="143"/>
        <v>0</v>
      </c>
      <c r="R3013" s="18" t="s">
        <v>5836</v>
      </c>
      <c r="S3013" s="18">
        <v>110</v>
      </c>
    </row>
    <row r="3014" spans="1:19" x14ac:dyDescent="0.25">
      <c r="A3014" s="18" t="s">
        <v>9429</v>
      </c>
      <c r="B3014" s="18" t="s">
        <v>20</v>
      </c>
      <c r="C3014" s="18" t="s">
        <v>67</v>
      </c>
      <c r="D3014" s="18">
        <v>1996</v>
      </c>
      <c r="E3014" s="18">
        <f>VLOOKUP(D3014,'cpi roi'!A:C,2,FALSE)</f>
        <v>156.9</v>
      </c>
      <c r="F3014" s="18" t="s">
        <v>9430</v>
      </c>
      <c r="G3014" s="18">
        <v>6.6</v>
      </c>
      <c r="H3014" s="19">
        <v>6400</v>
      </c>
      <c r="I3014" s="18" t="s">
        <v>9431</v>
      </c>
      <c r="J3014" s="18" t="s">
        <v>9432</v>
      </c>
      <c r="K3014" s="18" t="s">
        <v>8860</v>
      </c>
      <c r="L3014" s="18" t="s">
        <v>26</v>
      </c>
      <c r="M3014" s="20">
        <v>0</v>
      </c>
      <c r="N3014" s="20">
        <v>1875527</v>
      </c>
      <c r="O3014" s="21">
        <f t="shared" si="141"/>
        <v>3642275.8247291264</v>
      </c>
      <c r="P3014" s="22">
        <f t="shared" si="142"/>
        <v>0</v>
      </c>
      <c r="Q3014" s="20">
        <f t="shared" si="143"/>
        <v>1195364.5634161886</v>
      </c>
      <c r="R3014" s="18" t="s">
        <v>8822</v>
      </c>
      <c r="S3014" s="18">
        <v>103</v>
      </c>
    </row>
    <row r="3015" spans="1:19" x14ac:dyDescent="0.25">
      <c r="A3015" s="18" t="s">
        <v>9433</v>
      </c>
      <c r="B3015" s="18" t="s">
        <v>20</v>
      </c>
      <c r="C3015" s="18" t="s">
        <v>108</v>
      </c>
      <c r="D3015" s="18">
        <v>1996</v>
      </c>
      <c r="E3015" s="18">
        <f>VLOOKUP(D3015,'cpi roi'!A:C,2,FALSE)</f>
        <v>156.9</v>
      </c>
      <c r="F3015" s="18" t="s">
        <v>9096</v>
      </c>
      <c r="G3015" s="18">
        <v>6.2</v>
      </c>
      <c r="H3015" s="19">
        <v>4200</v>
      </c>
      <c r="I3015" s="18" t="s">
        <v>145</v>
      </c>
      <c r="J3015" s="18" t="s">
        <v>9434</v>
      </c>
      <c r="K3015" s="18" t="s">
        <v>7936</v>
      </c>
      <c r="L3015" s="18" t="s">
        <v>34</v>
      </c>
      <c r="M3015" s="20">
        <v>0</v>
      </c>
      <c r="N3015" s="20">
        <v>21508</v>
      </c>
      <c r="O3015" s="21">
        <f t="shared" si="141"/>
        <v>41768.563416188656</v>
      </c>
      <c r="P3015" s="22">
        <f t="shared" si="142"/>
        <v>0</v>
      </c>
      <c r="Q3015" s="20">
        <f t="shared" si="143"/>
        <v>13708.094327597197</v>
      </c>
      <c r="R3015" s="18" t="s">
        <v>9435</v>
      </c>
      <c r="S3015" s="18">
        <v>122</v>
      </c>
    </row>
    <row r="3016" spans="1:19" x14ac:dyDescent="0.25">
      <c r="A3016" s="18" t="s">
        <v>9436</v>
      </c>
      <c r="B3016" s="18" t="s">
        <v>341</v>
      </c>
      <c r="C3016" s="18" t="s">
        <v>394</v>
      </c>
      <c r="D3016" s="18">
        <v>1996</v>
      </c>
      <c r="E3016" s="18">
        <f>VLOOKUP(D3016,'cpi roi'!A:C,2,FALSE)</f>
        <v>156.9</v>
      </c>
      <c r="F3016" s="18" t="s">
        <v>8586</v>
      </c>
      <c r="G3016" s="18">
        <v>5.5</v>
      </c>
      <c r="H3016" s="19">
        <v>5700</v>
      </c>
      <c r="I3016" s="18" t="s">
        <v>9437</v>
      </c>
      <c r="J3016" s="18" t="s">
        <v>7820</v>
      </c>
      <c r="K3016" s="18" t="s">
        <v>3263</v>
      </c>
      <c r="L3016" s="18" t="s">
        <v>34</v>
      </c>
      <c r="M3016" s="20">
        <v>0</v>
      </c>
      <c r="N3016" s="20">
        <v>8620678</v>
      </c>
      <c r="O3016" s="21">
        <f t="shared" si="141"/>
        <v>16741367.66475462</v>
      </c>
      <c r="P3016" s="22">
        <f t="shared" si="142"/>
        <v>0</v>
      </c>
      <c r="Q3016" s="20">
        <f t="shared" si="143"/>
        <v>5494377.310388783</v>
      </c>
      <c r="R3016" s="18" t="s">
        <v>9438</v>
      </c>
      <c r="S3016" s="18">
        <v>82</v>
      </c>
    </row>
    <row r="3017" spans="1:19" x14ac:dyDescent="0.25">
      <c r="A3017" s="18" t="s">
        <v>9439</v>
      </c>
      <c r="B3017" s="18" t="s">
        <v>20</v>
      </c>
      <c r="C3017" s="18" t="s">
        <v>45</v>
      </c>
      <c r="D3017" s="18">
        <v>1996</v>
      </c>
      <c r="E3017" s="18">
        <f>VLOOKUP(D3017,'cpi roi'!A:C,2,FALSE)</f>
        <v>156.9</v>
      </c>
      <c r="F3017" s="18" t="s">
        <v>8141</v>
      </c>
      <c r="G3017" s="18">
        <v>5.2</v>
      </c>
      <c r="H3017" s="19">
        <v>5900</v>
      </c>
      <c r="I3017" s="18" t="s">
        <v>3432</v>
      </c>
      <c r="J3017" s="18" t="s">
        <v>9440</v>
      </c>
      <c r="K3017" s="18" t="s">
        <v>9441</v>
      </c>
      <c r="L3017" s="18" t="s">
        <v>34</v>
      </c>
      <c r="M3017" s="20">
        <v>12000000</v>
      </c>
      <c r="N3017" s="20">
        <v>4939939</v>
      </c>
      <c r="O3017" s="21">
        <f t="shared" si="141"/>
        <v>9593367.8349267039</v>
      </c>
      <c r="P3017" s="22">
        <f t="shared" si="142"/>
        <v>41.166158333333335</v>
      </c>
      <c r="Q3017" s="20">
        <f t="shared" si="143"/>
        <v>3148463.3524537925</v>
      </c>
      <c r="R3017" s="18" t="s">
        <v>9442</v>
      </c>
      <c r="S3017" s="18">
        <v>108</v>
      </c>
    </row>
    <row r="3018" spans="1:19" x14ac:dyDescent="0.25">
      <c r="A3018" s="18" t="s">
        <v>9443</v>
      </c>
      <c r="B3018" s="18" t="s">
        <v>2004</v>
      </c>
      <c r="C3018" s="18" t="s">
        <v>45</v>
      </c>
      <c r="D3018" s="18">
        <v>1996</v>
      </c>
      <c r="E3018" s="18">
        <f>VLOOKUP(D3018,'cpi roi'!A:C,2,FALSE)</f>
        <v>156.9</v>
      </c>
      <c r="F3018" s="18" t="s">
        <v>9104</v>
      </c>
      <c r="G3018" s="18">
        <v>5.9</v>
      </c>
      <c r="H3018" s="19">
        <v>4300</v>
      </c>
      <c r="I3018" s="18" t="s">
        <v>5116</v>
      </c>
      <c r="J3018" s="18" t="s">
        <v>1548</v>
      </c>
      <c r="K3018" s="18" t="s">
        <v>449</v>
      </c>
      <c r="L3018" s="18" t="s">
        <v>34</v>
      </c>
      <c r="M3018" s="20">
        <v>0</v>
      </c>
      <c r="N3018" s="20">
        <v>12767815</v>
      </c>
      <c r="O3018" s="21">
        <f t="shared" si="141"/>
        <v>24795113.005098786</v>
      </c>
      <c r="P3018" s="22">
        <f t="shared" si="142"/>
        <v>0</v>
      </c>
      <c r="Q3018" s="20">
        <f t="shared" si="143"/>
        <v>8137549.3945188019</v>
      </c>
      <c r="R3018" s="18" t="s">
        <v>8941</v>
      </c>
      <c r="S3018" s="18">
        <v>129</v>
      </c>
    </row>
    <row r="3019" spans="1:19" x14ac:dyDescent="0.25">
      <c r="A3019" s="18" t="s">
        <v>9444</v>
      </c>
      <c r="B3019" s="18" t="s">
        <v>37</v>
      </c>
      <c r="C3019" s="18" t="s">
        <v>45</v>
      </c>
      <c r="D3019" s="18">
        <v>1996</v>
      </c>
      <c r="E3019" s="18">
        <f>VLOOKUP(D3019,'cpi roi'!A:C,2,FALSE)</f>
        <v>156.9</v>
      </c>
      <c r="F3019" s="18" t="s">
        <v>8986</v>
      </c>
      <c r="G3019" s="18">
        <v>5.6</v>
      </c>
      <c r="H3019" s="19">
        <v>6900</v>
      </c>
      <c r="I3019" s="18" t="s">
        <v>4142</v>
      </c>
      <c r="J3019" s="18" t="s">
        <v>9445</v>
      </c>
      <c r="K3019" s="18" t="s">
        <v>551</v>
      </c>
      <c r="L3019" s="18" t="s">
        <v>34</v>
      </c>
      <c r="M3019" s="20">
        <v>30000000</v>
      </c>
      <c r="N3019" s="20">
        <v>8315693</v>
      </c>
      <c r="O3019" s="21">
        <f t="shared" si="141"/>
        <v>16149086.405991076</v>
      </c>
      <c r="P3019" s="22">
        <f t="shared" si="142"/>
        <v>27.718976666666666</v>
      </c>
      <c r="Q3019" s="20">
        <f t="shared" si="143"/>
        <v>5299995.5385595923</v>
      </c>
      <c r="R3019" s="18" t="s">
        <v>9446</v>
      </c>
      <c r="S3019" s="18">
        <v>93</v>
      </c>
    </row>
    <row r="3020" spans="1:19" x14ac:dyDescent="0.25">
      <c r="A3020" s="18" t="s">
        <v>9447</v>
      </c>
      <c r="B3020" s="18" t="s">
        <v>2004</v>
      </c>
      <c r="C3020" s="18" t="s">
        <v>45</v>
      </c>
      <c r="D3020" s="18">
        <v>1996</v>
      </c>
      <c r="E3020" s="18">
        <f>VLOOKUP(D3020,'cpi roi'!A:C,2,FALSE)</f>
        <v>156.9</v>
      </c>
      <c r="F3020" s="18" t="s">
        <v>9448</v>
      </c>
      <c r="G3020" s="18">
        <v>6</v>
      </c>
      <c r="H3020" s="19">
        <v>7400</v>
      </c>
      <c r="I3020" s="18" t="s">
        <v>9449</v>
      </c>
      <c r="J3020" s="18" t="s">
        <v>9450</v>
      </c>
      <c r="K3020" s="18" t="s">
        <v>6779</v>
      </c>
      <c r="L3020" s="18" t="s">
        <v>34</v>
      </c>
      <c r="M3020" s="20">
        <v>0</v>
      </c>
      <c r="N3020" s="20">
        <v>32212</v>
      </c>
      <c r="O3020" s="21">
        <f t="shared" si="141"/>
        <v>62555.745060548114</v>
      </c>
      <c r="P3020" s="22">
        <f t="shared" si="142"/>
        <v>0</v>
      </c>
      <c r="Q3020" s="20">
        <f t="shared" si="143"/>
        <v>20530.274059910771</v>
      </c>
      <c r="R3020" s="18" t="s">
        <v>7315</v>
      </c>
      <c r="S3020" s="18">
        <v>92</v>
      </c>
    </row>
    <row r="3021" spans="1:19" x14ac:dyDescent="0.25">
      <c r="A3021" s="18" t="s">
        <v>9451</v>
      </c>
      <c r="B3021" s="18" t="s">
        <v>20</v>
      </c>
      <c r="C3021" s="18" t="s">
        <v>45</v>
      </c>
      <c r="D3021" s="18">
        <v>1996</v>
      </c>
      <c r="E3021" s="18">
        <f>VLOOKUP(D3021,'cpi roi'!A:C,2,FALSE)</f>
        <v>156.9</v>
      </c>
      <c r="F3021" s="18" t="s">
        <v>9092</v>
      </c>
      <c r="G3021" s="18">
        <v>5.2</v>
      </c>
      <c r="H3021" s="19">
        <v>5500</v>
      </c>
      <c r="I3021" s="18" t="s">
        <v>9452</v>
      </c>
      <c r="J3021" s="18" t="s">
        <v>8298</v>
      </c>
      <c r="K3021" s="18" t="s">
        <v>8593</v>
      </c>
      <c r="L3021" s="18" t="s">
        <v>34</v>
      </c>
      <c r="M3021" s="20">
        <v>0</v>
      </c>
      <c r="N3021" s="20">
        <v>10658278</v>
      </c>
      <c r="O3021" s="21">
        <f t="shared" si="141"/>
        <v>20698389.462077755</v>
      </c>
      <c r="P3021" s="22">
        <f t="shared" si="142"/>
        <v>0</v>
      </c>
      <c r="Q3021" s="20">
        <f t="shared" si="143"/>
        <v>6793038.8782664118</v>
      </c>
      <c r="R3021" s="18" t="s">
        <v>4534</v>
      </c>
      <c r="S3021" s="18">
        <v>96</v>
      </c>
    </row>
    <row r="3022" spans="1:19" x14ac:dyDescent="0.25">
      <c r="A3022" s="18" t="s">
        <v>9453</v>
      </c>
      <c r="B3022" s="18" t="s">
        <v>37</v>
      </c>
      <c r="C3022" s="18" t="s">
        <v>29</v>
      </c>
      <c r="D3022" s="18">
        <v>1996</v>
      </c>
      <c r="E3022" s="18">
        <f>VLOOKUP(D3022,'cpi roi'!A:C,2,FALSE)</f>
        <v>156.9</v>
      </c>
      <c r="F3022" s="18" t="s">
        <v>9135</v>
      </c>
      <c r="G3022" s="18">
        <v>4.2</v>
      </c>
      <c r="H3022" s="19">
        <v>6500</v>
      </c>
      <c r="I3022" s="18" t="s">
        <v>62</v>
      </c>
      <c r="J3022" s="18" t="s">
        <v>6990</v>
      </c>
      <c r="K3022" s="18" t="s">
        <v>9350</v>
      </c>
      <c r="L3022" s="18" t="s">
        <v>26</v>
      </c>
      <c r="M3022" s="20">
        <v>25000000</v>
      </c>
      <c r="N3022" s="20">
        <v>2491989</v>
      </c>
      <c r="O3022" s="21">
        <f t="shared" si="141"/>
        <v>4839445.8145315479</v>
      </c>
      <c r="P3022" s="22">
        <f t="shared" si="142"/>
        <v>9.9679560000000009</v>
      </c>
      <c r="Q3022" s="20">
        <f t="shared" si="143"/>
        <v>1588265.7743785852</v>
      </c>
      <c r="R3022" s="18" t="s">
        <v>4881</v>
      </c>
      <c r="S3022" s="18">
        <v>94</v>
      </c>
    </row>
    <row r="3023" spans="1:19" x14ac:dyDescent="0.25">
      <c r="A3023" s="18" t="s">
        <v>9454</v>
      </c>
      <c r="B3023" s="18" t="s">
        <v>20</v>
      </c>
      <c r="C3023" s="18" t="s">
        <v>108</v>
      </c>
      <c r="D3023" s="18">
        <v>1996</v>
      </c>
      <c r="E3023" s="18">
        <f>VLOOKUP(D3023,'cpi roi'!A:C,2,FALSE)</f>
        <v>156.9</v>
      </c>
      <c r="F3023" s="18" t="s">
        <v>8986</v>
      </c>
      <c r="G3023" s="18">
        <v>6.6</v>
      </c>
      <c r="H3023" s="19">
        <v>8400</v>
      </c>
      <c r="I3023" s="18" t="s">
        <v>4359</v>
      </c>
      <c r="J3023" s="18" t="s">
        <v>4360</v>
      </c>
      <c r="K3023" s="18" t="s">
        <v>1528</v>
      </c>
      <c r="L3023" s="18" t="s">
        <v>34</v>
      </c>
      <c r="M3023" s="20">
        <v>12500000</v>
      </c>
      <c r="N3023" s="20">
        <v>1227324</v>
      </c>
      <c r="O3023" s="21">
        <f t="shared" si="141"/>
        <v>2383464.7724665389</v>
      </c>
      <c r="P3023" s="22">
        <f t="shared" si="142"/>
        <v>9.8185919999999989</v>
      </c>
      <c r="Q3023" s="20">
        <f t="shared" si="143"/>
        <v>782233.26959847042</v>
      </c>
      <c r="R3023" s="18" t="s">
        <v>9455</v>
      </c>
      <c r="S3023" s="18">
        <v>99</v>
      </c>
    </row>
    <row r="3024" spans="1:19" x14ac:dyDescent="0.25">
      <c r="A3024" s="18" t="s">
        <v>9456</v>
      </c>
      <c r="B3024" s="18" t="s">
        <v>20</v>
      </c>
      <c r="C3024" s="18" t="s">
        <v>45</v>
      </c>
      <c r="D3024" s="18">
        <v>1996</v>
      </c>
      <c r="E3024" s="18">
        <f>VLOOKUP(D3024,'cpi roi'!A:C,2,FALSE)</f>
        <v>156.9</v>
      </c>
      <c r="F3024" s="18" t="s">
        <v>9244</v>
      </c>
      <c r="G3024" s="18">
        <v>6.9</v>
      </c>
      <c r="H3024" s="19">
        <v>8300</v>
      </c>
      <c r="I3024" s="18" t="s">
        <v>8756</v>
      </c>
      <c r="J3024" s="18" t="s">
        <v>9457</v>
      </c>
      <c r="K3024" s="18" t="s">
        <v>9458</v>
      </c>
      <c r="L3024" s="18" t="s">
        <v>199</v>
      </c>
      <c r="M3024" s="20">
        <v>0</v>
      </c>
      <c r="N3024" s="20">
        <v>2654308</v>
      </c>
      <c r="O3024" s="21">
        <f t="shared" si="141"/>
        <v>5154669.5194391329</v>
      </c>
      <c r="P3024" s="22">
        <f t="shared" si="142"/>
        <v>0</v>
      </c>
      <c r="Q3024" s="20">
        <f t="shared" si="143"/>
        <v>1691719.5666029318</v>
      </c>
      <c r="R3024" s="18" t="s">
        <v>48</v>
      </c>
      <c r="S3024" s="18">
        <v>89</v>
      </c>
    </row>
    <row r="3025" spans="1:19" x14ac:dyDescent="0.25">
      <c r="A3025" s="18" t="s">
        <v>9459</v>
      </c>
      <c r="B3025" s="18" t="s">
        <v>2004</v>
      </c>
      <c r="C3025" s="18" t="s">
        <v>45</v>
      </c>
      <c r="D3025" s="18">
        <v>1996</v>
      </c>
      <c r="E3025" s="18">
        <f>VLOOKUP(D3025,'cpi roi'!A:C,2,FALSE)</f>
        <v>156.9</v>
      </c>
      <c r="F3025" s="18" t="s">
        <v>9096</v>
      </c>
      <c r="G3025" s="18">
        <v>5.5</v>
      </c>
      <c r="H3025" s="19">
        <v>13000</v>
      </c>
      <c r="I3025" s="18" t="s">
        <v>5066</v>
      </c>
      <c r="J3025" s="18" t="s">
        <v>4522</v>
      </c>
      <c r="K3025" s="18" t="s">
        <v>9460</v>
      </c>
      <c r="L3025" s="18" t="s">
        <v>34</v>
      </c>
      <c r="M3025" s="20">
        <v>0</v>
      </c>
      <c r="N3025" s="20">
        <v>21302121</v>
      </c>
      <c r="O3025" s="21">
        <f t="shared" si="141"/>
        <v>41368746.135755256</v>
      </c>
      <c r="P3025" s="22">
        <f t="shared" si="142"/>
        <v>0</v>
      </c>
      <c r="Q3025" s="20">
        <f t="shared" si="143"/>
        <v>13576877.629063098</v>
      </c>
      <c r="R3025" s="18" t="s">
        <v>2105</v>
      </c>
      <c r="S3025" s="18">
        <v>86</v>
      </c>
    </row>
    <row r="3026" spans="1:19" x14ac:dyDescent="0.25">
      <c r="A3026" s="18" t="s">
        <v>9461</v>
      </c>
      <c r="B3026" s="18" t="s">
        <v>452</v>
      </c>
      <c r="C3026" s="18" t="s">
        <v>45</v>
      </c>
      <c r="D3026" s="18">
        <v>1996</v>
      </c>
      <c r="E3026" s="18">
        <f>VLOOKUP(D3026,'cpi roi'!A:C,2,FALSE)</f>
        <v>156.9</v>
      </c>
      <c r="F3026" s="18" t="s">
        <v>9462</v>
      </c>
      <c r="G3026" s="18">
        <v>6.8</v>
      </c>
      <c r="H3026" s="19">
        <v>5300</v>
      </c>
      <c r="I3026" s="18" t="s">
        <v>5109</v>
      </c>
      <c r="J3026" s="18" t="s">
        <v>5109</v>
      </c>
      <c r="K3026" s="18" t="s">
        <v>5109</v>
      </c>
      <c r="L3026" s="18" t="s">
        <v>34</v>
      </c>
      <c r="M3026" s="20">
        <v>250000</v>
      </c>
      <c r="N3026" s="20">
        <v>10580</v>
      </c>
      <c r="O3026" s="21">
        <f t="shared" si="141"/>
        <v>20546.373486297001</v>
      </c>
      <c r="P3026" s="22">
        <f t="shared" si="142"/>
        <v>4.2320000000000002</v>
      </c>
      <c r="Q3026" s="20">
        <f t="shared" si="143"/>
        <v>6743.1485022307206</v>
      </c>
      <c r="R3026" s="18" t="s">
        <v>9463</v>
      </c>
      <c r="S3026" s="18">
        <v>96</v>
      </c>
    </row>
    <row r="3027" spans="1:19" x14ac:dyDescent="0.25">
      <c r="A3027" s="18" t="s">
        <v>9464</v>
      </c>
      <c r="B3027" s="18" t="s">
        <v>20</v>
      </c>
      <c r="C3027" s="18" t="s">
        <v>45</v>
      </c>
      <c r="D3027" s="18">
        <v>1996</v>
      </c>
      <c r="E3027" s="18">
        <f>VLOOKUP(D3027,'cpi roi'!A:C,2,FALSE)</f>
        <v>156.9</v>
      </c>
      <c r="F3027" s="18" t="s">
        <v>9409</v>
      </c>
      <c r="G3027" s="18">
        <v>6.7</v>
      </c>
      <c r="H3027" s="19">
        <v>4300</v>
      </c>
      <c r="I3027" s="18" t="s">
        <v>2210</v>
      </c>
      <c r="J3027" s="18" t="s">
        <v>6332</v>
      </c>
      <c r="K3027" s="18" t="s">
        <v>9465</v>
      </c>
      <c r="L3027" s="18" t="s">
        <v>26</v>
      </c>
      <c r="M3027" s="20">
        <v>0</v>
      </c>
      <c r="N3027" s="20">
        <v>712095</v>
      </c>
      <c r="O3027" s="21">
        <f t="shared" si="141"/>
        <v>1382889.3977055447</v>
      </c>
      <c r="P3027" s="22">
        <f t="shared" si="142"/>
        <v>0</v>
      </c>
      <c r="Q3027" s="20">
        <f t="shared" si="143"/>
        <v>453852.77246653923</v>
      </c>
      <c r="R3027" s="18" t="s">
        <v>6334</v>
      </c>
      <c r="S3027" s="18">
        <v>100</v>
      </c>
    </row>
    <row r="3028" spans="1:19" x14ac:dyDescent="0.25">
      <c r="A3028" s="18" t="s">
        <v>9466</v>
      </c>
      <c r="B3028" s="18" t="s">
        <v>37</v>
      </c>
      <c r="C3028" s="18" t="s">
        <v>29</v>
      </c>
      <c r="D3028" s="18">
        <v>1996</v>
      </c>
      <c r="E3028" s="18">
        <f>VLOOKUP(D3028,'cpi roi'!A:C,2,FALSE)</f>
        <v>156.9</v>
      </c>
      <c r="F3028" s="18" t="s">
        <v>9254</v>
      </c>
      <c r="G3028" s="18">
        <v>5.8</v>
      </c>
      <c r="H3028" s="19">
        <v>5200</v>
      </c>
      <c r="I3028" s="18" t="s">
        <v>7630</v>
      </c>
      <c r="J3028" s="18" t="s">
        <v>9467</v>
      </c>
      <c r="K3028" s="18" t="s">
        <v>8324</v>
      </c>
      <c r="L3028" s="18" t="s">
        <v>34</v>
      </c>
      <c r="M3028" s="20">
        <v>23000000</v>
      </c>
      <c r="N3028" s="20">
        <v>11829959</v>
      </c>
      <c r="O3028" s="21">
        <f t="shared" si="141"/>
        <v>22973795.457616314</v>
      </c>
      <c r="P3028" s="22">
        <f t="shared" si="142"/>
        <v>51.434604347826088</v>
      </c>
      <c r="Q3028" s="20">
        <f t="shared" si="143"/>
        <v>7539808.1580624608</v>
      </c>
      <c r="R3028" s="18" t="s">
        <v>5112</v>
      </c>
      <c r="S3028" s="18">
        <v>109</v>
      </c>
    </row>
    <row r="3029" spans="1:19" x14ac:dyDescent="0.25">
      <c r="A3029" s="18" t="s">
        <v>9468</v>
      </c>
      <c r="B3029" s="18" t="s">
        <v>2004</v>
      </c>
      <c r="C3029" s="18" t="s">
        <v>21</v>
      </c>
      <c r="D3029" s="18">
        <v>1996</v>
      </c>
      <c r="E3029" s="18">
        <f>VLOOKUP(D3029,'cpi roi'!A:C,2,FALSE)</f>
        <v>156.9</v>
      </c>
      <c r="F3029" s="18" t="s">
        <v>9048</v>
      </c>
      <c r="G3029" s="18">
        <v>6.5</v>
      </c>
      <c r="H3029" s="19">
        <v>4100</v>
      </c>
      <c r="I3029" s="18" t="s">
        <v>5002</v>
      </c>
      <c r="J3029" s="18" t="s">
        <v>9469</v>
      </c>
      <c r="K3029" s="18" t="s">
        <v>9470</v>
      </c>
      <c r="L3029" s="18" t="s">
        <v>34</v>
      </c>
      <c r="M3029" s="20">
        <v>0</v>
      </c>
      <c r="N3029" s="20">
        <v>3486957</v>
      </c>
      <c r="O3029" s="21">
        <f t="shared" si="141"/>
        <v>6771674.9388145311</v>
      </c>
      <c r="P3029" s="22">
        <f t="shared" si="142"/>
        <v>0</v>
      </c>
      <c r="Q3029" s="20">
        <f t="shared" si="143"/>
        <v>2222407.2657743786</v>
      </c>
      <c r="R3029" s="18" t="s">
        <v>122</v>
      </c>
      <c r="S3029" s="18">
        <v>123</v>
      </c>
    </row>
    <row r="3030" spans="1:19" x14ac:dyDescent="0.25">
      <c r="A3030" s="18" t="s">
        <v>9471</v>
      </c>
      <c r="B3030" s="18" t="s">
        <v>2004</v>
      </c>
      <c r="C3030" s="18" t="s">
        <v>45</v>
      </c>
      <c r="D3030" s="18">
        <v>1996</v>
      </c>
      <c r="E3030" s="18">
        <f>VLOOKUP(D3030,'cpi roi'!A:C,2,FALSE)</f>
        <v>156.9</v>
      </c>
      <c r="F3030" s="18" t="s">
        <v>9096</v>
      </c>
      <c r="G3030" s="18">
        <v>6.1</v>
      </c>
      <c r="H3030" s="19">
        <v>7800</v>
      </c>
      <c r="I3030" s="18" t="s">
        <v>4499</v>
      </c>
      <c r="J3030" s="18" t="s">
        <v>9472</v>
      </c>
      <c r="K3030" s="18" t="s">
        <v>3541</v>
      </c>
      <c r="L3030" s="18" t="s">
        <v>34</v>
      </c>
      <c r="M3030" s="20">
        <v>0</v>
      </c>
      <c r="N3030" s="20">
        <v>12844057</v>
      </c>
      <c r="O3030" s="21">
        <f t="shared" si="141"/>
        <v>24943175.066284254</v>
      </c>
      <c r="P3030" s="22">
        <f t="shared" si="142"/>
        <v>0</v>
      </c>
      <c r="Q3030" s="20">
        <f t="shared" si="143"/>
        <v>8186142.1287444234</v>
      </c>
      <c r="R3030" s="18" t="s">
        <v>5724</v>
      </c>
      <c r="S3030" s="18">
        <v>114</v>
      </c>
    </row>
    <row r="3031" spans="1:19" x14ac:dyDescent="0.25">
      <c r="A3031" s="18" t="s">
        <v>9473</v>
      </c>
      <c r="B3031" s="18" t="s">
        <v>37</v>
      </c>
      <c r="C3031" s="18" t="s">
        <v>21</v>
      </c>
      <c r="D3031" s="18">
        <v>1996</v>
      </c>
      <c r="E3031" s="18">
        <f>VLOOKUP(D3031,'cpi roi'!A:C,2,FALSE)</f>
        <v>156.9</v>
      </c>
      <c r="F3031" s="18" t="s">
        <v>9363</v>
      </c>
      <c r="G3031" s="18">
        <v>6.4</v>
      </c>
      <c r="H3031" s="19">
        <v>3100</v>
      </c>
      <c r="I3031" s="18" t="s">
        <v>9474</v>
      </c>
      <c r="J3031" s="18" t="s">
        <v>9475</v>
      </c>
      <c r="K3031" s="18" t="s">
        <v>9476</v>
      </c>
      <c r="L3031" s="18" t="s">
        <v>34</v>
      </c>
      <c r="M3031" s="20">
        <v>0</v>
      </c>
      <c r="N3031" s="20">
        <v>1007822</v>
      </c>
      <c r="O3031" s="21">
        <f t="shared" si="141"/>
        <v>1957191.6086679413</v>
      </c>
      <c r="P3031" s="22">
        <f t="shared" si="142"/>
        <v>0</v>
      </c>
      <c r="Q3031" s="20">
        <f t="shared" si="143"/>
        <v>642333.97068196302</v>
      </c>
      <c r="R3031" s="18" t="s">
        <v>9477</v>
      </c>
      <c r="S3031" s="18">
        <v>93</v>
      </c>
    </row>
    <row r="3032" spans="1:19" x14ac:dyDescent="0.25">
      <c r="A3032" s="18" t="s">
        <v>9478</v>
      </c>
      <c r="B3032" s="18" t="s">
        <v>2004</v>
      </c>
      <c r="C3032" s="18" t="s">
        <v>67</v>
      </c>
      <c r="D3032" s="18">
        <v>1996</v>
      </c>
      <c r="E3032" s="18">
        <f>VLOOKUP(D3032,'cpi roi'!A:C,2,FALSE)</f>
        <v>156.9</v>
      </c>
      <c r="F3032" s="18" t="s">
        <v>9479</v>
      </c>
      <c r="G3032" s="18">
        <v>6</v>
      </c>
      <c r="H3032" s="19">
        <v>8300</v>
      </c>
      <c r="I3032" s="18" t="s">
        <v>1049</v>
      </c>
      <c r="J3032" s="18" t="s">
        <v>9480</v>
      </c>
      <c r="K3032" s="18" t="s">
        <v>8593</v>
      </c>
      <c r="L3032" s="18" t="s">
        <v>34</v>
      </c>
      <c r="M3032" s="20">
        <v>0</v>
      </c>
      <c r="N3032" s="20">
        <v>25372294</v>
      </c>
      <c r="O3032" s="21">
        <f t="shared" si="141"/>
        <v>49273027.289993621</v>
      </c>
      <c r="P3032" s="22">
        <f t="shared" si="142"/>
        <v>0</v>
      </c>
      <c r="Q3032" s="20">
        <f t="shared" si="143"/>
        <v>16170996.813256852</v>
      </c>
      <c r="R3032" s="18" t="s">
        <v>9481</v>
      </c>
      <c r="S3032" s="18">
        <v>113</v>
      </c>
    </row>
    <row r="3033" spans="1:19" x14ac:dyDescent="0.25">
      <c r="A3033" s="18" t="s">
        <v>9482</v>
      </c>
      <c r="B3033" s="18" t="s">
        <v>20</v>
      </c>
      <c r="C3033" s="18" t="s">
        <v>67</v>
      </c>
      <c r="D3033" s="18">
        <v>1996</v>
      </c>
      <c r="E3033" s="18">
        <f>VLOOKUP(D3033,'cpi roi'!A:C,2,FALSE)</f>
        <v>156.9</v>
      </c>
      <c r="F3033" s="18" t="s">
        <v>9106</v>
      </c>
      <c r="G3033" s="18">
        <v>6.4</v>
      </c>
      <c r="H3033" s="19">
        <v>7000</v>
      </c>
      <c r="I3033" s="18" t="s">
        <v>842</v>
      </c>
      <c r="J3033" s="18" t="s">
        <v>9483</v>
      </c>
      <c r="K3033" s="18" t="s">
        <v>3060</v>
      </c>
      <c r="L3033" s="18" t="s">
        <v>34</v>
      </c>
      <c r="M3033" s="20">
        <v>16000000</v>
      </c>
      <c r="N3033" s="20">
        <v>2021348</v>
      </c>
      <c r="O3033" s="21">
        <f t="shared" si="141"/>
        <v>3925460.3926067557</v>
      </c>
      <c r="P3033" s="22">
        <f t="shared" si="142"/>
        <v>12.633425000000001</v>
      </c>
      <c r="Q3033" s="20">
        <f t="shared" si="143"/>
        <v>1288303.3779477375</v>
      </c>
      <c r="R3033" s="18" t="s">
        <v>844</v>
      </c>
      <c r="S3033" s="18">
        <v>125</v>
      </c>
    </row>
    <row r="3034" spans="1:19" x14ac:dyDescent="0.25">
      <c r="A3034" s="18" t="s">
        <v>9484</v>
      </c>
      <c r="B3034" s="18" t="s">
        <v>20</v>
      </c>
      <c r="C3034" s="18" t="s">
        <v>108</v>
      </c>
      <c r="D3034" s="18">
        <v>1996</v>
      </c>
      <c r="E3034" s="18">
        <f>VLOOKUP(D3034,'cpi roi'!A:C,2,FALSE)</f>
        <v>156.9</v>
      </c>
      <c r="F3034" s="18" t="s">
        <v>9170</v>
      </c>
      <c r="G3034" s="18">
        <v>6.3</v>
      </c>
      <c r="H3034" s="19">
        <v>4500</v>
      </c>
      <c r="I3034" s="18" t="s">
        <v>99</v>
      </c>
      <c r="J3034" s="18" t="s">
        <v>99</v>
      </c>
      <c r="K3034" s="18" t="s">
        <v>4956</v>
      </c>
      <c r="L3034" s="18" t="s">
        <v>457</v>
      </c>
      <c r="M3034" s="20">
        <v>19000000</v>
      </c>
      <c r="N3034" s="20">
        <v>1356828</v>
      </c>
      <c r="O3034" s="21">
        <f t="shared" si="141"/>
        <v>2634961.7055449327</v>
      </c>
      <c r="P3034" s="22">
        <f t="shared" si="142"/>
        <v>7.1412000000000004</v>
      </c>
      <c r="Q3034" s="20">
        <f t="shared" si="143"/>
        <v>864772.46653919702</v>
      </c>
      <c r="R3034" s="18" t="s">
        <v>7422</v>
      </c>
      <c r="S3034" s="18">
        <v>116</v>
      </c>
    </row>
    <row r="3035" spans="1:19" x14ac:dyDescent="0.25">
      <c r="A3035" s="18" t="s">
        <v>9485</v>
      </c>
      <c r="B3035" s="18" t="s">
        <v>2004</v>
      </c>
      <c r="C3035" s="18" t="s">
        <v>45</v>
      </c>
      <c r="D3035" s="18">
        <v>1996</v>
      </c>
      <c r="E3035" s="18">
        <f>VLOOKUP(D3035,'cpi roi'!A:C,2,FALSE)</f>
        <v>156.9</v>
      </c>
      <c r="F3035" s="18" t="s">
        <v>9011</v>
      </c>
      <c r="G3035" s="18">
        <v>3.8</v>
      </c>
      <c r="H3035" s="19">
        <v>4800</v>
      </c>
      <c r="I3035" s="18" t="s">
        <v>2091</v>
      </c>
      <c r="J3035" s="18" t="s">
        <v>5078</v>
      </c>
      <c r="K3035" s="18" t="s">
        <v>9486</v>
      </c>
      <c r="L3035" s="18" t="s">
        <v>34</v>
      </c>
      <c r="M3035" s="20">
        <v>0</v>
      </c>
      <c r="N3035" s="20">
        <v>12825141</v>
      </c>
      <c r="O3035" s="21">
        <f t="shared" si="141"/>
        <v>24906440.17017208</v>
      </c>
      <c r="P3035" s="22">
        <f t="shared" si="142"/>
        <v>0</v>
      </c>
      <c r="Q3035" s="20">
        <f t="shared" si="143"/>
        <v>8174086.0420650095</v>
      </c>
      <c r="R3035" s="18" t="s">
        <v>9487</v>
      </c>
      <c r="S3035" s="18">
        <v>96</v>
      </c>
    </row>
    <row r="3036" spans="1:19" x14ac:dyDescent="0.25">
      <c r="A3036" s="18" t="s">
        <v>9488</v>
      </c>
      <c r="B3036" s="18" t="s">
        <v>20</v>
      </c>
      <c r="C3036" s="18" t="s">
        <v>38</v>
      </c>
      <c r="D3036" s="18">
        <v>1996</v>
      </c>
      <c r="E3036" s="18">
        <f>VLOOKUP(D3036,'cpi roi'!A:C,2,FALSE)</f>
        <v>156.9</v>
      </c>
      <c r="F3036" s="18" t="s">
        <v>9070</v>
      </c>
      <c r="G3036" s="18">
        <v>5.4</v>
      </c>
      <c r="H3036" s="19">
        <v>8700</v>
      </c>
      <c r="I3036" s="18" t="s">
        <v>6683</v>
      </c>
      <c r="J3036" s="18" t="s">
        <v>8977</v>
      </c>
      <c r="K3036" s="18" t="s">
        <v>4730</v>
      </c>
      <c r="L3036" s="18" t="s">
        <v>34</v>
      </c>
      <c r="M3036" s="20">
        <v>25000000</v>
      </c>
      <c r="N3036" s="20">
        <v>17193231</v>
      </c>
      <c r="O3036" s="21">
        <f t="shared" si="141"/>
        <v>33389276.518164434</v>
      </c>
      <c r="P3036" s="22">
        <f t="shared" si="142"/>
        <v>68.772924000000003</v>
      </c>
      <c r="Q3036" s="20">
        <f t="shared" si="143"/>
        <v>10958082.217973232</v>
      </c>
      <c r="R3036" s="18" t="s">
        <v>122</v>
      </c>
      <c r="S3036" s="18">
        <v>98</v>
      </c>
    </row>
    <row r="3037" spans="1:19" x14ac:dyDescent="0.25">
      <c r="A3037" s="18" t="s">
        <v>9489</v>
      </c>
      <c r="B3037" s="18" t="s">
        <v>37</v>
      </c>
      <c r="C3037" s="18" t="s">
        <v>67</v>
      </c>
      <c r="D3037" s="18">
        <v>1996</v>
      </c>
      <c r="E3037" s="18">
        <f>VLOOKUP(D3037,'cpi roi'!A:C,2,FALSE)</f>
        <v>156.9</v>
      </c>
      <c r="F3037" s="18" t="s">
        <v>9051</v>
      </c>
      <c r="G3037" s="18">
        <v>6.2</v>
      </c>
      <c r="H3037" s="19">
        <v>1700</v>
      </c>
      <c r="I3037" s="18" t="s">
        <v>1516</v>
      </c>
      <c r="J3037" s="18" t="s">
        <v>9490</v>
      </c>
      <c r="K3037" s="18" t="s">
        <v>1516</v>
      </c>
      <c r="L3037" s="18" t="s">
        <v>34</v>
      </c>
      <c r="M3037" s="20">
        <v>0</v>
      </c>
      <c r="N3037" s="20">
        <v>195170</v>
      </c>
      <c r="O3037" s="21">
        <f t="shared" si="141"/>
        <v>379020.38878266409</v>
      </c>
      <c r="P3037" s="22">
        <f t="shared" si="142"/>
        <v>0</v>
      </c>
      <c r="Q3037" s="20">
        <f t="shared" si="143"/>
        <v>124391.33205863608</v>
      </c>
      <c r="R3037" s="18" t="s">
        <v>8379</v>
      </c>
      <c r="S3037" s="18">
        <v>119</v>
      </c>
    </row>
    <row r="3038" spans="1:19" x14ac:dyDescent="0.25">
      <c r="A3038" s="18" t="s">
        <v>9491</v>
      </c>
      <c r="B3038" s="18" t="s">
        <v>20</v>
      </c>
      <c r="C3038" s="18" t="s">
        <v>21</v>
      </c>
      <c r="D3038" s="18">
        <v>1996</v>
      </c>
      <c r="E3038" s="18">
        <f>VLOOKUP(D3038,'cpi roi'!A:C,2,FALSE)</f>
        <v>156.9</v>
      </c>
      <c r="F3038" s="18" t="s">
        <v>8541</v>
      </c>
      <c r="G3038" s="18">
        <v>6</v>
      </c>
      <c r="H3038" s="19">
        <v>5000</v>
      </c>
      <c r="I3038" s="18" t="s">
        <v>5314</v>
      </c>
      <c r="J3038" s="18" t="s">
        <v>9492</v>
      </c>
      <c r="K3038" s="18" t="s">
        <v>7217</v>
      </c>
      <c r="L3038" s="18" t="s">
        <v>34</v>
      </c>
      <c r="M3038" s="20">
        <v>18000000</v>
      </c>
      <c r="N3038" s="20">
        <v>2821671</v>
      </c>
      <c r="O3038" s="21">
        <f t="shared" si="141"/>
        <v>5479688.6787762903</v>
      </c>
      <c r="P3038" s="22">
        <f t="shared" si="142"/>
        <v>15.67595</v>
      </c>
      <c r="Q3038" s="20">
        <f t="shared" si="143"/>
        <v>1798388.1453154876</v>
      </c>
      <c r="R3038" s="18" t="s">
        <v>598</v>
      </c>
      <c r="S3038" s="18">
        <v>117</v>
      </c>
    </row>
    <row r="3039" spans="1:19" x14ac:dyDescent="0.25">
      <c r="A3039" s="18" t="s">
        <v>9493</v>
      </c>
      <c r="B3039" s="18" t="s">
        <v>20</v>
      </c>
      <c r="C3039" s="18" t="s">
        <v>38</v>
      </c>
      <c r="D3039" s="18">
        <v>1996</v>
      </c>
      <c r="E3039" s="18">
        <f>VLOOKUP(D3039,'cpi roi'!A:C,2,FALSE)</f>
        <v>156.9</v>
      </c>
      <c r="F3039" s="18" t="s">
        <v>9200</v>
      </c>
      <c r="G3039" s="18">
        <v>4.8</v>
      </c>
      <c r="H3039" s="19">
        <v>2900</v>
      </c>
      <c r="I3039" s="18" t="s">
        <v>9494</v>
      </c>
      <c r="J3039" s="18" t="s">
        <v>9495</v>
      </c>
      <c r="K3039" s="18" t="s">
        <v>9496</v>
      </c>
      <c r="L3039" s="18" t="s">
        <v>34</v>
      </c>
      <c r="M3039" s="20">
        <v>0</v>
      </c>
      <c r="N3039" s="20">
        <v>684351</v>
      </c>
      <c r="O3039" s="21">
        <f t="shared" si="141"/>
        <v>1329010.5143403441</v>
      </c>
      <c r="P3039" s="22">
        <f t="shared" si="142"/>
        <v>0</v>
      </c>
      <c r="Q3039" s="20">
        <f t="shared" si="143"/>
        <v>436170.17208413006</v>
      </c>
      <c r="R3039" s="18" t="s">
        <v>9497</v>
      </c>
      <c r="S3039" s="18">
        <v>90</v>
      </c>
    </row>
    <row r="3040" spans="1:19" x14ac:dyDescent="0.25">
      <c r="A3040" s="18" t="s">
        <v>9498</v>
      </c>
      <c r="B3040" s="18" t="s">
        <v>20</v>
      </c>
      <c r="C3040" s="18" t="s">
        <v>45</v>
      </c>
      <c r="D3040" s="18">
        <v>1996</v>
      </c>
      <c r="E3040" s="18">
        <f>VLOOKUP(D3040,'cpi roi'!A:C,2,FALSE)</f>
        <v>156.9</v>
      </c>
      <c r="F3040" s="18" t="s">
        <v>9003</v>
      </c>
      <c r="G3040" s="18">
        <v>3.9</v>
      </c>
      <c r="H3040" s="19">
        <v>833</v>
      </c>
      <c r="I3040" s="18" t="s">
        <v>9499</v>
      </c>
      <c r="J3040" s="18" t="s">
        <v>9500</v>
      </c>
      <c r="K3040" s="18" t="s">
        <v>9501</v>
      </c>
      <c r="L3040" s="18" t="s">
        <v>34</v>
      </c>
      <c r="M3040" s="20">
        <v>0</v>
      </c>
      <c r="N3040" s="20">
        <v>1383553</v>
      </c>
      <c r="O3040" s="21">
        <f t="shared" si="141"/>
        <v>2686861.689611217</v>
      </c>
      <c r="P3040" s="22">
        <f t="shared" si="142"/>
        <v>0</v>
      </c>
      <c r="Q3040" s="20">
        <f t="shared" si="143"/>
        <v>881805.60866794141</v>
      </c>
      <c r="R3040" s="18" t="s">
        <v>9502</v>
      </c>
      <c r="S3040" s="18">
        <v>89</v>
      </c>
    </row>
    <row r="3041" spans="1:19" x14ac:dyDescent="0.25">
      <c r="A3041" s="18" t="s">
        <v>9503</v>
      </c>
      <c r="B3041" s="18" t="s">
        <v>20</v>
      </c>
      <c r="C3041" s="18" t="s">
        <v>21</v>
      </c>
      <c r="D3041" s="18">
        <v>1996</v>
      </c>
      <c r="E3041" s="18">
        <f>VLOOKUP(D3041,'cpi roi'!A:C,2,FALSE)</f>
        <v>156.9</v>
      </c>
      <c r="F3041" s="18" t="s">
        <v>9026</v>
      </c>
      <c r="G3041" s="18">
        <v>5.7</v>
      </c>
      <c r="H3041" s="19">
        <v>4000</v>
      </c>
      <c r="I3041" s="18" t="s">
        <v>249</v>
      </c>
      <c r="J3041" s="18" t="s">
        <v>9504</v>
      </c>
      <c r="K3041" s="18" t="s">
        <v>6661</v>
      </c>
      <c r="L3041" s="18" t="s">
        <v>34</v>
      </c>
      <c r="M3041" s="20">
        <v>0</v>
      </c>
      <c r="N3041" s="20">
        <v>5939449</v>
      </c>
      <c r="O3041" s="21">
        <f t="shared" si="141"/>
        <v>11534417.528999362</v>
      </c>
      <c r="P3041" s="22">
        <f t="shared" si="142"/>
        <v>0</v>
      </c>
      <c r="Q3041" s="20">
        <f t="shared" si="143"/>
        <v>3785499.6813256852</v>
      </c>
      <c r="R3041" s="18" t="s">
        <v>2097</v>
      </c>
      <c r="S3041" s="18">
        <v>103</v>
      </c>
    </row>
    <row r="3042" spans="1:19" x14ac:dyDescent="0.25">
      <c r="A3042" s="18" t="s">
        <v>9505</v>
      </c>
      <c r="B3042" s="18" t="s">
        <v>20</v>
      </c>
      <c r="C3042" s="18" t="s">
        <v>45</v>
      </c>
      <c r="D3042" s="18">
        <v>1996</v>
      </c>
      <c r="E3042" s="18">
        <f>VLOOKUP(D3042,'cpi roi'!A:C,2,FALSE)</f>
        <v>156.9</v>
      </c>
      <c r="F3042" s="18" t="s">
        <v>9167</v>
      </c>
      <c r="G3042" s="18">
        <v>6.7</v>
      </c>
      <c r="H3042" s="19">
        <v>3600</v>
      </c>
      <c r="I3042" s="18" t="s">
        <v>7189</v>
      </c>
      <c r="J3042" s="18" t="s">
        <v>7189</v>
      </c>
      <c r="K3042" s="18" t="s">
        <v>9506</v>
      </c>
      <c r="L3042" s="18" t="s">
        <v>34</v>
      </c>
      <c r="M3042" s="20">
        <v>5000000</v>
      </c>
      <c r="N3042" s="20">
        <v>660313</v>
      </c>
      <c r="O3042" s="21">
        <f t="shared" si="141"/>
        <v>1282328.6876991712</v>
      </c>
      <c r="P3042" s="22">
        <f t="shared" si="142"/>
        <v>13.20626</v>
      </c>
      <c r="Q3042" s="20">
        <f t="shared" si="143"/>
        <v>420849.58572339069</v>
      </c>
      <c r="R3042" s="18" t="s">
        <v>9507</v>
      </c>
      <c r="S3042" s="18">
        <v>116</v>
      </c>
    </row>
    <row r="3043" spans="1:19" x14ac:dyDescent="0.25">
      <c r="A3043" s="18" t="s">
        <v>9508</v>
      </c>
      <c r="B3043" s="18" t="s">
        <v>2004</v>
      </c>
      <c r="C3043" s="18" t="s">
        <v>45</v>
      </c>
      <c r="D3043" s="18">
        <v>1996</v>
      </c>
      <c r="E3043" s="18">
        <f>VLOOKUP(D3043,'cpi roi'!A:C,2,FALSE)</f>
        <v>156.9</v>
      </c>
      <c r="F3043" s="18" t="s">
        <v>9244</v>
      </c>
      <c r="G3043" s="18">
        <v>5.3</v>
      </c>
      <c r="H3043" s="19">
        <v>9600</v>
      </c>
      <c r="I3043" s="18" t="s">
        <v>9509</v>
      </c>
      <c r="J3043" s="18" t="s">
        <v>8554</v>
      </c>
      <c r="K3043" s="18" t="s">
        <v>7099</v>
      </c>
      <c r="L3043" s="18" t="s">
        <v>34</v>
      </c>
      <c r="M3043" s="20">
        <v>0</v>
      </c>
      <c r="N3043" s="20">
        <v>9255027</v>
      </c>
      <c r="O3043" s="21">
        <f t="shared" si="141"/>
        <v>17973274.231357552</v>
      </c>
      <c r="P3043" s="22">
        <f t="shared" si="142"/>
        <v>0</v>
      </c>
      <c r="Q3043" s="20">
        <f t="shared" si="143"/>
        <v>5898678.7762906309</v>
      </c>
      <c r="R3043" s="18" t="s">
        <v>8003</v>
      </c>
      <c r="S3043" s="18">
        <v>91</v>
      </c>
    </row>
    <row r="3044" spans="1:19" x14ac:dyDescent="0.25">
      <c r="A3044" s="18" t="s">
        <v>9510</v>
      </c>
      <c r="B3044" s="18" t="s">
        <v>37</v>
      </c>
      <c r="C3044" s="18" t="s">
        <v>45</v>
      </c>
      <c r="D3044" s="18">
        <v>1996</v>
      </c>
      <c r="E3044" s="18">
        <f>VLOOKUP(D3044,'cpi roi'!A:C,2,FALSE)</f>
        <v>156.9</v>
      </c>
      <c r="F3044" s="18" t="s">
        <v>9124</v>
      </c>
      <c r="G3044" s="18">
        <v>2.7</v>
      </c>
      <c r="H3044" s="19">
        <v>8200</v>
      </c>
      <c r="I3044" s="18" t="s">
        <v>9511</v>
      </c>
      <c r="J3044" s="18" t="s">
        <v>9512</v>
      </c>
      <c r="K3044" s="18" t="s">
        <v>9513</v>
      </c>
      <c r="L3044" s="18" t="s">
        <v>34</v>
      </c>
      <c r="M3044" s="20">
        <v>24000000</v>
      </c>
      <c r="N3044" s="20">
        <v>4422380</v>
      </c>
      <c r="O3044" s="21">
        <f t="shared" si="141"/>
        <v>8588267.5971956663</v>
      </c>
      <c r="P3044" s="22">
        <f t="shared" si="142"/>
        <v>18.426583333333333</v>
      </c>
      <c r="Q3044" s="20">
        <f t="shared" si="143"/>
        <v>2818597.8330146591</v>
      </c>
      <c r="R3044" s="18" t="s">
        <v>9514</v>
      </c>
      <c r="S3044" s="18">
        <v>94</v>
      </c>
    </row>
    <row r="3045" spans="1:19" x14ac:dyDescent="0.25">
      <c r="A3045" s="18" t="s">
        <v>9515</v>
      </c>
      <c r="B3045" s="18" t="s">
        <v>20</v>
      </c>
      <c r="C3045" s="18" t="s">
        <v>21</v>
      </c>
      <c r="D3045" s="18">
        <v>1997</v>
      </c>
      <c r="E3045" s="18">
        <f>VLOOKUP(D3045,'cpi roi'!A:C,2,FALSE)</f>
        <v>160.5</v>
      </c>
      <c r="F3045" s="18" t="s">
        <v>9516</v>
      </c>
      <c r="G3045" s="18">
        <v>7.8</v>
      </c>
      <c r="H3045" s="19">
        <v>361000</v>
      </c>
      <c r="I3045" s="18" t="s">
        <v>6821</v>
      </c>
      <c r="J3045" s="18" t="s">
        <v>6752</v>
      </c>
      <c r="K3045" s="18" t="s">
        <v>1824</v>
      </c>
      <c r="L3045" s="18" t="s">
        <v>34</v>
      </c>
      <c r="M3045" s="20">
        <v>50000000</v>
      </c>
      <c r="N3045" s="20">
        <v>109423648</v>
      </c>
      <c r="O3045" s="21">
        <f t="shared" si="141"/>
        <v>207734489.38068536</v>
      </c>
      <c r="P3045" s="22">
        <f t="shared" si="142"/>
        <v>218.847296</v>
      </c>
      <c r="Q3045" s="20">
        <f t="shared" si="143"/>
        <v>68176727.725856692</v>
      </c>
      <c r="R3045" s="18" t="s">
        <v>7574</v>
      </c>
      <c r="S3045" s="18">
        <v>129</v>
      </c>
    </row>
    <row r="3046" spans="1:19" x14ac:dyDescent="0.25">
      <c r="A3046" s="18" t="s">
        <v>9517</v>
      </c>
      <c r="B3046" s="18" t="s">
        <v>20</v>
      </c>
      <c r="C3046" s="18" t="s">
        <v>21</v>
      </c>
      <c r="D3046" s="18">
        <v>1997</v>
      </c>
      <c r="E3046" s="18">
        <f>VLOOKUP(D3046,'cpi roi'!A:C,2,FALSE)</f>
        <v>160.5</v>
      </c>
      <c r="F3046" s="18" t="s">
        <v>9518</v>
      </c>
      <c r="G3046" s="18">
        <v>7.9</v>
      </c>
      <c r="H3046" s="19">
        <v>246000</v>
      </c>
      <c r="I3046" s="18" t="s">
        <v>9099</v>
      </c>
      <c r="J3046" s="18" t="s">
        <v>9099</v>
      </c>
      <c r="K3046" s="18" t="s">
        <v>9041</v>
      </c>
      <c r="L3046" s="18" t="s">
        <v>34</v>
      </c>
      <c r="M3046" s="20">
        <v>15000000</v>
      </c>
      <c r="N3046" s="20">
        <v>43101594</v>
      </c>
      <c r="O3046" s="21">
        <f t="shared" si="141"/>
        <v>81825892.160747662</v>
      </c>
      <c r="P3046" s="22">
        <f t="shared" si="142"/>
        <v>287.34396000000004</v>
      </c>
      <c r="Q3046" s="20">
        <f t="shared" si="143"/>
        <v>26854575.700934581</v>
      </c>
      <c r="R3046" s="18" t="s">
        <v>2031</v>
      </c>
      <c r="S3046" s="18">
        <v>155</v>
      </c>
    </row>
    <row r="3047" spans="1:19" x14ac:dyDescent="0.25">
      <c r="A3047" s="18" t="s">
        <v>9519</v>
      </c>
      <c r="B3047" s="18" t="s">
        <v>2004</v>
      </c>
      <c r="C3047" s="18" t="s">
        <v>21</v>
      </c>
      <c r="D3047" s="18">
        <v>1997</v>
      </c>
      <c r="E3047" s="18">
        <f>VLOOKUP(D3047,'cpi roi'!A:C,2,FALSE)</f>
        <v>160.5</v>
      </c>
      <c r="F3047" s="18" t="s">
        <v>9520</v>
      </c>
      <c r="G3047" s="18">
        <v>7.8</v>
      </c>
      <c r="H3047" s="19">
        <v>1100000</v>
      </c>
      <c r="I3047" s="18" t="s">
        <v>2002</v>
      </c>
      <c r="J3047" s="18" t="s">
        <v>2002</v>
      </c>
      <c r="K3047" s="18" t="s">
        <v>8513</v>
      </c>
      <c r="L3047" s="18" t="s">
        <v>34</v>
      </c>
      <c r="M3047" s="20">
        <v>200000000</v>
      </c>
      <c r="N3047" s="20">
        <v>2201647264</v>
      </c>
      <c r="O3047" s="21">
        <f t="shared" si="141"/>
        <v>4179700444.4909658</v>
      </c>
      <c r="P3047" s="22">
        <f t="shared" si="142"/>
        <v>1100.8236320000001</v>
      </c>
      <c r="Q3047" s="20">
        <f t="shared" si="143"/>
        <v>1371742843.6137071</v>
      </c>
      <c r="R3047" s="18" t="s">
        <v>184</v>
      </c>
      <c r="S3047" s="18">
        <v>194</v>
      </c>
    </row>
    <row r="3048" spans="1:19" x14ac:dyDescent="0.25">
      <c r="A3048" s="18" t="s">
        <v>9521</v>
      </c>
      <c r="B3048" s="18" t="s">
        <v>2004</v>
      </c>
      <c r="C3048" s="18" t="s">
        <v>38</v>
      </c>
      <c r="D3048" s="18">
        <v>1997</v>
      </c>
      <c r="E3048" s="18">
        <f>VLOOKUP(D3048,'cpi roi'!A:C,2,FALSE)</f>
        <v>160.5</v>
      </c>
      <c r="F3048" s="18" t="s">
        <v>9522</v>
      </c>
      <c r="G3048" s="18">
        <v>7.7</v>
      </c>
      <c r="H3048" s="19">
        <v>444000</v>
      </c>
      <c r="I3048" s="18" t="s">
        <v>2911</v>
      </c>
      <c r="J3048" s="18" t="s">
        <v>2911</v>
      </c>
      <c r="K3048" s="18" t="s">
        <v>4462</v>
      </c>
      <c r="L3048" s="18" t="s">
        <v>457</v>
      </c>
      <c r="M3048" s="20">
        <v>93000000</v>
      </c>
      <c r="N3048" s="20">
        <v>263920180</v>
      </c>
      <c r="O3048" s="21">
        <f t="shared" si="141"/>
        <v>501037251.37694705</v>
      </c>
      <c r="P3048" s="22">
        <f t="shared" si="142"/>
        <v>283.78513978494624</v>
      </c>
      <c r="Q3048" s="20">
        <f t="shared" si="143"/>
        <v>164436249.22118381</v>
      </c>
      <c r="R3048" s="18" t="s">
        <v>35</v>
      </c>
      <c r="S3048" s="18">
        <v>126</v>
      </c>
    </row>
    <row r="3049" spans="1:19" x14ac:dyDescent="0.25">
      <c r="A3049" s="18" t="s">
        <v>9523</v>
      </c>
      <c r="B3049" s="18" t="s">
        <v>2004</v>
      </c>
      <c r="C3049" s="18" t="s">
        <v>29</v>
      </c>
      <c r="D3049" s="18">
        <v>1997</v>
      </c>
      <c r="E3049" s="18">
        <f>VLOOKUP(D3049,'cpi roi'!A:C,2,FALSE)</f>
        <v>160.5</v>
      </c>
      <c r="F3049" s="18" t="s">
        <v>9524</v>
      </c>
      <c r="G3049" s="18">
        <v>7</v>
      </c>
      <c r="H3049" s="19">
        <v>227000</v>
      </c>
      <c r="I3049" s="18" t="s">
        <v>9525</v>
      </c>
      <c r="J3049" s="18" t="s">
        <v>6846</v>
      </c>
      <c r="K3049" s="18" t="s">
        <v>6846</v>
      </c>
      <c r="L3049" s="18" t="s">
        <v>34</v>
      </c>
      <c r="M3049" s="20">
        <v>16500000</v>
      </c>
      <c r="N3049" s="20">
        <v>67683989</v>
      </c>
      <c r="O3049" s="21">
        <f t="shared" si="141"/>
        <v>128494152.3258567</v>
      </c>
      <c r="P3049" s="22">
        <f t="shared" si="142"/>
        <v>410.20599393939392</v>
      </c>
      <c r="Q3049" s="20">
        <f t="shared" si="143"/>
        <v>42170709.657320872</v>
      </c>
      <c r="R3049" s="18" t="s">
        <v>6471</v>
      </c>
      <c r="S3049" s="18">
        <v>89</v>
      </c>
    </row>
    <row r="3050" spans="1:19" x14ac:dyDescent="0.25">
      <c r="A3050" s="18" t="s">
        <v>9526</v>
      </c>
      <c r="B3050" s="18" t="s">
        <v>20</v>
      </c>
      <c r="C3050" s="18" t="s">
        <v>21</v>
      </c>
      <c r="D3050" s="18">
        <v>1997</v>
      </c>
      <c r="E3050" s="18">
        <f>VLOOKUP(D3050,'cpi roi'!A:C,2,FALSE)</f>
        <v>160.5</v>
      </c>
      <c r="F3050" s="18" t="s">
        <v>9527</v>
      </c>
      <c r="G3050" s="18">
        <v>6.9</v>
      </c>
      <c r="H3050" s="19">
        <v>54000</v>
      </c>
      <c r="I3050" s="18" t="s">
        <v>1511</v>
      </c>
      <c r="J3050" s="18" t="s">
        <v>9528</v>
      </c>
      <c r="K3050" s="18" t="s">
        <v>4571</v>
      </c>
      <c r="L3050" s="18" t="s">
        <v>457</v>
      </c>
      <c r="M3050" s="20">
        <v>62000000</v>
      </c>
      <c r="N3050" s="20">
        <v>1071255</v>
      </c>
      <c r="O3050" s="21">
        <f t="shared" si="141"/>
        <v>2033715.8785046728</v>
      </c>
      <c r="P3050" s="22">
        <f t="shared" si="142"/>
        <v>1.7278306451612904</v>
      </c>
      <c r="Q3050" s="20">
        <f t="shared" si="143"/>
        <v>667448.59813084116</v>
      </c>
      <c r="R3050" s="18" t="s">
        <v>9529</v>
      </c>
      <c r="S3050" s="18">
        <v>137</v>
      </c>
    </row>
    <row r="3051" spans="1:19" x14ac:dyDescent="0.25">
      <c r="A3051" s="18" t="s">
        <v>9530</v>
      </c>
      <c r="B3051" s="18" t="s">
        <v>20</v>
      </c>
      <c r="C3051" s="18" t="s">
        <v>21</v>
      </c>
      <c r="D3051" s="18">
        <v>1997</v>
      </c>
      <c r="E3051" s="18">
        <f>VLOOKUP(D3051,'cpi roi'!A:C,2,FALSE)</f>
        <v>160.5</v>
      </c>
      <c r="F3051" s="18" t="s">
        <v>9531</v>
      </c>
      <c r="G3051" s="18">
        <v>8.3000000000000007</v>
      </c>
      <c r="H3051" s="19">
        <v>887000</v>
      </c>
      <c r="I3051" s="18" t="s">
        <v>5228</v>
      </c>
      <c r="J3051" s="18" t="s">
        <v>9532</v>
      </c>
      <c r="K3051" s="18" t="s">
        <v>101</v>
      </c>
      <c r="L3051" s="18" t="s">
        <v>34</v>
      </c>
      <c r="M3051" s="20">
        <v>10000000</v>
      </c>
      <c r="N3051" s="20">
        <v>225933435</v>
      </c>
      <c r="O3051" s="21">
        <f t="shared" si="141"/>
        <v>428921605.26168221</v>
      </c>
      <c r="P3051" s="22">
        <f t="shared" si="142"/>
        <v>2259.3343500000001</v>
      </c>
      <c r="Q3051" s="20">
        <f t="shared" si="143"/>
        <v>140768495.32710281</v>
      </c>
      <c r="R3051" s="18" t="s">
        <v>3747</v>
      </c>
      <c r="S3051" s="18">
        <v>126</v>
      </c>
    </row>
    <row r="3052" spans="1:19" x14ac:dyDescent="0.25">
      <c r="A3052" s="18" t="s">
        <v>9533</v>
      </c>
      <c r="B3052" s="18" t="s">
        <v>20</v>
      </c>
      <c r="C3052" s="18" t="s">
        <v>38</v>
      </c>
      <c r="D3052" s="18">
        <v>1997</v>
      </c>
      <c r="E3052" s="18">
        <f>VLOOKUP(D3052,'cpi roi'!A:C,2,FALSE)</f>
        <v>160.5</v>
      </c>
      <c r="F3052" s="18" t="s">
        <v>9534</v>
      </c>
      <c r="G3052" s="18">
        <v>7.2</v>
      </c>
      <c r="H3052" s="19">
        <v>276000</v>
      </c>
      <c r="I3052" s="18" t="s">
        <v>2650</v>
      </c>
      <c r="J3052" s="18" t="s">
        <v>3869</v>
      </c>
      <c r="K3052" s="18" t="s">
        <v>9535</v>
      </c>
      <c r="L3052" s="18" t="s">
        <v>34</v>
      </c>
      <c r="M3052" s="20">
        <v>105000000</v>
      </c>
      <c r="N3052" s="20">
        <v>121214377</v>
      </c>
      <c r="O3052" s="21">
        <f t="shared" si="141"/>
        <v>230118508.85919002</v>
      </c>
      <c r="P3052" s="22">
        <f t="shared" si="142"/>
        <v>115.44226380952381</v>
      </c>
      <c r="Q3052" s="20">
        <f t="shared" si="143"/>
        <v>75522976.323987544</v>
      </c>
      <c r="R3052" s="18" t="s">
        <v>2105</v>
      </c>
      <c r="S3052" s="18">
        <v>129</v>
      </c>
    </row>
    <row r="3053" spans="1:19" x14ac:dyDescent="0.25">
      <c r="A3053" s="18" t="s">
        <v>9536</v>
      </c>
      <c r="B3053" s="18" t="s">
        <v>20</v>
      </c>
      <c r="C3053" s="18" t="s">
        <v>21</v>
      </c>
      <c r="D3053" s="18">
        <v>1997</v>
      </c>
      <c r="E3053" s="18">
        <f>VLOOKUP(D3053,'cpi roi'!A:C,2,FALSE)</f>
        <v>160.5</v>
      </c>
      <c r="F3053" s="18" t="s">
        <v>9537</v>
      </c>
      <c r="G3053" s="18">
        <v>7.5</v>
      </c>
      <c r="H3053" s="19">
        <v>342000</v>
      </c>
      <c r="I3053" s="18" t="s">
        <v>1014</v>
      </c>
      <c r="J3053" s="18" t="s">
        <v>9538</v>
      </c>
      <c r="K3053" s="18" t="s">
        <v>5079</v>
      </c>
      <c r="L3053" s="18" t="s">
        <v>5820</v>
      </c>
      <c r="M3053" s="20">
        <v>57000000</v>
      </c>
      <c r="N3053" s="20">
        <v>152944660</v>
      </c>
      <c r="O3053" s="21">
        <f t="shared" si="141"/>
        <v>290356622.44236761</v>
      </c>
      <c r="P3053" s="22">
        <f t="shared" si="142"/>
        <v>268.3239649122807</v>
      </c>
      <c r="Q3053" s="20">
        <f t="shared" si="143"/>
        <v>95292623.052959502</v>
      </c>
      <c r="R3053" s="18" t="s">
        <v>27</v>
      </c>
      <c r="S3053" s="18">
        <v>144</v>
      </c>
    </row>
    <row r="3054" spans="1:19" x14ac:dyDescent="0.25">
      <c r="A3054" s="18" t="s">
        <v>9539</v>
      </c>
      <c r="B3054" s="18" t="s">
        <v>20</v>
      </c>
      <c r="C3054" s="18" t="s">
        <v>38</v>
      </c>
      <c r="D3054" s="18">
        <v>1997</v>
      </c>
      <c r="E3054" s="18">
        <f>VLOOKUP(D3054,'cpi roi'!A:C,2,FALSE)</f>
        <v>160.5</v>
      </c>
      <c r="F3054" s="18" t="s">
        <v>9401</v>
      </c>
      <c r="G3054" s="18">
        <v>6.9</v>
      </c>
      <c r="H3054" s="19">
        <v>282000</v>
      </c>
      <c r="I3054" s="18" t="s">
        <v>9540</v>
      </c>
      <c r="J3054" s="18" t="s">
        <v>8763</v>
      </c>
      <c r="K3054" s="18" t="s">
        <v>1540</v>
      </c>
      <c r="L3054" s="18" t="s">
        <v>34</v>
      </c>
      <c r="M3054" s="20">
        <v>75000000</v>
      </c>
      <c r="N3054" s="20">
        <v>224012234</v>
      </c>
      <c r="O3054" s="21">
        <f t="shared" si="141"/>
        <v>425274315.88660437</v>
      </c>
      <c r="P3054" s="22">
        <f t="shared" si="142"/>
        <v>298.68297866666666</v>
      </c>
      <c r="Q3054" s="20">
        <f t="shared" si="143"/>
        <v>139571485.35825545</v>
      </c>
      <c r="R3054" s="18" t="s">
        <v>2097</v>
      </c>
      <c r="S3054" s="18">
        <v>115</v>
      </c>
    </row>
    <row r="3055" spans="1:19" x14ac:dyDescent="0.25">
      <c r="A3055" s="18" t="s">
        <v>9541</v>
      </c>
      <c r="B3055" s="18" t="s">
        <v>20</v>
      </c>
      <c r="C3055" s="18" t="s">
        <v>108</v>
      </c>
      <c r="D3055" s="18">
        <v>1997</v>
      </c>
      <c r="E3055" s="18">
        <f>VLOOKUP(D3055,'cpi roi'!A:C,2,FALSE)</f>
        <v>160.5</v>
      </c>
      <c r="F3055" s="18" t="s">
        <v>9542</v>
      </c>
      <c r="G3055" s="18">
        <v>7.5</v>
      </c>
      <c r="H3055" s="19">
        <v>325000</v>
      </c>
      <c r="I3055" s="18" t="s">
        <v>6778</v>
      </c>
      <c r="J3055" s="18" t="s">
        <v>6778</v>
      </c>
      <c r="K3055" s="18" t="s">
        <v>9543</v>
      </c>
      <c r="L3055" s="18" t="s">
        <v>34</v>
      </c>
      <c r="M3055" s="20">
        <v>12000000</v>
      </c>
      <c r="N3055" s="20">
        <v>39673807</v>
      </c>
      <c r="O3055" s="21">
        <f t="shared" si="141"/>
        <v>75318436.09283489</v>
      </c>
      <c r="P3055" s="22">
        <f t="shared" si="142"/>
        <v>330.61505833333331</v>
      </c>
      <c r="Q3055" s="20">
        <f t="shared" si="143"/>
        <v>24718882.866043612</v>
      </c>
      <c r="R3055" s="18" t="s">
        <v>3747</v>
      </c>
      <c r="S3055" s="18">
        <v>154</v>
      </c>
    </row>
    <row r="3056" spans="1:19" x14ac:dyDescent="0.25">
      <c r="A3056" s="18" t="s">
        <v>9544</v>
      </c>
      <c r="B3056" s="18" t="s">
        <v>20</v>
      </c>
      <c r="C3056" s="18" t="s">
        <v>108</v>
      </c>
      <c r="D3056" s="18">
        <v>1997</v>
      </c>
      <c r="E3056" s="18">
        <f>VLOOKUP(D3056,'cpi roi'!A:C,2,FALSE)</f>
        <v>160.5</v>
      </c>
      <c r="F3056" s="18" t="s">
        <v>9545</v>
      </c>
      <c r="G3056" s="18">
        <v>8.1999999999999993</v>
      </c>
      <c r="H3056" s="19">
        <v>544000</v>
      </c>
      <c r="I3056" s="18" t="s">
        <v>1668</v>
      </c>
      <c r="J3056" s="18" t="s">
        <v>4946</v>
      </c>
      <c r="K3056" s="18" t="s">
        <v>8365</v>
      </c>
      <c r="L3056" s="18" t="s">
        <v>34</v>
      </c>
      <c r="M3056" s="20">
        <v>35000000</v>
      </c>
      <c r="N3056" s="20">
        <v>126216940</v>
      </c>
      <c r="O3056" s="21">
        <f t="shared" si="141"/>
        <v>239615586.40498441</v>
      </c>
      <c r="P3056" s="22">
        <f t="shared" si="142"/>
        <v>360.61982857142857</v>
      </c>
      <c r="Q3056" s="20">
        <f t="shared" si="143"/>
        <v>78639838.006230533</v>
      </c>
      <c r="R3056" s="18" t="s">
        <v>8628</v>
      </c>
      <c r="S3056" s="18">
        <v>138</v>
      </c>
    </row>
    <row r="3057" spans="1:19" x14ac:dyDescent="0.25">
      <c r="A3057" s="18" t="s">
        <v>9546</v>
      </c>
      <c r="B3057" s="18" t="s">
        <v>2004</v>
      </c>
      <c r="C3057" s="18" t="s">
        <v>45</v>
      </c>
      <c r="D3057" s="18">
        <v>1997</v>
      </c>
      <c r="E3057" s="18">
        <f>VLOOKUP(D3057,'cpi roi'!A:C,2,FALSE)</f>
        <v>160.5</v>
      </c>
      <c r="F3057" s="18" t="s">
        <v>9547</v>
      </c>
      <c r="G3057" s="18">
        <v>8.6</v>
      </c>
      <c r="H3057" s="19">
        <v>642000</v>
      </c>
      <c r="I3057" s="18" t="s">
        <v>6767</v>
      </c>
      <c r="J3057" s="18" t="s">
        <v>9548</v>
      </c>
      <c r="K3057" s="18" t="s">
        <v>6767</v>
      </c>
      <c r="L3057" s="18" t="s">
        <v>310</v>
      </c>
      <c r="M3057" s="20">
        <v>20000000</v>
      </c>
      <c r="N3057" s="20">
        <v>230098753</v>
      </c>
      <c r="O3057" s="21">
        <f t="shared" si="141"/>
        <v>436829221.4274143</v>
      </c>
      <c r="P3057" s="22">
        <f t="shared" si="142"/>
        <v>1150.4937649999999</v>
      </c>
      <c r="Q3057" s="20">
        <f t="shared" si="143"/>
        <v>143363709.0342679</v>
      </c>
      <c r="R3057" s="18" t="s">
        <v>9549</v>
      </c>
      <c r="S3057" s="18">
        <v>116</v>
      </c>
    </row>
    <row r="3058" spans="1:19" x14ac:dyDescent="0.25">
      <c r="A3058" s="18" t="s">
        <v>9550</v>
      </c>
      <c r="B3058" s="18" t="s">
        <v>37</v>
      </c>
      <c r="C3058" s="18" t="s">
        <v>21</v>
      </c>
      <c r="D3058" s="18">
        <v>1997</v>
      </c>
      <c r="E3058" s="18">
        <f>VLOOKUP(D3058,'cpi roi'!A:C,2,FALSE)</f>
        <v>160.5</v>
      </c>
      <c r="F3058" s="18" t="s">
        <v>9551</v>
      </c>
      <c r="G3058" s="18">
        <v>7.5</v>
      </c>
      <c r="H3058" s="19">
        <v>260000</v>
      </c>
      <c r="I3058" s="18" t="s">
        <v>2060</v>
      </c>
      <c r="J3058" s="18" t="s">
        <v>9552</v>
      </c>
      <c r="K3058" s="18" t="s">
        <v>4364</v>
      </c>
      <c r="L3058" s="18" t="s">
        <v>34</v>
      </c>
      <c r="M3058" s="20">
        <v>90000000</v>
      </c>
      <c r="N3058" s="20">
        <v>171120329</v>
      </c>
      <c r="O3058" s="21">
        <f t="shared" si="141"/>
        <v>324862082.53146416</v>
      </c>
      <c r="P3058" s="22">
        <f t="shared" si="142"/>
        <v>190.13369888888889</v>
      </c>
      <c r="Q3058" s="20">
        <f t="shared" si="143"/>
        <v>106617027.41433021</v>
      </c>
      <c r="R3058" s="18" t="s">
        <v>27</v>
      </c>
      <c r="S3058" s="18">
        <v>150</v>
      </c>
    </row>
    <row r="3059" spans="1:19" x14ac:dyDescent="0.25">
      <c r="A3059" s="18" t="s">
        <v>9553</v>
      </c>
      <c r="B3059" s="18" t="s">
        <v>2004</v>
      </c>
      <c r="C3059" s="18" t="s">
        <v>38</v>
      </c>
      <c r="D3059" s="18">
        <v>1997</v>
      </c>
      <c r="E3059" s="18">
        <f>VLOOKUP(D3059,'cpi roi'!A:C,2,FALSE)</f>
        <v>160.5</v>
      </c>
      <c r="F3059" s="18" t="s">
        <v>9554</v>
      </c>
      <c r="G3059" s="18">
        <v>7.3</v>
      </c>
      <c r="H3059" s="19">
        <v>529000</v>
      </c>
      <c r="I3059" s="18" t="s">
        <v>6232</v>
      </c>
      <c r="J3059" s="18" t="s">
        <v>9555</v>
      </c>
      <c r="K3059" s="18" t="s">
        <v>1881</v>
      </c>
      <c r="L3059" s="18" t="s">
        <v>34</v>
      </c>
      <c r="M3059" s="20">
        <v>90000000</v>
      </c>
      <c r="N3059" s="20">
        <v>589390539</v>
      </c>
      <c r="O3059" s="21">
        <f t="shared" si="141"/>
        <v>1118923970.3009346</v>
      </c>
      <c r="P3059" s="22">
        <f t="shared" si="142"/>
        <v>654.87837666666667</v>
      </c>
      <c r="Q3059" s="20">
        <f t="shared" si="143"/>
        <v>367221519.62616825</v>
      </c>
      <c r="R3059" s="18" t="s">
        <v>35</v>
      </c>
      <c r="S3059" s="18">
        <v>98</v>
      </c>
    </row>
    <row r="3060" spans="1:19" x14ac:dyDescent="0.25">
      <c r="A3060" s="18" t="s">
        <v>9556</v>
      </c>
      <c r="B3060" s="18" t="s">
        <v>37</v>
      </c>
      <c r="C3060" s="18" t="s">
        <v>38</v>
      </c>
      <c r="D3060" s="18">
        <v>1997</v>
      </c>
      <c r="E3060" s="18">
        <f>VLOOKUP(D3060,'cpi roi'!A:C,2,FALSE)</f>
        <v>160.5</v>
      </c>
      <c r="F3060" s="18" t="s">
        <v>9557</v>
      </c>
      <c r="G3060" s="18">
        <v>4.5</v>
      </c>
      <c r="H3060" s="19">
        <v>109000</v>
      </c>
      <c r="I3060" s="18" t="s">
        <v>9558</v>
      </c>
      <c r="J3060" s="18" t="s">
        <v>1314</v>
      </c>
      <c r="K3060" s="18" t="s">
        <v>9559</v>
      </c>
      <c r="L3060" s="18" t="s">
        <v>34</v>
      </c>
      <c r="M3060" s="20">
        <v>32000000</v>
      </c>
      <c r="N3060" s="20">
        <v>79082515</v>
      </c>
      <c r="O3060" s="21">
        <f t="shared" si="141"/>
        <v>150133597.01246107</v>
      </c>
      <c r="P3060" s="22">
        <f t="shared" si="142"/>
        <v>247.13285937500001</v>
      </c>
      <c r="Q3060" s="20">
        <f t="shared" si="143"/>
        <v>49272595.015576325</v>
      </c>
      <c r="R3060" s="18" t="s">
        <v>184</v>
      </c>
      <c r="S3060" s="18">
        <v>102</v>
      </c>
    </row>
    <row r="3061" spans="1:19" x14ac:dyDescent="0.25">
      <c r="A3061" s="18" t="s">
        <v>9560</v>
      </c>
      <c r="B3061" s="18" t="s">
        <v>20</v>
      </c>
      <c r="C3061" s="18" t="s">
        <v>38</v>
      </c>
      <c r="D3061" s="18">
        <v>1997</v>
      </c>
      <c r="E3061" s="18">
        <f>VLOOKUP(D3061,'cpi roi'!A:C,2,FALSE)</f>
        <v>160.5</v>
      </c>
      <c r="F3061" s="18" t="s">
        <v>9561</v>
      </c>
      <c r="G3061" s="18">
        <v>6.5</v>
      </c>
      <c r="H3061" s="19">
        <v>185000</v>
      </c>
      <c r="I3061" s="18" t="s">
        <v>544</v>
      </c>
      <c r="J3061" s="18" t="s">
        <v>9562</v>
      </c>
      <c r="K3061" s="18" t="s">
        <v>502</v>
      </c>
      <c r="L3061" s="18" t="s">
        <v>34</v>
      </c>
      <c r="M3061" s="20">
        <v>85000000</v>
      </c>
      <c r="N3061" s="20">
        <v>315156409</v>
      </c>
      <c r="O3061" s="21">
        <f t="shared" si="141"/>
        <v>598306279.26666665</v>
      </c>
      <c r="P3061" s="22">
        <f t="shared" si="142"/>
        <v>370.77224588235293</v>
      </c>
      <c r="Q3061" s="20">
        <f t="shared" si="143"/>
        <v>196359133.33333334</v>
      </c>
      <c r="R3061" s="18" t="s">
        <v>35</v>
      </c>
      <c r="S3061" s="18">
        <v>124</v>
      </c>
    </row>
    <row r="3062" spans="1:19" x14ac:dyDescent="0.25">
      <c r="A3062" s="18" t="s">
        <v>9563</v>
      </c>
      <c r="B3062" s="18" t="s">
        <v>2004</v>
      </c>
      <c r="C3062" s="18" t="s">
        <v>38</v>
      </c>
      <c r="D3062" s="18">
        <v>1997</v>
      </c>
      <c r="E3062" s="18">
        <f>VLOOKUP(D3062,'cpi roi'!A:C,2,FALSE)</f>
        <v>160.5</v>
      </c>
      <c r="F3062" s="18" t="s">
        <v>8733</v>
      </c>
      <c r="G3062" s="18">
        <v>3.8</v>
      </c>
      <c r="H3062" s="19">
        <v>238000</v>
      </c>
      <c r="I3062" s="18" t="s">
        <v>833</v>
      </c>
      <c r="J3062" s="18" t="s">
        <v>5076</v>
      </c>
      <c r="K3062" s="18" t="s">
        <v>1003</v>
      </c>
      <c r="L3062" s="18" t="s">
        <v>34</v>
      </c>
      <c r="M3062" s="20">
        <v>125000000</v>
      </c>
      <c r="N3062" s="20">
        <v>238235719</v>
      </c>
      <c r="O3062" s="21">
        <f t="shared" si="141"/>
        <v>452276782.42554516</v>
      </c>
      <c r="P3062" s="22">
        <f t="shared" si="142"/>
        <v>190.58857520000001</v>
      </c>
      <c r="Q3062" s="20">
        <f t="shared" si="143"/>
        <v>148433469.78193146</v>
      </c>
      <c r="R3062" s="18" t="s">
        <v>27</v>
      </c>
      <c r="S3062" s="18">
        <v>125</v>
      </c>
    </row>
    <row r="3063" spans="1:19" x14ac:dyDescent="0.25">
      <c r="A3063" s="18" t="s">
        <v>9564</v>
      </c>
      <c r="B3063" s="18" t="s">
        <v>20</v>
      </c>
      <c r="C3063" s="18" t="s">
        <v>56</v>
      </c>
      <c r="D3063" s="18">
        <v>1997</v>
      </c>
      <c r="E3063" s="18">
        <f>VLOOKUP(D3063,'cpi roi'!A:C,2,FALSE)</f>
        <v>160.5</v>
      </c>
      <c r="F3063" s="18" t="s">
        <v>7291</v>
      </c>
      <c r="G3063" s="18">
        <v>6.7</v>
      </c>
      <c r="H3063" s="19">
        <v>164000</v>
      </c>
      <c r="I3063" s="18" t="s">
        <v>8485</v>
      </c>
      <c r="J3063" s="18" t="s">
        <v>9565</v>
      </c>
      <c r="K3063" s="18" t="s">
        <v>4730</v>
      </c>
      <c r="L3063" s="18" t="s">
        <v>26</v>
      </c>
      <c r="M3063" s="20">
        <v>60000000</v>
      </c>
      <c r="N3063" s="20">
        <v>26673829</v>
      </c>
      <c r="O3063" s="21">
        <f t="shared" si="141"/>
        <v>50638727.079750776</v>
      </c>
      <c r="P3063" s="22">
        <f t="shared" si="142"/>
        <v>44.456381666666665</v>
      </c>
      <c r="Q3063" s="20">
        <f t="shared" si="143"/>
        <v>16619208.099688474</v>
      </c>
      <c r="R3063" s="18" t="s">
        <v>9566</v>
      </c>
      <c r="S3063" s="18">
        <v>96</v>
      </c>
    </row>
    <row r="3064" spans="1:19" x14ac:dyDescent="0.25">
      <c r="A3064" s="18" t="s">
        <v>1740</v>
      </c>
      <c r="B3064" s="18" t="s">
        <v>341</v>
      </c>
      <c r="C3064" s="18" t="s">
        <v>394</v>
      </c>
      <c r="D3064" s="18">
        <v>1997</v>
      </c>
      <c r="E3064" s="18">
        <f>VLOOKUP(D3064,'cpi roi'!A:C,2,FALSE)</f>
        <v>160.5</v>
      </c>
      <c r="F3064" s="18" t="s">
        <v>9567</v>
      </c>
      <c r="G3064" s="18">
        <v>7.3</v>
      </c>
      <c r="H3064" s="19">
        <v>212000</v>
      </c>
      <c r="I3064" s="18" t="s">
        <v>5089</v>
      </c>
      <c r="J3064" s="18" t="s">
        <v>5089</v>
      </c>
      <c r="K3064" s="18" t="s">
        <v>7104</v>
      </c>
      <c r="L3064" s="18" t="s">
        <v>34</v>
      </c>
      <c r="M3064" s="20">
        <v>85000000</v>
      </c>
      <c r="N3064" s="20">
        <v>252712101</v>
      </c>
      <c r="O3064" s="21">
        <f t="shared" si="141"/>
        <v>479759359.34392524</v>
      </c>
      <c r="P3064" s="22">
        <f t="shared" si="142"/>
        <v>297.30835411764707</v>
      </c>
      <c r="Q3064" s="20">
        <f t="shared" si="143"/>
        <v>157453022.42990655</v>
      </c>
      <c r="R3064" s="18" t="s">
        <v>1729</v>
      </c>
      <c r="S3064" s="18">
        <v>93</v>
      </c>
    </row>
    <row r="3065" spans="1:19" x14ac:dyDescent="0.25">
      <c r="A3065" s="18" t="s">
        <v>9568</v>
      </c>
      <c r="B3065" s="18" t="s">
        <v>2004</v>
      </c>
      <c r="C3065" s="18" t="s">
        <v>38</v>
      </c>
      <c r="D3065" s="18">
        <v>1997</v>
      </c>
      <c r="E3065" s="18">
        <f>VLOOKUP(D3065,'cpi roi'!A:C,2,FALSE)</f>
        <v>160.5</v>
      </c>
      <c r="F3065" s="18" t="s">
        <v>9569</v>
      </c>
      <c r="G3065" s="18">
        <v>6</v>
      </c>
      <c r="H3065" s="19">
        <v>85000</v>
      </c>
      <c r="I3065" s="18" t="s">
        <v>2132</v>
      </c>
      <c r="J3065" s="18" t="s">
        <v>9157</v>
      </c>
      <c r="K3065" s="18" t="s">
        <v>4736</v>
      </c>
      <c r="L3065" s="18" t="s">
        <v>34</v>
      </c>
      <c r="M3065" s="20">
        <v>116000000</v>
      </c>
      <c r="N3065" s="20">
        <v>178127760</v>
      </c>
      <c r="O3065" s="21">
        <f t="shared" si="141"/>
        <v>338165286.42990655</v>
      </c>
      <c r="P3065" s="22">
        <f t="shared" si="142"/>
        <v>153.55841379310345</v>
      </c>
      <c r="Q3065" s="20">
        <f t="shared" si="143"/>
        <v>110983028.03738318</v>
      </c>
      <c r="R3065" s="18" t="s">
        <v>65</v>
      </c>
      <c r="S3065" s="18">
        <v>108</v>
      </c>
    </row>
    <row r="3066" spans="1:19" x14ac:dyDescent="0.25">
      <c r="A3066" s="18" t="s">
        <v>9570</v>
      </c>
      <c r="B3066" s="18" t="s">
        <v>2004</v>
      </c>
      <c r="C3066" s="18" t="s">
        <v>38</v>
      </c>
      <c r="D3066" s="18">
        <v>1997</v>
      </c>
      <c r="E3066" s="18">
        <f>VLOOKUP(D3066,'cpi roi'!A:C,2,FALSE)</f>
        <v>160.5</v>
      </c>
      <c r="F3066" s="18" t="s">
        <v>9209</v>
      </c>
      <c r="G3066" s="18">
        <v>6.6</v>
      </c>
      <c r="H3066" s="19">
        <v>388000</v>
      </c>
      <c r="I3066" s="18" t="s">
        <v>500</v>
      </c>
      <c r="J3066" s="18" t="s">
        <v>762</v>
      </c>
      <c r="K3066" s="18" t="s">
        <v>2760</v>
      </c>
      <c r="L3066" s="18" t="s">
        <v>34</v>
      </c>
      <c r="M3066" s="20">
        <v>73000000</v>
      </c>
      <c r="N3066" s="20">
        <v>618638999</v>
      </c>
      <c r="O3066" s="21">
        <f t="shared" si="141"/>
        <v>1174450485.9520249</v>
      </c>
      <c r="P3066" s="22">
        <f t="shared" si="142"/>
        <v>847.45068356164381</v>
      </c>
      <c r="Q3066" s="20">
        <f t="shared" si="143"/>
        <v>385444859.19003117</v>
      </c>
      <c r="R3066" s="18" t="s">
        <v>65</v>
      </c>
      <c r="S3066" s="18">
        <v>129</v>
      </c>
    </row>
    <row r="3067" spans="1:19" x14ac:dyDescent="0.25">
      <c r="A3067" s="18" t="s">
        <v>9571</v>
      </c>
      <c r="B3067" s="18" t="s">
        <v>2004</v>
      </c>
      <c r="C3067" s="18" t="s">
        <v>394</v>
      </c>
      <c r="D3067" s="18">
        <v>1997</v>
      </c>
      <c r="E3067" s="18">
        <f>VLOOKUP(D3067,'cpi roi'!A:C,2,FALSE)</f>
        <v>160.5</v>
      </c>
      <c r="F3067" s="18" t="s">
        <v>9520</v>
      </c>
      <c r="G3067" s="18">
        <v>8.4</v>
      </c>
      <c r="H3067" s="19">
        <v>357000</v>
      </c>
      <c r="I3067" s="18" t="s">
        <v>2111</v>
      </c>
      <c r="J3067" s="18" t="s">
        <v>2111</v>
      </c>
      <c r="K3067" s="18" t="s">
        <v>9572</v>
      </c>
      <c r="L3067" s="18" t="s">
        <v>2113</v>
      </c>
      <c r="M3067" s="20">
        <v>0</v>
      </c>
      <c r="N3067" s="20">
        <v>169785704</v>
      </c>
      <c r="O3067" s="21">
        <f t="shared" si="141"/>
        <v>322328373.88660437</v>
      </c>
      <c r="P3067" s="22">
        <f t="shared" si="142"/>
        <v>0</v>
      </c>
      <c r="Q3067" s="20">
        <f t="shared" si="143"/>
        <v>105785485.35825545</v>
      </c>
      <c r="R3067" s="18" t="s">
        <v>7129</v>
      </c>
      <c r="S3067" s="18">
        <v>134</v>
      </c>
    </row>
    <row r="3068" spans="1:19" x14ac:dyDescent="0.25">
      <c r="A3068" s="18" t="s">
        <v>9573</v>
      </c>
      <c r="B3068" s="18" t="s">
        <v>20</v>
      </c>
      <c r="C3068" s="18" t="s">
        <v>56</v>
      </c>
      <c r="D3068" s="18">
        <v>1997</v>
      </c>
      <c r="E3068" s="18">
        <f>VLOOKUP(D3068,'cpi roi'!A:C,2,FALSE)</f>
        <v>160.5</v>
      </c>
      <c r="F3068" s="18" t="s">
        <v>9557</v>
      </c>
      <c r="G3068" s="18">
        <v>6.2</v>
      </c>
      <c r="H3068" s="19">
        <v>161000</v>
      </c>
      <c r="I3068" s="18" t="s">
        <v>700</v>
      </c>
      <c r="J3068" s="18" t="s">
        <v>8988</v>
      </c>
      <c r="K3068" s="18" t="s">
        <v>8989</v>
      </c>
      <c r="L3068" s="18" t="s">
        <v>34</v>
      </c>
      <c r="M3068" s="20">
        <v>24000000</v>
      </c>
      <c r="N3068" s="20">
        <v>172363301</v>
      </c>
      <c r="O3068" s="21">
        <f t="shared" si="141"/>
        <v>327221793.23800623</v>
      </c>
      <c r="P3068" s="22">
        <f t="shared" si="142"/>
        <v>718.1804208333333</v>
      </c>
      <c r="Q3068" s="20">
        <f t="shared" si="143"/>
        <v>107391464.79750779</v>
      </c>
      <c r="R3068" s="18" t="s">
        <v>8990</v>
      </c>
      <c r="S3068" s="18">
        <v>120</v>
      </c>
    </row>
    <row r="3069" spans="1:19" x14ac:dyDescent="0.25">
      <c r="A3069" s="18" t="s">
        <v>9574</v>
      </c>
      <c r="B3069" s="18" t="s">
        <v>20</v>
      </c>
      <c r="C3069" s="18" t="s">
        <v>38</v>
      </c>
      <c r="D3069" s="18">
        <v>1997</v>
      </c>
      <c r="E3069" s="18">
        <f>VLOOKUP(D3069,'cpi roi'!A:C,2,FALSE)</f>
        <v>160.5</v>
      </c>
      <c r="F3069" s="18" t="s">
        <v>9567</v>
      </c>
      <c r="G3069" s="18">
        <v>7.2</v>
      </c>
      <c r="H3069" s="19">
        <v>357000</v>
      </c>
      <c r="I3069" s="18" t="s">
        <v>7477</v>
      </c>
      <c r="J3069" s="18" t="s">
        <v>9575</v>
      </c>
      <c r="K3069" s="18" t="s">
        <v>164</v>
      </c>
      <c r="L3069" s="18" t="s">
        <v>34</v>
      </c>
      <c r="M3069" s="20">
        <v>80000000</v>
      </c>
      <c r="N3069" s="20">
        <v>245676146</v>
      </c>
      <c r="O3069" s="21">
        <f t="shared" si="141"/>
        <v>466402004.27538937</v>
      </c>
      <c r="P3069" s="22">
        <f t="shared" si="142"/>
        <v>307.09518249999996</v>
      </c>
      <c r="Q3069" s="20">
        <f t="shared" si="143"/>
        <v>153069249.84423676</v>
      </c>
      <c r="R3069" s="18" t="s">
        <v>1431</v>
      </c>
      <c r="S3069" s="18">
        <v>138</v>
      </c>
    </row>
    <row r="3070" spans="1:19" x14ac:dyDescent="0.25">
      <c r="A3070" s="18" t="s">
        <v>9576</v>
      </c>
      <c r="B3070" s="18" t="s">
        <v>2004</v>
      </c>
      <c r="C3070" s="18" t="s">
        <v>45</v>
      </c>
      <c r="D3070" s="18">
        <v>1997</v>
      </c>
      <c r="E3070" s="18">
        <f>VLOOKUP(D3070,'cpi roi'!A:C,2,FALSE)</f>
        <v>160.5</v>
      </c>
      <c r="F3070" s="18" t="s">
        <v>9542</v>
      </c>
      <c r="G3070" s="18">
        <v>7.7</v>
      </c>
      <c r="H3070" s="19">
        <v>282000</v>
      </c>
      <c r="I3070" s="18" t="s">
        <v>1547</v>
      </c>
      <c r="J3070" s="18" t="s">
        <v>6759</v>
      </c>
      <c r="K3070" s="18" t="s">
        <v>25</v>
      </c>
      <c r="L3070" s="18" t="s">
        <v>34</v>
      </c>
      <c r="M3070" s="20">
        <v>50000000</v>
      </c>
      <c r="N3070" s="20">
        <v>314178011</v>
      </c>
      <c r="O3070" s="21">
        <f t="shared" si="141"/>
        <v>596448847.05109036</v>
      </c>
      <c r="P3070" s="22">
        <f t="shared" si="142"/>
        <v>628.35602200000005</v>
      </c>
      <c r="Q3070" s="20">
        <f t="shared" si="143"/>
        <v>195749539.56386292</v>
      </c>
      <c r="R3070" s="18" t="s">
        <v>2105</v>
      </c>
      <c r="S3070" s="18">
        <v>139</v>
      </c>
    </row>
    <row r="3071" spans="1:19" x14ac:dyDescent="0.25">
      <c r="A3071" s="18" t="s">
        <v>9577</v>
      </c>
      <c r="B3071" s="18" t="s">
        <v>2004</v>
      </c>
      <c r="C3071" s="18" t="s">
        <v>21</v>
      </c>
      <c r="D3071" s="18">
        <v>1997</v>
      </c>
      <c r="E3071" s="18">
        <f>VLOOKUP(D3071,'cpi roi'!A:C,2,FALSE)</f>
        <v>160.5</v>
      </c>
      <c r="F3071" s="18" t="s">
        <v>9578</v>
      </c>
      <c r="G3071" s="18">
        <v>7.8</v>
      </c>
      <c r="H3071" s="19">
        <v>287000</v>
      </c>
      <c r="I3071" s="18" t="s">
        <v>9579</v>
      </c>
      <c r="J3071" s="18" t="s">
        <v>9579</v>
      </c>
      <c r="K3071" s="18" t="s">
        <v>2647</v>
      </c>
      <c r="L3071" s="18" t="s">
        <v>34</v>
      </c>
      <c r="M3071" s="20">
        <v>36000000</v>
      </c>
      <c r="N3071" s="20">
        <v>12532777</v>
      </c>
      <c r="O3071" s="21">
        <f t="shared" si="141"/>
        <v>23792754.840498444</v>
      </c>
      <c r="P3071" s="22">
        <f t="shared" si="142"/>
        <v>34.813269444444444</v>
      </c>
      <c r="Q3071" s="20">
        <f t="shared" si="143"/>
        <v>7808583.8006230528</v>
      </c>
      <c r="R3071" s="18" t="s">
        <v>35</v>
      </c>
      <c r="S3071" s="18">
        <v>106</v>
      </c>
    </row>
    <row r="3072" spans="1:19" x14ac:dyDescent="0.25">
      <c r="A3072" s="18" t="s">
        <v>9580</v>
      </c>
      <c r="B3072" s="18" t="s">
        <v>2004</v>
      </c>
      <c r="C3072" s="18" t="s">
        <v>108</v>
      </c>
      <c r="D3072" s="18">
        <v>1997</v>
      </c>
      <c r="E3072" s="18">
        <f>VLOOKUP(D3072,'cpi roi'!A:C,2,FALSE)</f>
        <v>160.5</v>
      </c>
      <c r="F3072" s="18" t="s">
        <v>9581</v>
      </c>
      <c r="G3072" s="18">
        <v>7.2</v>
      </c>
      <c r="H3072" s="19">
        <v>68000</v>
      </c>
      <c r="I3072" s="18" t="s">
        <v>744</v>
      </c>
      <c r="J3072" s="18" t="s">
        <v>7403</v>
      </c>
      <c r="K3072" s="18" t="s">
        <v>9532</v>
      </c>
      <c r="L3072" s="18" t="s">
        <v>34</v>
      </c>
      <c r="M3072" s="20">
        <v>40000000</v>
      </c>
      <c r="N3072" s="20">
        <v>45916769</v>
      </c>
      <c r="O3072" s="21">
        <f t="shared" si="141"/>
        <v>87170339.652959496</v>
      </c>
      <c r="P3072" s="22">
        <f t="shared" si="142"/>
        <v>114.79192250000001</v>
      </c>
      <c r="Q3072" s="20">
        <f t="shared" si="143"/>
        <v>28608578.816199377</v>
      </c>
      <c r="R3072" s="18" t="s">
        <v>8583</v>
      </c>
      <c r="S3072" s="18">
        <v>135</v>
      </c>
    </row>
    <row r="3073" spans="1:19" x14ac:dyDescent="0.25">
      <c r="A3073" s="18" t="s">
        <v>9582</v>
      </c>
      <c r="B3073" s="18" t="s">
        <v>20</v>
      </c>
      <c r="C3073" s="18" t="s">
        <v>56</v>
      </c>
      <c r="D3073" s="18">
        <v>1997</v>
      </c>
      <c r="E3073" s="18">
        <f>VLOOKUP(D3073,'cpi roi'!A:C,2,FALSE)</f>
        <v>160.5</v>
      </c>
      <c r="F3073" s="18" t="s">
        <v>9537</v>
      </c>
      <c r="G3073" s="18">
        <v>5.7</v>
      </c>
      <c r="H3073" s="19">
        <v>136000</v>
      </c>
      <c r="I3073" s="18" t="s">
        <v>9583</v>
      </c>
      <c r="J3073" s="18" t="s">
        <v>9584</v>
      </c>
      <c r="K3073" s="18" t="s">
        <v>9585</v>
      </c>
      <c r="L3073" s="18" t="s">
        <v>34</v>
      </c>
      <c r="M3073" s="20">
        <v>17000000</v>
      </c>
      <c r="N3073" s="20">
        <v>125586134</v>
      </c>
      <c r="O3073" s="21">
        <f t="shared" si="141"/>
        <v>238418037.56884736</v>
      </c>
      <c r="P3073" s="22">
        <f t="shared" si="142"/>
        <v>738.74196470588242</v>
      </c>
      <c r="Q3073" s="20">
        <f t="shared" si="143"/>
        <v>78246812.461059198</v>
      </c>
      <c r="R3073" s="18" t="s">
        <v>9586</v>
      </c>
      <c r="S3073" s="18">
        <v>101</v>
      </c>
    </row>
    <row r="3074" spans="1:19" x14ac:dyDescent="0.25">
      <c r="A3074" s="18" t="s">
        <v>9587</v>
      </c>
      <c r="B3074" s="18" t="s">
        <v>20</v>
      </c>
      <c r="C3074" s="18" t="s">
        <v>38</v>
      </c>
      <c r="D3074" s="18">
        <v>1997</v>
      </c>
      <c r="E3074" s="18">
        <f>VLOOKUP(D3074,'cpi roi'!A:C,2,FALSE)</f>
        <v>160.5</v>
      </c>
      <c r="F3074" s="18" t="s">
        <v>9588</v>
      </c>
      <c r="G3074" s="18">
        <v>6.2</v>
      </c>
      <c r="H3074" s="19">
        <v>234000</v>
      </c>
      <c r="I3074" s="18" t="s">
        <v>6360</v>
      </c>
      <c r="J3074" s="18" t="s">
        <v>1574</v>
      </c>
      <c r="K3074" s="18" t="s">
        <v>3240</v>
      </c>
      <c r="L3074" s="18" t="s">
        <v>34</v>
      </c>
      <c r="M3074" s="20">
        <v>75000000</v>
      </c>
      <c r="N3074" s="20">
        <v>161376069</v>
      </c>
      <c r="O3074" s="21">
        <f t="shared" si="141"/>
        <v>306363166.50654203</v>
      </c>
      <c r="P3074" s="22">
        <f t="shared" si="142"/>
        <v>215.168092</v>
      </c>
      <c r="Q3074" s="20">
        <f t="shared" si="143"/>
        <v>100545837.38317758</v>
      </c>
      <c r="R3074" s="18" t="s">
        <v>9589</v>
      </c>
      <c r="S3074" s="18">
        <v>109</v>
      </c>
    </row>
    <row r="3075" spans="1:19" x14ac:dyDescent="0.25">
      <c r="A3075" s="18" t="s">
        <v>9590</v>
      </c>
      <c r="B3075" s="18" t="s">
        <v>20</v>
      </c>
      <c r="C3075" s="18" t="s">
        <v>21</v>
      </c>
      <c r="D3075" s="18">
        <v>1997</v>
      </c>
      <c r="E3075" s="18">
        <f>VLOOKUP(D3075,'cpi roi'!A:C,2,FALSE)</f>
        <v>160.5</v>
      </c>
      <c r="F3075" s="18" t="s">
        <v>9591</v>
      </c>
      <c r="G3075" s="18">
        <v>7.2</v>
      </c>
      <c r="H3075" s="19">
        <v>218000</v>
      </c>
      <c r="I3075" s="18" t="s">
        <v>9592</v>
      </c>
      <c r="J3075" s="18" t="s">
        <v>9593</v>
      </c>
      <c r="K3075" s="18" t="s">
        <v>9594</v>
      </c>
      <c r="L3075" s="18" t="s">
        <v>199</v>
      </c>
      <c r="M3075" s="20">
        <v>0</v>
      </c>
      <c r="N3075" s="20">
        <v>565727</v>
      </c>
      <c r="O3075" s="21">
        <f t="shared" ref="O3075:O3138" si="144">(304.7/E3075)*N3075</f>
        <v>1074000.1052959501</v>
      </c>
      <c r="P3075" s="22">
        <f t="shared" ref="P3075:P3138" si="145">IFERROR(N3075/M3075, 0)*100</f>
        <v>0</v>
      </c>
      <c r="Q3075" s="20">
        <f t="shared" ref="Q3075:Q3138" si="146">N3075/(E3075/100)</f>
        <v>352477.88161993772</v>
      </c>
      <c r="R3075" s="18" t="s">
        <v>9595</v>
      </c>
      <c r="S3075" s="18">
        <v>90</v>
      </c>
    </row>
    <row r="3076" spans="1:19" x14ac:dyDescent="0.25">
      <c r="A3076" s="18" t="s">
        <v>9596</v>
      </c>
      <c r="B3076" s="18" t="s">
        <v>2004</v>
      </c>
      <c r="C3076" s="18" t="s">
        <v>45</v>
      </c>
      <c r="D3076" s="18">
        <v>1997</v>
      </c>
      <c r="E3076" s="18">
        <f>VLOOKUP(D3076,'cpi roi'!A:C,2,FALSE)</f>
        <v>160.5</v>
      </c>
      <c r="F3076" s="18" t="s">
        <v>9016</v>
      </c>
      <c r="G3076" s="18">
        <v>6.9</v>
      </c>
      <c r="H3076" s="19">
        <v>289000</v>
      </c>
      <c r="I3076" s="18" t="s">
        <v>7950</v>
      </c>
      <c r="J3076" s="18" t="s">
        <v>9597</v>
      </c>
      <c r="K3076" s="18" t="s">
        <v>7916</v>
      </c>
      <c r="L3076" s="18" t="s">
        <v>34</v>
      </c>
      <c r="M3076" s="20">
        <v>45000000</v>
      </c>
      <c r="N3076" s="20">
        <v>302710615</v>
      </c>
      <c r="O3076" s="21">
        <f t="shared" si="144"/>
        <v>574678656.63862932</v>
      </c>
      <c r="P3076" s="22">
        <f t="shared" si="145"/>
        <v>672.6902555555555</v>
      </c>
      <c r="Q3076" s="20">
        <f t="shared" si="146"/>
        <v>188604744.54828662</v>
      </c>
      <c r="R3076" s="18" t="s">
        <v>65</v>
      </c>
      <c r="S3076" s="18">
        <v>86</v>
      </c>
    </row>
    <row r="3077" spans="1:19" x14ac:dyDescent="0.25">
      <c r="A3077" s="18" t="s">
        <v>9598</v>
      </c>
      <c r="B3077" s="18" t="s">
        <v>20</v>
      </c>
      <c r="C3077" s="18" t="s">
        <v>67</v>
      </c>
      <c r="D3077" s="18">
        <v>1997</v>
      </c>
      <c r="E3077" s="18">
        <f>VLOOKUP(D3077,'cpi roi'!A:C,2,FALSE)</f>
        <v>160.5</v>
      </c>
      <c r="F3077" s="18" t="s">
        <v>9098</v>
      </c>
      <c r="G3077" s="18">
        <v>7.7</v>
      </c>
      <c r="H3077" s="19">
        <v>287000</v>
      </c>
      <c r="I3077" s="18" t="s">
        <v>267</v>
      </c>
      <c r="J3077" s="18" t="s">
        <v>9599</v>
      </c>
      <c r="K3077" s="18" t="s">
        <v>140</v>
      </c>
      <c r="L3077" s="18" t="s">
        <v>34</v>
      </c>
      <c r="M3077" s="20">
        <v>35000000</v>
      </c>
      <c r="N3077" s="20">
        <v>124909762</v>
      </c>
      <c r="O3077" s="21">
        <f t="shared" si="144"/>
        <v>237133984.30778816</v>
      </c>
      <c r="P3077" s="22">
        <f t="shared" si="145"/>
        <v>356.88503428571431</v>
      </c>
      <c r="Q3077" s="20">
        <f t="shared" si="146"/>
        <v>77825396.884735197</v>
      </c>
      <c r="R3077" s="18" t="s">
        <v>9586</v>
      </c>
      <c r="S3077" s="18">
        <v>127</v>
      </c>
    </row>
    <row r="3078" spans="1:19" x14ac:dyDescent="0.25">
      <c r="A3078" s="18" t="s">
        <v>9600</v>
      </c>
      <c r="B3078" s="18" t="s">
        <v>37</v>
      </c>
      <c r="C3078" s="18" t="s">
        <v>38</v>
      </c>
      <c r="D3078" s="18">
        <v>1997</v>
      </c>
      <c r="E3078" s="18">
        <f>VLOOKUP(D3078,'cpi roi'!A:C,2,FALSE)</f>
        <v>160.5</v>
      </c>
      <c r="F3078" s="18" t="s">
        <v>9601</v>
      </c>
      <c r="G3078" s="18">
        <v>5.5</v>
      </c>
      <c r="H3078" s="19">
        <v>73000</v>
      </c>
      <c r="I3078" s="18" t="s">
        <v>7966</v>
      </c>
      <c r="J3078" s="18" t="s">
        <v>9602</v>
      </c>
      <c r="K3078" s="18" t="s">
        <v>6932</v>
      </c>
      <c r="L3078" s="18" t="s">
        <v>34</v>
      </c>
      <c r="M3078" s="20">
        <v>55000000</v>
      </c>
      <c r="N3078" s="20">
        <v>174463257</v>
      </c>
      <c r="O3078" s="21">
        <f t="shared" si="144"/>
        <v>331208438.67850465</v>
      </c>
      <c r="P3078" s="22">
        <f t="shared" si="145"/>
        <v>317.20592181818182</v>
      </c>
      <c r="Q3078" s="20">
        <f t="shared" si="146"/>
        <v>108699848.59813084</v>
      </c>
      <c r="R3078" s="18" t="s">
        <v>1729</v>
      </c>
      <c r="S3078" s="18">
        <v>92</v>
      </c>
    </row>
    <row r="3079" spans="1:19" x14ac:dyDescent="0.25">
      <c r="A3079" s="18" t="s">
        <v>9603</v>
      </c>
      <c r="B3079" s="18" t="s">
        <v>341</v>
      </c>
      <c r="C3079" s="18" t="s">
        <v>394</v>
      </c>
      <c r="D3079" s="18">
        <v>1997</v>
      </c>
      <c r="E3079" s="18">
        <f>VLOOKUP(D3079,'cpi roi'!A:C,2,FALSE)</f>
        <v>160.5</v>
      </c>
      <c r="F3079" s="18" t="s">
        <v>9581</v>
      </c>
      <c r="G3079" s="18">
        <v>7.2</v>
      </c>
      <c r="H3079" s="19">
        <v>115000</v>
      </c>
      <c r="I3079" s="18" t="s">
        <v>1061</v>
      </c>
      <c r="J3079" s="18" t="s">
        <v>9604</v>
      </c>
      <c r="K3079" s="18" t="s">
        <v>7209</v>
      </c>
      <c r="L3079" s="18" t="s">
        <v>34</v>
      </c>
      <c r="M3079" s="20">
        <v>50000000</v>
      </c>
      <c r="N3079" s="20">
        <v>139804348</v>
      </c>
      <c r="O3079" s="21">
        <f t="shared" si="144"/>
        <v>265410497.41806853</v>
      </c>
      <c r="P3079" s="22">
        <f t="shared" si="145"/>
        <v>279.60869599999995</v>
      </c>
      <c r="Q3079" s="20">
        <f t="shared" si="146"/>
        <v>87105512.772585675</v>
      </c>
      <c r="R3079" s="18" t="s">
        <v>184</v>
      </c>
      <c r="S3079" s="18">
        <v>94</v>
      </c>
    </row>
    <row r="3080" spans="1:19" x14ac:dyDescent="0.25">
      <c r="A3080" s="18" t="s">
        <v>9605</v>
      </c>
      <c r="B3080" s="18" t="s">
        <v>2004</v>
      </c>
      <c r="C3080" s="18" t="s">
        <v>45</v>
      </c>
      <c r="D3080" s="18">
        <v>1997</v>
      </c>
      <c r="E3080" s="18">
        <f>VLOOKUP(D3080,'cpi roi'!A:C,2,FALSE)</f>
        <v>160.5</v>
      </c>
      <c r="F3080" s="18" t="s">
        <v>9211</v>
      </c>
      <c r="G3080" s="18">
        <v>6.1</v>
      </c>
      <c r="H3080" s="19">
        <v>34000</v>
      </c>
      <c r="I3080" s="18" t="s">
        <v>8668</v>
      </c>
      <c r="J3080" s="18" t="s">
        <v>9606</v>
      </c>
      <c r="K3080" s="18" t="s">
        <v>9607</v>
      </c>
      <c r="L3080" s="18" t="s">
        <v>34</v>
      </c>
      <c r="M3080" s="20">
        <v>20000000</v>
      </c>
      <c r="N3080" s="20">
        <v>29481428</v>
      </c>
      <c r="O3080" s="21">
        <f t="shared" si="144"/>
        <v>55968791.972585671</v>
      </c>
      <c r="P3080" s="22">
        <f t="shared" si="145"/>
        <v>147.40714</v>
      </c>
      <c r="Q3080" s="20">
        <f t="shared" si="146"/>
        <v>18368490.965732086</v>
      </c>
      <c r="R3080" s="18" t="s">
        <v>35</v>
      </c>
      <c r="S3080" s="18">
        <v>109</v>
      </c>
    </row>
    <row r="3081" spans="1:19" x14ac:dyDescent="0.25">
      <c r="A3081" s="18" t="s">
        <v>9608</v>
      </c>
      <c r="B3081" s="18" t="s">
        <v>20</v>
      </c>
      <c r="C3081" s="18" t="s">
        <v>108</v>
      </c>
      <c r="D3081" s="18">
        <v>1997</v>
      </c>
      <c r="E3081" s="18">
        <f>VLOOKUP(D3081,'cpi roi'!A:C,2,FALSE)</f>
        <v>160.5</v>
      </c>
      <c r="F3081" s="18" t="s">
        <v>9581</v>
      </c>
      <c r="G3081" s="18">
        <v>6.6</v>
      </c>
      <c r="H3081" s="19">
        <v>37000</v>
      </c>
      <c r="I3081" s="18" t="s">
        <v>89</v>
      </c>
      <c r="J3081" s="18" t="s">
        <v>9609</v>
      </c>
      <c r="K3081" s="18" t="s">
        <v>2629</v>
      </c>
      <c r="L3081" s="18" t="s">
        <v>34</v>
      </c>
      <c r="M3081" s="20">
        <v>35000000</v>
      </c>
      <c r="N3081" s="20">
        <v>25105255</v>
      </c>
      <c r="O3081" s="21">
        <f t="shared" si="144"/>
        <v>47660879.741433024</v>
      </c>
      <c r="P3081" s="22">
        <f t="shared" si="145"/>
        <v>71.729299999999995</v>
      </c>
      <c r="Q3081" s="20">
        <f t="shared" si="146"/>
        <v>15641903.426791277</v>
      </c>
      <c r="R3081" s="18" t="s">
        <v>27</v>
      </c>
      <c r="S3081" s="18">
        <v>155</v>
      </c>
    </row>
    <row r="3082" spans="1:19" x14ac:dyDescent="0.25">
      <c r="A3082" s="18" t="s">
        <v>9610</v>
      </c>
      <c r="B3082" s="18" t="s">
        <v>37</v>
      </c>
      <c r="C3082" s="18" t="s">
        <v>45</v>
      </c>
      <c r="D3082" s="18">
        <v>1997</v>
      </c>
      <c r="E3082" s="18">
        <f>VLOOKUP(D3082,'cpi roi'!A:C,2,FALSE)</f>
        <v>160.5</v>
      </c>
      <c r="F3082" s="18" t="s">
        <v>9561</v>
      </c>
      <c r="G3082" s="18">
        <v>5.7</v>
      </c>
      <c r="H3082" s="19">
        <v>27000</v>
      </c>
      <c r="I3082" s="18" t="s">
        <v>9611</v>
      </c>
      <c r="J3082" s="18" t="s">
        <v>9612</v>
      </c>
      <c r="K3082" s="18" t="s">
        <v>9613</v>
      </c>
      <c r="L3082" s="18" t="s">
        <v>34</v>
      </c>
      <c r="M3082" s="20">
        <v>9000000</v>
      </c>
      <c r="N3082" s="20">
        <v>23712993</v>
      </c>
      <c r="O3082" s="21">
        <f t="shared" si="144"/>
        <v>45017750.573831774</v>
      </c>
      <c r="P3082" s="22">
        <f t="shared" si="145"/>
        <v>263.47770000000003</v>
      </c>
      <c r="Q3082" s="20">
        <f t="shared" si="146"/>
        <v>14774450.46728972</v>
      </c>
      <c r="R3082" s="18" t="s">
        <v>48</v>
      </c>
      <c r="S3082" s="18">
        <v>95</v>
      </c>
    </row>
    <row r="3083" spans="1:19" x14ac:dyDescent="0.25">
      <c r="A3083" s="18" t="s">
        <v>9614</v>
      </c>
      <c r="B3083" s="18" t="s">
        <v>424</v>
      </c>
      <c r="C3083" s="18" t="s">
        <v>394</v>
      </c>
      <c r="D3083" s="18">
        <v>1997</v>
      </c>
      <c r="E3083" s="18">
        <f>VLOOKUP(D3083,'cpi roi'!A:C,2,FALSE)</f>
        <v>160.5</v>
      </c>
      <c r="F3083" s="18" t="s">
        <v>9615</v>
      </c>
      <c r="G3083" s="18">
        <v>8</v>
      </c>
      <c r="H3083" s="19">
        <v>63000</v>
      </c>
      <c r="I3083" s="18" t="s">
        <v>9616</v>
      </c>
      <c r="J3083" s="18" t="s">
        <v>9617</v>
      </c>
      <c r="K3083" s="18" t="s">
        <v>9618</v>
      </c>
      <c r="L3083" s="18" t="s">
        <v>2113</v>
      </c>
      <c r="M3083" s="20">
        <v>0</v>
      </c>
      <c r="N3083" s="20">
        <v>563130</v>
      </c>
      <c r="O3083" s="21">
        <f t="shared" si="144"/>
        <v>1069069.8504672898</v>
      </c>
      <c r="P3083" s="22">
        <f t="shared" si="145"/>
        <v>0</v>
      </c>
      <c r="Q3083" s="20">
        <f t="shared" si="146"/>
        <v>350859.81308411213</v>
      </c>
      <c r="R3083" s="18" t="s">
        <v>9619</v>
      </c>
      <c r="S3083" s="18">
        <v>81</v>
      </c>
    </row>
    <row r="3084" spans="1:19" x14ac:dyDescent="0.25">
      <c r="A3084" s="18" t="s">
        <v>9620</v>
      </c>
      <c r="B3084" s="18" t="s">
        <v>20</v>
      </c>
      <c r="C3084" s="18" t="s">
        <v>38</v>
      </c>
      <c r="D3084" s="18">
        <v>1997</v>
      </c>
      <c r="E3084" s="18">
        <f>VLOOKUP(D3084,'cpi roi'!A:C,2,FALSE)</f>
        <v>160.5</v>
      </c>
      <c r="F3084" s="18" t="s">
        <v>9621</v>
      </c>
      <c r="G3084" s="18">
        <v>6.9</v>
      </c>
      <c r="H3084" s="19">
        <v>70000</v>
      </c>
      <c r="I3084" s="18" t="s">
        <v>8059</v>
      </c>
      <c r="J3084" s="18" t="s">
        <v>692</v>
      </c>
      <c r="K3084" s="18" t="s">
        <v>3060</v>
      </c>
      <c r="L3084" s="18" t="s">
        <v>34</v>
      </c>
      <c r="M3084" s="20">
        <v>30000000</v>
      </c>
      <c r="N3084" s="20">
        <v>43312294</v>
      </c>
      <c r="O3084" s="21">
        <f t="shared" si="144"/>
        <v>82225893.96760124</v>
      </c>
      <c r="P3084" s="22">
        <f t="shared" si="145"/>
        <v>144.37431333333333</v>
      </c>
      <c r="Q3084" s="20">
        <f t="shared" si="146"/>
        <v>26985852.959501557</v>
      </c>
      <c r="R3084" s="18" t="s">
        <v>5168</v>
      </c>
      <c r="S3084" s="18">
        <v>117</v>
      </c>
    </row>
    <row r="3085" spans="1:19" x14ac:dyDescent="0.25">
      <c r="A3085" s="18" t="s">
        <v>9622</v>
      </c>
      <c r="B3085" s="18" t="s">
        <v>2004</v>
      </c>
      <c r="C3085" s="18" t="s">
        <v>45</v>
      </c>
      <c r="D3085" s="18">
        <v>1997</v>
      </c>
      <c r="E3085" s="18">
        <f>VLOOKUP(D3085,'cpi roi'!A:C,2,FALSE)</f>
        <v>160.5</v>
      </c>
      <c r="F3085" s="18" t="s">
        <v>8733</v>
      </c>
      <c r="G3085" s="18">
        <v>6.3</v>
      </c>
      <c r="H3085" s="19">
        <v>134000</v>
      </c>
      <c r="I3085" s="18" t="s">
        <v>8045</v>
      </c>
      <c r="J3085" s="18" t="s">
        <v>3133</v>
      </c>
      <c r="K3085" s="18" t="s">
        <v>6288</v>
      </c>
      <c r="L3085" s="18" t="s">
        <v>34</v>
      </c>
      <c r="M3085" s="20">
        <v>38000000</v>
      </c>
      <c r="N3085" s="20">
        <v>299288605</v>
      </c>
      <c r="O3085" s="21">
        <f t="shared" si="144"/>
        <v>568182167.87227416</v>
      </c>
      <c r="P3085" s="22">
        <f t="shared" si="145"/>
        <v>787.60159210526308</v>
      </c>
      <c r="Q3085" s="20">
        <f t="shared" si="146"/>
        <v>186472651.09034267</v>
      </c>
      <c r="R3085" s="18" t="s">
        <v>2105</v>
      </c>
      <c r="S3085" s="18">
        <v>105</v>
      </c>
    </row>
    <row r="3086" spans="1:19" x14ac:dyDescent="0.25">
      <c r="A3086" s="18" t="s">
        <v>9623</v>
      </c>
      <c r="B3086" s="18" t="s">
        <v>2004</v>
      </c>
      <c r="C3086" s="18" t="s">
        <v>38</v>
      </c>
      <c r="D3086" s="18">
        <v>1997</v>
      </c>
      <c r="E3086" s="18">
        <f>VLOOKUP(D3086,'cpi roi'!A:C,2,FALSE)</f>
        <v>160.5</v>
      </c>
      <c r="F3086" s="18" t="s">
        <v>9370</v>
      </c>
      <c r="G3086" s="18">
        <v>4.8</v>
      </c>
      <c r="H3086" s="19">
        <v>99000</v>
      </c>
      <c r="I3086" s="18" t="s">
        <v>7649</v>
      </c>
      <c r="J3086" s="18" t="s">
        <v>9624</v>
      </c>
      <c r="K3086" s="18" t="s">
        <v>1300</v>
      </c>
      <c r="L3086" s="18" t="s">
        <v>34</v>
      </c>
      <c r="M3086" s="20">
        <v>45000000</v>
      </c>
      <c r="N3086" s="20">
        <v>136885767</v>
      </c>
      <c r="O3086" s="21">
        <f t="shared" si="144"/>
        <v>259869739.59439251</v>
      </c>
      <c r="P3086" s="22">
        <f t="shared" si="145"/>
        <v>304.19059333333331</v>
      </c>
      <c r="Q3086" s="20">
        <f t="shared" si="146"/>
        <v>85287082.242990658</v>
      </c>
      <c r="R3086" s="18" t="s">
        <v>9625</v>
      </c>
      <c r="S3086" s="18">
        <v>89</v>
      </c>
    </row>
    <row r="3087" spans="1:19" x14ac:dyDescent="0.25">
      <c r="A3087" s="18" t="s">
        <v>9626</v>
      </c>
      <c r="B3087" s="18" t="s">
        <v>2004</v>
      </c>
      <c r="C3087" s="18" t="s">
        <v>38</v>
      </c>
      <c r="D3087" s="18">
        <v>1997</v>
      </c>
      <c r="E3087" s="18">
        <f>VLOOKUP(D3087,'cpi roi'!A:C,2,FALSE)</f>
        <v>160.5</v>
      </c>
      <c r="F3087" s="18" t="s">
        <v>9520</v>
      </c>
      <c r="G3087" s="18">
        <v>6.5</v>
      </c>
      <c r="H3087" s="19">
        <v>185000</v>
      </c>
      <c r="I3087" s="18" t="s">
        <v>932</v>
      </c>
      <c r="J3087" s="18" t="s">
        <v>9627</v>
      </c>
      <c r="K3087" s="18" t="s">
        <v>4736</v>
      </c>
      <c r="L3087" s="18" t="s">
        <v>26</v>
      </c>
      <c r="M3087" s="20">
        <v>110000000</v>
      </c>
      <c r="N3087" s="20">
        <v>333011068</v>
      </c>
      <c r="O3087" s="21">
        <f t="shared" si="144"/>
        <v>632202320.37133956</v>
      </c>
      <c r="P3087" s="22">
        <f t="shared" si="145"/>
        <v>302.73733454545453</v>
      </c>
      <c r="Q3087" s="20">
        <f t="shared" si="146"/>
        <v>207483531.46417445</v>
      </c>
      <c r="R3087" s="18" t="s">
        <v>593</v>
      </c>
      <c r="S3087" s="18">
        <v>119</v>
      </c>
    </row>
    <row r="3088" spans="1:19" x14ac:dyDescent="0.25">
      <c r="A3088" s="18" t="s">
        <v>9628</v>
      </c>
      <c r="B3088" s="18" t="s">
        <v>2004</v>
      </c>
      <c r="C3088" s="18" t="s">
        <v>38</v>
      </c>
      <c r="D3088" s="18">
        <v>1997</v>
      </c>
      <c r="E3088" s="18">
        <f>VLOOKUP(D3088,'cpi roi'!A:C,2,FALSE)</f>
        <v>160.5</v>
      </c>
      <c r="F3088" s="18" t="s">
        <v>9629</v>
      </c>
      <c r="G3088" s="18">
        <v>3.9</v>
      </c>
      <c r="H3088" s="19">
        <v>76000</v>
      </c>
      <c r="I3088" s="18" t="s">
        <v>7919</v>
      </c>
      <c r="J3088" s="18" t="s">
        <v>7920</v>
      </c>
      <c r="K3088" s="18" t="s">
        <v>8593</v>
      </c>
      <c r="L3088" s="18" t="s">
        <v>34</v>
      </c>
      <c r="M3088" s="20">
        <v>160000000</v>
      </c>
      <c r="N3088" s="20">
        <v>164508066</v>
      </c>
      <c r="O3088" s="21">
        <f t="shared" si="144"/>
        <v>312309082.30654204</v>
      </c>
      <c r="P3088" s="22">
        <f t="shared" si="145"/>
        <v>102.81754125</v>
      </c>
      <c r="Q3088" s="20">
        <f t="shared" si="146"/>
        <v>102497237.38317758</v>
      </c>
      <c r="R3088" s="18" t="s">
        <v>9630</v>
      </c>
      <c r="S3088" s="18">
        <v>121</v>
      </c>
    </row>
    <row r="3089" spans="1:19" x14ac:dyDescent="0.25">
      <c r="A3089" s="18" t="s">
        <v>9631</v>
      </c>
      <c r="B3089" s="18" t="s">
        <v>2004</v>
      </c>
      <c r="C3089" s="18" t="s">
        <v>38</v>
      </c>
      <c r="D3089" s="18">
        <v>1997</v>
      </c>
      <c r="E3089" s="18">
        <f>VLOOKUP(D3089,'cpi roi'!A:C,2,FALSE)</f>
        <v>160.5</v>
      </c>
      <c r="F3089" s="18" t="s">
        <v>9632</v>
      </c>
      <c r="G3089" s="18">
        <v>6.2</v>
      </c>
      <c r="H3089" s="19">
        <v>64000</v>
      </c>
      <c r="I3089" s="18" t="s">
        <v>5213</v>
      </c>
      <c r="J3089" s="18" t="s">
        <v>9633</v>
      </c>
      <c r="K3089" s="18" t="s">
        <v>2080</v>
      </c>
      <c r="L3089" s="18" t="s">
        <v>34</v>
      </c>
      <c r="M3089" s="20">
        <v>68000000</v>
      </c>
      <c r="N3089" s="20">
        <v>118063304</v>
      </c>
      <c r="O3089" s="21">
        <f t="shared" si="144"/>
        <v>224136378.37258565</v>
      </c>
      <c r="P3089" s="22">
        <f t="shared" si="145"/>
        <v>173.62250588235295</v>
      </c>
      <c r="Q3089" s="20">
        <f t="shared" si="146"/>
        <v>73559690.965732083</v>
      </c>
      <c r="R3089" s="18" t="s">
        <v>48</v>
      </c>
      <c r="S3089" s="18">
        <v>116</v>
      </c>
    </row>
    <row r="3090" spans="1:19" x14ac:dyDescent="0.25">
      <c r="A3090" s="18" t="s">
        <v>9634</v>
      </c>
      <c r="B3090" s="18" t="s">
        <v>20</v>
      </c>
      <c r="C3090" s="18" t="s">
        <v>4887</v>
      </c>
      <c r="D3090" s="18">
        <v>1997</v>
      </c>
      <c r="E3090" s="18">
        <f>VLOOKUP(D3090,'cpi roi'!A:C,2,FALSE)</f>
        <v>160.5</v>
      </c>
      <c r="F3090" s="18" t="s">
        <v>9635</v>
      </c>
      <c r="G3090" s="18">
        <v>7.6</v>
      </c>
      <c r="H3090" s="19">
        <v>134000</v>
      </c>
      <c r="I3090" s="18" t="s">
        <v>2006</v>
      </c>
      <c r="J3090" s="18" t="s">
        <v>2006</v>
      </c>
      <c r="K3090" s="18" t="s">
        <v>4743</v>
      </c>
      <c r="L3090" s="18" t="s">
        <v>457</v>
      </c>
      <c r="M3090" s="20">
        <v>15000000</v>
      </c>
      <c r="N3090" s="20">
        <v>3703548</v>
      </c>
      <c r="O3090" s="21">
        <f t="shared" si="144"/>
        <v>7030972.4336448601</v>
      </c>
      <c r="P3090" s="22">
        <f t="shared" si="145"/>
        <v>24.69032</v>
      </c>
      <c r="Q3090" s="20">
        <f t="shared" si="146"/>
        <v>2307506.5420560748</v>
      </c>
      <c r="R3090" s="18" t="s">
        <v>7422</v>
      </c>
      <c r="S3090" s="18">
        <v>134</v>
      </c>
    </row>
    <row r="3091" spans="1:19" x14ac:dyDescent="0.25">
      <c r="A3091" s="18" t="s">
        <v>9636</v>
      </c>
      <c r="B3091" s="18" t="s">
        <v>20</v>
      </c>
      <c r="C3091" s="18" t="s">
        <v>45</v>
      </c>
      <c r="D3091" s="18">
        <v>1997</v>
      </c>
      <c r="E3091" s="18">
        <f>VLOOKUP(D3091,'cpi roi'!A:C,2,FALSE)</f>
        <v>160.5</v>
      </c>
      <c r="F3091" s="18" t="s">
        <v>9545</v>
      </c>
      <c r="G3091" s="18">
        <v>7.2</v>
      </c>
      <c r="H3091" s="19">
        <v>101000</v>
      </c>
      <c r="I3091" s="18" t="s">
        <v>9637</v>
      </c>
      <c r="J3091" s="18" t="s">
        <v>9638</v>
      </c>
      <c r="K3091" s="18" t="s">
        <v>6728</v>
      </c>
      <c r="L3091" s="18" t="s">
        <v>26</v>
      </c>
      <c r="M3091" s="20">
        <v>3500000</v>
      </c>
      <c r="N3091" s="20">
        <v>257938649</v>
      </c>
      <c r="O3091" s="21">
        <f t="shared" si="144"/>
        <v>489681659.50342679</v>
      </c>
      <c r="P3091" s="22">
        <f t="shared" si="145"/>
        <v>7369.6756857142855</v>
      </c>
      <c r="Q3091" s="20">
        <f t="shared" si="146"/>
        <v>160709438.62928349</v>
      </c>
      <c r="R3091" s="18" t="s">
        <v>9639</v>
      </c>
      <c r="S3091" s="18">
        <v>91</v>
      </c>
    </row>
    <row r="3092" spans="1:19" x14ac:dyDescent="0.25">
      <c r="A3092" s="18" t="s">
        <v>9640</v>
      </c>
      <c r="B3092" s="18" t="s">
        <v>2004</v>
      </c>
      <c r="C3092" s="18" t="s">
        <v>38</v>
      </c>
      <c r="D3092" s="18">
        <v>1997</v>
      </c>
      <c r="E3092" s="18">
        <f>VLOOKUP(D3092,'cpi roi'!A:C,2,FALSE)</f>
        <v>160.5</v>
      </c>
      <c r="F3092" s="18" t="s">
        <v>9641</v>
      </c>
      <c r="G3092" s="18">
        <v>5.2</v>
      </c>
      <c r="H3092" s="19">
        <v>65000</v>
      </c>
      <c r="I3092" s="18" t="s">
        <v>9642</v>
      </c>
      <c r="J3092" s="18" t="s">
        <v>9643</v>
      </c>
      <c r="K3092" s="18" t="s">
        <v>9644</v>
      </c>
      <c r="L3092" s="18" t="s">
        <v>34</v>
      </c>
      <c r="M3092" s="20">
        <v>40000000</v>
      </c>
      <c r="N3092" s="20">
        <v>87840042</v>
      </c>
      <c r="O3092" s="21">
        <f t="shared" si="144"/>
        <v>166759257.3046729</v>
      </c>
      <c r="P3092" s="22">
        <f t="shared" si="145"/>
        <v>219.60010500000001</v>
      </c>
      <c r="Q3092" s="20">
        <f t="shared" si="146"/>
        <v>54728998.130841121</v>
      </c>
      <c r="R3092" s="18" t="s">
        <v>9645</v>
      </c>
      <c r="S3092" s="18">
        <v>96</v>
      </c>
    </row>
    <row r="3093" spans="1:19" x14ac:dyDescent="0.25">
      <c r="A3093" s="18" t="s">
        <v>9646</v>
      </c>
      <c r="B3093" s="18" t="s">
        <v>20</v>
      </c>
      <c r="C3093" s="18" t="s">
        <v>45</v>
      </c>
      <c r="D3093" s="18">
        <v>1997</v>
      </c>
      <c r="E3093" s="18">
        <f>VLOOKUP(D3093,'cpi roi'!A:C,2,FALSE)</f>
        <v>160.5</v>
      </c>
      <c r="F3093" s="18" t="s">
        <v>9363</v>
      </c>
      <c r="G3093" s="18">
        <v>6.2</v>
      </c>
      <c r="H3093" s="19">
        <v>43000</v>
      </c>
      <c r="I3093" s="18" t="s">
        <v>9647</v>
      </c>
      <c r="J3093" s="18" t="s">
        <v>5311</v>
      </c>
      <c r="K3093" s="18" t="s">
        <v>9648</v>
      </c>
      <c r="L3093" s="18" t="s">
        <v>34</v>
      </c>
      <c r="M3093" s="20">
        <v>0</v>
      </c>
      <c r="N3093" s="20">
        <v>29235353</v>
      </c>
      <c r="O3093" s="21">
        <f t="shared" si="144"/>
        <v>55501632.766978189</v>
      </c>
      <c r="P3093" s="22">
        <f t="shared" si="145"/>
        <v>0</v>
      </c>
      <c r="Q3093" s="20">
        <f t="shared" si="146"/>
        <v>18215173.20872274</v>
      </c>
      <c r="R3093" s="18" t="s">
        <v>2097</v>
      </c>
      <c r="S3093" s="18">
        <v>92</v>
      </c>
    </row>
    <row r="3094" spans="1:19" x14ac:dyDescent="0.25">
      <c r="A3094" s="18" t="s">
        <v>9649</v>
      </c>
      <c r="B3094" s="18" t="s">
        <v>2004</v>
      </c>
      <c r="C3094" s="18" t="s">
        <v>29</v>
      </c>
      <c r="D3094" s="18">
        <v>1997</v>
      </c>
      <c r="E3094" s="18">
        <f>VLOOKUP(D3094,'cpi roi'!A:C,2,FALSE)</f>
        <v>160.5</v>
      </c>
      <c r="F3094" s="18" t="s">
        <v>9650</v>
      </c>
      <c r="G3094" s="18">
        <v>7.1</v>
      </c>
      <c r="H3094" s="19">
        <v>134000</v>
      </c>
      <c r="I3094" s="18" t="s">
        <v>670</v>
      </c>
      <c r="J3094" s="18" t="s">
        <v>9651</v>
      </c>
      <c r="K3094" s="18" t="s">
        <v>6538</v>
      </c>
      <c r="L3094" s="18" t="s">
        <v>34</v>
      </c>
      <c r="M3094" s="20">
        <v>70000000</v>
      </c>
      <c r="N3094" s="20">
        <v>131457682</v>
      </c>
      <c r="O3094" s="21">
        <f t="shared" si="144"/>
        <v>249564833.05545172</v>
      </c>
      <c r="P3094" s="22">
        <f t="shared" si="145"/>
        <v>187.79668857142858</v>
      </c>
      <c r="Q3094" s="20">
        <f t="shared" si="146"/>
        <v>81905097.819314644</v>
      </c>
      <c r="R3094" s="18" t="s">
        <v>9586</v>
      </c>
      <c r="S3094" s="18">
        <v>136</v>
      </c>
    </row>
    <row r="3095" spans="1:19" x14ac:dyDescent="0.25">
      <c r="A3095" s="18" t="s">
        <v>9652</v>
      </c>
      <c r="B3095" s="18" t="s">
        <v>20</v>
      </c>
      <c r="C3095" s="18" t="s">
        <v>108</v>
      </c>
      <c r="D3095" s="18">
        <v>1997</v>
      </c>
      <c r="E3095" s="18">
        <f>VLOOKUP(D3095,'cpi roi'!A:C,2,FALSE)</f>
        <v>160.5</v>
      </c>
      <c r="F3095" s="18" t="s">
        <v>7291</v>
      </c>
      <c r="G3095" s="18">
        <v>6.9</v>
      </c>
      <c r="H3095" s="19">
        <v>89000</v>
      </c>
      <c r="I3095" s="18" t="s">
        <v>8813</v>
      </c>
      <c r="J3095" s="18" t="s">
        <v>8813</v>
      </c>
      <c r="K3095" s="18" t="s">
        <v>766</v>
      </c>
      <c r="L3095" s="18" t="s">
        <v>34</v>
      </c>
      <c r="M3095" s="20">
        <v>15000000</v>
      </c>
      <c r="N3095" s="20">
        <v>44862187</v>
      </c>
      <c r="O3095" s="21">
        <f t="shared" si="144"/>
        <v>85168276.504049838</v>
      </c>
      <c r="P3095" s="22">
        <f t="shared" si="145"/>
        <v>299.08124666666669</v>
      </c>
      <c r="Q3095" s="20">
        <f t="shared" si="146"/>
        <v>27951518.380062304</v>
      </c>
      <c r="R3095" s="18" t="s">
        <v>3747</v>
      </c>
      <c r="S3095" s="18">
        <v>105</v>
      </c>
    </row>
    <row r="3096" spans="1:19" x14ac:dyDescent="0.25">
      <c r="A3096" s="18" t="s">
        <v>9653</v>
      </c>
      <c r="B3096" s="18" t="s">
        <v>20</v>
      </c>
      <c r="C3096" s="18" t="s">
        <v>45</v>
      </c>
      <c r="D3096" s="18">
        <v>1997</v>
      </c>
      <c r="E3096" s="18">
        <f>VLOOKUP(D3096,'cpi roi'!A:C,2,FALSE)</f>
        <v>160.5</v>
      </c>
      <c r="F3096" s="18" t="s">
        <v>9654</v>
      </c>
      <c r="G3096" s="18">
        <v>6.7</v>
      </c>
      <c r="H3096" s="19">
        <v>33000</v>
      </c>
      <c r="I3096" s="18" t="s">
        <v>8476</v>
      </c>
      <c r="J3096" s="18" t="s">
        <v>8476</v>
      </c>
      <c r="K3096" s="18" t="s">
        <v>9655</v>
      </c>
      <c r="L3096" s="18" t="s">
        <v>34</v>
      </c>
      <c r="M3096" s="20">
        <v>1300000</v>
      </c>
      <c r="N3096" s="20">
        <v>116799</v>
      </c>
      <c r="O3096" s="21">
        <f t="shared" si="144"/>
        <v>221736.17009345794</v>
      </c>
      <c r="P3096" s="22">
        <f t="shared" si="145"/>
        <v>8.9845384615384614</v>
      </c>
      <c r="Q3096" s="20">
        <f t="shared" si="146"/>
        <v>72771.962616822435</v>
      </c>
      <c r="R3096" s="18" t="s">
        <v>7529</v>
      </c>
      <c r="S3096" s="18">
        <v>89</v>
      </c>
    </row>
    <row r="3097" spans="1:19" x14ac:dyDescent="0.25">
      <c r="A3097" s="18" t="s">
        <v>9656</v>
      </c>
      <c r="B3097" s="18" t="s">
        <v>2004</v>
      </c>
      <c r="C3097" s="18" t="s">
        <v>45</v>
      </c>
      <c r="D3097" s="18">
        <v>1997</v>
      </c>
      <c r="E3097" s="18">
        <f>VLOOKUP(D3097,'cpi roi'!A:C,2,FALSE)</f>
        <v>160.5</v>
      </c>
      <c r="F3097" s="18" t="s">
        <v>9545</v>
      </c>
      <c r="G3097" s="18">
        <v>6.4</v>
      </c>
      <c r="H3097" s="19">
        <v>40000</v>
      </c>
      <c r="I3097" s="18" t="s">
        <v>2226</v>
      </c>
      <c r="J3097" s="18" t="s">
        <v>6818</v>
      </c>
      <c r="K3097" s="18" t="s">
        <v>1733</v>
      </c>
      <c r="L3097" s="18" t="s">
        <v>34</v>
      </c>
      <c r="M3097" s="20">
        <v>35000000</v>
      </c>
      <c r="N3097" s="20">
        <v>63856929</v>
      </c>
      <c r="O3097" s="21">
        <f t="shared" si="144"/>
        <v>121228699.47850467</v>
      </c>
      <c r="P3097" s="22">
        <f t="shared" si="145"/>
        <v>182.44836857142857</v>
      </c>
      <c r="Q3097" s="20">
        <f t="shared" si="146"/>
        <v>39786248.598130845</v>
      </c>
      <c r="R3097" s="18" t="s">
        <v>48</v>
      </c>
      <c r="S3097" s="18">
        <v>90</v>
      </c>
    </row>
    <row r="3098" spans="1:19" x14ac:dyDescent="0.25">
      <c r="A3098" s="18" t="s">
        <v>9657</v>
      </c>
      <c r="B3098" s="18" t="s">
        <v>20</v>
      </c>
      <c r="C3098" s="18" t="s">
        <v>67</v>
      </c>
      <c r="D3098" s="18">
        <v>1997</v>
      </c>
      <c r="E3098" s="18">
        <f>VLOOKUP(D3098,'cpi roi'!A:C,2,FALSE)</f>
        <v>160.5</v>
      </c>
      <c r="F3098" s="18" t="s">
        <v>9658</v>
      </c>
      <c r="G3098" s="18">
        <v>6.9</v>
      </c>
      <c r="H3098" s="19">
        <v>15000</v>
      </c>
      <c r="I3098" s="18" t="s">
        <v>3212</v>
      </c>
      <c r="J3098" s="18" t="s">
        <v>6093</v>
      </c>
      <c r="K3098" s="18" t="s">
        <v>9659</v>
      </c>
      <c r="L3098" s="18" t="s">
        <v>26</v>
      </c>
      <c r="M3098" s="20">
        <v>10000000</v>
      </c>
      <c r="N3098" s="20">
        <v>2158775</v>
      </c>
      <c r="O3098" s="21">
        <f t="shared" si="144"/>
        <v>4098309.9221183802</v>
      </c>
      <c r="P3098" s="22">
        <f t="shared" si="145"/>
        <v>21.58775</v>
      </c>
      <c r="Q3098" s="20">
        <f t="shared" si="146"/>
        <v>1345031.1526479751</v>
      </c>
      <c r="R3098" s="18" t="s">
        <v>9660</v>
      </c>
      <c r="S3098" s="18">
        <v>118</v>
      </c>
    </row>
    <row r="3099" spans="1:19" x14ac:dyDescent="0.25">
      <c r="A3099" s="18" t="s">
        <v>9661</v>
      </c>
      <c r="B3099" s="18" t="s">
        <v>20</v>
      </c>
      <c r="C3099" s="18" t="s">
        <v>45</v>
      </c>
      <c r="D3099" s="18">
        <v>1997</v>
      </c>
      <c r="E3099" s="18">
        <f>VLOOKUP(D3099,'cpi roi'!A:C,2,FALSE)</f>
        <v>160.5</v>
      </c>
      <c r="F3099" s="18" t="s">
        <v>9662</v>
      </c>
      <c r="G3099" s="18">
        <v>7.2</v>
      </c>
      <c r="H3099" s="19">
        <v>134000</v>
      </c>
      <c r="I3099" s="18" t="s">
        <v>7973</v>
      </c>
      <c r="J3099" s="18" t="s">
        <v>7973</v>
      </c>
      <c r="K3099" s="18" t="s">
        <v>9663</v>
      </c>
      <c r="L3099" s="18" t="s">
        <v>34</v>
      </c>
      <c r="M3099" s="20">
        <v>250000</v>
      </c>
      <c r="N3099" s="20">
        <v>12021272</v>
      </c>
      <c r="O3099" s="21">
        <f t="shared" si="144"/>
        <v>22821692.077258568</v>
      </c>
      <c r="P3099" s="22">
        <f t="shared" si="145"/>
        <v>4808.5087999999996</v>
      </c>
      <c r="Q3099" s="20">
        <f t="shared" si="146"/>
        <v>7489889.0965732085</v>
      </c>
      <c r="R3099" s="18" t="s">
        <v>9664</v>
      </c>
      <c r="S3099" s="18">
        <v>113</v>
      </c>
    </row>
    <row r="3100" spans="1:19" x14ac:dyDescent="0.25">
      <c r="A3100" s="18" t="s">
        <v>9665</v>
      </c>
      <c r="B3100" s="18" t="s">
        <v>20</v>
      </c>
      <c r="C3100" s="18" t="s">
        <v>108</v>
      </c>
      <c r="D3100" s="18">
        <v>1997</v>
      </c>
      <c r="E3100" s="18">
        <f>VLOOKUP(D3100,'cpi roi'!A:C,2,FALSE)</f>
        <v>160.5</v>
      </c>
      <c r="F3100" s="18" t="s">
        <v>9666</v>
      </c>
      <c r="G3100" s="18">
        <v>6.7</v>
      </c>
      <c r="H3100" s="19">
        <v>50000</v>
      </c>
      <c r="I3100" s="18" t="s">
        <v>796</v>
      </c>
      <c r="J3100" s="18" t="s">
        <v>9667</v>
      </c>
      <c r="K3100" s="18" t="s">
        <v>992</v>
      </c>
      <c r="L3100" s="18" t="s">
        <v>34</v>
      </c>
      <c r="M3100" s="20">
        <v>19000000</v>
      </c>
      <c r="N3100" s="20">
        <v>6682098</v>
      </c>
      <c r="O3100" s="21">
        <f t="shared" si="144"/>
        <v>12685577.947663551</v>
      </c>
      <c r="P3100" s="22">
        <f t="shared" si="145"/>
        <v>35.168936842105261</v>
      </c>
      <c r="Q3100" s="20">
        <f t="shared" si="146"/>
        <v>4163300.9345794395</v>
      </c>
      <c r="R3100" s="18" t="s">
        <v>9668</v>
      </c>
      <c r="S3100" s="18">
        <v>125</v>
      </c>
    </row>
    <row r="3101" spans="1:19" x14ac:dyDescent="0.25">
      <c r="A3101" s="18" t="s">
        <v>9669</v>
      </c>
      <c r="B3101" s="18" t="s">
        <v>20</v>
      </c>
      <c r="C3101" s="18" t="s">
        <v>38</v>
      </c>
      <c r="D3101" s="18">
        <v>1997</v>
      </c>
      <c r="E3101" s="18">
        <f>VLOOKUP(D3101,'cpi roi'!A:C,2,FALSE)</f>
        <v>160.5</v>
      </c>
      <c r="F3101" s="18" t="s">
        <v>9670</v>
      </c>
      <c r="G3101" s="18">
        <v>6.7</v>
      </c>
      <c r="H3101" s="19">
        <v>96000</v>
      </c>
      <c r="I3101" s="18" t="s">
        <v>1158</v>
      </c>
      <c r="J3101" s="18" t="s">
        <v>9671</v>
      </c>
      <c r="K3101" s="18" t="s">
        <v>540</v>
      </c>
      <c r="L3101" s="18" t="s">
        <v>34</v>
      </c>
      <c r="M3101" s="20">
        <v>75000000</v>
      </c>
      <c r="N3101" s="20">
        <v>136982834</v>
      </c>
      <c r="O3101" s="21">
        <f t="shared" si="144"/>
        <v>260054015.69968846</v>
      </c>
      <c r="P3101" s="22">
        <f t="shared" si="145"/>
        <v>182.64377866666666</v>
      </c>
      <c r="Q3101" s="20">
        <f t="shared" si="146"/>
        <v>85347560.124610588</v>
      </c>
      <c r="R3101" s="18" t="s">
        <v>27</v>
      </c>
      <c r="S3101" s="18">
        <v>135</v>
      </c>
    </row>
    <row r="3102" spans="1:19" x14ac:dyDescent="0.25">
      <c r="A3102" s="18" t="s">
        <v>9672</v>
      </c>
      <c r="B3102" s="18" t="s">
        <v>20</v>
      </c>
      <c r="C3102" s="18" t="s">
        <v>108</v>
      </c>
      <c r="D3102" s="18">
        <v>1997</v>
      </c>
      <c r="E3102" s="18">
        <f>VLOOKUP(D3102,'cpi roi'!A:C,2,FALSE)</f>
        <v>160.5</v>
      </c>
      <c r="F3102" s="18" t="s">
        <v>9524</v>
      </c>
      <c r="G3102" s="18">
        <v>6.9</v>
      </c>
      <c r="H3102" s="19">
        <v>51000</v>
      </c>
      <c r="I3102" s="18" t="s">
        <v>9673</v>
      </c>
      <c r="J3102" s="18" t="s">
        <v>9673</v>
      </c>
      <c r="K3102" s="18" t="s">
        <v>512</v>
      </c>
      <c r="L3102" s="18" t="s">
        <v>34</v>
      </c>
      <c r="M3102" s="20">
        <v>36000000</v>
      </c>
      <c r="N3102" s="20">
        <v>50159144</v>
      </c>
      <c r="O3102" s="21">
        <f t="shared" si="144"/>
        <v>95224244.092211843</v>
      </c>
      <c r="P3102" s="22">
        <f t="shared" si="145"/>
        <v>139.33095555555553</v>
      </c>
      <c r="Q3102" s="20">
        <f t="shared" si="146"/>
        <v>31251803.115264799</v>
      </c>
      <c r="R3102" s="18" t="s">
        <v>598</v>
      </c>
      <c r="S3102" s="18">
        <v>93</v>
      </c>
    </row>
    <row r="3103" spans="1:19" x14ac:dyDescent="0.25">
      <c r="A3103" s="18" t="s">
        <v>9674</v>
      </c>
      <c r="B3103" s="18" t="s">
        <v>20</v>
      </c>
      <c r="C3103" s="18" t="s">
        <v>38</v>
      </c>
      <c r="D3103" s="18">
        <v>1997</v>
      </c>
      <c r="E3103" s="18">
        <f>VLOOKUP(D3103,'cpi roi'!A:C,2,FALSE)</f>
        <v>160.5</v>
      </c>
      <c r="F3103" s="18" t="s">
        <v>9675</v>
      </c>
      <c r="G3103" s="18">
        <v>6</v>
      </c>
      <c r="H3103" s="19">
        <v>75000</v>
      </c>
      <c r="I3103" s="18" t="s">
        <v>995</v>
      </c>
      <c r="J3103" s="18" t="s">
        <v>9676</v>
      </c>
      <c r="K3103" s="18" t="s">
        <v>2601</v>
      </c>
      <c r="L3103" s="18" t="s">
        <v>34</v>
      </c>
      <c r="M3103" s="20">
        <v>50000000</v>
      </c>
      <c r="N3103" s="20">
        <v>48169156</v>
      </c>
      <c r="O3103" s="21">
        <f t="shared" si="144"/>
        <v>91446366.561993763</v>
      </c>
      <c r="P3103" s="22">
        <f t="shared" si="145"/>
        <v>96.338312000000002</v>
      </c>
      <c r="Q3103" s="20">
        <f t="shared" si="146"/>
        <v>30011935.202492211</v>
      </c>
      <c r="R3103" s="18" t="s">
        <v>8003</v>
      </c>
      <c r="S3103" s="18">
        <v>125</v>
      </c>
    </row>
    <row r="3104" spans="1:19" x14ac:dyDescent="0.25">
      <c r="A3104" s="18" t="s">
        <v>9677</v>
      </c>
      <c r="B3104" s="18" t="s">
        <v>20</v>
      </c>
      <c r="C3104" s="18" t="s">
        <v>38</v>
      </c>
      <c r="D3104" s="18">
        <v>1997</v>
      </c>
      <c r="E3104" s="18">
        <f>VLOOKUP(D3104,'cpi roi'!A:C,2,FALSE)</f>
        <v>160.5</v>
      </c>
      <c r="F3104" s="18" t="s">
        <v>9678</v>
      </c>
      <c r="G3104" s="18">
        <v>6.4</v>
      </c>
      <c r="H3104" s="19">
        <v>109000</v>
      </c>
      <c r="I3104" s="18" t="s">
        <v>5271</v>
      </c>
      <c r="J3104" s="18" t="s">
        <v>9679</v>
      </c>
      <c r="K3104" s="18" t="s">
        <v>4462</v>
      </c>
      <c r="L3104" s="18" t="s">
        <v>34</v>
      </c>
      <c r="M3104" s="20">
        <v>60000000</v>
      </c>
      <c r="N3104" s="20">
        <v>159330280</v>
      </c>
      <c r="O3104" s="21">
        <f t="shared" si="144"/>
        <v>302479353.99376947</v>
      </c>
      <c r="P3104" s="22">
        <f t="shared" si="145"/>
        <v>265.55046666666669</v>
      </c>
      <c r="Q3104" s="20">
        <f t="shared" si="146"/>
        <v>99271202.492211834</v>
      </c>
      <c r="R3104" s="18" t="s">
        <v>65</v>
      </c>
      <c r="S3104" s="18">
        <v>124</v>
      </c>
    </row>
    <row r="3105" spans="1:19" x14ac:dyDescent="0.25">
      <c r="A3105" s="18" t="s">
        <v>9680</v>
      </c>
      <c r="B3105" s="18" t="s">
        <v>20</v>
      </c>
      <c r="C3105" s="18" t="s">
        <v>108</v>
      </c>
      <c r="D3105" s="18">
        <v>1997</v>
      </c>
      <c r="E3105" s="18">
        <f>VLOOKUP(D3105,'cpi roi'!A:C,2,FALSE)</f>
        <v>160.5</v>
      </c>
      <c r="F3105" s="18" t="s">
        <v>9666</v>
      </c>
      <c r="G3105" s="18">
        <v>6.6</v>
      </c>
      <c r="H3105" s="19">
        <v>68000</v>
      </c>
      <c r="I3105" s="18" t="s">
        <v>8762</v>
      </c>
      <c r="J3105" s="18" t="s">
        <v>9681</v>
      </c>
      <c r="K3105" s="18" t="s">
        <v>5224</v>
      </c>
      <c r="L3105" s="18" t="s">
        <v>34</v>
      </c>
      <c r="M3105" s="20">
        <v>27000000</v>
      </c>
      <c r="N3105" s="20">
        <v>60527873</v>
      </c>
      <c r="O3105" s="21">
        <f t="shared" si="144"/>
        <v>114908678.52398753</v>
      </c>
      <c r="P3105" s="22">
        <f t="shared" si="145"/>
        <v>224.17730740740743</v>
      </c>
      <c r="Q3105" s="20">
        <f t="shared" si="146"/>
        <v>37712070.404984422</v>
      </c>
      <c r="R3105" s="18" t="s">
        <v>48</v>
      </c>
      <c r="S3105" s="18">
        <v>115</v>
      </c>
    </row>
    <row r="3106" spans="1:19" x14ac:dyDescent="0.25">
      <c r="A3106" s="18" t="s">
        <v>9682</v>
      </c>
      <c r="B3106" s="18" t="s">
        <v>37</v>
      </c>
      <c r="C3106" s="18" t="s">
        <v>45</v>
      </c>
      <c r="D3106" s="18">
        <v>1997</v>
      </c>
      <c r="E3106" s="18">
        <f>VLOOKUP(D3106,'cpi roi'!A:C,2,FALSE)</f>
        <v>160.5</v>
      </c>
      <c r="F3106" s="18" t="s">
        <v>9211</v>
      </c>
      <c r="G3106" s="18">
        <v>6</v>
      </c>
      <c r="H3106" s="19">
        <v>46000</v>
      </c>
      <c r="I3106" s="18" t="s">
        <v>9683</v>
      </c>
      <c r="J3106" s="18" t="s">
        <v>9684</v>
      </c>
      <c r="K3106" s="18" t="s">
        <v>53</v>
      </c>
      <c r="L3106" s="18" t="s">
        <v>34</v>
      </c>
      <c r="M3106" s="20">
        <v>25000000</v>
      </c>
      <c r="N3106" s="20">
        <v>36400360</v>
      </c>
      <c r="O3106" s="21">
        <f t="shared" si="144"/>
        <v>69103985.619937688</v>
      </c>
      <c r="P3106" s="22">
        <f t="shared" si="145"/>
        <v>145.60144</v>
      </c>
      <c r="Q3106" s="20">
        <f t="shared" si="146"/>
        <v>22679352.024922118</v>
      </c>
      <c r="R3106" s="18" t="s">
        <v>27</v>
      </c>
      <c r="S3106" s="18">
        <v>93</v>
      </c>
    </row>
    <row r="3107" spans="1:19" x14ac:dyDescent="0.25">
      <c r="A3107" s="18" t="s">
        <v>9685</v>
      </c>
      <c r="B3107" s="18" t="s">
        <v>20</v>
      </c>
      <c r="C3107" s="18" t="s">
        <v>38</v>
      </c>
      <c r="D3107" s="18">
        <v>1997</v>
      </c>
      <c r="E3107" s="18">
        <f>VLOOKUP(D3107,'cpi roi'!A:C,2,FALSE)</f>
        <v>160.5</v>
      </c>
      <c r="F3107" s="18" t="s">
        <v>9686</v>
      </c>
      <c r="G3107" s="18">
        <v>6.2</v>
      </c>
      <c r="H3107" s="19">
        <v>62000</v>
      </c>
      <c r="I3107" s="18" t="s">
        <v>937</v>
      </c>
      <c r="J3107" s="18" t="s">
        <v>5132</v>
      </c>
      <c r="K3107" s="18" t="s">
        <v>502</v>
      </c>
      <c r="L3107" s="18" t="s">
        <v>34</v>
      </c>
      <c r="M3107" s="20">
        <v>90000000</v>
      </c>
      <c r="N3107" s="20">
        <v>140807547</v>
      </c>
      <c r="O3107" s="21">
        <f t="shared" si="144"/>
        <v>267315012.90280372</v>
      </c>
      <c r="P3107" s="22">
        <f t="shared" si="145"/>
        <v>156.45283000000001</v>
      </c>
      <c r="Q3107" s="20">
        <f t="shared" si="146"/>
        <v>87730558.878504679</v>
      </c>
      <c r="R3107" s="18" t="s">
        <v>35</v>
      </c>
      <c r="S3107" s="18">
        <v>111</v>
      </c>
    </row>
    <row r="3108" spans="1:19" x14ac:dyDescent="0.25">
      <c r="A3108" s="18" t="s">
        <v>9687</v>
      </c>
      <c r="B3108" s="18" t="s">
        <v>20</v>
      </c>
      <c r="C3108" s="18" t="s">
        <v>67</v>
      </c>
      <c r="D3108" s="18">
        <v>1997</v>
      </c>
      <c r="E3108" s="18">
        <f>VLOOKUP(D3108,'cpi roi'!A:C,2,FALSE)</f>
        <v>160.5</v>
      </c>
      <c r="F3108" s="18" t="s">
        <v>9542</v>
      </c>
      <c r="G3108" s="18">
        <v>7.3</v>
      </c>
      <c r="H3108" s="19">
        <v>73000</v>
      </c>
      <c r="I3108" s="18" t="s">
        <v>500</v>
      </c>
      <c r="J3108" s="18" t="s">
        <v>3540</v>
      </c>
      <c r="K3108" s="18" t="s">
        <v>9688</v>
      </c>
      <c r="L3108" s="18" t="s">
        <v>34</v>
      </c>
      <c r="M3108" s="20">
        <v>36000000</v>
      </c>
      <c r="N3108" s="20">
        <v>44229441</v>
      </c>
      <c r="O3108" s="21">
        <f t="shared" si="144"/>
        <v>83967044.689719617</v>
      </c>
      <c r="P3108" s="22">
        <f t="shared" si="145"/>
        <v>122.85955833333333</v>
      </c>
      <c r="Q3108" s="20">
        <f t="shared" si="146"/>
        <v>27557284.112149533</v>
      </c>
      <c r="R3108" s="18" t="s">
        <v>9689</v>
      </c>
      <c r="S3108" s="18">
        <v>155</v>
      </c>
    </row>
    <row r="3109" spans="1:19" x14ac:dyDescent="0.25">
      <c r="A3109" s="18" t="s">
        <v>8140</v>
      </c>
      <c r="B3109" s="18" t="s">
        <v>20</v>
      </c>
      <c r="C3109" s="18" t="s">
        <v>38</v>
      </c>
      <c r="D3109" s="18">
        <v>1997</v>
      </c>
      <c r="E3109" s="18">
        <f>VLOOKUP(D3109,'cpi roi'!A:C,2,FALSE)</f>
        <v>160.5</v>
      </c>
      <c r="F3109" s="18" t="s">
        <v>9542</v>
      </c>
      <c r="G3109" s="18">
        <v>6.1</v>
      </c>
      <c r="H3109" s="19">
        <v>70000</v>
      </c>
      <c r="I3109" s="18" t="s">
        <v>2833</v>
      </c>
      <c r="J3109" s="18" t="s">
        <v>9690</v>
      </c>
      <c r="K3109" s="18" t="s">
        <v>2833</v>
      </c>
      <c r="L3109" s="18" t="s">
        <v>34</v>
      </c>
      <c r="M3109" s="20">
        <v>80000000</v>
      </c>
      <c r="N3109" s="20">
        <v>17626234</v>
      </c>
      <c r="O3109" s="21">
        <f t="shared" si="144"/>
        <v>33462389.406853583</v>
      </c>
      <c r="P3109" s="22">
        <f t="shared" si="145"/>
        <v>22.032792499999999</v>
      </c>
      <c r="Q3109" s="20">
        <f t="shared" si="146"/>
        <v>10982077.258566977</v>
      </c>
      <c r="R3109" s="18" t="s">
        <v>5668</v>
      </c>
      <c r="S3109" s="18">
        <v>177</v>
      </c>
    </row>
    <row r="3110" spans="1:19" x14ac:dyDescent="0.25">
      <c r="A3110" s="18" t="s">
        <v>9691</v>
      </c>
      <c r="B3110" s="18" t="s">
        <v>20</v>
      </c>
      <c r="C3110" s="18" t="s">
        <v>56</v>
      </c>
      <c r="D3110" s="18">
        <v>1997</v>
      </c>
      <c r="E3110" s="18">
        <f>VLOOKUP(D3110,'cpi roi'!A:C,2,FALSE)</f>
        <v>160.5</v>
      </c>
      <c r="F3110" s="18" t="s">
        <v>9675</v>
      </c>
      <c r="G3110" s="18">
        <v>6</v>
      </c>
      <c r="H3110" s="19">
        <v>47000</v>
      </c>
      <c r="I3110" s="18" t="s">
        <v>7560</v>
      </c>
      <c r="J3110" s="18" t="s">
        <v>9692</v>
      </c>
      <c r="K3110" s="18" t="s">
        <v>9648</v>
      </c>
      <c r="L3110" s="18" t="s">
        <v>34</v>
      </c>
      <c r="M3110" s="20">
        <v>30000000</v>
      </c>
      <c r="N3110" s="20">
        <v>25480803</v>
      </c>
      <c r="O3110" s="21">
        <f t="shared" si="144"/>
        <v>48373835.975700937</v>
      </c>
      <c r="P3110" s="22">
        <f t="shared" si="145"/>
        <v>84.936009999999996</v>
      </c>
      <c r="Q3110" s="20">
        <f t="shared" si="146"/>
        <v>15875889.719626168</v>
      </c>
      <c r="R3110" s="18" t="s">
        <v>8990</v>
      </c>
      <c r="S3110" s="18">
        <v>105</v>
      </c>
    </row>
    <row r="3111" spans="1:19" x14ac:dyDescent="0.25">
      <c r="A3111" s="18" t="s">
        <v>9693</v>
      </c>
      <c r="B3111" s="18" t="s">
        <v>2004</v>
      </c>
      <c r="C3111" s="18" t="s">
        <v>45</v>
      </c>
      <c r="D3111" s="18">
        <v>1997</v>
      </c>
      <c r="E3111" s="18">
        <f>VLOOKUP(D3111,'cpi roi'!A:C,2,FALSE)</f>
        <v>160.5</v>
      </c>
      <c r="F3111" s="18" t="s">
        <v>9479</v>
      </c>
      <c r="G3111" s="18">
        <v>6.4</v>
      </c>
      <c r="H3111" s="19">
        <v>24000</v>
      </c>
      <c r="I3111" s="18" t="s">
        <v>1302</v>
      </c>
      <c r="J3111" s="18" t="s">
        <v>1619</v>
      </c>
      <c r="K3111" s="18" t="s">
        <v>1619</v>
      </c>
      <c r="L3111" s="18" t="s">
        <v>26</v>
      </c>
      <c r="M3111" s="20">
        <v>25000000</v>
      </c>
      <c r="N3111" s="20">
        <v>9381260</v>
      </c>
      <c r="O3111" s="21">
        <f t="shared" si="144"/>
        <v>17809781.445482865</v>
      </c>
      <c r="P3111" s="22">
        <f t="shared" si="145"/>
        <v>37.525039999999997</v>
      </c>
      <c r="Q3111" s="20">
        <f t="shared" si="146"/>
        <v>5845021.8068535831</v>
      </c>
      <c r="R3111" s="18" t="s">
        <v>65</v>
      </c>
      <c r="S3111" s="18">
        <v>93</v>
      </c>
    </row>
    <row r="3112" spans="1:19" x14ac:dyDescent="0.25">
      <c r="A3112" s="18" t="s">
        <v>9694</v>
      </c>
      <c r="B3112" s="18" t="s">
        <v>20</v>
      </c>
      <c r="C3112" s="18" t="s">
        <v>38</v>
      </c>
      <c r="D3112" s="18">
        <v>1997</v>
      </c>
      <c r="E3112" s="18">
        <f>VLOOKUP(D3112,'cpi roi'!A:C,2,FALSE)</f>
        <v>160.5</v>
      </c>
      <c r="F3112" s="18" t="s">
        <v>9370</v>
      </c>
      <c r="G3112" s="18">
        <v>7.3</v>
      </c>
      <c r="H3112" s="19">
        <v>90000</v>
      </c>
      <c r="I3112" s="18" t="s">
        <v>5972</v>
      </c>
      <c r="J3112" s="18" t="s">
        <v>9695</v>
      </c>
      <c r="K3112" s="18" t="s">
        <v>2629</v>
      </c>
      <c r="L3112" s="18" t="s">
        <v>34</v>
      </c>
      <c r="M3112" s="20">
        <v>15000000</v>
      </c>
      <c r="N3112" s="20">
        <v>28084357</v>
      </c>
      <c r="O3112" s="21">
        <f t="shared" si="144"/>
        <v>53316533.195638627</v>
      </c>
      <c r="P3112" s="22">
        <f t="shared" si="145"/>
        <v>187.22904666666668</v>
      </c>
      <c r="Q3112" s="20">
        <f t="shared" si="146"/>
        <v>17498041.744548287</v>
      </c>
      <c r="R3112" s="18" t="s">
        <v>5724</v>
      </c>
      <c r="S3112" s="18">
        <v>107</v>
      </c>
    </row>
    <row r="3113" spans="1:19" x14ac:dyDescent="0.25">
      <c r="A3113" s="18" t="s">
        <v>9696</v>
      </c>
      <c r="B3113" s="18" t="s">
        <v>2004</v>
      </c>
      <c r="C3113" s="18" t="s">
        <v>38</v>
      </c>
      <c r="D3113" s="18">
        <v>1997</v>
      </c>
      <c r="E3113" s="18">
        <f>VLOOKUP(D3113,'cpi roi'!A:C,2,FALSE)</f>
        <v>160.5</v>
      </c>
      <c r="F3113" s="18" t="s">
        <v>9581</v>
      </c>
      <c r="G3113" s="18">
        <v>3.7</v>
      </c>
      <c r="H3113" s="19">
        <v>51000</v>
      </c>
      <c r="I3113" s="18" t="s">
        <v>9697</v>
      </c>
      <c r="J3113" s="18" t="s">
        <v>8486</v>
      </c>
      <c r="K3113" s="18" t="s">
        <v>9698</v>
      </c>
      <c r="L3113" s="18" t="s">
        <v>34</v>
      </c>
      <c r="M3113" s="20">
        <v>30000000</v>
      </c>
      <c r="N3113" s="20">
        <v>51376861</v>
      </c>
      <c r="O3113" s="21">
        <f t="shared" si="144"/>
        <v>97536009.636760116</v>
      </c>
      <c r="P3113" s="22">
        <f t="shared" si="145"/>
        <v>171.25620333333333</v>
      </c>
      <c r="Q3113" s="20">
        <f t="shared" si="146"/>
        <v>32010505.295950156</v>
      </c>
      <c r="R3113" s="18" t="s">
        <v>2031</v>
      </c>
      <c r="S3113" s="18">
        <v>95</v>
      </c>
    </row>
    <row r="3114" spans="1:19" x14ac:dyDescent="0.25">
      <c r="A3114" s="18" t="s">
        <v>9699</v>
      </c>
      <c r="B3114" s="18" t="s">
        <v>37</v>
      </c>
      <c r="C3114" s="18" t="s">
        <v>45</v>
      </c>
      <c r="D3114" s="18">
        <v>1997</v>
      </c>
      <c r="E3114" s="18">
        <f>VLOOKUP(D3114,'cpi roi'!A:C,2,FALSE)</f>
        <v>160.5</v>
      </c>
      <c r="F3114" s="18" t="s">
        <v>9700</v>
      </c>
      <c r="G3114" s="18">
        <v>3.5</v>
      </c>
      <c r="H3114" s="19">
        <v>34000</v>
      </c>
      <c r="I3114" s="18" t="s">
        <v>9701</v>
      </c>
      <c r="J3114" s="18" t="s">
        <v>9702</v>
      </c>
      <c r="K3114" s="18" t="s">
        <v>9703</v>
      </c>
      <c r="L3114" s="18" t="s">
        <v>26</v>
      </c>
      <c r="M3114" s="20">
        <v>25000000</v>
      </c>
      <c r="N3114" s="20">
        <v>29342592</v>
      </c>
      <c r="O3114" s="21">
        <f t="shared" si="144"/>
        <v>55705219.828037381</v>
      </c>
      <c r="P3114" s="22">
        <f t="shared" si="145"/>
        <v>117.370368</v>
      </c>
      <c r="Q3114" s="20">
        <f t="shared" si="146"/>
        <v>18281988.78504673</v>
      </c>
      <c r="R3114" s="18" t="s">
        <v>35</v>
      </c>
      <c r="S3114" s="18">
        <v>93</v>
      </c>
    </row>
    <row r="3115" spans="1:19" x14ac:dyDescent="0.25">
      <c r="A3115" s="18" t="s">
        <v>9704</v>
      </c>
      <c r="B3115" s="18" t="s">
        <v>37</v>
      </c>
      <c r="C3115" s="18" t="s">
        <v>67</v>
      </c>
      <c r="D3115" s="18">
        <v>1997</v>
      </c>
      <c r="E3115" s="18">
        <f>VLOOKUP(D3115,'cpi roi'!A:C,2,FALSE)</f>
        <v>160.5</v>
      </c>
      <c r="F3115" s="18" t="s">
        <v>9016</v>
      </c>
      <c r="G3115" s="18">
        <v>6.8</v>
      </c>
      <c r="H3115" s="19">
        <v>26000</v>
      </c>
      <c r="I3115" s="18" t="s">
        <v>8843</v>
      </c>
      <c r="J3115" s="18" t="s">
        <v>8843</v>
      </c>
      <c r="K3115" s="18" t="s">
        <v>9705</v>
      </c>
      <c r="L3115" s="18" t="s">
        <v>34</v>
      </c>
      <c r="M3115" s="20">
        <v>20000000</v>
      </c>
      <c r="N3115" s="20">
        <v>35281794</v>
      </c>
      <c r="O3115" s="21">
        <f t="shared" si="144"/>
        <v>66980452.534579441</v>
      </c>
      <c r="P3115" s="22">
        <f t="shared" si="145"/>
        <v>176.40897000000001</v>
      </c>
      <c r="Q3115" s="20">
        <f t="shared" si="146"/>
        <v>21982426.168224297</v>
      </c>
      <c r="R3115" s="18" t="s">
        <v>9706</v>
      </c>
      <c r="S3115" s="18">
        <v>127</v>
      </c>
    </row>
    <row r="3116" spans="1:19" x14ac:dyDescent="0.25">
      <c r="A3116" s="18" t="s">
        <v>9707</v>
      </c>
      <c r="B3116" s="18" t="s">
        <v>424</v>
      </c>
      <c r="C3116" s="18" t="s">
        <v>21</v>
      </c>
      <c r="D3116" s="18">
        <v>1997</v>
      </c>
      <c r="E3116" s="18">
        <f>VLOOKUP(D3116,'cpi roi'!A:C,2,FALSE)</f>
        <v>160.5</v>
      </c>
      <c r="F3116" s="18" t="s">
        <v>9708</v>
      </c>
      <c r="G3116" s="18">
        <v>7.7</v>
      </c>
      <c r="H3116" s="19">
        <v>25000</v>
      </c>
      <c r="I3116" s="18" t="s">
        <v>4719</v>
      </c>
      <c r="J3116" s="18" t="s">
        <v>2772</v>
      </c>
      <c r="K3116" s="18" t="s">
        <v>5761</v>
      </c>
      <c r="L3116" s="18" t="s">
        <v>496</v>
      </c>
      <c r="M3116" s="20">
        <v>4200000</v>
      </c>
      <c r="N3116" s="20">
        <v>585773</v>
      </c>
      <c r="O3116" s="21">
        <f t="shared" si="144"/>
        <v>1112056.2809968847</v>
      </c>
      <c r="P3116" s="22">
        <f t="shared" si="145"/>
        <v>13.946976190476191</v>
      </c>
      <c r="Q3116" s="20">
        <f t="shared" si="146"/>
        <v>364967.60124610591</v>
      </c>
      <c r="R3116" s="18" t="s">
        <v>9709</v>
      </c>
      <c r="S3116" s="18">
        <v>96</v>
      </c>
    </row>
    <row r="3117" spans="1:19" x14ac:dyDescent="0.25">
      <c r="A3117" s="18" t="s">
        <v>9710</v>
      </c>
      <c r="B3117" s="18" t="s">
        <v>37</v>
      </c>
      <c r="C3117" s="18" t="s">
        <v>29</v>
      </c>
      <c r="D3117" s="18">
        <v>1997</v>
      </c>
      <c r="E3117" s="18">
        <f>VLOOKUP(D3117,'cpi roi'!A:C,2,FALSE)</f>
        <v>160.5</v>
      </c>
      <c r="F3117" s="18" t="s">
        <v>9711</v>
      </c>
      <c r="G3117" s="18">
        <v>5.9</v>
      </c>
      <c r="H3117" s="19">
        <v>20000</v>
      </c>
      <c r="I3117" s="18" t="s">
        <v>6270</v>
      </c>
      <c r="J3117" s="18" t="s">
        <v>9712</v>
      </c>
      <c r="K3117" s="18" t="s">
        <v>6562</v>
      </c>
      <c r="L3117" s="18" t="s">
        <v>26</v>
      </c>
      <c r="M3117" s="20">
        <v>29000000</v>
      </c>
      <c r="N3117" s="20">
        <v>22619589</v>
      </c>
      <c r="O3117" s="21">
        <f t="shared" si="144"/>
        <v>42941986.095327102</v>
      </c>
      <c r="P3117" s="22">
        <f t="shared" si="145"/>
        <v>77.998582758620699</v>
      </c>
      <c r="Q3117" s="20">
        <f t="shared" si="146"/>
        <v>14093201.869158879</v>
      </c>
      <c r="R3117" s="18" t="s">
        <v>7574</v>
      </c>
      <c r="S3117" s="18">
        <v>89</v>
      </c>
    </row>
    <row r="3118" spans="1:19" x14ac:dyDescent="0.25">
      <c r="A3118" s="18" t="s">
        <v>9713</v>
      </c>
      <c r="B3118" s="18" t="s">
        <v>20</v>
      </c>
      <c r="C3118" s="18" t="s">
        <v>38</v>
      </c>
      <c r="D3118" s="18">
        <v>1997</v>
      </c>
      <c r="E3118" s="18">
        <f>VLOOKUP(D3118,'cpi roi'!A:C,2,FALSE)</f>
        <v>160.5</v>
      </c>
      <c r="F3118" s="18" t="s">
        <v>9621</v>
      </c>
      <c r="G3118" s="18">
        <v>6</v>
      </c>
      <c r="H3118" s="19">
        <v>55000</v>
      </c>
      <c r="I3118" s="18" t="s">
        <v>9714</v>
      </c>
      <c r="J3118" s="18" t="s">
        <v>9715</v>
      </c>
      <c r="K3118" s="18" t="s">
        <v>9716</v>
      </c>
      <c r="L3118" s="18" t="s">
        <v>34</v>
      </c>
      <c r="M3118" s="20">
        <v>50000000</v>
      </c>
      <c r="N3118" s="20">
        <v>110463140</v>
      </c>
      <c r="O3118" s="21">
        <f t="shared" si="144"/>
        <v>209707905.0342679</v>
      </c>
      <c r="P3118" s="22">
        <f t="shared" si="145"/>
        <v>220.92627999999999</v>
      </c>
      <c r="Q3118" s="20">
        <f t="shared" si="146"/>
        <v>68824386.292834893</v>
      </c>
      <c r="R3118" s="18" t="s">
        <v>9689</v>
      </c>
      <c r="S3118" s="18">
        <v>124</v>
      </c>
    </row>
    <row r="3119" spans="1:19" x14ac:dyDescent="0.25">
      <c r="A3119" s="18" t="s">
        <v>9717</v>
      </c>
      <c r="B3119" s="18" t="s">
        <v>2004</v>
      </c>
      <c r="C3119" s="18" t="s">
        <v>38</v>
      </c>
      <c r="D3119" s="18">
        <v>1997</v>
      </c>
      <c r="E3119" s="18">
        <f>VLOOKUP(D3119,'cpi roi'!A:C,2,FALSE)</f>
        <v>160.5</v>
      </c>
      <c r="F3119" s="18" t="s">
        <v>9363</v>
      </c>
      <c r="G3119" s="18">
        <v>5.5</v>
      </c>
      <c r="H3119" s="19">
        <v>73000</v>
      </c>
      <c r="I3119" s="18" t="s">
        <v>5381</v>
      </c>
      <c r="J3119" s="18" t="s">
        <v>9718</v>
      </c>
      <c r="K3119" s="18" t="s">
        <v>1881</v>
      </c>
      <c r="L3119" s="18" t="s">
        <v>34</v>
      </c>
      <c r="M3119" s="20">
        <v>90000000</v>
      </c>
      <c r="N3119" s="20">
        <v>122823468</v>
      </c>
      <c r="O3119" s="21">
        <f t="shared" si="144"/>
        <v>233173275.38691589</v>
      </c>
      <c r="P3119" s="22">
        <f t="shared" si="145"/>
        <v>136.47051999999999</v>
      </c>
      <c r="Q3119" s="20">
        <f t="shared" si="146"/>
        <v>76525525.233644858</v>
      </c>
      <c r="R3119" s="18" t="s">
        <v>184</v>
      </c>
      <c r="S3119" s="18">
        <v>104</v>
      </c>
    </row>
    <row r="3120" spans="1:19" x14ac:dyDescent="0.25">
      <c r="A3120" s="18" t="s">
        <v>9719</v>
      </c>
      <c r="B3120" s="18" t="s">
        <v>2004</v>
      </c>
      <c r="C3120" s="18" t="s">
        <v>45</v>
      </c>
      <c r="D3120" s="18">
        <v>1997</v>
      </c>
      <c r="E3120" s="18">
        <f>VLOOKUP(D3120,'cpi roi'!A:C,2,FALSE)</f>
        <v>160.5</v>
      </c>
      <c r="F3120" s="18" t="s">
        <v>9720</v>
      </c>
      <c r="G3120" s="18">
        <v>6.6</v>
      </c>
      <c r="H3120" s="19">
        <v>4800</v>
      </c>
      <c r="I3120" s="18" t="s">
        <v>9721</v>
      </c>
      <c r="J3120" s="18" t="s">
        <v>9721</v>
      </c>
      <c r="K3120" s="18" t="s">
        <v>8046</v>
      </c>
      <c r="L3120" s="18" t="s">
        <v>26</v>
      </c>
      <c r="M3120" s="20">
        <v>0</v>
      </c>
      <c r="N3120" s="20">
        <v>537948</v>
      </c>
      <c r="O3120" s="21">
        <f t="shared" si="144"/>
        <v>1021263.2747663552</v>
      </c>
      <c r="P3120" s="22">
        <f t="shared" si="145"/>
        <v>0</v>
      </c>
      <c r="Q3120" s="20">
        <f t="shared" si="146"/>
        <v>335170.09345794393</v>
      </c>
      <c r="R3120" s="18" t="s">
        <v>1088</v>
      </c>
      <c r="S3120" s="18">
        <v>96</v>
      </c>
    </row>
    <row r="3121" spans="1:19" x14ac:dyDescent="0.25">
      <c r="A3121" s="18" t="s">
        <v>3126</v>
      </c>
      <c r="B3121" s="18" t="s">
        <v>20</v>
      </c>
      <c r="C3121" s="18" t="s">
        <v>21</v>
      </c>
      <c r="D3121" s="18">
        <v>1997</v>
      </c>
      <c r="E3121" s="18">
        <f>VLOOKUP(D3121,'cpi roi'!A:C,2,FALSE)</f>
        <v>160.5</v>
      </c>
      <c r="F3121" s="18" t="s">
        <v>9722</v>
      </c>
      <c r="G3121" s="18">
        <v>6</v>
      </c>
      <c r="H3121" s="19">
        <v>2300</v>
      </c>
      <c r="I3121" s="18" t="s">
        <v>9723</v>
      </c>
      <c r="J3121" s="18" t="s">
        <v>9723</v>
      </c>
      <c r="K3121" s="18" t="s">
        <v>3545</v>
      </c>
      <c r="L3121" s="18" t="s">
        <v>199</v>
      </c>
      <c r="M3121" s="20">
        <v>0</v>
      </c>
      <c r="N3121" s="20">
        <v>294064</v>
      </c>
      <c r="O3121" s="21">
        <f t="shared" si="144"/>
        <v>558263.5563862928</v>
      </c>
      <c r="P3121" s="22">
        <f t="shared" si="145"/>
        <v>0</v>
      </c>
      <c r="Q3121" s="20">
        <f t="shared" si="146"/>
        <v>183217.44548286605</v>
      </c>
      <c r="R3121" s="18" t="s">
        <v>8780</v>
      </c>
      <c r="S3121" s="18">
        <v>103</v>
      </c>
    </row>
    <row r="3122" spans="1:19" x14ac:dyDescent="0.25">
      <c r="A3122" s="18" t="s">
        <v>9724</v>
      </c>
      <c r="B3122" s="18" t="s">
        <v>37</v>
      </c>
      <c r="C3122" s="18" t="s">
        <v>45</v>
      </c>
      <c r="D3122" s="18">
        <v>1997</v>
      </c>
      <c r="E3122" s="18">
        <f>VLOOKUP(D3122,'cpi roi'!A:C,2,FALSE)</f>
        <v>160.5</v>
      </c>
      <c r="F3122" s="18" t="s">
        <v>9520</v>
      </c>
      <c r="G3122" s="18">
        <v>6.5</v>
      </c>
      <c r="H3122" s="19">
        <v>53000</v>
      </c>
      <c r="I3122" s="18" t="s">
        <v>9725</v>
      </c>
      <c r="J3122" s="18" t="s">
        <v>8214</v>
      </c>
      <c r="K3122" s="18" t="s">
        <v>9726</v>
      </c>
      <c r="L3122" s="18" t="s">
        <v>34</v>
      </c>
      <c r="M3122" s="20">
        <v>38000000</v>
      </c>
      <c r="N3122" s="20">
        <v>122417389</v>
      </c>
      <c r="O3122" s="21">
        <f t="shared" si="144"/>
        <v>232402357.80872273</v>
      </c>
      <c r="P3122" s="22">
        <f t="shared" si="145"/>
        <v>322.15102368421054</v>
      </c>
      <c r="Q3122" s="20">
        <f t="shared" si="146"/>
        <v>76272516.510903433</v>
      </c>
      <c r="R3122" s="18" t="s">
        <v>9689</v>
      </c>
      <c r="S3122" s="18">
        <v>98</v>
      </c>
    </row>
    <row r="3123" spans="1:19" x14ac:dyDescent="0.25">
      <c r="A3123" s="18" t="s">
        <v>9727</v>
      </c>
      <c r="B3123" s="18" t="s">
        <v>20</v>
      </c>
      <c r="C3123" s="18" t="s">
        <v>21</v>
      </c>
      <c r="D3123" s="18">
        <v>1997</v>
      </c>
      <c r="E3123" s="18">
        <f>VLOOKUP(D3123,'cpi roi'!A:C,2,FALSE)</f>
        <v>160.5</v>
      </c>
      <c r="F3123" s="18" t="s">
        <v>9632</v>
      </c>
      <c r="G3123" s="18">
        <v>6.4</v>
      </c>
      <c r="H3123" s="19">
        <v>12000</v>
      </c>
      <c r="I3123" s="18" t="s">
        <v>4202</v>
      </c>
      <c r="J3123" s="18" t="s">
        <v>9728</v>
      </c>
      <c r="K3123" s="18" t="s">
        <v>9729</v>
      </c>
      <c r="L3123" s="18" t="s">
        <v>34</v>
      </c>
      <c r="M3123" s="20">
        <v>0</v>
      </c>
      <c r="N3123" s="20">
        <v>5936344</v>
      </c>
      <c r="O3123" s="21">
        <f t="shared" si="144"/>
        <v>11269806.958255451</v>
      </c>
      <c r="P3123" s="22">
        <f t="shared" si="145"/>
        <v>0</v>
      </c>
      <c r="Q3123" s="20">
        <f t="shared" si="146"/>
        <v>3698656.6978193149</v>
      </c>
      <c r="R3123" s="18" t="s">
        <v>9112</v>
      </c>
      <c r="S3123" s="18">
        <v>110</v>
      </c>
    </row>
    <row r="3124" spans="1:19" x14ac:dyDescent="0.25">
      <c r="A3124" s="18" t="s">
        <v>9730</v>
      </c>
      <c r="B3124" s="18" t="s">
        <v>20</v>
      </c>
      <c r="C3124" s="18" t="s">
        <v>21</v>
      </c>
      <c r="D3124" s="18">
        <v>1997</v>
      </c>
      <c r="E3124" s="18">
        <f>VLOOKUP(D3124,'cpi roi'!A:C,2,FALSE)</f>
        <v>160.5</v>
      </c>
      <c r="F3124" s="18" t="s">
        <v>9731</v>
      </c>
      <c r="G3124" s="18">
        <v>7.7</v>
      </c>
      <c r="H3124" s="19">
        <v>65000</v>
      </c>
      <c r="I3124" s="18" t="s">
        <v>9732</v>
      </c>
      <c r="J3124" s="18" t="s">
        <v>9732</v>
      </c>
      <c r="K3124" s="18" t="s">
        <v>9733</v>
      </c>
      <c r="L3124" s="18" t="s">
        <v>1116</v>
      </c>
      <c r="M3124" s="20">
        <v>0</v>
      </c>
      <c r="N3124" s="20">
        <v>377967</v>
      </c>
      <c r="O3124" s="21">
        <f t="shared" si="144"/>
        <v>717548.56635514018</v>
      </c>
      <c r="P3124" s="22">
        <f t="shared" si="145"/>
        <v>0</v>
      </c>
      <c r="Q3124" s="20">
        <f t="shared" si="146"/>
        <v>235493.45794392523</v>
      </c>
      <c r="R3124" s="18" t="s">
        <v>8792</v>
      </c>
      <c r="S3124" s="18">
        <v>119</v>
      </c>
    </row>
    <row r="3125" spans="1:19" x14ac:dyDescent="0.25">
      <c r="A3125" s="18" t="s">
        <v>9734</v>
      </c>
      <c r="B3125" s="18" t="s">
        <v>2004</v>
      </c>
      <c r="C3125" s="18" t="s">
        <v>38</v>
      </c>
      <c r="D3125" s="18">
        <v>1997</v>
      </c>
      <c r="E3125" s="18">
        <f>VLOOKUP(D3125,'cpi roi'!A:C,2,FALSE)</f>
        <v>160.5</v>
      </c>
      <c r="F3125" s="18" t="s">
        <v>9256</v>
      </c>
      <c r="G3125" s="18">
        <v>5.6</v>
      </c>
      <c r="H3125" s="19">
        <v>40000</v>
      </c>
      <c r="I3125" s="18" t="s">
        <v>5778</v>
      </c>
      <c r="J3125" s="18" t="s">
        <v>3691</v>
      </c>
      <c r="K3125" s="18" t="s">
        <v>8597</v>
      </c>
      <c r="L3125" s="18" t="s">
        <v>34</v>
      </c>
      <c r="M3125" s="20">
        <v>18000000</v>
      </c>
      <c r="N3125" s="20">
        <v>31480418</v>
      </c>
      <c r="O3125" s="21">
        <f t="shared" si="144"/>
        <v>59763759.280996881</v>
      </c>
      <c r="P3125" s="22">
        <f t="shared" si="145"/>
        <v>174.89121111111109</v>
      </c>
      <c r="Q3125" s="20">
        <f t="shared" si="146"/>
        <v>19613967.601246107</v>
      </c>
      <c r="R3125" s="18" t="s">
        <v>9140</v>
      </c>
      <c r="S3125" s="18">
        <v>88</v>
      </c>
    </row>
    <row r="3126" spans="1:19" x14ac:dyDescent="0.25">
      <c r="A3126" s="18" t="s">
        <v>9735</v>
      </c>
      <c r="B3126" s="18" t="s">
        <v>20</v>
      </c>
      <c r="C3126" s="18" t="s">
        <v>38</v>
      </c>
      <c r="D3126" s="18">
        <v>1997</v>
      </c>
      <c r="E3126" s="18">
        <f>VLOOKUP(D3126,'cpi roi'!A:C,2,FALSE)</f>
        <v>160.5</v>
      </c>
      <c r="F3126" s="18" t="s">
        <v>9662</v>
      </c>
      <c r="G3126" s="18">
        <v>6.1</v>
      </c>
      <c r="H3126" s="19">
        <v>29000</v>
      </c>
      <c r="I3126" s="18" t="s">
        <v>4612</v>
      </c>
      <c r="J3126" s="18" t="s">
        <v>9736</v>
      </c>
      <c r="K3126" s="18" t="s">
        <v>6344</v>
      </c>
      <c r="L3126" s="18" t="s">
        <v>34</v>
      </c>
      <c r="M3126" s="20">
        <v>40000000</v>
      </c>
      <c r="N3126" s="20">
        <v>25804707</v>
      </c>
      <c r="O3126" s="21">
        <f t="shared" si="144"/>
        <v>48988749.052336447</v>
      </c>
      <c r="P3126" s="22">
        <f t="shared" si="145"/>
        <v>64.511767499999991</v>
      </c>
      <c r="Q3126" s="20">
        <f t="shared" si="146"/>
        <v>16077699.065420561</v>
      </c>
      <c r="R3126" s="18" t="s">
        <v>27</v>
      </c>
      <c r="S3126" s="18">
        <v>107</v>
      </c>
    </row>
    <row r="3127" spans="1:19" x14ac:dyDescent="0.25">
      <c r="A3127" s="18" t="s">
        <v>9737</v>
      </c>
      <c r="B3127" s="18" t="s">
        <v>37</v>
      </c>
      <c r="C3127" s="18" t="s">
        <v>45</v>
      </c>
      <c r="D3127" s="18">
        <v>1997</v>
      </c>
      <c r="E3127" s="18">
        <f>VLOOKUP(D3127,'cpi roi'!A:C,2,FALSE)</f>
        <v>160.5</v>
      </c>
      <c r="F3127" s="18" t="s">
        <v>9588</v>
      </c>
      <c r="G3127" s="18">
        <v>5.3</v>
      </c>
      <c r="H3127" s="19">
        <v>86000</v>
      </c>
      <c r="I3127" s="18" t="s">
        <v>6900</v>
      </c>
      <c r="J3127" s="18" t="s">
        <v>9738</v>
      </c>
      <c r="K3127" s="18" t="s">
        <v>101</v>
      </c>
      <c r="L3127" s="18" t="s">
        <v>34</v>
      </c>
      <c r="M3127" s="20">
        <v>80000000</v>
      </c>
      <c r="N3127" s="20">
        <v>177977226</v>
      </c>
      <c r="O3127" s="21">
        <f t="shared" si="144"/>
        <v>337879506.30654204</v>
      </c>
      <c r="P3127" s="22">
        <f t="shared" si="145"/>
        <v>222.4715325</v>
      </c>
      <c r="Q3127" s="20">
        <f t="shared" si="146"/>
        <v>110889237.38317758</v>
      </c>
      <c r="R3127" s="18" t="s">
        <v>1729</v>
      </c>
      <c r="S3127" s="18">
        <v>93</v>
      </c>
    </row>
    <row r="3128" spans="1:19" x14ac:dyDescent="0.25">
      <c r="A3128" s="18" t="s">
        <v>9739</v>
      </c>
      <c r="B3128" s="18" t="s">
        <v>514</v>
      </c>
      <c r="C3128" s="18" t="s">
        <v>45</v>
      </c>
      <c r="D3128" s="18">
        <v>1997</v>
      </c>
      <c r="E3128" s="18">
        <f>VLOOKUP(D3128,'cpi roi'!A:C,2,FALSE)</f>
        <v>160.5</v>
      </c>
      <c r="F3128" s="18" t="s">
        <v>9740</v>
      </c>
      <c r="G3128" s="18">
        <v>6.1</v>
      </c>
      <c r="H3128" s="19">
        <v>35000</v>
      </c>
      <c r="I3128" s="18" t="s">
        <v>9741</v>
      </c>
      <c r="J3128" s="18" t="s">
        <v>9741</v>
      </c>
      <c r="K3128" s="18" t="s">
        <v>9741</v>
      </c>
      <c r="L3128" s="18" t="s">
        <v>34</v>
      </c>
      <c r="M3128" s="20">
        <v>1000000</v>
      </c>
      <c r="N3128" s="20">
        <v>602302</v>
      </c>
      <c r="O3128" s="21">
        <f t="shared" si="144"/>
        <v>1143435.6348909657</v>
      </c>
      <c r="P3128" s="22">
        <f t="shared" si="145"/>
        <v>60.230200000000004</v>
      </c>
      <c r="Q3128" s="20">
        <f t="shared" si="146"/>
        <v>375266.04361370718</v>
      </c>
      <c r="R3128" s="18" t="s">
        <v>9742</v>
      </c>
      <c r="S3128" s="18">
        <v>94</v>
      </c>
    </row>
    <row r="3129" spans="1:19" x14ac:dyDescent="0.25">
      <c r="A3129" s="18" t="s">
        <v>9743</v>
      </c>
      <c r="B3129" s="18" t="s">
        <v>20</v>
      </c>
      <c r="C3129" s="18" t="s">
        <v>21</v>
      </c>
      <c r="D3129" s="18">
        <v>1997</v>
      </c>
      <c r="E3129" s="18">
        <f>VLOOKUP(D3129,'cpi roi'!A:C,2,FALSE)</f>
        <v>160.5</v>
      </c>
      <c r="F3129" s="18" t="s">
        <v>9588</v>
      </c>
      <c r="G3129" s="18">
        <v>7.4</v>
      </c>
      <c r="H3129" s="19">
        <v>54000</v>
      </c>
      <c r="I3129" s="18" t="s">
        <v>7787</v>
      </c>
      <c r="J3129" s="18" t="s">
        <v>9744</v>
      </c>
      <c r="K3129" s="18" t="s">
        <v>1733</v>
      </c>
      <c r="L3129" s="18" t="s">
        <v>34</v>
      </c>
      <c r="M3129" s="20">
        <v>18000000</v>
      </c>
      <c r="N3129" s="20">
        <v>8038061</v>
      </c>
      <c r="O3129" s="21">
        <f t="shared" si="144"/>
        <v>15259795.555763239</v>
      </c>
      <c r="P3129" s="22">
        <f t="shared" si="145"/>
        <v>44.655894444444442</v>
      </c>
      <c r="Q3129" s="20">
        <f t="shared" si="146"/>
        <v>5008137.6947040502</v>
      </c>
      <c r="R3129" s="18" t="s">
        <v>9442</v>
      </c>
      <c r="S3129" s="18">
        <v>112</v>
      </c>
    </row>
    <row r="3130" spans="1:19" x14ac:dyDescent="0.25">
      <c r="A3130" s="18" t="s">
        <v>9745</v>
      </c>
      <c r="B3130" s="18" t="s">
        <v>20</v>
      </c>
      <c r="C3130" s="18" t="s">
        <v>45</v>
      </c>
      <c r="D3130" s="18">
        <v>1997</v>
      </c>
      <c r="E3130" s="18">
        <f>VLOOKUP(D3130,'cpi roi'!A:C,2,FALSE)</f>
        <v>160.5</v>
      </c>
      <c r="F3130" s="18" t="s">
        <v>9621</v>
      </c>
      <c r="G3130" s="18">
        <v>7</v>
      </c>
      <c r="H3130" s="19">
        <v>7400</v>
      </c>
      <c r="I3130" s="18" t="s">
        <v>9746</v>
      </c>
      <c r="J3130" s="18" t="s">
        <v>9746</v>
      </c>
      <c r="K3130" s="18" t="s">
        <v>9747</v>
      </c>
      <c r="L3130" s="18" t="s">
        <v>34</v>
      </c>
      <c r="M3130" s="20">
        <v>7500000</v>
      </c>
      <c r="N3130" s="20">
        <v>43700855</v>
      </c>
      <c r="O3130" s="21">
        <f t="shared" si="144"/>
        <v>82963554.632398754</v>
      </c>
      <c r="P3130" s="22">
        <f t="shared" si="145"/>
        <v>582.67806666666672</v>
      </c>
      <c r="Q3130" s="20">
        <f t="shared" si="146"/>
        <v>27227947.040498443</v>
      </c>
      <c r="R3130" s="18" t="s">
        <v>9112</v>
      </c>
      <c r="S3130" s="18">
        <v>115</v>
      </c>
    </row>
    <row r="3131" spans="1:19" x14ac:dyDescent="0.25">
      <c r="A3131" s="18" t="s">
        <v>9748</v>
      </c>
      <c r="B3131" s="18" t="s">
        <v>37</v>
      </c>
      <c r="C3131" s="18" t="s">
        <v>21</v>
      </c>
      <c r="D3131" s="18">
        <v>1997</v>
      </c>
      <c r="E3131" s="18">
        <f>VLOOKUP(D3131,'cpi roi'!A:C,2,FALSE)</f>
        <v>160.5</v>
      </c>
      <c r="F3131" s="18" t="s">
        <v>9749</v>
      </c>
      <c r="G3131" s="18">
        <v>8.3000000000000007</v>
      </c>
      <c r="H3131" s="19">
        <v>68000</v>
      </c>
      <c r="I3131" s="18" t="s">
        <v>9750</v>
      </c>
      <c r="J3131" s="18" t="s">
        <v>9750</v>
      </c>
      <c r="K3131" s="18" t="s">
        <v>9751</v>
      </c>
      <c r="L3131" s="18" t="s">
        <v>5870</v>
      </c>
      <c r="M3131" s="20">
        <v>180000</v>
      </c>
      <c r="N3131" s="20">
        <v>933933</v>
      </c>
      <c r="O3131" s="21">
        <f t="shared" si="144"/>
        <v>1773017.9757009347</v>
      </c>
      <c r="P3131" s="22">
        <f t="shared" si="145"/>
        <v>518.85166666666669</v>
      </c>
      <c r="Q3131" s="20">
        <f t="shared" si="146"/>
        <v>581889.71962616825</v>
      </c>
      <c r="R3131" s="18" t="s">
        <v>5871</v>
      </c>
      <c r="S3131" s="18">
        <v>89</v>
      </c>
    </row>
    <row r="3132" spans="1:19" x14ac:dyDescent="0.25">
      <c r="A3132" s="18" t="s">
        <v>9752</v>
      </c>
      <c r="B3132" s="18" t="s">
        <v>20</v>
      </c>
      <c r="C3132" s="18" t="s">
        <v>38</v>
      </c>
      <c r="D3132" s="18">
        <v>1997</v>
      </c>
      <c r="E3132" s="18">
        <f>VLOOKUP(D3132,'cpi roi'!A:C,2,FALSE)</f>
        <v>160.5</v>
      </c>
      <c r="F3132" s="18" t="s">
        <v>9632</v>
      </c>
      <c r="G3132" s="18">
        <v>4.8</v>
      </c>
      <c r="H3132" s="19">
        <v>32000</v>
      </c>
      <c r="I3132" s="18" t="s">
        <v>7344</v>
      </c>
      <c r="J3132" s="18" t="s">
        <v>2847</v>
      </c>
      <c r="K3132" s="18" t="s">
        <v>4542</v>
      </c>
      <c r="L3132" s="18" t="s">
        <v>34</v>
      </c>
      <c r="M3132" s="20">
        <v>30000000</v>
      </c>
      <c r="N3132" s="20">
        <v>11438337</v>
      </c>
      <c r="O3132" s="21">
        <f t="shared" si="144"/>
        <v>21715023.575700935</v>
      </c>
      <c r="P3132" s="22">
        <f t="shared" si="145"/>
        <v>38.127789999999997</v>
      </c>
      <c r="Q3132" s="20">
        <f t="shared" si="146"/>
        <v>7126689.7196261687</v>
      </c>
      <c r="R3132" s="18" t="s">
        <v>9586</v>
      </c>
      <c r="S3132" s="18">
        <v>93</v>
      </c>
    </row>
    <row r="3133" spans="1:19" x14ac:dyDescent="0.25">
      <c r="A3133" s="18" t="s">
        <v>9753</v>
      </c>
      <c r="B3133" s="18" t="s">
        <v>20</v>
      </c>
      <c r="C3133" s="18" t="s">
        <v>56</v>
      </c>
      <c r="D3133" s="18">
        <v>1997</v>
      </c>
      <c r="E3133" s="18">
        <f>VLOOKUP(D3133,'cpi roi'!A:C,2,FALSE)</f>
        <v>160.5</v>
      </c>
      <c r="F3133" s="18" t="s">
        <v>9192</v>
      </c>
      <c r="G3133" s="18">
        <v>5.8</v>
      </c>
      <c r="H3133" s="19">
        <v>26000</v>
      </c>
      <c r="I3133" s="18" t="s">
        <v>712</v>
      </c>
      <c r="J3133" s="18" t="s">
        <v>9754</v>
      </c>
      <c r="K3133" s="18" t="s">
        <v>7319</v>
      </c>
      <c r="L3133" s="18" t="s">
        <v>26</v>
      </c>
      <c r="M3133" s="20">
        <v>40000000</v>
      </c>
      <c r="N3133" s="20">
        <v>33956608</v>
      </c>
      <c r="O3133" s="21">
        <f t="shared" si="144"/>
        <v>64464663.287227415</v>
      </c>
      <c r="P3133" s="22">
        <f t="shared" si="145"/>
        <v>84.89152</v>
      </c>
      <c r="Q3133" s="20">
        <f t="shared" si="146"/>
        <v>21156765.109034266</v>
      </c>
      <c r="R3133" s="18" t="s">
        <v>5939</v>
      </c>
      <c r="S3133" s="18">
        <v>110</v>
      </c>
    </row>
    <row r="3134" spans="1:19" x14ac:dyDescent="0.25">
      <c r="A3134" s="18" t="s">
        <v>9755</v>
      </c>
      <c r="B3134" s="18" t="s">
        <v>20</v>
      </c>
      <c r="C3134" s="18" t="s">
        <v>45</v>
      </c>
      <c r="D3134" s="18">
        <v>1997</v>
      </c>
      <c r="E3134" s="18">
        <f>VLOOKUP(D3134,'cpi roi'!A:C,2,FALSE)</f>
        <v>160.5</v>
      </c>
      <c r="F3134" s="18" t="s">
        <v>9542</v>
      </c>
      <c r="G3134" s="18">
        <v>5.0999999999999996</v>
      </c>
      <c r="H3134" s="19">
        <v>24000</v>
      </c>
      <c r="I3134" s="18" t="s">
        <v>9756</v>
      </c>
      <c r="J3134" s="18" t="s">
        <v>62</v>
      </c>
      <c r="K3134" s="18" t="s">
        <v>9757</v>
      </c>
      <c r="L3134" s="18" t="s">
        <v>26</v>
      </c>
      <c r="M3134" s="20">
        <v>25000000</v>
      </c>
      <c r="N3134" s="20">
        <v>26570463</v>
      </c>
      <c r="O3134" s="21">
        <f t="shared" si="144"/>
        <v>50442492.685981311</v>
      </c>
      <c r="P3134" s="22">
        <f t="shared" si="145"/>
        <v>106.281852</v>
      </c>
      <c r="Q3134" s="20">
        <f t="shared" si="146"/>
        <v>16554805.607476635</v>
      </c>
      <c r="R3134" s="18" t="s">
        <v>5724</v>
      </c>
      <c r="S3134" s="18">
        <v>105</v>
      </c>
    </row>
    <row r="3135" spans="1:19" x14ac:dyDescent="0.25">
      <c r="A3135" s="18" t="s">
        <v>9758</v>
      </c>
      <c r="B3135" s="18" t="s">
        <v>2004</v>
      </c>
      <c r="C3135" s="18" t="s">
        <v>29</v>
      </c>
      <c r="D3135" s="18">
        <v>1997</v>
      </c>
      <c r="E3135" s="18">
        <f>VLOOKUP(D3135,'cpi roi'!A:C,2,FALSE)</f>
        <v>160.5</v>
      </c>
      <c r="F3135" s="18" t="s">
        <v>9534</v>
      </c>
      <c r="G3135" s="18">
        <v>6.5</v>
      </c>
      <c r="H3135" s="19">
        <v>100000</v>
      </c>
      <c r="I3135" s="18" t="s">
        <v>2960</v>
      </c>
      <c r="J3135" s="18" t="s">
        <v>9759</v>
      </c>
      <c r="K3135" s="18" t="s">
        <v>9759</v>
      </c>
      <c r="L3135" s="18" t="s">
        <v>26</v>
      </c>
      <c r="M3135" s="20">
        <v>18000000</v>
      </c>
      <c r="N3135" s="20">
        <v>251212670</v>
      </c>
      <c r="O3135" s="21">
        <f t="shared" si="144"/>
        <v>476912776.00623053</v>
      </c>
      <c r="P3135" s="22">
        <f t="shared" si="145"/>
        <v>1395.6259444444445</v>
      </c>
      <c r="Q3135" s="20">
        <f t="shared" si="146"/>
        <v>156518797.50778815</v>
      </c>
      <c r="R3135" s="18" t="s">
        <v>7574</v>
      </c>
      <c r="S3135" s="18">
        <v>89</v>
      </c>
    </row>
    <row r="3136" spans="1:19" x14ac:dyDescent="0.25">
      <c r="A3136" s="18" t="s">
        <v>9760</v>
      </c>
      <c r="B3136" s="18" t="s">
        <v>20</v>
      </c>
      <c r="C3136" s="18" t="s">
        <v>45</v>
      </c>
      <c r="D3136" s="18">
        <v>1997</v>
      </c>
      <c r="E3136" s="18">
        <f>VLOOKUP(D3136,'cpi roi'!A:C,2,FALSE)</f>
        <v>160.5</v>
      </c>
      <c r="F3136" s="18" t="s">
        <v>9531</v>
      </c>
      <c r="G3136" s="18">
        <v>7.1</v>
      </c>
      <c r="H3136" s="19">
        <v>80000</v>
      </c>
      <c r="I3136" s="18" t="s">
        <v>1132</v>
      </c>
      <c r="J3136" s="18" t="s">
        <v>9761</v>
      </c>
      <c r="K3136" s="18" t="s">
        <v>1056</v>
      </c>
      <c r="L3136" s="18" t="s">
        <v>34</v>
      </c>
      <c r="M3136" s="20">
        <v>15000000</v>
      </c>
      <c r="N3136" s="20">
        <v>64256513</v>
      </c>
      <c r="O3136" s="21">
        <f t="shared" si="144"/>
        <v>121987286.67352025</v>
      </c>
      <c r="P3136" s="22">
        <f t="shared" si="145"/>
        <v>428.37675333333334</v>
      </c>
      <c r="Q3136" s="20">
        <f t="shared" si="146"/>
        <v>40035210.591900311</v>
      </c>
      <c r="R3136" s="18" t="s">
        <v>6534</v>
      </c>
      <c r="S3136" s="18">
        <v>97</v>
      </c>
    </row>
    <row r="3137" spans="1:19" x14ac:dyDescent="0.25">
      <c r="A3137" s="18" t="s">
        <v>9762</v>
      </c>
      <c r="B3137" s="18" t="s">
        <v>452</v>
      </c>
      <c r="C3137" s="18" t="s">
        <v>21</v>
      </c>
      <c r="D3137" s="18">
        <v>1997</v>
      </c>
      <c r="E3137" s="18">
        <f>VLOOKUP(D3137,'cpi roi'!A:C,2,FALSE)</f>
        <v>160.5</v>
      </c>
      <c r="F3137" s="18" t="s">
        <v>9763</v>
      </c>
      <c r="G3137" s="18">
        <v>7.8</v>
      </c>
      <c r="H3137" s="19">
        <v>26000</v>
      </c>
      <c r="I3137" s="18" t="s">
        <v>5868</v>
      </c>
      <c r="J3137" s="18" t="s">
        <v>5868</v>
      </c>
      <c r="K3137" s="18" t="s">
        <v>9764</v>
      </c>
      <c r="L3137" s="18" t="s">
        <v>5870</v>
      </c>
      <c r="M3137" s="20">
        <v>0</v>
      </c>
      <c r="N3137" s="20">
        <v>10923</v>
      </c>
      <c r="O3137" s="21">
        <f t="shared" si="144"/>
        <v>20736.685981308412</v>
      </c>
      <c r="P3137" s="22">
        <f t="shared" si="145"/>
        <v>0</v>
      </c>
      <c r="Q3137" s="20">
        <f t="shared" si="146"/>
        <v>6805.6074766355141</v>
      </c>
      <c r="R3137" s="18" t="s">
        <v>8282</v>
      </c>
      <c r="S3137" s="18">
        <v>95</v>
      </c>
    </row>
    <row r="3138" spans="1:19" x14ac:dyDescent="0.25">
      <c r="A3138" s="18" t="s">
        <v>9765</v>
      </c>
      <c r="B3138" s="18" t="s">
        <v>20</v>
      </c>
      <c r="C3138" s="18" t="s">
        <v>38</v>
      </c>
      <c r="D3138" s="18">
        <v>1997</v>
      </c>
      <c r="E3138" s="18">
        <f>VLOOKUP(D3138,'cpi roi'!A:C,2,FALSE)</f>
        <v>160.5</v>
      </c>
      <c r="F3138" s="18" t="s">
        <v>9211</v>
      </c>
      <c r="G3138" s="18">
        <v>6.7</v>
      </c>
      <c r="H3138" s="19">
        <v>52000</v>
      </c>
      <c r="I3138" s="18" t="s">
        <v>89</v>
      </c>
      <c r="J3138" s="18" t="s">
        <v>9766</v>
      </c>
      <c r="K3138" s="18" t="s">
        <v>89</v>
      </c>
      <c r="L3138" s="18" t="s">
        <v>34</v>
      </c>
      <c r="M3138" s="20">
        <v>50000000</v>
      </c>
      <c r="N3138" s="20">
        <v>50068310</v>
      </c>
      <c r="O3138" s="21">
        <f t="shared" si="144"/>
        <v>95051800.978193149</v>
      </c>
      <c r="P3138" s="22">
        <f t="shared" si="145"/>
        <v>100.13662000000001</v>
      </c>
      <c r="Q3138" s="20">
        <f t="shared" si="146"/>
        <v>31195208.722741432</v>
      </c>
      <c r="R3138" s="18" t="s">
        <v>5112</v>
      </c>
      <c r="S3138" s="18">
        <v>121</v>
      </c>
    </row>
    <row r="3139" spans="1:19" x14ac:dyDescent="0.25">
      <c r="A3139" s="18" t="s">
        <v>9767</v>
      </c>
      <c r="B3139" s="18" t="s">
        <v>20</v>
      </c>
      <c r="C3139" s="18" t="s">
        <v>155</v>
      </c>
      <c r="D3139" s="18">
        <v>1997</v>
      </c>
      <c r="E3139" s="18">
        <f>VLOOKUP(D3139,'cpi roi'!A:C,2,FALSE)</f>
        <v>160.5</v>
      </c>
      <c r="F3139" s="18" t="s">
        <v>9545</v>
      </c>
      <c r="G3139" s="18">
        <v>5.8</v>
      </c>
      <c r="H3139" s="19">
        <v>21000</v>
      </c>
      <c r="I3139" s="18" t="s">
        <v>8996</v>
      </c>
      <c r="J3139" s="18" t="s">
        <v>4651</v>
      </c>
      <c r="K3139" s="18" t="s">
        <v>9768</v>
      </c>
      <c r="L3139" s="18" t="s">
        <v>34</v>
      </c>
      <c r="M3139" s="20">
        <v>5000000</v>
      </c>
      <c r="N3139" s="20">
        <v>15738769</v>
      </c>
      <c r="O3139" s="21">
        <f t="shared" ref="O3139:O3202" si="147">(304.7/E3139)*N3139</f>
        <v>29879145.883489095</v>
      </c>
      <c r="P3139" s="22">
        <f t="shared" ref="P3139:P3202" si="148">IFERROR(N3139/M3139, 0)*100</f>
        <v>314.77537999999998</v>
      </c>
      <c r="Q3139" s="20">
        <f t="shared" ref="Q3139:Q3202" si="149">N3139/(E3139/100)</f>
        <v>9806086.6043613702</v>
      </c>
      <c r="R3139" s="18" t="s">
        <v>6834</v>
      </c>
      <c r="S3139" s="18">
        <v>90</v>
      </c>
    </row>
    <row r="3140" spans="1:19" x14ac:dyDescent="0.25">
      <c r="A3140" s="18" t="s">
        <v>9769</v>
      </c>
      <c r="B3140" s="18" t="s">
        <v>37</v>
      </c>
      <c r="C3140" s="18" t="s">
        <v>45</v>
      </c>
      <c r="D3140" s="18">
        <v>1997</v>
      </c>
      <c r="E3140" s="18">
        <f>VLOOKUP(D3140,'cpi roi'!A:C,2,FALSE)</f>
        <v>160.5</v>
      </c>
      <c r="F3140" s="18" t="s">
        <v>9770</v>
      </c>
      <c r="G3140" s="18">
        <v>5.2</v>
      </c>
      <c r="H3140" s="19">
        <v>23000</v>
      </c>
      <c r="I3140" s="18" t="s">
        <v>8080</v>
      </c>
      <c r="J3140" s="18" t="s">
        <v>9771</v>
      </c>
      <c r="K3140" s="18" t="s">
        <v>8082</v>
      </c>
      <c r="L3140" s="18" t="s">
        <v>34</v>
      </c>
      <c r="M3140" s="20">
        <v>32000000</v>
      </c>
      <c r="N3140" s="20">
        <v>59927618</v>
      </c>
      <c r="O3140" s="21">
        <f t="shared" si="147"/>
        <v>113769129.00062305</v>
      </c>
      <c r="P3140" s="22">
        <f t="shared" si="148"/>
        <v>187.27380625000001</v>
      </c>
      <c r="Q3140" s="20">
        <f t="shared" si="149"/>
        <v>37338079.750778817</v>
      </c>
      <c r="R3140" s="18" t="s">
        <v>1729</v>
      </c>
      <c r="S3140" s="18">
        <v>105</v>
      </c>
    </row>
    <row r="3141" spans="1:19" x14ac:dyDescent="0.25">
      <c r="A3141" s="18" t="s">
        <v>9772</v>
      </c>
      <c r="B3141" s="18" t="s">
        <v>2004</v>
      </c>
      <c r="C3141" s="18" t="s">
        <v>45</v>
      </c>
      <c r="D3141" s="18">
        <v>1997</v>
      </c>
      <c r="E3141" s="18">
        <f>VLOOKUP(D3141,'cpi roi'!A:C,2,FALSE)</f>
        <v>160.5</v>
      </c>
      <c r="F3141" s="18" t="s">
        <v>9773</v>
      </c>
      <c r="G3141" s="18">
        <v>4.7</v>
      </c>
      <c r="H3141" s="19">
        <v>5000</v>
      </c>
      <c r="I3141" s="18" t="s">
        <v>4307</v>
      </c>
      <c r="J3141" s="18" t="s">
        <v>9774</v>
      </c>
      <c r="K3141" s="18" t="s">
        <v>9775</v>
      </c>
      <c r="L3141" s="18" t="s">
        <v>34</v>
      </c>
      <c r="M3141" s="20">
        <v>0</v>
      </c>
      <c r="N3141" s="20">
        <v>7338279</v>
      </c>
      <c r="O3141" s="21">
        <f t="shared" si="147"/>
        <v>13931299.758878505</v>
      </c>
      <c r="P3141" s="22">
        <f t="shared" si="148"/>
        <v>0</v>
      </c>
      <c r="Q3141" s="20">
        <f t="shared" si="149"/>
        <v>4572136.4485981306</v>
      </c>
      <c r="R3141" s="18" t="s">
        <v>2031</v>
      </c>
      <c r="S3141" s="18">
        <v>91</v>
      </c>
    </row>
    <row r="3142" spans="1:19" x14ac:dyDescent="0.25">
      <c r="A3142" s="18" t="s">
        <v>9776</v>
      </c>
      <c r="B3142" s="18" t="s">
        <v>20</v>
      </c>
      <c r="C3142" s="18" t="s">
        <v>67</v>
      </c>
      <c r="D3142" s="18">
        <v>1997</v>
      </c>
      <c r="E3142" s="18">
        <f>VLOOKUP(D3142,'cpi roi'!A:C,2,FALSE)</f>
        <v>160.5</v>
      </c>
      <c r="F3142" s="18" t="s">
        <v>9770</v>
      </c>
      <c r="G3142" s="18">
        <v>6.9</v>
      </c>
      <c r="H3142" s="19">
        <v>35000</v>
      </c>
      <c r="I3142" s="18" t="s">
        <v>8607</v>
      </c>
      <c r="J3142" s="18" t="s">
        <v>9777</v>
      </c>
      <c r="K3142" s="18" t="s">
        <v>9777</v>
      </c>
      <c r="L3142" s="18" t="s">
        <v>34</v>
      </c>
      <c r="M3142" s="20">
        <v>28000000</v>
      </c>
      <c r="N3142" s="20">
        <v>41230799</v>
      </c>
      <c r="O3142" s="21">
        <f t="shared" si="147"/>
        <v>78274295.671651095</v>
      </c>
      <c r="P3142" s="22">
        <f t="shared" si="148"/>
        <v>147.25285357142857</v>
      </c>
      <c r="Q3142" s="20">
        <f t="shared" si="149"/>
        <v>25688971.339563861</v>
      </c>
      <c r="R3142" s="18" t="s">
        <v>48</v>
      </c>
      <c r="S3142" s="18">
        <v>109</v>
      </c>
    </row>
    <row r="3143" spans="1:19" x14ac:dyDescent="0.25">
      <c r="A3143" s="18" t="s">
        <v>9778</v>
      </c>
      <c r="B3143" s="18" t="s">
        <v>20</v>
      </c>
      <c r="C3143" s="18" t="s">
        <v>21</v>
      </c>
      <c r="D3143" s="18">
        <v>1997</v>
      </c>
      <c r="E3143" s="18">
        <f>VLOOKUP(D3143,'cpi roi'!A:C,2,FALSE)</f>
        <v>160.5</v>
      </c>
      <c r="F3143" s="18" t="s">
        <v>9531</v>
      </c>
      <c r="G3143" s="18">
        <v>7</v>
      </c>
      <c r="H3143" s="19">
        <v>20000</v>
      </c>
      <c r="I3143" s="18" t="s">
        <v>5173</v>
      </c>
      <c r="J3143" s="18" t="s">
        <v>5173</v>
      </c>
      <c r="K3143" s="18" t="s">
        <v>4579</v>
      </c>
      <c r="L3143" s="18" t="s">
        <v>34</v>
      </c>
      <c r="M3143" s="20">
        <v>0</v>
      </c>
      <c r="N3143" s="20">
        <v>16534578</v>
      </c>
      <c r="O3143" s="21">
        <f t="shared" si="147"/>
        <v>31389943.405607477</v>
      </c>
      <c r="P3143" s="22">
        <f t="shared" si="148"/>
        <v>0</v>
      </c>
      <c r="Q3143" s="20">
        <f t="shared" si="149"/>
        <v>10301917.757009346</v>
      </c>
      <c r="R3143" s="18" t="s">
        <v>65</v>
      </c>
      <c r="S3143" s="18">
        <v>113</v>
      </c>
    </row>
    <row r="3144" spans="1:19" x14ac:dyDescent="0.25">
      <c r="A3144" s="18" t="s">
        <v>9779</v>
      </c>
      <c r="B3144" s="18" t="s">
        <v>2004</v>
      </c>
      <c r="C3144" s="18" t="s">
        <v>45</v>
      </c>
      <c r="D3144" s="18">
        <v>1997</v>
      </c>
      <c r="E3144" s="18">
        <f>VLOOKUP(D3144,'cpi roi'!A:C,2,FALSE)</f>
        <v>160.5</v>
      </c>
      <c r="F3144" s="18" t="s">
        <v>9641</v>
      </c>
      <c r="G3144" s="18">
        <v>5.5</v>
      </c>
      <c r="H3144" s="19">
        <v>19000</v>
      </c>
      <c r="I3144" s="18" t="s">
        <v>4965</v>
      </c>
      <c r="J3144" s="18" t="s">
        <v>9780</v>
      </c>
      <c r="K3144" s="18" t="s">
        <v>9781</v>
      </c>
      <c r="L3144" s="18" t="s">
        <v>34</v>
      </c>
      <c r="M3144" s="20">
        <v>10000000</v>
      </c>
      <c r="N3144" s="20">
        <v>44332015</v>
      </c>
      <c r="O3144" s="21">
        <f t="shared" si="147"/>
        <v>84161775.517133951</v>
      </c>
      <c r="P3144" s="22">
        <f t="shared" si="148"/>
        <v>443.32015000000001</v>
      </c>
      <c r="Q3144" s="20">
        <f t="shared" si="149"/>
        <v>27621193.146417446</v>
      </c>
      <c r="R3144" s="18" t="s">
        <v>9140</v>
      </c>
      <c r="S3144" s="18">
        <v>101</v>
      </c>
    </row>
    <row r="3145" spans="1:19" x14ac:dyDescent="0.25">
      <c r="A3145" s="18" t="s">
        <v>9782</v>
      </c>
      <c r="B3145" s="18" t="s">
        <v>20</v>
      </c>
      <c r="C3145" s="18" t="s">
        <v>38</v>
      </c>
      <c r="D3145" s="18">
        <v>1997</v>
      </c>
      <c r="E3145" s="18">
        <f>VLOOKUP(D3145,'cpi roi'!A:C,2,FALSE)</f>
        <v>160.5</v>
      </c>
      <c r="F3145" s="18" t="s">
        <v>9675</v>
      </c>
      <c r="G3145" s="18">
        <v>6.2</v>
      </c>
      <c r="H3145" s="19">
        <v>28000</v>
      </c>
      <c r="I3145" s="18" t="s">
        <v>9783</v>
      </c>
      <c r="J3145" s="18" t="s">
        <v>4392</v>
      </c>
      <c r="K3145" s="18" t="s">
        <v>3263</v>
      </c>
      <c r="L3145" s="18" t="s">
        <v>34</v>
      </c>
      <c r="M3145" s="20">
        <v>25000000</v>
      </c>
      <c r="N3145" s="20">
        <v>48407611</v>
      </c>
      <c r="O3145" s="21">
        <f t="shared" si="147"/>
        <v>91899059.636760116</v>
      </c>
      <c r="P3145" s="22">
        <f t="shared" si="148"/>
        <v>193.63044400000001</v>
      </c>
      <c r="Q3145" s="20">
        <f t="shared" si="149"/>
        <v>30160505.295950156</v>
      </c>
      <c r="R3145" s="18" t="s">
        <v>2031</v>
      </c>
      <c r="S3145" s="18">
        <v>97</v>
      </c>
    </row>
    <row r="3146" spans="1:19" x14ac:dyDescent="0.25">
      <c r="A3146" s="18" t="s">
        <v>9784</v>
      </c>
      <c r="B3146" s="18" t="s">
        <v>20</v>
      </c>
      <c r="C3146" s="18" t="s">
        <v>21</v>
      </c>
      <c r="D3146" s="18">
        <v>1997</v>
      </c>
      <c r="E3146" s="18">
        <f>VLOOKUP(D3146,'cpi roi'!A:C,2,FALSE)</f>
        <v>160.5</v>
      </c>
      <c r="F3146" s="18" t="s">
        <v>9581</v>
      </c>
      <c r="G3146" s="18">
        <v>7.5</v>
      </c>
      <c r="H3146" s="19">
        <v>33000</v>
      </c>
      <c r="I3146" s="18" t="s">
        <v>6612</v>
      </c>
      <c r="J3146" s="18" t="s">
        <v>9785</v>
      </c>
      <c r="K3146" s="18" t="s">
        <v>9786</v>
      </c>
      <c r="L3146" s="18" t="s">
        <v>199</v>
      </c>
      <c r="M3146" s="20">
        <v>0</v>
      </c>
      <c r="N3146" s="20">
        <v>3263585</v>
      </c>
      <c r="O3146" s="21">
        <f t="shared" si="147"/>
        <v>6195728.0342679126</v>
      </c>
      <c r="P3146" s="22">
        <f t="shared" si="148"/>
        <v>0</v>
      </c>
      <c r="Q3146" s="20">
        <f t="shared" si="149"/>
        <v>2033386.292834891</v>
      </c>
      <c r="R3146" s="18" t="s">
        <v>3191</v>
      </c>
      <c r="S3146" s="18">
        <v>112</v>
      </c>
    </row>
    <row r="3147" spans="1:19" x14ac:dyDescent="0.25">
      <c r="A3147" s="18" t="s">
        <v>9787</v>
      </c>
      <c r="B3147" s="18" t="s">
        <v>37</v>
      </c>
      <c r="C3147" s="18" t="s">
        <v>45</v>
      </c>
      <c r="D3147" s="18">
        <v>1997</v>
      </c>
      <c r="E3147" s="18">
        <f>VLOOKUP(D3147,'cpi roi'!A:C,2,FALSE)</f>
        <v>160.5</v>
      </c>
      <c r="F3147" s="18" t="s">
        <v>9650</v>
      </c>
      <c r="G3147" s="18">
        <v>5.9</v>
      </c>
      <c r="H3147" s="19">
        <v>9200</v>
      </c>
      <c r="I3147" s="18" t="s">
        <v>1036</v>
      </c>
      <c r="J3147" s="18" t="s">
        <v>9788</v>
      </c>
      <c r="K3147" s="18" t="s">
        <v>9789</v>
      </c>
      <c r="L3147" s="18" t="s">
        <v>34</v>
      </c>
      <c r="M3147" s="20">
        <v>0</v>
      </c>
      <c r="N3147" s="20">
        <v>15448043</v>
      </c>
      <c r="O3147" s="21">
        <f t="shared" si="147"/>
        <v>29327219.327725857</v>
      </c>
      <c r="P3147" s="22">
        <f t="shared" si="148"/>
        <v>0</v>
      </c>
      <c r="Q3147" s="20">
        <f t="shared" si="149"/>
        <v>9624948.9096573219</v>
      </c>
      <c r="R3147" s="18" t="s">
        <v>8003</v>
      </c>
      <c r="S3147" s="18">
        <v>95</v>
      </c>
    </row>
    <row r="3148" spans="1:19" x14ac:dyDescent="0.25">
      <c r="A3148" s="18" t="s">
        <v>9790</v>
      </c>
      <c r="B3148" s="18" t="s">
        <v>20</v>
      </c>
      <c r="C3148" s="18" t="s">
        <v>108</v>
      </c>
      <c r="D3148" s="18">
        <v>1997</v>
      </c>
      <c r="E3148" s="18">
        <f>VLOOKUP(D3148,'cpi roi'!A:C,2,FALSE)</f>
        <v>160.5</v>
      </c>
      <c r="F3148" s="18" t="s">
        <v>9518</v>
      </c>
      <c r="G3148" s="18">
        <v>6.4</v>
      </c>
      <c r="H3148" s="19">
        <v>13000</v>
      </c>
      <c r="I3148" s="18" t="s">
        <v>7391</v>
      </c>
      <c r="J3148" s="18" t="s">
        <v>7391</v>
      </c>
      <c r="K3148" s="18" t="s">
        <v>2621</v>
      </c>
      <c r="L3148" s="18" t="s">
        <v>34</v>
      </c>
      <c r="M3148" s="20">
        <v>37000000</v>
      </c>
      <c r="N3148" s="20">
        <v>6492660</v>
      </c>
      <c r="O3148" s="21">
        <f t="shared" si="147"/>
        <v>12325940.822429907</v>
      </c>
      <c r="P3148" s="22">
        <f t="shared" si="148"/>
        <v>17.547729729729731</v>
      </c>
      <c r="Q3148" s="20">
        <f t="shared" si="149"/>
        <v>4045271.0280373832</v>
      </c>
      <c r="R3148" s="18" t="s">
        <v>6122</v>
      </c>
      <c r="S3148" s="18">
        <v>118</v>
      </c>
    </row>
    <row r="3149" spans="1:19" x14ac:dyDescent="0.25">
      <c r="A3149" s="18" t="s">
        <v>9791</v>
      </c>
      <c r="B3149" s="18" t="s">
        <v>37</v>
      </c>
      <c r="C3149" s="18" t="s">
        <v>38</v>
      </c>
      <c r="D3149" s="18">
        <v>1997</v>
      </c>
      <c r="E3149" s="18">
        <f>VLOOKUP(D3149,'cpi roi'!A:C,2,FALSE)</f>
        <v>160.5</v>
      </c>
      <c r="F3149" s="18" t="s">
        <v>9554</v>
      </c>
      <c r="G3149" s="18">
        <v>6.4</v>
      </c>
      <c r="H3149" s="19">
        <v>7000</v>
      </c>
      <c r="I3149" s="18" t="s">
        <v>3990</v>
      </c>
      <c r="J3149" s="18" t="s">
        <v>9792</v>
      </c>
      <c r="K3149" s="18" t="s">
        <v>8707</v>
      </c>
      <c r="L3149" s="18" t="s">
        <v>34</v>
      </c>
      <c r="M3149" s="20">
        <v>0</v>
      </c>
      <c r="N3149" s="20">
        <v>7342923</v>
      </c>
      <c r="O3149" s="21">
        <f t="shared" si="147"/>
        <v>13940116.125233645</v>
      </c>
      <c r="P3149" s="22">
        <f t="shared" si="148"/>
        <v>0</v>
      </c>
      <c r="Q3149" s="20">
        <f t="shared" si="149"/>
        <v>4575029.9065420562</v>
      </c>
      <c r="R3149" s="18" t="s">
        <v>4534</v>
      </c>
      <c r="S3149" s="18">
        <v>106</v>
      </c>
    </row>
    <row r="3150" spans="1:19" x14ac:dyDescent="0.25">
      <c r="A3150" s="18" t="s">
        <v>9793</v>
      </c>
      <c r="B3150" s="18" t="s">
        <v>20</v>
      </c>
      <c r="C3150" s="18" t="s">
        <v>38</v>
      </c>
      <c r="D3150" s="18">
        <v>1997</v>
      </c>
      <c r="E3150" s="18">
        <f>VLOOKUP(D3150,'cpi roi'!A:C,2,FALSE)</f>
        <v>160.5</v>
      </c>
      <c r="F3150" s="18" t="s">
        <v>6488</v>
      </c>
      <c r="G3150" s="18">
        <v>6.7</v>
      </c>
      <c r="H3150" s="19">
        <v>45000</v>
      </c>
      <c r="I3150" s="18" t="s">
        <v>8647</v>
      </c>
      <c r="J3150" s="18" t="s">
        <v>8647</v>
      </c>
      <c r="K3150" s="18" t="s">
        <v>9368</v>
      </c>
      <c r="L3150" s="18" t="s">
        <v>34</v>
      </c>
      <c r="M3150" s="20">
        <v>25000000</v>
      </c>
      <c r="N3150" s="20">
        <v>44480039</v>
      </c>
      <c r="O3150" s="21">
        <f t="shared" si="147"/>
        <v>84442790.550155759</v>
      </c>
      <c r="P3150" s="22">
        <f t="shared" si="148"/>
        <v>177.92015599999999</v>
      </c>
      <c r="Q3150" s="20">
        <f t="shared" si="149"/>
        <v>27713419.937694706</v>
      </c>
      <c r="R3150" s="18" t="s">
        <v>9794</v>
      </c>
      <c r="S3150" s="18">
        <v>98</v>
      </c>
    </row>
    <row r="3151" spans="1:19" x14ac:dyDescent="0.25">
      <c r="A3151" s="18" t="s">
        <v>9795</v>
      </c>
      <c r="B3151" s="18" t="s">
        <v>2004</v>
      </c>
      <c r="C3151" s="18" t="s">
        <v>38</v>
      </c>
      <c r="D3151" s="18">
        <v>1997</v>
      </c>
      <c r="E3151" s="18">
        <f>VLOOKUP(D3151,'cpi roi'!A:C,2,FALSE)</f>
        <v>160.5</v>
      </c>
      <c r="F3151" s="18" t="s">
        <v>7291</v>
      </c>
      <c r="G3151" s="18">
        <v>2.9</v>
      </c>
      <c r="H3151" s="19">
        <v>12000</v>
      </c>
      <c r="I3151" s="18" t="s">
        <v>4739</v>
      </c>
      <c r="J3151" s="18" t="s">
        <v>9796</v>
      </c>
      <c r="K3151" s="18" t="s">
        <v>9198</v>
      </c>
      <c r="L3151" s="18" t="s">
        <v>34</v>
      </c>
      <c r="M3151" s="20">
        <v>16000000</v>
      </c>
      <c r="N3151" s="20">
        <v>1710972</v>
      </c>
      <c r="O3151" s="21">
        <f t="shared" si="147"/>
        <v>3248181.7345794393</v>
      </c>
      <c r="P3151" s="22">
        <f t="shared" si="148"/>
        <v>10.693574999999999</v>
      </c>
      <c r="Q3151" s="20">
        <f t="shared" si="149"/>
        <v>1066026.1682242991</v>
      </c>
      <c r="R3151" s="18" t="s">
        <v>9797</v>
      </c>
      <c r="S3151" s="18">
        <v>97</v>
      </c>
    </row>
    <row r="3152" spans="1:19" x14ac:dyDescent="0.25">
      <c r="A3152" s="18" t="s">
        <v>9798</v>
      </c>
      <c r="B3152" s="18" t="s">
        <v>20</v>
      </c>
      <c r="C3152" s="18" t="s">
        <v>21</v>
      </c>
      <c r="D3152" s="18">
        <v>1997</v>
      </c>
      <c r="E3152" s="18">
        <f>VLOOKUP(D3152,'cpi roi'!A:C,2,FALSE)</f>
        <v>160.5</v>
      </c>
      <c r="F3152" s="18" t="s">
        <v>9534</v>
      </c>
      <c r="G3152" s="18">
        <v>7.3</v>
      </c>
      <c r="H3152" s="19">
        <v>9100</v>
      </c>
      <c r="I3152" s="18" t="s">
        <v>9799</v>
      </c>
      <c r="J3152" s="18" t="s">
        <v>9799</v>
      </c>
      <c r="K3152" s="18" t="s">
        <v>9412</v>
      </c>
      <c r="L3152" s="18" t="s">
        <v>34</v>
      </c>
      <c r="M3152" s="20">
        <v>6000000</v>
      </c>
      <c r="N3152" s="20">
        <v>14842388</v>
      </c>
      <c r="O3152" s="21">
        <f t="shared" si="147"/>
        <v>28177418.215576325</v>
      </c>
      <c r="P3152" s="22">
        <f t="shared" si="148"/>
        <v>247.37313333333333</v>
      </c>
      <c r="Q3152" s="20">
        <f t="shared" si="149"/>
        <v>9247593.7694704048</v>
      </c>
      <c r="R3152" s="18" t="s">
        <v>7521</v>
      </c>
      <c r="S3152" s="18">
        <v>109</v>
      </c>
    </row>
    <row r="3153" spans="1:19" x14ac:dyDescent="0.25">
      <c r="A3153" s="18" t="s">
        <v>9800</v>
      </c>
      <c r="B3153" s="18" t="s">
        <v>2004</v>
      </c>
      <c r="C3153" s="18" t="s">
        <v>67</v>
      </c>
      <c r="D3153" s="18">
        <v>1997</v>
      </c>
      <c r="E3153" s="18">
        <f>VLOOKUP(D3153,'cpi roi'!A:C,2,FALSE)</f>
        <v>160.5</v>
      </c>
      <c r="F3153" s="18" t="s">
        <v>9801</v>
      </c>
      <c r="G3153" s="18">
        <v>7</v>
      </c>
      <c r="H3153" s="19">
        <v>27000</v>
      </c>
      <c r="I3153" s="18" t="s">
        <v>69</v>
      </c>
      <c r="J3153" s="18" t="s">
        <v>1006</v>
      </c>
      <c r="K3153" s="18" t="s">
        <v>9802</v>
      </c>
      <c r="L3153" s="18" t="s">
        <v>34</v>
      </c>
      <c r="M3153" s="20">
        <v>28000000</v>
      </c>
      <c r="N3153" s="20">
        <v>5684789</v>
      </c>
      <c r="O3153" s="21">
        <f t="shared" si="147"/>
        <v>10792244.28847352</v>
      </c>
      <c r="P3153" s="22">
        <f t="shared" si="148"/>
        <v>20.302817857142859</v>
      </c>
      <c r="Q3153" s="20">
        <f t="shared" si="149"/>
        <v>3541924.6105919005</v>
      </c>
      <c r="R3153" s="18" t="s">
        <v>9803</v>
      </c>
      <c r="S3153" s="18">
        <v>134</v>
      </c>
    </row>
    <row r="3154" spans="1:19" x14ac:dyDescent="0.25">
      <c r="A3154" s="18" t="s">
        <v>9804</v>
      </c>
      <c r="B3154" s="18" t="s">
        <v>452</v>
      </c>
      <c r="C3154" s="18" t="s">
        <v>108</v>
      </c>
      <c r="D3154" s="18">
        <v>1997</v>
      </c>
      <c r="E3154" s="18">
        <f>VLOOKUP(D3154,'cpi roi'!A:C,2,FALSE)</f>
        <v>160.5</v>
      </c>
      <c r="F3154" s="18" t="s">
        <v>9805</v>
      </c>
      <c r="G3154" s="18">
        <v>7.4</v>
      </c>
      <c r="H3154" s="19">
        <v>12000</v>
      </c>
      <c r="I3154" s="18" t="s">
        <v>9806</v>
      </c>
      <c r="J3154" s="18" t="s">
        <v>9806</v>
      </c>
      <c r="K3154" s="18" t="s">
        <v>9807</v>
      </c>
      <c r="L3154" s="18" t="s">
        <v>2113</v>
      </c>
      <c r="M3154" s="20">
        <v>0</v>
      </c>
      <c r="N3154" s="20">
        <v>0</v>
      </c>
      <c r="O3154" s="21">
        <f t="shared" si="147"/>
        <v>0</v>
      </c>
      <c r="P3154" s="22">
        <f t="shared" si="148"/>
        <v>0</v>
      </c>
      <c r="Q3154" s="20">
        <f t="shared" si="149"/>
        <v>0</v>
      </c>
      <c r="R3154" s="18" t="s">
        <v>9808</v>
      </c>
      <c r="S3154" s="18">
        <v>111</v>
      </c>
    </row>
    <row r="3155" spans="1:19" x14ac:dyDescent="0.25">
      <c r="A3155" s="18" t="s">
        <v>9809</v>
      </c>
      <c r="B3155" s="18" t="s">
        <v>20</v>
      </c>
      <c r="C3155" s="18" t="s">
        <v>21</v>
      </c>
      <c r="D3155" s="18">
        <v>1997</v>
      </c>
      <c r="E3155" s="18">
        <f>VLOOKUP(D3155,'cpi roi'!A:C,2,FALSE)</f>
        <v>160.5</v>
      </c>
      <c r="F3155" s="18" t="s">
        <v>9801</v>
      </c>
      <c r="G3155" s="18">
        <v>7.4</v>
      </c>
      <c r="H3155" s="19">
        <v>29000</v>
      </c>
      <c r="I3155" s="18" t="s">
        <v>3477</v>
      </c>
      <c r="J3155" s="18" t="s">
        <v>3477</v>
      </c>
      <c r="K3155" s="18" t="s">
        <v>9810</v>
      </c>
      <c r="L3155" s="18" t="s">
        <v>1116</v>
      </c>
      <c r="M3155" s="20">
        <v>0</v>
      </c>
      <c r="N3155" s="20">
        <v>1785901</v>
      </c>
      <c r="O3155" s="21">
        <f t="shared" si="147"/>
        <v>3390430.1227414329</v>
      </c>
      <c r="P3155" s="22">
        <f t="shared" si="148"/>
        <v>0</v>
      </c>
      <c r="Q3155" s="20">
        <f t="shared" si="149"/>
        <v>1112710.9034267913</v>
      </c>
      <c r="R3155" s="18" t="s">
        <v>5201</v>
      </c>
      <c r="S3155" s="18">
        <v>103</v>
      </c>
    </row>
    <row r="3156" spans="1:19" x14ac:dyDescent="0.25">
      <c r="A3156" s="18" t="s">
        <v>9811</v>
      </c>
      <c r="B3156" s="18" t="s">
        <v>20</v>
      </c>
      <c r="C3156" s="18" t="s">
        <v>38</v>
      </c>
      <c r="D3156" s="18">
        <v>1997</v>
      </c>
      <c r="E3156" s="18">
        <f>VLOOKUP(D3156,'cpi roi'!A:C,2,FALSE)</f>
        <v>160.5</v>
      </c>
      <c r="F3156" s="18" t="s">
        <v>9812</v>
      </c>
      <c r="G3156" s="18">
        <v>5.0999999999999996</v>
      </c>
      <c r="H3156" s="19">
        <v>17000</v>
      </c>
      <c r="I3156" s="18" t="s">
        <v>9813</v>
      </c>
      <c r="J3156" s="18" t="s">
        <v>7391</v>
      </c>
      <c r="K3156" s="18" t="s">
        <v>4624</v>
      </c>
      <c r="L3156" s="18" t="s">
        <v>34</v>
      </c>
      <c r="M3156" s="20">
        <v>60000000</v>
      </c>
      <c r="N3156" s="20">
        <v>16228448</v>
      </c>
      <c r="O3156" s="21">
        <f t="shared" si="147"/>
        <v>30808773.243613705</v>
      </c>
      <c r="P3156" s="22">
        <f t="shared" si="148"/>
        <v>27.047413333333331</v>
      </c>
      <c r="Q3156" s="20">
        <f t="shared" si="149"/>
        <v>10111182.554517133</v>
      </c>
      <c r="R3156" s="18" t="s">
        <v>27</v>
      </c>
      <c r="S3156" s="18">
        <v>105</v>
      </c>
    </row>
    <row r="3157" spans="1:19" x14ac:dyDescent="0.25">
      <c r="A3157" s="18" t="s">
        <v>9814</v>
      </c>
      <c r="B3157" s="18" t="s">
        <v>37</v>
      </c>
      <c r="C3157" s="18" t="s">
        <v>45</v>
      </c>
      <c r="D3157" s="18">
        <v>1997</v>
      </c>
      <c r="E3157" s="18">
        <f>VLOOKUP(D3157,'cpi roi'!A:C,2,FALSE)</f>
        <v>160.5</v>
      </c>
      <c r="F3157" s="18" t="s">
        <v>9641</v>
      </c>
      <c r="G3157" s="18">
        <v>5.3</v>
      </c>
      <c r="H3157" s="19">
        <v>17000</v>
      </c>
      <c r="I3157" s="18" t="s">
        <v>345</v>
      </c>
      <c r="J3157" s="18" t="s">
        <v>9815</v>
      </c>
      <c r="K3157" s="18" t="s">
        <v>9816</v>
      </c>
      <c r="L3157" s="18" t="s">
        <v>34</v>
      </c>
      <c r="M3157" s="20">
        <v>3000000</v>
      </c>
      <c r="N3157" s="20">
        <v>23144499</v>
      </c>
      <c r="O3157" s="21">
        <f t="shared" si="147"/>
        <v>43938497.478504673</v>
      </c>
      <c r="P3157" s="22">
        <f t="shared" si="148"/>
        <v>771.48329999999999</v>
      </c>
      <c r="Q3157" s="20">
        <f t="shared" si="149"/>
        <v>14420248.598130841</v>
      </c>
      <c r="R3157" s="18" t="s">
        <v>1729</v>
      </c>
      <c r="S3157" s="18">
        <v>98</v>
      </c>
    </row>
    <row r="3158" spans="1:19" x14ac:dyDescent="0.25">
      <c r="A3158" s="18" t="s">
        <v>9817</v>
      </c>
      <c r="B3158" s="18" t="s">
        <v>20</v>
      </c>
      <c r="C3158" s="18" t="s">
        <v>45</v>
      </c>
      <c r="D3158" s="18">
        <v>1997</v>
      </c>
      <c r="E3158" s="18">
        <f>VLOOKUP(D3158,'cpi roi'!A:C,2,FALSE)</f>
        <v>160.5</v>
      </c>
      <c r="F3158" s="18" t="s">
        <v>9818</v>
      </c>
      <c r="G3158" s="18">
        <v>6.4</v>
      </c>
      <c r="H3158" s="19">
        <v>20000</v>
      </c>
      <c r="I3158" s="18" t="s">
        <v>7238</v>
      </c>
      <c r="J3158" s="18" t="s">
        <v>7238</v>
      </c>
      <c r="K3158" s="18" t="s">
        <v>8563</v>
      </c>
      <c r="L3158" s="18" t="s">
        <v>34</v>
      </c>
      <c r="M3158" s="20">
        <v>5000000</v>
      </c>
      <c r="N3158" s="20">
        <v>5881367</v>
      </c>
      <c r="O3158" s="21">
        <f t="shared" si="147"/>
        <v>11165436.292211838</v>
      </c>
      <c r="P3158" s="22">
        <f t="shared" si="148"/>
        <v>117.62733999999999</v>
      </c>
      <c r="Q3158" s="20">
        <f t="shared" si="149"/>
        <v>3664403.1152647976</v>
      </c>
      <c r="R3158" s="18" t="s">
        <v>8941</v>
      </c>
      <c r="S3158" s="18">
        <v>105</v>
      </c>
    </row>
    <row r="3159" spans="1:19" x14ac:dyDescent="0.25">
      <c r="A3159" s="18" t="s">
        <v>9819</v>
      </c>
      <c r="B3159" s="18" t="s">
        <v>2004</v>
      </c>
      <c r="C3159" s="18" t="s">
        <v>45</v>
      </c>
      <c r="D3159" s="18">
        <v>1997</v>
      </c>
      <c r="E3159" s="18">
        <f>VLOOKUP(D3159,'cpi roi'!A:C,2,FALSE)</f>
        <v>160.5</v>
      </c>
      <c r="F3159" s="18" t="s">
        <v>9557</v>
      </c>
      <c r="G3159" s="18">
        <v>5.8</v>
      </c>
      <c r="H3159" s="19">
        <v>10000</v>
      </c>
      <c r="I3159" s="18" t="s">
        <v>8519</v>
      </c>
      <c r="J3159" s="18" t="s">
        <v>9820</v>
      </c>
      <c r="K3159" s="18" t="s">
        <v>8082</v>
      </c>
      <c r="L3159" s="18" t="s">
        <v>34</v>
      </c>
      <c r="M3159" s="20">
        <v>35000000</v>
      </c>
      <c r="N3159" s="20">
        <v>32748995</v>
      </c>
      <c r="O3159" s="21">
        <f t="shared" si="147"/>
        <v>62172079.60436137</v>
      </c>
      <c r="P3159" s="22">
        <f t="shared" si="148"/>
        <v>93.568557142857145</v>
      </c>
      <c r="Q3159" s="20">
        <f t="shared" si="149"/>
        <v>20404358.255451713</v>
      </c>
      <c r="R3159" s="18" t="s">
        <v>65</v>
      </c>
      <c r="S3159" s="18">
        <v>115</v>
      </c>
    </row>
    <row r="3160" spans="1:19" x14ac:dyDescent="0.25">
      <c r="A3160" s="18" t="s">
        <v>9821</v>
      </c>
      <c r="B3160" s="18" t="s">
        <v>20</v>
      </c>
      <c r="C3160" s="18" t="s">
        <v>45</v>
      </c>
      <c r="D3160" s="18">
        <v>1997</v>
      </c>
      <c r="E3160" s="18">
        <f>VLOOKUP(D3160,'cpi roi'!A:C,2,FALSE)</f>
        <v>160.5</v>
      </c>
      <c r="F3160" s="18" t="s">
        <v>9822</v>
      </c>
      <c r="G3160" s="18">
        <v>7.7</v>
      </c>
      <c r="H3160" s="19">
        <v>15000</v>
      </c>
      <c r="I3160" s="18" t="s">
        <v>9823</v>
      </c>
      <c r="J3160" s="18" t="s">
        <v>9824</v>
      </c>
      <c r="K3160" s="18" t="s">
        <v>9825</v>
      </c>
      <c r="L3160" s="18" t="s">
        <v>252</v>
      </c>
      <c r="M3160" s="20">
        <v>0</v>
      </c>
      <c r="N3160" s="20">
        <v>877862</v>
      </c>
      <c r="O3160" s="21">
        <f t="shared" si="147"/>
        <v>1666570.413707165</v>
      </c>
      <c r="P3160" s="22">
        <f t="shared" si="148"/>
        <v>0</v>
      </c>
      <c r="Q3160" s="20">
        <f t="shared" si="149"/>
        <v>546954.51713395643</v>
      </c>
      <c r="R3160" s="18" t="s">
        <v>9826</v>
      </c>
      <c r="S3160" s="18">
        <v>85</v>
      </c>
    </row>
    <row r="3161" spans="1:19" x14ac:dyDescent="0.25">
      <c r="A3161" s="18" t="s">
        <v>9827</v>
      </c>
      <c r="B3161" s="18" t="s">
        <v>37</v>
      </c>
      <c r="C3161" s="18" t="s">
        <v>38</v>
      </c>
      <c r="D3161" s="18">
        <v>1997</v>
      </c>
      <c r="E3161" s="18">
        <f>VLOOKUP(D3161,'cpi roi'!A:C,2,FALSE)</f>
        <v>160.5</v>
      </c>
      <c r="F3161" s="18" t="s">
        <v>9773</v>
      </c>
      <c r="G3161" s="18">
        <v>3.7</v>
      </c>
      <c r="H3161" s="19">
        <v>8300</v>
      </c>
      <c r="I3161" s="18" t="s">
        <v>9828</v>
      </c>
      <c r="J3161" s="18" t="s">
        <v>9828</v>
      </c>
      <c r="K3161" s="18" t="s">
        <v>9829</v>
      </c>
      <c r="L3161" s="18" t="s">
        <v>34</v>
      </c>
      <c r="M3161" s="20">
        <v>8000000</v>
      </c>
      <c r="N3161" s="20">
        <v>9615840</v>
      </c>
      <c r="O3161" s="21">
        <f t="shared" si="147"/>
        <v>18255118.056074765</v>
      </c>
      <c r="P3161" s="22">
        <f t="shared" si="148"/>
        <v>120.19800000000001</v>
      </c>
      <c r="Q3161" s="20">
        <f t="shared" si="149"/>
        <v>5991177.5700934576</v>
      </c>
      <c r="R3161" s="18" t="s">
        <v>184</v>
      </c>
      <c r="S3161" s="18">
        <v>99</v>
      </c>
    </row>
    <row r="3162" spans="1:19" x14ac:dyDescent="0.25">
      <c r="A3162" s="18" t="s">
        <v>9830</v>
      </c>
      <c r="B3162" s="18" t="s">
        <v>20</v>
      </c>
      <c r="C3162" s="18" t="s">
        <v>38</v>
      </c>
      <c r="D3162" s="18">
        <v>1997</v>
      </c>
      <c r="E3162" s="18">
        <f>VLOOKUP(D3162,'cpi roi'!A:C,2,FALSE)</f>
        <v>160.5</v>
      </c>
      <c r="F3162" s="18" t="s">
        <v>9287</v>
      </c>
      <c r="G3162" s="18">
        <v>7.2</v>
      </c>
      <c r="H3162" s="19">
        <v>7700</v>
      </c>
      <c r="I3162" s="18" t="s">
        <v>6221</v>
      </c>
      <c r="J3162" s="18" t="s">
        <v>9831</v>
      </c>
      <c r="K3162" s="18" t="s">
        <v>1300</v>
      </c>
      <c r="L3162" s="18" t="s">
        <v>34</v>
      </c>
      <c r="M3162" s="20">
        <v>25000000</v>
      </c>
      <c r="N3162" s="20">
        <v>13130349</v>
      </c>
      <c r="O3162" s="21">
        <f t="shared" si="147"/>
        <v>24927210.842990655</v>
      </c>
      <c r="P3162" s="22">
        <f t="shared" si="148"/>
        <v>52.521395999999996</v>
      </c>
      <c r="Q3162" s="20">
        <f t="shared" si="149"/>
        <v>8180902.8037383175</v>
      </c>
      <c r="R3162" s="18" t="s">
        <v>27</v>
      </c>
      <c r="S3162" s="18">
        <v>140</v>
      </c>
    </row>
    <row r="3163" spans="1:19" x14ac:dyDescent="0.25">
      <c r="A3163" s="18" t="s">
        <v>9832</v>
      </c>
      <c r="B3163" s="18" t="s">
        <v>20</v>
      </c>
      <c r="C3163" s="18" t="s">
        <v>45</v>
      </c>
      <c r="D3163" s="18">
        <v>1997</v>
      </c>
      <c r="E3163" s="18">
        <f>VLOOKUP(D3163,'cpi roi'!A:C,2,FALSE)</f>
        <v>160.5</v>
      </c>
      <c r="F3163" s="18" t="s">
        <v>9209</v>
      </c>
      <c r="G3163" s="18">
        <v>6.1</v>
      </c>
      <c r="H3163" s="19">
        <v>24000</v>
      </c>
      <c r="I3163" s="18" t="s">
        <v>2656</v>
      </c>
      <c r="J3163" s="18" t="s">
        <v>9833</v>
      </c>
      <c r="K3163" s="18" t="s">
        <v>7209</v>
      </c>
      <c r="L3163" s="18" t="s">
        <v>34</v>
      </c>
      <c r="M3163" s="20">
        <v>0</v>
      </c>
      <c r="N3163" s="20">
        <v>34673095</v>
      </c>
      <c r="O3163" s="21">
        <f t="shared" si="147"/>
        <v>65824872.563862927</v>
      </c>
      <c r="P3163" s="22">
        <f t="shared" si="148"/>
        <v>0</v>
      </c>
      <c r="Q3163" s="20">
        <f t="shared" si="149"/>
        <v>21603174.454828661</v>
      </c>
      <c r="R3163" s="18" t="s">
        <v>27</v>
      </c>
      <c r="S3163" s="18">
        <v>100</v>
      </c>
    </row>
    <row r="3164" spans="1:19" x14ac:dyDescent="0.25">
      <c r="A3164" s="18" t="s">
        <v>9834</v>
      </c>
      <c r="B3164" s="18" t="s">
        <v>20</v>
      </c>
      <c r="C3164" s="18" t="s">
        <v>38</v>
      </c>
      <c r="D3164" s="18">
        <v>1997</v>
      </c>
      <c r="E3164" s="18">
        <f>VLOOKUP(D3164,'cpi roi'!A:C,2,FALSE)</f>
        <v>160.5</v>
      </c>
      <c r="F3164" s="18" t="s">
        <v>9256</v>
      </c>
      <c r="G3164" s="18">
        <v>5.5</v>
      </c>
      <c r="H3164" s="19">
        <v>26000</v>
      </c>
      <c r="I3164" s="18" t="s">
        <v>7625</v>
      </c>
      <c r="J3164" s="18" t="s">
        <v>5125</v>
      </c>
      <c r="K3164" s="18" t="s">
        <v>1490</v>
      </c>
      <c r="L3164" s="18" t="s">
        <v>34</v>
      </c>
      <c r="M3164" s="20">
        <v>55000000</v>
      </c>
      <c r="N3164" s="20">
        <v>32000301</v>
      </c>
      <c r="O3164" s="21">
        <f t="shared" si="147"/>
        <v>60750727.194392525</v>
      </c>
      <c r="P3164" s="22">
        <f t="shared" si="148"/>
        <v>58.182365454545462</v>
      </c>
      <c r="Q3164" s="20">
        <f t="shared" si="149"/>
        <v>19937882.242990654</v>
      </c>
      <c r="R3164" s="18" t="s">
        <v>2097</v>
      </c>
      <c r="S3164" s="18">
        <v>117</v>
      </c>
    </row>
    <row r="3165" spans="1:19" x14ac:dyDescent="0.25">
      <c r="A3165" s="18" t="s">
        <v>9835</v>
      </c>
      <c r="B3165" s="18" t="s">
        <v>20</v>
      </c>
      <c r="C3165" s="18" t="s">
        <v>108</v>
      </c>
      <c r="D3165" s="18">
        <v>1997</v>
      </c>
      <c r="E3165" s="18">
        <f>VLOOKUP(D3165,'cpi roi'!A:C,2,FALSE)</f>
        <v>160.5</v>
      </c>
      <c r="F3165" s="18" t="s">
        <v>9518</v>
      </c>
      <c r="G3165" s="18">
        <v>6.3</v>
      </c>
      <c r="H3165" s="19">
        <v>17000</v>
      </c>
      <c r="I3165" s="18" t="s">
        <v>6254</v>
      </c>
      <c r="J3165" s="18" t="s">
        <v>9836</v>
      </c>
      <c r="K3165" s="18" t="s">
        <v>188</v>
      </c>
      <c r="L3165" s="18" t="s">
        <v>34</v>
      </c>
      <c r="M3165" s="20">
        <v>48000000</v>
      </c>
      <c r="N3165" s="20">
        <v>22459274</v>
      </c>
      <c r="O3165" s="21">
        <f t="shared" si="147"/>
        <v>42637637.307165109</v>
      </c>
      <c r="P3165" s="22">
        <f t="shared" si="148"/>
        <v>46.790154166666667</v>
      </c>
      <c r="Q3165" s="20">
        <f t="shared" si="149"/>
        <v>13993317.133956386</v>
      </c>
      <c r="R3165" s="18" t="s">
        <v>122</v>
      </c>
      <c r="S3165" s="18">
        <v>122</v>
      </c>
    </row>
    <row r="3166" spans="1:19" x14ac:dyDescent="0.25">
      <c r="A3166" s="18" t="s">
        <v>9837</v>
      </c>
      <c r="B3166" s="18" t="s">
        <v>20</v>
      </c>
      <c r="C3166" s="18" t="s">
        <v>21</v>
      </c>
      <c r="D3166" s="18">
        <v>1997</v>
      </c>
      <c r="E3166" s="18">
        <f>VLOOKUP(D3166,'cpi roi'!A:C,2,FALSE)</f>
        <v>160.5</v>
      </c>
      <c r="F3166" s="18" t="s">
        <v>9838</v>
      </c>
      <c r="G3166" s="18">
        <v>7</v>
      </c>
      <c r="H3166" s="19">
        <v>16000</v>
      </c>
      <c r="I3166" s="18" t="s">
        <v>187</v>
      </c>
      <c r="J3166" s="18" t="s">
        <v>9785</v>
      </c>
      <c r="K3166" s="18" t="s">
        <v>1029</v>
      </c>
      <c r="L3166" s="18" t="s">
        <v>34</v>
      </c>
      <c r="M3166" s="20">
        <v>6000000</v>
      </c>
      <c r="N3166" s="20">
        <v>6330054</v>
      </c>
      <c r="O3166" s="21">
        <f t="shared" si="147"/>
        <v>12017242.702803738</v>
      </c>
      <c r="P3166" s="22">
        <f t="shared" si="148"/>
        <v>105.5009</v>
      </c>
      <c r="Q3166" s="20">
        <f t="shared" si="149"/>
        <v>3943958.878504673</v>
      </c>
      <c r="R3166" s="18" t="s">
        <v>5285</v>
      </c>
      <c r="S3166" s="18">
        <v>114</v>
      </c>
    </row>
    <row r="3167" spans="1:19" x14ac:dyDescent="0.25">
      <c r="A3167" s="18" t="s">
        <v>9839</v>
      </c>
      <c r="B3167" s="18" t="s">
        <v>20</v>
      </c>
      <c r="C3167" s="18" t="s">
        <v>21</v>
      </c>
      <c r="D3167" s="18">
        <v>1997</v>
      </c>
      <c r="E3167" s="18">
        <f>VLOOKUP(D3167,'cpi roi'!A:C,2,FALSE)</f>
        <v>160.5</v>
      </c>
      <c r="F3167" s="18" t="s">
        <v>9055</v>
      </c>
      <c r="G3167" s="18">
        <v>7.4</v>
      </c>
      <c r="H3167" s="19">
        <v>4300</v>
      </c>
      <c r="I3167" s="18" t="s">
        <v>9840</v>
      </c>
      <c r="J3167" s="18" t="s">
        <v>9840</v>
      </c>
      <c r="K3167" s="18" t="s">
        <v>8419</v>
      </c>
      <c r="L3167" s="18" t="s">
        <v>34</v>
      </c>
      <c r="M3167" s="20">
        <v>10000000</v>
      </c>
      <c r="N3167" s="20">
        <v>12782749</v>
      </c>
      <c r="O3167" s="21">
        <f t="shared" si="147"/>
        <v>24267312.276012462</v>
      </c>
      <c r="P3167" s="22">
        <f t="shared" si="148"/>
        <v>127.82749</v>
      </c>
      <c r="Q3167" s="20">
        <f t="shared" si="149"/>
        <v>7964329.5950155761</v>
      </c>
      <c r="R3167" s="18" t="s">
        <v>9190</v>
      </c>
      <c r="S3167" s="18">
        <v>104</v>
      </c>
    </row>
    <row r="3168" spans="1:19" x14ac:dyDescent="0.25">
      <c r="A3168" s="18" t="s">
        <v>9841</v>
      </c>
      <c r="B3168" s="18" t="s">
        <v>20</v>
      </c>
      <c r="C3168" s="18" t="s">
        <v>21</v>
      </c>
      <c r="D3168" s="18">
        <v>1997</v>
      </c>
      <c r="E3168" s="18">
        <f>VLOOKUP(D3168,'cpi roi'!A:C,2,FALSE)</f>
        <v>160.5</v>
      </c>
      <c r="F3168" s="18" t="s">
        <v>9545</v>
      </c>
      <c r="G3168" s="18">
        <v>6.1</v>
      </c>
      <c r="H3168" s="19">
        <v>5200</v>
      </c>
      <c r="I3168" s="18" t="s">
        <v>6645</v>
      </c>
      <c r="J3168" s="18" t="s">
        <v>9842</v>
      </c>
      <c r="K3168" s="18" t="s">
        <v>1019</v>
      </c>
      <c r="L3168" s="18" t="s">
        <v>34</v>
      </c>
      <c r="M3168" s="20">
        <v>28000000</v>
      </c>
      <c r="N3168" s="20">
        <v>7936780</v>
      </c>
      <c r="O3168" s="21">
        <f t="shared" si="147"/>
        <v>15067519.414330218</v>
      </c>
      <c r="P3168" s="22">
        <f t="shared" si="148"/>
        <v>28.345642857142856</v>
      </c>
      <c r="Q3168" s="20">
        <f t="shared" si="149"/>
        <v>4945034.2679127725</v>
      </c>
      <c r="R3168" s="18" t="s">
        <v>2097</v>
      </c>
      <c r="S3168" s="18">
        <v>105</v>
      </c>
    </row>
    <row r="3169" spans="1:19" x14ac:dyDescent="0.25">
      <c r="A3169" s="18" t="s">
        <v>9843</v>
      </c>
      <c r="B3169" s="18" t="s">
        <v>20</v>
      </c>
      <c r="C3169" s="18" t="s">
        <v>45</v>
      </c>
      <c r="D3169" s="18">
        <v>1997</v>
      </c>
      <c r="E3169" s="18">
        <f>VLOOKUP(D3169,'cpi roi'!A:C,2,FALSE)</f>
        <v>160.5</v>
      </c>
      <c r="F3169" s="18" t="s">
        <v>9522</v>
      </c>
      <c r="G3169" s="18">
        <v>6.5</v>
      </c>
      <c r="H3169" s="19">
        <v>8400</v>
      </c>
      <c r="I3169" s="18" t="s">
        <v>7246</v>
      </c>
      <c r="J3169" s="18" t="s">
        <v>7246</v>
      </c>
      <c r="K3169" s="18" t="s">
        <v>7846</v>
      </c>
      <c r="L3169" s="18" t="s">
        <v>34</v>
      </c>
      <c r="M3169" s="20">
        <v>0</v>
      </c>
      <c r="N3169" s="20">
        <v>194201</v>
      </c>
      <c r="O3169" s="21">
        <f t="shared" si="147"/>
        <v>368679.4062305296</v>
      </c>
      <c r="P3169" s="22">
        <f t="shared" si="148"/>
        <v>0</v>
      </c>
      <c r="Q3169" s="20">
        <f t="shared" si="149"/>
        <v>120997.50778816199</v>
      </c>
      <c r="R3169" s="18" t="s">
        <v>7847</v>
      </c>
      <c r="S3169" s="18">
        <v>82</v>
      </c>
    </row>
    <row r="3170" spans="1:19" x14ac:dyDescent="0.25">
      <c r="A3170" s="18" t="s">
        <v>9844</v>
      </c>
      <c r="B3170" s="18" t="s">
        <v>20</v>
      </c>
      <c r="C3170" s="18" t="s">
        <v>108</v>
      </c>
      <c r="D3170" s="18">
        <v>1997</v>
      </c>
      <c r="E3170" s="18">
        <f>VLOOKUP(D3170,'cpi roi'!A:C,2,FALSE)</f>
        <v>160.5</v>
      </c>
      <c r="F3170" s="18" t="s">
        <v>9845</v>
      </c>
      <c r="G3170" s="18">
        <v>6.3</v>
      </c>
      <c r="H3170" s="19">
        <v>11000</v>
      </c>
      <c r="I3170" s="18" t="s">
        <v>6631</v>
      </c>
      <c r="J3170" s="18" t="s">
        <v>9846</v>
      </c>
      <c r="K3170" s="18" t="s">
        <v>4730</v>
      </c>
      <c r="L3170" s="18" t="s">
        <v>34</v>
      </c>
      <c r="M3170" s="20">
        <v>30000000</v>
      </c>
      <c r="N3170" s="20">
        <v>23499102</v>
      </c>
      <c r="O3170" s="21">
        <f t="shared" si="147"/>
        <v>44611690.837383173</v>
      </c>
      <c r="P3170" s="22">
        <f t="shared" si="148"/>
        <v>78.330339999999993</v>
      </c>
      <c r="Q3170" s="20">
        <f t="shared" si="149"/>
        <v>14641185.046728972</v>
      </c>
      <c r="R3170" s="18" t="s">
        <v>84</v>
      </c>
      <c r="S3170" s="18">
        <v>130</v>
      </c>
    </row>
    <row r="3171" spans="1:19" x14ac:dyDescent="0.25">
      <c r="A3171" s="18" t="s">
        <v>9847</v>
      </c>
      <c r="B3171" s="18" t="s">
        <v>2004</v>
      </c>
      <c r="C3171" s="18" t="s">
        <v>38</v>
      </c>
      <c r="D3171" s="18">
        <v>1997</v>
      </c>
      <c r="E3171" s="18">
        <f>VLOOKUP(D3171,'cpi roi'!A:C,2,FALSE)</f>
        <v>160.5</v>
      </c>
      <c r="F3171" s="18" t="s">
        <v>9848</v>
      </c>
      <c r="G3171" s="18">
        <v>5.4</v>
      </c>
      <c r="H3171" s="19">
        <v>13000</v>
      </c>
      <c r="I3171" s="18" t="s">
        <v>7394</v>
      </c>
      <c r="J3171" s="18" t="s">
        <v>9849</v>
      </c>
      <c r="K3171" s="18" t="s">
        <v>8449</v>
      </c>
      <c r="L3171" s="18" t="s">
        <v>34</v>
      </c>
      <c r="M3171" s="20">
        <v>20000000</v>
      </c>
      <c r="N3171" s="20">
        <v>14515490</v>
      </c>
      <c r="O3171" s="21">
        <f t="shared" si="147"/>
        <v>27556821.202492211</v>
      </c>
      <c r="P3171" s="22">
        <f t="shared" si="148"/>
        <v>72.577449999999999</v>
      </c>
      <c r="Q3171" s="20">
        <f t="shared" si="149"/>
        <v>9043919.0031152647</v>
      </c>
      <c r="R3171" s="18" t="s">
        <v>35</v>
      </c>
      <c r="S3171" s="18">
        <v>101</v>
      </c>
    </row>
    <row r="3172" spans="1:19" x14ac:dyDescent="0.25">
      <c r="A3172" s="18" t="s">
        <v>3061</v>
      </c>
      <c r="B3172" s="18" t="s">
        <v>20</v>
      </c>
      <c r="C3172" s="18" t="s">
        <v>45</v>
      </c>
      <c r="D3172" s="18">
        <v>1997</v>
      </c>
      <c r="E3172" s="18">
        <f>VLOOKUP(D3172,'cpi roi'!A:C,2,FALSE)</f>
        <v>160.5</v>
      </c>
      <c r="F3172" s="18" t="s">
        <v>9850</v>
      </c>
      <c r="G3172" s="18">
        <v>6.7</v>
      </c>
      <c r="H3172" s="19">
        <v>10000</v>
      </c>
      <c r="I3172" s="18" t="s">
        <v>9851</v>
      </c>
      <c r="J3172" s="18" t="s">
        <v>9852</v>
      </c>
      <c r="K3172" s="18" t="s">
        <v>4204</v>
      </c>
      <c r="L3172" s="18" t="s">
        <v>26</v>
      </c>
      <c r="M3172" s="20">
        <v>0</v>
      </c>
      <c r="N3172" s="20">
        <v>3736</v>
      </c>
      <c r="O3172" s="21">
        <f t="shared" si="147"/>
        <v>7092.5806853582553</v>
      </c>
      <c r="P3172" s="22">
        <f t="shared" si="148"/>
        <v>0</v>
      </c>
      <c r="Q3172" s="20">
        <f t="shared" si="149"/>
        <v>2327.7258566978194</v>
      </c>
      <c r="R3172" s="18" t="s">
        <v>1990</v>
      </c>
      <c r="S3172" s="18">
        <v>102</v>
      </c>
    </row>
    <row r="3173" spans="1:19" x14ac:dyDescent="0.25">
      <c r="A3173" s="18" t="s">
        <v>9853</v>
      </c>
      <c r="B3173" s="18" t="s">
        <v>37</v>
      </c>
      <c r="C3173" s="18" t="s">
        <v>45</v>
      </c>
      <c r="D3173" s="18">
        <v>1997</v>
      </c>
      <c r="E3173" s="18">
        <f>VLOOKUP(D3173,'cpi roi'!A:C,2,FALSE)</f>
        <v>160.5</v>
      </c>
      <c r="F3173" s="18" t="s">
        <v>9678</v>
      </c>
      <c r="G3173" s="18">
        <v>6.6</v>
      </c>
      <c r="H3173" s="19">
        <v>31000</v>
      </c>
      <c r="I3173" s="18" t="s">
        <v>6176</v>
      </c>
      <c r="J3173" s="18" t="s">
        <v>9854</v>
      </c>
      <c r="K3173" s="18" t="s">
        <v>551</v>
      </c>
      <c r="L3173" s="18" t="s">
        <v>34</v>
      </c>
      <c r="M3173" s="20">
        <v>20000000</v>
      </c>
      <c r="N3173" s="20">
        <v>13717039</v>
      </c>
      <c r="O3173" s="21">
        <f t="shared" si="147"/>
        <v>26041007.995638628</v>
      </c>
      <c r="P3173" s="22">
        <f t="shared" si="148"/>
        <v>68.585194999999999</v>
      </c>
      <c r="Q3173" s="20">
        <f t="shared" si="149"/>
        <v>8546441.7445482872</v>
      </c>
      <c r="R3173" s="18" t="s">
        <v>27</v>
      </c>
      <c r="S3173" s="18">
        <v>94</v>
      </c>
    </row>
    <row r="3174" spans="1:19" x14ac:dyDescent="0.25">
      <c r="A3174" s="18" t="s">
        <v>9855</v>
      </c>
      <c r="B3174" s="18" t="s">
        <v>37</v>
      </c>
      <c r="C3174" s="18" t="s">
        <v>45</v>
      </c>
      <c r="D3174" s="18">
        <v>1997</v>
      </c>
      <c r="E3174" s="18">
        <f>VLOOKUP(D3174,'cpi roi'!A:C,2,FALSE)</f>
        <v>160.5</v>
      </c>
      <c r="F3174" s="18" t="s">
        <v>9569</v>
      </c>
      <c r="G3174" s="18">
        <v>5.5</v>
      </c>
      <c r="H3174" s="19">
        <v>8800</v>
      </c>
      <c r="I3174" s="18" t="s">
        <v>4878</v>
      </c>
      <c r="J3174" s="18" t="s">
        <v>9856</v>
      </c>
      <c r="K3174" s="18" t="s">
        <v>9857</v>
      </c>
      <c r="L3174" s="18" t="s">
        <v>34</v>
      </c>
      <c r="M3174" s="20">
        <v>16000000</v>
      </c>
      <c r="N3174" s="20">
        <v>11486880</v>
      </c>
      <c r="O3174" s="21">
        <f t="shared" si="147"/>
        <v>21807179.663551401</v>
      </c>
      <c r="P3174" s="22">
        <f t="shared" si="148"/>
        <v>71.792999999999992</v>
      </c>
      <c r="Q3174" s="20">
        <f t="shared" si="149"/>
        <v>7156934.5794392526</v>
      </c>
      <c r="R3174" s="18" t="s">
        <v>9858</v>
      </c>
      <c r="S3174" s="18">
        <v>105</v>
      </c>
    </row>
    <row r="3175" spans="1:19" x14ac:dyDescent="0.25">
      <c r="A3175" s="18" t="s">
        <v>9859</v>
      </c>
      <c r="B3175" s="18" t="s">
        <v>20</v>
      </c>
      <c r="C3175" s="18" t="s">
        <v>45</v>
      </c>
      <c r="D3175" s="18">
        <v>1997</v>
      </c>
      <c r="E3175" s="18">
        <f>VLOOKUP(D3175,'cpi roi'!A:C,2,FALSE)</f>
        <v>160.5</v>
      </c>
      <c r="F3175" s="18" t="s">
        <v>9860</v>
      </c>
      <c r="G3175" s="18">
        <v>6.9</v>
      </c>
      <c r="H3175" s="19">
        <v>27000</v>
      </c>
      <c r="I3175" s="18" t="s">
        <v>9861</v>
      </c>
      <c r="J3175" s="18" t="s">
        <v>9862</v>
      </c>
      <c r="K3175" s="18" t="s">
        <v>1528</v>
      </c>
      <c r="L3175" s="18" t="s">
        <v>34</v>
      </c>
      <c r="M3175" s="20">
        <v>5000000</v>
      </c>
      <c r="N3175" s="20">
        <v>1740156</v>
      </c>
      <c r="O3175" s="21">
        <f t="shared" si="147"/>
        <v>3303585.8766355137</v>
      </c>
      <c r="P3175" s="22">
        <f t="shared" si="148"/>
        <v>34.80312</v>
      </c>
      <c r="Q3175" s="20">
        <f t="shared" si="149"/>
        <v>1084209.3457943925</v>
      </c>
      <c r="R3175" s="18" t="s">
        <v>6780</v>
      </c>
      <c r="S3175" s="18">
        <v>106</v>
      </c>
    </row>
    <row r="3176" spans="1:19" x14ac:dyDescent="0.25">
      <c r="A3176" s="18" t="s">
        <v>9863</v>
      </c>
      <c r="B3176" s="18" t="s">
        <v>20</v>
      </c>
      <c r="C3176" s="18" t="s">
        <v>108</v>
      </c>
      <c r="D3176" s="18">
        <v>1997</v>
      </c>
      <c r="E3176" s="18">
        <f>VLOOKUP(D3176,'cpi roi'!A:C,2,FALSE)</f>
        <v>160.5</v>
      </c>
      <c r="F3176" s="18" t="s">
        <v>9055</v>
      </c>
      <c r="G3176" s="18">
        <v>6.1</v>
      </c>
      <c r="H3176" s="19">
        <v>5700</v>
      </c>
      <c r="I3176" s="18" t="s">
        <v>729</v>
      </c>
      <c r="J3176" s="18" t="s">
        <v>9864</v>
      </c>
      <c r="K3176" s="18" t="s">
        <v>6779</v>
      </c>
      <c r="L3176" s="18" t="s">
        <v>34</v>
      </c>
      <c r="M3176" s="20">
        <v>8000000</v>
      </c>
      <c r="N3176" s="20">
        <v>1568258</v>
      </c>
      <c r="O3176" s="21">
        <f t="shared" si="147"/>
        <v>2977247.4305295949</v>
      </c>
      <c r="P3176" s="22">
        <f t="shared" si="148"/>
        <v>19.603224999999998</v>
      </c>
      <c r="Q3176" s="20">
        <f t="shared" si="149"/>
        <v>977107.78816199373</v>
      </c>
      <c r="R3176" s="18" t="s">
        <v>6213</v>
      </c>
      <c r="S3176" s="18">
        <v>97</v>
      </c>
    </row>
    <row r="3177" spans="1:19" x14ac:dyDescent="0.25">
      <c r="A3177" s="18" t="s">
        <v>9865</v>
      </c>
      <c r="B3177" s="18" t="s">
        <v>514</v>
      </c>
      <c r="C3177" s="18" t="s">
        <v>21</v>
      </c>
      <c r="D3177" s="18">
        <v>1997</v>
      </c>
      <c r="E3177" s="18">
        <f>VLOOKUP(D3177,'cpi roi'!A:C,2,FALSE)</f>
        <v>160.5</v>
      </c>
      <c r="F3177" s="18" t="s">
        <v>9588</v>
      </c>
      <c r="G3177" s="18">
        <v>7.2</v>
      </c>
      <c r="H3177" s="19">
        <v>7900</v>
      </c>
      <c r="I3177" s="18" t="s">
        <v>9866</v>
      </c>
      <c r="J3177" s="18" t="s">
        <v>9867</v>
      </c>
      <c r="K3177" s="18" t="s">
        <v>5500</v>
      </c>
      <c r="L3177" s="18" t="s">
        <v>26</v>
      </c>
      <c r="M3177" s="20">
        <v>0</v>
      </c>
      <c r="N3177" s="20">
        <v>496059</v>
      </c>
      <c r="O3177" s="21">
        <f t="shared" si="147"/>
        <v>941739.42242990655</v>
      </c>
      <c r="P3177" s="22">
        <f t="shared" si="148"/>
        <v>0</v>
      </c>
      <c r="Q3177" s="20">
        <f t="shared" si="149"/>
        <v>309071.02803738316</v>
      </c>
      <c r="R3177" s="18" t="s">
        <v>1990</v>
      </c>
      <c r="S3177" s="18">
        <v>105</v>
      </c>
    </row>
    <row r="3178" spans="1:19" x14ac:dyDescent="0.25">
      <c r="A3178" s="18" t="s">
        <v>9868</v>
      </c>
      <c r="B3178" s="18" t="s">
        <v>20</v>
      </c>
      <c r="C3178" s="18" t="s">
        <v>21</v>
      </c>
      <c r="D3178" s="18">
        <v>1997</v>
      </c>
      <c r="E3178" s="18">
        <f>VLOOKUP(D3178,'cpi roi'!A:C,2,FALSE)</f>
        <v>160.5</v>
      </c>
      <c r="F3178" s="18" t="s">
        <v>9869</v>
      </c>
      <c r="G3178" s="18">
        <v>6.7</v>
      </c>
      <c r="H3178" s="19">
        <v>23000</v>
      </c>
      <c r="I3178" s="18" t="s">
        <v>2043</v>
      </c>
      <c r="J3178" s="18" t="s">
        <v>9870</v>
      </c>
      <c r="K3178" s="18" t="s">
        <v>9412</v>
      </c>
      <c r="L3178" s="18" t="s">
        <v>34</v>
      </c>
      <c r="M3178" s="20">
        <v>20000000</v>
      </c>
      <c r="N3178" s="20">
        <v>5727130</v>
      </c>
      <c r="O3178" s="21">
        <f t="shared" si="147"/>
        <v>10872626.236760125</v>
      </c>
      <c r="P3178" s="22">
        <f t="shared" si="148"/>
        <v>28.635650000000002</v>
      </c>
      <c r="Q3178" s="20">
        <f t="shared" si="149"/>
        <v>3568305.2959501557</v>
      </c>
      <c r="R3178" s="18" t="s">
        <v>7591</v>
      </c>
      <c r="S3178" s="18">
        <v>119</v>
      </c>
    </row>
    <row r="3179" spans="1:19" x14ac:dyDescent="0.25">
      <c r="A3179" s="18" t="s">
        <v>9871</v>
      </c>
      <c r="B3179" s="18" t="s">
        <v>37</v>
      </c>
      <c r="C3179" s="18" t="s">
        <v>67</v>
      </c>
      <c r="D3179" s="18">
        <v>1997</v>
      </c>
      <c r="E3179" s="18">
        <f>VLOOKUP(D3179,'cpi roi'!A:C,2,FALSE)</f>
        <v>160.5</v>
      </c>
      <c r="F3179" s="18" t="s">
        <v>9666</v>
      </c>
      <c r="G3179" s="18">
        <v>7.2</v>
      </c>
      <c r="H3179" s="19">
        <v>14000</v>
      </c>
      <c r="I3179" s="18" t="s">
        <v>7893</v>
      </c>
      <c r="J3179" s="18" t="s">
        <v>9872</v>
      </c>
      <c r="K3179" s="18" t="s">
        <v>9873</v>
      </c>
      <c r="L3179" s="18" t="s">
        <v>26</v>
      </c>
      <c r="M3179" s="20">
        <v>0</v>
      </c>
      <c r="N3179" s="20">
        <v>9229808</v>
      </c>
      <c r="O3179" s="21">
        <f t="shared" si="147"/>
        <v>17522258.552024923</v>
      </c>
      <c r="P3179" s="22">
        <f t="shared" si="148"/>
        <v>0</v>
      </c>
      <c r="Q3179" s="20">
        <f t="shared" si="149"/>
        <v>5750659.1900311531</v>
      </c>
      <c r="R3179" s="18" t="s">
        <v>9874</v>
      </c>
      <c r="S3179" s="18">
        <v>101</v>
      </c>
    </row>
    <row r="3180" spans="1:19" x14ac:dyDescent="0.25">
      <c r="A3180" s="18" t="s">
        <v>9875</v>
      </c>
      <c r="B3180" s="18" t="s">
        <v>20</v>
      </c>
      <c r="C3180" s="18" t="s">
        <v>45</v>
      </c>
      <c r="D3180" s="18">
        <v>1997</v>
      </c>
      <c r="E3180" s="18">
        <f>VLOOKUP(D3180,'cpi roi'!A:C,2,FALSE)</f>
        <v>160.5</v>
      </c>
      <c r="F3180" s="18" t="s">
        <v>9876</v>
      </c>
      <c r="G3180" s="18">
        <v>7.4</v>
      </c>
      <c r="H3180" s="19">
        <v>43000</v>
      </c>
      <c r="I3180" s="18" t="s">
        <v>293</v>
      </c>
      <c r="J3180" s="18" t="s">
        <v>293</v>
      </c>
      <c r="K3180" s="18" t="s">
        <v>293</v>
      </c>
      <c r="L3180" s="18" t="s">
        <v>34</v>
      </c>
      <c r="M3180" s="20">
        <v>20000000</v>
      </c>
      <c r="N3180" s="20">
        <v>10686841</v>
      </c>
      <c r="O3180" s="21">
        <f t="shared" si="147"/>
        <v>20288351.730218068</v>
      </c>
      <c r="P3180" s="22">
        <f t="shared" si="148"/>
        <v>53.434204999999999</v>
      </c>
      <c r="Q3180" s="20">
        <f t="shared" si="149"/>
        <v>6658467.9127725856</v>
      </c>
      <c r="R3180" s="18" t="s">
        <v>8738</v>
      </c>
      <c r="S3180" s="18">
        <v>96</v>
      </c>
    </row>
    <row r="3181" spans="1:19" x14ac:dyDescent="0.25">
      <c r="A3181" s="18" t="s">
        <v>9877</v>
      </c>
      <c r="B3181" s="18" t="s">
        <v>20</v>
      </c>
      <c r="C3181" s="18" t="s">
        <v>45</v>
      </c>
      <c r="D3181" s="18">
        <v>1997</v>
      </c>
      <c r="E3181" s="18">
        <f>VLOOKUP(D3181,'cpi roi'!A:C,2,FALSE)</f>
        <v>160.5</v>
      </c>
      <c r="F3181" s="18" t="s">
        <v>9578</v>
      </c>
      <c r="G3181" s="18">
        <v>6.4</v>
      </c>
      <c r="H3181" s="19">
        <v>35000</v>
      </c>
      <c r="I3181" s="18" t="s">
        <v>8089</v>
      </c>
      <c r="J3181" s="18" t="s">
        <v>8090</v>
      </c>
      <c r="K3181" s="18" t="s">
        <v>8853</v>
      </c>
      <c r="L3181" s="18" t="s">
        <v>26</v>
      </c>
      <c r="M3181" s="20">
        <v>12000000</v>
      </c>
      <c r="N3181" s="20">
        <v>4366722</v>
      </c>
      <c r="O3181" s="21">
        <f t="shared" si="147"/>
        <v>8289970.0523364488</v>
      </c>
      <c r="P3181" s="22">
        <f t="shared" si="148"/>
        <v>36.38935</v>
      </c>
      <c r="Q3181" s="20">
        <f t="shared" si="149"/>
        <v>2720699.065420561</v>
      </c>
      <c r="R3181" s="18" t="s">
        <v>1990</v>
      </c>
      <c r="S3181" s="18">
        <v>103</v>
      </c>
    </row>
    <row r="3182" spans="1:19" x14ac:dyDescent="0.25">
      <c r="A3182" s="18" t="s">
        <v>9878</v>
      </c>
      <c r="B3182" s="18" t="s">
        <v>424</v>
      </c>
      <c r="C3182" s="18" t="s">
        <v>108</v>
      </c>
      <c r="D3182" s="18">
        <v>1997</v>
      </c>
      <c r="E3182" s="18">
        <f>VLOOKUP(D3182,'cpi roi'!A:C,2,FALSE)</f>
        <v>160.5</v>
      </c>
      <c r="F3182" s="18" t="s">
        <v>9879</v>
      </c>
      <c r="G3182" s="18">
        <v>7.8</v>
      </c>
      <c r="H3182" s="19">
        <v>29000</v>
      </c>
      <c r="I3182" s="18" t="s">
        <v>5466</v>
      </c>
      <c r="J3182" s="18" t="s">
        <v>5466</v>
      </c>
      <c r="K3182" s="18" t="s">
        <v>5466</v>
      </c>
      <c r="L3182" s="18" t="s">
        <v>2113</v>
      </c>
      <c r="M3182" s="20">
        <v>0</v>
      </c>
      <c r="N3182" s="20">
        <v>500000</v>
      </c>
      <c r="O3182" s="21">
        <f t="shared" si="147"/>
        <v>949221.18380062305</v>
      </c>
      <c r="P3182" s="22">
        <f t="shared" si="148"/>
        <v>0</v>
      </c>
      <c r="Q3182" s="20">
        <f t="shared" si="149"/>
        <v>311526.47975077882</v>
      </c>
      <c r="R3182" s="18" t="s">
        <v>6119</v>
      </c>
      <c r="S3182" s="18">
        <v>103</v>
      </c>
    </row>
    <row r="3183" spans="1:19" x14ac:dyDescent="0.25">
      <c r="A3183" s="18" t="s">
        <v>9880</v>
      </c>
      <c r="B3183" s="18" t="s">
        <v>452</v>
      </c>
      <c r="C3183" s="18" t="s">
        <v>108</v>
      </c>
      <c r="D3183" s="18">
        <v>1997</v>
      </c>
      <c r="E3183" s="18">
        <f>VLOOKUP(D3183,'cpi roi'!A:C,2,FALSE)</f>
        <v>160.5</v>
      </c>
      <c r="F3183" s="18" t="s">
        <v>9881</v>
      </c>
      <c r="G3183" s="18">
        <v>7.3</v>
      </c>
      <c r="H3183" s="19">
        <v>14000</v>
      </c>
      <c r="I3183" s="18" t="s">
        <v>9882</v>
      </c>
      <c r="J3183" s="18" t="s">
        <v>9883</v>
      </c>
      <c r="K3183" s="18" t="s">
        <v>9884</v>
      </c>
      <c r="L3183" s="18" t="s">
        <v>9885</v>
      </c>
      <c r="M3183" s="20">
        <v>0</v>
      </c>
      <c r="N3183" s="20">
        <v>227569</v>
      </c>
      <c r="O3183" s="21">
        <f t="shared" si="147"/>
        <v>432026.63115264795</v>
      </c>
      <c r="P3183" s="22">
        <f t="shared" si="148"/>
        <v>0</v>
      </c>
      <c r="Q3183" s="20">
        <f t="shared" si="149"/>
        <v>141787.53894080996</v>
      </c>
      <c r="R3183" s="18" t="s">
        <v>9886</v>
      </c>
      <c r="S3183" s="18">
        <v>96</v>
      </c>
    </row>
    <row r="3184" spans="1:19" x14ac:dyDescent="0.25">
      <c r="A3184" s="18" t="s">
        <v>9887</v>
      </c>
      <c r="B3184" s="18" t="s">
        <v>20</v>
      </c>
      <c r="C3184" s="18" t="s">
        <v>45</v>
      </c>
      <c r="D3184" s="18">
        <v>1997</v>
      </c>
      <c r="E3184" s="18">
        <f>VLOOKUP(D3184,'cpi roi'!A:C,2,FALSE)</f>
        <v>160.5</v>
      </c>
      <c r="F3184" s="18" t="s">
        <v>9888</v>
      </c>
      <c r="G3184" s="18">
        <v>5.4</v>
      </c>
      <c r="H3184" s="19">
        <v>8400</v>
      </c>
      <c r="I3184" s="18" t="s">
        <v>8164</v>
      </c>
      <c r="J3184" s="18" t="s">
        <v>9117</v>
      </c>
      <c r="K3184" s="18" t="s">
        <v>9889</v>
      </c>
      <c r="L3184" s="18" t="s">
        <v>34</v>
      </c>
      <c r="M3184" s="20">
        <v>0</v>
      </c>
      <c r="N3184" s="20">
        <v>20050376</v>
      </c>
      <c r="O3184" s="21">
        <f t="shared" si="147"/>
        <v>38064483.284735203</v>
      </c>
      <c r="P3184" s="22">
        <f t="shared" si="148"/>
        <v>0</v>
      </c>
      <c r="Q3184" s="20">
        <f t="shared" si="149"/>
        <v>12492446.105919003</v>
      </c>
      <c r="R3184" s="18" t="s">
        <v>35</v>
      </c>
      <c r="S3184" s="18">
        <v>79</v>
      </c>
    </row>
    <row r="3185" spans="1:19" x14ac:dyDescent="0.25">
      <c r="A3185" s="18" t="s">
        <v>9890</v>
      </c>
      <c r="B3185" s="18" t="s">
        <v>20</v>
      </c>
      <c r="C3185" s="18" t="s">
        <v>21</v>
      </c>
      <c r="D3185" s="18">
        <v>1997</v>
      </c>
      <c r="E3185" s="18">
        <f>VLOOKUP(D3185,'cpi roi'!A:C,2,FALSE)</f>
        <v>160.5</v>
      </c>
      <c r="F3185" s="18" t="s">
        <v>9891</v>
      </c>
      <c r="G3185" s="18">
        <v>6.2</v>
      </c>
      <c r="H3185" s="19">
        <v>19000</v>
      </c>
      <c r="I3185" s="18" t="s">
        <v>9892</v>
      </c>
      <c r="J3185" s="18" t="s">
        <v>9892</v>
      </c>
      <c r="K3185" s="18" t="s">
        <v>9007</v>
      </c>
      <c r="L3185" s="18" t="s">
        <v>34</v>
      </c>
      <c r="M3185" s="20">
        <v>0</v>
      </c>
      <c r="N3185" s="20">
        <v>1179002</v>
      </c>
      <c r="O3185" s="21">
        <f t="shared" si="147"/>
        <v>2238267.3482866045</v>
      </c>
      <c r="P3185" s="22">
        <f t="shared" si="148"/>
        <v>0</v>
      </c>
      <c r="Q3185" s="20">
        <f t="shared" si="149"/>
        <v>734580.6853582554</v>
      </c>
      <c r="R3185" s="18" t="s">
        <v>8990</v>
      </c>
      <c r="S3185" s="18">
        <v>101</v>
      </c>
    </row>
    <row r="3186" spans="1:19" x14ac:dyDescent="0.25">
      <c r="A3186" s="18" t="s">
        <v>9893</v>
      </c>
      <c r="B3186" s="18" t="s">
        <v>20</v>
      </c>
      <c r="C3186" s="18" t="s">
        <v>155</v>
      </c>
      <c r="D3186" s="18">
        <v>1997</v>
      </c>
      <c r="E3186" s="18">
        <f>VLOOKUP(D3186,'cpi roi'!A:C,2,FALSE)</f>
        <v>160.5</v>
      </c>
      <c r="F3186" s="18" t="s">
        <v>9894</v>
      </c>
      <c r="G3186" s="18">
        <v>6</v>
      </c>
      <c r="H3186" s="19">
        <v>9900</v>
      </c>
      <c r="I3186" s="18" t="s">
        <v>9895</v>
      </c>
      <c r="J3186" s="18" t="s">
        <v>24</v>
      </c>
      <c r="K3186" s="18" t="s">
        <v>9896</v>
      </c>
      <c r="L3186" s="18" t="s">
        <v>34</v>
      </c>
      <c r="M3186" s="20">
        <v>1000000</v>
      </c>
      <c r="N3186" s="20">
        <v>125397</v>
      </c>
      <c r="O3186" s="21">
        <f t="shared" si="147"/>
        <v>238058.97757009344</v>
      </c>
      <c r="P3186" s="22">
        <f t="shared" si="148"/>
        <v>12.539700000000002</v>
      </c>
      <c r="Q3186" s="20">
        <f t="shared" si="149"/>
        <v>78128.971962616823</v>
      </c>
      <c r="R3186" s="18" t="s">
        <v>9897</v>
      </c>
      <c r="S3186" s="18">
        <v>94</v>
      </c>
    </row>
    <row r="3187" spans="1:19" x14ac:dyDescent="0.25">
      <c r="A3187" s="18" t="s">
        <v>9898</v>
      </c>
      <c r="B3187" s="18" t="s">
        <v>2004</v>
      </c>
      <c r="C3187" s="18" t="s">
        <v>38</v>
      </c>
      <c r="D3187" s="18">
        <v>1997</v>
      </c>
      <c r="E3187" s="18">
        <f>VLOOKUP(D3187,'cpi roi'!A:C,2,FALSE)</f>
        <v>160.5</v>
      </c>
      <c r="F3187" s="18" t="s">
        <v>9848</v>
      </c>
      <c r="G3187" s="18">
        <v>4.9000000000000004</v>
      </c>
      <c r="H3187" s="19">
        <v>7900</v>
      </c>
      <c r="I3187" s="18" t="s">
        <v>9899</v>
      </c>
      <c r="J3187" s="18" t="s">
        <v>1002</v>
      </c>
      <c r="K3187" s="18" t="s">
        <v>9900</v>
      </c>
      <c r="L3187" s="18" t="s">
        <v>34</v>
      </c>
      <c r="M3187" s="20">
        <v>30000000</v>
      </c>
      <c r="N3187" s="20">
        <v>6112613</v>
      </c>
      <c r="O3187" s="21">
        <f t="shared" si="147"/>
        <v>11604443.495950155</v>
      </c>
      <c r="P3187" s="22">
        <f t="shared" si="148"/>
        <v>20.375376666666668</v>
      </c>
      <c r="Q3187" s="20">
        <f t="shared" si="149"/>
        <v>3808481.6199376946</v>
      </c>
      <c r="R3187" s="18" t="s">
        <v>65</v>
      </c>
      <c r="S3187" s="18">
        <v>95</v>
      </c>
    </row>
    <row r="3188" spans="1:19" x14ac:dyDescent="0.25">
      <c r="A3188" s="18" t="s">
        <v>9901</v>
      </c>
      <c r="B3188" s="18" t="s">
        <v>37</v>
      </c>
      <c r="C3188" s="18" t="s">
        <v>21</v>
      </c>
      <c r="D3188" s="18">
        <v>1997</v>
      </c>
      <c r="E3188" s="18">
        <f>VLOOKUP(D3188,'cpi roi'!A:C,2,FALSE)</f>
        <v>160.5</v>
      </c>
      <c r="F3188" s="18" t="s">
        <v>9720</v>
      </c>
      <c r="G3188" s="18">
        <v>7.2</v>
      </c>
      <c r="H3188" s="19">
        <v>22000</v>
      </c>
      <c r="I3188" s="18" t="s">
        <v>692</v>
      </c>
      <c r="J3188" s="18" t="s">
        <v>692</v>
      </c>
      <c r="K3188" s="18" t="s">
        <v>856</v>
      </c>
      <c r="L3188" s="18" t="s">
        <v>34</v>
      </c>
      <c r="M3188" s="20">
        <v>10000000</v>
      </c>
      <c r="N3188" s="20">
        <v>9593903</v>
      </c>
      <c r="O3188" s="21">
        <f t="shared" si="147"/>
        <v>18213471.925856698</v>
      </c>
      <c r="P3188" s="22">
        <f t="shared" si="148"/>
        <v>95.939030000000002</v>
      </c>
      <c r="Q3188" s="20">
        <f t="shared" si="149"/>
        <v>5977509.6573208719</v>
      </c>
      <c r="R3188" s="18" t="s">
        <v>9902</v>
      </c>
      <c r="S3188" s="18">
        <v>110</v>
      </c>
    </row>
    <row r="3189" spans="1:19" x14ac:dyDescent="0.25">
      <c r="A3189" s="18" t="s">
        <v>9903</v>
      </c>
      <c r="B3189" s="18" t="s">
        <v>2004</v>
      </c>
      <c r="C3189" s="18" t="s">
        <v>45</v>
      </c>
      <c r="D3189" s="18">
        <v>1997</v>
      </c>
      <c r="E3189" s="18">
        <f>VLOOKUP(D3189,'cpi roi'!A:C,2,FALSE)</f>
        <v>160.5</v>
      </c>
      <c r="F3189" s="18" t="s">
        <v>9569</v>
      </c>
      <c r="G3189" s="18">
        <v>5</v>
      </c>
      <c r="H3189" s="19">
        <v>8100</v>
      </c>
      <c r="I3189" s="18" t="s">
        <v>9904</v>
      </c>
      <c r="J3189" s="18" t="s">
        <v>9905</v>
      </c>
      <c r="K3189" s="18" t="s">
        <v>9906</v>
      </c>
      <c r="L3189" s="18" t="s">
        <v>34</v>
      </c>
      <c r="M3189" s="20">
        <v>8000000</v>
      </c>
      <c r="N3189" s="20">
        <v>3600616</v>
      </c>
      <c r="O3189" s="21">
        <f t="shared" si="147"/>
        <v>6835561.9638629286</v>
      </c>
      <c r="P3189" s="22">
        <f t="shared" si="148"/>
        <v>45.0077</v>
      </c>
      <c r="Q3189" s="20">
        <f t="shared" si="149"/>
        <v>2243374.4548286605</v>
      </c>
      <c r="R3189" s="18" t="s">
        <v>9907</v>
      </c>
      <c r="S3189" s="18">
        <v>84</v>
      </c>
    </row>
    <row r="3190" spans="1:19" x14ac:dyDescent="0.25">
      <c r="A3190" s="18" t="s">
        <v>9908</v>
      </c>
      <c r="B3190" s="18" t="s">
        <v>20</v>
      </c>
      <c r="C3190" s="18" t="s">
        <v>21</v>
      </c>
      <c r="D3190" s="18">
        <v>1997</v>
      </c>
      <c r="E3190" s="18">
        <f>VLOOKUP(D3190,'cpi roi'!A:C,2,FALSE)</f>
        <v>160.5</v>
      </c>
      <c r="F3190" s="18" t="s">
        <v>9909</v>
      </c>
      <c r="G3190" s="18">
        <v>7.1</v>
      </c>
      <c r="H3190" s="19">
        <v>11000</v>
      </c>
      <c r="I3190" s="18" t="s">
        <v>8337</v>
      </c>
      <c r="J3190" s="18" t="s">
        <v>2455</v>
      </c>
      <c r="K3190" s="18" t="s">
        <v>3496</v>
      </c>
      <c r="L3190" s="18" t="s">
        <v>34</v>
      </c>
      <c r="M3190" s="20">
        <v>0</v>
      </c>
      <c r="N3190" s="20">
        <v>13692848</v>
      </c>
      <c r="O3190" s="21">
        <f t="shared" si="147"/>
        <v>25995082.776323985</v>
      </c>
      <c r="P3190" s="22">
        <f t="shared" si="148"/>
        <v>0</v>
      </c>
      <c r="Q3190" s="20">
        <f t="shared" si="149"/>
        <v>8531369.4704049844</v>
      </c>
      <c r="R3190" s="18" t="s">
        <v>3747</v>
      </c>
      <c r="S3190" s="18">
        <v>102</v>
      </c>
    </row>
    <row r="3191" spans="1:19" x14ac:dyDescent="0.25">
      <c r="A3191" s="18" t="s">
        <v>9910</v>
      </c>
      <c r="B3191" s="18" t="s">
        <v>37</v>
      </c>
      <c r="C3191" s="18" t="s">
        <v>38</v>
      </c>
      <c r="D3191" s="18">
        <v>1997</v>
      </c>
      <c r="E3191" s="18">
        <f>VLOOKUP(D3191,'cpi roi'!A:C,2,FALSE)</f>
        <v>160.5</v>
      </c>
      <c r="F3191" s="18" t="s">
        <v>9524</v>
      </c>
      <c r="G3191" s="18">
        <v>4.7</v>
      </c>
      <c r="H3191" s="19">
        <v>3000</v>
      </c>
      <c r="I3191" s="18" t="s">
        <v>9911</v>
      </c>
      <c r="J3191" s="18" t="s">
        <v>9912</v>
      </c>
      <c r="K3191" s="18" t="s">
        <v>9913</v>
      </c>
      <c r="L3191" s="18" t="s">
        <v>34</v>
      </c>
      <c r="M3191" s="20">
        <v>35000000</v>
      </c>
      <c r="N3191" s="20">
        <v>6537036</v>
      </c>
      <c r="O3191" s="21">
        <f t="shared" si="147"/>
        <v>12410186.10093458</v>
      </c>
      <c r="P3191" s="22">
        <f t="shared" si="148"/>
        <v>18.677245714285714</v>
      </c>
      <c r="Q3191" s="20">
        <f t="shared" si="149"/>
        <v>4072919.6261682245</v>
      </c>
      <c r="R3191" s="18" t="s">
        <v>5995</v>
      </c>
      <c r="S3191" s="18">
        <v>101</v>
      </c>
    </row>
    <row r="3192" spans="1:19" x14ac:dyDescent="0.25">
      <c r="A3192" s="18" t="s">
        <v>9914</v>
      </c>
      <c r="B3192" s="18" t="s">
        <v>20</v>
      </c>
      <c r="C3192" s="18" t="s">
        <v>45</v>
      </c>
      <c r="D3192" s="18">
        <v>1997</v>
      </c>
      <c r="E3192" s="18">
        <f>VLOOKUP(D3192,'cpi roi'!A:C,2,FALSE)</f>
        <v>160.5</v>
      </c>
      <c r="F3192" s="18" t="s">
        <v>9915</v>
      </c>
      <c r="G3192" s="18">
        <v>6.9</v>
      </c>
      <c r="H3192" s="19">
        <v>15000</v>
      </c>
      <c r="I3192" s="18" t="s">
        <v>9916</v>
      </c>
      <c r="J3192" s="18" t="s">
        <v>9916</v>
      </c>
      <c r="K3192" s="18" t="s">
        <v>9917</v>
      </c>
      <c r="L3192" s="18" t="s">
        <v>34</v>
      </c>
      <c r="M3192" s="20">
        <v>0</v>
      </c>
      <c r="N3192" s="20">
        <v>5571205</v>
      </c>
      <c r="O3192" s="21">
        <f t="shared" si="147"/>
        <v>10576611.6105919</v>
      </c>
      <c r="P3192" s="22">
        <f t="shared" si="148"/>
        <v>0</v>
      </c>
      <c r="Q3192" s="20">
        <f t="shared" si="149"/>
        <v>3471155.7632398754</v>
      </c>
      <c r="R3192" s="18" t="s">
        <v>9918</v>
      </c>
      <c r="S3192" s="18">
        <v>91</v>
      </c>
    </row>
    <row r="3193" spans="1:19" x14ac:dyDescent="0.25">
      <c r="A3193" s="18" t="s">
        <v>9919</v>
      </c>
      <c r="B3193" s="18" t="s">
        <v>37</v>
      </c>
      <c r="C3193" s="18" t="s">
        <v>21</v>
      </c>
      <c r="D3193" s="18">
        <v>1997</v>
      </c>
      <c r="E3193" s="18">
        <f>VLOOKUP(D3193,'cpi roi'!A:C,2,FALSE)</f>
        <v>160.5</v>
      </c>
      <c r="F3193" s="18" t="s">
        <v>9578</v>
      </c>
      <c r="G3193" s="18">
        <v>6.5</v>
      </c>
      <c r="H3193" s="19">
        <v>5600</v>
      </c>
      <c r="I3193" s="18" t="s">
        <v>5014</v>
      </c>
      <c r="J3193" s="18" t="s">
        <v>9920</v>
      </c>
      <c r="K3193" s="18" t="s">
        <v>9921</v>
      </c>
      <c r="L3193" s="18" t="s">
        <v>26</v>
      </c>
      <c r="M3193" s="20">
        <v>0</v>
      </c>
      <c r="N3193" s="20">
        <v>14059077</v>
      </c>
      <c r="O3193" s="21">
        <f t="shared" si="147"/>
        <v>26690347.426168222</v>
      </c>
      <c r="P3193" s="22">
        <f t="shared" si="148"/>
        <v>0</v>
      </c>
      <c r="Q3193" s="20">
        <f t="shared" si="149"/>
        <v>8759549.5327102803</v>
      </c>
      <c r="R3193" s="18" t="s">
        <v>7591</v>
      </c>
      <c r="S3193" s="18">
        <v>99</v>
      </c>
    </row>
    <row r="3194" spans="1:19" x14ac:dyDescent="0.25">
      <c r="A3194" s="18" t="s">
        <v>9922</v>
      </c>
      <c r="B3194" s="18" t="s">
        <v>2004</v>
      </c>
      <c r="C3194" s="18" t="s">
        <v>21</v>
      </c>
      <c r="D3194" s="18">
        <v>1997</v>
      </c>
      <c r="E3194" s="18">
        <f>VLOOKUP(D3194,'cpi roi'!A:C,2,FALSE)</f>
        <v>160.5</v>
      </c>
      <c r="F3194" s="18" t="s">
        <v>9923</v>
      </c>
      <c r="G3194" s="18">
        <v>7.2</v>
      </c>
      <c r="H3194" s="19">
        <v>14000</v>
      </c>
      <c r="I3194" s="18" t="s">
        <v>934</v>
      </c>
      <c r="J3194" s="18" t="s">
        <v>934</v>
      </c>
      <c r="K3194" s="18" t="s">
        <v>934</v>
      </c>
      <c r="L3194" s="18" t="s">
        <v>34</v>
      </c>
      <c r="M3194" s="20">
        <v>5000000</v>
      </c>
      <c r="N3194" s="20">
        <v>19868354</v>
      </c>
      <c r="O3194" s="21">
        <f t="shared" si="147"/>
        <v>37718925.00809969</v>
      </c>
      <c r="P3194" s="22">
        <f t="shared" si="148"/>
        <v>397.36707999999999</v>
      </c>
      <c r="Q3194" s="20">
        <f t="shared" si="149"/>
        <v>12379036.760124611</v>
      </c>
      <c r="R3194" s="18" t="s">
        <v>9924</v>
      </c>
      <c r="S3194" s="18">
        <v>134</v>
      </c>
    </row>
    <row r="3195" spans="1:19" x14ac:dyDescent="0.25">
      <c r="A3195" s="18" t="s">
        <v>9925</v>
      </c>
      <c r="B3195" s="18" t="s">
        <v>2004</v>
      </c>
      <c r="C3195" s="18" t="s">
        <v>45</v>
      </c>
      <c r="D3195" s="18">
        <v>1997</v>
      </c>
      <c r="E3195" s="18">
        <f>VLOOKUP(D3195,'cpi roi'!A:C,2,FALSE)</f>
        <v>160.5</v>
      </c>
      <c r="F3195" s="18" t="s">
        <v>9926</v>
      </c>
      <c r="G3195" s="18">
        <v>6.7</v>
      </c>
      <c r="H3195" s="19">
        <v>2500</v>
      </c>
      <c r="I3195" s="18" t="s">
        <v>9927</v>
      </c>
      <c r="J3195" s="18" t="s">
        <v>9927</v>
      </c>
      <c r="K3195" s="18" t="s">
        <v>6932</v>
      </c>
      <c r="L3195" s="18" t="s">
        <v>34</v>
      </c>
      <c r="M3195" s="20">
        <v>0</v>
      </c>
      <c r="N3195" s="20">
        <v>228455</v>
      </c>
      <c r="O3195" s="21">
        <f t="shared" si="147"/>
        <v>433708.65109034267</v>
      </c>
      <c r="P3195" s="22">
        <f t="shared" si="148"/>
        <v>0</v>
      </c>
      <c r="Q3195" s="20">
        <f t="shared" si="149"/>
        <v>142339.56386292836</v>
      </c>
      <c r="R3195" s="18" t="s">
        <v>9928</v>
      </c>
      <c r="S3195" s="18">
        <v>109</v>
      </c>
    </row>
    <row r="3196" spans="1:19" x14ac:dyDescent="0.25">
      <c r="A3196" s="18" t="s">
        <v>9929</v>
      </c>
      <c r="B3196" s="18" t="s">
        <v>2004</v>
      </c>
      <c r="C3196" s="18" t="s">
        <v>38</v>
      </c>
      <c r="D3196" s="18">
        <v>1997</v>
      </c>
      <c r="E3196" s="18">
        <f>VLOOKUP(D3196,'cpi roi'!A:C,2,FALSE)</f>
        <v>160.5</v>
      </c>
      <c r="F3196" s="18" t="s">
        <v>9879</v>
      </c>
      <c r="G3196" s="18">
        <v>6.2</v>
      </c>
      <c r="H3196" s="19">
        <v>26000</v>
      </c>
      <c r="I3196" s="18" t="s">
        <v>9930</v>
      </c>
      <c r="J3196" s="18" t="s">
        <v>9931</v>
      </c>
      <c r="K3196" s="18" t="s">
        <v>2756</v>
      </c>
      <c r="L3196" s="18" t="s">
        <v>496</v>
      </c>
      <c r="M3196" s="20">
        <v>0</v>
      </c>
      <c r="N3196" s="20">
        <v>18814720</v>
      </c>
      <c r="O3196" s="21">
        <f t="shared" si="147"/>
        <v>35718661.582554519</v>
      </c>
      <c r="P3196" s="22">
        <f t="shared" si="148"/>
        <v>0</v>
      </c>
      <c r="Q3196" s="20">
        <f t="shared" si="149"/>
        <v>11722566.978193147</v>
      </c>
      <c r="R3196" s="18" t="s">
        <v>9932</v>
      </c>
      <c r="S3196" s="18">
        <v>88</v>
      </c>
    </row>
    <row r="3197" spans="1:19" x14ac:dyDescent="0.25">
      <c r="A3197" s="18" t="s">
        <v>9933</v>
      </c>
      <c r="B3197" s="18" t="s">
        <v>37</v>
      </c>
      <c r="C3197" s="18" t="s">
        <v>38</v>
      </c>
      <c r="D3197" s="18">
        <v>1997</v>
      </c>
      <c r="E3197" s="18">
        <f>VLOOKUP(D3197,'cpi roi'!A:C,2,FALSE)</f>
        <v>160.5</v>
      </c>
      <c r="F3197" s="18" t="s">
        <v>9211</v>
      </c>
      <c r="G3197" s="18">
        <v>4.7</v>
      </c>
      <c r="H3197" s="19">
        <v>4200</v>
      </c>
      <c r="I3197" s="18" t="s">
        <v>9701</v>
      </c>
      <c r="J3197" s="18" t="s">
        <v>9934</v>
      </c>
      <c r="K3197" s="18" t="s">
        <v>8563</v>
      </c>
      <c r="L3197" s="18" t="s">
        <v>34</v>
      </c>
      <c r="M3197" s="20">
        <v>0</v>
      </c>
      <c r="N3197" s="20">
        <v>18301610</v>
      </c>
      <c r="O3197" s="21">
        <f t="shared" si="147"/>
        <v>34744551.819314644</v>
      </c>
      <c r="P3197" s="22">
        <f t="shared" si="148"/>
        <v>0</v>
      </c>
      <c r="Q3197" s="20">
        <f t="shared" si="149"/>
        <v>11402872.274143303</v>
      </c>
      <c r="R3197" s="18" t="s">
        <v>1729</v>
      </c>
      <c r="S3197" s="18">
        <v>89</v>
      </c>
    </row>
    <row r="3198" spans="1:19" x14ac:dyDescent="0.25">
      <c r="A3198" s="18" t="s">
        <v>9935</v>
      </c>
      <c r="B3198" s="18" t="s">
        <v>2004</v>
      </c>
      <c r="C3198" s="18" t="s">
        <v>21</v>
      </c>
      <c r="D3198" s="18">
        <v>1997</v>
      </c>
      <c r="E3198" s="18">
        <f>VLOOKUP(D3198,'cpi roi'!A:C,2,FALSE)</f>
        <v>160.5</v>
      </c>
      <c r="F3198" s="18" t="s">
        <v>9632</v>
      </c>
      <c r="G3198" s="18">
        <v>6.3</v>
      </c>
      <c r="H3198" s="19">
        <v>5600</v>
      </c>
      <c r="I3198" s="18" t="s">
        <v>4939</v>
      </c>
      <c r="J3198" s="18" t="s">
        <v>9936</v>
      </c>
      <c r="K3198" s="18" t="s">
        <v>9937</v>
      </c>
      <c r="L3198" s="18" t="s">
        <v>34</v>
      </c>
      <c r="M3198" s="20">
        <v>35000000</v>
      </c>
      <c r="N3198" s="20">
        <v>858553</v>
      </c>
      <c r="O3198" s="21">
        <f t="shared" si="147"/>
        <v>1629913.3900311526</v>
      </c>
      <c r="P3198" s="22">
        <f t="shared" si="148"/>
        <v>2.4530085714285712</v>
      </c>
      <c r="Q3198" s="20">
        <f t="shared" si="149"/>
        <v>534923.98753894086</v>
      </c>
      <c r="R3198" s="18" t="s">
        <v>7591</v>
      </c>
      <c r="S3198" s="18">
        <v>108</v>
      </c>
    </row>
    <row r="3199" spans="1:19" x14ac:dyDescent="0.25">
      <c r="A3199" s="18" t="s">
        <v>9938</v>
      </c>
      <c r="B3199" s="18" t="s">
        <v>20</v>
      </c>
      <c r="C3199" s="18" t="s">
        <v>21</v>
      </c>
      <c r="D3199" s="18">
        <v>1997</v>
      </c>
      <c r="E3199" s="18">
        <f>VLOOKUP(D3199,'cpi roi'!A:C,2,FALSE)</f>
        <v>160.5</v>
      </c>
      <c r="F3199" s="18" t="s">
        <v>6488</v>
      </c>
      <c r="G3199" s="18">
        <v>7</v>
      </c>
      <c r="H3199" s="19">
        <v>6800</v>
      </c>
      <c r="I3199" s="18" t="s">
        <v>7633</v>
      </c>
      <c r="J3199" s="18" t="s">
        <v>7633</v>
      </c>
      <c r="K3199" s="18" t="s">
        <v>9939</v>
      </c>
      <c r="L3199" s="18" t="s">
        <v>34</v>
      </c>
      <c r="M3199" s="20">
        <v>2700000</v>
      </c>
      <c r="N3199" s="20">
        <v>9161691</v>
      </c>
      <c r="O3199" s="21">
        <f t="shared" si="147"/>
        <v>17392942.353271026</v>
      </c>
      <c r="P3199" s="22">
        <f t="shared" si="148"/>
        <v>339.32188888888891</v>
      </c>
      <c r="Q3199" s="20">
        <f t="shared" si="149"/>
        <v>5708218.6915887855</v>
      </c>
      <c r="R3199" s="18" t="s">
        <v>9940</v>
      </c>
      <c r="S3199" s="18">
        <v>113</v>
      </c>
    </row>
    <row r="3200" spans="1:19" x14ac:dyDescent="0.25">
      <c r="A3200" s="18" t="s">
        <v>9941</v>
      </c>
      <c r="B3200" s="18" t="s">
        <v>2004</v>
      </c>
      <c r="C3200" s="18" t="s">
        <v>67</v>
      </c>
      <c r="D3200" s="18">
        <v>1997</v>
      </c>
      <c r="E3200" s="18">
        <f>VLOOKUP(D3200,'cpi roi'!A:C,2,FALSE)</f>
        <v>160.5</v>
      </c>
      <c r="F3200" s="18" t="s">
        <v>9479</v>
      </c>
      <c r="G3200" s="18">
        <v>6.8</v>
      </c>
      <c r="H3200" s="19">
        <v>7000</v>
      </c>
      <c r="I3200" s="18" t="s">
        <v>9942</v>
      </c>
      <c r="J3200" s="18" t="s">
        <v>9942</v>
      </c>
      <c r="K3200" s="18" t="s">
        <v>9943</v>
      </c>
      <c r="L3200" s="18" t="s">
        <v>34</v>
      </c>
      <c r="M3200" s="20">
        <v>8000000</v>
      </c>
      <c r="N3200" s="20">
        <v>589304</v>
      </c>
      <c r="O3200" s="21">
        <f t="shared" si="147"/>
        <v>1118759.6809968848</v>
      </c>
      <c r="P3200" s="22">
        <f t="shared" si="148"/>
        <v>7.3663000000000007</v>
      </c>
      <c r="Q3200" s="20">
        <f t="shared" si="149"/>
        <v>367167.60124610591</v>
      </c>
      <c r="R3200" s="18" t="s">
        <v>5724</v>
      </c>
      <c r="S3200" s="18">
        <v>106</v>
      </c>
    </row>
    <row r="3201" spans="1:19" x14ac:dyDescent="0.25">
      <c r="A3201" s="18" t="s">
        <v>9944</v>
      </c>
      <c r="B3201" s="18" t="s">
        <v>341</v>
      </c>
      <c r="C3201" s="18" t="s">
        <v>394</v>
      </c>
      <c r="D3201" s="18">
        <v>1997</v>
      </c>
      <c r="E3201" s="18">
        <f>VLOOKUP(D3201,'cpi roi'!A:C,2,FALSE)</f>
        <v>160.5</v>
      </c>
      <c r="F3201" s="18" t="s">
        <v>9686</v>
      </c>
      <c r="G3201" s="18">
        <v>6.9</v>
      </c>
      <c r="H3201" s="19">
        <v>7200</v>
      </c>
      <c r="I3201" s="18" t="s">
        <v>9945</v>
      </c>
      <c r="J3201" s="18" t="s">
        <v>9945</v>
      </c>
      <c r="K3201" s="18" t="s">
        <v>6450</v>
      </c>
      <c r="L3201" s="18" t="s">
        <v>34</v>
      </c>
      <c r="M3201" s="20">
        <v>32000000</v>
      </c>
      <c r="N3201" s="20">
        <v>3566637</v>
      </c>
      <c r="O3201" s="21">
        <f t="shared" si="147"/>
        <v>6771054.7906542057</v>
      </c>
      <c r="P3201" s="22">
        <f t="shared" si="148"/>
        <v>11.145740625</v>
      </c>
      <c r="Q3201" s="20">
        <f t="shared" si="149"/>
        <v>2222203.7383177569</v>
      </c>
      <c r="R3201" s="18" t="s">
        <v>9946</v>
      </c>
      <c r="S3201" s="18">
        <v>75</v>
      </c>
    </row>
    <row r="3202" spans="1:19" x14ac:dyDescent="0.25">
      <c r="A3202" s="18" t="s">
        <v>9947</v>
      </c>
      <c r="B3202" s="18" t="s">
        <v>20</v>
      </c>
      <c r="C3202" s="18" t="s">
        <v>38</v>
      </c>
      <c r="D3202" s="18">
        <v>1997</v>
      </c>
      <c r="E3202" s="18">
        <f>VLOOKUP(D3202,'cpi roi'!A:C,2,FALSE)</f>
        <v>160.5</v>
      </c>
      <c r="F3202" s="18" t="s">
        <v>9192</v>
      </c>
      <c r="G3202" s="18">
        <v>4.9000000000000004</v>
      </c>
      <c r="H3202" s="19">
        <v>11000</v>
      </c>
      <c r="I3202" s="18" t="s">
        <v>2292</v>
      </c>
      <c r="J3202" s="18" t="s">
        <v>9948</v>
      </c>
      <c r="K3202" s="18" t="s">
        <v>7217</v>
      </c>
      <c r="L3202" s="18" t="s">
        <v>34</v>
      </c>
      <c r="M3202" s="20">
        <v>55000000</v>
      </c>
      <c r="N3202" s="20">
        <v>11538235</v>
      </c>
      <c r="O3202" s="21">
        <f t="shared" si="147"/>
        <v>21904674.171339564</v>
      </c>
      <c r="P3202" s="22">
        <f t="shared" si="148"/>
        <v>20.978609090909092</v>
      </c>
      <c r="Q3202" s="20">
        <f t="shared" si="149"/>
        <v>7188931.464174455</v>
      </c>
      <c r="R3202" s="18" t="s">
        <v>8941</v>
      </c>
      <c r="S3202" s="18">
        <v>100</v>
      </c>
    </row>
    <row r="3203" spans="1:19" x14ac:dyDescent="0.25">
      <c r="A3203" s="18" t="s">
        <v>9949</v>
      </c>
      <c r="B3203" s="18" t="s">
        <v>20</v>
      </c>
      <c r="C3203" s="18" t="s">
        <v>21</v>
      </c>
      <c r="D3203" s="18">
        <v>1997</v>
      </c>
      <c r="E3203" s="18">
        <f>VLOOKUP(D3203,'cpi roi'!A:C,2,FALSE)</f>
        <v>160.5</v>
      </c>
      <c r="F3203" s="18" t="s">
        <v>9950</v>
      </c>
      <c r="G3203" s="18">
        <v>5.8</v>
      </c>
      <c r="H3203" s="19">
        <v>6600</v>
      </c>
      <c r="I3203" s="18" t="s">
        <v>4952</v>
      </c>
      <c r="J3203" s="18" t="s">
        <v>4952</v>
      </c>
      <c r="K3203" s="18" t="s">
        <v>6344</v>
      </c>
      <c r="L3203" s="18" t="s">
        <v>34</v>
      </c>
      <c r="M3203" s="20">
        <v>24000000</v>
      </c>
      <c r="N3203" s="20">
        <v>2642983</v>
      </c>
      <c r="O3203" s="21">
        <f t="shared" ref="O3203:O3266" si="150">(304.7/E3203)*N3203</f>
        <v>5017550.9040498445</v>
      </c>
      <c r="P3203" s="22">
        <f t="shared" ref="P3203:P3266" si="151">IFERROR(N3203/M3203, 0)*100</f>
        <v>11.012429166666667</v>
      </c>
      <c r="Q3203" s="20">
        <f t="shared" ref="Q3203:Q3266" si="152">N3203/(E3203/100)</f>
        <v>1646718.3800623054</v>
      </c>
      <c r="R3203" s="18" t="s">
        <v>2031</v>
      </c>
      <c r="S3203" s="18">
        <v>102</v>
      </c>
    </row>
    <row r="3204" spans="1:19" x14ac:dyDescent="0.25">
      <c r="A3204" s="18" t="s">
        <v>9951</v>
      </c>
      <c r="B3204" s="18" t="s">
        <v>20</v>
      </c>
      <c r="C3204" s="18" t="s">
        <v>21</v>
      </c>
      <c r="D3204" s="18">
        <v>1997</v>
      </c>
      <c r="E3204" s="18">
        <f>VLOOKUP(D3204,'cpi roi'!A:C,2,FALSE)</f>
        <v>160.5</v>
      </c>
      <c r="F3204" s="18" t="s">
        <v>9370</v>
      </c>
      <c r="G3204" s="18">
        <v>6.8</v>
      </c>
      <c r="H3204" s="19">
        <v>5200</v>
      </c>
      <c r="I3204" s="18" t="s">
        <v>249</v>
      </c>
      <c r="J3204" s="18" t="s">
        <v>9952</v>
      </c>
      <c r="K3204" s="18" t="s">
        <v>3026</v>
      </c>
      <c r="L3204" s="18" t="s">
        <v>252</v>
      </c>
      <c r="M3204" s="20">
        <v>16000000</v>
      </c>
      <c r="N3204" s="20">
        <v>2007100</v>
      </c>
      <c r="O3204" s="21">
        <f t="shared" si="150"/>
        <v>3810363.6760124611</v>
      </c>
      <c r="P3204" s="22">
        <f t="shared" si="151"/>
        <v>12.544374999999999</v>
      </c>
      <c r="Q3204" s="20">
        <f t="shared" si="152"/>
        <v>1250529.5950155763</v>
      </c>
      <c r="R3204" s="18" t="s">
        <v>9953</v>
      </c>
      <c r="S3204" s="18">
        <v>122</v>
      </c>
    </row>
    <row r="3205" spans="1:19" x14ac:dyDescent="0.25">
      <c r="A3205" s="18" t="s">
        <v>9954</v>
      </c>
      <c r="B3205" s="18" t="s">
        <v>2004</v>
      </c>
      <c r="C3205" s="18" t="s">
        <v>45</v>
      </c>
      <c r="D3205" s="18">
        <v>1997</v>
      </c>
      <c r="E3205" s="18">
        <f>VLOOKUP(D3205,'cpi roi'!A:C,2,FALSE)</f>
        <v>160.5</v>
      </c>
      <c r="F3205" s="18" t="s">
        <v>9955</v>
      </c>
      <c r="G3205" s="18">
        <v>5.7</v>
      </c>
      <c r="H3205" s="19">
        <v>5800</v>
      </c>
      <c r="I3205" s="18" t="s">
        <v>8364</v>
      </c>
      <c r="J3205" s="18" t="s">
        <v>9467</v>
      </c>
      <c r="K3205" s="18" t="s">
        <v>9956</v>
      </c>
      <c r="L3205" s="18" t="s">
        <v>34</v>
      </c>
      <c r="M3205" s="20">
        <v>15000000</v>
      </c>
      <c r="N3205" s="20">
        <v>309</v>
      </c>
      <c r="O3205" s="21">
        <f t="shared" si="150"/>
        <v>586.61869158878505</v>
      </c>
      <c r="P3205" s="22">
        <f t="shared" si="151"/>
        <v>2.0599999999999998E-3</v>
      </c>
      <c r="Q3205" s="20">
        <f t="shared" si="152"/>
        <v>192.52336448598132</v>
      </c>
      <c r="R3205" s="18" t="s">
        <v>9957</v>
      </c>
      <c r="S3205" s="18">
        <v>85</v>
      </c>
    </row>
    <row r="3206" spans="1:19" x14ac:dyDescent="0.25">
      <c r="A3206" s="18" t="s">
        <v>9958</v>
      </c>
      <c r="B3206" s="18" t="s">
        <v>37</v>
      </c>
      <c r="C3206" s="18" t="s">
        <v>29</v>
      </c>
      <c r="D3206" s="18">
        <v>1997</v>
      </c>
      <c r="E3206" s="18">
        <f>VLOOKUP(D3206,'cpi roi'!A:C,2,FALSE)</f>
        <v>160.5</v>
      </c>
      <c r="F3206" s="18" t="s">
        <v>9542</v>
      </c>
      <c r="G3206" s="18">
        <v>4</v>
      </c>
      <c r="H3206" s="19">
        <v>15000</v>
      </c>
      <c r="I3206" s="18" t="s">
        <v>7058</v>
      </c>
      <c r="J3206" s="18" t="s">
        <v>7287</v>
      </c>
      <c r="K3206" s="18" t="s">
        <v>198</v>
      </c>
      <c r="L3206" s="18" t="s">
        <v>34</v>
      </c>
      <c r="M3206" s="20">
        <v>30000000</v>
      </c>
      <c r="N3206" s="20">
        <v>21437192</v>
      </c>
      <c r="O3206" s="21">
        <f t="shared" si="150"/>
        <v>40697273.535202488</v>
      </c>
      <c r="P3206" s="22">
        <f t="shared" si="151"/>
        <v>71.457306666666668</v>
      </c>
      <c r="Q3206" s="20">
        <f t="shared" si="152"/>
        <v>13356505.919003116</v>
      </c>
      <c r="R3206" s="18" t="s">
        <v>1729</v>
      </c>
      <c r="S3206" s="18">
        <v>87</v>
      </c>
    </row>
    <row r="3207" spans="1:19" x14ac:dyDescent="0.25">
      <c r="A3207" s="18" t="s">
        <v>9959</v>
      </c>
      <c r="B3207" s="18" t="s">
        <v>2004</v>
      </c>
      <c r="C3207" s="18" t="s">
        <v>45</v>
      </c>
      <c r="D3207" s="18">
        <v>1997</v>
      </c>
      <c r="E3207" s="18">
        <f>VLOOKUP(D3207,'cpi roi'!A:C,2,FALSE)</f>
        <v>160.5</v>
      </c>
      <c r="F3207" s="18" t="s">
        <v>9522</v>
      </c>
      <c r="G3207" s="18">
        <v>5.3</v>
      </c>
      <c r="H3207" s="19">
        <v>15000</v>
      </c>
      <c r="I3207" s="18" t="s">
        <v>549</v>
      </c>
      <c r="J3207" s="18" t="s">
        <v>892</v>
      </c>
      <c r="K3207" s="18" t="s">
        <v>101</v>
      </c>
      <c r="L3207" s="18" t="s">
        <v>34</v>
      </c>
      <c r="M3207" s="20">
        <v>85000000</v>
      </c>
      <c r="N3207" s="20">
        <v>28598376</v>
      </c>
      <c r="O3207" s="21">
        <f t="shared" si="150"/>
        <v>54292368.642990656</v>
      </c>
      <c r="P3207" s="22">
        <f t="shared" si="151"/>
        <v>33.645148235294123</v>
      </c>
      <c r="Q3207" s="20">
        <f t="shared" si="152"/>
        <v>17818302.803738318</v>
      </c>
      <c r="R3207" s="18" t="s">
        <v>7032</v>
      </c>
      <c r="S3207" s="18">
        <v>98</v>
      </c>
    </row>
    <row r="3208" spans="1:19" x14ac:dyDescent="0.25">
      <c r="A3208" s="18" t="s">
        <v>9960</v>
      </c>
      <c r="B3208" s="18" t="s">
        <v>20</v>
      </c>
      <c r="C3208" s="18" t="s">
        <v>21</v>
      </c>
      <c r="D3208" s="18">
        <v>1997</v>
      </c>
      <c r="E3208" s="18">
        <f>VLOOKUP(D3208,'cpi roi'!A:C,2,FALSE)</f>
        <v>160.5</v>
      </c>
      <c r="F3208" s="18" t="s">
        <v>9720</v>
      </c>
      <c r="G3208" s="18">
        <v>7.5</v>
      </c>
      <c r="H3208" s="19">
        <v>7700</v>
      </c>
      <c r="I3208" s="18" t="s">
        <v>4384</v>
      </c>
      <c r="J3208" s="18" t="s">
        <v>9961</v>
      </c>
      <c r="K3208" s="18" t="s">
        <v>9962</v>
      </c>
      <c r="L3208" s="18" t="s">
        <v>26</v>
      </c>
      <c r="M3208" s="20">
        <v>8000000</v>
      </c>
      <c r="N3208" s="20">
        <v>106404</v>
      </c>
      <c r="O3208" s="21">
        <f t="shared" si="150"/>
        <v>202001.86168224298</v>
      </c>
      <c r="P3208" s="22">
        <f t="shared" si="151"/>
        <v>1.33005</v>
      </c>
      <c r="Q3208" s="20">
        <f t="shared" si="152"/>
        <v>66295.327102803742</v>
      </c>
      <c r="R3208" s="18" t="s">
        <v>3083</v>
      </c>
      <c r="S3208" s="18">
        <v>101</v>
      </c>
    </row>
    <row r="3209" spans="1:19" x14ac:dyDescent="0.25">
      <c r="A3209" s="18" t="s">
        <v>9963</v>
      </c>
      <c r="B3209" s="18" t="s">
        <v>20</v>
      </c>
      <c r="C3209" s="18" t="s">
        <v>45</v>
      </c>
      <c r="D3209" s="18">
        <v>1997</v>
      </c>
      <c r="E3209" s="18">
        <f>VLOOKUP(D3209,'cpi roi'!A:C,2,FALSE)</f>
        <v>160.5</v>
      </c>
      <c r="F3209" s="18" t="s">
        <v>9964</v>
      </c>
      <c r="G3209" s="18">
        <v>5.5</v>
      </c>
      <c r="H3209" s="19">
        <v>6900</v>
      </c>
      <c r="I3209" s="18" t="s">
        <v>1914</v>
      </c>
      <c r="J3209" s="18" t="s">
        <v>1914</v>
      </c>
      <c r="K3209" s="18" t="s">
        <v>4915</v>
      </c>
      <c r="L3209" s="18" t="s">
        <v>34</v>
      </c>
      <c r="M3209" s="20">
        <v>1000000</v>
      </c>
      <c r="N3209" s="20">
        <v>2057193</v>
      </c>
      <c r="O3209" s="21">
        <f t="shared" si="150"/>
        <v>3905462.3495327104</v>
      </c>
      <c r="P3209" s="22">
        <f t="shared" si="151"/>
        <v>205.71929999999998</v>
      </c>
      <c r="Q3209" s="20">
        <f t="shared" si="152"/>
        <v>1281740.1869158878</v>
      </c>
      <c r="R3209" s="18" t="s">
        <v>9442</v>
      </c>
      <c r="S3209" s="18">
        <v>84</v>
      </c>
    </row>
    <row r="3210" spans="1:19" x14ac:dyDescent="0.25">
      <c r="A3210" s="18" t="s">
        <v>9965</v>
      </c>
      <c r="B3210" s="18" t="s">
        <v>37</v>
      </c>
      <c r="C3210" s="18" t="s">
        <v>29</v>
      </c>
      <c r="D3210" s="18">
        <v>1997</v>
      </c>
      <c r="E3210" s="18">
        <f>VLOOKUP(D3210,'cpi roi'!A:C,2,FALSE)</f>
        <v>160.5</v>
      </c>
      <c r="F3210" s="18" t="s">
        <v>9670</v>
      </c>
      <c r="G3210" s="18">
        <v>4.8</v>
      </c>
      <c r="H3210" s="19">
        <v>9500</v>
      </c>
      <c r="I3210" s="18" t="s">
        <v>9966</v>
      </c>
      <c r="J3210" s="18" t="s">
        <v>7468</v>
      </c>
      <c r="K3210" s="18" t="s">
        <v>7469</v>
      </c>
      <c r="L3210" s="18" t="s">
        <v>34</v>
      </c>
      <c r="M3210" s="20">
        <v>0</v>
      </c>
      <c r="N3210" s="20">
        <v>3446539</v>
      </c>
      <c r="O3210" s="21">
        <f t="shared" si="150"/>
        <v>6543055.6591900308</v>
      </c>
      <c r="P3210" s="22">
        <f t="shared" si="151"/>
        <v>0</v>
      </c>
      <c r="Q3210" s="20">
        <f t="shared" si="152"/>
        <v>2147376.3239875389</v>
      </c>
      <c r="R3210" s="18" t="s">
        <v>7470</v>
      </c>
      <c r="S3210" s="18">
        <v>86</v>
      </c>
    </row>
    <row r="3211" spans="1:19" x14ac:dyDescent="0.25">
      <c r="A3211" s="18" t="s">
        <v>9967</v>
      </c>
      <c r="B3211" s="18" t="s">
        <v>452</v>
      </c>
      <c r="C3211" s="18" t="s">
        <v>38</v>
      </c>
      <c r="D3211" s="18">
        <v>1997</v>
      </c>
      <c r="E3211" s="18">
        <f>VLOOKUP(D3211,'cpi roi'!A:C,2,FALSE)</f>
        <v>160.5</v>
      </c>
      <c r="F3211" s="18" t="s">
        <v>9968</v>
      </c>
      <c r="G3211" s="18">
        <v>7.9</v>
      </c>
      <c r="H3211" s="19">
        <v>28000</v>
      </c>
      <c r="I3211" s="18" t="s">
        <v>9969</v>
      </c>
      <c r="J3211" s="18" t="s">
        <v>9969</v>
      </c>
      <c r="K3211" s="18" t="s">
        <v>9970</v>
      </c>
      <c r="L3211" s="18" t="s">
        <v>5820</v>
      </c>
      <c r="M3211" s="20">
        <v>0</v>
      </c>
      <c r="N3211" s="20">
        <v>5710</v>
      </c>
      <c r="O3211" s="21">
        <f t="shared" si="150"/>
        <v>10840.105919003116</v>
      </c>
      <c r="P3211" s="22">
        <f t="shared" si="151"/>
        <v>0</v>
      </c>
      <c r="Q3211" s="20">
        <f t="shared" si="152"/>
        <v>3557.632398753894</v>
      </c>
      <c r="R3211" s="18" t="s">
        <v>9971</v>
      </c>
      <c r="S3211" s="18">
        <v>87</v>
      </c>
    </row>
    <row r="3212" spans="1:19" x14ac:dyDescent="0.25">
      <c r="A3212" s="18" t="s">
        <v>9972</v>
      </c>
      <c r="B3212" s="18" t="s">
        <v>20</v>
      </c>
      <c r="C3212" s="18" t="s">
        <v>45</v>
      </c>
      <c r="D3212" s="18">
        <v>1997</v>
      </c>
      <c r="E3212" s="18">
        <f>VLOOKUP(D3212,'cpi roi'!A:C,2,FALSE)</f>
        <v>160.5</v>
      </c>
      <c r="F3212" s="18" t="s">
        <v>9650</v>
      </c>
      <c r="G3212" s="18">
        <v>6.6</v>
      </c>
      <c r="H3212" s="19">
        <v>7700</v>
      </c>
      <c r="I3212" s="18" t="s">
        <v>9973</v>
      </c>
      <c r="J3212" s="18" t="s">
        <v>9974</v>
      </c>
      <c r="K3212" s="18" t="s">
        <v>8885</v>
      </c>
      <c r="L3212" s="18" t="s">
        <v>34</v>
      </c>
      <c r="M3212" s="20">
        <v>1500000</v>
      </c>
      <c r="N3212" s="20">
        <v>626057</v>
      </c>
      <c r="O3212" s="21">
        <f t="shared" si="150"/>
        <v>1188533.1333333333</v>
      </c>
      <c r="P3212" s="22">
        <f t="shared" si="151"/>
        <v>41.737133333333333</v>
      </c>
      <c r="Q3212" s="20">
        <f t="shared" si="152"/>
        <v>390066.66666666669</v>
      </c>
      <c r="R3212" s="18" t="s">
        <v>9975</v>
      </c>
      <c r="S3212" s="18">
        <v>85</v>
      </c>
    </row>
    <row r="3213" spans="1:19" x14ac:dyDescent="0.25">
      <c r="A3213" s="18" t="s">
        <v>9976</v>
      </c>
      <c r="B3213" s="18" t="s">
        <v>20</v>
      </c>
      <c r="C3213" s="18" t="s">
        <v>21</v>
      </c>
      <c r="D3213" s="18">
        <v>1997</v>
      </c>
      <c r="E3213" s="18">
        <f>VLOOKUP(D3213,'cpi roi'!A:C,2,FALSE)</f>
        <v>160.5</v>
      </c>
      <c r="F3213" s="18" t="s">
        <v>9848</v>
      </c>
      <c r="G3213" s="18">
        <v>5.9</v>
      </c>
      <c r="H3213" s="19">
        <v>8000</v>
      </c>
      <c r="I3213" s="18" t="s">
        <v>9977</v>
      </c>
      <c r="J3213" s="18" t="s">
        <v>1234</v>
      </c>
      <c r="K3213" s="18" t="s">
        <v>992</v>
      </c>
      <c r="L3213" s="18" t="s">
        <v>457</v>
      </c>
      <c r="M3213" s="20">
        <v>18000000</v>
      </c>
      <c r="N3213" s="20">
        <v>7281450</v>
      </c>
      <c r="O3213" s="21">
        <f t="shared" si="150"/>
        <v>13823413.177570093</v>
      </c>
      <c r="P3213" s="22">
        <f t="shared" si="151"/>
        <v>40.452500000000001</v>
      </c>
      <c r="Q3213" s="20">
        <f t="shared" si="152"/>
        <v>4536728.9719626168</v>
      </c>
      <c r="R3213" s="18" t="s">
        <v>3747</v>
      </c>
      <c r="S3213" s="18">
        <v>100</v>
      </c>
    </row>
    <row r="3214" spans="1:19" x14ac:dyDescent="0.25">
      <c r="A3214" s="18" t="s">
        <v>9978</v>
      </c>
      <c r="B3214" s="18" t="s">
        <v>2711</v>
      </c>
      <c r="C3214" s="18" t="s">
        <v>45</v>
      </c>
      <c r="D3214" s="18">
        <v>1997</v>
      </c>
      <c r="E3214" s="18">
        <f>VLOOKUP(D3214,'cpi roi'!A:C,2,FALSE)</f>
        <v>160.5</v>
      </c>
      <c r="F3214" s="18" t="s">
        <v>9522</v>
      </c>
      <c r="G3214" s="18">
        <v>6.8</v>
      </c>
      <c r="H3214" s="19">
        <v>5700</v>
      </c>
      <c r="I3214" s="18" t="s">
        <v>9979</v>
      </c>
      <c r="J3214" s="18" t="s">
        <v>9979</v>
      </c>
      <c r="K3214" s="18" t="s">
        <v>9980</v>
      </c>
      <c r="L3214" s="18" t="s">
        <v>26</v>
      </c>
      <c r="M3214" s="20">
        <v>3300000</v>
      </c>
      <c r="N3214" s="20">
        <v>127923</v>
      </c>
      <c r="O3214" s="21">
        <f t="shared" si="150"/>
        <v>242854.44299065421</v>
      </c>
      <c r="P3214" s="22">
        <f t="shared" si="151"/>
        <v>3.8764545454545454</v>
      </c>
      <c r="Q3214" s="20">
        <f t="shared" si="152"/>
        <v>79702.803738317758</v>
      </c>
      <c r="R3214" s="18" t="s">
        <v>9981</v>
      </c>
      <c r="S3214" s="18">
        <v>99</v>
      </c>
    </row>
    <row r="3215" spans="1:19" x14ac:dyDescent="0.25">
      <c r="A3215" s="18" t="s">
        <v>9982</v>
      </c>
      <c r="B3215" s="18" t="s">
        <v>37</v>
      </c>
      <c r="C3215" s="18" t="s">
        <v>45</v>
      </c>
      <c r="D3215" s="18">
        <v>1997</v>
      </c>
      <c r="E3215" s="18">
        <f>VLOOKUP(D3215,'cpi roi'!A:C,2,FALSE)</f>
        <v>160.5</v>
      </c>
      <c r="F3215" s="18" t="s">
        <v>9675</v>
      </c>
      <c r="G3215" s="18">
        <v>5.2</v>
      </c>
      <c r="H3215" s="19">
        <v>4000</v>
      </c>
      <c r="I3215" s="18" t="s">
        <v>9983</v>
      </c>
      <c r="J3215" s="18" t="s">
        <v>9984</v>
      </c>
      <c r="K3215" s="18" t="s">
        <v>9985</v>
      </c>
      <c r="L3215" s="18" t="s">
        <v>34</v>
      </c>
      <c r="M3215" s="20">
        <v>15000000</v>
      </c>
      <c r="N3215" s="20">
        <v>10925060</v>
      </c>
      <c r="O3215" s="21">
        <f t="shared" si="150"/>
        <v>20740596.772585668</v>
      </c>
      <c r="P3215" s="22">
        <f t="shared" si="151"/>
        <v>72.833733333333328</v>
      </c>
      <c r="Q3215" s="20">
        <f t="shared" si="152"/>
        <v>6806890.9657320874</v>
      </c>
      <c r="R3215" s="18" t="s">
        <v>6698</v>
      </c>
      <c r="S3215" s="18">
        <v>84</v>
      </c>
    </row>
    <row r="3216" spans="1:19" x14ac:dyDescent="0.25">
      <c r="A3216" s="18" t="s">
        <v>9986</v>
      </c>
      <c r="B3216" s="18" t="s">
        <v>37</v>
      </c>
      <c r="C3216" s="18" t="s">
        <v>45</v>
      </c>
      <c r="D3216" s="18">
        <v>1997</v>
      </c>
      <c r="E3216" s="18">
        <f>VLOOKUP(D3216,'cpi roi'!A:C,2,FALSE)</f>
        <v>160.5</v>
      </c>
      <c r="F3216" s="18" t="s">
        <v>9551</v>
      </c>
      <c r="G3216" s="18">
        <v>5.4</v>
      </c>
      <c r="H3216" s="19">
        <v>5200</v>
      </c>
      <c r="I3216" s="18" t="s">
        <v>274</v>
      </c>
      <c r="J3216" s="18" t="s">
        <v>9987</v>
      </c>
      <c r="K3216" s="18" t="s">
        <v>4327</v>
      </c>
      <c r="L3216" s="18" t="s">
        <v>34</v>
      </c>
      <c r="M3216" s="20">
        <v>28000000</v>
      </c>
      <c r="N3216" s="20">
        <v>8345056</v>
      </c>
      <c r="O3216" s="21">
        <f t="shared" si="150"/>
        <v>15842607.870404985</v>
      </c>
      <c r="P3216" s="22">
        <f t="shared" si="151"/>
        <v>29.80377142857143</v>
      </c>
      <c r="Q3216" s="20">
        <f t="shared" si="152"/>
        <v>5199411.838006231</v>
      </c>
      <c r="R3216" s="18" t="s">
        <v>65</v>
      </c>
      <c r="S3216" s="18">
        <v>89</v>
      </c>
    </row>
    <row r="3217" spans="1:19" x14ac:dyDescent="0.25">
      <c r="A3217" s="18" t="s">
        <v>9988</v>
      </c>
      <c r="B3217" s="18" t="s">
        <v>20</v>
      </c>
      <c r="C3217" s="18" t="s">
        <v>45</v>
      </c>
      <c r="D3217" s="18">
        <v>1997</v>
      </c>
      <c r="E3217" s="18">
        <f>VLOOKUP(D3217,'cpi roi'!A:C,2,FALSE)</f>
        <v>160.5</v>
      </c>
      <c r="F3217" s="18" t="s">
        <v>9545</v>
      </c>
      <c r="G3217" s="18">
        <v>5.7</v>
      </c>
      <c r="H3217" s="19">
        <v>1800</v>
      </c>
      <c r="I3217" s="18" t="s">
        <v>9989</v>
      </c>
      <c r="J3217" s="18" t="s">
        <v>9990</v>
      </c>
      <c r="K3217" s="18" t="s">
        <v>8191</v>
      </c>
      <c r="L3217" s="18" t="s">
        <v>34</v>
      </c>
      <c r="M3217" s="20">
        <v>0</v>
      </c>
      <c r="N3217" s="20">
        <v>113069</v>
      </c>
      <c r="O3217" s="21">
        <f t="shared" si="150"/>
        <v>214654.98006230529</v>
      </c>
      <c r="P3217" s="22">
        <f t="shared" si="151"/>
        <v>0</v>
      </c>
      <c r="Q3217" s="20">
        <f t="shared" si="152"/>
        <v>70447.975077881623</v>
      </c>
      <c r="R3217" s="18" t="s">
        <v>9991</v>
      </c>
      <c r="S3217" s="18">
        <v>103</v>
      </c>
    </row>
    <row r="3218" spans="1:19" x14ac:dyDescent="0.25">
      <c r="A3218" s="18" t="s">
        <v>9992</v>
      </c>
      <c r="B3218" s="18" t="s">
        <v>37</v>
      </c>
      <c r="C3218" s="18" t="s">
        <v>29</v>
      </c>
      <c r="D3218" s="18">
        <v>1997</v>
      </c>
      <c r="E3218" s="18">
        <f>VLOOKUP(D3218,'cpi roi'!A:C,2,FALSE)</f>
        <v>160.5</v>
      </c>
      <c r="F3218" s="18" t="s">
        <v>9801</v>
      </c>
      <c r="G3218" s="18">
        <v>5.3</v>
      </c>
      <c r="H3218" s="19">
        <v>2600</v>
      </c>
      <c r="I3218" s="18" t="s">
        <v>7019</v>
      </c>
      <c r="J3218" s="18" t="s">
        <v>7019</v>
      </c>
      <c r="K3218" s="18" t="s">
        <v>8825</v>
      </c>
      <c r="L3218" s="18" t="s">
        <v>34</v>
      </c>
      <c r="M3218" s="20">
        <v>12000000</v>
      </c>
      <c r="N3218" s="20">
        <v>7029025</v>
      </c>
      <c r="O3218" s="21">
        <f t="shared" si="150"/>
        <v>13344198.86292835</v>
      </c>
      <c r="P3218" s="22">
        <f t="shared" si="151"/>
        <v>58.575208333333329</v>
      </c>
      <c r="Q3218" s="20">
        <f t="shared" si="152"/>
        <v>4379454.828660436</v>
      </c>
      <c r="R3218" s="18" t="s">
        <v>9993</v>
      </c>
      <c r="S3218" s="18">
        <v>101</v>
      </c>
    </row>
    <row r="3219" spans="1:19" x14ac:dyDescent="0.25">
      <c r="A3219" s="18" t="s">
        <v>9994</v>
      </c>
      <c r="B3219" s="18" t="s">
        <v>20</v>
      </c>
      <c r="C3219" s="18" t="s">
        <v>45</v>
      </c>
      <c r="D3219" s="18">
        <v>1997</v>
      </c>
      <c r="E3219" s="18">
        <f>VLOOKUP(D3219,'cpi roi'!A:C,2,FALSE)</f>
        <v>160.5</v>
      </c>
      <c r="F3219" s="18" t="s">
        <v>9995</v>
      </c>
      <c r="G3219" s="18">
        <v>2.7</v>
      </c>
      <c r="H3219" s="19">
        <v>3600</v>
      </c>
      <c r="I3219" s="18" t="s">
        <v>9996</v>
      </c>
      <c r="J3219" s="18" t="s">
        <v>9996</v>
      </c>
      <c r="K3219" s="18" t="s">
        <v>6685</v>
      </c>
      <c r="L3219" s="18" t="s">
        <v>34</v>
      </c>
      <c r="M3219" s="20">
        <v>0</v>
      </c>
      <c r="N3219" s="20">
        <v>71145</v>
      </c>
      <c r="O3219" s="21">
        <f t="shared" si="150"/>
        <v>135064.68224299065</v>
      </c>
      <c r="P3219" s="22">
        <f t="shared" si="151"/>
        <v>0</v>
      </c>
      <c r="Q3219" s="20">
        <f t="shared" si="152"/>
        <v>44327.102803738315</v>
      </c>
      <c r="R3219" s="18" t="s">
        <v>9997</v>
      </c>
      <c r="S3219" s="18">
        <v>82</v>
      </c>
    </row>
    <row r="3220" spans="1:19" x14ac:dyDescent="0.25">
      <c r="A3220" s="18" t="s">
        <v>9998</v>
      </c>
      <c r="B3220" s="18" t="s">
        <v>20</v>
      </c>
      <c r="C3220" s="18" t="s">
        <v>67</v>
      </c>
      <c r="D3220" s="18">
        <v>1997</v>
      </c>
      <c r="E3220" s="18">
        <f>VLOOKUP(D3220,'cpi roi'!A:C,2,FALSE)</f>
        <v>160.5</v>
      </c>
      <c r="F3220" s="18" t="s">
        <v>8733</v>
      </c>
      <c r="G3220" s="18">
        <v>5.6</v>
      </c>
      <c r="H3220" s="19">
        <v>2100</v>
      </c>
      <c r="I3220" s="18" t="s">
        <v>9999</v>
      </c>
      <c r="J3220" s="18" t="s">
        <v>10000</v>
      </c>
      <c r="K3220" s="18" t="s">
        <v>10001</v>
      </c>
      <c r="L3220" s="18" t="s">
        <v>34</v>
      </c>
      <c r="M3220" s="20">
        <v>4000000</v>
      </c>
      <c r="N3220" s="20">
        <v>46362</v>
      </c>
      <c r="O3220" s="21">
        <f t="shared" si="150"/>
        <v>88015.585046728971</v>
      </c>
      <c r="P3220" s="22">
        <f t="shared" si="151"/>
        <v>1.1590499999999999</v>
      </c>
      <c r="Q3220" s="20">
        <f t="shared" si="152"/>
        <v>28885.981308411214</v>
      </c>
      <c r="R3220" s="18" t="s">
        <v>10002</v>
      </c>
      <c r="S3220" s="18">
        <v>92</v>
      </c>
    </row>
    <row r="3221" spans="1:19" x14ac:dyDescent="0.25">
      <c r="A3221" s="18" t="s">
        <v>10003</v>
      </c>
      <c r="B3221" s="18" t="s">
        <v>2004</v>
      </c>
      <c r="C3221" s="18" t="s">
        <v>45</v>
      </c>
      <c r="D3221" s="18">
        <v>1997</v>
      </c>
      <c r="E3221" s="18">
        <f>VLOOKUP(D3221,'cpi roi'!A:C,2,FALSE)</f>
        <v>160.5</v>
      </c>
      <c r="F3221" s="18" t="s">
        <v>9554</v>
      </c>
      <c r="G3221" s="18">
        <v>6.1</v>
      </c>
      <c r="H3221" s="19">
        <v>8200</v>
      </c>
      <c r="I3221" s="18" t="s">
        <v>1538</v>
      </c>
      <c r="J3221" s="18" t="s">
        <v>10004</v>
      </c>
      <c r="K3221" s="18" t="s">
        <v>893</v>
      </c>
      <c r="L3221" s="18" t="s">
        <v>34</v>
      </c>
      <c r="M3221" s="20">
        <v>33000000</v>
      </c>
      <c r="N3221" s="20">
        <v>30716901</v>
      </c>
      <c r="O3221" s="21">
        <f t="shared" si="150"/>
        <v>58314266.259813085</v>
      </c>
      <c r="P3221" s="22">
        <f t="shared" si="151"/>
        <v>93.081518181818183</v>
      </c>
      <c r="Q3221" s="20">
        <f t="shared" si="152"/>
        <v>19138256.074766356</v>
      </c>
      <c r="R3221" s="18" t="s">
        <v>184</v>
      </c>
      <c r="S3221" s="18">
        <v>106</v>
      </c>
    </row>
    <row r="3222" spans="1:19" x14ac:dyDescent="0.25">
      <c r="A3222" s="18" t="s">
        <v>10005</v>
      </c>
      <c r="B3222" s="18" t="s">
        <v>37</v>
      </c>
      <c r="C3222" s="18" t="s">
        <v>45</v>
      </c>
      <c r="D3222" s="18">
        <v>1997</v>
      </c>
      <c r="E3222" s="18">
        <f>VLOOKUP(D3222,'cpi roi'!A:C,2,FALSE)</f>
        <v>160.5</v>
      </c>
      <c r="F3222" s="18" t="s">
        <v>8966</v>
      </c>
      <c r="G3222" s="18">
        <v>4.8</v>
      </c>
      <c r="H3222" s="19">
        <v>9600</v>
      </c>
      <c r="I3222" s="18" t="s">
        <v>2941</v>
      </c>
      <c r="J3222" s="18" t="s">
        <v>5962</v>
      </c>
      <c r="K3222" s="18" t="s">
        <v>6643</v>
      </c>
      <c r="L3222" s="18" t="s">
        <v>34</v>
      </c>
      <c r="M3222" s="20">
        <v>53000000</v>
      </c>
      <c r="N3222" s="20">
        <v>19745922</v>
      </c>
      <c r="O3222" s="21">
        <f t="shared" si="150"/>
        <v>37486494.912149534</v>
      </c>
      <c r="P3222" s="22">
        <f t="shared" si="151"/>
        <v>37.256456603773586</v>
      </c>
      <c r="Q3222" s="20">
        <f t="shared" si="152"/>
        <v>12302755.140186915</v>
      </c>
      <c r="R3222" s="18" t="s">
        <v>8003</v>
      </c>
      <c r="S3222" s="18">
        <v>94</v>
      </c>
    </row>
    <row r="3223" spans="1:19" x14ac:dyDescent="0.25">
      <c r="A3223" s="18" t="s">
        <v>10006</v>
      </c>
      <c r="B3223" s="18" t="s">
        <v>20</v>
      </c>
      <c r="C3223" s="18" t="s">
        <v>38</v>
      </c>
      <c r="D3223" s="18">
        <v>1997</v>
      </c>
      <c r="E3223" s="18">
        <f>VLOOKUP(D3223,'cpi roi'!A:C,2,FALSE)</f>
        <v>160.5</v>
      </c>
      <c r="F3223" s="18" t="s">
        <v>10007</v>
      </c>
      <c r="G3223" s="18">
        <v>6.5</v>
      </c>
      <c r="H3223" s="19">
        <v>8200</v>
      </c>
      <c r="I3223" s="18" t="s">
        <v>2293</v>
      </c>
      <c r="J3223" s="18" t="s">
        <v>2293</v>
      </c>
      <c r="K3223" s="18" t="s">
        <v>4197</v>
      </c>
      <c r="L3223" s="18" t="s">
        <v>34</v>
      </c>
      <c r="M3223" s="20">
        <v>0</v>
      </c>
      <c r="N3223" s="20">
        <v>5906773</v>
      </c>
      <c r="O3223" s="21">
        <f t="shared" si="150"/>
        <v>11213668.119003115</v>
      </c>
      <c r="P3223" s="22">
        <f t="shared" si="151"/>
        <v>0</v>
      </c>
      <c r="Q3223" s="20">
        <f t="shared" si="152"/>
        <v>3680232.398753894</v>
      </c>
      <c r="R3223" s="18" t="s">
        <v>54</v>
      </c>
      <c r="S3223" s="18">
        <v>111</v>
      </c>
    </row>
    <row r="3224" spans="1:19" x14ac:dyDescent="0.25">
      <c r="A3224" s="18" t="s">
        <v>10008</v>
      </c>
      <c r="B3224" s="18" t="s">
        <v>20</v>
      </c>
      <c r="C3224" s="18" t="s">
        <v>38</v>
      </c>
      <c r="D3224" s="18">
        <v>1997</v>
      </c>
      <c r="E3224" s="18">
        <f>VLOOKUP(D3224,'cpi roi'!A:C,2,FALSE)</f>
        <v>160.5</v>
      </c>
      <c r="F3224" s="18" t="s">
        <v>9650</v>
      </c>
      <c r="G3224" s="18">
        <v>5.6</v>
      </c>
      <c r="H3224" s="19">
        <v>5700</v>
      </c>
      <c r="I3224" s="18" t="s">
        <v>9173</v>
      </c>
      <c r="J3224" s="18" t="s">
        <v>4632</v>
      </c>
      <c r="K3224" s="18" t="s">
        <v>4632</v>
      </c>
      <c r="L3224" s="18" t="s">
        <v>34</v>
      </c>
      <c r="M3224" s="20">
        <v>25000000</v>
      </c>
      <c r="N3224" s="20">
        <v>11838218</v>
      </c>
      <c r="O3224" s="21">
        <f t="shared" si="150"/>
        <v>22474174.608099688</v>
      </c>
      <c r="P3224" s="22">
        <f t="shared" si="151"/>
        <v>47.352872000000005</v>
      </c>
      <c r="Q3224" s="20">
        <f t="shared" si="152"/>
        <v>7375836.7601246107</v>
      </c>
      <c r="R3224" s="18" t="s">
        <v>10009</v>
      </c>
      <c r="S3224" s="18">
        <v>99</v>
      </c>
    </row>
    <row r="3225" spans="1:19" x14ac:dyDescent="0.25">
      <c r="A3225" s="18" t="s">
        <v>10010</v>
      </c>
      <c r="B3225" s="18" t="s">
        <v>20</v>
      </c>
      <c r="C3225" s="18" t="s">
        <v>29</v>
      </c>
      <c r="D3225" s="18">
        <v>1997</v>
      </c>
      <c r="E3225" s="18">
        <f>VLOOKUP(D3225,'cpi roi'!A:C,2,FALSE)</f>
        <v>160.5</v>
      </c>
      <c r="F3225" s="18" t="s">
        <v>9662</v>
      </c>
      <c r="G3225" s="18">
        <v>5.4</v>
      </c>
      <c r="H3225" s="19">
        <v>9900</v>
      </c>
      <c r="I3225" s="18" t="s">
        <v>5086</v>
      </c>
      <c r="J3225" s="18" t="s">
        <v>5086</v>
      </c>
      <c r="K3225" s="18" t="s">
        <v>6643</v>
      </c>
      <c r="L3225" s="18" t="s">
        <v>34</v>
      </c>
      <c r="M3225" s="20">
        <v>3000000</v>
      </c>
      <c r="N3225" s="20">
        <v>3602884</v>
      </c>
      <c r="O3225" s="21">
        <f t="shared" si="150"/>
        <v>6839867.6311526475</v>
      </c>
      <c r="P3225" s="22">
        <f t="shared" si="151"/>
        <v>120.09613333333333</v>
      </c>
      <c r="Q3225" s="20">
        <f t="shared" si="152"/>
        <v>2244787.5389408101</v>
      </c>
      <c r="R3225" s="18" t="s">
        <v>54</v>
      </c>
      <c r="S3225" s="18">
        <v>95</v>
      </c>
    </row>
    <row r="3226" spans="1:19" x14ac:dyDescent="0.25">
      <c r="A3226" s="18" t="s">
        <v>10011</v>
      </c>
      <c r="B3226" s="18" t="s">
        <v>2004</v>
      </c>
      <c r="C3226" s="18" t="s">
        <v>45</v>
      </c>
      <c r="D3226" s="18">
        <v>1997</v>
      </c>
      <c r="E3226" s="18">
        <f>VLOOKUP(D3226,'cpi roi'!A:C,2,FALSE)</f>
        <v>160.5</v>
      </c>
      <c r="F3226" s="18" t="s">
        <v>9773</v>
      </c>
      <c r="G3226" s="18">
        <v>5.7</v>
      </c>
      <c r="H3226" s="19">
        <v>5600</v>
      </c>
      <c r="I3226" s="18" t="s">
        <v>7082</v>
      </c>
      <c r="J3226" s="18" t="s">
        <v>10012</v>
      </c>
      <c r="K3226" s="18" t="s">
        <v>10013</v>
      </c>
      <c r="L3226" s="18" t="s">
        <v>34</v>
      </c>
      <c r="M3226" s="20">
        <v>11000000</v>
      </c>
      <c r="N3226" s="20">
        <v>14772788</v>
      </c>
      <c r="O3226" s="21">
        <f t="shared" si="150"/>
        <v>28045286.626791276</v>
      </c>
      <c r="P3226" s="22">
        <f t="shared" si="151"/>
        <v>134.29807272727271</v>
      </c>
      <c r="Q3226" s="20">
        <f t="shared" si="152"/>
        <v>9204229.2834890969</v>
      </c>
      <c r="R3226" s="18" t="s">
        <v>10014</v>
      </c>
      <c r="S3226" s="18">
        <v>107</v>
      </c>
    </row>
    <row r="3227" spans="1:19" x14ac:dyDescent="0.25">
      <c r="A3227" s="18" t="s">
        <v>10015</v>
      </c>
      <c r="B3227" s="18" t="s">
        <v>20</v>
      </c>
      <c r="C3227" s="18" t="s">
        <v>21</v>
      </c>
      <c r="D3227" s="18">
        <v>1997</v>
      </c>
      <c r="E3227" s="18">
        <f>VLOOKUP(D3227,'cpi roi'!A:C,2,FALSE)</f>
        <v>160.5</v>
      </c>
      <c r="F3227" s="18" t="s">
        <v>10016</v>
      </c>
      <c r="G3227" s="18">
        <v>7.2</v>
      </c>
      <c r="H3227" s="19">
        <v>4200</v>
      </c>
      <c r="I3227" s="18" t="s">
        <v>7654</v>
      </c>
      <c r="J3227" s="18" t="s">
        <v>7654</v>
      </c>
      <c r="K3227" s="18" t="s">
        <v>9937</v>
      </c>
      <c r="L3227" s="18" t="s">
        <v>26</v>
      </c>
      <c r="M3227" s="20">
        <v>0</v>
      </c>
      <c r="N3227" s="20">
        <v>785482</v>
      </c>
      <c r="O3227" s="21">
        <f t="shared" si="150"/>
        <v>1491192.307788162</v>
      </c>
      <c r="P3227" s="22">
        <f t="shared" si="151"/>
        <v>0</v>
      </c>
      <c r="Q3227" s="20">
        <f t="shared" si="152"/>
        <v>489396.88473520247</v>
      </c>
      <c r="R3227" s="18" t="s">
        <v>6585</v>
      </c>
      <c r="S3227" s="18">
        <v>103</v>
      </c>
    </row>
    <row r="3228" spans="1:19" x14ac:dyDescent="0.25">
      <c r="A3228" s="18" t="s">
        <v>10017</v>
      </c>
      <c r="B3228" s="18" t="s">
        <v>2004</v>
      </c>
      <c r="C3228" s="18" t="s">
        <v>38</v>
      </c>
      <c r="D3228" s="18">
        <v>1997</v>
      </c>
      <c r="E3228" s="18">
        <f>VLOOKUP(D3228,'cpi roi'!A:C,2,FALSE)</f>
        <v>160.5</v>
      </c>
      <c r="F3228" s="18" t="s">
        <v>9675</v>
      </c>
      <c r="G3228" s="18">
        <v>5.2</v>
      </c>
      <c r="H3228" s="19">
        <v>3400</v>
      </c>
      <c r="I3228" s="18" t="s">
        <v>1277</v>
      </c>
      <c r="J3228" s="18" t="s">
        <v>4335</v>
      </c>
      <c r="K3228" s="18" t="s">
        <v>7998</v>
      </c>
      <c r="L3228" s="18" t="s">
        <v>34</v>
      </c>
      <c r="M3228" s="20">
        <v>0</v>
      </c>
      <c r="N3228" s="20">
        <v>1935539</v>
      </c>
      <c r="O3228" s="21">
        <f t="shared" si="150"/>
        <v>3674509.2417445481</v>
      </c>
      <c r="P3228" s="22">
        <f t="shared" si="151"/>
        <v>0</v>
      </c>
      <c r="Q3228" s="20">
        <f t="shared" si="152"/>
        <v>1205943.3021806853</v>
      </c>
      <c r="R3228" s="18" t="s">
        <v>35</v>
      </c>
      <c r="S3228" s="18">
        <v>106</v>
      </c>
    </row>
    <row r="3229" spans="1:19" x14ac:dyDescent="0.25">
      <c r="A3229" s="18" t="s">
        <v>10018</v>
      </c>
      <c r="B3229" s="18" t="s">
        <v>20</v>
      </c>
      <c r="C3229" s="18" t="s">
        <v>45</v>
      </c>
      <c r="D3229" s="18">
        <v>1997</v>
      </c>
      <c r="E3229" s="18">
        <f>VLOOKUP(D3229,'cpi roi'!A:C,2,FALSE)</f>
        <v>160.5</v>
      </c>
      <c r="F3229" s="18" t="s">
        <v>10019</v>
      </c>
      <c r="G3229" s="18">
        <v>6</v>
      </c>
      <c r="H3229" s="19">
        <v>3900</v>
      </c>
      <c r="I3229" s="18" t="s">
        <v>6537</v>
      </c>
      <c r="J3229" s="18" t="s">
        <v>6537</v>
      </c>
      <c r="K3229" s="18" t="s">
        <v>2244</v>
      </c>
      <c r="L3229" s="18" t="s">
        <v>34</v>
      </c>
      <c r="M3229" s="20">
        <v>0</v>
      </c>
      <c r="N3229" s="20">
        <v>83488</v>
      </c>
      <c r="O3229" s="21">
        <f t="shared" si="150"/>
        <v>158497.15638629283</v>
      </c>
      <c r="P3229" s="22">
        <f t="shared" si="151"/>
        <v>0</v>
      </c>
      <c r="Q3229" s="20">
        <f t="shared" si="152"/>
        <v>52017.445482866045</v>
      </c>
      <c r="R3229" s="18" t="s">
        <v>9991</v>
      </c>
      <c r="S3229" s="18">
        <v>105</v>
      </c>
    </row>
    <row r="3230" spans="1:19" x14ac:dyDescent="0.25">
      <c r="A3230" s="18" t="s">
        <v>10020</v>
      </c>
      <c r="B3230" s="18" t="s">
        <v>20</v>
      </c>
      <c r="C3230" s="18" t="s">
        <v>38</v>
      </c>
      <c r="D3230" s="18">
        <v>1997</v>
      </c>
      <c r="E3230" s="18">
        <f>VLOOKUP(D3230,'cpi roi'!A:C,2,FALSE)</f>
        <v>160.5</v>
      </c>
      <c r="F3230" s="18" t="s">
        <v>9621</v>
      </c>
      <c r="G3230" s="18">
        <v>6.9</v>
      </c>
      <c r="H3230" s="19">
        <v>9000</v>
      </c>
      <c r="I3230" s="18" t="s">
        <v>8779</v>
      </c>
      <c r="J3230" s="18" t="s">
        <v>2307</v>
      </c>
      <c r="K3230" s="18" t="s">
        <v>2283</v>
      </c>
      <c r="L3230" s="18" t="s">
        <v>199</v>
      </c>
      <c r="M3230" s="20">
        <v>0</v>
      </c>
      <c r="N3230" s="20">
        <v>332597</v>
      </c>
      <c r="O3230" s="21">
        <f t="shared" si="150"/>
        <v>631416.23613707162</v>
      </c>
      <c r="P3230" s="22">
        <f t="shared" si="151"/>
        <v>0</v>
      </c>
      <c r="Q3230" s="20">
        <f t="shared" si="152"/>
        <v>207225.54517133956</v>
      </c>
      <c r="R3230" s="18" t="s">
        <v>8780</v>
      </c>
      <c r="S3230" s="18">
        <v>115</v>
      </c>
    </row>
    <row r="3231" spans="1:19" x14ac:dyDescent="0.25">
      <c r="A3231" s="18" t="s">
        <v>10021</v>
      </c>
      <c r="B3231" s="18" t="s">
        <v>20</v>
      </c>
      <c r="C3231" s="18" t="s">
        <v>45</v>
      </c>
      <c r="D3231" s="18">
        <v>1997</v>
      </c>
      <c r="E3231" s="18">
        <f>VLOOKUP(D3231,'cpi roi'!A:C,2,FALSE)</f>
        <v>160.5</v>
      </c>
      <c r="F3231" s="18" t="s">
        <v>10022</v>
      </c>
      <c r="G3231" s="18">
        <v>6.2</v>
      </c>
      <c r="H3231" s="19">
        <v>2900</v>
      </c>
      <c r="I3231" s="18" t="s">
        <v>10023</v>
      </c>
      <c r="J3231" s="18" t="s">
        <v>10023</v>
      </c>
      <c r="K3231" s="18" t="s">
        <v>10024</v>
      </c>
      <c r="L3231" s="18" t="s">
        <v>34</v>
      </c>
      <c r="M3231" s="20">
        <v>0</v>
      </c>
      <c r="N3231" s="20">
        <v>9090</v>
      </c>
      <c r="O3231" s="21">
        <f t="shared" si="150"/>
        <v>17256.841121495327</v>
      </c>
      <c r="P3231" s="22">
        <f t="shared" si="151"/>
        <v>0</v>
      </c>
      <c r="Q3231" s="20">
        <f t="shared" si="152"/>
        <v>5663.5514018691592</v>
      </c>
      <c r="R3231" s="18" t="s">
        <v>10025</v>
      </c>
      <c r="S3231" s="18">
        <v>92</v>
      </c>
    </row>
    <row r="3232" spans="1:19" x14ac:dyDescent="0.25">
      <c r="A3232" s="18" t="s">
        <v>10026</v>
      </c>
      <c r="B3232" s="18" t="s">
        <v>20</v>
      </c>
      <c r="C3232" s="18" t="s">
        <v>21</v>
      </c>
      <c r="D3232" s="18">
        <v>1997</v>
      </c>
      <c r="E3232" s="18">
        <f>VLOOKUP(D3232,'cpi roi'!A:C,2,FALSE)</f>
        <v>160.5</v>
      </c>
      <c r="F3232" s="18" t="s">
        <v>9588</v>
      </c>
      <c r="G3232" s="18">
        <v>6.8</v>
      </c>
      <c r="H3232" s="19">
        <v>7100</v>
      </c>
      <c r="I3232" s="18" t="s">
        <v>9290</v>
      </c>
      <c r="J3232" s="18" t="s">
        <v>10027</v>
      </c>
      <c r="K3232" s="18" t="s">
        <v>10028</v>
      </c>
      <c r="L3232" s="18" t="s">
        <v>26</v>
      </c>
      <c r="M3232" s="20">
        <v>9000000</v>
      </c>
      <c r="N3232" s="20">
        <v>334319</v>
      </c>
      <c r="O3232" s="21">
        <f t="shared" si="150"/>
        <v>634685.35389408097</v>
      </c>
      <c r="P3232" s="22">
        <f t="shared" si="151"/>
        <v>3.7146555555555558</v>
      </c>
      <c r="Q3232" s="20">
        <f t="shared" si="152"/>
        <v>208298.44236760124</v>
      </c>
      <c r="R3232" s="18" t="s">
        <v>3747</v>
      </c>
      <c r="S3232" s="18">
        <v>103</v>
      </c>
    </row>
    <row r="3233" spans="1:19" x14ac:dyDescent="0.25">
      <c r="A3233" s="18" t="s">
        <v>10029</v>
      </c>
      <c r="B3233" s="18" t="s">
        <v>2004</v>
      </c>
      <c r="C3233" s="18" t="s">
        <v>21</v>
      </c>
      <c r="D3233" s="18">
        <v>1997</v>
      </c>
      <c r="E3233" s="18">
        <f>VLOOKUP(D3233,'cpi roi'!A:C,2,FALSE)</f>
        <v>160.5</v>
      </c>
      <c r="F3233" s="18" t="s">
        <v>9700</v>
      </c>
      <c r="G3233" s="18">
        <v>6.8</v>
      </c>
      <c r="H3233" s="19">
        <v>3300</v>
      </c>
      <c r="I3233" s="18" t="s">
        <v>8550</v>
      </c>
      <c r="J3233" s="18" t="s">
        <v>10030</v>
      </c>
      <c r="K3233" s="18" t="s">
        <v>10031</v>
      </c>
      <c r="L3233" s="18" t="s">
        <v>26</v>
      </c>
      <c r="M3233" s="20">
        <v>0</v>
      </c>
      <c r="N3233" s="20">
        <v>397020</v>
      </c>
      <c r="O3233" s="21">
        <f t="shared" si="150"/>
        <v>753719.58878504671</v>
      </c>
      <c r="P3233" s="22">
        <f t="shared" si="151"/>
        <v>0</v>
      </c>
      <c r="Q3233" s="20">
        <f t="shared" si="152"/>
        <v>247364.48598130842</v>
      </c>
      <c r="R3233" s="18" t="s">
        <v>2105</v>
      </c>
      <c r="S3233" s="18">
        <v>115</v>
      </c>
    </row>
    <row r="3234" spans="1:19" x14ac:dyDescent="0.25">
      <c r="A3234" s="18" t="s">
        <v>10032</v>
      </c>
      <c r="B3234" s="18" t="s">
        <v>20</v>
      </c>
      <c r="C3234" s="18" t="s">
        <v>108</v>
      </c>
      <c r="D3234" s="18">
        <v>1997</v>
      </c>
      <c r="E3234" s="18">
        <f>VLOOKUP(D3234,'cpi roi'!A:C,2,FALSE)</f>
        <v>160.5</v>
      </c>
      <c r="F3234" s="18" t="s">
        <v>9537</v>
      </c>
      <c r="G3234" s="18">
        <v>5.6</v>
      </c>
      <c r="H3234" s="19">
        <v>7300</v>
      </c>
      <c r="I3234" s="18" t="s">
        <v>10033</v>
      </c>
      <c r="J3234" s="18" t="s">
        <v>10034</v>
      </c>
      <c r="K3234" s="18" t="s">
        <v>10035</v>
      </c>
      <c r="L3234" s="18" t="s">
        <v>34</v>
      </c>
      <c r="M3234" s="20">
        <v>12000000</v>
      </c>
      <c r="N3234" s="20">
        <v>4166918</v>
      </c>
      <c r="O3234" s="21">
        <f t="shared" si="150"/>
        <v>7910653.6735202493</v>
      </c>
      <c r="P3234" s="22">
        <f t="shared" si="151"/>
        <v>34.724316666666667</v>
      </c>
      <c r="Q3234" s="20">
        <f t="shared" si="152"/>
        <v>2596210.5919003114</v>
      </c>
      <c r="R3234" s="18" t="s">
        <v>6334</v>
      </c>
      <c r="S3234" s="18">
        <v>94</v>
      </c>
    </row>
    <row r="3235" spans="1:19" x14ac:dyDescent="0.25">
      <c r="A3235" s="18" t="s">
        <v>10036</v>
      </c>
      <c r="B3235" s="18" t="s">
        <v>20</v>
      </c>
      <c r="C3235" s="18" t="s">
        <v>45</v>
      </c>
      <c r="D3235" s="18">
        <v>1997</v>
      </c>
      <c r="E3235" s="18">
        <f>VLOOKUP(D3235,'cpi roi'!A:C,2,FALSE)</f>
        <v>160.5</v>
      </c>
      <c r="F3235" s="18" t="s">
        <v>9641</v>
      </c>
      <c r="G3235" s="18">
        <v>7.2</v>
      </c>
      <c r="H3235" s="19">
        <v>13000</v>
      </c>
      <c r="I3235" s="18" t="s">
        <v>10037</v>
      </c>
      <c r="J3235" s="18" t="s">
        <v>10037</v>
      </c>
      <c r="K3235" s="18" t="s">
        <v>10038</v>
      </c>
      <c r="L3235" s="18" t="s">
        <v>199</v>
      </c>
      <c r="M3235" s="20">
        <v>25000</v>
      </c>
      <c r="N3235" s="20">
        <v>2804473</v>
      </c>
      <c r="O3235" s="21">
        <f t="shared" si="150"/>
        <v>5324130.3619937692</v>
      </c>
      <c r="P3235" s="22">
        <f t="shared" si="151"/>
        <v>11217.892</v>
      </c>
      <c r="Q3235" s="20">
        <f t="shared" si="152"/>
        <v>1747335.2024922119</v>
      </c>
      <c r="R3235" s="18" t="s">
        <v>10039</v>
      </c>
      <c r="S3235" s="18">
        <v>97</v>
      </c>
    </row>
    <row r="3236" spans="1:19" x14ac:dyDescent="0.25">
      <c r="A3236" s="18" t="s">
        <v>10040</v>
      </c>
      <c r="B3236" s="18" t="s">
        <v>20</v>
      </c>
      <c r="C3236" s="18" t="s">
        <v>45</v>
      </c>
      <c r="D3236" s="18">
        <v>1997</v>
      </c>
      <c r="E3236" s="18">
        <f>VLOOKUP(D3236,'cpi roi'!A:C,2,FALSE)</f>
        <v>160.5</v>
      </c>
      <c r="F3236" s="18" t="s">
        <v>9557</v>
      </c>
      <c r="G3236" s="18">
        <v>5.0999999999999996</v>
      </c>
      <c r="H3236" s="19">
        <v>1900</v>
      </c>
      <c r="I3236" s="18" t="s">
        <v>10041</v>
      </c>
      <c r="J3236" s="18" t="s">
        <v>10041</v>
      </c>
      <c r="K3236" s="18" t="s">
        <v>10042</v>
      </c>
      <c r="L3236" s="18" t="s">
        <v>34</v>
      </c>
      <c r="M3236" s="20">
        <v>0</v>
      </c>
      <c r="N3236" s="20">
        <v>13330</v>
      </c>
      <c r="O3236" s="21">
        <f t="shared" si="150"/>
        <v>25306.236760124611</v>
      </c>
      <c r="P3236" s="22">
        <f t="shared" si="151"/>
        <v>0</v>
      </c>
      <c r="Q3236" s="20">
        <f t="shared" si="152"/>
        <v>8305.2959501557634</v>
      </c>
      <c r="R3236" s="18" t="s">
        <v>10043</v>
      </c>
      <c r="S3236" s="18">
        <v>92</v>
      </c>
    </row>
    <row r="3237" spans="1:19" x14ac:dyDescent="0.25">
      <c r="A3237" s="18" t="s">
        <v>10044</v>
      </c>
      <c r="B3237" s="18" t="s">
        <v>20</v>
      </c>
      <c r="C3237" s="18" t="s">
        <v>45</v>
      </c>
      <c r="D3237" s="18">
        <v>1997</v>
      </c>
      <c r="E3237" s="18">
        <f>VLOOKUP(D3237,'cpi roi'!A:C,2,FALSE)</f>
        <v>160.5</v>
      </c>
      <c r="F3237" s="18" t="s">
        <v>10045</v>
      </c>
      <c r="G3237" s="18">
        <v>5.4</v>
      </c>
      <c r="H3237" s="19">
        <v>8700</v>
      </c>
      <c r="I3237" s="18" t="s">
        <v>10046</v>
      </c>
      <c r="J3237" s="18" t="s">
        <v>10047</v>
      </c>
      <c r="K3237" s="18" t="s">
        <v>10048</v>
      </c>
      <c r="L3237" s="18" t="s">
        <v>34</v>
      </c>
      <c r="M3237" s="20">
        <v>0</v>
      </c>
      <c r="N3237" s="20">
        <v>14009368</v>
      </c>
      <c r="O3237" s="21">
        <f t="shared" si="150"/>
        <v>26595977.754517134</v>
      </c>
      <c r="P3237" s="22">
        <f t="shared" si="151"/>
        <v>0</v>
      </c>
      <c r="Q3237" s="20">
        <f t="shared" si="152"/>
        <v>8728578.1931464169</v>
      </c>
      <c r="R3237" s="18" t="s">
        <v>9918</v>
      </c>
      <c r="S3237" s="18">
        <v>93</v>
      </c>
    </row>
    <row r="3238" spans="1:19" x14ac:dyDescent="0.25">
      <c r="A3238" s="18" t="s">
        <v>10049</v>
      </c>
      <c r="B3238" s="18" t="s">
        <v>20</v>
      </c>
      <c r="C3238" s="18" t="s">
        <v>21</v>
      </c>
      <c r="D3238" s="18">
        <v>1997</v>
      </c>
      <c r="E3238" s="18">
        <f>VLOOKUP(D3238,'cpi roi'!A:C,2,FALSE)</f>
        <v>160.5</v>
      </c>
      <c r="F3238" s="18" t="s">
        <v>9666</v>
      </c>
      <c r="G3238" s="18">
        <v>6.1</v>
      </c>
      <c r="H3238" s="19">
        <v>1700</v>
      </c>
      <c r="I3238" s="18" t="s">
        <v>10050</v>
      </c>
      <c r="J3238" s="18" t="s">
        <v>10050</v>
      </c>
      <c r="K3238" s="18" t="s">
        <v>3396</v>
      </c>
      <c r="L3238" s="18" t="s">
        <v>34</v>
      </c>
      <c r="M3238" s="20">
        <v>0</v>
      </c>
      <c r="N3238" s="20">
        <v>40158</v>
      </c>
      <c r="O3238" s="21">
        <f t="shared" si="150"/>
        <v>76237.648598130836</v>
      </c>
      <c r="P3238" s="22">
        <f t="shared" si="151"/>
        <v>0</v>
      </c>
      <c r="Q3238" s="20">
        <f t="shared" si="152"/>
        <v>25020.560747663552</v>
      </c>
      <c r="R3238" s="18" t="s">
        <v>8210</v>
      </c>
      <c r="S3238" s="18">
        <v>124</v>
      </c>
    </row>
    <row r="3239" spans="1:19" x14ac:dyDescent="0.25">
      <c r="A3239" s="18" t="s">
        <v>10051</v>
      </c>
      <c r="B3239" s="18" t="s">
        <v>20</v>
      </c>
      <c r="C3239" s="18" t="s">
        <v>45</v>
      </c>
      <c r="D3239" s="18">
        <v>1997</v>
      </c>
      <c r="E3239" s="18">
        <f>VLOOKUP(D3239,'cpi roi'!A:C,2,FALSE)</f>
        <v>160.5</v>
      </c>
      <c r="F3239" s="18" t="s">
        <v>10052</v>
      </c>
      <c r="G3239" s="18">
        <v>6.4</v>
      </c>
      <c r="H3239" s="19">
        <v>2000</v>
      </c>
      <c r="I3239" s="18" t="s">
        <v>8696</v>
      </c>
      <c r="J3239" s="18" t="s">
        <v>8696</v>
      </c>
      <c r="K3239" s="18" t="s">
        <v>3917</v>
      </c>
      <c r="L3239" s="18" t="s">
        <v>34</v>
      </c>
      <c r="M3239" s="20">
        <v>0</v>
      </c>
      <c r="N3239" s="20">
        <v>301796</v>
      </c>
      <c r="O3239" s="21">
        <f t="shared" si="150"/>
        <v>572942.31277258566</v>
      </c>
      <c r="P3239" s="22">
        <f t="shared" si="151"/>
        <v>0</v>
      </c>
      <c r="Q3239" s="20">
        <f t="shared" si="152"/>
        <v>188034.89096573208</v>
      </c>
      <c r="R3239" s="18" t="s">
        <v>10053</v>
      </c>
      <c r="S3239" s="18">
        <v>103</v>
      </c>
    </row>
    <row r="3240" spans="1:19" x14ac:dyDescent="0.25">
      <c r="A3240" s="18" t="s">
        <v>10054</v>
      </c>
      <c r="B3240" s="18" t="s">
        <v>37</v>
      </c>
      <c r="C3240" s="18" t="s">
        <v>38</v>
      </c>
      <c r="D3240" s="18">
        <v>1997</v>
      </c>
      <c r="E3240" s="18">
        <f>VLOOKUP(D3240,'cpi roi'!A:C,2,FALSE)</f>
        <v>160.5</v>
      </c>
      <c r="F3240" s="18" t="s">
        <v>9662</v>
      </c>
      <c r="G3240" s="18">
        <v>4.5999999999999996</v>
      </c>
      <c r="H3240" s="19">
        <v>6500</v>
      </c>
      <c r="I3240" s="18" t="s">
        <v>8519</v>
      </c>
      <c r="J3240" s="18" t="s">
        <v>10055</v>
      </c>
      <c r="K3240" s="18" t="s">
        <v>9350</v>
      </c>
      <c r="L3240" s="18" t="s">
        <v>34</v>
      </c>
      <c r="M3240" s="20">
        <v>31190000</v>
      </c>
      <c r="N3240" s="20">
        <v>4529843</v>
      </c>
      <c r="O3240" s="21">
        <f t="shared" si="150"/>
        <v>8599645.8697819319</v>
      </c>
      <c r="P3240" s="22">
        <f t="shared" si="151"/>
        <v>14.523382494389228</v>
      </c>
      <c r="Q3240" s="20">
        <f t="shared" si="152"/>
        <v>2822332.0872274144</v>
      </c>
      <c r="R3240" s="18" t="s">
        <v>10056</v>
      </c>
      <c r="S3240" s="18">
        <v>108</v>
      </c>
    </row>
    <row r="3241" spans="1:19" x14ac:dyDescent="0.25">
      <c r="A3241" s="18" t="s">
        <v>10057</v>
      </c>
      <c r="B3241" s="18" t="s">
        <v>20</v>
      </c>
      <c r="C3241" s="18" t="s">
        <v>21</v>
      </c>
      <c r="D3241" s="18">
        <v>1997</v>
      </c>
      <c r="E3241" s="18">
        <f>VLOOKUP(D3241,'cpi roi'!A:C,2,FALSE)</f>
        <v>160.5</v>
      </c>
      <c r="F3241" s="18" t="s">
        <v>10058</v>
      </c>
      <c r="G3241" s="18">
        <v>6.6</v>
      </c>
      <c r="H3241" s="19">
        <v>6500</v>
      </c>
      <c r="I3241" s="18" t="s">
        <v>2431</v>
      </c>
      <c r="J3241" s="18" t="s">
        <v>10059</v>
      </c>
      <c r="K3241" s="18" t="s">
        <v>8102</v>
      </c>
      <c r="L3241" s="18" t="s">
        <v>34</v>
      </c>
      <c r="M3241" s="20">
        <v>0</v>
      </c>
      <c r="N3241" s="20">
        <v>1897404</v>
      </c>
      <c r="O3241" s="21">
        <f t="shared" si="150"/>
        <v>3602112.1420560749</v>
      </c>
      <c r="P3241" s="22">
        <f t="shared" si="151"/>
        <v>0</v>
      </c>
      <c r="Q3241" s="20">
        <f t="shared" si="152"/>
        <v>1182183.1775700934</v>
      </c>
      <c r="R3241" s="18" t="s">
        <v>6690</v>
      </c>
      <c r="S3241" s="18">
        <v>132</v>
      </c>
    </row>
    <row r="3242" spans="1:19" x14ac:dyDescent="0.25">
      <c r="A3242" s="18" t="s">
        <v>10060</v>
      </c>
      <c r="B3242" s="18" t="s">
        <v>20</v>
      </c>
      <c r="C3242" s="18" t="s">
        <v>108</v>
      </c>
      <c r="D3242" s="18">
        <v>1997</v>
      </c>
      <c r="E3242" s="18">
        <f>VLOOKUP(D3242,'cpi roi'!A:C,2,FALSE)</f>
        <v>160.5</v>
      </c>
      <c r="F3242" s="18" t="s">
        <v>9098</v>
      </c>
      <c r="G3242" s="18">
        <v>6.4</v>
      </c>
      <c r="H3242" s="19">
        <v>14000</v>
      </c>
      <c r="I3242" s="18" t="s">
        <v>4159</v>
      </c>
      <c r="J3242" s="18" t="s">
        <v>10061</v>
      </c>
      <c r="K3242" s="18" t="s">
        <v>10062</v>
      </c>
      <c r="L3242" s="18" t="s">
        <v>3814</v>
      </c>
      <c r="M3242" s="20">
        <v>35000000</v>
      </c>
      <c r="N3242" s="20">
        <v>2372903</v>
      </c>
      <c r="O3242" s="21">
        <f t="shared" si="150"/>
        <v>4504819.5894080997</v>
      </c>
      <c r="P3242" s="22">
        <f t="shared" si="151"/>
        <v>6.7797228571428576</v>
      </c>
      <c r="Q3242" s="20">
        <f t="shared" si="152"/>
        <v>1478444.2367601246</v>
      </c>
      <c r="R3242" s="18" t="s">
        <v>2048</v>
      </c>
      <c r="S3242" s="18">
        <v>121</v>
      </c>
    </row>
    <row r="3243" spans="1:19" x14ac:dyDescent="0.25">
      <c r="A3243" s="18" t="s">
        <v>10063</v>
      </c>
      <c r="B3243" s="18" t="s">
        <v>2004</v>
      </c>
      <c r="C3243" s="18" t="s">
        <v>45</v>
      </c>
      <c r="D3243" s="18">
        <v>1997</v>
      </c>
      <c r="E3243" s="18">
        <f>VLOOKUP(D3243,'cpi roi'!A:C,2,FALSE)</f>
        <v>160.5</v>
      </c>
      <c r="F3243" s="18" t="s">
        <v>8966</v>
      </c>
      <c r="G3243" s="18">
        <v>5.8</v>
      </c>
      <c r="H3243" s="19">
        <v>6000</v>
      </c>
      <c r="I3243" s="18" t="s">
        <v>2578</v>
      </c>
      <c r="J3243" s="18" t="s">
        <v>10064</v>
      </c>
      <c r="K3243" s="18" t="s">
        <v>10065</v>
      </c>
      <c r="L3243" s="18" t="s">
        <v>34</v>
      </c>
      <c r="M3243" s="20">
        <v>0</v>
      </c>
      <c r="N3243" s="20">
        <v>14598571</v>
      </c>
      <c r="O3243" s="21">
        <f t="shared" si="150"/>
        <v>27714545.692834891</v>
      </c>
      <c r="P3243" s="22">
        <f t="shared" si="151"/>
        <v>0</v>
      </c>
      <c r="Q3243" s="20">
        <f t="shared" si="152"/>
        <v>9095682.8660436142</v>
      </c>
      <c r="R3243" s="18" t="s">
        <v>10066</v>
      </c>
      <c r="S3243" s="18">
        <v>98</v>
      </c>
    </row>
    <row r="3244" spans="1:19" x14ac:dyDescent="0.25">
      <c r="A3244" s="18" t="s">
        <v>10067</v>
      </c>
      <c r="B3244" s="18" t="s">
        <v>20</v>
      </c>
      <c r="C3244" s="18" t="s">
        <v>45</v>
      </c>
      <c r="D3244" s="18">
        <v>1997</v>
      </c>
      <c r="E3244" s="18">
        <f>VLOOKUP(D3244,'cpi roi'!A:C,2,FALSE)</f>
        <v>160.5</v>
      </c>
      <c r="F3244" s="18" t="s">
        <v>9666</v>
      </c>
      <c r="G3244" s="18">
        <v>6.5</v>
      </c>
      <c r="H3244" s="19">
        <v>5400</v>
      </c>
      <c r="I3244" s="18" t="s">
        <v>6688</v>
      </c>
      <c r="J3244" s="18" t="s">
        <v>10068</v>
      </c>
      <c r="K3244" s="18" t="s">
        <v>10069</v>
      </c>
      <c r="L3244" s="18" t="s">
        <v>3160</v>
      </c>
      <c r="M3244" s="20">
        <v>0</v>
      </c>
      <c r="N3244" s="20">
        <v>3392080</v>
      </c>
      <c r="O3244" s="21">
        <f t="shared" si="150"/>
        <v>6439668.3862928348</v>
      </c>
      <c r="P3244" s="22">
        <f t="shared" si="151"/>
        <v>0</v>
      </c>
      <c r="Q3244" s="20">
        <f t="shared" si="152"/>
        <v>2113445.4828660437</v>
      </c>
      <c r="R3244" s="18" t="s">
        <v>10070</v>
      </c>
      <c r="S3244" s="18">
        <v>97</v>
      </c>
    </row>
    <row r="3245" spans="1:19" x14ac:dyDescent="0.25">
      <c r="A3245" s="18" t="s">
        <v>10071</v>
      </c>
      <c r="B3245" s="18" t="s">
        <v>20</v>
      </c>
      <c r="C3245" s="18" t="s">
        <v>45</v>
      </c>
      <c r="D3245" s="18">
        <v>1998</v>
      </c>
      <c r="E3245" s="18">
        <f>VLOOKUP(D3245,'cpi roi'!A:C,2,FALSE)</f>
        <v>163</v>
      </c>
      <c r="F3245" s="18" t="s">
        <v>10072</v>
      </c>
      <c r="G3245" s="18">
        <v>8.1</v>
      </c>
      <c r="H3245" s="19">
        <v>754000</v>
      </c>
      <c r="I3245" s="18" t="s">
        <v>2099</v>
      </c>
      <c r="J3245" s="18" t="s">
        <v>2927</v>
      </c>
      <c r="K3245" s="18" t="s">
        <v>667</v>
      </c>
      <c r="L3245" s="18" t="s">
        <v>34</v>
      </c>
      <c r="M3245" s="20">
        <v>15000000</v>
      </c>
      <c r="N3245" s="20">
        <v>46748721</v>
      </c>
      <c r="O3245" s="21">
        <f t="shared" si="150"/>
        <v>87388560.053374231</v>
      </c>
      <c r="P3245" s="22">
        <f t="shared" si="151"/>
        <v>311.65814</v>
      </c>
      <c r="Q3245" s="20">
        <f t="shared" si="152"/>
        <v>28680196.932515338</v>
      </c>
      <c r="R3245" s="18" t="s">
        <v>7574</v>
      </c>
      <c r="S3245" s="18">
        <v>117</v>
      </c>
    </row>
    <row r="3246" spans="1:19" x14ac:dyDescent="0.25">
      <c r="A3246" s="18" t="s">
        <v>10073</v>
      </c>
      <c r="B3246" s="18" t="s">
        <v>20</v>
      </c>
      <c r="C3246" s="18" t="s">
        <v>21</v>
      </c>
      <c r="D3246" s="18">
        <v>1998</v>
      </c>
      <c r="E3246" s="18">
        <f>VLOOKUP(D3246,'cpi roi'!A:C,2,FALSE)</f>
        <v>163</v>
      </c>
      <c r="F3246" s="18" t="s">
        <v>10074</v>
      </c>
      <c r="G3246" s="18">
        <v>8.6</v>
      </c>
      <c r="H3246" s="19">
        <v>1300000</v>
      </c>
      <c r="I3246" s="18" t="s">
        <v>500</v>
      </c>
      <c r="J3246" s="18" t="s">
        <v>10075</v>
      </c>
      <c r="K3246" s="18" t="s">
        <v>2096</v>
      </c>
      <c r="L3246" s="18" t="s">
        <v>34</v>
      </c>
      <c r="M3246" s="20">
        <v>70000000</v>
      </c>
      <c r="N3246" s="20">
        <v>482349603</v>
      </c>
      <c r="O3246" s="21">
        <f t="shared" si="150"/>
        <v>901668245.60797536</v>
      </c>
      <c r="P3246" s="22">
        <f t="shared" si="151"/>
        <v>689.07086142857133</v>
      </c>
      <c r="Q3246" s="20">
        <f t="shared" si="152"/>
        <v>295920001.84049082</v>
      </c>
      <c r="R3246" s="18" t="s">
        <v>9689</v>
      </c>
      <c r="S3246" s="18">
        <v>169</v>
      </c>
    </row>
    <row r="3247" spans="1:19" x14ac:dyDescent="0.25">
      <c r="A3247" s="18" t="s">
        <v>10076</v>
      </c>
      <c r="B3247" s="18" t="s">
        <v>20</v>
      </c>
      <c r="C3247" s="18" t="s">
        <v>21</v>
      </c>
      <c r="D3247" s="18">
        <v>1998</v>
      </c>
      <c r="E3247" s="18">
        <f>VLOOKUP(D3247,'cpi roi'!A:C,2,FALSE)</f>
        <v>163</v>
      </c>
      <c r="F3247" s="18" t="s">
        <v>10077</v>
      </c>
      <c r="G3247" s="18">
        <v>8.5</v>
      </c>
      <c r="H3247" s="19">
        <v>1100000</v>
      </c>
      <c r="I3247" s="18" t="s">
        <v>10078</v>
      </c>
      <c r="J3247" s="18" t="s">
        <v>10079</v>
      </c>
      <c r="K3247" s="18" t="s">
        <v>10080</v>
      </c>
      <c r="L3247" s="18" t="s">
        <v>34</v>
      </c>
      <c r="M3247" s="20">
        <v>20000000</v>
      </c>
      <c r="N3247" s="20">
        <v>23875127</v>
      </c>
      <c r="O3247" s="21">
        <f t="shared" si="150"/>
        <v>44630375.441104293</v>
      </c>
      <c r="P3247" s="22">
        <f t="shared" si="151"/>
        <v>119.37563499999999</v>
      </c>
      <c r="Q3247" s="20">
        <f t="shared" si="152"/>
        <v>14647317.177914111</v>
      </c>
      <c r="R3247" s="18" t="s">
        <v>2031</v>
      </c>
      <c r="S3247" s="18">
        <v>119</v>
      </c>
    </row>
    <row r="3248" spans="1:19" x14ac:dyDescent="0.25">
      <c r="A3248" s="18" t="s">
        <v>10081</v>
      </c>
      <c r="B3248" s="18" t="s">
        <v>20</v>
      </c>
      <c r="C3248" s="18" t="s">
        <v>38</v>
      </c>
      <c r="D3248" s="18">
        <v>1998</v>
      </c>
      <c r="E3248" s="18">
        <f>VLOOKUP(D3248,'cpi roi'!A:C,2,FALSE)</f>
        <v>163</v>
      </c>
      <c r="F3248" s="18" t="s">
        <v>10082</v>
      </c>
      <c r="G3248" s="18">
        <v>8.1999999999999993</v>
      </c>
      <c r="H3248" s="19">
        <v>547000</v>
      </c>
      <c r="I3248" s="18" t="s">
        <v>10083</v>
      </c>
      <c r="J3248" s="18" t="s">
        <v>10083</v>
      </c>
      <c r="K3248" s="18" t="s">
        <v>10084</v>
      </c>
      <c r="L3248" s="18" t="s">
        <v>26</v>
      </c>
      <c r="M3248" s="20">
        <v>0</v>
      </c>
      <c r="N3248" s="20">
        <v>3753929</v>
      </c>
      <c r="O3248" s="21">
        <f t="shared" si="150"/>
        <v>7017313.9036809811</v>
      </c>
      <c r="P3248" s="22">
        <f t="shared" si="151"/>
        <v>0</v>
      </c>
      <c r="Q3248" s="20">
        <f t="shared" si="152"/>
        <v>2303023.9263803684</v>
      </c>
      <c r="R3248" s="18" t="s">
        <v>10085</v>
      </c>
      <c r="S3248" s="18">
        <v>107</v>
      </c>
    </row>
    <row r="3249" spans="1:19" x14ac:dyDescent="0.25">
      <c r="A3249" s="18" t="s">
        <v>10086</v>
      </c>
      <c r="B3249" s="18" t="s">
        <v>37</v>
      </c>
      <c r="C3249" s="18" t="s">
        <v>45</v>
      </c>
      <c r="D3249" s="18">
        <v>1998</v>
      </c>
      <c r="E3249" s="18">
        <f>VLOOKUP(D3249,'cpi roi'!A:C,2,FALSE)</f>
        <v>163</v>
      </c>
      <c r="F3249" s="18" t="s">
        <v>10052</v>
      </c>
      <c r="G3249" s="18">
        <v>8.1</v>
      </c>
      <c r="H3249" s="19">
        <v>972000</v>
      </c>
      <c r="I3249" s="18" t="s">
        <v>708</v>
      </c>
      <c r="J3249" s="18" t="s">
        <v>9579</v>
      </c>
      <c r="K3249" s="18" t="s">
        <v>7916</v>
      </c>
      <c r="L3249" s="18" t="s">
        <v>34</v>
      </c>
      <c r="M3249" s="20">
        <v>60000000</v>
      </c>
      <c r="N3249" s="20">
        <v>264118201</v>
      </c>
      <c r="O3249" s="21">
        <f t="shared" si="150"/>
        <v>493722796.59325153</v>
      </c>
      <c r="P3249" s="22">
        <f t="shared" si="151"/>
        <v>440.19700166666667</v>
      </c>
      <c r="Q3249" s="20">
        <f t="shared" si="152"/>
        <v>162035706.13496932</v>
      </c>
      <c r="R3249" s="18" t="s">
        <v>48</v>
      </c>
      <c r="S3249" s="18">
        <v>103</v>
      </c>
    </row>
    <row r="3250" spans="1:19" x14ac:dyDescent="0.25">
      <c r="A3250" s="18" t="s">
        <v>10087</v>
      </c>
      <c r="B3250" s="18" t="s">
        <v>2004</v>
      </c>
      <c r="C3250" s="18" t="s">
        <v>38</v>
      </c>
      <c r="D3250" s="18">
        <v>1998</v>
      </c>
      <c r="E3250" s="18">
        <f>VLOOKUP(D3250,'cpi roi'!A:C,2,FALSE)</f>
        <v>163</v>
      </c>
      <c r="F3250" s="18" t="s">
        <v>10088</v>
      </c>
      <c r="G3250" s="18">
        <v>6.7</v>
      </c>
      <c r="H3250" s="19">
        <v>403000</v>
      </c>
      <c r="I3250" s="18" t="s">
        <v>8514</v>
      </c>
      <c r="J3250" s="18" t="s">
        <v>8465</v>
      </c>
      <c r="K3250" s="18" t="s">
        <v>4462</v>
      </c>
      <c r="L3250" s="18" t="s">
        <v>34</v>
      </c>
      <c r="M3250" s="20">
        <v>140000000</v>
      </c>
      <c r="N3250" s="20">
        <v>553709788</v>
      </c>
      <c r="O3250" s="21">
        <f t="shared" si="150"/>
        <v>1035063634.3779141</v>
      </c>
      <c r="P3250" s="22">
        <f t="shared" si="151"/>
        <v>395.50699142857144</v>
      </c>
      <c r="Q3250" s="20">
        <f t="shared" si="152"/>
        <v>339699256.4417178</v>
      </c>
      <c r="R3250" s="18" t="s">
        <v>2097</v>
      </c>
      <c r="S3250" s="18">
        <v>151</v>
      </c>
    </row>
    <row r="3251" spans="1:19" x14ac:dyDescent="0.25">
      <c r="A3251" s="18" t="s">
        <v>10089</v>
      </c>
      <c r="B3251" s="18" t="s">
        <v>20</v>
      </c>
      <c r="C3251" s="18" t="s">
        <v>108</v>
      </c>
      <c r="D3251" s="18">
        <v>1998</v>
      </c>
      <c r="E3251" s="18">
        <f>VLOOKUP(D3251,'cpi roi'!A:C,2,FALSE)</f>
        <v>163</v>
      </c>
      <c r="F3251" s="18" t="s">
        <v>10090</v>
      </c>
      <c r="G3251" s="18">
        <v>7.3</v>
      </c>
      <c r="H3251" s="19">
        <v>144000</v>
      </c>
      <c r="I3251" s="18" t="s">
        <v>5314</v>
      </c>
      <c r="J3251" s="18" t="s">
        <v>10091</v>
      </c>
      <c r="K3251" s="18" t="s">
        <v>9532</v>
      </c>
      <c r="L3251" s="18" t="s">
        <v>34</v>
      </c>
      <c r="M3251" s="20">
        <v>12000000</v>
      </c>
      <c r="N3251" s="20">
        <v>22912409</v>
      </c>
      <c r="O3251" s="21">
        <f t="shared" si="150"/>
        <v>42830742.468098156</v>
      </c>
      <c r="P3251" s="22">
        <f t="shared" si="151"/>
        <v>190.93674166666668</v>
      </c>
      <c r="Q3251" s="20">
        <f t="shared" si="152"/>
        <v>14056692.63803681</v>
      </c>
      <c r="R3251" s="18" t="s">
        <v>3747</v>
      </c>
      <c r="S3251" s="18">
        <v>121</v>
      </c>
    </row>
    <row r="3252" spans="1:19" x14ac:dyDescent="0.25">
      <c r="A3252" s="18" t="s">
        <v>10092</v>
      </c>
      <c r="B3252" s="18" t="s">
        <v>37</v>
      </c>
      <c r="C3252" s="18" t="s">
        <v>29</v>
      </c>
      <c r="D3252" s="18">
        <v>1998</v>
      </c>
      <c r="E3252" s="18">
        <f>VLOOKUP(D3252,'cpi roi'!A:C,2,FALSE)</f>
        <v>163</v>
      </c>
      <c r="F3252" s="18" t="s">
        <v>10093</v>
      </c>
      <c r="G3252" s="18">
        <v>6.6</v>
      </c>
      <c r="H3252" s="19">
        <v>125000</v>
      </c>
      <c r="I3252" s="18" t="s">
        <v>218</v>
      </c>
      <c r="J3252" s="18" t="s">
        <v>10094</v>
      </c>
      <c r="K3252" s="18" t="s">
        <v>10095</v>
      </c>
      <c r="L3252" s="18" t="s">
        <v>34</v>
      </c>
      <c r="M3252" s="20">
        <v>0</v>
      </c>
      <c r="N3252" s="20">
        <v>92108659</v>
      </c>
      <c r="O3252" s="21">
        <f t="shared" si="150"/>
        <v>172181033.11226994</v>
      </c>
      <c r="P3252" s="22">
        <f t="shared" si="151"/>
        <v>0</v>
      </c>
      <c r="Q3252" s="20">
        <f t="shared" si="152"/>
        <v>56508379.754601233</v>
      </c>
      <c r="R3252" s="18" t="s">
        <v>1923</v>
      </c>
      <c r="S3252" s="18">
        <v>128</v>
      </c>
    </row>
    <row r="3253" spans="1:19" x14ac:dyDescent="0.25">
      <c r="A3253" s="18" t="s">
        <v>10096</v>
      </c>
      <c r="B3253" s="18" t="s">
        <v>20</v>
      </c>
      <c r="C3253" s="18" t="s">
        <v>108</v>
      </c>
      <c r="D3253" s="18">
        <v>1998</v>
      </c>
      <c r="E3253" s="18">
        <f>VLOOKUP(D3253,'cpi roi'!A:C,2,FALSE)</f>
        <v>163</v>
      </c>
      <c r="F3253" s="18" t="s">
        <v>9879</v>
      </c>
      <c r="G3253" s="18">
        <v>6.5</v>
      </c>
      <c r="H3253" s="19">
        <v>112000</v>
      </c>
      <c r="I3253" s="18" t="s">
        <v>3371</v>
      </c>
      <c r="J3253" s="18" t="s">
        <v>6173</v>
      </c>
      <c r="K3253" s="18" t="s">
        <v>2051</v>
      </c>
      <c r="L3253" s="18" t="s">
        <v>34</v>
      </c>
      <c r="M3253" s="20">
        <v>20000000</v>
      </c>
      <c r="N3253" s="20">
        <v>30166293</v>
      </c>
      <c r="O3253" s="21">
        <f t="shared" si="150"/>
        <v>56390610.288957052</v>
      </c>
      <c r="P3253" s="22">
        <f t="shared" si="151"/>
        <v>150.83146500000001</v>
      </c>
      <c r="Q3253" s="20">
        <f t="shared" si="152"/>
        <v>18506928.220858898</v>
      </c>
      <c r="R3253" s="18" t="s">
        <v>9586</v>
      </c>
      <c r="S3253" s="18">
        <v>108</v>
      </c>
    </row>
    <row r="3254" spans="1:19" x14ac:dyDescent="0.25">
      <c r="A3254" s="18" t="s">
        <v>10097</v>
      </c>
      <c r="B3254" s="18" t="s">
        <v>20</v>
      </c>
      <c r="C3254" s="18" t="s">
        <v>38</v>
      </c>
      <c r="D3254" s="18">
        <v>1998</v>
      </c>
      <c r="E3254" s="18">
        <f>VLOOKUP(D3254,'cpi roi'!A:C,2,FALSE)</f>
        <v>163</v>
      </c>
      <c r="F3254" s="18" t="s">
        <v>10098</v>
      </c>
      <c r="G3254" s="18">
        <v>7.1</v>
      </c>
      <c r="H3254" s="19">
        <v>252000</v>
      </c>
      <c r="I3254" s="18" t="s">
        <v>8255</v>
      </c>
      <c r="J3254" s="18" t="s">
        <v>5862</v>
      </c>
      <c r="K3254" s="18" t="s">
        <v>6344</v>
      </c>
      <c r="L3254" s="18" t="s">
        <v>34</v>
      </c>
      <c r="M3254" s="20">
        <v>45000000</v>
      </c>
      <c r="N3254" s="20">
        <v>131183530</v>
      </c>
      <c r="O3254" s="21">
        <f t="shared" si="150"/>
        <v>245224672.33742329</v>
      </c>
      <c r="P3254" s="22">
        <f t="shared" si="151"/>
        <v>291.51895555555558</v>
      </c>
      <c r="Q3254" s="20">
        <f t="shared" si="152"/>
        <v>80480693.251533747</v>
      </c>
      <c r="R3254" s="18" t="s">
        <v>10099</v>
      </c>
      <c r="S3254" s="18">
        <v>120</v>
      </c>
    </row>
    <row r="3255" spans="1:19" x14ac:dyDescent="0.25">
      <c r="A3255" s="18" t="s">
        <v>10100</v>
      </c>
      <c r="B3255" s="18" t="s">
        <v>2004</v>
      </c>
      <c r="C3255" s="18" t="s">
        <v>45</v>
      </c>
      <c r="D3255" s="18">
        <v>1998</v>
      </c>
      <c r="E3255" s="18">
        <f>VLOOKUP(D3255,'cpi roi'!A:C,2,FALSE)</f>
        <v>163</v>
      </c>
      <c r="F3255" s="18" t="s">
        <v>9711</v>
      </c>
      <c r="G3255" s="18">
        <v>6.9</v>
      </c>
      <c r="H3255" s="19">
        <v>139000</v>
      </c>
      <c r="I3255" s="18" t="s">
        <v>10101</v>
      </c>
      <c r="J3255" s="18" t="s">
        <v>8516</v>
      </c>
      <c r="K3255" s="18" t="s">
        <v>8517</v>
      </c>
      <c r="L3255" s="18" t="s">
        <v>34</v>
      </c>
      <c r="M3255" s="20">
        <v>18000000</v>
      </c>
      <c r="N3255" s="20">
        <v>123306987</v>
      </c>
      <c r="O3255" s="21">
        <f t="shared" si="150"/>
        <v>230500852.38588956</v>
      </c>
      <c r="P3255" s="22">
        <f t="shared" si="151"/>
        <v>685.03881666666666</v>
      </c>
      <c r="Q3255" s="20">
        <f t="shared" si="152"/>
        <v>75648458.282208592</v>
      </c>
      <c r="R3255" s="18" t="s">
        <v>9385</v>
      </c>
      <c r="S3255" s="18">
        <v>97</v>
      </c>
    </row>
    <row r="3256" spans="1:19" x14ac:dyDescent="0.25">
      <c r="A3256" s="18" t="s">
        <v>10102</v>
      </c>
      <c r="B3256" s="18" t="s">
        <v>2004</v>
      </c>
      <c r="C3256" s="18" t="s">
        <v>21</v>
      </c>
      <c r="D3256" s="18">
        <v>1998</v>
      </c>
      <c r="E3256" s="18">
        <f>VLOOKUP(D3256,'cpi roi'!A:C,2,FALSE)</f>
        <v>163</v>
      </c>
      <c r="F3256" s="18" t="s">
        <v>10103</v>
      </c>
      <c r="G3256" s="18">
        <v>7.2</v>
      </c>
      <c r="H3256" s="19">
        <v>223000</v>
      </c>
      <c r="I3256" s="18" t="s">
        <v>2039</v>
      </c>
      <c r="J3256" s="18" t="s">
        <v>10104</v>
      </c>
      <c r="K3256" s="18" t="s">
        <v>6538</v>
      </c>
      <c r="L3256" s="18" t="s">
        <v>34</v>
      </c>
      <c r="M3256" s="20">
        <v>90000000</v>
      </c>
      <c r="N3256" s="20">
        <v>142940100</v>
      </c>
      <c r="O3256" s="21">
        <f t="shared" si="150"/>
        <v>267201524.3558282</v>
      </c>
      <c r="P3256" s="22">
        <f t="shared" si="151"/>
        <v>158.82233333333332</v>
      </c>
      <c r="Q3256" s="20">
        <f t="shared" si="152"/>
        <v>87693312.883435592</v>
      </c>
      <c r="R3256" s="18" t="s">
        <v>65</v>
      </c>
      <c r="S3256" s="18">
        <v>178</v>
      </c>
    </row>
    <row r="3257" spans="1:19" x14ac:dyDescent="0.25">
      <c r="A3257" s="18" t="s">
        <v>10105</v>
      </c>
      <c r="B3257" s="18" t="s">
        <v>2004</v>
      </c>
      <c r="C3257" s="18" t="s">
        <v>38</v>
      </c>
      <c r="D3257" s="18">
        <v>1998</v>
      </c>
      <c r="E3257" s="18">
        <f>VLOOKUP(D3257,'cpi roi'!A:C,2,FALSE)</f>
        <v>163</v>
      </c>
      <c r="F3257" s="18" t="s">
        <v>10106</v>
      </c>
      <c r="G3257" s="18">
        <v>7</v>
      </c>
      <c r="H3257" s="19">
        <v>247000</v>
      </c>
      <c r="I3257" s="18" t="s">
        <v>9783</v>
      </c>
      <c r="J3257" s="18" t="s">
        <v>10107</v>
      </c>
      <c r="K3257" s="18" t="s">
        <v>2756</v>
      </c>
      <c r="L3257" s="18" t="s">
        <v>34</v>
      </c>
      <c r="M3257" s="20">
        <v>33000000</v>
      </c>
      <c r="N3257" s="20">
        <v>244721064</v>
      </c>
      <c r="O3257" s="21">
        <f t="shared" si="150"/>
        <v>457463240.49570549</v>
      </c>
      <c r="P3257" s="22">
        <f t="shared" si="151"/>
        <v>741.57898181818189</v>
      </c>
      <c r="Q3257" s="20">
        <f t="shared" si="152"/>
        <v>150135622.08588958</v>
      </c>
      <c r="R3257" s="18" t="s">
        <v>2031</v>
      </c>
      <c r="S3257" s="18">
        <v>98</v>
      </c>
    </row>
    <row r="3258" spans="1:19" x14ac:dyDescent="0.25">
      <c r="A3258" s="18" t="s">
        <v>10108</v>
      </c>
      <c r="B3258" s="18" t="s">
        <v>20</v>
      </c>
      <c r="C3258" s="18" t="s">
        <v>29</v>
      </c>
      <c r="D3258" s="18">
        <v>1998</v>
      </c>
      <c r="E3258" s="18">
        <f>VLOOKUP(D3258,'cpi roi'!A:C,2,FALSE)</f>
        <v>163</v>
      </c>
      <c r="F3258" s="18" t="s">
        <v>9818</v>
      </c>
      <c r="G3258" s="18">
        <v>7.6</v>
      </c>
      <c r="H3258" s="19">
        <v>266000</v>
      </c>
      <c r="I3258" s="18" t="s">
        <v>572</v>
      </c>
      <c r="J3258" s="18" t="s">
        <v>263</v>
      </c>
      <c r="K3258" s="18" t="s">
        <v>5686</v>
      </c>
      <c r="L3258" s="18" t="s">
        <v>34</v>
      </c>
      <c r="M3258" s="20">
        <v>18500000</v>
      </c>
      <c r="N3258" s="20">
        <v>10680275</v>
      </c>
      <c r="O3258" s="21">
        <f t="shared" si="150"/>
        <v>19964906.702453986</v>
      </c>
      <c r="P3258" s="22">
        <f t="shared" si="151"/>
        <v>57.731216216216218</v>
      </c>
      <c r="Q3258" s="20">
        <f t="shared" si="152"/>
        <v>6552315.9509202456</v>
      </c>
      <c r="R3258" s="18" t="s">
        <v>10109</v>
      </c>
      <c r="S3258" s="18">
        <v>118</v>
      </c>
    </row>
    <row r="3259" spans="1:19" x14ac:dyDescent="0.25">
      <c r="A3259" s="18" t="s">
        <v>10110</v>
      </c>
      <c r="B3259" s="18" t="s">
        <v>2004</v>
      </c>
      <c r="C3259" s="18" t="s">
        <v>38</v>
      </c>
      <c r="D3259" s="18">
        <v>1998</v>
      </c>
      <c r="E3259" s="18">
        <f>VLOOKUP(D3259,'cpi roi'!A:C,2,FALSE)</f>
        <v>163</v>
      </c>
      <c r="F3259" s="18" t="s">
        <v>10111</v>
      </c>
      <c r="G3259" s="18">
        <v>6.2</v>
      </c>
      <c r="H3259" s="19">
        <v>168000</v>
      </c>
      <c r="I3259" s="18" t="s">
        <v>9714</v>
      </c>
      <c r="J3259" s="18" t="s">
        <v>1679</v>
      </c>
      <c r="K3259" s="18" t="s">
        <v>934</v>
      </c>
      <c r="L3259" s="18" t="s">
        <v>34</v>
      </c>
      <c r="M3259" s="20">
        <v>75000000</v>
      </c>
      <c r="N3259" s="20">
        <v>349464664</v>
      </c>
      <c r="O3259" s="21">
        <f t="shared" si="150"/>
        <v>653263086.63067484</v>
      </c>
      <c r="P3259" s="22">
        <f t="shared" si="151"/>
        <v>465.95288533333337</v>
      </c>
      <c r="Q3259" s="20">
        <f t="shared" si="152"/>
        <v>214395499.38650307</v>
      </c>
      <c r="R3259" s="18" t="s">
        <v>48</v>
      </c>
      <c r="S3259" s="18">
        <v>120</v>
      </c>
    </row>
    <row r="3260" spans="1:19" x14ac:dyDescent="0.25">
      <c r="A3260" s="18" t="s">
        <v>10112</v>
      </c>
      <c r="B3260" s="18" t="s">
        <v>20</v>
      </c>
      <c r="C3260" s="18" t="s">
        <v>45</v>
      </c>
      <c r="D3260" s="18">
        <v>1998</v>
      </c>
      <c r="E3260" s="18">
        <f>VLOOKUP(D3260,'cpi roi'!A:C,2,FALSE)</f>
        <v>163</v>
      </c>
      <c r="F3260" s="18" t="s">
        <v>10113</v>
      </c>
      <c r="G3260" s="18">
        <v>7.1</v>
      </c>
      <c r="H3260" s="19">
        <v>297000</v>
      </c>
      <c r="I3260" s="18" t="s">
        <v>9066</v>
      </c>
      <c r="J3260" s="18" t="s">
        <v>10114</v>
      </c>
      <c r="K3260" s="18" t="s">
        <v>8853</v>
      </c>
      <c r="L3260" s="18" t="s">
        <v>34</v>
      </c>
      <c r="M3260" s="20">
        <v>23000000</v>
      </c>
      <c r="N3260" s="20">
        <v>369884651</v>
      </c>
      <c r="O3260" s="21">
        <f t="shared" si="150"/>
        <v>691434681.96134961</v>
      </c>
      <c r="P3260" s="22">
        <f t="shared" si="151"/>
        <v>1608.1941347826089</v>
      </c>
      <c r="Q3260" s="20">
        <f t="shared" si="152"/>
        <v>226923098.77300614</v>
      </c>
      <c r="R3260" s="18" t="s">
        <v>184</v>
      </c>
      <c r="S3260" s="18">
        <v>119</v>
      </c>
    </row>
    <row r="3261" spans="1:19" x14ac:dyDescent="0.25">
      <c r="A3261" s="18" t="s">
        <v>10115</v>
      </c>
      <c r="B3261" s="18" t="s">
        <v>20</v>
      </c>
      <c r="C3261" s="18" t="s">
        <v>56</v>
      </c>
      <c r="D3261" s="18">
        <v>1998</v>
      </c>
      <c r="E3261" s="18">
        <f>VLOOKUP(D3261,'cpi roi'!A:C,2,FALSE)</f>
        <v>163</v>
      </c>
      <c r="F3261" s="18" t="s">
        <v>10116</v>
      </c>
      <c r="G3261" s="18">
        <v>6.5</v>
      </c>
      <c r="H3261" s="19">
        <v>114000</v>
      </c>
      <c r="I3261" s="18" t="s">
        <v>6909</v>
      </c>
      <c r="J3261" s="18" t="s">
        <v>10117</v>
      </c>
      <c r="K3261" s="18" t="s">
        <v>10118</v>
      </c>
      <c r="L3261" s="18" t="s">
        <v>34</v>
      </c>
      <c r="M3261" s="20">
        <v>15000000</v>
      </c>
      <c r="N3261" s="20">
        <v>40283321</v>
      </c>
      <c r="O3261" s="21">
        <f t="shared" si="150"/>
        <v>75302625.206748456</v>
      </c>
      <c r="P3261" s="22">
        <f t="shared" si="151"/>
        <v>268.55547333333334</v>
      </c>
      <c r="Q3261" s="20">
        <f t="shared" si="152"/>
        <v>24713693.865030676</v>
      </c>
      <c r="R3261" s="18" t="s">
        <v>8990</v>
      </c>
      <c r="S3261" s="18">
        <v>104</v>
      </c>
    </row>
    <row r="3262" spans="1:19" x14ac:dyDescent="0.25">
      <c r="A3262" s="18" t="s">
        <v>10119</v>
      </c>
      <c r="B3262" s="18" t="s">
        <v>341</v>
      </c>
      <c r="C3262" s="18" t="s">
        <v>394</v>
      </c>
      <c r="D3262" s="18">
        <v>1998</v>
      </c>
      <c r="E3262" s="18">
        <f>VLOOKUP(D3262,'cpi roi'!A:C,2,FALSE)</f>
        <v>163</v>
      </c>
      <c r="F3262" s="18" t="s">
        <v>10120</v>
      </c>
      <c r="G3262" s="18">
        <v>7.2</v>
      </c>
      <c r="H3262" s="19">
        <v>273000</v>
      </c>
      <c r="I3262" s="18" t="s">
        <v>8480</v>
      </c>
      <c r="J3262" s="18" t="s">
        <v>8480</v>
      </c>
      <c r="K3262" s="18" t="s">
        <v>8365</v>
      </c>
      <c r="L3262" s="18" t="s">
        <v>34</v>
      </c>
      <c r="M3262" s="20">
        <v>120000000</v>
      </c>
      <c r="N3262" s="20">
        <v>363258859</v>
      </c>
      <c r="O3262" s="21">
        <f t="shared" si="150"/>
        <v>679048922.31472385</v>
      </c>
      <c r="P3262" s="22">
        <f t="shared" si="151"/>
        <v>302.71571583333332</v>
      </c>
      <c r="Q3262" s="20">
        <f t="shared" si="152"/>
        <v>222858195.70552149</v>
      </c>
      <c r="R3262" s="18" t="s">
        <v>10121</v>
      </c>
      <c r="S3262" s="18">
        <v>95</v>
      </c>
    </row>
    <row r="3263" spans="1:19" x14ac:dyDescent="0.25">
      <c r="A3263" s="18" t="s">
        <v>10122</v>
      </c>
      <c r="B3263" s="18" t="s">
        <v>20</v>
      </c>
      <c r="C3263" s="18" t="s">
        <v>45</v>
      </c>
      <c r="D3263" s="18">
        <v>1998</v>
      </c>
      <c r="E3263" s="18">
        <f>VLOOKUP(D3263,'cpi roi'!A:C,2,FALSE)</f>
        <v>163</v>
      </c>
      <c r="F3263" s="18" t="s">
        <v>10123</v>
      </c>
      <c r="G3263" s="18">
        <v>7</v>
      </c>
      <c r="H3263" s="19">
        <v>88000</v>
      </c>
      <c r="I3263" s="18" t="s">
        <v>5109</v>
      </c>
      <c r="J3263" s="18" t="s">
        <v>2953</v>
      </c>
      <c r="K3263" s="18" t="s">
        <v>9716</v>
      </c>
      <c r="L3263" s="18" t="s">
        <v>34</v>
      </c>
      <c r="M3263" s="20">
        <v>48000000</v>
      </c>
      <c r="N3263" s="20">
        <v>77745966</v>
      </c>
      <c r="O3263" s="21">
        <f t="shared" si="150"/>
        <v>145332489.81717789</v>
      </c>
      <c r="P3263" s="22">
        <f t="shared" si="151"/>
        <v>161.97076250000001</v>
      </c>
      <c r="Q3263" s="20">
        <f t="shared" si="152"/>
        <v>47696911.656441718</v>
      </c>
      <c r="R3263" s="18" t="s">
        <v>65</v>
      </c>
      <c r="S3263" s="18">
        <v>123</v>
      </c>
    </row>
    <row r="3264" spans="1:19" x14ac:dyDescent="0.25">
      <c r="A3264" s="18" t="s">
        <v>10124</v>
      </c>
      <c r="B3264" s="18" t="s">
        <v>341</v>
      </c>
      <c r="C3264" s="18" t="s">
        <v>394</v>
      </c>
      <c r="D3264" s="18">
        <v>1998</v>
      </c>
      <c r="E3264" s="18">
        <f>VLOOKUP(D3264,'cpi roi'!A:C,2,FALSE)</f>
        <v>163</v>
      </c>
      <c r="F3264" s="18" t="s">
        <v>10125</v>
      </c>
      <c r="G3264" s="18">
        <v>7.6</v>
      </c>
      <c r="H3264" s="19">
        <v>265000</v>
      </c>
      <c r="I3264" s="18" t="s">
        <v>10126</v>
      </c>
      <c r="J3264" s="18" t="s">
        <v>10127</v>
      </c>
      <c r="K3264" s="18" t="s">
        <v>10128</v>
      </c>
      <c r="L3264" s="18" t="s">
        <v>34</v>
      </c>
      <c r="M3264" s="20">
        <v>90000000</v>
      </c>
      <c r="N3264" s="20">
        <v>304320254</v>
      </c>
      <c r="O3264" s="21">
        <f t="shared" si="150"/>
        <v>568873505.48343551</v>
      </c>
      <c r="P3264" s="22">
        <f t="shared" si="151"/>
        <v>338.13361555555559</v>
      </c>
      <c r="Q3264" s="20">
        <f t="shared" si="152"/>
        <v>186699542.33128837</v>
      </c>
      <c r="R3264" s="18" t="s">
        <v>616</v>
      </c>
      <c r="S3264" s="18">
        <v>88</v>
      </c>
    </row>
    <row r="3265" spans="1:19" x14ac:dyDescent="0.25">
      <c r="A3265" s="18" t="s">
        <v>10129</v>
      </c>
      <c r="B3265" s="18" t="s">
        <v>2004</v>
      </c>
      <c r="C3265" s="18" t="s">
        <v>45</v>
      </c>
      <c r="D3265" s="18">
        <v>1998</v>
      </c>
      <c r="E3265" s="18">
        <f>VLOOKUP(D3265,'cpi roi'!A:C,2,FALSE)</f>
        <v>163</v>
      </c>
      <c r="F3265" s="18" t="s">
        <v>7197</v>
      </c>
      <c r="G3265" s="18">
        <v>6.3</v>
      </c>
      <c r="H3265" s="19">
        <v>75000</v>
      </c>
      <c r="I3265" s="18" t="s">
        <v>2656</v>
      </c>
      <c r="J3265" s="18" t="s">
        <v>1777</v>
      </c>
      <c r="K3265" s="18" t="s">
        <v>8593</v>
      </c>
      <c r="L3265" s="18" t="s">
        <v>34</v>
      </c>
      <c r="M3265" s="20">
        <v>75000000</v>
      </c>
      <c r="N3265" s="20">
        <v>46733235</v>
      </c>
      <c r="O3265" s="21">
        <f t="shared" si="150"/>
        <v>87359611.68404907</v>
      </c>
      <c r="P3265" s="22">
        <f t="shared" si="151"/>
        <v>62.310980000000008</v>
      </c>
      <c r="Q3265" s="20">
        <f t="shared" si="152"/>
        <v>28670696.319018405</v>
      </c>
      <c r="R3265" s="18" t="s">
        <v>10130</v>
      </c>
      <c r="S3265" s="18">
        <v>104</v>
      </c>
    </row>
    <row r="3266" spans="1:19" x14ac:dyDescent="0.25">
      <c r="A3266" s="18" t="s">
        <v>10131</v>
      </c>
      <c r="B3266" s="18" t="s">
        <v>20</v>
      </c>
      <c r="C3266" s="18" t="s">
        <v>21</v>
      </c>
      <c r="D3266" s="18">
        <v>1998</v>
      </c>
      <c r="E3266" s="18">
        <f>VLOOKUP(D3266,'cpi roi'!A:C,2,FALSE)</f>
        <v>163</v>
      </c>
      <c r="F3266" s="18" t="s">
        <v>10132</v>
      </c>
      <c r="G3266" s="18">
        <v>7.6</v>
      </c>
      <c r="H3266" s="19">
        <v>177000</v>
      </c>
      <c r="I3266" s="18" t="s">
        <v>10133</v>
      </c>
      <c r="J3266" s="18" t="s">
        <v>10134</v>
      </c>
      <c r="K3266" s="18" t="s">
        <v>10135</v>
      </c>
      <c r="L3266" s="18" t="s">
        <v>34</v>
      </c>
      <c r="M3266" s="20">
        <v>52000000</v>
      </c>
      <c r="N3266" s="20">
        <v>98126565</v>
      </c>
      <c r="O3266" s="21">
        <f t="shared" si="150"/>
        <v>183430456.16871163</v>
      </c>
      <c r="P3266" s="22">
        <f t="shared" si="151"/>
        <v>188.70493269230769</v>
      </c>
      <c r="Q3266" s="20">
        <f t="shared" si="152"/>
        <v>60200346.625766873</v>
      </c>
      <c r="R3266" s="18" t="s">
        <v>9112</v>
      </c>
      <c r="S3266" s="18">
        <v>170</v>
      </c>
    </row>
    <row r="3267" spans="1:19" x14ac:dyDescent="0.25">
      <c r="A3267" s="18" t="s">
        <v>10136</v>
      </c>
      <c r="B3267" s="18" t="s">
        <v>2004</v>
      </c>
      <c r="C3267" s="18" t="s">
        <v>45</v>
      </c>
      <c r="D3267" s="18">
        <v>1998</v>
      </c>
      <c r="E3267" s="18">
        <f>VLOOKUP(D3267,'cpi roi'!A:C,2,FALSE)</f>
        <v>163</v>
      </c>
      <c r="F3267" s="18" t="s">
        <v>9740</v>
      </c>
      <c r="G3267" s="18">
        <v>7.5</v>
      </c>
      <c r="H3267" s="19">
        <v>123000</v>
      </c>
      <c r="I3267" s="18" t="s">
        <v>4470</v>
      </c>
      <c r="J3267" s="18" t="s">
        <v>4470</v>
      </c>
      <c r="K3267" s="18" t="s">
        <v>10137</v>
      </c>
      <c r="L3267" s="18" t="s">
        <v>34</v>
      </c>
      <c r="M3267" s="20">
        <v>60000000</v>
      </c>
      <c r="N3267" s="20">
        <v>49805462</v>
      </c>
      <c r="O3267" s="21">
        <f t="shared" ref="O3267:O3330" si="153">(304.7/E3267)*N3267</f>
        <v>93102602.892024532</v>
      </c>
      <c r="P3267" s="22">
        <f t="shared" ref="P3267:P3330" si="154">IFERROR(N3267/M3267, 0)*100</f>
        <v>83.009103333333329</v>
      </c>
      <c r="Q3267" s="20">
        <f t="shared" ref="Q3267:Q3330" si="155">N3267/(E3267/100)</f>
        <v>30555498.159509204</v>
      </c>
      <c r="R3267" s="18" t="s">
        <v>2031</v>
      </c>
      <c r="S3267" s="18">
        <v>124</v>
      </c>
    </row>
    <row r="3268" spans="1:19" x14ac:dyDescent="0.25">
      <c r="A3268" s="18" t="s">
        <v>10138</v>
      </c>
      <c r="B3268" s="18" t="s">
        <v>37</v>
      </c>
      <c r="C3268" s="18" t="s">
        <v>45</v>
      </c>
      <c r="D3268" s="18">
        <v>1998</v>
      </c>
      <c r="E3268" s="18">
        <f>VLOOKUP(D3268,'cpi roi'!A:C,2,FALSE)</f>
        <v>163</v>
      </c>
      <c r="F3268" s="18" t="s">
        <v>10139</v>
      </c>
      <c r="G3268" s="18">
        <v>6.7</v>
      </c>
      <c r="H3268" s="19">
        <v>200000</v>
      </c>
      <c r="I3268" s="18" t="s">
        <v>1590</v>
      </c>
      <c r="J3268" s="18" t="s">
        <v>10140</v>
      </c>
      <c r="K3268" s="18" t="s">
        <v>2096</v>
      </c>
      <c r="L3268" s="18" t="s">
        <v>34</v>
      </c>
      <c r="M3268" s="20">
        <v>65000000</v>
      </c>
      <c r="N3268" s="20">
        <v>250821495</v>
      </c>
      <c r="O3268" s="21">
        <f t="shared" si="153"/>
        <v>468866929.61042941</v>
      </c>
      <c r="P3268" s="22">
        <f t="shared" si="154"/>
        <v>385.87922307692304</v>
      </c>
      <c r="Q3268" s="20">
        <f t="shared" si="155"/>
        <v>153878217.79141104</v>
      </c>
      <c r="R3268" s="18" t="s">
        <v>27</v>
      </c>
      <c r="S3268" s="18">
        <v>119</v>
      </c>
    </row>
    <row r="3269" spans="1:19" x14ac:dyDescent="0.25">
      <c r="A3269" s="18" t="s">
        <v>10141</v>
      </c>
      <c r="B3269" s="18" t="s">
        <v>2004</v>
      </c>
      <c r="C3269" s="18" t="s">
        <v>21</v>
      </c>
      <c r="D3269" s="18">
        <v>1998</v>
      </c>
      <c r="E3269" s="18">
        <f>VLOOKUP(D3269,'cpi roi'!A:C,2,FALSE)</f>
        <v>163</v>
      </c>
      <c r="F3269" s="18" t="s">
        <v>10142</v>
      </c>
      <c r="G3269" s="18">
        <v>7</v>
      </c>
      <c r="H3269" s="19">
        <v>104000</v>
      </c>
      <c r="I3269" s="18" t="s">
        <v>7309</v>
      </c>
      <c r="J3269" s="18" t="s">
        <v>115</v>
      </c>
      <c r="K3269" s="18" t="s">
        <v>101</v>
      </c>
      <c r="L3269" s="18" t="s">
        <v>34</v>
      </c>
      <c r="M3269" s="20">
        <v>85000000</v>
      </c>
      <c r="N3269" s="20">
        <v>55382927</v>
      </c>
      <c r="O3269" s="21">
        <f t="shared" si="153"/>
        <v>103528698.50858895</v>
      </c>
      <c r="P3269" s="22">
        <f t="shared" si="154"/>
        <v>65.15638470588236</v>
      </c>
      <c r="Q3269" s="20">
        <f t="shared" si="155"/>
        <v>33977255.828220859</v>
      </c>
      <c r="R3269" s="18" t="s">
        <v>7574</v>
      </c>
      <c r="S3269" s="18">
        <v>113</v>
      </c>
    </row>
    <row r="3270" spans="1:19" x14ac:dyDescent="0.25">
      <c r="A3270" s="18" t="s">
        <v>10143</v>
      </c>
      <c r="B3270" s="18" t="s">
        <v>20</v>
      </c>
      <c r="C3270" s="18" t="s">
        <v>45</v>
      </c>
      <c r="D3270" s="18">
        <v>1998</v>
      </c>
      <c r="E3270" s="18">
        <f>VLOOKUP(D3270,'cpi roi'!A:C,2,FALSE)</f>
        <v>163</v>
      </c>
      <c r="F3270" s="18" t="s">
        <v>9838</v>
      </c>
      <c r="G3270" s="18">
        <v>7.7</v>
      </c>
      <c r="H3270" s="19">
        <v>174000</v>
      </c>
      <c r="I3270" s="18" t="s">
        <v>9044</v>
      </c>
      <c r="J3270" s="18" t="s">
        <v>9044</v>
      </c>
      <c r="K3270" s="18" t="s">
        <v>10144</v>
      </c>
      <c r="L3270" s="18" t="s">
        <v>34</v>
      </c>
      <c r="M3270" s="20">
        <v>9000000</v>
      </c>
      <c r="N3270" s="20">
        <v>17196103</v>
      </c>
      <c r="O3270" s="21">
        <f t="shared" si="153"/>
        <v>32145107.877914108</v>
      </c>
      <c r="P3270" s="22">
        <f t="shared" si="154"/>
        <v>191.0678111111111</v>
      </c>
      <c r="Q3270" s="20">
        <f t="shared" si="155"/>
        <v>10549756.441717792</v>
      </c>
      <c r="R3270" s="18" t="s">
        <v>10145</v>
      </c>
      <c r="S3270" s="18">
        <v>93</v>
      </c>
    </row>
    <row r="3271" spans="1:19" x14ac:dyDescent="0.25">
      <c r="A3271" s="18" t="s">
        <v>10146</v>
      </c>
      <c r="B3271" s="18" t="s">
        <v>2004</v>
      </c>
      <c r="C3271" s="18" t="s">
        <v>38</v>
      </c>
      <c r="D3271" s="18">
        <v>1998</v>
      </c>
      <c r="E3271" s="18">
        <f>VLOOKUP(D3271,'cpi roi'!A:C,2,FALSE)</f>
        <v>163</v>
      </c>
      <c r="F3271" s="18" t="s">
        <v>10147</v>
      </c>
      <c r="G3271" s="18">
        <v>6.8</v>
      </c>
      <c r="H3271" s="19">
        <v>173000</v>
      </c>
      <c r="I3271" s="18" t="s">
        <v>5019</v>
      </c>
      <c r="J3271" s="18" t="s">
        <v>10148</v>
      </c>
      <c r="K3271" s="18" t="s">
        <v>8153</v>
      </c>
      <c r="L3271" s="18" t="s">
        <v>34</v>
      </c>
      <c r="M3271" s="20">
        <v>95000000</v>
      </c>
      <c r="N3271" s="20">
        <v>250288523</v>
      </c>
      <c r="O3271" s="21">
        <f t="shared" si="153"/>
        <v>467870631.64478523</v>
      </c>
      <c r="P3271" s="22">
        <f t="shared" si="154"/>
        <v>263.46160315789473</v>
      </c>
      <c r="Q3271" s="20">
        <f t="shared" si="155"/>
        <v>153551241.10429448</v>
      </c>
      <c r="R3271" s="18" t="s">
        <v>2105</v>
      </c>
      <c r="S3271" s="18">
        <v>136</v>
      </c>
    </row>
    <row r="3272" spans="1:19" x14ac:dyDescent="0.25">
      <c r="A3272" s="18" t="s">
        <v>10149</v>
      </c>
      <c r="B3272" s="18" t="s">
        <v>20</v>
      </c>
      <c r="C3272" s="18" t="s">
        <v>108</v>
      </c>
      <c r="D3272" s="18">
        <v>1998</v>
      </c>
      <c r="E3272" s="18">
        <f>VLOOKUP(D3272,'cpi roi'!A:C,2,FALSE)</f>
        <v>163</v>
      </c>
      <c r="F3272" s="18" t="s">
        <v>10052</v>
      </c>
      <c r="G3272" s="18">
        <v>6.5</v>
      </c>
      <c r="H3272" s="19">
        <v>81000</v>
      </c>
      <c r="I3272" s="18" t="s">
        <v>2924</v>
      </c>
      <c r="J3272" s="18" t="s">
        <v>10150</v>
      </c>
      <c r="K3272" s="18" t="s">
        <v>1824</v>
      </c>
      <c r="L3272" s="18" t="s">
        <v>34</v>
      </c>
      <c r="M3272" s="20">
        <v>60000000</v>
      </c>
      <c r="N3272" s="20">
        <v>128038368</v>
      </c>
      <c r="O3272" s="21">
        <f t="shared" si="153"/>
        <v>239345341.8993865</v>
      </c>
      <c r="P3272" s="22">
        <f t="shared" si="154"/>
        <v>213.39727999999999</v>
      </c>
      <c r="Q3272" s="20">
        <f t="shared" si="155"/>
        <v>78551146.012269944</v>
      </c>
      <c r="R3272" s="18" t="s">
        <v>27</v>
      </c>
      <c r="S3272" s="18">
        <v>107</v>
      </c>
    </row>
    <row r="3273" spans="1:19" x14ac:dyDescent="0.25">
      <c r="A3273" s="18" t="s">
        <v>10151</v>
      </c>
      <c r="B3273" s="18" t="s">
        <v>20</v>
      </c>
      <c r="C3273" s="18" t="s">
        <v>155</v>
      </c>
      <c r="D3273" s="18">
        <v>1998</v>
      </c>
      <c r="E3273" s="18">
        <f>VLOOKUP(D3273,'cpi roi'!A:C,2,FALSE)</f>
        <v>163</v>
      </c>
      <c r="F3273" s="18" t="s">
        <v>10019</v>
      </c>
      <c r="G3273" s="18">
        <v>7.6</v>
      </c>
      <c r="H3273" s="19">
        <v>191000</v>
      </c>
      <c r="I3273" s="18" t="s">
        <v>7939</v>
      </c>
      <c r="J3273" s="18" t="s">
        <v>7939</v>
      </c>
      <c r="K3273" s="18" t="s">
        <v>10152</v>
      </c>
      <c r="L3273" s="18" t="s">
        <v>252</v>
      </c>
      <c r="M3273" s="20">
        <v>27000000</v>
      </c>
      <c r="N3273" s="20">
        <v>27200316</v>
      </c>
      <c r="O3273" s="21">
        <f t="shared" si="153"/>
        <v>50846234.878527604</v>
      </c>
      <c r="P3273" s="22">
        <f t="shared" si="154"/>
        <v>100.74191111111111</v>
      </c>
      <c r="Q3273" s="20">
        <f t="shared" si="155"/>
        <v>16687310.429447854</v>
      </c>
      <c r="R3273" s="18" t="s">
        <v>10153</v>
      </c>
      <c r="S3273" s="18">
        <v>100</v>
      </c>
    </row>
    <row r="3274" spans="1:19" x14ac:dyDescent="0.25">
      <c r="A3274" s="18" t="s">
        <v>10154</v>
      </c>
      <c r="B3274" s="18" t="s">
        <v>2004</v>
      </c>
      <c r="C3274" s="18" t="s">
        <v>45</v>
      </c>
      <c r="D3274" s="18">
        <v>1998</v>
      </c>
      <c r="E3274" s="18">
        <f>VLOOKUP(D3274,'cpi roi'!A:C,2,FALSE)</f>
        <v>163</v>
      </c>
      <c r="F3274" s="18" t="s">
        <v>10155</v>
      </c>
      <c r="G3274" s="18">
        <v>7</v>
      </c>
      <c r="H3274" s="19">
        <v>71000</v>
      </c>
      <c r="I3274" s="18" t="s">
        <v>8668</v>
      </c>
      <c r="J3274" s="18" t="s">
        <v>10156</v>
      </c>
      <c r="K3274" s="18" t="s">
        <v>2136</v>
      </c>
      <c r="L3274" s="18" t="s">
        <v>34</v>
      </c>
      <c r="M3274" s="20">
        <v>26000000</v>
      </c>
      <c r="N3274" s="20">
        <v>98005666</v>
      </c>
      <c r="O3274" s="21">
        <f t="shared" si="153"/>
        <v>183204456.62699386</v>
      </c>
      <c r="P3274" s="22">
        <f t="shared" si="154"/>
        <v>376.9448692307692</v>
      </c>
      <c r="Q3274" s="20">
        <f t="shared" si="155"/>
        <v>60126175.460122705</v>
      </c>
      <c r="R3274" s="18" t="s">
        <v>184</v>
      </c>
      <c r="S3274" s="18">
        <v>121</v>
      </c>
    </row>
    <row r="3275" spans="1:19" x14ac:dyDescent="0.25">
      <c r="A3275" s="18" t="s">
        <v>10157</v>
      </c>
      <c r="B3275" s="18" t="s">
        <v>2004</v>
      </c>
      <c r="C3275" s="18" t="s">
        <v>38</v>
      </c>
      <c r="D3275" s="18">
        <v>1998</v>
      </c>
      <c r="E3275" s="18">
        <f>VLOOKUP(D3275,'cpi roi'!A:C,2,FALSE)</f>
        <v>163</v>
      </c>
      <c r="F3275" s="18" t="s">
        <v>10158</v>
      </c>
      <c r="G3275" s="18">
        <v>5.4</v>
      </c>
      <c r="H3275" s="19">
        <v>186000</v>
      </c>
      <c r="I3275" s="18" t="s">
        <v>6856</v>
      </c>
      <c r="J3275" s="18" t="s">
        <v>7924</v>
      </c>
      <c r="K3275" s="18" t="s">
        <v>1516</v>
      </c>
      <c r="L3275" s="18" t="s">
        <v>2113</v>
      </c>
      <c r="M3275" s="20">
        <v>130000000</v>
      </c>
      <c r="N3275" s="20">
        <v>379014294</v>
      </c>
      <c r="O3275" s="21">
        <f t="shared" si="153"/>
        <v>708500953.26257658</v>
      </c>
      <c r="P3275" s="22">
        <f t="shared" si="154"/>
        <v>291.54945692307695</v>
      </c>
      <c r="Q3275" s="20">
        <f t="shared" si="155"/>
        <v>232524106.74846628</v>
      </c>
      <c r="R3275" s="18" t="s">
        <v>10159</v>
      </c>
      <c r="S3275" s="18">
        <v>139</v>
      </c>
    </row>
    <row r="3276" spans="1:19" x14ac:dyDescent="0.25">
      <c r="A3276" s="18" t="s">
        <v>10160</v>
      </c>
      <c r="B3276" s="18" t="s">
        <v>20</v>
      </c>
      <c r="C3276" s="18" t="s">
        <v>45</v>
      </c>
      <c r="D3276" s="18">
        <v>1998</v>
      </c>
      <c r="E3276" s="18">
        <f>VLOOKUP(D3276,'cpi roi'!A:C,2,FALSE)</f>
        <v>163</v>
      </c>
      <c r="F3276" s="18" t="s">
        <v>10161</v>
      </c>
      <c r="G3276" s="18">
        <v>7.1</v>
      </c>
      <c r="H3276" s="19">
        <v>217000</v>
      </c>
      <c r="I3276" s="18" t="s">
        <v>7893</v>
      </c>
      <c r="J3276" s="18" t="s">
        <v>10162</v>
      </c>
      <c r="K3276" s="18" t="s">
        <v>9137</v>
      </c>
      <c r="L3276" s="18" t="s">
        <v>34</v>
      </c>
      <c r="M3276" s="20">
        <v>25000000</v>
      </c>
      <c r="N3276" s="20">
        <v>289317794</v>
      </c>
      <c r="O3276" s="21">
        <f t="shared" si="153"/>
        <v>540829029.64294469</v>
      </c>
      <c r="P3276" s="22">
        <f t="shared" si="154"/>
        <v>1157.271176</v>
      </c>
      <c r="Q3276" s="20">
        <f t="shared" si="155"/>
        <v>177495579.14110431</v>
      </c>
      <c r="R3276" s="18" t="s">
        <v>65</v>
      </c>
      <c r="S3276" s="18">
        <v>123</v>
      </c>
    </row>
    <row r="3277" spans="1:19" x14ac:dyDescent="0.25">
      <c r="A3277" s="18" t="s">
        <v>10163</v>
      </c>
      <c r="B3277" s="18" t="s">
        <v>2004</v>
      </c>
      <c r="C3277" s="18" t="s">
        <v>45</v>
      </c>
      <c r="D3277" s="18">
        <v>1998</v>
      </c>
      <c r="E3277" s="18">
        <f>VLOOKUP(D3277,'cpi roi'!A:C,2,FALSE)</f>
        <v>163</v>
      </c>
      <c r="F3277" s="18" t="s">
        <v>10164</v>
      </c>
      <c r="G3277" s="18">
        <v>6.5</v>
      </c>
      <c r="H3277" s="19">
        <v>47000</v>
      </c>
      <c r="I3277" s="18" t="s">
        <v>10165</v>
      </c>
      <c r="J3277" s="18" t="s">
        <v>10166</v>
      </c>
      <c r="K3277" s="18" t="s">
        <v>9585</v>
      </c>
      <c r="L3277" s="18" t="s">
        <v>34</v>
      </c>
      <c r="M3277" s="20">
        <v>10000000</v>
      </c>
      <c r="N3277" s="20">
        <v>25605015</v>
      </c>
      <c r="O3277" s="21">
        <f t="shared" si="153"/>
        <v>47864098.592024535</v>
      </c>
      <c r="P3277" s="22">
        <f t="shared" si="154"/>
        <v>256.05014999999997</v>
      </c>
      <c r="Q3277" s="20">
        <f t="shared" si="155"/>
        <v>15708598.159509204</v>
      </c>
      <c r="R3277" s="18" t="s">
        <v>35</v>
      </c>
      <c r="S3277" s="18">
        <v>100</v>
      </c>
    </row>
    <row r="3278" spans="1:19" x14ac:dyDescent="0.25">
      <c r="A3278" s="18" t="s">
        <v>10167</v>
      </c>
      <c r="B3278" s="18" t="s">
        <v>2004</v>
      </c>
      <c r="C3278" s="18" t="s">
        <v>38</v>
      </c>
      <c r="D3278" s="18">
        <v>1998</v>
      </c>
      <c r="E3278" s="18">
        <f>VLOOKUP(D3278,'cpi roi'!A:C,2,FALSE)</f>
        <v>163</v>
      </c>
      <c r="F3278" s="18" t="s">
        <v>10168</v>
      </c>
      <c r="G3278" s="18">
        <v>6.2</v>
      </c>
      <c r="H3278" s="19">
        <v>93000</v>
      </c>
      <c r="I3278" s="18" t="s">
        <v>655</v>
      </c>
      <c r="J3278" s="18" t="s">
        <v>10169</v>
      </c>
      <c r="K3278" s="18" t="s">
        <v>10170</v>
      </c>
      <c r="L3278" s="18" t="s">
        <v>34</v>
      </c>
      <c r="M3278" s="20">
        <v>40000000</v>
      </c>
      <c r="N3278" s="20">
        <v>54682547</v>
      </c>
      <c r="O3278" s="21">
        <f t="shared" si="153"/>
        <v>102219460.5576687</v>
      </c>
      <c r="P3278" s="22">
        <f t="shared" si="154"/>
        <v>136.7063675</v>
      </c>
      <c r="Q3278" s="20">
        <f t="shared" si="155"/>
        <v>33547574.846625768</v>
      </c>
      <c r="R3278" s="18" t="s">
        <v>65</v>
      </c>
      <c r="S3278" s="18">
        <v>110</v>
      </c>
    </row>
    <row r="3279" spans="1:19" x14ac:dyDescent="0.25">
      <c r="A3279" s="18" t="s">
        <v>10171</v>
      </c>
      <c r="B3279" s="18" t="s">
        <v>20</v>
      </c>
      <c r="C3279" s="18" t="s">
        <v>108</v>
      </c>
      <c r="D3279" s="18">
        <v>1998</v>
      </c>
      <c r="E3279" s="18">
        <f>VLOOKUP(D3279,'cpi roi'!A:C,2,FALSE)</f>
        <v>163</v>
      </c>
      <c r="F3279" s="18" t="s">
        <v>10172</v>
      </c>
      <c r="G3279" s="18">
        <v>6</v>
      </c>
      <c r="H3279" s="19">
        <v>77000</v>
      </c>
      <c r="I3279" s="18" t="s">
        <v>109</v>
      </c>
      <c r="J3279" s="18" t="s">
        <v>109</v>
      </c>
      <c r="K3279" s="18" t="s">
        <v>1540</v>
      </c>
      <c r="L3279" s="18" t="s">
        <v>34</v>
      </c>
      <c r="M3279" s="20">
        <v>73000000</v>
      </c>
      <c r="N3279" s="20">
        <v>103891409</v>
      </c>
      <c r="O3279" s="21">
        <f t="shared" si="153"/>
        <v>194206824.06319016</v>
      </c>
      <c r="P3279" s="22">
        <f t="shared" si="154"/>
        <v>142.31699863013699</v>
      </c>
      <c r="Q3279" s="20">
        <f t="shared" si="155"/>
        <v>63737060.736196324</v>
      </c>
      <c r="R3279" s="18" t="s">
        <v>48</v>
      </c>
      <c r="S3279" s="18">
        <v>98</v>
      </c>
    </row>
    <row r="3280" spans="1:19" x14ac:dyDescent="0.25">
      <c r="A3280" s="18" t="s">
        <v>10173</v>
      </c>
      <c r="B3280" s="18" t="s">
        <v>37</v>
      </c>
      <c r="C3280" s="18" t="s">
        <v>394</v>
      </c>
      <c r="D3280" s="18">
        <v>1998</v>
      </c>
      <c r="E3280" s="18">
        <f>VLOOKUP(D3280,'cpi roi'!A:C,2,FALSE)</f>
        <v>163</v>
      </c>
      <c r="F3280" s="18" t="s">
        <v>10139</v>
      </c>
      <c r="G3280" s="18">
        <v>7.1</v>
      </c>
      <c r="H3280" s="19">
        <v>122000</v>
      </c>
      <c r="I3280" s="18" t="s">
        <v>10174</v>
      </c>
      <c r="J3280" s="18" t="s">
        <v>10175</v>
      </c>
      <c r="K3280" s="18" t="s">
        <v>2080</v>
      </c>
      <c r="L3280" s="18" t="s">
        <v>34</v>
      </c>
      <c r="M3280" s="20">
        <v>70000000</v>
      </c>
      <c r="N3280" s="20">
        <v>218613188</v>
      </c>
      <c r="O3280" s="21">
        <f t="shared" si="153"/>
        <v>408659131.18773001</v>
      </c>
      <c r="P3280" s="22">
        <f t="shared" si="154"/>
        <v>312.30455428571429</v>
      </c>
      <c r="Q3280" s="20">
        <f t="shared" si="155"/>
        <v>134118520.24539877</v>
      </c>
      <c r="R3280" s="18" t="s">
        <v>10176</v>
      </c>
      <c r="S3280" s="18">
        <v>99</v>
      </c>
    </row>
    <row r="3281" spans="1:19" x14ac:dyDescent="0.25">
      <c r="A3281" s="18" t="s">
        <v>10177</v>
      </c>
      <c r="B3281" s="18" t="s">
        <v>2004</v>
      </c>
      <c r="C3281" s="18" t="s">
        <v>45</v>
      </c>
      <c r="D3281" s="18">
        <v>1998</v>
      </c>
      <c r="E3281" s="18">
        <f>VLOOKUP(D3281,'cpi roi'!A:C,2,FALSE)</f>
        <v>163</v>
      </c>
      <c r="F3281" s="18" t="s">
        <v>10116</v>
      </c>
      <c r="G3281" s="18">
        <v>6.8</v>
      </c>
      <c r="H3281" s="19">
        <v>63000</v>
      </c>
      <c r="I3281" s="18" t="s">
        <v>2056</v>
      </c>
      <c r="J3281" s="18" t="s">
        <v>10178</v>
      </c>
      <c r="K3281" s="18" t="s">
        <v>6288</v>
      </c>
      <c r="L3281" s="18" t="s">
        <v>34</v>
      </c>
      <c r="M3281" s="20">
        <v>50000000</v>
      </c>
      <c r="N3281" s="20">
        <v>159710793</v>
      </c>
      <c r="O3281" s="21">
        <f t="shared" si="153"/>
        <v>298551402.6202454</v>
      </c>
      <c r="P3281" s="22">
        <f t="shared" si="154"/>
        <v>319.42158599999999</v>
      </c>
      <c r="Q3281" s="20">
        <f t="shared" si="155"/>
        <v>97982081.595092028</v>
      </c>
      <c r="R3281" s="18" t="s">
        <v>2105</v>
      </c>
      <c r="S3281" s="18">
        <v>125</v>
      </c>
    </row>
    <row r="3282" spans="1:19" x14ac:dyDescent="0.25">
      <c r="A3282" s="18" t="s">
        <v>10179</v>
      </c>
      <c r="B3282" s="18" t="s">
        <v>2004</v>
      </c>
      <c r="C3282" s="18" t="s">
        <v>45</v>
      </c>
      <c r="D3282" s="18">
        <v>1998</v>
      </c>
      <c r="E3282" s="18">
        <f>VLOOKUP(D3282,'cpi roi'!A:C,2,FALSE)</f>
        <v>163</v>
      </c>
      <c r="F3282" s="18" t="s">
        <v>10180</v>
      </c>
      <c r="G3282" s="18">
        <v>6.1</v>
      </c>
      <c r="H3282" s="19">
        <v>153000</v>
      </c>
      <c r="I3282" s="18" t="s">
        <v>10101</v>
      </c>
      <c r="J3282" s="18" t="s">
        <v>8516</v>
      </c>
      <c r="K3282" s="18" t="s">
        <v>8517</v>
      </c>
      <c r="L3282" s="18" t="s">
        <v>34</v>
      </c>
      <c r="M3282" s="20">
        <v>23000000</v>
      </c>
      <c r="N3282" s="20">
        <v>185991646</v>
      </c>
      <c r="O3282" s="21">
        <f t="shared" si="153"/>
        <v>347678862.18527603</v>
      </c>
      <c r="P3282" s="22">
        <f t="shared" si="154"/>
        <v>808.65933043478253</v>
      </c>
      <c r="Q3282" s="20">
        <f t="shared" si="155"/>
        <v>114105304.29447854</v>
      </c>
      <c r="R3282" s="18" t="s">
        <v>6698</v>
      </c>
      <c r="S3282" s="18">
        <v>90</v>
      </c>
    </row>
    <row r="3283" spans="1:19" x14ac:dyDescent="0.25">
      <c r="A3283" s="18" t="s">
        <v>10181</v>
      </c>
      <c r="B3283" s="18" t="s">
        <v>2004</v>
      </c>
      <c r="C3283" s="18" t="s">
        <v>45</v>
      </c>
      <c r="D3283" s="18">
        <v>1998</v>
      </c>
      <c r="E3283" s="18">
        <f>VLOOKUP(D3283,'cpi roi'!A:C,2,FALSE)</f>
        <v>163</v>
      </c>
      <c r="F3283" s="18" t="s">
        <v>10182</v>
      </c>
      <c r="G3283" s="18">
        <v>6.6</v>
      </c>
      <c r="H3283" s="19">
        <v>61000</v>
      </c>
      <c r="I3283" s="18" t="s">
        <v>2021</v>
      </c>
      <c r="J3283" s="18" t="s">
        <v>10183</v>
      </c>
      <c r="K3283" s="18" t="s">
        <v>6932</v>
      </c>
      <c r="L3283" s="18" t="s">
        <v>34</v>
      </c>
      <c r="M3283" s="20">
        <v>35000000</v>
      </c>
      <c r="N3283" s="20">
        <v>40263020</v>
      </c>
      <c r="O3283" s="21">
        <f t="shared" si="153"/>
        <v>75264676.036809817</v>
      </c>
      <c r="P3283" s="22">
        <f t="shared" si="154"/>
        <v>115.0372</v>
      </c>
      <c r="Q3283" s="20">
        <f t="shared" si="155"/>
        <v>24701239.263803683</v>
      </c>
      <c r="R3283" s="18" t="s">
        <v>10184</v>
      </c>
      <c r="S3283" s="18">
        <v>112</v>
      </c>
    </row>
    <row r="3284" spans="1:19" x14ac:dyDescent="0.25">
      <c r="A3284" s="18" t="s">
        <v>10185</v>
      </c>
      <c r="B3284" s="18" t="s">
        <v>37</v>
      </c>
      <c r="C3284" s="18" t="s">
        <v>38</v>
      </c>
      <c r="D3284" s="18">
        <v>1998</v>
      </c>
      <c r="E3284" s="18">
        <f>VLOOKUP(D3284,'cpi roi'!A:C,2,FALSE)</f>
        <v>163</v>
      </c>
      <c r="F3284" s="18" t="s">
        <v>10186</v>
      </c>
      <c r="G3284" s="18">
        <v>6.4</v>
      </c>
      <c r="H3284" s="19">
        <v>72000</v>
      </c>
      <c r="I3284" s="18" t="s">
        <v>9079</v>
      </c>
      <c r="J3284" s="18" t="s">
        <v>1032</v>
      </c>
      <c r="K3284" s="18" t="s">
        <v>7998</v>
      </c>
      <c r="L3284" s="18" t="s">
        <v>34</v>
      </c>
      <c r="M3284" s="20">
        <v>58000000</v>
      </c>
      <c r="N3284" s="20">
        <v>112587658</v>
      </c>
      <c r="O3284" s="21">
        <f t="shared" si="153"/>
        <v>210462941.05889568</v>
      </c>
      <c r="P3284" s="22">
        <f t="shared" si="154"/>
        <v>194.11665172413791</v>
      </c>
      <c r="Q3284" s="20">
        <f t="shared" si="155"/>
        <v>69072182.822085887</v>
      </c>
      <c r="R3284" s="18" t="s">
        <v>48</v>
      </c>
      <c r="S3284" s="18">
        <v>103</v>
      </c>
    </row>
    <row r="3285" spans="1:19" x14ac:dyDescent="0.25">
      <c r="A3285" s="18" t="s">
        <v>10187</v>
      </c>
      <c r="B3285" s="18" t="s">
        <v>2004</v>
      </c>
      <c r="C3285" s="18" t="s">
        <v>38</v>
      </c>
      <c r="D3285" s="18">
        <v>1998</v>
      </c>
      <c r="E3285" s="18">
        <f>VLOOKUP(D3285,'cpi roi'!A:C,2,FALSE)</f>
        <v>163</v>
      </c>
      <c r="F3285" s="18" t="s">
        <v>9909</v>
      </c>
      <c r="G3285" s="18">
        <v>6.5</v>
      </c>
      <c r="H3285" s="19">
        <v>160000</v>
      </c>
      <c r="I3285" s="18" t="s">
        <v>8456</v>
      </c>
      <c r="J3285" s="18" t="s">
        <v>7458</v>
      </c>
      <c r="K3285" s="18" t="s">
        <v>8513</v>
      </c>
      <c r="L3285" s="18" t="s">
        <v>457</v>
      </c>
      <c r="M3285" s="20">
        <v>35000000</v>
      </c>
      <c r="N3285" s="20">
        <v>182968902</v>
      </c>
      <c r="O3285" s="21">
        <f t="shared" si="153"/>
        <v>342028370.79386503</v>
      </c>
      <c r="P3285" s="22">
        <f t="shared" si="154"/>
        <v>522.76829142857139</v>
      </c>
      <c r="Q3285" s="20">
        <f t="shared" si="155"/>
        <v>112250860.12269939</v>
      </c>
      <c r="R3285" s="18" t="s">
        <v>84</v>
      </c>
      <c r="S3285" s="18">
        <v>132</v>
      </c>
    </row>
    <row r="3286" spans="1:19" x14ac:dyDescent="0.25">
      <c r="A3286" s="18" t="s">
        <v>10188</v>
      </c>
      <c r="B3286" s="18" t="s">
        <v>20</v>
      </c>
      <c r="C3286" s="18" t="s">
        <v>38</v>
      </c>
      <c r="D3286" s="18">
        <v>1998</v>
      </c>
      <c r="E3286" s="18">
        <f>VLOOKUP(D3286,'cpi roi'!A:C,2,FALSE)</f>
        <v>163</v>
      </c>
      <c r="F3286" s="18" t="s">
        <v>10077</v>
      </c>
      <c r="G3286" s="18">
        <v>7.3</v>
      </c>
      <c r="H3286" s="19">
        <v>232000</v>
      </c>
      <c r="I3286" s="18" t="s">
        <v>1564</v>
      </c>
      <c r="J3286" s="18" t="s">
        <v>10189</v>
      </c>
      <c r="K3286" s="18" t="s">
        <v>7640</v>
      </c>
      <c r="L3286" s="18" t="s">
        <v>34</v>
      </c>
      <c r="M3286" s="20">
        <v>90000000</v>
      </c>
      <c r="N3286" s="20">
        <v>250849789</v>
      </c>
      <c r="O3286" s="21">
        <f t="shared" si="153"/>
        <v>468919820.29631901</v>
      </c>
      <c r="P3286" s="22">
        <f t="shared" si="154"/>
        <v>278.72198777777777</v>
      </c>
      <c r="Q3286" s="20">
        <f t="shared" si="155"/>
        <v>153895576.07361963</v>
      </c>
      <c r="R3286" s="18" t="s">
        <v>2097</v>
      </c>
      <c r="S3286" s="18">
        <v>132</v>
      </c>
    </row>
    <row r="3287" spans="1:19" x14ac:dyDescent="0.25">
      <c r="A3287" s="18" t="s">
        <v>10190</v>
      </c>
      <c r="B3287" s="18" t="s">
        <v>20</v>
      </c>
      <c r="C3287" s="18" t="s">
        <v>21</v>
      </c>
      <c r="D3287" s="18">
        <v>1998</v>
      </c>
      <c r="E3287" s="18">
        <f>VLOOKUP(D3287,'cpi roi'!A:C,2,FALSE)</f>
        <v>163</v>
      </c>
      <c r="F3287" s="18" t="s">
        <v>10191</v>
      </c>
      <c r="G3287" s="18">
        <v>8.1</v>
      </c>
      <c r="H3287" s="19">
        <v>81000</v>
      </c>
      <c r="I3287" s="18" t="s">
        <v>10192</v>
      </c>
      <c r="J3287" s="18" t="s">
        <v>10192</v>
      </c>
      <c r="K3287" s="18" t="s">
        <v>10193</v>
      </c>
      <c r="L3287" s="18" t="s">
        <v>3814</v>
      </c>
      <c r="M3287" s="20">
        <v>1300000</v>
      </c>
      <c r="N3287" s="20">
        <v>1657778</v>
      </c>
      <c r="O3287" s="21">
        <f t="shared" si="153"/>
        <v>3098926.1141104293</v>
      </c>
      <c r="P3287" s="22">
        <f t="shared" si="154"/>
        <v>127.52138461538462</v>
      </c>
      <c r="Q3287" s="20">
        <f t="shared" si="155"/>
        <v>1017041.7177914111</v>
      </c>
      <c r="R3287" s="18" t="s">
        <v>10194</v>
      </c>
      <c r="S3287" s="18">
        <v>105</v>
      </c>
    </row>
    <row r="3288" spans="1:19" x14ac:dyDescent="0.25">
      <c r="A3288" s="18" t="s">
        <v>10195</v>
      </c>
      <c r="B3288" s="18" t="s">
        <v>20</v>
      </c>
      <c r="C3288" s="18" t="s">
        <v>56</v>
      </c>
      <c r="D3288" s="18">
        <v>1998</v>
      </c>
      <c r="E3288" s="18">
        <f>VLOOKUP(D3288,'cpi roi'!A:C,2,FALSE)</f>
        <v>163</v>
      </c>
      <c r="F3288" s="18" t="s">
        <v>9527</v>
      </c>
      <c r="G3288" s="18">
        <v>5.6</v>
      </c>
      <c r="H3288" s="19">
        <v>62000</v>
      </c>
      <c r="I3288" s="18" t="s">
        <v>10196</v>
      </c>
      <c r="J3288" s="18" t="s">
        <v>10197</v>
      </c>
      <c r="K3288" s="18" t="s">
        <v>9943</v>
      </c>
      <c r="L3288" s="18" t="s">
        <v>199</v>
      </c>
      <c r="M3288" s="20">
        <v>14000000</v>
      </c>
      <c r="N3288" s="20">
        <v>72527595</v>
      </c>
      <c r="O3288" s="21">
        <f t="shared" si="153"/>
        <v>135577657.64723927</v>
      </c>
      <c r="P3288" s="22">
        <f t="shared" si="154"/>
        <v>518.05424999999991</v>
      </c>
      <c r="Q3288" s="20">
        <f t="shared" si="155"/>
        <v>44495457.055214725</v>
      </c>
      <c r="R3288" s="18" t="s">
        <v>9668</v>
      </c>
      <c r="S3288" s="18">
        <v>99</v>
      </c>
    </row>
    <row r="3289" spans="1:19" x14ac:dyDescent="0.25">
      <c r="A3289" s="18" t="s">
        <v>10198</v>
      </c>
      <c r="B3289" s="18" t="s">
        <v>20</v>
      </c>
      <c r="C3289" s="18" t="s">
        <v>38</v>
      </c>
      <c r="D3289" s="18">
        <v>1998</v>
      </c>
      <c r="E3289" s="18">
        <f>VLOOKUP(D3289,'cpi roi'!A:C,2,FALSE)</f>
        <v>163</v>
      </c>
      <c r="F3289" s="18" t="s">
        <v>9801</v>
      </c>
      <c r="G3289" s="18">
        <v>7</v>
      </c>
      <c r="H3289" s="19">
        <v>78000</v>
      </c>
      <c r="I3289" s="18" t="s">
        <v>9030</v>
      </c>
      <c r="J3289" s="18" t="s">
        <v>2428</v>
      </c>
      <c r="K3289" s="18" t="s">
        <v>4128</v>
      </c>
      <c r="L3289" s="18" t="s">
        <v>34</v>
      </c>
      <c r="M3289" s="20">
        <v>0</v>
      </c>
      <c r="N3289" s="20">
        <v>25232289</v>
      </c>
      <c r="O3289" s="21">
        <f t="shared" si="153"/>
        <v>47167352.504907973</v>
      </c>
      <c r="P3289" s="22">
        <f t="shared" si="154"/>
        <v>0</v>
      </c>
      <c r="Q3289" s="20">
        <f t="shared" si="155"/>
        <v>15479931.901840491</v>
      </c>
      <c r="R3289" s="18" t="s">
        <v>6999</v>
      </c>
      <c r="S3289" s="18">
        <v>124</v>
      </c>
    </row>
    <row r="3290" spans="1:19" x14ac:dyDescent="0.25">
      <c r="A3290" s="18" t="s">
        <v>10199</v>
      </c>
      <c r="B3290" s="18" t="s">
        <v>20</v>
      </c>
      <c r="C3290" s="18" t="s">
        <v>38</v>
      </c>
      <c r="D3290" s="18">
        <v>1998</v>
      </c>
      <c r="E3290" s="18">
        <f>VLOOKUP(D3290,'cpi roi'!A:C,2,FALSE)</f>
        <v>163</v>
      </c>
      <c r="F3290" s="18" t="s">
        <v>9527</v>
      </c>
      <c r="G3290" s="18">
        <v>7.3</v>
      </c>
      <c r="H3290" s="19">
        <v>176000</v>
      </c>
      <c r="I3290" s="18" t="s">
        <v>1324</v>
      </c>
      <c r="J3290" s="18" t="s">
        <v>10200</v>
      </c>
      <c r="K3290" s="18" t="s">
        <v>71</v>
      </c>
      <c r="L3290" s="18" t="s">
        <v>26</v>
      </c>
      <c r="M3290" s="20">
        <v>55000000</v>
      </c>
      <c r="N3290" s="20">
        <v>41616262</v>
      </c>
      <c r="O3290" s="21">
        <f t="shared" si="153"/>
        <v>77794325.346012264</v>
      </c>
      <c r="P3290" s="22">
        <f t="shared" si="154"/>
        <v>75.665930909090903</v>
      </c>
      <c r="Q3290" s="20">
        <f t="shared" si="155"/>
        <v>25531449.079754602</v>
      </c>
      <c r="R3290" s="18" t="s">
        <v>10201</v>
      </c>
      <c r="S3290" s="18">
        <v>122</v>
      </c>
    </row>
    <row r="3291" spans="1:19" x14ac:dyDescent="0.25">
      <c r="A3291" s="18" t="s">
        <v>10202</v>
      </c>
      <c r="B3291" s="18" t="s">
        <v>2004</v>
      </c>
      <c r="C3291" s="18" t="s">
        <v>38</v>
      </c>
      <c r="D3291" s="18">
        <v>1998</v>
      </c>
      <c r="E3291" s="18">
        <f>VLOOKUP(D3291,'cpi roi'!A:C,2,FALSE)</f>
        <v>163</v>
      </c>
      <c r="F3291" s="18" t="s">
        <v>10203</v>
      </c>
      <c r="G3291" s="18">
        <v>5.2</v>
      </c>
      <c r="H3291" s="19">
        <v>70000</v>
      </c>
      <c r="I3291" s="18" t="s">
        <v>5232</v>
      </c>
      <c r="J3291" s="18" t="s">
        <v>10204</v>
      </c>
      <c r="K3291" s="18" t="s">
        <v>3367</v>
      </c>
      <c r="L3291" s="18" t="s">
        <v>34</v>
      </c>
      <c r="M3291" s="20">
        <v>80000000</v>
      </c>
      <c r="N3291" s="20">
        <v>136159423</v>
      </c>
      <c r="O3291" s="21">
        <f t="shared" si="153"/>
        <v>254526234.28282207</v>
      </c>
      <c r="P3291" s="22">
        <f t="shared" si="154"/>
        <v>170.19927875000002</v>
      </c>
      <c r="Q3291" s="20">
        <f t="shared" si="155"/>
        <v>83533388.343558282</v>
      </c>
      <c r="R3291" s="18" t="s">
        <v>2031</v>
      </c>
      <c r="S3291" s="18">
        <v>130</v>
      </c>
    </row>
    <row r="3292" spans="1:19" x14ac:dyDescent="0.25">
      <c r="A3292" s="18" t="s">
        <v>10205</v>
      </c>
      <c r="B3292" s="18" t="s">
        <v>20</v>
      </c>
      <c r="C3292" s="18" t="s">
        <v>45</v>
      </c>
      <c r="D3292" s="18">
        <v>1998</v>
      </c>
      <c r="E3292" s="18">
        <f>VLOOKUP(D3292,'cpi roi'!A:C,2,FALSE)</f>
        <v>163</v>
      </c>
      <c r="F3292" s="18" t="s">
        <v>7197</v>
      </c>
      <c r="G3292" s="18">
        <v>5.4</v>
      </c>
      <c r="H3292" s="19">
        <v>54000</v>
      </c>
      <c r="I3292" s="18" t="s">
        <v>9911</v>
      </c>
      <c r="J3292" s="18" t="s">
        <v>4515</v>
      </c>
      <c r="K3292" s="18" t="s">
        <v>9053</v>
      </c>
      <c r="L3292" s="18" t="s">
        <v>34</v>
      </c>
      <c r="M3292" s="20">
        <v>25000000</v>
      </c>
      <c r="N3292" s="20">
        <v>50688658</v>
      </c>
      <c r="O3292" s="21">
        <f t="shared" si="153"/>
        <v>94753583.390184045</v>
      </c>
      <c r="P3292" s="22">
        <f t="shared" si="154"/>
        <v>202.75463199999999</v>
      </c>
      <c r="Q3292" s="20">
        <f t="shared" si="155"/>
        <v>31097336.196319021</v>
      </c>
      <c r="R3292" s="18" t="s">
        <v>10206</v>
      </c>
      <c r="S3292" s="18">
        <v>89</v>
      </c>
    </row>
    <row r="3293" spans="1:19" x14ac:dyDescent="0.25">
      <c r="A3293" s="18" t="s">
        <v>10207</v>
      </c>
      <c r="B3293" s="18" t="s">
        <v>20</v>
      </c>
      <c r="C3293" s="18" t="s">
        <v>21</v>
      </c>
      <c r="D3293" s="18">
        <v>1998</v>
      </c>
      <c r="E3293" s="18">
        <f>VLOOKUP(D3293,'cpi roi'!A:C,2,FALSE)</f>
        <v>163</v>
      </c>
      <c r="F3293" s="18" t="s">
        <v>10168</v>
      </c>
      <c r="G3293" s="18">
        <v>7.4</v>
      </c>
      <c r="H3293" s="19">
        <v>173000</v>
      </c>
      <c r="I3293" s="18" t="s">
        <v>10208</v>
      </c>
      <c r="J3293" s="18" t="s">
        <v>10208</v>
      </c>
      <c r="K3293" s="18" t="s">
        <v>10209</v>
      </c>
      <c r="L3293" s="18" t="s">
        <v>34</v>
      </c>
      <c r="M3293" s="20">
        <v>60000</v>
      </c>
      <c r="N3293" s="20">
        <v>3221152</v>
      </c>
      <c r="O3293" s="21">
        <f t="shared" si="153"/>
        <v>6021380.4564417172</v>
      </c>
      <c r="P3293" s="22">
        <f t="shared" si="154"/>
        <v>5368.586666666667</v>
      </c>
      <c r="Q3293" s="20">
        <f t="shared" si="155"/>
        <v>1976166.8711656444</v>
      </c>
      <c r="R3293" s="18" t="s">
        <v>10210</v>
      </c>
      <c r="S3293" s="18">
        <v>84</v>
      </c>
    </row>
    <row r="3294" spans="1:19" x14ac:dyDescent="0.25">
      <c r="A3294" s="18" t="s">
        <v>10211</v>
      </c>
      <c r="B3294" s="18" t="s">
        <v>2004</v>
      </c>
      <c r="C3294" s="18" t="s">
        <v>21</v>
      </c>
      <c r="D3294" s="18">
        <v>1998</v>
      </c>
      <c r="E3294" s="18">
        <f>VLOOKUP(D3294,'cpi roi'!A:C,2,FALSE)</f>
        <v>163</v>
      </c>
      <c r="F3294" s="18" t="s">
        <v>9720</v>
      </c>
      <c r="G3294" s="18">
        <v>6.6</v>
      </c>
      <c r="H3294" s="19">
        <v>40000</v>
      </c>
      <c r="I3294" s="18" t="s">
        <v>104</v>
      </c>
      <c r="J3294" s="18" t="s">
        <v>10212</v>
      </c>
      <c r="K3294" s="18" t="s">
        <v>104</v>
      </c>
      <c r="L3294" s="18" t="s">
        <v>34</v>
      </c>
      <c r="M3294" s="20">
        <v>60000000</v>
      </c>
      <c r="N3294" s="20">
        <v>186883563</v>
      </c>
      <c r="O3294" s="21">
        <f t="shared" si="153"/>
        <v>349346145.06809813</v>
      </c>
      <c r="P3294" s="22">
        <f t="shared" si="154"/>
        <v>311.47260499999999</v>
      </c>
      <c r="Q3294" s="20">
        <f t="shared" si="155"/>
        <v>114652492.63803682</v>
      </c>
      <c r="R3294" s="18" t="s">
        <v>2097</v>
      </c>
      <c r="S3294" s="18">
        <v>169</v>
      </c>
    </row>
    <row r="3295" spans="1:19" x14ac:dyDescent="0.25">
      <c r="A3295" s="18" t="s">
        <v>10213</v>
      </c>
      <c r="B3295" s="18" t="s">
        <v>2711</v>
      </c>
      <c r="C3295" s="18" t="s">
        <v>45</v>
      </c>
      <c r="D3295" s="18">
        <v>1998</v>
      </c>
      <c r="E3295" s="18">
        <f>VLOOKUP(D3295,'cpi roi'!A:C,2,FALSE)</f>
        <v>163</v>
      </c>
      <c r="F3295" s="18" t="s">
        <v>7197</v>
      </c>
      <c r="G3295" s="18">
        <v>7.7</v>
      </c>
      <c r="H3295" s="19">
        <v>67000</v>
      </c>
      <c r="I3295" s="18" t="s">
        <v>8684</v>
      </c>
      <c r="J3295" s="18" t="s">
        <v>8684</v>
      </c>
      <c r="K3295" s="18" t="s">
        <v>10214</v>
      </c>
      <c r="L3295" s="18" t="s">
        <v>34</v>
      </c>
      <c r="M3295" s="20">
        <v>2200000</v>
      </c>
      <c r="N3295" s="20">
        <v>2982011</v>
      </c>
      <c r="O3295" s="21">
        <f t="shared" si="153"/>
        <v>5574348.16993865</v>
      </c>
      <c r="P3295" s="22">
        <f t="shared" si="154"/>
        <v>135.54595454545455</v>
      </c>
      <c r="Q3295" s="20">
        <f t="shared" si="155"/>
        <v>1829454.6012269941</v>
      </c>
      <c r="R3295" s="18" t="s">
        <v>8438</v>
      </c>
      <c r="S3295" s="18">
        <v>134</v>
      </c>
    </row>
    <row r="3296" spans="1:19" x14ac:dyDescent="0.25">
      <c r="A3296" s="18" t="s">
        <v>10215</v>
      </c>
      <c r="B3296" s="18" t="s">
        <v>2004</v>
      </c>
      <c r="C3296" s="18" t="s">
        <v>67</v>
      </c>
      <c r="D3296" s="18">
        <v>1998</v>
      </c>
      <c r="E3296" s="18">
        <f>VLOOKUP(D3296,'cpi roi'!A:C,2,FALSE)</f>
        <v>163</v>
      </c>
      <c r="F3296" s="18" t="s">
        <v>10116</v>
      </c>
      <c r="G3296" s="18">
        <v>6.8</v>
      </c>
      <c r="H3296" s="19">
        <v>108000</v>
      </c>
      <c r="I3296" s="18" t="s">
        <v>7950</v>
      </c>
      <c r="J3296" s="18" t="s">
        <v>10215</v>
      </c>
      <c r="K3296" s="18" t="s">
        <v>101</v>
      </c>
      <c r="L3296" s="18" t="s">
        <v>34</v>
      </c>
      <c r="M3296" s="20">
        <v>90000000</v>
      </c>
      <c r="N3296" s="20">
        <v>202292902</v>
      </c>
      <c r="O3296" s="21">
        <f t="shared" si="153"/>
        <v>378151210.05766869</v>
      </c>
      <c r="P3296" s="22">
        <f t="shared" si="154"/>
        <v>224.76989111111112</v>
      </c>
      <c r="Q3296" s="20">
        <f t="shared" si="155"/>
        <v>124106074.84662578</v>
      </c>
      <c r="R3296" s="18" t="s">
        <v>65</v>
      </c>
      <c r="S3296" s="18">
        <v>115</v>
      </c>
    </row>
    <row r="3297" spans="1:19" x14ac:dyDescent="0.25">
      <c r="A3297" s="18" t="s">
        <v>10216</v>
      </c>
      <c r="B3297" s="18" t="s">
        <v>2004</v>
      </c>
      <c r="C3297" s="18" t="s">
        <v>38</v>
      </c>
      <c r="D3297" s="18">
        <v>1998</v>
      </c>
      <c r="E3297" s="18">
        <f>VLOOKUP(D3297,'cpi roi'!A:C,2,FALSE)</f>
        <v>163</v>
      </c>
      <c r="F3297" s="18" t="s">
        <v>9711</v>
      </c>
      <c r="G3297" s="18">
        <v>6.1</v>
      </c>
      <c r="H3297" s="19">
        <v>101000</v>
      </c>
      <c r="I3297" s="18" t="s">
        <v>1132</v>
      </c>
      <c r="J3297" s="18" t="s">
        <v>762</v>
      </c>
      <c r="K3297" s="18" t="s">
        <v>1056</v>
      </c>
      <c r="L3297" s="18" t="s">
        <v>34</v>
      </c>
      <c r="M3297" s="20">
        <v>80000000</v>
      </c>
      <c r="N3297" s="20">
        <v>37020277</v>
      </c>
      <c r="O3297" s="21">
        <f t="shared" si="153"/>
        <v>69202934.980981588</v>
      </c>
      <c r="P3297" s="22">
        <f t="shared" si="154"/>
        <v>46.275346249999998</v>
      </c>
      <c r="Q3297" s="20">
        <f t="shared" si="155"/>
        <v>22711826.380368099</v>
      </c>
      <c r="R3297" s="18" t="s">
        <v>27</v>
      </c>
      <c r="S3297" s="18">
        <v>134</v>
      </c>
    </row>
    <row r="3298" spans="1:19" x14ac:dyDescent="0.25">
      <c r="A3298" s="18" t="s">
        <v>10217</v>
      </c>
      <c r="B3298" s="18" t="s">
        <v>2004</v>
      </c>
      <c r="C3298" s="18" t="s">
        <v>38</v>
      </c>
      <c r="D3298" s="18">
        <v>1998</v>
      </c>
      <c r="E3298" s="18">
        <f>VLOOKUP(D3298,'cpi roi'!A:C,2,FALSE)</f>
        <v>163</v>
      </c>
      <c r="F3298" s="18" t="s">
        <v>10072</v>
      </c>
      <c r="G3298" s="18">
        <v>6.6</v>
      </c>
      <c r="H3298" s="19">
        <v>98000</v>
      </c>
      <c r="I3298" s="18" t="s">
        <v>9125</v>
      </c>
      <c r="J3298" s="18" t="s">
        <v>7981</v>
      </c>
      <c r="K3298" s="18" t="s">
        <v>1881</v>
      </c>
      <c r="L3298" s="18" t="s">
        <v>34</v>
      </c>
      <c r="M3298" s="20">
        <v>60000000</v>
      </c>
      <c r="N3298" s="20">
        <v>102367405</v>
      </c>
      <c r="O3298" s="21">
        <f t="shared" si="153"/>
        <v>191357965.05214724</v>
      </c>
      <c r="P3298" s="22">
        <f t="shared" si="154"/>
        <v>170.61234166666665</v>
      </c>
      <c r="Q3298" s="20">
        <f t="shared" si="155"/>
        <v>62802088.957055219</v>
      </c>
      <c r="R3298" s="18" t="s">
        <v>27</v>
      </c>
      <c r="S3298" s="18">
        <v>131</v>
      </c>
    </row>
    <row r="3299" spans="1:19" x14ac:dyDescent="0.25">
      <c r="A3299" s="18" t="s">
        <v>10218</v>
      </c>
      <c r="B3299" s="18" t="s">
        <v>2004</v>
      </c>
      <c r="C3299" s="18" t="s">
        <v>38</v>
      </c>
      <c r="D3299" s="18">
        <v>1998</v>
      </c>
      <c r="E3299" s="18">
        <f>VLOOKUP(D3299,'cpi roi'!A:C,2,FALSE)</f>
        <v>163</v>
      </c>
      <c r="F3299" s="18" t="s">
        <v>10164</v>
      </c>
      <c r="G3299" s="18">
        <v>5.8</v>
      </c>
      <c r="H3299" s="19">
        <v>74000</v>
      </c>
      <c r="I3299" s="18" t="s">
        <v>549</v>
      </c>
      <c r="J3299" s="18" t="s">
        <v>10219</v>
      </c>
      <c r="K3299" s="18" t="s">
        <v>502</v>
      </c>
      <c r="L3299" s="18" t="s">
        <v>34</v>
      </c>
      <c r="M3299" s="20">
        <v>70000000</v>
      </c>
      <c r="N3299" s="20">
        <v>164839294</v>
      </c>
      <c r="O3299" s="21">
        <f t="shared" si="153"/>
        <v>308138238.53865027</v>
      </c>
      <c r="P3299" s="22">
        <f t="shared" si="154"/>
        <v>235.4847057142857</v>
      </c>
      <c r="Q3299" s="20">
        <f t="shared" si="155"/>
        <v>101128401.22699387</v>
      </c>
      <c r="R3299" s="18" t="s">
        <v>8003</v>
      </c>
      <c r="S3299" s="18">
        <v>102</v>
      </c>
    </row>
    <row r="3300" spans="1:19" x14ac:dyDescent="0.25">
      <c r="A3300" s="18" t="s">
        <v>10220</v>
      </c>
      <c r="B3300" s="18" t="s">
        <v>20</v>
      </c>
      <c r="C3300" s="18" t="s">
        <v>38</v>
      </c>
      <c r="D3300" s="18">
        <v>1998</v>
      </c>
      <c r="E3300" s="18">
        <f>VLOOKUP(D3300,'cpi roi'!A:C,2,FALSE)</f>
        <v>163</v>
      </c>
      <c r="F3300" s="18" t="s">
        <v>10221</v>
      </c>
      <c r="G3300" s="18">
        <v>6.1</v>
      </c>
      <c r="H3300" s="19">
        <v>35000</v>
      </c>
      <c r="I3300" s="18" t="s">
        <v>7686</v>
      </c>
      <c r="J3300" s="18" t="s">
        <v>7686</v>
      </c>
      <c r="K3300" s="18" t="s">
        <v>486</v>
      </c>
      <c r="L3300" s="18" t="s">
        <v>34</v>
      </c>
      <c r="M3300" s="20">
        <v>45000000</v>
      </c>
      <c r="N3300" s="20">
        <v>11203026</v>
      </c>
      <c r="O3300" s="21">
        <f t="shared" si="153"/>
        <v>20942098.29570552</v>
      </c>
      <c r="P3300" s="22">
        <f t="shared" si="154"/>
        <v>24.895613333333333</v>
      </c>
      <c r="Q3300" s="20">
        <f t="shared" si="155"/>
        <v>6873022.0858895713</v>
      </c>
      <c r="R3300" s="18" t="s">
        <v>10222</v>
      </c>
      <c r="S3300" s="18">
        <v>106</v>
      </c>
    </row>
    <row r="3301" spans="1:19" x14ac:dyDescent="0.25">
      <c r="A3301" s="18" t="s">
        <v>10223</v>
      </c>
      <c r="B3301" s="18" t="s">
        <v>20</v>
      </c>
      <c r="C3301" s="18" t="s">
        <v>38</v>
      </c>
      <c r="D3301" s="18">
        <v>1998</v>
      </c>
      <c r="E3301" s="18">
        <f>VLOOKUP(D3301,'cpi roi'!A:C,2,FALSE)</f>
        <v>163</v>
      </c>
      <c r="F3301" s="18" t="s">
        <v>10168</v>
      </c>
      <c r="G3301" s="18">
        <v>6.6</v>
      </c>
      <c r="H3301" s="19">
        <v>156000</v>
      </c>
      <c r="I3301" s="18" t="s">
        <v>1158</v>
      </c>
      <c r="J3301" s="18" t="s">
        <v>3886</v>
      </c>
      <c r="K3301" s="18" t="s">
        <v>540</v>
      </c>
      <c r="L3301" s="18" t="s">
        <v>34</v>
      </c>
      <c r="M3301" s="20">
        <v>140000000</v>
      </c>
      <c r="N3301" s="20">
        <v>285444603</v>
      </c>
      <c r="O3301" s="21">
        <f t="shared" si="153"/>
        <v>533588776.28282207</v>
      </c>
      <c r="P3301" s="22">
        <f t="shared" si="154"/>
        <v>203.88900214285712</v>
      </c>
      <c r="Q3301" s="20">
        <f t="shared" si="155"/>
        <v>175119388.34355828</v>
      </c>
      <c r="R3301" s="18" t="s">
        <v>27</v>
      </c>
      <c r="S3301" s="18">
        <v>127</v>
      </c>
    </row>
    <row r="3302" spans="1:19" x14ac:dyDescent="0.25">
      <c r="A3302" s="18" t="s">
        <v>10224</v>
      </c>
      <c r="B3302" s="18" t="s">
        <v>20</v>
      </c>
      <c r="C3302" s="18" t="s">
        <v>67</v>
      </c>
      <c r="D3302" s="18">
        <v>1998</v>
      </c>
      <c r="E3302" s="18">
        <f>VLOOKUP(D3302,'cpi roi'!A:C,2,FALSE)</f>
        <v>163</v>
      </c>
      <c r="F3302" s="18" t="s">
        <v>9838</v>
      </c>
      <c r="G3302" s="18">
        <v>7.4</v>
      </c>
      <c r="H3302" s="19">
        <v>95000</v>
      </c>
      <c r="I3302" s="18" t="s">
        <v>10225</v>
      </c>
      <c r="J3302" s="18" t="s">
        <v>10226</v>
      </c>
      <c r="K3302" s="18" t="s">
        <v>10227</v>
      </c>
      <c r="L3302" s="18" t="s">
        <v>26</v>
      </c>
      <c r="M3302" s="20">
        <v>30000000</v>
      </c>
      <c r="N3302" s="20">
        <v>82150642</v>
      </c>
      <c r="O3302" s="21">
        <f t="shared" si="153"/>
        <v>153566261.4564417</v>
      </c>
      <c r="P3302" s="22">
        <f t="shared" si="154"/>
        <v>273.83547333333331</v>
      </c>
      <c r="Q3302" s="20">
        <f t="shared" si="155"/>
        <v>50399166.871165648</v>
      </c>
      <c r="R3302" s="18" t="s">
        <v>223</v>
      </c>
      <c r="S3302" s="18">
        <v>124</v>
      </c>
    </row>
    <row r="3303" spans="1:19" x14ac:dyDescent="0.25">
      <c r="A3303" s="18" t="s">
        <v>10228</v>
      </c>
      <c r="B3303" s="18" t="s">
        <v>20</v>
      </c>
      <c r="C3303" s="18" t="s">
        <v>38</v>
      </c>
      <c r="D3303" s="18">
        <v>1998</v>
      </c>
      <c r="E3303" s="18">
        <f>VLOOKUP(D3303,'cpi roi'!A:C,2,FALSE)</f>
        <v>163</v>
      </c>
      <c r="F3303" s="18" t="s">
        <v>10093</v>
      </c>
      <c r="G3303" s="18">
        <v>7.3</v>
      </c>
      <c r="H3303" s="19">
        <v>134000</v>
      </c>
      <c r="I3303" s="18" t="s">
        <v>8502</v>
      </c>
      <c r="J3303" s="18" t="s">
        <v>9129</v>
      </c>
      <c r="K3303" s="18" t="s">
        <v>9412</v>
      </c>
      <c r="L3303" s="18" t="s">
        <v>5820</v>
      </c>
      <c r="M3303" s="20">
        <v>50000000</v>
      </c>
      <c r="N3303" s="20">
        <v>44547681</v>
      </c>
      <c r="O3303" s="21">
        <f t="shared" si="153"/>
        <v>83274100.617791399</v>
      </c>
      <c r="P3303" s="22">
        <f t="shared" si="154"/>
        <v>89.095361999999994</v>
      </c>
      <c r="Q3303" s="20">
        <f t="shared" si="155"/>
        <v>27329865.644171782</v>
      </c>
      <c r="R3303" s="18" t="s">
        <v>8628</v>
      </c>
      <c r="S3303" s="18">
        <v>140</v>
      </c>
    </row>
    <row r="3304" spans="1:19" x14ac:dyDescent="0.25">
      <c r="A3304" s="18">
        <v>54</v>
      </c>
      <c r="B3304" s="18" t="s">
        <v>20</v>
      </c>
      <c r="C3304" s="18" t="s">
        <v>21</v>
      </c>
      <c r="D3304" s="18">
        <v>1998</v>
      </c>
      <c r="E3304" s="18">
        <f>VLOOKUP(D3304,'cpi roi'!A:C,2,FALSE)</f>
        <v>163</v>
      </c>
      <c r="F3304" s="18" t="s">
        <v>10229</v>
      </c>
      <c r="G3304" s="18">
        <v>5.8</v>
      </c>
      <c r="H3304" s="19">
        <v>32000</v>
      </c>
      <c r="I3304" s="18" t="s">
        <v>10230</v>
      </c>
      <c r="J3304" s="18" t="s">
        <v>10230</v>
      </c>
      <c r="K3304" s="18" t="s">
        <v>10231</v>
      </c>
      <c r="L3304" s="18" t="s">
        <v>34</v>
      </c>
      <c r="M3304" s="20">
        <v>13000000</v>
      </c>
      <c r="N3304" s="20">
        <v>16757163</v>
      </c>
      <c r="O3304" s="21">
        <f t="shared" si="153"/>
        <v>31324586.295092024</v>
      </c>
      <c r="P3304" s="22">
        <f t="shared" si="154"/>
        <v>128.90125384615385</v>
      </c>
      <c r="Q3304" s="20">
        <f t="shared" si="155"/>
        <v>10280468.098159511</v>
      </c>
      <c r="R3304" s="18" t="s">
        <v>10232</v>
      </c>
      <c r="S3304" s="18">
        <v>93</v>
      </c>
    </row>
    <row r="3305" spans="1:19" x14ac:dyDescent="0.25">
      <c r="A3305" s="18" t="s">
        <v>10233</v>
      </c>
      <c r="B3305" s="18" t="s">
        <v>2004</v>
      </c>
      <c r="C3305" s="18" t="s">
        <v>21</v>
      </c>
      <c r="D3305" s="18">
        <v>1998</v>
      </c>
      <c r="E3305" s="18">
        <f>VLOOKUP(D3305,'cpi roi'!A:C,2,FALSE)</f>
        <v>163</v>
      </c>
      <c r="F3305" s="18" t="s">
        <v>9881</v>
      </c>
      <c r="G3305" s="18">
        <v>6</v>
      </c>
      <c r="H3305" s="19">
        <v>25000</v>
      </c>
      <c r="I3305" s="18" t="s">
        <v>4842</v>
      </c>
      <c r="J3305" s="18" t="s">
        <v>10234</v>
      </c>
      <c r="K3305" s="18" t="s">
        <v>8593</v>
      </c>
      <c r="L3305" s="18" t="s">
        <v>34</v>
      </c>
      <c r="M3305" s="20">
        <v>30000000</v>
      </c>
      <c r="N3305" s="20">
        <v>81471882</v>
      </c>
      <c r="O3305" s="21">
        <f t="shared" si="153"/>
        <v>152297438.31533742</v>
      </c>
      <c r="P3305" s="22">
        <f t="shared" si="154"/>
        <v>271.57293999999996</v>
      </c>
      <c r="Q3305" s="20">
        <f t="shared" si="155"/>
        <v>49982749.693251535</v>
      </c>
      <c r="R3305" s="18" t="s">
        <v>184</v>
      </c>
      <c r="S3305" s="18">
        <v>114</v>
      </c>
    </row>
    <row r="3306" spans="1:19" x14ac:dyDescent="0.25">
      <c r="A3306" s="18" t="s">
        <v>10235</v>
      </c>
      <c r="B3306" s="18" t="s">
        <v>2004</v>
      </c>
      <c r="C3306" s="18" t="s">
        <v>45</v>
      </c>
      <c r="D3306" s="18">
        <v>1998</v>
      </c>
      <c r="E3306" s="18">
        <f>VLOOKUP(D3306,'cpi roi'!A:C,2,FALSE)</f>
        <v>163</v>
      </c>
      <c r="F3306" s="18" t="s">
        <v>9658</v>
      </c>
      <c r="G3306" s="18">
        <v>6.7</v>
      </c>
      <c r="H3306" s="19">
        <v>65000</v>
      </c>
      <c r="I3306" s="18" t="s">
        <v>10236</v>
      </c>
      <c r="J3306" s="18" t="s">
        <v>10236</v>
      </c>
      <c r="K3306" s="18" t="s">
        <v>9137</v>
      </c>
      <c r="L3306" s="18" t="s">
        <v>26</v>
      </c>
      <c r="M3306" s="20">
        <v>6000000</v>
      </c>
      <c r="N3306" s="20">
        <v>11841544</v>
      </c>
      <c r="O3306" s="21">
        <f t="shared" si="153"/>
        <v>22135696.05398773</v>
      </c>
      <c r="P3306" s="22">
        <f t="shared" si="154"/>
        <v>197.35906666666668</v>
      </c>
      <c r="Q3306" s="20">
        <f t="shared" si="155"/>
        <v>7264750.9202453997</v>
      </c>
      <c r="R3306" s="18" t="s">
        <v>10237</v>
      </c>
      <c r="S3306" s="18">
        <v>99</v>
      </c>
    </row>
    <row r="3307" spans="1:19" x14ac:dyDescent="0.25">
      <c r="A3307" s="18" t="s">
        <v>10238</v>
      </c>
      <c r="B3307" s="18" t="s">
        <v>20</v>
      </c>
      <c r="C3307" s="18" t="s">
        <v>45</v>
      </c>
      <c r="D3307" s="18">
        <v>1998</v>
      </c>
      <c r="E3307" s="18">
        <f>VLOOKUP(D3307,'cpi roi'!A:C,2,FALSE)</f>
        <v>163</v>
      </c>
      <c r="F3307" s="18" t="s">
        <v>10123</v>
      </c>
      <c r="G3307" s="18">
        <v>7.5</v>
      </c>
      <c r="H3307" s="19">
        <v>49000</v>
      </c>
      <c r="I3307" s="18" t="s">
        <v>10239</v>
      </c>
      <c r="J3307" s="18" t="s">
        <v>10239</v>
      </c>
      <c r="K3307" s="18" t="s">
        <v>10239</v>
      </c>
      <c r="L3307" s="18" t="s">
        <v>34</v>
      </c>
      <c r="M3307" s="20">
        <v>1500000</v>
      </c>
      <c r="N3307" s="20">
        <v>2375097</v>
      </c>
      <c r="O3307" s="21">
        <f t="shared" si="153"/>
        <v>4439828.5638036802</v>
      </c>
      <c r="P3307" s="22">
        <f t="shared" si="154"/>
        <v>158.3398</v>
      </c>
      <c r="Q3307" s="20">
        <f t="shared" si="155"/>
        <v>1457114.7239263805</v>
      </c>
      <c r="R3307" s="18" t="s">
        <v>10240</v>
      </c>
      <c r="S3307" s="18">
        <v>110</v>
      </c>
    </row>
    <row r="3308" spans="1:19" x14ac:dyDescent="0.25">
      <c r="A3308" s="18" t="s">
        <v>10241</v>
      </c>
      <c r="B3308" s="18" t="s">
        <v>20</v>
      </c>
      <c r="C3308" s="18" t="s">
        <v>56</v>
      </c>
      <c r="D3308" s="18">
        <v>1998</v>
      </c>
      <c r="E3308" s="18">
        <f>VLOOKUP(D3308,'cpi roi'!A:C,2,FALSE)</f>
        <v>163</v>
      </c>
      <c r="F3308" s="18" t="s">
        <v>10242</v>
      </c>
      <c r="G3308" s="18">
        <v>4.5999999999999996</v>
      </c>
      <c r="H3308" s="19">
        <v>46000</v>
      </c>
      <c r="I3308" s="18" t="s">
        <v>5228</v>
      </c>
      <c r="J3308" s="18" t="s">
        <v>10243</v>
      </c>
      <c r="K3308" s="18" t="s">
        <v>9085</v>
      </c>
      <c r="L3308" s="18" t="s">
        <v>34</v>
      </c>
      <c r="M3308" s="20">
        <v>60000000</v>
      </c>
      <c r="N3308" s="20">
        <v>37170655</v>
      </c>
      <c r="O3308" s="21">
        <f t="shared" si="153"/>
        <v>69484040.358895704</v>
      </c>
      <c r="P3308" s="22">
        <f t="shared" si="154"/>
        <v>61.95109166666667</v>
      </c>
      <c r="Q3308" s="20">
        <f t="shared" si="155"/>
        <v>22804082.822085891</v>
      </c>
      <c r="R3308" s="18" t="s">
        <v>65</v>
      </c>
      <c r="S3308" s="18">
        <v>105</v>
      </c>
    </row>
    <row r="3309" spans="1:19" x14ac:dyDescent="0.25">
      <c r="A3309" s="18" t="s">
        <v>10244</v>
      </c>
      <c r="B3309" s="18" t="s">
        <v>20</v>
      </c>
      <c r="C3309" s="18" t="s">
        <v>56</v>
      </c>
      <c r="D3309" s="18">
        <v>1998</v>
      </c>
      <c r="E3309" s="18">
        <f>VLOOKUP(D3309,'cpi roi'!A:C,2,FALSE)</f>
        <v>163</v>
      </c>
      <c r="F3309" s="18" t="s">
        <v>10245</v>
      </c>
      <c r="G3309" s="18">
        <v>5.8</v>
      </c>
      <c r="H3309" s="19">
        <v>68000</v>
      </c>
      <c r="I3309" s="18" t="s">
        <v>581</v>
      </c>
      <c r="J3309" s="18" t="s">
        <v>8657</v>
      </c>
      <c r="K3309" s="18" t="s">
        <v>597</v>
      </c>
      <c r="L3309" s="18" t="s">
        <v>34</v>
      </c>
      <c r="M3309" s="20">
        <v>17000000</v>
      </c>
      <c r="N3309" s="20">
        <v>55041738</v>
      </c>
      <c r="O3309" s="21">
        <f t="shared" si="153"/>
        <v>102890905.32883435</v>
      </c>
      <c r="P3309" s="22">
        <f t="shared" si="154"/>
        <v>323.77492941176473</v>
      </c>
      <c r="Q3309" s="20">
        <f t="shared" si="155"/>
        <v>33767937.423312888</v>
      </c>
      <c r="R3309" s="18" t="s">
        <v>8990</v>
      </c>
      <c r="S3309" s="18">
        <v>86</v>
      </c>
    </row>
    <row r="3310" spans="1:19" x14ac:dyDescent="0.25">
      <c r="A3310" s="18" t="s">
        <v>10246</v>
      </c>
      <c r="B3310" s="18" t="s">
        <v>20</v>
      </c>
      <c r="C3310" s="18" t="s">
        <v>56</v>
      </c>
      <c r="D3310" s="18">
        <v>1998</v>
      </c>
      <c r="E3310" s="18">
        <f>VLOOKUP(D3310,'cpi roi'!A:C,2,FALSE)</f>
        <v>163</v>
      </c>
      <c r="F3310" s="18" t="s">
        <v>10074</v>
      </c>
      <c r="G3310" s="18">
        <v>5.6</v>
      </c>
      <c r="H3310" s="19">
        <v>21000</v>
      </c>
      <c r="I3310" s="18" t="s">
        <v>10247</v>
      </c>
      <c r="J3310" s="18" t="s">
        <v>8763</v>
      </c>
      <c r="K3310" s="18" t="s">
        <v>10248</v>
      </c>
      <c r="L3310" s="18" t="s">
        <v>252</v>
      </c>
      <c r="M3310" s="20">
        <v>15000000</v>
      </c>
      <c r="N3310" s="20">
        <v>17514980</v>
      </c>
      <c r="O3310" s="21">
        <f t="shared" si="153"/>
        <v>32741192.674846623</v>
      </c>
      <c r="P3310" s="22">
        <f t="shared" si="154"/>
        <v>116.76653333333333</v>
      </c>
      <c r="Q3310" s="20">
        <f t="shared" si="155"/>
        <v>10745386.503067486</v>
      </c>
      <c r="R3310" s="18" t="s">
        <v>122</v>
      </c>
      <c r="S3310" s="18">
        <v>84</v>
      </c>
    </row>
    <row r="3311" spans="1:19" x14ac:dyDescent="0.25">
      <c r="A3311" s="18" t="s">
        <v>10249</v>
      </c>
      <c r="B3311" s="18" t="s">
        <v>20</v>
      </c>
      <c r="C3311" s="18" t="s">
        <v>38</v>
      </c>
      <c r="D3311" s="18">
        <v>1998</v>
      </c>
      <c r="E3311" s="18">
        <f>VLOOKUP(D3311,'cpi roi'!A:C,2,FALSE)</f>
        <v>163</v>
      </c>
      <c r="F3311" s="18" t="s">
        <v>10203</v>
      </c>
      <c r="G3311" s="18">
        <v>6.1</v>
      </c>
      <c r="H3311" s="19">
        <v>70000</v>
      </c>
      <c r="I3311" s="18" t="s">
        <v>601</v>
      </c>
      <c r="J3311" s="18" t="s">
        <v>10250</v>
      </c>
      <c r="K3311" s="18" t="s">
        <v>4462</v>
      </c>
      <c r="L3311" s="18" t="s">
        <v>34</v>
      </c>
      <c r="M3311" s="20">
        <v>60000000</v>
      </c>
      <c r="N3311" s="20">
        <v>93107289</v>
      </c>
      <c r="O3311" s="21">
        <f t="shared" si="153"/>
        <v>174047797.29018405</v>
      </c>
      <c r="P3311" s="22">
        <f t="shared" si="154"/>
        <v>155.17881499999999</v>
      </c>
      <c r="Q3311" s="20">
        <f t="shared" si="155"/>
        <v>57121036.196319021</v>
      </c>
      <c r="R3311" s="18" t="s">
        <v>65</v>
      </c>
      <c r="S3311" s="18">
        <v>111</v>
      </c>
    </row>
    <row r="3312" spans="1:19" x14ac:dyDescent="0.25">
      <c r="A3312" s="18" t="s">
        <v>10251</v>
      </c>
      <c r="B3312" s="18" t="s">
        <v>20</v>
      </c>
      <c r="C3312" s="18" t="s">
        <v>108</v>
      </c>
      <c r="D3312" s="18">
        <v>1998</v>
      </c>
      <c r="E3312" s="18">
        <f>VLOOKUP(D3312,'cpi roi'!A:C,2,FALSE)</f>
        <v>163</v>
      </c>
      <c r="F3312" s="18" t="s">
        <v>10252</v>
      </c>
      <c r="G3312" s="18">
        <v>7.7</v>
      </c>
      <c r="H3312" s="19">
        <v>191000</v>
      </c>
      <c r="I3312" s="18" t="s">
        <v>10253</v>
      </c>
      <c r="J3312" s="18" t="s">
        <v>10253</v>
      </c>
      <c r="K3312" s="18" t="s">
        <v>10254</v>
      </c>
      <c r="L3312" s="18" t="s">
        <v>5820</v>
      </c>
      <c r="M3312" s="20">
        <v>0</v>
      </c>
      <c r="N3312" s="20">
        <v>7267585</v>
      </c>
      <c r="O3312" s="21">
        <f t="shared" si="153"/>
        <v>13585479.444785275</v>
      </c>
      <c r="P3312" s="22">
        <f t="shared" si="154"/>
        <v>0</v>
      </c>
      <c r="Q3312" s="20">
        <f t="shared" si="155"/>
        <v>4458641.1042944789</v>
      </c>
      <c r="R3312" s="18" t="s">
        <v>10255</v>
      </c>
      <c r="S3312" s="18">
        <v>80</v>
      </c>
    </row>
    <row r="3313" spans="1:19" x14ac:dyDescent="0.25">
      <c r="A3313" s="18" t="s">
        <v>10256</v>
      </c>
      <c r="B3313" s="18" t="s">
        <v>2004</v>
      </c>
      <c r="C3313" s="18" t="s">
        <v>21</v>
      </c>
      <c r="D3313" s="18">
        <v>1998</v>
      </c>
      <c r="E3313" s="18">
        <f>VLOOKUP(D3313,'cpi roi'!A:C,2,FALSE)</f>
        <v>163</v>
      </c>
      <c r="F3313" s="18" t="s">
        <v>10257</v>
      </c>
      <c r="G3313" s="18">
        <v>6.7</v>
      </c>
      <c r="H3313" s="19">
        <v>116000</v>
      </c>
      <c r="I3313" s="18" t="s">
        <v>8546</v>
      </c>
      <c r="J3313" s="18" t="s">
        <v>1336</v>
      </c>
      <c r="K3313" s="18" t="s">
        <v>1540</v>
      </c>
      <c r="L3313" s="18" t="s">
        <v>34</v>
      </c>
      <c r="M3313" s="20">
        <v>55000000</v>
      </c>
      <c r="N3313" s="20">
        <v>198685114</v>
      </c>
      <c r="O3313" s="21">
        <f t="shared" si="153"/>
        <v>371407081.20122695</v>
      </c>
      <c r="P3313" s="22">
        <f t="shared" si="154"/>
        <v>361.24566181818182</v>
      </c>
      <c r="Q3313" s="20">
        <f t="shared" si="155"/>
        <v>121892707.97546013</v>
      </c>
      <c r="R3313" s="18" t="s">
        <v>8881</v>
      </c>
      <c r="S3313" s="18">
        <v>114</v>
      </c>
    </row>
    <row r="3314" spans="1:19" x14ac:dyDescent="0.25">
      <c r="A3314" s="18" t="s">
        <v>10258</v>
      </c>
      <c r="B3314" s="18" t="s">
        <v>20</v>
      </c>
      <c r="C3314" s="18" t="s">
        <v>45</v>
      </c>
      <c r="D3314" s="18">
        <v>1998</v>
      </c>
      <c r="E3314" s="18">
        <f>VLOOKUP(D3314,'cpi roi'!A:C,2,FALSE)</f>
        <v>163</v>
      </c>
      <c r="F3314" s="18" t="s">
        <v>9801</v>
      </c>
      <c r="G3314" s="18">
        <v>6.7</v>
      </c>
      <c r="H3314" s="19">
        <v>59000</v>
      </c>
      <c r="I3314" s="18" t="s">
        <v>7254</v>
      </c>
      <c r="J3314" s="18" t="s">
        <v>10259</v>
      </c>
      <c r="K3314" s="18" t="s">
        <v>10259</v>
      </c>
      <c r="L3314" s="18" t="s">
        <v>34</v>
      </c>
      <c r="M3314" s="20">
        <v>8000000</v>
      </c>
      <c r="N3314" s="20">
        <v>17460020</v>
      </c>
      <c r="O3314" s="21">
        <f t="shared" si="153"/>
        <v>32638454.564417176</v>
      </c>
      <c r="P3314" s="22">
        <f t="shared" si="154"/>
        <v>218.25024999999999</v>
      </c>
      <c r="Q3314" s="20">
        <f t="shared" si="155"/>
        <v>10711668.711656442</v>
      </c>
      <c r="R3314" s="18" t="s">
        <v>6698</v>
      </c>
      <c r="S3314" s="18">
        <v>82</v>
      </c>
    </row>
    <row r="3315" spans="1:19" x14ac:dyDescent="0.25">
      <c r="A3315" s="18" t="s">
        <v>10260</v>
      </c>
      <c r="B3315" s="18" t="s">
        <v>20</v>
      </c>
      <c r="C3315" s="18" t="s">
        <v>21</v>
      </c>
      <c r="D3315" s="18">
        <v>1998</v>
      </c>
      <c r="E3315" s="18">
        <f>VLOOKUP(D3315,'cpi roi'!A:C,2,FALSE)</f>
        <v>163</v>
      </c>
      <c r="F3315" s="18" t="s">
        <v>9658</v>
      </c>
      <c r="G3315" s="18">
        <v>6.9</v>
      </c>
      <c r="H3315" s="19">
        <v>45000</v>
      </c>
      <c r="I3315" s="18" t="s">
        <v>3432</v>
      </c>
      <c r="J3315" s="18" t="s">
        <v>3432</v>
      </c>
      <c r="K3315" s="18" t="s">
        <v>4128</v>
      </c>
      <c r="L3315" s="18" t="s">
        <v>34</v>
      </c>
      <c r="M3315" s="20">
        <v>25000000</v>
      </c>
      <c r="N3315" s="20">
        <v>21567853</v>
      </c>
      <c r="O3315" s="21">
        <f t="shared" si="153"/>
        <v>40317330.117177911</v>
      </c>
      <c r="P3315" s="22">
        <f t="shared" si="154"/>
        <v>86.271411999999998</v>
      </c>
      <c r="Q3315" s="20">
        <f t="shared" si="155"/>
        <v>13231811.656441718</v>
      </c>
      <c r="R3315" s="18" t="s">
        <v>2097</v>
      </c>
      <c r="S3315" s="18">
        <v>136</v>
      </c>
    </row>
    <row r="3316" spans="1:19" x14ac:dyDescent="0.25">
      <c r="A3316" s="18" t="s">
        <v>10261</v>
      </c>
      <c r="B3316" s="18" t="s">
        <v>37</v>
      </c>
      <c r="C3316" s="18" t="s">
        <v>394</v>
      </c>
      <c r="D3316" s="18">
        <v>1998</v>
      </c>
      <c r="E3316" s="18">
        <f>VLOOKUP(D3316,'cpi roi'!A:C,2,FALSE)</f>
        <v>163</v>
      </c>
      <c r="F3316" s="18" t="s">
        <v>10142</v>
      </c>
      <c r="G3316" s="18">
        <v>6.5</v>
      </c>
      <c r="H3316" s="19">
        <v>149000</v>
      </c>
      <c r="I3316" s="18" t="s">
        <v>10262</v>
      </c>
      <c r="J3316" s="18" t="s">
        <v>10263</v>
      </c>
      <c r="K3316" s="18" t="s">
        <v>293</v>
      </c>
      <c r="L3316" s="18" t="s">
        <v>34</v>
      </c>
      <c r="M3316" s="20">
        <v>105000000</v>
      </c>
      <c r="N3316" s="20">
        <v>171757863</v>
      </c>
      <c r="O3316" s="21">
        <f t="shared" si="153"/>
        <v>321071293.59570551</v>
      </c>
      <c r="P3316" s="22">
        <f t="shared" si="154"/>
        <v>163.57891714285714</v>
      </c>
      <c r="Q3316" s="20">
        <f t="shared" si="155"/>
        <v>105372922.08588958</v>
      </c>
      <c r="R3316" s="18" t="s">
        <v>9689</v>
      </c>
      <c r="S3316" s="18">
        <v>83</v>
      </c>
    </row>
    <row r="3317" spans="1:19" x14ac:dyDescent="0.25">
      <c r="A3317" s="18" t="s">
        <v>10264</v>
      </c>
      <c r="B3317" s="18" t="s">
        <v>20</v>
      </c>
      <c r="C3317" s="18" t="s">
        <v>108</v>
      </c>
      <c r="D3317" s="18">
        <v>1998</v>
      </c>
      <c r="E3317" s="18">
        <f>VLOOKUP(D3317,'cpi roi'!A:C,2,FALSE)</f>
        <v>163</v>
      </c>
      <c r="F3317" s="18" t="s">
        <v>9749</v>
      </c>
      <c r="G3317" s="18">
        <v>7.5</v>
      </c>
      <c r="H3317" s="19">
        <v>66000</v>
      </c>
      <c r="I3317" s="18" t="s">
        <v>516</v>
      </c>
      <c r="J3317" s="18" t="s">
        <v>10265</v>
      </c>
      <c r="K3317" s="18" t="s">
        <v>4393</v>
      </c>
      <c r="L3317" s="18" t="s">
        <v>26</v>
      </c>
      <c r="M3317" s="20">
        <v>30000000</v>
      </c>
      <c r="N3317" s="20">
        <v>16316273</v>
      </c>
      <c r="O3317" s="21">
        <f t="shared" si="153"/>
        <v>30500419.528220858</v>
      </c>
      <c r="P3317" s="22">
        <f t="shared" si="154"/>
        <v>54.387576666666668</v>
      </c>
      <c r="Q3317" s="20">
        <f t="shared" si="155"/>
        <v>10009983.435582822</v>
      </c>
      <c r="R3317" s="18" t="s">
        <v>5939</v>
      </c>
      <c r="S3317" s="18">
        <v>121</v>
      </c>
    </row>
    <row r="3318" spans="1:19" x14ac:dyDescent="0.25">
      <c r="A3318" s="18" t="s">
        <v>10266</v>
      </c>
      <c r="B3318" s="18" t="s">
        <v>20</v>
      </c>
      <c r="C3318" s="18" t="s">
        <v>38</v>
      </c>
      <c r="D3318" s="18">
        <v>1998</v>
      </c>
      <c r="E3318" s="18">
        <f>VLOOKUP(D3318,'cpi roi'!A:C,2,FALSE)</f>
        <v>163</v>
      </c>
      <c r="F3318" s="18" t="s">
        <v>10267</v>
      </c>
      <c r="G3318" s="18">
        <v>6.1</v>
      </c>
      <c r="H3318" s="19">
        <v>55000</v>
      </c>
      <c r="I3318" s="18" t="s">
        <v>130</v>
      </c>
      <c r="J3318" s="18" t="s">
        <v>10268</v>
      </c>
      <c r="K3318" s="18" t="s">
        <v>1544</v>
      </c>
      <c r="L3318" s="18" t="s">
        <v>2113</v>
      </c>
      <c r="M3318" s="20">
        <v>20000000</v>
      </c>
      <c r="N3318" s="20">
        <v>20308772</v>
      </c>
      <c r="O3318" s="21">
        <f t="shared" si="153"/>
        <v>37963698.333742328</v>
      </c>
      <c r="P3318" s="22">
        <f t="shared" si="154"/>
        <v>101.54386</v>
      </c>
      <c r="Q3318" s="20">
        <f t="shared" si="155"/>
        <v>12459369.325153375</v>
      </c>
      <c r="R3318" s="18" t="s">
        <v>6213</v>
      </c>
      <c r="S3318" s="18">
        <v>108</v>
      </c>
    </row>
    <row r="3319" spans="1:19" x14ac:dyDescent="0.25">
      <c r="A3319" s="18" t="s">
        <v>10269</v>
      </c>
      <c r="B3319" s="18" t="s">
        <v>20</v>
      </c>
      <c r="C3319" s="18" t="s">
        <v>21</v>
      </c>
      <c r="D3319" s="18">
        <v>1998</v>
      </c>
      <c r="E3319" s="18">
        <f>VLOOKUP(D3319,'cpi roi'!A:C,2,FALSE)</f>
        <v>163</v>
      </c>
      <c r="F3319" s="18" t="s">
        <v>10270</v>
      </c>
      <c r="G3319" s="18">
        <v>7</v>
      </c>
      <c r="H3319" s="19">
        <v>34000</v>
      </c>
      <c r="I3319" s="18" t="s">
        <v>6556</v>
      </c>
      <c r="J3319" s="18" t="s">
        <v>10271</v>
      </c>
      <c r="K3319" s="18" t="s">
        <v>9007</v>
      </c>
      <c r="L3319" s="18" t="s">
        <v>26</v>
      </c>
      <c r="M3319" s="20">
        <v>0</v>
      </c>
      <c r="N3319" s="20">
        <v>1053788</v>
      </c>
      <c r="O3319" s="21">
        <f t="shared" si="153"/>
        <v>1969872.4147239262</v>
      </c>
      <c r="P3319" s="22">
        <f t="shared" si="154"/>
        <v>0</v>
      </c>
      <c r="Q3319" s="20">
        <f t="shared" si="155"/>
        <v>646495.70552147238</v>
      </c>
      <c r="R3319" s="18" t="s">
        <v>1990</v>
      </c>
      <c r="S3319" s="18">
        <v>118</v>
      </c>
    </row>
    <row r="3320" spans="1:19" x14ac:dyDescent="0.25">
      <c r="A3320" s="18" t="s">
        <v>10272</v>
      </c>
      <c r="B3320" s="18" t="s">
        <v>20</v>
      </c>
      <c r="C3320" s="18" t="s">
        <v>108</v>
      </c>
      <c r="D3320" s="18">
        <v>1998</v>
      </c>
      <c r="E3320" s="18">
        <f>VLOOKUP(D3320,'cpi roi'!A:C,2,FALSE)</f>
        <v>163</v>
      </c>
      <c r="F3320" s="18" t="s">
        <v>10273</v>
      </c>
      <c r="G3320" s="18">
        <v>7.5</v>
      </c>
      <c r="H3320" s="19">
        <v>89000</v>
      </c>
      <c r="I3320" s="18" t="s">
        <v>10274</v>
      </c>
      <c r="J3320" s="18" t="s">
        <v>10274</v>
      </c>
      <c r="K3320" s="18" t="s">
        <v>10275</v>
      </c>
      <c r="L3320" s="18" t="s">
        <v>26</v>
      </c>
      <c r="M3320" s="20">
        <v>6000</v>
      </c>
      <c r="N3320" s="20">
        <v>48482</v>
      </c>
      <c r="O3320" s="21">
        <f t="shared" si="153"/>
        <v>90628.622085889569</v>
      </c>
      <c r="P3320" s="22">
        <f t="shared" si="154"/>
        <v>808.03333333333342</v>
      </c>
      <c r="Q3320" s="20">
        <f t="shared" si="155"/>
        <v>29743.558282208593</v>
      </c>
      <c r="R3320" s="18" t="s">
        <v>10276</v>
      </c>
      <c r="S3320" s="18">
        <v>69</v>
      </c>
    </row>
    <row r="3321" spans="1:19" x14ac:dyDescent="0.25">
      <c r="A3321" s="18" t="s">
        <v>10277</v>
      </c>
      <c r="B3321" s="18" t="s">
        <v>452</v>
      </c>
      <c r="C3321" s="18" t="s">
        <v>108</v>
      </c>
      <c r="D3321" s="18">
        <v>1998</v>
      </c>
      <c r="E3321" s="18">
        <f>VLOOKUP(D3321,'cpi roi'!A:C,2,FALSE)</f>
        <v>163</v>
      </c>
      <c r="F3321" s="18" t="s">
        <v>10278</v>
      </c>
      <c r="G3321" s="18">
        <v>7.4</v>
      </c>
      <c r="H3321" s="19">
        <v>22000</v>
      </c>
      <c r="I3321" s="18" t="s">
        <v>10279</v>
      </c>
      <c r="J3321" s="18" t="s">
        <v>10279</v>
      </c>
      <c r="K3321" s="18" t="s">
        <v>10280</v>
      </c>
      <c r="L3321" s="18" t="s">
        <v>457</v>
      </c>
      <c r="M3321" s="20">
        <v>0</v>
      </c>
      <c r="N3321" s="20">
        <v>6955</v>
      </c>
      <c r="O3321" s="21">
        <f t="shared" si="153"/>
        <v>13001.156441717791</v>
      </c>
      <c r="P3321" s="22">
        <f t="shared" si="154"/>
        <v>0</v>
      </c>
      <c r="Q3321" s="20">
        <f t="shared" si="155"/>
        <v>4266.8711656441719</v>
      </c>
      <c r="R3321" s="18" t="s">
        <v>6515</v>
      </c>
      <c r="S3321" s="18">
        <v>93</v>
      </c>
    </row>
    <row r="3322" spans="1:19" x14ac:dyDescent="0.25">
      <c r="A3322" s="18" t="s">
        <v>10281</v>
      </c>
      <c r="B3322" s="18" t="s">
        <v>20</v>
      </c>
      <c r="C3322" s="18" t="s">
        <v>21</v>
      </c>
      <c r="D3322" s="18">
        <v>1998</v>
      </c>
      <c r="E3322" s="18">
        <f>VLOOKUP(D3322,'cpi roi'!A:C,2,FALSE)</f>
        <v>163</v>
      </c>
      <c r="F3322" s="18" t="s">
        <v>10221</v>
      </c>
      <c r="G3322" s="18">
        <v>6.8</v>
      </c>
      <c r="H3322" s="19">
        <v>52000</v>
      </c>
      <c r="I3322" s="18" t="s">
        <v>6238</v>
      </c>
      <c r="J3322" s="18" t="s">
        <v>4379</v>
      </c>
      <c r="K3322" s="18" t="s">
        <v>2647</v>
      </c>
      <c r="L3322" s="18" t="s">
        <v>34</v>
      </c>
      <c r="M3322" s="20">
        <v>25000000</v>
      </c>
      <c r="N3322" s="20">
        <v>55494066</v>
      </c>
      <c r="O3322" s="21">
        <f t="shared" si="153"/>
        <v>103736453.43680981</v>
      </c>
      <c r="P3322" s="22">
        <f t="shared" si="154"/>
        <v>221.97626399999999</v>
      </c>
      <c r="Q3322" s="20">
        <f t="shared" si="155"/>
        <v>34045439.263803683</v>
      </c>
      <c r="R3322" s="18" t="s">
        <v>5168</v>
      </c>
      <c r="S3322" s="18">
        <v>111</v>
      </c>
    </row>
    <row r="3323" spans="1:19" x14ac:dyDescent="0.25">
      <c r="A3323" s="18" t="s">
        <v>10282</v>
      </c>
      <c r="B3323" s="18" t="s">
        <v>2004</v>
      </c>
      <c r="C3323" s="18" t="s">
        <v>38</v>
      </c>
      <c r="D3323" s="18">
        <v>1998</v>
      </c>
      <c r="E3323" s="18">
        <f>VLOOKUP(D3323,'cpi roi'!A:C,2,FALSE)</f>
        <v>163</v>
      </c>
      <c r="F3323" s="18" t="s">
        <v>10283</v>
      </c>
      <c r="G3323" s="18">
        <v>3.8</v>
      </c>
      <c r="H3323" s="19">
        <v>41000</v>
      </c>
      <c r="I3323" s="18" t="s">
        <v>5139</v>
      </c>
      <c r="J3323" s="18" t="s">
        <v>10284</v>
      </c>
      <c r="K3323" s="18" t="s">
        <v>8102</v>
      </c>
      <c r="L3323" s="18" t="s">
        <v>34</v>
      </c>
      <c r="M3323" s="20">
        <v>60000000</v>
      </c>
      <c r="N3323" s="20">
        <v>23384939</v>
      </c>
      <c r="O3323" s="21">
        <f t="shared" si="153"/>
        <v>43714054.682822086</v>
      </c>
      <c r="P3323" s="22">
        <f t="shared" si="154"/>
        <v>38.974898333333336</v>
      </c>
      <c r="Q3323" s="20">
        <f t="shared" si="155"/>
        <v>14346588.343558284</v>
      </c>
      <c r="R3323" s="18" t="s">
        <v>27</v>
      </c>
      <c r="S3323" s="18">
        <v>89</v>
      </c>
    </row>
    <row r="3324" spans="1:19" x14ac:dyDescent="0.25">
      <c r="A3324" s="18" t="s">
        <v>10285</v>
      </c>
      <c r="B3324" s="18" t="s">
        <v>20</v>
      </c>
      <c r="C3324" s="18" t="s">
        <v>21</v>
      </c>
      <c r="D3324" s="18">
        <v>1998</v>
      </c>
      <c r="E3324" s="18">
        <f>VLOOKUP(D3324,'cpi roi'!A:C,2,FALSE)</f>
        <v>163</v>
      </c>
      <c r="F3324" s="18" t="s">
        <v>10286</v>
      </c>
      <c r="G3324" s="18">
        <v>8.1</v>
      </c>
      <c r="H3324" s="19">
        <v>60000</v>
      </c>
      <c r="I3324" s="18" t="s">
        <v>4508</v>
      </c>
      <c r="J3324" s="18" t="s">
        <v>10287</v>
      </c>
      <c r="K3324" s="18" t="s">
        <v>6094</v>
      </c>
      <c r="L3324" s="18" t="s">
        <v>310</v>
      </c>
      <c r="M3324" s="20">
        <v>9000000</v>
      </c>
      <c r="N3324" s="20">
        <v>21057208</v>
      </c>
      <c r="O3324" s="21">
        <f t="shared" si="153"/>
        <v>39362768.57423313</v>
      </c>
      <c r="P3324" s="22">
        <f t="shared" si="154"/>
        <v>233.96897777777775</v>
      </c>
      <c r="Q3324" s="20">
        <f t="shared" si="155"/>
        <v>12918532.515337424</v>
      </c>
      <c r="R3324" s="18" t="s">
        <v>10288</v>
      </c>
      <c r="S3324" s="18">
        <v>169</v>
      </c>
    </row>
    <row r="3325" spans="1:19" x14ac:dyDescent="0.25">
      <c r="A3325" s="18" t="s">
        <v>10289</v>
      </c>
      <c r="B3325" s="18" t="s">
        <v>20</v>
      </c>
      <c r="C3325" s="18" t="s">
        <v>56</v>
      </c>
      <c r="D3325" s="18">
        <v>1998</v>
      </c>
      <c r="E3325" s="18">
        <f>VLOOKUP(D3325,'cpi roi'!A:C,2,FALSE)</f>
        <v>163</v>
      </c>
      <c r="F3325" s="18" t="s">
        <v>10103</v>
      </c>
      <c r="G3325" s="18">
        <v>4.7</v>
      </c>
      <c r="H3325" s="19">
        <v>70000</v>
      </c>
      <c r="I3325" s="18" t="s">
        <v>8621</v>
      </c>
      <c r="J3325" s="18" t="s">
        <v>9584</v>
      </c>
      <c r="K3325" s="18" t="s">
        <v>9585</v>
      </c>
      <c r="L3325" s="18" t="s">
        <v>34</v>
      </c>
      <c r="M3325" s="20">
        <v>65000000</v>
      </c>
      <c r="N3325" s="20">
        <v>40002112</v>
      </c>
      <c r="O3325" s="21">
        <f t="shared" si="153"/>
        <v>74776954.149693251</v>
      </c>
      <c r="P3325" s="22">
        <f t="shared" si="154"/>
        <v>61.541710769230775</v>
      </c>
      <c r="Q3325" s="20">
        <f t="shared" si="155"/>
        <v>24541173.006134972</v>
      </c>
      <c r="R3325" s="18" t="s">
        <v>35</v>
      </c>
      <c r="S3325" s="18">
        <v>100</v>
      </c>
    </row>
    <row r="3326" spans="1:19" x14ac:dyDescent="0.25">
      <c r="A3326" s="18" t="s">
        <v>10290</v>
      </c>
      <c r="B3326" s="18" t="s">
        <v>20</v>
      </c>
      <c r="C3326" s="18" t="s">
        <v>38</v>
      </c>
      <c r="D3326" s="18">
        <v>1998</v>
      </c>
      <c r="E3326" s="18">
        <f>VLOOKUP(D3326,'cpi roi'!A:C,2,FALSE)</f>
        <v>163</v>
      </c>
      <c r="F3326" s="18" t="s">
        <v>10180</v>
      </c>
      <c r="G3326" s="18">
        <v>6.4</v>
      </c>
      <c r="H3326" s="19">
        <v>70000</v>
      </c>
      <c r="I3326" s="18" t="s">
        <v>3353</v>
      </c>
      <c r="J3326" s="18" t="s">
        <v>10291</v>
      </c>
      <c r="K3326" s="18" t="s">
        <v>4128</v>
      </c>
      <c r="L3326" s="18" t="s">
        <v>34</v>
      </c>
      <c r="M3326" s="20">
        <v>70000000</v>
      </c>
      <c r="N3326" s="20">
        <v>116672912</v>
      </c>
      <c r="O3326" s="21">
        <f t="shared" si="153"/>
        <v>218099609.11901838</v>
      </c>
      <c r="P3326" s="22">
        <f t="shared" si="154"/>
        <v>166.67558857142856</v>
      </c>
      <c r="Q3326" s="20">
        <f t="shared" si="155"/>
        <v>71578473.619631901</v>
      </c>
      <c r="R3326" s="18" t="s">
        <v>184</v>
      </c>
      <c r="S3326" s="18">
        <v>116</v>
      </c>
    </row>
    <row r="3327" spans="1:19" x14ac:dyDescent="0.25">
      <c r="A3327" s="18" t="s">
        <v>10292</v>
      </c>
      <c r="B3327" s="18" t="s">
        <v>452</v>
      </c>
      <c r="C3327" s="18" t="s">
        <v>45</v>
      </c>
      <c r="D3327" s="18">
        <v>1998</v>
      </c>
      <c r="E3327" s="18">
        <f>VLOOKUP(D3327,'cpi roi'!A:C,2,FALSE)</f>
        <v>163</v>
      </c>
      <c r="F3327" s="18" t="s">
        <v>10293</v>
      </c>
      <c r="G3327" s="18">
        <v>7.6</v>
      </c>
      <c r="H3327" s="19">
        <v>50000</v>
      </c>
      <c r="I3327" s="18" t="s">
        <v>10294</v>
      </c>
      <c r="J3327" s="18" t="s">
        <v>10294</v>
      </c>
      <c r="K3327" s="18" t="s">
        <v>10295</v>
      </c>
      <c r="L3327" s="18" t="s">
        <v>10296</v>
      </c>
      <c r="M3327" s="20">
        <v>0</v>
      </c>
      <c r="N3327" s="20">
        <v>0</v>
      </c>
      <c r="O3327" s="21">
        <f t="shared" si="153"/>
        <v>0</v>
      </c>
      <c r="P3327" s="22">
        <f t="shared" si="154"/>
        <v>0</v>
      </c>
      <c r="Q3327" s="20">
        <f t="shared" si="155"/>
        <v>0</v>
      </c>
      <c r="R3327" s="18" t="s">
        <v>10297</v>
      </c>
      <c r="S3327" s="18">
        <v>177</v>
      </c>
    </row>
    <row r="3328" spans="1:19" x14ac:dyDescent="0.25">
      <c r="A3328" s="18" t="s">
        <v>10298</v>
      </c>
      <c r="B3328" s="18" t="s">
        <v>20</v>
      </c>
      <c r="C3328" s="18" t="s">
        <v>38</v>
      </c>
      <c r="D3328" s="18">
        <v>1998</v>
      </c>
      <c r="E3328" s="18">
        <f>VLOOKUP(D3328,'cpi roi'!A:C,2,FALSE)</f>
        <v>163</v>
      </c>
      <c r="F3328" s="18" t="s">
        <v>9740</v>
      </c>
      <c r="G3328" s="18">
        <v>6</v>
      </c>
      <c r="H3328" s="19">
        <v>53000</v>
      </c>
      <c r="I3328" s="18" t="s">
        <v>8485</v>
      </c>
      <c r="J3328" s="18" t="s">
        <v>5207</v>
      </c>
      <c r="K3328" s="18" t="s">
        <v>512</v>
      </c>
      <c r="L3328" s="18" t="s">
        <v>34</v>
      </c>
      <c r="M3328" s="20">
        <v>60000000</v>
      </c>
      <c r="N3328" s="20">
        <v>14594226</v>
      </c>
      <c r="O3328" s="21">
        <f t="shared" si="153"/>
        <v>27281353.75582822</v>
      </c>
      <c r="P3328" s="22">
        <f t="shared" si="154"/>
        <v>24.323710000000002</v>
      </c>
      <c r="Q3328" s="20">
        <f t="shared" si="155"/>
        <v>8953512.8834355827</v>
      </c>
      <c r="R3328" s="18" t="s">
        <v>27</v>
      </c>
      <c r="S3328" s="18">
        <v>99</v>
      </c>
    </row>
    <row r="3329" spans="1:19" x14ac:dyDescent="0.25">
      <c r="A3329" s="18" t="s">
        <v>10299</v>
      </c>
      <c r="B3329" s="18" t="s">
        <v>2004</v>
      </c>
      <c r="C3329" s="18" t="s">
        <v>45</v>
      </c>
      <c r="D3329" s="18">
        <v>1998</v>
      </c>
      <c r="E3329" s="18">
        <f>VLOOKUP(D3329,'cpi roi'!A:C,2,FALSE)</f>
        <v>163</v>
      </c>
      <c r="F3329" s="18" t="s">
        <v>10142</v>
      </c>
      <c r="G3329" s="18">
        <v>6.2</v>
      </c>
      <c r="H3329" s="19">
        <v>58000</v>
      </c>
      <c r="I3329" s="18" t="s">
        <v>8925</v>
      </c>
      <c r="J3329" s="18" t="s">
        <v>10300</v>
      </c>
      <c r="K3329" s="18" t="s">
        <v>10301</v>
      </c>
      <c r="L3329" s="18" t="s">
        <v>34</v>
      </c>
      <c r="M3329" s="20">
        <v>17000000</v>
      </c>
      <c r="N3329" s="20">
        <v>30331165</v>
      </c>
      <c r="O3329" s="21">
        <f t="shared" si="153"/>
        <v>56698809.665644169</v>
      </c>
      <c r="P3329" s="22">
        <f t="shared" si="154"/>
        <v>178.41861764705882</v>
      </c>
      <c r="Q3329" s="20">
        <f t="shared" si="155"/>
        <v>18608076.687116567</v>
      </c>
      <c r="R3329" s="18" t="s">
        <v>8322</v>
      </c>
      <c r="S3329" s="18">
        <v>82</v>
      </c>
    </row>
    <row r="3330" spans="1:19" x14ac:dyDescent="0.25">
      <c r="A3330" s="18" t="s">
        <v>10302</v>
      </c>
      <c r="B3330" s="18" t="s">
        <v>20</v>
      </c>
      <c r="C3330" s="18" t="s">
        <v>67</v>
      </c>
      <c r="D3330" s="18">
        <v>1998</v>
      </c>
      <c r="E3330" s="18">
        <f>VLOOKUP(D3330,'cpi roi'!A:C,2,FALSE)</f>
        <v>163</v>
      </c>
      <c r="F3330" s="18" t="s">
        <v>10229</v>
      </c>
      <c r="G3330" s="18">
        <v>6.4</v>
      </c>
      <c r="H3330" s="19">
        <v>3900</v>
      </c>
      <c r="I3330" s="18" t="s">
        <v>8843</v>
      </c>
      <c r="J3330" s="18" t="s">
        <v>10303</v>
      </c>
      <c r="K3330" s="18" t="s">
        <v>9775</v>
      </c>
      <c r="L3330" s="18" t="s">
        <v>34</v>
      </c>
      <c r="M3330" s="20">
        <v>0</v>
      </c>
      <c r="N3330" s="20">
        <v>12461773</v>
      </c>
      <c r="O3330" s="21">
        <f t="shared" si="153"/>
        <v>23295105.724539876</v>
      </c>
      <c r="P3330" s="22">
        <f t="shared" si="154"/>
        <v>0</v>
      </c>
      <c r="Q3330" s="20">
        <f t="shared" si="155"/>
        <v>7645259.5092024542</v>
      </c>
      <c r="R3330" s="18" t="s">
        <v>10304</v>
      </c>
      <c r="S3330" s="18">
        <v>116</v>
      </c>
    </row>
    <row r="3331" spans="1:19" x14ac:dyDescent="0.25">
      <c r="A3331" s="18" t="s">
        <v>10305</v>
      </c>
      <c r="B3331" s="18" t="s">
        <v>2004</v>
      </c>
      <c r="C3331" s="18" t="s">
        <v>21</v>
      </c>
      <c r="D3331" s="18">
        <v>1998</v>
      </c>
      <c r="E3331" s="18">
        <f>VLOOKUP(D3331,'cpi roi'!A:C,2,FALSE)</f>
        <v>163</v>
      </c>
      <c r="F3331" s="18" t="s">
        <v>10125</v>
      </c>
      <c r="G3331" s="18">
        <v>7</v>
      </c>
      <c r="H3331" s="19">
        <v>103000</v>
      </c>
      <c r="I3331" s="18" t="s">
        <v>7588</v>
      </c>
      <c r="J3331" s="18" t="s">
        <v>10306</v>
      </c>
      <c r="K3331" s="18" t="s">
        <v>10035</v>
      </c>
      <c r="L3331" s="18" t="s">
        <v>34</v>
      </c>
      <c r="M3331" s="20">
        <v>66000000</v>
      </c>
      <c r="N3331" s="20">
        <v>189176423</v>
      </c>
      <c r="O3331" s="21">
        <f t="shared" ref="O3331:O3394" si="156">(304.7/E3331)*N3331</f>
        <v>353632245.93926376</v>
      </c>
      <c r="P3331" s="22">
        <f t="shared" ref="P3331:P3394" si="157">IFERROR(N3331/M3331, 0)*100</f>
        <v>286.63094393939394</v>
      </c>
      <c r="Q3331" s="20">
        <f t="shared" ref="Q3331:Q3394" si="158">N3331/(E3331/100)</f>
        <v>116059155.21472393</v>
      </c>
      <c r="R3331" s="18" t="s">
        <v>184</v>
      </c>
      <c r="S3331" s="18">
        <v>121</v>
      </c>
    </row>
    <row r="3332" spans="1:19" x14ac:dyDescent="0.25">
      <c r="A3332" s="18" t="s">
        <v>10307</v>
      </c>
      <c r="B3332" s="18" t="s">
        <v>20</v>
      </c>
      <c r="C3332" s="18" t="s">
        <v>45</v>
      </c>
      <c r="D3332" s="18">
        <v>1998</v>
      </c>
      <c r="E3332" s="18">
        <f>VLOOKUP(D3332,'cpi roi'!A:C,2,FALSE)</f>
        <v>163</v>
      </c>
      <c r="F3332" s="18" t="s">
        <v>10155</v>
      </c>
      <c r="G3332" s="18">
        <v>6.5</v>
      </c>
      <c r="H3332" s="19">
        <v>58000</v>
      </c>
      <c r="I3332" s="18" t="s">
        <v>4522</v>
      </c>
      <c r="J3332" s="18" t="s">
        <v>4522</v>
      </c>
      <c r="K3332" s="18" t="s">
        <v>9741</v>
      </c>
      <c r="L3332" s="18" t="s">
        <v>34</v>
      </c>
      <c r="M3332" s="20">
        <v>25000000</v>
      </c>
      <c r="N3332" s="20">
        <v>7027290</v>
      </c>
      <c r="O3332" s="21">
        <f t="shared" si="156"/>
        <v>13136289.957055213</v>
      </c>
      <c r="P3332" s="22">
        <f t="shared" si="157"/>
        <v>28.109159999999999</v>
      </c>
      <c r="Q3332" s="20">
        <f t="shared" si="158"/>
        <v>4311220.858895706</v>
      </c>
      <c r="R3332" s="18" t="s">
        <v>10308</v>
      </c>
      <c r="S3332" s="18">
        <v>103</v>
      </c>
    </row>
    <row r="3333" spans="1:19" x14ac:dyDescent="0.25">
      <c r="A3333" s="18" t="s">
        <v>10309</v>
      </c>
      <c r="B3333" s="18" t="s">
        <v>2004</v>
      </c>
      <c r="C3333" s="18" t="s">
        <v>38</v>
      </c>
      <c r="D3333" s="18">
        <v>1998</v>
      </c>
      <c r="E3333" s="18">
        <f>VLOOKUP(D3333,'cpi roi'!A:C,2,FALSE)</f>
        <v>163</v>
      </c>
      <c r="F3333" s="18" t="s">
        <v>10106</v>
      </c>
      <c r="G3333" s="18">
        <v>6.6</v>
      </c>
      <c r="H3333" s="19">
        <v>7000</v>
      </c>
      <c r="I3333" s="18" t="s">
        <v>10310</v>
      </c>
      <c r="J3333" s="18" t="s">
        <v>10311</v>
      </c>
      <c r="K3333" s="18" t="s">
        <v>10311</v>
      </c>
      <c r="L3333" s="18" t="s">
        <v>34</v>
      </c>
      <c r="M3333" s="20">
        <v>2000000</v>
      </c>
      <c r="N3333" s="20">
        <v>146125</v>
      </c>
      <c r="O3333" s="21">
        <f t="shared" si="156"/>
        <v>273155.1380368098</v>
      </c>
      <c r="P3333" s="22">
        <f t="shared" si="157"/>
        <v>7.3062500000000004</v>
      </c>
      <c r="Q3333" s="20">
        <f t="shared" si="158"/>
        <v>89647.239263803684</v>
      </c>
      <c r="R3333" s="18" t="s">
        <v>10312</v>
      </c>
      <c r="S3333" s="18">
        <v>91</v>
      </c>
    </row>
    <row r="3334" spans="1:19" x14ac:dyDescent="0.25">
      <c r="A3334" s="18" t="s">
        <v>10313</v>
      </c>
      <c r="B3334" s="18" t="s">
        <v>424</v>
      </c>
      <c r="C3334" s="18" t="s">
        <v>782</v>
      </c>
      <c r="D3334" s="18">
        <v>1998</v>
      </c>
      <c r="E3334" s="18">
        <f>VLOOKUP(D3334,'cpi roi'!A:C,2,FALSE)</f>
        <v>163</v>
      </c>
      <c r="F3334" s="18" t="s">
        <v>10314</v>
      </c>
      <c r="G3334" s="18">
        <v>6.1</v>
      </c>
      <c r="H3334" s="19">
        <v>2000</v>
      </c>
      <c r="I3334" s="18" t="s">
        <v>10315</v>
      </c>
      <c r="J3334" s="18" t="s">
        <v>10315</v>
      </c>
      <c r="K3334" s="18" t="s">
        <v>10316</v>
      </c>
      <c r="L3334" s="18" t="s">
        <v>457</v>
      </c>
      <c r="M3334" s="20">
        <v>0</v>
      </c>
      <c r="N3334" s="20">
        <v>0</v>
      </c>
      <c r="O3334" s="21">
        <f t="shared" si="156"/>
        <v>0</v>
      </c>
      <c r="P3334" s="22">
        <f t="shared" si="157"/>
        <v>0</v>
      </c>
      <c r="Q3334" s="20">
        <f t="shared" si="158"/>
        <v>0</v>
      </c>
      <c r="R3334" s="18" t="s">
        <v>10317</v>
      </c>
      <c r="S3334" s="18">
        <v>122</v>
      </c>
    </row>
    <row r="3335" spans="1:19" x14ac:dyDescent="0.25">
      <c r="A3335" s="18" t="s">
        <v>10318</v>
      </c>
      <c r="B3335" s="18" t="s">
        <v>20</v>
      </c>
      <c r="C3335" s="18" t="s">
        <v>45</v>
      </c>
      <c r="D3335" s="18">
        <v>1998</v>
      </c>
      <c r="E3335" s="18">
        <f>VLOOKUP(D3335,'cpi roi'!A:C,2,FALSE)</f>
        <v>163</v>
      </c>
      <c r="F3335" s="18" t="s">
        <v>10319</v>
      </c>
      <c r="G3335" s="18">
        <v>7.4</v>
      </c>
      <c r="H3335" s="19">
        <v>26000</v>
      </c>
      <c r="I3335" s="18" t="s">
        <v>10320</v>
      </c>
      <c r="J3335" s="18" t="s">
        <v>10320</v>
      </c>
      <c r="K3335" s="18" t="s">
        <v>10321</v>
      </c>
      <c r="L3335" s="18" t="s">
        <v>34</v>
      </c>
      <c r="M3335" s="20">
        <v>0</v>
      </c>
      <c r="N3335" s="20">
        <v>299569</v>
      </c>
      <c r="O3335" s="21">
        <f t="shared" si="156"/>
        <v>559991.86687116558</v>
      </c>
      <c r="P3335" s="22">
        <f t="shared" si="157"/>
        <v>0</v>
      </c>
      <c r="Q3335" s="20">
        <f t="shared" si="158"/>
        <v>183784.66257668711</v>
      </c>
      <c r="R3335" s="18" t="s">
        <v>6982</v>
      </c>
      <c r="S3335" s="18">
        <v>97</v>
      </c>
    </row>
    <row r="3336" spans="1:19" x14ac:dyDescent="0.25">
      <c r="A3336" s="18" t="s">
        <v>10322</v>
      </c>
      <c r="B3336" s="18" t="s">
        <v>20</v>
      </c>
      <c r="C3336" s="18" t="s">
        <v>38</v>
      </c>
      <c r="D3336" s="18">
        <v>1998</v>
      </c>
      <c r="E3336" s="18">
        <f>VLOOKUP(D3336,'cpi roi'!A:C,2,FALSE)</f>
        <v>163</v>
      </c>
      <c r="F3336" s="18" t="s">
        <v>9894</v>
      </c>
      <c r="G3336" s="18">
        <v>6.2</v>
      </c>
      <c r="H3336" s="19">
        <v>28000</v>
      </c>
      <c r="I3336" s="18" t="s">
        <v>10323</v>
      </c>
      <c r="J3336" s="18" t="s">
        <v>10324</v>
      </c>
      <c r="K3336" s="18" t="s">
        <v>10325</v>
      </c>
      <c r="L3336" s="18" t="s">
        <v>34</v>
      </c>
      <c r="M3336" s="20">
        <v>30000000</v>
      </c>
      <c r="N3336" s="20">
        <v>19204929</v>
      </c>
      <c r="O3336" s="21">
        <f t="shared" si="156"/>
        <v>35900256.848466255</v>
      </c>
      <c r="P3336" s="22">
        <f t="shared" si="157"/>
        <v>64.01643</v>
      </c>
      <c r="Q3336" s="20">
        <f t="shared" si="158"/>
        <v>11782165.030674847</v>
      </c>
      <c r="R3336" s="18" t="s">
        <v>35</v>
      </c>
      <c r="S3336" s="18">
        <v>87</v>
      </c>
    </row>
    <row r="3337" spans="1:19" x14ac:dyDescent="0.25">
      <c r="A3337" s="18" t="s">
        <v>10326</v>
      </c>
      <c r="B3337" s="18" t="s">
        <v>452</v>
      </c>
      <c r="C3337" s="18" t="s">
        <v>38</v>
      </c>
      <c r="D3337" s="18">
        <v>1998</v>
      </c>
      <c r="E3337" s="18">
        <f>VLOOKUP(D3337,'cpi roi'!A:C,2,FALSE)</f>
        <v>163</v>
      </c>
      <c r="F3337" s="18" t="s">
        <v>10077</v>
      </c>
      <c r="G3337" s="18">
        <v>7</v>
      </c>
      <c r="H3337" s="19">
        <v>78000</v>
      </c>
      <c r="I3337" s="18" t="s">
        <v>10327</v>
      </c>
      <c r="J3337" s="18" t="s">
        <v>2911</v>
      </c>
      <c r="K3337" s="18" t="s">
        <v>10328</v>
      </c>
      <c r="L3337" s="18" t="s">
        <v>457</v>
      </c>
      <c r="M3337" s="20">
        <v>0</v>
      </c>
      <c r="N3337" s="20">
        <v>0</v>
      </c>
      <c r="O3337" s="21">
        <f t="shared" si="156"/>
        <v>0</v>
      </c>
      <c r="P3337" s="22">
        <f t="shared" si="157"/>
        <v>0</v>
      </c>
      <c r="Q3337" s="20">
        <f t="shared" si="158"/>
        <v>0</v>
      </c>
      <c r="R3337" s="18" t="s">
        <v>10329</v>
      </c>
      <c r="S3337" s="18">
        <v>86</v>
      </c>
    </row>
    <row r="3338" spans="1:19" x14ac:dyDescent="0.25">
      <c r="A3338" s="18" t="s">
        <v>10330</v>
      </c>
      <c r="B3338" s="18" t="s">
        <v>452</v>
      </c>
      <c r="C3338" s="18" t="s">
        <v>108</v>
      </c>
      <c r="D3338" s="18">
        <v>1998</v>
      </c>
      <c r="E3338" s="18">
        <f>VLOOKUP(D3338,'cpi roi'!A:C,2,FALSE)</f>
        <v>163</v>
      </c>
      <c r="F3338" s="18" t="s">
        <v>10331</v>
      </c>
      <c r="G3338" s="18">
        <v>7.1</v>
      </c>
      <c r="H3338" s="19">
        <v>20000</v>
      </c>
      <c r="I3338" s="18" t="s">
        <v>2958</v>
      </c>
      <c r="J3338" s="18" t="s">
        <v>10332</v>
      </c>
      <c r="K3338" s="18" t="s">
        <v>10333</v>
      </c>
      <c r="L3338" s="18" t="s">
        <v>3160</v>
      </c>
      <c r="M3338" s="20">
        <v>0</v>
      </c>
      <c r="N3338" s="20">
        <v>7120568</v>
      </c>
      <c r="O3338" s="21">
        <f t="shared" si="156"/>
        <v>13310656.868711656</v>
      </c>
      <c r="P3338" s="22">
        <f t="shared" si="157"/>
        <v>0</v>
      </c>
      <c r="Q3338" s="20">
        <f t="shared" si="158"/>
        <v>4368446.6257668715</v>
      </c>
      <c r="R3338" s="18" t="s">
        <v>9179</v>
      </c>
      <c r="S3338" s="18">
        <v>94</v>
      </c>
    </row>
    <row r="3339" spans="1:19" x14ac:dyDescent="0.25">
      <c r="A3339" s="18" t="s">
        <v>10334</v>
      </c>
      <c r="B3339" s="18" t="s">
        <v>20</v>
      </c>
      <c r="C3339" s="18" t="s">
        <v>45</v>
      </c>
      <c r="D3339" s="18">
        <v>1998</v>
      </c>
      <c r="E3339" s="18">
        <f>VLOOKUP(D3339,'cpi roi'!A:C,2,FALSE)</f>
        <v>163</v>
      </c>
      <c r="F3339" s="18" t="s">
        <v>9818</v>
      </c>
      <c r="G3339" s="18">
        <v>6.8</v>
      </c>
      <c r="H3339" s="19">
        <v>25000</v>
      </c>
      <c r="I3339" s="18" t="s">
        <v>605</v>
      </c>
      <c r="J3339" s="18" t="s">
        <v>605</v>
      </c>
      <c r="K3339" s="18" t="s">
        <v>605</v>
      </c>
      <c r="L3339" s="18" t="s">
        <v>34</v>
      </c>
      <c r="M3339" s="20">
        <v>30000000</v>
      </c>
      <c r="N3339" s="20">
        <v>29202884</v>
      </c>
      <c r="O3339" s="21">
        <f t="shared" si="156"/>
        <v>54589685.612269938</v>
      </c>
      <c r="P3339" s="22">
        <f t="shared" si="157"/>
        <v>97.342946666666663</v>
      </c>
      <c r="Q3339" s="20">
        <f t="shared" si="158"/>
        <v>17915879.754601229</v>
      </c>
      <c r="R3339" s="18" t="s">
        <v>184</v>
      </c>
      <c r="S3339" s="18">
        <v>108</v>
      </c>
    </row>
    <row r="3340" spans="1:19" x14ac:dyDescent="0.25">
      <c r="A3340" s="18" t="s">
        <v>10335</v>
      </c>
      <c r="B3340" s="18" t="s">
        <v>2004</v>
      </c>
      <c r="C3340" s="18" t="s">
        <v>45</v>
      </c>
      <c r="D3340" s="18">
        <v>1998</v>
      </c>
      <c r="E3340" s="18">
        <f>VLOOKUP(D3340,'cpi roi'!A:C,2,FALSE)</f>
        <v>163</v>
      </c>
      <c r="F3340" s="18" t="s">
        <v>10164</v>
      </c>
      <c r="G3340" s="18">
        <v>6.4</v>
      </c>
      <c r="H3340" s="19">
        <v>24000</v>
      </c>
      <c r="I3340" s="18" t="s">
        <v>10336</v>
      </c>
      <c r="J3340" s="18" t="s">
        <v>10337</v>
      </c>
      <c r="K3340" s="18" t="s">
        <v>10338</v>
      </c>
      <c r="L3340" s="18" t="s">
        <v>199</v>
      </c>
      <c r="M3340" s="20">
        <v>13000000</v>
      </c>
      <c r="N3340" s="20">
        <v>10023282</v>
      </c>
      <c r="O3340" s="21">
        <f t="shared" si="156"/>
        <v>18736773.161963187</v>
      </c>
      <c r="P3340" s="22">
        <f t="shared" si="157"/>
        <v>77.102169230769235</v>
      </c>
      <c r="Q3340" s="20">
        <f t="shared" si="158"/>
        <v>6149252.7607361963</v>
      </c>
      <c r="R3340" s="18" t="s">
        <v>122</v>
      </c>
      <c r="S3340" s="18">
        <v>82</v>
      </c>
    </row>
    <row r="3341" spans="1:19" x14ac:dyDescent="0.25">
      <c r="A3341" s="18" t="s">
        <v>10339</v>
      </c>
      <c r="B3341" s="18" t="s">
        <v>20</v>
      </c>
      <c r="C3341" s="18" t="s">
        <v>108</v>
      </c>
      <c r="D3341" s="18">
        <v>1998</v>
      </c>
      <c r="E3341" s="18">
        <f>VLOOKUP(D3341,'cpi roi'!A:C,2,FALSE)</f>
        <v>163</v>
      </c>
      <c r="F3341" s="18" t="s">
        <v>9740</v>
      </c>
      <c r="G3341" s="18">
        <v>6.7</v>
      </c>
      <c r="H3341" s="19">
        <v>37000</v>
      </c>
      <c r="I3341" s="18" t="s">
        <v>8462</v>
      </c>
      <c r="J3341" s="18" t="s">
        <v>24</v>
      </c>
      <c r="K3341" s="18" t="s">
        <v>8785</v>
      </c>
      <c r="L3341" s="18" t="s">
        <v>34</v>
      </c>
      <c r="M3341" s="20">
        <v>14000000</v>
      </c>
      <c r="N3341" s="20">
        <v>8863193</v>
      </c>
      <c r="O3341" s="21">
        <f t="shared" si="156"/>
        <v>16568189.614110429</v>
      </c>
      <c r="P3341" s="22">
        <f t="shared" si="157"/>
        <v>63.308521428571431</v>
      </c>
      <c r="Q3341" s="20">
        <f t="shared" si="158"/>
        <v>5437541.7177914111</v>
      </c>
      <c r="R3341" s="18" t="s">
        <v>9668</v>
      </c>
      <c r="S3341" s="18">
        <v>111</v>
      </c>
    </row>
    <row r="3342" spans="1:19" x14ac:dyDescent="0.25">
      <c r="A3342" s="18" t="s">
        <v>10340</v>
      </c>
      <c r="B3342" s="18" t="s">
        <v>2004</v>
      </c>
      <c r="C3342" s="18" t="s">
        <v>45</v>
      </c>
      <c r="D3342" s="18">
        <v>1998</v>
      </c>
      <c r="E3342" s="18">
        <f>VLOOKUP(D3342,'cpi roi'!A:C,2,FALSE)</f>
        <v>163</v>
      </c>
      <c r="F3342" s="18" t="s">
        <v>10123</v>
      </c>
      <c r="G3342" s="18">
        <v>5.4</v>
      </c>
      <c r="H3342" s="19">
        <v>93000</v>
      </c>
      <c r="I3342" s="18" t="s">
        <v>8607</v>
      </c>
      <c r="J3342" s="18" t="s">
        <v>10341</v>
      </c>
      <c r="K3342" s="18" t="s">
        <v>1490</v>
      </c>
      <c r="L3342" s="18" t="s">
        <v>34</v>
      </c>
      <c r="M3342" s="20">
        <v>71500000</v>
      </c>
      <c r="N3342" s="20">
        <v>294456605</v>
      </c>
      <c r="O3342" s="21">
        <f t="shared" si="156"/>
        <v>550435138.3036809</v>
      </c>
      <c r="P3342" s="22">
        <f t="shared" si="157"/>
        <v>411.82741958041953</v>
      </c>
      <c r="Q3342" s="20">
        <f t="shared" si="158"/>
        <v>180648223.92638037</v>
      </c>
      <c r="R3342" s="18" t="s">
        <v>184</v>
      </c>
      <c r="S3342" s="18">
        <v>85</v>
      </c>
    </row>
    <row r="3343" spans="1:19" x14ac:dyDescent="0.25">
      <c r="A3343" s="18" t="s">
        <v>10342</v>
      </c>
      <c r="B3343" s="18" t="s">
        <v>20</v>
      </c>
      <c r="C3343" s="18" t="s">
        <v>38</v>
      </c>
      <c r="D3343" s="18">
        <v>1998</v>
      </c>
      <c r="E3343" s="18">
        <f>VLOOKUP(D3343,'cpi roi'!A:C,2,FALSE)</f>
        <v>163</v>
      </c>
      <c r="F3343" s="18" t="s">
        <v>10257</v>
      </c>
      <c r="G3343" s="18">
        <v>4.4000000000000004</v>
      </c>
      <c r="H3343" s="19">
        <v>28000</v>
      </c>
      <c r="I3343" s="18" t="s">
        <v>819</v>
      </c>
      <c r="J3343" s="18" t="s">
        <v>2686</v>
      </c>
      <c r="K3343" s="18" t="s">
        <v>8527</v>
      </c>
      <c r="L3343" s="18" t="s">
        <v>34</v>
      </c>
      <c r="M3343" s="20">
        <v>0</v>
      </c>
      <c r="N3343" s="20">
        <v>19221939</v>
      </c>
      <c r="O3343" s="21">
        <f t="shared" si="156"/>
        <v>35932054.069325149</v>
      </c>
      <c r="P3343" s="22">
        <f t="shared" si="157"/>
        <v>0</v>
      </c>
      <c r="Q3343" s="20">
        <f t="shared" si="158"/>
        <v>11792600.613496933</v>
      </c>
      <c r="R3343" s="18" t="s">
        <v>122</v>
      </c>
      <c r="S3343" s="18">
        <v>93</v>
      </c>
    </row>
    <row r="3344" spans="1:19" x14ac:dyDescent="0.25">
      <c r="A3344" s="18" t="s">
        <v>10343</v>
      </c>
      <c r="B3344" s="18" t="s">
        <v>20</v>
      </c>
      <c r="C3344" s="18" t="s">
        <v>45</v>
      </c>
      <c r="D3344" s="18">
        <v>1998</v>
      </c>
      <c r="E3344" s="18">
        <f>VLOOKUP(D3344,'cpi roi'!A:C,2,FALSE)</f>
        <v>163</v>
      </c>
      <c r="F3344" s="18" t="s">
        <v>10077</v>
      </c>
      <c r="G3344" s="18">
        <v>6.3</v>
      </c>
      <c r="H3344" s="19">
        <v>25000</v>
      </c>
      <c r="I3344" s="18" t="s">
        <v>293</v>
      </c>
      <c r="J3344" s="18" t="s">
        <v>293</v>
      </c>
      <c r="K3344" s="18" t="s">
        <v>5256</v>
      </c>
      <c r="L3344" s="18" t="s">
        <v>34</v>
      </c>
      <c r="M3344" s="20">
        <v>12000000</v>
      </c>
      <c r="N3344" s="20">
        <v>5078660</v>
      </c>
      <c r="O3344" s="21">
        <f t="shared" si="156"/>
        <v>9493666.8834355827</v>
      </c>
      <c r="P3344" s="22">
        <f t="shared" si="157"/>
        <v>42.322166666666668</v>
      </c>
      <c r="Q3344" s="20">
        <f t="shared" si="158"/>
        <v>3115742.3312883438</v>
      </c>
      <c r="R3344" s="18" t="s">
        <v>8738</v>
      </c>
      <c r="S3344" s="18">
        <v>113</v>
      </c>
    </row>
    <row r="3345" spans="1:19" x14ac:dyDescent="0.25">
      <c r="A3345" s="18" t="s">
        <v>10344</v>
      </c>
      <c r="B3345" s="18" t="s">
        <v>20</v>
      </c>
      <c r="C3345" s="18" t="s">
        <v>45</v>
      </c>
      <c r="D3345" s="18">
        <v>1998</v>
      </c>
      <c r="E3345" s="18">
        <f>VLOOKUP(D3345,'cpi roi'!A:C,2,FALSE)</f>
        <v>163</v>
      </c>
      <c r="F3345" s="18" t="s">
        <v>10120</v>
      </c>
      <c r="G3345" s="18">
        <v>6.3</v>
      </c>
      <c r="H3345" s="19">
        <v>46000</v>
      </c>
      <c r="I3345" s="18" t="s">
        <v>6749</v>
      </c>
      <c r="J3345" s="18" t="s">
        <v>6749</v>
      </c>
      <c r="K3345" s="18" t="s">
        <v>5294</v>
      </c>
      <c r="L3345" s="18" t="s">
        <v>34</v>
      </c>
      <c r="M3345" s="20">
        <v>30000000</v>
      </c>
      <c r="N3345" s="20">
        <v>9898412</v>
      </c>
      <c r="O3345" s="21">
        <f t="shared" si="156"/>
        <v>18503350.530061349</v>
      </c>
      <c r="P3345" s="22">
        <f t="shared" si="157"/>
        <v>32.994706666666666</v>
      </c>
      <c r="Q3345" s="20">
        <f t="shared" si="158"/>
        <v>6072645.3987730062</v>
      </c>
      <c r="R3345" s="18" t="s">
        <v>6735</v>
      </c>
      <c r="S3345" s="18">
        <v>100</v>
      </c>
    </row>
    <row r="3346" spans="1:19" x14ac:dyDescent="0.25">
      <c r="A3346" s="18" t="s">
        <v>10345</v>
      </c>
      <c r="B3346" s="18" t="s">
        <v>37</v>
      </c>
      <c r="C3346" s="18" t="s">
        <v>45</v>
      </c>
      <c r="D3346" s="18">
        <v>1998</v>
      </c>
      <c r="E3346" s="18">
        <f>VLOOKUP(D3346,'cpi roi'!A:C,2,FALSE)</f>
        <v>163</v>
      </c>
      <c r="F3346" s="18" t="s">
        <v>10168</v>
      </c>
      <c r="G3346" s="18">
        <v>6</v>
      </c>
      <c r="H3346" s="19">
        <v>7000</v>
      </c>
      <c r="I3346" s="18" t="s">
        <v>8883</v>
      </c>
      <c r="J3346" s="18" t="s">
        <v>10346</v>
      </c>
      <c r="K3346" s="18" t="s">
        <v>6071</v>
      </c>
      <c r="L3346" s="18" t="s">
        <v>457</v>
      </c>
      <c r="M3346" s="20">
        <v>0</v>
      </c>
      <c r="N3346" s="20">
        <v>29967750</v>
      </c>
      <c r="O3346" s="21">
        <f t="shared" si="156"/>
        <v>56019468.865030669</v>
      </c>
      <c r="P3346" s="22">
        <f t="shared" si="157"/>
        <v>0</v>
      </c>
      <c r="Q3346" s="20">
        <f t="shared" si="158"/>
        <v>18385122.699386504</v>
      </c>
      <c r="R3346" s="18" t="s">
        <v>10347</v>
      </c>
      <c r="S3346" s="18">
        <v>88</v>
      </c>
    </row>
    <row r="3347" spans="1:19" x14ac:dyDescent="0.25">
      <c r="A3347" s="18" t="s">
        <v>10348</v>
      </c>
      <c r="B3347" s="18" t="s">
        <v>20</v>
      </c>
      <c r="C3347" s="18" t="s">
        <v>45</v>
      </c>
      <c r="D3347" s="18">
        <v>1998</v>
      </c>
      <c r="E3347" s="18">
        <f>VLOOKUP(D3347,'cpi roi'!A:C,2,FALSE)</f>
        <v>163</v>
      </c>
      <c r="F3347" s="18" t="s">
        <v>10164</v>
      </c>
      <c r="G3347" s="18">
        <v>6.7</v>
      </c>
      <c r="H3347" s="19">
        <v>12000</v>
      </c>
      <c r="I3347" s="18" t="s">
        <v>5919</v>
      </c>
      <c r="J3347" s="18" t="s">
        <v>5919</v>
      </c>
      <c r="K3347" s="18" t="s">
        <v>10349</v>
      </c>
      <c r="L3347" s="18" t="s">
        <v>34</v>
      </c>
      <c r="M3347" s="20">
        <v>8000000</v>
      </c>
      <c r="N3347" s="20">
        <v>3020601</v>
      </c>
      <c r="O3347" s="21">
        <f t="shared" si="156"/>
        <v>5646485.4276073612</v>
      </c>
      <c r="P3347" s="22">
        <f t="shared" si="157"/>
        <v>37.757512500000004</v>
      </c>
      <c r="Q3347" s="20">
        <f t="shared" si="158"/>
        <v>1853129.4478527608</v>
      </c>
      <c r="R3347" s="18" t="s">
        <v>5112</v>
      </c>
      <c r="S3347" s="18">
        <v>113</v>
      </c>
    </row>
    <row r="3348" spans="1:19" x14ac:dyDescent="0.25">
      <c r="A3348" s="18" t="s">
        <v>10350</v>
      </c>
      <c r="B3348" s="18" t="s">
        <v>20</v>
      </c>
      <c r="C3348" s="18" t="s">
        <v>38</v>
      </c>
      <c r="D3348" s="18">
        <v>1998</v>
      </c>
      <c r="E3348" s="18">
        <f>VLOOKUP(D3348,'cpi roi'!A:C,2,FALSE)</f>
        <v>163</v>
      </c>
      <c r="F3348" s="18" t="s">
        <v>10351</v>
      </c>
      <c r="G3348" s="18">
        <v>6.1</v>
      </c>
      <c r="H3348" s="19">
        <v>29000</v>
      </c>
      <c r="I3348" s="18" t="s">
        <v>7842</v>
      </c>
      <c r="J3348" s="18" t="s">
        <v>10352</v>
      </c>
      <c r="K3348" s="18" t="s">
        <v>9041</v>
      </c>
      <c r="L3348" s="18" t="s">
        <v>34</v>
      </c>
      <c r="M3348" s="20">
        <v>13000000</v>
      </c>
      <c r="N3348" s="20">
        <v>27007143</v>
      </c>
      <c r="O3348" s="21">
        <f t="shared" si="156"/>
        <v>50485131.730674841</v>
      </c>
      <c r="P3348" s="22">
        <f t="shared" si="157"/>
        <v>207.74725384615385</v>
      </c>
      <c r="Q3348" s="20">
        <f t="shared" si="158"/>
        <v>16568799.386503069</v>
      </c>
      <c r="R3348" s="18" t="s">
        <v>2105</v>
      </c>
      <c r="S3348" s="18">
        <v>91</v>
      </c>
    </row>
    <row r="3349" spans="1:19" x14ac:dyDescent="0.25">
      <c r="A3349" s="18" t="s">
        <v>10353</v>
      </c>
      <c r="B3349" s="18" t="s">
        <v>2004</v>
      </c>
      <c r="C3349" s="18" t="s">
        <v>38</v>
      </c>
      <c r="D3349" s="18">
        <v>1998</v>
      </c>
      <c r="E3349" s="18">
        <f>VLOOKUP(D3349,'cpi roi'!A:C,2,FALSE)</f>
        <v>163</v>
      </c>
      <c r="F3349" s="18" t="s">
        <v>9894</v>
      </c>
      <c r="G3349" s="18">
        <v>4.9000000000000004</v>
      </c>
      <c r="H3349" s="19">
        <v>32000</v>
      </c>
      <c r="I3349" s="18" t="s">
        <v>62</v>
      </c>
      <c r="J3349" s="18" t="s">
        <v>63</v>
      </c>
      <c r="K3349" s="18" t="s">
        <v>63</v>
      </c>
      <c r="L3349" s="18" t="s">
        <v>34</v>
      </c>
      <c r="M3349" s="20">
        <v>28000000</v>
      </c>
      <c r="N3349" s="20">
        <v>14051384</v>
      </c>
      <c r="O3349" s="21">
        <f t="shared" si="156"/>
        <v>26266605.550920244</v>
      </c>
      <c r="P3349" s="22">
        <f t="shared" si="157"/>
        <v>50.183514285714281</v>
      </c>
      <c r="Q3349" s="20">
        <f t="shared" si="158"/>
        <v>8620480.9815950934</v>
      </c>
      <c r="R3349" s="18" t="s">
        <v>65</v>
      </c>
      <c r="S3349" s="18">
        <v>123</v>
      </c>
    </row>
    <row r="3350" spans="1:19" x14ac:dyDescent="0.25">
      <c r="A3350" s="18" t="s">
        <v>10354</v>
      </c>
      <c r="B3350" s="18" t="s">
        <v>20</v>
      </c>
      <c r="C3350" s="18" t="s">
        <v>67</v>
      </c>
      <c r="D3350" s="18">
        <v>1998</v>
      </c>
      <c r="E3350" s="18">
        <f>VLOOKUP(D3350,'cpi roi'!A:C,2,FALSE)</f>
        <v>163</v>
      </c>
      <c r="F3350" s="18" t="s">
        <v>10355</v>
      </c>
      <c r="G3350" s="18">
        <v>7.4</v>
      </c>
      <c r="H3350" s="19">
        <v>30000</v>
      </c>
      <c r="I3350" s="18" t="s">
        <v>1886</v>
      </c>
      <c r="J3350" s="18" t="s">
        <v>10356</v>
      </c>
      <c r="K3350" s="18" t="s">
        <v>8785</v>
      </c>
      <c r="L3350" s="18" t="s">
        <v>34</v>
      </c>
      <c r="M3350" s="20">
        <v>10000000</v>
      </c>
      <c r="N3350" s="20">
        <v>6451628</v>
      </c>
      <c r="O3350" s="21">
        <f t="shared" si="156"/>
        <v>12060190.500613496</v>
      </c>
      <c r="P3350" s="22">
        <f t="shared" si="157"/>
        <v>64.516280000000009</v>
      </c>
      <c r="Q3350" s="20">
        <f t="shared" si="158"/>
        <v>3958053.9877300616</v>
      </c>
      <c r="R3350" s="18" t="s">
        <v>10357</v>
      </c>
      <c r="S3350" s="18">
        <v>105</v>
      </c>
    </row>
    <row r="3351" spans="1:19" x14ac:dyDescent="0.25">
      <c r="A3351" s="18" t="s">
        <v>10358</v>
      </c>
      <c r="B3351" s="18" t="s">
        <v>20</v>
      </c>
      <c r="C3351" s="18" t="s">
        <v>21</v>
      </c>
      <c r="D3351" s="18">
        <v>1998</v>
      </c>
      <c r="E3351" s="18">
        <f>VLOOKUP(D3351,'cpi roi'!A:C,2,FALSE)</f>
        <v>163</v>
      </c>
      <c r="F3351" s="18" t="s">
        <v>10359</v>
      </c>
      <c r="G3351" s="18">
        <v>7.6</v>
      </c>
      <c r="H3351" s="19">
        <v>32000</v>
      </c>
      <c r="I3351" s="18" t="s">
        <v>10360</v>
      </c>
      <c r="J3351" s="18" t="s">
        <v>10361</v>
      </c>
      <c r="K3351" s="18" t="s">
        <v>10362</v>
      </c>
      <c r="L3351" s="18" t="s">
        <v>199</v>
      </c>
      <c r="M3351" s="20">
        <v>18000000</v>
      </c>
      <c r="N3351" s="20">
        <v>10019109</v>
      </c>
      <c r="O3351" s="21">
        <f t="shared" si="156"/>
        <v>18728972.46809816</v>
      </c>
      <c r="P3351" s="22">
        <f t="shared" si="157"/>
        <v>55.661716666666671</v>
      </c>
      <c r="Q3351" s="20">
        <f t="shared" si="158"/>
        <v>6146692.6380368099</v>
      </c>
      <c r="R3351" s="18" t="s">
        <v>10363</v>
      </c>
      <c r="S3351" s="18">
        <v>130</v>
      </c>
    </row>
    <row r="3352" spans="1:19" x14ac:dyDescent="0.25">
      <c r="A3352" s="18" t="s">
        <v>10364</v>
      </c>
      <c r="B3352" s="18" t="s">
        <v>37</v>
      </c>
      <c r="C3352" s="18" t="s">
        <v>38</v>
      </c>
      <c r="D3352" s="18">
        <v>1998</v>
      </c>
      <c r="E3352" s="18">
        <f>VLOOKUP(D3352,'cpi roi'!A:C,2,FALSE)</f>
        <v>163</v>
      </c>
      <c r="F3352" s="18" t="s">
        <v>10116</v>
      </c>
      <c r="G3352" s="18">
        <v>5.7</v>
      </c>
      <c r="H3352" s="19">
        <v>28000</v>
      </c>
      <c r="I3352" s="18" t="s">
        <v>5670</v>
      </c>
      <c r="J3352" s="18" t="s">
        <v>10365</v>
      </c>
      <c r="K3352" s="18" t="s">
        <v>4393</v>
      </c>
      <c r="L3352" s="18" t="s">
        <v>34</v>
      </c>
      <c r="M3352" s="20">
        <v>90000000</v>
      </c>
      <c r="N3352" s="20">
        <v>50632037</v>
      </c>
      <c r="O3352" s="21">
        <f t="shared" si="156"/>
        <v>94647740.330674842</v>
      </c>
      <c r="P3352" s="22">
        <f t="shared" si="157"/>
        <v>56.257818888888892</v>
      </c>
      <c r="Q3352" s="20">
        <f t="shared" si="158"/>
        <v>31062599.386503071</v>
      </c>
      <c r="R3352" s="18" t="s">
        <v>1093</v>
      </c>
      <c r="S3352" s="18">
        <v>114</v>
      </c>
    </row>
    <row r="3353" spans="1:19" x14ac:dyDescent="0.25">
      <c r="A3353" s="18" t="s">
        <v>10366</v>
      </c>
      <c r="B3353" s="18" t="s">
        <v>20</v>
      </c>
      <c r="C3353" s="18" t="s">
        <v>45</v>
      </c>
      <c r="D3353" s="18">
        <v>1998</v>
      </c>
      <c r="E3353" s="18">
        <f>VLOOKUP(D3353,'cpi roi'!A:C,2,FALSE)</f>
        <v>163</v>
      </c>
      <c r="F3353" s="18" t="s">
        <v>9891</v>
      </c>
      <c r="G3353" s="18">
        <v>6</v>
      </c>
      <c r="H3353" s="19">
        <v>19000</v>
      </c>
      <c r="I3353" s="18" t="s">
        <v>8148</v>
      </c>
      <c r="J3353" s="18" t="s">
        <v>10367</v>
      </c>
      <c r="K3353" s="18" t="s">
        <v>9781</v>
      </c>
      <c r="L3353" s="18" t="s">
        <v>34</v>
      </c>
      <c r="M3353" s="20">
        <v>15000000</v>
      </c>
      <c r="N3353" s="20">
        <v>46905889</v>
      </c>
      <c r="O3353" s="21">
        <f t="shared" si="156"/>
        <v>87682358.149079755</v>
      </c>
      <c r="P3353" s="22">
        <f t="shared" si="157"/>
        <v>312.70592666666664</v>
      </c>
      <c r="Q3353" s="20">
        <f t="shared" si="158"/>
        <v>28776619.018404908</v>
      </c>
      <c r="R3353" s="18" t="s">
        <v>184</v>
      </c>
      <c r="S3353" s="18">
        <v>111</v>
      </c>
    </row>
    <row r="3354" spans="1:19" x14ac:dyDescent="0.25">
      <c r="A3354" s="18" t="s">
        <v>10368</v>
      </c>
      <c r="B3354" s="18" t="s">
        <v>20</v>
      </c>
      <c r="C3354" s="18" t="s">
        <v>108</v>
      </c>
      <c r="D3354" s="18">
        <v>1998</v>
      </c>
      <c r="E3354" s="18">
        <f>VLOOKUP(D3354,'cpi roi'!A:C,2,FALSE)</f>
        <v>163</v>
      </c>
      <c r="F3354" s="18" t="s">
        <v>10072</v>
      </c>
      <c r="G3354" s="18">
        <v>6.2</v>
      </c>
      <c r="H3354" s="19">
        <v>11000</v>
      </c>
      <c r="I3354" s="18" t="s">
        <v>1245</v>
      </c>
      <c r="J3354" s="18" t="s">
        <v>1245</v>
      </c>
      <c r="K3354" s="18" t="s">
        <v>321</v>
      </c>
      <c r="L3354" s="18" t="s">
        <v>34</v>
      </c>
      <c r="M3354" s="20">
        <v>37000000</v>
      </c>
      <c r="N3354" s="20">
        <v>15055091</v>
      </c>
      <c r="O3354" s="21">
        <f t="shared" si="156"/>
        <v>28142860.292638034</v>
      </c>
      <c r="P3354" s="22">
        <f t="shared" si="157"/>
        <v>40.689435135135135</v>
      </c>
      <c r="Q3354" s="20">
        <f t="shared" si="158"/>
        <v>9236252.1472392641</v>
      </c>
      <c r="R3354" s="18" t="s">
        <v>5836</v>
      </c>
      <c r="S3354" s="18">
        <v>94</v>
      </c>
    </row>
    <row r="3355" spans="1:19" x14ac:dyDescent="0.25">
      <c r="A3355" s="18" t="s">
        <v>10369</v>
      </c>
      <c r="B3355" s="18" t="s">
        <v>341</v>
      </c>
      <c r="C3355" s="18" t="s">
        <v>394</v>
      </c>
      <c r="D3355" s="18">
        <v>1998</v>
      </c>
      <c r="E3355" s="18">
        <f>VLOOKUP(D3355,'cpi roi'!A:C,2,FALSE)</f>
        <v>163</v>
      </c>
      <c r="F3355" s="18" t="s">
        <v>10370</v>
      </c>
      <c r="G3355" s="18">
        <v>6.3</v>
      </c>
      <c r="H3355" s="19">
        <v>41000</v>
      </c>
      <c r="I3355" s="18" t="s">
        <v>10371</v>
      </c>
      <c r="J3355" s="18" t="s">
        <v>10372</v>
      </c>
      <c r="K3355" s="18" t="s">
        <v>10373</v>
      </c>
      <c r="L3355" s="18" t="s">
        <v>2113</v>
      </c>
      <c r="M3355" s="20">
        <v>30000000</v>
      </c>
      <c r="N3355" s="20">
        <v>163644662</v>
      </c>
      <c r="O3355" s="21">
        <f t="shared" si="156"/>
        <v>305905082.89202452</v>
      </c>
      <c r="P3355" s="22">
        <f t="shared" si="157"/>
        <v>545.48220666666668</v>
      </c>
      <c r="Q3355" s="20">
        <f t="shared" si="158"/>
        <v>100395498.15950921</v>
      </c>
      <c r="R3355" s="18" t="s">
        <v>10374</v>
      </c>
      <c r="S3355" s="18">
        <v>96</v>
      </c>
    </row>
    <row r="3356" spans="1:19" x14ac:dyDescent="0.25">
      <c r="A3356" s="18" t="s">
        <v>10375</v>
      </c>
      <c r="B3356" s="18" t="s">
        <v>20</v>
      </c>
      <c r="C3356" s="18" t="s">
        <v>108</v>
      </c>
      <c r="D3356" s="18">
        <v>1998</v>
      </c>
      <c r="E3356" s="18">
        <f>VLOOKUP(D3356,'cpi roi'!A:C,2,FALSE)</f>
        <v>163</v>
      </c>
      <c r="F3356" s="18" t="s">
        <v>10355</v>
      </c>
      <c r="G3356" s="18">
        <v>6.2</v>
      </c>
      <c r="H3356" s="19">
        <v>10000</v>
      </c>
      <c r="I3356" s="18" t="s">
        <v>10376</v>
      </c>
      <c r="J3356" s="18" t="s">
        <v>10377</v>
      </c>
      <c r="K3356" s="18" t="s">
        <v>10378</v>
      </c>
      <c r="L3356" s="18" t="s">
        <v>10379</v>
      </c>
      <c r="M3356" s="20">
        <v>3000000</v>
      </c>
      <c r="N3356" s="20">
        <v>9639390</v>
      </c>
      <c r="O3356" s="21">
        <f t="shared" si="156"/>
        <v>18019154.190184049</v>
      </c>
      <c r="P3356" s="22">
        <f t="shared" si="157"/>
        <v>321.31299999999999</v>
      </c>
      <c r="Q3356" s="20">
        <f t="shared" si="158"/>
        <v>5913736.1963190185</v>
      </c>
      <c r="R3356" s="18" t="s">
        <v>10380</v>
      </c>
      <c r="S3356" s="18">
        <v>96</v>
      </c>
    </row>
    <row r="3357" spans="1:19" x14ac:dyDescent="0.25">
      <c r="A3357" s="18" t="s">
        <v>10381</v>
      </c>
      <c r="B3357" s="18" t="s">
        <v>2004</v>
      </c>
      <c r="C3357" s="18" t="s">
        <v>108</v>
      </c>
      <c r="D3357" s="18">
        <v>1998</v>
      </c>
      <c r="E3357" s="18">
        <f>VLOOKUP(D3357,'cpi roi'!A:C,2,FALSE)</f>
        <v>163</v>
      </c>
      <c r="F3357" s="18" t="s">
        <v>9658</v>
      </c>
      <c r="G3357" s="18">
        <v>7.4</v>
      </c>
      <c r="H3357" s="19">
        <v>39000</v>
      </c>
      <c r="I3357" s="18" t="s">
        <v>4159</v>
      </c>
      <c r="J3357" s="18" t="s">
        <v>10382</v>
      </c>
      <c r="K3357" s="18" t="s">
        <v>5713</v>
      </c>
      <c r="L3357" s="18" t="s">
        <v>26</v>
      </c>
      <c r="M3357" s="20">
        <v>0</v>
      </c>
      <c r="N3357" s="20">
        <v>14096321</v>
      </c>
      <c r="O3357" s="21">
        <f t="shared" si="156"/>
        <v>26350607.415337421</v>
      </c>
      <c r="P3357" s="22">
        <f t="shared" si="157"/>
        <v>0</v>
      </c>
      <c r="Q3357" s="20">
        <f t="shared" si="158"/>
        <v>8648049.6932515334</v>
      </c>
      <c r="R3357" s="18" t="s">
        <v>9586</v>
      </c>
      <c r="S3357" s="18">
        <v>134</v>
      </c>
    </row>
    <row r="3358" spans="1:19" x14ac:dyDescent="0.25">
      <c r="A3358" s="18" t="s">
        <v>10383</v>
      </c>
      <c r="B3358" s="18" t="s">
        <v>37</v>
      </c>
      <c r="C3358" s="18" t="s">
        <v>45</v>
      </c>
      <c r="D3358" s="18">
        <v>1998</v>
      </c>
      <c r="E3358" s="18">
        <f>VLOOKUP(D3358,'cpi roi'!A:C,2,FALSE)</f>
        <v>163</v>
      </c>
      <c r="F3358" s="18" t="s">
        <v>10161</v>
      </c>
      <c r="G3358" s="18">
        <v>7.4</v>
      </c>
      <c r="H3358" s="19">
        <v>26000</v>
      </c>
      <c r="I3358" s="18" t="s">
        <v>10384</v>
      </c>
      <c r="J3358" s="18" t="s">
        <v>10384</v>
      </c>
      <c r="K3358" s="18" t="s">
        <v>10385</v>
      </c>
      <c r="L3358" s="18" t="s">
        <v>26</v>
      </c>
      <c r="M3358" s="20">
        <v>3000000</v>
      </c>
      <c r="N3358" s="20">
        <v>55257450</v>
      </c>
      <c r="O3358" s="21">
        <f t="shared" si="156"/>
        <v>103294141.19631901</v>
      </c>
      <c r="P3358" s="22">
        <f t="shared" si="157"/>
        <v>1841.9149999999997</v>
      </c>
      <c r="Q3358" s="20">
        <f t="shared" si="158"/>
        <v>33900276.073619634</v>
      </c>
      <c r="R3358" s="18" t="s">
        <v>10386</v>
      </c>
      <c r="S3358" s="18">
        <v>91</v>
      </c>
    </row>
    <row r="3359" spans="1:19" x14ac:dyDescent="0.25">
      <c r="A3359" s="18" t="s">
        <v>10387</v>
      </c>
      <c r="B3359" s="18" t="s">
        <v>37</v>
      </c>
      <c r="C3359" s="18" t="s">
        <v>29</v>
      </c>
      <c r="D3359" s="18">
        <v>1998</v>
      </c>
      <c r="E3359" s="18">
        <f>VLOOKUP(D3359,'cpi roi'!A:C,2,FALSE)</f>
        <v>163</v>
      </c>
      <c r="F3359" s="18" t="s">
        <v>10120</v>
      </c>
      <c r="G3359" s="18">
        <v>5.8</v>
      </c>
      <c r="H3359" s="19">
        <v>32000</v>
      </c>
      <c r="I3359" s="18" t="s">
        <v>538</v>
      </c>
      <c r="J3359" s="18" t="s">
        <v>538</v>
      </c>
      <c r="K3359" s="18" t="s">
        <v>10388</v>
      </c>
      <c r="L3359" s="18" t="s">
        <v>252</v>
      </c>
      <c r="M3359" s="20">
        <v>90000000</v>
      </c>
      <c r="N3359" s="20">
        <v>69131860</v>
      </c>
      <c r="O3359" s="21">
        <f t="shared" si="156"/>
        <v>129229924.797546</v>
      </c>
      <c r="P3359" s="22">
        <f t="shared" si="157"/>
        <v>76.813177777777781</v>
      </c>
      <c r="Q3359" s="20">
        <f t="shared" si="158"/>
        <v>42412184.049079761</v>
      </c>
      <c r="R3359" s="18" t="s">
        <v>541</v>
      </c>
      <c r="S3359" s="18">
        <v>97</v>
      </c>
    </row>
    <row r="3360" spans="1:19" x14ac:dyDescent="0.25">
      <c r="A3360" s="18" t="s">
        <v>10389</v>
      </c>
      <c r="B3360" s="18" t="s">
        <v>2711</v>
      </c>
      <c r="C3360" s="18" t="s">
        <v>21</v>
      </c>
      <c r="D3360" s="18">
        <v>1998</v>
      </c>
      <c r="E3360" s="18">
        <f>VLOOKUP(D3360,'cpi roi'!A:C,2,FALSE)</f>
        <v>163</v>
      </c>
      <c r="F3360" s="18" t="s">
        <v>10390</v>
      </c>
      <c r="G3360" s="18">
        <v>7.9</v>
      </c>
      <c r="H3360" s="19">
        <v>11000</v>
      </c>
      <c r="I3360" s="18" t="s">
        <v>8935</v>
      </c>
      <c r="J3360" s="18" t="s">
        <v>8935</v>
      </c>
      <c r="K3360" s="18" t="s">
        <v>3984</v>
      </c>
      <c r="L3360" s="18" t="s">
        <v>457</v>
      </c>
      <c r="M3360" s="20">
        <v>0</v>
      </c>
      <c r="N3360" s="20">
        <v>107178</v>
      </c>
      <c r="O3360" s="21">
        <f t="shared" si="156"/>
        <v>200350.53128834354</v>
      </c>
      <c r="P3360" s="22">
        <f t="shared" si="157"/>
        <v>0</v>
      </c>
      <c r="Q3360" s="20">
        <f t="shared" si="158"/>
        <v>65753.374233128838</v>
      </c>
      <c r="R3360" s="18" t="s">
        <v>7089</v>
      </c>
      <c r="S3360" s="18">
        <v>137</v>
      </c>
    </row>
    <row r="3361" spans="1:19" x14ac:dyDescent="0.25">
      <c r="A3361" s="18" t="s">
        <v>10391</v>
      </c>
      <c r="B3361" s="18" t="s">
        <v>20</v>
      </c>
      <c r="C3361" s="18" t="s">
        <v>45</v>
      </c>
      <c r="D3361" s="18">
        <v>1998</v>
      </c>
      <c r="E3361" s="18">
        <f>VLOOKUP(D3361,'cpi roi'!A:C,2,FALSE)</f>
        <v>163</v>
      </c>
      <c r="F3361" s="18" t="s">
        <v>9879</v>
      </c>
      <c r="G3361" s="18">
        <v>6.7</v>
      </c>
      <c r="H3361" s="19">
        <v>28000</v>
      </c>
      <c r="I3361" s="18" t="s">
        <v>479</v>
      </c>
      <c r="J3361" s="18" t="s">
        <v>10392</v>
      </c>
      <c r="K3361" s="18" t="s">
        <v>164</v>
      </c>
      <c r="L3361" s="18" t="s">
        <v>26</v>
      </c>
      <c r="M3361" s="20">
        <v>65000000</v>
      </c>
      <c r="N3361" s="20">
        <v>52090187</v>
      </c>
      <c r="O3361" s="21">
        <f t="shared" si="156"/>
        <v>97373496.803067476</v>
      </c>
      <c r="P3361" s="22">
        <f t="shared" si="157"/>
        <v>80.138749230769236</v>
      </c>
      <c r="Q3361" s="20">
        <f t="shared" si="158"/>
        <v>31957169.93865031</v>
      </c>
      <c r="R3361" s="18" t="s">
        <v>10393</v>
      </c>
      <c r="S3361" s="18">
        <v>143</v>
      </c>
    </row>
    <row r="3362" spans="1:19" x14ac:dyDescent="0.25">
      <c r="A3362" s="18" t="s">
        <v>10394</v>
      </c>
      <c r="B3362" s="18" t="s">
        <v>341</v>
      </c>
      <c r="C3362" s="18" t="s">
        <v>394</v>
      </c>
      <c r="D3362" s="18">
        <v>1998</v>
      </c>
      <c r="E3362" s="18">
        <f>VLOOKUP(D3362,'cpi roi'!A:C,2,FALSE)</f>
        <v>163</v>
      </c>
      <c r="F3362" s="18" t="s">
        <v>9720</v>
      </c>
      <c r="G3362" s="18">
        <v>6.3</v>
      </c>
      <c r="H3362" s="19">
        <v>16000</v>
      </c>
      <c r="I3362" s="18" t="s">
        <v>10395</v>
      </c>
      <c r="J3362" s="18" t="s">
        <v>10396</v>
      </c>
      <c r="K3362" s="18" t="s">
        <v>10397</v>
      </c>
      <c r="L3362" s="18" t="s">
        <v>34</v>
      </c>
      <c r="M3362" s="20">
        <v>40000000</v>
      </c>
      <c r="N3362" s="20">
        <v>22510798</v>
      </c>
      <c r="O3362" s="21">
        <f t="shared" si="156"/>
        <v>42080000.923926376</v>
      </c>
      <c r="P3362" s="22">
        <f t="shared" si="157"/>
        <v>56.276994999999999</v>
      </c>
      <c r="Q3362" s="20">
        <f t="shared" si="158"/>
        <v>13810305.521472394</v>
      </c>
      <c r="R3362" s="18" t="s">
        <v>27</v>
      </c>
      <c r="S3362" s="18">
        <v>86</v>
      </c>
    </row>
    <row r="3363" spans="1:19" x14ac:dyDescent="0.25">
      <c r="A3363" s="18" t="s">
        <v>10398</v>
      </c>
      <c r="B3363" s="18" t="s">
        <v>452</v>
      </c>
      <c r="C3363" s="18" t="s">
        <v>45</v>
      </c>
      <c r="D3363" s="18">
        <v>1998</v>
      </c>
      <c r="E3363" s="18">
        <f>VLOOKUP(D3363,'cpi roi'!A:C,2,FALSE)</f>
        <v>163</v>
      </c>
      <c r="F3363" s="18" t="s">
        <v>10399</v>
      </c>
      <c r="G3363" s="18">
        <v>7.5</v>
      </c>
      <c r="H3363" s="19">
        <v>50000</v>
      </c>
      <c r="I3363" s="18" t="s">
        <v>10400</v>
      </c>
      <c r="J3363" s="18" t="s">
        <v>10400</v>
      </c>
      <c r="K3363" s="18" t="s">
        <v>10401</v>
      </c>
      <c r="L3363" s="18" t="s">
        <v>1098</v>
      </c>
      <c r="M3363" s="20">
        <v>0</v>
      </c>
      <c r="N3363" s="20">
        <v>219331</v>
      </c>
      <c r="O3363" s="21">
        <f t="shared" si="156"/>
        <v>410000.95521472389</v>
      </c>
      <c r="P3363" s="22">
        <f t="shared" si="157"/>
        <v>0</v>
      </c>
      <c r="Q3363" s="20">
        <f t="shared" si="158"/>
        <v>134558.89570552149</v>
      </c>
      <c r="R3363" s="18" t="s">
        <v>7339</v>
      </c>
      <c r="S3363" s="18">
        <v>89</v>
      </c>
    </row>
    <row r="3364" spans="1:19" x14ac:dyDescent="0.25">
      <c r="A3364" s="18" t="s">
        <v>10402</v>
      </c>
      <c r="B3364" s="18" t="s">
        <v>20</v>
      </c>
      <c r="C3364" s="18" t="s">
        <v>38</v>
      </c>
      <c r="D3364" s="18">
        <v>1998</v>
      </c>
      <c r="E3364" s="18">
        <f>VLOOKUP(D3364,'cpi roi'!A:C,2,FALSE)</f>
        <v>163</v>
      </c>
      <c r="F3364" s="18" t="s">
        <v>9801</v>
      </c>
      <c r="G3364" s="18">
        <v>5.9</v>
      </c>
      <c r="H3364" s="19">
        <v>33000</v>
      </c>
      <c r="I3364" s="18" t="s">
        <v>7782</v>
      </c>
      <c r="J3364" s="18" t="s">
        <v>7920</v>
      </c>
      <c r="K3364" s="18" t="s">
        <v>5224</v>
      </c>
      <c r="L3364" s="18" t="s">
        <v>34</v>
      </c>
      <c r="M3364" s="20">
        <v>70000000</v>
      </c>
      <c r="N3364" s="20">
        <v>19870567</v>
      </c>
      <c r="O3364" s="21">
        <f t="shared" si="156"/>
        <v>37144550.704907976</v>
      </c>
      <c r="P3364" s="22">
        <f t="shared" si="157"/>
        <v>28.386524285714287</v>
      </c>
      <c r="Q3364" s="20">
        <f t="shared" si="158"/>
        <v>12190531.901840491</v>
      </c>
      <c r="R3364" s="18" t="s">
        <v>10403</v>
      </c>
      <c r="S3364" s="18">
        <v>97</v>
      </c>
    </row>
    <row r="3365" spans="1:19" x14ac:dyDescent="0.25">
      <c r="A3365" s="18" t="s">
        <v>10404</v>
      </c>
      <c r="B3365" s="18" t="s">
        <v>2004</v>
      </c>
      <c r="C3365" s="18" t="s">
        <v>45</v>
      </c>
      <c r="D3365" s="18">
        <v>1998</v>
      </c>
      <c r="E3365" s="18">
        <f>VLOOKUP(D3365,'cpi roi'!A:C,2,FALSE)</f>
        <v>163</v>
      </c>
      <c r="F3365" s="18" t="s">
        <v>10016</v>
      </c>
      <c r="G3365" s="18">
        <v>6.7</v>
      </c>
      <c r="H3365" s="19">
        <v>6700</v>
      </c>
      <c r="I3365" s="18" t="s">
        <v>6654</v>
      </c>
      <c r="J3365" s="18" t="s">
        <v>6654</v>
      </c>
      <c r="K3365" s="18" t="s">
        <v>10170</v>
      </c>
      <c r="L3365" s="18" t="s">
        <v>199</v>
      </c>
      <c r="M3365" s="20">
        <v>0</v>
      </c>
      <c r="N3365" s="20">
        <v>913834</v>
      </c>
      <c r="O3365" s="21">
        <f t="shared" si="156"/>
        <v>1708252.8822085888</v>
      </c>
      <c r="P3365" s="22">
        <f t="shared" si="157"/>
        <v>0</v>
      </c>
      <c r="Q3365" s="20">
        <f t="shared" si="158"/>
        <v>560634.35582822084</v>
      </c>
      <c r="R3365" s="18" t="s">
        <v>3191</v>
      </c>
      <c r="S3365" s="18">
        <v>97</v>
      </c>
    </row>
    <row r="3366" spans="1:19" x14ac:dyDescent="0.25">
      <c r="A3366" s="18" t="s">
        <v>10405</v>
      </c>
      <c r="B3366" s="18" t="s">
        <v>2004</v>
      </c>
      <c r="C3366" s="18" t="s">
        <v>45</v>
      </c>
      <c r="D3366" s="18">
        <v>1998</v>
      </c>
      <c r="E3366" s="18">
        <f>VLOOKUP(D3366,'cpi roi'!A:C,2,FALSE)</f>
        <v>163</v>
      </c>
      <c r="F3366" s="18" t="s">
        <v>10267</v>
      </c>
      <c r="G3366" s="18">
        <v>7.3</v>
      </c>
      <c r="H3366" s="19">
        <v>13000</v>
      </c>
      <c r="I3366" s="18" t="s">
        <v>6505</v>
      </c>
      <c r="J3366" s="18" t="s">
        <v>10406</v>
      </c>
      <c r="K3366" s="18" t="s">
        <v>10407</v>
      </c>
      <c r="L3366" s="18" t="s">
        <v>34</v>
      </c>
      <c r="M3366" s="20">
        <v>0</v>
      </c>
      <c r="N3366" s="20">
        <v>2652246</v>
      </c>
      <c r="O3366" s="21">
        <f t="shared" si="156"/>
        <v>4957910.1607361957</v>
      </c>
      <c r="P3366" s="22">
        <f t="shared" si="157"/>
        <v>0</v>
      </c>
      <c r="Q3366" s="20">
        <f t="shared" si="158"/>
        <v>1627144.7852760737</v>
      </c>
      <c r="R3366" s="18" t="s">
        <v>10408</v>
      </c>
      <c r="S3366" s="18">
        <v>100</v>
      </c>
    </row>
    <row r="3367" spans="1:19" x14ac:dyDescent="0.25">
      <c r="A3367" s="18" t="s">
        <v>10409</v>
      </c>
      <c r="B3367" s="18" t="s">
        <v>2004</v>
      </c>
      <c r="C3367" s="18" t="s">
        <v>38</v>
      </c>
      <c r="D3367" s="18">
        <v>1998</v>
      </c>
      <c r="E3367" s="18">
        <f>VLOOKUP(D3367,'cpi roi'!A:C,2,FALSE)</f>
        <v>163</v>
      </c>
      <c r="F3367" s="18" t="s">
        <v>10098</v>
      </c>
      <c r="G3367" s="18">
        <v>6.1</v>
      </c>
      <c r="H3367" s="19">
        <v>24000</v>
      </c>
      <c r="I3367" s="18" t="s">
        <v>7287</v>
      </c>
      <c r="J3367" s="18" t="s">
        <v>7287</v>
      </c>
      <c r="K3367" s="18" t="s">
        <v>198</v>
      </c>
      <c r="L3367" s="18" t="s">
        <v>5820</v>
      </c>
      <c r="M3367" s="20">
        <v>0</v>
      </c>
      <c r="N3367" s="20">
        <v>9623329</v>
      </c>
      <c r="O3367" s="21">
        <f t="shared" si="156"/>
        <v>17989130.958895706</v>
      </c>
      <c r="P3367" s="22">
        <f t="shared" si="157"/>
        <v>0</v>
      </c>
      <c r="Q3367" s="20">
        <f t="shared" si="158"/>
        <v>5903882.82208589</v>
      </c>
      <c r="R3367" s="18" t="s">
        <v>4534</v>
      </c>
      <c r="S3367" s="18">
        <v>87</v>
      </c>
    </row>
    <row r="3368" spans="1:19" x14ac:dyDescent="0.25">
      <c r="A3368" s="18" t="s">
        <v>10410</v>
      </c>
      <c r="B3368" s="18" t="s">
        <v>20</v>
      </c>
      <c r="C3368" s="18" t="s">
        <v>21</v>
      </c>
      <c r="D3368" s="18">
        <v>1998</v>
      </c>
      <c r="E3368" s="18">
        <f>VLOOKUP(D3368,'cpi roi'!A:C,2,FALSE)</f>
        <v>163</v>
      </c>
      <c r="F3368" s="18" t="s">
        <v>10411</v>
      </c>
      <c r="G3368" s="18">
        <v>5.0999999999999996</v>
      </c>
      <c r="H3368" s="19">
        <v>4700</v>
      </c>
      <c r="I3368" s="18" t="s">
        <v>4359</v>
      </c>
      <c r="J3368" s="18" t="s">
        <v>8611</v>
      </c>
      <c r="K3368" s="18" t="s">
        <v>1528</v>
      </c>
      <c r="L3368" s="18" t="s">
        <v>34</v>
      </c>
      <c r="M3368" s="20">
        <v>0</v>
      </c>
      <c r="N3368" s="20">
        <v>21521</v>
      </c>
      <c r="O3368" s="21">
        <f t="shared" si="156"/>
        <v>40229.746625766871</v>
      </c>
      <c r="P3368" s="22">
        <f t="shared" si="157"/>
        <v>0</v>
      </c>
      <c r="Q3368" s="20">
        <f t="shared" si="158"/>
        <v>13203.067484662577</v>
      </c>
      <c r="R3368" s="18" t="s">
        <v>6440</v>
      </c>
      <c r="S3368" s="18">
        <v>93</v>
      </c>
    </row>
    <row r="3369" spans="1:19" x14ac:dyDescent="0.25">
      <c r="A3369" s="18" t="s">
        <v>10412</v>
      </c>
      <c r="B3369" s="18" t="s">
        <v>37</v>
      </c>
      <c r="C3369" s="18" t="s">
        <v>45</v>
      </c>
      <c r="D3369" s="18">
        <v>1998</v>
      </c>
      <c r="E3369" s="18">
        <f>VLOOKUP(D3369,'cpi roi'!A:C,2,FALSE)</f>
        <v>163</v>
      </c>
      <c r="F3369" s="18" t="s">
        <v>10090</v>
      </c>
      <c r="G3369" s="18">
        <v>6.9</v>
      </c>
      <c r="H3369" s="19">
        <v>21000</v>
      </c>
      <c r="I3369" s="18" t="s">
        <v>7514</v>
      </c>
      <c r="J3369" s="18" t="s">
        <v>7514</v>
      </c>
      <c r="K3369" s="18" t="s">
        <v>10413</v>
      </c>
      <c r="L3369" s="18" t="s">
        <v>34</v>
      </c>
      <c r="M3369" s="20">
        <v>30000000</v>
      </c>
      <c r="N3369" s="20">
        <v>18253415</v>
      </c>
      <c r="O3369" s="21">
        <f t="shared" si="156"/>
        <v>34121567.794478528</v>
      </c>
      <c r="P3369" s="22">
        <f t="shared" si="157"/>
        <v>60.844716666666663</v>
      </c>
      <c r="Q3369" s="20">
        <f t="shared" si="158"/>
        <v>11198414.110429449</v>
      </c>
      <c r="R3369" s="18" t="s">
        <v>5724</v>
      </c>
      <c r="S3369" s="18">
        <v>114</v>
      </c>
    </row>
    <row r="3370" spans="1:19" x14ac:dyDescent="0.25">
      <c r="A3370" s="18" t="s">
        <v>10414</v>
      </c>
      <c r="B3370" s="18" t="s">
        <v>424</v>
      </c>
      <c r="C3370" s="18" t="s">
        <v>45</v>
      </c>
      <c r="D3370" s="18">
        <v>1998</v>
      </c>
      <c r="E3370" s="18">
        <f>VLOOKUP(D3370,'cpi roi'!A:C,2,FALSE)</f>
        <v>163</v>
      </c>
      <c r="F3370" s="18" t="s">
        <v>10415</v>
      </c>
      <c r="G3370" s="18">
        <v>6.8</v>
      </c>
      <c r="H3370" s="19">
        <v>30000</v>
      </c>
      <c r="I3370" s="18" t="s">
        <v>6527</v>
      </c>
      <c r="J3370" s="18" t="s">
        <v>6527</v>
      </c>
      <c r="K3370" s="18" t="s">
        <v>10416</v>
      </c>
      <c r="L3370" s="18" t="s">
        <v>3814</v>
      </c>
      <c r="M3370" s="20">
        <v>2500000</v>
      </c>
      <c r="N3370" s="20">
        <v>0</v>
      </c>
      <c r="O3370" s="21">
        <f t="shared" si="156"/>
        <v>0</v>
      </c>
      <c r="P3370" s="22">
        <f t="shared" si="157"/>
        <v>0</v>
      </c>
      <c r="Q3370" s="20">
        <f t="shared" si="158"/>
        <v>0</v>
      </c>
      <c r="R3370" s="18" t="s">
        <v>10417</v>
      </c>
      <c r="S3370" s="18">
        <v>117</v>
      </c>
    </row>
    <row r="3371" spans="1:19" x14ac:dyDescent="0.25">
      <c r="A3371" s="18" t="s">
        <v>10418</v>
      </c>
      <c r="B3371" s="18" t="s">
        <v>20</v>
      </c>
      <c r="C3371" s="18" t="s">
        <v>38</v>
      </c>
      <c r="D3371" s="18">
        <v>1998</v>
      </c>
      <c r="E3371" s="18">
        <f>VLOOKUP(D3371,'cpi roi'!A:C,2,FALSE)</f>
        <v>163</v>
      </c>
      <c r="F3371" s="18" t="s">
        <v>10419</v>
      </c>
      <c r="G3371" s="18">
        <v>7.2</v>
      </c>
      <c r="H3371" s="19">
        <v>18000</v>
      </c>
      <c r="I3371" s="18" t="s">
        <v>10420</v>
      </c>
      <c r="J3371" s="18" t="s">
        <v>10420</v>
      </c>
      <c r="K3371" s="18" t="s">
        <v>10001</v>
      </c>
      <c r="L3371" s="18" t="s">
        <v>34</v>
      </c>
      <c r="M3371" s="20">
        <v>0</v>
      </c>
      <c r="N3371" s="20">
        <v>3121</v>
      </c>
      <c r="O3371" s="21">
        <f t="shared" si="156"/>
        <v>5834.1638036809809</v>
      </c>
      <c r="P3371" s="22">
        <f t="shared" si="157"/>
        <v>0</v>
      </c>
      <c r="Q3371" s="20">
        <f t="shared" si="158"/>
        <v>1914.7239263803683</v>
      </c>
      <c r="R3371" s="18" t="s">
        <v>7574</v>
      </c>
      <c r="S3371" s="18">
        <v>87</v>
      </c>
    </row>
    <row r="3372" spans="1:19" x14ac:dyDescent="0.25">
      <c r="A3372" s="18" t="s">
        <v>10421</v>
      </c>
      <c r="B3372" s="18" t="s">
        <v>20</v>
      </c>
      <c r="C3372" s="18" t="s">
        <v>45</v>
      </c>
      <c r="D3372" s="18">
        <v>1998</v>
      </c>
      <c r="E3372" s="18">
        <f>VLOOKUP(D3372,'cpi roi'!A:C,2,FALSE)</f>
        <v>163</v>
      </c>
      <c r="F3372" s="18" t="s">
        <v>10422</v>
      </c>
      <c r="G3372" s="18">
        <v>8.1</v>
      </c>
      <c r="H3372" s="19">
        <v>52000</v>
      </c>
      <c r="I3372" s="18" t="s">
        <v>3013</v>
      </c>
      <c r="J3372" s="18" t="s">
        <v>10423</v>
      </c>
      <c r="K3372" s="18" t="s">
        <v>10424</v>
      </c>
      <c r="L3372" s="18" t="s">
        <v>8736</v>
      </c>
      <c r="M3372" s="20">
        <v>0</v>
      </c>
      <c r="N3372" s="20">
        <v>351447</v>
      </c>
      <c r="O3372" s="21">
        <f t="shared" si="156"/>
        <v>656968.71717791411</v>
      </c>
      <c r="P3372" s="22">
        <f t="shared" si="157"/>
        <v>0</v>
      </c>
      <c r="Q3372" s="20">
        <f t="shared" si="158"/>
        <v>215611.65644171782</v>
      </c>
      <c r="R3372" s="18" t="s">
        <v>7422</v>
      </c>
      <c r="S3372" s="18">
        <v>127</v>
      </c>
    </row>
    <row r="3373" spans="1:19" x14ac:dyDescent="0.25">
      <c r="A3373" s="18" t="s">
        <v>10425</v>
      </c>
      <c r="B3373" s="18" t="s">
        <v>37</v>
      </c>
      <c r="C3373" s="18" t="s">
        <v>21</v>
      </c>
      <c r="D3373" s="18">
        <v>1998</v>
      </c>
      <c r="E3373" s="18">
        <f>VLOOKUP(D3373,'cpi roi'!A:C,2,FALSE)</f>
        <v>163</v>
      </c>
      <c r="F3373" s="18" t="s">
        <v>10098</v>
      </c>
      <c r="G3373" s="18">
        <v>5.9</v>
      </c>
      <c r="H3373" s="19">
        <v>6000</v>
      </c>
      <c r="I3373" s="18" t="s">
        <v>3470</v>
      </c>
      <c r="J3373" s="18" t="s">
        <v>10426</v>
      </c>
      <c r="K3373" s="18" t="s">
        <v>9747</v>
      </c>
      <c r="L3373" s="18" t="s">
        <v>34</v>
      </c>
      <c r="M3373" s="20">
        <v>0</v>
      </c>
      <c r="N3373" s="20">
        <v>15923122</v>
      </c>
      <c r="O3373" s="21">
        <f t="shared" si="156"/>
        <v>29765492.474846624</v>
      </c>
      <c r="P3373" s="22">
        <f t="shared" si="157"/>
        <v>0</v>
      </c>
      <c r="Q3373" s="20">
        <f t="shared" si="158"/>
        <v>9768786.503067486</v>
      </c>
      <c r="R3373" s="18" t="s">
        <v>9586</v>
      </c>
      <c r="S3373" s="18">
        <v>126</v>
      </c>
    </row>
    <row r="3374" spans="1:19" x14ac:dyDescent="0.25">
      <c r="A3374" s="18" t="s">
        <v>10427</v>
      </c>
      <c r="B3374" s="18" t="s">
        <v>37</v>
      </c>
      <c r="C3374" s="18" t="s">
        <v>45</v>
      </c>
      <c r="D3374" s="18">
        <v>1998</v>
      </c>
      <c r="E3374" s="18">
        <f>VLOOKUP(D3374,'cpi roi'!A:C,2,FALSE)</f>
        <v>163</v>
      </c>
      <c r="F3374" s="18" t="s">
        <v>10186</v>
      </c>
      <c r="G3374" s="18">
        <v>5.4</v>
      </c>
      <c r="H3374" s="19">
        <v>34000</v>
      </c>
      <c r="I3374" s="18" t="s">
        <v>10428</v>
      </c>
      <c r="J3374" s="18" t="s">
        <v>7514</v>
      </c>
      <c r="K3374" s="18" t="s">
        <v>1570</v>
      </c>
      <c r="L3374" s="18" t="s">
        <v>34</v>
      </c>
      <c r="M3374" s="20">
        <v>85000000</v>
      </c>
      <c r="N3374" s="20">
        <v>34562556</v>
      </c>
      <c r="O3374" s="21">
        <f t="shared" si="156"/>
        <v>64608655.29570552</v>
      </c>
      <c r="P3374" s="22">
        <f t="shared" si="157"/>
        <v>40.66183058823529</v>
      </c>
      <c r="Q3374" s="20">
        <f t="shared" si="158"/>
        <v>21204022.08588957</v>
      </c>
      <c r="R3374" s="18" t="s">
        <v>27</v>
      </c>
      <c r="S3374" s="18">
        <v>101</v>
      </c>
    </row>
    <row r="3375" spans="1:19" x14ac:dyDescent="0.25">
      <c r="A3375" s="18" t="s">
        <v>10429</v>
      </c>
      <c r="B3375" s="18" t="s">
        <v>2004</v>
      </c>
      <c r="C3375" s="18" t="s">
        <v>21</v>
      </c>
      <c r="D3375" s="18">
        <v>1998</v>
      </c>
      <c r="E3375" s="18">
        <f>VLOOKUP(D3375,'cpi roi'!A:C,2,FALSE)</f>
        <v>163</v>
      </c>
      <c r="F3375" s="18" t="s">
        <v>10072</v>
      </c>
      <c r="G3375" s="18">
        <v>5.5</v>
      </c>
      <c r="H3375" s="19">
        <v>11000</v>
      </c>
      <c r="I3375" s="18" t="s">
        <v>10430</v>
      </c>
      <c r="J3375" s="18" t="s">
        <v>10430</v>
      </c>
      <c r="K3375" s="18" t="s">
        <v>1207</v>
      </c>
      <c r="L3375" s="18" t="s">
        <v>34</v>
      </c>
      <c r="M3375" s="20">
        <v>21000000</v>
      </c>
      <c r="N3375" s="20">
        <v>13583690</v>
      </c>
      <c r="O3375" s="21">
        <f t="shared" si="156"/>
        <v>25392333.392638035</v>
      </c>
      <c r="P3375" s="22">
        <f t="shared" si="157"/>
        <v>64.684238095238101</v>
      </c>
      <c r="Q3375" s="20">
        <f t="shared" si="158"/>
        <v>8333552.1472392641</v>
      </c>
      <c r="R3375" s="18" t="s">
        <v>2105</v>
      </c>
      <c r="S3375" s="18">
        <v>96</v>
      </c>
    </row>
    <row r="3376" spans="1:19" x14ac:dyDescent="0.25">
      <c r="A3376" s="18" t="s">
        <v>10431</v>
      </c>
      <c r="B3376" s="18" t="s">
        <v>20</v>
      </c>
      <c r="C3376" s="18" t="s">
        <v>45</v>
      </c>
      <c r="D3376" s="18">
        <v>1998</v>
      </c>
      <c r="E3376" s="18">
        <f>VLOOKUP(D3376,'cpi roi'!A:C,2,FALSE)</f>
        <v>163</v>
      </c>
      <c r="F3376" s="18" t="s">
        <v>10283</v>
      </c>
      <c r="G3376" s="18">
        <v>5.7</v>
      </c>
      <c r="H3376" s="19">
        <v>7100</v>
      </c>
      <c r="I3376" s="18" t="s">
        <v>10432</v>
      </c>
      <c r="J3376" s="18" t="s">
        <v>8680</v>
      </c>
      <c r="K3376" s="18" t="s">
        <v>7525</v>
      </c>
      <c r="L3376" s="18" t="s">
        <v>34</v>
      </c>
      <c r="M3376" s="20">
        <v>20000000</v>
      </c>
      <c r="N3376" s="20">
        <v>39278722</v>
      </c>
      <c r="O3376" s="21">
        <f t="shared" si="156"/>
        <v>73424703.026993856</v>
      </c>
      <c r="P3376" s="22">
        <f t="shared" si="157"/>
        <v>196.39361</v>
      </c>
      <c r="Q3376" s="20">
        <f t="shared" si="158"/>
        <v>24097375.460122701</v>
      </c>
      <c r="R3376" s="18" t="s">
        <v>184</v>
      </c>
      <c r="S3376" s="18">
        <v>124</v>
      </c>
    </row>
    <row r="3377" spans="1:19" x14ac:dyDescent="0.25">
      <c r="A3377" s="18" t="s">
        <v>10433</v>
      </c>
      <c r="B3377" s="18" t="s">
        <v>2004</v>
      </c>
      <c r="C3377" s="18" t="s">
        <v>29</v>
      </c>
      <c r="D3377" s="18">
        <v>1998</v>
      </c>
      <c r="E3377" s="18">
        <f>VLOOKUP(D3377,'cpi roi'!A:C,2,FALSE)</f>
        <v>163</v>
      </c>
      <c r="F3377" s="18" t="s">
        <v>9881</v>
      </c>
      <c r="G3377" s="18">
        <v>5.8</v>
      </c>
      <c r="H3377" s="19">
        <v>16000</v>
      </c>
      <c r="I3377" s="18" t="s">
        <v>2074</v>
      </c>
      <c r="J3377" s="18" t="s">
        <v>10434</v>
      </c>
      <c r="K3377" s="18" t="s">
        <v>8597</v>
      </c>
      <c r="L3377" s="18" t="s">
        <v>34</v>
      </c>
      <c r="M3377" s="20">
        <v>30000000</v>
      </c>
      <c r="N3377" s="20">
        <v>6136856</v>
      </c>
      <c r="O3377" s="21">
        <f t="shared" si="156"/>
        <v>11471779.283435581</v>
      </c>
      <c r="P3377" s="22">
        <f t="shared" si="157"/>
        <v>20.456186666666667</v>
      </c>
      <c r="Q3377" s="20">
        <f t="shared" si="158"/>
        <v>3764942.3312883438</v>
      </c>
      <c r="R3377" s="18" t="s">
        <v>6999</v>
      </c>
      <c r="S3377" s="18">
        <v>90</v>
      </c>
    </row>
    <row r="3378" spans="1:19" x14ac:dyDescent="0.25">
      <c r="A3378" s="18" t="s">
        <v>10435</v>
      </c>
      <c r="B3378" s="18" t="s">
        <v>2004</v>
      </c>
      <c r="C3378" s="18" t="s">
        <v>45</v>
      </c>
      <c r="D3378" s="18">
        <v>1998</v>
      </c>
      <c r="E3378" s="18">
        <f>VLOOKUP(D3378,'cpi roi'!A:C,2,FALSE)</f>
        <v>163</v>
      </c>
      <c r="F3378" s="18" t="s">
        <v>9891</v>
      </c>
      <c r="G3378" s="18">
        <v>4.7</v>
      </c>
      <c r="H3378" s="19">
        <v>7200</v>
      </c>
      <c r="I3378" s="18" t="s">
        <v>10436</v>
      </c>
      <c r="J3378" s="18" t="s">
        <v>1214</v>
      </c>
      <c r="K3378" s="18" t="s">
        <v>6450</v>
      </c>
      <c r="L3378" s="18" t="s">
        <v>34</v>
      </c>
      <c r="M3378" s="20">
        <v>18000000</v>
      </c>
      <c r="N3378" s="20">
        <v>3572443</v>
      </c>
      <c r="O3378" s="21">
        <f t="shared" si="156"/>
        <v>6678057.5588957053</v>
      </c>
      <c r="P3378" s="22">
        <f t="shared" si="157"/>
        <v>19.846905555555555</v>
      </c>
      <c r="Q3378" s="20">
        <f t="shared" si="158"/>
        <v>2191682.8220858895</v>
      </c>
      <c r="R3378" s="18" t="s">
        <v>4534</v>
      </c>
      <c r="S3378" s="18">
        <v>100</v>
      </c>
    </row>
    <row r="3379" spans="1:19" x14ac:dyDescent="0.25">
      <c r="A3379" s="18" t="s">
        <v>10437</v>
      </c>
      <c r="B3379" s="18" t="s">
        <v>20</v>
      </c>
      <c r="C3379" s="18" t="s">
        <v>21</v>
      </c>
      <c r="D3379" s="18">
        <v>1998</v>
      </c>
      <c r="E3379" s="18">
        <f>VLOOKUP(D3379,'cpi roi'!A:C,2,FALSE)</f>
        <v>163</v>
      </c>
      <c r="F3379" s="18" t="s">
        <v>10164</v>
      </c>
      <c r="G3379" s="18">
        <v>6.6</v>
      </c>
      <c r="H3379" s="19">
        <v>9900</v>
      </c>
      <c r="I3379" s="18" t="s">
        <v>10438</v>
      </c>
      <c r="J3379" s="18" t="s">
        <v>10438</v>
      </c>
      <c r="K3379" s="18" t="s">
        <v>10439</v>
      </c>
      <c r="L3379" s="18" t="s">
        <v>34</v>
      </c>
      <c r="M3379" s="20">
        <v>0</v>
      </c>
      <c r="N3379" s="20">
        <v>1960216</v>
      </c>
      <c r="O3379" s="21">
        <f t="shared" si="156"/>
        <v>3664281.0748466253</v>
      </c>
      <c r="P3379" s="22">
        <f t="shared" si="157"/>
        <v>0</v>
      </c>
      <c r="Q3379" s="20">
        <f t="shared" si="158"/>
        <v>1202586.5030674848</v>
      </c>
      <c r="R3379" s="18" t="s">
        <v>10440</v>
      </c>
      <c r="S3379" s="18">
        <v>101</v>
      </c>
    </row>
    <row r="3380" spans="1:19" x14ac:dyDescent="0.25">
      <c r="A3380" s="18" t="s">
        <v>10441</v>
      </c>
      <c r="B3380" s="18" t="s">
        <v>2004</v>
      </c>
      <c r="C3380" s="18" t="s">
        <v>21</v>
      </c>
      <c r="D3380" s="18">
        <v>1998</v>
      </c>
      <c r="E3380" s="18">
        <f>VLOOKUP(D3380,'cpi roi'!A:C,2,FALSE)</f>
        <v>163</v>
      </c>
      <c r="F3380" s="18" t="s">
        <v>10161</v>
      </c>
      <c r="G3380" s="18">
        <v>6.6</v>
      </c>
      <c r="H3380" s="19">
        <v>28000</v>
      </c>
      <c r="I3380" s="18" t="s">
        <v>7541</v>
      </c>
      <c r="J3380" s="18" t="s">
        <v>10442</v>
      </c>
      <c r="K3380" s="18" t="s">
        <v>164</v>
      </c>
      <c r="L3380" s="18" t="s">
        <v>34</v>
      </c>
      <c r="M3380" s="20">
        <v>75000000</v>
      </c>
      <c r="N3380" s="20">
        <v>56709981</v>
      </c>
      <c r="O3380" s="21">
        <f t="shared" si="156"/>
        <v>106009393.93067484</v>
      </c>
      <c r="P3380" s="22">
        <f t="shared" si="157"/>
        <v>75.613308000000004</v>
      </c>
      <c r="Q3380" s="20">
        <f t="shared" si="158"/>
        <v>34791399.386503071</v>
      </c>
      <c r="R3380" s="18" t="s">
        <v>2097</v>
      </c>
      <c r="S3380" s="18">
        <v>115</v>
      </c>
    </row>
    <row r="3381" spans="1:19" x14ac:dyDescent="0.25">
      <c r="A3381" s="18" t="s">
        <v>10443</v>
      </c>
      <c r="B3381" s="18" t="s">
        <v>20</v>
      </c>
      <c r="C3381" s="18" t="s">
        <v>45</v>
      </c>
      <c r="D3381" s="18">
        <v>1998</v>
      </c>
      <c r="E3381" s="18">
        <f>VLOOKUP(D3381,'cpi roi'!A:C,2,FALSE)</f>
        <v>163</v>
      </c>
      <c r="F3381" s="18" t="s">
        <v>9749</v>
      </c>
      <c r="G3381" s="18">
        <v>7</v>
      </c>
      <c r="H3381" s="19">
        <v>19000</v>
      </c>
      <c r="I3381" s="18" t="s">
        <v>10444</v>
      </c>
      <c r="J3381" s="18" t="s">
        <v>10444</v>
      </c>
      <c r="K3381" s="18" t="s">
        <v>10445</v>
      </c>
      <c r="L3381" s="18" t="s">
        <v>34</v>
      </c>
      <c r="M3381" s="20">
        <v>20000000</v>
      </c>
      <c r="N3381" s="20">
        <v>3970078</v>
      </c>
      <c r="O3381" s="21">
        <f t="shared" si="156"/>
        <v>7421366.6662576683</v>
      </c>
      <c r="P3381" s="22">
        <f t="shared" si="157"/>
        <v>19.850390000000001</v>
      </c>
      <c r="Q3381" s="20">
        <f t="shared" si="158"/>
        <v>2435630.6748466259</v>
      </c>
      <c r="R3381" s="18" t="s">
        <v>3803</v>
      </c>
      <c r="S3381" s="18">
        <v>121</v>
      </c>
    </row>
    <row r="3382" spans="1:19" x14ac:dyDescent="0.25">
      <c r="A3382" s="18" t="s">
        <v>10446</v>
      </c>
      <c r="B3382" s="18" t="s">
        <v>341</v>
      </c>
      <c r="C3382" s="18" t="s">
        <v>394</v>
      </c>
      <c r="D3382" s="18">
        <v>1998</v>
      </c>
      <c r="E3382" s="18">
        <f>VLOOKUP(D3382,'cpi roi'!A:C,2,FALSE)</f>
        <v>163</v>
      </c>
      <c r="F3382" s="18" t="s">
        <v>10077</v>
      </c>
      <c r="G3382" s="18">
        <v>5.9</v>
      </c>
      <c r="H3382" s="19">
        <v>18000</v>
      </c>
      <c r="I3382" s="18" t="s">
        <v>10447</v>
      </c>
      <c r="J3382" s="18" t="s">
        <v>10448</v>
      </c>
      <c r="K3382" s="18" t="s">
        <v>10449</v>
      </c>
      <c r="L3382" s="18" t="s">
        <v>34</v>
      </c>
      <c r="M3382" s="20">
        <v>24000000</v>
      </c>
      <c r="N3382" s="20">
        <v>140894675</v>
      </c>
      <c r="O3382" s="21">
        <f t="shared" si="156"/>
        <v>263377959.95398772</v>
      </c>
      <c r="P3382" s="22">
        <f t="shared" si="157"/>
        <v>587.06114583333328</v>
      </c>
      <c r="Q3382" s="20">
        <f t="shared" si="158"/>
        <v>86438450.920245409</v>
      </c>
      <c r="R3382" s="18" t="s">
        <v>48</v>
      </c>
      <c r="S3382" s="18">
        <v>79</v>
      </c>
    </row>
    <row r="3383" spans="1:19" x14ac:dyDescent="0.25">
      <c r="A3383" s="18" t="s">
        <v>10450</v>
      </c>
      <c r="B3383" s="18" t="s">
        <v>20</v>
      </c>
      <c r="C3383" s="18" t="s">
        <v>45</v>
      </c>
      <c r="D3383" s="18">
        <v>1998</v>
      </c>
      <c r="E3383" s="18">
        <f>VLOOKUP(D3383,'cpi roi'!A:C,2,FALSE)</f>
        <v>163</v>
      </c>
      <c r="F3383" s="18" t="s">
        <v>10451</v>
      </c>
      <c r="G3383" s="18">
        <v>5.9</v>
      </c>
      <c r="H3383" s="19">
        <v>6400</v>
      </c>
      <c r="I3383" s="18" t="s">
        <v>8503</v>
      </c>
      <c r="J3383" s="18" t="s">
        <v>8503</v>
      </c>
      <c r="K3383" s="18" t="s">
        <v>10452</v>
      </c>
      <c r="L3383" s="18" t="s">
        <v>34</v>
      </c>
      <c r="M3383" s="20">
        <v>4500000</v>
      </c>
      <c r="N3383" s="20">
        <v>23261485</v>
      </c>
      <c r="O3383" s="21">
        <f t="shared" si="156"/>
        <v>43483279.015337422</v>
      </c>
      <c r="P3383" s="22">
        <f t="shared" si="157"/>
        <v>516.92188888888882</v>
      </c>
      <c r="Q3383" s="20">
        <f t="shared" si="158"/>
        <v>14270849.693251535</v>
      </c>
      <c r="R3383" s="18" t="s">
        <v>2031</v>
      </c>
      <c r="S3383" s="18">
        <v>104</v>
      </c>
    </row>
    <row r="3384" spans="1:19" x14ac:dyDescent="0.25">
      <c r="A3384" s="18" t="s">
        <v>10453</v>
      </c>
      <c r="B3384" s="18" t="s">
        <v>20</v>
      </c>
      <c r="C3384" s="18" t="s">
        <v>45</v>
      </c>
      <c r="D3384" s="18">
        <v>1998</v>
      </c>
      <c r="E3384" s="18">
        <f>VLOOKUP(D3384,'cpi roi'!A:C,2,FALSE)</f>
        <v>163</v>
      </c>
      <c r="F3384" s="18" t="s">
        <v>10098</v>
      </c>
      <c r="G3384" s="18">
        <v>6</v>
      </c>
      <c r="H3384" s="19">
        <v>14000</v>
      </c>
      <c r="I3384" s="18" t="s">
        <v>10454</v>
      </c>
      <c r="J3384" s="18" t="s">
        <v>10455</v>
      </c>
      <c r="K3384" s="18" t="s">
        <v>9757</v>
      </c>
      <c r="L3384" s="18" t="s">
        <v>34</v>
      </c>
      <c r="M3384" s="20">
        <v>14000000</v>
      </c>
      <c r="N3384" s="20">
        <v>15064946</v>
      </c>
      <c r="O3384" s="21">
        <f t="shared" si="156"/>
        <v>28161282.492024537</v>
      </c>
      <c r="P3384" s="22">
        <f t="shared" si="157"/>
        <v>107.60675714285715</v>
      </c>
      <c r="Q3384" s="20">
        <f t="shared" si="158"/>
        <v>9242298.1595092025</v>
      </c>
      <c r="R3384" s="18" t="s">
        <v>48</v>
      </c>
      <c r="S3384" s="18">
        <v>96</v>
      </c>
    </row>
    <row r="3385" spans="1:19" x14ac:dyDescent="0.25">
      <c r="A3385" s="18" t="s">
        <v>10456</v>
      </c>
      <c r="B3385" s="18" t="s">
        <v>20</v>
      </c>
      <c r="C3385" s="18" t="s">
        <v>45</v>
      </c>
      <c r="D3385" s="18">
        <v>1998</v>
      </c>
      <c r="E3385" s="18">
        <f>VLOOKUP(D3385,'cpi roi'!A:C,2,FALSE)</f>
        <v>163</v>
      </c>
      <c r="F3385" s="18" t="s">
        <v>9923</v>
      </c>
      <c r="G3385" s="18">
        <v>6.1</v>
      </c>
      <c r="H3385" s="19">
        <v>14000</v>
      </c>
      <c r="I3385" s="18" t="s">
        <v>6845</v>
      </c>
      <c r="J3385" s="18" t="s">
        <v>10457</v>
      </c>
      <c r="K3385" s="18" t="s">
        <v>10013</v>
      </c>
      <c r="L3385" s="18" t="s">
        <v>34</v>
      </c>
      <c r="M3385" s="20">
        <v>15000000</v>
      </c>
      <c r="N3385" s="20">
        <v>12874899</v>
      </c>
      <c r="O3385" s="21">
        <f t="shared" si="156"/>
        <v>24067372.547852758</v>
      </c>
      <c r="P3385" s="22">
        <f t="shared" si="157"/>
        <v>85.832660000000004</v>
      </c>
      <c r="Q3385" s="20">
        <f t="shared" si="158"/>
        <v>7898711.0429447861</v>
      </c>
      <c r="R3385" s="18" t="s">
        <v>8990</v>
      </c>
      <c r="S3385" s="18">
        <v>93</v>
      </c>
    </row>
    <row r="3386" spans="1:19" x14ac:dyDescent="0.25">
      <c r="A3386" s="18" t="s">
        <v>10458</v>
      </c>
      <c r="B3386" s="18" t="s">
        <v>2004</v>
      </c>
      <c r="C3386" s="18" t="s">
        <v>38</v>
      </c>
      <c r="D3386" s="18">
        <v>1998</v>
      </c>
      <c r="E3386" s="18">
        <f>VLOOKUP(D3386,'cpi roi'!A:C,2,FALSE)</f>
        <v>163</v>
      </c>
      <c r="F3386" s="18" t="s">
        <v>9658</v>
      </c>
      <c r="G3386" s="18">
        <v>5.4</v>
      </c>
      <c r="H3386" s="19">
        <v>8600</v>
      </c>
      <c r="I3386" s="18" t="s">
        <v>6683</v>
      </c>
      <c r="J3386" s="18" t="s">
        <v>10459</v>
      </c>
      <c r="K3386" s="18" t="s">
        <v>2044</v>
      </c>
      <c r="L3386" s="18" t="s">
        <v>34</v>
      </c>
      <c r="M3386" s="20">
        <v>30000000</v>
      </c>
      <c r="N3386" s="20">
        <v>12951088</v>
      </c>
      <c r="O3386" s="21">
        <f t="shared" si="156"/>
        <v>24209794.561963189</v>
      </c>
      <c r="P3386" s="22">
        <f t="shared" si="157"/>
        <v>43.170293333333333</v>
      </c>
      <c r="Q3386" s="20">
        <f t="shared" si="158"/>
        <v>7945452.7607361972</v>
      </c>
      <c r="R3386" s="18" t="s">
        <v>65</v>
      </c>
      <c r="S3386" s="18">
        <v>89</v>
      </c>
    </row>
    <row r="3387" spans="1:19" x14ac:dyDescent="0.25">
      <c r="A3387" s="18" t="s">
        <v>10460</v>
      </c>
      <c r="B3387" s="18" t="s">
        <v>20</v>
      </c>
      <c r="C3387" s="18" t="s">
        <v>67</v>
      </c>
      <c r="D3387" s="18">
        <v>1998</v>
      </c>
      <c r="E3387" s="18">
        <f>VLOOKUP(D3387,'cpi roi'!A:C,2,FALSE)</f>
        <v>163</v>
      </c>
      <c r="F3387" s="18" t="s">
        <v>9923</v>
      </c>
      <c r="G3387" s="18">
        <v>7.2</v>
      </c>
      <c r="H3387" s="19">
        <v>16000</v>
      </c>
      <c r="I3387" s="18" t="s">
        <v>7830</v>
      </c>
      <c r="J3387" s="18" t="s">
        <v>10461</v>
      </c>
      <c r="K3387" s="18" t="s">
        <v>10462</v>
      </c>
      <c r="L3387" s="18" t="s">
        <v>34</v>
      </c>
      <c r="M3387" s="20">
        <v>8000000</v>
      </c>
      <c r="N3387" s="20">
        <v>4553271</v>
      </c>
      <c r="O3387" s="21">
        <f t="shared" si="156"/>
        <v>8511544.0104294475</v>
      </c>
      <c r="P3387" s="22">
        <f t="shared" si="157"/>
        <v>56.915887499999997</v>
      </c>
      <c r="Q3387" s="20">
        <f t="shared" si="158"/>
        <v>2793417.7914110431</v>
      </c>
      <c r="R3387" s="18" t="s">
        <v>8628</v>
      </c>
      <c r="S3387" s="18">
        <v>111</v>
      </c>
    </row>
    <row r="3388" spans="1:19" x14ac:dyDescent="0.25">
      <c r="A3388" s="18" t="s">
        <v>10463</v>
      </c>
      <c r="B3388" s="18" t="s">
        <v>2004</v>
      </c>
      <c r="C3388" s="18" t="s">
        <v>38</v>
      </c>
      <c r="D3388" s="18">
        <v>1998</v>
      </c>
      <c r="E3388" s="18">
        <f>VLOOKUP(D3388,'cpi roi'!A:C,2,FALSE)</f>
        <v>163</v>
      </c>
      <c r="F3388" s="18" t="s">
        <v>10464</v>
      </c>
      <c r="G3388" s="18">
        <v>6.1</v>
      </c>
      <c r="H3388" s="19">
        <v>11000</v>
      </c>
      <c r="I3388" s="18" t="s">
        <v>5754</v>
      </c>
      <c r="J3388" s="18" t="s">
        <v>10465</v>
      </c>
      <c r="K3388" s="18" t="s">
        <v>9024</v>
      </c>
      <c r="L3388" s="18" t="s">
        <v>34</v>
      </c>
      <c r="M3388" s="20">
        <v>27000000</v>
      </c>
      <c r="N3388" s="20">
        <v>10452012</v>
      </c>
      <c r="O3388" s="21">
        <f t="shared" si="156"/>
        <v>19538208.934969325</v>
      </c>
      <c r="P3388" s="22">
        <f t="shared" si="157"/>
        <v>38.711155555555557</v>
      </c>
      <c r="Q3388" s="20">
        <f t="shared" si="158"/>
        <v>6412277.3006134974</v>
      </c>
      <c r="R3388" s="18" t="s">
        <v>184</v>
      </c>
      <c r="S3388" s="18">
        <v>122</v>
      </c>
    </row>
    <row r="3389" spans="1:19" x14ac:dyDescent="0.25">
      <c r="A3389" s="18" t="s">
        <v>10466</v>
      </c>
      <c r="B3389" s="18" t="s">
        <v>20</v>
      </c>
      <c r="C3389" s="18" t="s">
        <v>21</v>
      </c>
      <c r="D3389" s="18">
        <v>1998</v>
      </c>
      <c r="E3389" s="18">
        <f>VLOOKUP(D3389,'cpi roi'!A:C,2,FALSE)</f>
        <v>163</v>
      </c>
      <c r="F3389" s="18" t="s">
        <v>10077</v>
      </c>
      <c r="G3389" s="18">
        <v>8</v>
      </c>
      <c r="H3389" s="19">
        <v>37000</v>
      </c>
      <c r="I3389" s="18" t="s">
        <v>10467</v>
      </c>
      <c r="J3389" s="18" t="s">
        <v>10468</v>
      </c>
      <c r="K3389" s="18" t="s">
        <v>10469</v>
      </c>
      <c r="L3389" s="18" t="s">
        <v>2602</v>
      </c>
      <c r="M3389" s="20">
        <v>2900000</v>
      </c>
      <c r="N3389" s="20">
        <v>5971073</v>
      </c>
      <c r="O3389" s="21">
        <f t="shared" si="156"/>
        <v>11161876.951533742</v>
      </c>
      <c r="P3389" s="22">
        <f t="shared" si="157"/>
        <v>205.89906896551727</v>
      </c>
      <c r="Q3389" s="20">
        <f t="shared" si="158"/>
        <v>3663234.9693251536</v>
      </c>
      <c r="R3389" s="18" t="s">
        <v>10470</v>
      </c>
      <c r="S3389" s="18">
        <v>110</v>
      </c>
    </row>
    <row r="3390" spans="1:19" x14ac:dyDescent="0.25">
      <c r="A3390" s="18" t="s">
        <v>10471</v>
      </c>
      <c r="B3390" s="18" t="s">
        <v>20</v>
      </c>
      <c r="C3390" s="18" t="s">
        <v>45</v>
      </c>
      <c r="D3390" s="18">
        <v>1998</v>
      </c>
      <c r="E3390" s="18">
        <f>VLOOKUP(D3390,'cpi roi'!A:C,2,FALSE)</f>
        <v>163</v>
      </c>
      <c r="F3390" s="18" t="s">
        <v>10472</v>
      </c>
      <c r="G3390" s="18">
        <v>6.4</v>
      </c>
      <c r="H3390" s="19">
        <v>14000</v>
      </c>
      <c r="I3390" s="18" t="s">
        <v>4567</v>
      </c>
      <c r="J3390" s="18" t="s">
        <v>4567</v>
      </c>
      <c r="K3390" s="18" t="s">
        <v>6917</v>
      </c>
      <c r="L3390" s="18" t="s">
        <v>34</v>
      </c>
      <c r="M3390" s="20">
        <v>6000000</v>
      </c>
      <c r="N3390" s="20">
        <v>2281761</v>
      </c>
      <c r="O3390" s="21">
        <f t="shared" si="156"/>
        <v>4265353.2312883437</v>
      </c>
      <c r="P3390" s="22">
        <f t="shared" si="157"/>
        <v>38.029350000000001</v>
      </c>
      <c r="Q3390" s="20">
        <f t="shared" si="158"/>
        <v>1399853.374233129</v>
      </c>
      <c r="R3390" s="18" t="s">
        <v>10473</v>
      </c>
      <c r="S3390" s="18">
        <v>87</v>
      </c>
    </row>
    <row r="3391" spans="1:19" x14ac:dyDescent="0.25">
      <c r="A3391" s="18" t="s">
        <v>10474</v>
      </c>
      <c r="B3391" s="18" t="s">
        <v>2004</v>
      </c>
      <c r="C3391" s="18" t="s">
        <v>67</v>
      </c>
      <c r="D3391" s="18">
        <v>1998</v>
      </c>
      <c r="E3391" s="18">
        <f>VLOOKUP(D3391,'cpi roi'!A:C,2,FALSE)</f>
        <v>163</v>
      </c>
      <c r="F3391" s="18" t="s">
        <v>10090</v>
      </c>
      <c r="G3391" s="18">
        <v>7.2</v>
      </c>
      <c r="H3391" s="19">
        <v>6700</v>
      </c>
      <c r="I3391" s="18" t="s">
        <v>1189</v>
      </c>
      <c r="J3391" s="18" t="s">
        <v>1189</v>
      </c>
      <c r="K3391" s="18" t="s">
        <v>10475</v>
      </c>
      <c r="L3391" s="18" t="s">
        <v>34</v>
      </c>
      <c r="M3391" s="20">
        <v>25000000</v>
      </c>
      <c r="N3391" s="20">
        <v>777423</v>
      </c>
      <c r="O3391" s="21">
        <f t="shared" si="156"/>
        <v>1453256.3687116564</v>
      </c>
      <c r="P3391" s="22">
        <f t="shared" si="157"/>
        <v>3.1096919999999999</v>
      </c>
      <c r="Q3391" s="20">
        <f t="shared" si="158"/>
        <v>476946.62576687121</v>
      </c>
      <c r="R3391" s="18" t="s">
        <v>10476</v>
      </c>
      <c r="S3391" s="18">
        <v>117</v>
      </c>
    </row>
    <row r="3392" spans="1:19" x14ac:dyDescent="0.25">
      <c r="A3392" s="18" t="s">
        <v>10477</v>
      </c>
      <c r="B3392" s="18" t="s">
        <v>37</v>
      </c>
      <c r="C3392" s="18" t="s">
        <v>45</v>
      </c>
      <c r="D3392" s="18">
        <v>1998</v>
      </c>
      <c r="E3392" s="18">
        <f>VLOOKUP(D3392,'cpi roi'!A:C,2,FALSE)</f>
        <v>163</v>
      </c>
      <c r="F3392" s="18" t="s">
        <v>9879</v>
      </c>
      <c r="G3392" s="18">
        <v>5.9</v>
      </c>
      <c r="H3392" s="19">
        <v>3900</v>
      </c>
      <c r="I3392" s="18" t="s">
        <v>10478</v>
      </c>
      <c r="J3392" s="18" t="s">
        <v>10478</v>
      </c>
      <c r="K3392" s="18" t="s">
        <v>10479</v>
      </c>
      <c r="L3392" s="18" t="s">
        <v>34</v>
      </c>
      <c r="M3392" s="20">
        <v>6000000</v>
      </c>
      <c r="N3392" s="20">
        <v>282175</v>
      </c>
      <c r="O3392" s="21">
        <f t="shared" si="156"/>
        <v>527476.82515337423</v>
      </c>
      <c r="P3392" s="22">
        <f t="shared" si="157"/>
        <v>4.702916666666666</v>
      </c>
      <c r="Q3392" s="20">
        <f t="shared" si="158"/>
        <v>173113.49693251535</v>
      </c>
      <c r="R3392" s="18" t="s">
        <v>3747</v>
      </c>
      <c r="S3392" s="18">
        <v>88</v>
      </c>
    </row>
    <row r="3393" spans="1:19" x14ac:dyDescent="0.25">
      <c r="A3393" s="18" t="s">
        <v>10480</v>
      </c>
      <c r="B3393" s="18" t="s">
        <v>20</v>
      </c>
      <c r="C3393" s="18" t="s">
        <v>21</v>
      </c>
      <c r="D3393" s="18">
        <v>1998</v>
      </c>
      <c r="E3393" s="18">
        <f>VLOOKUP(D3393,'cpi roi'!A:C,2,FALSE)</f>
        <v>163</v>
      </c>
      <c r="F3393" s="18" t="s">
        <v>10283</v>
      </c>
      <c r="G3393" s="18">
        <v>6.9</v>
      </c>
      <c r="H3393" s="19">
        <v>14000</v>
      </c>
      <c r="I3393" s="18" t="s">
        <v>2174</v>
      </c>
      <c r="J3393" s="18" t="s">
        <v>10481</v>
      </c>
      <c r="K3393" s="18" t="s">
        <v>9085</v>
      </c>
      <c r="L3393" s="18" t="s">
        <v>34</v>
      </c>
      <c r="M3393" s="20">
        <v>0</v>
      </c>
      <c r="N3393" s="20">
        <v>8341087</v>
      </c>
      <c r="O3393" s="21">
        <f t="shared" si="156"/>
        <v>15592203.735582821</v>
      </c>
      <c r="P3393" s="22">
        <f t="shared" si="157"/>
        <v>0</v>
      </c>
      <c r="Q3393" s="20">
        <f t="shared" si="158"/>
        <v>5117231.288343559</v>
      </c>
      <c r="R3393" s="18" t="s">
        <v>7574</v>
      </c>
      <c r="S3393" s="18">
        <v>111</v>
      </c>
    </row>
    <row r="3394" spans="1:19" x14ac:dyDescent="0.25">
      <c r="A3394" s="18" t="s">
        <v>10482</v>
      </c>
      <c r="B3394" s="18" t="s">
        <v>2004</v>
      </c>
      <c r="C3394" s="18" t="s">
        <v>45</v>
      </c>
      <c r="D3394" s="18">
        <v>1998</v>
      </c>
      <c r="E3394" s="18">
        <f>VLOOKUP(D3394,'cpi roi'!A:C,2,FALSE)</f>
        <v>163</v>
      </c>
      <c r="F3394" s="18" t="s">
        <v>10074</v>
      </c>
      <c r="G3394" s="18">
        <v>5.6</v>
      </c>
      <c r="H3394" s="19">
        <v>15000</v>
      </c>
      <c r="I3394" s="18" t="s">
        <v>46</v>
      </c>
      <c r="J3394" s="18" t="s">
        <v>46</v>
      </c>
      <c r="K3394" s="18" t="s">
        <v>10483</v>
      </c>
      <c r="L3394" s="18" t="s">
        <v>34</v>
      </c>
      <c r="M3394" s="20">
        <v>10000000</v>
      </c>
      <c r="N3394" s="20">
        <v>19889299</v>
      </c>
      <c r="O3394" s="21">
        <f t="shared" si="156"/>
        <v>37179566.90368098</v>
      </c>
      <c r="P3394" s="22">
        <f t="shared" si="157"/>
        <v>198.89299</v>
      </c>
      <c r="Q3394" s="20">
        <f t="shared" si="158"/>
        <v>12202023.92638037</v>
      </c>
      <c r="R3394" s="18" t="s">
        <v>8795</v>
      </c>
      <c r="S3394" s="18">
        <v>87</v>
      </c>
    </row>
    <row r="3395" spans="1:19" x14ac:dyDescent="0.25">
      <c r="A3395" s="18" t="s">
        <v>10484</v>
      </c>
      <c r="B3395" s="18" t="s">
        <v>20</v>
      </c>
      <c r="C3395" s="18" t="s">
        <v>38</v>
      </c>
      <c r="D3395" s="18">
        <v>1998</v>
      </c>
      <c r="E3395" s="18">
        <f>VLOOKUP(D3395,'cpi roi'!A:C,2,FALSE)</f>
        <v>163</v>
      </c>
      <c r="F3395" s="18" t="s">
        <v>10221</v>
      </c>
      <c r="G3395" s="18">
        <v>6.1</v>
      </c>
      <c r="H3395" s="19">
        <v>16000</v>
      </c>
      <c r="I3395" s="18" t="s">
        <v>4057</v>
      </c>
      <c r="J3395" s="18" t="s">
        <v>10485</v>
      </c>
      <c r="K3395" s="18" t="s">
        <v>1570</v>
      </c>
      <c r="L3395" s="18" t="s">
        <v>34</v>
      </c>
      <c r="M3395" s="20">
        <v>50000000</v>
      </c>
      <c r="N3395" s="20">
        <v>13806137</v>
      </c>
      <c r="O3395" s="21">
        <f t="shared" ref="O3395:O3458" si="159">(304.7/E3395)*N3395</f>
        <v>25808159.165030673</v>
      </c>
      <c r="P3395" s="22">
        <f t="shared" ref="P3395:P3458" si="160">IFERROR(N3395/M3395, 0)*100</f>
        <v>27.612273999999999</v>
      </c>
      <c r="Q3395" s="20">
        <f t="shared" ref="Q3395:Q3458" si="161">N3395/(E3395/100)</f>
        <v>8470022.6993865035</v>
      </c>
      <c r="R3395" s="18" t="s">
        <v>9586</v>
      </c>
      <c r="S3395" s="18">
        <v>100</v>
      </c>
    </row>
    <row r="3396" spans="1:19" x14ac:dyDescent="0.25">
      <c r="A3396" s="18" t="s">
        <v>10486</v>
      </c>
      <c r="B3396" s="18" t="s">
        <v>20</v>
      </c>
      <c r="C3396" s="18" t="s">
        <v>108</v>
      </c>
      <c r="D3396" s="18">
        <v>1998</v>
      </c>
      <c r="E3396" s="18">
        <f>VLOOKUP(D3396,'cpi roi'!A:C,2,FALSE)</f>
        <v>163</v>
      </c>
      <c r="F3396" s="18" t="s">
        <v>10487</v>
      </c>
      <c r="G3396" s="18">
        <v>6.1</v>
      </c>
      <c r="H3396" s="19">
        <v>2900</v>
      </c>
      <c r="I3396" s="18" t="s">
        <v>9290</v>
      </c>
      <c r="J3396" s="18" t="s">
        <v>10488</v>
      </c>
      <c r="K3396" s="18" t="s">
        <v>10031</v>
      </c>
      <c r="L3396" s="18" t="s">
        <v>26</v>
      </c>
      <c r="M3396" s="20">
        <v>0</v>
      </c>
      <c r="N3396" s="20">
        <v>1672</v>
      </c>
      <c r="O3396" s="21">
        <f t="shared" si="159"/>
        <v>3125.5116564417176</v>
      </c>
      <c r="P3396" s="22">
        <f t="shared" si="160"/>
        <v>0</v>
      </c>
      <c r="Q3396" s="20">
        <f t="shared" si="161"/>
        <v>1025.7668711656443</v>
      </c>
      <c r="R3396" s="18" t="s">
        <v>7574</v>
      </c>
      <c r="S3396" s="18">
        <v>87</v>
      </c>
    </row>
    <row r="3397" spans="1:19" x14ac:dyDescent="0.25">
      <c r="A3397" s="18" t="s">
        <v>10489</v>
      </c>
      <c r="B3397" s="18" t="s">
        <v>20</v>
      </c>
      <c r="C3397" s="18" t="s">
        <v>29</v>
      </c>
      <c r="D3397" s="18">
        <v>1998</v>
      </c>
      <c r="E3397" s="18">
        <f>VLOOKUP(D3397,'cpi roi'!A:C,2,FALSE)</f>
        <v>163</v>
      </c>
      <c r="F3397" s="18" t="s">
        <v>10490</v>
      </c>
      <c r="G3397" s="18">
        <v>6.1</v>
      </c>
      <c r="H3397" s="19">
        <v>6400</v>
      </c>
      <c r="I3397" s="18" t="s">
        <v>7225</v>
      </c>
      <c r="J3397" s="18" t="s">
        <v>10491</v>
      </c>
      <c r="K3397" s="18" t="s">
        <v>10492</v>
      </c>
      <c r="L3397" s="18" t="s">
        <v>26</v>
      </c>
      <c r="M3397" s="20">
        <v>12000000</v>
      </c>
      <c r="N3397" s="20">
        <v>1263279</v>
      </c>
      <c r="O3397" s="21">
        <f t="shared" si="159"/>
        <v>2361479.2104294477</v>
      </c>
      <c r="P3397" s="22">
        <f t="shared" si="160"/>
        <v>10.527324999999999</v>
      </c>
      <c r="Q3397" s="20">
        <f t="shared" si="161"/>
        <v>775017.79141104303</v>
      </c>
      <c r="R3397" s="18" t="s">
        <v>2036</v>
      </c>
      <c r="S3397" s="18">
        <v>98</v>
      </c>
    </row>
    <row r="3398" spans="1:19" x14ac:dyDescent="0.25">
      <c r="A3398" s="18" t="s">
        <v>10493</v>
      </c>
      <c r="B3398" s="18" t="s">
        <v>20</v>
      </c>
      <c r="C3398" s="18" t="s">
        <v>56</v>
      </c>
      <c r="D3398" s="18">
        <v>1998</v>
      </c>
      <c r="E3398" s="18">
        <f>VLOOKUP(D3398,'cpi roi'!A:C,2,FALSE)</f>
        <v>163</v>
      </c>
      <c r="F3398" s="18" t="s">
        <v>9700</v>
      </c>
      <c r="G3398" s="18">
        <v>5.4</v>
      </c>
      <c r="H3398" s="19">
        <v>20000</v>
      </c>
      <c r="I3398" s="18" t="s">
        <v>8656</v>
      </c>
      <c r="J3398" s="18" t="s">
        <v>4901</v>
      </c>
      <c r="K3398" s="18" t="s">
        <v>258</v>
      </c>
      <c r="L3398" s="18" t="s">
        <v>34</v>
      </c>
      <c r="M3398" s="20">
        <v>0</v>
      </c>
      <c r="N3398" s="20">
        <v>5624282</v>
      </c>
      <c r="O3398" s="21">
        <f t="shared" si="159"/>
        <v>10513611.812269937</v>
      </c>
      <c r="P3398" s="22">
        <f t="shared" si="160"/>
        <v>0</v>
      </c>
      <c r="Q3398" s="20">
        <f t="shared" si="161"/>
        <v>3450479.7546012271</v>
      </c>
      <c r="R3398" s="18" t="s">
        <v>3747</v>
      </c>
      <c r="S3398" s="18">
        <v>96</v>
      </c>
    </row>
    <row r="3399" spans="1:19" x14ac:dyDescent="0.25">
      <c r="A3399" s="18" t="s">
        <v>10494</v>
      </c>
      <c r="B3399" s="18" t="s">
        <v>2004</v>
      </c>
      <c r="C3399" s="18" t="s">
        <v>45</v>
      </c>
      <c r="D3399" s="18">
        <v>1998</v>
      </c>
      <c r="E3399" s="18">
        <f>VLOOKUP(D3399,'cpi roi'!A:C,2,FALSE)</f>
        <v>163</v>
      </c>
      <c r="F3399" s="18" t="s">
        <v>10495</v>
      </c>
      <c r="G3399" s="18">
        <v>7.2</v>
      </c>
      <c r="H3399" s="19">
        <v>9900</v>
      </c>
      <c r="I3399" s="18" t="s">
        <v>10496</v>
      </c>
      <c r="J3399" s="18" t="s">
        <v>10497</v>
      </c>
      <c r="K3399" s="18" t="s">
        <v>8430</v>
      </c>
      <c r="L3399" s="18" t="s">
        <v>34</v>
      </c>
      <c r="M3399" s="20">
        <v>2000000</v>
      </c>
      <c r="N3399" s="20">
        <v>6745362</v>
      </c>
      <c r="O3399" s="21">
        <f t="shared" si="159"/>
        <v>12609274.855214722</v>
      </c>
      <c r="P3399" s="22">
        <f t="shared" si="160"/>
        <v>337.2681</v>
      </c>
      <c r="Q3399" s="20">
        <f t="shared" si="161"/>
        <v>4138258.8957055216</v>
      </c>
      <c r="R3399" s="18" t="s">
        <v>10498</v>
      </c>
      <c r="S3399" s="18">
        <v>89</v>
      </c>
    </row>
    <row r="3400" spans="1:19" x14ac:dyDescent="0.25">
      <c r="A3400" s="18" t="s">
        <v>10499</v>
      </c>
      <c r="B3400" s="18" t="s">
        <v>20</v>
      </c>
      <c r="C3400" s="18" t="s">
        <v>21</v>
      </c>
      <c r="D3400" s="18">
        <v>1998</v>
      </c>
      <c r="E3400" s="18">
        <f>VLOOKUP(D3400,'cpi roi'!A:C,2,FALSE)</f>
        <v>163</v>
      </c>
      <c r="F3400" s="18" t="s">
        <v>7197</v>
      </c>
      <c r="G3400" s="18">
        <v>6</v>
      </c>
      <c r="H3400" s="19">
        <v>7200</v>
      </c>
      <c r="I3400" s="18" t="s">
        <v>296</v>
      </c>
      <c r="J3400" s="18" t="s">
        <v>10500</v>
      </c>
      <c r="K3400" s="18" t="s">
        <v>10501</v>
      </c>
      <c r="L3400" s="18" t="s">
        <v>34</v>
      </c>
      <c r="M3400" s="20">
        <v>80000000</v>
      </c>
      <c r="N3400" s="20">
        <v>22852487</v>
      </c>
      <c r="O3400" s="21">
        <f t="shared" si="159"/>
        <v>42718728.766257666</v>
      </c>
      <c r="P3400" s="22">
        <f t="shared" si="160"/>
        <v>28.565608749999999</v>
      </c>
      <c r="Q3400" s="20">
        <f t="shared" si="161"/>
        <v>14019930.674846627</v>
      </c>
      <c r="R3400" s="18" t="s">
        <v>10502</v>
      </c>
      <c r="S3400" s="18">
        <v>172</v>
      </c>
    </row>
    <row r="3401" spans="1:19" x14ac:dyDescent="0.25">
      <c r="A3401" s="18" t="s">
        <v>10503</v>
      </c>
      <c r="B3401" s="18" t="s">
        <v>37</v>
      </c>
      <c r="C3401" s="18" t="s">
        <v>38</v>
      </c>
      <c r="D3401" s="18">
        <v>1998</v>
      </c>
      <c r="E3401" s="18">
        <f>VLOOKUP(D3401,'cpi roi'!A:C,2,FALSE)</f>
        <v>163</v>
      </c>
      <c r="F3401" s="18" t="s">
        <v>10504</v>
      </c>
      <c r="G3401" s="18">
        <v>3</v>
      </c>
      <c r="H3401" s="19">
        <v>11000</v>
      </c>
      <c r="I3401" s="18" t="s">
        <v>10505</v>
      </c>
      <c r="J3401" s="18" t="s">
        <v>10505</v>
      </c>
      <c r="K3401" s="18" t="s">
        <v>10506</v>
      </c>
      <c r="L3401" s="18" t="s">
        <v>34</v>
      </c>
      <c r="M3401" s="20">
        <v>0</v>
      </c>
      <c r="N3401" s="20">
        <v>375805</v>
      </c>
      <c r="O3401" s="21">
        <f t="shared" si="159"/>
        <v>702501.73926380358</v>
      </c>
      <c r="P3401" s="22">
        <f t="shared" si="160"/>
        <v>0</v>
      </c>
      <c r="Q3401" s="20">
        <f t="shared" si="161"/>
        <v>230555.21472392639</v>
      </c>
      <c r="R3401" s="18" t="s">
        <v>10507</v>
      </c>
      <c r="S3401" s="18">
        <v>93</v>
      </c>
    </row>
    <row r="3402" spans="1:19" x14ac:dyDescent="0.25">
      <c r="A3402" s="18" t="s">
        <v>10508</v>
      </c>
      <c r="B3402" s="18" t="s">
        <v>20</v>
      </c>
      <c r="C3402" s="18" t="s">
        <v>21</v>
      </c>
      <c r="D3402" s="18">
        <v>1998</v>
      </c>
      <c r="E3402" s="18">
        <f>VLOOKUP(D3402,'cpi roi'!A:C,2,FALSE)</f>
        <v>163</v>
      </c>
      <c r="F3402" s="18" t="s">
        <v>10509</v>
      </c>
      <c r="G3402" s="18">
        <v>7.7</v>
      </c>
      <c r="H3402" s="19">
        <v>18000</v>
      </c>
      <c r="I3402" s="18" t="s">
        <v>10510</v>
      </c>
      <c r="J3402" s="18" t="s">
        <v>10510</v>
      </c>
      <c r="K3402" s="18" t="s">
        <v>10511</v>
      </c>
      <c r="L3402" s="18" t="s">
        <v>1116</v>
      </c>
      <c r="M3402" s="20">
        <v>0</v>
      </c>
      <c r="N3402" s="20">
        <v>357549</v>
      </c>
      <c r="O3402" s="21">
        <f t="shared" si="159"/>
        <v>668375.33926380367</v>
      </c>
      <c r="P3402" s="22">
        <f t="shared" si="160"/>
        <v>0</v>
      </c>
      <c r="Q3402" s="20">
        <f t="shared" si="161"/>
        <v>219355.21472392639</v>
      </c>
      <c r="R3402" s="18" t="s">
        <v>6515</v>
      </c>
      <c r="S3402" s="18">
        <v>112</v>
      </c>
    </row>
    <row r="3403" spans="1:19" x14ac:dyDescent="0.25">
      <c r="A3403" s="18" t="s">
        <v>10512</v>
      </c>
      <c r="B3403" s="18" t="s">
        <v>20</v>
      </c>
      <c r="C3403" s="18" t="s">
        <v>21</v>
      </c>
      <c r="D3403" s="18">
        <v>1998</v>
      </c>
      <c r="E3403" s="18">
        <f>VLOOKUP(D3403,'cpi roi'!A:C,2,FALSE)</f>
        <v>163</v>
      </c>
      <c r="F3403" s="18" t="s">
        <v>10106</v>
      </c>
      <c r="G3403" s="18">
        <v>7</v>
      </c>
      <c r="H3403" s="19">
        <v>12000</v>
      </c>
      <c r="I3403" s="18" t="s">
        <v>7042</v>
      </c>
      <c r="J3403" s="18" t="s">
        <v>10513</v>
      </c>
      <c r="K3403" s="18" t="s">
        <v>752</v>
      </c>
      <c r="L3403" s="18" t="s">
        <v>34</v>
      </c>
      <c r="M3403" s="20">
        <v>30000000</v>
      </c>
      <c r="N3403" s="20">
        <v>26616840</v>
      </c>
      <c r="O3403" s="21">
        <f t="shared" si="159"/>
        <v>49755528.515337422</v>
      </c>
      <c r="P3403" s="22">
        <f t="shared" si="160"/>
        <v>88.722800000000007</v>
      </c>
      <c r="Q3403" s="20">
        <f t="shared" si="161"/>
        <v>16329349.693251535</v>
      </c>
      <c r="R3403" s="18" t="s">
        <v>10514</v>
      </c>
      <c r="S3403" s="18">
        <v>127</v>
      </c>
    </row>
    <row r="3404" spans="1:19" x14ac:dyDescent="0.25">
      <c r="A3404" s="18" t="s">
        <v>10515</v>
      </c>
      <c r="B3404" s="18" t="s">
        <v>20</v>
      </c>
      <c r="C3404" s="18" t="s">
        <v>38</v>
      </c>
      <c r="D3404" s="18">
        <v>1998</v>
      </c>
      <c r="E3404" s="18">
        <f>VLOOKUP(D3404,'cpi roi'!A:C,2,FALSE)</f>
        <v>163</v>
      </c>
      <c r="F3404" s="18" t="s">
        <v>9531</v>
      </c>
      <c r="G3404" s="18">
        <v>4.8</v>
      </c>
      <c r="H3404" s="19">
        <v>3800</v>
      </c>
      <c r="I3404" s="18" t="s">
        <v>10516</v>
      </c>
      <c r="J3404" s="18" t="s">
        <v>10517</v>
      </c>
      <c r="K3404" s="18" t="s">
        <v>10518</v>
      </c>
      <c r="L3404" s="18" t="s">
        <v>34</v>
      </c>
      <c r="M3404" s="20">
        <v>19000000</v>
      </c>
      <c r="N3404" s="20">
        <v>8165212</v>
      </c>
      <c r="O3404" s="21">
        <f t="shared" si="159"/>
        <v>15263436.174233127</v>
      </c>
      <c r="P3404" s="22">
        <f t="shared" si="160"/>
        <v>42.974800000000002</v>
      </c>
      <c r="Q3404" s="20">
        <f t="shared" si="161"/>
        <v>5009332.5153374234</v>
      </c>
      <c r="R3404" s="18" t="s">
        <v>184</v>
      </c>
      <c r="S3404" s="18">
        <v>89</v>
      </c>
    </row>
    <row r="3405" spans="1:19" x14ac:dyDescent="0.25">
      <c r="A3405" s="18" t="s">
        <v>10519</v>
      </c>
      <c r="B3405" s="18" t="s">
        <v>20</v>
      </c>
      <c r="C3405" s="18" t="s">
        <v>45</v>
      </c>
      <c r="D3405" s="18">
        <v>1998</v>
      </c>
      <c r="E3405" s="18">
        <f>VLOOKUP(D3405,'cpi roi'!A:C,2,FALSE)</f>
        <v>163</v>
      </c>
      <c r="F3405" s="18" t="s">
        <v>10090</v>
      </c>
      <c r="G3405" s="18">
        <v>6.6</v>
      </c>
      <c r="H3405" s="19">
        <v>12000</v>
      </c>
      <c r="I3405" s="18" t="s">
        <v>10520</v>
      </c>
      <c r="J3405" s="18" t="s">
        <v>10520</v>
      </c>
      <c r="K3405" s="18" t="s">
        <v>10521</v>
      </c>
      <c r="L3405" s="18" t="s">
        <v>34</v>
      </c>
      <c r="M3405" s="20">
        <v>5000000</v>
      </c>
      <c r="N3405" s="20">
        <v>5502773</v>
      </c>
      <c r="O3405" s="21">
        <f t="shared" si="159"/>
        <v>10286471.982208589</v>
      </c>
      <c r="P3405" s="22">
        <f t="shared" si="160"/>
        <v>110.05546</v>
      </c>
      <c r="Q3405" s="20">
        <f t="shared" si="161"/>
        <v>3375934.355828221</v>
      </c>
      <c r="R3405" s="18" t="s">
        <v>9442</v>
      </c>
      <c r="S3405" s="18">
        <v>91</v>
      </c>
    </row>
    <row r="3406" spans="1:19" x14ac:dyDescent="0.25">
      <c r="A3406" s="18" t="s">
        <v>10522</v>
      </c>
      <c r="B3406" s="18" t="s">
        <v>20</v>
      </c>
      <c r="C3406" s="18" t="s">
        <v>108</v>
      </c>
      <c r="D3406" s="18">
        <v>1998</v>
      </c>
      <c r="E3406" s="18">
        <f>VLOOKUP(D3406,'cpi roi'!A:C,2,FALSE)</f>
        <v>163</v>
      </c>
      <c r="F3406" s="18" t="s">
        <v>9923</v>
      </c>
      <c r="G3406" s="18">
        <v>6.1</v>
      </c>
      <c r="H3406" s="19">
        <v>7600</v>
      </c>
      <c r="I3406" s="18" t="s">
        <v>5697</v>
      </c>
      <c r="J3406" s="18" t="s">
        <v>8968</v>
      </c>
      <c r="K3406" s="18" t="s">
        <v>7936</v>
      </c>
      <c r="L3406" s="18" t="s">
        <v>5820</v>
      </c>
      <c r="M3406" s="20">
        <v>0</v>
      </c>
      <c r="N3406" s="20">
        <v>5878911</v>
      </c>
      <c r="O3406" s="21">
        <f t="shared" si="159"/>
        <v>10989596.206748465</v>
      </c>
      <c r="P3406" s="22">
        <f t="shared" si="160"/>
        <v>0</v>
      </c>
      <c r="Q3406" s="20">
        <f t="shared" si="161"/>
        <v>3606693.8650306752</v>
      </c>
      <c r="R3406" s="18" t="s">
        <v>5112</v>
      </c>
      <c r="S3406" s="18">
        <v>114</v>
      </c>
    </row>
    <row r="3407" spans="1:19" x14ac:dyDescent="0.25">
      <c r="A3407" s="18" t="s">
        <v>10523</v>
      </c>
      <c r="B3407" s="18" t="s">
        <v>20</v>
      </c>
      <c r="C3407" s="18" t="s">
        <v>56</v>
      </c>
      <c r="D3407" s="18">
        <v>1998</v>
      </c>
      <c r="E3407" s="18">
        <f>VLOOKUP(D3407,'cpi roi'!A:C,2,FALSE)</f>
        <v>163</v>
      </c>
      <c r="F3407" s="18" t="s">
        <v>10142</v>
      </c>
      <c r="G3407" s="18">
        <v>5.0999999999999996</v>
      </c>
      <c r="H3407" s="19">
        <v>6700</v>
      </c>
      <c r="I3407" s="18" t="s">
        <v>10524</v>
      </c>
      <c r="J3407" s="18" t="s">
        <v>10525</v>
      </c>
      <c r="K3407" s="18" t="s">
        <v>10526</v>
      </c>
      <c r="L3407" s="18" t="s">
        <v>34</v>
      </c>
      <c r="M3407" s="20">
        <v>1100000</v>
      </c>
      <c r="N3407" s="20">
        <v>713239</v>
      </c>
      <c r="O3407" s="21">
        <f t="shared" si="159"/>
        <v>1333275.6030674845</v>
      </c>
      <c r="P3407" s="22">
        <f t="shared" si="160"/>
        <v>64.839909090909089</v>
      </c>
      <c r="Q3407" s="20">
        <f t="shared" si="161"/>
        <v>437569.93865030678</v>
      </c>
      <c r="R3407" s="18" t="s">
        <v>10527</v>
      </c>
      <c r="S3407" s="18">
        <v>85</v>
      </c>
    </row>
    <row r="3408" spans="1:19" x14ac:dyDescent="0.25">
      <c r="A3408" s="18" t="s">
        <v>10528</v>
      </c>
      <c r="B3408" s="18" t="s">
        <v>2004</v>
      </c>
      <c r="C3408" s="18" t="s">
        <v>45</v>
      </c>
      <c r="D3408" s="18">
        <v>1998</v>
      </c>
      <c r="E3408" s="18">
        <f>VLOOKUP(D3408,'cpi roi'!A:C,2,FALSE)</f>
        <v>163</v>
      </c>
      <c r="F3408" s="18" t="s">
        <v>10529</v>
      </c>
      <c r="G3408" s="18">
        <v>7.7</v>
      </c>
      <c r="H3408" s="19">
        <v>38000</v>
      </c>
      <c r="I3408" s="18" t="s">
        <v>892</v>
      </c>
      <c r="J3408" s="18" t="s">
        <v>892</v>
      </c>
      <c r="K3408" s="18" t="s">
        <v>10530</v>
      </c>
      <c r="L3408" s="18" t="s">
        <v>457</v>
      </c>
      <c r="M3408" s="20">
        <v>0</v>
      </c>
      <c r="N3408" s="20">
        <v>4071548</v>
      </c>
      <c r="O3408" s="21">
        <f t="shared" si="159"/>
        <v>7611047.0895705512</v>
      </c>
      <c r="P3408" s="22">
        <f t="shared" si="160"/>
        <v>0</v>
      </c>
      <c r="Q3408" s="20">
        <f t="shared" si="161"/>
        <v>2497882.2085889573</v>
      </c>
      <c r="R3408" s="18" t="s">
        <v>556</v>
      </c>
      <c r="S3408" s="18">
        <v>80</v>
      </c>
    </row>
    <row r="3409" spans="1:19" x14ac:dyDescent="0.25">
      <c r="A3409" s="18" t="s">
        <v>10531</v>
      </c>
      <c r="B3409" s="18" t="s">
        <v>37</v>
      </c>
      <c r="C3409" s="18" t="s">
        <v>29</v>
      </c>
      <c r="D3409" s="18">
        <v>1998</v>
      </c>
      <c r="E3409" s="18">
        <f>VLOOKUP(D3409,'cpi roi'!A:C,2,FALSE)</f>
        <v>163</v>
      </c>
      <c r="F3409" s="18" t="s">
        <v>9891</v>
      </c>
      <c r="G3409" s="18">
        <v>6.5</v>
      </c>
      <c r="H3409" s="19">
        <v>15000</v>
      </c>
      <c r="I3409" s="18" t="s">
        <v>8406</v>
      </c>
      <c r="J3409" s="18" t="s">
        <v>3609</v>
      </c>
      <c r="K3409" s="18" t="s">
        <v>4936</v>
      </c>
      <c r="L3409" s="18" t="s">
        <v>34</v>
      </c>
      <c r="M3409" s="20">
        <v>23000000</v>
      </c>
      <c r="N3409" s="20">
        <v>26875268</v>
      </c>
      <c r="O3409" s="21">
        <f t="shared" si="159"/>
        <v>50238614.476073615</v>
      </c>
      <c r="P3409" s="22">
        <f t="shared" si="160"/>
        <v>116.84899130434783</v>
      </c>
      <c r="Q3409" s="20">
        <f t="shared" si="161"/>
        <v>16487894.478527609</v>
      </c>
      <c r="R3409" s="18" t="s">
        <v>9689</v>
      </c>
      <c r="S3409" s="18">
        <v>91</v>
      </c>
    </row>
    <row r="3410" spans="1:19" x14ac:dyDescent="0.25">
      <c r="A3410" s="18" t="s">
        <v>10532</v>
      </c>
      <c r="B3410" s="18" t="s">
        <v>452</v>
      </c>
      <c r="C3410" s="18" t="s">
        <v>21</v>
      </c>
      <c r="D3410" s="18">
        <v>1998</v>
      </c>
      <c r="E3410" s="18">
        <f>VLOOKUP(D3410,'cpi roi'!A:C,2,FALSE)</f>
        <v>163</v>
      </c>
      <c r="F3410" s="18" t="s">
        <v>10533</v>
      </c>
      <c r="G3410" s="18">
        <v>7.6</v>
      </c>
      <c r="H3410" s="19">
        <v>11000</v>
      </c>
      <c r="I3410" s="18" t="s">
        <v>10534</v>
      </c>
      <c r="J3410" s="18" t="s">
        <v>10534</v>
      </c>
      <c r="K3410" s="18" t="s">
        <v>10535</v>
      </c>
      <c r="L3410" s="18" t="s">
        <v>2113</v>
      </c>
      <c r="M3410" s="20">
        <v>0</v>
      </c>
      <c r="N3410" s="20">
        <v>801985</v>
      </c>
      <c r="O3410" s="21">
        <f t="shared" si="159"/>
        <v>1499170.7331288343</v>
      </c>
      <c r="P3410" s="22">
        <f t="shared" si="160"/>
        <v>0</v>
      </c>
      <c r="Q3410" s="20">
        <f t="shared" si="161"/>
        <v>492015.33742331294</v>
      </c>
      <c r="R3410" s="18" t="s">
        <v>10536</v>
      </c>
      <c r="S3410" s="18">
        <v>119</v>
      </c>
    </row>
    <row r="3411" spans="1:19" x14ac:dyDescent="0.25">
      <c r="A3411" s="18" t="s">
        <v>10537</v>
      </c>
      <c r="B3411" s="18" t="s">
        <v>341</v>
      </c>
      <c r="C3411" s="18" t="s">
        <v>29</v>
      </c>
      <c r="D3411" s="18">
        <v>1998</v>
      </c>
      <c r="E3411" s="18">
        <f>VLOOKUP(D3411,'cpi roi'!A:C,2,FALSE)</f>
        <v>163</v>
      </c>
      <c r="F3411" s="18" t="s">
        <v>10203</v>
      </c>
      <c r="G3411" s="18">
        <v>3.2</v>
      </c>
      <c r="H3411" s="19">
        <v>3200</v>
      </c>
      <c r="I3411" s="18" t="s">
        <v>10538</v>
      </c>
      <c r="J3411" s="18" t="s">
        <v>10539</v>
      </c>
      <c r="K3411" s="18" t="s">
        <v>10540</v>
      </c>
      <c r="L3411" s="18" t="s">
        <v>199</v>
      </c>
      <c r="M3411" s="20">
        <v>15000000</v>
      </c>
      <c r="N3411" s="20">
        <v>12218638</v>
      </c>
      <c r="O3411" s="21">
        <f t="shared" si="159"/>
        <v>22840607.353374232</v>
      </c>
      <c r="P3411" s="22">
        <f t="shared" si="160"/>
        <v>81.457586666666671</v>
      </c>
      <c r="Q3411" s="20">
        <f t="shared" si="161"/>
        <v>7496096.9325153381</v>
      </c>
      <c r="R3411" s="18" t="s">
        <v>7574</v>
      </c>
      <c r="S3411" s="18">
        <v>76</v>
      </c>
    </row>
    <row r="3412" spans="1:19" x14ac:dyDescent="0.25">
      <c r="A3412" s="18" t="s">
        <v>10541</v>
      </c>
      <c r="B3412" s="18" t="s">
        <v>20</v>
      </c>
      <c r="C3412" s="18" t="s">
        <v>67</v>
      </c>
      <c r="D3412" s="18">
        <v>1998</v>
      </c>
      <c r="E3412" s="18">
        <f>VLOOKUP(D3412,'cpi roi'!A:C,2,FALSE)</f>
        <v>163</v>
      </c>
      <c r="F3412" s="18" t="s">
        <v>10542</v>
      </c>
      <c r="G3412" s="18">
        <v>6.2</v>
      </c>
      <c r="H3412" s="19">
        <v>7100</v>
      </c>
      <c r="I3412" s="18" t="s">
        <v>10543</v>
      </c>
      <c r="J3412" s="18" t="s">
        <v>10544</v>
      </c>
      <c r="K3412" s="18" t="s">
        <v>8011</v>
      </c>
      <c r="L3412" s="18" t="s">
        <v>34</v>
      </c>
      <c r="M3412" s="20">
        <v>0</v>
      </c>
      <c r="N3412" s="20">
        <v>1171001</v>
      </c>
      <c r="O3412" s="21">
        <f t="shared" si="159"/>
        <v>2188981.6239263802</v>
      </c>
      <c r="P3412" s="22">
        <f t="shared" si="160"/>
        <v>0</v>
      </c>
      <c r="Q3412" s="20">
        <f t="shared" si="161"/>
        <v>718405.52147239272</v>
      </c>
      <c r="R3412" s="18" t="s">
        <v>10545</v>
      </c>
      <c r="S3412" s="18">
        <v>88</v>
      </c>
    </row>
    <row r="3413" spans="1:19" x14ac:dyDescent="0.25">
      <c r="A3413" s="18" t="s">
        <v>10546</v>
      </c>
      <c r="B3413" s="18" t="s">
        <v>37</v>
      </c>
      <c r="C3413" s="18" t="s">
        <v>45</v>
      </c>
      <c r="D3413" s="18">
        <v>1998</v>
      </c>
      <c r="E3413" s="18">
        <f>VLOOKUP(D3413,'cpi roi'!A:C,2,FALSE)</f>
        <v>163</v>
      </c>
      <c r="F3413" s="18" t="s">
        <v>10464</v>
      </c>
      <c r="G3413" s="18">
        <v>4.0999999999999996</v>
      </c>
      <c r="H3413" s="19">
        <v>2700</v>
      </c>
      <c r="I3413" s="18" t="s">
        <v>10547</v>
      </c>
      <c r="J3413" s="18" t="s">
        <v>10548</v>
      </c>
      <c r="K3413" s="18" t="s">
        <v>10549</v>
      </c>
      <c r="L3413" s="18" t="s">
        <v>34</v>
      </c>
      <c r="M3413" s="20">
        <v>24000000</v>
      </c>
      <c r="N3413" s="20">
        <v>4356216</v>
      </c>
      <c r="O3413" s="21">
        <f t="shared" si="159"/>
        <v>8143184.1423312882</v>
      </c>
      <c r="P3413" s="22">
        <f t="shared" si="160"/>
        <v>18.1509</v>
      </c>
      <c r="Q3413" s="20">
        <f t="shared" si="161"/>
        <v>2672525.1533742333</v>
      </c>
      <c r="R3413" s="18" t="s">
        <v>3099</v>
      </c>
      <c r="S3413" s="18">
        <v>93</v>
      </c>
    </row>
    <row r="3414" spans="1:19" x14ac:dyDescent="0.25">
      <c r="A3414" s="18" t="s">
        <v>10550</v>
      </c>
      <c r="B3414" s="18" t="s">
        <v>20</v>
      </c>
      <c r="C3414" s="18" t="s">
        <v>108</v>
      </c>
      <c r="D3414" s="18">
        <v>1998</v>
      </c>
      <c r="E3414" s="18">
        <f>VLOOKUP(D3414,'cpi roi'!A:C,2,FALSE)</f>
        <v>163</v>
      </c>
      <c r="F3414" s="18" t="s">
        <v>9700</v>
      </c>
      <c r="G3414" s="18">
        <v>5.7</v>
      </c>
      <c r="H3414" s="19">
        <v>11000</v>
      </c>
      <c r="I3414" s="18" t="s">
        <v>99</v>
      </c>
      <c r="J3414" s="18" t="s">
        <v>7403</v>
      </c>
      <c r="K3414" s="18" t="s">
        <v>5256</v>
      </c>
      <c r="L3414" s="18" t="s">
        <v>34</v>
      </c>
      <c r="M3414" s="20">
        <v>25000000</v>
      </c>
      <c r="N3414" s="20">
        <v>1677131</v>
      </c>
      <c r="O3414" s="21">
        <f t="shared" si="159"/>
        <v>3135103.1638036808</v>
      </c>
      <c r="P3414" s="22">
        <f t="shared" si="160"/>
        <v>6.7085240000000006</v>
      </c>
      <c r="Q3414" s="20">
        <f t="shared" si="161"/>
        <v>1028914.7239263804</v>
      </c>
      <c r="R3414" s="18" t="s">
        <v>10551</v>
      </c>
      <c r="S3414" s="18">
        <v>114</v>
      </c>
    </row>
    <row r="3415" spans="1:19" x14ac:dyDescent="0.25">
      <c r="A3415" s="18" t="s">
        <v>10552</v>
      </c>
      <c r="B3415" s="18" t="s">
        <v>20</v>
      </c>
      <c r="C3415" s="18" t="s">
        <v>21</v>
      </c>
      <c r="D3415" s="18">
        <v>1998</v>
      </c>
      <c r="E3415" s="18">
        <f>VLOOKUP(D3415,'cpi roi'!A:C,2,FALSE)</f>
        <v>163</v>
      </c>
      <c r="F3415" s="18" t="s">
        <v>10077</v>
      </c>
      <c r="G3415" s="18">
        <v>7.3</v>
      </c>
      <c r="H3415" s="19">
        <v>11000</v>
      </c>
      <c r="I3415" s="18" t="s">
        <v>10553</v>
      </c>
      <c r="J3415" s="18" t="s">
        <v>10554</v>
      </c>
      <c r="K3415" s="18" t="s">
        <v>1502</v>
      </c>
      <c r="L3415" s="18" t="s">
        <v>34</v>
      </c>
      <c r="M3415" s="20">
        <v>10000000</v>
      </c>
      <c r="N3415" s="20">
        <v>14328</v>
      </c>
      <c r="O3415" s="21">
        <f t="shared" si="159"/>
        <v>26783.690797546009</v>
      </c>
      <c r="P3415" s="22">
        <f t="shared" si="160"/>
        <v>0.14327999999999999</v>
      </c>
      <c r="Q3415" s="20">
        <f t="shared" si="161"/>
        <v>8790.1840490797549</v>
      </c>
      <c r="R3415" s="18" t="s">
        <v>6735</v>
      </c>
      <c r="S3415" s="18">
        <v>103</v>
      </c>
    </row>
    <row r="3416" spans="1:19" x14ac:dyDescent="0.25">
      <c r="A3416" s="18" t="s">
        <v>10555</v>
      </c>
      <c r="B3416" s="18" t="s">
        <v>20</v>
      </c>
      <c r="C3416" s="18" t="s">
        <v>45</v>
      </c>
      <c r="D3416" s="18">
        <v>1998</v>
      </c>
      <c r="E3416" s="18">
        <f>VLOOKUP(D3416,'cpi roi'!A:C,2,FALSE)</f>
        <v>163</v>
      </c>
      <c r="F3416" s="18" t="s">
        <v>10242</v>
      </c>
      <c r="G3416" s="18">
        <v>7</v>
      </c>
      <c r="H3416" s="19">
        <v>16000</v>
      </c>
      <c r="I3416" s="18" t="s">
        <v>7329</v>
      </c>
      <c r="J3416" s="18" t="s">
        <v>10556</v>
      </c>
      <c r="K3416" s="18" t="s">
        <v>10557</v>
      </c>
      <c r="L3416" s="18" t="s">
        <v>26</v>
      </c>
      <c r="M3416" s="20">
        <v>0</v>
      </c>
      <c r="N3416" s="20">
        <v>4611784</v>
      </c>
      <c r="O3416" s="21">
        <f t="shared" si="159"/>
        <v>8620923.8331288341</v>
      </c>
      <c r="P3416" s="22">
        <f t="shared" si="160"/>
        <v>0</v>
      </c>
      <c r="Q3416" s="20">
        <f t="shared" si="161"/>
        <v>2829315.3374233129</v>
      </c>
      <c r="R3416" s="18" t="s">
        <v>3747</v>
      </c>
      <c r="S3416" s="18">
        <v>97</v>
      </c>
    </row>
    <row r="3417" spans="1:19" x14ac:dyDescent="0.25">
      <c r="A3417" s="18" t="s">
        <v>10558</v>
      </c>
      <c r="B3417" s="18" t="s">
        <v>2004</v>
      </c>
      <c r="C3417" s="18" t="s">
        <v>29</v>
      </c>
      <c r="D3417" s="18">
        <v>1998</v>
      </c>
      <c r="E3417" s="18">
        <f>VLOOKUP(D3417,'cpi roi'!A:C,2,FALSE)</f>
        <v>163</v>
      </c>
      <c r="F3417" s="18" t="s">
        <v>10257</v>
      </c>
      <c r="G3417" s="18">
        <v>6.5</v>
      </c>
      <c r="H3417" s="19">
        <v>9400</v>
      </c>
      <c r="I3417" s="18" t="s">
        <v>3260</v>
      </c>
      <c r="J3417" s="18" t="s">
        <v>212</v>
      </c>
      <c r="K3417" s="18" t="s">
        <v>893</v>
      </c>
      <c r="L3417" s="18" t="s">
        <v>34</v>
      </c>
      <c r="M3417" s="20">
        <v>0</v>
      </c>
      <c r="N3417" s="20">
        <v>18912328</v>
      </c>
      <c r="O3417" s="21">
        <f t="shared" si="159"/>
        <v>35353290.439263798</v>
      </c>
      <c r="P3417" s="22">
        <f t="shared" si="160"/>
        <v>0</v>
      </c>
      <c r="Q3417" s="20">
        <f t="shared" si="161"/>
        <v>11602655.214723928</v>
      </c>
      <c r="R3417" s="18" t="s">
        <v>48</v>
      </c>
      <c r="S3417" s="18">
        <v>97</v>
      </c>
    </row>
    <row r="3418" spans="1:19" x14ac:dyDescent="0.25">
      <c r="A3418" s="18" t="s">
        <v>10559</v>
      </c>
      <c r="B3418" s="18" t="s">
        <v>20</v>
      </c>
      <c r="C3418" s="18" t="s">
        <v>394</v>
      </c>
      <c r="D3418" s="18">
        <v>1998</v>
      </c>
      <c r="E3418" s="18">
        <f>VLOOKUP(D3418,'cpi roi'!A:C,2,FALSE)</f>
        <v>163</v>
      </c>
      <c r="F3418" s="18" t="s">
        <v>10560</v>
      </c>
      <c r="G3418" s="18">
        <v>6.6</v>
      </c>
      <c r="H3418" s="19">
        <v>3600</v>
      </c>
      <c r="I3418" s="18" t="s">
        <v>10561</v>
      </c>
      <c r="J3418" s="18" t="s">
        <v>10562</v>
      </c>
      <c r="K3418" s="18" t="s">
        <v>10563</v>
      </c>
      <c r="L3418" s="18" t="s">
        <v>2113</v>
      </c>
      <c r="M3418" s="20">
        <v>0</v>
      </c>
      <c r="N3418" s="20">
        <v>25824</v>
      </c>
      <c r="O3418" s="21">
        <f t="shared" si="159"/>
        <v>48273.452760736196</v>
      </c>
      <c r="P3418" s="22">
        <f t="shared" si="160"/>
        <v>0</v>
      </c>
      <c r="Q3418" s="20">
        <f t="shared" si="161"/>
        <v>15842.944785276075</v>
      </c>
      <c r="R3418" s="18" t="s">
        <v>6119</v>
      </c>
      <c r="S3418" s="18">
        <v>90</v>
      </c>
    </row>
    <row r="3419" spans="1:19" x14ac:dyDescent="0.25">
      <c r="A3419" s="18" t="s">
        <v>10564</v>
      </c>
      <c r="B3419" s="18" t="s">
        <v>20</v>
      </c>
      <c r="C3419" s="18" t="s">
        <v>21</v>
      </c>
      <c r="D3419" s="18">
        <v>1998</v>
      </c>
      <c r="E3419" s="18">
        <f>VLOOKUP(D3419,'cpi roi'!A:C,2,FALSE)</f>
        <v>163</v>
      </c>
      <c r="F3419" s="18" t="s">
        <v>10565</v>
      </c>
      <c r="G3419" s="18">
        <v>6.9</v>
      </c>
      <c r="H3419" s="19">
        <v>4700</v>
      </c>
      <c r="I3419" s="18" t="s">
        <v>3964</v>
      </c>
      <c r="J3419" s="18" t="s">
        <v>8967</v>
      </c>
      <c r="K3419" s="18" t="s">
        <v>10566</v>
      </c>
      <c r="L3419" s="18" t="s">
        <v>310</v>
      </c>
      <c r="M3419" s="20">
        <v>0</v>
      </c>
      <c r="N3419" s="20">
        <v>2048740</v>
      </c>
      <c r="O3419" s="21">
        <f t="shared" si="159"/>
        <v>3829761.214723926</v>
      </c>
      <c r="P3419" s="22">
        <f t="shared" si="160"/>
        <v>0</v>
      </c>
      <c r="Q3419" s="20">
        <f t="shared" si="161"/>
        <v>1256895.7055214725</v>
      </c>
      <c r="R3419" s="18" t="s">
        <v>9049</v>
      </c>
      <c r="S3419" s="18">
        <v>93</v>
      </c>
    </row>
    <row r="3420" spans="1:19" x14ac:dyDescent="0.25">
      <c r="A3420" s="18" t="s">
        <v>10567</v>
      </c>
      <c r="B3420" s="18" t="s">
        <v>20</v>
      </c>
      <c r="C3420" s="18" t="s">
        <v>45</v>
      </c>
      <c r="D3420" s="18">
        <v>1998</v>
      </c>
      <c r="E3420" s="18">
        <f>VLOOKUP(D3420,'cpi roi'!A:C,2,FALSE)</f>
        <v>163</v>
      </c>
      <c r="F3420" s="18" t="s">
        <v>9527</v>
      </c>
      <c r="G3420" s="18">
        <v>6.6</v>
      </c>
      <c r="H3420" s="19">
        <v>11000</v>
      </c>
      <c r="I3420" s="18" t="s">
        <v>10568</v>
      </c>
      <c r="J3420" s="18" t="s">
        <v>10569</v>
      </c>
      <c r="K3420" s="18" t="s">
        <v>10570</v>
      </c>
      <c r="L3420" s="18" t="s">
        <v>34</v>
      </c>
      <c r="M3420" s="20">
        <v>8000000</v>
      </c>
      <c r="N3420" s="20">
        <v>1794086</v>
      </c>
      <c r="O3420" s="21">
        <f t="shared" si="159"/>
        <v>3353730.0871165642</v>
      </c>
      <c r="P3420" s="22">
        <f t="shared" si="160"/>
        <v>22.426075000000001</v>
      </c>
      <c r="Q3420" s="20">
        <f t="shared" si="161"/>
        <v>1100666.2576687117</v>
      </c>
      <c r="R3420" s="18" t="s">
        <v>10571</v>
      </c>
      <c r="S3420" s="18">
        <v>104</v>
      </c>
    </row>
    <row r="3421" spans="1:19" x14ac:dyDescent="0.25">
      <c r="A3421" s="18" t="s">
        <v>10572</v>
      </c>
      <c r="B3421" s="18" t="s">
        <v>20</v>
      </c>
      <c r="C3421" s="18" t="s">
        <v>38</v>
      </c>
      <c r="D3421" s="18">
        <v>1998</v>
      </c>
      <c r="E3421" s="18">
        <f>VLOOKUP(D3421,'cpi roi'!A:C,2,FALSE)</f>
        <v>163</v>
      </c>
      <c r="F3421" s="18" t="s">
        <v>10016</v>
      </c>
      <c r="G3421" s="18">
        <v>4.9000000000000004</v>
      </c>
      <c r="H3421" s="19">
        <v>14000</v>
      </c>
      <c r="I3421" s="18" t="s">
        <v>7344</v>
      </c>
      <c r="J3421" s="18" t="s">
        <v>5673</v>
      </c>
      <c r="K3421" s="18" t="s">
        <v>4542</v>
      </c>
      <c r="L3421" s="18" t="s">
        <v>10573</v>
      </c>
      <c r="M3421" s="20">
        <v>30000000</v>
      </c>
      <c r="N3421" s="20">
        <v>10319915</v>
      </c>
      <c r="O3421" s="21">
        <f t="shared" si="159"/>
        <v>19291276.690184049</v>
      </c>
      <c r="P3421" s="22">
        <f t="shared" si="160"/>
        <v>34.39971666666667</v>
      </c>
      <c r="Q3421" s="20">
        <f t="shared" si="161"/>
        <v>6331236.1963190185</v>
      </c>
      <c r="R3421" s="18" t="s">
        <v>10574</v>
      </c>
      <c r="S3421" s="18">
        <v>91</v>
      </c>
    </row>
    <row r="3422" spans="1:19" x14ac:dyDescent="0.25">
      <c r="A3422" s="18" t="s">
        <v>10575</v>
      </c>
      <c r="B3422" s="18" t="s">
        <v>37</v>
      </c>
      <c r="C3422" s="18" t="s">
        <v>45</v>
      </c>
      <c r="D3422" s="18">
        <v>1998</v>
      </c>
      <c r="E3422" s="18">
        <f>VLOOKUP(D3422,'cpi roi'!A:C,2,FALSE)</f>
        <v>163</v>
      </c>
      <c r="F3422" s="18" t="s">
        <v>10103</v>
      </c>
      <c r="G3422" s="18">
        <v>5.5</v>
      </c>
      <c r="H3422" s="19">
        <v>9600</v>
      </c>
      <c r="I3422" s="18" t="s">
        <v>9258</v>
      </c>
      <c r="J3422" s="18" t="s">
        <v>10576</v>
      </c>
      <c r="K3422" s="18" t="s">
        <v>8707</v>
      </c>
      <c r="L3422" s="18" t="s">
        <v>34</v>
      </c>
      <c r="M3422" s="20">
        <v>30000000</v>
      </c>
      <c r="N3422" s="20">
        <v>12214338</v>
      </c>
      <c r="O3422" s="21">
        <f t="shared" si="159"/>
        <v>22832569.255214721</v>
      </c>
      <c r="P3422" s="22">
        <f t="shared" si="160"/>
        <v>40.714460000000003</v>
      </c>
      <c r="Q3422" s="20">
        <f t="shared" si="161"/>
        <v>7493458.895705522</v>
      </c>
      <c r="R3422" s="18" t="s">
        <v>1729</v>
      </c>
      <c r="S3422" s="18">
        <v>86</v>
      </c>
    </row>
    <row r="3423" spans="1:19" x14ac:dyDescent="0.25">
      <c r="A3423" s="18" t="s">
        <v>10577</v>
      </c>
      <c r="B3423" s="18" t="s">
        <v>452</v>
      </c>
      <c r="C3423" s="18" t="s">
        <v>45</v>
      </c>
      <c r="D3423" s="18">
        <v>1998</v>
      </c>
      <c r="E3423" s="18">
        <f>VLOOKUP(D3423,'cpi roi'!A:C,2,FALSE)</f>
        <v>163</v>
      </c>
      <c r="F3423" s="18" t="s">
        <v>10578</v>
      </c>
      <c r="G3423" s="18">
        <v>6.8</v>
      </c>
      <c r="H3423" s="19">
        <v>6000</v>
      </c>
      <c r="I3423" s="18" t="s">
        <v>10579</v>
      </c>
      <c r="J3423" s="18" t="s">
        <v>10580</v>
      </c>
      <c r="K3423" s="18" t="s">
        <v>10581</v>
      </c>
      <c r="L3423" s="18" t="s">
        <v>34</v>
      </c>
      <c r="M3423" s="20">
        <v>700000</v>
      </c>
      <c r="N3423" s="20">
        <v>871759</v>
      </c>
      <c r="O3423" s="21">
        <f t="shared" si="159"/>
        <v>1629601.026380368</v>
      </c>
      <c r="P3423" s="22">
        <f t="shared" si="160"/>
        <v>124.53700000000001</v>
      </c>
      <c r="Q3423" s="20">
        <f t="shared" si="161"/>
        <v>534821.4723926381</v>
      </c>
      <c r="R3423" s="18" t="s">
        <v>10582</v>
      </c>
      <c r="S3423" s="18">
        <v>99</v>
      </c>
    </row>
    <row r="3424" spans="1:19" x14ac:dyDescent="0.25">
      <c r="A3424" s="18" t="s">
        <v>10583</v>
      </c>
      <c r="B3424" s="18" t="s">
        <v>37</v>
      </c>
      <c r="C3424" s="18" t="s">
        <v>45</v>
      </c>
      <c r="D3424" s="18">
        <v>1998</v>
      </c>
      <c r="E3424" s="18">
        <f>VLOOKUP(D3424,'cpi roi'!A:C,2,FALSE)</f>
        <v>163</v>
      </c>
      <c r="F3424" s="18" t="s">
        <v>10257</v>
      </c>
      <c r="G3424" s="18">
        <v>5</v>
      </c>
      <c r="H3424" s="19">
        <v>6600</v>
      </c>
      <c r="I3424" s="18" t="s">
        <v>4490</v>
      </c>
      <c r="J3424" s="18" t="s">
        <v>4921</v>
      </c>
      <c r="K3424" s="18" t="s">
        <v>4921</v>
      </c>
      <c r="L3424" s="18" t="s">
        <v>34</v>
      </c>
      <c r="M3424" s="20">
        <v>0</v>
      </c>
      <c r="N3424" s="20">
        <v>8072007</v>
      </c>
      <c r="O3424" s="21">
        <f t="shared" si="159"/>
        <v>15089205.723312883</v>
      </c>
      <c r="P3424" s="22">
        <f t="shared" si="160"/>
        <v>0</v>
      </c>
      <c r="Q3424" s="20">
        <f t="shared" si="161"/>
        <v>4952151.5337423319</v>
      </c>
      <c r="R3424" s="18" t="s">
        <v>5112</v>
      </c>
      <c r="S3424" s="18">
        <v>103</v>
      </c>
    </row>
    <row r="3425" spans="1:19" x14ac:dyDescent="0.25">
      <c r="A3425" s="18" t="s">
        <v>10584</v>
      </c>
      <c r="B3425" s="18" t="s">
        <v>20</v>
      </c>
      <c r="C3425" s="18" t="s">
        <v>45</v>
      </c>
      <c r="D3425" s="18">
        <v>1998</v>
      </c>
      <c r="E3425" s="18">
        <f>VLOOKUP(D3425,'cpi roi'!A:C,2,FALSE)</f>
        <v>163</v>
      </c>
      <c r="F3425" s="18" t="s">
        <v>10120</v>
      </c>
      <c r="G3425" s="18">
        <v>3.2</v>
      </c>
      <c r="H3425" s="19">
        <v>4900</v>
      </c>
      <c r="I3425" s="18" t="s">
        <v>10585</v>
      </c>
      <c r="J3425" s="18" t="s">
        <v>10586</v>
      </c>
      <c r="K3425" s="18" t="s">
        <v>10587</v>
      </c>
      <c r="L3425" s="18" t="s">
        <v>34</v>
      </c>
      <c r="M3425" s="20">
        <v>20000000</v>
      </c>
      <c r="N3425" s="20">
        <v>9257103</v>
      </c>
      <c r="O3425" s="21">
        <f t="shared" si="159"/>
        <v>17304535.485276073</v>
      </c>
      <c r="P3425" s="22">
        <f t="shared" si="160"/>
        <v>46.285514999999997</v>
      </c>
      <c r="Q3425" s="20">
        <f t="shared" si="161"/>
        <v>5679204.2944785282</v>
      </c>
      <c r="R3425" s="18" t="s">
        <v>10588</v>
      </c>
      <c r="S3425" s="18">
        <v>90</v>
      </c>
    </row>
    <row r="3426" spans="1:19" x14ac:dyDescent="0.25">
      <c r="A3426" s="18" t="s">
        <v>10589</v>
      </c>
      <c r="B3426" s="18" t="s">
        <v>20</v>
      </c>
      <c r="C3426" s="18" t="s">
        <v>67</v>
      </c>
      <c r="D3426" s="18">
        <v>1998</v>
      </c>
      <c r="E3426" s="18">
        <f>VLOOKUP(D3426,'cpi roi'!A:C,2,FALSE)</f>
        <v>163</v>
      </c>
      <c r="F3426" s="18" t="s">
        <v>10139</v>
      </c>
      <c r="G3426" s="18">
        <v>7.3</v>
      </c>
      <c r="H3426" s="19">
        <v>8300</v>
      </c>
      <c r="I3426" s="18" t="s">
        <v>532</v>
      </c>
      <c r="J3426" s="18" t="s">
        <v>532</v>
      </c>
      <c r="K3426" s="18" t="s">
        <v>10590</v>
      </c>
      <c r="L3426" s="18" t="s">
        <v>26</v>
      </c>
      <c r="M3426" s="20">
        <v>0</v>
      </c>
      <c r="N3426" s="20">
        <v>1214198</v>
      </c>
      <c r="O3426" s="21">
        <f t="shared" si="159"/>
        <v>2269730.8625766868</v>
      </c>
      <c r="P3426" s="22">
        <f t="shared" si="160"/>
        <v>0</v>
      </c>
      <c r="Q3426" s="20">
        <f t="shared" si="161"/>
        <v>744906.7484662577</v>
      </c>
      <c r="R3426" s="18" t="s">
        <v>10591</v>
      </c>
      <c r="S3426" s="18">
        <v>124</v>
      </c>
    </row>
    <row r="3427" spans="1:19" x14ac:dyDescent="0.25">
      <c r="A3427" s="18" t="s">
        <v>10592</v>
      </c>
      <c r="B3427" s="18" t="s">
        <v>2711</v>
      </c>
      <c r="C3427" s="18" t="s">
        <v>45</v>
      </c>
      <c r="D3427" s="18">
        <v>1998</v>
      </c>
      <c r="E3427" s="18">
        <f>VLOOKUP(D3427,'cpi roi'!A:C,2,FALSE)</f>
        <v>163</v>
      </c>
      <c r="F3427" s="18" t="s">
        <v>10593</v>
      </c>
      <c r="G3427" s="18">
        <v>6.3</v>
      </c>
      <c r="H3427" s="19">
        <v>7400</v>
      </c>
      <c r="I3427" s="18" t="s">
        <v>10594</v>
      </c>
      <c r="J3427" s="18" t="s">
        <v>9006</v>
      </c>
      <c r="K3427" s="18" t="s">
        <v>10595</v>
      </c>
      <c r="L3427" s="18" t="s">
        <v>26</v>
      </c>
      <c r="M3427" s="20">
        <v>0</v>
      </c>
      <c r="N3427" s="20">
        <v>0</v>
      </c>
      <c r="O3427" s="21">
        <f t="shared" si="159"/>
        <v>0</v>
      </c>
      <c r="P3427" s="22">
        <f t="shared" si="160"/>
        <v>0</v>
      </c>
      <c r="Q3427" s="20">
        <f t="shared" si="161"/>
        <v>0</v>
      </c>
      <c r="R3427" s="18" t="s">
        <v>10596</v>
      </c>
      <c r="S3427" s="18">
        <v>111</v>
      </c>
    </row>
    <row r="3428" spans="1:19" x14ac:dyDescent="0.25">
      <c r="A3428" s="18" t="s">
        <v>10597</v>
      </c>
      <c r="B3428" s="18" t="s">
        <v>20</v>
      </c>
      <c r="C3428" s="18" t="s">
        <v>108</v>
      </c>
      <c r="D3428" s="18">
        <v>1998</v>
      </c>
      <c r="E3428" s="18">
        <f>VLOOKUP(D3428,'cpi roi'!A:C,2,FALSE)</f>
        <v>163</v>
      </c>
      <c r="F3428" s="18" t="s">
        <v>9749</v>
      </c>
      <c r="G3428" s="18">
        <v>6.5</v>
      </c>
      <c r="H3428" s="19">
        <v>8400</v>
      </c>
      <c r="I3428" s="18" t="s">
        <v>8475</v>
      </c>
      <c r="J3428" s="18" t="s">
        <v>10598</v>
      </c>
      <c r="K3428" s="18" t="s">
        <v>1544</v>
      </c>
      <c r="L3428" s="18" t="s">
        <v>34</v>
      </c>
      <c r="M3428" s="20">
        <v>4500000</v>
      </c>
      <c r="N3428" s="20">
        <v>1036818</v>
      </c>
      <c r="O3428" s="21">
        <f t="shared" si="159"/>
        <v>1938149.9668711654</v>
      </c>
      <c r="P3428" s="22">
        <f t="shared" si="160"/>
        <v>23.040399999999998</v>
      </c>
      <c r="Q3428" s="20">
        <f t="shared" si="161"/>
        <v>636084.66257668717</v>
      </c>
      <c r="R3428" s="18" t="s">
        <v>10599</v>
      </c>
      <c r="S3428" s="18">
        <v>101</v>
      </c>
    </row>
    <row r="3429" spans="1:19" x14ac:dyDescent="0.25">
      <c r="A3429" s="18" t="s">
        <v>10600</v>
      </c>
      <c r="B3429" s="18" t="s">
        <v>20</v>
      </c>
      <c r="C3429" s="18" t="s">
        <v>45</v>
      </c>
      <c r="D3429" s="18">
        <v>1998</v>
      </c>
      <c r="E3429" s="18">
        <f>VLOOKUP(D3429,'cpi roi'!A:C,2,FALSE)</f>
        <v>163</v>
      </c>
      <c r="F3429" s="18" t="s">
        <v>10019</v>
      </c>
      <c r="G3429" s="18">
        <v>5.6</v>
      </c>
      <c r="H3429" s="19">
        <v>4800</v>
      </c>
      <c r="I3429" s="18" t="s">
        <v>9499</v>
      </c>
      <c r="J3429" s="18" t="s">
        <v>10601</v>
      </c>
      <c r="K3429" s="18" t="s">
        <v>9389</v>
      </c>
      <c r="L3429" s="18" t="s">
        <v>34</v>
      </c>
      <c r="M3429" s="20">
        <v>0</v>
      </c>
      <c r="N3429" s="20">
        <v>4106588</v>
      </c>
      <c r="O3429" s="21">
        <f t="shared" si="159"/>
        <v>7676548.2429447845</v>
      </c>
      <c r="P3429" s="22">
        <f t="shared" si="160"/>
        <v>0</v>
      </c>
      <c r="Q3429" s="20">
        <f t="shared" si="161"/>
        <v>2519379.1411042945</v>
      </c>
      <c r="R3429" s="18" t="s">
        <v>6213</v>
      </c>
      <c r="S3429" s="18">
        <v>93</v>
      </c>
    </row>
    <row r="3430" spans="1:19" x14ac:dyDescent="0.25">
      <c r="A3430" s="18" t="s">
        <v>10602</v>
      </c>
      <c r="B3430" s="18" t="s">
        <v>2004</v>
      </c>
      <c r="C3430" s="18" t="s">
        <v>21</v>
      </c>
      <c r="D3430" s="18">
        <v>1998</v>
      </c>
      <c r="E3430" s="18">
        <f>VLOOKUP(D3430,'cpi roi'!A:C,2,FALSE)</f>
        <v>163</v>
      </c>
      <c r="F3430" s="18" t="s">
        <v>10603</v>
      </c>
      <c r="G3430" s="18">
        <v>6.2</v>
      </c>
      <c r="H3430" s="19">
        <v>2900</v>
      </c>
      <c r="I3430" s="18" t="s">
        <v>8574</v>
      </c>
      <c r="J3430" s="18" t="s">
        <v>10604</v>
      </c>
      <c r="K3430" s="18" t="s">
        <v>9085</v>
      </c>
      <c r="L3430" s="18" t="s">
        <v>34</v>
      </c>
      <c r="M3430" s="20">
        <v>0</v>
      </c>
      <c r="N3430" s="20">
        <v>4390</v>
      </c>
      <c r="O3430" s="21">
        <f t="shared" si="159"/>
        <v>8206.3374233128834</v>
      </c>
      <c r="P3430" s="22">
        <f t="shared" si="160"/>
        <v>0</v>
      </c>
      <c r="Q3430" s="20">
        <f t="shared" si="161"/>
        <v>2693.2515337423315</v>
      </c>
      <c r="R3430" s="18" t="s">
        <v>9112</v>
      </c>
      <c r="S3430" s="18">
        <v>97</v>
      </c>
    </row>
    <row r="3431" spans="1:19" x14ac:dyDescent="0.25">
      <c r="A3431" s="18" t="s">
        <v>10605</v>
      </c>
      <c r="B3431" s="18" t="s">
        <v>20</v>
      </c>
      <c r="C3431" s="18" t="s">
        <v>45</v>
      </c>
      <c r="D3431" s="18">
        <v>1998</v>
      </c>
      <c r="E3431" s="18">
        <f>VLOOKUP(D3431,'cpi roi'!A:C,2,FALSE)</f>
        <v>163</v>
      </c>
      <c r="F3431" s="18" t="s">
        <v>9891</v>
      </c>
      <c r="G3431" s="18">
        <v>5.8</v>
      </c>
      <c r="H3431" s="19">
        <v>2700</v>
      </c>
      <c r="I3431" s="18" t="s">
        <v>10606</v>
      </c>
      <c r="J3431" s="18" t="s">
        <v>10606</v>
      </c>
      <c r="K3431" s="18" t="s">
        <v>8876</v>
      </c>
      <c r="L3431" s="18" t="s">
        <v>34</v>
      </c>
      <c r="M3431" s="20">
        <v>0</v>
      </c>
      <c r="N3431" s="20">
        <v>123104</v>
      </c>
      <c r="O3431" s="21">
        <f t="shared" si="159"/>
        <v>230121.40368098157</v>
      </c>
      <c r="P3431" s="22">
        <f t="shared" si="160"/>
        <v>0</v>
      </c>
      <c r="Q3431" s="20">
        <f t="shared" si="161"/>
        <v>75523.92638036811</v>
      </c>
      <c r="R3431" s="18" t="s">
        <v>5112</v>
      </c>
      <c r="S3431" s="18">
        <v>91</v>
      </c>
    </row>
    <row r="3432" spans="1:19" x14ac:dyDescent="0.25">
      <c r="A3432" s="18" t="s">
        <v>10607</v>
      </c>
      <c r="B3432" s="18" t="s">
        <v>20</v>
      </c>
      <c r="C3432" s="18" t="s">
        <v>45</v>
      </c>
      <c r="D3432" s="18">
        <v>1998</v>
      </c>
      <c r="E3432" s="18">
        <f>VLOOKUP(D3432,'cpi roi'!A:C,2,FALSE)</f>
        <v>163</v>
      </c>
      <c r="F3432" s="18" t="s">
        <v>9749</v>
      </c>
      <c r="G3432" s="18">
        <v>7</v>
      </c>
      <c r="H3432" s="19">
        <v>7800</v>
      </c>
      <c r="I3432" s="18" t="s">
        <v>3446</v>
      </c>
      <c r="J3432" s="18" t="s">
        <v>3046</v>
      </c>
      <c r="K3432" s="18" t="s">
        <v>6828</v>
      </c>
      <c r="L3432" s="18" t="s">
        <v>26</v>
      </c>
      <c r="M3432" s="20">
        <v>0</v>
      </c>
      <c r="N3432" s="20">
        <v>524864</v>
      </c>
      <c r="O3432" s="21">
        <f t="shared" si="159"/>
        <v>981141.47730061342</v>
      </c>
      <c r="P3432" s="22">
        <f t="shared" si="160"/>
        <v>0</v>
      </c>
      <c r="Q3432" s="20">
        <f t="shared" si="161"/>
        <v>322002.45398773008</v>
      </c>
      <c r="R3432" s="18" t="s">
        <v>35</v>
      </c>
      <c r="S3432" s="18">
        <v>95</v>
      </c>
    </row>
    <row r="3433" spans="1:19" x14ac:dyDescent="0.25">
      <c r="A3433" s="18" t="s">
        <v>10608</v>
      </c>
      <c r="B3433" s="18" t="s">
        <v>20</v>
      </c>
      <c r="C3433" s="18" t="s">
        <v>21</v>
      </c>
      <c r="D3433" s="18">
        <v>1998</v>
      </c>
      <c r="E3433" s="18">
        <f>VLOOKUP(D3433,'cpi roi'!A:C,2,FALSE)</f>
        <v>163</v>
      </c>
      <c r="F3433" s="18" t="s">
        <v>10164</v>
      </c>
      <c r="G3433" s="18">
        <v>6.3</v>
      </c>
      <c r="H3433" s="19">
        <v>1900</v>
      </c>
      <c r="I3433" s="18" t="s">
        <v>4226</v>
      </c>
      <c r="J3433" s="18" t="s">
        <v>10609</v>
      </c>
      <c r="K3433" s="18" t="s">
        <v>10462</v>
      </c>
      <c r="L3433" s="18" t="s">
        <v>26</v>
      </c>
      <c r="M3433" s="20">
        <v>0</v>
      </c>
      <c r="N3433" s="20">
        <v>238497</v>
      </c>
      <c r="O3433" s="21">
        <f t="shared" si="159"/>
        <v>445828.44110429444</v>
      </c>
      <c r="P3433" s="22">
        <f t="shared" si="160"/>
        <v>0</v>
      </c>
      <c r="Q3433" s="20">
        <f t="shared" si="161"/>
        <v>146317.17791411045</v>
      </c>
      <c r="R3433" s="18" t="s">
        <v>10237</v>
      </c>
      <c r="S3433" s="18">
        <v>111</v>
      </c>
    </row>
    <row r="3434" spans="1:19" x14ac:dyDescent="0.25">
      <c r="A3434" s="18" t="s">
        <v>10610</v>
      </c>
      <c r="B3434" s="18" t="s">
        <v>20</v>
      </c>
      <c r="C3434" s="18" t="s">
        <v>108</v>
      </c>
      <c r="D3434" s="18">
        <v>1998</v>
      </c>
      <c r="E3434" s="18">
        <f>VLOOKUP(D3434,'cpi roi'!A:C,2,FALSE)</f>
        <v>163</v>
      </c>
      <c r="F3434" s="18" t="s">
        <v>10611</v>
      </c>
      <c r="G3434" s="18">
        <v>6.3</v>
      </c>
      <c r="H3434" s="19">
        <v>2100</v>
      </c>
      <c r="I3434" s="18" t="s">
        <v>10612</v>
      </c>
      <c r="J3434" s="18" t="s">
        <v>8975</v>
      </c>
      <c r="K3434" s="18" t="s">
        <v>1566</v>
      </c>
      <c r="L3434" s="18" t="s">
        <v>457</v>
      </c>
      <c r="M3434" s="20">
        <v>0</v>
      </c>
      <c r="N3434" s="20">
        <v>895788</v>
      </c>
      <c r="O3434" s="21">
        <f t="shared" si="159"/>
        <v>1674519.0404907975</v>
      </c>
      <c r="P3434" s="22">
        <f t="shared" si="160"/>
        <v>0</v>
      </c>
      <c r="Q3434" s="20">
        <f t="shared" si="161"/>
        <v>549563.19018404908</v>
      </c>
      <c r="R3434" s="18" t="s">
        <v>10613</v>
      </c>
      <c r="S3434" s="18">
        <v>117</v>
      </c>
    </row>
    <row r="3435" spans="1:19" x14ac:dyDescent="0.25">
      <c r="A3435" s="18" t="s">
        <v>10614</v>
      </c>
      <c r="B3435" s="18" t="s">
        <v>37</v>
      </c>
      <c r="C3435" s="18" t="s">
        <v>21</v>
      </c>
      <c r="D3435" s="18">
        <v>1998</v>
      </c>
      <c r="E3435" s="18">
        <f>VLOOKUP(D3435,'cpi roi'!A:C,2,FALSE)</f>
        <v>163</v>
      </c>
      <c r="F3435" s="18" t="s">
        <v>10111</v>
      </c>
      <c r="G3435" s="18">
        <v>6.3</v>
      </c>
      <c r="H3435" s="19">
        <v>506</v>
      </c>
      <c r="I3435" s="18" t="s">
        <v>10615</v>
      </c>
      <c r="J3435" s="18" t="s">
        <v>10616</v>
      </c>
      <c r="K3435" s="18" t="s">
        <v>10617</v>
      </c>
      <c r="L3435" s="18" t="s">
        <v>199</v>
      </c>
      <c r="M3435" s="20">
        <v>0</v>
      </c>
      <c r="N3435" s="20">
        <v>104255</v>
      </c>
      <c r="O3435" s="21">
        <f t="shared" si="159"/>
        <v>194886.49386503067</v>
      </c>
      <c r="P3435" s="22">
        <f t="shared" si="160"/>
        <v>0</v>
      </c>
      <c r="Q3435" s="20">
        <f t="shared" si="161"/>
        <v>63960.122699386506</v>
      </c>
      <c r="R3435" s="18" t="s">
        <v>10618</v>
      </c>
      <c r="S3435" s="18">
        <v>98</v>
      </c>
    </row>
    <row r="3436" spans="1:19" x14ac:dyDescent="0.25">
      <c r="A3436" s="18" t="s">
        <v>10619</v>
      </c>
      <c r="B3436" s="18" t="s">
        <v>37</v>
      </c>
      <c r="C3436" s="18" t="s">
        <v>45</v>
      </c>
      <c r="D3436" s="18">
        <v>1998</v>
      </c>
      <c r="E3436" s="18">
        <f>VLOOKUP(D3436,'cpi roi'!A:C,2,FALSE)</f>
        <v>163</v>
      </c>
      <c r="F3436" s="18" t="s">
        <v>10620</v>
      </c>
      <c r="G3436" s="18">
        <v>4.9000000000000004</v>
      </c>
      <c r="H3436" s="19">
        <v>19000</v>
      </c>
      <c r="I3436" s="18" t="s">
        <v>3356</v>
      </c>
      <c r="J3436" s="18" t="s">
        <v>5086</v>
      </c>
      <c r="K3436" s="18" t="s">
        <v>1490</v>
      </c>
      <c r="L3436" s="18" t="s">
        <v>34</v>
      </c>
      <c r="M3436" s="20">
        <v>60000000</v>
      </c>
      <c r="N3436" s="20">
        <v>12069719</v>
      </c>
      <c r="O3436" s="21">
        <f t="shared" si="159"/>
        <v>22562229.320858896</v>
      </c>
      <c r="P3436" s="22">
        <f t="shared" si="160"/>
        <v>20.116198333333333</v>
      </c>
      <c r="Q3436" s="20">
        <f t="shared" si="161"/>
        <v>7404735.5828220863</v>
      </c>
      <c r="R3436" s="18" t="s">
        <v>8003</v>
      </c>
      <c r="S3436" s="18">
        <v>114</v>
      </c>
    </row>
    <row r="3437" spans="1:19" x14ac:dyDescent="0.25">
      <c r="A3437" s="18" t="s">
        <v>10621</v>
      </c>
      <c r="B3437" s="18" t="s">
        <v>20</v>
      </c>
      <c r="C3437" s="18" t="s">
        <v>45</v>
      </c>
      <c r="D3437" s="18">
        <v>1998</v>
      </c>
      <c r="E3437" s="18">
        <f>VLOOKUP(D3437,'cpi roi'!A:C,2,FALSE)</f>
        <v>163</v>
      </c>
      <c r="F3437" s="18" t="s">
        <v>10098</v>
      </c>
      <c r="G3437" s="18">
        <v>6.3</v>
      </c>
      <c r="H3437" s="19">
        <v>7800</v>
      </c>
      <c r="I3437" s="18" t="s">
        <v>10037</v>
      </c>
      <c r="J3437" s="18" t="s">
        <v>10037</v>
      </c>
      <c r="K3437" s="18" t="s">
        <v>10622</v>
      </c>
      <c r="L3437" s="18" t="s">
        <v>34</v>
      </c>
      <c r="M3437" s="20">
        <v>5000000</v>
      </c>
      <c r="N3437" s="20">
        <v>4714658</v>
      </c>
      <c r="O3437" s="21">
        <f t="shared" si="159"/>
        <v>8813228.7889570538</v>
      </c>
      <c r="P3437" s="22">
        <f t="shared" si="160"/>
        <v>94.29316</v>
      </c>
      <c r="Q3437" s="20">
        <f t="shared" si="161"/>
        <v>2892428.2208588957</v>
      </c>
      <c r="R3437" s="18" t="s">
        <v>7574</v>
      </c>
      <c r="S3437" s="18">
        <v>100</v>
      </c>
    </row>
    <row r="3438" spans="1:19" x14ac:dyDescent="0.25">
      <c r="A3438" s="18" t="s">
        <v>10623</v>
      </c>
      <c r="B3438" s="18" t="s">
        <v>20</v>
      </c>
      <c r="C3438" s="18" t="s">
        <v>45</v>
      </c>
      <c r="D3438" s="18">
        <v>1998</v>
      </c>
      <c r="E3438" s="18">
        <f>VLOOKUP(D3438,'cpi roi'!A:C,2,FALSE)</f>
        <v>163</v>
      </c>
      <c r="F3438" s="18" t="s">
        <v>10221</v>
      </c>
      <c r="G3438" s="18">
        <v>6.9</v>
      </c>
      <c r="H3438" s="19">
        <v>14000</v>
      </c>
      <c r="I3438" s="18" t="s">
        <v>10624</v>
      </c>
      <c r="J3438" s="18" t="s">
        <v>10624</v>
      </c>
      <c r="K3438" s="18" t="s">
        <v>4743</v>
      </c>
      <c r="L3438" s="18" t="s">
        <v>34</v>
      </c>
      <c r="M3438" s="20">
        <v>5000000</v>
      </c>
      <c r="N3438" s="20">
        <v>2087471</v>
      </c>
      <c r="O3438" s="21">
        <f t="shared" si="159"/>
        <v>3902162.0472392635</v>
      </c>
      <c r="P3438" s="22">
        <f t="shared" si="160"/>
        <v>41.749420000000001</v>
      </c>
      <c r="Q3438" s="20">
        <f t="shared" si="161"/>
        <v>1280657.055214724</v>
      </c>
      <c r="R3438" s="18" t="s">
        <v>5112</v>
      </c>
      <c r="S3438" s="18">
        <v>116</v>
      </c>
    </row>
    <row r="3439" spans="1:19" x14ac:dyDescent="0.25">
      <c r="A3439" s="18" t="s">
        <v>10625</v>
      </c>
      <c r="B3439" s="18" t="s">
        <v>2004</v>
      </c>
      <c r="C3439" s="18" t="s">
        <v>45</v>
      </c>
      <c r="D3439" s="18">
        <v>1998</v>
      </c>
      <c r="E3439" s="18">
        <f>VLOOKUP(D3439,'cpi roi'!A:C,2,FALSE)</f>
        <v>163</v>
      </c>
      <c r="F3439" s="18" t="s">
        <v>10019</v>
      </c>
      <c r="G3439" s="18">
        <v>5</v>
      </c>
      <c r="H3439" s="19">
        <v>5300</v>
      </c>
      <c r="I3439" s="18" t="s">
        <v>5189</v>
      </c>
      <c r="J3439" s="18" t="s">
        <v>10626</v>
      </c>
      <c r="K3439" s="18" t="s">
        <v>349</v>
      </c>
      <c r="L3439" s="18" t="s">
        <v>34</v>
      </c>
      <c r="M3439" s="20">
        <v>0</v>
      </c>
      <c r="N3439" s="20">
        <v>7571115</v>
      </c>
      <c r="O3439" s="21">
        <f t="shared" si="159"/>
        <v>14152875.708588956</v>
      </c>
      <c r="P3439" s="22">
        <f t="shared" si="160"/>
        <v>0</v>
      </c>
      <c r="Q3439" s="20">
        <f t="shared" si="161"/>
        <v>4644855.8282208592</v>
      </c>
      <c r="R3439" s="18" t="s">
        <v>10627</v>
      </c>
      <c r="S3439" s="18">
        <v>94</v>
      </c>
    </row>
    <row r="3440" spans="1:19" x14ac:dyDescent="0.25">
      <c r="A3440" s="18" t="s">
        <v>10628</v>
      </c>
      <c r="B3440" s="18" t="s">
        <v>20</v>
      </c>
      <c r="C3440" s="18" t="s">
        <v>108</v>
      </c>
      <c r="D3440" s="18">
        <v>1998</v>
      </c>
      <c r="E3440" s="18">
        <f>VLOOKUP(D3440,'cpi roi'!A:C,2,FALSE)</f>
        <v>163</v>
      </c>
      <c r="F3440" s="18" t="s">
        <v>10629</v>
      </c>
      <c r="G3440" s="18">
        <v>4.7</v>
      </c>
      <c r="H3440" s="19">
        <v>2500</v>
      </c>
      <c r="I3440" s="18" t="s">
        <v>10630</v>
      </c>
      <c r="J3440" s="18" t="s">
        <v>10630</v>
      </c>
      <c r="K3440" s="18" t="s">
        <v>1854</v>
      </c>
      <c r="L3440" s="18" t="s">
        <v>34</v>
      </c>
      <c r="M3440" s="20">
        <v>6000000</v>
      </c>
      <c r="N3440" s="20">
        <v>11710</v>
      </c>
      <c r="O3440" s="21">
        <f t="shared" si="159"/>
        <v>21889.797546012269</v>
      </c>
      <c r="P3440" s="22">
        <f t="shared" si="160"/>
        <v>0.19516666666666665</v>
      </c>
      <c r="Q3440" s="20">
        <f t="shared" si="161"/>
        <v>7184.0490797546017</v>
      </c>
      <c r="R3440" s="18" t="s">
        <v>10631</v>
      </c>
      <c r="S3440" s="18">
        <v>95</v>
      </c>
    </row>
    <row r="3441" spans="1:19" x14ac:dyDescent="0.25">
      <c r="A3441" s="18" t="s">
        <v>10632</v>
      </c>
      <c r="B3441" s="18" t="s">
        <v>20</v>
      </c>
      <c r="C3441" s="18" t="s">
        <v>45</v>
      </c>
      <c r="D3441" s="18">
        <v>1998</v>
      </c>
      <c r="E3441" s="18">
        <f>VLOOKUP(D3441,'cpi roi'!A:C,2,FALSE)</f>
        <v>163</v>
      </c>
      <c r="F3441" s="18" t="s">
        <v>9891</v>
      </c>
      <c r="G3441" s="18">
        <v>5.8</v>
      </c>
      <c r="H3441" s="19">
        <v>4500</v>
      </c>
      <c r="I3441" s="18" t="s">
        <v>2899</v>
      </c>
      <c r="J3441" s="18" t="s">
        <v>10633</v>
      </c>
      <c r="K3441" s="18" t="s">
        <v>7043</v>
      </c>
      <c r="L3441" s="18" t="s">
        <v>34</v>
      </c>
      <c r="M3441" s="20">
        <v>0</v>
      </c>
      <c r="N3441" s="20">
        <v>77910</v>
      </c>
      <c r="O3441" s="21">
        <f t="shared" si="159"/>
        <v>145639.1226993865</v>
      </c>
      <c r="P3441" s="22">
        <f t="shared" si="160"/>
        <v>0</v>
      </c>
      <c r="Q3441" s="20">
        <f t="shared" si="161"/>
        <v>47797.546012269944</v>
      </c>
      <c r="R3441" s="18" t="s">
        <v>10634</v>
      </c>
      <c r="S3441" s="18">
        <v>102</v>
      </c>
    </row>
    <row r="3442" spans="1:19" x14ac:dyDescent="0.25">
      <c r="A3442" s="18" t="s">
        <v>10635</v>
      </c>
      <c r="B3442" s="18" t="s">
        <v>20</v>
      </c>
      <c r="C3442" s="18" t="s">
        <v>45</v>
      </c>
      <c r="D3442" s="18">
        <v>1998</v>
      </c>
      <c r="E3442" s="18">
        <f>VLOOKUP(D3442,'cpi roi'!A:C,2,FALSE)</f>
        <v>163</v>
      </c>
      <c r="F3442" s="18" t="s">
        <v>10116</v>
      </c>
      <c r="G3442" s="18">
        <v>5.9</v>
      </c>
      <c r="H3442" s="19">
        <v>9800</v>
      </c>
      <c r="I3442" s="18" t="s">
        <v>7268</v>
      </c>
      <c r="J3442" s="18" t="s">
        <v>10636</v>
      </c>
      <c r="K3442" s="18" t="s">
        <v>992</v>
      </c>
      <c r="L3442" s="18" t="s">
        <v>34</v>
      </c>
      <c r="M3442" s="20">
        <v>15000000</v>
      </c>
      <c r="N3442" s="20">
        <v>1808004</v>
      </c>
      <c r="O3442" s="21">
        <f t="shared" si="159"/>
        <v>3379747.3546012267</v>
      </c>
      <c r="P3442" s="22">
        <f t="shared" si="160"/>
        <v>12.05336</v>
      </c>
      <c r="Q3442" s="20">
        <f t="shared" si="161"/>
        <v>1109204.9079754602</v>
      </c>
      <c r="R3442" s="18" t="s">
        <v>10637</v>
      </c>
      <c r="S3442" s="18">
        <v>122</v>
      </c>
    </row>
    <row r="3443" spans="1:19" x14ac:dyDescent="0.25">
      <c r="A3443" s="18" t="s">
        <v>10638</v>
      </c>
      <c r="B3443" s="18" t="s">
        <v>2004</v>
      </c>
      <c r="C3443" s="18" t="s">
        <v>45</v>
      </c>
      <c r="D3443" s="18">
        <v>1998</v>
      </c>
      <c r="E3443" s="18">
        <f>VLOOKUP(D3443,'cpi roi'!A:C,2,FALSE)</f>
        <v>163</v>
      </c>
      <c r="F3443" s="18" t="s">
        <v>10120</v>
      </c>
      <c r="G3443" s="18">
        <v>5.0999999999999996</v>
      </c>
      <c r="H3443" s="19">
        <v>8200</v>
      </c>
      <c r="I3443" s="18" t="s">
        <v>10639</v>
      </c>
      <c r="J3443" s="18" t="s">
        <v>10640</v>
      </c>
      <c r="K3443" s="18" t="s">
        <v>2136</v>
      </c>
      <c r="L3443" s="18" t="s">
        <v>34</v>
      </c>
      <c r="M3443" s="20">
        <v>35000000</v>
      </c>
      <c r="N3443" s="20">
        <v>10493366</v>
      </c>
      <c r="O3443" s="21">
        <f t="shared" si="159"/>
        <v>19615513.007361963</v>
      </c>
      <c r="P3443" s="22">
        <f t="shared" si="160"/>
        <v>29.981045714285713</v>
      </c>
      <c r="Q3443" s="20">
        <f t="shared" si="161"/>
        <v>6437647.8527607368</v>
      </c>
      <c r="R3443" s="18" t="s">
        <v>6534</v>
      </c>
      <c r="S3443" s="18">
        <v>91</v>
      </c>
    </row>
    <row r="3444" spans="1:19" x14ac:dyDescent="0.25">
      <c r="A3444" s="18" t="s">
        <v>10641</v>
      </c>
      <c r="B3444" s="18" t="s">
        <v>452</v>
      </c>
      <c r="C3444" s="18" t="s">
        <v>21</v>
      </c>
      <c r="D3444" s="18">
        <v>1998</v>
      </c>
      <c r="E3444" s="18">
        <f>VLOOKUP(D3444,'cpi roi'!A:C,2,FALSE)</f>
        <v>163</v>
      </c>
      <c r="F3444" s="18" t="s">
        <v>10642</v>
      </c>
      <c r="G3444" s="18">
        <v>7</v>
      </c>
      <c r="H3444" s="19">
        <v>534</v>
      </c>
      <c r="I3444" s="18" t="s">
        <v>1692</v>
      </c>
      <c r="J3444" s="18" t="s">
        <v>1692</v>
      </c>
      <c r="K3444" s="18" t="s">
        <v>6926</v>
      </c>
      <c r="L3444" s="18" t="s">
        <v>34</v>
      </c>
      <c r="M3444" s="20">
        <v>0</v>
      </c>
      <c r="N3444" s="20">
        <v>0</v>
      </c>
      <c r="O3444" s="21">
        <f t="shared" si="159"/>
        <v>0</v>
      </c>
      <c r="P3444" s="22">
        <f t="shared" si="160"/>
        <v>0</v>
      </c>
      <c r="Q3444" s="20">
        <f t="shared" si="161"/>
        <v>0</v>
      </c>
      <c r="R3444" s="18" t="s">
        <v>10643</v>
      </c>
      <c r="S3444" s="18">
        <v>83</v>
      </c>
    </row>
    <row r="3445" spans="1:19" x14ac:dyDescent="0.25">
      <c r="A3445" s="18" t="s">
        <v>10644</v>
      </c>
      <c r="B3445" s="18" t="s">
        <v>20</v>
      </c>
      <c r="C3445" s="18" t="s">
        <v>38</v>
      </c>
      <c r="D3445" s="18">
        <v>1999</v>
      </c>
      <c r="E3445" s="18">
        <f>VLOOKUP(D3445,'cpi roi'!A:C,2,FALSE)</f>
        <v>166.6</v>
      </c>
      <c r="F3445" s="18" t="s">
        <v>10645</v>
      </c>
      <c r="G3445" s="18">
        <v>8.6999999999999993</v>
      </c>
      <c r="H3445" s="19">
        <v>1700000</v>
      </c>
      <c r="I3445" s="18" t="s">
        <v>9052</v>
      </c>
      <c r="J3445" s="18" t="s">
        <v>8664</v>
      </c>
      <c r="K3445" s="18" t="s">
        <v>5079</v>
      </c>
      <c r="L3445" s="18" t="s">
        <v>34</v>
      </c>
      <c r="M3445" s="20">
        <v>63000000</v>
      </c>
      <c r="N3445" s="20">
        <v>466364845</v>
      </c>
      <c r="O3445" s="21">
        <f t="shared" si="159"/>
        <v>852949389.38475394</v>
      </c>
      <c r="P3445" s="22">
        <f t="shared" si="160"/>
        <v>740.26165873015873</v>
      </c>
      <c r="Q3445" s="20">
        <f t="shared" si="161"/>
        <v>279930879.35174072</v>
      </c>
      <c r="R3445" s="18" t="s">
        <v>27</v>
      </c>
      <c r="S3445" s="18">
        <v>136</v>
      </c>
    </row>
    <row r="3446" spans="1:19" x14ac:dyDescent="0.25">
      <c r="A3446" s="18" t="s">
        <v>10646</v>
      </c>
      <c r="B3446" s="18" t="s">
        <v>20</v>
      </c>
      <c r="C3446" s="18" t="s">
        <v>21</v>
      </c>
      <c r="D3446" s="18">
        <v>1999</v>
      </c>
      <c r="E3446" s="18">
        <f>VLOOKUP(D3446,'cpi roi'!A:C,2,FALSE)</f>
        <v>166.6</v>
      </c>
      <c r="F3446" s="18" t="s">
        <v>10647</v>
      </c>
      <c r="G3446" s="18">
        <v>8.8000000000000007</v>
      </c>
      <c r="H3446" s="19">
        <v>1900000</v>
      </c>
      <c r="I3446" s="18" t="s">
        <v>6821</v>
      </c>
      <c r="J3446" s="18" t="s">
        <v>10648</v>
      </c>
      <c r="K3446" s="18" t="s">
        <v>6538</v>
      </c>
      <c r="L3446" s="18" t="s">
        <v>5820</v>
      </c>
      <c r="M3446" s="20">
        <v>63000000</v>
      </c>
      <c r="N3446" s="20">
        <v>101209702</v>
      </c>
      <c r="O3446" s="21">
        <f t="shared" si="159"/>
        <v>185105619.44417766</v>
      </c>
      <c r="P3446" s="22">
        <f t="shared" si="160"/>
        <v>160.65032063492063</v>
      </c>
      <c r="Q3446" s="20">
        <f t="shared" si="161"/>
        <v>60750121.248499401</v>
      </c>
      <c r="R3446" s="18" t="s">
        <v>9112</v>
      </c>
      <c r="S3446" s="18">
        <v>139</v>
      </c>
    </row>
    <row r="3447" spans="1:19" x14ac:dyDescent="0.25">
      <c r="A3447" s="18" t="s">
        <v>10649</v>
      </c>
      <c r="B3447" s="18" t="s">
        <v>20</v>
      </c>
      <c r="C3447" s="18" t="s">
        <v>108</v>
      </c>
      <c r="D3447" s="18">
        <v>1999</v>
      </c>
      <c r="E3447" s="18">
        <f>VLOOKUP(D3447,'cpi roi'!A:C,2,FALSE)</f>
        <v>166.6</v>
      </c>
      <c r="F3447" s="18" t="s">
        <v>10650</v>
      </c>
      <c r="G3447" s="18">
        <v>7.4</v>
      </c>
      <c r="H3447" s="19">
        <v>189000</v>
      </c>
      <c r="I3447" s="18" t="s">
        <v>5937</v>
      </c>
      <c r="J3447" s="18" t="s">
        <v>10651</v>
      </c>
      <c r="K3447" s="18" t="s">
        <v>9532</v>
      </c>
      <c r="L3447" s="18" t="s">
        <v>34</v>
      </c>
      <c r="M3447" s="20">
        <v>40000000</v>
      </c>
      <c r="N3447" s="20">
        <v>128799509</v>
      </c>
      <c r="O3447" s="21">
        <f t="shared" si="159"/>
        <v>235565488.5492197</v>
      </c>
      <c r="P3447" s="22">
        <f t="shared" si="160"/>
        <v>321.99877250000003</v>
      </c>
      <c r="Q3447" s="20">
        <f t="shared" si="161"/>
        <v>77310629.651860744</v>
      </c>
      <c r="R3447" s="18" t="s">
        <v>3747</v>
      </c>
      <c r="S3447" s="18">
        <v>139</v>
      </c>
    </row>
    <row r="3448" spans="1:19" x14ac:dyDescent="0.25">
      <c r="A3448" s="18" t="s">
        <v>10652</v>
      </c>
      <c r="B3448" s="18" t="s">
        <v>424</v>
      </c>
      <c r="C3448" s="18" t="s">
        <v>21</v>
      </c>
      <c r="D3448" s="18">
        <v>1999</v>
      </c>
      <c r="E3448" s="18">
        <f>VLOOKUP(D3448,'cpi roi'!A:C,2,FALSE)</f>
        <v>166.6</v>
      </c>
      <c r="F3448" s="18" t="s">
        <v>5465</v>
      </c>
      <c r="G3448" s="18">
        <v>7.4</v>
      </c>
      <c r="H3448" s="19">
        <v>313000</v>
      </c>
      <c r="I3448" s="18" t="s">
        <v>23</v>
      </c>
      <c r="J3448" s="18" t="s">
        <v>23</v>
      </c>
      <c r="K3448" s="18" t="s">
        <v>1483</v>
      </c>
      <c r="L3448" s="18" t="s">
        <v>26</v>
      </c>
      <c r="M3448" s="20">
        <v>65000000</v>
      </c>
      <c r="N3448" s="20">
        <v>162242684</v>
      </c>
      <c r="O3448" s="21">
        <f t="shared" si="159"/>
        <v>296730767.19567829</v>
      </c>
      <c r="P3448" s="22">
        <f t="shared" si="160"/>
        <v>249.60412923076922</v>
      </c>
      <c r="Q3448" s="20">
        <f t="shared" si="161"/>
        <v>97384564.225690275</v>
      </c>
      <c r="R3448" s="18" t="s">
        <v>27</v>
      </c>
      <c r="S3448" s="18">
        <v>159</v>
      </c>
    </row>
    <row r="3449" spans="1:19" x14ac:dyDescent="0.25">
      <c r="A3449" s="18" t="s">
        <v>10653</v>
      </c>
      <c r="B3449" s="18" t="s">
        <v>2004</v>
      </c>
      <c r="C3449" s="18" t="s">
        <v>38</v>
      </c>
      <c r="D3449" s="18">
        <v>1999</v>
      </c>
      <c r="E3449" s="18">
        <f>VLOOKUP(D3449,'cpi roi'!A:C,2,FALSE)</f>
        <v>166.6</v>
      </c>
      <c r="F3449" s="18" t="s">
        <v>9822</v>
      </c>
      <c r="G3449" s="18">
        <v>7</v>
      </c>
      <c r="H3449" s="19">
        <v>401000</v>
      </c>
      <c r="I3449" s="18" t="s">
        <v>7686</v>
      </c>
      <c r="J3449" s="18" t="s">
        <v>7686</v>
      </c>
      <c r="K3449" s="18" t="s">
        <v>6932</v>
      </c>
      <c r="L3449" s="18" t="s">
        <v>34</v>
      </c>
      <c r="M3449" s="20">
        <v>80000000</v>
      </c>
      <c r="N3449" s="20">
        <v>415933406</v>
      </c>
      <c r="O3449" s="21">
        <f t="shared" si="159"/>
        <v>760713738.34453785</v>
      </c>
      <c r="P3449" s="22">
        <f t="shared" si="160"/>
        <v>519.91675750000002</v>
      </c>
      <c r="Q3449" s="20">
        <f t="shared" si="161"/>
        <v>249659907.56302524</v>
      </c>
      <c r="R3449" s="18" t="s">
        <v>65</v>
      </c>
      <c r="S3449" s="18">
        <v>124</v>
      </c>
    </row>
    <row r="3450" spans="1:19" x14ac:dyDescent="0.25">
      <c r="A3450" s="18" t="s">
        <v>10654</v>
      </c>
      <c r="B3450" s="18" t="s">
        <v>20</v>
      </c>
      <c r="C3450" s="18" t="s">
        <v>45</v>
      </c>
      <c r="D3450" s="18">
        <v>1999</v>
      </c>
      <c r="E3450" s="18">
        <f>VLOOKUP(D3450,'cpi roi'!A:C,2,FALSE)</f>
        <v>166.6</v>
      </c>
      <c r="F3450" s="18" t="s">
        <v>10655</v>
      </c>
      <c r="G3450" s="18">
        <v>7</v>
      </c>
      <c r="H3450" s="19">
        <v>385000</v>
      </c>
      <c r="I3450" s="18" t="s">
        <v>10656</v>
      </c>
      <c r="J3450" s="18" t="s">
        <v>10657</v>
      </c>
      <c r="K3450" s="18" t="s">
        <v>10658</v>
      </c>
      <c r="L3450" s="18" t="s">
        <v>34</v>
      </c>
      <c r="M3450" s="20">
        <v>11000000</v>
      </c>
      <c r="N3450" s="20">
        <v>235483004</v>
      </c>
      <c r="O3450" s="21">
        <f t="shared" si="159"/>
        <v>430682300.83313322</v>
      </c>
      <c r="P3450" s="22">
        <f t="shared" si="160"/>
        <v>2140.754581818182</v>
      </c>
      <c r="Q3450" s="20">
        <f t="shared" si="161"/>
        <v>141346340.93637455</v>
      </c>
      <c r="R3450" s="18" t="s">
        <v>65</v>
      </c>
      <c r="S3450" s="18">
        <v>95</v>
      </c>
    </row>
    <row r="3451" spans="1:19" x14ac:dyDescent="0.25">
      <c r="A3451" s="18" t="s">
        <v>10659</v>
      </c>
      <c r="B3451" s="18" t="s">
        <v>20</v>
      </c>
      <c r="C3451" s="18" t="s">
        <v>108</v>
      </c>
      <c r="D3451" s="18">
        <v>1999</v>
      </c>
      <c r="E3451" s="18">
        <f>VLOOKUP(D3451,'cpi roi'!A:C,2,FALSE)</f>
        <v>166.6</v>
      </c>
      <c r="F3451" s="18" t="s">
        <v>10660</v>
      </c>
      <c r="G3451" s="18">
        <v>8.6</v>
      </c>
      <c r="H3451" s="19">
        <v>1200000</v>
      </c>
      <c r="I3451" s="18" t="s">
        <v>7899</v>
      </c>
      <c r="J3451" s="18" t="s">
        <v>24</v>
      </c>
      <c r="K3451" s="18" t="s">
        <v>2096</v>
      </c>
      <c r="L3451" s="18" t="s">
        <v>34</v>
      </c>
      <c r="M3451" s="20">
        <v>60000000</v>
      </c>
      <c r="N3451" s="20">
        <v>286801374</v>
      </c>
      <c r="O3451" s="21">
        <f t="shared" si="159"/>
        <v>524540087.98199278</v>
      </c>
      <c r="P3451" s="22">
        <f t="shared" si="160"/>
        <v>478.00228999999996</v>
      </c>
      <c r="Q3451" s="20">
        <f t="shared" si="161"/>
        <v>172149684.27370951</v>
      </c>
      <c r="R3451" s="18" t="s">
        <v>5112</v>
      </c>
      <c r="S3451" s="18">
        <v>189</v>
      </c>
    </row>
    <row r="3452" spans="1:19" x14ac:dyDescent="0.25">
      <c r="A3452" s="18" t="s">
        <v>10661</v>
      </c>
      <c r="B3452" s="18" t="s">
        <v>20</v>
      </c>
      <c r="C3452" s="18" t="s">
        <v>21</v>
      </c>
      <c r="D3452" s="18">
        <v>1999</v>
      </c>
      <c r="E3452" s="18">
        <f>VLOOKUP(D3452,'cpi roi'!A:C,2,FALSE)</f>
        <v>166.6</v>
      </c>
      <c r="F3452" s="18" t="s">
        <v>10662</v>
      </c>
      <c r="G3452" s="18">
        <v>8.3000000000000007</v>
      </c>
      <c r="H3452" s="19">
        <v>1100000</v>
      </c>
      <c r="I3452" s="18" t="s">
        <v>10663</v>
      </c>
      <c r="J3452" s="18" t="s">
        <v>10664</v>
      </c>
      <c r="K3452" s="18" t="s">
        <v>8365</v>
      </c>
      <c r="L3452" s="18" t="s">
        <v>34</v>
      </c>
      <c r="M3452" s="20">
        <v>15000000</v>
      </c>
      <c r="N3452" s="20">
        <v>356296601</v>
      </c>
      <c r="O3452" s="21">
        <f t="shared" si="159"/>
        <v>651642102.7893157</v>
      </c>
      <c r="P3452" s="22">
        <f t="shared" si="160"/>
        <v>2375.3106733333334</v>
      </c>
      <c r="Q3452" s="20">
        <f t="shared" si="161"/>
        <v>213863506.00240096</v>
      </c>
      <c r="R3452" s="18" t="s">
        <v>9689</v>
      </c>
      <c r="S3452" s="18">
        <v>122</v>
      </c>
    </row>
    <row r="3453" spans="1:19" x14ac:dyDescent="0.25">
      <c r="A3453" s="18" t="s">
        <v>10665</v>
      </c>
      <c r="B3453" s="18" t="s">
        <v>37</v>
      </c>
      <c r="C3453" s="18" t="s">
        <v>38</v>
      </c>
      <c r="D3453" s="18">
        <v>1999</v>
      </c>
      <c r="E3453" s="18">
        <f>VLOOKUP(D3453,'cpi roi'!A:C,2,FALSE)</f>
        <v>166.6</v>
      </c>
      <c r="F3453" s="18" t="s">
        <v>10666</v>
      </c>
      <c r="G3453" s="18">
        <v>6.5</v>
      </c>
      <c r="H3453" s="19">
        <v>748000</v>
      </c>
      <c r="I3453" s="18" t="s">
        <v>4484</v>
      </c>
      <c r="J3453" s="18" t="s">
        <v>4484</v>
      </c>
      <c r="K3453" s="18" t="s">
        <v>9007</v>
      </c>
      <c r="L3453" s="18" t="s">
        <v>34</v>
      </c>
      <c r="M3453" s="20">
        <v>115000000</v>
      </c>
      <c r="N3453" s="20">
        <v>1027082707</v>
      </c>
      <c r="O3453" s="21">
        <f t="shared" si="159"/>
        <v>1878463990.5336134</v>
      </c>
      <c r="P3453" s="22">
        <f t="shared" si="160"/>
        <v>893.11539739130433</v>
      </c>
      <c r="Q3453" s="20">
        <f t="shared" si="161"/>
        <v>616496222.68907571</v>
      </c>
      <c r="R3453" s="18" t="s">
        <v>43</v>
      </c>
      <c r="S3453" s="18">
        <v>136</v>
      </c>
    </row>
    <row r="3454" spans="1:19" x14ac:dyDescent="0.25">
      <c r="A3454" s="18" t="s">
        <v>10667</v>
      </c>
      <c r="B3454" s="18" t="s">
        <v>2004</v>
      </c>
      <c r="C3454" s="18" t="s">
        <v>45</v>
      </c>
      <c r="D3454" s="18">
        <v>1999</v>
      </c>
      <c r="E3454" s="18">
        <f>VLOOKUP(D3454,'cpi roi'!A:C,2,FALSE)</f>
        <v>166.6</v>
      </c>
      <c r="F3454" s="18" t="s">
        <v>10645</v>
      </c>
      <c r="G3454" s="18">
        <v>7.3</v>
      </c>
      <c r="H3454" s="19">
        <v>309000</v>
      </c>
      <c r="I3454" s="18" t="s">
        <v>10668</v>
      </c>
      <c r="J3454" s="18" t="s">
        <v>10669</v>
      </c>
      <c r="K3454" s="18" t="s">
        <v>10670</v>
      </c>
      <c r="L3454" s="18" t="s">
        <v>34</v>
      </c>
      <c r="M3454" s="20">
        <v>30000000</v>
      </c>
      <c r="N3454" s="20">
        <v>53478579</v>
      </c>
      <c r="O3454" s="21">
        <f t="shared" si="159"/>
        <v>97808661.592436969</v>
      </c>
      <c r="P3454" s="22">
        <f t="shared" si="160"/>
        <v>178.26192999999998</v>
      </c>
      <c r="Q3454" s="20">
        <f t="shared" si="161"/>
        <v>32099987.394957986</v>
      </c>
      <c r="R3454" s="18" t="s">
        <v>2097</v>
      </c>
      <c r="S3454" s="18">
        <v>97</v>
      </c>
    </row>
    <row r="3455" spans="1:19" x14ac:dyDescent="0.25">
      <c r="A3455" s="18" t="s">
        <v>10671</v>
      </c>
      <c r="B3455" s="18" t="s">
        <v>2004</v>
      </c>
      <c r="C3455" s="18" t="s">
        <v>21</v>
      </c>
      <c r="D3455" s="18">
        <v>1999</v>
      </c>
      <c r="E3455" s="18">
        <f>VLOOKUP(D3455,'cpi roi'!A:C,2,FALSE)</f>
        <v>166.6</v>
      </c>
      <c r="F3455" s="18" t="s">
        <v>10672</v>
      </c>
      <c r="G3455" s="18">
        <v>8.1</v>
      </c>
      <c r="H3455" s="19">
        <v>930000</v>
      </c>
      <c r="I3455" s="18" t="s">
        <v>10478</v>
      </c>
      <c r="J3455" s="18" t="s">
        <v>10478</v>
      </c>
      <c r="K3455" s="18" t="s">
        <v>4462</v>
      </c>
      <c r="L3455" s="18" t="s">
        <v>34</v>
      </c>
      <c r="M3455" s="20">
        <v>40000000</v>
      </c>
      <c r="N3455" s="20">
        <v>672806292</v>
      </c>
      <c r="O3455" s="21">
        <f t="shared" si="159"/>
        <v>1230516669.702281</v>
      </c>
      <c r="P3455" s="22">
        <f t="shared" si="160"/>
        <v>1682.0157300000001</v>
      </c>
      <c r="Q3455" s="20">
        <f t="shared" si="161"/>
        <v>403845313.32533014</v>
      </c>
      <c r="R3455" s="18" t="s">
        <v>5724</v>
      </c>
      <c r="S3455" s="18">
        <v>107</v>
      </c>
    </row>
    <row r="3456" spans="1:19" x14ac:dyDescent="0.25">
      <c r="A3456" s="18" t="s">
        <v>10673</v>
      </c>
      <c r="B3456" s="18" t="s">
        <v>2004</v>
      </c>
      <c r="C3456" s="18" t="s">
        <v>38</v>
      </c>
      <c r="D3456" s="18">
        <v>1999</v>
      </c>
      <c r="E3456" s="18">
        <f>VLOOKUP(D3456,'cpi roi'!A:C,2,FALSE)</f>
        <v>166.6</v>
      </c>
      <c r="F3456" s="18" t="s">
        <v>10359</v>
      </c>
      <c r="G3456" s="18">
        <v>6.6</v>
      </c>
      <c r="H3456" s="19">
        <v>221000</v>
      </c>
      <c r="I3456" s="18" t="s">
        <v>9525</v>
      </c>
      <c r="J3456" s="18" t="s">
        <v>6846</v>
      </c>
      <c r="K3456" s="18" t="s">
        <v>6846</v>
      </c>
      <c r="L3456" s="18" t="s">
        <v>34</v>
      </c>
      <c r="M3456" s="20">
        <v>33000000</v>
      </c>
      <c r="N3456" s="20">
        <v>312016928</v>
      </c>
      <c r="O3456" s="21">
        <f t="shared" si="159"/>
        <v>570657610.8139255</v>
      </c>
      <c r="P3456" s="22">
        <f t="shared" si="160"/>
        <v>945.50584242424236</v>
      </c>
      <c r="Q3456" s="20">
        <f t="shared" si="161"/>
        <v>187285070.82833135</v>
      </c>
      <c r="R3456" s="18" t="s">
        <v>2031</v>
      </c>
      <c r="S3456" s="18">
        <v>95</v>
      </c>
    </row>
    <row r="3457" spans="1:19" x14ac:dyDescent="0.25">
      <c r="A3457" s="18" t="s">
        <v>10674</v>
      </c>
      <c r="B3457" s="18" t="s">
        <v>20</v>
      </c>
      <c r="C3457" s="18" t="s">
        <v>45</v>
      </c>
      <c r="D3457" s="18">
        <v>1999</v>
      </c>
      <c r="E3457" s="18">
        <f>VLOOKUP(D3457,'cpi roi'!A:C,2,FALSE)</f>
        <v>166.6</v>
      </c>
      <c r="F3457" s="18" t="s">
        <v>9838</v>
      </c>
      <c r="G3457" s="18">
        <v>7.7</v>
      </c>
      <c r="H3457" s="19">
        <v>248000</v>
      </c>
      <c r="I3457" s="18" t="s">
        <v>9165</v>
      </c>
      <c r="J3457" s="18" t="s">
        <v>9165</v>
      </c>
      <c r="K3457" s="18" t="s">
        <v>10675</v>
      </c>
      <c r="L3457" s="18" t="s">
        <v>34</v>
      </c>
      <c r="M3457" s="20">
        <v>10000000</v>
      </c>
      <c r="N3457" s="20">
        <v>10828256</v>
      </c>
      <c r="O3457" s="21">
        <f t="shared" si="159"/>
        <v>19804139.274909962</v>
      </c>
      <c r="P3457" s="22">
        <f t="shared" si="160"/>
        <v>108.28256</v>
      </c>
      <c r="Q3457" s="20">
        <f t="shared" si="161"/>
        <v>6499553.4213685477</v>
      </c>
      <c r="R3457" s="18" t="s">
        <v>184</v>
      </c>
      <c r="S3457" s="18">
        <v>89</v>
      </c>
    </row>
    <row r="3458" spans="1:19" x14ac:dyDescent="0.25">
      <c r="A3458" s="18" t="s">
        <v>10676</v>
      </c>
      <c r="B3458" s="18" t="s">
        <v>37</v>
      </c>
      <c r="C3458" s="18" t="s">
        <v>29</v>
      </c>
      <c r="D3458" s="18">
        <v>1999</v>
      </c>
      <c r="E3458" s="18">
        <f>VLOOKUP(D3458,'cpi roi'!A:C,2,FALSE)</f>
        <v>166.6</v>
      </c>
      <c r="F3458" s="18" t="s">
        <v>10650</v>
      </c>
      <c r="G3458" s="18">
        <v>7.3</v>
      </c>
      <c r="H3458" s="19">
        <v>155000</v>
      </c>
      <c r="I3458" s="18" t="s">
        <v>10639</v>
      </c>
      <c r="J3458" s="18" t="s">
        <v>10677</v>
      </c>
      <c r="K3458" s="18" t="s">
        <v>8082</v>
      </c>
      <c r="L3458" s="18" t="s">
        <v>34</v>
      </c>
      <c r="M3458" s="20">
        <v>45000000</v>
      </c>
      <c r="N3458" s="20">
        <v>90683916</v>
      </c>
      <c r="O3458" s="21">
        <f t="shared" si="159"/>
        <v>165854677.10204083</v>
      </c>
      <c r="P3458" s="22">
        <f t="shared" si="160"/>
        <v>201.51981333333336</v>
      </c>
      <c r="Q3458" s="20">
        <f t="shared" si="161"/>
        <v>54432122.448979594</v>
      </c>
      <c r="R3458" s="18" t="s">
        <v>9689</v>
      </c>
      <c r="S3458" s="18">
        <v>102</v>
      </c>
    </row>
    <row r="3459" spans="1:19" x14ac:dyDescent="0.25">
      <c r="A3459" s="18" t="s">
        <v>10678</v>
      </c>
      <c r="B3459" s="18" t="s">
        <v>2004</v>
      </c>
      <c r="C3459" s="18" t="s">
        <v>45</v>
      </c>
      <c r="D3459" s="18">
        <v>1999</v>
      </c>
      <c r="E3459" s="18">
        <f>VLOOKUP(D3459,'cpi roi'!A:C,2,FALSE)</f>
        <v>166.6</v>
      </c>
      <c r="F3459" s="18" t="s">
        <v>10390</v>
      </c>
      <c r="G3459" s="18">
        <v>7.1</v>
      </c>
      <c r="H3459" s="19">
        <v>286000</v>
      </c>
      <c r="I3459" s="18" t="s">
        <v>10679</v>
      </c>
      <c r="J3459" s="18" t="s">
        <v>5450</v>
      </c>
      <c r="K3459" s="18" t="s">
        <v>6914</v>
      </c>
      <c r="L3459" s="18" t="s">
        <v>26</v>
      </c>
      <c r="M3459" s="20">
        <v>42000000</v>
      </c>
      <c r="N3459" s="20">
        <v>363889678</v>
      </c>
      <c r="O3459" s="21">
        <f t="shared" ref="O3459:O3522" si="162">(304.7/E3459)*N3459</f>
        <v>665529321.04801917</v>
      </c>
      <c r="P3459" s="22">
        <f t="shared" ref="P3459:P3522" si="163">IFERROR(N3459/M3459, 0)*100</f>
        <v>866.40399523809515</v>
      </c>
      <c r="Q3459" s="20">
        <f t="shared" ref="Q3459:Q3522" si="164">N3459/(E3459/100)</f>
        <v>218421175.27010804</v>
      </c>
      <c r="R3459" s="18" t="s">
        <v>7574</v>
      </c>
      <c r="S3459" s="18">
        <v>124</v>
      </c>
    </row>
    <row r="3460" spans="1:19" x14ac:dyDescent="0.25">
      <c r="A3460" s="18" t="s">
        <v>10680</v>
      </c>
      <c r="B3460" s="18" t="s">
        <v>20</v>
      </c>
      <c r="C3460" s="18" t="s">
        <v>21</v>
      </c>
      <c r="D3460" s="18">
        <v>1999</v>
      </c>
      <c r="E3460" s="18">
        <f>VLOOKUP(D3460,'cpi roi'!A:C,2,FALSE)</f>
        <v>166.6</v>
      </c>
      <c r="F3460" s="18" t="s">
        <v>10681</v>
      </c>
      <c r="G3460" s="18">
        <v>6.8</v>
      </c>
      <c r="H3460" s="19">
        <v>183000</v>
      </c>
      <c r="I3460" s="18" t="s">
        <v>8757</v>
      </c>
      <c r="J3460" s="18" t="s">
        <v>5268</v>
      </c>
      <c r="K3460" s="18" t="s">
        <v>10682</v>
      </c>
      <c r="L3460" s="18" t="s">
        <v>34</v>
      </c>
      <c r="M3460" s="20">
        <v>10500000</v>
      </c>
      <c r="N3460" s="20">
        <v>76347426</v>
      </c>
      <c r="O3460" s="21">
        <f t="shared" si="162"/>
        <v>139634217.90036014</v>
      </c>
      <c r="P3460" s="22">
        <f t="shared" si="163"/>
        <v>727.11834285714292</v>
      </c>
      <c r="Q3460" s="20">
        <f t="shared" si="164"/>
        <v>45826786.314525813</v>
      </c>
      <c r="R3460" s="18" t="s">
        <v>35</v>
      </c>
      <c r="S3460" s="18">
        <v>97</v>
      </c>
    </row>
    <row r="3461" spans="1:19" x14ac:dyDescent="0.25">
      <c r="A3461" s="18" t="s">
        <v>10683</v>
      </c>
      <c r="B3461" s="18" t="s">
        <v>20</v>
      </c>
      <c r="C3461" s="18" t="s">
        <v>56</v>
      </c>
      <c r="D3461" s="18">
        <v>1999</v>
      </c>
      <c r="E3461" s="18">
        <f>VLOOKUP(D3461,'cpi roi'!A:C,2,FALSE)</f>
        <v>166.6</v>
      </c>
      <c r="F3461" s="18" t="s">
        <v>10684</v>
      </c>
      <c r="G3461" s="18">
        <v>6.5</v>
      </c>
      <c r="H3461" s="19">
        <v>239000</v>
      </c>
      <c r="I3461" s="18" t="s">
        <v>10685</v>
      </c>
      <c r="J3461" s="18" t="s">
        <v>10685</v>
      </c>
      <c r="K3461" s="18" t="s">
        <v>10686</v>
      </c>
      <c r="L3461" s="18" t="s">
        <v>34</v>
      </c>
      <c r="M3461" s="20">
        <v>60000</v>
      </c>
      <c r="N3461" s="20">
        <v>248639099</v>
      </c>
      <c r="O3461" s="21">
        <f t="shared" si="162"/>
        <v>454743898.35114044</v>
      </c>
      <c r="P3461" s="22">
        <f t="shared" si="163"/>
        <v>414398.49833333335</v>
      </c>
      <c r="Q3461" s="20">
        <f t="shared" si="164"/>
        <v>149243156.66266507</v>
      </c>
      <c r="R3461" s="18" t="s">
        <v>10687</v>
      </c>
      <c r="S3461" s="18">
        <v>81</v>
      </c>
    </row>
    <row r="3462" spans="1:19" x14ac:dyDescent="0.25">
      <c r="A3462" s="18" t="s">
        <v>10688</v>
      </c>
      <c r="B3462" s="18" t="s">
        <v>20</v>
      </c>
      <c r="C3462" s="18" t="s">
        <v>21</v>
      </c>
      <c r="D3462" s="18">
        <v>1999</v>
      </c>
      <c r="E3462" s="18">
        <f>VLOOKUP(D3462,'cpi roi'!A:C,2,FALSE)</f>
        <v>166.6</v>
      </c>
      <c r="F3462" s="18" t="s">
        <v>10689</v>
      </c>
      <c r="G3462" s="18">
        <v>7.2</v>
      </c>
      <c r="H3462" s="19">
        <v>147000</v>
      </c>
      <c r="I3462" s="18" t="s">
        <v>10690</v>
      </c>
      <c r="J3462" s="18" t="s">
        <v>10691</v>
      </c>
      <c r="K3462" s="18" t="s">
        <v>10170</v>
      </c>
      <c r="L3462" s="18" t="s">
        <v>34</v>
      </c>
      <c r="M3462" s="20">
        <v>9000000</v>
      </c>
      <c r="N3462" s="20">
        <v>10410044</v>
      </c>
      <c r="O3462" s="21">
        <f t="shared" si="162"/>
        <v>19039258.144057624</v>
      </c>
      <c r="P3462" s="22">
        <f t="shared" si="163"/>
        <v>115.66715555555555</v>
      </c>
      <c r="Q3462" s="20">
        <f t="shared" si="164"/>
        <v>6248525.8103241296</v>
      </c>
      <c r="R3462" s="18" t="s">
        <v>6793</v>
      </c>
      <c r="S3462" s="18">
        <v>97</v>
      </c>
    </row>
    <row r="3463" spans="1:19" x14ac:dyDescent="0.25">
      <c r="A3463" s="18" t="s">
        <v>10692</v>
      </c>
      <c r="B3463" s="18" t="s">
        <v>20</v>
      </c>
      <c r="C3463" s="18" t="s">
        <v>21</v>
      </c>
      <c r="D3463" s="18">
        <v>1999</v>
      </c>
      <c r="E3463" s="18">
        <f>VLOOKUP(D3463,'cpi roi'!A:C,2,FALSE)</f>
        <v>166.6</v>
      </c>
      <c r="F3463" s="18" t="s">
        <v>10693</v>
      </c>
      <c r="G3463" s="18">
        <v>8</v>
      </c>
      <c r="H3463" s="19">
        <v>295000</v>
      </c>
      <c r="I3463" s="18" t="s">
        <v>9099</v>
      </c>
      <c r="J3463" s="18" t="s">
        <v>9099</v>
      </c>
      <c r="K3463" s="18" t="s">
        <v>1483</v>
      </c>
      <c r="L3463" s="18" t="s">
        <v>34</v>
      </c>
      <c r="M3463" s="20">
        <v>37000000</v>
      </c>
      <c r="N3463" s="20">
        <v>48451803</v>
      </c>
      <c r="O3463" s="21">
        <f t="shared" si="162"/>
        <v>88615032.257503003</v>
      </c>
      <c r="P3463" s="22">
        <f t="shared" si="163"/>
        <v>130.95081891891891</v>
      </c>
      <c r="Q3463" s="20">
        <f t="shared" si="164"/>
        <v>29082714.885954384</v>
      </c>
      <c r="R3463" s="18" t="s">
        <v>10694</v>
      </c>
      <c r="S3463" s="18">
        <v>188</v>
      </c>
    </row>
    <row r="3464" spans="1:19" x14ac:dyDescent="0.25">
      <c r="A3464" s="18" t="s">
        <v>10695</v>
      </c>
      <c r="B3464" s="18" t="s">
        <v>20</v>
      </c>
      <c r="C3464" s="18" t="s">
        <v>67</v>
      </c>
      <c r="D3464" s="18">
        <v>1999</v>
      </c>
      <c r="E3464" s="18">
        <f>VLOOKUP(D3464,'cpi roi'!A:C,2,FALSE)</f>
        <v>166.6</v>
      </c>
      <c r="F3464" s="18" t="s">
        <v>10696</v>
      </c>
      <c r="G3464" s="18">
        <v>7.3</v>
      </c>
      <c r="H3464" s="19">
        <v>169000</v>
      </c>
      <c r="I3464" s="18" t="s">
        <v>8813</v>
      </c>
      <c r="J3464" s="18" t="s">
        <v>10697</v>
      </c>
      <c r="K3464" s="18" t="s">
        <v>4492</v>
      </c>
      <c r="L3464" s="18" t="s">
        <v>5820</v>
      </c>
      <c r="M3464" s="20">
        <v>40000000</v>
      </c>
      <c r="N3464" s="20">
        <v>48350205</v>
      </c>
      <c r="O3464" s="21">
        <f t="shared" si="162"/>
        <v>88429216.467587039</v>
      </c>
      <c r="P3464" s="22">
        <f t="shared" si="163"/>
        <v>120.8755125</v>
      </c>
      <c r="Q3464" s="20">
        <f t="shared" si="164"/>
        <v>29021731.692677073</v>
      </c>
      <c r="R3464" s="18" t="s">
        <v>35</v>
      </c>
      <c r="S3464" s="18">
        <v>127</v>
      </c>
    </row>
    <row r="3465" spans="1:19" x14ac:dyDescent="0.25">
      <c r="A3465" s="18" t="s">
        <v>10698</v>
      </c>
      <c r="B3465" s="18" t="s">
        <v>37</v>
      </c>
      <c r="C3465" s="18" t="s">
        <v>29</v>
      </c>
      <c r="D3465" s="18">
        <v>1999</v>
      </c>
      <c r="E3465" s="18">
        <f>VLOOKUP(D3465,'cpi roi'!A:C,2,FALSE)</f>
        <v>166.6</v>
      </c>
      <c r="F3465" s="18" t="s">
        <v>10699</v>
      </c>
      <c r="G3465" s="18">
        <v>5.9</v>
      </c>
      <c r="H3465" s="19">
        <v>128000</v>
      </c>
      <c r="I3465" s="18" t="s">
        <v>10700</v>
      </c>
      <c r="J3465" s="18" t="s">
        <v>10701</v>
      </c>
      <c r="K3465" s="18" t="s">
        <v>2570</v>
      </c>
      <c r="L3465" s="18" t="s">
        <v>5820</v>
      </c>
      <c r="M3465" s="20">
        <v>133000000</v>
      </c>
      <c r="N3465" s="20">
        <v>300135367</v>
      </c>
      <c r="O3465" s="21">
        <f t="shared" si="162"/>
        <v>548927048.76890755</v>
      </c>
      <c r="P3465" s="22">
        <f t="shared" si="163"/>
        <v>225.66568947368418</v>
      </c>
      <c r="Q3465" s="20">
        <f t="shared" si="164"/>
        <v>180153281.51260504</v>
      </c>
      <c r="R3465" s="18" t="s">
        <v>35</v>
      </c>
      <c r="S3465" s="18">
        <v>84</v>
      </c>
    </row>
    <row r="3466" spans="1:19" x14ac:dyDescent="0.25">
      <c r="A3466" s="18" t="s">
        <v>10702</v>
      </c>
      <c r="B3466" s="18" t="s">
        <v>20</v>
      </c>
      <c r="C3466" s="18" t="s">
        <v>38</v>
      </c>
      <c r="D3466" s="18">
        <v>1999</v>
      </c>
      <c r="E3466" s="18">
        <f>VLOOKUP(D3466,'cpi roi'!A:C,2,FALSE)</f>
        <v>166.6</v>
      </c>
      <c r="F3466" s="18" t="s">
        <v>10703</v>
      </c>
      <c r="G3466" s="18">
        <v>5.9</v>
      </c>
      <c r="H3466" s="19">
        <v>127000</v>
      </c>
      <c r="I3466" s="18" t="s">
        <v>3789</v>
      </c>
      <c r="J3466" s="18" t="s">
        <v>10704</v>
      </c>
      <c r="K3466" s="18" t="s">
        <v>10001</v>
      </c>
      <c r="L3466" s="18" t="s">
        <v>34</v>
      </c>
      <c r="M3466" s="20">
        <v>60000000</v>
      </c>
      <c r="N3466" s="20">
        <v>164648142</v>
      </c>
      <c r="O3466" s="21">
        <f t="shared" si="162"/>
        <v>301130185.2785114</v>
      </c>
      <c r="P3466" s="22">
        <f t="shared" si="163"/>
        <v>274.41356999999999</v>
      </c>
      <c r="Q3466" s="20">
        <f t="shared" si="164"/>
        <v>98828416.566626653</v>
      </c>
      <c r="R3466" s="18" t="s">
        <v>27</v>
      </c>
      <c r="S3466" s="18">
        <v>105</v>
      </c>
    </row>
    <row r="3467" spans="1:19" x14ac:dyDescent="0.25">
      <c r="A3467" s="18" t="s">
        <v>10705</v>
      </c>
      <c r="B3467" s="18" t="s">
        <v>20</v>
      </c>
      <c r="C3467" s="18" t="s">
        <v>38</v>
      </c>
      <c r="D3467" s="18">
        <v>1999</v>
      </c>
      <c r="E3467" s="18">
        <f>VLOOKUP(D3467,'cpi roi'!A:C,2,FALSE)</f>
        <v>166.6</v>
      </c>
      <c r="F3467" s="18" t="s">
        <v>10706</v>
      </c>
      <c r="G3467" s="18">
        <v>7.8</v>
      </c>
      <c r="H3467" s="19">
        <v>230000</v>
      </c>
      <c r="I3467" s="18" t="s">
        <v>10707</v>
      </c>
      <c r="J3467" s="18" t="s">
        <v>10707</v>
      </c>
      <c r="K3467" s="18" t="s">
        <v>4547</v>
      </c>
      <c r="L3467" s="18" t="s">
        <v>34</v>
      </c>
      <c r="M3467" s="20">
        <v>6000000</v>
      </c>
      <c r="N3467" s="20">
        <v>30471</v>
      </c>
      <c r="O3467" s="21">
        <f t="shared" si="162"/>
        <v>55729.373949579829</v>
      </c>
      <c r="P3467" s="22">
        <f t="shared" si="163"/>
        <v>0.50784999999999991</v>
      </c>
      <c r="Q3467" s="20">
        <f t="shared" si="164"/>
        <v>18289.915966386554</v>
      </c>
      <c r="R3467" s="18" t="s">
        <v>10708</v>
      </c>
      <c r="S3467" s="18">
        <v>108</v>
      </c>
    </row>
    <row r="3468" spans="1:19" x14ac:dyDescent="0.25">
      <c r="A3468" s="18" t="s">
        <v>10709</v>
      </c>
      <c r="B3468" s="18" t="s">
        <v>20</v>
      </c>
      <c r="C3468" s="18" t="s">
        <v>45</v>
      </c>
      <c r="D3468" s="18">
        <v>1999</v>
      </c>
      <c r="E3468" s="18">
        <f>VLOOKUP(D3468,'cpi roi'!A:C,2,FALSE)</f>
        <v>166.6</v>
      </c>
      <c r="F3468" s="18" t="s">
        <v>10132</v>
      </c>
      <c r="G3468" s="18">
        <v>6.5</v>
      </c>
      <c r="H3468" s="19">
        <v>43000</v>
      </c>
      <c r="I3468" s="18" t="s">
        <v>9611</v>
      </c>
      <c r="J3468" s="18" t="s">
        <v>10710</v>
      </c>
      <c r="K3468" s="18" t="s">
        <v>10711</v>
      </c>
      <c r="L3468" s="18" t="s">
        <v>34</v>
      </c>
      <c r="M3468" s="20">
        <v>16000000</v>
      </c>
      <c r="N3468" s="20">
        <v>54294169</v>
      </c>
      <c r="O3468" s="21">
        <f t="shared" si="162"/>
        <v>99300319.893757507</v>
      </c>
      <c r="P3468" s="22">
        <f t="shared" si="163"/>
        <v>339.33855624999995</v>
      </c>
      <c r="Q3468" s="20">
        <f t="shared" si="164"/>
        <v>32589537.214885958</v>
      </c>
      <c r="R3468" s="18" t="s">
        <v>10712</v>
      </c>
      <c r="S3468" s="18">
        <v>106</v>
      </c>
    </row>
    <row r="3469" spans="1:19" x14ac:dyDescent="0.25">
      <c r="A3469" s="18" t="s">
        <v>10713</v>
      </c>
      <c r="B3469" s="18" t="s">
        <v>2004</v>
      </c>
      <c r="C3469" s="18" t="s">
        <v>45</v>
      </c>
      <c r="D3469" s="18">
        <v>1999</v>
      </c>
      <c r="E3469" s="18">
        <f>VLOOKUP(D3469,'cpi roi'!A:C,2,FALSE)</f>
        <v>166.6</v>
      </c>
      <c r="F3469" s="18" t="s">
        <v>10603</v>
      </c>
      <c r="G3469" s="18">
        <v>5.9</v>
      </c>
      <c r="H3469" s="19">
        <v>86000</v>
      </c>
      <c r="I3469" s="18" t="s">
        <v>10714</v>
      </c>
      <c r="J3469" s="18" t="s">
        <v>10715</v>
      </c>
      <c r="K3469" s="18" t="s">
        <v>10716</v>
      </c>
      <c r="L3469" s="18" t="s">
        <v>34</v>
      </c>
      <c r="M3469" s="20">
        <v>10000000</v>
      </c>
      <c r="N3469" s="20">
        <v>103166989</v>
      </c>
      <c r="O3469" s="21">
        <f t="shared" si="162"/>
        <v>188685363.43517408</v>
      </c>
      <c r="P3469" s="22">
        <f t="shared" si="163"/>
        <v>1031.6698900000001</v>
      </c>
      <c r="Q3469" s="20">
        <f t="shared" si="164"/>
        <v>61924963.385354146</v>
      </c>
      <c r="R3469" s="18" t="s">
        <v>3747</v>
      </c>
      <c r="S3469" s="18">
        <v>95</v>
      </c>
    </row>
    <row r="3470" spans="1:19" x14ac:dyDescent="0.25">
      <c r="A3470" s="18" t="s">
        <v>10717</v>
      </c>
      <c r="B3470" s="18" t="s">
        <v>20</v>
      </c>
      <c r="C3470" s="18" t="s">
        <v>155</v>
      </c>
      <c r="D3470" s="18">
        <v>1999</v>
      </c>
      <c r="E3470" s="18">
        <f>VLOOKUP(D3470,'cpi roi'!A:C,2,FALSE)</f>
        <v>166.6</v>
      </c>
      <c r="F3470" s="18" t="s">
        <v>6118</v>
      </c>
      <c r="G3470" s="18">
        <v>7.3</v>
      </c>
      <c r="H3470" s="19">
        <v>338000</v>
      </c>
      <c r="I3470" s="18" t="s">
        <v>2673</v>
      </c>
      <c r="J3470" s="18" t="s">
        <v>10718</v>
      </c>
      <c r="K3470" s="18" t="s">
        <v>5686</v>
      </c>
      <c r="L3470" s="18" t="s">
        <v>34</v>
      </c>
      <c r="M3470" s="20">
        <v>100000000</v>
      </c>
      <c r="N3470" s="20">
        <v>206071502</v>
      </c>
      <c r="O3470" s="21">
        <f t="shared" si="162"/>
        <v>376890676.22689074</v>
      </c>
      <c r="P3470" s="22">
        <f t="shared" si="163"/>
        <v>206.07150200000001</v>
      </c>
      <c r="Q3470" s="20">
        <f t="shared" si="164"/>
        <v>123692378.15126051</v>
      </c>
      <c r="R3470" s="18" t="s">
        <v>48</v>
      </c>
      <c r="S3470" s="18">
        <v>105</v>
      </c>
    </row>
    <row r="3471" spans="1:19" x14ac:dyDescent="0.25">
      <c r="A3471" s="18" t="s">
        <v>10719</v>
      </c>
      <c r="B3471" s="18" t="s">
        <v>20</v>
      </c>
      <c r="C3471" s="18" t="s">
        <v>38</v>
      </c>
      <c r="D3471" s="18">
        <v>1999</v>
      </c>
      <c r="E3471" s="18">
        <f>VLOOKUP(D3471,'cpi roi'!A:C,2,FALSE)</f>
        <v>166.6</v>
      </c>
      <c r="F3471" s="18" t="s">
        <v>5465</v>
      </c>
      <c r="G3471" s="18">
        <v>5.7</v>
      </c>
      <c r="H3471" s="19">
        <v>56000</v>
      </c>
      <c r="I3471" s="18" t="s">
        <v>581</v>
      </c>
      <c r="J3471" s="18" t="s">
        <v>10720</v>
      </c>
      <c r="K3471" s="18" t="s">
        <v>6838</v>
      </c>
      <c r="L3471" s="18" t="s">
        <v>34</v>
      </c>
      <c r="M3471" s="20">
        <v>35000000</v>
      </c>
      <c r="N3471" s="20">
        <v>56870414</v>
      </c>
      <c r="O3471" s="21">
        <f t="shared" si="162"/>
        <v>104012095.71308523</v>
      </c>
      <c r="P3471" s="22">
        <f t="shared" si="163"/>
        <v>162.48689714285715</v>
      </c>
      <c r="Q3471" s="20">
        <f t="shared" si="164"/>
        <v>34135902.761104442</v>
      </c>
      <c r="R3471" s="18" t="s">
        <v>9112</v>
      </c>
      <c r="S3471" s="18">
        <v>82</v>
      </c>
    </row>
    <row r="3472" spans="1:19" x14ac:dyDescent="0.25">
      <c r="A3472" s="18" t="s">
        <v>10721</v>
      </c>
      <c r="B3472" s="18" t="s">
        <v>341</v>
      </c>
      <c r="C3472" s="18" t="s">
        <v>394</v>
      </c>
      <c r="D3472" s="18">
        <v>1999</v>
      </c>
      <c r="E3472" s="18">
        <f>VLOOKUP(D3472,'cpi roi'!A:C,2,FALSE)</f>
        <v>166.6</v>
      </c>
      <c r="F3472" s="18" t="s">
        <v>10722</v>
      </c>
      <c r="G3472" s="18">
        <v>7.9</v>
      </c>
      <c r="H3472" s="19">
        <v>540000</v>
      </c>
      <c r="I3472" s="18" t="s">
        <v>8480</v>
      </c>
      <c r="J3472" s="18" t="s">
        <v>8480</v>
      </c>
      <c r="K3472" s="18" t="s">
        <v>2096</v>
      </c>
      <c r="L3472" s="18" t="s">
        <v>34</v>
      </c>
      <c r="M3472" s="20">
        <v>90000000</v>
      </c>
      <c r="N3472" s="20">
        <v>497375381</v>
      </c>
      <c r="O3472" s="21">
        <f t="shared" si="162"/>
        <v>909665537.75930369</v>
      </c>
      <c r="P3472" s="22">
        <f t="shared" si="163"/>
        <v>552.6393122222222</v>
      </c>
      <c r="Q3472" s="20">
        <f t="shared" si="164"/>
        <v>298544646.45858347</v>
      </c>
      <c r="R3472" s="18" t="s">
        <v>10121</v>
      </c>
      <c r="S3472" s="18">
        <v>92</v>
      </c>
    </row>
    <row r="3473" spans="1:19" x14ac:dyDescent="0.25">
      <c r="A3473" s="18" t="s">
        <v>10723</v>
      </c>
      <c r="B3473" s="18" t="s">
        <v>20</v>
      </c>
      <c r="C3473" s="18" t="s">
        <v>29</v>
      </c>
      <c r="D3473" s="18">
        <v>1999</v>
      </c>
      <c r="E3473" s="18">
        <f>VLOOKUP(D3473,'cpi roi'!A:C,2,FALSE)</f>
        <v>166.6</v>
      </c>
      <c r="F3473" s="18" t="s">
        <v>10724</v>
      </c>
      <c r="G3473" s="18">
        <v>7.3</v>
      </c>
      <c r="H3473" s="19">
        <v>210000</v>
      </c>
      <c r="I3473" s="18" t="s">
        <v>7973</v>
      </c>
      <c r="J3473" s="18" t="s">
        <v>7973</v>
      </c>
      <c r="K3473" s="18" t="s">
        <v>9663</v>
      </c>
      <c r="L3473" s="18" t="s">
        <v>34</v>
      </c>
      <c r="M3473" s="20">
        <v>10000000</v>
      </c>
      <c r="N3473" s="20">
        <v>31429330</v>
      </c>
      <c r="O3473" s="21">
        <f t="shared" si="162"/>
        <v>57482093.943577431</v>
      </c>
      <c r="P3473" s="22">
        <f t="shared" si="163"/>
        <v>314.29330000000004</v>
      </c>
      <c r="Q3473" s="20">
        <f t="shared" si="164"/>
        <v>18865144.057623051</v>
      </c>
      <c r="R3473" s="18" t="s">
        <v>7975</v>
      </c>
      <c r="S3473" s="18">
        <v>130</v>
      </c>
    </row>
    <row r="3474" spans="1:19" x14ac:dyDescent="0.25">
      <c r="A3474" s="18" t="s">
        <v>10725</v>
      </c>
      <c r="B3474" s="18" t="s">
        <v>341</v>
      </c>
      <c r="C3474" s="18" t="s">
        <v>394</v>
      </c>
      <c r="D3474" s="18">
        <v>1999</v>
      </c>
      <c r="E3474" s="18">
        <f>VLOOKUP(D3474,'cpi roi'!A:C,2,FALSE)</f>
        <v>166.6</v>
      </c>
      <c r="F3474" s="18" t="s">
        <v>10252</v>
      </c>
      <c r="G3474" s="18">
        <v>7.3</v>
      </c>
      <c r="H3474" s="19">
        <v>210000</v>
      </c>
      <c r="I3474" s="18" t="s">
        <v>10726</v>
      </c>
      <c r="J3474" s="18" t="s">
        <v>4002</v>
      </c>
      <c r="K3474" s="18" t="s">
        <v>10727</v>
      </c>
      <c r="L3474" s="18" t="s">
        <v>34</v>
      </c>
      <c r="M3474" s="20">
        <v>130000000</v>
      </c>
      <c r="N3474" s="20">
        <v>448191819</v>
      </c>
      <c r="O3474" s="21">
        <f t="shared" si="162"/>
        <v>819712168.36314523</v>
      </c>
      <c r="P3474" s="22">
        <f t="shared" si="163"/>
        <v>344.76293769230767</v>
      </c>
      <c r="Q3474" s="20">
        <f t="shared" si="164"/>
        <v>269022700.48019207</v>
      </c>
      <c r="R3474" s="18" t="s">
        <v>1729</v>
      </c>
      <c r="S3474" s="18">
        <v>88</v>
      </c>
    </row>
    <row r="3475" spans="1:19" x14ac:dyDescent="0.25">
      <c r="A3475" s="18" t="s">
        <v>10728</v>
      </c>
      <c r="B3475" s="18" t="s">
        <v>20</v>
      </c>
      <c r="C3475" s="18" t="s">
        <v>45</v>
      </c>
      <c r="D3475" s="18">
        <v>1999</v>
      </c>
      <c r="E3475" s="18">
        <f>VLOOKUP(D3475,'cpi roi'!A:C,2,FALSE)</f>
        <v>166.6</v>
      </c>
      <c r="F3475" s="18" t="s">
        <v>9822</v>
      </c>
      <c r="G3475" s="18">
        <v>7.2</v>
      </c>
      <c r="H3475" s="19">
        <v>92000</v>
      </c>
      <c r="I3475" s="18" t="s">
        <v>9358</v>
      </c>
      <c r="J3475" s="18" t="s">
        <v>10729</v>
      </c>
      <c r="K3475" s="18" t="s">
        <v>1516</v>
      </c>
      <c r="L3475" s="18" t="s">
        <v>34</v>
      </c>
      <c r="M3475" s="20">
        <v>25000000</v>
      </c>
      <c r="N3475" s="20">
        <v>14902041</v>
      </c>
      <c r="O3475" s="21">
        <f t="shared" si="162"/>
        <v>27254813.281512603</v>
      </c>
      <c r="P3475" s="22">
        <f t="shared" si="163"/>
        <v>59.608163999999995</v>
      </c>
      <c r="Q3475" s="20">
        <f t="shared" si="164"/>
        <v>8944802.521008404</v>
      </c>
      <c r="R3475" s="18" t="s">
        <v>10730</v>
      </c>
      <c r="S3475" s="18">
        <v>103</v>
      </c>
    </row>
    <row r="3476" spans="1:19" x14ac:dyDescent="0.25">
      <c r="A3476" s="18" t="s">
        <v>10731</v>
      </c>
      <c r="B3476" s="18" t="s">
        <v>20</v>
      </c>
      <c r="C3476" s="18" t="s">
        <v>45</v>
      </c>
      <c r="D3476" s="18">
        <v>1999</v>
      </c>
      <c r="E3476" s="18">
        <f>VLOOKUP(D3476,'cpi roi'!A:C,2,FALSE)</f>
        <v>166.6</v>
      </c>
      <c r="F3476" s="18" t="s">
        <v>10732</v>
      </c>
      <c r="G3476" s="18">
        <v>7.7</v>
      </c>
      <c r="H3476" s="19">
        <v>319000</v>
      </c>
      <c r="I3476" s="18" t="s">
        <v>10733</v>
      </c>
      <c r="J3476" s="18" t="s">
        <v>10734</v>
      </c>
      <c r="K3476" s="18" t="s">
        <v>2629</v>
      </c>
      <c r="L3476" s="18" t="s">
        <v>34</v>
      </c>
      <c r="M3476" s="20">
        <v>13000000</v>
      </c>
      <c r="N3476" s="20">
        <v>23106667</v>
      </c>
      <c r="O3476" s="21">
        <f t="shared" si="162"/>
        <v>42260512.814525813</v>
      </c>
      <c r="P3476" s="22">
        <f t="shared" si="163"/>
        <v>177.7435923076923</v>
      </c>
      <c r="Q3476" s="20">
        <f t="shared" si="164"/>
        <v>13869548.019207684</v>
      </c>
      <c r="R3476" s="18" t="s">
        <v>10735</v>
      </c>
      <c r="S3476" s="18">
        <v>113</v>
      </c>
    </row>
    <row r="3477" spans="1:19" x14ac:dyDescent="0.25">
      <c r="A3477" s="18" t="s">
        <v>10736</v>
      </c>
      <c r="B3477" s="18" t="s">
        <v>37</v>
      </c>
      <c r="C3477" s="18" t="s">
        <v>394</v>
      </c>
      <c r="D3477" s="18">
        <v>1999</v>
      </c>
      <c r="E3477" s="18">
        <f>VLOOKUP(D3477,'cpi roi'!A:C,2,FALSE)</f>
        <v>166.6</v>
      </c>
      <c r="F3477" s="18" t="s">
        <v>10672</v>
      </c>
      <c r="G3477" s="18">
        <v>8</v>
      </c>
      <c r="H3477" s="19">
        <v>177000</v>
      </c>
      <c r="I3477" s="18" t="s">
        <v>10737</v>
      </c>
      <c r="J3477" s="18" t="s">
        <v>10738</v>
      </c>
      <c r="K3477" s="18" t="s">
        <v>10739</v>
      </c>
      <c r="L3477" s="18" t="s">
        <v>34</v>
      </c>
      <c r="M3477" s="20">
        <v>70000000</v>
      </c>
      <c r="N3477" s="20">
        <v>23180087</v>
      </c>
      <c r="O3477" s="21">
        <f t="shared" si="162"/>
        <v>42394792.970588237</v>
      </c>
      <c r="P3477" s="22">
        <f t="shared" si="163"/>
        <v>33.114409999999999</v>
      </c>
      <c r="Q3477" s="20">
        <f t="shared" si="164"/>
        <v>13913617.647058824</v>
      </c>
      <c r="R3477" s="18" t="s">
        <v>27</v>
      </c>
      <c r="S3477" s="18">
        <v>86</v>
      </c>
    </row>
    <row r="3478" spans="1:19" x14ac:dyDescent="0.25">
      <c r="A3478" s="18" t="s">
        <v>10740</v>
      </c>
      <c r="B3478" s="18" t="s">
        <v>2004</v>
      </c>
      <c r="C3478" s="18" t="s">
        <v>38</v>
      </c>
      <c r="D3478" s="18">
        <v>1999</v>
      </c>
      <c r="E3478" s="18">
        <f>VLOOKUP(D3478,'cpi roi'!A:C,2,FALSE)</f>
        <v>166.6</v>
      </c>
      <c r="F3478" s="18" t="s">
        <v>6118</v>
      </c>
      <c r="G3478" s="18">
        <v>6.4</v>
      </c>
      <c r="H3478" s="19">
        <v>191000</v>
      </c>
      <c r="I3478" s="18" t="s">
        <v>237</v>
      </c>
      <c r="J3478" s="18" t="s">
        <v>10741</v>
      </c>
      <c r="K3478" s="18" t="s">
        <v>4736</v>
      </c>
      <c r="L3478" s="18" t="s">
        <v>26</v>
      </c>
      <c r="M3478" s="20">
        <v>135000000</v>
      </c>
      <c r="N3478" s="20">
        <v>361832400</v>
      </c>
      <c r="O3478" s="21">
        <f t="shared" si="162"/>
        <v>661766700.36014402</v>
      </c>
      <c r="P3478" s="22">
        <f t="shared" si="163"/>
        <v>268.024</v>
      </c>
      <c r="Q3478" s="20">
        <f t="shared" si="164"/>
        <v>217186314.52581033</v>
      </c>
      <c r="R3478" s="18" t="s">
        <v>5147</v>
      </c>
      <c r="S3478" s="18">
        <v>128</v>
      </c>
    </row>
    <row r="3479" spans="1:19" x14ac:dyDescent="0.25">
      <c r="A3479" s="18" t="s">
        <v>782</v>
      </c>
      <c r="B3479" s="18" t="s">
        <v>2711</v>
      </c>
      <c r="C3479" s="18" t="s">
        <v>21</v>
      </c>
      <c r="D3479" s="18">
        <v>1999</v>
      </c>
      <c r="E3479" s="18">
        <f>VLOOKUP(D3479,'cpi roi'!A:C,2,FALSE)</f>
        <v>166.6</v>
      </c>
      <c r="F3479" s="18" t="s">
        <v>10742</v>
      </c>
      <c r="G3479" s="18">
        <v>5.3</v>
      </c>
      <c r="H3479" s="19">
        <v>10000</v>
      </c>
      <c r="I3479" s="18" t="s">
        <v>4883</v>
      </c>
      <c r="J3479" s="18" t="s">
        <v>4883</v>
      </c>
      <c r="K3479" s="18" t="s">
        <v>10743</v>
      </c>
      <c r="L3479" s="18" t="s">
        <v>457</v>
      </c>
      <c r="M3479" s="20">
        <v>0</v>
      </c>
      <c r="N3479" s="20">
        <v>1585642</v>
      </c>
      <c r="O3479" s="21">
        <f t="shared" si="162"/>
        <v>2900030.7166866749</v>
      </c>
      <c r="P3479" s="22">
        <f t="shared" si="163"/>
        <v>0</v>
      </c>
      <c r="Q3479" s="20">
        <f t="shared" si="164"/>
        <v>951765.90636254509</v>
      </c>
      <c r="R3479" s="18" t="s">
        <v>3107</v>
      </c>
      <c r="S3479" s="18">
        <v>84</v>
      </c>
    </row>
    <row r="3480" spans="1:19" x14ac:dyDescent="0.25">
      <c r="A3480" s="18" t="s">
        <v>10744</v>
      </c>
      <c r="B3480" s="18" t="s">
        <v>2004</v>
      </c>
      <c r="C3480" s="18" t="s">
        <v>38</v>
      </c>
      <c r="D3480" s="18">
        <v>1999</v>
      </c>
      <c r="E3480" s="18">
        <f>VLOOKUP(D3480,'cpi roi'!A:C,2,FALSE)</f>
        <v>166.6</v>
      </c>
      <c r="F3480" s="18" t="s">
        <v>10672</v>
      </c>
      <c r="G3480" s="18">
        <v>6.1</v>
      </c>
      <c r="H3480" s="19">
        <v>64000</v>
      </c>
      <c r="I3480" s="18" t="s">
        <v>10745</v>
      </c>
      <c r="J3480" s="18" t="s">
        <v>5349</v>
      </c>
      <c r="K3480" s="18" t="s">
        <v>8011</v>
      </c>
      <c r="L3480" s="18" t="s">
        <v>34</v>
      </c>
      <c r="M3480" s="20">
        <v>68000000</v>
      </c>
      <c r="N3480" s="20">
        <v>33461011</v>
      </c>
      <c r="O3480" s="21">
        <f t="shared" si="162"/>
        <v>61197899.469987996</v>
      </c>
      <c r="P3480" s="22">
        <f t="shared" si="163"/>
        <v>49.207369117647062</v>
      </c>
      <c r="Q3480" s="20">
        <f t="shared" si="164"/>
        <v>20084640.456182472</v>
      </c>
      <c r="R3480" s="18" t="s">
        <v>65</v>
      </c>
      <c r="S3480" s="18">
        <v>121</v>
      </c>
    </row>
    <row r="3481" spans="1:19" x14ac:dyDescent="0.25">
      <c r="A3481" s="18" t="s">
        <v>10746</v>
      </c>
      <c r="B3481" s="18" t="s">
        <v>2004</v>
      </c>
      <c r="C3481" s="18" t="s">
        <v>38</v>
      </c>
      <c r="D3481" s="18">
        <v>1999</v>
      </c>
      <c r="E3481" s="18">
        <f>VLOOKUP(D3481,'cpi roi'!A:C,2,FALSE)</f>
        <v>166.6</v>
      </c>
      <c r="F3481" s="18" t="s">
        <v>10747</v>
      </c>
      <c r="G3481" s="18">
        <v>4.9000000000000004</v>
      </c>
      <c r="H3481" s="19">
        <v>155000</v>
      </c>
      <c r="I3481" s="18" t="s">
        <v>6232</v>
      </c>
      <c r="J3481" s="18" t="s">
        <v>3866</v>
      </c>
      <c r="K3481" s="18" t="s">
        <v>7640</v>
      </c>
      <c r="L3481" s="18" t="s">
        <v>34</v>
      </c>
      <c r="M3481" s="20">
        <v>170000000</v>
      </c>
      <c r="N3481" s="20">
        <v>222104681</v>
      </c>
      <c r="O3481" s="21">
        <f t="shared" si="162"/>
        <v>406214263.50960386</v>
      </c>
      <c r="P3481" s="22">
        <f t="shared" si="163"/>
        <v>130.64981235294118</v>
      </c>
      <c r="Q3481" s="20">
        <f t="shared" si="164"/>
        <v>133316135.05402161</v>
      </c>
      <c r="R3481" s="18" t="s">
        <v>9420</v>
      </c>
      <c r="S3481" s="18">
        <v>106</v>
      </c>
    </row>
    <row r="3482" spans="1:19" x14ac:dyDescent="0.25">
      <c r="A3482" s="18" t="s">
        <v>10748</v>
      </c>
      <c r="B3482" s="18" t="s">
        <v>2004</v>
      </c>
      <c r="C3482" s="18" t="s">
        <v>45</v>
      </c>
      <c r="D3482" s="18">
        <v>1999</v>
      </c>
      <c r="E3482" s="18">
        <f>VLOOKUP(D3482,'cpi roi'!A:C,2,FALSE)</f>
        <v>166.6</v>
      </c>
      <c r="F3482" s="18" t="s">
        <v>10749</v>
      </c>
      <c r="G3482" s="18">
        <v>6.4</v>
      </c>
      <c r="H3482" s="19">
        <v>205000</v>
      </c>
      <c r="I3482" s="18" t="s">
        <v>5778</v>
      </c>
      <c r="J3482" s="18" t="s">
        <v>10750</v>
      </c>
      <c r="K3482" s="18" t="s">
        <v>8517</v>
      </c>
      <c r="L3482" s="18" t="s">
        <v>34</v>
      </c>
      <c r="M3482" s="20">
        <v>34200000</v>
      </c>
      <c r="N3482" s="20">
        <v>234801895</v>
      </c>
      <c r="O3482" s="21">
        <f t="shared" si="162"/>
        <v>429436599.07863146</v>
      </c>
      <c r="P3482" s="22">
        <f t="shared" si="163"/>
        <v>686.55524853801171</v>
      </c>
      <c r="Q3482" s="20">
        <f t="shared" si="164"/>
        <v>140937512.00480193</v>
      </c>
      <c r="R3482" s="18" t="s">
        <v>10751</v>
      </c>
      <c r="S3482" s="18">
        <v>93</v>
      </c>
    </row>
    <row r="3483" spans="1:19" x14ac:dyDescent="0.25">
      <c r="A3483" s="18" t="s">
        <v>10752</v>
      </c>
      <c r="B3483" s="18" t="s">
        <v>20</v>
      </c>
      <c r="C3483" s="18" t="s">
        <v>4887</v>
      </c>
      <c r="D3483" s="18">
        <v>1999</v>
      </c>
      <c r="E3483" s="18">
        <f>VLOOKUP(D3483,'cpi roi'!A:C,2,FALSE)</f>
        <v>166.6</v>
      </c>
      <c r="F3483" s="18" t="s">
        <v>10753</v>
      </c>
      <c r="G3483" s="18">
        <v>6.7</v>
      </c>
      <c r="H3483" s="19">
        <v>172000</v>
      </c>
      <c r="I3483" s="18" t="s">
        <v>3489</v>
      </c>
      <c r="J3483" s="18" t="s">
        <v>10754</v>
      </c>
      <c r="K3483" s="18" t="s">
        <v>5686</v>
      </c>
      <c r="L3483" s="18" t="s">
        <v>457</v>
      </c>
      <c r="M3483" s="20">
        <v>38000000</v>
      </c>
      <c r="N3483" s="20">
        <v>58401898</v>
      </c>
      <c r="O3483" s="21">
        <f t="shared" si="162"/>
        <v>106813075.15366146</v>
      </c>
      <c r="P3483" s="22">
        <f t="shared" si="163"/>
        <v>153.6892052631579</v>
      </c>
      <c r="Q3483" s="20">
        <f t="shared" si="164"/>
        <v>35055160.864345737</v>
      </c>
      <c r="R3483" s="18" t="s">
        <v>10588</v>
      </c>
      <c r="S3483" s="18">
        <v>133</v>
      </c>
    </row>
    <row r="3484" spans="1:19" x14ac:dyDescent="0.25">
      <c r="A3484" s="18" t="s">
        <v>10755</v>
      </c>
      <c r="B3484" s="18" t="s">
        <v>20</v>
      </c>
      <c r="C3484" s="18" t="s">
        <v>108</v>
      </c>
      <c r="D3484" s="18">
        <v>1999</v>
      </c>
      <c r="E3484" s="18">
        <f>VLOOKUP(D3484,'cpi roi'!A:C,2,FALSE)</f>
        <v>166.6</v>
      </c>
      <c r="F3484" s="18" t="s">
        <v>10756</v>
      </c>
      <c r="G3484" s="18">
        <v>6.5</v>
      </c>
      <c r="H3484" s="19">
        <v>78000</v>
      </c>
      <c r="I3484" s="18" t="s">
        <v>249</v>
      </c>
      <c r="J3484" s="18" t="s">
        <v>8423</v>
      </c>
      <c r="K3484" s="18" t="s">
        <v>7635</v>
      </c>
      <c r="L3484" s="18" t="s">
        <v>34</v>
      </c>
      <c r="M3484" s="20">
        <v>70000000</v>
      </c>
      <c r="N3484" s="20">
        <v>177841558</v>
      </c>
      <c r="O3484" s="21">
        <f t="shared" si="162"/>
        <v>325260040.35174072</v>
      </c>
      <c r="P3484" s="22">
        <f t="shared" si="163"/>
        <v>254.05936857142856</v>
      </c>
      <c r="Q3484" s="20">
        <f t="shared" si="164"/>
        <v>106747633.85354142</v>
      </c>
      <c r="R3484" s="18" t="s">
        <v>48</v>
      </c>
      <c r="S3484" s="18">
        <v>105</v>
      </c>
    </row>
    <row r="3485" spans="1:19" x14ac:dyDescent="0.25">
      <c r="A3485" s="18" t="s">
        <v>10757</v>
      </c>
      <c r="B3485" s="18" t="s">
        <v>20</v>
      </c>
      <c r="C3485" s="18" t="s">
        <v>67</v>
      </c>
      <c r="D3485" s="18">
        <v>1999</v>
      </c>
      <c r="E3485" s="18">
        <f>VLOOKUP(D3485,'cpi roi'!A:C,2,FALSE)</f>
        <v>166.6</v>
      </c>
      <c r="F3485" s="18" t="s">
        <v>10758</v>
      </c>
      <c r="G3485" s="18">
        <v>7.8</v>
      </c>
      <c r="H3485" s="19">
        <v>163000</v>
      </c>
      <c r="I3485" s="18" t="s">
        <v>562</v>
      </c>
      <c r="J3485" s="18" t="s">
        <v>10759</v>
      </c>
      <c r="K3485" s="18" t="s">
        <v>7005</v>
      </c>
      <c r="L3485" s="18" t="s">
        <v>34</v>
      </c>
      <c r="M3485" s="20">
        <v>90000000</v>
      </c>
      <c r="N3485" s="20">
        <v>60289912</v>
      </c>
      <c r="O3485" s="21">
        <f t="shared" si="162"/>
        <v>110266123.56782714</v>
      </c>
      <c r="P3485" s="22">
        <f t="shared" si="163"/>
        <v>66.988791111111112</v>
      </c>
      <c r="Q3485" s="20">
        <f t="shared" si="164"/>
        <v>36188422.56902761</v>
      </c>
      <c r="R3485" s="18" t="s">
        <v>2097</v>
      </c>
      <c r="S3485" s="18">
        <v>157</v>
      </c>
    </row>
    <row r="3486" spans="1:19" x14ac:dyDescent="0.25">
      <c r="A3486" s="18" t="s">
        <v>10760</v>
      </c>
      <c r="B3486" s="18" t="s">
        <v>20</v>
      </c>
      <c r="C3486" s="18" t="s">
        <v>45</v>
      </c>
      <c r="D3486" s="18">
        <v>1999</v>
      </c>
      <c r="E3486" s="18">
        <f>VLOOKUP(D3486,'cpi roi'!A:C,2,FALSE)</f>
        <v>166.6</v>
      </c>
      <c r="F3486" s="18" t="s">
        <v>10660</v>
      </c>
      <c r="G3486" s="18">
        <v>5.7</v>
      </c>
      <c r="H3486" s="19">
        <v>72000</v>
      </c>
      <c r="I3486" s="18" t="s">
        <v>10761</v>
      </c>
      <c r="J3486" s="18" t="s">
        <v>10762</v>
      </c>
      <c r="K3486" s="18" t="s">
        <v>10763</v>
      </c>
      <c r="L3486" s="18" t="s">
        <v>34</v>
      </c>
      <c r="M3486" s="20">
        <v>17000000</v>
      </c>
      <c r="N3486" s="20">
        <v>92938755</v>
      </c>
      <c r="O3486" s="21">
        <f t="shared" si="162"/>
        <v>169978623.34033614</v>
      </c>
      <c r="P3486" s="22">
        <f t="shared" si="163"/>
        <v>546.69855882352942</v>
      </c>
      <c r="Q3486" s="20">
        <f t="shared" si="164"/>
        <v>55785567.226890758</v>
      </c>
      <c r="R3486" s="18" t="s">
        <v>10764</v>
      </c>
      <c r="S3486" s="18">
        <v>88</v>
      </c>
    </row>
    <row r="3487" spans="1:19" x14ac:dyDescent="0.25">
      <c r="A3487" s="18" t="s">
        <v>10765</v>
      </c>
      <c r="B3487" s="18" t="s">
        <v>20</v>
      </c>
      <c r="C3487" s="18" t="s">
        <v>38</v>
      </c>
      <c r="D3487" s="18">
        <v>1999</v>
      </c>
      <c r="E3487" s="18">
        <f>VLOOKUP(D3487,'cpi roi'!A:C,2,FALSE)</f>
        <v>166.6</v>
      </c>
      <c r="F3487" s="18" t="s">
        <v>10766</v>
      </c>
      <c r="G3487" s="18">
        <v>6.6</v>
      </c>
      <c r="H3487" s="19">
        <v>119000</v>
      </c>
      <c r="I3487" s="18" t="s">
        <v>2916</v>
      </c>
      <c r="J3487" s="18" t="s">
        <v>762</v>
      </c>
      <c r="K3487" s="18" t="s">
        <v>8153</v>
      </c>
      <c r="L3487" s="18" t="s">
        <v>34</v>
      </c>
      <c r="M3487" s="20">
        <v>160000000</v>
      </c>
      <c r="N3487" s="20">
        <v>61698899</v>
      </c>
      <c r="O3487" s="21">
        <f t="shared" si="162"/>
        <v>112843064.37755102</v>
      </c>
      <c r="P3487" s="22">
        <f t="shared" si="163"/>
        <v>38.561811875000004</v>
      </c>
      <c r="Q3487" s="20">
        <f t="shared" si="164"/>
        <v>37034153.06122449</v>
      </c>
      <c r="R3487" s="18" t="s">
        <v>2097</v>
      </c>
      <c r="S3487" s="18">
        <v>102</v>
      </c>
    </row>
    <row r="3488" spans="1:19" x14ac:dyDescent="0.25">
      <c r="A3488" s="18" t="s">
        <v>10767</v>
      </c>
      <c r="B3488" s="18" t="s">
        <v>20</v>
      </c>
      <c r="C3488" s="18" t="s">
        <v>45</v>
      </c>
      <c r="D3488" s="18">
        <v>1999</v>
      </c>
      <c r="E3488" s="18">
        <f>VLOOKUP(D3488,'cpi roi'!A:C,2,FALSE)</f>
        <v>166.6</v>
      </c>
      <c r="F3488" s="18" t="s">
        <v>10319</v>
      </c>
      <c r="G3488" s="18">
        <v>6.8</v>
      </c>
      <c r="H3488" s="19">
        <v>47000</v>
      </c>
      <c r="I3488" s="18" t="s">
        <v>8296</v>
      </c>
      <c r="J3488" s="18" t="s">
        <v>10768</v>
      </c>
      <c r="K3488" s="18" t="s">
        <v>1490</v>
      </c>
      <c r="L3488" s="18" t="s">
        <v>34</v>
      </c>
      <c r="M3488" s="20">
        <v>80000000</v>
      </c>
      <c r="N3488" s="20">
        <v>73475268</v>
      </c>
      <c r="O3488" s="21">
        <f t="shared" si="162"/>
        <v>134381237.45258102</v>
      </c>
      <c r="P3488" s="22">
        <f t="shared" si="163"/>
        <v>91.844084999999993</v>
      </c>
      <c r="Q3488" s="20">
        <f t="shared" si="164"/>
        <v>44102801.920768306</v>
      </c>
      <c r="R3488" s="18" t="s">
        <v>4881</v>
      </c>
      <c r="S3488" s="18">
        <v>108</v>
      </c>
    </row>
    <row r="3489" spans="1:19" x14ac:dyDescent="0.25">
      <c r="A3489" s="18" t="s">
        <v>10769</v>
      </c>
      <c r="B3489" s="18" t="s">
        <v>20</v>
      </c>
      <c r="C3489" s="18" t="s">
        <v>38</v>
      </c>
      <c r="D3489" s="18">
        <v>1999</v>
      </c>
      <c r="E3489" s="18">
        <f>VLOOKUP(D3489,'cpi roi'!A:C,2,FALSE)</f>
        <v>166.6</v>
      </c>
      <c r="F3489" s="18" t="s">
        <v>10722</v>
      </c>
      <c r="G3489" s="18">
        <v>5.8</v>
      </c>
      <c r="H3489" s="19">
        <v>107000</v>
      </c>
      <c r="I3489" s="18" t="s">
        <v>712</v>
      </c>
      <c r="J3489" s="18" t="s">
        <v>9562</v>
      </c>
      <c r="K3489" s="18" t="s">
        <v>1003</v>
      </c>
      <c r="L3489" s="18" t="s">
        <v>34</v>
      </c>
      <c r="M3489" s="20">
        <v>100000000</v>
      </c>
      <c r="N3489" s="20">
        <v>211989043</v>
      </c>
      <c r="O3489" s="21">
        <f t="shared" si="162"/>
        <v>387713453.79411763</v>
      </c>
      <c r="P3489" s="22">
        <f t="shared" si="163"/>
        <v>211.98904299999998</v>
      </c>
      <c r="Q3489" s="20">
        <f t="shared" si="164"/>
        <v>127244323.52941176</v>
      </c>
      <c r="R3489" s="18" t="s">
        <v>6334</v>
      </c>
      <c r="S3489" s="18">
        <v>122</v>
      </c>
    </row>
    <row r="3490" spans="1:19" x14ac:dyDescent="0.25">
      <c r="A3490" s="18" t="s">
        <v>10770</v>
      </c>
      <c r="B3490" s="18" t="s">
        <v>20</v>
      </c>
      <c r="C3490" s="18" t="s">
        <v>108</v>
      </c>
      <c r="D3490" s="18">
        <v>1999</v>
      </c>
      <c r="E3490" s="18">
        <f>VLOOKUP(D3490,'cpi roi'!A:C,2,FALSE)</f>
        <v>166.6</v>
      </c>
      <c r="F3490" s="18" t="s">
        <v>10672</v>
      </c>
      <c r="G3490" s="18">
        <v>6.9</v>
      </c>
      <c r="H3490" s="19">
        <v>89000</v>
      </c>
      <c r="I3490" s="18" t="s">
        <v>2916</v>
      </c>
      <c r="J3490" s="18" t="s">
        <v>10771</v>
      </c>
      <c r="K3490" s="18" t="s">
        <v>4736</v>
      </c>
      <c r="L3490" s="18" t="s">
        <v>34</v>
      </c>
      <c r="M3490" s="20">
        <v>48000000</v>
      </c>
      <c r="N3490" s="20">
        <v>124305181</v>
      </c>
      <c r="O3490" s="21">
        <f t="shared" si="162"/>
        <v>227345670.1722689</v>
      </c>
      <c r="P3490" s="22">
        <f t="shared" si="163"/>
        <v>258.96912708333332</v>
      </c>
      <c r="Q3490" s="20">
        <f t="shared" si="164"/>
        <v>74612953.781512603</v>
      </c>
      <c r="R3490" s="18" t="s">
        <v>84</v>
      </c>
      <c r="S3490" s="18">
        <v>113</v>
      </c>
    </row>
    <row r="3491" spans="1:19" x14ac:dyDescent="0.25">
      <c r="A3491" s="18" t="s">
        <v>10772</v>
      </c>
      <c r="B3491" s="18" t="s">
        <v>2004</v>
      </c>
      <c r="C3491" s="18" t="s">
        <v>45</v>
      </c>
      <c r="D3491" s="18">
        <v>1999</v>
      </c>
      <c r="E3491" s="18">
        <f>VLOOKUP(D3491,'cpi roi'!A:C,2,FALSE)</f>
        <v>166.6</v>
      </c>
      <c r="F3491" s="18" t="s">
        <v>10773</v>
      </c>
      <c r="G3491" s="18">
        <v>6.6</v>
      </c>
      <c r="H3491" s="19">
        <v>34000</v>
      </c>
      <c r="I3491" s="18" t="s">
        <v>10774</v>
      </c>
      <c r="J3491" s="18" t="s">
        <v>10775</v>
      </c>
      <c r="K3491" s="18" t="s">
        <v>10170</v>
      </c>
      <c r="L3491" s="18" t="s">
        <v>5820</v>
      </c>
      <c r="M3491" s="20">
        <v>15000000</v>
      </c>
      <c r="N3491" s="20">
        <v>10571408</v>
      </c>
      <c r="O3491" s="21">
        <f t="shared" si="162"/>
        <v>19334381.858343337</v>
      </c>
      <c r="P3491" s="22">
        <f t="shared" si="163"/>
        <v>70.47605333333334</v>
      </c>
      <c r="Q3491" s="20">
        <f t="shared" si="164"/>
        <v>6345382.9531812724</v>
      </c>
      <c r="R3491" s="18" t="s">
        <v>2031</v>
      </c>
      <c r="S3491" s="18">
        <v>97</v>
      </c>
    </row>
    <row r="3492" spans="1:19" x14ac:dyDescent="0.25">
      <c r="A3492" s="18" t="s">
        <v>10776</v>
      </c>
      <c r="B3492" s="18" t="s">
        <v>20</v>
      </c>
      <c r="C3492" s="18" t="s">
        <v>67</v>
      </c>
      <c r="D3492" s="18">
        <v>1999</v>
      </c>
      <c r="E3492" s="18">
        <f>VLOOKUP(D3492,'cpi roi'!A:C,2,FALSE)</f>
        <v>166.6</v>
      </c>
      <c r="F3492" s="18" t="s">
        <v>10777</v>
      </c>
      <c r="G3492" s="18">
        <v>7.5</v>
      </c>
      <c r="H3492" s="19">
        <v>94000</v>
      </c>
      <c r="I3492" s="18" t="s">
        <v>10778</v>
      </c>
      <c r="J3492" s="18" t="s">
        <v>10778</v>
      </c>
      <c r="K3492" s="18" t="s">
        <v>10779</v>
      </c>
      <c r="L3492" s="18" t="s">
        <v>34</v>
      </c>
      <c r="M3492" s="20">
        <v>2000000</v>
      </c>
      <c r="N3492" s="20">
        <v>11540607</v>
      </c>
      <c r="O3492" s="21">
        <f t="shared" si="162"/>
        <v>21106980.509603839</v>
      </c>
      <c r="P3492" s="22">
        <f t="shared" si="163"/>
        <v>577.03035</v>
      </c>
      <c r="Q3492" s="20">
        <f t="shared" si="164"/>
        <v>6927135.054021609</v>
      </c>
      <c r="R3492" s="18" t="s">
        <v>9442</v>
      </c>
      <c r="S3492" s="18">
        <v>118</v>
      </c>
    </row>
    <row r="3493" spans="1:19" x14ac:dyDescent="0.25">
      <c r="A3493" s="18" t="s">
        <v>10780</v>
      </c>
      <c r="B3493" s="18" t="s">
        <v>20</v>
      </c>
      <c r="C3493" s="18" t="s">
        <v>108</v>
      </c>
      <c r="D3493" s="18">
        <v>1999</v>
      </c>
      <c r="E3493" s="18">
        <f>VLOOKUP(D3493,'cpi roi'!A:C,2,FALSE)</f>
        <v>166.6</v>
      </c>
      <c r="F3493" s="18" t="s">
        <v>10022</v>
      </c>
      <c r="G3493" s="18">
        <v>6.5</v>
      </c>
      <c r="H3493" s="19">
        <v>127000</v>
      </c>
      <c r="I3493" s="18" t="s">
        <v>833</v>
      </c>
      <c r="J3493" s="18" t="s">
        <v>8452</v>
      </c>
      <c r="K3493" s="18" t="s">
        <v>1540</v>
      </c>
      <c r="L3493" s="18" t="s">
        <v>5820</v>
      </c>
      <c r="M3493" s="20">
        <v>40000000</v>
      </c>
      <c r="N3493" s="20">
        <v>96618699</v>
      </c>
      <c r="O3493" s="21">
        <f t="shared" si="162"/>
        <v>176708989.10744298</v>
      </c>
      <c r="P3493" s="22">
        <f t="shared" si="163"/>
        <v>241.54674749999998</v>
      </c>
      <c r="Q3493" s="20">
        <f t="shared" si="164"/>
        <v>57994417.16686675</v>
      </c>
      <c r="R3493" s="18" t="s">
        <v>35</v>
      </c>
      <c r="S3493" s="18">
        <v>123</v>
      </c>
    </row>
    <row r="3494" spans="1:19" x14ac:dyDescent="0.25">
      <c r="A3494" s="18" t="s">
        <v>10781</v>
      </c>
      <c r="B3494" s="18" t="s">
        <v>20</v>
      </c>
      <c r="C3494" s="18" t="s">
        <v>108</v>
      </c>
      <c r="D3494" s="18">
        <v>1999</v>
      </c>
      <c r="E3494" s="18">
        <f>VLOOKUP(D3494,'cpi roi'!A:C,2,FALSE)</f>
        <v>166.6</v>
      </c>
      <c r="F3494" s="18" t="s">
        <v>10782</v>
      </c>
      <c r="G3494" s="18">
        <v>5.6</v>
      </c>
      <c r="H3494" s="19">
        <v>54000</v>
      </c>
      <c r="I3494" s="18" t="s">
        <v>2807</v>
      </c>
      <c r="J3494" s="18" t="s">
        <v>10783</v>
      </c>
      <c r="K3494" s="18" t="s">
        <v>9214</v>
      </c>
      <c r="L3494" s="18" t="s">
        <v>34</v>
      </c>
      <c r="M3494" s="20">
        <v>37000000</v>
      </c>
      <c r="N3494" s="20">
        <v>42593455</v>
      </c>
      <c r="O3494" s="21">
        <f t="shared" si="162"/>
        <v>77900514.636854738</v>
      </c>
      <c r="P3494" s="22">
        <f t="shared" si="163"/>
        <v>115.11744594594595</v>
      </c>
      <c r="Q3494" s="20">
        <f t="shared" si="164"/>
        <v>25566299.519807924</v>
      </c>
      <c r="R3494" s="18" t="s">
        <v>10784</v>
      </c>
      <c r="S3494" s="18">
        <v>93</v>
      </c>
    </row>
    <row r="3495" spans="1:19" x14ac:dyDescent="0.25">
      <c r="A3495" s="18" t="s">
        <v>10785</v>
      </c>
      <c r="B3495" s="18" t="s">
        <v>20</v>
      </c>
      <c r="C3495" s="18" t="s">
        <v>45</v>
      </c>
      <c r="D3495" s="18">
        <v>1999</v>
      </c>
      <c r="E3495" s="18">
        <f>VLOOKUP(D3495,'cpi roi'!A:C,2,FALSE)</f>
        <v>166.6</v>
      </c>
      <c r="F3495" s="18" t="s">
        <v>10786</v>
      </c>
      <c r="G3495" s="18">
        <v>6.7</v>
      </c>
      <c r="H3495" s="19">
        <v>29000</v>
      </c>
      <c r="I3495" s="18" t="s">
        <v>10787</v>
      </c>
      <c r="J3495" s="18" t="s">
        <v>10788</v>
      </c>
      <c r="K3495" s="18" t="s">
        <v>10521</v>
      </c>
      <c r="L3495" s="18" t="s">
        <v>34</v>
      </c>
      <c r="M3495" s="20">
        <v>1200000</v>
      </c>
      <c r="N3495" s="20">
        <v>2595216</v>
      </c>
      <c r="O3495" s="21">
        <f t="shared" si="162"/>
        <v>4746472.4801920764</v>
      </c>
      <c r="P3495" s="22">
        <f t="shared" si="163"/>
        <v>216.268</v>
      </c>
      <c r="Q3495" s="20">
        <f t="shared" si="164"/>
        <v>1557752.7010804322</v>
      </c>
      <c r="R3495" s="18" t="s">
        <v>10789</v>
      </c>
      <c r="S3495" s="18">
        <v>85</v>
      </c>
    </row>
    <row r="3496" spans="1:19" x14ac:dyDescent="0.25">
      <c r="A3496" s="18" t="s">
        <v>10790</v>
      </c>
      <c r="B3496" s="18" t="s">
        <v>2004</v>
      </c>
      <c r="C3496" s="18" t="s">
        <v>45</v>
      </c>
      <c r="D3496" s="18">
        <v>1999</v>
      </c>
      <c r="E3496" s="18">
        <f>VLOOKUP(D3496,'cpi roi'!A:C,2,FALSE)</f>
        <v>166.6</v>
      </c>
      <c r="F3496" s="18" t="s">
        <v>7241</v>
      </c>
      <c r="G3496" s="18">
        <v>6.1</v>
      </c>
      <c r="H3496" s="19">
        <v>85000</v>
      </c>
      <c r="I3496" s="18" t="s">
        <v>9558</v>
      </c>
      <c r="J3496" s="18" t="s">
        <v>10791</v>
      </c>
      <c r="K3496" s="18" t="s">
        <v>2136</v>
      </c>
      <c r="L3496" s="18" t="s">
        <v>34</v>
      </c>
      <c r="M3496" s="20">
        <v>25000000</v>
      </c>
      <c r="N3496" s="20">
        <v>84565230</v>
      </c>
      <c r="O3496" s="21">
        <f t="shared" si="162"/>
        <v>154664019.09363747</v>
      </c>
      <c r="P3496" s="22">
        <f t="shared" si="163"/>
        <v>338.26092</v>
      </c>
      <c r="Q3496" s="20">
        <f t="shared" si="164"/>
        <v>50759441.776710689</v>
      </c>
      <c r="R3496" s="18" t="s">
        <v>9112</v>
      </c>
      <c r="S3496" s="18">
        <v>107</v>
      </c>
    </row>
    <row r="3497" spans="1:19" x14ac:dyDescent="0.25">
      <c r="A3497" s="18" t="s">
        <v>10792</v>
      </c>
      <c r="B3497" s="18" t="s">
        <v>20</v>
      </c>
      <c r="C3497" s="18" t="s">
        <v>45</v>
      </c>
      <c r="D3497" s="18">
        <v>1999</v>
      </c>
      <c r="E3497" s="18">
        <f>VLOOKUP(D3497,'cpi roi'!A:C,2,FALSE)</f>
        <v>166.6</v>
      </c>
      <c r="F3497" s="18" t="s">
        <v>9838</v>
      </c>
      <c r="G3497" s="18">
        <v>5.6</v>
      </c>
      <c r="H3497" s="19">
        <v>25000</v>
      </c>
      <c r="I3497" s="18" t="s">
        <v>10793</v>
      </c>
      <c r="J3497" s="18" t="s">
        <v>10793</v>
      </c>
      <c r="K3497" s="18" t="s">
        <v>10794</v>
      </c>
      <c r="L3497" s="18" t="s">
        <v>34</v>
      </c>
      <c r="M3497" s="20">
        <v>3500000</v>
      </c>
      <c r="N3497" s="20">
        <v>3117085</v>
      </c>
      <c r="O3497" s="21">
        <f t="shared" si="162"/>
        <v>5700935.1710684272</v>
      </c>
      <c r="P3497" s="22">
        <f t="shared" si="163"/>
        <v>89.059571428571431</v>
      </c>
      <c r="Q3497" s="20">
        <f t="shared" si="164"/>
        <v>1870999.399759904</v>
      </c>
      <c r="R3497" s="18" t="s">
        <v>10795</v>
      </c>
      <c r="S3497" s="18">
        <v>87</v>
      </c>
    </row>
    <row r="3498" spans="1:19" x14ac:dyDescent="0.25">
      <c r="A3498" s="18" t="s">
        <v>10796</v>
      </c>
      <c r="B3498" s="18" t="s">
        <v>20</v>
      </c>
      <c r="C3498" s="18" t="s">
        <v>108</v>
      </c>
      <c r="D3498" s="18">
        <v>1999</v>
      </c>
      <c r="E3498" s="18">
        <f>VLOOKUP(D3498,'cpi roi'!A:C,2,FALSE)</f>
        <v>166.6</v>
      </c>
      <c r="F3498" s="18" t="s">
        <v>10758</v>
      </c>
      <c r="G3498" s="18">
        <v>6.7</v>
      </c>
      <c r="H3498" s="19">
        <v>159000</v>
      </c>
      <c r="I3498" s="18" t="s">
        <v>5213</v>
      </c>
      <c r="J3498" s="18" t="s">
        <v>10797</v>
      </c>
      <c r="K3498" s="18" t="s">
        <v>4128</v>
      </c>
      <c r="L3498" s="18" t="s">
        <v>34</v>
      </c>
      <c r="M3498" s="20">
        <v>73000000</v>
      </c>
      <c r="N3498" s="20">
        <v>151493655</v>
      </c>
      <c r="O3498" s="21">
        <f t="shared" si="162"/>
        <v>277071528.682473</v>
      </c>
      <c r="P3498" s="22">
        <f t="shared" si="163"/>
        <v>207.52555479452056</v>
      </c>
      <c r="Q3498" s="20">
        <f t="shared" si="164"/>
        <v>90932566.026410565</v>
      </c>
      <c r="R3498" s="18" t="s">
        <v>35</v>
      </c>
      <c r="S3498" s="18">
        <v>118</v>
      </c>
    </row>
    <row r="3499" spans="1:19" x14ac:dyDescent="0.25">
      <c r="A3499" s="18" t="s">
        <v>10798</v>
      </c>
      <c r="B3499" s="18" t="s">
        <v>20</v>
      </c>
      <c r="C3499" s="18" t="s">
        <v>21</v>
      </c>
      <c r="D3499" s="18">
        <v>1999</v>
      </c>
      <c r="E3499" s="18">
        <f>VLOOKUP(D3499,'cpi roi'!A:C,2,FALSE)</f>
        <v>166.6</v>
      </c>
      <c r="F3499" s="18" t="s">
        <v>10799</v>
      </c>
      <c r="G3499" s="18">
        <v>6.9</v>
      </c>
      <c r="H3499" s="19">
        <v>114000</v>
      </c>
      <c r="I3499" s="18" t="s">
        <v>796</v>
      </c>
      <c r="J3499" s="18" t="s">
        <v>5801</v>
      </c>
      <c r="K3499" s="18" t="s">
        <v>140</v>
      </c>
      <c r="L3499" s="18" t="s">
        <v>34</v>
      </c>
      <c r="M3499" s="20">
        <v>55000000</v>
      </c>
      <c r="N3499" s="20">
        <v>100230832</v>
      </c>
      <c r="O3499" s="21">
        <f t="shared" si="162"/>
        <v>183315333.19567826</v>
      </c>
      <c r="P3499" s="22">
        <f t="shared" si="163"/>
        <v>182.23787636363636</v>
      </c>
      <c r="Q3499" s="20">
        <f t="shared" si="164"/>
        <v>60162564.225690275</v>
      </c>
      <c r="R3499" s="18" t="s">
        <v>27</v>
      </c>
      <c r="S3499" s="18">
        <v>162</v>
      </c>
    </row>
    <row r="3500" spans="1:19" x14ac:dyDescent="0.25">
      <c r="A3500" s="18" t="s">
        <v>10800</v>
      </c>
      <c r="B3500" s="18" t="s">
        <v>20</v>
      </c>
      <c r="C3500" s="18" t="s">
        <v>21</v>
      </c>
      <c r="D3500" s="18">
        <v>1999</v>
      </c>
      <c r="E3500" s="18">
        <f>VLOOKUP(D3500,'cpi roi'!A:C,2,FALSE)</f>
        <v>166.6</v>
      </c>
      <c r="F3500" s="18" t="s">
        <v>10801</v>
      </c>
      <c r="G3500" s="18">
        <v>6.6</v>
      </c>
      <c r="H3500" s="19">
        <v>8100</v>
      </c>
      <c r="I3500" s="18" t="s">
        <v>10727</v>
      </c>
      <c r="J3500" s="18" t="s">
        <v>10802</v>
      </c>
      <c r="K3500" s="18" t="s">
        <v>10803</v>
      </c>
      <c r="L3500" s="18" t="s">
        <v>34</v>
      </c>
      <c r="M3500" s="20">
        <v>14000000</v>
      </c>
      <c r="N3500" s="20">
        <v>4750660</v>
      </c>
      <c r="O3500" s="21">
        <f t="shared" si="162"/>
        <v>8688632.0648259297</v>
      </c>
      <c r="P3500" s="22">
        <f t="shared" si="163"/>
        <v>33.933285714285716</v>
      </c>
      <c r="Q3500" s="20">
        <f t="shared" si="164"/>
        <v>2851536.6146458583</v>
      </c>
      <c r="R3500" s="18" t="s">
        <v>3747</v>
      </c>
      <c r="S3500" s="18">
        <v>107</v>
      </c>
    </row>
    <row r="3501" spans="1:19" x14ac:dyDescent="0.25">
      <c r="A3501" s="18" t="s">
        <v>10804</v>
      </c>
      <c r="B3501" s="18" t="s">
        <v>20</v>
      </c>
      <c r="C3501" s="18" t="s">
        <v>108</v>
      </c>
      <c r="D3501" s="18">
        <v>1999</v>
      </c>
      <c r="E3501" s="18">
        <f>VLOOKUP(D3501,'cpi roi'!A:C,2,FALSE)</f>
        <v>166.6</v>
      </c>
      <c r="F3501" s="18" t="s">
        <v>6376</v>
      </c>
      <c r="G3501" s="18">
        <v>6.7</v>
      </c>
      <c r="H3501" s="19">
        <v>37000</v>
      </c>
      <c r="I3501" s="18" t="s">
        <v>3432</v>
      </c>
      <c r="J3501" s="18" t="s">
        <v>3432</v>
      </c>
      <c r="K3501" s="18" t="s">
        <v>9906</v>
      </c>
      <c r="L3501" s="18" t="s">
        <v>34</v>
      </c>
      <c r="M3501" s="20">
        <v>22000000</v>
      </c>
      <c r="N3501" s="20">
        <v>19288130</v>
      </c>
      <c r="O3501" s="21">
        <f t="shared" si="162"/>
        <v>35276669.933973588</v>
      </c>
      <c r="P3501" s="22">
        <f t="shared" si="163"/>
        <v>87.673318181818189</v>
      </c>
      <c r="Q3501" s="20">
        <f t="shared" si="164"/>
        <v>11577509.003601441</v>
      </c>
      <c r="R3501" s="18" t="s">
        <v>2097</v>
      </c>
      <c r="S3501" s="18">
        <v>142</v>
      </c>
    </row>
    <row r="3502" spans="1:19" x14ac:dyDescent="0.25">
      <c r="A3502" s="18" t="s">
        <v>10805</v>
      </c>
      <c r="B3502" s="18" t="s">
        <v>2004</v>
      </c>
      <c r="C3502" s="18" t="s">
        <v>21</v>
      </c>
      <c r="D3502" s="18">
        <v>1999</v>
      </c>
      <c r="E3502" s="18">
        <f>VLOOKUP(D3502,'cpi roi'!A:C,2,FALSE)</f>
        <v>166.6</v>
      </c>
      <c r="F3502" s="18" t="s">
        <v>10693</v>
      </c>
      <c r="G3502" s="18">
        <v>7.4</v>
      </c>
      <c r="H3502" s="19">
        <v>95000</v>
      </c>
      <c r="I3502" s="18" t="s">
        <v>2882</v>
      </c>
      <c r="J3502" s="18" t="s">
        <v>1129</v>
      </c>
      <c r="K3502" s="18" t="s">
        <v>10137</v>
      </c>
      <c r="L3502" s="18" t="s">
        <v>34</v>
      </c>
      <c r="M3502" s="20">
        <v>24000000</v>
      </c>
      <c r="N3502" s="20">
        <v>88545092</v>
      </c>
      <c r="O3502" s="21">
        <f t="shared" si="162"/>
        <v>161942914.36014405</v>
      </c>
      <c r="P3502" s="22">
        <f t="shared" si="163"/>
        <v>368.93788333333333</v>
      </c>
      <c r="Q3502" s="20">
        <f t="shared" si="164"/>
        <v>53148314.525810324</v>
      </c>
      <c r="R3502" s="18" t="s">
        <v>10637</v>
      </c>
      <c r="S3502" s="18">
        <v>126</v>
      </c>
    </row>
    <row r="3503" spans="1:19" x14ac:dyDescent="0.25">
      <c r="A3503" s="18" t="s">
        <v>10806</v>
      </c>
      <c r="B3503" s="18" t="s">
        <v>37</v>
      </c>
      <c r="C3503" s="18" t="s">
        <v>67</v>
      </c>
      <c r="D3503" s="18">
        <v>1999</v>
      </c>
      <c r="E3503" s="18">
        <f>VLOOKUP(D3503,'cpi roi'!A:C,2,FALSE)</f>
        <v>166.6</v>
      </c>
      <c r="F3503" s="18" t="s">
        <v>9838</v>
      </c>
      <c r="G3503" s="18">
        <v>7.8</v>
      </c>
      <c r="H3503" s="19">
        <v>85000</v>
      </c>
      <c r="I3503" s="18" t="s">
        <v>5099</v>
      </c>
      <c r="J3503" s="18" t="s">
        <v>10807</v>
      </c>
      <c r="K3503" s="18" t="s">
        <v>10808</v>
      </c>
      <c r="L3503" s="18" t="s">
        <v>34</v>
      </c>
      <c r="M3503" s="20">
        <v>25000000</v>
      </c>
      <c r="N3503" s="20">
        <v>34698753</v>
      </c>
      <c r="O3503" s="21">
        <f t="shared" si="162"/>
        <v>63461644.892557025</v>
      </c>
      <c r="P3503" s="22">
        <f t="shared" si="163"/>
        <v>138.79501199999999</v>
      </c>
      <c r="Q3503" s="20">
        <f t="shared" si="164"/>
        <v>20827582.833133254</v>
      </c>
      <c r="R3503" s="18" t="s">
        <v>65</v>
      </c>
      <c r="S3503" s="18">
        <v>108</v>
      </c>
    </row>
    <row r="3504" spans="1:19" x14ac:dyDescent="0.25">
      <c r="A3504" s="18" t="s">
        <v>10809</v>
      </c>
      <c r="B3504" s="18" t="s">
        <v>2004</v>
      </c>
      <c r="C3504" s="18" t="s">
        <v>155</v>
      </c>
      <c r="D3504" s="18">
        <v>1999</v>
      </c>
      <c r="E3504" s="18">
        <f>VLOOKUP(D3504,'cpi roi'!A:C,2,FALSE)</f>
        <v>166.6</v>
      </c>
      <c r="F3504" s="18" t="s">
        <v>10773</v>
      </c>
      <c r="G3504" s="18">
        <v>5</v>
      </c>
      <c r="H3504" s="19">
        <v>73000</v>
      </c>
      <c r="I3504" s="18" t="s">
        <v>7919</v>
      </c>
      <c r="J3504" s="18" t="s">
        <v>10810</v>
      </c>
      <c r="K3504" s="18" t="s">
        <v>5713</v>
      </c>
      <c r="L3504" s="18" t="s">
        <v>34</v>
      </c>
      <c r="M3504" s="20">
        <v>80000000</v>
      </c>
      <c r="N3504" s="20">
        <v>177311151</v>
      </c>
      <c r="O3504" s="21">
        <f t="shared" si="162"/>
        <v>324289962.24309725</v>
      </c>
      <c r="P3504" s="22">
        <f t="shared" si="163"/>
        <v>221.63893874999999</v>
      </c>
      <c r="Q3504" s="20">
        <f t="shared" si="164"/>
        <v>106429262.30492197</v>
      </c>
      <c r="R3504" s="18" t="s">
        <v>9689</v>
      </c>
      <c r="S3504" s="18">
        <v>113</v>
      </c>
    </row>
    <row r="3505" spans="1:19" x14ac:dyDescent="0.25">
      <c r="A3505" s="18" t="s">
        <v>10811</v>
      </c>
      <c r="B3505" s="18" t="s">
        <v>20</v>
      </c>
      <c r="C3505" s="18" t="s">
        <v>56</v>
      </c>
      <c r="D3505" s="18">
        <v>1999</v>
      </c>
      <c r="E3505" s="18">
        <f>VLOOKUP(D3505,'cpi roi'!A:C,2,FALSE)</f>
        <v>166.6</v>
      </c>
      <c r="F3505" s="18" t="s">
        <v>10801</v>
      </c>
      <c r="G3505" s="18">
        <v>6.8</v>
      </c>
      <c r="H3505" s="19">
        <v>96000</v>
      </c>
      <c r="I3505" s="18" t="s">
        <v>586</v>
      </c>
      <c r="J3505" s="18" t="s">
        <v>586</v>
      </c>
      <c r="K3505" s="18" t="s">
        <v>10812</v>
      </c>
      <c r="L3505" s="18" t="s">
        <v>26</v>
      </c>
      <c r="M3505" s="20">
        <v>15000000</v>
      </c>
      <c r="N3505" s="20">
        <v>2856712</v>
      </c>
      <c r="O3505" s="21">
        <f t="shared" si="162"/>
        <v>5224730.7707082834</v>
      </c>
      <c r="P3505" s="22">
        <f t="shared" si="163"/>
        <v>19.044746666666668</v>
      </c>
      <c r="Q3505" s="20">
        <f t="shared" si="164"/>
        <v>1714713.0852340937</v>
      </c>
      <c r="R3505" s="18" t="s">
        <v>8990</v>
      </c>
      <c r="S3505" s="18">
        <v>97</v>
      </c>
    </row>
    <row r="3506" spans="1:19" x14ac:dyDescent="0.25">
      <c r="A3506" s="18" t="s">
        <v>10813</v>
      </c>
      <c r="B3506" s="18" t="s">
        <v>2004</v>
      </c>
      <c r="C3506" s="18" t="s">
        <v>21</v>
      </c>
      <c r="D3506" s="18">
        <v>1999</v>
      </c>
      <c r="E3506" s="18">
        <f>VLOOKUP(D3506,'cpi roi'!A:C,2,FALSE)</f>
        <v>166.6</v>
      </c>
      <c r="F3506" s="18" t="s">
        <v>10814</v>
      </c>
      <c r="G3506" s="18">
        <v>6.6</v>
      </c>
      <c r="H3506" s="19">
        <v>33000</v>
      </c>
      <c r="I3506" s="18" t="s">
        <v>516</v>
      </c>
      <c r="J3506" s="18" t="s">
        <v>7455</v>
      </c>
      <c r="K3506" s="18" t="s">
        <v>2833</v>
      </c>
      <c r="L3506" s="18" t="s">
        <v>34</v>
      </c>
      <c r="M3506" s="20">
        <v>80000000</v>
      </c>
      <c r="N3506" s="20">
        <v>46112640</v>
      </c>
      <c r="O3506" s="21">
        <f t="shared" si="162"/>
        <v>84336863.193277314</v>
      </c>
      <c r="P3506" s="22">
        <f t="shared" si="163"/>
        <v>57.640800000000006</v>
      </c>
      <c r="Q3506" s="20">
        <f t="shared" si="164"/>
        <v>27678655.462184876</v>
      </c>
      <c r="R3506" s="18" t="s">
        <v>65</v>
      </c>
      <c r="S3506" s="18">
        <v>137</v>
      </c>
    </row>
    <row r="3507" spans="1:19" x14ac:dyDescent="0.25">
      <c r="A3507" s="18" t="s">
        <v>10815</v>
      </c>
      <c r="B3507" s="18" t="s">
        <v>20</v>
      </c>
      <c r="C3507" s="18" t="s">
        <v>21</v>
      </c>
      <c r="D3507" s="18">
        <v>1999</v>
      </c>
      <c r="E3507" s="18">
        <f>VLOOKUP(D3507,'cpi roi'!A:C,2,FALSE)</f>
        <v>166.6</v>
      </c>
      <c r="F3507" s="18" t="s">
        <v>10816</v>
      </c>
      <c r="G3507" s="18">
        <v>6.8</v>
      </c>
      <c r="H3507" s="19">
        <v>65000</v>
      </c>
      <c r="I3507" s="18" t="s">
        <v>69</v>
      </c>
      <c r="J3507" s="18" t="s">
        <v>8630</v>
      </c>
      <c r="K3507" s="18" t="s">
        <v>1540</v>
      </c>
      <c r="L3507" s="18" t="s">
        <v>34</v>
      </c>
      <c r="M3507" s="20">
        <v>55000000</v>
      </c>
      <c r="N3507" s="20">
        <v>16797191</v>
      </c>
      <c r="O3507" s="21">
        <f t="shared" si="162"/>
        <v>30720912.951380551</v>
      </c>
      <c r="P3507" s="22">
        <f t="shared" si="163"/>
        <v>30.540347272727274</v>
      </c>
      <c r="Q3507" s="20">
        <f t="shared" si="164"/>
        <v>10082347.539015606</v>
      </c>
      <c r="R3507" s="18" t="s">
        <v>9803</v>
      </c>
      <c r="S3507" s="18">
        <v>121</v>
      </c>
    </row>
    <row r="3508" spans="1:19" x14ac:dyDescent="0.25">
      <c r="A3508" s="18" t="s">
        <v>10817</v>
      </c>
      <c r="B3508" s="18" t="s">
        <v>20</v>
      </c>
      <c r="C3508" s="18" t="s">
        <v>38</v>
      </c>
      <c r="D3508" s="18">
        <v>1999</v>
      </c>
      <c r="E3508" s="18">
        <f>VLOOKUP(D3508,'cpi roi'!A:C,2,FALSE)</f>
        <v>166.6</v>
      </c>
      <c r="F3508" s="18" t="s">
        <v>10662</v>
      </c>
      <c r="G3508" s="18">
        <v>7.1</v>
      </c>
      <c r="H3508" s="19">
        <v>163000</v>
      </c>
      <c r="I3508" s="18" t="s">
        <v>8190</v>
      </c>
      <c r="J3508" s="18" t="s">
        <v>9667</v>
      </c>
      <c r="K3508" s="18" t="s">
        <v>9716</v>
      </c>
      <c r="L3508" s="18" t="s">
        <v>34</v>
      </c>
      <c r="M3508" s="20">
        <v>75000000</v>
      </c>
      <c r="N3508" s="20">
        <v>107752036</v>
      </c>
      <c r="O3508" s="21">
        <f t="shared" si="162"/>
        <v>197071100.65546218</v>
      </c>
      <c r="P3508" s="22">
        <f t="shared" si="163"/>
        <v>143.66938133333335</v>
      </c>
      <c r="Q3508" s="20">
        <f t="shared" si="164"/>
        <v>64677092.436974794</v>
      </c>
      <c r="R3508" s="18" t="s">
        <v>27</v>
      </c>
      <c r="S3508" s="18">
        <v>114</v>
      </c>
    </row>
    <row r="3509" spans="1:19" x14ac:dyDescent="0.25">
      <c r="A3509" s="18" t="s">
        <v>10818</v>
      </c>
      <c r="B3509" s="18" t="s">
        <v>20</v>
      </c>
      <c r="C3509" s="18" t="s">
        <v>45</v>
      </c>
      <c r="D3509" s="18">
        <v>1999</v>
      </c>
      <c r="E3509" s="18">
        <f>VLOOKUP(D3509,'cpi roi'!A:C,2,FALSE)</f>
        <v>166.6</v>
      </c>
      <c r="F3509" s="18" t="s">
        <v>7241</v>
      </c>
      <c r="G3509" s="18">
        <v>7.2</v>
      </c>
      <c r="H3509" s="19">
        <v>68000</v>
      </c>
      <c r="I3509" s="18" t="s">
        <v>9083</v>
      </c>
      <c r="J3509" s="18" t="s">
        <v>10819</v>
      </c>
      <c r="K3509" s="18" t="s">
        <v>10820</v>
      </c>
      <c r="L3509" s="18" t="s">
        <v>34</v>
      </c>
      <c r="M3509" s="20">
        <v>20000000</v>
      </c>
      <c r="N3509" s="20">
        <v>28451622</v>
      </c>
      <c r="O3509" s="21">
        <f t="shared" si="162"/>
        <v>52036069.768307321</v>
      </c>
      <c r="P3509" s="22">
        <f t="shared" si="163"/>
        <v>142.25810999999999</v>
      </c>
      <c r="Q3509" s="20">
        <f t="shared" si="164"/>
        <v>17077804.321728691</v>
      </c>
      <c r="R3509" s="18" t="s">
        <v>35</v>
      </c>
      <c r="S3509" s="18">
        <v>102</v>
      </c>
    </row>
    <row r="3510" spans="1:19" x14ac:dyDescent="0.25">
      <c r="A3510" s="18" t="s">
        <v>10821</v>
      </c>
      <c r="B3510" s="18" t="s">
        <v>20</v>
      </c>
      <c r="C3510" s="18" t="s">
        <v>38</v>
      </c>
      <c r="D3510" s="18">
        <v>1999</v>
      </c>
      <c r="E3510" s="18">
        <f>VLOOKUP(D3510,'cpi roi'!A:C,2,FALSE)</f>
        <v>166.6</v>
      </c>
      <c r="F3510" s="18" t="s">
        <v>10822</v>
      </c>
      <c r="G3510" s="18">
        <v>7.1</v>
      </c>
      <c r="H3510" s="19">
        <v>133000</v>
      </c>
      <c r="I3510" s="18" t="s">
        <v>9671</v>
      </c>
      <c r="J3510" s="18" t="s">
        <v>10823</v>
      </c>
      <c r="K3510" s="18" t="s">
        <v>540</v>
      </c>
      <c r="L3510" s="18" t="s">
        <v>34</v>
      </c>
      <c r="M3510" s="20">
        <v>90000000</v>
      </c>
      <c r="N3510" s="20">
        <v>161626121</v>
      </c>
      <c r="O3510" s="21">
        <f t="shared" si="162"/>
        <v>295603115.65846336</v>
      </c>
      <c r="P3510" s="22">
        <f t="shared" si="163"/>
        <v>179.58457888888887</v>
      </c>
      <c r="Q3510" s="20">
        <f t="shared" si="164"/>
        <v>97014478.391356543</v>
      </c>
      <c r="R3510" s="18" t="s">
        <v>7591</v>
      </c>
      <c r="S3510" s="18">
        <v>100</v>
      </c>
    </row>
    <row r="3511" spans="1:19" x14ac:dyDescent="0.25">
      <c r="A3511" s="18" t="s">
        <v>10824</v>
      </c>
      <c r="B3511" s="18" t="s">
        <v>20</v>
      </c>
      <c r="C3511" s="18" t="s">
        <v>394</v>
      </c>
      <c r="D3511" s="18">
        <v>1999</v>
      </c>
      <c r="E3511" s="18">
        <f>VLOOKUP(D3511,'cpi roi'!A:C,2,FALSE)</f>
        <v>166.6</v>
      </c>
      <c r="F3511" s="18" t="s">
        <v>10747</v>
      </c>
      <c r="G3511" s="18">
        <v>7.7</v>
      </c>
      <c r="H3511" s="19">
        <v>195000</v>
      </c>
      <c r="I3511" s="18" t="s">
        <v>9741</v>
      </c>
      <c r="J3511" s="18" t="s">
        <v>9741</v>
      </c>
      <c r="K3511" s="18" t="s">
        <v>9741</v>
      </c>
      <c r="L3511" s="18" t="s">
        <v>34</v>
      </c>
      <c r="M3511" s="20">
        <v>21000000</v>
      </c>
      <c r="N3511" s="20">
        <v>83137603</v>
      </c>
      <c r="O3511" s="21">
        <f t="shared" si="162"/>
        <v>152052986.99939975</v>
      </c>
      <c r="P3511" s="22">
        <f t="shared" si="163"/>
        <v>395.89334761904757</v>
      </c>
      <c r="Q3511" s="20">
        <f t="shared" si="164"/>
        <v>49902522.80912365</v>
      </c>
      <c r="R3511" s="18" t="s">
        <v>9250</v>
      </c>
      <c r="S3511" s="18">
        <v>81</v>
      </c>
    </row>
    <row r="3512" spans="1:19" x14ac:dyDescent="0.25">
      <c r="A3512" s="18" t="s">
        <v>10825</v>
      </c>
      <c r="B3512" s="18" t="s">
        <v>341</v>
      </c>
      <c r="C3512" s="18" t="s">
        <v>67</v>
      </c>
      <c r="D3512" s="18">
        <v>1999</v>
      </c>
      <c r="E3512" s="18">
        <f>VLOOKUP(D3512,'cpi roi'!A:C,2,FALSE)</f>
        <v>166.6</v>
      </c>
      <c r="F3512" s="18" t="s">
        <v>10826</v>
      </c>
      <c r="G3512" s="18">
        <v>8</v>
      </c>
      <c r="H3512" s="19">
        <v>84000</v>
      </c>
      <c r="I3512" s="18" t="s">
        <v>2006</v>
      </c>
      <c r="J3512" s="18" t="s">
        <v>10827</v>
      </c>
      <c r="K3512" s="18" t="s">
        <v>3035</v>
      </c>
      <c r="L3512" s="18" t="s">
        <v>457</v>
      </c>
      <c r="M3512" s="20">
        <v>10000000</v>
      </c>
      <c r="N3512" s="20">
        <v>6416569</v>
      </c>
      <c r="O3512" s="21">
        <f t="shared" si="162"/>
        <v>11735465.63205282</v>
      </c>
      <c r="P3512" s="22">
        <f t="shared" si="163"/>
        <v>64.165689999999998</v>
      </c>
      <c r="Q3512" s="20">
        <f t="shared" si="164"/>
        <v>3851481.9927971191</v>
      </c>
      <c r="R3512" s="18" t="s">
        <v>10828</v>
      </c>
      <c r="S3512" s="18">
        <v>112</v>
      </c>
    </row>
    <row r="3513" spans="1:19" x14ac:dyDescent="0.25">
      <c r="A3513" s="18" t="s">
        <v>10829</v>
      </c>
      <c r="B3513" s="18" t="s">
        <v>20</v>
      </c>
      <c r="C3513" s="18" t="s">
        <v>45</v>
      </c>
      <c r="D3513" s="18">
        <v>1999</v>
      </c>
      <c r="E3513" s="18">
        <f>VLOOKUP(D3513,'cpi roi'!A:C,2,FALSE)</f>
        <v>166.6</v>
      </c>
      <c r="F3513" s="18" t="s">
        <v>10830</v>
      </c>
      <c r="G3513" s="18">
        <v>6.2</v>
      </c>
      <c r="H3513" s="19">
        <v>41000</v>
      </c>
      <c r="I3513" s="18" t="s">
        <v>6751</v>
      </c>
      <c r="J3513" s="18" t="s">
        <v>10831</v>
      </c>
      <c r="K3513" s="18" t="s">
        <v>10832</v>
      </c>
      <c r="L3513" s="18" t="s">
        <v>34</v>
      </c>
      <c r="M3513" s="20">
        <v>25000000</v>
      </c>
      <c r="N3513" s="20">
        <v>4152230</v>
      </c>
      <c r="O3513" s="21">
        <f t="shared" si="162"/>
        <v>7594144.5438175267</v>
      </c>
      <c r="P3513" s="22">
        <f t="shared" si="163"/>
        <v>16.608919999999998</v>
      </c>
      <c r="Q3513" s="20">
        <f t="shared" si="164"/>
        <v>2492334.9339735894</v>
      </c>
      <c r="R3513" s="18" t="s">
        <v>35</v>
      </c>
      <c r="S3513" s="18">
        <v>92</v>
      </c>
    </row>
    <row r="3514" spans="1:19" x14ac:dyDescent="0.25">
      <c r="A3514" s="18" t="s">
        <v>10833</v>
      </c>
      <c r="B3514" s="18" t="s">
        <v>2004</v>
      </c>
      <c r="C3514" s="18" t="s">
        <v>45</v>
      </c>
      <c r="D3514" s="18">
        <v>1999</v>
      </c>
      <c r="E3514" s="18">
        <f>VLOOKUP(D3514,'cpi roi'!A:C,2,FALSE)</f>
        <v>166.6</v>
      </c>
      <c r="F3514" s="18" t="s">
        <v>10834</v>
      </c>
      <c r="G3514" s="18">
        <v>6.4</v>
      </c>
      <c r="H3514" s="19">
        <v>68000</v>
      </c>
      <c r="I3514" s="18" t="s">
        <v>2226</v>
      </c>
      <c r="J3514" s="18" t="s">
        <v>856</v>
      </c>
      <c r="K3514" s="18" t="s">
        <v>856</v>
      </c>
      <c r="L3514" s="18" t="s">
        <v>34</v>
      </c>
      <c r="M3514" s="20">
        <v>55000000</v>
      </c>
      <c r="N3514" s="20">
        <v>98625775</v>
      </c>
      <c r="O3514" s="21">
        <f t="shared" si="162"/>
        <v>180379793.77250901</v>
      </c>
      <c r="P3514" s="22">
        <f t="shared" si="163"/>
        <v>179.31959090909092</v>
      </c>
      <c r="Q3514" s="20">
        <f t="shared" si="164"/>
        <v>59199144.657863148</v>
      </c>
      <c r="R3514" s="18" t="s">
        <v>65</v>
      </c>
      <c r="S3514" s="18">
        <v>97</v>
      </c>
    </row>
    <row r="3515" spans="1:19" x14ac:dyDescent="0.25">
      <c r="A3515" s="18" t="s">
        <v>10835</v>
      </c>
      <c r="B3515" s="18" t="s">
        <v>20</v>
      </c>
      <c r="C3515" s="18" t="s">
        <v>45</v>
      </c>
      <c r="D3515" s="18">
        <v>1999</v>
      </c>
      <c r="E3515" s="18">
        <f>VLOOKUP(D3515,'cpi roi'!A:C,2,FALSE)</f>
        <v>166.6</v>
      </c>
      <c r="F3515" s="18" t="s">
        <v>10834</v>
      </c>
      <c r="G3515" s="18">
        <v>6.9</v>
      </c>
      <c r="H3515" s="19">
        <v>36000</v>
      </c>
      <c r="I3515" s="18" t="s">
        <v>8214</v>
      </c>
      <c r="J3515" s="18" t="s">
        <v>10836</v>
      </c>
      <c r="K3515" s="18" t="s">
        <v>6917</v>
      </c>
      <c r="L3515" s="18" t="s">
        <v>34</v>
      </c>
      <c r="M3515" s="20">
        <v>34000000</v>
      </c>
      <c r="N3515" s="20">
        <v>4217115</v>
      </c>
      <c r="O3515" s="21">
        <f t="shared" si="162"/>
        <v>7712814.7689075628</v>
      </c>
      <c r="P3515" s="22">
        <f t="shared" si="163"/>
        <v>12.403279411764705</v>
      </c>
      <c r="Q3515" s="20">
        <f t="shared" si="164"/>
        <v>2531281.5126050422</v>
      </c>
      <c r="R3515" s="18" t="s">
        <v>2031</v>
      </c>
      <c r="S3515" s="18">
        <v>95</v>
      </c>
    </row>
    <row r="3516" spans="1:19" x14ac:dyDescent="0.25">
      <c r="A3516" s="18" t="s">
        <v>10837</v>
      </c>
      <c r="B3516" s="18" t="s">
        <v>20</v>
      </c>
      <c r="C3516" s="18" t="s">
        <v>108</v>
      </c>
      <c r="D3516" s="18">
        <v>1999</v>
      </c>
      <c r="E3516" s="18">
        <f>VLOOKUP(D3516,'cpi roi'!A:C,2,FALSE)</f>
        <v>166.6</v>
      </c>
      <c r="F3516" s="18" t="s">
        <v>10252</v>
      </c>
      <c r="G3516" s="18">
        <v>6.4</v>
      </c>
      <c r="H3516" s="19">
        <v>55000</v>
      </c>
      <c r="I3516" s="18" t="s">
        <v>9540</v>
      </c>
      <c r="J3516" s="18" t="s">
        <v>10838</v>
      </c>
      <c r="K3516" s="18" t="s">
        <v>164</v>
      </c>
      <c r="L3516" s="18" t="s">
        <v>34</v>
      </c>
      <c r="M3516" s="20">
        <v>95000000</v>
      </c>
      <c r="N3516" s="20">
        <v>149705852</v>
      </c>
      <c r="O3516" s="21">
        <f t="shared" si="162"/>
        <v>273801759.33013207</v>
      </c>
      <c r="P3516" s="22">
        <f t="shared" si="163"/>
        <v>157.58510736842106</v>
      </c>
      <c r="Q3516" s="20">
        <f t="shared" si="164"/>
        <v>89859454.981992796</v>
      </c>
      <c r="R3516" s="18" t="s">
        <v>48</v>
      </c>
      <c r="S3516" s="18">
        <v>116</v>
      </c>
    </row>
    <row r="3517" spans="1:19" x14ac:dyDescent="0.25">
      <c r="A3517" s="18" t="s">
        <v>10839</v>
      </c>
      <c r="B3517" s="18" t="s">
        <v>20</v>
      </c>
      <c r="C3517" s="18" t="s">
        <v>29</v>
      </c>
      <c r="D3517" s="18">
        <v>1999</v>
      </c>
      <c r="E3517" s="18">
        <f>VLOOKUP(D3517,'cpi roi'!A:C,2,FALSE)</f>
        <v>166.6</v>
      </c>
      <c r="F3517" s="18" t="s">
        <v>10724</v>
      </c>
      <c r="G3517" s="18">
        <v>6.4</v>
      </c>
      <c r="H3517" s="19">
        <v>65000</v>
      </c>
      <c r="I3517" s="18" t="s">
        <v>2911</v>
      </c>
      <c r="J3517" s="18" t="s">
        <v>2970</v>
      </c>
      <c r="K3517" s="18" t="s">
        <v>10840</v>
      </c>
      <c r="L3517" s="18" t="s">
        <v>457</v>
      </c>
      <c r="M3517" s="20">
        <v>85000000</v>
      </c>
      <c r="N3517" s="20">
        <v>66976317</v>
      </c>
      <c r="O3517" s="21">
        <f t="shared" si="162"/>
        <v>122495100.77971189</v>
      </c>
      <c r="P3517" s="22">
        <f t="shared" si="163"/>
        <v>78.795667058823526</v>
      </c>
      <c r="Q3517" s="20">
        <f t="shared" si="164"/>
        <v>40201870.948379353</v>
      </c>
      <c r="R3517" s="18" t="s">
        <v>35</v>
      </c>
      <c r="S3517" s="18">
        <v>148</v>
      </c>
    </row>
    <row r="3518" spans="1:19" x14ac:dyDescent="0.25">
      <c r="A3518" s="18" t="s">
        <v>10841</v>
      </c>
      <c r="B3518" s="18" t="s">
        <v>20</v>
      </c>
      <c r="C3518" s="18" t="s">
        <v>67</v>
      </c>
      <c r="D3518" s="18">
        <v>1999</v>
      </c>
      <c r="E3518" s="18">
        <f>VLOOKUP(D3518,'cpi roi'!A:C,2,FALSE)</f>
        <v>166.6</v>
      </c>
      <c r="F3518" s="18" t="s">
        <v>10799</v>
      </c>
      <c r="G3518" s="18">
        <v>7.4</v>
      </c>
      <c r="H3518" s="19">
        <v>126000</v>
      </c>
      <c r="I3518" s="18" t="s">
        <v>695</v>
      </c>
      <c r="J3518" s="18" t="s">
        <v>5779</v>
      </c>
      <c r="K3518" s="18" t="s">
        <v>7916</v>
      </c>
      <c r="L3518" s="18" t="s">
        <v>26</v>
      </c>
      <c r="M3518" s="20">
        <v>82000000</v>
      </c>
      <c r="N3518" s="20">
        <v>47434430</v>
      </c>
      <c r="O3518" s="21">
        <f t="shared" si="162"/>
        <v>86754326.656662658</v>
      </c>
      <c r="P3518" s="22">
        <f t="shared" si="163"/>
        <v>57.846865853658535</v>
      </c>
      <c r="Q3518" s="20">
        <f t="shared" si="164"/>
        <v>28472046.818727493</v>
      </c>
      <c r="R3518" s="18" t="s">
        <v>65</v>
      </c>
      <c r="S3518" s="18">
        <v>118</v>
      </c>
    </row>
    <row r="3519" spans="1:19" x14ac:dyDescent="0.25">
      <c r="A3519" s="18" t="s">
        <v>10842</v>
      </c>
      <c r="B3519" s="18" t="s">
        <v>452</v>
      </c>
      <c r="C3519" s="18" t="s">
        <v>21</v>
      </c>
      <c r="D3519" s="18">
        <v>1999</v>
      </c>
      <c r="E3519" s="18">
        <f>VLOOKUP(D3519,'cpi roi'!A:C,2,FALSE)</f>
        <v>166.6</v>
      </c>
      <c r="F3519" s="18" t="s">
        <v>10843</v>
      </c>
      <c r="G3519" s="18">
        <v>7.5</v>
      </c>
      <c r="H3519" s="19">
        <v>9200</v>
      </c>
      <c r="I3519" s="18" t="s">
        <v>10844</v>
      </c>
      <c r="J3519" s="18" t="s">
        <v>10844</v>
      </c>
      <c r="K3519" s="18" t="s">
        <v>10845</v>
      </c>
      <c r="L3519" s="18" t="s">
        <v>26</v>
      </c>
      <c r="M3519" s="20">
        <v>30000</v>
      </c>
      <c r="N3519" s="20">
        <v>217244</v>
      </c>
      <c r="O3519" s="21">
        <f t="shared" si="162"/>
        <v>397324.41056422569</v>
      </c>
      <c r="P3519" s="22">
        <f t="shared" si="163"/>
        <v>724.14666666666665</v>
      </c>
      <c r="Q3519" s="20">
        <f t="shared" si="164"/>
        <v>130398.55942376952</v>
      </c>
      <c r="R3519" s="18" t="s">
        <v>10846</v>
      </c>
      <c r="S3519" s="18">
        <v>94</v>
      </c>
    </row>
    <row r="3520" spans="1:19" x14ac:dyDescent="0.25">
      <c r="A3520" s="18" t="s">
        <v>10847</v>
      </c>
      <c r="B3520" s="18" t="s">
        <v>20</v>
      </c>
      <c r="C3520" s="18" t="s">
        <v>29</v>
      </c>
      <c r="D3520" s="18">
        <v>1999</v>
      </c>
      <c r="E3520" s="18">
        <f>VLOOKUP(D3520,'cpi roi'!A:C,2,FALSE)</f>
        <v>166.6</v>
      </c>
      <c r="F3520" s="18" t="s">
        <v>10848</v>
      </c>
      <c r="G3520" s="18">
        <v>7</v>
      </c>
      <c r="H3520" s="19">
        <v>38000</v>
      </c>
      <c r="I3520" s="18" t="s">
        <v>8389</v>
      </c>
      <c r="J3520" s="18" t="s">
        <v>10849</v>
      </c>
      <c r="K3520" s="18" t="s">
        <v>10850</v>
      </c>
      <c r="L3520" s="18" t="s">
        <v>26</v>
      </c>
      <c r="M3520" s="20">
        <v>12000000</v>
      </c>
      <c r="N3520" s="20">
        <v>2062405</v>
      </c>
      <c r="O3520" s="21">
        <f t="shared" si="162"/>
        <v>3771997.6200480191</v>
      </c>
      <c r="P3520" s="22">
        <f t="shared" si="163"/>
        <v>17.186708333333335</v>
      </c>
      <c r="Q3520" s="20">
        <f t="shared" si="164"/>
        <v>1237938.175270108</v>
      </c>
      <c r="R3520" s="18" t="s">
        <v>10851</v>
      </c>
      <c r="S3520" s="18">
        <v>101</v>
      </c>
    </row>
    <row r="3521" spans="1:19" x14ac:dyDescent="0.25">
      <c r="A3521" s="18" t="s">
        <v>10852</v>
      </c>
      <c r="B3521" s="18" t="s">
        <v>2004</v>
      </c>
      <c r="C3521" s="18" t="s">
        <v>38</v>
      </c>
      <c r="D3521" s="18">
        <v>1999</v>
      </c>
      <c r="E3521" s="18">
        <f>VLOOKUP(D3521,'cpi roi'!A:C,2,FALSE)</f>
        <v>166.6</v>
      </c>
      <c r="F3521" s="18" t="s">
        <v>10830</v>
      </c>
      <c r="G3521" s="18">
        <v>6.3</v>
      </c>
      <c r="H3521" s="19">
        <v>110000</v>
      </c>
      <c r="I3521" s="18" t="s">
        <v>6176</v>
      </c>
      <c r="J3521" s="18" t="s">
        <v>3133</v>
      </c>
      <c r="K3521" s="18" t="s">
        <v>574</v>
      </c>
      <c r="L3521" s="18" t="s">
        <v>34</v>
      </c>
      <c r="M3521" s="20">
        <v>66000000</v>
      </c>
      <c r="N3521" s="20">
        <v>212404396</v>
      </c>
      <c r="O3521" s="21">
        <f t="shared" si="162"/>
        <v>388473106.00960386</v>
      </c>
      <c r="P3521" s="22">
        <f t="shared" si="163"/>
        <v>321.82484242424243</v>
      </c>
      <c r="Q3521" s="20">
        <f t="shared" si="164"/>
        <v>127493635.05402161</v>
      </c>
      <c r="R3521" s="18" t="s">
        <v>184</v>
      </c>
      <c r="S3521" s="18">
        <v>113</v>
      </c>
    </row>
    <row r="3522" spans="1:19" x14ac:dyDescent="0.25">
      <c r="A3522" s="18" t="s">
        <v>10853</v>
      </c>
      <c r="B3522" s="18" t="s">
        <v>2004</v>
      </c>
      <c r="C3522" s="18" t="s">
        <v>45</v>
      </c>
      <c r="D3522" s="18">
        <v>1999</v>
      </c>
      <c r="E3522" s="18">
        <f>VLOOKUP(D3522,'cpi roi'!A:C,2,FALSE)</f>
        <v>166.6</v>
      </c>
      <c r="F3522" s="18" t="s">
        <v>10650</v>
      </c>
      <c r="G3522" s="18">
        <v>7.1</v>
      </c>
      <c r="H3522" s="19">
        <v>23000</v>
      </c>
      <c r="I3522" s="18" t="s">
        <v>8730</v>
      </c>
      <c r="J3522" s="18" t="s">
        <v>7634</v>
      </c>
      <c r="K3522" s="18" t="s">
        <v>10854</v>
      </c>
      <c r="L3522" s="18" t="s">
        <v>26</v>
      </c>
      <c r="M3522" s="20">
        <v>0</v>
      </c>
      <c r="N3522" s="20">
        <v>4775847</v>
      </c>
      <c r="O3522" s="21">
        <f t="shared" si="162"/>
        <v>8734697.3643457387</v>
      </c>
      <c r="P3522" s="22">
        <f t="shared" si="163"/>
        <v>0</v>
      </c>
      <c r="Q3522" s="20">
        <f t="shared" si="164"/>
        <v>2866654.8619447779</v>
      </c>
      <c r="R3522" s="18" t="s">
        <v>10855</v>
      </c>
      <c r="S3522" s="18">
        <v>112</v>
      </c>
    </row>
    <row r="3523" spans="1:19" x14ac:dyDescent="0.25">
      <c r="A3523" s="18" t="s">
        <v>10856</v>
      </c>
      <c r="B3523" s="18" t="s">
        <v>20</v>
      </c>
      <c r="C3523" s="18" t="s">
        <v>56</v>
      </c>
      <c r="D3523" s="18">
        <v>1999</v>
      </c>
      <c r="E3523" s="18">
        <f>VLOOKUP(D3523,'cpi roi'!A:C,2,FALSE)</f>
        <v>166.6</v>
      </c>
      <c r="F3523" s="18" t="s">
        <v>10857</v>
      </c>
      <c r="G3523" s="18">
        <v>7</v>
      </c>
      <c r="H3523" s="19">
        <v>77000</v>
      </c>
      <c r="I3523" s="18" t="s">
        <v>5906</v>
      </c>
      <c r="J3523" s="18" t="s">
        <v>115</v>
      </c>
      <c r="K3523" s="18" t="s">
        <v>2051</v>
      </c>
      <c r="L3523" s="18" t="s">
        <v>34</v>
      </c>
      <c r="M3523" s="20">
        <v>12000000</v>
      </c>
      <c r="N3523" s="20">
        <v>21142914</v>
      </c>
      <c r="O3523" s="21">
        <f t="shared" ref="O3523:O3586" si="165">(304.7/E3523)*N3523</f>
        <v>38668942.951980792</v>
      </c>
      <c r="P3523" s="22">
        <f t="shared" ref="P3523:P3586" si="166">IFERROR(N3523/M3523, 0)*100</f>
        <v>176.19095000000002</v>
      </c>
      <c r="Q3523" s="20">
        <f t="shared" ref="Q3523:Q3586" si="167">N3523/(E3523/100)</f>
        <v>12690824.729891958</v>
      </c>
      <c r="R3523" s="18" t="s">
        <v>10588</v>
      </c>
      <c r="S3523" s="18">
        <v>99</v>
      </c>
    </row>
    <row r="3524" spans="1:19" x14ac:dyDescent="0.25">
      <c r="A3524" s="18" t="s">
        <v>10858</v>
      </c>
      <c r="B3524" s="18" t="s">
        <v>452</v>
      </c>
      <c r="C3524" s="18" t="s">
        <v>21</v>
      </c>
      <c r="D3524" s="18">
        <v>1999</v>
      </c>
      <c r="E3524" s="18">
        <f>VLOOKUP(D3524,'cpi roi'!A:C,2,FALSE)</f>
        <v>166.6</v>
      </c>
      <c r="F3524" s="18" t="s">
        <v>10859</v>
      </c>
      <c r="G3524" s="18">
        <v>5.8</v>
      </c>
      <c r="H3524" s="19">
        <v>4600</v>
      </c>
      <c r="I3524" s="18" t="s">
        <v>3451</v>
      </c>
      <c r="J3524" s="18" t="s">
        <v>3451</v>
      </c>
      <c r="K3524" s="18" t="s">
        <v>10860</v>
      </c>
      <c r="L3524" s="18" t="s">
        <v>457</v>
      </c>
      <c r="M3524" s="20">
        <v>0</v>
      </c>
      <c r="N3524" s="20">
        <v>0</v>
      </c>
      <c r="O3524" s="21">
        <f t="shared" si="165"/>
        <v>0</v>
      </c>
      <c r="P3524" s="22">
        <f t="shared" si="166"/>
        <v>0</v>
      </c>
      <c r="Q3524" s="20">
        <f t="shared" si="167"/>
        <v>0</v>
      </c>
      <c r="R3524" s="18" t="s">
        <v>8914</v>
      </c>
      <c r="S3524" s="18">
        <v>134</v>
      </c>
    </row>
    <row r="3525" spans="1:19" x14ac:dyDescent="0.25">
      <c r="A3525" s="18" t="s">
        <v>10861</v>
      </c>
      <c r="B3525" s="18" t="s">
        <v>20</v>
      </c>
      <c r="C3525" s="18" t="s">
        <v>38</v>
      </c>
      <c r="D3525" s="18">
        <v>1999</v>
      </c>
      <c r="E3525" s="18">
        <f>VLOOKUP(D3525,'cpi roi'!A:C,2,FALSE)</f>
        <v>166.6</v>
      </c>
      <c r="F3525" s="18" t="s">
        <v>10862</v>
      </c>
      <c r="G3525" s="18">
        <v>7.5</v>
      </c>
      <c r="H3525" s="19">
        <v>86000</v>
      </c>
      <c r="I3525" s="18" t="s">
        <v>2193</v>
      </c>
      <c r="J3525" s="18" t="s">
        <v>2193</v>
      </c>
      <c r="K3525" s="18" t="s">
        <v>4842</v>
      </c>
      <c r="L3525" s="18" t="s">
        <v>457</v>
      </c>
      <c r="M3525" s="20">
        <v>0</v>
      </c>
      <c r="N3525" s="20">
        <v>9380473</v>
      </c>
      <c r="O3525" s="21">
        <f t="shared" si="165"/>
        <v>17156243.235894356</v>
      </c>
      <c r="P3525" s="22">
        <f t="shared" si="166"/>
        <v>0</v>
      </c>
      <c r="Q3525" s="20">
        <f t="shared" si="167"/>
        <v>5630536.0144057628</v>
      </c>
      <c r="R3525" s="18" t="s">
        <v>8644</v>
      </c>
      <c r="S3525" s="18">
        <v>116</v>
      </c>
    </row>
    <row r="3526" spans="1:19" x14ac:dyDescent="0.25">
      <c r="A3526" s="18" t="s">
        <v>10863</v>
      </c>
      <c r="B3526" s="18" t="s">
        <v>2004</v>
      </c>
      <c r="C3526" s="18" t="s">
        <v>45</v>
      </c>
      <c r="D3526" s="18">
        <v>1999</v>
      </c>
      <c r="E3526" s="18">
        <f>VLOOKUP(D3526,'cpi roi'!A:C,2,FALSE)</f>
        <v>166.6</v>
      </c>
      <c r="F3526" s="18" t="s">
        <v>10864</v>
      </c>
      <c r="G3526" s="18">
        <v>5.3</v>
      </c>
      <c r="H3526" s="19">
        <v>20000</v>
      </c>
      <c r="I3526" s="18" t="s">
        <v>8988</v>
      </c>
      <c r="J3526" s="18" t="s">
        <v>8988</v>
      </c>
      <c r="K3526" s="18" t="s">
        <v>10865</v>
      </c>
      <c r="L3526" s="18" t="s">
        <v>34</v>
      </c>
      <c r="M3526" s="20">
        <v>13000000</v>
      </c>
      <c r="N3526" s="20">
        <v>8951935</v>
      </c>
      <c r="O3526" s="21">
        <f t="shared" si="165"/>
        <v>16372476.557623049</v>
      </c>
      <c r="P3526" s="22">
        <f t="shared" si="166"/>
        <v>68.861038461538456</v>
      </c>
      <c r="Q3526" s="20">
        <f t="shared" si="167"/>
        <v>5373310.3241296522</v>
      </c>
      <c r="R3526" s="18" t="s">
        <v>3747</v>
      </c>
      <c r="S3526" s="18">
        <v>96</v>
      </c>
    </row>
    <row r="3527" spans="1:19" x14ac:dyDescent="0.25">
      <c r="A3527" s="18" t="s">
        <v>10866</v>
      </c>
      <c r="B3527" s="18" t="s">
        <v>37</v>
      </c>
      <c r="C3527" s="18" t="s">
        <v>45</v>
      </c>
      <c r="D3527" s="18">
        <v>1999</v>
      </c>
      <c r="E3527" s="18">
        <f>VLOOKUP(D3527,'cpi roi'!A:C,2,FALSE)</f>
        <v>166.6</v>
      </c>
      <c r="F3527" s="18" t="s">
        <v>10699</v>
      </c>
      <c r="G3527" s="18">
        <v>6.9</v>
      </c>
      <c r="H3527" s="19">
        <v>112000</v>
      </c>
      <c r="I3527" s="18" t="s">
        <v>2056</v>
      </c>
      <c r="J3527" s="18" t="s">
        <v>10867</v>
      </c>
      <c r="K3527" s="18" t="s">
        <v>101</v>
      </c>
      <c r="L3527" s="18" t="s">
        <v>34</v>
      </c>
      <c r="M3527" s="20">
        <v>100000000</v>
      </c>
      <c r="N3527" s="20">
        <v>87423861</v>
      </c>
      <c r="O3527" s="21">
        <f t="shared" si="165"/>
        <v>159892259.58403361</v>
      </c>
      <c r="P3527" s="22">
        <f t="shared" si="166"/>
        <v>87.423861000000002</v>
      </c>
      <c r="Q3527" s="20">
        <f t="shared" si="167"/>
        <v>52475306.722689077</v>
      </c>
      <c r="R3527" s="18" t="s">
        <v>9206</v>
      </c>
      <c r="S3527" s="18">
        <v>132</v>
      </c>
    </row>
    <row r="3528" spans="1:19" x14ac:dyDescent="0.25">
      <c r="A3528" s="18" t="s">
        <v>10868</v>
      </c>
      <c r="B3528" s="18" t="s">
        <v>37</v>
      </c>
      <c r="C3528" s="18" t="s">
        <v>45</v>
      </c>
      <c r="D3528" s="18">
        <v>1999</v>
      </c>
      <c r="E3528" s="18">
        <f>VLOOKUP(D3528,'cpi roi'!A:C,2,FALSE)</f>
        <v>166.6</v>
      </c>
      <c r="F3528" s="18" t="s">
        <v>10684</v>
      </c>
      <c r="G3528" s="18">
        <v>5.6</v>
      </c>
      <c r="H3528" s="19">
        <v>95000</v>
      </c>
      <c r="I3528" s="18" t="s">
        <v>1236</v>
      </c>
      <c r="J3528" s="18" t="s">
        <v>10869</v>
      </c>
      <c r="K3528" s="18" t="s">
        <v>6288</v>
      </c>
      <c r="L3528" s="18" t="s">
        <v>34</v>
      </c>
      <c r="M3528" s="20">
        <v>70000000</v>
      </c>
      <c r="N3528" s="20">
        <v>309460292</v>
      </c>
      <c r="O3528" s="21">
        <f t="shared" si="165"/>
        <v>565981698.51380551</v>
      </c>
      <c r="P3528" s="22">
        <f t="shared" si="166"/>
        <v>442.08613142857143</v>
      </c>
      <c r="Q3528" s="20">
        <f t="shared" si="167"/>
        <v>185750475.39015606</v>
      </c>
      <c r="R3528" s="18" t="s">
        <v>48</v>
      </c>
      <c r="S3528" s="18">
        <v>116</v>
      </c>
    </row>
    <row r="3529" spans="1:19" x14ac:dyDescent="0.25">
      <c r="A3529" s="18" t="s">
        <v>10870</v>
      </c>
      <c r="B3529" s="18" t="s">
        <v>20</v>
      </c>
      <c r="C3529" s="18" t="s">
        <v>4887</v>
      </c>
      <c r="D3529" s="18">
        <v>1999</v>
      </c>
      <c r="E3529" s="18">
        <f>VLOOKUP(D3529,'cpi roi'!A:C,2,FALSE)</f>
        <v>166.6</v>
      </c>
      <c r="F3529" s="18" t="s">
        <v>10390</v>
      </c>
      <c r="G3529" s="18">
        <v>7.1</v>
      </c>
      <c r="H3529" s="19">
        <v>69000</v>
      </c>
      <c r="I3529" s="18" t="s">
        <v>10871</v>
      </c>
      <c r="J3529" s="18" t="s">
        <v>10872</v>
      </c>
      <c r="K3529" s="18" t="s">
        <v>10873</v>
      </c>
      <c r="L3529" s="18" t="s">
        <v>34</v>
      </c>
      <c r="M3529" s="20">
        <v>16000000</v>
      </c>
      <c r="N3529" s="20">
        <v>18564088</v>
      </c>
      <c r="O3529" s="21">
        <f t="shared" si="165"/>
        <v>33952446.660264105</v>
      </c>
      <c r="P3529" s="22">
        <f t="shared" si="166"/>
        <v>116.02555000000001</v>
      </c>
      <c r="Q3529" s="20">
        <f t="shared" si="167"/>
        <v>11142909.963985594</v>
      </c>
      <c r="R3529" s="18" t="s">
        <v>35</v>
      </c>
      <c r="S3529" s="18">
        <v>100</v>
      </c>
    </row>
    <row r="3530" spans="1:19" x14ac:dyDescent="0.25">
      <c r="A3530" s="18" t="s">
        <v>10874</v>
      </c>
      <c r="B3530" s="18" t="s">
        <v>37</v>
      </c>
      <c r="C3530" s="18" t="s">
        <v>38</v>
      </c>
      <c r="D3530" s="18">
        <v>1999</v>
      </c>
      <c r="E3530" s="18">
        <f>VLOOKUP(D3530,'cpi roi'!A:C,2,FALSE)</f>
        <v>166.6</v>
      </c>
      <c r="F3530" s="18" t="s">
        <v>10773</v>
      </c>
      <c r="G3530" s="18">
        <v>4.2</v>
      </c>
      <c r="H3530" s="19">
        <v>46000</v>
      </c>
      <c r="I3530" s="18" t="s">
        <v>6453</v>
      </c>
      <c r="J3530" s="18" t="s">
        <v>10875</v>
      </c>
      <c r="K3530" s="18" t="s">
        <v>1516</v>
      </c>
      <c r="L3530" s="18" t="s">
        <v>34</v>
      </c>
      <c r="M3530" s="20">
        <v>90000000</v>
      </c>
      <c r="N3530" s="20">
        <v>134403112</v>
      </c>
      <c r="O3530" s="21">
        <f t="shared" si="165"/>
        <v>245814094.99639857</v>
      </c>
      <c r="P3530" s="22">
        <f t="shared" si="166"/>
        <v>149.3367911111111</v>
      </c>
      <c r="Q3530" s="20">
        <f t="shared" si="167"/>
        <v>80674136.854741901</v>
      </c>
      <c r="R3530" s="18" t="s">
        <v>1729</v>
      </c>
      <c r="S3530" s="18">
        <v>78</v>
      </c>
    </row>
    <row r="3531" spans="1:19" x14ac:dyDescent="0.25">
      <c r="A3531" s="18" t="s">
        <v>10876</v>
      </c>
      <c r="B3531" s="18" t="s">
        <v>20</v>
      </c>
      <c r="C3531" s="18" t="s">
        <v>38</v>
      </c>
      <c r="D3531" s="18">
        <v>1999</v>
      </c>
      <c r="E3531" s="18">
        <f>VLOOKUP(D3531,'cpi roi'!A:C,2,FALSE)</f>
        <v>166.6</v>
      </c>
      <c r="F3531" s="18" t="s">
        <v>10655</v>
      </c>
      <c r="G3531" s="18">
        <v>7.2</v>
      </c>
      <c r="H3531" s="19">
        <v>83000</v>
      </c>
      <c r="I3531" s="18" t="s">
        <v>9989</v>
      </c>
      <c r="J3531" s="18" t="s">
        <v>10877</v>
      </c>
      <c r="K3531" s="18" t="s">
        <v>667</v>
      </c>
      <c r="L3531" s="18" t="s">
        <v>34</v>
      </c>
      <c r="M3531" s="20">
        <v>31000000</v>
      </c>
      <c r="N3531" s="20">
        <v>41067311</v>
      </c>
      <c r="O3531" s="21">
        <f t="shared" si="165"/>
        <v>75109301.69087635</v>
      </c>
      <c r="P3531" s="22">
        <f t="shared" si="166"/>
        <v>132.47519677419353</v>
      </c>
      <c r="Q3531" s="20">
        <f t="shared" si="167"/>
        <v>24650246.698679473</v>
      </c>
      <c r="R3531" s="18" t="s">
        <v>10878</v>
      </c>
      <c r="S3531" s="18">
        <v>117</v>
      </c>
    </row>
    <row r="3532" spans="1:19" x14ac:dyDescent="0.25">
      <c r="A3532" s="18" t="s">
        <v>10879</v>
      </c>
      <c r="B3532" s="18" t="s">
        <v>20</v>
      </c>
      <c r="C3532" s="18" t="s">
        <v>67</v>
      </c>
      <c r="D3532" s="18">
        <v>1999</v>
      </c>
      <c r="E3532" s="18">
        <f>VLOOKUP(D3532,'cpi roi'!A:C,2,FALSE)</f>
        <v>166.6</v>
      </c>
      <c r="F3532" s="18" t="s">
        <v>10696</v>
      </c>
      <c r="G3532" s="18">
        <v>7.6</v>
      </c>
      <c r="H3532" s="19">
        <v>93000</v>
      </c>
      <c r="I3532" s="18" t="s">
        <v>1293</v>
      </c>
      <c r="J3532" s="18" t="s">
        <v>10880</v>
      </c>
      <c r="K3532" s="18" t="s">
        <v>4128</v>
      </c>
      <c r="L3532" s="18" t="s">
        <v>34</v>
      </c>
      <c r="M3532" s="20">
        <v>50000000</v>
      </c>
      <c r="N3532" s="20">
        <v>73956241</v>
      </c>
      <c r="O3532" s="21">
        <f t="shared" si="165"/>
        <v>135260904.15786314</v>
      </c>
      <c r="P3532" s="22">
        <f t="shared" si="166"/>
        <v>147.91248200000001</v>
      </c>
      <c r="Q3532" s="20">
        <f t="shared" si="167"/>
        <v>44391501.200480193</v>
      </c>
      <c r="R3532" s="18" t="s">
        <v>10881</v>
      </c>
      <c r="S3532" s="18">
        <v>146</v>
      </c>
    </row>
    <row r="3533" spans="1:19" x14ac:dyDescent="0.25">
      <c r="A3533" s="18" t="s">
        <v>10882</v>
      </c>
      <c r="B3533" s="18" t="s">
        <v>20</v>
      </c>
      <c r="C3533" s="18" t="s">
        <v>21</v>
      </c>
      <c r="D3533" s="18">
        <v>1999</v>
      </c>
      <c r="E3533" s="18">
        <f>VLOOKUP(D3533,'cpi roi'!A:C,2,FALSE)</f>
        <v>166.6</v>
      </c>
      <c r="F3533" s="18" t="s">
        <v>10777</v>
      </c>
      <c r="G3533" s="18">
        <v>7.9</v>
      </c>
      <c r="H3533" s="19">
        <v>91000</v>
      </c>
      <c r="I3533" s="18" t="s">
        <v>3477</v>
      </c>
      <c r="J3533" s="18" t="s">
        <v>3477</v>
      </c>
      <c r="K3533" s="18" t="s">
        <v>10883</v>
      </c>
      <c r="L3533" s="18" t="s">
        <v>1116</v>
      </c>
      <c r="M3533" s="20">
        <v>0</v>
      </c>
      <c r="N3533" s="20">
        <v>67952969</v>
      </c>
      <c r="O3533" s="21">
        <f t="shared" si="165"/>
        <v>124281330.4579832</v>
      </c>
      <c r="P3533" s="22">
        <f t="shared" si="166"/>
        <v>0</v>
      </c>
      <c r="Q3533" s="20">
        <f t="shared" si="167"/>
        <v>40788096.638655461</v>
      </c>
      <c r="R3533" s="18" t="s">
        <v>5201</v>
      </c>
      <c r="S3533" s="18">
        <v>101</v>
      </c>
    </row>
    <row r="3534" spans="1:19" x14ac:dyDescent="0.25">
      <c r="A3534" s="18" t="s">
        <v>10884</v>
      </c>
      <c r="B3534" s="18" t="s">
        <v>2004</v>
      </c>
      <c r="C3534" s="18" t="s">
        <v>45</v>
      </c>
      <c r="D3534" s="18">
        <v>1999</v>
      </c>
      <c r="E3534" s="18">
        <f>VLOOKUP(D3534,'cpi roi'!A:C,2,FALSE)</f>
        <v>166.6</v>
      </c>
      <c r="F3534" s="18" t="s">
        <v>10662</v>
      </c>
      <c r="G3534" s="18">
        <v>5.8</v>
      </c>
      <c r="H3534" s="19">
        <v>19000</v>
      </c>
      <c r="I3534" s="18" t="s">
        <v>10885</v>
      </c>
      <c r="J3534" s="18" t="s">
        <v>10886</v>
      </c>
      <c r="K3534" s="18" t="s">
        <v>10887</v>
      </c>
      <c r="L3534" s="18" t="s">
        <v>34</v>
      </c>
      <c r="M3534" s="20">
        <v>8500000</v>
      </c>
      <c r="N3534" s="20">
        <v>22593409</v>
      </c>
      <c r="O3534" s="21">
        <f t="shared" si="165"/>
        <v>41321799.053421371</v>
      </c>
      <c r="P3534" s="22">
        <f t="shared" si="166"/>
        <v>265.80481176470585</v>
      </c>
      <c r="Q3534" s="20">
        <f t="shared" si="167"/>
        <v>13561469.987995198</v>
      </c>
      <c r="R3534" s="18" t="s">
        <v>184</v>
      </c>
      <c r="S3534" s="18">
        <v>91</v>
      </c>
    </row>
    <row r="3535" spans="1:19" x14ac:dyDescent="0.25">
      <c r="A3535" s="18" t="s">
        <v>10888</v>
      </c>
      <c r="B3535" s="18" t="s">
        <v>2004</v>
      </c>
      <c r="C3535" s="18" t="s">
        <v>38</v>
      </c>
      <c r="D3535" s="18">
        <v>1999</v>
      </c>
      <c r="E3535" s="18">
        <f>VLOOKUP(D3535,'cpi roi'!A:C,2,FALSE)</f>
        <v>166.6</v>
      </c>
      <c r="F3535" s="18" t="s">
        <v>10814</v>
      </c>
      <c r="G3535" s="18">
        <v>6.3</v>
      </c>
      <c r="H3535" s="19">
        <v>77000</v>
      </c>
      <c r="I3535" s="18" t="s">
        <v>6900</v>
      </c>
      <c r="J3535" s="18" t="s">
        <v>10889</v>
      </c>
      <c r="K3535" s="18" t="s">
        <v>9368</v>
      </c>
      <c r="L3535" s="18" t="s">
        <v>5820</v>
      </c>
      <c r="M3535" s="20">
        <v>65000000</v>
      </c>
      <c r="N3535" s="20">
        <v>117758500</v>
      </c>
      <c r="O3535" s="21">
        <f t="shared" si="165"/>
        <v>215372238.59543818</v>
      </c>
      <c r="P3535" s="22">
        <f t="shared" si="166"/>
        <v>181.16692307692307</v>
      </c>
      <c r="Q3535" s="20">
        <f t="shared" si="167"/>
        <v>70683373.349339738</v>
      </c>
      <c r="R3535" s="18" t="s">
        <v>35</v>
      </c>
      <c r="S3535" s="18">
        <v>93</v>
      </c>
    </row>
    <row r="3536" spans="1:19" x14ac:dyDescent="0.25">
      <c r="A3536" s="18" t="s">
        <v>10890</v>
      </c>
      <c r="B3536" s="18" t="s">
        <v>20</v>
      </c>
      <c r="C3536" s="18" t="s">
        <v>108</v>
      </c>
      <c r="D3536" s="18">
        <v>1999</v>
      </c>
      <c r="E3536" s="18">
        <f>VLOOKUP(D3536,'cpi roi'!A:C,2,FALSE)</f>
        <v>166.6</v>
      </c>
      <c r="F3536" s="18" t="s">
        <v>10891</v>
      </c>
      <c r="G3536" s="18">
        <v>7</v>
      </c>
      <c r="H3536" s="19">
        <v>31000</v>
      </c>
      <c r="I3536" s="18" t="s">
        <v>5109</v>
      </c>
      <c r="J3536" s="18" t="s">
        <v>6403</v>
      </c>
      <c r="K3536" s="18" t="s">
        <v>3622</v>
      </c>
      <c r="L3536" s="18" t="s">
        <v>34</v>
      </c>
      <c r="M3536" s="20">
        <v>10000000</v>
      </c>
      <c r="N3536" s="20">
        <v>3325736</v>
      </c>
      <c r="O3536" s="21">
        <f t="shared" si="165"/>
        <v>6082543.5726290513</v>
      </c>
      <c r="P3536" s="22">
        <f t="shared" si="166"/>
        <v>33.257360000000006</v>
      </c>
      <c r="Q3536" s="20">
        <f t="shared" si="167"/>
        <v>1996240.0960384156</v>
      </c>
      <c r="R3536" s="18" t="s">
        <v>10588</v>
      </c>
      <c r="S3536" s="18">
        <v>89</v>
      </c>
    </row>
    <row r="3537" spans="1:19" x14ac:dyDescent="0.25">
      <c r="A3537" s="18" t="s">
        <v>10892</v>
      </c>
      <c r="B3537" s="18" t="s">
        <v>2004</v>
      </c>
      <c r="C3537" s="18" t="s">
        <v>21</v>
      </c>
      <c r="D3537" s="18">
        <v>1999</v>
      </c>
      <c r="E3537" s="18">
        <f>VLOOKUP(D3537,'cpi roi'!A:C,2,FALSE)</f>
        <v>166.6</v>
      </c>
      <c r="F3537" s="18" t="s">
        <v>10182</v>
      </c>
      <c r="G3537" s="18">
        <v>6.2</v>
      </c>
      <c r="H3537" s="19">
        <v>37000</v>
      </c>
      <c r="I3537" s="18" t="s">
        <v>5864</v>
      </c>
      <c r="J3537" s="18" t="s">
        <v>10893</v>
      </c>
      <c r="K3537" s="18" t="s">
        <v>2833</v>
      </c>
      <c r="L3537" s="18" t="s">
        <v>34</v>
      </c>
      <c r="M3537" s="20">
        <v>80000000</v>
      </c>
      <c r="N3537" s="20">
        <v>118880016</v>
      </c>
      <c r="O3537" s="21">
        <f t="shared" si="165"/>
        <v>217423414.6170468</v>
      </c>
      <c r="P3537" s="22">
        <f t="shared" si="166"/>
        <v>148.60002</v>
      </c>
      <c r="Q3537" s="20">
        <f t="shared" si="167"/>
        <v>71356552.220888361</v>
      </c>
      <c r="R3537" s="18" t="s">
        <v>27</v>
      </c>
      <c r="S3537" s="18">
        <v>126</v>
      </c>
    </row>
    <row r="3538" spans="1:19" x14ac:dyDescent="0.25">
      <c r="A3538" s="18" t="s">
        <v>10894</v>
      </c>
      <c r="B3538" s="18" t="s">
        <v>20</v>
      </c>
      <c r="C3538" s="18" t="s">
        <v>56</v>
      </c>
      <c r="D3538" s="18">
        <v>1999</v>
      </c>
      <c r="E3538" s="18">
        <f>VLOOKUP(D3538,'cpi roi'!A:C,2,FALSE)</f>
        <v>166.6</v>
      </c>
      <c r="F3538" s="18" t="s">
        <v>10857</v>
      </c>
      <c r="G3538" s="18">
        <v>6.2</v>
      </c>
      <c r="H3538" s="19">
        <v>66000</v>
      </c>
      <c r="I3538" s="18" t="s">
        <v>8050</v>
      </c>
      <c r="J3538" s="18" t="s">
        <v>10895</v>
      </c>
      <c r="K3538" s="18" t="s">
        <v>8424</v>
      </c>
      <c r="L3538" s="18" t="s">
        <v>34</v>
      </c>
      <c r="M3538" s="20">
        <v>29000000</v>
      </c>
      <c r="N3538" s="20">
        <v>89446268</v>
      </c>
      <c r="O3538" s="21">
        <f t="shared" si="165"/>
        <v>163591103.59903961</v>
      </c>
      <c r="P3538" s="22">
        <f t="shared" si="166"/>
        <v>308.43540689655174</v>
      </c>
      <c r="Q3538" s="20">
        <f t="shared" si="167"/>
        <v>53689236.494597845</v>
      </c>
      <c r="R3538" s="18" t="s">
        <v>122</v>
      </c>
      <c r="S3538" s="18">
        <v>103</v>
      </c>
    </row>
    <row r="3539" spans="1:19" x14ac:dyDescent="0.25">
      <c r="A3539" s="18" t="s">
        <v>10896</v>
      </c>
      <c r="B3539" s="18" t="s">
        <v>2004</v>
      </c>
      <c r="C3539" s="18" t="s">
        <v>45</v>
      </c>
      <c r="D3539" s="18">
        <v>1999</v>
      </c>
      <c r="E3539" s="18">
        <f>VLOOKUP(D3539,'cpi roi'!A:C,2,FALSE)</f>
        <v>166.6</v>
      </c>
      <c r="F3539" s="18" t="s">
        <v>10897</v>
      </c>
      <c r="G3539" s="18">
        <v>6.4</v>
      </c>
      <c r="H3539" s="19">
        <v>25000</v>
      </c>
      <c r="I3539" s="18" t="s">
        <v>4346</v>
      </c>
      <c r="J3539" s="18" t="s">
        <v>5257</v>
      </c>
      <c r="K3539" s="18" t="s">
        <v>1733</v>
      </c>
      <c r="L3539" s="18" t="s">
        <v>26</v>
      </c>
      <c r="M3539" s="20">
        <v>11000000</v>
      </c>
      <c r="N3539" s="20">
        <v>16071990</v>
      </c>
      <c r="O3539" s="21">
        <f t="shared" si="165"/>
        <v>29394569.945978392</v>
      </c>
      <c r="P3539" s="22">
        <f t="shared" si="166"/>
        <v>146.10900000000001</v>
      </c>
      <c r="Q3539" s="20">
        <f t="shared" si="167"/>
        <v>9647052.8211284522</v>
      </c>
      <c r="R3539" s="18" t="s">
        <v>9442</v>
      </c>
      <c r="S3539" s="18">
        <v>116</v>
      </c>
    </row>
    <row r="3540" spans="1:19" x14ac:dyDescent="0.25">
      <c r="A3540" s="18" t="s">
        <v>10898</v>
      </c>
      <c r="B3540" s="18" t="s">
        <v>2004</v>
      </c>
      <c r="C3540" s="18" t="s">
        <v>45</v>
      </c>
      <c r="D3540" s="18">
        <v>1999</v>
      </c>
      <c r="E3540" s="18">
        <f>VLOOKUP(D3540,'cpi roi'!A:C,2,FALSE)</f>
        <v>166.6</v>
      </c>
      <c r="F3540" s="18" t="s">
        <v>10022</v>
      </c>
      <c r="G3540" s="18">
        <v>6.5</v>
      </c>
      <c r="H3540" s="19">
        <v>12000</v>
      </c>
      <c r="I3540" s="18" t="s">
        <v>1236</v>
      </c>
      <c r="J3540" s="18" t="s">
        <v>10899</v>
      </c>
      <c r="K3540" s="18" t="s">
        <v>10900</v>
      </c>
      <c r="L3540" s="18" t="s">
        <v>34</v>
      </c>
      <c r="M3540" s="20">
        <v>35000000</v>
      </c>
      <c r="N3540" s="20">
        <v>27807627</v>
      </c>
      <c r="O3540" s="21">
        <f t="shared" si="165"/>
        <v>50858246.980192073</v>
      </c>
      <c r="P3540" s="22">
        <f t="shared" si="166"/>
        <v>79.450362857142849</v>
      </c>
      <c r="Q3540" s="20">
        <f t="shared" si="167"/>
        <v>16691252.701080432</v>
      </c>
      <c r="R3540" s="18" t="s">
        <v>9487</v>
      </c>
      <c r="S3540" s="18">
        <v>129</v>
      </c>
    </row>
    <row r="3541" spans="1:19" x14ac:dyDescent="0.25">
      <c r="A3541" s="18" t="s">
        <v>10901</v>
      </c>
      <c r="B3541" s="18" t="s">
        <v>20</v>
      </c>
      <c r="C3541" s="18" t="s">
        <v>45</v>
      </c>
      <c r="D3541" s="18">
        <v>1999</v>
      </c>
      <c r="E3541" s="18">
        <f>VLOOKUP(D3541,'cpi roi'!A:C,2,FALSE)</f>
        <v>166.6</v>
      </c>
      <c r="F3541" s="18" t="s">
        <v>10681</v>
      </c>
      <c r="G3541" s="18">
        <v>6.7</v>
      </c>
      <c r="H3541" s="19">
        <v>148000</v>
      </c>
      <c r="I3541" s="18" t="s">
        <v>51</v>
      </c>
      <c r="J3541" s="18" t="s">
        <v>10902</v>
      </c>
      <c r="K3541" s="18" t="s">
        <v>71</v>
      </c>
      <c r="L3541" s="18" t="s">
        <v>34</v>
      </c>
      <c r="M3541" s="20">
        <v>80000000</v>
      </c>
      <c r="N3541" s="20">
        <v>176885658</v>
      </c>
      <c r="O3541" s="21">
        <f t="shared" si="165"/>
        <v>323511764.66146457</v>
      </c>
      <c r="P3541" s="22">
        <f t="shared" si="166"/>
        <v>221.10707249999999</v>
      </c>
      <c r="Q3541" s="20">
        <f t="shared" si="167"/>
        <v>106173864.34573831</v>
      </c>
      <c r="R3541" s="18" t="s">
        <v>10903</v>
      </c>
      <c r="S3541" s="18">
        <v>103</v>
      </c>
    </row>
    <row r="3542" spans="1:19" x14ac:dyDescent="0.25">
      <c r="A3542" s="18" t="s">
        <v>10904</v>
      </c>
      <c r="B3542" s="18" t="s">
        <v>20</v>
      </c>
      <c r="C3542" s="18" t="s">
        <v>45</v>
      </c>
      <c r="D3542" s="18">
        <v>1999</v>
      </c>
      <c r="E3542" s="18">
        <f>VLOOKUP(D3542,'cpi roi'!A:C,2,FALSE)</f>
        <v>166.6</v>
      </c>
      <c r="F3542" s="18" t="s">
        <v>10905</v>
      </c>
      <c r="G3542" s="18">
        <v>7.1</v>
      </c>
      <c r="H3542" s="19">
        <v>24000</v>
      </c>
      <c r="I3542" s="18" t="s">
        <v>10906</v>
      </c>
      <c r="J3542" s="18" t="s">
        <v>10906</v>
      </c>
      <c r="K3542" s="18" t="s">
        <v>10907</v>
      </c>
      <c r="L3542" s="18" t="s">
        <v>26</v>
      </c>
      <c r="M3542" s="20">
        <v>0</v>
      </c>
      <c r="N3542" s="20">
        <v>104257</v>
      </c>
      <c r="O3542" s="21">
        <f t="shared" si="165"/>
        <v>190678.91896758703</v>
      </c>
      <c r="P3542" s="22">
        <f t="shared" si="166"/>
        <v>0</v>
      </c>
      <c r="Q3542" s="20">
        <f t="shared" si="167"/>
        <v>62579.231692677073</v>
      </c>
      <c r="R3542" s="18" t="s">
        <v>10908</v>
      </c>
      <c r="S3542" s="18">
        <v>99</v>
      </c>
    </row>
    <row r="3543" spans="1:19" x14ac:dyDescent="0.25">
      <c r="A3543" s="18" t="s">
        <v>10909</v>
      </c>
      <c r="B3543" s="18" t="s">
        <v>2004</v>
      </c>
      <c r="C3543" s="18" t="s">
        <v>21</v>
      </c>
      <c r="D3543" s="18">
        <v>1999</v>
      </c>
      <c r="E3543" s="18">
        <f>VLOOKUP(D3543,'cpi roi'!A:C,2,FALSE)</f>
        <v>166.6</v>
      </c>
      <c r="F3543" s="18" t="s">
        <v>10834</v>
      </c>
      <c r="G3543" s="18">
        <v>6.5</v>
      </c>
      <c r="H3543" s="19">
        <v>22000</v>
      </c>
      <c r="I3543" s="18" t="s">
        <v>1868</v>
      </c>
      <c r="J3543" s="18" t="s">
        <v>10910</v>
      </c>
      <c r="K3543" s="18" t="s">
        <v>10911</v>
      </c>
      <c r="L3543" s="18" t="s">
        <v>34</v>
      </c>
      <c r="M3543" s="20">
        <v>25000000</v>
      </c>
      <c r="N3543" s="20">
        <v>10115013</v>
      </c>
      <c r="O3543" s="21">
        <f t="shared" si="165"/>
        <v>18499666.633253302</v>
      </c>
      <c r="P3543" s="22">
        <f t="shared" si="166"/>
        <v>40.460052000000005</v>
      </c>
      <c r="Q3543" s="20">
        <f t="shared" si="167"/>
        <v>6071436.3745498201</v>
      </c>
      <c r="R3543" s="18" t="s">
        <v>9112</v>
      </c>
      <c r="S3543" s="18">
        <v>100</v>
      </c>
    </row>
    <row r="3544" spans="1:19" x14ac:dyDescent="0.25">
      <c r="A3544" s="18" t="s">
        <v>10912</v>
      </c>
      <c r="B3544" s="18" t="s">
        <v>424</v>
      </c>
      <c r="C3544" s="18" t="s">
        <v>45</v>
      </c>
      <c r="D3544" s="18">
        <v>1999</v>
      </c>
      <c r="E3544" s="18">
        <f>VLOOKUP(D3544,'cpi roi'!A:C,2,FALSE)</f>
        <v>166.6</v>
      </c>
      <c r="F3544" s="18" t="s">
        <v>10913</v>
      </c>
      <c r="G3544" s="18">
        <v>5.9</v>
      </c>
      <c r="H3544" s="19">
        <v>14000</v>
      </c>
      <c r="I3544" s="18" t="s">
        <v>5477</v>
      </c>
      <c r="J3544" s="18" t="s">
        <v>10914</v>
      </c>
      <c r="K3544" s="18" t="s">
        <v>10492</v>
      </c>
      <c r="L3544" s="18" t="s">
        <v>34</v>
      </c>
      <c r="M3544" s="20">
        <v>0</v>
      </c>
      <c r="N3544" s="20">
        <v>1765545</v>
      </c>
      <c r="O3544" s="21">
        <f t="shared" si="165"/>
        <v>3229060.9933973588</v>
      </c>
      <c r="P3544" s="22">
        <f t="shared" si="166"/>
        <v>0</v>
      </c>
      <c r="Q3544" s="20">
        <f t="shared" si="167"/>
        <v>1059750.9003601442</v>
      </c>
      <c r="R3544" s="18" t="s">
        <v>10915</v>
      </c>
      <c r="S3544" s="18">
        <v>115</v>
      </c>
    </row>
    <row r="3545" spans="1:19" x14ac:dyDescent="0.25">
      <c r="A3545" s="18" t="s">
        <v>10916</v>
      </c>
      <c r="B3545" s="18" t="s">
        <v>20</v>
      </c>
      <c r="C3545" s="18" t="s">
        <v>38</v>
      </c>
      <c r="D3545" s="18">
        <v>1999</v>
      </c>
      <c r="E3545" s="18">
        <f>VLOOKUP(D3545,'cpi roi'!A:C,2,FALSE)</f>
        <v>166.6</v>
      </c>
      <c r="F3545" s="18" t="s">
        <v>10132</v>
      </c>
      <c r="G3545" s="18">
        <v>5</v>
      </c>
      <c r="H3545" s="19">
        <v>27000</v>
      </c>
      <c r="I3545" s="18" t="s">
        <v>10917</v>
      </c>
      <c r="J3545" s="18" t="s">
        <v>5889</v>
      </c>
      <c r="K3545" s="18" t="s">
        <v>597</v>
      </c>
      <c r="L3545" s="18" t="s">
        <v>34</v>
      </c>
      <c r="M3545" s="20">
        <v>75000000</v>
      </c>
      <c r="N3545" s="20">
        <v>30657854</v>
      </c>
      <c r="O3545" s="21">
        <f t="shared" si="165"/>
        <v>56071117.129651859</v>
      </c>
      <c r="P3545" s="22">
        <f t="shared" si="166"/>
        <v>40.877138666666667</v>
      </c>
      <c r="Q3545" s="20">
        <f t="shared" si="167"/>
        <v>18402073.229291718</v>
      </c>
      <c r="R3545" s="18" t="s">
        <v>10918</v>
      </c>
      <c r="S3545" s="18">
        <v>99</v>
      </c>
    </row>
    <row r="3546" spans="1:19" x14ac:dyDescent="0.25">
      <c r="A3546" s="18" t="s">
        <v>10919</v>
      </c>
      <c r="B3546" s="18" t="s">
        <v>2004</v>
      </c>
      <c r="C3546" s="18" t="s">
        <v>45</v>
      </c>
      <c r="D3546" s="18">
        <v>1999</v>
      </c>
      <c r="E3546" s="18">
        <f>VLOOKUP(D3546,'cpi roi'!A:C,2,FALSE)</f>
        <v>166.6</v>
      </c>
      <c r="F3546" s="18" t="s">
        <v>10920</v>
      </c>
      <c r="G3546" s="18">
        <v>5.0999999999999996</v>
      </c>
      <c r="H3546" s="19">
        <v>18000</v>
      </c>
      <c r="I3546" s="18" t="s">
        <v>10921</v>
      </c>
      <c r="J3546" s="18" t="s">
        <v>10922</v>
      </c>
      <c r="K3546" s="18" t="s">
        <v>10922</v>
      </c>
      <c r="L3546" s="18" t="s">
        <v>34</v>
      </c>
      <c r="M3546" s="20">
        <v>34000000</v>
      </c>
      <c r="N3546" s="20">
        <v>30636478</v>
      </c>
      <c r="O3546" s="21">
        <f t="shared" si="165"/>
        <v>56032021.888355345</v>
      </c>
      <c r="P3546" s="22">
        <f t="shared" si="166"/>
        <v>90.107288235294121</v>
      </c>
      <c r="Q3546" s="20">
        <f t="shared" si="167"/>
        <v>18389242.496998802</v>
      </c>
      <c r="R3546" s="18" t="s">
        <v>8322</v>
      </c>
      <c r="S3546" s="18">
        <v>81</v>
      </c>
    </row>
    <row r="3547" spans="1:19" x14ac:dyDescent="0.25">
      <c r="A3547" s="18" t="s">
        <v>10923</v>
      </c>
      <c r="B3547" s="18" t="s">
        <v>20</v>
      </c>
      <c r="C3547" s="18" t="s">
        <v>45</v>
      </c>
      <c r="D3547" s="18">
        <v>1999</v>
      </c>
      <c r="E3547" s="18">
        <f>VLOOKUP(D3547,'cpi roi'!A:C,2,FALSE)</f>
        <v>166.6</v>
      </c>
      <c r="F3547" s="18" t="s">
        <v>10816</v>
      </c>
      <c r="G3547" s="18">
        <v>6.8</v>
      </c>
      <c r="H3547" s="19">
        <v>9700</v>
      </c>
      <c r="I3547" s="18" t="s">
        <v>10924</v>
      </c>
      <c r="J3547" s="18" t="s">
        <v>10924</v>
      </c>
      <c r="K3547" s="18" t="s">
        <v>10925</v>
      </c>
      <c r="L3547" s="18" t="s">
        <v>34</v>
      </c>
      <c r="M3547" s="20">
        <v>9000000</v>
      </c>
      <c r="N3547" s="20">
        <v>34573780</v>
      </c>
      <c r="O3547" s="21">
        <f t="shared" si="165"/>
        <v>63233077.827130854</v>
      </c>
      <c r="P3547" s="22">
        <f t="shared" si="166"/>
        <v>384.15311111111112</v>
      </c>
      <c r="Q3547" s="20">
        <f t="shared" si="167"/>
        <v>20752569.027611047</v>
      </c>
      <c r="R3547" s="18" t="s">
        <v>3434</v>
      </c>
      <c r="S3547" s="18">
        <v>120</v>
      </c>
    </row>
    <row r="3548" spans="1:19" x14ac:dyDescent="0.25">
      <c r="A3548" s="18" t="s">
        <v>10926</v>
      </c>
      <c r="B3548" s="18" t="s">
        <v>2004</v>
      </c>
      <c r="C3548" s="18" t="s">
        <v>45</v>
      </c>
      <c r="D3548" s="18">
        <v>1999</v>
      </c>
      <c r="E3548" s="18">
        <f>VLOOKUP(D3548,'cpi roi'!A:C,2,FALSE)</f>
        <v>166.6</v>
      </c>
      <c r="F3548" s="18" t="s">
        <v>10927</v>
      </c>
      <c r="G3548" s="18">
        <v>6.2</v>
      </c>
      <c r="H3548" s="19">
        <v>19000</v>
      </c>
      <c r="I3548" s="18" t="s">
        <v>4932</v>
      </c>
      <c r="J3548" s="18" t="s">
        <v>4932</v>
      </c>
      <c r="K3548" s="18" t="s">
        <v>10170</v>
      </c>
      <c r="L3548" s="18" t="s">
        <v>34</v>
      </c>
      <c r="M3548" s="20">
        <v>13000000</v>
      </c>
      <c r="N3548" s="20">
        <v>6262878</v>
      </c>
      <c r="O3548" s="21">
        <f t="shared" si="165"/>
        <v>11454375.309723889</v>
      </c>
      <c r="P3548" s="22">
        <f t="shared" si="166"/>
        <v>48.175984615384614</v>
      </c>
      <c r="Q3548" s="20">
        <f t="shared" si="167"/>
        <v>3759230.4921968789</v>
      </c>
      <c r="R3548" s="18" t="s">
        <v>10928</v>
      </c>
      <c r="S3548" s="18">
        <v>94</v>
      </c>
    </row>
    <row r="3549" spans="1:19" x14ac:dyDescent="0.25">
      <c r="A3549" s="18" t="s">
        <v>10929</v>
      </c>
      <c r="B3549" s="18" t="s">
        <v>20</v>
      </c>
      <c r="C3549" s="18" t="s">
        <v>21</v>
      </c>
      <c r="D3549" s="18">
        <v>1999</v>
      </c>
      <c r="E3549" s="18">
        <f>VLOOKUP(D3549,'cpi roi'!A:C,2,FALSE)</f>
        <v>166.6</v>
      </c>
      <c r="F3549" s="18" t="s">
        <v>10930</v>
      </c>
      <c r="G3549" s="18">
        <v>7.3</v>
      </c>
      <c r="H3549" s="19">
        <v>9800</v>
      </c>
      <c r="I3549" s="18" t="s">
        <v>6094</v>
      </c>
      <c r="J3549" s="18" t="s">
        <v>10931</v>
      </c>
      <c r="K3549" s="18" t="s">
        <v>10932</v>
      </c>
      <c r="L3549" s="18" t="s">
        <v>310</v>
      </c>
      <c r="M3549" s="20">
        <v>0</v>
      </c>
      <c r="N3549" s="20">
        <v>254441</v>
      </c>
      <c r="O3549" s="21">
        <f t="shared" si="165"/>
        <v>465355.17827130854</v>
      </c>
      <c r="P3549" s="22">
        <f t="shared" si="166"/>
        <v>0</v>
      </c>
      <c r="Q3549" s="20">
        <f t="shared" si="167"/>
        <v>152725.69027611046</v>
      </c>
      <c r="R3549" s="18" t="s">
        <v>1990</v>
      </c>
      <c r="S3549" s="18">
        <v>98</v>
      </c>
    </row>
    <row r="3550" spans="1:19" x14ac:dyDescent="0.25">
      <c r="A3550" s="18" t="s">
        <v>10933</v>
      </c>
      <c r="B3550" s="18" t="s">
        <v>20</v>
      </c>
      <c r="C3550" s="18" t="s">
        <v>108</v>
      </c>
      <c r="D3550" s="18">
        <v>1999</v>
      </c>
      <c r="E3550" s="18">
        <f>VLOOKUP(D3550,'cpi roi'!A:C,2,FALSE)</f>
        <v>166.6</v>
      </c>
      <c r="F3550" s="18" t="s">
        <v>10848</v>
      </c>
      <c r="G3550" s="18">
        <v>6.6</v>
      </c>
      <c r="H3550" s="19">
        <v>33000</v>
      </c>
      <c r="I3550" s="18" t="s">
        <v>89</v>
      </c>
      <c r="J3550" s="18" t="s">
        <v>10934</v>
      </c>
      <c r="K3550" s="18" t="s">
        <v>89</v>
      </c>
      <c r="L3550" s="18" t="s">
        <v>34</v>
      </c>
      <c r="M3550" s="20">
        <v>55000000</v>
      </c>
      <c r="N3550" s="20">
        <v>16649768</v>
      </c>
      <c r="O3550" s="21">
        <f t="shared" si="165"/>
        <v>30451286.37214886</v>
      </c>
      <c r="P3550" s="22">
        <f t="shared" si="166"/>
        <v>30.272305454545457</v>
      </c>
      <c r="Q3550" s="20">
        <f t="shared" si="167"/>
        <v>9993858.3433373347</v>
      </c>
      <c r="R3550" s="18" t="s">
        <v>27</v>
      </c>
      <c r="S3550" s="18">
        <v>127</v>
      </c>
    </row>
    <row r="3551" spans="1:19" x14ac:dyDescent="0.25">
      <c r="A3551" s="18" t="s">
        <v>10935</v>
      </c>
      <c r="B3551" s="18" t="s">
        <v>20</v>
      </c>
      <c r="C3551" s="18" t="s">
        <v>21</v>
      </c>
      <c r="D3551" s="18">
        <v>1999</v>
      </c>
      <c r="E3551" s="18">
        <f>VLOOKUP(D3551,'cpi roi'!A:C,2,FALSE)</f>
        <v>166.6</v>
      </c>
      <c r="F3551" s="18" t="s">
        <v>10936</v>
      </c>
      <c r="G3551" s="18">
        <v>7.1</v>
      </c>
      <c r="H3551" s="19">
        <v>20000</v>
      </c>
      <c r="I3551" s="18" t="s">
        <v>10937</v>
      </c>
      <c r="J3551" s="18" t="s">
        <v>5257</v>
      </c>
      <c r="K3551" s="18" t="s">
        <v>3060</v>
      </c>
      <c r="L3551" s="18" t="s">
        <v>26</v>
      </c>
      <c r="M3551" s="20">
        <v>0</v>
      </c>
      <c r="N3551" s="20">
        <v>2259680</v>
      </c>
      <c r="O3551" s="21">
        <f t="shared" si="165"/>
        <v>4132800.0960384151</v>
      </c>
      <c r="P3551" s="22">
        <f t="shared" si="166"/>
        <v>0</v>
      </c>
      <c r="Q3551" s="20">
        <f t="shared" si="167"/>
        <v>1356350.5402160864</v>
      </c>
      <c r="R3551" s="18" t="s">
        <v>10938</v>
      </c>
      <c r="S3551" s="18">
        <v>162</v>
      </c>
    </row>
    <row r="3552" spans="1:19" x14ac:dyDescent="0.25">
      <c r="A3552" s="18" t="s">
        <v>10939</v>
      </c>
      <c r="B3552" s="18" t="s">
        <v>2004</v>
      </c>
      <c r="C3552" s="18" t="s">
        <v>45</v>
      </c>
      <c r="D3552" s="18">
        <v>1999</v>
      </c>
      <c r="E3552" s="18">
        <f>VLOOKUP(D3552,'cpi roi'!A:C,2,FALSE)</f>
        <v>166.6</v>
      </c>
      <c r="F3552" s="18" t="s">
        <v>10848</v>
      </c>
      <c r="G3552" s="18">
        <v>5.4</v>
      </c>
      <c r="H3552" s="19">
        <v>33000</v>
      </c>
      <c r="I3552" s="18" t="s">
        <v>9225</v>
      </c>
      <c r="J3552" s="18" t="s">
        <v>7733</v>
      </c>
      <c r="K3552" s="18" t="s">
        <v>8593</v>
      </c>
      <c r="L3552" s="18" t="s">
        <v>34</v>
      </c>
      <c r="M3552" s="20">
        <v>75000000</v>
      </c>
      <c r="N3552" s="20">
        <v>93900680</v>
      </c>
      <c r="O3552" s="21">
        <f t="shared" si="165"/>
        <v>171737918.34333733</v>
      </c>
      <c r="P3552" s="22">
        <f t="shared" si="166"/>
        <v>125.20090666666665</v>
      </c>
      <c r="Q3552" s="20">
        <f t="shared" si="167"/>
        <v>56362953.181272514</v>
      </c>
      <c r="R3552" s="18" t="s">
        <v>9689</v>
      </c>
      <c r="S3552" s="18">
        <v>105</v>
      </c>
    </row>
    <row r="3553" spans="1:19" x14ac:dyDescent="0.25">
      <c r="A3553" s="18" t="s">
        <v>10940</v>
      </c>
      <c r="B3553" s="18" t="s">
        <v>20</v>
      </c>
      <c r="C3553" s="18" t="s">
        <v>45</v>
      </c>
      <c r="D3553" s="18">
        <v>1999</v>
      </c>
      <c r="E3553" s="18">
        <f>VLOOKUP(D3553,'cpi roi'!A:C,2,FALSE)</f>
        <v>166.6</v>
      </c>
      <c r="F3553" s="18" t="s">
        <v>10941</v>
      </c>
      <c r="G3553" s="18">
        <v>6.1</v>
      </c>
      <c r="H3553" s="19">
        <v>8000</v>
      </c>
      <c r="I3553" s="18" t="s">
        <v>10942</v>
      </c>
      <c r="J3553" s="18" t="s">
        <v>10943</v>
      </c>
      <c r="K3553" s="18" t="s">
        <v>10944</v>
      </c>
      <c r="L3553" s="18" t="s">
        <v>199</v>
      </c>
      <c r="M3553" s="20">
        <v>0</v>
      </c>
      <c r="N3553" s="20">
        <v>2015406</v>
      </c>
      <c r="O3553" s="21">
        <f t="shared" si="165"/>
        <v>3686039.6650660262</v>
      </c>
      <c r="P3553" s="22">
        <f t="shared" si="166"/>
        <v>0</v>
      </c>
      <c r="Q3553" s="20">
        <f t="shared" si="167"/>
        <v>1209727.4909963985</v>
      </c>
      <c r="R3553" s="18" t="s">
        <v>10945</v>
      </c>
      <c r="S3553" s="18">
        <v>101</v>
      </c>
    </row>
    <row r="3554" spans="1:19" x14ac:dyDescent="0.25">
      <c r="A3554" s="18" t="s">
        <v>10946</v>
      </c>
      <c r="B3554" s="18" t="s">
        <v>20</v>
      </c>
      <c r="C3554" s="18" t="s">
        <v>21</v>
      </c>
      <c r="D3554" s="18">
        <v>1999</v>
      </c>
      <c r="E3554" s="18">
        <f>VLOOKUP(D3554,'cpi roi'!A:C,2,FALSE)</f>
        <v>166.6</v>
      </c>
      <c r="F3554" s="18" t="s">
        <v>10947</v>
      </c>
      <c r="G3554" s="18">
        <v>4.9000000000000004</v>
      </c>
      <c r="H3554" s="19">
        <v>5300</v>
      </c>
      <c r="I3554" s="18" t="s">
        <v>2231</v>
      </c>
      <c r="J3554" s="18" t="s">
        <v>10079</v>
      </c>
      <c r="K3554" s="18" t="s">
        <v>10948</v>
      </c>
      <c r="L3554" s="18" t="s">
        <v>34</v>
      </c>
      <c r="M3554" s="20">
        <v>0</v>
      </c>
      <c r="N3554" s="20">
        <v>752122</v>
      </c>
      <c r="O3554" s="21">
        <f t="shared" si="165"/>
        <v>1375579.6722689075</v>
      </c>
      <c r="P3554" s="22">
        <f t="shared" si="166"/>
        <v>0</v>
      </c>
      <c r="Q3554" s="20">
        <f t="shared" si="167"/>
        <v>451453.78151260508</v>
      </c>
      <c r="R3554" s="18" t="s">
        <v>2031</v>
      </c>
      <c r="S3554" s="18">
        <v>106</v>
      </c>
    </row>
    <row r="3555" spans="1:19" x14ac:dyDescent="0.25">
      <c r="A3555" s="18" t="s">
        <v>10949</v>
      </c>
      <c r="B3555" s="18" t="s">
        <v>20</v>
      </c>
      <c r="C3555" s="18" t="s">
        <v>67</v>
      </c>
      <c r="D3555" s="18">
        <v>1999</v>
      </c>
      <c r="E3555" s="18">
        <f>VLOOKUP(D3555,'cpi roi'!A:C,2,FALSE)</f>
        <v>166.6</v>
      </c>
      <c r="F3555" s="18" t="s">
        <v>10950</v>
      </c>
      <c r="G3555" s="18">
        <v>7.3</v>
      </c>
      <c r="H3555" s="19">
        <v>21000</v>
      </c>
      <c r="I3555" s="18" t="s">
        <v>119</v>
      </c>
      <c r="J3555" s="18" t="s">
        <v>10951</v>
      </c>
      <c r="K3555" s="18" t="s">
        <v>9178</v>
      </c>
      <c r="L3555" s="18" t="s">
        <v>34</v>
      </c>
      <c r="M3555" s="20">
        <v>50000000</v>
      </c>
      <c r="N3555" s="20">
        <v>13042112</v>
      </c>
      <c r="O3555" s="21">
        <f t="shared" si="165"/>
        <v>23853130.410564225</v>
      </c>
      <c r="P3555" s="22">
        <f t="shared" si="166"/>
        <v>26.084223999999999</v>
      </c>
      <c r="Q3555" s="20">
        <f t="shared" si="167"/>
        <v>7828398.5594237698</v>
      </c>
      <c r="R3555" s="18" t="s">
        <v>10952</v>
      </c>
      <c r="S3555" s="18">
        <v>145</v>
      </c>
    </row>
    <row r="3556" spans="1:19" x14ac:dyDescent="0.25">
      <c r="A3556" s="18" t="s">
        <v>10953</v>
      </c>
      <c r="B3556" s="18" t="s">
        <v>20</v>
      </c>
      <c r="C3556" s="18" t="s">
        <v>38</v>
      </c>
      <c r="D3556" s="18">
        <v>1999</v>
      </c>
      <c r="E3556" s="18">
        <f>VLOOKUP(D3556,'cpi roi'!A:C,2,FALSE)</f>
        <v>166.6</v>
      </c>
      <c r="F3556" s="18" t="s">
        <v>10864</v>
      </c>
      <c r="G3556" s="18">
        <v>4.2</v>
      </c>
      <c r="H3556" s="19">
        <v>28000</v>
      </c>
      <c r="I3556" s="18" t="s">
        <v>10954</v>
      </c>
      <c r="J3556" s="18" t="s">
        <v>6857</v>
      </c>
      <c r="K3556" s="18" t="s">
        <v>4542</v>
      </c>
      <c r="L3556" s="18" t="s">
        <v>34</v>
      </c>
      <c r="M3556" s="20">
        <v>45000000</v>
      </c>
      <c r="N3556" s="20">
        <v>10667893</v>
      </c>
      <c r="O3556" s="21">
        <f t="shared" si="165"/>
        <v>19510846.32112845</v>
      </c>
      <c r="P3556" s="22">
        <f t="shared" si="166"/>
        <v>23.70642888888889</v>
      </c>
      <c r="Q3556" s="20">
        <f t="shared" si="167"/>
        <v>6403297.1188475396</v>
      </c>
      <c r="R3556" s="18" t="s">
        <v>2105</v>
      </c>
      <c r="S3556" s="18">
        <v>83</v>
      </c>
    </row>
    <row r="3557" spans="1:19" x14ac:dyDescent="0.25">
      <c r="A3557" s="18" t="s">
        <v>10955</v>
      </c>
      <c r="B3557" s="18" t="s">
        <v>2004</v>
      </c>
      <c r="C3557" s="18" t="s">
        <v>21</v>
      </c>
      <c r="D3557" s="18">
        <v>1999</v>
      </c>
      <c r="E3557" s="18">
        <f>VLOOKUP(D3557,'cpi roi'!A:C,2,FALSE)</f>
        <v>166.6</v>
      </c>
      <c r="F3557" s="18" t="s">
        <v>10699</v>
      </c>
      <c r="G3557" s="18">
        <v>6.7</v>
      </c>
      <c r="H3557" s="19">
        <v>36000</v>
      </c>
      <c r="I3557" s="18" t="s">
        <v>8668</v>
      </c>
      <c r="J3557" s="18" t="s">
        <v>10956</v>
      </c>
      <c r="K3557" s="18" t="s">
        <v>4364</v>
      </c>
      <c r="L3557" s="18" t="s">
        <v>34</v>
      </c>
      <c r="M3557" s="20">
        <v>92000000</v>
      </c>
      <c r="N3557" s="20">
        <v>113996937</v>
      </c>
      <c r="O3557" s="21">
        <f t="shared" si="165"/>
        <v>208492597.26230493</v>
      </c>
      <c r="P3557" s="22">
        <f t="shared" si="166"/>
        <v>123.90971413043479</v>
      </c>
      <c r="Q3557" s="20">
        <f t="shared" si="167"/>
        <v>68425532.412965193</v>
      </c>
      <c r="R3557" s="18" t="s">
        <v>9112</v>
      </c>
      <c r="S3557" s="18">
        <v>148</v>
      </c>
    </row>
    <row r="3558" spans="1:19" x14ac:dyDescent="0.25">
      <c r="A3558" s="18" t="s">
        <v>10957</v>
      </c>
      <c r="B3558" s="18" t="s">
        <v>452</v>
      </c>
      <c r="C3558" s="18" t="s">
        <v>21</v>
      </c>
      <c r="D3558" s="18">
        <v>1999</v>
      </c>
      <c r="E3558" s="18">
        <f>VLOOKUP(D3558,'cpi roi'!A:C,2,FALSE)</f>
        <v>166.6</v>
      </c>
      <c r="F3558" s="18" t="s">
        <v>10958</v>
      </c>
      <c r="G3558" s="18">
        <v>6.9</v>
      </c>
      <c r="H3558" s="19">
        <v>4300</v>
      </c>
      <c r="I3558" s="18" t="s">
        <v>10959</v>
      </c>
      <c r="J3558" s="18" t="s">
        <v>10959</v>
      </c>
      <c r="K3558" s="18" t="s">
        <v>10960</v>
      </c>
      <c r="L3558" s="18" t="s">
        <v>457</v>
      </c>
      <c r="M3558" s="20">
        <v>0</v>
      </c>
      <c r="N3558" s="20">
        <v>0</v>
      </c>
      <c r="O3558" s="21">
        <f t="shared" si="165"/>
        <v>0</v>
      </c>
      <c r="P3558" s="22">
        <f t="shared" si="166"/>
        <v>0</v>
      </c>
      <c r="Q3558" s="20">
        <f t="shared" si="167"/>
        <v>0</v>
      </c>
      <c r="R3558" s="18" t="s">
        <v>10961</v>
      </c>
      <c r="S3558" s="18">
        <v>141</v>
      </c>
    </row>
    <row r="3559" spans="1:19" x14ac:dyDescent="0.25">
      <c r="A3559" s="18" t="s">
        <v>10962</v>
      </c>
      <c r="B3559" s="18" t="s">
        <v>20</v>
      </c>
      <c r="C3559" s="18" t="s">
        <v>21</v>
      </c>
      <c r="D3559" s="18">
        <v>1999</v>
      </c>
      <c r="E3559" s="18">
        <f>VLOOKUP(D3559,'cpi roi'!A:C,2,FALSE)</f>
        <v>166.6</v>
      </c>
      <c r="F3559" s="18" t="s">
        <v>10950</v>
      </c>
      <c r="G3559" s="18">
        <v>7.1</v>
      </c>
      <c r="H3559" s="19">
        <v>22000</v>
      </c>
      <c r="I3559" s="18" t="s">
        <v>2248</v>
      </c>
      <c r="J3559" s="18" t="s">
        <v>1812</v>
      </c>
      <c r="K3559" s="18" t="s">
        <v>8102</v>
      </c>
      <c r="L3559" s="18" t="s">
        <v>26</v>
      </c>
      <c r="M3559" s="20">
        <v>23000000</v>
      </c>
      <c r="N3559" s="20">
        <v>10827816</v>
      </c>
      <c r="O3559" s="21">
        <f t="shared" si="165"/>
        <v>19803334.545018006</v>
      </c>
      <c r="P3559" s="22">
        <f t="shared" si="166"/>
        <v>47.077460869565222</v>
      </c>
      <c r="Q3559" s="20">
        <f t="shared" si="167"/>
        <v>6499289.3157262905</v>
      </c>
      <c r="R3559" s="18" t="s">
        <v>35</v>
      </c>
      <c r="S3559" s="18">
        <v>102</v>
      </c>
    </row>
    <row r="3560" spans="1:19" x14ac:dyDescent="0.25">
      <c r="A3560" s="18" t="s">
        <v>10963</v>
      </c>
      <c r="B3560" s="18" t="s">
        <v>20</v>
      </c>
      <c r="C3560" s="18" t="s">
        <v>45</v>
      </c>
      <c r="D3560" s="18">
        <v>1999</v>
      </c>
      <c r="E3560" s="18">
        <f>VLOOKUP(D3560,'cpi roi'!A:C,2,FALSE)</f>
        <v>166.6</v>
      </c>
      <c r="F3560" s="18" t="s">
        <v>10662</v>
      </c>
      <c r="G3560" s="18">
        <v>6.7</v>
      </c>
      <c r="H3560" s="19">
        <v>26000</v>
      </c>
      <c r="I3560" s="18" t="s">
        <v>9525</v>
      </c>
      <c r="J3560" s="18" t="s">
        <v>10720</v>
      </c>
      <c r="K3560" s="18" t="s">
        <v>7005</v>
      </c>
      <c r="L3560" s="18" t="s">
        <v>199</v>
      </c>
      <c r="M3560" s="20">
        <v>28000000</v>
      </c>
      <c r="N3560" s="20">
        <v>8891623</v>
      </c>
      <c r="O3560" s="21">
        <f t="shared" si="165"/>
        <v>16262170.036614645</v>
      </c>
      <c r="P3560" s="22">
        <f t="shared" si="166"/>
        <v>31.755796428571433</v>
      </c>
      <c r="Q3560" s="20">
        <f t="shared" si="167"/>
        <v>5337108.6434573829</v>
      </c>
      <c r="R3560" s="18" t="s">
        <v>10964</v>
      </c>
      <c r="S3560" s="18">
        <v>119</v>
      </c>
    </row>
    <row r="3561" spans="1:19" x14ac:dyDescent="0.25">
      <c r="A3561" s="18" t="s">
        <v>10965</v>
      </c>
      <c r="B3561" s="18" t="s">
        <v>37</v>
      </c>
      <c r="C3561" s="18" t="s">
        <v>45</v>
      </c>
      <c r="D3561" s="18">
        <v>1999</v>
      </c>
      <c r="E3561" s="18">
        <f>VLOOKUP(D3561,'cpi roi'!A:C,2,FALSE)</f>
        <v>166.6</v>
      </c>
      <c r="F3561" s="18" t="s">
        <v>10966</v>
      </c>
      <c r="G3561" s="18">
        <v>2.7</v>
      </c>
      <c r="H3561" s="19">
        <v>26000</v>
      </c>
      <c r="I3561" s="18" t="s">
        <v>521</v>
      </c>
      <c r="J3561" s="18" t="s">
        <v>10967</v>
      </c>
      <c r="K3561" s="18" t="s">
        <v>2179</v>
      </c>
      <c r="L3561" s="18" t="s">
        <v>34</v>
      </c>
      <c r="M3561" s="20">
        <v>12000000</v>
      </c>
      <c r="N3561" s="20">
        <v>36450736</v>
      </c>
      <c r="O3561" s="21">
        <f t="shared" si="165"/>
        <v>66665901.915966384</v>
      </c>
      <c r="P3561" s="22">
        <f t="shared" si="166"/>
        <v>303.75613333333331</v>
      </c>
      <c r="Q3561" s="20">
        <f t="shared" si="167"/>
        <v>21879193.277310926</v>
      </c>
      <c r="R3561" s="18" t="s">
        <v>10968</v>
      </c>
      <c r="S3561" s="18">
        <v>97</v>
      </c>
    </row>
    <row r="3562" spans="1:19" x14ac:dyDescent="0.25">
      <c r="A3562" s="18" t="s">
        <v>10969</v>
      </c>
      <c r="B3562" s="18" t="s">
        <v>37</v>
      </c>
      <c r="C3562" s="18" t="s">
        <v>45</v>
      </c>
      <c r="D3562" s="18">
        <v>1999</v>
      </c>
      <c r="E3562" s="18">
        <f>VLOOKUP(D3562,'cpi roi'!A:C,2,FALSE)</f>
        <v>166.6</v>
      </c>
      <c r="F3562" s="18" t="s">
        <v>10182</v>
      </c>
      <c r="G3562" s="18">
        <v>5.0999999999999996</v>
      </c>
      <c r="H3562" s="19">
        <v>13000</v>
      </c>
      <c r="I3562" s="18" t="s">
        <v>4499</v>
      </c>
      <c r="J3562" s="18" t="s">
        <v>10970</v>
      </c>
      <c r="K3562" s="18" t="s">
        <v>4325</v>
      </c>
      <c r="L3562" s="18" t="s">
        <v>34</v>
      </c>
      <c r="M3562" s="20">
        <v>65000000</v>
      </c>
      <c r="N3562" s="20">
        <v>36850101</v>
      </c>
      <c r="O3562" s="21">
        <f t="shared" si="165"/>
        <v>67396313.17346938</v>
      </c>
      <c r="P3562" s="22">
        <f t="shared" si="166"/>
        <v>56.692463076923069</v>
      </c>
      <c r="Q3562" s="20">
        <f t="shared" si="167"/>
        <v>22118908.163265307</v>
      </c>
      <c r="R3562" s="18" t="s">
        <v>1729</v>
      </c>
      <c r="S3562" s="18">
        <v>94</v>
      </c>
    </row>
    <row r="3563" spans="1:19" x14ac:dyDescent="0.25">
      <c r="A3563" s="18" t="s">
        <v>10971</v>
      </c>
      <c r="B3563" s="18" t="s">
        <v>2711</v>
      </c>
      <c r="C3563" s="18" t="s">
        <v>21</v>
      </c>
      <c r="D3563" s="18">
        <v>1999</v>
      </c>
      <c r="E3563" s="18">
        <f>VLOOKUP(D3563,'cpi roi'!A:C,2,FALSE)</f>
        <v>166.6</v>
      </c>
      <c r="F3563" s="18" t="s">
        <v>10972</v>
      </c>
      <c r="G3563" s="18">
        <v>7.4</v>
      </c>
      <c r="H3563" s="19">
        <v>9500</v>
      </c>
      <c r="I3563" s="18" t="s">
        <v>4924</v>
      </c>
      <c r="J3563" s="18" t="s">
        <v>4924</v>
      </c>
      <c r="K3563" s="18" t="s">
        <v>10973</v>
      </c>
      <c r="L3563" s="18" t="s">
        <v>457</v>
      </c>
      <c r="M3563" s="20">
        <v>0</v>
      </c>
      <c r="N3563" s="20">
        <v>0</v>
      </c>
      <c r="O3563" s="21">
        <f t="shared" si="165"/>
        <v>0</v>
      </c>
      <c r="P3563" s="22">
        <f t="shared" si="166"/>
        <v>0</v>
      </c>
      <c r="Q3563" s="20">
        <f t="shared" si="167"/>
        <v>0</v>
      </c>
      <c r="R3563" s="18" t="s">
        <v>10974</v>
      </c>
      <c r="S3563" s="18">
        <v>92</v>
      </c>
    </row>
    <row r="3564" spans="1:19" x14ac:dyDescent="0.25">
      <c r="A3564" s="18" t="s">
        <v>10975</v>
      </c>
      <c r="B3564" s="18" t="s">
        <v>2004</v>
      </c>
      <c r="C3564" s="18" t="s">
        <v>45</v>
      </c>
      <c r="D3564" s="18">
        <v>1999</v>
      </c>
      <c r="E3564" s="18">
        <f>VLOOKUP(D3564,'cpi roi'!A:C,2,FALSE)</f>
        <v>166.6</v>
      </c>
      <c r="F3564" s="18" t="s">
        <v>10724</v>
      </c>
      <c r="G3564" s="18">
        <v>6.2</v>
      </c>
      <c r="H3564" s="19">
        <v>17000</v>
      </c>
      <c r="I3564" s="18" t="s">
        <v>4256</v>
      </c>
      <c r="J3564" s="18" t="s">
        <v>10976</v>
      </c>
      <c r="K3564" s="18" t="s">
        <v>3093</v>
      </c>
      <c r="L3564" s="18" t="s">
        <v>34</v>
      </c>
      <c r="M3564" s="20">
        <v>23000000</v>
      </c>
      <c r="N3564" s="20">
        <v>23631929</v>
      </c>
      <c r="O3564" s="21">
        <f t="shared" si="165"/>
        <v>43221181.070228092</v>
      </c>
      <c r="P3564" s="22">
        <f t="shared" si="166"/>
        <v>102.74751739130434</v>
      </c>
      <c r="Q3564" s="20">
        <f t="shared" si="167"/>
        <v>14184831.332533013</v>
      </c>
      <c r="R3564" s="18" t="s">
        <v>9112</v>
      </c>
      <c r="S3564" s="18">
        <v>114</v>
      </c>
    </row>
    <row r="3565" spans="1:19" x14ac:dyDescent="0.25">
      <c r="A3565" s="18" t="s">
        <v>10977</v>
      </c>
      <c r="B3565" s="18" t="s">
        <v>20</v>
      </c>
      <c r="C3565" s="18" t="s">
        <v>21</v>
      </c>
      <c r="D3565" s="18">
        <v>1999</v>
      </c>
      <c r="E3565" s="18">
        <f>VLOOKUP(D3565,'cpi roi'!A:C,2,FALSE)</f>
        <v>166.6</v>
      </c>
      <c r="F3565" s="18" t="s">
        <v>10273</v>
      </c>
      <c r="G3565" s="18">
        <v>6.7</v>
      </c>
      <c r="H3565" s="19">
        <v>13000</v>
      </c>
      <c r="I3565" s="18" t="s">
        <v>7787</v>
      </c>
      <c r="J3565" s="18" t="s">
        <v>10978</v>
      </c>
      <c r="K3565" s="18" t="s">
        <v>10137</v>
      </c>
      <c r="L3565" s="18" t="s">
        <v>34</v>
      </c>
      <c r="M3565" s="20">
        <v>38000000</v>
      </c>
      <c r="N3565" s="20">
        <v>635096</v>
      </c>
      <c r="O3565" s="21">
        <f t="shared" si="165"/>
        <v>1161547.1260504201</v>
      </c>
      <c r="P3565" s="22">
        <f t="shared" si="166"/>
        <v>1.6713052631578948</v>
      </c>
      <c r="Q3565" s="20">
        <f t="shared" si="167"/>
        <v>381210.08403361344</v>
      </c>
      <c r="R3565" s="18" t="s">
        <v>65</v>
      </c>
      <c r="S3565" s="18">
        <v>138</v>
      </c>
    </row>
    <row r="3566" spans="1:19" x14ac:dyDescent="0.25">
      <c r="A3566" s="18" t="s">
        <v>10979</v>
      </c>
      <c r="B3566" s="18" t="s">
        <v>20</v>
      </c>
      <c r="C3566" s="18" t="s">
        <v>45</v>
      </c>
      <c r="D3566" s="18">
        <v>1999</v>
      </c>
      <c r="E3566" s="18">
        <f>VLOOKUP(D3566,'cpi roi'!A:C,2,FALSE)</f>
        <v>166.6</v>
      </c>
      <c r="F3566" s="18" t="s">
        <v>10022</v>
      </c>
      <c r="G3566" s="18">
        <v>6</v>
      </c>
      <c r="H3566" s="19">
        <v>15000</v>
      </c>
      <c r="I3566" s="18" t="s">
        <v>10980</v>
      </c>
      <c r="J3566" s="18" t="s">
        <v>10981</v>
      </c>
      <c r="K3566" s="18" t="s">
        <v>9663</v>
      </c>
      <c r="L3566" s="18" t="s">
        <v>34</v>
      </c>
      <c r="M3566" s="20">
        <v>6000000</v>
      </c>
      <c r="N3566" s="20">
        <v>6852450</v>
      </c>
      <c r="O3566" s="21">
        <f t="shared" si="165"/>
        <v>12532662.154861944</v>
      </c>
      <c r="P3566" s="22">
        <f t="shared" si="166"/>
        <v>114.2075</v>
      </c>
      <c r="Q3566" s="20">
        <f t="shared" si="167"/>
        <v>4113115.2460984397</v>
      </c>
      <c r="R3566" s="18" t="s">
        <v>10982</v>
      </c>
      <c r="S3566" s="18">
        <v>101</v>
      </c>
    </row>
    <row r="3567" spans="1:19" x14ac:dyDescent="0.25">
      <c r="A3567" s="18" t="s">
        <v>10983</v>
      </c>
      <c r="B3567" s="18" t="s">
        <v>2004</v>
      </c>
      <c r="C3567" s="18" t="s">
        <v>45</v>
      </c>
      <c r="D3567" s="18">
        <v>1999</v>
      </c>
      <c r="E3567" s="18">
        <f>VLOOKUP(D3567,'cpi roi'!A:C,2,FALSE)</f>
        <v>166.6</v>
      </c>
      <c r="F3567" s="18" t="s">
        <v>10984</v>
      </c>
      <c r="G3567" s="18">
        <v>6.1</v>
      </c>
      <c r="H3567" s="19">
        <v>42000</v>
      </c>
      <c r="I3567" s="18" t="s">
        <v>1139</v>
      </c>
      <c r="J3567" s="18" t="s">
        <v>10985</v>
      </c>
      <c r="K3567" s="18" t="s">
        <v>9024</v>
      </c>
      <c r="L3567" s="18" t="s">
        <v>34</v>
      </c>
      <c r="M3567" s="20">
        <v>80000000</v>
      </c>
      <c r="N3567" s="20">
        <v>35242897</v>
      </c>
      <c r="O3567" s="21">
        <f t="shared" si="165"/>
        <v>64456847.034213684</v>
      </c>
      <c r="P3567" s="22">
        <f t="shared" si="166"/>
        <v>44.053621249999999</v>
      </c>
      <c r="Q3567" s="20">
        <f t="shared" si="167"/>
        <v>21154199.87995198</v>
      </c>
      <c r="R3567" s="18" t="s">
        <v>4881</v>
      </c>
      <c r="S3567" s="18">
        <v>122</v>
      </c>
    </row>
    <row r="3568" spans="1:19" x14ac:dyDescent="0.25">
      <c r="A3568" s="18" t="s">
        <v>8840</v>
      </c>
      <c r="B3568" s="18" t="s">
        <v>20</v>
      </c>
      <c r="C3568" s="18" t="s">
        <v>21</v>
      </c>
      <c r="D3568" s="18">
        <v>1999</v>
      </c>
      <c r="E3568" s="18">
        <f>VLOOKUP(D3568,'cpi roi'!A:C,2,FALSE)</f>
        <v>166.6</v>
      </c>
      <c r="F3568" s="18" t="s">
        <v>10986</v>
      </c>
      <c r="G3568" s="18">
        <v>7.5</v>
      </c>
      <c r="H3568" s="19">
        <v>13000</v>
      </c>
      <c r="I3568" s="18" t="s">
        <v>3136</v>
      </c>
      <c r="J3568" s="18" t="s">
        <v>3136</v>
      </c>
      <c r="K3568" s="18" t="s">
        <v>8102</v>
      </c>
      <c r="L3568" s="18" t="s">
        <v>5820</v>
      </c>
      <c r="M3568" s="20">
        <v>0</v>
      </c>
      <c r="N3568" s="20">
        <v>7918035</v>
      </c>
      <c r="O3568" s="21">
        <f t="shared" si="165"/>
        <v>14481544.204681873</v>
      </c>
      <c r="P3568" s="22">
        <f t="shared" si="166"/>
        <v>0</v>
      </c>
      <c r="Q3568" s="20">
        <f t="shared" si="167"/>
        <v>4752722.0888355346</v>
      </c>
      <c r="R3568" s="18" t="s">
        <v>10039</v>
      </c>
      <c r="S3568" s="18">
        <v>181</v>
      </c>
    </row>
    <row r="3569" spans="1:19" x14ac:dyDescent="0.25">
      <c r="A3569" s="18" t="s">
        <v>10987</v>
      </c>
      <c r="B3569" s="18" t="s">
        <v>20</v>
      </c>
      <c r="C3569" s="18" t="s">
        <v>21</v>
      </c>
      <c r="D3569" s="18">
        <v>1999</v>
      </c>
      <c r="E3569" s="18">
        <f>VLOOKUP(D3569,'cpi roi'!A:C,2,FALSE)</f>
        <v>166.6</v>
      </c>
      <c r="F3569" s="18" t="s">
        <v>10920</v>
      </c>
      <c r="G3569" s="18">
        <v>5.2</v>
      </c>
      <c r="H3569" s="19">
        <v>20000</v>
      </c>
      <c r="I3569" s="18" t="s">
        <v>625</v>
      </c>
      <c r="J3569" s="18" t="s">
        <v>5178</v>
      </c>
      <c r="K3569" s="18" t="s">
        <v>502</v>
      </c>
      <c r="L3569" s="18" t="s">
        <v>34</v>
      </c>
      <c r="M3569" s="20">
        <v>64000000</v>
      </c>
      <c r="N3569" s="20">
        <v>74608570</v>
      </c>
      <c r="O3569" s="21">
        <f t="shared" si="165"/>
        <v>136453969.26170468</v>
      </c>
      <c r="P3569" s="22">
        <f t="shared" si="166"/>
        <v>116.575890625</v>
      </c>
      <c r="Q3569" s="20">
        <f t="shared" si="167"/>
        <v>44783055.222088836</v>
      </c>
      <c r="R3569" s="18" t="s">
        <v>35</v>
      </c>
      <c r="S3569" s="18">
        <v>133</v>
      </c>
    </row>
    <row r="3570" spans="1:19" x14ac:dyDescent="0.25">
      <c r="A3570" s="18" t="s">
        <v>10988</v>
      </c>
      <c r="B3570" s="18" t="s">
        <v>2004</v>
      </c>
      <c r="C3570" s="18" t="s">
        <v>45</v>
      </c>
      <c r="D3570" s="18">
        <v>1999</v>
      </c>
      <c r="E3570" s="18">
        <f>VLOOKUP(D3570,'cpi roi'!A:C,2,FALSE)</f>
        <v>166.6</v>
      </c>
      <c r="F3570" s="18" t="s">
        <v>10864</v>
      </c>
      <c r="G3570" s="18">
        <v>5.9</v>
      </c>
      <c r="H3570" s="19">
        <v>36000</v>
      </c>
      <c r="I3570" s="18" t="s">
        <v>8756</v>
      </c>
      <c r="J3570" s="18" t="s">
        <v>10989</v>
      </c>
      <c r="K3570" s="18" t="s">
        <v>6914</v>
      </c>
      <c r="L3570" s="18" t="s">
        <v>26</v>
      </c>
      <c r="M3570" s="20">
        <v>75000000</v>
      </c>
      <c r="N3570" s="20">
        <v>54264342</v>
      </c>
      <c r="O3570" s="21">
        <f t="shared" si="165"/>
        <v>99245768.351740688</v>
      </c>
      <c r="P3570" s="22">
        <f t="shared" si="166"/>
        <v>72.352456000000004</v>
      </c>
      <c r="Q3570" s="20">
        <f t="shared" si="167"/>
        <v>32571633.853541419</v>
      </c>
      <c r="R3570" s="18" t="s">
        <v>5112</v>
      </c>
      <c r="S3570" s="18">
        <v>102</v>
      </c>
    </row>
    <row r="3571" spans="1:19" x14ac:dyDescent="0.25">
      <c r="A3571" s="18" t="s">
        <v>10990</v>
      </c>
      <c r="B3571" s="18" t="s">
        <v>452</v>
      </c>
      <c r="C3571" s="18" t="s">
        <v>29</v>
      </c>
      <c r="D3571" s="18">
        <v>1999</v>
      </c>
      <c r="E3571" s="18">
        <f>VLOOKUP(D3571,'cpi roi'!A:C,2,FALSE)</f>
        <v>166.6</v>
      </c>
      <c r="F3571" s="18" t="s">
        <v>10986</v>
      </c>
      <c r="G3571" s="18">
        <v>6</v>
      </c>
      <c r="H3571" s="19">
        <v>40000</v>
      </c>
      <c r="I3571" s="18" t="s">
        <v>7908</v>
      </c>
      <c r="J3571" s="18" t="s">
        <v>10991</v>
      </c>
      <c r="K3571" s="18" t="s">
        <v>7683</v>
      </c>
      <c r="L3571" s="18" t="s">
        <v>457</v>
      </c>
      <c r="M3571" s="20">
        <v>0</v>
      </c>
      <c r="N3571" s="20">
        <v>1632567</v>
      </c>
      <c r="O3571" s="21">
        <f t="shared" si="165"/>
        <v>2985853.330732293</v>
      </c>
      <c r="P3571" s="22">
        <f t="shared" si="166"/>
        <v>0</v>
      </c>
      <c r="Q3571" s="20">
        <f t="shared" si="167"/>
        <v>979932.17286914773</v>
      </c>
      <c r="R3571" s="18" t="s">
        <v>2036</v>
      </c>
      <c r="S3571" s="18">
        <v>109</v>
      </c>
    </row>
    <row r="3572" spans="1:19" x14ac:dyDescent="0.25">
      <c r="A3572" s="18" t="s">
        <v>10992</v>
      </c>
      <c r="B3572" s="18" t="s">
        <v>341</v>
      </c>
      <c r="C3572" s="18" t="s">
        <v>394</v>
      </c>
      <c r="D3572" s="18">
        <v>1999</v>
      </c>
      <c r="E3572" s="18">
        <f>VLOOKUP(D3572,'cpi roi'!A:C,2,FALSE)</f>
        <v>166.6</v>
      </c>
      <c r="F3572" s="18" t="s">
        <v>10993</v>
      </c>
      <c r="G3572" s="18">
        <v>7.2</v>
      </c>
      <c r="H3572" s="19">
        <v>36000</v>
      </c>
      <c r="I3572" s="18" t="s">
        <v>613</v>
      </c>
      <c r="J3572" s="18" t="s">
        <v>10994</v>
      </c>
      <c r="K3572" s="18" t="s">
        <v>10995</v>
      </c>
      <c r="L3572" s="18" t="s">
        <v>34</v>
      </c>
      <c r="M3572" s="20">
        <v>80000000</v>
      </c>
      <c r="N3572" s="20">
        <v>90874570</v>
      </c>
      <c r="O3572" s="21">
        <f t="shared" si="165"/>
        <v>166203370.22208884</v>
      </c>
      <c r="P3572" s="22">
        <f t="shared" si="166"/>
        <v>113.59321250000001</v>
      </c>
      <c r="Q3572" s="20">
        <f t="shared" si="167"/>
        <v>54546560.624249704</v>
      </c>
      <c r="R3572" s="18" t="s">
        <v>1729</v>
      </c>
      <c r="S3572" s="18">
        <v>75</v>
      </c>
    </row>
    <row r="3573" spans="1:19" x14ac:dyDescent="0.25">
      <c r="A3573" s="18" t="s">
        <v>10996</v>
      </c>
      <c r="B3573" s="18" t="s">
        <v>20</v>
      </c>
      <c r="C3573" s="18" t="s">
        <v>56</v>
      </c>
      <c r="D3573" s="18">
        <v>1999</v>
      </c>
      <c r="E3573" s="18">
        <f>VLOOKUP(D3573,'cpi roi'!A:C,2,FALSE)</f>
        <v>166.6</v>
      </c>
      <c r="F3573" s="18" t="s">
        <v>10966</v>
      </c>
      <c r="G3573" s="18">
        <v>4.7</v>
      </c>
      <c r="H3573" s="19">
        <v>16000</v>
      </c>
      <c r="I3573" s="18" t="s">
        <v>6097</v>
      </c>
      <c r="J3573" s="18" t="s">
        <v>24</v>
      </c>
      <c r="K3573" s="18" t="s">
        <v>10997</v>
      </c>
      <c r="L3573" s="18" t="s">
        <v>34</v>
      </c>
      <c r="M3573" s="20">
        <v>21000000</v>
      </c>
      <c r="N3573" s="20">
        <v>17762705</v>
      </c>
      <c r="O3573" s="21">
        <f t="shared" si="165"/>
        <v>32486771.98979592</v>
      </c>
      <c r="P3573" s="22">
        <f t="shared" si="166"/>
        <v>84.584309523809523</v>
      </c>
      <c r="Q3573" s="20">
        <f t="shared" si="167"/>
        <v>10661887.755102042</v>
      </c>
      <c r="R3573" s="18" t="s">
        <v>84</v>
      </c>
      <c r="S3573" s="18">
        <v>104</v>
      </c>
    </row>
    <row r="3574" spans="1:19" x14ac:dyDescent="0.25">
      <c r="A3574" s="18" t="s">
        <v>10998</v>
      </c>
      <c r="B3574" s="18" t="s">
        <v>20</v>
      </c>
      <c r="C3574" s="18" t="s">
        <v>21</v>
      </c>
      <c r="D3574" s="18">
        <v>1999</v>
      </c>
      <c r="E3574" s="18">
        <f>VLOOKUP(D3574,'cpi roi'!A:C,2,FALSE)</f>
        <v>166.6</v>
      </c>
      <c r="F3574" s="18" t="s">
        <v>10766</v>
      </c>
      <c r="G3574" s="18">
        <v>5.4</v>
      </c>
      <c r="H3574" s="19">
        <v>54000</v>
      </c>
      <c r="I3574" s="18" t="s">
        <v>10999</v>
      </c>
      <c r="J3574" s="18" t="s">
        <v>10999</v>
      </c>
      <c r="K3574" s="18" t="s">
        <v>11000</v>
      </c>
      <c r="L3574" s="18" t="s">
        <v>34</v>
      </c>
      <c r="M3574" s="20">
        <v>75000000</v>
      </c>
      <c r="N3574" s="20">
        <v>19598588</v>
      </c>
      <c r="O3574" s="21">
        <f t="shared" si="165"/>
        <v>35844476.372148857</v>
      </c>
      <c r="P3574" s="22">
        <f t="shared" si="166"/>
        <v>26.131450666666666</v>
      </c>
      <c r="Q3574" s="20">
        <f t="shared" si="167"/>
        <v>11763858.343337335</v>
      </c>
      <c r="R3574" s="18" t="s">
        <v>2031</v>
      </c>
      <c r="S3574" s="18">
        <v>109</v>
      </c>
    </row>
    <row r="3575" spans="1:19" x14ac:dyDescent="0.25">
      <c r="A3575" s="18" t="s">
        <v>11001</v>
      </c>
      <c r="B3575" s="18" t="s">
        <v>341</v>
      </c>
      <c r="C3575" s="18" t="s">
        <v>29</v>
      </c>
      <c r="D3575" s="18">
        <v>1999</v>
      </c>
      <c r="E3575" s="18">
        <f>VLOOKUP(D3575,'cpi roi'!A:C,2,FALSE)</f>
        <v>166.6</v>
      </c>
      <c r="F3575" s="18" t="s">
        <v>11002</v>
      </c>
      <c r="G3575" s="18">
        <v>6.3</v>
      </c>
      <c r="H3575" s="19">
        <v>18000</v>
      </c>
      <c r="I3575" s="18" t="s">
        <v>11003</v>
      </c>
      <c r="J3575" s="18" t="s">
        <v>11004</v>
      </c>
      <c r="K3575" s="18" t="s">
        <v>11005</v>
      </c>
      <c r="L3575" s="18" t="s">
        <v>34</v>
      </c>
      <c r="M3575" s="20">
        <v>24000000</v>
      </c>
      <c r="N3575" s="20">
        <v>22323612</v>
      </c>
      <c r="O3575" s="21">
        <f t="shared" si="165"/>
        <v>40828358.801920764</v>
      </c>
      <c r="P3575" s="22">
        <f t="shared" si="166"/>
        <v>93.015050000000002</v>
      </c>
      <c r="Q3575" s="20">
        <f t="shared" si="167"/>
        <v>13399527.010804322</v>
      </c>
      <c r="R3575" s="18" t="s">
        <v>11006</v>
      </c>
      <c r="S3575" s="18">
        <v>87</v>
      </c>
    </row>
    <row r="3576" spans="1:19" x14ac:dyDescent="0.25">
      <c r="A3576" s="18" t="s">
        <v>11007</v>
      </c>
      <c r="B3576" s="18" t="s">
        <v>452</v>
      </c>
      <c r="C3576" s="18" t="s">
        <v>21</v>
      </c>
      <c r="D3576" s="18">
        <v>1999</v>
      </c>
      <c r="E3576" s="18">
        <f>VLOOKUP(D3576,'cpi roi'!A:C,2,FALSE)</f>
        <v>166.6</v>
      </c>
      <c r="F3576" s="18" t="s">
        <v>11008</v>
      </c>
      <c r="G3576" s="18">
        <v>7.5</v>
      </c>
      <c r="H3576" s="19">
        <v>9600</v>
      </c>
      <c r="I3576" s="18" t="s">
        <v>5868</v>
      </c>
      <c r="J3576" s="18" t="s">
        <v>11009</v>
      </c>
      <c r="K3576" s="18" t="s">
        <v>11010</v>
      </c>
      <c r="L3576" s="18" t="s">
        <v>5870</v>
      </c>
      <c r="M3576" s="20">
        <v>0</v>
      </c>
      <c r="N3576" s="20">
        <v>259510</v>
      </c>
      <c r="O3576" s="21">
        <f t="shared" si="165"/>
        <v>474626.0324129652</v>
      </c>
      <c r="P3576" s="22">
        <f t="shared" si="166"/>
        <v>0</v>
      </c>
      <c r="Q3576" s="20">
        <f t="shared" si="167"/>
        <v>155768.30732292918</v>
      </c>
      <c r="R3576" s="18" t="s">
        <v>6716</v>
      </c>
      <c r="S3576" s="18">
        <v>118</v>
      </c>
    </row>
    <row r="3577" spans="1:19" x14ac:dyDescent="0.25">
      <c r="A3577" s="18" t="s">
        <v>11011</v>
      </c>
      <c r="B3577" s="18" t="s">
        <v>20</v>
      </c>
      <c r="C3577" s="18" t="s">
        <v>21</v>
      </c>
      <c r="D3577" s="18">
        <v>1999</v>
      </c>
      <c r="E3577" s="18">
        <f>VLOOKUP(D3577,'cpi roi'!A:C,2,FALSE)</f>
        <v>166.6</v>
      </c>
      <c r="F3577" s="18" t="s">
        <v>11012</v>
      </c>
      <c r="G3577" s="18">
        <v>5</v>
      </c>
      <c r="H3577" s="19">
        <v>15000</v>
      </c>
      <c r="I3577" s="18" t="s">
        <v>7990</v>
      </c>
      <c r="J3577" s="18" t="s">
        <v>11013</v>
      </c>
      <c r="K3577" s="18" t="s">
        <v>9007</v>
      </c>
      <c r="L3577" s="18" t="s">
        <v>199</v>
      </c>
      <c r="M3577" s="20">
        <v>35000000</v>
      </c>
      <c r="N3577" s="20">
        <v>17589705</v>
      </c>
      <c r="O3577" s="21">
        <f t="shared" si="165"/>
        <v>32170366.827731092</v>
      </c>
      <c r="P3577" s="22">
        <f t="shared" si="166"/>
        <v>50.256299999999996</v>
      </c>
      <c r="Q3577" s="20">
        <f t="shared" si="167"/>
        <v>10558046.218487395</v>
      </c>
      <c r="R3577" s="18" t="s">
        <v>11014</v>
      </c>
      <c r="S3577" s="18">
        <v>109</v>
      </c>
    </row>
    <row r="3578" spans="1:19" x14ac:dyDescent="0.25">
      <c r="A3578" s="18" t="s">
        <v>11015</v>
      </c>
      <c r="B3578" s="18" t="s">
        <v>20</v>
      </c>
      <c r="C3578" s="18" t="s">
        <v>45</v>
      </c>
      <c r="D3578" s="18">
        <v>1999</v>
      </c>
      <c r="E3578" s="18">
        <f>VLOOKUP(D3578,'cpi roi'!A:C,2,FALSE)</f>
        <v>166.6</v>
      </c>
      <c r="F3578" s="18" t="s">
        <v>5465</v>
      </c>
      <c r="G3578" s="18">
        <v>7</v>
      </c>
      <c r="H3578" s="19">
        <v>8700</v>
      </c>
      <c r="I3578" s="18" t="s">
        <v>11016</v>
      </c>
      <c r="J3578" s="18" t="s">
        <v>11016</v>
      </c>
      <c r="K3578" s="18" t="s">
        <v>11017</v>
      </c>
      <c r="L3578" s="18" t="s">
        <v>34</v>
      </c>
      <c r="M3578" s="20">
        <v>6000000</v>
      </c>
      <c r="N3578" s="20">
        <v>25059640</v>
      </c>
      <c r="O3578" s="21">
        <f t="shared" si="165"/>
        <v>45832366.794717886</v>
      </c>
      <c r="P3578" s="22">
        <f t="shared" si="166"/>
        <v>417.66066666666666</v>
      </c>
      <c r="Q3578" s="20">
        <f t="shared" si="167"/>
        <v>15041800.720288116</v>
      </c>
      <c r="R3578" s="18" t="s">
        <v>10730</v>
      </c>
      <c r="S3578" s="18">
        <v>106</v>
      </c>
    </row>
    <row r="3579" spans="1:19" x14ac:dyDescent="0.25">
      <c r="A3579" s="18" t="s">
        <v>11018</v>
      </c>
      <c r="B3579" s="18" t="s">
        <v>20</v>
      </c>
      <c r="C3579" s="18" t="s">
        <v>45</v>
      </c>
      <c r="D3579" s="18">
        <v>1999</v>
      </c>
      <c r="E3579" s="18">
        <f>VLOOKUP(D3579,'cpi roi'!A:C,2,FALSE)</f>
        <v>166.6</v>
      </c>
      <c r="F3579" s="18" t="s">
        <v>10722</v>
      </c>
      <c r="G3579" s="18">
        <v>6.5</v>
      </c>
      <c r="H3579" s="19">
        <v>18000</v>
      </c>
      <c r="I3579" s="18" t="s">
        <v>833</v>
      </c>
      <c r="J3579" s="18" t="s">
        <v>833</v>
      </c>
      <c r="K3579" s="18" t="s">
        <v>71</v>
      </c>
      <c r="L3579" s="18" t="s">
        <v>34</v>
      </c>
      <c r="M3579" s="20">
        <v>15000000</v>
      </c>
      <c r="N3579" s="20">
        <v>4488529</v>
      </c>
      <c r="O3579" s="21">
        <f t="shared" si="165"/>
        <v>8209212.4027611045</v>
      </c>
      <c r="P3579" s="22">
        <f t="shared" si="166"/>
        <v>29.923526666666667</v>
      </c>
      <c r="Q3579" s="20">
        <f t="shared" si="167"/>
        <v>2694195.0780312126</v>
      </c>
      <c r="R3579" s="18" t="s">
        <v>11019</v>
      </c>
      <c r="S3579" s="18">
        <v>112</v>
      </c>
    </row>
    <row r="3580" spans="1:19" x14ac:dyDescent="0.25">
      <c r="A3580" s="18" t="s">
        <v>11020</v>
      </c>
      <c r="B3580" s="18" t="s">
        <v>20</v>
      </c>
      <c r="C3580" s="18" t="s">
        <v>45</v>
      </c>
      <c r="D3580" s="18">
        <v>1999</v>
      </c>
      <c r="E3580" s="18">
        <f>VLOOKUP(D3580,'cpi roi'!A:C,2,FALSE)</f>
        <v>166.6</v>
      </c>
      <c r="F3580" s="18" t="s">
        <v>10857</v>
      </c>
      <c r="G3580" s="18">
        <v>5.8</v>
      </c>
      <c r="H3580" s="19">
        <v>5000</v>
      </c>
      <c r="I3580" s="18" t="s">
        <v>11021</v>
      </c>
      <c r="J3580" s="18" t="s">
        <v>11021</v>
      </c>
      <c r="K3580" s="18" t="s">
        <v>11022</v>
      </c>
      <c r="L3580" s="18" t="s">
        <v>34</v>
      </c>
      <c r="M3580" s="20">
        <v>4000000</v>
      </c>
      <c r="N3580" s="20">
        <v>2924635</v>
      </c>
      <c r="O3580" s="21">
        <f t="shared" si="165"/>
        <v>5348957.2899159659</v>
      </c>
      <c r="P3580" s="22">
        <f t="shared" si="166"/>
        <v>73.115875000000003</v>
      </c>
      <c r="Q3580" s="20">
        <f t="shared" si="167"/>
        <v>1755483.193277311</v>
      </c>
      <c r="R3580" s="18" t="s">
        <v>11023</v>
      </c>
      <c r="S3580" s="18">
        <v>94</v>
      </c>
    </row>
    <row r="3581" spans="1:19" x14ac:dyDescent="0.25">
      <c r="A3581" s="18" t="s">
        <v>11024</v>
      </c>
      <c r="B3581" s="18" t="s">
        <v>20</v>
      </c>
      <c r="C3581" s="18" t="s">
        <v>45</v>
      </c>
      <c r="D3581" s="18">
        <v>1999</v>
      </c>
      <c r="E3581" s="18">
        <f>VLOOKUP(D3581,'cpi roi'!A:C,2,FALSE)</f>
        <v>166.6</v>
      </c>
      <c r="F3581" s="18" t="s">
        <v>10801</v>
      </c>
      <c r="G3581" s="18">
        <v>6</v>
      </c>
      <c r="H3581" s="19">
        <v>29000</v>
      </c>
      <c r="I3581" s="18" t="s">
        <v>267</v>
      </c>
      <c r="J3581" s="18" t="s">
        <v>11025</v>
      </c>
      <c r="K3581" s="18" t="s">
        <v>2629</v>
      </c>
      <c r="L3581" s="18" t="s">
        <v>34</v>
      </c>
      <c r="M3581" s="20">
        <v>33000000</v>
      </c>
      <c r="N3581" s="20">
        <v>8408835</v>
      </c>
      <c r="O3581" s="21">
        <f t="shared" si="165"/>
        <v>15379183.820528211</v>
      </c>
      <c r="P3581" s="22">
        <f t="shared" si="166"/>
        <v>25.481318181818182</v>
      </c>
      <c r="Q3581" s="20">
        <f t="shared" si="167"/>
        <v>5047319.9279711889</v>
      </c>
      <c r="R3581" s="18" t="s">
        <v>11026</v>
      </c>
      <c r="S3581" s="18">
        <v>124</v>
      </c>
    </row>
    <row r="3582" spans="1:19" x14ac:dyDescent="0.25">
      <c r="A3582" s="18" t="s">
        <v>11027</v>
      </c>
      <c r="B3582" s="18" t="s">
        <v>341</v>
      </c>
      <c r="C3582" s="18" t="s">
        <v>29</v>
      </c>
      <c r="D3582" s="18">
        <v>1999</v>
      </c>
      <c r="E3582" s="18">
        <f>VLOOKUP(D3582,'cpi roi'!A:C,2,FALSE)</f>
        <v>166.6</v>
      </c>
      <c r="F3582" s="18" t="s">
        <v>10662</v>
      </c>
      <c r="G3582" s="18">
        <v>5.8</v>
      </c>
      <c r="H3582" s="19">
        <v>3100</v>
      </c>
      <c r="I3582" s="18" t="s">
        <v>11028</v>
      </c>
      <c r="J3582" s="18" t="s">
        <v>11029</v>
      </c>
      <c r="K3582" s="18" t="s">
        <v>11030</v>
      </c>
      <c r="L3582" s="18" t="s">
        <v>34</v>
      </c>
      <c r="M3582" s="20">
        <v>26000000</v>
      </c>
      <c r="N3582" s="20">
        <v>11683047</v>
      </c>
      <c r="O3582" s="21">
        <f t="shared" si="165"/>
        <v>21367493.522809122</v>
      </c>
      <c r="P3582" s="22">
        <f t="shared" si="166"/>
        <v>44.93479615384615</v>
      </c>
      <c r="Q3582" s="20">
        <f t="shared" si="167"/>
        <v>7012633.2533013206</v>
      </c>
      <c r="R3582" s="18" t="s">
        <v>11006</v>
      </c>
      <c r="S3582" s="18">
        <v>73</v>
      </c>
    </row>
    <row r="3583" spans="1:19" x14ac:dyDescent="0.25">
      <c r="A3583" s="18" t="s">
        <v>11031</v>
      </c>
      <c r="B3583" s="18" t="s">
        <v>20</v>
      </c>
      <c r="C3583" s="18" t="s">
        <v>21</v>
      </c>
      <c r="D3583" s="18">
        <v>1999</v>
      </c>
      <c r="E3583" s="18">
        <f>VLOOKUP(D3583,'cpi roi'!A:C,2,FALSE)</f>
        <v>166.6</v>
      </c>
      <c r="F3583" s="18" t="s">
        <v>10132</v>
      </c>
      <c r="G3583" s="18">
        <v>5.5</v>
      </c>
      <c r="H3583" s="19">
        <v>13000</v>
      </c>
      <c r="I3583" s="18" t="s">
        <v>2248</v>
      </c>
      <c r="J3583" s="18" t="s">
        <v>11032</v>
      </c>
      <c r="K3583" s="18" t="s">
        <v>11033</v>
      </c>
      <c r="L3583" s="18" t="s">
        <v>34</v>
      </c>
      <c r="M3583" s="20">
        <v>30000000</v>
      </c>
      <c r="N3583" s="20">
        <v>12017369</v>
      </c>
      <c r="O3583" s="21">
        <f t="shared" si="165"/>
        <v>21978945.584033612</v>
      </c>
      <c r="P3583" s="22">
        <f t="shared" si="166"/>
        <v>40.057896666666664</v>
      </c>
      <c r="Q3583" s="20">
        <f t="shared" si="167"/>
        <v>7213306.7226890763</v>
      </c>
      <c r="R3583" s="18" t="s">
        <v>1551</v>
      </c>
      <c r="S3583" s="18">
        <v>100</v>
      </c>
    </row>
    <row r="3584" spans="1:19" x14ac:dyDescent="0.25">
      <c r="A3584" s="18" t="s">
        <v>11034</v>
      </c>
      <c r="B3584" s="18" t="s">
        <v>20</v>
      </c>
      <c r="C3584" s="18" t="s">
        <v>67</v>
      </c>
      <c r="D3584" s="18">
        <v>1999</v>
      </c>
      <c r="E3584" s="18">
        <f>VLOOKUP(D3584,'cpi roi'!A:C,2,FALSE)</f>
        <v>166.6</v>
      </c>
      <c r="F3584" s="18" t="s">
        <v>10936</v>
      </c>
      <c r="G3584" s="18">
        <v>7.4</v>
      </c>
      <c r="H3584" s="19">
        <v>12000</v>
      </c>
      <c r="I3584" s="18" t="s">
        <v>4866</v>
      </c>
      <c r="J3584" s="18" t="s">
        <v>4866</v>
      </c>
      <c r="K3584" s="18" t="s">
        <v>11035</v>
      </c>
      <c r="L3584" s="18" t="s">
        <v>26</v>
      </c>
      <c r="M3584" s="20">
        <v>0</v>
      </c>
      <c r="N3584" s="20">
        <v>6208548</v>
      </c>
      <c r="O3584" s="21">
        <f t="shared" si="165"/>
        <v>11355009.457382953</v>
      </c>
      <c r="P3584" s="22">
        <f t="shared" si="166"/>
        <v>0</v>
      </c>
      <c r="Q3584" s="20">
        <f t="shared" si="167"/>
        <v>3726619.447779112</v>
      </c>
      <c r="R3584" s="18" t="s">
        <v>11036</v>
      </c>
      <c r="S3584" s="18">
        <v>160</v>
      </c>
    </row>
    <row r="3585" spans="1:19" x14ac:dyDescent="0.25">
      <c r="A3585" s="18" t="s">
        <v>11037</v>
      </c>
      <c r="B3585" s="18" t="s">
        <v>20</v>
      </c>
      <c r="C3585" s="18" t="s">
        <v>21</v>
      </c>
      <c r="D3585" s="18">
        <v>1999</v>
      </c>
      <c r="E3585" s="18">
        <f>VLOOKUP(D3585,'cpi roi'!A:C,2,FALSE)</f>
        <v>166.6</v>
      </c>
      <c r="F3585" s="18" t="s">
        <v>11038</v>
      </c>
      <c r="G3585" s="18">
        <v>6.6</v>
      </c>
      <c r="H3585" s="19">
        <v>32000</v>
      </c>
      <c r="I3585" s="18" t="s">
        <v>6948</v>
      </c>
      <c r="J3585" s="18" t="s">
        <v>9222</v>
      </c>
      <c r="K3585" s="18" t="s">
        <v>3060</v>
      </c>
      <c r="L3585" s="18" t="s">
        <v>34</v>
      </c>
      <c r="M3585" s="20">
        <v>80000000</v>
      </c>
      <c r="N3585" s="20">
        <v>34105207</v>
      </c>
      <c r="O3585" s="21">
        <f t="shared" si="165"/>
        <v>62376089.873349339</v>
      </c>
      <c r="P3585" s="22">
        <f t="shared" si="166"/>
        <v>42.631508750000002</v>
      </c>
      <c r="Q3585" s="20">
        <f t="shared" si="167"/>
        <v>20471312.725090038</v>
      </c>
      <c r="R3585" s="18" t="s">
        <v>11039</v>
      </c>
      <c r="S3585" s="18">
        <v>126</v>
      </c>
    </row>
    <row r="3586" spans="1:19" x14ac:dyDescent="0.25">
      <c r="A3586" s="18" t="s">
        <v>11040</v>
      </c>
      <c r="B3586" s="18" t="s">
        <v>37</v>
      </c>
      <c r="C3586" s="18" t="s">
        <v>45</v>
      </c>
      <c r="D3586" s="18">
        <v>1999</v>
      </c>
      <c r="E3586" s="18">
        <f>VLOOKUP(D3586,'cpi roi'!A:C,2,FALSE)</f>
        <v>166.6</v>
      </c>
      <c r="F3586" s="18" t="s">
        <v>10766</v>
      </c>
      <c r="G3586" s="18">
        <v>3.9</v>
      </c>
      <c r="H3586" s="19">
        <v>10000</v>
      </c>
      <c r="I3586" s="18" t="s">
        <v>2021</v>
      </c>
      <c r="J3586" s="18" t="s">
        <v>9602</v>
      </c>
      <c r="K3586" s="18" t="s">
        <v>6932</v>
      </c>
      <c r="L3586" s="18" t="s">
        <v>34</v>
      </c>
      <c r="M3586" s="20">
        <v>70000000</v>
      </c>
      <c r="N3586" s="20">
        <v>9974410</v>
      </c>
      <c r="O3586" s="21">
        <f t="shared" si="165"/>
        <v>18242513.367346939</v>
      </c>
      <c r="P3586" s="22">
        <f t="shared" si="166"/>
        <v>14.249157142857143</v>
      </c>
      <c r="Q3586" s="20">
        <f t="shared" si="167"/>
        <v>5987040.8163265307</v>
      </c>
      <c r="R3586" s="18" t="s">
        <v>65</v>
      </c>
      <c r="S3586" s="18">
        <v>77</v>
      </c>
    </row>
    <row r="3587" spans="1:19" x14ac:dyDescent="0.25">
      <c r="A3587" s="18" t="s">
        <v>11041</v>
      </c>
      <c r="B3587" s="18" t="s">
        <v>2004</v>
      </c>
      <c r="C3587" s="18" t="s">
        <v>21</v>
      </c>
      <c r="D3587" s="18">
        <v>1999</v>
      </c>
      <c r="E3587" s="18">
        <f>VLOOKUP(D3587,'cpi roi'!A:C,2,FALSE)</f>
        <v>166.6</v>
      </c>
      <c r="F3587" s="18" t="s">
        <v>10966</v>
      </c>
      <c r="G3587" s="18">
        <v>6.4</v>
      </c>
      <c r="H3587" s="19">
        <v>13000</v>
      </c>
      <c r="I3587" s="18" t="s">
        <v>759</v>
      </c>
      <c r="J3587" s="18" t="s">
        <v>11042</v>
      </c>
      <c r="K3587" s="18" t="s">
        <v>1019</v>
      </c>
      <c r="L3587" s="18" t="s">
        <v>34</v>
      </c>
      <c r="M3587" s="20">
        <v>38000000</v>
      </c>
      <c r="N3587" s="20">
        <v>28121100</v>
      </c>
      <c r="O3587" s="21">
        <f t="shared" ref="O3587:O3650" si="168">(304.7/E3587)*N3587</f>
        <v>51431567.647058822</v>
      </c>
      <c r="P3587" s="22">
        <f t="shared" ref="P3587:P3650" si="169">IFERROR(N3587/M3587, 0)*100</f>
        <v>74.002894736842109</v>
      </c>
      <c r="Q3587" s="20">
        <f t="shared" ref="Q3587:Q3650" si="170">N3587/(E3587/100)</f>
        <v>16879411.764705881</v>
      </c>
      <c r="R3587" s="18" t="s">
        <v>35</v>
      </c>
      <c r="S3587" s="18">
        <v>106</v>
      </c>
    </row>
    <row r="3588" spans="1:19" x14ac:dyDescent="0.25">
      <c r="A3588" s="18" t="s">
        <v>11043</v>
      </c>
      <c r="B3588" s="18" t="s">
        <v>20</v>
      </c>
      <c r="C3588" s="18" t="s">
        <v>45</v>
      </c>
      <c r="D3588" s="18">
        <v>1999</v>
      </c>
      <c r="E3588" s="18">
        <f>VLOOKUP(D3588,'cpi roi'!A:C,2,FALSE)</f>
        <v>166.6</v>
      </c>
      <c r="F3588" s="18" t="s">
        <v>11044</v>
      </c>
      <c r="G3588" s="18">
        <v>6.4</v>
      </c>
      <c r="H3588" s="19">
        <v>8600</v>
      </c>
      <c r="I3588" s="18" t="s">
        <v>11045</v>
      </c>
      <c r="J3588" s="18" t="s">
        <v>7930</v>
      </c>
      <c r="K3588" s="18" t="s">
        <v>11046</v>
      </c>
      <c r="L3588" s="18" t="s">
        <v>34</v>
      </c>
      <c r="M3588" s="20">
        <v>7000000</v>
      </c>
      <c r="N3588" s="20">
        <v>7302522</v>
      </c>
      <c r="O3588" s="21">
        <f t="shared" si="168"/>
        <v>13355813.045618247</v>
      </c>
      <c r="P3588" s="22">
        <f t="shared" si="169"/>
        <v>104.32174285714287</v>
      </c>
      <c r="Q3588" s="20">
        <f t="shared" si="170"/>
        <v>4383266.5066026412</v>
      </c>
      <c r="R3588" s="18" t="s">
        <v>3747</v>
      </c>
      <c r="S3588" s="18">
        <v>96</v>
      </c>
    </row>
    <row r="3589" spans="1:19" x14ac:dyDescent="0.25">
      <c r="A3589" s="18" t="s">
        <v>11047</v>
      </c>
      <c r="B3589" s="18" t="s">
        <v>2004</v>
      </c>
      <c r="C3589" s="18" t="s">
        <v>21</v>
      </c>
      <c r="D3589" s="18">
        <v>1999</v>
      </c>
      <c r="E3589" s="18">
        <f>VLOOKUP(D3589,'cpi roi'!A:C,2,FALSE)</f>
        <v>166.6</v>
      </c>
      <c r="F3589" s="18" t="s">
        <v>11048</v>
      </c>
      <c r="G3589" s="18">
        <v>7.8</v>
      </c>
      <c r="H3589" s="19">
        <v>19000</v>
      </c>
      <c r="I3589" s="18" t="s">
        <v>5466</v>
      </c>
      <c r="J3589" s="18" t="s">
        <v>5466</v>
      </c>
      <c r="K3589" s="18" t="s">
        <v>5466</v>
      </c>
      <c r="L3589" s="18" t="s">
        <v>2113</v>
      </c>
      <c r="M3589" s="20">
        <v>0</v>
      </c>
      <c r="N3589" s="20">
        <v>461259</v>
      </c>
      <c r="O3589" s="21">
        <f t="shared" si="168"/>
        <v>843611.14825930377</v>
      </c>
      <c r="P3589" s="22">
        <f t="shared" si="169"/>
        <v>0</v>
      </c>
      <c r="Q3589" s="20">
        <f t="shared" si="170"/>
        <v>276866.14645858342</v>
      </c>
      <c r="R3589" s="18" t="s">
        <v>6119</v>
      </c>
      <c r="S3589" s="18">
        <v>122</v>
      </c>
    </row>
    <row r="3590" spans="1:19" x14ac:dyDescent="0.25">
      <c r="A3590" s="18" t="s">
        <v>11049</v>
      </c>
      <c r="B3590" s="18" t="s">
        <v>2004</v>
      </c>
      <c r="C3590" s="18" t="s">
        <v>45</v>
      </c>
      <c r="D3590" s="18">
        <v>1999</v>
      </c>
      <c r="E3590" s="18">
        <f>VLOOKUP(D3590,'cpi roi'!A:C,2,FALSE)</f>
        <v>166.6</v>
      </c>
      <c r="F3590" s="18" t="s">
        <v>10822</v>
      </c>
      <c r="G3590" s="18">
        <v>5.3</v>
      </c>
      <c r="H3590" s="19">
        <v>13000</v>
      </c>
      <c r="I3590" s="18" t="s">
        <v>11050</v>
      </c>
      <c r="J3590" s="18" t="s">
        <v>11051</v>
      </c>
      <c r="K3590" s="18" t="s">
        <v>10682</v>
      </c>
      <c r="L3590" s="18" t="s">
        <v>5820</v>
      </c>
      <c r="M3590" s="20">
        <v>6000000</v>
      </c>
      <c r="N3590" s="20">
        <v>4398989</v>
      </c>
      <c r="O3590" s="21">
        <f t="shared" si="168"/>
        <v>8045449.8697478995</v>
      </c>
      <c r="P3590" s="22">
        <f t="shared" si="169"/>
        <v>73.316483333333338</v>
      </c>
      <c r="Q3590" s="20">
        <f t="shared" si="170"/>
        <v>2640449.5798319327</v>
      </c>
      <c r="R3590" s="18" t="s">
        <v>8628</v>
      </c>
      <c r="S3590" s="18">
        <v>96</v>
      </c>
    </row>
    <row r="3591" spans="1:19" x14ac:dyDescent="0.25">
      <c r="A3591" s="18" t="s">
        <v>11052</v>
      </c>
      <c r="B3591" s="18" t="s">
        <v>37</v>
      </c>
      <c r="C3591" s="18" t="s">
        <v>38</v>
      </c>
      <c r="D3591" s="18">
        <v>1999</v>
      </c>
      <c r="E3591" s="18">
        <f>VLOOKUP(D3591,'cpi roi'!A:C,2,FALSE)</f>
        <v>166.6</v>
      </c>
      <c r="F3591" s="18" t="s">
        <v>11053</v>
      </c>
      <c r="G3591" s="18">
        <v>6.1</v>
      </c>
      <c r="H3591" s="19">
        <v>7900</v>
      </c>
      <c r="I3591" s="18" t="s">
        <v>11054</v>
      </c>
      <c r="J3591" s="18" t="s">
        <v>11055</v>
      </c>
      <c r="K3591" s="18" t="s">
        <v>11056</v>
      </c>
      <c r="L3591" s="18" t="s">
        <v>2113</v>
      </c>
      <c r="M3591" s="20">
        <v>13000000</v>
      </c>
      <c r="N3591" s="20">
        <v>12924063</v>
      </c>
      <c r="O3591" s="21">
        <f t="shared" si="168"/>
        <v>23637226.867346939</v>
      </c>
      <c r="P3591" s="22">
        <f t="shared" si="169"/>
        <v>99.415869230769232</v>
      </c>
      <c r="Q3591" s="20">
        <f t="shared" si="170"/>
        <v>7757540.8163265307</v>
      </c>
      <c r="R3591" s="18" t="s">
        <v>11057</v>
      </c>
      <c r="S3591" s="18">
        <v>99</v>
      </c>
    </row>
    <row r="3592" spans="1:19" x14ac:dyDescent="0.25">
      <c r="A3592" s="18" t="s">
        <v>11058</v>
      </c>
      <c r="B3592" s="18" t="s">
        <v>20</v>
      </c>
      <c r="C3592" s="18" t="s">
        <v>45</v>
      </c>
      <c r="D3592" s="18">
        <v>1999</v>
      </c>
      <c r="E3592" s="18">
        <f>VLOOKUP(D3592,'cpi roi'!A:C,2,FALSE)</f>
        <v>166.6</v>
      </c>
      <c r="F3592" s="18" t="s">
        <v>10647</v>
      </c>
      <c r="G3592" s="18">
        <v>6</v>
      </c>
      <c r="H3592" s="19">
        <v>22000</v>
      </c>
      <c r="I3592" s="18" t="s">
        <v>2073</v>
      </c>
      <c r="J3592" s="18" t="s">
        <v>8042</v>
      </c>
      <c r="K3592" s="18" t="s">
        <v>4462</v>
      </c>
      <c r="L3592" s="18" t="s">
        <v>34</v>
      </c>
      <c r="M3592" s="20">
        <v>50000000</v>
      </c>
      <c r="N3592" s="20">
        <v>58900031</v>
      </c>
      <c r="O3592" s="21">
        <f t="shared" si="168"/>
        <v>107724126.32472989</v>
      </c>
      <c r="P3592" s="22">
        <f t="shared" si="169"/>
        <v>117.800062</v>
      </c>
      <c r="Q3592" s="20">
        <f t="shared" si="170"/>
        <v>35354160.26410564</v>
      </c>
      <c r="R3592" s="18" t="s">
        <v>5112</v>
      </c>
      <c r="S3592" s="18">
        <v>95</v>
      </c>
    </row>
    <row r="3593" spans="1:19" x14ac:dyDescent="0.25">
      <c r="A3593" s="18" t="s">
        <v>11059</v>
      </c>
      <c r="B3593" s="18" t="s">
        <v>20</v>
      </c>
      <c r="C3593" s="18" t="s">
        <v>45</v>
      </c>
      <c r="D3593" s="18">
        <v>1999</v>
      </c>
      <c r="E3593" s="18">
        <f>VLOOKUP(D3593,'cpi roi'!A:C,2,FALSE)</f>
        <v>166.6</v>
      </c>
      <c r="F3593" s="18" t="s">
        <v>11060</v>
      </c>
      <c r="G3593" s="18">
        <v>6.9</v>
      </c>
      <c r="H3593" s="19">
        <v>17000</v>
      </c>
      <c r="I3593" s="18" t="s">
        <v>11061</v>
      </c>
      <c r="J3593" s="18" t="s">
        <v>11062</v>
      </c>
      <c r="K3593" s="18" t="s">
        <v>11063</v>
      </c>
      <c r="L3593" s="18" t="s">
        <v>26</v>
      </c>
      <c r="M3593" s="20">
        <v>0</v>
      </c>
      <c r="N3593" s="20">
        <v>4177818</v>
      </c>
      <c r="O3593" s="21">
        <f t="shared" si="168"/>
        <v>7640943.2448979588</v>
      </c>
      <c r="P3593" s="22">
        <f t="shared" si="169"/>
        <v>0</v>
      </c>
      <c r="Q3593" s="20">
        <f t="shared" si="170"/>
        <v>2507693.8775510206</v>
      </c>
      <c r="R3593" s="18" t="s">
        <v>11064</v>
      </c>
      <c r="S3593" s="18">
        <v>96</v>
      </c>
    </row>
    <row r="3594" spans="1:19" x14ac:dyDescent="0.25">
      <c r="A3594" s="18" t="s">
        <v>11065</v>
      </c>
      <c r="B3594" s="18" t="s">
        <v>341</v>
      </c>
      <c r="C3594" s="18" t="s">
        <v>394</v>
      </c>
      <c r="D3594" s="18">
        <v>1999</v>
      </c>
      <c r="E3594" s="18">
        <f>VLOOKUP(D3594,'cpi roi'!A:C,2,FALSE)</f>
        <v>166.6</v>
      </c>
      <c r="F3594" s="18" t="s">
        <v>11066</v>
      </c>
      <c r="G3594" s="18">
        <v>6.1</v>
      </c>
      <c r="H3594" s="19">
        <v>21000</v>
      </c>
      <c r="I3594" s="18" t="s">
        <v>11067</v>
      </c>
      <c r="J3594" s="18" t="s">
        <v>10372</v>
      </c>
      <c r="K3594" s="18" t="s">
        <v>10373</v>
      </c>
      <c r="L3594" s="18" t="s">
        <v>2113</v>
      </c>
      <c r="M3594" s="20">
        <v>30000000</v>
      </c>
      <c r="N3594" s="20">
        <v>133949270</v>
      </c>
      <c r="O3594" s="21">
        <f t="shared" si="168"/>
        <v>244984049.03361344</v>
      </c>
      <c r="P3594" s="22">
        <f t="shared" si="169"/>
        <v>446.49756666666667</v>
      </c>
      <c r="Q3594" s="20">
        <f t="shared" si="170"/>
        <v>80401722.689075634</v>
      </c>
      <c r="R3594" s="18" t="s">
        <v>11068</v>
      </c>
      <c r="S3594" s="18">
        <v>99</v>
      </c>
    </row>
    <row r="3595" spans="1:19" x14ac:dyDescent="0.25">
      <c r="A3595" s="18" t="s">
        <v>11069</v>
      </c>
      <c r="B3595" s="18" t="s">
        <v>2004</v>
      </c>
      <c r="C3595" s="18" t="s">
        <v>45</v>
      </c>
      <c r="D3595" s="18">
        <v>1999</v>
      </c>
      <c r="E3595" s="18">
        <f>VLOOKUP(D3595,'cpi roi'!A:C,2,FALSE)</f>
        <v>166.6</v>
      </c>
      <c r="F3595" s="18" t="s">
        <v>10753</v>
      </c>
      <c r="G3595" s="18">
        <v>7.2</v>
      </c>
      <c r="H3595" s="19">
        <v>33000</v>
      </c>
      <c r="I3595" s="18" t="s">
        <v>293</v>
      </c>
      <c r="J3595" s="18" t="s">
        <v>293</v>
      </c>
      <c r="K3595" s="18" t="s">
        <v>992</v>
      </c>
      <c r="L3595" s="18" t="s">
        <v>34</v>
      </c>
      <c r="M3595" s="20">
        <v>29750000</v>
      </c>
      <c r="N3595" s="20">
        <v>4525794</v>
      </c>
      <c r="O3595" s="21">
        <f t="shared" si="168"/>
        <v>8277367.5378151257</v>
      </c>
      <c r="P3595" s="22">
        <f t="shared" si="169"/>
        <v>15.212752941176472</v>
      </c>
      <c r="Q3595" s="20">
        <f t="shared" si="170"/>
        <v>2716563.0252100839</v>
      </c>
      <c r="R3595" s="18" t="s">
        <v>8738</v>
      </c>
      <c r="S3595" s="18">
        <v>95</v>
      </c>
    </row>
    <row r="3596" spans="1:19" x14ac:dyDescent="0.25">
      <c r="A3596" s="18" t="s">
        <v>11070</v>
      </c>
      <c r="B3596" s="18" t="s">
        <v>2004</v>
      </c>
      <c r="C3596" s="18" t="s">
        <v>56</v>
      </c>
      <c r="D3596" s="18">
        <v>1999</v>
      </c>
      <c r="E3596" s="18">
        <f>VLOOKUP(D3596,'cpi roi'!A:C,2,FALSE)</f>
        <v>166.6</v>
      </c>
      <c r="F3596" s="18" t="s">
        <v>10816</v>
      </c>
      <c r="G3596" s="18">
        <v>3.9</v>
      </c>
      <c r="H3596" s="19">
        <v>9900</v>
      </c>
      <c r="I3596" s="18" t="s">
        <v>11071</v>
      </c>
      <c r="J3596" s="18" t="s">
        <v>11072</v>
      </c>
      <c r="K3596" s="18" t="s">
        <v>3973</v>
      </c>
      <c r="L3596" s="18" t="s">
        <v>34</v>
      </c>
      <c r="M3596" s="20">
        <v>5250000</v>
      </c>
      <c r="N3596" s="20">
        <v>10155690</v>
      </c>
      <c r="O3596" s="21">
        <f t="shared" si="168"/>
        <v>18574062.082833134</v>
      </c>
      <c r="P3596" s="22">
        <f t="shared" si="169"/>
        <v>193.44171428571428</v>
      </c>
      <c r="Q3596" s="20">
        <f t="shared" si="170"/>
        <v>6095852.3409363749</v>
      </c>
      <c r="R3596" s="18" t="s">
        <v>11073</v>
      </c>
      <c r="S3596" s="18">
        <v>91</v>
      </c>
    </row>
    <row r="3597" spans="1:19" x14ac:dyDescent="0.25">
      <c r="A3597" s="18" t="s">
        <v>11074</v>
      </c>
      <c r="B3597" s="18" t="s">
        <v>2004</v>
      </c>
      <c r="C3597" s="18" t="s">
        <v>21</v>
      </c>
      <c r="D3597" s="18">
        <v>1999</v>
      </c>
      <c r="E3597" s="18">
        <f>VLOOKUP(D3597,'cpi roi'!A:C,2,FALSE)</f>
        <v>166.6</v>
      </c>
      <c r="F3597" s="18" t="s">
        <v>10132</v>
      </c>
      <c r="G3597" s="18">
        <v>6</v>
      </c>
      <c r="H3597" s="19">
        <v>13000</v>
      </c>
      <c r="I3597" s="18" t="s">
        <v>6658</v>
      </c>
      <c r="J3597" s="18" t="s">
        <v>5694</v>
      </c>
      <c r="K3597" s="18" t="s">
        <v>2080</v>
      </c>
      <c r="L3597" s="18" t="s">
        <v>34</v>
      </c>
      <c r="M3597" s="20">
        <v>60000000</v>
      </c>
      <c r="N3597" s="20">
        <v>22365133</v>
      </c>
      <c r="O3597" s="21">
        <f t="shared" si="168"/>
        <v>40904297.869747899</v>
      </c>
      <c r="P3597" s="22">
        <f t="shared" si="169"/>
        <v>37.275221666666667</v>
      </c>
      <c r="Q3597" s="20">
        <f t="shared" si="170"/>
        <v>13424449.579831934</v>
      </c>
      <c r="R3597" s="18" t="s">
        <v>122</v>
      </c>
      <c r="S3597" s="18">
        <v>128</v>
      </c>
    </row>
    <row r="3598" spans="1:19" x14ac:dyDescent="0.25">
      <c r="A3598" s="18" t="s">
        <v>11075</v>
      </c>
      <c r="B3598" s="18" t="s">
        <v>2004</v>
      </c>
      <c r="C3598" s="18" t="s">
        <v>45</v>
      </c>
      <c r="D3598" s="18">
        <v>1999</v>
      </c>
      <c r="E3598" s="18">
        <f>VLOOKUP(D3598,'cpi roi'!A:C,2,FALSE)</f>
        <v>166.6</v>
      </c>
      <c r="F3598" s="18" t="s">
        <v>10747</v>
      </c>
      <c r="G3598" s="18">
        <v>6.8</v>
      </c>
      <c r="H3598" s="19">
        <v>15000</v>
      </c>
      <c r="I3598" s="18" t="s">
        <v>8797</v>
      </c>
      <c r="J3598" s="18" t="s">
        <v>5059</v>
      </c>
      <c r="K3598" s="18" t="s">
        <v>8251</v>
      </c>
      <c r="L3598" s="18" t="s">
        <v>26</v>
      </c>
      <c r="M3598" s="20">
        <v>14000000</v>
      </c>
      <c r="N3598" s="20">
        <v>18542974</v>
      </c>
      <c r="O3598" s="21">
        <f t="shared" si="168"/>
        <v>33913830.599039614</v>
      </c>
      <c r="P3598" s="22">
        <f t="shared" si="169"/>
        <v>132.4498142857143</v>
      </c>
      <c r="Q3598" s="20">
        <f t="shared" si="170"/>
        <v>11130236.494597839</v>
      </c>
      <c r="R3598" s="18" t="s">
        <v>10855</v>
      </c>
      <c r="S3598" s="18">
        <v>97</v>
      </c>
    </row>
    <row r="3599" spans="1:19" x14ac:dyDescent="0.25">
      <c r="A3599" s="18" t="s">
        <v>11076</v>
      </c>
      <c r="B3599" s="18" t="s">
        <v>20</v>
      </c>
      <c r="C3599" s="18" t="s">
        <v>45</v>
      </c>
      <c r="D3599" s="18">
        <v>1999</v>
      </c>
      <c r="E3599" s="18">
        <f>VLOOKUP(D3599,'cpi roi'!A:C,2,FALSE)</f>
        <v>166.6</v>
      </c>
      <c r="F3599" s="18" t="s">
        <v>11077</v>
      </c>
      <c r="G3599" s="18">
        <v>4.4000000000000004</v>
      </c>
      <c r="H3599" s="19">
        <v>1600</v>
      </c>
      <c r="I3599" s="18" t="s">
        <v>11078</v>
      </c>
      <c r="J3599" s="18" t="s">
        <v>11078</v>
      </c>
      <c r="K3599" s="18" t="s">
        <v>11079</v>
      </c>
      <c r="L3599" s="18" t="s">
        <v>34</v>
      </c>
      <c r="M3599" s="20">
        <v>0</v>
      </c>
      <c r="N3599" s="20">
        <v>5453</v>
      </c>
      <c r="O3599" s="21">
        <f t="shared" si="168"/>
        <v>9973.1638655462175</v>
      </c>
      <c r="P3599" s="22">
        <f t="shared" si="169"/>
        <v>0</v>
      </c>
      <c r="Q3599" s="20">
        <f t="shared" si="170"/>
        <v>3273.1092436974791</v>
      </c>
      <c r="R3599" s="18" t="s">
        <v>9975</v>
      </c>
      <c r="S3599" s="18">
        <v>96</v>
      </c>
    </row>
    <row r="3600" spans="1:19" x14ac:dyDescent="0.25">
      <c r="A3600" s="18" t="s">
        <v>11080</v>
      </c>
      <c r="B3600" s="18" t="s">
        <v>37</v>
      </c>
      <c r="C3600" s="18" t="s">
        <v>45</v>
      </c>
      <c r="D3600" s="18">
        <v>1999</v>
      </c>
      <c r="E3600" s="18">
        <f>VLOOKUP(D3600,'cpi roi'!A:C,2,FALSE)</f>
        <v>166.6</v>
      </c>
      <c r="F3600" s="18" t="s">
        <v>10897</v>
      </c>
      <c r="G3600" s="18">
        <v>6.9</v>
      </c>
      <c r="H3600" s="19">
        <v>12000</v>
      </c>
      <c r="I3600" s="18" t="s">
        <v>568</v>
      </c>
      <c r="J3600" s="18" t="s">
        <v>11081</v>
      </c>
      <c r="K3600" s="18" t="s">
        <v>2640</v>
      </c>
      <c r="L3600" s="18" t="s">
        <v>310</v>
      </c>
      <c r="M3600" s="20">
        <v>12000000</v>
      </c>
      <c r="N3600" s="20">
        <v>14401563</v>
      </c>
      <c r="O3600" s="21">
        <f t="shared" si="168"/>
        <v>26339473.265906364</v>
      </c>
      <c r="P3600" s="22">
        <f t="shared" si="169"/>
        <v>120.013025</v>
      </c>
      <c r="Q3600" s="20">
        <f t="shared" si="170"/>
        <v>8644395.5582232904</v>
      </c>
      <c r="R3600" s="18" t="s">
        <v>11082</v>
      </c>
      <c r="S3600" s="18">
        <v>117</v>
      </c>
    </row>
    <row r="3601" spans="1:19" x14ac:dyDescent="0.25">
      <c r="A3601" s="18" t="s">
        <v>11083</v>
      </c>
      <c r="B3601" s="18" t="s">
        <v>20</v>
      </c>
      <c r="C3601" s="18" t="s">
        <v>108</v>
      </c>
      <c r="D3601" s="18">
        <v>1999</v>
      </c>
      <c r="E3601" s="18">
        <f>VLOOKUP(D3601,'cpi roi'!A:C,2,FALSE)</f>
        <v>166.6</v>
      </c>
      <c r="F3601" s="18" t="s">
        <v>9749</v>
      </c>
      <c r="G3601" s="18">
        <v>5.2</v>
      </c>
      <c r="H3601" s="19">
        <v>5500</v>
      </c>
      <c r="I3601" s="18" t="s">
        <v>408</v>
      </c>
      <c r="J3601" s="18" t="s">
        <v>1234</v>
      </c>
      <c r="K3601" s="18" t="s">
        <v>6661</v>
      </c>
      <c r="L3601" s="18" t="s">
        <v>34</v>
      </c>
      <c r="M3601" s="20">
        <v>30000000</v>
      </c>
      <c r="N3601" s="20">
        <v>4197729</v>
      </c>
      <c r="O3601" s="21">
        <f t="shared" si="168"/>
        <v>7677359.1014405759</v>
      </c>
      <c r="P3601" s="22">
        <f t="shared" si="169"/>
        <v>13.992430000000001</v>
      </c>
      <c r="Q3601" s="20">
        <f t="shared" si="170"/>
        <v>2519645.2581032412</v>
      </c>
      <c r="R3601" s="18" t="s">
        <v>35</v>
      </c>
      <c r="S3601" s="18">
        <v>108</v>
      </c>
    </row>
    <row r="3602" spans="1:19" x14ac:dyDescent="0.25">
      <c r="A3602" s="18" t="s">
        <v>11084</v>
      </c>
      <c r="B3602" s="18" t="s">
        <v>2004</v>
      </c>
      <c r="C3602" s="18" t="s">
        <v>45</v>
      </c>
      <c r="D3602" s="18">
        <v>1999</v>
      </c>
      <c r="E3602" s="18">
        <f>VLOOKUP(D3602,'cpi roi'!A:C,2,FALSE)</f>
        <v>166.6</v>
      </c>
      <c r="F3602" s="18" t="s">
        <v>10319</v>
      </c>
      <c r="G3602" s="18">
        <v>6.9</v>
      </c>
      <c r="H3602" s="19">
        <v>13000</v>
      </c>
      <c r="I3602" s="18" t="s">
        <v>99</v>
      </c>
      <c r="J3602" s="18" t="s">
        <v>11085</v>
      </c>
      <c r="K3602" s="18" t="s">
        <v>3026</v>
      </c>
      <c r="L3602" s="18" t="s">
        <v>34</v>
      </c>
      <c r="M3602" s="20">
        <v>10000000</v>
      </c>
      <c r="N3602" s="20">
        <v>10920544</v>
      </c>
      <c r="O3602" s="21">
        <f t="shared" si="168"/>
        <v>19972927.711884752</v>
      </c>
      <c r="P3602" s="22">
        <f t="shared" si="169"/>
        <v>109.20544000000001</v>
      </c>
      <c r="Q3602" s="20">
        <f t="shared" si="170"/>
        <v>6554948.3793517407</v>
      </c>
      <c r="R3602" s="18" t="s">
        <v>11086</v>
      </c>
      <c r="S3602" s="18">
        <v>118</v>
      </c>
    </row>
    <row r="3603" spans="1:19" x14ac:dyDescent="0.25">
      <c r="A3603" s="18" t="s">
        <v>11087</v>
      </c>
      <c r="B3603" s="18" t="s">
        <v>20</v>
      </c>
      <c r="C3603" s="18" t="s">
        <v>45</v>
      </c>
      <c r="D3603" s="18">
        <v>1999</v>
      </c>
      <c r="E3603" s="18">
        <f>VLOOKUP(D3603,'cpi roi'!A:C,2,FALSE)</f>
        <v>166.6</v>
      </c>
      <c r="F3603" s="18" t="s">
        <v>11088</v>
      </c>
      <c r="G3603" s="18">
        <v>6.8</v>
      </c>
      <c r="H3603" s="19">
        <v>6900</v>
      </c>
      <c r="I3603" s="18" t="s">
        <v>8476</v>
      </c>
      <c r="J3603" s="18" t="s">
        <v>8476</v>
      </c>
      <c r="K3603" s="18" t="s">
        <v>11089</v>
      </c>
      <c r="L3603" s="18" t="s">
        <v>34</v>
      </c>
      <c r="M3603" s="20">
        <v>0</v>
      </c>
      <c r="N3603" s="20">
        <v>92442</v>
      </c>
      <c r="O3603" s="21">
        <f t="shared" si="168"/>
        <v>169070.09243697478</v>
      </c>
      <c r="P3603" s="22">
        <f t="shared" si="169"/>
        <v>0</v>
      </c>
      <c r="Q3603" s="20">
        <f t="shared" si="170"/>
        <v>55487.394957983197</v>
      </c>
      <c r="R3603" s="18" t="s">
        <v>10440</v>
      </c>
      <c r="S3603" s="18">
        <v>94</v>
      </c>
    </row>
    <row r="3604" spans="1:19" x14ac:dyDescent="0.25">
      <c r="A3604" s="18" t="s">
        <v>11090</v>
      </c>
      <c r="B3604" s="18" t="s">
        <v>2004</v>
      </c>
      <c r="C3604" s="18" t="s">
        <v>45</v>
      </c>
      <c r="D3604" s="18">
        <v>1999</v>
      </c>
      <c r="E3604" s="18">
        <f>VLOOKUP(D3604,'cpi roi'!A:C,2,FALSE)</f>
        <v>166.6</v>
      </c>
      <c r="F3604" s="18" t="s">
        <v>10816</v>
      </c>
      <c r="G3604" s="18">
        <v>6.1</v>
      </c>
      <c r="H3604" s="19">
        <v>19000</v>
      </c>
      <c r="I3604" s="18" t="s">
        <v>11091</v>
      </c>
      <c r="J3604" s="18" t="s">
        <v>11092</v>
      </c>
      <c r="K3604" s="18" t="s">
        <v>8989</v>
      </c>
      <c r="L3604" s="18" t="s">
        <v>252</v>
      </c>
      <c r="M3604" s="20">
        <v>20000000</v>
      </c>
      <c r="N3604" s="20">
        <v>10570375</v>
      </c>
      <c r="O3604" s="21">
        <f t="shared" si="168"/>
        <v>19332492.572028812</v>
      </c>
      <c r="P3604" s="22">
        <f t="shared" si="169"/>
        <v>52.851875000000007</v>
      </c>
      <c r="Q3604" s="20">
        <f t="shared" si="170"/>
        <v>6344762.9051620653</v>
      </c>
      <c r="R3604" s="18" t="s">
        <v>27</v>
      </c>
      <c r="S3604" s="18">
        <v>98</v>
      </c>
    </row>
    <row r="3605" spans="1:19" x14ac:dyDescent="0.25">
      <c r="A3605" s="18" t="s">
        <v>11093</v>
      </c>
      <c r="B3605" s="18" t="s">
        <v>20</v>
      </c>
      <c r="C3605" s="18" t="s">
        <v>21</v>
      </c>
      <c r="D3605" s="18">
        <v>1999</v>
      </c>
      <c r="E3605" s="18">
        <f>VLOOKUP(D3605,'cpi roi'!A:C,2,FALSE)</f>
        <v>166.6</v>
      </c>
      <c r="F3605" s="18" t="s">
        <v>11094</v>
      </c>
      <c r="G3605" s="18">
        <v>6.8</v>
      </c>
      <c r="H3605" s="19">
        <v>7600</v>
      </c>
      <c r="I3605" s="18" t="s">
        <v>11095</v>
      </c>
      <c r="J3605" s="18" t="s">
        <v>11096</v>
      </c>
      <c r="K3605" s="18" t="s">
        <v>8102</v>
      </c>
      <c r="L3605" s="18" t="s">
        <v>26</v>
      </c>
      <c r="M3605" s="20">
        <v>14000000</v>
      </c>
      <c r="N3605" s="20">
        <v>206128</v>
      </c>
      <c r="O3605" s="21">
        <f t="shared" si="168"/>
        <v>376994.00720288116</v>
      </c>
      <c r="P3605" s="22">
        <f t="shared" si="169"/>
        <v>1.4723428571428572</v>
      </c>
      <c r="Q3605" s="20">
        <f t="shared" si="170"/>
        <v>123726.29051620649</v>
      </c>
      <c r="R3605" s="18" t="s">
        <v>11097</v>
      </c>
      <c r="S3605" s="18">
        <v>106</v>
      </c>
    </row>
    <row r="3606" spans="1:19" x14ac:dyDescent="0.25">
      <c r="A3606" s="18" t="s">
        <v>11098</v>
      </c>
      <c r="B3606" s="18" t="s">
        <v>20</v>
      </c>
      <c r="C3606" s="18" t="s">
        <v>394</v>
      </c>
      <c r="D3606" s="18">
        <v>1999</v>
      </c>
      <c r="E3606" s="18">
        <f>VLOOKUP(D3606,'cpi roi'!A:C,2,FALSE)</f>
        <v>166.6</v>
      </c>
      <c r="F3606" s="18" t="s">
        <v>11099</v>
      </c>
      <c r="G3606" s="18">
        <v>7.4</v>
      </c>
      <c r="H3606" s="19">
        <v>16000</v>
      </c>
      <c r="I3606" s="18" t="s">
        <v>11100</v>
      </c>
      <c r="J3606" s="18" t="s">
        <v>8587</v>
      </c>
      <c r="K3606" s="18" t="s">
        <v>11101</v>
      </c>
      <c r="L3606" s="18" t="s">
        <v>2113</v>
      </c>
      <c r="M3606" s="20">
        <v>0</v>
      </c>
      <c r="N3606" s="20">
        <v>94591</v>
      </c>
      <c r="O3606" s="21">
        <f t="shared" si="168"/>
        <v>173000.46638655462</v>
      </c>
      <c r="P3606" s="22">
        <f t="shared" si="169"/>
        <v>0</v>
      </c>
      <c r="Q3606" s="20">
        <f t="shared" si="170"/>
        <v>56777.310924369747</v>
      </c>
      <c r="R3606" s="18" t="s">
        <v>6119</v>
      </c>
      <c r="S3606" s="18">
        <v>102</v>
      </c>
    </row>
    <row r="3607" spans="1:19" x14ac:dyDescent="0.25">
      <c r="A3607" s="18" t="s">
        <v>11102</v>
      </c>
      <c r="B3607" s="18" t="s">
        <v>20</v>
      </c>
      <c r="C3607" s="18" t="s">
        <v>45</v>
      </c>
      <c r="D3607" s="18">
        <v>1999</v>
      </c>
      <c r="E3607" s="18">
        <f>VLOOKUP(D3607,'cpi roi'!A:C,2,FALSE)</f>
        <v>166.6</v>
      </c>
      <c r="F3607" s="18" t="s">
        <v>10756</v>
      </c>
      <c r="G3607" s="18">
        <v>6.8</v>
      </c>
      <c r="H3607" s="19">
        <v>8900</v>
      </c>
      <c r="I3607" s="18" t="s">
        <v>501</v>
      </c>
      <c r="J3607" s="18" t="s">
        <v>501</v>
      </c>
      <c r="K3607" s="18" t="s">
        <v>11103</v>
      </c>
      <c r="L3607" s="18" t="s">
        <v>34</v>
      </c>
      <c r="M3607" s="20">
        <v>28000000</v>
      </c>
      <c r="N3607" s="20">
        <v>4555459</v>
      </c>
      <c r="O3607" s="21">
        <f t="shared" si="168"/>
        <v>8331622.7929171668</v>
      </c>
      <c r="P3607" s="22">
        <f t="shared" si="169"/>
        <v>16.269496428571429</v>
      </c>
      <c r="Q3607" s="20">
        <f t="shared" si="170"/>
        <v>2734369.1476590638</v>
      </c>
      <c r="R3607" s="18" t="s">
        <v>2097</v>
      </c>
      <c r="S3607" s="18">
        <v>112</v>
      </c>
    </row>
    <row r="3608" spans="1:19" x14ac:dyDescent="0.25">
      <c r="A3608" s="18" t="s">
        <v>11104</v>
      </c>
      <c r="B3608" s="18" t="s">
        <v>2004</v>
      </c>
      <c r="C3608" s="18" t="s">
        <v>38</v>
      </c>
      <c r="D3608" s="18">
        <v>1999</v>
      </c>
      <c r="E3608" s="18">
        <f>VLOOKUP(D3608,'cpi roi'!A:C,2,FALSE)</f>
        <v>166.6</v>
      </c>
      <c r="F3608" s="18" t="s">
        <v>10966</v>
      </c>
      <c r="G3608" s="18">
        <v>4.3</v>
      </c>
      <c r="H3608" s="19">
        <v>16000</v>
      </c>
      <c r="I3608" s="18" t="s">
        <v>11105</v>
      </c>
      <c r="J3608" s="18" t="s">
        <v>11105</v>
      </c>
      <c r="K3608" s="18" t="s">
        <v>10716</v>
      </c>
      <c r="L3608" s="18" t="s">
        <v>34</v>
      </c>
      <c r="M3608" s="20">
        <v>30000000</v>
      </c>
      <c r="N3608" s="20">
        <v>11578059</v>
      </c>
      <c r="O3608" s="21">
        <f t="shared" si="168"/>
        <v>21175477.654861946</v>
      </c>
      <c r="P3608" s="22">
        <f t="shared" si="169"/>
        <v>38.593530000000001</v>
      </c>
      <c r="Q3608" s="20">
        <f t="shared" si="170"/>
        <v>6949615.2460984401</v>
      </c>
      <c r="R3608" s="18" t="s">
        <v>3703</v>
      </c>
      <c r="S3608" s="18">
        <v>100</v>
      </c>
    </row>
    <row r="3609" spans="1:19" x14ac:dyDescent="0.25">
      <c r="A3609" s="18" t="s">
        <v>11106</v>
      </c>
      <c r="B3609" s="18" t="s">
        <v>20</v>
      </c>
      <c r="C3609" s="18" t="s">
        <v>38</v>
      </c>
      <c r="D3609" s="18">
        <v>1999</v>
      </c>
      <c r="E3609" s="18">
        <f>VLOOKUP(D3609,'cpi roi'!A:C,2,FALSE)</f>
        <v>166.6</v>
      </c>
      <c r="F3609" s="18" t="s">
        <v>10966</v>
      </c>
      <c r="G3609" s="18">
        <v>6.1</v>
      </c>
      <c r="H3609" s="19">
        <v>18000</v>
      </c>
      <c r="I3609" s="18" t="s">
        <v>2282</v>
      </c>
      <c r="J3609" s="18" t="s">
        <v>11107</v>
      </c>
      <c r="K3609" s="18" t="s">
        <v>10325</v>
      </c>
      <c r="L3609" s="18" t="s">
        <v>34</v>
      </c>
      <c r="M3609" s="20">
        <v>25000000</v>
      </c>
      <c r="N3609" s="20">
        <v>24493601</v>
      </c>
      <c r="O3609" s="21">
        <f t="shared" si="168"/>
        <v>44797120.196278512</v>
      </c>
      <c r="P3609" s="22">
        <f t="shared" si="169"/>
        <v>97.974404000000007</v>
      </c>
      <c r="Q3609" s="20">
        <f t="shared" si="170"/>
        <v>14702041.416566627</v>
      </c>
      <c r="R3609" s="18" t="s">
        <v>2031</v>
      </c>
      <c r="S3609" s="18">
        <v>110</v>
      </c>
    </row>
    <row r="3610" spans="1:19" x14ac:dyDescent="0.25">
      <c r="A3610" s="18" t="s">
        <v>11108</v>
      </c>
      <c r="B3610" s="18" t="s">
        <v>2004</v>
      </c>
      <c r="C3610" s="18" t="s">
        <v>21</v>
      </c>
      <c r="D3610" s="18">
        <v>1999</v>
      </c>
      <c r="E3610" s="18">
        <f>VLOOKUP(D3610,'cpi roi'!A:C,2,FALSE)</f>
        <v>166.6</v>
      </c>
      <c r="F3610" s="18" t="s">
        <v>10693</v>
      </c>
      <c r="G3610" s="18">
        <v>6.8</v>
      </c>
      <c r="H3610" s="19">
        <v>14000</v>
      </c>
      <c r="I3610" s="18" t="s">
        <v>9212</v>
      </c>
      <c r="J3610" s="18" t="s">
        <v>11109</v>
      </c>
      <c r="K3610" s="18" t="s">
        <v>2647</v>
      </c>
      <c r="L3610" s="18" t="s">
        <v>34</v>
      </c>
      <c r="M3610" s="20">
        <v>35000000</v>
      </c>
      <c r="N3610" s="20">
        <v>23049593</v>
      </c>
      <c r="O3610" s="21">
        <f t="shared" si="168"/>
        <v>42156128.37394958</v>
      </c>
      <c r="P3610" s="22">
        <f t="shared" si="169"/>
        <v>65.855980000000002</v>
      </c>
      <c r="Q3610" s="20">
        <f t="shared" si="170"/>
        <v>13835289.915966388</v>
      </c>
      <c r="R3610" s="18" t="s">
        <v>65</v>
      </c>
      <c r="S3610" s="18">
        <v>127</v>
      </c>
    </row>
    <row r="3611" spans="1:19" x14ac:dyDescent="0.25">
      <c r="A3611" s="18" t="s">
        <v>11110</v>
      </c>
      <c r="B3611" s="18" t="s">
        <v>37</v>
      </c>
      <c r="C3611" s="18" t="s">
        <v>21</v>
      </c>
      <c r="D3611" s="18">
        <v>1999</v>
      </c>
      <c r="E3611" s="18">
        <f>VLOOKUP(D3611,'cpi roi'!A:C,2,FALSE)</f>
        <v>166.6</v>
      </c>
      <c r="F3611" s="18" t="s">
        <v>10782</v>
      </c>
      <c r="G3611" s="18">
        <v>6.8</v>
      </c>
      <c r="H3611" s="19">
        <v>12000</v>
      </c>
      <c r="I3611" s="18" t="s">
        <v>700</v>
      </c>
      <c r="J3611" s="18" t="s">
        <v>10802</v>
      </c>
      <c r="K3611" s="18" t="s">
        <v>752</v>
      </c>
      <c r="L3611" s="18" t="s">
        <v>34</v>
      </c>
      <c r="M3611" s="20">
        <v>27000000</v>
      </c>
      <c r="N3611" s="20">
        <v>14936407</v>
      </c>
      <c r="O3611" s="21">
        <f t="shared" si="168"/>
        <v>27317666.343937576</v>
      </c>
      <c r="P3611" s="22">
        <f t="shared" si="169"/>
        <v>55.320025925925933</v>
      </c>
      <c r="Q3611" s="20">
        <f t="shared" si="170"/>
        <v>8965430.3721488602</v>
      </c>
      <c r="R3611" s="18" t="s">
        <v>11111</v>
      </c>
      <c r="S3611" s="18">
        <v>124</v>
      </c>
    </row>
    <row r="3612" spans="1:19" x14ac:dyDescent="0.25">
      <c r="A3612" s="18" t="s">
        <v>11112</v>
      </c>
      <c r="B3612" s="18" t="s">
        <v>2004</v>
      </c>
      <c r="C3612" s="18" t="s">
        <v>45</v>
      </c>
      <c r="D3612" s="18">
        <v>1999</v>
      </c>
      <c r="E3612" s="18">
        <f>VLOOKUP(D3612,'cpi roi'!A:C,2,FALSE)</f>
        <v>166.6</v>
      </c>
      <c r="F3612" s="18" t="s">
        <v>11113</v>
      </c>
      <c r="G3612" s="18">
        <v>5.5</v>
      </c>
      <c r="H3612" s="19">
        <v>4200</v>
      </c>
      <c r="I3612" s="18" t="s">
        <v>11114</v>
      </c>
      <c r="J3612" s="18" t="s">
        <v>11115</v>
      </c>
      <c r="K3612" s="18" t="s">
        <v>3396</v>
      </c>
      <c r="L3612" s="18" t="s">
        <v>34</v>
      </c>
      <c r="M3612" s="20">
        <v>20000000</v>
      </c>
      <c r="N3612" s="20">
        <v>9177355</v>
      </c>
      <c r="O3612" s="21">
        <f t="shared" si="168"/>
        <v>16784754.312725089</v>
      </c>
      <c r="P3612" s="22">
        <f t="shared" si="169"/>
        <v>45.886775</v>
      </c>
      <c r="Q3612" s="20">
        <f t="shared" si="170"/>
        <v>5508616.4465786321</v>
      </c>
      <c r="R3612" s="18" t="s">
        <v>9689</v>
      </c>
      <c r="S3612" s="18">
        <v>88</v>
      </c>
    </row>
    <row r="3613" spans="1:19" x14ac:dyDescent="0.25">
      <c r="A3613" s="18" t="s">
        <v>11116</v>
      </c>
      <c r="B3613" s="18" t="s">
        <v>2004</v>
      </c>
      <c r="C3613" s="18" t="s">
        <v>45</v>
      </c>
      <c r="D3613" s="18">
        <v>1999</v>
      </c>
      <c r="E3613" s="18">
        <f>VLOOKUP(D3613,'cpi roi'!A:C,2,FALSE)</f>
        <v>166.6</v>
      </c>
      <c r="F3613" s="18" t="s">
        <v>10758</v>
      </c>
      <c r="G3613" s="18">
        <v>5.0999999999999996</v>
      </c>
      <c r="H3613" s="19">
        <v>17000</v>
      </c>
      <c r="I3613" s="18" t="s">
        <v>11117</v>
      </c>
      <c r="J3613" s="18" t="s">
        <v>11118</v>
      </c>
      <c r="K3613" s="18" t="s">
        <v>8774</v>
      </c>
      <c r="L3613" s="18" t="s">
        <v>34</v>
      </c>
      <c r="M3613" s="20">
        <v>51000000</v>
      </c>
      <c r="N3613" s="20">
        <v>36911617</v>
      </c>
      <c r="O3613" s="21">
        <f t="shared" si="168"/>
        <v>67508821.72809124</v>
      </c>
      <c r="P3613" s="22">
        <f t="shared" si="169"/>
        <v>72.375719607843138</v>
      </c>
      <c r="Q3613" s="20">
        <f t="shared" si="170"/>
        <v>22155832.533013206</v>
      </c>
      <c r="R3613" s="18" t="s">
        <v>2031</v>
      </c>
      <c r="S3613" s="18">
        <v>101</v>
      </c>
    </row>
    <row r="3614" spans="1:19" x14ac:dyDescent="0.25">
      <c r="A3614" s="18" t="s">
        <v>11119</v>
      </c>
      <c r="B3614" s="18" t="s">
        <v>20</v>
      </c>
      <c r="C3614" s="18" t="s">
        <v>108</v>
      </c>
      <c r="D3614" s="18">
        <v>1999</v>
      </c>
      <c r="E3614" s="18">
        <f>VLOOKUP(D3614,'cpi roi'!A:C,2,FALSE)</f>
        <v>166.6</v>
      </c>
      <c r="F3614" s="18" t="s">
        <v>11120</v>
      </c>
      <c r="G3614" s="18">
        <v>6.3</v>
      </c>
      <c r="H3614" s="19">
        <v>6000</v>
      </c>
      <c r="I3614" s="18" t="s">
        <v>11121</v>
      </c>
      <c r="J3614" s="18" t="s">
        <v>11122</v>
      </c>
      <c r="K3614" s="18" t="s">
        <v>6937</v>
      </c>
      <c r="L3614" s="18" t="s">
        <v>34</v>
      </c>
      <c r="M3614" s="20">
        <v>7000000</v>
      </c>
      <c r="N3614" s="20">
        <v>14011454</v>
      </c>
      <c r="O3614" s="21">
        <f t="shared" si="168"/>
        <v>25625990.599039614</v>
      </c>
      <c r="P3614" s="22">
        <f t="shared" si="169"/>
        <v>200.16362857142855</v>
      </c>
      <c r="Q3614" s="20">
        <f t="shared" si="170"/>
        <v>8410236.4945978392</v>
      </c>
      <c r="R3614" s="18" t="s">
        <v>8990</v>
      </c>
      <c r="S3614" s="18">
        <v>95</v>
      </c>
    </row>
    <row r="3615" spans="1:19" x14ac:dyDescent="0.25">
      <c r="A3615" s="18" t="s">
        <v>11123</v>
      </c>
      <c r="B3615" s="18" t="s">
        <v>20</v>
      </c>
      <c r="C3615" s="18" t="s">
        <v>108</v>
      </c>
      <c r="D3615" s="18">
        <v>1999</v>
      </c>
      <c r="E3615" s="18">
        <f>VLOOKUP(D3615,'cpi roi'!A:C,2,FALSE)</f>
        <v>166.6</v>
      </c>
      <c r="F3615" s="18" t="s">
        <v>11124</v>
      </c>
      <c r="G3615" s="18">
        <v>4.9000000000000004</v>
      </c>
      <c r="H3615" s="19">
        <v>5600</v>
      </c>
      <c r="I3615" s="18" t="s">
        <v>1914</v>
      </c>
      <c r="J3615" s="18" t="s">
        <v>1914</v>
      </c>
      <c r="K3615" s="18" t="s">
        <v>8011</v>
      </c>
      <c r="L3615" s="18" t="s">
        <v>34</v>
      </c>
      <c r="M3615" s="20">
        <v>12000000</v>
      </c>
      <c r="N3615" s="20">
        <v>5541431</v>
      </c>
      <c r="O3615" s="21">
        <f t="shared" si="168"/>
        <v>10134898.113445379</v>
      </c>
      <c r="P3615" s="22">
        <f t="shared" si="169"/>
        <v>46.178591666666669</v>
      </c>
      <c r="Q3615" s="20">
        <f t="shared" si="170"/>
        <v>3326189.0756302522</v>
      </c>
      <c r="R3615" s="18" t="s">
        <v>11125</v>
      </c>
      <c r="S3615" s="18">
        <v>98</v>
      </c>
    </row>
    <row r="3616" spans="1:19" x14ac:dyDescent="0.25">
      <c r="A3616" s="18" t="s">
        <v>11126</v>
      </c>
      <c r="B3616" s="18" t="s">
        <v>2004</v>
      </c>
      <c r="C3616" s="18" t="s">
        <v>45</v>
      </c>
      <c r="D3616" s="18">
        <v>1999</v>
      </c>
      <c r="E3616" s="18">
        <f>VLOOKUP(D3616,'cpi roi'!A:C,2,FALSE)</f>
        <v>166.6</v>
      </c>
      <c r="F3616" s="18" t="s">
        <v>10816</v>
      </c>
      <c r="G3616" s="18">
        <v>6.2</v>
      </c>
      <c r="H3616" s="19">
        <v>6700</v>
      </c>
      <c r="I3616" s="18" t="s">
        <v>8153</v>
      </c>
      <c r="J3616" s="18" t="s">
        <v>11127</v>
      </c>
      <c r="K3616" s="18" t="s">
        <v>4050</v>
      </c>
      <c r="L3616" s="18" t="s">
        <v>5820</v>
      </c>
      <c r="M3616" s="20">
        <v>15000000</v>
      </c>
      <c r="N3616" s="20">
        <v>2005840</v>
      </c>
      <c r="O3616" s="21">
        <f t="shared" si="168"/>
        <v>3668544.1056422568</v>
      </c>
      <c r="P3616" s="22">
        <f t="shared" si="169"/>
        <v>13.372266666666665</v>
      </c>
      <c r="Q3616" s="20">
        <f t="shared" si="170"/>
        <v>1203985.5942376952</v>
      </c>
      <c r="R3616" s="18" t="s">
        <v>35</v>
      </c>
      <c r="S3616" s="18">
        <v>111</v>
      </c>
    </row>
    <row r="3617" spans="1:19" x14ac:dyDescent="0.25">
      <c r="A3617" s="18" t="s">
        <v>11128</v>
      </c>
      <c r="B3617" s="18" t="s">
        <v>2004</v>
      </c>
      <c r="C3617" s="18" t="s">
        <v>45</v>
      </c>
      <c r="D3617" s="18">
        <v>1999</v>
      </c>
      <c r="E3617" s="18">
        <f>VLOOKUP(D3617,'cpi roi'!A:C,2,FALSE)</f>
        <v>166.6</v>
      </c>
      <c r="F3617" s="18" t="s">
        <v>10801</v>
      </c>
      <c r="G3617" s="18">
        <v>5.0999999999999996</v>
      </c>
      <c r="H3617" s="19">
        <v>6200</v>
      </c>
      <c r="I3617" s="18" t="s">
        <v>8164</v>
      </c>
      <c r="J3617" s="18" t="s">
        <v>11129</v>
      </c>
      <c r="K3617" s="18" t="s">
        <v>11130</v>
      </c>
      <c r="L3617" s="18" t="s">
        <v>34</v>
      </c>
      <c r="M3617" s="20">
        <v>30000000</v>
      </c>
      <c r="N3617" s="20">
        <v>6552255</v>
      </c>
      <c r="O3617" s="21">
        <f t="shared" si="168"/>
        <v>11983626.041416567</v>
      </c>
      <c r="P3617" s="22">
        <f t="shared" si="169"/>
        <v>21.84085</v>
      </c>
      <c r="Q3617" s="20">
        <f t="shared" si="170"/>
        <v>3932926.1704681874</v>
      </c>
      <c r="R3617" s="18" t="s">
        <v>11131</v>
      </c>
      <c r="S3617" s="18">
        <v>100</v>
      </c>
    </row>
    <row r="3618" spans="1:19" x14ac:dyDescent="0.25">
      <c r="A3618" s="18" t="s">
        <v>11132</v>
      </c>
      <c r="B3618" s="18" t="s">
        <v>452</v>
      </c>
      <c r="C3618" s="18" t="s">
        <v>782</v>
      </c>
      <c r="D3618" s="18">
        <v>1999</v>
      </c>
      <c r="E3618" s="18">
        <f>VLOOKUP(D3618,'cpi roi'!A:C,2,FALSE)</f>
        <v>166.6</v>
      </c>
      <c r="F3618" s="18" t="s">
        <v>11133</v>
      </c>
      <c r="G3618" s="18">
        <v>7.8</v>
      </c>
      <c r="H3618" s="19">
        <v>7400</v>
      </c>
      <c r="I3618" s="18" t="s">
        <v>11134</v>
      </c>
      <c r="J3618" s="18" t="s">
        <v>11135</v>
      </c>
      <c r="K3618" s="18" t="s">
        <v>11136</v>
      </c>
      <c r="L3618" s="18" t="s">
        <v>5820</v>
      </c>
      <c r="M3618" s="20">
        <v>0</v>
      </c>
      <c r="N3618" s="20">
        <v>646532</v>
      </c>
      <c r="O3618" s="21">
        <f t="shared" si="168"/>
        <v>1182462.787515006</v>
      </c>
      <c r="P3618" s="22">
        <f t="shared" si="169"/>
        <v>0</v>
      </c>
      <c r="Q3618" s="20">
        <f t="shared" si="170"/>
        <v>388074.42977190879</v>
      </c>
      <c r="R3618" s="18" t="s">
        <v>11137</v>
      </c>
      <c r="S3618" s="18">
        <v>112</v>
      </c>
    </row>
    <row r="3619" spans="1:19" x14ac:dyDescent="0.25">
      <c r="A3619" s="18" t="s">
        <v>11138</v>
      </c>
      <c r="B3619" s="18" t="s">
        <v>20</v>
      </c>
      <c r="C3619" s="18" t="s">
        <v>38</v>
      </c>
      <c r="D3619" s="18">
        <v>1999</v>
      </c>
      <c r="E3619" s="18">
        <f>VLOOKUP(D3619,'cpi roi'!A:C,2,FALSE)</f>
        <v>166.6</v>
      </c>
      <c r="F3619" s="18" t="s">
        <v>10984</v>
      </c>
      <c r="G3619" s="18">
        <v>4.3</v>
      </c>
      <c r="H3619" s="19">
        <v>8800</v>
      </c>
      <c r="I3619" s="18" t="s">
        <v>11139</v>
      </c>
      <c r="J3619" s="18" t="s">
        <v>11140</v>
      </c>
      <c r="K3619" s="18" t="s">
        <v>10911</v>
      </c>
      <c r="L3619" s="18" t="s">
        <v>34</v>
      </c>
      <c r="M3619" s="20">
        <v>50000000</v>
      </c>
      <c r="N3619" s="20">
        <v>13263993</v>
      </c>
      <c r="O3619" s="21">
        <f t="shared" si="168"/>
        <v>24258935.576830734</v>
      </c>
      <c r="P3619" s="22">
        <f t="shared" si="169"/>
        <v>26.527985999999999</v>
      </c>
      <c r="Q3619" s="20">
        <f t="shared" si="170"/>
        <v>7961580.4321728693</v>
      </c>
      <c r="R3619" s="18" t="s">
        <v>122</v>
      </c>
      <c r="S3619" s="18">
        <v>92</v>
      </c>
    </row>
    <row r="3620" spans="1:19" x14ac:dyDescent="0.25">
      <c r="A3620" s="18" t="s">
        <v>11141</v>
      </c>
      <c r="B3620" s="18" t="s">
        <v>20</v>
      </c>
      <c r="C3620" s="18" t="s">
        <v>108</v>
      </c>
      <c r="D3620" s="18">
        <v>1999</v>
      </c>
      <c r="E3620" s="18">
        <f>VLOOKUP(D3620,'cpi roi'!A:C,2,FALSE)</f>
        <v>166.6</v>
      </c>
      <c r="F3620" s="18" t="s">
        <v>11142</v>
      </c>
      <c r="G3620" s="18">
        <v>6.1</v>
      </c>
      <c r="H3620" s="19">
        <v>7400</v>
      </c>
      <c r="I3620" s="18" t="s">
        <v>11143</v>
      </c>
      <c r="J3620" s="18" t="s">
        <v>10849</v>
      </c>
      <c r="K3620" s="18" t="s">
        <v>11144</v>
      </c>
      <c r="L3620" s="18" t="s">
        <v>34</v>
      </c>
      <c r="M3620" s="20">
        <v>7000000</v>
      </c>
      <c r="N3620" s="20">
        <v>27816</v>
      </c>
      <c r="O3620" s="21">
        <f t="shared" si="168"/>
        <v>50873.560624249702</v>
      </c>
      <c r="P3620" s="22">
        <f t="shared" si="169"/>
        <v>0.39737142857142854</v>
      </c>
      <c r="Q3620" s="20">
        <f t="shared" si="170"/>
        <v>16696.278511404562</v>
      </c>
      <c r="R3620" s="18" t="s">
        <v>10982</v>
      </c>
      <c r="S3620" s="18">
        <v>92</v>
      </c>
    </row>
    <row r="3621" spans="1:19" x14ac:dyDescent="0.25">
      <c r="A3621" s="18" t="s">
        <v>11145</v>
      </c>
      <c r="B3621" s="18" t="s">
        <v>20</v>
      </c>
      <c r="C3621" s="18" t="s">
        <v>45</v>
      </c>
      <c r="D3621" s="18">
        <v>1999</v>
      </c>
      <c r="E3621" s="18">
        <f>VLOOKUP(D3621,'cpi roi'!A:C,2,FALSE)</f>
        <v>166.6</v>
      </c>
      <c r="F3621" s="18" t="s">
        <v>10950</v>
      </c>
      <c r="G3621" s="18">
        <v>5.5</v>
      </c>
      <c r="H3621" s="19">
        <v>12000</v>
      </c>
      <c r="I3621" s="18" t="s">
        <v>1752</v>
      </c>
      <c r="J3621" s="18" t="s">
        <v>1752</v>
      </c>
      <c r="K3621" s="18" t="s">
        <v>7936</v>
      </c>
      <c r="L3621" s="18" t="s">
        <v>34</v>
      </c>
      <c r="M3621" s="20">
        <v>24000000</v>
      </c>
      <c r="N3621" s="20">
        <v>8678812</v>
      </c>
      <c r="O3621" s="21">
        <f t="shared" si="168"/>
        <v>15872953.279711885</v>
      </c>
      <c r="P3621" s="22">
        <f t="shared" si="169"/>
        <v>36.161716666666663</v>
      </c>
      <c r="Q3621" s="20">
        <f t="shared" si="170"/>
        <v>5209370.9483793518</v>
      </c>
      <c r="R3621" s="18" t="s">
        <v>11146</v>
      </c>
      <c r="S3621" s="18">
        <v>124</v>
      </c>
    </row>
    <row r="3622" spans="1:19" x14ac:dyDescent="0.25">
      <c r="A3622" s="18" t="s">
        <v>11147</v>
      </c>
      <c r="B3622" s="18" t="s">
        <v>2004</v>
      </c>
      <c r="C3622" s="18" t="s">
        <v>21</v>
      </c>
      <c r="D3622" s="18">
        <v>1999</v>
      </c>
      <c r="E3622" s="18">
        <f>VLOOKUP(D3622,'cpi roi'!A:C,2,FALSE)</f>
        <v>166.6</v>
      </c>
      <c r="F3622" s="18" t="s">
        <v>10756</v>
      </c>
      <c r="G3622" s="18">
        <v>6.5</v>
      </c>
      <c r="H3622" s="19">
        <v>15000</v>
      </c>
      <c r="I3622" s="18" t="s">
        <v>11148</v>
      </c>
      <c r="J3622" s="18" t="s">
        <v>11149</v>
      </c>
      <c r="K3622" s="18" t="s">
        <v>101</v>
      </c>
      <c r="L3622" s="18" t="s">
        <v>34</v>
      </c>
      <c r="M3622" s="20">
        <v>45000000</v>
      </c>
      <c r="N3622" s="20">
        <v>4956401</v>
      </c>
      <c r="O3622" s="21">
        <f t="shared" si="168"/>
        <v>9064918.2755102031</v>
      </c>
      <c r="P3622" s="22">
        <f t="shared" si="169"/>
        <v>11.014224444444444</v>
      </c>
      <c r="Q3622" s="20">
        <f t="shared" si="170"/>
        <v>2975030.612244898</v>
      </c>
      <c r="R3622" s="18" t="s">
        <v>35</v>
      </c>
      <c r="S3622" s="18">
        <v>120</v>
      </c>
    </row>
    <row r="3623" spans="1:19" x14ac:dyDescent="0.25">
      <c r="A3623" s="18" t="s">
        <v>11150</v>
      </c>
      <c r="B3623" s="18" t="s">
        <v>20</v>
      </c>
      <c r="C3623" s="18" t="s">
        <v>21</v>
      </c>
      <c r="D3623" s="18">
        <v>1999</v>
      </c>
      <c r="E3623" s="18">
        <f>VLOOKUP(D3623,'cpi roi'!A:C,2,FALSE)</f>
        <v>166.6</v>
      </c>
      <c r="F3623" s="18" t="s">
        <v>10950</v>
      </c>
      <c r="G3623" s="18">
        <v>6.8</v>
      </c>
      <c r="H3623" s="19">
        <v>8900</v>
      </c>
      <c r="I3623" s="18" t="s">
        <v>5299</v>
      </c>
      <c r="J3623" s="18" t="s">
        <v>5299</v>
      </c>
      <c r="K3623" s="18" t="s">
        <v>11151</v>
      </c>
      <c r="L3623" s="18" t="s">
        <v>34</v>
      </c>
      <c r="M3623" s="20">
        <v>36000000</v>
      </c>
      <c r="N3623" s="20">
        <v>2986932</v>
      </c>
      <c r="O3623" s="21">
        <f t="shared" si="168"/>
        <v>5462894.2400960382</v>
      </c>
      <c r="P3623" s="22">
        <f t="shared" si="169"/>
        <v>8.2970333333333333</v>
      </c>
      <c r="Q3623" s="20">
        <f t="shared" si="170"/>
        <v>1792876.3505402161</v>
      </c>
      <c r="R3623" s="18" t="s">
        <v>11152</v>
      </c>
      <c r="S3623" s="18">
        <v>132</v>
      </c>
    </row>
    <row r="3624" spans="1:19" x14ac:dyDescent="0.25">
      <c r="A3624" s="18" t="s">
        <v>11153</v>
      </c>
      <c r="B3624" s="18" t="s">
        <v>20</v>
      </c>
      <c r="C3624" s="18" t="s">
        <v>38</v>
      </c>
      <c r="D3624" s="18">
        <v>1999</v>
      </c>
      <c r="E3624" s="18">
        <f>VLOOKUP(D3624,'cpi roi'!A:C,2,FALSE)</f>
        <v>166.6</v>
      </c>
      <c r="F3624" s="18" t="s">
        <v>11154</v>
      </c>
      <c r="G3624" s="18">
        <v>6.4</v>
      </c>
      <c r="H3624" s="19">
        <v>9700</v>
      </c>
      <c r="I3624" s="18" t="s">
        <v>11155</v>
      </c>
      <c r="J3624" s="18" t="s">
        <v>11156</v>
      </c>
      <c r="K3624" s="18" t="s">
        <v>6728</v>
      </c>
      <c r="L3624" s="18" t="s">
        <v>26</v>
      </c>
      <c r="M3624" s="20">
        <v>0</v>
      </c>
      <c r="N3624" s="20">
        <v>474900</v>
      </c>
      <c r="O3624" s="21">
        <f t="shared" si="168"/>
        <v>868559.60384153656</v>
      </c>
      <c r="P3624" s="22">
        <f t="shared" si="169"/>
        <v>0</v>
      </c>
      <c r="Q3624" s="20">
        <f t="shared" si="170"/>
        <v>285054.02160864347</v>
      </c>
      <c r="R3624" s="18" t="s">
        <v>10855</v>
      </c>
      <c r="S3624" s="18">
        <v>99</v>
      </c>
    </row>
    <row r="3625" spans="1:19" x14ac:dyDescent="0.25">
      <c r="A3625" s="18" t="s">
        <v>11157</v>
      </c>
      <c r="B3625" s="18" t="s">
        <v>20</v>
      </c>
      <c r="C3625" s="18" t="s">
        <v>45</v>
      </c>
      <c r="D3625" s="18">
        <v>1999</v>
      </c>
      <c r="E3625" s="18">
        <f>VLOOKUP(D3625,'cpi roi'!A:C,2,FALSE)</f>
        <v>166.6</v>
      </c>
      <c r="F3625" s="18" t="s">
        <v>11158</v>
      </c>
      <c r="G3625" s="18">
        <v>4.5999999999999996</v>
      </c>
      <c r="H3625" s="19">
        <v>7600</v>
      </c>
      <c r="I3625" s="18" t="s">
        <v>402</v>
      </c>
      <c r="J3625" s="18" t="s">
        <v>11159</v>
      </c>
      <c r="K3625" s="18" t="s">
        <v>4462</v>
      </c>
      <c r="L3625" s="18" t="s">
        <v>34</v>
      </c>
      <c r="M3625" s="20">
        <v>12000000</v>
      </c>
      <c r="N3625" s="20">
        <v>178278</v>
      </c>
      <c r="O3625" s="21">
        <f t="shared" si="168"/>
        <v>326058.26290516206</v>
      </c>
      <c r="P3625" s="22">
        <f t="shared" si="169"/>
        <v>1.4856499999999999</v>
      </c>
      <c r="Q3625" s="20">
        <f t="shared" si="170"/>
        <v>107009.60384153662</v>
      </c>
      <c r="R3625" s="18" t="s">
        <v>11160</v>
      </c>
      <c r="S3625" s="18">
        <v>110</v>
      </c>
    </row>
    <row r="3626" spans="1:19" x14ac:dyDescent="0.25">
      <c r="A3626" s="18" t="s">
        <v>11161</v>
      </c>
      <c r="B3626" s="18" t="s">
        <v>341</v>
      </c>
      <c r="C3626" s="18" t="s">
        <v>21</v>
      </c>
      <c r="D3626" s="18">
        <v>1999</v>
      </c>
      <c r="E3626" s="18">
        <f>VLOOKUP(D3626,'cpi roi'!A:C,2,FALSE)</f>
        <v>166.6</v>
      </c>
      <c r="F3626" s="18" t="s">
        <v>11162</v>
      </c>
      <c r="G3626" s="18">
        <v>7.3</v>
      </c>
      <c r="H3626" s="19">
        <v>7500</v>
      </c>
      <c r="I3626" s="18" t="s">
        <v>692</v>
      </c>
      <c r="J3626" s="18" t="s">
        <v>8442</v>
      </c>
      <c r="K3626" s="18" t="s">
        <v>11163</v>
      </c>
      <c r="L3626" s="18" t="s">
        <v>26</v>
      </c>
      <c r="M3626" s="20">
        <v>0</v>
      </c>
      <c r="N3626" s="20">
        <v>3957934</v>
      </c>
      <c r="O3626" s="21">
        <f t="shared" si="168"/>
        <v>7238790.454981993</v>
      </c>
      <c r="P3626" s="22">
        <f t="shared" si="169"/>
        <v>0</v>
      </c>
      <c r="Q3626" s="20">
        <f t="shared" si="170"/>
        <v>2375710.6842737095</v>
      </c>
      <c r="R3626" s="18" t="s">
        <v>11164</v>
      </c>
      <c r="S3626" s="18">
        <v>104</v>
      </c>
    </row>
    <row r="3627" spans="1:19" x14ac:dyDescent="0.25">
      <c r="A3627" s="18" t="s">
        <v>11165</v>
      </c>
      <c r="B3627" s="18" t="s">
        <v>20</v>
      </c>
      <c r="C3627" s="18" t="s">
        <v>45</v>
      </c>
      <c r="D3627" s="18">
        <v>1999</v>
      </c>
      <c r="E3627" s="18">
        <f>VLOOKUP(D3627,'cpi roi'!A:C,2,FALSE)</f>
        <v>166.6</v>
      </c>
      <c r="F3627" s="18" t="s">
        <v>11166</v>
      </c>
      <c r="G3627" s="18">
        <v>7</v>
      </c>
      <c r="H3627" s="19">
        <v>6500</v>
      </c>
      <c r="I3627" s="18" t="s">
        <v>1132</v>
      </c>
      <c r="J3627" s="18" t="s">
        <v>1132</v>
      </c>
      <c r="K3627" s="18" t="s">
        <v>11167</v>
      </c>
      <c r="L3627" s="18" t="s">
        <v>34</v>
      </c>
      <c r="M3627" s="20">
        <v>0</v>
      </c>
      <c r="N3627" s="20">
        <v>3736868</v>
      </c>
      <c r="O3627" s="21">
        <f t="shared" si="168"/>
        <v>6834475.8679471789</v>
      </c>
      <c r="P3627" s="22">
        <f t="shared" si="169"/>
        <v>0</v>
      </c>
      <c r="Q3627" s="20">
        <f t="shared" si="170"/>
        <v>2243018.0072028814</v>
      </c>
      <c r="R3627" s="18" t="s">
        <v>6534</v>
      </c>
      <c r="S3627" s="18">
        <v>127</v>
      </c>
    </row>
    <row r="3628" spans="1:19" x14ac:dyDescent="0.25">
      <c r="A3628" s="18" t="s">
        <v>11168</v>
      </c>
      <c r="B3628" s="18" t="s">
        <v>37</v>
      </c>
      <c r="C3628" s="18" t="s">
        <v>21</v>
      </c>
      <c r="D3628" s="18">
        <v>1999</v>
      </c>
      <c r="E3628" s="18">
        <f>VLOOKUP(D3628,'cpi roi'!A:C,2,FALSE)</f>
        <v>166.6</v>
      </c>
      <c r="F3628" s="18" t="s">
        <v>11169</v>
      </c>
      <c r="G3628" s="18">
        <v>8.1999999999999993</v>
      </c>
      <c r="H3628" s="19">
        <v>16000</v>
      </c>
      <c r="I3628" s="18" t="s">
        <v>9750</v>
      </c>
      <c r="J3628" s="18" t="s">
        <v>9750</v>
      </c>
      <c r="K3628" s="18" t="s">
        <v>11170</v>
      </c>
      <c r="L3628" s="18" t="s">
        <v>5870</v>
      </c>
      <c r="M3628" s="20">
        <v>0</v>
      </c>
      <c r="N3628" s="20">
        <v>2777552</v>
      </c>
      <c r="O3628" s="21">
        <f t="shared" si="168"/>
        <v>5079952.5474189678</v>
      </c>
      <c r="P3628" s="22">
        <f t="shared" si="169"/>
        <v>0</v>
      </c>
      <c r="Q3628" s="20">
        <f t="shared" si="170"/>
        <v>1667198.0792316927</v>
      </c>
      <c r="R3628" s="18" t="s">
        <v>11171</v>
      </c>
      <c r="S3628" s="18">
        <v>90</v>
      </c>
    </row>
    <row r="3629" spans="1:19" x14ac:dyDescent="0.25">
      <c r="A3629" s="18" t="s">
        <v>11172</v>
      </c>
      <c r="B3629" s="18" t="s">
        <v>20</v>
      </c>
      <c r="C3629" s="18" t="s">
        <v>21</v>
      </c>
      <c r="D3629" s="18">
        <v>1999</v>
      </c>
      <c r="E3629" s="18">
        <f>VLOOKUP(D3629,'cpi roi'!A:C,2,FALSE)</f>
        <v>166.6</v>
      </c>
      <c r="F3629" s="18" t="s">
        <v>11173</v>
      </c>
      <c r="G3629" s="18">
        <v>7.5</v>
      </c>
      <c r="H3629" s="19">
        <v>13000</v>
      </c>
      <c r="I3629" s="18" t="s">
        <v>11174</v>
      </c>
      <c r="J3629" s="18" t="s">
        <v>11174</v>
      </c>
      <c r="K3629" s="18" t="s">
        <v>11175</v>
      </c>
      <c r="L3629" s="18" t="s">
        <v>457</v>
      </c>
      <c r="M3629" s="20">
        <v>0</v>
      </c>
      <c r="N3629" s="20">
        <v>293092</v>
      </c>
      <c r="O3629" s="21">
        <f t="shared" si="168"/>
        <v>536045.21248499397</v>
      </c>
      <c r="P3629" s="22">
        <f t="shared" si="169"/>
        <v>0</v>
      </c>
      <c r="Q3629" s="20">
        <f t="shared" si="170"/>
        <v>175925.57022809124</v>
      </c>
      <c r="R3629" s="18" t="s">
        <v>10329</v>
      </c>
      <c r="S3629" s="18">
        <v>95</v>
      </c>
    </row>
    <row r="3630" spans="1:19" x14ac:dyDescent="0.25">
      <c r="A3630" s="18" t="s">
        <v>11176</v>
      </c>
      <c r="B3630" s="18" t="s">
        <v>20</v>
      </c>
      <c r="C3630" s="18" t="s">
        <v>45</v>
      </c>
      <c r="D3630" s="18">
        <v>1999</v>
      </c>
      <c r="E3630" s="18">
        <f>VLOOKUP(D3630,'cpi roi'!A:C,2,FALSE)</f>
        <v>166.6</v>
      </c>
      <c r="F3630" s="18" t="s">
        <v>10773</v>
      </c>
      <c r="G3630" s="18">
        <v>7.2</v>
      </c>
      <c r="H3630" s="19">
        <v>8400</v>
      </c>
      <c r="I3630" s="18" t="s">
        <v>11177</v>
      </c>
      <c r="J3630" s="18" t="s">
        <v>11178</v>
      </c>
      <c r="K3630" s="18" t="s">
        <v>11179</v>
      </c>
      <c r="L3630" s="18" t="s">
        <v>34</v>
      </c>
      <c r="M3630" s="20">
        <v>450000</v>
      </c>
      <c r="N3630" s="20">
        <v>2087228</v>
      </c>
      <c r="O3630" s="21">
        <f t="shared" si="168"/>
        <v>3817397.18847539</v>
      </c>
      <c r="P3630" s="22">
        <f t="shared" si="169"/>
        <v>463.82844444444447</v>
      </c>
      <c r="Q3630" s="20">
        <f t="shared" si="170"/>
        <v>1252837.9351740696</v>
      </c>
      <c r="R3630" s="18" t="s">
        <v>8438</v>
      </c>
      <c r="S3630" s="18">
        <v>89</v>
      </c>
    </row>
    <row r="3631" spans="1:19" x14ac:dyDescent="0.25">
      <c r="A3631" s="18" t="s">
        <v>11180</v>
      </c>
      <c r="B3631" s="18" t="s">
        <v>20</v>
      </c>
      <c r="C3631" s="18" t="s">
        <v>45</v>
      </c>
      <c r="D3631" s="18">
        <v>1999</v>
      </c>
      <c r="E3631" s="18">
        <f>VLOOKUP(D3631,'cpi roi'!A:C,2,FALSE)</f>
        <v>166.6</v>
      </c>
      <c r="F3631" s="18" t="s">
        <v>11181</v>
      </c>
      <c r="G3631" s="18">
        <v>7.6</v>
      </c>
      <c r="H3631" s="19">
        <v>5500</v>
      </c>
      <c r="I3631" s="18" t="s">
        <v>11182</v>
      </c>
      <c r="J3631" s="18" t="s">
        <v>11183</v>
      </c>
      <c r="K3631" s="18" t="s">
        <v>11184</v>
      </c>
      <c r="L3631" s="18" t="s">
        <v>26</v>
      </c>
      <c r="M3631" s="20">
        <v>0</v>
      </c>
      <c r="N3631" s="20">
        <v>19478</v>
      </c>
      <c r="O3631" s="21">
        <f t="shared" si="168"/>
        <v>35623.929171668664</v>
      </c>
      <c r="P3631" s="22">
        <f t="shared" si="169"/>
        <v>0</v>
      </c>
      <c r="Q3631" s="20">
        <f t="shared" si="170"/>
        <v>11691.476590636255</v>
      </c>
      <c r="R3631" s="18" t="s">
        <v>10039</v>
      </c>
      <c r="S3631" s="18">
        <v>90</v>
      </c>
    </row>
    <row r="3632" spans="1:19" x14ac:dyDescent="0.25">
      <c r="A3632" s="18" t="s">
        <v>11185</v>
      </c>
      <c r="B3632" s="18" t="s">
        <v>20</v>
      </c>
      <c r="C3632" s="18" t="s">
        <v>21</v>
      </c>
      <c r="D3632" s="18">
        <v>1999</v>
      </c>
      <c r="E3632" s="18">
        <f>VLOOKUP(D3632,'cpi roi'!A:C,2,FALSE)</f>
        <v>166.6</v>
      </c>
      <c r="F3632" s="18" t="s">
        <v>11186</v>
      </c>
      <c r="G3632" s="18">
        <v>7.1</v>
      </c>
      <c r="H3632" s="19">
        <v>5300</v>
      </c>
      <c r="I3632" s="18" t="s">
        <v>11187</v>
      </c>
      <c r="J3632" s="18" t="s">
        <v>11188</v>
      </c>
      <c r="K3632" s="18" t="s">
        <v>3218</v>
      </c>
      <c r="L3632" s="18" t="s">
        <v>457</v>
      </c>
      <c r="M3632" s="20">
        <v>0</v>
      </c>
      <c r="N3632" s="20">
        <v>401299</v>
      </c>
      <c r="O3632" s="21">
        <f t="shared" si="168"/>
        <v>733948.41116446583</v>
      </c>
      <c r="P3632" s="22">
        <f t="shared" si="169"/>
        <v>0</v>
      </c>
      <c r="Q3632" s="20">
        <f t="shared" si="170"/>
        <v>240875.75030012007</v>
      </c>
      <c r="R3632" s="18" t="s">
        <v>11189</v>
      </c>
      <c r="S3632" s="18">
        <v>80</v>
      </c>
    </row>
    <row r="3633" spans="1:19" x14ac:dyDescent="0.25">
      <c r="A3633" s="18" t="s">
        <v>11190</v>
      </c>
      <c r="B3633" s="18" t="s">
        <v>20</v>
      </c>
      <c r="C3633" s="18" t="s">
        <v>21</v>
      </c>
      <c r="D3633" s="18">
        <v>1999</v>
      </c>
      <c r="E3633" s="18">
        <f>VLOOKUP(D3633,'cpi roi'!A:C,2,FALSE)</f>
        <v>166.6</v>
      </c>
      <c r="F3633" s="18" t="s">
        <v>11191</v>
      </c>
      <c r="G3633" s="18">
        <v>5.4</v>
      </c>
      <c r="H3633" s="19">
        <v>3100</v>
      </c>
      <c r="I3633" s="18" t="s">
        <v>4952</v>
      </c>
      <c r="J3633" s="18" t="s">
        <v>4952</v>
      </c>
      <c r="K3633" s="18" t="s">
        <v>5162</v>
      </c>
      <c r="L3633" s="18" t="s">
        <v>26</v>
      </c>
      <c r="M3633" s="20">
        <v>4000000</v>
      </c>
      <c r="N3633" s="20">
        <v>164022</v>
      </c>
      <c r="O3633" s="21">
        <f t="shared" si="168"/>
        <v>299985.01440576231</v>
      </c>
      <c r="P3633" s="22">
        <f t="shared" si="169"/>
        <v>4.1005500000000001</v>
      </c>
      <c r="Q3633" s="20">
        <f t="shared" si="170"/>
        <v>98452.581032412971</v>
      </c>
      <c r="R3633" s="18" t="s">
        <v>11192</v>
      </c>
      <c r="S3633" s="18">
        <v>106</v>
      </c>
    </row>
    <row r="3634" spans="1:19" x14ac:dyDescent="0.25">
      <c r="A3634" s="18" t="s">
        <v>11193</v>
      </c>
      <c r="B3634" s="18" t="s">
        <v>452</v>
      </c>
      <c r="C3634" s="18" t="s">
        <v>67</v>
      </c>
      <c r="D3634" s="18">
        <v>1999</v>
      </c>
      <c r="E3634" s="18">
        <f>VLOOKUP(D3634,'cpi roi'!A:C,2,FALSE)</f>
        <v>166.6</v>
      </c>
      <c r="F3634" s="18" t="s">
        <v>11194</v>
      </c>
      <c r="G3634" s="18">
        <v>7.2</v>
      </c>
      <c r="H3634" s="19">
        <v>6200</v>
      </c>
      <c r="I3634" s="18" t="s">
        <v>11195</v>
      </c>
      <c r="J3634" s="18" t="s">
        <v>11195</v>
      </c>
      <c r="K3634" s="18" t="s">
        <v>11196</v>
      </c>
      <c r="L3634" s="18" t="s">
        <v>5820</v>
      </c>
      <c r="M3634" s="20">
        <v>0</v>
      </c>
      <c r="N3634" s="20">
        <v>927107</v>
      </c>
      <c r="O3634" s="21">
        <f t="shared" si="168"/>
        <v>1695615.263505402</v>
      </c>
      <c r="P3634" s="22">
        <f t="shared" si="169"/>
        <v>0</v>
      </c>
      <c r="Q3634" s="20">
        <f t="shared" si="170"/>
        <v>556486.79471788718</v>
      </c>
      <c r="R3634" s="18" t="s">
        <v>11197</v>
      </c>
      <c r="S3634" s="18">
        <v>125</v>
      </c>
    </row>
    <row r="3635" spans="1:19" x14ac:dyDescent="0.25">
      <c r="A3635" s="18" t="s">
        <v>11198</v>
      </c>
      <c r="B3635" s="18" t="s">
        <v>2004</v>
      </c>
      <c r="C3635" s="18" t="s">
        <v>45</v>
      </c>
      <c r="D3635" s="18">
        <v>1999</v>
      </c>
      <c r="E3635" s="18">
        <f>VLOOKUP(D3635,'cpi roi'!A:C,2,FALSE)</f>
        <v>166.6</v>
      </c>
      <c r="F3635" s="18" t="s">
        <v>11199</v>
      </c>
      <c r="G3635" s="18">
        <v>5.5</v>
      </c>
      <c r="H3635" s="19">
        <v>13000</v>
      </c>
      <c r="I3635" s="18" t="s">
        <v>7966</v>
      </c>
      <c r="J3635" s="18" t="s">
        <v>212</v>
      </c>
      <c r="K3635" s="18" t="s">
        <v>856</v>
      </c>
      <c r="L3635" s="18" t="s">
        <v>34</v>
      </c>
      <c r="M3635" s="20">
        <v>75000000</v>
      </c>
      <c r="N3635" s="20">
        <v>28544120</v>
      </c>
      <c r="O3635" s="21">
        <f t="shared" si="168"/>
        <v>52205242.280912362</v>
      </c>
      <c r="P3635" s="22">
        <f t="shared" si="169"/>
        <v>38.058826666666668</v>
      </c>
      <c r="Q3635" s="20">
        <f t="shared" si="170"/>
        <v>17133325.330132052</v>
      </c>
      <c r="R3635" s="18" t="s">
        <v>11200</v>
      </c>
      <c r="S3635" s="18">
        <v>90</v>
      </c>
    </row>
    <row r="3636" spans="1:19" x14ac:dyDescent="0.25">
      <c r="A3636" s="18" t="s">
        <v>11201</v>
      </c>
      <c r="B3636" s="18" t="s">
        <v>20</v>
      </c>
      <c r="C3636" s="18" t="s">
        <v>21</v>
      </c>
      <c r="D3636" s="18">
        <v>1999</v>
      </c>
      <c r="E3636" s="18">
        <f>VLOOKUP(D3636,'cpi roi'!A:C,2,FALSE)</f>
        <v>166.6</v>
      </c>
      <c r="F3636" s="18" t="s">
        <v>10950</v>
      </c>
      <c r="G3636" s="18">
        <v>6.6</v>
      </c>
      <c r="H3636" s="19">
        <v>4100</v>
      </c>
      <c r="I3636" s="18" t="s">
        <v>11202</v>
      </c>
      <c r="J3636" s="18" t="s">
        <v>11203</v>
      </c>
      <c r="K3636" s="18" t="s">
        <v>3240</v>
      </c>
      <c r="L3636" s="18" t="s">
        <v>34</v>
      </c>
      <c r="M3636" s="20">
        <v>0</v>
      </c>
      <c r="N3636" s="20">
        <v>570708</v>
      </c>
      <c r="O3636" s="21">
        <f t="shared" si="168"/>
        <v>1043785.8799519808</v>
      </c>
      <c r="P3636" s="22">
        <f t="shared" si="169"/>
        <v>0</v>
      </c>
      <c r="Q3636" s="20">
        <f t="shared" si="170"/>
        <v>342561.82472989196</v>
      </c>
      <c r="R3636" s="18" t="s">
        <v>11204</v>
      </c>
      <c r="S3636" s="18">
        <v>125</v>
      </c>
    </row>
    <row r="3637" spans="1:19" x14ac:dyDescent="0.25">
      <c r="A3637" s="18" t="s">
        <v>11205</v>
      </c>
      <c r="B3637" s="18" t="s">
        <v>20</v>
      </c>
      <c r="C3637" s="18" t="s">
        <v>108</v>
      </c>
      <c r="D3637" s="18">
        <v>1999</v>
      </c>
      <c r="E3637" s="18">
        <f>VLOOKUP(D3637,'cpi roi'!A:C,2,FALSE)</f>
        <v>166.6</v>
      </c>
      <c r="F3637" s="18" t="s">
        <v>10920</v>
      </c>
      <c r="G3637" s="18">
        <v>6.1</v>
      </c>
      <c r="H3637" s="19">
        <v>6400</v>
      </c>
      <c r="I3637" s="18" t="s">
        <v>996</v>
      </c>
      <c r="J3637" s="18" t="s">
        <v>11206</v>
      </c>
      <c r="K3637" s="18" t="s">
        <v>9045</v>
      </c>
      <c r="L3637" s="18" t="s">
        <v>34</v>
      </c>
      <c r="M3637" s="20">
        <v>0</v>
      </c>
      <c r="N3637" s="20">
        <v>370668</v>
      </c>
      <c r="O3637" s="21">
        <f t="shared" si="168"/>
        <v>677926.40816326533</v>
      </c>
      <c r="P3637" s="22">
        <f t="shared" si="169"/>
        <v>0</v>
      </c>
      <c r="Q3637" s="20">
        <f t="shared" si="170"/>
        <v>222489.79591836737</v>
      </c>
      <c r="R3637" s="18" t="s">
        <v>10527</v>
      </c>
      <c r="S3637" s="18">
        <v>111</v>
      </c>
    </row>
    <row r="3638" spans="1:19" x14ac:dyDescent="0.25">
      <c r="A3638" s="18" t="s">
        <v>11207</v>
      </c>
      <c r="B3638" s="18" t="s">
        <v>20</v>
      </c>
      <c r="C3638" s="18" t="s">
        <v>45</v>
      </c>
      <c r="D3638" s="18">
        <v>1999</v>
      </c>
      <c r="E3638" s="18">
        <f>VLOOKUP(D3638,'cpi roi'!A:C,2,FALSE)</f>
        <v>166.6</v>
      </c>
      <c r="F3638" s="18" t="s">
        <v>11208</v>
      </c>
      <c r="G3638" s="18">
        <v>6.2</v>
      </c>
      <c r="H3638" s="19">
        <v>4900</v>
      </c>
      <c r="I3638" s="18" t="s">
        <v>5454</v>
      </c>
      <c r="J3638" s="18" t="s">
        <v>11209</v>
      </c>
      <c r="K3638" s="18" t="s">
        <v>11210</v>
      </c>
      <c r="L3638" s="18" t="s">
        <v>34</v>
      </c>
      <c r="M3638" s="20">
        <v>500000</v>
      </c>
      <c r="N3638" s="20">
        <v>0</v>
      </c>
      <c r="O3638" s="21">
        <f t="shared" si="168"/>
        <v>0</v>
      </c>
      <c r="P3638" s="22">
        <f t="shared" si="169"/>
        <v>0</v>
      </c>
      <c r="Q3638" s="20">
        <f t="shared" si="170"/>
        <v>0</v>
      </c>
      <c r="R3638" s="18" t="s">
        <v>11211</v>
      </c>
      <c r="S3638" s="18">
        <v>124</v>
      </c>
    </row>
    <row r="3639" spans="1:19" x14ac:dyDescent="0.25">
      <c r="A3639" s="18" t="s">
        <v>11212</v>
      </c>
      <c r="B3639" s="18" t="s">
        <v>20</v>
      </c>
      <c r="C3639" s="18" t="s">
        <v>45</v>
      </c>
      <c r="D3639" s="18">
        <v>1999</v>
      </c>
      <c r="E3639" s="18">
        <f>VLOOKUP(D3639,'cpi roi'!A:C,2,FALSE)</f>
        <v>166.6</v>
      </c>
      <c r="F3639" s="18" t="s">
        <v>11213</v>
      </c>
      <c r="G3639" s="18">
        <v>5.8</v>
      </c>
      <c r="H3639" s="19">
        <v>3900</v>
      </c>
      <c r="I3639" s="18" t="s">
        <v>4388</v>
      </c>
      <c r="J3639" s="18" t="s">
        <v>4388</v>
      </c>
      <c r="K3639" s="18" t="s">
        <v>11214</v>
      </c>
      <c r="L3639" s="18" t="s">
        <v>26</v>
      </c>
      <c r="M3639" s="20">
        <v>0</v>
      </c>
      <c r="N3639" s="20">
        <v>437568</v>
      </c>
      <c r="O3639" s="21">
        <f t="shared" si="168"/>
        <v>800281.93037214887</v>
      </c>
      <c r="P3639" s="22">
        <f t="shared" si="169"/>
        <v>0</v>
      </c>
      <c r="Q3639" s="20">
        <f t="shared" si="170"/>
        <v>262645.85834333737</v>
      </c>
      <c r="R3639" s="18" t="s">
        <v>11215</v>
      </c>
      <c r="S3639" s="18">
        <v>118</v>
      </c>
    </row>
    <row r="3640" spans="1:19" x14ac:dyDescent="0.25">
      <c r="A3640" s="18" t="s">
        <v>11216</v>
      </c>
      <c r="B3640" s="18" t="s">
        <v>341</v>
      </c>
      <c r="C3640" s="18" t="s">
        <v>394</v>
      </c>
      <c r="D3640" s="18">
        <v>1999</v>
      </c>
      <c r="E3640" s="18">
        <f>VLOOKUP(D3640,'cpi roi'!A:C,2,FALSE)</f>
        <v>166.6</v>
      </c>
      <c r="F3640" s="18" t="s">
        <v>10848</v>
      </c>
      <c r="G3640" s="18">
        <v>4.5</v>
      </c>
      <c r="H3640" s="19">
        <v>3700</v>
      </c>
      <c r="I3640" s="18" t="s">
        <v>8205</v>
      </c>
      <c r="J3640" s="18" t="s">
        <v>11217</v>
      </c>
      <c r="K3640" s="18" t="s">
        <v>3044</v>
      </c>
      <c r="L3640" s="18" t="s">
        <v>34</v>
      </c>
      <c r="M3640" s="20">
        <v>25000000</v>
      </c>
      <c r="N3640" s="20">
        <v>11993021</v>
      </c>
      <c r="O3640" s="21">
        <f t="shared" si="168"/>
        <v>21934414.75810324</v>
      </c>
      <c r="P3640" s="22">
        <f t="shared" si="169"/>
        <v>47.972083999999995</v>
      </c>
      <c r="Q3640" s="20">
        <f t="shared" si="170"/>
        <v>7198692.0768307326</v>
      </c>
      <c r="R3640" s="18" t="s">
        <v>4534</v>
      </c>
      <c r="S3640" s="18">
        <v>87</v>
      </c>
    </row>
    <row r="3641" spans="1:19" x14ac:dyDescent="0.25">
      <c r="A3641" s="18" t="s">
        <v>11218</v>
      </c>
      <c r="B3641" s="18" t="s">
        <v>20</v>
      </c>
      <c r="C3641" s="18" t="s">
        <v>21</v>
      </c>
      <c r="D3641" s="18">
        <v>1999</v>
      </c>
      <c r="E3641" s="18">
        <f>VLOOKUP(D3641,'cpi roi'!A:C,2,FALSE)</f>
        <v>166.6</v>
      </c>
      <c r="F3641" s="18" t="s">
        <v>11219</v>
      </c>
      <c r="G3641" s="18">
        <v>6.9</v>
      </c>
      <c r="H3641" s="19">
        <v>6900</v>
      </c>
      <c r="I3641" s="18" t="s">
        <v>11220</v>
      </c>
      <c r="J3641" s="18" t="s">
        <v>11221</v>
      </c>
      <c r="K3641" s="18" t="s">
        <v>10475</v>
      </c>
      <c r="L3641" s="18" t="s">
        <v>199</v>
      </c>
      <c r="M3641" s="20">
        <v>2500000</v>
      </c>
      <c r="N3641" s="20">
        <v>1302067</v>
      </c>
      <c r="O3641" s="21">
        <f t="shared" si="168"/>
        <v>2381391.4459783914</v>
      </c>
      <c r="P3641" s="22">
        <f t="shared" si="169"/>
        <v>52.082680000000003</v>
      </c>
      <c r="Q3641" s="20">
        <f t="shared" si="170"/>
        <v>781552.82112845138</v>
      </c>
      <c r="R3641" s="18" t="s">
        <v>11222</v>
      </c>
      <c r="S3641" s="18">
        <v>107</v>
      </c>
    </row>
    <row r="3642" spans="1:19" x14ac:dyDescent="0.25">
      <c r="A3642" s="18" t="s">
        <v>11223</v>
      </c>
      <c r="B3642" s="18" t="s">
        <v>2004</v>
      </c>
      <c r="C3642" s="18" t="s">
        <v>45</v>
      </c>
      <c r="D3642" s="18">
        <v>1999</v>
      </c>
      <c r="E3642" s="18">
        <f>VLOOKUP(D3642,'cpi roi'!A:C,2,FALSE)</f>
        <v>166.6</v>
      </c>
      <c r="F3642" s="18" t="s">
        <v>11224</v>
      </c>
      <c r="G3642" s="18">
        <v>6.3</v>
      </c>
      <c r="H3642" s="19">
        <v>9600</v>
      </c>
      <c r="I3642" s="18" t="s">
        <v>11225</v>
      </c>
      <c r="J3642" s="18" t="s">
        <v>11226</v>
      </c>
      <c r="K3642" s="18" t="s">
        <v>11227</v>
      </c>
      <c r="L3642" s="18" t="s">
        <v>34</v>
      </c>
      <c r="M3642" s="20">
        <v>2500000</v>
      </c>
      <c r="N3642" s="20">
        <v>1955933</v>
      </c>
      <c r="O3642" s="21">
        <f t="shared" si="168"/>
        <v>3577267.6176470588</v>
      </c>
      <c r="P3642" s="22">
        <f t="shared" si="169"/>
        <v>78.237319999999997</v>
      </c>
      <c r="Q3642" s="20">
        <f t="shared" si="170"/>
        <v>1174029.411764706</v>
      </c>
      <c r="R3642" s="18" t="s">
        <v>11228</v>
      </c>
      <c r="S3642" s="18">
        <v>98</v>
      </c>
    </row>
    <row r="3643" spans="1:19" x14ac:dyDescent="0.25">
      <c r="A3643" s="18" t="s">
        <v>11229</v>
      </c>
      <c r="B3643" s="18" t="s">
        <v>20</v>
      </c>
      <c r="C3643" s="18" t="s">
        <v>45</v>
      </c>
      <c r="D3643" s="18">
        <v>1999</v>
      </c>
      <c r="E3643" s="18">
        <f>VLOOKUP(D3643,'cpi roi'!A:C,2,FALSE)</f>
        <v>166.6</v>
      </c>
      <c r="F3643" s="18" t="s">
        <v>11230</v>
      </c>
      <c r="G3643" s="18">
        <v>7.5</v>
      </c>
      <c r="H3643" s="19">
        <v>13000</v>
      </c>
      <c r="I3643" s="18" t="s">
        <v>5581</v>
      </c>
      <c r="J3643" s="18" t="s">
        <v>11231</v>
      </c>
      <c r="K3643" s="18" t="s">
        <v>11232</v>
      </c>
      <c r="L3643" s="18" t="s">
        <v>457</v>
      </c>
      <c r="M3643" s="20">
        <v>0</v>
      </c>
      <c r="N3643" s="20">
        <v>0</v>
      </c>
      <c r="O3643" s="21">
        <f t="shared" si="168"/>
        <v>0</v>
      </c>
      <c r="P3643" s="22">
        <f t="shared" si="169"/>
        <v>0</v>
      </c>
      <c r="Q3643" s="20">
        <f t="shared" si="170"/>
        <v>0</v>
      </c>
      <c r="R3643" s="18" t="s">
        <v>6515</v>
      </c>
      <c r="S3643" s="18">
        <v>90</v>
      </c>
    </row>
    <row r="3644" spans="1:19" x14ac:dyDescent="0.25">
      <c r="A3644" s="18" t="s">
        <v>11233</v>
      </c>
      <c r="B3644" s="18" t="s">
        <v>20</v>
      </c>
      <c r="C3644" s="18" t="s">
        <v>108</v>
      </c>
      <c r="D3644" s="18">
        <v>1999</v>
      </c>
      <c r="E3644" s="18">
        <f>VLOOKUP(D3644,'cpi roi'!A:C,2,FALSE)</f>
        <v>166.6</v>
      </c>
      <c r="F3644" s="18" t="s">
        <v>9749</v>
      </c>
      <c r="G3644" s="18">
        <v>6.7</v>
      </c>
      <c r="H3644" s="19">
        <v>2600</v>
      </c>
      <c r="I3644" s="18" t="s">
        <v>6229</v>
      </c>
      <c r="J3644" s="18" t="s">
        <v>6229</v>
      </c>
      <c r="K3644" s="18" t="s">
        <v>11234</v>
      </c>
      <c r="L3644" s="18" t="s">
        <v>34</v>
      </c>
      <c r="M3644" s="20">
        <v>0</v>
      </c>
      <c r="N3644" s="20">
        <v>60279</v>
      </c>
      <c r="O3644" s="21">
        <f t="shared" si="168"/>
        <v>110246.1662665066</v>
      </c>
      <c r="P3644" s="22">
        <f t="shared" si="169"/>
        <v>0</v>
      </c>
      <c r="Q3644" s="20">
        <f t="shared" si="170"/>
        <v>36181.872749099639</v>
      </c>
      <c r="R3644" s="18" t="s">
        <v>11235</v>
      </c>
      <c r="S3644" s="18">
        <v>93</v>
      </c>
    </row>
    <row r="3645" spans="1:19" x14ac:dyDescent="0.25">
      <c r="A3645" s="18" t="s">
        <v>11236</v>
      </c>
      <c r="B3645" s="18" t="s">
        <v>20</v>
      </c>
      <c r="C3645" s="18" t="s">
        <v>29</v>
      </c>
      <c r="D3645" s="18">
        <v>2000</v>
      </c>
      <c r="E3645" s="18">
        <f>VLOOKUP(D3645,'cpi roi'!A:C,2,FALSE)</f>
        <v>172.2</v>
      </c>
      <c r="F3645" s="18" t="s">
        <v>11237</v>
      </c>
      <c r="G3645" s="18">
        <v>7.9</v>
      </c>
      <c r="H3645" s="19">
        <v>260000</v>
      </c>
      <c r="I3645" s="18" t="s">
        <v>991</v>
      </c>
      <c r="J3645" s="18" t="s">
        <v>991</v>
      </c>
      <c r="K3645" s="18" t="s">
        <v>10475</v>
      </c>
      <c r="L3645" s="18" t="s">
        <v>34</v>
      </c>
      <c r="M3645" s="20">
        <v>60000000</v>
      </c>
      <c r="N3645" s="20">
        <v>47386287</v>
      </c>
      <c r="O3645" s="21">
        <f t="shared" si="168"/>
        <v>83847860.91114983</v>
      </c>
      <c r="P3645" s="22">
        <f t="shared" si="169"/>
        <v>78.977145000000007</v>
      </c>
      <c r="Q3645" s="20">
        <f t="shared" si="170"/>
        <v>27518168.98954704</v>
      </c>
      <c r="R3645" s="18" t="s">
        <v>35</v>
      </c>
      <c r="S3645" s="18">
        <v>122</v>
      </c>
    </row>
    <row r="3646" spans="1:19" x14ac:dyDescent="0.25">
      <c r="A3646" s="18" t="s">
        <v>11238</v>
      </c>
      <c r="B3646" s="18" t="s">
        <v>20</v>
      </c>
      <c r="C3646" s="18" t="s">
        <v>45</v>
      </c>
      <c r="D3646" s="18">
        <v>2000</v>
      </c>
      <c r="E3646" s="18">
        <f>VLOOKUP(D3646,'cpi roi'!A:C,2,FALSE)</f>
        <v>172.2</v>
      </c>
      <c r="F3646" s="18" t="s">
        <v>11239</v>
      </c>
      <c r="G3646" s="18">
        <v>7.6</v>
      </c>
      <c r="H3646" s="19">
        <v>514000</v>
      </c>
      <c r="I3646" s="18" t="s">
        <v>9431</v>
      </c>
      <c r="J3646" s="18" t="s">
        <v>3970</v>
      </c>
      <c r="K3646" s="18" t="s">
        <v>3910</v>
      </c>
      <c r="L3646" s="18" t="s">
        <v>34</v>
      </c>
      <c r="M3646" s="20">
        <v>7000000</v>
      </c>
      <c r="N3646" s="20">
        <v>34266564</v>
      </c>
      <c r="O3646" s="21">
        <f t="shared" si="168"/>
        <v>60633112.95470383</v>
      </c>
      <c r="P3646" s="22">
        <f t="shared" si="169"/>
        <v>489.52234285714286</v>
      </c>
      <c r="Q3646" s="20">
        <f t="shared" si="170"/>
        <v>19899282.229965158</v>
      </c>
      <c r="R3646" s="18" t="s">
        <v>11240</v>
      </c>
      <c r="S3646" s="18">
        <v>101</v>
      </c>
    </row>
    <row r="3647" spans="1:19" x14ac:dyDescent="0.25">
      <c r="A3647" s="18" t="s">
        <v>6989</v>
      </c>
      <c r="B3647" s="18" t="s">
        <v>20</v>
      </c>
      <c r="C3647" s="18" t="s">
        <v>38</v>
      </c>
      <c r="D3647" s="18">
        <v>2000</v>
      </c>
      <c r="E3647" s="18">
        <f>VLOOKUP(D3647,'cpi roi'!A:C,2,FALSE)</f>
        <v>172.2</v>
      </c>
      <c r="F3647" s="18" t="s">
        <v>10905</v>
      </c>
      <c r="G3647" s="18">
        <v>8.5</v>
      </c>
      <c r="H3647" s="19">
        <v>1400000</v>
      </c>
      <c r="I3647" s="18" t="s">
        <v>995</v>
      </c>
      <c r="J3647" s="18" t="s">
        <v>3540</v>
      </c>
      <c r="K3647" s="18" t="s">
        <v>7005</v>
      </c>
      <c r="L3647" s="18" t="s">
        <v>34</v>
      </c>
      <c r="M3647" s="20">
        <v>103000000</v>
      </c>
      <c r="N3647" s="20">
        <v>465380802</v>
      </c>
      <c r="O3647" s="21">
        <f t="shared" si="168"/>
        <v>823469978.91637635</v>
      </c>
      <c r="P3647" s="22">
        <f t="shared" si="169"/>
        <v>451.82602135922332</v>
      </c>
      <c r="Q3647" s="20">
        <f t="shared" si="170"/>
        <v>270255982.57839721</v>
      </c>
      <c r="R3647" s="18" t="s">
        <v>9689</v>
      </c>
      <c r="S3647" s="18">
        <v>155</v>
      </c>
    </row>
    <row r="3648" spans="1:19" x14ac:dyDescent="0.25">
      <c r="A3648" s="18" t="s">
        <v>11241</v>
      </c>
      <c r="B3648" s="18" t="s">
        <v>20</v>
      </c>
      <c r="C3648" s="18" t="s">
        <v>45</v>
      </c>
      <c r="D3648" s="18">
        <v>2000</v>
      </c>
      <c r="E3648" s="18">
        <f>VLOOKUP(D3648,'cpi roi'!A:C,2,FALSE)</f>
        <v>172.2</v>
      </c>
      <c r="F3648" s="18" t="s">
        <v>11242</v>
      </c>
      <c r="G3648" s="18">
        <v>8.3000000000000007</v>
      </c>
      <c r="H3648" s="19">
        <v>800000</v>
      </c>
      <c r="I3648" s="18" t="s">
        <v>10083</v>
      </c>
      <c r="J3648" s="18" t="s">
        <v>10083</v>
      </c>
      <c r="K3648" s="18" t="s">
        <v>11243</v>
      </c>
      <c r="L3648" s="18" t="s">
        <v>26</v>
      </c>
      <c r="M3648" s="20">
        <v>0</v>
      </c>
      <c r="N3648" s="20">
        <v>83557872</v>
      </c>
      <c r="O3648" s="21">
        <f t="shared" si="168"/>
        <v>147851821.12891987</v>
      </c>
      <c r="P3648" s="22">
        <f t="shared" si="169"/>
        <v>0</v>
      </c>
      <c r="Q3648" s="20">
        <f t="shared" si="170"/>
        <v>48523735.191637628</v>
      </c>
      <c r="R3648" s="18" t="s">
        <v>35</v>
      </c>
      <c r="S3648" s="18">
        <v>102</v>
      </c>
    </row>
    <row r="3649" spans="1:19" x14ac:dyDescent="0.25">
      <c r="A3649" s="18" t="s">
        <v>11244</v>
      </c>
      <c r="B3649" s="18" t="s">
        <v>2711</v>
      </c>
      <c r="C3649" s="18" t="s">
        <v>21</v>
      </c>
      <c r="D3649" s="18">
        <v>2000</v>
      </c>
      <c r="E3649" s="18">
        <f>VLOOKUP(D3649,'cpi roi'!A:C,2,FALSE)</f>
        <v>172.2</v>
      </c>
      <c r="F3649" s="18" t="s">
        <v>11245</v>
      </c>
      <c r="G3649" s="18">
        <v>8.3000000000000007</v>
      </c>
      <c r="H3649" s="19">
        <v>786000</v>
      </c>
      <c r="I3649" s="18" t="s">
        <v>10208</v>
      </c>
      <c r="J3649" s="18" t="s">
        <v>5330</v>
      </c>
      <c r="K3649" s="18" t="s">
        <v>363</v>
      </c>
      <c r="L3649" s="18" t="s">
        <v>34</v>
      </c>
      <c r="M3649" s="20">
        <v>4500000</v>
      </c>
      <c r="N3649" s="20">
        <v>7390108</v>
      </c>
      <c r="O3649" s="21">
        <f t="shared" si="168"/>
        <v>13076457.070847852</v>
      </c>
      <c r="P3649" s="22">
        <f t="shared" si="169"/>
        <v>164.22462222222222</v>
      </c>
      <c r="Q3649" s="20">
        <f t="shared" si="170"/>
        <v>4291584.2044134727</v>
      </c>
      <c r="R3649" s="18" t="s">
        <v>10588</v>
      </c>
      <c r="S3649" s="18">
        <v>102</v>
      </c>
    </row>
    <row r="3650" spans="1:19" x14ac:dyDescent="0.25">
      <c r="A3650" s="18" t="s">
        <v>11246</v>
      </c>
      <c r="B3650" s="18" t="s">
        <v>20</v>
      </c>
      <c r="C3650" s="18" t="s">
        <v>4887</v>
      </c>
      <c r="D3650" s="18">
        <v>2000</v>
      </c>
      <c r="E3650" s="18">
        <f>VLOOKUP(D3650,'cpi roi'!A:C,2,FALSE)</f>
        <v>172.2</v>
      </c>
      <c r="F3650" s="18" t="s">
        <v>11247</v>
      </c>
      <c r="G3650" s="18">
        <v>8.4</v>
      </c>
      <c r="H3650" s="19">
        <v>1200000</v>
      </c>
      <c r="I3650" s="18" t="s">
        <v>10274</v>
      </c>
      <c r="J3650" s="18" t="s">
        <v>10274</v>
      </c>
      <c r="K3650" s="18" t="s">
        <v>10850</v>
      </c>
      <c r="L3650" s="18" t="s">
        <v>34</v>
      </c>
      <c r="M3650" s="20">
        <v>9000000</v>
      </c>
      <c r="N3650" s="20">
        <v>40047078</v>
      </c>
      <c r="O3650" s="21">
        <f t="shared" si="168"/>
        <v>70861467.285714284</v>
      </c>
      <c r="P3650" s="22">
        <f t="shared" si="169"/>
        <v>444.96753333333334</v>
      </c>
      <c r="Q3650" s="20">
        <f t="shared" si="170"/>
        <v>23256142.857142858</v>
      </c>
      <c r="R3650" s="18" t="s">
        <v>11192</v>
      </c>
      <c r="S3650" s="18">
        <v>113</v>
      </c>
    </row>
    <row r="3651" spans="1:19" x14ac:dyDescent="0.25">
      <c r="A3651" s="18" t="s">
        <v>11248</v>
      </c>
      <c r="B3651" s="18" t="s">
        <v>20</v>
      </c>
      <c r="C3651" s="18" t="s">
        <v>45</v>
      </c>
      <c r="D3651" s="18">
        <v>2000</v>
      </c>
      <c r="E3651" s="18">
        <f>VLOOKUP(D3651,'cpi roi'!A:C,2,FALSE)</f>
        <v>172.2</v>
      </c>
      <c r="F3651" s="18" t="s">
        <v>11249</v>
      </c>
      <c r="G3651" s="18">
        <v>7.5</v>
      </c>
      <c r="H3651" s="19">
        <v>94000</v>
      </c>
      <c r="I3651" s="18" t="s">
        <v>4508</v>
      </c>
      <c r="J3651" s="18" t="s">
        <v>4508</v>
      </c>
      <c r="K3651" s="18" t="s">
        <v>11250</v>
      </c>
      <c r="L3651" s="18" t="s">
        <v>310</v>
      </c>
      <c r="M3651" s="20">
        <v>0</v>
      </c>
      <c r="N3651" s="20">
        <v>14493284</v>
      </c>
      <c r="O3651" s="21">
        <f t="shared" ref="O3651:O3714" si="171">(304.7/E3651)*N3651</f>
        <v>25645201.131242741</v>
      </c>
      <c r="P3651" s="22">
        <f t="shared" ref="P3651:P3714" si="172">IFERROR(N3651/M3651, 0)*100</f>
        <v>0</v>
      </c>
      <c r="Q3651" s="20">
        <f t="shared" ref="Q3651:Q3714" si="173">N3651/(E3651/100)</f>
        <v>8416541.2311265972</v>
      </c>
      <c r="R3651" s="18" t="s">
        <v>11082</v>
      </c>
      <c r="S3651" s="18">
        <v>108</v>
      </c>
    </row>
    <row r="3652" spans="1:19" x14ac:dyDescent="0.25">
      <c r="A3652" s="18" t="s">
        <v>11251</v>
      </c>
      <c r="B3652" s="18" t="s">
        <v>2004</v>
      </c>
      <c r="C3652" s="18" t="s">
        <v>29</v>
      </c>
      <c r="D3652" s="18">
        <v>2000</v>
      </c>
      <c r="E3652" s="18">
        <f>VLOOKUP(D3652,'cpi roi'!A:C,2,FALSE)</f>
        <v>172.2</v>
      </c>
      <c r="F3652" s="18" t="s">
        <v>11252</v>
      </c>
      <c r="G3652" s="18">
        <v>7.8</v>
      </c>
      <c r="H3652" s="19">
        <v>542000</v>
      </c>
      <c r="I3652" s="18" t="s">
        <v>2060</v>
      </c>
      <c r="J3652" s="18" t="s">
        <v>11253</v>
      </c>
      <c r="K3652" s="18" t="s">
        <v>2096</v>
      </c>
      <c r="L3652" s="18" t="s">
        <v>34</v>
      </c>
      <c r="M3652" s="20">
        <v>90000000</v>
      </c>
      <c r="N3652" s="20">
        <v>429632142</v>
      </c>
      <c r="O3652" s="21">
        <f t="shared" si="171"/>
        <v>760214365.08362365</v>
      </c>
      <c r="P3652" s="22">
        <f t="shared" si="172"/>
        <v>477.36904666666663</v>
      </c>
      <c r="Q3652" s="20">
        <f t="shared" si="173"/>
        <v>249496017.42160279</v>
      </c>
      <c r="R3652" s="18" t="s">
        <v>184</v>
      </c>
      <c r="S3652" s="18">
        <v>143</v>
      </c>
    </row>
    <row r="3653" spans="1:19" x14ac:dyDescent="0.25">
      <c r="A3653" s="18" t="s">
        <v>11254</v>
      </c>
      <c r="B3653" s="18" t="s">
        <v>20</v>
      </c>
      <c r="C3653" s="18" t="s">
        <v>45</v>
      </c>
      <c r="D3653" s="18">
        <v>2000</v>
      </c>
      <c r="E3653" s="18">
        <f>VLOOKUP(D3653,'cpi roi'!A:C,2,FALSE)</f>
        <v>172.2</v>
      </c>
      <c r="F3653" s="18" t="s">
        <v>11219</v>
      </c>
      <c r="G3653" s="18">
        <v>6.2</v>
      </c>
      <c r="H3653" s="19">
        <v>238000</v>
      </c>
      <c r="I3653" s="18" t="s">
        <v>4632</v>
      </c>
      <c r="J3653" s="18" t="s">
        <v>9094</v>
      </c>
      <c r="K3653" s="18" t="s">
        <v>11255</v>
      </c>
      <c r="L3653" s="18" t="s">
        <v>34</v>
      </c>
      <c r="M3653" s="20">
        <v>19000000</v>
      </c>
      <c r="N3653" s="20">
        <v>278019771</v>
      </c>
      <c r="O3653" s="21">
        <f t="shared" si="171"/>
        <v>491943230.10278744</v>
      </c>
      <c r="P3653" s="22">
        <f t="shared" si="172"/>
        <v>1463.2619526315789</v>
      </c>
      <c r="Q3653" s="20">
        <f t="shared" si="173"/>
        <v>161451667.24738675</v>
      </c>
      <c r="R3653" s="18" t="s">
        <v>8990</v>
      </c>
      <c r="S3653" s="18">
        <v>88</v>
      </c>
    </row>
    <row r="3654" spans="1:19" x14ac:dyDescent="0.25">
      <c r="A3654" s="18" t="s">
        <v>11256</v>
      </c>
      <c r="B3654" s="18" t="s">
        <v>2004</v>
      </c>
      <c r="C3654" s="18" t="s">
        <v>38</v>
      </c>
      <c r="D3654" s="18">
        <v>2000</v>
      </c>
      <c r="E3654" s="18">
        <f>VLOOKUP(D3654,'cpi roi'!A:C,2,FALSE)</f>
        <v>172.2</v>
      </c>
      <c r="F3654" s="18" t="s">
        <v>11257</v>
      </c>
      <c r="G3654" s="18">
        <v>6.4</v>
      </c>
      <c r="H3654" s="19">
        <v>160000</v>
      </c>
      <c r="I3654" s="18" t="s">
        <v>544</v>
      </c>
      <c r="J3654" s="18" t="s">
        <v>11258</v>
      </c>
      <c r="K3654" s="18" t="s">
        <v>9716</v>
      </c>
      <c r="L3654" s="18" t="s">
        <v>34</v>
      </c>
      <c r="M3654" s="20">
        <v>140000000</v>
      </c>
      <c r="N3654" s="20">
        <v>328718434</v>
      </c>
      <c r="O3654" s="21">
        <f t="shared" si="171"/>
        <v>581652188.38443673</v>
      </c>
      <c r="P3654" s="22">
        <f t="shared" si="172"/>
        <v>234.79888142857143</v>
      </c>
      <c r="Q3654" s="20">
        <f t="shared" si="173"/>
        <v>190893399.53542393</v>
      </c>
      <c r="R3654" s="18" t="s">
        <v>27</v>
      </c>
      <c r="S3654" s="18">
        <v>130</v>
      </c>
    </row>
    <row r="3655" spans="1:19" x14ac:dyDescent="0.25">
      <c r="A3655" s="18" t="s">
        <v>11259</v>
      </c>
      <c r="B3655" s="18" t="s">
        <v>2004</v>
      </c>
      <c r="C3655" s="18" t="s">
        <v>45</v>
      </c>
      <c r="D3655" s="18">
        <v>2000</v>
      </c>
      <c r="E3655" s="18">
        <f>VLOOKUP(D3655,'cpi roi'!A:C,2,FALSE)</f>
        <v>172.2</v>
      </c>
      <c r="F3655" s="18" t="s">
        <v>11260</v>
      </c>
      <c r="G3655" s="18">
        <v>5.7</v>
      </c>
      <c r="H3655" s="19">
        <v>108000</v>
      </c>
      <c r="I3655" s="18" t="s">
        <v>11261</v>
      </c>
      <c r="J3655" s="18" t="s">
        <v>11262</v>
      </c>
      <c r="K3655" s="18" t="s">
        <v>11263</v>
      </c>
      <c r="L3655" s="18" t="s">
        <v>34</v>
      </c>
      <c r="M3655" s="20">
        <v>45000000</v>
      </c>
      <c r="N3655" s="20">
        <v>113916474</v>
      </c>
      <c r="O3655" s="21">
        <f t="shared" si="171"/>
        <v>201569974.60975611</v>
      </c>
      <c r="P3655" s="22">
        <f t="shared" si="172"/>
        <v>253.14771999999999</v>
      </c>
      <c r="Q3655" s="20">
        <f t="shared" si="173"/>
        <v>66153585.36585366</v>
      </c>
      <c r="R3655" s="18" t="s">
        <v>2097</v>
      </c>
      <c r="S3655" s="18">
        <v>100</v>
      </c>
    </row>
    <row r="3656" spans="1:19" x14ac:dyDescent="0.25">
      <c r="A3656" s="18" t="s">
        <v>11264</v>
      </c>
      <c r="B3656" s="18" t="s">
        <v>2004</v>
      </c>
      <c r="C3656" s="18" t="s">
        <v>38</v>
      </c>
      <c r="D3656" s="18">
        <v>2000</v>
      </c>
      <c r="E3656" s="18">
        <f>VLOOKUP(D3656,'cpi roi'!A:C,2,FALSE)</f>
        <v>172.2</v>
      </c>
      <c r="F3656" s="18" t="s">
        <v>10986</v>
      </c>
      <c r="G3656" s="18">
        <v>7.4</v>
      </c>
      <c r="H3656" s="19">
        <v>582000</v>
      </c>
      <c r="I3656" s="18" t="s">
        <v>8462</v>
      </c>
      <c r="J3656" s="18" t="s">
        <v>11265</v>
      </c>
      <c r="K3656" s="18" t="s">
        <v>7998</v>
      </c>
      <c r="L3656" s="18" t="s">
        <v>34</v>
      </c>
      <c r="M3656" s="20">
        <v>75000000</v>
      </c>
      <c r="N3656" s="20">
        <v>296339528</v>
      </c>
      <c r="O3656" s="21">
        <f t="shared" si="171"/>
        <v>524359199.66085947</v>
      </c>
      <c r="P3656" s="22">
        <f t="shared" si="172"/>
        <v>395.11937066666667</v>
      </c>
      <c r="Q3656" s="20">
        <f t="shared" si="173"/>
        <v>172090318.23461092</v>
      </c>
      <c r="R3656" s="18" t="s">
        <v>184</v>
      </c>
      <c r="S3656" s="18">
        <v>104</v>
      </c>
    </row>
    <row r="3657" spans="1:19" x14ac:dyDescent="0.25">
      <c r="A3657" s="18" t="s">
        <v>11266</v>
      </c>
      <c r="B3657" s="18" t="s">
        <v>2004</v>
      </c>
      <c r="C3657" s="18" t="s">
        <v>38</v>
      </c>
      <c r="D3657" s="18">
        <v>2000</v>
      </c>
      <c r="E3657" s="18">
        <f>VLOOKUP(D3657,'cpi roi'!A:C,2,FALSE)</f>
        <v>172.2</v>
      </c>
      <c r="F3657" s="18" t="s">
        <v>11260</v>
      </c>
      <c r="G3657" s="18">
        <v>6.4</v>
      </c>
      <c r="H3657" s="19">
        <v>75000</v>
      </c>
      <c r="I3657" s="18" t="s">
        <v>89</v>
      </c>
      <c r="J3657" s="18" t="s">
        <v>11267</v>
      </c>
      <c r="K3657" s="18" t="s">
        <v>89</v>
      </c>
      <c r="L3657" s="18" t="s">
        <v>34</v>
      </c>
      <c r="M3657" s="20">
        <v>65000000</v>
      </c>
      <c r="N3657" s="20">
        <v>128884132</v>
      </c>
      <c r="O3657" s="21">
        <f t="shared" si="171"/>
        <v>228054558.77119628</v>
      </c>
      <c r="P3657" s="22">
        <f t="shared" si="172"/>
        <v>198.28327999999999</v>
      </c>
      <c r="Q3657" s="20">
        <f t="shared" si="173"/>
        <v>74845605.110336825</v>
      </c>
      <c r="R3657" s="18" t="s">
        <v>11268</v>
      </c>
      <c r="S3657" s="18">
        <v>130</v>
      </c>
    </row>
    <row r="3658" spans="1:19" x14ac:dyDescent="0.25">
      <c r="A3658" s="18" t="s">
        <v>11269</v>
      </c>
      <c r="B3658" s="18" t="s">
        <v>20</v>
      </c>
      <c r="C3658" s="18" t="s">
        <v>38</v>
      </c>
      <c r="D3658" s="18">
        <v>2000</v>
      </c>
      <c r="E3658" s="18">
        <f>VLOOKUP(D3658,'cpi roi'!A:C,2,FALSE)</f>
        <v>172.2</v>
      </c>
      <c r="F3658" s="18" t="s">
        <v>11270</v>
      </c>
      <c r="G3658" s="18">
        <v>7.2</v>
      </c>
      <c r="H3658" s="19">
        <v>260000</v>
      </c>
      <c r="I3658" s="18" t="s">
        <v>6856</v>
      </c>
      <c r="J3658" s="18" t="s">
        <v>10075</v>
      </c>
      <c r="K3658" s="18" t="s">
        <v>540</v>
      </c>
      <c r="L3658" s="18" t="s">
        <v>34</v>
      </c>
      <c r="M3658" s="20">
        <v>110000000</v>
      </c>
      <c r="N3658" s="20">
        <v>215294342</v>
      </c>
      <c r="O3658" s="21">
        <f t="shared" si="171"/>
        <v>380953461.13472706</v>
      </c>
      <c r="P3658" s="22">
        <f t="shared" si="172"/>
        <v>195.72212909090908</v>
      </c>
      <c r="Q3658" s="20">
        <f t="shared" si="173"/>
        <v>125025750.29036005</v>
      </c>
      <c r="R3658" s="18" t="s">
        <v>35</v>
      </c>
      <c r="S3658" s="18">
        <v>165</v>
      </c>
    </row>
    <row r="3659" spans="1:19" x14ac:dyDescent="0.25">
      <c r="A3659" s="18" t="s">
        <v>11271</v>
      </c>
      <c r="B3659" s="18" t="s">
        <v>20</v>
      </c>
      <c r="C3659" s="18" t="s">
        <v>67</v>
      </c>
      <c r="D3659" s="18">
        <v>2000</v>
      </c>
      <c r="E3659" s="18">
        <f>VLOOKUP(D3659,'cpi roi'!A:C,2,FALSE)</f>
        <v>172.2</v>
      </c>
      <c r="F3659" s="18" t="s">
        <v>11272</v>
      </c>
      <c r="G3659" s="18">
        <v>7.4</v>
      </c>
      <c r="H3659" s="19">
        <v>182000</v>
      </c>
      <c r="I3659" s="18" t="s">
        <v>5109</v>
      </c>
      <c r="J3659" s="18" t="s">
        <v>10156</v>
      </c>
      <c r="K3659" s="18" t="s">
        <v>6288</v>
      </c>
      <c r="L3659" s="18" t="s">
        <v>34</v>
      </c>
      <c r="M3659" s="20">
        <v>52000000</v>
      </c>
      <c r="N3659" s="20">
        <v>256271286</v>
      </c>
      <c r="O3659" s="21">
        <f t="shared" si="171"/>
        <v>453460283.64808363</v>
      </c>
      <c r="P3659" s="22">
        <f t="shared" si="172"/>
        <v>492.82939615384612</v>
      </c>
      <c r="Q3659" s="20">
        <f t="shared" si="173"/>
        <v>148821885.0174216</v>
      </c>
      <c r="R3659" s="18" t="s">
        <v>65</v>
      </c>
      <c r="S3659" s="18">
        <v>131</v>
      </c>
    </row>
    <row r="3660" spans="1:19" x14ac:dyDescent="0.25">
      <c r="A3660" s="18" t="s">
        <v>11273</v>
      </c>
      <c r="B3660" s="18" t="s">
        <v>2004</v>
      </c>
      <c r="C3660" s="18" t="s">
        <v>21</v>
      </c>
      <c r="D3660" s="18">
        <v>2000</v>
      </c>
      <c r="E3660" s="18">
        <f>VLOOKUP(D3660,'cpi roi'!A:C,2,FALSE)</f>
        <v>172.2</v>
      </c>
      <c r="F3660" s="18" t="s">
        <v>11274</v>
      </c>
      <c r="G3660" s="18">
        <v>7.3</v>
      </c>
      <c r="H3660" s="19">
        <v>396000</v>
      </c>
      <c r="I3660" s="18" t="s">
        <v>10478</v>
      </c>
      <c r="J3660" s="18" t="s">
        <v>10478</v>
      </c>
      <c r="K3660" s="18" t="s">
        <v>4462</v>
      </c>
      <c r="L3660" s="18" t="s">
        <v>34</v>
      </c>
      <c r="M3660" s="20">
        <v>75000000</v>
      </c>
      <c r="N3660" s="20">
        <v>248118121</v>
      </c>
      <c r="O3660" s="21">
        <f t="shared" si="171"/>
        <v>439033632.2224158</v>
      </c>
      <c r="P3660" s="22">
        <f t="shared" si="172"/>
        <v>330.82416133333334</v>
      </c>
      <c r="Q3660" s="20">
        <f t="shared" si="173"/>
        <v>144087178.28106853</v>
      </c>
      <c r="R3660" s="18" t="s">
        <v>2097</v>
      </c>
      <c r="S3660" s="18">
        <v>106</v>
      </c>
    </row>
    <row r="3661" spans="1:19" x14ac:dyDescent="0.25">
      <c r="A3661" s="18" t="s">
        <v>11275</v>
      </c>
      <c r="B3661" s="18" t="s">
        <v>2004</v>
      </c>
      <c r="C3661" s="18" t="s">
        <v>38</v>
      </c>
      <c r="D3661" s="18">
        <v>2000</v>
      </c>
      <c r="E3661" s="18">
        <f>VLOOKUP(D3661,'cpi roi'!A:C,2,FALSE)</f>
        <v>172.2</v>
      </c>
      <c r="F3661" s="18" t="s">
        <v>11276</v>
      </c>
      <c r="G3661" s="18">
        <v>5.6</v>
      </c>
      <c r="H3661" s="19">
        <v>179000</v>
      </c>
      <c r="I3661" s="18" t="s">
        <v>11277</v>
      </c>
      <c r="J3661" s="18" t="s">
        <v>11278</v>
      </c>
      <c r="K3661" s="18" t="s">
        <v>8853</v>
      </c>
      <c r="L3661" s="18" t="s">
        <v>34</v>
      </c>
      <c r="M3661" s="20">
        <v>93000000</v>
      </c>
      <c r="N3661" s="20">
        <v>264105545</v>
      </c>
      <c r="O3661" s="21">
        <f t="shared" si="171"/>
        <v>467322645.53716606</v>
      </c>
      <c r="P3661" s="22">
        <f t="shared" si="172"/>
        <v>283.98445698924729</v>
      </c>
      <c r="Q3661" s="20">
        <f t="shared" si="173"/>
        <v>153371396.63182345</v>
      </c>
      <c r="R3661" s="18" t="s">
        <v>35</v>
      </c>
      <c r="S3661" s="18">
        <v>98</v>
      </c>
    </row>
    <row r="3662" spans="1:19" x14ac:dyDescent="0.25">
      <c r="A3662" s="18" t="s">
        <v>11279</v>
      </c>
      <c r="B3662" s="18" t="s">
        <v>20</v>
      </c>
      <c r="C3662" s="18" t="s">
        <v>45</v>
      </c>
      <c r="D3662" s="18">
        <v>2000</v>
      </c>
      <c r="E3662" s="18">
        <f>VLOOKUP(D3662,'cpi roi'!A:C,2,FALSE)</f>
        <v>172.2</v>
      </c>
      <c r="F3662" s="18" t="s">
        <v>10689</v>
      </c>
      <c r="G3662" s="18">
        <v>6.4</v>
      </c>
      <c r="H3662" s="19">
        <v>161000</v>
      </c>
      <c r="I3662" s="18" t="s">
        <v>11280</v>
      </c>
      <c r="J3662" s="18" t="s">
        <v>11280</v>
      </c>
      <c r="K3662" s="18" t="s">
        <v>11281</v>
      </c>
      <c r="L3662" s="18" t="s">
        <v>34</v>
      </c>
      <c r="M3662" s="20">
        <v>16000000</v>
      </c>
      <c r="N3662" s="20">
        <v>119754278</v>
      </c>
      <c r="O3662" s="21">
        <f t="shared" si="171"/>
        <v>211899700.96747968</v>
      </c>
      <c r="P3662" s="22">
        <f t="shared" si="172"/>
        <v>748.46423749999997</v>
      </c>
      <c r="Q3662" s="20">
        <f t="shared" si="173"/>
        <v>69543715.447154477</v>
      </c>
      <c r="R3662" s="18" t="s">
        <v>9689</v>
      </c>
      <c r="S3662" s="18">
        <v>93</v>
      </c>
    </row>
    <row r="3663" spans="1:19" x14ac:dyDescent="0.25">
      <c r="A3663" s="18" t="s">
        <v>11282</v>
      </c>
      <c r="B3663" s="18" t="s">
        <v>20</v>
      </c>
      <c r="C3663" s="18" t="s">
        <v>29</v>
      </c>
      <c r="D3663" s="18">
        <v>2000</v>
      </c>
      <c r="E3663" s="18">
        <f>VLOOKUP(D3663,'cpi roi'!A:C,2,FALSE)</f>
        <v>172.2</v>
      </c>
      <c r="F3663" s="18" t="s">
        <v>10936</v>
      </c>
      <c r="G3663" s="18">
        <v>6.7</v>
      </c>
      <c r="H3663" s="19">
        <v>228000</v>
      </c>
      <c r="I3663" s="18" t="s">
        <v>8089</v>
      </c>
      <c r="J3663" s="18" t="s">
        <v>8090</v>
      </c>
      <c r="K3663" s="18" t="s">
        <v>8513</v>
      </c>
      <c r="L3663" s="18" t="s">
        <v>34</v>
      </c>
      <c r="M3663" s="20">
        <v>50000000</v>
      </c>
      <c r="N3663" s="20">
        <v>144056873</v>
      </c>
      <c r="O3663" s="21">
        <f t="shared" si="171"/>
        <v>254902027.89256677</v>
      </c>
      <c r="P3663" s="22">
        <f t="shared" si="172"/>
        <v>288.11374599999999</v>
      </c>
      <c r="Q3663" s="20">
        <f t="shared" si="173"/>
        <v>83656720.673635304</v>
      </c>
      <c r="R3663" s="18" t="s">
        <v>11283</v>
      </c>
      <c r="S3663" s="18">
        <v>119</v>
      </c>
    </row>
    <row r="3664" spans="1:19" x14ac:dyDescent="0.25">
      <c r="A3664" s="18" t="s">
        <v>11284</v>
      </c>
      <c r="B3664" s="18" t="s">
        <v>2004</v>
      </c>
      <c r="C3664" s="18" t="s">
        <v>45</v>
      </c>
      <c r="D3664" s="18">
        <v>2000</v>
      </c>
      <c r="E3664" s="18">
        <f>VLOOKUP(D3664,'cpi roi'!A:C,2,FALSE)</f>
        <v>172.2</v>
      </c>
      <c r="F3664" s="18" t="s">
        <v>11285</v>
      </c>
      <c r="G3664" s="18">
        <v>6</v>
      </c>
      <c r="H3664" s="19">
        <v>90000</v>
      </c>
      <c r="I3664" s="18" t="s">
        <v>11286</v>
      </c>
      <c r="J3664" s="18" t="s">
        <v>11287</v>
      </c>
      <c r="K3664" s="18" t="s">
        <v>10170</v>
      </c>
      <c r="L3664" s="18" t="s">
        <v>34</v>
      </c>
      <c r="M3664" s="20">
        <v>11000000</v>
      </c>
      <c r="N3664" s="20">
        <v>90449929</v>
      </c>
      <c r="O3664" s="21">
        <f t="shared" si="171"/>
        <v>160046999.80429733</v>
      </c>
      <c r="P3664" s="22">
        <f t="shared" si="172"/>
        <v>822.27208181818185</v>
      </c>
      <c r="Q3664" s="20">
        <f t="shared" si="173"/>
        <v>52526091.173054591</v>
      </c>
      <c r="R3664" s="18" t="s">
        <v>6334</v>
      </c>
      <c r="S3664" s="18">
        <v>98</v>
      </c>
    </row>
    <row r="3665" spans="1:19" x14ac:dyDescent="0.25">
      <c r="A3665" s="18" t="s">
        <v>11288</v>
      </c>
      <c r="B3665" s="18" t="s">
        <v>37</v>
      </c>
      <c r="C3665" s="18" t="s">
        <v>67</v>
      </c>
      <c r="D3665" s="18">
        <v>2000</v>
      </c>
      <c r="E3665" s="18">
        <f>VLOOKUP(D3665,'cpi roi'!A:C,2,FALSE)</f>
        <v>172.2</v>
      </c>
      <c r="F3665" s="18" t="s">
        <v>11289</v>
      </c>
      <c r="G3665" s="18">
        <v>7.8</v>
      </c>
      <c r="H3665" s="19">
        <v>202000</v>
      </c>
      <c r="I3665" s="18" t="s">
        <v>5915</v>
      </c>
      <c r="J3665" s="18" t="s">
        <v>11290</v>
      </c>
      <c r="K3665" s="18" t="s">
        <v>4128</v>
      </c>
      <c r="L3665" s="18" t="s">
        <v>34</v>
      </c>
      <c r="M3665" s="20">
        <v>30000000</v>
      </c>
      <c r="N3665" s="20">
        <v>136771683</v>
      </c>
      <c r="O3665" s="21">
        <f t="shared" si="171"/>
        <v>242011218.40940768</v>
      </c>
      <c r="P3665" s="22">
        <f t="shared" si="172"/>
        <v>455.90561000000002</v>
      </c>
      <c r="Q3665" s="20">
        <f t="shared" si="173"/>
        <v>79426064.459930316</v>
      </c>
      <c r="R3665" s="18" t="s">
        <v>11291</v>
      </c>
      <c r="S3665" s="18">
        <v>113</v>
      </c>
    </row>
    <row r="3666" spans="1:19" x14ac:dyDescent="0.25">
      <c r="A3666" s="18" t="s">
        <v>11292</v>
      </c>
      <c r="B3666" s="18" t="s">
        <v>2004</v>
      </c>
      <c r="C3666" s="18" t="s">
        <v>38</v>
      </c>
      <c r="D3666" s="18">
        <v>2000</v>
      </c>
      <c r="E3666" s="18">
        <f>VLOOKUP(D3666,'cpi roi'!A:C,2,FALSE)</f>
        <v>172.2</v>
      </c>
      <c r="F3666" s="18" t="s">
        <v>11293</v>
      </c>
      <c r="G3666" s="18">
        <v>6.1</v>
      </c>
      <c r="H3666" s="19">
        <v>322000</v>
      </c>
      <c r="I3666" s="18" t="s">
        <v>7477</v>
      </c>
      <c r="J3666" s="18" t="s">
        <v>9001</v>
      </c>
      <c r="K3666" s="18" t="s">
        <v>1483</v>
      </c>
      <c r="L3666" s="18" t="s">
        <v>34</v>
      </c>
      <c r="M3666" s="20">
        <v>125000000</v>
      </c>
      <c r="N3666" s="20">
        <v>546388108</v>
      </c>
      <c r="O3666" s="21">
        <f t="shared" si="171"/>
        <v>966808690.52032518</v>
      </c>
      <c r="P3666" s="22">
        <f t="shared" si="172"/>
        <v>437.11048640000001</v>
      </c>
      <c r="Q3666" s="20">
        <f t="shared" si="173"/>
        <v>317298552.84552848</v>
      </c>
      <c r="R3666" s="18" t="s">
        <v>48</v>
      </c>
      <c r="S3666" s="18">
        <v>123</v>
      </c>
    </row>
    <row r="3667" spans="1:19" x14ac:dyDescent="0.25">
      <c r="A3667" s="18" t="s">
        <v>11294</v>
      </c>
      <c r="B3667" s="18" t="s">
        <v>2004</v>
      </c>
      <c r="C3667" s="18" t="s">
        <v>29</v>
      </c>
      <c r="D3667" s="18">
        <v>2000</v>
      </c>
      <c r="E3667" s="18">
        <f>VLOOKUP(D3667,'cpi roi'!A:C,2,FALSE)</f>
        <v>172.2</v>
      </c>
      <c r="F3667" s="18" t="s">
        <v>11249</v>
      </c>
      <c r="G3667" s="18">
        <v>7.7</v>
      </c>
      <c r="H3667" s="19">
        <v>295000</v>
      </c>
      <c r="I3667" s="18" t="s">
        <v>2099</v>
      </c>
      <c r="J3667" s="18" t="s">
        <v>11295</v>
      </c>
      <c r="K3667" s="18" t="s">
        <v>9716</v>
      </c>
      <c r="L3667" s="18" t="s">
        <v>26</v>
      </c>
      <c r="M3667" s="20">
        <v>26000000</v>
      </c>
      <c r="N3667" s="20">
        <v>71870729</v>
      </c>
      <c r="O3667" s="21">
        <f t="shared" si="171"/>
        <v>127171957.76016261</v>
      </c>
      <c r="P3667" s="22">
        <f t="shared" si="172"/>
        <v>276.42588076923073</v>
      </c>
      <c r="Q3667" s="20">
        <f t="shared" si="173"/>
        <v>41736776.422764227</v>
      </c>
      <c r="R3667" s="18" t="s">
        <v>2097</v>
      </c>
      <c r="S3667" s="18">
        <v>107</v>
      </c>
    </row>
    <row r="3668" spans="1:19" x14ac:dyDescent="0.25">
      <c r="A3668" s="18" t="s">
        <v>11296</v>
      </c>
      <c r="B3668" s="18" t="s">
        <v>2004</v>
      </c>
      <c r="C3668" s="18" t="s">
        <v>38</v>
      </c>
      <c r="D3668" s="18">
        <v>2000</v>
      </c>
      <c r="E3668" s="18">
        <f>VLOOKUP(D3668,'cpi roi'!A:C,2,FALSE)</f>
        <v>172.2</v>
      </c>
      <c r="F3668" s="18" t="s">
        <v>11297</v>
      </c>
      <c r="G3668" s="18">
        <v>5.9</v>
      </c>
      <c r="H3668" s="19">
        <v>118000</v>
      </c>
      <c r="I3668" s="18" t="s">
        <v>932</v>
      </c>
      <c r="J3668" s="18" t="s">
        <v>11298</v>
      </c>
      <c r="K3668" s="18" t="s">
        <v>1003</v>
      </c>
      <c r="L3668" s="18" t="s">
        <v>34</v>
      </c>
      <c r="M3668" s="20">
        <v>82000000</v>
      </c>
      <c r="N3668" s="20">
        <v>96085477</v>
      </c>
      <c r="O3668" s="21">
        <f t="shared" si="171"/>
        <v>170018843.44889665</v>
      </c>
      <c r="P3668" s="22">
        <f t="shared" si="172"/>
        <v>117.17741097560976</v>
      </c>
      <c r="Q3668" s="20">
        <f t="shared" si="173"/>
        <v>55798767.131242745</v>
      </c>
      <c r="R3668" s="18" t="s">
        <v>9668</v>
      </c>
      <c r="S3668" s="18">
        <v>123</v>
      </c>
    </row>
    <row r="3669" spans="1:19" x14ac:dyDescent="0.25">
      <c r="A3669" s="18" t="s">
        <v>11299</v>
      </c>
      <c r="B3669" s="18" t="s">
        <v>341</v>
      </c>
      <c r="C3669" s="18" t="s">
        <v>394</v>
      </c>
      <c r="D3669" s="18">
        <v>2000</v>
      </c>
      <c r="E3669" s="18">
        <f>VLOOKUP(D3669,'cpi roi'!A:C,2,FALSE)</f>
        <v>172.2</v>
      </c>
      <c r="F3669" s="18" t="s">
        <v>11300</v>
      </c>
      <c r="G3669" s="18">
        <v>7</v>
      </c>
      <c r="H3669" s="19">
        <v>181000</v>
      </c>
      <c r="I3669" s="18" t="s">
        <v>11301</v>
      </c>
      <c r="J3669" s="18" t="s">
        <v>11301</v>
      </c>
      <c r="K3669" s="18" t="s">
        <v>540</v>
      </c>
      <c r="L3669" s="18" t="s">
        <v>34</v>
      </c>
      <c r="M3669" s="20">
        <v>45000000</v>
      </c>
      <c r="N3669" s="20">
        <v>224834564</v>
      </c>
      <c r="O3669" s="21">
        <f t="shared" si="171"/>
        <v>397834446.28803718</v>
      </c>
      <c r="P3669" s="22">
        <f t="shared" si="172"/>
        <v>499.63236444444448</v>
      </c>
      <c r="Q3669" s="20">
        <f t="shared" si="173"/>
        <v>130565948.89663182</v>
      </c>
      <c r="R3669" s="18" t="s">
        <v>11302</v>
      </c>
      <c r="S3669" s="18">
        <v>84</v>
      </c>
    </row>
    <row r="3670" spans="1:19" x14ac:dyDescent="0.25">
      <c r="A3670" s="18" t="s">
        <v>11303</v>
      </c>
      <c r="B3670" s="18" t="s">
        <v>20</v>
      </c>
      <c r="C3670" s="18" t="s">
        <v>108</v>
      </c>
      <c r="D3670" s="18">
        <v>2000</v>
      </c>
      <c r="E3670" s="18">
        <f>VLOOKUP(D3670,'cpi roi'!A:C,2,FALSE)</f>
        <v>172.2</v>
      </c>
      <c r="F3670" s="18" t="s">
        <v>11053</v>
      </c>
      <c r="G3670" s="18">
        <v>6.4</v>
      </c>
      <c r="H3670" s="19">
        <v>97000</v>
      </c>
      <c r="I3670" s="18" t="s">
        <v>11304</v>
      </c>
      <c r="J3670" s="18" t="s">
        <v>11305</v>
      </c>
      <c r="K3670" s="18" t="s">
        <v>9705</v>
      </c>
      <c r="L3670" s="18" t="s">
        <v>34</v>
      </c>
      <c r="M3670" s="20">
        <v>33000000</v>
      </c>
      <c r="N3670" s="20">
        <v>104155843</v>
      </c>
      <c r="O3670" s="21">
        <f t="shared" si="171"/>
        <v>184298985.84262484</v>
      </c>
      <c r="P3670" s="22">
        <f t="shared" si="172"/>
        <v>315.62376666666665</v>
      </c>
      <c r="Q3670" s="20">
        <f t="shared" si="173"/>
        <v>60485390.824622534</v>
      </c>
      <c r="R3670" s="18" t="s">
        <v>2031</v>
      </c>
      <c r="S3670" s="18">
        <v>107</v>
      </c>
    </row>
    <row r="3671" spans="1:19" x14ac:dyDescent="0.25">
      <c r="A3671" s="18" t="s">
        <v>11306</v>
      </c>
      <c r="B3671" s="18" t="s">
        <v>20</v>
      </c>
      <c r="C3671" s="18" t="s">
        <v>56</v>
      </c>
      <c r="D3671" s="18">
        <v>2000</v>
      </c>
      <c r="E3671" s="18">
        <f>VLOOKUP(D3671,'cpi roi'!A:C,2,FALSE)</f>
        <v>172.2</v>
      </c>
      <c r="F3671" s="18" t="s">
        <v>11272</v>
      </c>
      <c r="G3671" s="18">
        <v>6.7</v>
      </c>
      <c r="H3671" s="19">
        <v>236000</v>
      </c>
      <c r="I3671" s="18" t="s">
        <v>11307</v>
      </c>
      <c r="J3671" s="18" t="s">
        <v>11308</v>
      </c>
      <c r="K3671" s="18" t="s">
        <v>10832</v>
      </c>
      <c r="L3671" s="18" t="s">
        <v>34</v>
      </c>
      <c r="M3671" s="20">
        <v>23000000</v>
      </c>
      <c r="N3671" s="20">
        <v>112880294</v>
      </c>
      <c r="O3671" s="21">
        <f t="shared" si="171"/>
        <v>199736501.63646922</v>
      </c>
      <c r="P3671" s="22">
        <f t="shared" si="172"/>
        <v>490.78388695652171</v>
      </c>
      <c r="Q3671" s="20">
        <f t="shared" si="173"/>
        <v>65551854.819976769</v>
      </c>
      <c r="R3671" s="18" t="s">
        <v>2031</v>
      </c>
      <c r="S3671" s="18">
        <v>98</v>
      </c>
    </row>
    <row r="3672" spans="1:19" x14ac:dyDescent="0.25">
      <c r="A3672" s="18" t="s">
        <v>11309</v>
      </c>
      <c r="B3672" s="18" t="s">
        <v>20</v>
      </c>
      <c r="C3672" s="18" t="s">
        <v>108</v>
      </c>
      <c r="D3672" s="18">
        <v>2000</v>
      </c>
      <c r="E3672" s="18">
        <f>VLOOKUP(D3672,'cpi roi'!A:C,2,FALSE)</f>
        <v>172.2</v>
      </c>
      <c r="F3672" s="18" t="s">
        <v>11310</v>
      </c>
      <c r="G3672" s="18">
        <v>7.6</v>
      </c>
      <c r="H3672" s="19">
        <v>199000</v>
      </c>
      <c r="I3672" s="18" t="s">
        <v>5109</v>
      </c>
      <c r="J3672" s="18" t="s">
        <v>6584</v>
      </c>
      <c r="K3672" s="18" t="s">
        <v>1824</v>
      </c>
      <c r="L3672" s="18" t="s">
        <v>34</v>
      </c>
      <c r="M3672" s="20">
        <v>48000000</v>
      </c>
      <c r="N3672" s="20">
        <v>207515725</v>
      </c>
      <c r="O3672" s="21">
        <f t="shared" si="171"/>
        <v>367189555.21196282</v>
      </c>
      <c r="P3672" s="22">
        <f t="shared" si="172"/>
        <v>432.32442708333332</v>
      </c>
      <c r="Q3672" s="20">
        <f t="shared" si="173"/>
        <v>120508551.10336818</v>
      </c>
      <c r="R3672" s="18" t="s">
        <v>11311</v>
      </c>
      <c r="S3672" s="18">
        <v>147</v>
      </c>
    </row>
    <row r="3673" spans="1:19" x14ac:dyDescent="0.25">
      <c r="A3673" s="18" t="s">
        <v>11312</v>
      </c>
      <c r="B3673" s="18" t="s">
        <v>20</v>
      </c>
      <c r="C3673" s="18" t="s">
        <v>108</v>
      </c>
      <c r="D3673" s="18">
        <v>2000</v>
      </c>
      <c r="E3673" s="18">
        <f>VLOOKUP(D3673,'cpi roi'!A:C,2,FALSE)</f>
        <v>172.2</v>
      </c>
      <c r="F3673" s="18" t="s">
        <v>11313</v>
      </c>
      <c r="G3673" s="18">
        <v>7.3</v>
      </c>
      <c r="H3673" s="19">
        <v>57000</v>
      </c>
      <c r="I3673" s="18" t="s">
        <v>11314</v>
      </c>
      <c r="J3673" s="18" t="s">
        <v>11315</v>
      </c>
      <c r="K3673" s="18" t="s">
        <v>10932</v>
      </c>
      <c r="L3673" s="18" t="s">
        <v>26</v>
      </c>
      <c r="M3673" s="20">
        <v>0</v>
      </c>
      <c r="N3673" s="20">
        <v>10045677</v>
      </c>
      <c r="O3673" s="21">
        <f t="shared" si="171"/>
        <v>17775364.587108012</v>
      </c>
      <c r="P3673" s="22">
        <f t="shared" si="172"/>
        <v>0</v>
      </c>
      <c r="Q3673" s="20">
        <f t="shared" si="173"/>
        <v>5833726.4808362368</v>
      </c>
      <c r="R3673" s="18" t="s">
        <v>1791</v>
      </c>
      <c r="S3673" s="18">
        <v>89</v>
      </c>
    </row>
    <row r="3674" spans="1:19" x14ac:dyDescent="0.25">
      <c r="A3674" s="18" t="s">
        <v>11316</v>
      </c>
      <c r="B3674" s="18" t="s">
        <v>37</v>
      </c>
      <c r="C3674" s="18" t="s">
        <v>21</v>
      </c>
      <c r="D3674" s="18">
        <v>2000</v>
      </c>
      <c r="E3674" s="18">
        <f>VLOOKUP(D3674,'cpi roi'!A:C,2,FALSE)</f>
        <v>172.2</v>
      </c>
      <c r="F3674" s="18" t="s">
        <v>11317</v>
      </c>
      <c r="G3674" s="18">
        <v>8.1</v>
      </c>
      <c r="H3674" s="19">
        <v>133000</v>
      </c>
      <c r="I3674" s="18" t="s">
        <v>4719</v>
      </c>
      <c r="J3674" s="18" t="s">
        <v>4719</v>
      </c>
      <c r="K3674" s="18" t="s">
        <v>11318</v>
      </c>
      <c r="L3674" s="18" t="s">
        <v>496</v>
      </c>
      <c r="M3674" s="20">
        <v>0</v>
      </c>
      <c r="N3674" s="20">
        <v>14244250</v>
      </c>
      <c r="O3674" s="21">
        <f t="shared" si="171"/>
        <v>25204546.893147502</v>
      </c>
      <c r="P3674" s="22">
        <f t="shared" si="172"/>
        <v>0</v>
      </c>
      <c r="Q3674" s="20">
        <f t="shared" si="173"/>
        <v>8271922.1835075496</v>
      </c>
      <c r="R3674" s="18" t="s">
        <v>9709</v>
      </c>
      <c r="S3674" s="18">
        <v>98</v>
      </c>
    </row>
    <row r="3675" spans="1:19" x14ac:dyDescent="0.25">
      <c r="A3675" s="18" t="s">
        <v>11319</v>
      </c>
      <c r="B3675" s="18" t="s">
        <v>2004</v>
      </c>
      <c r="C3675" s="18" t="s">
        <v>21</v>
      </c>
      <c r="D3675" s="18">
        <v>2000</v>
      </c>
      <c r="E3675" s="18">
        <f>VLOOKUP(D3675,'cpi roi'!A:C,2,FALSE)</f>
        <v>172.2</v>
      </c>
      <c r="F3675" s="18" t="s">
        <v>11066</v>
      </c>
      <c r="G3675" s="18">
        <v>6.6</v>
      </c>
      <c r="H3675" s="19">
        <v>120000</v>
      </c>
      <c r="I3675" s="18" t="s">
        <v>2060</v>
      </c>
      <c r="J3675" s="18" t="s">
        <v>11320</v>
      </c>
      <c r="K3675" s="18" t="s">
        <v>502</v>
      </c>
      <c r="L3675" s="18" t="s">
        <v>34</v>
      </c>
      <c r="M3675" s="20">
        <v>100000000</v>
      </c>
      <c r="N3675" s="20">
        <v>291420351</v>
      </c>
      <c r="O3675" s="21">
        <f t="shared" si="171"/>
        <v>515654941.63588852</v>
      </c>
      <c r="P3675" s="22">
        <f t="shared" si="172"/>
        <v>291.42035099999998</v>
      </c>
      <c r="Q3675" s="20">
        <f t="shared" si="173"/>
        <v>169233653.31010452</v>
      </c>
      <c r="R3675" s="18" t="s">
        <v>9689</v>
      </c>
      <c r="S3675" s="18">
        <v>130</v>
      </c>
    </row>
    <row r="3676" spans="1:19" x14ac:dyDescent="0.25">
      <c r="A3676" s="18" t="s">
        <v>11321</v>
      </c>
      <c r="B3676" s="18" t="s">
        <v>341</v>
      </c>
      <c r="C3676" s="18" t="s">
        <v>394</v>
      </c>
      <c r="D3676" s="18">
        <v>2000</v>
      </c>
      <c r="E3676" s="18">
        <f>VLOOKUP(D3676,'cpi roi'!A:C,2,FALSE)</f>
        <v>172.2</v>
      </c>
      <c r="F3676" s="18" t="s">
        <v>11245</v>
      </c>
      <c r="G3676" s="18">
        <v>7.4</v>
      </c>
      <c r="H3676" s="19">
        <v>187000</v>
      </c>
      <c r="I3676" s="18" t="s">
        <v>9945</v>
      </c>
      <c r="J3676" s="18" t="s">
        <v>11322</v>
      </c>
      <c r="K3676" s="18" t="s">
        <v>11130</v>
      </c>
      <c r="L3676" s="18" t="s">
        <v>34</v>
      </c>
      <c r="M3676" s="20">
        <v>100000000</v>
      </c>
      <c r="N3676" s="20">
        <v>169661687</v>
      </c>
      <c r="O3676" s="21">
        <f t="shared" si="171"/>
        <v>300208571.59639955</v>
      </c>
      <c r="P3676" s="22">
        <f t="shared" si="172"/>
        <v>169.661687</v>
      </c>
      <c r="Q3676" s="20">
        <f t="shared" si="173"/>
        <v>98525950.638792098</v>
      </c>
      <c r="R3676" s="18" t="s">
        <v>616</v>
      </c>
      <c r="S3676" s="18">
        <v>78</v>
      </c>
    </row>
    <row r="3677" spans="1:19" x14ac:dyDescent="0.25">
      <c r="A3677" s="18" t="s">
        <v>11323</v>
      </c>
      <c r="B3677" s="18" t="s">
        <v>2004</v>
      </c>
      <c r="C3677" s="18" t="s">
        <v>38</v>
      </c>
      <c r="D3677" s="18">
        <v>2000</v>
      </c>
      <c r="E3677" s="18">
        <f>VLOOKUP(D3677,'cpi roi'!A:C,2,FALSE)</f>
        <v>172.2</v>
      </c>
      <c r="F3677" s="18" t="s">
        <v>11324</v>
      </c>
      <c r="G3677" s="18">
        <v>7.8</v>
      </c>
      <c r="H3677" s="19">
        <v>258000</v>
      </c>
      <c r="I3677" s="18" t="s">
        <v>7787</v>
      </c>
      <c r="J3677" s="18" t="s">
        <v>11325</v>
      </c>
      <c r="K3677" s="18" t="s">
        <v>10325</v>
      </c>
      <c r="L3677" s="18" t="s">
        <v>3010</v>
      </c>
      <c r="M3677" s="20">
        <v>17000000</v>
      </c>
      <c r="N3677" s="20">
        <v>213525736</v>
      </c>
      <c r="O3677" s="21">
        <f t="shared" si="171"/>
        <v>377823993.95586526</v>
      </c>
      <c r="P3677" s="22">
        <f t="shared" si="172"/>
        <v>1256.0337411764706</v>
      </c>
      <c r="Q3677" s="20">
        <f t="shared" si="173"/>
        <v>123998685.24970964</v>
      </c>
      <c r="R3677" s="18" t="s">
        <v>11326</v>
      </c>
      <c r="S3677" s="18">
        <v>120</v>
      </c>
    </row>
    <row r="3678" spans="1:19" x14ac:dyDescent="0.25">
      <c r="A3678" s="18" t="s">
        <v>11327</v>
      </c>
      <c r="B3678" s="18" t="s">
        <v>2004</v>
      </c>
      <c r="C3678" s="18" t="s">
        <v>38</v>
      </c>
      <c r="D3678" s="18">
        <v>2000</v>
      </c>
      <c r="E3678" s="18">
        <f>VLOOKUP(D3678,'cpi roi'!A:C,2,FALSE)</f>
        <v>172.2</v>
      </c>
      <c r="F3678" s="18" t="s">
        <v>11328</v>
      </c>
      <c r="G3678" s="18">
        <v>6.5</v>
      </c>
      <c r="H3678" s="19">
        <v>265000</v>
      </c>
      <c r="I3678" s="18" t="s">
        <v>7485</v>
      </c>
      <c r="J3678" s="18" t="s">
        <v>11329</v>
      </c>
      <c r="K3678" s="18" t="s">
        <v>1540</v>
      </c>
      <c r="L3678" s="18" t="s">
        <v>34</v>
      </c>
      <c r="M3678" s="20">
        <v>90000000</v>
      </c>
      <c r="N3678" s="20">
        <v>237202299</v>
      </c>
      <c r="O3678" s="21">
        <f t="shared" si="171"/>
        <v>419718585.9773519</v>
      </c>
      <c r="P3678" s="22">
        <f t="shared" si="172"/>
        <v>263.55811</v>
      </c>
      <c r="Q3678" s="20">
        <f t="shared" si="173"/>
        <v>137748141.11498258</v>
      </c>
      <c r="R3678" s="18" t="s">
        <v>2097</v>
      </c>
      <c r="S3678" s="18">
        <v>118</v>
      </c>
    </row>
    <row r="3679" spans="1:19" x14ac:dyDescent="0.25">
      <c r="A3679" s="18" t="s">
        <v>11330</v>
      </c>
      <c r="B3679" s="18" t="s">
        <v>2004</v>
      </c>
      <c r="C3679" s="18" t="s">
        <v>45</v>
      </c>
      <c r="D3679" s="18">
        <v>2000</v>
      </c>
      <c r="E3679" s="18">
        <f>VLOOKUP(D3679,'cpi roi'!A:C,2,FALSE)</f>
        <v>172.2</v>
      </c>
      <c r="F3679" s="18" t="s">
        <v>11245</v>
      </c>
      <c r="G3679" s="18">
        <v>5.5</v>
      </c>
      <c r="H3679" s="19">
        <v>136000</v>
      </c>
      <c r="I3679" s="18" t="s">
        <v>11331</v>
      </c>
      <c r="J3679" s="18" t="s">
        <v>11332</v>
      </c>
      <c r="K3679" s="18" t="s">
        <v>11333</v>
      </c>
      <c r="L3679" s="18" t="s">
        <v>34</v>
      </c>
      <c r="M3679" s="20">
        <v>13000000</v>
      </c>
      <c r="N3679" s="20">
        <v>73180723</v>
      </c>
      <c r="O3679" s="21">
        <f t="shared" si="171"/>
        <v>129489932.04471545</v>
      </c>
      <c r="P3679" s="22">
        <f t="shared" si="172"/>
        <v>562.92863846153841</v>
      </c>
      <c r="Q3679" s="20">
        <f t="shared" si="173"/>
        <v>42497516.260162599</v>
      </c>
      <c r="R3679" s="18" t="s">
        <v>184</v>
      </c>
      <c r="S3679" s="18">
        <v>83</v>
      </c>
    </row>
    <row r="3680" spans="1:19" x14ac:dyDescent="0.25">
      <c r="A3680" s="18" t="s">
        <v>11334</v>
      </c>
      <c r="B3680" s="18" t="s">
        <v>2004</v>
      </c>
      <c r="C3680" s="18" t="s">
        <v>45</v>
      </c>
      <c r="D3680" s="18">
        <v>2000</v>
      </c>
      <c r="E3680" s="18">
        <f>VLOOKUP(D3680,'cpi roi'!A:C,2,FALSE)</f>
        <v>172.2</v>
      </c>
      <c r="F3680" s="18" t="s">
        <v>11335</v>
      </c>
      <c r="G3680" s="18">
        <v>7</v>
      </c>
      <c r="H3680" s="19">
        <v>317000</v>
      </c>
      <c r="I3680" s="18" t="s">
        <v>9525</v>
      </c>
      <c r="J3680" s="18" t="s">
        <v>11336</v>
      </c>
      <c r="K3680" s="18" t="s">
        <v>8011</v>
      </c>
      <c r="L3680" s="18" t="s">
        <v>34</v>
      </c>
      <c r="M3680" s="20">
        <v>55000000</v>
      </c>
      <c r="N3680" s="20">
        <v>330444045</v>
      </c>
      <c r="O3680" s="21">
        <f t="shared" si="171"/>
        <v>584705577.88327527</v>
      </c>
      <c r="P3680" s="22">
        <f t="shared" si="172"/>
        <v>600.80735454545447</v>
      </c>
      <c r="Q3680" s="20">
        <f t="shared" si="173"/>
        <v>191895496.51567945</v>
      </c>
      <c r="R3680" s="18" t="s">
        <v>65</v>
      </c>
      <c r="S3680" s="18">
        <v>108</v>
      </c>
    </row>
    <row r="3681" spans="1:19" x14ac:dyDescent="0.25">
      <c r="A3681" s="18" t="s">
        <v>11337</v>
      </c>
      <c r="B3681" s="18" t="s">
        <v>20</v>
      </c>
      <c r="C3681" s="18" t="s">
        <v>38</v>
      </c>
      <c r="D3681" s="18">
        <v>2000</v>
      </c>
      <c r="E3681" s="18">
        <f>VLOOKUP(D3681,'cpi roi'!A:C,2,FALSE)</f>
        <v>172.2</v>
      </c>
      <c r="F3681" s="18" t="s">
        <v>10913</v>
      </c>
      <c r="G3681" s="18">
        <v>7.1</v>
      </c>
      <c r="H3681" s="19">
        <v>229000</v>
      </c>
      <c r="I3681" s="18" t="s">
        <v>4804</v>
      </c>
      <c r="J3681" s="18" t="s">
        <v>5507</v>
      </c>
      <c r="K3681" s="18" t="s">
        <v>10439</v>
      </c>
      <c r="L3681" s="18" t="s">
        <v>34</v>
      </c>
      <c r="M3681" s="20">
        <v>23000000</v>
      </c>
      <c r="N3681" s="20">
        <v>53187659</v>
      </c>
      <c r="O3681" s="21">
        <f t="shared" si="171"/>
        <v>94113122.516260162</v>
      </c>
      <c r="P3681" s="22">
        <f t="shared" si="172"/>
        <v>231.25069130434781</v>
      </c>
      <c r="Q3681" s="20">
        <f t="shared" si="173"/>
        <v>30887142.276422765</v>
      </c>
      <c r="R3681" s="18" t="s">
        <v>7574</v>
      </c>
      <c r="S3681" s="18">
        <v>109</v>
      </c>
    </row>
    <row r="3682" spans="1:19" x14ac:dyDescent="0.25">
      <c r="A3682" s="18" t="s">
        <v>11338</v>
      </c>
      <c r="B3682" s="18" t="s">
        <v>20</v>
      </c>
      <c r="C3682" s="18" t="s">
        <v>38</v>
      </c>
      <c r="D3682" s="18">
        <v>2000</v>
      </c>
      <c r="E3682" s="18">
        <f>VLOOKUP(D3682,'cpi roi'!A:C,2,FALSE)</f>
        <v>172.2</v>
      </c>
      <c r="F3682" s="18" t="s">
        <v>11260</v>
      </c>
      <c r="G3682" s="18">
        <v>5.8</v>
      </c>
      <c r="H3682" s="19">
        <v>126000</v>
      </c>
      <c r="I3682" s="18" t="s">
        <v>2650</v>
      </c>
      <c r="J3682" s="18" t="s">
        <v>6993</v>
      </c>
      <c r="K3682" s="18" t="s">
        <v>2051</v>
      </c>
      <c r="L3682" s="18" t="s">
        <v>34</v>
      </c>
      <c r="M3682" s="20">
        <v>95000000</v>
      </c>
      <c r="N3682" s="20">
        <v>190213455</v>
      </c>
      <c r="O3682" s="21">
        <f t="shared" si="171"/>
        <v>336573982.22125435</v>
      </c>
      <c r="P3682" s="22">
        <f t="shared" si="172"/>
        <v>200.22468947368418</v>
      </c>
      <c r="Q3682" s="20">
        <f t="shared" si="173"/>
        <v>110460775.26132405</v>
      </c>
      <c r="R3682" s="18" t="s">
        <v>35</v>
      </c>
      <c r="S3682" s="18">
        <v>112</v>
      </c>
    </row>
    <row r="3683" spans="1:19" x14ac:dyDescent="0.25">
      <c r="A3683" s="18" t="s">
        <v>11339</v>
      </c>
      <c r="B3683" s="18" t="s">
        <v>452</v>
      </c>
      <c r="C3683" s="18" t="s">
        <v>21</v>
      </c>
      <c r="D3683" s="18">
        <v>2000</v>
      </c>
      <c r="E3683" s="18">
        <f>VLOOKUP(D3683,'cpi roi'!A:C,2,FALSE)</f>
        <v>172.2</v>
      </c>
      <c r="F3683" s="18" t="s">
        <v>11340</v>
      </c>
      <c r="G3683" s="18">
        <v>6.8</v>
      </c>
      <c r="H3683" s="19">
        <v>43000</v>
      </c>
      <c r="I3683" s="18" t="s">
        <v>11341</v>
      </c>
      <c r="J3683" s="18" t="s">
        <v>11342</v>
      </c>
      <c r="K3683" s="18" t="s">
        <v>11343</v>
      </c>
      <c r="L3683" s="18" t="s">
        <v>199</v>
      </c>
      <c r="M3683" s="20">
        <v>5000000</v>
      </c>
      <c r="N3683" s="20">
        <v>2554</v>
      </c>
      <c r="O3683" s="21">
        <f t="shared" si="171"/>
        <v>4519.185830429733</v>
      </c>
      <c r="P3683" s="22">
        <f t="shared" si="172"/>
        <v>5.1079999999999993E-2</v>
      </c>
      <c r="Q3683" s="20">
        <f t="shared" si="173"/>
        <v>1483.1591173054587</v>
      </c>
      <c r="R3683" s="18" t="s">
        <v>11344</v>
      </c>
      <c r="S3683" s="18">
        <v>108</v>
      </c>
    </row>
    <row r="3684" spans="1:19" x14ac:dyDescent="0.25">
      <c r="A3684" s="18" t="s">
        <v>11345</v>
      </c>
      <c r="B3684" s="18" t="s">
        <v>2004</v>
      </c>
      <c r="C3684" s="18" t="s">
        <v>38</v>
      </c>
      <c r="D3684" s="18">
        <v>2000</v>
      </c>
      <c r="E3684" s="18">
        <f>VLOOKUP(D3684,'cpi roi'!A:C,2,FALSE)</f>
        <v>172.2</v>
      </c>
      <c r="F3684" s="18" t="s">
        <v>11252</v>
      </c>
      <c r="G3684" s="18">
        <v>6.3</v>
      </c>
      <c r="H3684" s="19">
        <v>194000</v>
      </c>
      <c r="I3684" s="18" t="s">
        <v>4499</v>
      </c>
      <c r="J3684" s="18" t="s">
        <v>7733</v>
      </c>
      <c r="K3684" s="18" t="s">
        <v>8593</v>
      </c>
      <c r="L3684" s="18" t="s">
        <v>34</v>
      </c>
      <c r="M3684" s="20">
        <v>45000000</v>
      </c>
      <c r="N3684" s="20">
        <v>212742720</v>
      </c>
      <c r="O3684" s="21">
        <f t="shared" si="171"/>
        <v>376438483.0662021</v>
      </c>
      <c r="P3684" s="22">
        <f t="shared" si="172"/>
        <v>472.76160000000004</v>
      </c>
      <c r="Q3684" s="20">
        <f t="shared" si="173"/>
        <v>123543972.12543555</v>
      </c>
      <c r="R3684" s="18" t="s">
        <v>5112</v>
      </c>
      <c r="S3684" s="18">
        <v>109</v>
      </c>
    </row>
    <row r="3685" spans="1:19" x14ac:dyDescent="0.25">
      <c r="A3685" s="18" t="s">
        <v>11346</v>
      </c>
      <c r="B3685" s="18" t="s">
        <v>20</v>
      </c>
      <c r="C3685" s="18" t="s">
        <v>45</v>
      </c>
      <c r="D3685" s="18">
        <v>2000</v>
      </c>
      <c r="E3685" s="18">
        <f>VLOOKUP(D3685,'cpi roi'!A:C,2,FALSE)</f>
        <v>172.2</v>
      </c>
      <c r="F3685" s="18" t="s">
        <v>10777</v>
      </c>
      <c r="G3685" s="18">
        <v>7.5</v>
      </c>
      <c r="H3685" s="19">
        <v>172000</v>
      </c>
      <c r="I3685" s="18" t="s">
        <v>2210</v>
      </c>
      <c r="J3685" s="18" t="s">
        <v>9852</v>
      </c>
      <c r="K3685" s="18" t="s">
        <v>2629</v>
      </c>
      <c r="L3685" s="18" t="s">
        <v>26</v>
      </c>
      <c r="M3685" s="20">
        <v>30000000</v>
      </c>
      <c r="N3685" s="20">
        <v>47126295</v>
      </c>
      <c r="O3685" s="21">
        <f t="shared" si="171"/>
        <v>83387816.994773522</v>
      </c>
      <c r="P3685" s="22">
        <f t="shared" si="172"/>
        <v>157.08765</v>
      </c>
      <c r="Q3685" s="20">
        <f t="shared" si="173"/>
        <v>27367186.411149826</v>
      </c>
      <c r="R3685" s="18" t="s">
        <v>2097</v>
      </c>
      <c r="S3685" s="18">
        <v>113</v>
      </c>
    </row>
    <row r="3686" spans="1:19" x14ac:dyDescent="0.25">
      <c r="A3686" s="18" t="s">
        <v>11347</v>
      </c>
      <c r="B3686" s="18" t="s">
        <v>2004</v>
      </c>
      <c r="C3686" s="18" t="s">
        <v>38</v>
      </c>
      <c r="D3686" s="18">
        <v>2000</v>
      </c>
      <c r="E3686" s="18">
        <f>VLOOKUP(D3686,'cpi roi'!A:C,2,FALSE)</f>
        <v>172.2</v>
      </c>
      <c r="F3686" s="18" t="s">
        <v>11348</v>
      </c>
      <c r="G3686" s="18">
        <v>2.5</v>
      </c>
      <c r="H3686" s="19">
        <v>77000</v>
      </c>
      <c r="I3686" s="18" t="s">
        <v>1277</v>
      </c>
      <c r="J3686" s="18" t="s">
        <v>11349</v>
      </c>
      <c r="K3686" s="18" t="s">
        <v>164</v>
      </c>
      <c r="L3686" s="18" t="s">
        <v>34</v>
      </c>
      <c r="M3686" s="20">
        <v>73000000</v>
      </c>
      <c r="N3686" s="20">
        <v>29725663</v>
      </c>
      <c r="O3686" s="21">
        <f t="shared" si="171"/>
        <v>52598196.957607433</v>
      </c>
      <c r="P3686" s="22">
        <f t="shared" si="172"/>
        <v>40.720086301369861</v>
      </c>
      <c r="Q3686" s="20">
        <f t="shared" si="173"/>
        <v>17262289.779326364</v>
      </c>
      <c r="R3686" s="18" t="s">
        <v>27</v>
      </c>
      <c r="S3686" s="18">
        <v>118</v>
      </c>
    </row>
    <row r="3687" spans="1:19" x14ac:dyDescent="0.25">
      <c r="A3687" s="18" t="s">
        <v>11350</v>
      </c>
      <c r="B3687" s="18" t="s">
        <v>20</v>
      </c>
      <c r="C3687" s="18" t="s">
        <v>56</v>
      </c>
      <c r="D3687" s="18">
        <v>2000</v>
      </c>
      <c r="E3687" s="18">
        <f>VLOOKUP(D3687,'cpi roi'!A:C,2,FALSE)</f>
        <v>172.2</v>
      </c>
      <c r="F3687" s="18" t="s">
        <v>11351</v>
      </c>
      <c r="G3687" s="18">
        <v>5.6</v>
      </c>
      <c r="H3687" s="19">
        <v>126000</v>
      </c>
      <c r="I3687" s="18" t="s">
        <v>700</v>
      </c>
      <c r="J3687" s="18" t="s">
        <v>8988</v>
      </c>
      <c r="K3687" s="18" t="s">
        <v>11352</v>
      </c>
      <c r="L3687" s="18" t="s">
        <v>34</v>
      </c>
      <c r="M3687" s="20">
        <v>40000000</v>
      </c>
      <c r="N3687" s="20">
        <v>161834276</v>
      </c>
      <c r="O3687" s="21">
        <f t="shared" si="171"/>
        <v>286358326.92915213</v>
      </c>
      <c r="P3687" s="22">
        <f t="shared" si="172"/>
        <v>404.58569000000006</v>
      </c>
      <c r="Q3687" s="20">
        <f t="shared" si="173"/>
        <v>93980415.795586526</v>
      </c>
      <c r="R3687" s="18" t="s">
        <v>8990</v>
      </c>
      <c r="S3687" s="18">
        <v>116</v>
      </c>
    </row>
    <row r="3688" spans="1:19" x14ac:dyDescent="0.25">
      <c r="A3688" s="18" t="s">
        <v>11353</v>
      </c>
      <c r="B3688" s="18" t="s">
        <v>2004</v>
      </c>
      <c r="C3688" s="18" t="s">
        <v>45</v>
      </c>
      <c r="D3688" s="18">
        <v>2000</v>
      </c>
      <c r="E3688" s="18">
        <f>VLOOKUP(D3688,'cpi roi'!A:C,2,FALSE)</f>
        <v>172.2</v>
      </c>
      <c r="F3688" s="18" t="s">
        <v>8194</v>
      </c>
      <c r="G3688" s="18">
        <v>7.5</v>
      </c>
      <c r="H3688" s="19">
        <v>58000</v>
      </c>
      <c r="I3688" s="18" t="s">
        <v>2074</v>
      </c>
      <c r="J3688" s="18" t="s">
        <v>2074</v>
      </c>
      <c r="K3688" s="18" t="s">
        <v>11354</v>
      </c>
      <c r="L3688" s="18" t="s">
        <v>34</v>
      </c>
      <c r="M3688" s="20">
        <v>10000000</v>
      </c>
      <c r="N3688" s="20">
        <v>20789556</v>
      </c>
      <c r="O3688" s="21">
        <f t="shared" si="171"/>
        <v>36786165.581881531</v>
      </c>
      <c r="P3688" s="22">
        <f t="shared" si="172"/>
        <v>207.89555999999999</v>
      </c>
      <c r="Q3688" s="20">
        <f t="shared" si="173"/>
        <v>12072912.891986063</v>
      </c>
      <c r="R3688" s="18" t="s">
        <v>5112</v>
      </c>
      <c r="S3688" s="18">
        <v>90</v>
      </c>
    </row>
    <row r="3689" spans="1:19" x14ac:dyDescent="0.25">
      <c r="A3689" s="18" t="s">
        <v>11355</v>
      </c>
      <c r="B3689" s="18" t="s">
        <v>20</v>
      </c>
      <c r="C3689" s="18" t="s">
        <v>45</v>
      </c>
      <c r="D3689" s="18">
        <v>2000</v>
      </c>
      <c r="E3689" s="18">
        <f>VLOOKUP(D3689,'cpi roi'!A:C,2,FALSE)</f>
        <v>172.2</v>
      </c>
      <c r="F3689" s="18" t="s">
        <v>10913</v>
      </c>
      <c r="G3689" s="18">
        <v>6.7</v>
      </c>
      <c r="H3689" s="19">
        <v>114000</v>
      </c>
      <c r="I3689" s="18" t="s">
        <v>2578</v>
      </c>
      <c r="J3689" s="18" t="s">
        <v>11356</v>
      </c>
      <c r="K3689" s="18" t="s">
        <v>4462</v>
      </c>
      <c r="L3689" s="18" t="s">
        <v>34</v>
      </c>
      <c r="M3689" s="20">
        <v>41300000</v>
      </c>
      <c r="N3689" s="20">
        <v>106371651</v>
      </c>
      <c r="O3689" s="21">
        <f t="shared" si="171"/>
        <v>188219756.44425088</v>
      </c>
      <c r="P3689" s="22">
        <f t="shared" si="172"/>
        <v>257.55847699757868</v>
      </c>
      <c r="Q3689" s="20">
        <f t="shared" si="173"/>
        <v>61772155.05226481</v>
      </c>
      <c r="R3689" s="18" t="s">
        <v>10708</v>
      </c>
      <c r="S3689" s="18">
        <v>98</v>
      </c>
    </row>
    <row r="3690" spans="1:19" x14ac:dyDescent="0.25">
      <c r="A3690" s="18" t="s">
        <v>4922</v>
      </c>
      <c r="B3690" s="18" t="s">
        <v>2004</v>
      </c>
      <c r="C3690" s="18" t="s">
        <v>21</v>
      </c>
      <c r="D3690" s="18">
        <v>2000</v>
      </c>
      <c r="E3690" s="18">
        <f>VLOOKUP(D3690,'cpi roi'!A:C,2,FALSE)</f>
        <v>172.2</v>
      </c>
      <c r="F3690" s="18" t="s">
        <v>11242</v>
      </c>
      <c r="G3690" s="18">
        <v>7.2</v>
      </c>
      <c r="H3690" s="19">
        <v>181000</v>
      </c>
      <c r="I3690" s="18" t="s">
        <v>2882</v>
      </c>
      <c r="J3690" s="18" t="s">
        <v>11357</v>
      </c>
      <c r="K3690" s="18" t="s">
        <v>6377</v>
      </c>
      <c r="L3690" s="18" t="s">
        <v>26</v>
      </c>
      <c r="M3690" s="20">
        <v>25000000</v>
      </c>
      <c r="N3690" s="20">
        <v>152699976</v>
      </c>
      <c r="O3690" s="21">
        <f t="shared" si="171"/>
        <v>270195602.13240421</v>
      </c>
      <c r="P3690" s="22">
        <f t="shared" si="172"/>
        <v>610.79990399999997</v>
      </c>
      <c r="Q3690" s="20">
        <f t="shared" si="173"/>
        <v>88675944.250871077</v>
      </c>
      <c r="R3690" s="18" t="s">
        <v>3747</v>
      </c>
      <c r="S3690" s="18">
        <v>121</v>
      </c>
    </row>
    <row r="3691" spans="1:19" x14ac:dyDescent="0.25">
      <c r="A3691" s="18" t="s">
        <v>11358</v>
      </c>
      <c r="B3691" s="18" t="s">
        <v>20</v>
      </c>
      <c r="C3691" s="18" t="s">
        <v>21</v>
      </c>
      <c r="D3691" s="18">
        <v>2000</v>
      </c>
      <c r="E3691" s="18">
        <f>VLOOKUP(D3691,'cpi roi'!A:C,2,FALSE)</f>
        <v>172.2</v>
      </c>
      <c r="F3691" s="18" t="s">
        <v>11359</v>
      </c>
      <c r="G3691" s="18">
        <v>7.7</v>
      </c>
      <c r="H3691" s="19">
        <v>129000</v>
      </c>
      <c r="I3691" s="18" t="s">
        <v>11360</v>
      </c>
      <c r="J3691" s="18" t="s">
        <v>11361</v>
      </c>
      <c r="K3691" s="18" t="s">
        <v>11362</v>
      </c>
      <c r="L3691" s="18" t="s">
        <v>26</v>
      </c>
      <c r="M3691" s="20">
        <v>5000000</v>
      </c>
      <c r="N3691" s="20">
        <v>109283018</v>
      </c>
      <c r="O3691" s="21">
        <f t="shared" si="171"/>
        <v>193371286.786295</v>
      </c>
      <c r="P3691" s="22">
        <f t="shared" si="172"/>
        <v>2185.6603599999999</v>
      </c>
      <c r="Q3691" s="20">
        <f t="shared" si="173"/>
        <v>63462844.367015101</v>
      </c>
      <c r="R3691" s="18" t="s">
        <v>6858</v>
      </c>
      <c r="S3691" s="18">
        <v>110</v>
      </c>
    </row>
    <row r="3692" spans="1:19" x14ac:dyDescent="0.25">
      <c r="A3692" s="18" t="s">
        <v>11363</v>
      </c>
      <c r="B3692" s="18" t="s">
        <v>20</v>
      </c>
      <c r="C3692" s="18" t="s">
        <v>21</v>
      </c>
      <c r="D3692" s="18">
        <v>2000</v>
      </c>
      <c r="E3692" s="18">
        <f>VLOOKUP(D3692,'cpi roi'!A:C,2,FALSE)</f>
        <v>172.2</v>
      </c>
      <c r="F3692" s="18" t="s">
        <v>11364</v>
      </c>
      <c r="G3692" s="18">
        <v>8.1</v>
      </c>
      <c r="H3692" s="19">
        <v>228000</v>
      </c>
      <c r="I3692" s="18" t="s">
        <v>11365</v>
      </c>
      <c r="J3692" s="18" t="s">
        <v>11366</v>
      </c>
      <c r="K3692" s="18" t="s">
        <v>11367</v>
      </c>
      <c r="L3692" s="18" t="s">
        <v>1199</v>
      </c>
      <c r="M3692" s="20">
        <v>2000000</v>
      </c>
      <c r="N3692" s="20">
        <v>20908467</v>
      </c>
      <c r="O3692" s="21">
        <f t="shared" si="171"/>
        <v>36996573.14111498</v>
      </c>
      <c r="P3692" s="22">
        <f t="shared" si="172"/>
        <v>1045.42335</v>
      </c>
      <c r="Q3692" s="20">
        <f t="shared" si="173"/>
        <v>12141966.898954704</v>
      </c>
      <c r="R3692" s="18" t="s">
        <v>11368</v>
      </c>
      <c r="S3692" s="18">
        <v>154</v>
      </c>
    </row>
    <row r="3693" spans="1:19" x14ac:dyDescent="0.25">
      <c r="A3693" s="18" t="s">
        <v>11369</v>
      </c>
      <c r="B3693" s="18" t="s">
        <v>20</v>
      </c>
      <c r="C3693" s="18" t="s">
        <v>45</v>
      </c>
      <c r="D3693" s="18">
        <v>2000</v>
      </c>
      <c r="E3693" s="18">
        <f>VLOOKUP(D3693,'cpi roi'!A:C,2,FALSE)</f>
        <v>172.2</v>
      </c>
      <c r="F3693" s="18" t="s">
        <v>11300</v>
      </c>
      <c r="G3693" s="18">
        <v>6.6</v>
      </c>
      <c r="H3693" s="19">
        <v>226000</v>
      </c>
      <c r="I3693" s="18" t="s">
        <v>9066</v>
      </c>
      <c r="J3693" s="18" t="s">
        <v>7930</v>
      </c>
      <c r="K3693" s="18" t="s">
        <v>7916</v>
      </c>
      <c r="L3693" s="18" t="s">
        <v>34</v>
      </c>
      <c r="M3693" s="20">
        <v>51000000</v>
      </c>
      <c r="N3693" s="20">
        <v>149270999</v>
      </c>
      <c r="O3693" s="21">
        <f t="shared" si="171"/>
        <v>264128184.64169571</v>
      </c>
      <c r="P3693" s="22">
        <f t="shared" si="172"/>
        <v>292.68823333333336</v>
      </c>
      <c r="Q3693" s="20">
        <f t="shared" si="173"/>
        <v>86684668.408826947</v>
      </c>
      <c r="R3693" s="18" t="s">
        <v>184</v>
      </c>
      <c r="S3693" s="18">
        <v>116</v>
      </c>
    </row>
    <row r="3694" spans="1:19" x14ac:dyDescent="0.25">
      <c r="A3694" s="18" t="s">
        <v>11370</v>
      </c>
      <c r="B3694" s="18" t="s">
        <v>2004</v>
      </c>
      <c r="C3694" s="18" t="s">
        <v>38</v>
      </c>
      <c r="D3694" s="18">
        <v>2000</v>
      </c>
      <c r="E3694" s="18">
        <f>VLOOKUP(D3694,'cpi roi'!A:C,2,FALSE)</f>
        <v>172.2</v>
      </c>
      <c r="F3694" s="18" t="s">
        <v>11371</v>
      </c>
      <c r="G3694" s="18">
        <v>6.6</v>
      </c>
      <c r="H3694" s="19">
        <v>79000</v>
      </c>
      <c r="I3694" s="18" t="s">
        <v>9673</v>
      </c>
      <c r="J3694" s="18" t="s">
        <v>9673</v>
      </c>
      <c r="K3694" s="18" t="s">
        <v>9024</v>
      </c>
      <c r="L3694" s="18" t="s">
        <v>457</v>
      </c>
      <c r="M3694" s="20">
        <v>62000000</v>
      </c>
      <c r="N3694" s="20">
        <v>127666415</v>
      </c>
      <c r="O3694" s="21">
        <f t="shared" si="171"/>
        <v>225899864.40476191</v>
      </c>
      <c r="P3694" s="22">
        <f t="shared" si="172"/>
        <v>205.91357258064517</v>
      </c>
      <c r="Q3694" s="20">
        <f t="shared" si="173"/>
        <v>74138452.380952388</v>
      </c>
      <c r="R3694" s="18" t="s">
        <v>65</v>
      </c>
      <c r="S3694" s="18">
        <v>116</v>
      </c>
    </row>
    <row r="3695" spans="1:19" x14ac:dyDescent="0.25">
      <c r="A3695" s="18" t="s">
        <v>11372</v>
      </c>
      <c r="B3695" s="18" t="s">
        <v>2004</v>
      </c>
      <c r="C3695" s="18" t="s">
        <v>45</v>
      </c>
      <c r="D3695" s="18">
        <v>2000</v>
      </c>
      <c r="E3695" s="18">
        <f>VLOOKUP(D3695,'cpi roi'!A:C,2,FALSE)</f>
        <v>172.2</v>
      </c>
      <c r="F3695" s="18" t="s">
        <v>8194</v>
      </c>
      <c r="G3695" s="18">
        <v>6</v>
      </c>
      <c r="H3695" s="19">
        <v>99000</v>
      </c>
      <c r="I3695" s="18" t="s">
        <v>51</v>
      </c>
      <c r="J3695" s="18" t="s">
        <v>11373</v>
      </c>
      <c r="K3695" s="18" t="s">
        <v>6932</v>
      </c>
      <c r="L3695" s="18" t="s">
        <v>34</v>
      </c>
      <c r="M3695" s="20">
        <v>48000000</v>
      </c>
      <c r="N3695" s="20">
        <v>90383208</v>
      </c>
      <c r="O3695" s="21">
        <f t="shared" si="171"/>
        <v>159928940.05574912</v>
      </c>
      <c r="P3695" s="22">
        <f t="shared" si="172"/>
        <v>188.29835</v>
      </c>
      <c r="Q3695" s="20">
        <f t="shared" si="173"/>
        <v>52487344.94773519</v>
      </c>
      <c r="R3695" s="18" t="s">
        <v>184</v>
      </c>
      <c r="S3695" s="18">
        <v>93</v>
      </c>
    </row>
    <row r="3696" spans="1:19" x14ac:dyDescent="0.25">
      <c r="A3696" s="18" t="s">
        <v>11374</v>
      </c>
      <c r="B3696" s="18" t="s">
        <v>37</v>
      </c>
      <c r="C3696" s="18" t="s">
        <v>394</v>
      </c>
      <c r="D3696" s="18">
        <v>2000</v>
      </c>
      <c r="E3696" s="18">
        <f>VLOOKUP(D3696,'cpi roi'!A:C,2,FALSE)</f>
        <v>172.2</v>
      </c>
      <c r="F3696" s="18" t="s">
        <v>10777</v>
      </c>
      <c r="G3696" s="18">
        <v>6.9</v>
      </c>
      <c r="H3696" s="19">
        <v>88000</v>
      </c>
      <c r="I3696" s="18" t="s">
        <v>11375</v>
      </c>
      <c r="J3696" s="18" t="s">
        <v>5184</v>
      </c>
      <c r="K3696" s="18" t="s">
        <v>1733</v>
      </c>
      <c r="L3696" s="18" t="s">
        <v>34</v>
      </c>
      <c r="M3696" s="20">
        <v>95000000</v>
      </c>
      <c r="N3696" s="20">
        <v>76432727</v>
      </c>
      <c r="O3696" s="21">
        <f t="shared" si="171"/>
        <v>135244203.93089432</v>
      </c>
      <c r="P3696" s="22">
        <f t="shared" si="172"/>
        <v>80.45550210526315</v>
      </c>
      <c r="Q3696" s="20">
        <f t="shared" si="173"/>
        <v>44386020.325203255</v>
      </c>
      <c r="R3696" s="18" t="s">
        <v>10176</v>
      </c>
      <c r="S3696" s="18">
        <v>89</v>
      </c>
    </row>
    <row r="3697" spans="1:19" x14ac:dyDescent="0.25">
      <c r="A3697" s="18" t="s">
        <v>11376</v>
      </c>
      <c r="B3697" s="18" t="s">
        <v>20</v>
      </c>
      <c r="C3697" s="18" t="s">
        <v>21</v>
      </c>
      <c r="D3697" s="18">
        <v>2000</v>
      </c>
      <c r="E3697" s="18">
        <f>VLOOKUP(D3697,'cpi roi'!A:C,2,FALSE)</f>
        <v>172.2</v>
      </c>
      <c r="F3697" s="18" t="s">
        <v>11377</v>
      </c>
      <c r="G3697" s="18">
        <v>5</v>
      </c>
      <c r="H3697" s="19">
        <v>2400</v>
      </c>
      <c r="I3697" s="18" t="s">
        <v>11378</v>
      </c>
      <c r="J3697" s="18" t="s">
        <v>11378</v>
      </c>
      <c r="K3697" s="18" t="s">
        <v>11378</v>
      </c>
      <c r="L3697" s="18" t="s">
        <v>310</v>
      </c>
      <c r="M3697" s="20">
        <v>0</v>
      </c>
      <c r="N3697" s="20">
        <v>18062</v>
      </c>
      <c r="O3697" s="21">
        <f t="shared" si="171"/>
        <v>31959.88037166086</v>
      </c>
      <c r="P3697" s="22">
        <f t="shared" si="172"/>
        <v>0</v>
      </c>
      <c r="Q3697" s="20">
        <f t="shared" si="173"/>
        <v>10488.96631823461</v>
      </c>
      <c r="R3697" s="18" t="s">
        <v>11379</v>
      </c>
      <c r="S3697" s="18">
        <v>90</v>
      </c>
    </row>
    <row r="3698" spans="1:19" x14ac:dyDescent="0.25">
      <c r="A3698" s="18" t="s">
        <v>11380</v>
      </c>
      <c r="B3698" s="18" t="s">
        <v>37</v>
      </c>
      <c r="C3698" s="18" t="s">
        <v>394</v>
      </c>
      <c r="D3698" s="18">
        <v>2000</v>
      </c>
      <c r="E3698" s="18">
        <f>VLOOKUP(D3698,'cpi roi'!A:C,2,FALSE)</f>
        <v>172.2</v>
      </c>
      <c r="F3698" s="18" t="s">
        <v>10689</v>
      </c>
      <c r="G3698" s="18">
        <v>6.5</v>
      </c>
      <c r="H3698" s="19">
        <v>56000</v>
      </c>
      <c r="I3698" s="18" t="s">
        <v>11381</v>
      </c>
      <c r="J3698" s="18" t="s">
        <v>11382</v>
      </c>
      <c r="K3698" s="18" t="s">
        <v>6962</v>
      </c>
      <c r="L3698" s="18" t="s">
        <v>34</v>
      </c>
      <c r="M3698" s="20">
        <v>127500000</v>
      </c>
      <c r="N3698" s="20">
        <v>349822765</v>
      </c>
      <c r="O3698" s="21">
        <f t="shared" si="171"/>
        <v>618995333.88792098</v>
      </c>
      <c r="P3698" s="22">
        <f t="shared" si="172"/>
        <v>274.37079607843134</v>
      </c>
      <c r="Q3698" s="20">
        <f t="shared" si="173"/>
        <v>203149108.59465739</v>
      </c>
      <c r="R3698" s="18" t="s">
        <v>1729</v>
      </c>
      <c r="S3698" s="18">
        <v>82</v>
      </c>
    </row>
    <row r="3699" spans="1:19" x14ac:dyDescent="0.25">
      <c r="A3699" s="18" t="s">
        <v>11383</v>
      </c>
      <c r="B3699" s="18" t="s">
        <v>37</v>
      </c>
      <c r="C3699" s="18" t="s">
        <v>45</v>
      </c>
      <c r="D3699" s="18">
        <v>2000</v>
      </c>
      <c r="E3699" s="18">
        <f>VLOOKUP(D3699,'cpi roi'!A:C,2,FALSE)</f>
        <v>172.2</v>
      </c>
      <c r="F3699" s="18" t="s">
        <v>11297</v>
      </c>
      <c r="G3699" s="18">
        <v>6.2</v>
      </c>
      <c r="H3699" s="19">
        <v>219000</v>
      </c>
      <c r="I3699" s="18" t="s">
        <v>1139</v>
      </c>
      <c r="J3699" s="18" t="s">
        <v>11384</v>
      </c>
      <c r="K3699" s="18" t="s">
        <v>7916</v>
      </c>
      <c r="L3699" s="18" t="s">
        <v>34</v>
      </c>
      <c r="M3699" s="20">
        <v>123000000</v>
      </c>
      <c r="N3699" s="20">
        <v>363597184</v>
      </c>
      <c r="O3699" s="21">
        <f t="shared" si="171"/>
        <v>643368536.38095236</v>
      </c>
      <c r="P3699" s="22">
        <f t="shared" si="172"/>
        <v>295.60746666666671</v>
      </c>
      <c r="Q3699" s="20">
        <f t="shared" si="173"/>
        <v>211148190.47619048</v>
      </c>
      <c r="R3699" s="18" t="s">
        <v>65</v>
      </c>
      <c r="S3699" s="18">
        <v>104</v>
      </c>
    </row>
    <row r="3700" spans="1:19" x14ac:dyDescent="0.25">
      <c r="A3700" s="18" t="s">
        <v>11385</v>
      </c>
      <c r="B3700" s="18" t="s">
        <v>20</v>
      </c>
      <c r="C3700" s="18" t="s">
        <v>108</v>
      </c>
      <c r="D3700" s="18">
        <v>2000</v>
      </c>
      <c r="E3700" s="18">
        <f>VLOOKUP(D3700,'cpi roi'!A:C,2,FALSE)</f>
        <v>172.2</v>
      </c>
      <c r="F3700" s="18" t="s">
        <v>11335</v>
      </c>
      <c r="G3700" s="18">
        <v>8</v>
      </c>
      <c r="H3700" s="19">
        <v>105000</v>
      </c>
      <c r="I3700" s="18" t="s">
        <v>6527</v>
      </c>
      <c r="J3700" s="18" t="s">
        <v>6527</v>
      </c>
      <c r="K3700" s="18" t="s">
        <v>11386</v>
      </c>
      <c r="L3700" s="18" t="s">
        <v>3814</v>
      </c>
      <c r="M3700" s="20">
        <v>12800000</v>
      </c>
      <c r="N3700" s="20">
        <v>40059672</v>
      </c>
      <c r="O3700" s="21">
        <f t="shared" si="171"/>
        <v>70883751.790940762</v>
      </c>
      <c r="P3700" s="22">
        <f t="shared" si="172"/>
        <v>312.96618749999999</v>
      </c>
      <c r="Q3700" s="20">
        <f t="shared" si="173"/>
        <v>23263456.445993032</v>
      </c>
      <c r="R3700" s="18" t="s">
        <v>10417</v>
      </c>
      <c r="S3700" s="18">
        <v>140</v>
      </c>
    </row>
    <row r="3701" spans="1:19" x14ac:dyDescent="0.25">
      <c r="A3701" s="18" t="s">
        <v>11387</v>
      </c>
      <c r="B3701" s="18" t="s">
        <v>2004</v>
      </c>
      <c r="C3701" s="18" t="s">
        <v>45</v>
      </c>
      <c r="D3701" s="18">
        <v>2000</v>
      </c>
      <c r="E3701" s="18">
        <f>VLOOKUP(D3701,'cpi roi'!A:C,2,FALSE)</f>
        <v>172.2</v>
      </c>
      <c r="F3701" s="18" t="s">
        <v>11245</v>
      </c>
      <c r="G3701" s="18">
        <v>6.4</v>
      </c>
      <c r="H3701" s="19">
        <v>197000</v>
      </c>
      <c r="I3701" s="18" t="s">
        <v>218</v>
      </c>
      <c r="J3701" s="18" t="s">
        <v>11388</v>
      </c>
      <c r="K3701" s="18" t="s">
        <v>540</v>
      </c>
      <c r="L3701" s="18" t="s">
        <v>34</v>
      </c>
      <c r="M3701" s="20">
        <v>70000000</v>
      </c>
      <c r="N3701" s="20">
        <v>374111707</v>
      </c>
      <c r="O3701" s="21">
        <f t="shared" si="171"/>
        <v>661973502.45586526</v>
      </c>
      <c r="P3701" s="22">
        <f t="shared" si="172"/>
        <v>534.44529571428575</v>
      </c>
      <c r="Q3701" s="20">
        <f t="shared" si="173"/>
        <v>217254185.24970964</v>
      </c>
      <c r="R3701" s="18" t="s">
        <v>48</v>
      </c>
      <c r="S3701" s="18">
        <v>127</v>
      </c>
    </row>
    <row r="3702" spans="1:19" x14ac:dyDescent="0.25">
      <c r="A3702" s="18" t="s">
        <v>11389</v>
      </c>
      <c r="B3702" s="18" t="s">
        <v>20</v>
      </c>
      <c r="C3702" s="18" t="s">
        <v>21</v>
      </c>
      <c r="D3702" s="18">
        <v>2000</v>
      </c>
      <c r="E3702" s="18">
        <f>VLOOKUP(D3702,'cpi roi'!A:C,2,FALSE)</f>
        <v>172.2</v>
      </c>
      <c r="F3702" s="18" t="s">
        <v>11242</v>
      </c>
      <c r="G3702" s="18">
        <v>6.7</v>
      </c>
      <c r="H3702" s="19">
        <v>65000</v>
      </c>
      <c r="I3702" s="18" t="s">
        <v>516</v>
      </c>
      <c r="J3702" s="18" t="s">
        <v>7043</v>
      </c>
      <c r="K3702" s="18" t="s">
        <v>10227</v>
      </c>
      <c r="L3702" s="18" t="s">
        <v>34</v>
      </c>
      <c r="M3702" s="20">
        <v>10000000</v>
      </c>
      <c r="N3702" s="20">
        <v>44567606</v>
      </c>
      <c r="O3702" s="21">
        <f t="shared" si="171"/>
        <v>78860334.193960518</v>
      </c>
      <c r="P3702" s="22">
        <f t="shared" si="172"/>
        <v>445.67606000000001</v>
      </c>
      <c r="Q3702" s="20">
        <f t="shared" si="173"/>
        <v>25881304.297328688</v>
      </c>
      <c r="R3702" s="18" t="s">
        <v>9991</v>
      </c>
      <c r="S3702" s="18">
        <v>111</v>
      </c>
    </row>
    <row r="3703" spans="1:19" x14ac:dyDescent="0.25">
      <c r="A3703" s="18" t="s">
        <v>11390</v>
      </c>
      <c r="B3703" s="18" t="s">
        <v>2004</v>
      </c>
      <c r="C3703" s="18" t="s">
        <v>45</v>
      </c>
      <c r="D3703" s="18">
        <v>2000</v>
      </c>
      <c r="E3703" s="18">
        <f>VLOOKUP(D3703,'cpi roi'!A:C,2,FALSE)</f>
        <v>172.2</v>
      </c>
      <c r="F3703" s="18" t="s">
        <v>11252</v>
      </c>
      <c r="G3703" s="18">
        <v>6.8</v>
      </c>
      <c r="H3703" s="19">
        <v>105000</v>
      </c>
      <c r="I3703" s="18" t="s">
        <v>9783</v>
      </c>
      <c r="J3703" s="18" t="s">
        <v>11391</v>
      </c>
      <c r="K3703" s="18" t="s">
        <v>1540</v>
      </c>
      <c r="L3703" s="18" t="s">
        <v>34</v>
      </c>
      <c r="M3703" s="20">
        <v>60000000</v>
      </c>
      <c r="N3703" s="20">
        <v>124745083</v>
      </c>
      <c r="O3703" s="21">
        <f t="shared" si="171"/>
        <v>220730701.45238096</v>
      </c>
      <c r="P3703" s="22">
        <f t="shared" si="172"/>
        <v>207.90847166666668</v>
      </c>
      <c r="Q3703" s="20">
        <f t="shared" si="173"/>
        <v>72441976.190476194</v>
      </c>
      <c r="R3703" s="18" t="s">
        <v>65</v>
      </c>
      <c r="S3703" s="18">
        <v>125</v>
      </c>
    </row>
    <row r="3704" spans="1:19" x14ac:dyDescent="0.25">
      <c r="A3704" s="18" t="s">
        <v>11392</v>
      </c>
      <c r="B3704" s="18" t="s">
        <v>37</v>
      </c>
      <c r="C3704" s="18" t="s">
        <v>29</v>
      </c>
      <c r="D3704" s="18">
        <v>2000</v>
      </c>
      <c r="E3704" s="18">
        <f>VLOOKUP(D3704,'cpi roi'!A:C,2,FALSE)</f>
        <v>172.2</v>
      </c>
      <c r="F3704" s="18" t="s">
        <v>10753</v>
      </c>
      <c r="G3704" s="18">
        <v>5.7</v>
      </c>
      <c r="H3704" s="19">
        <v>71000</v>
      </c>
      <c r="I3704" s="18" t="s">
        <v>109</v>
      </c>
      <c r="J3704" s="18" t="s">
        <v>11393</v>
      </c>
      <c r="K3704" s="18" t="s">
        <v>5299</v>
      </c>
      <c r="L3704" s="18" t="s">
        <v>34</v>
      </c>
      <c r="M3704" s="20">
        <v>100000000</v>
      </c>
      <c r="N3704" s="20">
        <v>110983407</v>
      </c>
      <c r="O3704" s="21">
        <f t="shared" si="171"/>
        <v>196380047.11324042</v>
      </c>
      <c r="P3704" s="22">
        <f t="shared" si="172"/>
        <v>110.983407</v>
      </c>
      <c r="Q3704" s="20">
        <f t="shared" si="173"/>
        <v>64450294.425087109</v>
      </c>
      <c r="R3704" s="18" t="s">
        <v>2097</v>
      </c>
      <c r="S3704" s="18">
        <v>114</v>
      </c>
    </row>
    <row r="3705" spans="1:19" x14ac:dyDescent="0.25">
      <c r="A3705" s="18" t="s">
        <v>11394</v>
      </c>
      <c r="B3705" s="18" t="s">
        <v>2004</v>
      </c>
      <c r="C3705" s="18" t="s">
        <v>45</v>
      </c>
      <c r="D3705" s="18">
        <v>2000</v>
      </c>
      <c r="E3705" s="18">
        <f>VLOOKUP(D3705,'cpi roi'!A:C,2,FALSE)</f>
        <v>172.2</v>
      </c>
      <c r="F3705" s="18" t="s">
        <v>10786</v>
      </c>
      <c r="G3705" s="18">
        <v>6.6</v>
      </c>
      <c r="H3705" s="19">
        <v>60000</v>
      </c>
      <c r="I3705" s="18" t="s">
        <v>3260</v>
      </c>
      <c r="J3705" s="18" t="s">
        <v>11395</v>
      </c>
      <c r="K3705" s="18" t="s">
        <v>5079</v>
      </c>
      <c r="L3705" s="18" t="s">
        <v>34</v>
      </c>
      <c r="M3705" s="20">
        <v>50000000</v>
      </c>
      <c r="N3705" s="20">
        <v>50054511</v>
      </c>
      <c r="O3705" s="21">
        <f t="shared" si="171"/>
        <v>88569160.869337976</v>
      </c>
      <c r="P3705" s="22">
        <f t="shared" si="172"/>
        <v>100.10902200000001</v>
      </c>
      <c r="Q3705" s="20">
        <f t="shared" si="173"/>
        <v>29067660.278745644</v>
      </c>
      <c r="R3705" s="18" t="s">
        <v>11396</v>
      </c>
      <c r="S3705" s="18">
        <v>118</v>
      </c>
    </row>
    <row r="3706" spans="1:19" x14ac:dyDescent="0.25">
      <c r="A3706" s="18" t="s">
        <v>11397</v>
      </c>
      <c r="B3706" s="18" t="s">
        <v>20</v>
      </c>
      <c r="C3706" s="18" t="s">
        <v>45</v>
      </c>
      <c r="D3706" s="18">
        <v>2000</v>
      </c>
      <c r="E3706" s="18">
        <f>VLOOKUP(D3706,'cpi roi'!A:C,2,FALSE)</f>
        <v>172.2</v>
      </c>
      <c r="F3706" s="18" t="s">
        <v>11398</v>
      </c>
      <c r="G3706" s="18">
        <v>6.2</v>
      </c>
      <c r="H3706" s="19">
        <v>38000</v>
      </c>
      <c r="I3706" s="18" t="s">
        <v>11399</v>
      </c>
      <c r="J3706" s="18" t="s">
        <v>8503</v>
      </c>
      <c r="K3706" s="18" t="s">
        <v>8503</v>
      </c>
      <c r="L3706" s="18" t="s">
        <v>34</v>
      </c>
      <c r="M3706" s="20">
        <v>11000000</v>
      </c>
      <c r="N3706" s="20">
        <v>59827328</v>
      </c>
      <c r="O3706" s="21">
        <f t="shared" si="171"/>
        <v>105861712.20441347</v>
      </c>
      <c r="P3706" s="22">
        <f t="shared" si="172"/>
        <v>543.88480000000004</v>
      </c>
      <c r="Q3706" s="20">
        <f t="shared" si="173"/>
        <v>34742931.475029036</v>
      </c>
      <c r="R3706" s="18" t="s">
        <v>2031</v>
      </c>
      <c r="S3706" s="18">
        <v>98</v>
      </c>
    </row>
    <row r="3707" spans="1:19" x14ac:dyDescent="0.25">
      <c r="A3707" s="18" t="s">
        <v>6583</v>
      </c>
      <c r="B3707" s="18" t="s">
        <v>20</v>
      </c>
      <c r="C3707" s="18" t="s">
        <v>108</v>
      </c>
      <c r="D3707" s="18">
        <v>2000</v>
      </c>
      <c r="E3707" s="18">
        <f>VLOOKUP(D3707,'cpi roi'!A:C,2,FALSE)</f>
        <v>172.2</v>
      </c>
      <c r="F3707" s="18" t="s">
        <v>11400</v>
      </c>
      <c r="G3707" s="18">
        <v>6.5</v>
      </c>
      <c r="H3707" s="19">
        <v>23000</v>
      </c>
      <c r="I3707" s="18" t="s">
        <v>5232</v>
      </c>
      <c r="J3707" s="18" t="s">
        <v>11401</v>
      </c>
      <c r="K3707" s="18" t="s">
        <v>5224</v>
      </c>
      <c r="L3707" s="18" t="s">
        <v>457</v>
      </c>
      <c r="M3707" s="20">
        <v>25000000</v>
      </c>
      <c r="N3707" s="20">
        <v>1308242</v>
      </c>
      <c r="O3707" s="21">
        <f t="shared" si="171"/>
        <v>2314874.2009291523</v>
      </c>
      <c r="P3707" s="22">
        <f t="shared" si="172"/>
        <v>5.2329680000000005</v>
      </c>
      <c r="Q3707" s="20">
        <f t="shared" si="173"/>
        <v>759722.41579558654</v>
      </c>
      <c r="R3707" s="18" t="s">
        <v>11402</v>
      </c>
      <c r="S3707" s="18">
        <v>110</v>
      </c>
    </row>
    <row r="3708" spans="1:19" x14ac:dyDescent="0.25">
      <c r="A3708" s="18" t="s">
        <v>11403</v>
      </c>
      <c r="B3708" s="18" t="s">
        <v>2004</v>
      </c>
      <c r="C3708" s="18" t="s">
        <v>45</v>
      </c>
      <c r="D3708" s="18">
        <v>2000</v>
      </c>
      <c r="E3708" s="18">
        <f>VLOOKUP(D3708,'cpi roi'!A:C,2,FALSE)</f>
        <v>172.2</v>
      </c>
      <c r="F3708" s="18" t="s">
        <v>11359</v>
      </c>
      <c r="G3708" s="18">
        <v>5.3</v>
      </c>
      <c r="H3708" s="19">
        <v>101000</v>
      </c>
      <c r="I3708" s="18" t="s">
        <v>6812</v>
      </c>
      <c r="J3708" s="18" t="s">
        <v>8516</v>
      </c>
      <c r="K3708" s="18" t="s">
        <v>8517</v>
      </c>
      <c r="L3708" s="18" t="s">
        <v>34</v>
      </c>
      <c r="M3708" s="20">
        <v>85000000</v>
      </c>
      <c r="N3708" s="20">
        <v>58292295</v>
      </c>
      <c r="O3708" s="21">
        <f t="shared" si="171"/>
        <v>103145541.73344947</v>
      </c>
      <c r="P3708" s="22">
        <f t="shared" si="172"/>
        <v>68.5791705882353</v>
      </c>
      <c r="Q3708" s="20">
        <f t="shared" si="173"/>
        <v>33851506.968641117</v>
      </c>
      <c r="R3708" s="18" t="s">
        <v>11404</v>
      </c>
      <c r="S3708" s="18">
        <v>90</v>
      </c>
    </row>
    <row r="3709" spans="1:19" x14ac:dyDescent="0.25">
      <c r="A3709" s="18" t="s">
        <v>11405</v>
      </c>
      <c r="B3709" s="18" t="s">
        <v>20</v>
      </c>
      <c r="C3709" s="18" t="s">
        <v>108</v>
      </c>
      <c r="D3709" s="18">
        <v>2000</v>
      </c>
      <c r="E3709" s="18">
        <f>VLOOKUP(D3709,'cpi roi'!A:C,2,FALSE)</f>
        <v>172.2</v>
      </c>
      <c r="F3709" s="18" t="s">
        <v>10913</v>
      </c>
      <c r="G3709" s="18">
        <v>7</v>
      </c>
      <c r="H3709" s="19">
        <v>51000</v>
      </c>
      <c r="I3709" s="18" t="s">
        <v>11406</v>
      </c>
      <c r="J3709" s="18" t="s">
        <v>11406</v>
      </c>
      <c r="K3709" s="18" t="s">
        <v>9339</v>
      </c>
      <c r="L3709" s="18" t="s">
        <v>34</v>
      </c>
      <c r="M3709" s="20">
        <v>7000000</v>
      </c>
      <c r="N3709" s="20">
        <v>28780255</v>
      </c>
      <c r="O3709" s="21">
        <f t="shared" si="171"/>
        <v>50925340.873983741</v>
      </c>
      <c r="P3709" s="22">
        <f t="shared" si="172"/>
        <v>411.1465</v>
      </c>
      <c r="Q3709" s="20">
        <f t="shared" si="173"/>
        <v>16713272.357723577</v>
      </c>
      <c r="R3709" s="18" t="s">
        <v>2031</v>
      </c>
      <c r="S3709" s="18">
        <v>120</v>
      </c>
    </row>
    <row r="3710" spans="1:19" x14ac:dyDescent="0.25">
      <c r="A3710" s="18" t="s">
        <v>6112</v>
      </c>
      <c r="B3710" s="18" t="s">
        <v>2004</v>
      </c>
      <c r="C3710" s="18" t="s">
        <v>45</v>
      </c>
      <c r="D3710" s="18">
        <v>2000</v>
      </c>
      <c r="E3710" s="18">
        <f>VLOOKUP(D3710,'cpi roi'!A:C,2,FALSE)</f>
        <v>172.2</v>
      </c>
      <c r="F3710" s="18" t="s">
        <v>11407</v>
      </c>
      <c r="G3710" s="18">
        <v>6.7</v>
      </c>
      <c r="H3710" s="19">
        <v>32000</v>
      </c>
      <c r="I3710" s="18" t="s">
        <v>6384</v>
      </c>
      <c r="J3710" s="18" t="s">
        <v>1140</v>
      </c>
      <c r="K3710" s="18" t="s">
        <v>11408</v>
      </c>
      <c r="L3710" s="18" t="s">
        <v>34</v>
      </c>
      <c r="M3710" s="20">
        <v>15000000</v>
      </c>
      <c r="N3710" s="20">
        <v>40863718</v>
      </c>
      <c r="O3710" s="21">
        <f t="shared" si="171"/>
        <v>72306474.300813004</v>
      </c>
      <c r="P3710" s="22">
        <f t="shared" si="172"/>
        <v>272.42478666666665</v>
      </c>
      <c r="Q3710" s="20">
        <f t="shared" si="173"/>
        <v>23730382.113821138</v>
      </c>
      <c r="R3710" s="18" t="s">
        <v>184</v>
      </c>
      <c r="S3710" s="18">
        <v>120</v>
      </c>
    </row>
    <row r="3711" spans="1:19" x14ac:dyDescent="0.25">
      <c r="A3711" s="18" t="s">
        <v>11409</v>
      </c>
      <c r="B3711" s="18" t="s">
        <v>2004</v>
      </c>
      <c r="C3711" s="18" t="s">
        <v>108</v>
      </c>
      <c r="D3711" s="18">
        <v>2000</v>
      </c>
      <c r="E3711" s="18">
        <f>VLOOKUP(D3711,'cpi roi'!A:C,2,FALSE)</f>
        <v>172.2</v>
      </c>
      <c r="F3711" s="18" t="s">
        <v>11407</v>
      </c>
      <c r="G3711" s="18">
        <v>7.3</v>
      </c>
      <c r="H3711" s="19">
        <v>103000</v>
      </c>
      <c r="I3711" s="18" t="s">
        <v>9030</v>
      </c>
      <c r="J3711" s="18" t="s">
        <v>11410</v>
      </c>
      <c r="K3711" s="18" t="s">
        <v>1502</v>
      </c>
      <c r="L3711" s="18" t="s">
        <v>34</v>
      </c>
      <c r="M3711" s="20">
        <v>31000000</v>
      </c>
      <c r="N3711" s="20">
        <v>68106245</v>
      </c>
      <c r="O3711" s="21">
        <f t="shared" si="171"/>
        <v>120510876.02497096</v>
      </c>
      <c r="P3711" s="22">
        <f t="shared" si="172"/>
        <v>219.69756451612903</v>
      </c>
      <c r="Q3711" s="20">
        <f t="shared" si="173"/>
        <v>39550664.924506389</v>
      </c>
      <c r="R3711" s="18" t="s">
        <v>2031</v>
      </c>
      <c r="S3711" s="18">
        <v>118</v>
      </c>
    </row>
    <row r="3712" spans="1:19" x14ac:dyDescent="0.25">
      <c r="A3712" s="18" t="s">
        <v>11411</v>
      </c>
      <c r="B3712" s="18" t="s">
        <v>20</v>
      </c>
      <c r="C3712" s="18" t="s">
        <v>67</v>
      </c>
      <c r="D3712" s="18">
        <v>2000</v>
      </c>
      <c r="E3712" s="18">
        <f>VLOOKUP(D3712,'cpi roi'!A:C,2,FALSE)</f>
        <v>172.2</v>
      </c>
      <c r="F3712" s="18" t="s">
        <v>11359</v>
      </c>
      <c r="G3712" s="18">
        <v>7.2</v>
      </c>
      <c r="H3712" s="19">
        <v>110000</v>
      </c>
      <c r="I3712" s="18" t="s">
        <v>9746</v>
      </c>
      <c r="J3712" s="18" t="s">
        <v>11412</v>
      </c>
      <c r="K3712" s="18" t="s">
        <v>6222</v>
      </c>
      <c r="L3712" s="18" t="s">
        <v>34</v>
      </c>
      <c r="M3712" s="20">
        <v>32000000</v>
      </c>
      <c r="N3712" s="20">
        <v>82343495</v>
      </c>
      <c r="O3712" s="21">
        <f t="shared" si="171"/>
        <v>145703036.73925668</v>
      </c>
      <c r="P3712" s="22">
        <f t="shared" si="172"/>
        <v>257.32342187500001</v>
      </c>
      <c r="Q3712" s="20">
        <f t="shared" si="173"/>
        <v>47818522.06736353</v>
      </c>
      <c r="R3712" s="18" t="s">
        <v>9112</v>
      </c>
      <c r="S3712" s="18">
        <v>129</v>
      </c>
    </row>
    <row r="3713" spans="1:19" x14ac:dyDescent="0.25">
      <c r="A3713" s="18" t="s">
        <v>11413</v>
      </c>
      <c r="B3713" s="18" t="s">
        <v>2004</v>
      </c>
      <c r="C3713" s="18" t="s">
        <v>45</v>
      </c>
      <c r="D3713" s="18">
        <v>2000</v>
      </c>
      <c r="E3713" s="18">
        <f>VLOOKUP(D3713,'cpi roi'!A:C,2,FALSE)</f>
        <v>172.2</v>
      </c>
      <c r="F3713" s="18" t="s">
        <v>11239</v>
      </c>
      <c r="G3713" s="18">
        <v>6.1</v>
      </c>
      <c r="H3713" s="19">
        <v>46000</v>
      </c>
      <c r="I3713" s="18" t="s">
        <v>8607</v>
      </c>
      <c r="J3713" s="18" t="s">
        <v>10156</v>
      </c>
      <c r="K3713" s="18" t="s">
        <v>8593</v>
      </c>
      <c r="L3713" s="18" t="s">
        <v>34</v>
      </c>
      <c r="M3713" s="20">
        <v>43000000</v>
      </c>
      <c r="N3713" s="20">
        <v>62198945</v>
      </c>
      <c r="O3713" s="21">
        <f t="shared" si="171"/>
        <v>110058179.68350755</v>
      </c>
      <c r="P3713" s="22">
        <f t="shared" si="172"/>
        <v>144.64870930232559</v>
      </c>
      <c r="Q3713" s="20">
        <f t="shared" si="173"/>
        <v>36120177.11962834</v>
      </c>
      <c r="R3713" s="18" t="s">
        <v>35</v>
      </c>
      <c r="S3713" s="18">
        <v>103</v>
      </c>
    </row>
    <row r="3714" spans="1:19" x14ac:dyDescent="0.25">
      <c r="A3714" s="18" t="s">
        <v>11414</v>
      </c>
      <c r="B3714" s="18" t="s">
        <v>2004</v>
      </c>
      <c r="C3714" s="18" t="s">
        <v>21</v>
      </c>
      <c r="D3714" s="18">
        <v>2000</v>
      </c>
      <c r="E3714" s="18">
        <f>VLOOKUP(D3714,'cpi roi'!A:C,2,FALSE)</f>
        <v>172.2</v>
      </c>
      <c r="F3714" s="18" t="s">
        <v>11371</v>
      </c>
      <c r="G3714" s="18">
        <v>7.2</v>
      </c>
      <c r="H3714" s="19">
        <v>20000</v>
      </c>
      <c r="I3714" s="18" t="s">
        <v>11415</v>
      </c>
      <c r="J3714" s="18" t="s">
        <v>11415</v>
      </c>
      <c r="K3714" s="18" t="s">
        <v>11416</v>
      </c>
      <c r="L3714" s="18" t="s">
        <v>34</v>
      </c>
      <c r="M3714" s="20">
        <v>20000000</v>
      </c>
      <c r="N3714" s="20">
        <v>27728118</v>
      </c>
      <c r="O3714" s="21">
        <f t="shared" si="171"/>
        <v>49063632.721254356</v>
      </c>
      <c r="P3714" s="22">
        <f t="shared" si="172"/>
        <v>138.64059</v>
      </c>
      <c r="Q3714" s="20">
        <f t="shared" si="173"/>
        <v>16102275.261324042</v>
      </c>
      <c r="R3714" s="18" t="s">
        <v>3434</v>
      </c>
      <c r="S3714" s="18">
        <v>124</v>
      </c>
    </row>
    <row r="3715" spans="1:19" x14ac:dyDescent="0.25">
      <c r="A3715" s="18" t="s">
        <v>11417</v>
      </c>
      <c r="B3715" s="18" t="s">
        <v>2004</v>
      </c>
      <c r="C3715" s="18" t="s">
        <v>38</v>
      </c>
      <c r="D3715" s="18">
        <v>2000</v>
      </c>
      <c r="E3715" s="18">
        <f>VLOOKUP(D3715,'cpi roi'!A:C,2,FALSE)</f>
        <v>172.2</v>
      </c>
      <c r="F3715" s="18" t="s">
        <v>11048</v>
      </c>
      <c r="G3715" s="18">
        <v>6.6</v>
      </c>
      <c r="H3715" s="19">
        <v>122000</v>
      </c>
      <c r="I3715" s="18" t="s">
        <v>11418</v>
      </c>
      <c r="J3715" s="18" t="s">
        <v>11419</v>
      </c>
      <c r="K3715" s="18" t="s">
        <v>2756</v>
      </c>
      <c r="L3715" s="18" t="s">
        <v>34</v>
      </c>
      <c r="M3715" s="20">
        <v>55000000</v>
      </c>
      <c r="N3715" s="20">
        <v>99274467</v>
      </c>
      <c r="O3715" s="21">
        <f t="shared" ref="O3715:O3778" si="174">(304.7/E3715)*N3715</f>
        <v>175661614.95296168</v>
      </c>
      <c r="P3715" s="22">
        <f t="shared" ref="P3715:P3778" si="175">IFERROR(N3715/M3715, 0)*100</f>
        <v>180.49903090909092</v>
      </c>
      <c r="Q3715" s="20">
        <f t="shared" ref="Q3715:Q3778" si="176">N3715/(E3715/100)</f>
        <v>57650677.700348429</v>
      </c>
      <c r="R3715" s="18" t="s">
        <v>2097</v>
      </c>
      <c r="S3715" s="18">
        <v>110</v>
      </c>
    </row>
    <row r="3716" spans="1:19" x14ac:dyDescent="0.25">
      <c r="A3716" s="18" t="s">
        <v>11420</v>
      </c>
      <c r="B3716" s="18" t="s">
        <v>37</v>
      </c>
      <c r="C3716" s="18" t="s">
        <v>29</v>
      </c>
      <c r="D3716" s="18">
        <v>2000</v>
      </c>
      <c r="E3716" s="18">
        <f>VLOOKUP(D3716,'cpi roi'!A:C,2,FALSE)</f>
        <v>172.2</v>
      </c>
      <c r="F3716" s="18" t="s">
        <v>11421</v>
      </c>
      <c r="G3716" s="18">
        <v>5.8</v>
      </c>
      <c r="H3716" s="19">
        <v>9800</v>
      </c>
      <c r="I3716" s="18" t="s">
        <v>5329</v>
      </c>
      <c r="J3716" s="18" t="s">
        <v>11422</v>
      </c>
      <c r="K3716" s="18" t="s">
        <v>11423</v>
      </c>
      <c r="L3716" s="18" t="s">
        <v>5820</v>
      </c>
      <c r="M3716" s="20">
        <v>35000000</v>
      </c>
      <c r="N3716" s="20">
        <v>27965865</v>
      </c>
      <c r="O3716" s="21">
        <f t="shared" si="174"/>
        <v>49484315.130662024</v>
      </c>
      <c r="P3716" s="22">
        <f t="shared" si="175"/>
        <v>79.902471428571431</v>
      </c>
      <c r="Q3716" s="20">
        <f t="shared" si="176"/>
        <v>16240339.721254356</v>
      </c>
      <c r="R3716" s="18" t="s">
        <v>11424</v>
      </c>
      <c r="S3716" s="18">
        <v>95</v>
      </c>
    </row>
    <row r="3717" spans="1:19" x14ac:dyDescent="0.25">
      <c r="A3717" s="18" t="s">
        <v>11425</v>
      </c>
      <c r="B3717" s="18" t="s">
        <v>20</v>
      </c>
      <c r="C3717" s="18" t="s">
        <v>67</v>
      </c>
      <c r="D3717" s="18">
        <v>2000</v>
      </c>
      <c r="E3717" s="18">
        <f>VLOOKUP(D3717,'cpi roi'!A:C,2,FALSE)</f>
        <v>172.2</v>
      </c>
      <c r="F3717" s="18" t="s">
        <v>11426</v>
      </c>
      <c r="G3717" s="18">
        <v>7.3</v>
      </c>
      <c r="H3717" s="19">
        <v>52000</v>
      </c>
      <c r="I3717" s="18" t="s">
        <v>1519</v>
      </c>
      <c r="J3717" s="18" t="s">
        <v>11427</v>
      </c>
      <c r="K3717" s="18" t="s">
        <v>9214</v>
      </c>
      <c r="L3717" s="18" t="s">
        <v>26</v>
      </c>
      <c r="M3717" s="20">
        <v>13500000</v>
      </c>
      <c r="N3717" s="20">
        <v>17989227</v>
      </c>
      <c r="O3717" s="21">
        <f t="shared" si="174"/>
        <v>31831111.886759583</v>
      </c>
      <c r="P3717" s="22">
        <f t="shared" si="175"/>
        <v>133.25353333333334</v>
      </c>
      <c r="Q3717" s="20">
        <f t="shared" si="176"/>
        <v>10446705.574912893</v>
      </c>
      <c r="R3717" s="18" t="s">
        <v>9442</v>
      </c>
      <c r="S3717" s="18">
        <v>124</v>
      </c>
    </row>
    <row r="3718" spans="1:19" x14ac:dyDescent="0.25">
      <c r="A3718" s="18" t="s">
        <v>11428</v>
      </c>
      <c r="B3718" s="18" t="s">
        <v>2004</v>
      </c>
      <c r="C3718" s="18" t="s">
        <v>21</v>
      </c>
      <c r="D3718" s="18">
        <v>2000</v>
      </c>
      <c r="E3718" s="18">
        <f>VLOOKUP(D3718,'cpi roi'!A:C,2,FALSE)</f>
        <v>172.2</v>
      </c>
      <c r="F3718" s="18" t="s">
        <v>8194</v>
      </c>
      <c r="G3718" s="18">
        <v>7.2</v>
      </c>
      <c r="H3718" s="19">
        <v>114000</v>
      </c>
      <c r="I3718" s="18" t="s">
        <v>9714</v>
      </c>
      <c r="J3718" s="18" t="s">
        <v>11429</v>
      </c>
      <c r="K3718" s="18" t="s">
        <v>8365</v>
      </c>
      <c r="L3718" s="18" t="s">
        <v>34</v>
      </c>
      <c r="M3718" s="20">
        <v>40000000</v>
      </c>
      <c r="N3718" s="20">
        <v>55707411</v>
      </c>
      <c r="O3718" s="21">
        <f t="shared" si="174"/>
        <v>98571708.081881538</v>
      </c>
      <c r="P3718" s="22">
        <f t="shared" si="175"/>
        <v>139.2685275</v>
      </c>
      <c r="Q3718" s="20">
        <f t="shared" si="176"/>
        <v>32350412.891986065</v>
      </c>
      <c r="R3718" s="18" t="s">
        <v>27</v>
      </c>
      <c r="S3718" s="18">
        <v>123</v>
      </c>
    </row>
    <row r="3719" spans="1:19" x14ac:dyDescent="0.25">
      <c r="A3719" s="18" t="s">
        <v>11430</v>
      </c>
      <c r="B3719" s="18" t="s">
        <v>2004</v>
      </c>
      <c r="C3719" s="18" t="s">
        <v>38</v>
      </c>
      <c r="D3719" s="18">
        <v>2000</v>
      </c>
      <c r="E3719" s="18">
        <f>VLOOKUP(D3719,'cpi roi'!A:C,2,FALSE)</f>
        <v>172.2</v>
      </c>
      <c r="F3719" s="18" t="s">
        <v>11431</v>
      </c>
      <c r="G3719" s="18">
        <v>5.9</v>
      </c>
      <c r="H3719" s="19">
        <v>60000</v>
      </c>
      <c r="I3719" s="18" t="s">
        <v>5019</v>
      </c>
      <c r="J3719" s="18" t="s">
        <v>9836</v>
      </c>
      <c r="K3719" s="18" t="s">
        <v>208</v>
      </c>
      <c r="L3719" s="18" t="s">
        <v>34</v>
      </c>
      <c r="M3719" s="20">
        <v>75000000</v>
      </c>
      <c r="N3719" s="20">
        <v>215663859</v>
      </c>
      <c r="O3719" s="21">
        <f t="shared" si="174"/>
        <v>381607304.51393729</v>
      </c>
      <c r="P3719" s="22">
        <f t="shared" si="175"/>
        <v>287.55181200000004</v>
      </c>
      <c r="Q3719" s="20">
        <f t="shared" si="176"/>
        <v>125240336.2369338</v>
      </c>
      <c r="R3719" s="18" t="s">
        <v>35</v>
      </c>
      <c r="S3719" s="18">
        <v>124</v>
      </c>
    </row>
    <row r="3720" spans="1:19" x14ac:dyDescent="0.25">
      <c r="A3720" s="18" t="s">
        <v>11432</v>
      </c>
      <c r="B3720" s="18" t="s">
        <v>37</v>
      </c>
      <c r="C3720" s="18" t="s">
        <v>45</v>
      </c>
      <c r="D3720" s="18">
        <v>2000</v>
      </c>
      <c r="E3720" s="18">
        <f>VLOOKUP(D3720,'cpi roi'!A:C,2,FALSE)</f>
        <v>172.2</v>
      </c>
      <c r="F3720" s="18" t="s">
        <v>11407</v>
      </c>
      <c r="G3720" s="18">
        <v>3.7</v>
      </c>
      <c r="H3720" s="19">
        <v>22000</v>
      </c>
      <c r="I3720" s="18" t="s">
        <v>6401</v>
      </c>
      <c r="J3720" s="18" t="s">
        <v>11433</v>
      </c>
      <c r="K3720" s="18" t="s">
        <v>11434</v>
      </c>
      <c r="L3720" s="18" t="s">
        <v>34</v>
      </c>
      <c r="M3720" s="20">
        <v>83000000</v>
      </c>
      <c r="N3720" s="20">
        <v>59468275</v>
      </c>
      <c r="O3720" s="21">
        <f t="shared" si="174"/>
        <v>105226384.3931475</v>
      </c>
      <c r="P3720" s="22">
        <f t="shared" si="175"/>
        <v>71.648524096385543</v>
      </c>
      <c r="Q3720" s="20">
        <f t="shared" si="176"/>
        <v>34534422.183507547</v>
      </c>
      <c r="R3720" s="18" t="s">
        <v>65</v>
      </c>
      <c r="S3720" s="18">
        <v>90</v>
      </c>
    </row>
    <row r="3721" spans="1:19" x14ac:dyDescent="0.25">
      <c r="A3721" s="18" t="s">
        <v>11435</v>
      </c>
      <c r="B3721" s="18" t="s">
        <v>452</v>
      </c>
      <c r="C3721" s="18" t="s">
        <v>108</v>
      </c>
      <c r="D3721" s="18">
        <v>2000</v>
      </c>
      <c r="E3721" s="18">
        <f>VLOOKUP(D3721,'cpi roi'!A:C,2,FALSE)</f>
        <v>172.2</v>
      </c>
      <c r="F3721" s="18" t="s">
        <v>11436</v>
      </c>
      <c r="G3721" s="18">
        <v>4.5</v>
      </c>
      <c r="H3721" s="19">
        <v>17000</v>
      </c>
      <c r="I3721" s="18" t="s">
        <v>11437</v>
      </c>
      <c r="J3721" s="18" t="s">
        <v>11437</v>
      </c>
      <c r="K3721" s="18" t="s">
        <v>11438</v>
      </c>
      <c r="L3721" s="18" t="s">
        <v>457</v>
      </c>
      <c r="M3721" s="20">
        <v>0</v>
      </c>
      <c r="N3721" s="20">
        <v>940944</v>
      </c>
      <c r="O3721" s="21">
        <f t="shared" si="174"/>
        <v>1664957.2404181184</v>
      </c>
      <c r="P3721" s="22">
        <f t="shared" si="175"/>
        <v>0</v>
      </c>
      <c r="Q3721" s="20">
        <f t="shared" si="176"/>
        <v>546425.08710801392</v>
      </c>
      <c r="R3721" s="18" t="s">
        <v>6515</v>
      </c>
      <c r="S3721" s="18">
        <v>77</v>
      </c>
    </row>
    <row r="3722" spans="1:19" x14ac:dyDescent="0.25">
      <c r="A3722" s="18" t="s">
        <v>11439</v>
      </c>
      <c r="B3722" s="18" t="s">
        <v>20</v>
      </c>
      <c r="C3722" s="18" t="s">
        <v>38</v>
      </c>
      <c r="D3722" s="18">
        <v>2000</v>
      </c>
      <c r="E3722" s="18">
        <f>VLOOKUP(D3722,'cpi roi'!A:C,2,FALSE)</f>
        <v>172.2</v>
      </c>
      <c r="F3722" s="18" t="s">
        <v>11440</v>
      </c>
      <c r="G3722" s="18">
        <v>5.8</v>
      </c>
      <c r="H3722" s="19">
        <v>38000</v>
      </c>
      <c r="I3722" s="18" t="s">
        <v>1324</v>
      </c>
      <c r="J3722" s="18" t="s">
        <v>10877</v>
      </c>
      <c r="K3722" s="18" t="s">
        <v>9663</v>
      </c>
      <c r="L3722" s="18" t="s">
        <v>34</v>
      </c>
      <c r="M3722" s="20">
        <v>42000000</v>
      </c>
      <c r="N3722" s="20">
        <v>32168970</v>
      </c>
      <c r="O3722" s="21">
        <f t="shared" si="174"/>
        <v>56921516.602787457</v>
      </c>
      <c r="P3722" s="22">
        <f t="shared" si="175"/>
        <v>76.592785714285711</v>
      </c>
      <c r="Q3722" s="20">
        <f t="shared" si="176"/>
        <v>18681167.247386761</v>
      </c>
      <c r="R3722" s="18" t="s">
        <v>8990</v>
      </c>
      <c r="S3722" s="18">
        <v>104</v>
      </c>
    </row>
    <row r="3723" spans="1:19" x14ac:dyDescent="0.25">
      <c r="A3723" s="18" t="s">
        <v>11441</v>
      </c>
      <c r="B3723" s="18" t="s">
        <v>20</v>
      </c>
      <c r="C3723" s="18" t="s">
        <v>38</v>
      </c>
      <c r="D3723" s="18">
        <v>2000</v>
      </c>
      <c r="E3723" s="18">
        <f>VLOOKUP(D3723,'cpi roi'!A:C,2,FALSE)</f>
        <v>172.2</v>
      </c>
      <c r="F3723" s="18" t="s">
        <v>11252</v>
      </c>
      <c r="G3723" s="18">
        <v>4.9000000000000004</v>
      </c>
      <c r="H3723" s="19">
        <v>33000</v>
      </c>
      <c r="I3723" s="18" t="s">
        <v>11442</v>
      </c>
      <c r="J3723" s="18" t="s">
        <v>11443</v>
      </c>
      <c r="K3723" s="18" t="s">
        <v>11444</v>
      </c>
      <c r="L3723" s="18" t="s">
        <v>34</v>
      </c>
      <c r="M3723" s="20">
        <v>54000000</v>
      </c>
      <c r="N3723" s="20">
        <v>47053625</v>
      </c>
      <c r="O3723" s="21">
        <f t="shared" si="174"/>
        <v>83259230.763646916</v>
      </c>
      <c r="P3723" s="22">
        <f t="shared" si="175"/>
        <v>87.136342592592598</v>
      </c>
      <c r="Q3723" s="20">
        <f t="shared" si="176"/>
        <v>27324985.481997676</v>
      </c>
      <c r="R3723" s="18" t="s">
        <v>8990</v>
      </c>
      <c r="S3723" s="18">
        <v>99</v>
      </c>
    </row>
    <row r="3724" spans="1:19" x14ac:dyDescent="0.25">
      <c r="A3724" s="18" t="s">
        <v>11445</v>
      </c>
      <c r="B3724" s="18" t="s">
        <v>341</v>
      </c>
      <c r="C3724" s="18" t="s">
        <v>29</v>
      </c>
      <c r="D3724" s="18">
        <v>2000</v>
      </c>
      <c r="E3724" s="18">
        <f>VLOOKUP(D3724,'cpi roi'!A:C,2,FALSE)</f>
        <v>172.2</v>
      </c>
      <c r="F3724" s="18" t="s">
        <v>11274</v>
      </c>
      <c r="G3724" s="18">
        <v>4.9000000000000004</v>
      </c>
      <c r="H3724" s="19">
        <v>36000</v>
      </c>
      <c r="I3724" s="18" t="s">
        <v>8569</v>
      </c>
      <c r="J3724" s="18" t="s">
        <v>9014</v>
      </c>
      <c r="K3724" s="18" t="s">
        <v>3026</v>
      </c>
      <c r="L3724" s="18" t="s">
        <v>34</v>
      </c>
      <c r="M3724" s="20">
        <v>85000000</v>
      </c>
      <c r="N3724" s="20">
        <v>183611771</v>
      </c>
      <c r="O3724" s="21">
        <f t="shared" si="174"/>
        <v>324892605.24796748</v>
      </c>
      <c r="P3724" s="22">
        <f t="shared" si="175"/>
        <v>216.01384823529409</v>
      </c>
      <c r="Q3724" s="20">
        <f t="shared" si="176"/>
        <v>106627044.71544716</v>
      </c>
      <c r="R3724" s="18" t="s">
        <v>11446</v>
      </c>
      <c r="S3724" s="18">
        <v>100</v>
      </c>
    </row>
    <row r="3725" spans="1:19" x14ac:dyDescent="0.25">
      <c r="A3725" s="18" t="s">
        <v>11447</v>
      </c>
      <c r="B3725" s="18" t="s">
        <v>2004</v>
      </c>
      <c r="C3725" s="18" t="s">
        <v>38</v>
      </c>
      <c r="D3725" s="18">
        <v>2000</v>
      </c>
      <c r="E3725" s="18">
        <f>VLOOKUP(D3725,'cpi roi'!A:C,2,FALSE)</f>
        <v>172.2</v>
      </c>
      <c r="F3725" s="18" t="s">
        <v>11359</v>
      </c>
      <c r="G3725" s="18">
        <v>5.7</v>
      </c>
      <c r="H3725" s="19">
        <v>56000</v>
      </c>
      <c r="I3725" s="18" t="s">
        <v>11448</v>
      </c>
      <c r="J3725" s="18" t="s">
        <v>5889</v>
      </c>
      <c r="K3725" s="18" t="s">
        <v>2080</v>
      </c>
      <c r="L3725" s="18" t="s">
        <v>34</v>
      </c>
      <c r="M3725" s="20">
        <v>80000000</v>
      </c>
      <c r="N3725" s="20">
        <v>33463969</v>
      </c>
      <c r="O3725" s="21">
        <f t="shared" si="174"/>
        <v>59212957.922764227</v>
      </c>
      <c r="P3725" s="22">
        <f t="shared" si="175"/>
        <v>41.829961249999997</v>
      </c>
      <c r="Q3725" s="20">
        <f t="shared" si="176"/>
        <v>19433199.18699187</v>
      </c>
      <c r="R3725" s="18" t="s">
        <v>27</v>
      </c>
      <c r="S3725" s="18">
        <v>106</v>
      </c>
    </row>
    <row r="3726" spans="1:19" x14ac:dyDescent="0.25">
      <c r="A3726" s="18" t="s">
        <v>11449</v>
      </c>
      <c r="B3726" s="18" t="s">
        <v>2004</v>
      </c>
      <c r="C3726" s="18" t="s">
        <v>38</v>
      </c>
      <c r="D3726" s="18">
        <v>2000</v>
      </c>
      <c r="E3726" s="18">
        <f>VLOOKUP(D3726,'cpi roi'!A:C,2,FALSE)</f>
        <v>172.2</v>
      </c>
      <c r="F3726" s="18" t="s">
        <v>11431</v>
      </c>
      <c r="G3726" s="18">
        <v>3.7</v>
      </c>
      <c r="H3726" s="19">
        <v>32000</v>
      </c>
      <c r="I3726" s="18" t="s">
        <v>11450</v>
      </c>
      <c r="J3726" s="18" t="s">
        <v>11451</v>
      </c>
      <c r="K3726" s="18" t="s">
        <v>6369</v>
      </c>
      <c r="L3726" s="18" t="s">
        <v>34</v>
      </c>
      <c r="M3726" s="20">
        <v>45000000</v>
      </c>
      <c r="N3726" s="20">
        <v>33978694</v>
      </c>
      <c r="O3726" s="21">
        <f t="shared" si="174"/>
        <v>60123740.196283393</v>
      </c>
      <c r="P3726" s="22">
        <f t="shared" si="175"/>
        <v>75.508208888888888</v>
      </c>
      <c r="Q3726" s="20">
        <f t="shared" si="176"/>
        <v>19732110.336817656</v>
      </c>
      <c r="R3726" s="18" t="s">
        <v>2031</v>
      </c>
      <c r="S3726" s="18">
        <v>107</v>
      </c>
    </row>
    <row r="3727" spans="1:19" x14ac:dyDescent="0.25">
      <c r="A3727" s="18" t="s">
        <v>11452</v>
      </c>
      <c r="B3727" s="18" t="s">
        <v>20</v>
      </c>
      <c r="C3727" s="18" t="s">
        <v>38</v>
      </c>
      <c r="D3727" s="18">
        <v>2000</v>
      </c>
      <c r="E3727" s="18">
        <f>VLOOKUP(D3727,'cpi roi'!A:C,2,FALSE)</f>
        <v>172.2</v>
      </c>
      <c r="F3727" s="18" t="s">
        <v>11335</v>
      </c>
      <c r="G3727" s="18">
        <v>5.2</v>
      </c>
      <c r="H3727" s="19">
        <v>33000</v>
      </c>
      <c r="I3727" s="18" t="s">
        <v>9999</v>
      </c>
      <c r="J3727" s="18" t="s">
        <v>11453</v>
      </c>
      <c r="K3727" s="18" t="s">
        <v>766</v>
      </c>
      <c r="L3727" s="18" t="s">
        <v>34</v>
      </c>
      <c r="M3727" s="20">
        <v>63600000</v>
      </c>
      <c r="N3727" s="20">
        <v>19412993</v>
      </c>
      <c r="O3727" s="21">
        <f t="shared" si="174"/>
        <v>34350400.505807199</v>
      </c>
      <c r="P3727" s="22">
        <f t="shared" si="175"/>
        <v>30.523573899371069</v>
      </c>
      <c r="Q3727" s="20">
        <f t="shared" si="176"/>
        <v>11273515.098722415</v>
      </c>
      <c r="R3727" s="18" t="s">
        <v>4534</v>
      </c>
      <c r="S3727" s="18">
        <v>102</v>
      </c>
    </row>
    <row r="3728" spans="1:19" x14ac:dyDescent="0.25">
      <c r="A3728" s="18" t="s">
        <v>11454</v>
      </c>
      <c r="B3728" s="18" t="s">
        <v>20</v>
      </c>
      <c r="C3728" s="18" t="s">
        <v>45</v>
      </c>
      <c r="D3728" s="18">
        <v>2000</v>
      </c>
      <c r="E3728" s="18">
        <f>VLOOKUP(D3728,'cpi roi'!A:C,2,FALSE)</f>
        <v>172.2</v>
      </c>
      <c r="F3728" s="18" t="s">
        <v>11440</v>
      </c>
      <c r="G3728" s="18">
        <v>7.3</v>
      </c>
      <c r="H3728" s="19">
        <v>62000</v>
      </c>
      <c r="I3728" s="18" t="s">
        <v>1668</v>
      </c>
      <c r="J3728" s="18" t="s">
        <v>11455</v>
      </c>
      <c r="K3728" s="18" t="s">
        <v>1824</v>
      </c>
      <c r="L3728" s="18" t="s">
        <v>34</v>
      </c>
      <c r="M3728" s="20">
        <v>55000000</v>
      </c>
      <c r="N3728" s="20">
        <v>33426588</v>
      </c>
      <c r="O3728" s="21">
        <f t="shared" si="174"/>
        <v>59146813.958188154</v>
      </c>
      <c r="P3728" s="22">
        <f t="shared" si="175"/>
        <v>60.775614545454545</v>
      </c>
      <c r="Q3728" s="20">
        <f t="shared" si="176"/>
        <v>19411491.289198607</v>
      </c>
      <c r="R3728" s="18" t="s">
        <v>10918</v>
      </c>
      <c r="S3728" s="18">
        <v>107</v>
      </c>
    </row>
    <row r="3729" spans="1:19" x14ac:dyDescent="0.25">
      <c r="A3729" s="18" t="s">
        <v>11456</v>
      </c>
      <c r="B3729" s="18" t="s">
        <v>20</v>
      </c>
      <c r="C3729" s="18" t="s">
        <v>38</v>
      </c>
      <c r="D3729" s="18">
        <v>2000</v>
      </c>
      <c r="E3729" s="18">
        <f>VLOOKUP(D3729,'cpi roi'!A:C,2,FALSE)</f>
        <v>172.2</v>
      </c>
      <c r="F3729" s="18" t="s">
        <v>10993</v>
      </c>
      <c r="G3729" s="18">
        <v>6</v>
      </c>
      <c r="H3729" s="19">
        <v>75000</v>
      </c>
      <c r="I3729" s="18" t="s">
        <v>6221</v>
      </c>
      <c r="J3729" s="18" t="s">
        <v>1975</v>
      </c>
      <c r="K3729" s="18" t="s">
        <v>9412</v>
      </c>
      <c r="L3729" s="18" t="s">
        <v>5820</v>
      </c>
      <c r="M3729" s="20">
        <v>46000000</v>
      </c>
      <c r="N3729" s="20">
        <v>107626125</v>
      </c>
      <c r="O3729" s="21">
        <f t="shared" si="174"/>
        <v>190439490.63588852</v>
      </c>
      <c r="P3729" s="22">
        <f t="shared" si="175"/>
        <v>233.96983695652173</v>
      </c>
      <c r="Q3729" s="20">
        <f t="shared" si="176"/>
        <v>62500653.310104534</v>
      </c>
      <c r="R3729" s="18" t="s">
        <v>48</v>
      </c>
      <c r="S3729" s="18">
        <v>99</v>
      </c>
    </row>
    <row r="3730" spans="1:19" x14ac:dyDescent="0.25">
      <c r="A3730" s="18" t="s">
        <v>11457</v>
      </c>
      <c r="B3730" s="18" t="s">
        <v>2004</v>
      </c>
      <c r="C3730" s="18" t="s">
        <v>21</v>
      </c>
      <c r="D3730" s="18">
        <v>2000</v>
      </c>
      <c r="E3730" s="18">
        <f>VLOOKUP(D3730,'cpi roi'!A:C,2,FALSE)</f>
        <v>172.2</v>
      </c>
      <c r="F3730" s="18" t="s">
        <v>11324</v>
      </c>
      <c r="G3730" s="18">
        <v>7.3</v>
      </c>
      <c r="H3730" s="19">
        <v>84000</v>
      </c>
      <c r="I3730" s="18" t="s">
        <v>5228</v>
      </c>
      <c r="J3730" s="18" t="s">
        <v>11458</v>
      </c>
      <c r="K3730" s="18" t="s">
        <v>574</v>
      </c>
      <c r="L3730" s="18" t="s">
        <v>34</v>
      </c>
      <c r="M3730" s="20">
        <v>43000000</v>
      </c>
      <c r="N3730" s="20">
        <v>80049764</v>
      </c>
      <c r="O3730" s="21">
        <f t="shared" si="174"/>
        <v>141644384.96399537</v>
      </c>
      <c r="P3730" s="22">
        <f t="shared" si="175"/>
        <v>186.16224186046512</v>
      </c>
      <c r="Q3730" s="20">
        <f t="shared" si="176"/>
        <v>46486506.38792102</v>
      </c>
      <c r="R3730" s="18" t="s">
        <v>35</v>
      </c>
      <c r="S3730" s="18">
        <v>136</v>
      </c>
    </row>
    <row r="3731" spans="1:19" x14ac:dyDescent="0.25">
      <c r="A3731" s="18" t="s">
        <v>11459</v>
      </c>
      <c r="B3731" s="18" t="s">
        <v>2004</v>
      </c>
      <c r="C3731" s="18" t="s">
        <v>21</v>
      </c>
      <c r="D3731" s="18">
        <v>2000</v>
      </c>
      <c r="E3731" s="18">
        <f>VLOOKUP(D3731,'cpi roi'!A:C,2,FALSE)</f>
        <v>172.2</v>
      </c>
      <c r="F3731" s="18" t="s">
        <v>11276</v>
      </c>
      <c r="G3731" s="18">
        <v>6.7</v>
      </c>
      <c r="H3731" s="19">
        <v>54000</v>
      </c>
      <c r="I3731" s="18" t="s">
        <v>104</v>
      </c>
      <c r="J3731" s="18" t="s">
        <v>11460</v>
      </c>
      <c r="K3731" s="18" t="s">
        <v>7640</v>
      </c>
      <c r="L3731" s="18" t="s">
        <v>34</v>
      </c>
      <c r="M3731" s="20">
        <v>80000000</v>
      </c>
      <c r="N3731" s="20">
        <v>39459427</v>
      </c>
      <c r="O3731" s="21">
        <f t="shared" si="174"/>
        <v>69821645.800813004</v>
      </c>
      <c r="P3731" s="22">
        <f t="shared" si="175"/>
        <v>49.324283749999999</v>
      </c>
      <c r="Q3731" s="20">
        <f t="shared" si="176"/>
        <v>22914882.113821138</v>
      </c>
      <c r="R3731" s="18" t="s">
        <v>184</v>
      </c>
      <c r="S3731" s="18">
        <v>126</v>
      </c>
    </row>
    <row r="3732" spans="1:19" x14ac:dyDescent="0.25">
      <c r="A3732" s="18" t="s">
        <v>11461</v>
      </c>
      <c r="B3732" s="18" t="s">
        <v>37</v>
      </c>
      <c r="C3732" s="18" t="s">
        <v>394</v>
      </c>
      <c r="D3732" s="18">
        <v>2000</v>
      </c>
      <c r="E3732" s="18">
        <f>VLOOKUP(D3732,'cpi roi'!A:C,2,FALSE)</f>
        <v>172.2</v>
      </c>
      <c r="F3732" s="18" t="s">
        <v>10993</v>
      </c>
      <c r="G3732" s="18">
        <v>6.6</v>
      </c>
      <c r="H3732" s="19">
        <v>59000</v>
      </c>
      <c r="I3732" s="18" t="s">
        <v>1061</v>
      </c>
      <c r="J3732" s="18" t="s">
        <v>9624</v>
      </c>
      <c r="K3732" s="18" t="s">
        <v>9532</v>
      </c>
      <c r="L3732" s="18" t="s">
        <v>34</v>
      </c>
      <c r="M3732" s="20">
        <v>75000000</v>
      </c>
      <c r="N3732" s="20">
        <v>36754634</v>
      </c>
      <c r="O3732" s="21">
        <f t="shared" si="174"/>
        <v>65035638.674796745</v>
      </c>
      <c r="P3732" s="22">
        <f t="shared" si="175"/>
        <v>49.006178666666663</v>
      </c>
      <c r="Q3732" s="20">
        <f t="shared" si="176"/>
        <v>21344154.471544717</v>
      </c>
      <c r="R3732" s="18" t="s">
        <v>9946</v>
      </c>
      <c r="S3732" s="18">
        <v>94</v>
      </c>
    </row>
    <row r="3733" spans="1:19" x14ac:dyDescent="0.25">
      <c r="A3733" s="18" t="s">
        <v>11462</v>
      </c>
      <c r="B3733" s="18" t="s">
        <v>37</v>
      </c>
      <c r="C3733" s="18" t="s">
        <v>29</v>
      </c>
      <c r="D3733" s="18">
        <v>2000</v>
      </c>
      <c r="E3733" s="18">
        <f>VLOOKUP(D3733,'cpi roi'!A:C,2,FALSE)</f>
        <v>172.2</v>
      </c>
      <c r="F3733" s="18" t="s">
        <v>10936</v>
      </c>
      <c r="G3733" s="18">
        <v>5.0999999999999996</v>
      </c>
      <c r="H3733" s="19">
        <v>12000</v>
      </c>
      <c r="I3733" s="18" t="s">
        <v>11463</v>
      </c>
      <c r="J3733" s="18" t="s">
        <v>11464</v>
      </c>
      <c r="K3733" s="18" t="s">
        <v>53</v>
      </c>
      <c r="L3733" s="18" t="s">
        <v>34</v>
      </c>
      <c r="M3733" s="20">
        <v>13000000</v>
      </c>
      <c r="N3733" s="20">
        <v>62464731</v>
      </c>
      <c r="O3733" s="21">
        <f t="shared" si="174"/>
        <v>110528475.81707317</v>
      </c>
      <c r="P3733" s="22">
        <f t="shared" si="175"/>
        <v>480.49793076923078</v>
      </c>
      <c r="Q3733" s="20">
        <f t="shared" si="176"/>
        <v>36274524.390243903</v>
      </c>
      <c r="R3733" s="18" t="s">
        <v>11465</v>
      </c>
      <c r="S3733" s="18">
        <v>89</v>
      </c>
    </row>
    <row r="3734" spans="1:19" x14ac:dyDescent="0.25">
      <c r="A3734" s="18" t="s">
        <v>11466</v>
      </c>
      <c r="B3734" s="18" t="s">
        <v>20</v>
      </c>
      <c r="C3734" s="18" t="s">
        <v>108</v>
      </c>
      <c r="D3734" s="18">
        <v>2000</v>
      </c>
      <c r="E3734" s="18">
        <f>VLOOKUP(D3734,'cpi roi'!A:C,2,FALSE)</f>
        <v>172.2</v>
      </c>
      <c r="F3734" s="18" t="s">
        <v>11467</v>
      </c>
      <c r="G3734" s="18">
        <v>5.3</v>
      </c>
      <c r="H3734" s="19">
        <v>26000</v>
      </c>
      <c r="I3734" s="18" t="s">
        <v>11468</v>
      </c>
      <c r="J3734" s="18" t="s">
        <v>11469</v>
      </c>
      <c r="K3734" s="18" t="s">
        <v>2739</v>
      </c>
      <c r="L3734" s="18" t="s">
        <v>34</v>
      </c>
      <c r="M3734" s="20">
        <v>30000000</v>
      </c>
      <c r="N3734" s="20">
        <v>47267829</v>
      </c>
      <c r="O3734" s="21">
        <f t="shared" si="174"/>
        <v>83638254.914634153</v>
      </c>
      <c r="P3734" s="22">
        <f t="shared" si="175"/>
        <v>157.55942999999999</v>
      </c>
      <c r="Q3734" s="20">
        <f t="shared" si="176"/>
        <v>27449378.04878049</v>
      </c>
      <c r="R3734" s="18" t="s">
        <v>11470</v>
      </c>
      <c r="S3734" s="18">
        <v>97</v>
      </c>
    </row>
    <row r="3735" spans="1:19" x14ac:dyDescent="0.25">
      <c r="A3735" s="18" t="s">
        <v>11471</v>
      </c>
      <c r="B3735" s="18" t="s">
        <v>2004</v>
      </c>
      <c r="C3735" s="18" t="s">
        <v>38</v>
      </c>
      <c r="D3735" s="18">
        <v>2000</v>
      </c>
      <c r="E3735" s="18">
        <f>VLOOKUP(D3735,'cpi roi'!A:C,2,FALSE)</f>
        <v>172.2</v>
      </c>
      <c r="F3735" s="18" t="s">
        <v>10777</v>
      </c>
      <c r="G3735" s="18">
        <v>5.6</v>
      </c>
      <c r="H3735" s="19">
        <v>31000</v>
      </c>
      <c r="I3735" s="18" t="s">
        <v>2487</v>
      </c>
      <c r="J3735" s="18" t="s">
        <v>11472</v>
      </c>
      <c r="K3735" s="18" t="s">
        <v>11473</v>
      </c>
      <c r="L3735" s="18" t="s">
        <v>34</v>
      </c>
      <c r="M3735" s="20">
        <v>35000000</v>
      </c>
      <c r="N3735" s="20">
        <v>50802120</v>
      </c>
      <c r="O3735" s="21">
        <f t="shared" si="174"/>
        <v>89892020.696864113</v>
      </c>
      <c r="P3735" s="22">
        <f t="shared" si="175"/>
        <v>145.14891428571428</v>
      </c>
      <c r="Q3735" s="20">
        <f t="shared" si="176"/>
        <v>29501811.846689895</v>
      </c>
      <c r="R3735" s="18" t="s">
        <v>65</v>
      </c>
      <c r="S3735" s="18">
        <v>106</v>
      </c>
    </row>
    <row r="3736" spans="1:19" x14ac:dyDescent="0.25">
      <c r="A3736" s="18" t="s">
        <v>11474</v>
      </c>
      <c r="B3736" s="18" t="s">
        <v>20</v>
      </c>
      <c r="C3736" s="18" t="s">
        <v>38</v>
      </c>
      <c r="D3736" s="18">
        <v>2000</v>
      </c>
      <c r="E3736" s="18">
        <f>VLOOKUP(D3736,'cpi roi'!A:C,2,FALSE)</f>
        <v>172.2</v>
      </c>
      <c r="F3736" s="18" t="s">
        <v>11475</v>
      </c>
      <c r="G3736" s="18">
        <v>6.1</v>
      </c>
      <c r="H3736" s="19">
        <v>68000</v>
      </c>
      <c r="I3736" s="18" t="s">
        <v>11476</v>
      </c>
      <c r="J3736" s="18" t="s">
        <v>11356</v>
      </c>
      <c r="K3736" s="18" t="s">
        <v>7346</v>
      </c>
      <c r="L3736" s="18" t="s">
        <v>34</v>
      </c>
      <c r="M3736" s="20">
        <v>25000000</v>
      </c>
      <c r="N3736" s="20">
        <v>91036760</v>
      </c>
      <c r="O3736" s="21">
        <f t="shared" si="174"/>
        <v>161085370.33681765</v>
      </c>
      <c r="P3736" s="22">
        <f t="shared" si="175"/>
        <v>364.14704</v>
      </c>
      <c r="Q3736" s="20">
        <f t="shared" si="176"/>
        <v>52866875.725900114</v>
      </c>
      <c r="R3736" s="18" t="s">
        <v>27</v>
      </c>
      <c r="S3736" s="18">
        <v>115</v>
      </c>
    </row>
    <row r="3737" spans="1:19" x14ac:dyDescent="0.25">
      <c r="A3737" s="18" t="s">
        <v>11477</v>
      </c>
      <c r="B3737" s="18" t="s">
        <v>2004</v>
      </c>
      <c r="C3737" s="18" t="s">
        <v>38</v>
      </c>
      <c r="D3737" s="18">
        <v>2000</v>
      </c>
      <c r="E3737" s="18">
        <f>VLOOKUP(D3737,'cpi roi'!A:C,2,FALSE)</f>
        <v>172.2</v>
      </c>
      <c r="F3737" s="18" t="s">
        <v>11060</v>
      </c>
      <c r="G3737" s="18">
        <v>5.2</v>
      </c>
      <c r="H3737" s="19">
        <v>82000</v>
      </c>
      <c r="I3737" s="18" t="s">
        <v>9558</v>
      </c>
      <c r="J3737" s="18" t="s">
        <v>11478</v>
      </c>
      <c r="K3737" s="18" t="s">
        <v>9368</v>
      </c>
      <c r="L3737" s="18" t="s">
        <v>5820</v>
      </c>
      <c r="M3737" s="20">
        <v>30000000</v>
      </c>
      <c r="N3737" s="20">
        <v>173959438</v>
      </c>
      <c r="O3737" s="21">
        <f t="shared" si="174"/>
        <v>307813244.82346112</v>
      </c>
      <c r="P3737" s="22">
        <f t="shared" si="175"/>
        <v>579.8647933333333</v>
      </c>
      <c r="Q3737" s="20">
        <f t="shared" si="176"/>
        <v>101021740.99883856</v>
      </c>
      <c r="R3737" s="18" t="s">
        <v>184</v>
      </c>
      <c r="S3737" s="18">
        <v>99</v>
      </c>
    </row>
    <row r="3738" spans="1:19" x14ac:dyDescent="0.25">
      <c r="A3738" s="18" t="s">
        <v>11479</v>
      </c>
      <c r="B3738" s="18" t="s">
        <v>2004</v>
      </c>
      <c r="C3738" s="18" t="s">
        <v>45</v>
      </c>
      <c r="D3738" s="18">
        <v>2000</v>
      </c>
      <c r="E3738" s="18">
        <f>VLOOKUP(D3738,'cpi roi'!A:C,2,FALSE)</f>
        <v>172.2</v>
      </c>
      <c r="F3738" s="18" t="s">
        <v>11480</v>
      </c>
      <c r="G3738" s="18">
        <v>5.7</v>
      </c>
      <c r="H3738" s="19">
        <v>14000</v>
      </c>
      <c r="I3738" s="18" t="s">
        <v>7284</v>
      </c>
      <c r="J3738" s="18" t="s">
        <v>11481</v>
      </c>
      <c r="K3738" s="18" t="s">
        <v>3524</v>
      </c>
      <c r="L3738" s="18" t="s">
        <v>34</v>
      </c>
      <c r="M3738" s="20">
        <v>37000000</v>
      </c>
      <c r="N3738" s="20">
        <v>15910104</v>
      </c>
      <c r="O3738" s="21">
        <f t="shared" si="174"/>
        <v>28152199.121951219</v>
      </c>
      <c r="P3738" s="22">
        <f t="shared" si="175"/>
        <v>43.000281081081084</v>
      </c>
      <c r="Q3738" s="20">
        <f t="shared" si="176"/>
        <v>9239317.0731707327</v>
      </c>
      <c r="R3738" s="18" t="s">
        <v>11482</v>
      </c>
      <c r="S3738" s="18">
        <v>96</v>
      </c>
    </row>
    <row r="3739" spans="1:19" x14ac:dyDescent="0.25">
      <c r="A3739" s="18" t="s">
        <v>11483</v>
      </c>
      <c r="B3739" s="18" t="s">
        <v>20</v>
      </c>
      <c r="C3739" s="18" t="s">
        <v>67</v>
      </c>
      <c r="D3739" s="18">
        <v>2000</v>
      </c>
      <c r="E3739" s="18">
        <f>VLOOKUP(D3739,'cpi roi'!A:C,2,FALSE)</f>
        <v>172.2</v>
      </c>
      <c r="F3739" s="18" t="s">
        <v>11484</v>
      </c>
      <c r="G3739" s="18">
        <v>7.2</v>
      </c>
      <c r="H3739" s="19">
        <v>37000</v>
      </c>
      <c r="I3739" s="18" t="s">
        <v>11485</v>
      </c>
      <c r="J3739" s="18" t="s">
        <v>11486</v>
      </c>
      <c r="K3739" s="18" t="s">
        <v>11487</v>
      </c>
      <c r="L3739" s="18" t="s">
        <v>252</v>
      </c>
      <c r="M3739" s="20">
        <v>0</v>
      </c>
      <c r="N3739" s="20">
        <v>238471</v>
      </c>
      <c r="O3739" s="21">
        <f t="shared" si="174"/>
        <v>421963.49419279909</v>
      </c>
      <c r="P3739" s="22">
        <f t="shared" si="175"/>
        <v>0</v>
      </c>
      <c r="Q3739" s="20">
        <f t="shared" si="176"/>
        <v>138484.9012775842</v>
      </c>
      <c r="R3739" s="18" t="s">
        <v>6690</v>
      </c>
      <c r="S3739" s="18">
        <v>94</v>
      </c>
    </row>
    <row r="3740" spans="1:19" x14ac:dyDescent="0.25">
      <c r="A3740" s="18" t="s">
        <v>11488</v>
      </c>
      <c r="B3740" s="18" t="s">
        <v>2004</v>
      </c>
      <c r="C3740" s="18" t="s">
        <v>45</v>
      </c>
      <c r="D3740" s="18">
        <v>2000</v>
      </c>
      <c r="E3740" s="18">
        <f>VLOOKUP(D3740,'cpi roi'!A:C,2,FALSE)</f>
        <v>172.2</v>
      </c>
      <c r="F3740" s="18" t="s">
        <v>11239</v>
      </c>
      <c r="G3740" s="18">
        <v>6.4</v>
      </c>
      <c r="H3740" s="19">
        <v>50000</v>
      </c>
      <c r="I3740" s="18" t="s">
        <v>10080</v>
      </c>
      <c r="J3740" s="18" t="s">
        <v>11489</v>
      </c>
      <c r="K3740" s="18" t="s">
        <v>8011</v>
      </c>
      <c r="L3740" s="18" t="s">
        <v>34</v>
      </c>
      <c r="M3740" s="20">
        <v>29000000</v>
      </c>
      <c r="N3740" s="20">
        <v>59945183</v>
      </c>
      <c r="O3740" s="21">
        <f t="shared" si="174"/>
        <v>106070251.22009292</v>
      </c>
      <c r="P3740" s="22">
        <f t="shared" si="175"/>
        <v>206.70752758620691</v>
      </c>
      <c r="Q3740" s="20">
        <f t="shared" si="176"/>
        <v>34811372.241579562</v>
      </c>
      <c r="R3740" s="18" t="s">
        <v>11039</v>
      </c>
      <c r="S3740" s="18">
        <v>128</v>
      </c>
    </row>
    <row r="3741" spans="1:19" x14ac:dyDescent="0.25">
      <c r="A3741" s="18" t="s">
        <v>11490</v>
      </c>
      <c r="B3741" s="18" t="s">
        <v>2004</v>
      </c>
      <c r="C3741" s="18" t="s">
        <v>21</v>
      </c>
      <c r="D3741" s="18">
        <v>2000</v>
      </c>
      <c r="E3741" s="18">
        <f>VLOOKUP(D3741,'cpi roi'!A:C,2,FALSE)</f>
        <v>172.2</v>
      </c>
      <c r="F3741" s="18" t="s">
        <v>11348</v>
      </c>
      <c r="G3741" s="18">
        <v>6.7</v>
      </c>
      <c r="H3741" s="19">
        <v>19000</v>
      </c>
      <c r="I3741" s="18" t="s">
        <v>8148</v>
      </c>
      <c r="J3741" s="18" t="s">
        <v>7594</v>
      </c>
      <c r="K3741" s="18" t="s">
        <v>11491</v>
      </c>
      <c r="L3741" s="18" t="s">
        <v>34</v>
      </c>
      <c r="M3741" s="20">
        <v>29000000</v>
      </c>
      <c r="N3741" s="20">
        <v>26385941</v>
      </c>
      <c r="O3741" s="21">
        <f t="shared" si="174"/>
        <v>46688712.094657376</v>
      </c>
      <c r="P3741" s="22">
        <f t="shared" si="175"/>
        <v>90.986003448275866</v>
      </c>
      <c r="Q3741" s="20">
        <f t="shared" si="176"/>
        <v>15322846.109175378</v>
      </c>
      <c r="R3741" s="18" t="s">
        <v>35</v>
      </c>
      <c r="S3741" s="18">
        <v>115</v>
      </c>
    </row>
    <row r="3742" spans="1:19" x14ac:dyDescent="0.25">
      <c r="A3742" s="18" t="s">
        <v>11492</v>
      </c>
      <c r="B3742" s="18" t="s">
        <v>20</v>
      </c>
      <c r="C3742" s="18" t="s">
        <v>21</v>
      </c>
      <c r="D3742" s="18">
        <v>2000</v>
      </c>
      <c r="E3742" s="18">
        <f>VLOOKUP(D3742,'cpi roi'!A:C,2,FALSE)</f>
        <v>172.2</v>
      </c>
      <c r="F3742" s="18" t="s">
        <v>11493</v>
      </c>
      <c r="G3742" s="18">
        <v>5.7</v>
      </c>
      <c r="H3742" s="19">
        <v>3700</v>
      </c>
      <c r="I3742" s="18" t="s">
        <v>2077</v>
      </c>
      <c r="J3742" s="18" t="s">
        <v>2077</v>
      </c>
      <c r="K3742" s="18" t="s">
        <v>11494</v>
      </c>
      <c r="L3742" s="18" t="s">
        <v>34</v>
      </c>
      <c r="M3742" s="20">
        <v>0</v>
      </c>
      <c r="N3742" s="20">
        <v>122121</v>
      </c>
      <c r="O3742" s="21">
        <f t="shared" si="174"/>
        <v>216087.50696864113</v>
      </c>
      <c r="P3742" s="22">
        <f t="shared" si="175"/>
        <v>0</v>
      </c>
      <c r="Q3742" s="20">
        <f t="shared" si="176"/>
        <v>70918.118466898959</v>
      </c>
      <c r="R3742" s="18" t="s">
        <v>11495</v>
      </c>
      <c r="S3742" s="18">
        <v>123</v>
      </c>
    </row>
    <row r="3743" spans="1:19" x14ac:dyDescent="0.25">
      <c r="A3743" s="18" t="s">
        <v>11496</v>
      </c>
      <c r="B3743" s="18" t="s">
        <v>20</v>
      </c>
      <c r="C3743" s="18" t="s">
        <v>29</v>
      </c>
      <c r="D3743" s="18">
        <v>2000</v>
      </c>
      <c r="E3743" s="18">
        <f>VLOOKUP(D3743,'cpi roi'!A:C,2,FALSE)</f>
        <v>172.2</v>
      </c>
      <c r="F3743" s="18" t="s">
        <v>11421</v>
      </c>
      <c r="G3743" s="18">
        <v>4</v>
      </c>
      <c r="H3743" s="19">
        <v>36000</v>
      </c>
      <c r="I3743" s="18" t="s">
        <v>11497</v>
      </c>
      <c r="J3743" s="18" t="s">
        <v>10685</v>
      </c>
      <c r="K3743" s="18" t="s">
        <v>11498</v>
      </c>
      <c r="L3743" s="18" t="s">
        <v>34</v>
      </c>
      <c r="M3743" s="20">
        <v>15000000</v>
      </c>
      <c r="N3743" s="20">
        <v>47737094</v>
      </c>
      <c r="O3743" s="21">
        <f t="shared" si="174"/>
        <v>84468597.803716615</v>
      </c>
      <c r="P3743" s="22">
        <f t="shared" si="175"/>
        <v>318.24729333333335</v>
      </c>
      <c r="Q3743" s="20">
        <f t="shared" si="176"/>
        <v>27721889.663182348</v>
      </c>
      <c r="R3743" s="18" t="s">
        <v>10588</v>
      </c>
      <c r="S3743" s="18">
        <v>90</v>
      </c>
    </row>
    <row r="3744" spans="1:19" x14ac:dyDescent="0.25">
      <c r="A3744" s="18" t="s">
        <v>11499</v>
      </c>
      <c r="B3744" s="18" t="s">
        <v>20</v>
      </c>
      <c r="C3744" s="18" t="s">
        <v>21</v>
      </c>
      <c r="D3744" s="18">
        <v>2000</v>
      </c>
      <c r="E3744" s="18">
        <f>VLOOKUP(D3744,'cpi roi'!A:C,2,FALSE)</f>
        <v>172.2</v>
      </c>
      <c r="F3744" s="18" t="s">
        <v>11500</v>
      </c>
      <c r="G3744" s="18">
        <v>6.4</v>
      </c>
      <c r="H3744" s="19">
        <v>45000</v>
      </c>
      <c r="I3744" s="18" t="s">
        <v>139</v>
      </c>
      <c r="J3744" s="18" t="s">
        <v>11501</v>
      </c>
      <c r="K3744" s="18" t="s">
        <v>1881</v>
      </c>
      <c r="L3744" s="18" t="s">
        <v>26</v>
      </c>
      <c r="M3744" s="20">
        <v>60000000</v>
      </c>
      <c r="N3744" s="20">
        <v>71732303</v>
      </c>
      <c r="O3744" s="21">
        <f t="shared" si="174"/>
        <v>126927019.30371661</v>
      </c>
      <c r="P3744" s="22">
        <f t="shared" si="175"/>
        <v>119.55383833333333</v>
      </c>
      <c r="Q3744" s="20">
        <f t="shared" si="176"/>
        <v>41656389.663182348</v>
      </c>
      <c r="R3744" s="18" t="s">
        <v>11502</v>
      </c>
      <c r="S3744" s="18">
        <v>128</v>
      </c>
    </row>
    <row r="3745" spans="1:19" x14ac:dyDescent="0.25">
      <c r="A3745" s="18" t="s">
        <v>11503</v>
      </c>
      <c r="B3745" s="18" t="s">
        <v>2004</v>
      </c>
      <c r="C3745" s="18" t="s">
        <v>21</v>
      </c>
      <c r="D3745" s="18">
        <v>2000</v>
      </c>
      <c r="E3745" s="18">
        <f>VLOOKUP(D3745,'cpi roi'!A:C,2,FALSE)</f>
        <v>172.2</v>
      </c>
      <c r="F3745" s="18" t="s">
        <v>11324</v>
      </c>
      <c r="G3745" s="18">
        <v>7.3</v>
      </c>
      <c r="H3745" s="19">
        <v>55000</v>
      </c>
      <c r="I3745" s="18" t="s">
        <v>2132</v>
      </c>
      <c r="J3745" s="18" t="s">
        <v>10810</v>
      </c>
      <c r="K3745" s="18" t="s">
        <v>2833</v>
      </c>
      <c r="L3745" s="18" t="s">
        <v>34</v>
      </c>
      <c r="M3745" s="20">
        <v>80000000</v>
      </c>
      <c r="N3745" s="20">
        <v>66579890</v>
      </c>
      <c r="O3745" s="21">
        <f t="shared" si="174"/>
        <v>117810060.87688734</v>
      </c>
      <c r="P3745" s="22">
        <f t="shared" si="175"/>
        <v>83.2248625</v>
      </c>
      <c r="Q3745" s="20">
        <f t="shared" si="176"/>
        <v>38664279.907084785</v>
      </c>
      <c r="R3745" s="18" t="s">
        <v>2031</v>
      </c>
      <c r="S3745" s="18">
        <v>145</v>
      </c>
    </row>
    <row r="3746" spans="1:19" x14ac:dyDescent="0.25">
      <c r="A3746" s="18" t="s">
        <v>11504</v>
      </c>
      <c r="B3746" s="18" t="s">
        <v>20</v>
      </c>
      <c r="C3746" s="18" t="s">
        <v>21</v>
      </c>
      <c r="D3746" s="18">
        <v>2000</v>
      </c>
      <c r="E3746" s="18">
        <f>VLOOKUP(D3746,'cpi roi'!A:C,2,FALSE)</f>
        <v>172.2</v>
      </c>
      <c r="F3746" s="18" t="s">
        <v>11252</v>
      </c>
      <c r="G3746" s="18">
        <v>7.5</v>
      </c>
      <c r="H3746" s="19">
        <v>29000</v>
      </c>
      <c r="I3746" s="18" t="s">
        <v>10902</v>
      </c>
      <c r="J3746" s="18" t="s">
        <v>10902</v>
      </c>
      <c r="K3746" s="18" t="s">
        <v>8470</v>
      </c>
      <c r="L3746" s="18" t="s">
        <v>34</v>
      </c>
      <c r="M3746" s="20">
        <v>1200000</v>
      </c>
      <c r="N3746" s="20">
        <v>11242521</v>
      </c>
      <c r="O3746" s="21">
        <f t="shared" si="174"/>
        <v>19893125.137630664</v>
      </c>
      <c r="P3746" s="22">
        <f t="shared" si="175"/>
        <v>936.87675000000002</v>
      </c>
      <c r="Q3746" s="20">
        <f t="shared" si="176"/>
        <v>6528757.8397212541</v>
      </c>
      <c r="R3746" s="18" t="s">
        <v>11505</v>
      </c>
      <c r="S3746" s="18">
        <v>111</v>
      </c>
    </row>
    <row r="3747" spans="1:19" x14ac:dyDescent="0.25">
      <c r="A3747" s="18" t="s">
        <v>11506</v>
      </c>
      <c r="B3747" s="18" t="s">
        <v>37</v>
      </c>
      <c r="C3747" s="18" t="s">
        <v>45</v>
      </c>
      <c r="D3747" s="18">
        <v>2000</v>
      </c>
      <c r="E3747" s="18">
        <f>VLOOKUP(D3747,'cpi roi'!A:C,2,FALSE)</f>
        <v>172.2</v>
      </c>
      <c r="F3747" s="18" t="s">
        <v>11219</v>
      </c>
      <c r="G3747" s="18">
        <v>6.1</v>
      </c>
      <c r="H3747" s="19">
        <v>41000</v>
      </c>
      <c r="I3747" s="18" t="s">
        <v>6948</v>
      </c>
      <c r="J3747" s="18" t="s">
        <v>9376</v>
      </c>
      <c r="K3747" s="18" t="s">
        <v>4462</v>
      </c>
      <c r="L3747" s="18" t="s">
        <v>34</v>
      </c>
      <c r="M3747" s="20">
        <v>65000000</v>
      </c>
      <c r="N3747" s="20">
        <v>110317580</v>
      </c>
      <c r="O3747" s="21">
        <f t="shared" si="174"/>
        <v>195201896.78281069</v>
      </c>
      <c r="P3747" s="22">
        <f t="shared" si="175"/>
        <v>169.71935384615384</v>
      </c>
      <c r="Q3747" s="20">
        <f t="shared" si="176"/>
        <v>64063635.307781652</v>
      </c>
      <c r="R3747" s="18" t="s">
        <v>11507</v>
      </c>
      <c r="S3747" s="18">
        <v>104</v>
      </c>
    </row>
    <row r="3748" spans="1:19" x14ac:dyDescent="0.25">
      <c r="A3748" s="18" t="s">
        <v>11508</v>
      </c>
      <c r="B3748" s="18" t="s">
        <v>2004</v>
      </c>
      <c r="C3748" s="18" t="s">
        <v>21</v>
      </c>
      <c r="D3748" s="18">
        <v>2000</v>
      </c>
      <c r="E3748" s="18">
        <f>VLOOKUP(D3748,'cpi roi'!A:C,2,FALSE)</f>
        <v>172.2</v>
      </c>
      <c r="F3748" s="18" t="s">
        <v>11509</v>
      </c>
      <c r="G3748" s="18">
        <v>5.8</v>
      </c>
      <c r="H3748" s="19">
        <v>13000</v>
      </c>
      <c r="I3748" s="18" t="s">
        <v>7043</v>
      </c>
      <c r="J3748" s="18" t="s">
        <v>11510</v>
      </c>
      <c r="K3748" s="18" t="s">
        <v>9532</v>
      </c>
      <c r="L3748" s="18" t="s">
        <v>34</v>
      </c>
      <c r="M3748" s="20">
        <v>57000000</v>
      </c>
      <c r="N3748" s="20">
        <v>18133495</v>
      </c>
      <c r="O3748" s="21">
        <f t="shared" si="174"/>
        <v>32086387.494192798</v>
      </c>
      <c r="P3748" s="22">
        <f t="shared" si="175"/>
        <v>31.813149122807015</v>
      </c>
      <c r="Q3748" s="20">
        <f t="shared" si="176"/>
        <v>10530484.901277585</v>
      </c>
      <c r="R3748" s="18" t="s">
        <v>35</v>
      </c>
      <c r="S3748" s="18">
        <v>116</v>
      </c>
    </row>
    <row r="3749" spans="1:19" x14ac:dyDescent="0.25">
      <c r="A3749" s="18" t="s">
        <v>11511</v>
      </c>
      <c r="B3749" s="18" t="s">
        <v>2004</v>
      </c>
      <c r="C3749" s="18" t="s">
        <v>45</v>
      </c>
      <c r="D3749" s="18">
        <v>2000</v>
      </c>
      <c r="E3749" s="18">
        <f>VLOOKUP(D3749,'cpi roi'!A:C,2,FALSE)</f>
        <v>172.2</v>
      </c>
      <c r="F3749" s="18" t="s">
        <v>10913</v>
      </c>
      <c r="G3749" s="18">
        <v>4.9000000000000004</v>
      </c>
      <c r="H3749" s="19">
        <v>12000</v>
      </c>
      <c r="I3749" s="18" t="s">
        <v>2371</v>
      </c>
      <c r="J3749" s="18" t="s">
        <v>11512</v>
      </c>
      <c r="K3749" s="18" t="s">
        <v>2371</v>
      </c>
      <c r="L3749" s="18" t="s">
        <v>5820</v>
      </c>
      <c r="M3749" s="20">
        <v>60000000</v>
      </c>
      <c r="N3749" s="20">
        <v>51880044</v>
      </c>
      <c r="O3749" s="21">
        <f t="shared" si="174"/>
        <v>91799357.763066202</v>
      </c>
      <c r="P3749" s="22">
        <f t="shared" si="175"/>
        <v>86.466740000000001</v>
      </c>
      <c r="Q3749" s="20">
        <f t="shared" si="176"/>
        <v>30127783.972125437</v>
      </c>
      <c r="R3749" s="18" t="s">
        <v>35</v>
      </c>
      <c r="S3749" s="18">
        <v>94</v>
      </c>
    </row>
    <row r="3750" spans="1:19" x14ac:dyDescent="0.25">
      <c r="A3750" s="18" t="s">
        <v>11513</v>
      </c>
      <c r="B3750" s="18" t="s">
        <v>452</v>
      </c>
      <c r="C3750" s="18" t="s">
        <v>21</v>
      </c>
      <c r="D3750" s="18">
        <v>2000</v>
      </c>
      <c r="E3750" s="18">
        <f>VLOOKUP(D3750,'cpi roi'!A:C,2,FALSE)</f>
        <v>172.2</v>
      </c>
      <c r="F3750" s="18" t="s">
        <v>11514</v>
      </c>
      <c r="G3750" s="18">
        <v>8.1999999999999993</v>
      </c>
      <c r="H3750" s="19">
        <v>22000</v>
      </c>
      <c r="I3750" s="18" t="s">
        <v>3007</v>
      </c>
      <c r="J3750" s="18" t="s">
        <v>3007</v>
      </c>
      <c r="K3750" s="18" t="s">
        <v>11515</v>
      </c>
      <c r="L3750" s="18" t="s">
        <v>3010</v>
      </c>
      <c r="M3750" s="20">
        <v>0</v>
      </c>
      <c r="N3750" s="20">
        <v>1196218</v>
      </c>
      <c r="O3750" s="21">
        <f t="shared" si="174"/>
        <v>2116652.8722415795</v>
      </c>
      <c r="P3750" s="22">
        <f t="shared" si="175"/>
        <v>0</v>
      </c>
      <c r="Q3750" s="20">
        <f t="shared" si="176"/>
        <v>694667.82810685248</v>
      </c>
      <c r="R3750" s="18" t="s">
        <v>11516</v>
      </c>
      <c r="S3750" s="18">
        <v>173</v>
      </c>
    </row>
    <row r="3751" spans="1:19" x14ac:dyDescent="0.25">
      <c r="A3751" s="18" t="s">
        <v>11517</v>
      </c>
      <c r="B3751" s="18" t="s">
        <v>2004</v>
      </c>
      <c r="C3751" s="18" t="s">
        <v>45</v>
      </c>
      <c r="D3751" s="18">
        <v>2000</v>
      </c>
      <c r="E3751" s="18">
        <f>VLOOKUP(D3751,'cpi roi'!A:C,2,FALSE)</f>
        <v>172.2</v>
      </c>
      <c r="F3751" s="18" t="s">
        <v>11518</v>
      </c>
      <c r="G3751" s="18">
        <v>7.2</v>
      </c>
      <c r="H3751" s="19">
        <v>16000</v>
      </c>
      <c r="I3751" s="18" t="s">
        <v>9823</v>
      </c>
      <c r="J3751" s="18" t="s">
        <v>9824</v>
      </c>
      <c r="K3751" s="18" t="s">
        <v>678</v>
      </c>
      <c r="L3751" s="18" t="s">
        <v>252</v>
      </c>
      <c r="M3751" s="20">
        <v>0</v>
      </c>
      <c r="N3751" s="20">
        <v>16575074</v>
      </c>
      <c r="O3751" s="21">
        <f t="shared" si="174"/>
        <v>29328833.030197445</v>
      </c>
      <c r="P3751" s="22">
        <f t="shared" si="175"/>
        <v>0</v>
      </c>
      <c r="Q3751" s="20">
        <f t="shared" si="176"/>
        <v>9625478.5133565627</v>
      </c>
      <c r="R3751" s="18" t="s">
        <v>9826</v>
      </c>
      <c r="S3751" s="18">
        <v>101</v>
      </c>
    </row>
    <row r="3752" spans="1:19" x14ac:dyDescent="0.25">
      <c r="A3752" s="18" t="s">
        <v>11519</v>
      </c>
      <c r="B3752" s="18" t="s">
        <v>2004</v>
      </c>
      <c r="C3752" s="18" t="s">
        <v>56</v>
      </c>
      <c r="D3752" s="18">
        <v>2000</v>
      </c>
      <c r="E3752" s="18">
        <f>VLOOKUP(D3752,'cpi roi'!A:C,2,FALSE)</f>
        <v>172.2</v>
      </c>
      <c r="F3752" s="18" t="s">
        <v>10696</v>
      </c>
      <c r="G3752" s="18">
        <v>4.9000000000000004</v>
      </c>
      <c r="H3752" s="19">
        <v>17000</v>
      </c>
      <c r="I3752" s="18" t="s">
        <v>81</v>
      </c>
      <c r="J3752" s="18" t="s">
        <v>2807</v>
      </c>
      <c r="K3752" s="18" t="s">
        <v>2739</v>
      </c>
      <c r="L3752" s="18" t="s">
        <v>34</v>
      </c>
      <c r="M3752" s="20">
        <v>90000000</v>
      </c>
      <c r="N3752" s="20">
        <v>14828081</v>
      </c>
      <c r="O3752" s="21">
        <f t="shared" si="174"/>
        <v>26237609.06329849</v>
      </c>
      <c r="P3752" s="22">
        <f t="shared" si="175"/>
        <v>16.475645555555555</v>
      </c>
      <c r="Q3752" s="20">
        <f t="shared" si="176"/>
        <v>8610964.576074332</v>
      </c>
      <c r="R3752" s="18" t="s">
        <v>11520</v>
      </c>
      <c r="S3752" s="18">
        <v>90</v>
      </c>
    </row>
    <row r="3753" spans="1:19" x14ac:dyDescent="0.25">
      <c r="A3753" s="18" t="s">
        <v>11521</v>
      </c>
      <c r="B3753" s="18" t="s">
        <v>2004</v>
      </c>
      <c r="C3753" s="18" t="s">
        <v>45</v>
      </c>
      <c r="D3753" s="18">
        <v>2000</v>
      </c>
      <c r="E3753" s="18">
        <f>VLOOKUP(D3753,'cpi roi'!A:C,2,FALSE)</f>
        <v>172.2</v>
      </c>
      <c r="F3753" s="18" t="s">
        <v>11066</v>
      </c>
      <c r="G3753" s="18">
        <v>5.3</v>
      </c>
      <c r="H3753" s="19">
        <v>27000</v>
      </c>
      <c r="I3753" s="18" t="s">
        <v>990</v>
      </c>
      <c r="J3753" s="18" t="s">
        <v>990</v>
      </c>
      <c r="K3753" s="18" t="s">
        <v>10658</v>
      </c>
      <c r="L3753" s="18" t="s">
        <v>34</v>
      </c>
      <c r="M3753" s="20">
        <v>20000000</v>
      </c>
      <c r="N3753" s="20">
        <v>18404706</v>
      </c>
      <c r="O3753" s="21">
        <f t="shared" si="174"/>
        <v>32566282.916376308</v>
      </c>
      <c r="P3753" s="22">
        <f t="shared" si="175"/>
        <v>92.023529999999994</v>
      </c>
      <c r="Q3753" s="20">
        <f t="shared" si="176"/>
        <v>10687982.578397213</v>
      </c>
      <c r="R3753" s="18" t="s">
        <v>11522</v>
      </c>
      <c r="S3753" s="18">
        <v>98</v>
      </c>
    </row>
    <row r="3754" spans="1:19" x14ac:dyDescent="0.25">
      <c r="A3754" s="18" t="s">
        <v>11523</v>
      </c>
      <c r="B3754" s="18" t="s">
        <v>2004</v>
      </c>
      <c r="C3754" s="18" t="s">
        <v>45</v>
      </c>
      <c r="D3754" s="18">
        <v>2000</v>
      </c>
      <c r="E3754" s="18">
        <f>VLOOKUP(D3754,'cpi roi'!A:C,2,FALSE)</f>
        <v>172.2</v>
      </c>
      <c r="F3754" s="18" t="s">
        <v>10950</v>
      </c>
      <c r="G3754" s="18">
        <v>5</v>
      </c>
      <c r="H3754" s="19">
        <v>15000</v>
      </c>
      <c r="I3754" s="18" t="s">
        <v>11524</v>
      </c>
      <c r="J3754" s="18" t="s">
        <v>11524</v>
      </c>
      <c r="K3754" s="18" t="s">
        <v>10716</v>
      </c>
      <c r="L3754" s="18" t="s">
        <v>34</v>
      </c>
      <c r="M3754" s="20">
        <v>11000000</v>
      </c>
      <c r="N3754" s="20">
        <v>24419914</v>
      </c>
      <c r="O3754" s="21">
        <f t="shared" si="174"/>
        <v>43209917.513356559</v>
      </c>
      <c r="P3754" s="22">
        <f t="shared" si="175"/>
        <v>221.99921818181818</v>
      </c>
      <c r="Q3754" s="20">
        <f t="shared" si="176"/>
        <v>14181134.727061557</v>
      </c>
      <c r="R3754" s="18" t="s">
        <v>11525</v>
      </c>
      <c r="S3754" s="18">
        <v>91</v>
      </c>
    </row>
    <row r="3755" spans="1:19" x14ac:dyDescent="0.25">
      <c r="A3755" s="18" t="s">
        <v>11526</v>
      </c>
      <c r="B3755" s="18" t="s">
        <v>20</v>
      </c>
      <c r="C3755" s="18" t="s">
        <v>38</v>
      </c>
      <c r="D3755" s="18">
        <v>2000</v>
      </c>
      <c r="E3755" s="18">
        <f>VLOOKUP(D3755,'cpi roi'!A:C,2,FALSE)</f>
        <v>172.2</v>
      </c>
      <c r="F3755" s="18" t="s">
        <v>11467</v>
      </c>
      <c r="G3755" s="18">
        <v>6.7</v>
      </c>
      <c r="H3755" s="19">
        <v>32000</v>
      </c>
      <c r="I3755" s="18" t="s">
        <v>8463</v>
      </c>
      <c r="J3755" s="18" t="s">
        <v>8463</v>
      </c>
      <c r="K3755" s="18" t="s">
        <v>10231</v>
      </c>
      <c r="L3755" s="18" t="s">
        <v>34</v>
      </c>
      <c r="M3755" s="20">
        <v>8500000</v>
      </c>
      <c r="N3755" s="20">
        <v>13200972</v>
      </c>
      <c r="O3755" s="21">
        <f t="shared" si="174"/>
        <v>23358514.334494773</v>
      </c>
      <c r="P3755" s="22">
        <f t="shared" si="175"/>
        <v>155.30555294117647</v>
      </c>
      <c r="Q3755" s="20">
        <f t="shared" si="176"/>
        <v>7666069.6864111498</v>
      </c>
      <c r="R3755" s="18" t="s">
        <v>10588</v>
      </c>
      <c r="S3755" s="18">
        <v>119</v>
      </c>
    </row>
    <row r="3756" spans="1:19" x14ac:dyDescent="0.25">
      <c r="A3756" s="18" t="s">
        <v>11527</v>
      </c>
      <c r="B3756" s="18" t="s">
        <v>37</v>
      </c>
      <c r="C3756" s="18" t="s">
        <v>394</v>
      </c>
      <c r="D3756" s="18">
        <v>2000</v>
      </c>
      <c r="E3756" s="18">
        <f>VLOOKUP(D3756,'cpi roi'!A:C,2,FALSE)</f>
        <v>172.2</v>
      </c>
      <c r="F3756" s="18" t="s">
        <v>11257</v>
      </c>
      <c r="G3756" s="18">
        <v>4.2</v>
      </c>
      <c r="H3756" s="19">
        <v>20000</v>
      </c>
      <c r="I3756" s="18" t="s">
        <v>11528</v>
      </c>
      <c r="J3756" s="18" t="s">
        <v>9602</v>
      </c>
      <c r="K3756" s="18" t="s">
        <v>71</v>
      </c>
      <c r="L3756" s="18" t="s">
        <v>34</v>
      </c>
      <c r="M3756" s="20">
        <v>76000000</v>
      </c>
      <c r="N3756" s="20">
        <v>35134820</v>
      </c>
      <c r="O3756" s="21">
        <f t="shared" si="174"/>
        <v>62169452.113821141</v>
      </c>
      <c r="P3756" s="22">
        <f t="shared" si="175"/>
        <v>46.230026315789473</v>
      </c>
      <c r="Q3756" s="20">
        <f t="shared" si="176"/>
        <v>20403495.934959348</v>
      </c>
      <c r="R3756" s="18" t="s">
        <v>6471</v>
      </c>
      <c r="S3756" s="18">
        <v>92</v>
      </c>
    </row>
    <row r="3757" spans="1:19" x14ac:dyDescent="0.25">
      <c r="A3757" s="18" t="s">
        <v>11529</v>
      </c>
      <c r="B3757" s="18" t="s">
        <v>20</v>
      </c>
      <c r="C3757" s="18" t="s">
        <v>45</v>
      </c>
      <c r="D3757" s="18">
        <v>2000</v>
      </c>
      <c r="E3757" s="18">
        <f>VLOOKUP(D3757,'cpi roi'!A:C,2,FALSE)</f>
        <v>172.2</v>
      </c>
      <c r="F3757" s="18" t="s">
        <v>11530</v>
      </c>
      <c r="G3757" s="18">
        <v>6.2</v>
      </c>
      <c r="H3757" s="19">
        <v>14000</v>
      </c>
      <c r="I3757" s="18" t="s">
        <v>4567</v>
      </c>
      <c r="J3757" s="18" t="s">
        <v>4567</v>
      </c>
      <c r="K3757" s="18" t="s">
        <v>4050</v>
      </c>
      <c r="L3757" s="18" t="s">
        <v>34</v>
      </c>
      <c r="M3757" s="20">
        <v>10000000</v>
      </c>
      <c r="N3757" s="20">
        <v>1961544</v>
      </c>
      <c r="O3757" s="21">
        <f t="shared" si="174"/>
        <v>3470862.1184668988</v>
      </c>
      <c r="P3757" s="22">
        <f t="shared" si="175"/>
        <v>19.61544</v>
      </c>
      <c r="Q3757" s="20">
        <f t="shared" si="176"/>
        <v>1139108.0139372821</v>
      </c>
      <c r="R3757" s="18" t="s">
        <v>11531</v>
      </c>
      <c r="S3757" s="18">
        <v>87</v>
      </c>
    </row>
    <row r="3758" spans="1:19" x14ac:dyDescent="0.25">
      <c r="A3758" s="18" t="s">
        <v>11532</v>
      </c>
      <c r="B3758" s="18" t="s">
        <v>2004</v>
      </c>
      <c r="C3758" s="18" t="s">
        <v>45</v>
      </c>
      <c r="D3758" s="18">
        <v>2000</v>
      </c>
      <c r="E3758" s="18">
        <f>VLOOKUP(D3758,'cpi roi'!A:C,2,FALSE)</f>
        <v>172.2</v>
      </c>
      <c r="F3758" s="18" t="s">
        <v>10331</v>
      </c>
      <c r="G3758" s="18">
        <v>4.4000000000000004</v>
      </c>
      <c r="H3758" s="19">
        <v>49000</v>
      </c>
      <c r="I3758" s="18" t="s">
        <v>8015</v>
      </c>
      <c r="J3758" s="18" t="s">
        <v>9103</v>
      </c>
      <c r="K3758" s="18" t="s">
        <v>1490</v>
      </c>
      <c r="L3758" s="18" t="s">
        <v>34</v>
      </c>
      <c r="M3758" s="20">
        <v>84000000</v>
      </c>
      <c r="N3758" s="20">
        <v>166339890</v>
      </c>
      <c r="O3758" s="21">
        <f t="shared" si="174"/>
        <v>294330804.19860625</v>
      </c>
      <c r="P3758" s="22">
        <f t="shared" si="175"/>
        <v>198.02367857142858</v>
      </c>
      <c r="Q3758" s="20">
        <f t="shared" si="176"/>
        <v>96596916.376306623</v>
      </c>
      <c r="R3758" s="18" t="s">
        <v>65</v>
      </c>
      <c r="S3758" s="18">
        <v>106</v>
      </c>
    </row>
    <row r="3759" spans="1:19" x14ac:dyDescent="0.25">
      <c r="A3759" s="18" t="s">
        <v>11533</v>
      </c>
      <c r="B3759" s="18" t="s">
        <v>20</v>
      </c>
      <c r="C3759" s="18" t="s">
        <v>108</v>
      </c>
      <c r="D3759" s="18">
        <v>2000</v>
      </c>
      <c r="E3759" s="18">
        <f>VLOOKUP(D3759,'cpi roi'!A:C,2,FALSE)</f>
        <v>172.2</v>
      </c>
      <c r="F3759" s="18" t="s">
        <v>11313</v>
      </c>
      <c r="G3759" s="18">
        <v>6.9</v>
      </c>
      <c r="H3759" s="19">
        <v>59000</v>
      </c>
      <c r="I3759" s="18" t="s">
        <v>8542</v>
      </c>
      <c r="J3759" s="18" t="s">
        <v>11534</v>
      </c>
      <c r="K3759" s="18" t="s">
        <v>7906</v>
      </c>
      <c r="L3759" s="18" t="s">
        <v>457</v>
      </c>
      <c r="M3759" s="20">
        <v>14000000</v>
      </c>
      <c r="N3759" s="20">
        <v>60103680</v>
      </c>
      <c r="O3759" s="21">
        <f t="shared" si="174"/>
        <v>106350704.3902439</v>
      </c>
      <c r="P3759" s="22">
        <f t="shared" si="175"/>
        <v>429.31200000000001</v>
      </c>
      <c r="Q3759" s="20">
        <f t="shared" si="176"/>
        <v>34903414.63414634</v>
      </c>
      <c r="R3759" s="18" t="s">
        <v>11535</v>
      </c>
      <c r="S3759" s="18">
        <v>106</v>
      </c>
    </row>
    <row r="3760" spans="1:19" x14ac:dyDescent="0.25">
      <c r="A3760" s="18" t="s">
        <v>11536</v>
      </c>
      <c r="B3760" s="18" t="s">
        <v>20</v>
      </c>
      <c r="C3760" s="18" t="s">
        <v>38</v>
      </c>
      <c r="D3760" s="18">
        <v>2000</v>
      </c>
      <c r="E3760" s="18">
        <f>VLOOKUP(D3760,'cpi roi'!A:C,2,FALSE)</f>
        <v>172.2</v>
      </c>
      <c r="F3760" s="18" t="s">
        <v>11431</v>
      </c>
      <c r="G3760" s="18">
        <v>6.3</v>
      </c>
      <c r="H3760" s="19">
        <v>56000</v>
      </c>
      <c r="I3760" s="18" t="s">
        <v>1014</v>
      </c>
      <c r="J3760" s="18" t="s">
        <v>6961</v>
      </c>
      <c r="K3760" s="18" t="s">
        <v>7209</v>
      </c>
      <c r="L3760" s="18" t="s">
        <v>34</v>
      </c>
      <c r="M3760" s="20">
        <v>65000000</v>
      </c>
      <c r="N3760" s="20">
        <v>62761005</v>
      </c>
      <c r="O3760" s="21">
        <f t="shared" si="174"/>
        <v>111052719.06794426</v>
      </c>
      <c r="P3760" s="22">
        <f t="shared" si="175"/>
        <v>96.555392307692316</v>
      </c>
      <c r="Q3760" s="20">
        <f t="shared" si="176"/>
        <v>36446576.655052267</v>
      </c>
      <c r="R3760" s="18" t="s">
        <v>5112</v>
      </c>
      <c r="S3760" s="18">
        <v>135</v>
      </c>
    </row>
    <row r="3761" spans="1:19" x14ac:dyDescent="0.25">
      <c r="A3761" s="18" t="s">
        <v>11537</v>
      </c>
      <c r="B3761" s="18" t="s">
        <v>20</v>
      </c>
      <c r="C3761" s="18" t="s">
        <v>45</v>
      </c>
      <c r="D3761" s="18">
        <v>2000</v>
      </c>
      <c r="E3761" s="18">
        <f>VLOOKUP(D3761,'cpi roi'!A:C,2,FALSE)</f>
        <v>172.2</v>
      </c>
      <c r="F3761" s="18" t="s">
        <v>8194</v>
      </c>
      <c r="G3761" s="18">
        <v>6.6</v>
      </c>
      <c r="H3761" s="19">
        <v>11000</v>
      </c>
      <c r="I3761" s="18" t="s">
        <v>3432</v>
      </c>
      <c r="J3761" s="18" t="s">
        <v>3432</v>
      </c>
      <c r="K3761" s="18" t="s">
        <v>7099</v>
      </c>
      <c r="L3761" s="18" t="s">
        <v>34</v>
      </c>
      <c r="M3761" s="20">
        <v>10000000</v>
      </c>
      <c r="N3761" s="20">
        <v>2463650</v>
      </c>
      <c r="O3761" s="21">
        <f t="shared" si="174"/>
        <v>4359315.650406504</v>
      </c>
      <c r="P3761" s="22">
        <f t="shared" si="175"/>
        <v>24.636500000000002</v>
      </c>
      <c r="Q3761" s="20">
        <f t="shared" si="176"/>
        <v>1430691.0569105691</v>
      </c>
      <c r="R3761" s="18" t="s">
        <v>2031</v>
      </c>
      <c r="S3761" s="18">
        <v>135</v>
      </c>
    </row>
    <row r="3762" spans="1:19" x14ac:dyDescent="0.25">
      <c r="A3762" s="18" t="s">
        <v>11538</v>
      </c>
      <c r="B3762" s="18" t="s">
        <v>20</v>
      </c>
      <c r="C3762" s="18" t="s">
        <v>21</v>
      </c>
      <c r="D3762" s="18">
        <v>2000</v>
      </c>
      <c r="E3762" s="18">
        <f>VLOOKUP(D3762,'cpi roi'!A:C,2,FALSE)</f>
        <v>172.2</v>
      </c>
      <c r="F3762" s="18" t="s">
        <v>11539</v>
      </c>
      <c r="G3762" s="18">
        <v>6.9</v>
      </c>
      <c r="H3762" s="19">
        <v>40000</v>
      </c>
      <c r="I3762" s="18" t="s">
        <v>11540</v>
      </c>
      <c r="J3762" s="18" t="s">
        <v>11541</v>
      </c>
      <c r="K3762" s="18" t="s">
        <v>4336</v>
      </c>
      <c r="L3762" s="18" t="s">
        <v>26</v>
      </c>
      <c r="M3762" s="20">
        <v>8000000</v>
      </c>
      <c r="N3762" s="20">
        <v>11155214</v>
      </c>
      <c r="O3762" s="21">
        <f t="shared" si="174"/>
        <v>19738639.406504065</v>
      </c>
      <c r="P3762" s="22">
        <f t="shared" si="175"/>
        <v>139.44017500000001</v>
      </c>
      <c r="Q3762" s="20">
        <f t="shared" si="176"/>
        <v>6478056.9105691062</v>
      </c>
      <c r="R3762" s="18" t="s">
        <v>11542</v>
      </c>
      <c r="S3762" s="18">
        <v>92</v>
      </c>
    </row>
    <row r="3763" spans="1:19" x14ac:dyDescent="0.25">
      <c r="A3763" s="18" t="s">
        <v>11543</v>
      </c>
      <c r="B3763" s="18" t="s">
        <v>341</v>
      </c>
      <c r="C3763" s="18" t="s">
        <v>29</v>
      </c>
      <c r="D3763" s="18">
        <v>2000</v>
      </c>
      <c r="E3763" s="18">
        <f>VLOOKUP(D3763,'cpi roi'!A:C,2,FALSE)</f>
        <v>172.2</v>
      </c>
      <c r="F3763" s="18" t="s">
        <v>11544</v>
      </c>
      <c r="G3763" s="18">
        <v>4.2</v>
      </c>
      <c r="H3763" s="19">
        <v>3900</v>
      </c>
      <c r="I3763" s="18" t="s">
        <v>11545</v>
      </c>
      <c r="J3763" s="18" t="s">
        <v>11545</v>
      </c>
      <c r="K3763" s="18" t="s">
        <v>4467</v>
      </c>
      <c r="L3763" s="18" t="s">
        <v>26</v>
      </c>
      <c r="M3763" s="20">
        <v>19000000</v>
      </c>
      <c r="N3763" s="20">
        <v>19748009</v>
      </c>
      <c r="O3763" s="21">
        <f t="shared" si="174"/>
        <v>34943195.948315911</v>
      </c>
      <c r="P3763" s="22">
        <f t="shared" si="175"/>
        <v>103.9368894736842</v>
      </c>
      <c r="Q3763" s="20">
        <f t="shared" si="176"/>
        <v>11468065.6213705</v>
      </c>
      <c r="R3763" s="18" t="s">
        <v>11546</v>
      </c>
      <c r="S3763" s="18">
        <v>85</v>
      </c>
    </row>
    <row r="3764" spans="1:19" x14ac:dyDescent="0.25">
      <c r="A3764" s="18" t="s">
        <v>11547</v>
      </c>
      <c r="B3764" s="18" t="s">
        <v>20</v>
      </c>
      <c r="C3764" s="18" t="s">
        <v>21</v>
      </c>
      <c r="D3764" s="18">
        <v>2000</v>
      </c>
      <c r="E3764" s="18">
        <f>VLOOKUP(D3764,'cpi roi'!A:C,2,FALSE)</f>
        <v>172.2</v>
      </c>
      <c r="F3764" s="18" t="s">
        <v>11548</v>
      </c>
      <c r="G3764" s="18">
        <v>7</v>
      </c>
      <c r="H3764" s="19">
        <v>39000</v>
      </c>
      <c r="I3764" s="18" t="s">
        <v>833</v>
      </c>
      <c r="J3764" s="18" t="s">
        <v>11549</v>
      </c>
      <c r="K3764" s="18" t="s">
        <v>11550</v>
      </c>
      <c r="L3764" s="18" t="s">
        <v>34</v>
      </c>
      <c r="M3764" s="20">
        <v>10000000</v>
      </c>
      <c r="N3764" s="20">
        <v>148701</v>
      </c>
      <c r="O3764" s="21">
        <f t="shared" si="174"/>
        <v>263119.59756097558</v>
      </c>
      <c r="P3764" s="22">
        <f t="shared" si="175"/>
        <v>1.4870100000000002</v>
      </c>
      <c r="Q3764" s="20">
        <f t="shared" si="176"/>
        <v>86353.658536585368</v>
      </c>
      <c r="R3764" s="18" t="s">
        <v>11551</v>
      </c>
      <c r="S3764" s="18">
        <v>101</v>
      </c>
    </row>
    <row r="3765" spans="1:19" x14ac:dyDescent="0.25">
      <c r="A3765" s="18" t="s">
        <v>11552</v>
      </c>
      <c r="B3765" s="18" t="s">
        <v>37</v>
      </c>
      <c r="C3765" s="18" t="s">
        <v>45</v>
      </c>
      <c r="D3765" s="18">
        <v>2000</v>
      </c>
      <c r="E3765" s="18">
        <f>VLOOKUP(D3765,'cpi roi'!A:C,2,FALSE)</f>
        <v>172.2</v>
      </c>
      <c r="F3765" s="18" t="s">
        <v>11500</v>
      </c>
      <c r="G3765" s="18">
        <v>6.9</v>
      </c>
      <c r="H3765" s="19">
        <v>20000</v>
      </c>
      <c r="I3765" s="18" t="s">
        <v>11553</v>
      </c>
      <c r="J3765" s="18" t="s">
        <v>11553</v>
      </c>
      <c r="K3765" s="18" t="s">
        <v>10035</v>
      </c>
      <c r="L3765" s="18" t="s">
        <v>34</v>
      </c>
      <c r="M3765" s="20">
        <v>24000000</v>
      </c>
      <c r="N3765" s="20">
        <v>36609995</v>
      </c>
      <c r="O3765" s="21">
        <f t="shared" si="174"/>
        <v>64779706.599883854</v>
      </c>
      <c r="P3765" s="22">
        <f t="shared" si="175"/>
        <v>152.54164583333335</v>
      </c>
      <c r="Q3765" s="20">
        <f t="shared" si="176"/>
        <v>21260159.698025551</v>
      </c>
      <c r="R3765" s="18" t="s">
        <v>122</v>
      </c>
      <c r="S3765" s="18">
        <v>115</v>
      </c>
    </row>
    <row r="3766" spans="1:19" x14ac:dyDescent="0.25">
      <c r="A3766" s="18" t="s">
        <v>11554</v>
      </c>
      <c r="B3766" s="18" t="s">
        <v>2004</v>
      </c>
      <c r="C3766" s="18" t="s">
        <v>45</v>
      </c>
      <c r="D3766" s="18">
        <v>2000</v>
      </c>
      <c r="E3766" s="18">
        <f>VLOOKUP(D3766,'cpi roi'!A:C,2,FALSE)</f>
        <v>172.2</v>
      </c>
      <c r="F3766" s="18" t="s">
        <v>10993</v>
      </c>
      <c r="G3766" s="18">
        <v>5.4</v>
      </c>
      <c r="H3766" s="19">
        <v>16000</v>
      </c>
      <c r="I3766" s="18" t="s">
        <v>10714</v>
      </c>
      <c r="J3766" s="18" t="s">
        <v>7743</v>
      </c>
      <c r="K3766" s="18" t="s">
        <v>10716</v>
      </c>
      <c r="L3766" s="18" t="s">
        <v>34</v>
      </c>
      <c r="M3766" s="20">
        <v>35000000</v>
      </c>
      <c r="N3766" s="20">
        <v>25850615</v>
      </c>
      <c r="O3766" s="21">
        <f t="shared" si="174"/>
        <v>45741477.296747968</v>
      </c>
      <c r="P3766" s="22">
        <f t="shared" si="175"/>
        <v>73.858900000000006</v>
      </c>
      <c r="Q3766" s="20">
        <f t="shared" si="176"/>
        <v>15011971.544715447</v>
      </c>
      <c r="R3766" s="18" t="s">
        <v>11555</v>
      </c>
      <c r="S3766" s="18">
        <v>94</v>
      </c>
    </row>
    <row r="3767" spans="1:19" x14ac:dyDescent="0.25">
      <c r="A3767" s="18" t="s">
        <v>11556</v>
      </c>
      <c r="B3767" s="18" t="s">
        <v>2004</v>
      </c>
      <c r="C3767" s="18" t="s">
        <v>45</v>
      </c>
      <c r="D3767" s="18">
        <v>2000</v>
      </c>
      <c r="E3767" s="18">
        <f>VLOOKUP(D3767,'cpi roi'!A:C,2,FALSE)</f>
        <v>172.2</v>
      </c>
      <c r="F3767" s="18" t="s">
        <v>10862</v>
      </c>
      <c r="G3767" s="18">
        <v>5.5</v>
      </c>
      <c r="H3767" s="19">
        <v>10000</v>
      </c>
      <c r="I3767" s="18" t="s">
        <v>11557</v>
      </c>
      <c r="J3767" s="18" t="s">
        <v>11558</v>
      </c>
      <c r="K3767" s="18" t="s">
        <v>11559</v>
      </c>
      <c r="L3767" s="18" t="s">
        <v>34</v>
      </c>
      <c r="M3767" s="20">
        <v>32000000</v>
      </c>
      <c r="N3767" s="20">
        <v>9902115</v>
      </c>
      <c r="O3767" s="21">
        <f t="shared" si="174"/>
        <v>17521338.214285713</v>
      </c>
      <c r="P3767" s="22">
        <f t="shared" si="175"/>
        <v>30.944109375</v>
      </c>
      <c r="Q3767" s="20">
        <f t="shared" si="176"/>
        <v>5750357.1428571427</v>
      </c>
      <c r="R3767" s="18" t="s">
        <v>35</v>
      </c>
      <c r="S3767" s="18">
        <v>94</v>
      </c>
    </row>
    <row r="3768" spans="1:19" x14ac:dyDescent="0.25">
      <c r="A3768" s="18" t="s">
        <v>11560</v>
      </c>
      <c r="B3768" s="18" t="s">
        <v>20</v>
      </c>
      <c r="C3768" s="18" t="s">
        <v>45</v>
      </c>
      <c r="D3768" s="18">
        <v>2000</v>
      </c>
      <c r="E3768" s="18">
        <f>VLOOKUP(D3768,'cpi roi'!A:C,2,FALSE)</f>
        <v>172.2</v>
      </c>
      <c r="F3768" s="18" t="s">
        <v>11260</v>
      </c>
      <c r="G3768" s="18">
        <v>6.6</v>
      </c>
      <c r="H3768" s="19">
        <v>5300</v>
      </c>
      <c r="I3768" s="18" t="s">
        <v>11561</v>
      </c>
      <c r="J3768" s="18" t="s">
        <v>11562</v>
      </c>
      <c r="K3768" s="18" t="s">
        <v>11562</v>
      </c>
      <c r="L3768" s="18" t="s">
        <v>34</v>
      </c>
      <c r="M3768" s="20">
        <v>250000</v>
      </c>
      <c r="N3768" s="20">
        <v>1182065</v>
      </c>
      <c r="O3768" s="21">
        <f t="shared" si="174"/>
        <v>2091609.788037166</v>
      </c>
      <c r="P3768" s="22">
        <f t="shared" si="175"/>
        <v>472.82599999999996</v>
      </c>
      <c r="Q3768" s="20">
        <f t="shared" si="176"/>
        <v>686448.8966318235</v>
      </c>
      <c r="R3768" s="18" t="s">
        <v>10588</v>
      </c>
      <c r="S3768" s="18">
        <v>96</v>
      </c>
    </row>
    <row r="3769" spans="1:19" x14ac:dyDescent="0.25">
      <c r="A3769" s="18" t="s">
        <v>11563</v>
      </c>
      <c r="B3769" s="18" t="s">
        <v>2004</v>
      </c>
      <c r="C3769" s="18" t="s">
        <v>21</v>
      </c>
      <c r="D3769" s="18">
        <v>2000</v>
      </c>
      <c r="E3769" s="18">
        <f>VLOOKUP(D3769,'cpi roi'!A:C,2,FALSE)</f>
        <v>172.2</v>
      </c>
      <c r="F3769" s="18" t="s">
        <v>10786</v>
      </c>
      <c r="G3769" s="18">
        <v>5.6</v>
      </c>
      <c r="H3769" s="19">
        <v>25000</v>
      </c>
      <c r="I3769" s="18" t="s">
        <v>11564</v>
      </c>
      <c r="J3769" s="18" t="s">
        <v>11565</v>
      </c>
      <c r="K3769" s="18" t="s">
        <v>188</v>
      </c>
      <c r="L3769" s="18" t="s">
        <v>34</v>
      </c>
      <c r="M3769" s="20">
        <v>65000000</v>
      </c>
      <c r="N3769" s="20">
        <v>90726668</v>
      </c>
      <c r="O3769" s="21">
        <f t="shared" si="174"/>
        <v>160536676.76887339</v>
      </c>
      <c r="P3769" s="22">
        <f t="shared" si="175"/>
        <v>139.57948923076924</v>
      </c>
      <c r="Q3769" s="20">
        <f t="shared" si="176"/>
        <v>52686799.070847854</v>
      </c>
      <c r="R3769" s="18" t="s">
        <v>122</v>
      </c>
      <c r="S3769" s="18">
        <v>103</v>
      </c>
    </row>
    <row r="3770" spans="1:19" x14ac:dyDescent="0.25">
      <c r="A3770" s="18" t="s">
        <v>11566</v>
      </c>
      <c r="B3770" s="18" t="s">
        <v>20</v>
      </c>
      <c r="C3770" s="18" t="s">
        <v>67</v>
      </c>
      <c r="D3770" s="18">
        <v>2000</v>
      </c>
      <c r="E3770" s="18">
        <f>VLOOKUP(D3770,'cpi roi'!A:C,2,FALSE)</f>
        <v>172.2</v>
      </c>
      <c r="F3770" s="18" t="s">
        <v>11567</v>
      </c>
      <c r="G3770" s="18">
        <v>7</v>
      </c>
      <c r="H3770" s="19">
        <v>27000</v>
      </c>
      <c r="I3770" s="18" t="s">
        <v>3134</v>
      </c>
      <c r="J3770" s="18" t="s">
        <v>11568</v>
      </c>
      <c r="K3770" s="18" t="s">
        <v>3134</v>
      </c>
      <c r="L3770" s="18" t="s">
        <v>34</v>
      </c>
      <c r="M3770" s="20">
        <v>6000000</v>
      </c>
      <c r="N3770" s="20">
        <v>10994533</v>
      </c>
      <c r="O3770" s="21">
        <f t="shared" si="174"/>
        <v>19454321.748548198</v>
      </c>
      <c r="P3770" s="22">
        <f t="shared" si="175"/>
        <v>183.24221666666668</v>
      </c>
      <c r="Q3770" s="20">
        <f t="shared" si="176"/>
        <v>6384746.2253193958</v>
      </c>
      <c r="R3770" s="18" t="s">
        <v>11569</v>
      </c>
      <c r="S3770" s="18">
        <v>122</v>
      </c>
    </row>
    <row r="3771" spans="1:19" x14ac:dyDescent="0.25">
      <c r="A3771" s="18" t="s">
        <v>11570</v>
      </c>
      <c r="B3771" s="18" t="s">
        <v>20</v>
      </c>
      <c r="C3771" s="18" t="s">
        <v>38</v>
      </c>
      <c r="D3771" s="18">
        <v>2000</v>
      </c>
      <c r="E3771" s="18">
        <f>VLOOKUP(D3771,'cpi roi'!A:C,2,FALSE)</f>
        <v>172.2</v>
      </c>
      <c r="F3771" s="18" t="s">
        <v>11285</v>
      </c>
      <c r="G3771" s="18">
        <v>5.7</v>
      </c>
      <c r="H3771" s="19">
        <v>29000</v>
      </c>
      <c r="I3771" s="18" t="s">
        <v>8779</v>
      </c>
      <c r="J3771" s="18" t="s">
        <v>9736</v>
      </c>
      <c r="K3771" s="18" t="s">
        <v>6344</v>
      </c>
      <c r="L3771" s="18" t="s">
        <v>34</v>
      </c>
      <c r="M3771" s="20">
        <v>60000000</v>
      </c>
      <c r="N3771" s="20">
        <v>40400425</v>
      </c>
      <c r="O3771" s="21">
        <f t="shared" si="174"/>
        <v>71486698.591753781</v>
      </c>
      <c r="P3771" s="22">
        <f t="shared" si="175"/>
        <v>67.334041666666664</v>
      </c>
      <c r="Q3771" s="20">
        <f t="shared" si="176"/>
        <v>23461338.55981417</v>
      </c>
      <c r="R3771" s="18" t="s">
        <v>4534</v>
      </c>
      <c r="S3771" s="18">
        <v>117</v>
      </c>
    </row>
    <row r="3772" spans="1:19" x14ac:dyDescent="0.25">
      <c r="A3772" s="18" t="s">
        <v>11571</v>
      </c>
      <c r="B3772" s="18" t="s">
        <v>20</v>
      </c>
      <c r="C3772" s="18" t="s">
        <v>67</v>
      </c>
      <c r="D3772" s="18">
        <v>2000</v>
      </c>
      <c r="E3772" s="18">
        <f>VLOOKUP(D3772,'cpi roi'!A:C,2,FALSE)</f>
        <v>172.2</v>
      </c>
      <c r="F3772" s="18" t="s">
        <v>11572</v>
      </c>
      <c r="G3772" s="18">
        <v>7.2</v>
      </c>
      <c r="H3772" s="19">
        <v>24000</v>
      </c>
      <c r="I3772" s="18" t="s">
        <v>9264</v>
      </c>
      <c r="J3772" s="18" t="s">
        <v>11573</v>
      </c>
      <c r="K3772" s="18" t="s">
        <v>11574</v>
      </c>
      <c r="L3772" s="18" t="s">
        <v>34</v>
      </c>
      <c r="M3772" s="20">
        <v>0</v>
      </c>
      <c r="N3772" s="20">
        <v>8601053</v>
      </c>
      <c r="O3772" s="21">
        <f t="shared" si="174"/>
        <v>15219168.69396051</v>
      </c>
      <c r="P3772" s="22">
        <f t="shared" si="175"/>
        <v>0</v>
      </c>
      <c r="Q3772" s="20">
        <f t="shared" si="176"/>
        <v>4994804.2973286873</v>
      </c>
      <c r="R3772" s="18" t="s">
        <v>11575</v>
      </c>
      <c r="S3772" s="18">
        <v>133</v>
      </c>
    </row>
    <row r="3773" spans="1:19" x14ac:dyDescent="0.25">
      <c r="A3773" s="18" t="s">
        <v>11576</v>
      </c>
      <c r="B3773" s="18" t="s">
        <v>2004</v>
      </c>
      <c r="C3773" s="18" t="s">
        <v>38</v>
      </c>
      <c r="D3773" s="18">
        <v>2000</v>
      </c>
      <c r="E3773" s="18">
        <f>VLOOKUP(D3773,'cpi roi'!A:C,2,FALSE)</f>
        <v>172.2</v>
      </c>
      <c r="F3773" s="18" t="s">
        <v>11249</v>
      </c>
      <c r="G3773" s="18">
        <v>4.5</v>
      </c>
      <c r="H3773" s="19">
        <v>9200</v>
      </c>
      <c r="I3773" s="18" t="s">
        <v>11577</v>
      </c>
      <c r="J3773" s="18" t="s">
        <v>11578</v>
      </c>
      <c r="K3773" s="18" t="s">
        <v>5482</v>
      </c>
      <c r="L3773" s="18" t="s">
        <v>199</v>
      </c>
      <c r="M3773" s="20">
        <v>4000000</v>
      </c>
      <c r="N3773" s="20">
        <v>4224065</v>
      </c>
      <c r="O3773" s="21">
        <f t="shared" si="174"/>
        <v>7474289.2305458765</v>
      </c>
      <c r="P3773" s="22">
        <f t="shared" si="175"/>
        <v>105.60162500000001</v>
      </c>
      <c r="Q3773" s="20">
        <f t="shared" si="176"/>
        <v>2452999.4192799069</v>
      </c>
      <c r="R3773" s="18" t="s">
        <v>11579</v>
      </c>
      <c r="S3773" s="18">
        <v>96</v>
      </c>
    </row>
    <row r="3774" spans="1:19" x14ac:dyDescent="0.25">
      <c r="A3774" s="18" t="s">
        <v>11580</v>
      </c>
      <c r="B3774" s="18" t="s">
        <v>20</v>
      </c>
      <c r="C3774" s="18" t="s">
        <v>45</v>
      </c>
      <c r="D3774" s="18">
        <v>2000</v>
      </c>
      <c r="E3774" s="18">
        <f>VLOOKUP(D3774,'cpi roi'!A:C,2,FALSE)</f>
        <v>172.2</v>
      </c>
      <c r="F3774" s="18" t="s">
        <v>11581</v>
      </c>
      <c r="G3774" s="18">
        <v>6.2</v>
      </c>
      <c r="H3774" s="19">
        <v>5300</v>
      </c>
      <c r="I3774" s="18" t="s">
        <v>11582</v>
      </c>
      <c r="J3774" s="18" t="s">
        <v>11582</v>
      </c>
      <c r="K3774" s="18" t="s">
        <v>11583</v>
      </c>
      <c r="L3774" s="18" t="s">
        <v>34</v>
      </c>
      <c r="M3774" s="20">
        <v>0</v>
      </c>
      <c r="N3774" s="20">
        <v>580372</v>
      </c>
      <c r="O3774" s="21">
        <f t="shared" si="174"/>
        <v>1026941.6283391406</v>
      </c>
      <c r="P3774" s="22">
        <f t="shared" si="175"/>
        <v>0</v>
      </c>
      <c r="Q3774" s="20">
        <f t="shared" si="176"/>
        <v>337033.6817653891</v>
      </c>
      <c r="R3774" s="18" t="s">
        <v>11584</v>
      </c>
      <c r="S3774" s="18">
        <v>82</v>
      </c>
    </row>
    <row r="3775" spans="1:19" x14ac:dyDescent="0.25">
      <c r="A3775" s="18" t="s">
        <v>11585</v>
      </c>
      <c r="B3775" s="18" t="s">
        <v>2711</v>
      </c>
      <c r="C3775" s="18" t="s">
        <v>45</v>
      </c>
      <c r="D3775" s="18">
        <v>2000</v>
      </c>
      <c r="E3775" s="18">
        <f>VLOOKUP(D3775,'cpi roi'!A:C,2,FALSE)</f>
        <v>172.2</v>
      </c>
      <c r="F3775" s="18" t="s">
        <v>11586</v>
      </c>
      <c r="G3775" s="18">
        <v>6.2</v>
      </c>
      <c r="H3775" s="19">
        <v>5700</v>
      </c>
      <c r="I3775" s="18" t="s">
        <v>11587</v>
      </c>
      <c r="J3775" s="18" t="s">
        <v>11588</v>
      </c>
      <c r="K3775" s="18" t="s">
        <v>11589</v>
      </c>
      <c r="L3775" s="18" t="s">
        <v>252</v>
      </c>
      <c r="M3775" s="20">
        <v>1500000</v>
      </c>
      <c r="N3775" s="20">
        <v>268117</v>
      </c>
      <c r="O3775" s="21">
        <f t="shared" si="174"/>
        <v>474420.73112659698</v>
      </c>
      <c r="P3775" s="22">
        <f t="shared" si="175"/>
        <v>17.874466666666667</v>
      </c>
      <c r="Q3775" s="20">
        <f t="shared" si="176"/>
        <v>155700.92915214866</v>
      </c>
      <c r="R3775" s="18" t="s">
        <v>11590</v>
      </c>
      <c r="S3775" s="18">
        <v>95</v>
      </c>
    </row>
    <row r="3776" spans="1:19" x14ac:dyDescent="0.25">
      <c r="A3776" s="18" t="s">
        <v>11591</v>
      </c>
      <c r="B3776" s="18" t="s">
        <v>20</v>
      </c>
      <c r="C3776" s="18" t="s">
        <v>38</v>
      </c>
      <c r="D3776" s="18">
        <v>2000</v>
      </c>
      <c r="E3776" s="18">
        <f>VLOOKUP(D3776,'cpi roi'!A:C,2,FALSE)</f>
        <v>172.2</v>
      </c>
      <c r="F3776" s="18" t="s">
        <v>11592</v>
      </c>
      <c r="G3776" s="18">
        <v>5.8</v>
      </c>
      <c r="H3776" s="19">
        <v>11000</v>
      </c>
      <c r="I3776" s="18" t="s">
        <v>10323</v>
      </c>
      <c r="J3776" s="18" t="s">
        <v>8173</v>
      </c>
      <c r="K3776" s="18" t="s">
        <v>9889</v>
      </c>
      <c r="L3776" s="18" t="s">
        <v>199</v>
      </c>
      <c r="M3776" s="20">
        <v>51000000</v>
      </c>
      <c r="N3776" s="20">
        <v>15471969</v>
      </c>
      <c r="O3776" s="21">
        <f t="shared" si="174"/>
        <v>27376939.339721255</v>
      </c>
      <c r="P3776" s="22">
        <f t="shared" si="175"/>
        <v>30.337194117647059</v>
      </c>
      <c r="Q3776" s="20">
        <f t="shared" si="176"/>
        <v>8984883.2752613239</v>
      </c>
      <c r="R3776" s="18" t="s">
        <v>5112</v>
      </c>
      <c r="S3776" s="18">
        <v>119</v>
      </c>
    </row>
    <row r="3777" spans="1:19" x14ac:dyDescent="0.25">
      <c r="A3777" s="18" t="s">
        <v>11593</v>
      </c>
      <c r="B3777" s="18" t="s">
        <v>20</v>
      </c>
      <c r="C3777" s="18" t="s">
        <v>45</v>
      </c>
      <c r="D3777" s="18">
        <v>2000</v>
      </c>
      <c r="E3777" s="18">
        <f>VLOOKUP(D3777,'cpi roi'!A:C,2,FALSE)</f>
        <v>172.2</v>
      </c>
      <c r="F3777" s="18" t="s">
        <v>11530</v>
      </c>
      <c r="G3777" s="18">
        <v>6.9</v>
      </c>
      <c r="H3777" s="19">
        <v>18000</v>
      </c>
      <c r="I3777" s="18" t="s">
        <v>11594</v>
      </c>
      <c r="J3777" s="18" t="s">
        <v>11595</v>
      </c>
      <c r="K3777" s="18" t="s">
        <v>10557</v>
      </c>
      <c r="L3777" s="18" t="s">
        <v>26</v>
      </c>
      <c r="M3777" s="20">
        <v>10000000</v>
      </c>
      <c r="N3777" s="20">
        <v>28741330</v>
      </c>
      <c r="O3777" s="21">
        <f t="shared" si="174"/>
        <v>50856464.872241579</v>
      </c>
      <c r="P3777" s="22">
        <f t="shared" si="175"/>
        <v>287.41329999999999</v>
      </c>
      <c r="Q3777" s="20">
        <f t="shared" si="176"/>
        <v>16690667.828106852</v>
      </c>
      <c r="R3777" s="18" t="s">
        <v>11596</v>
      </c>
      <c r="S3777" s="18">
        <v>93</v>
      </c>
    </row>
    <row r="3778" spans="1:19" x14ac:dyDescent="0.25">
      <c r="A3778" s="18" t="s">
        <v>5813</v>
      </c>
      <c r="B3778" s="18" t="s">
        <v>20</v>
      </c>
      <c r="C3778" s="18" t="s">
        <v>21</v>
      </c>
      <c r="D3778" s="18">
        <v>2000</v>
      </c>
      <c r="E3778" s="18">
        <f>VLOOKUP(D3778,'cpi roi'!A:C,2,FALSE)</f>
        <v>172.2</v>
      </c>
      <c r="F3778" s="18" t="s">
        <v>11300</v>
      </c>
      <c r="G3778" s="18">
        <v>6</v>
      </c>
      <c r="H3778" s="19">
        <v>9200</v>
      </c>
      <c r="I3778" s="18" t="s">
        <v>11597</v>
      </c>
      <c r="J3778" s="18" t="s">
        <v>5257</v>
      </c>
      <c r="K3778" s="18" t="s">
        <v>2647</v>
      </c>
      <c r="L3778" s="18" t="s">
        <v>34</v>
      </c>
      <c r="M3778" s="20">
        <v>2000000</v>
      </c>
      <c r="N3778" s="20">
        <v>2046433</v>
      </c>
      <c r="O3778" s="21">
        <f t="shared" si="174"/>
        <v>3621069.3095238097</v>
      </c>
      <c r="P3778" s="22">
        <f t="shared" si="175"/>
        <v>102.32164999999999</v>
      </c>
      <c r="Q3778" s="20">
        <f t="shared" si="176"/>
        <v>1188404.7619047619</v>
      </c>
      <c r="R3778" s="18" t="s">
        <v>11598</v>
      </c>
      <c r="S3778" s="18">
        <v>112</v>
      </c>
    </row>
    <row r="3779" spans="1:19" x14ac:dyDescent="0.25">
      <c r="A3779" s="18" t="s">
        <v>11599</v>
      </c>
      <c r="B3779" s="18" t="s">
        <v>452</v>
      </c>
      <c r="C3779" s="18" t="s">
        <v>21</v>
      </c>
      <c r="D3779" s="18">
        <v>2000</v>
      </c>
      <c r="E3779" s="18">
        <f>VLOOKUP(D3779,'cpi roi'!A:C,2,FALSE)</f>
        <v>172.2</v>
      </c>
      <c r="F3779" s="18" t="s">
        <v>11600</v>
      </c>
      <c r="G3779" s="18">
        <v>7</v>
      </c>
      <c r="H3779" s="19">
        <v>13000</v>
      </c>
      <c r="I3779" s="18" t="s">
        <v>11601</v>
      </c>
      <c r="J3779" s="18" t="s">
        <v>11601</v>
      </c>
      <c r="K3779" s="18" t="s">
        <v>11602</v>
      </c>
      <c r="L3779" s="18" t="s">
        <v>925</v>
      </c>
      <c r="M3779" s="20">
        <v>1000000</v>
      </c>
      <c r="N3779" s="20">
        <v>24963</v>
      </c>
      <c r="O3779" s="21">
        <f t="shared" ref="O3779:O3842" si="177">(304.7/E3779)*N3779</f>
        <v>44170.883275261323</v>
      </c>
      <c r="P3779" s="22">
        <f t="shared" ref="P3779:P3842" si="178">IFERROR(N3779/M3779, 0)*100</f>
        <v>2.4962999999999997</v>
      </c>
      <c r="Q3779" s="20">
        <f t="shared" ref="Q3779:Q3842" si="179">N3779/(E3779/100)</f>
        <v>14496.515679442509</v>
      </c>
      <c r="R3779" s="18" t="s">
        <v>11603</v>
      </c>
      <c r="S3779" s="18">
        <v>90</v>
      </c>
    </row>
    <row r="3780" spans="1:19" x14ac:dyDescent="0.25">
      <c r="A3780" s="18" t="s">
        <v>11604</v>
      </c>
      <c r="B3780" s="18" t="s">
        <v>452</v>
      </c>
      <c r="C3780" s="18" t="s">
        <v>45</v>
      </c>
      <c r="D3780" s="18">
        <v>2000</v>
      </c>
      <c r="E3780" s="18">
        <f>VLOOKUP(D3780,'cpi roi'!A:C,2,FALSE)</f>
        <v>172.2</v>
      </c>
      <c r="F3780" s="18" t="s">
        <v>11605</v>
      </c>
      <c r="G3780" s="18">
        <v>6.8</v>
      </c>
      <c r="H3780" s="19">
        <v>6200</v>
      </c>
      <c r="I3780" s="18" t="s">
        <v>11606</v>
      </c>
      <c r="J3780" s="18" t="s">
        <v>1436</v>
      </c>
      <c r="K3780" s="18" t="s">
        <v>11607</v>
      </c>
      <c r="L3780" s="18" t="s">
        <v>457</v>
      </c>
      <c r="M3780" s="20">
        <v>0</v>
      </c>
      <c r="N3780" s="20">
        <v>0</v>
      </c>
      <c r="O3780" s="21">
        <f t="shared" si="177"/>
        <v>0</v>
      </c>
      <c r="P3780" s="22">
        <f t="shared" si="178"/>
        <v>0</v>
      </c>
      <c r="Q3780" s="20">
        <f t="shared" si="179"/>
        <v>0</v>
      </c>
      <c r="R3780" s="18" t="s">
        <v>11608</v>
      </c>
      <c r="S3780" s="18">
        <v>82</v>
      </c>
    </row>
    <row r="3781" spans="1:19" x14ac:dyDescent="0.25">
      <c r="A3781" s="18" t="s">
        <v>11609</v>
      </c>
      <c r="B3781" s="18" t="s">
        <v>20</v>
      </c>
      <c r="C3781" s="18" t="s">
        <v>45</v>
      </c>
      <c r="D3781" s="18">
        <v>2000</v>
      </c>
      <c r="E3781" s="18">
        <f>VLOOKUP(D3781,'cpi roi'!A:C,2,FALSE)</f>
        <v>172.2</v>
      </c>
      <c r="F3781" s="18" t="s">
        <v>11610</v>
      </c>
      <c r="G3781" s="18">
        <v>6.8</v>
      </c>
      <c r="H3781" s="19">
        <v>5600</v>
      </c>
      <c r="I3781" s="18" t="s">
        <v>11611</v>
      </c>
      <c r="J3781" s="18" t="s">
        <v>11611</v>
      </c>
      <c r="K3781" s="18" t="s">
        <v>10333</v>
      </c>
      <c r="L3781" s="18" t="s">
        <v>26</v>
      </c>
      <c r="M3781" s="20">
        <v>0</v>
      </c>
      <c r="N3781" s="20">
        <v>1961054</v>
      </c>
      <c r="O3781" s="21">
        <f t="shared" si="177"/>
        <v>3469995.0859465739</v>
      </c>
      <c r="P3781" s="22">
        <f t="shared" si="178"/>
        <v>0</v>
      </c>
      <c r="Q3781" s="20">
        <f t="shared" si="179"/>
        <v>1138823.4610917538</v>
      </c>
      <c r="R3781" s="18" t="s">
        <v>11612</v>
      </c>
      <c r="S3781" s="18">
        <v>91</v>
      </c>
    </row>
    <row r="3782" spans="1:19" x14ac:dyDescent="0.25">
      <c r="A3782" s="18" t="s">
        <v>11613</v>
      </c>
      <c r="B3782" s="18" t="s">
        <v>20</v>
      </c>
      <c r="C3782" s="18" t="s">
        <v>38</v>
      </c>
      <c r="D3782" s="18">
        <v>2000</v>
      </c>
      <c r="E3782" s="18">
        <f>VLOOKUP(D3782,'cpi roi'!A:C,2,FALSE)</f>
        <v>172.2</v>
      </c>
      <c r="F3782" s="18" t="s">
        <v>11530</v>
      </c>
      <c r="G3782" s="18">
        <v>4.5999999999999996</v>
      </c>
      <c r="H3782" s="19">
        <v>20000</v>
      </c>
      <c r="I3782" s="18" t="s">
        <v>11614</v>
      </c>
      <c r="J3782" s="18" t="s">
        <v>3255</v>
      </c>
      <c r="K3782" s="18" t="s">
        <v>2224</v>
      </c>
      <c r="L3782" s="18" t="s">
        <v>26</v>
      </c>
      <c r="M3782" s="20">
        <v>25000000</v>
      </c>
      <c r="N3782" s="20">
        <v>15843608</v>
      </c>
      <c r="O3782" s="21">
        <f t="shared" si="177"/>
        <v>28034537.500580721</v>
      </c>
      <c r="P3782" s="22">
        <f t="shared" si="178"/>
        <v>63.374432000000006</v>
      </c>
      <c r="Q3782" s="20">
        <f t="shared" si="179"/>
        <v>9200701.5098722409</v>
      </c>
      <c r="R3782" s="18" t="s">
        <v>6379</v>
      </c>
      <c r="S3782" s="18">
        <v>87</v>
      </c>
    </row>
    <row r="3783" spans="1:19" x14ac:dyDescent="0.25">
      <c r="A3783" s="18" t="s">
        <v>11615</v>
      </c>
      <c r="B3783" s="18" t="s">
        <v>20</v>
      </c>
      <c r="C3783" s="18" t="s">
        <v>45</v>
      </c>
      <c r="D3783" s="18">
        <v>2000</v>
      </c>
      <c r="E3783" s="18">
        <f>VLOOKUP(D3783,'cpi roi'!A:C,2,FALSE)</f>
        <v>172.2</v>
      </c>
      <c r="F3783" s="18" t="s">
        <v>11616</v>
      </c>
      <c r="G3783" s="18">
        <v>4.5999999999999996</v>
      </c>
      <c r="H3783" s="19">
        <v>18000</v>
      </c>
      <c r="I3783" s="18" t="s">
        <v>99</v>
      </c>
      <c r="J3783" s="18" t="s">
        <v>11085</v>
      </c>
      <c r="K3783" s="18" t="s">
        <v>188</v>
      </c>
      <c r="L3783" s="18" t="s">
        <v>34</v>
      </c>
      <c r="M3783" s="20">
        <v>23000000</v>
      </c>
      <c r="N3783" s="20">
        <v>22844291</v>
      </c>
      <c r="O3783" s="21">
        <f t="shared" si="177"/>
        <v>40421924.899535425</v>
      </c>
      <c r="P3783" s="22">
        <f t="shared" si="178"/>
        <v>99.323004347826085</v>
      </c>
      <c r="Q3783" s="20">
        <f t="shared" si="179"/>
        <v>13266138.792102206</v>
      </c>
      <c r="R3783" s="18" t="s">
        <v>10588</v>
      </c>
      <c r="S3783" s="18">
        <v>122</v>
      </c>
    </row>
    <row r="3784" spans="1:19" x14ac:dyDescent="0.25">
      <c r="A3784" s="18" t="s">
        <v>11617</v>
      </c>
      <c r="B3784" s="18" t="s">
        <v>20</v>
      </c>
      <c r="C3784" s="18" t="s">
        <v>108</v>
      </c>
      <c r="D3784" s="18">
        <v>2000</v>
      </c>
      <c r="E3784" s="18">
        <f>VLOOKUP(D3784,'cpi roi'!A:C,2,FALSE)</f>
        <v>172.2</v>
      </c>
      <c r="F3784" s="18" t="s">
        <v>11618</v>
      </c>
      <c r="G3784" s="18">
        <v>6.4</v>
      </c>
      <c r="H3784" s="19">
        <v>20000</v>
      </c>
      <c r="I3784" s="18" t="s">
        <v>8319</v>
      </c>
      <c r="J3784" s="18" t="s">
        <v>8319</v>
      </c>
      <c r="K3784" s="18" t="s">
        <v>9041</v>
      </c>
      <c r="L3784" s="18" t="s">
        <v>34</v>
      </c>
      <c r="M3784" s="20">
        <v>24000000</v>
      </c>
      <c r="N3784" s="20">
        <v>924036</v>
      </c>
      <c r="O3784" s="21">
        <f t="shared" si="177"/>
        <v>1635039.3101045296</v>
      </c>
      <c r="P3784" s="22">
        <f t="shared" si="178"/>
        <v>3.8501500000000002</v>
      </c>
      <c r="Q3784" s="20">
        <f t="shared" si="179"/>
        <v>536606.27177700354</v>
      </c>
      <c r="R3784" s="18" t="s">
        <v>3747</v>
      </c>
      <c r="S3784" s="18">
        <v>115</v>
      </c>
    </row>
    <row r="3785" spans="1:19" x14ac:dyDescent="0.25">
      <c r="A3785" s="18" t="s">
        <v>11619</v>
      </c>
      <c r="B3785" s="18" t="s">
        <v>20</v>
      </c>
      <c r="C3785" s="18" t="s">
        <v>56</v>
      </c>
      <c r="D3785" s="18">
        <v>2000</v>
      </c>
      <c r="E3785" s="18">
        <f>VLOOKUP(D3785,'cpi roi'!A:C,2,FALSE)</f>
        <v>172.2</v>
      </c>
      <c r="F3785" s="18" t="s">
        <v>11237</v>
      </c>
      <c r="G3785" s="18">
        <v>4.3</v>
      </c>
      <c r="H3785" s="19">
        <v>16000</v>
      </c>
      <c r="I3785" s="18" t="s">
        <v>11620</v>
      </c>
      <c r="J3785" s="18" t="s">
        <v>10197</v>
      </c>
      <c r="K3785" s="18" t="s">
        <v>11621</v>
      </c>
      <c r="L3785" s="18" t="s">
        <v>199</v>
      </c>
      <c r="M3785" s="20">
        <v>14000000</v>
      </c>
      <c r="N3785" s="20">
        <v>38574362</v>
      </c>
      <c r="O3785" s="21">
        <f t="shared" si="177"/>
        <v>68255563.887340307</v>
      </c>
      <c r="P3785" s="22">
        <f t="shared" si="178"/>
        <v>275.53115714285713</v>
      </c>
      <c r="Q3785" s="20">
        <f t="shared" si="179"/>
        <v>22400907.084785134</v>
      </c>
      <c r="R3785" s="18" t="s">
        <v>9668</v>
      </c>
      <c r="S3785" s="18">
        <v>97</v>
      </c>
    </row>
    <row r="3786" spans="1:19" x14ac:dyDescent="0.25">
      <c r="A3786" s="18" t="s">
        <v>11622</v>
      </c>
      <c r="B3786" s="18" t="s">
        <v>20</v>
      </c>
      <c r="C3786" s="18" t="s">
        <v>45</v>
      </c>
      <c r="D3786" s="18">
        <v>2000</v>
      </c>
      <c r="E3786" s="18">
        <f>VLOOKUP(D3786,'cpi roi'!A:C,2,FALSE)</f>
        <v>172.2</v>
      </c>
      <c r="F3786" s="18" t="s">
        <v>11237</v>
      </c>
      <c r="G3786" s="18">
        <v>5.3</v>
      </c>
      <c r="H3786" s="19">
        <v>10000</v>
      </c>
      <c r="I3786" s="18" t="s">
        <v>11623</v>
      </c>
      <c r="J3786" s="18" t="s">
        <v>11624</v>
      </c>
      <c r="K3786" s="18" t="s">
        <v>6967</v>
      </c>
      <c r="L3786" s="18" t="s">
        <v>34</v>
      </c>
      <c r="M3786" s="20">
        <v>8000000</v>
      </c>
      <c r="N3786" s="20">
        <v>10194274</v>
      </c>
      <c r="O3786" s="21">
        <f t="shared" si="177"/>
        <v>18038300.161440186</v>
      </c>
      <c r="P3786" s="22">
        <f t="shared" si="178"/>
        <v>127.428425</v>
      </c>
      <c r="Q3786" s="20">
        <f t="shared" si="179"/>
        <v>5920019.7444831589</v>
      </c>
      <c r="R3786" s="18" t="s">
        <v>9442</v>
      </c>
      <c r="S3786" s="18">
        <v>92</v>
      </c>
    </row>
    <row r="3787" spans="1:19" x14ac:dyDescent="0.25">
      <c r="A3787" s="18" t="s">
        <v>11625</v>
      </c>
      <c r="B3787" s="18" t="s">
        <v>2004</v>
      </c>
      <c r="C3787" s="18" t="s">
        <v>45</v>
      </c>
      <c r="D3787" s="18">
        <v>2000</v>
      </c>
      <c r="E3787" s="18">
        <f>VLOOKUP(D3787,'cpi roi'!A:C,2,FALSE)</f>
        <v>172.2</v>
      </c>
      <c r="F3787" s="18" t="s">
        <v>11500</v>
      </c>
      <c r="G3787" s="18">
        <v>5.4</v>
      </c>
      <c r="H3787" s="19">
        <v>14000</v>
      </c>
      <c r="I3787" s="18" t="s">
        <v>9611</v>
      </c>
      <c r="J3787" s="18" t="s">
        <v>6812</v>
      </c>
      <c r="K3787" s="18" t="s">
        <v>11352</v>
      </c>
      <c r="L3787" s="18" t="s">
        <v>34</v>
      </c>
      <c r="M3787" s="20">
        <v>24000000</v>
      </c>
      <c r="N3787" s="20">
        <v>12452362</v>
      </c>
      <c r="O3787" s="21">
        <f t="shared" si="177"/>
        <v>22033883.283391405</v>
      </c>
      <c r="P3787" s="22">
        <f t="shared" si="178"/>
        <v>51.884841666666674</v>
      </c>
      <c r="Q3787" s="20">
        <f t="shared" si="179"/>
        <v>7231336.8176538907</v>
      </c>
      <c r="R3787" s="18" t="s">
        <v>11396</v>
      </c>
      <c r="S3787" s="18">
        <v>107</v>
      </c>
    </row>
    <row r="3788" spans="1:19" x14ac:dyDescent="0.25">
      <c r="A3788" s="18" t="s">
        <v>11626</v>
      </c>
      <c r="B3788" s="18" t="s">
        <v>20</v>
      </c>
      <c r="C3788" s="18" t="s">
        <v>394</v>
      </c>
      <c r="D3788" s="18">
        <v>2000</v>
      </c>
      <c r="E3788" s="18">
        <f>VLOOKUP(D3788,'cpi roi'!A:C,2,FALSE)</f>
        <v>172.2</v>
      </c>
      <c r="F3788" s="18" t="s">
        <v>11627</v>
      </c>
      <c r="G3788" s="18">
        <v>7.7</v>
      </c>
      <c r="H3788" s="19">
        <v>30000</v>
      </c>
      <c r="I3788" s="18" t="s">
        <v>11628</v>
      </c>
      <c r="J3788" s="18" t="s">
        <v>11629</v>
      </c>
      <c r="K3788" s="18" t="s">
        <v>11630</v>
      </c>
      <c r="L3788" s="18" t="s">
        <v>2113</v>
      </c>
      <c r="M3788" s="20">
        <v>0</v>
      </c>
      <c r="N3788" s="20">
        <v>151086</v>
      </c>
      <c r="O3788" s="21">
        <f t="shared" si="177"/>
        <v>267339.74564459932</v>
      </c>
      <c r="P3788" s="22">
        <f t="shared" si="178"/>
        <v>0</v>
      </c>
      <c r="Q3788" s="20">
        <f t="shared" si="179"/>
        <v>87738.675958188149</v>
      </c>
      <c r="R3788" s="18" t="s">
        <v>6008</v>
      </c>
      <c r="S3788" s="18">
        <v>103</v>
      </c>
    </row>
    <row r="3789" spans="1:19" x14ac:dyDescent="0.25">
      <c r="A3789" s="18" t="s">
        <v>11631</v>
      </c>
      <c r="B3789" s="18" t="s">
        <v>424</v>
      </c>
      <c r="C3789" s="18" t="s">
        <v>21</v>
      </c>
      <c r="D3789" s="18">
        <v>2000</v>
      </c>
      <c r="E3789" s="18">
        <f>VLOOKUP(D3789,'cpi roi'!A:C,2,FALSE)</f>
        <v>172.2</v>
      </c>
      <c r="F3789" s="18" t="s">
        <v>11632</v>
      </c>
      <c r="G3789" s="18">
        <v>8.1999999999999993</v>
      </c>
      <c r="H3789" s="19">
        <v>13000</v>
      </c>
      <c r="I3789" s="18" t="s">
        <v>11633</v>
      </c>
      <c r="J3789" s="18" t="s">
        <v>11634</v>
      </c>
      <c r="K3789" s="18" t="s">
        <v>11635</v>
      </c>
      <c r="L3789" s="18" t="s">
        <v>2540</v>
      </c>
      <c r="M3789" s="20">
        <v>0</v>
      </c>
      <c r="N3789" s="20">
        <v>25461</v>
      </c>
      <c r="O3789" s="21">
        <f t="shared" si="177"/>
        <v>45052.071428571428</v>
      </c>
      <c r="P3789" s="22">
        <f t="shared" si="178"/>
        <v>0</v>
      </c>
      <c r="Q3789" s="20">
        <f t="shared" si="179"/>
        <v>14785.714285714286</v>
      </c>
      <c r="R3789" s="18" t="s">
        <v>11636</v>
      </c>
      <c r="S3789" s="18">
        <v>145</v>
      </c>
    </row>
    <row r="3790" spans="1:19" x14ac:dyDescent="0.25">
      <c r="A3790" s="18" t="s">
        <v>11637</v>
      </c>
      <c r="B3790" s="18" t="s">
        <v>20</v>
      </c>
      <c r="C3790" s="18" t="s">
        <v>45</v>
      </c>
      <c r="D3790" s="18">
        <v>2000</v>
      </c>
      <c r="E3790" s="18">
        <f>VLOOKUP(D3790,'cpi roi'!A:C,2,FALSE)</f>
        <v>172.2</v>
      </c>
      <c r="F3790" s="18" t="s">
        <v>11616</v>
      </c>
      <c r="G3790" s="18">
        <v>5.2</v>
      </c>
      <c r="H3790" s="19">
        <v>13000</v>
      </c>
      <c r="I3790" s="18" t="s">
        <v>5789</v>
      </c>
      <c r="J3790" s="18" t="s">
        <v>11638</v>
      </c>
      <c r="K3790" s="18" t="s">
        <v>11638</v>
      </c>
      <c r="L3790" s="18" t="s">
        <v>34</v>
      </c>
      <c r="M3790" s="20">
        <v>24000000</v>
      </c>
      <c r="N3790" s="20">
        <v>13743212</v>
      </c>
      <c r="O3790" s="21">
        <f t="shared" si="177"/>
        <v>24317983.138211381</v>
      </c>
      <c r="P3790" s="22">
        <f t="shared" si="178"/>
        <v>57.26338333333333</v>
      </c>
      <c r="Q3790" s="20">
        <f t="shared" si="179"/>
        <v>7980959.349593496</v>
      </c>
      <c r="R3790" s="18" t="s">
        <v>8322</v>
      </c>
      <c r="S3790" s="18">
        <v>84</v>
      </c>
    </row>
    <row r="3791" spans="1:19" x14ac:dyDescent="0.25">
      <c r="A3791" s="18" t="s">
        <v>11639</v>
      </c>
      <c r="B3791" s="18" t="s">
        <v>20</v>
      </c>
      <c r="C3791" s="18" t="s">
        <v>21</v>
      </c>
      <c r="D3791" s="18">
        <v>2000</v>
      </c>
      <c r="E3791" s="18">
        <f>VLOOKUP(D3791,'cpi roi'!A:C,2,FALSE)</f>
        <v>172.2</v>
      </c>
      <c r="F3791" s="18" t="s">
        <v>11616</v>
      </c>
      <c r="G3791" s="18">
        <v>6.9</v>
      </c>
      <c r="H3791" s="19">
        <v>23000</v>
      </c>
      <c r="I3791" s="18" t="s">
        <v>11640</v>
      </c>
      <c r="J3791" s="18" t="s">
        <v>11640</v>
      </c>
      <c r="K3791" s="18" t="s">
        <v>11641</v>
      </c>
      <c r="L3791" s="18" t="s">
        <v>34</v>
      </c>
      <c r="M3791" s="20">
        <v>20000000</v>
      </c>
      <c r="N3791" s="20">
        <v>22428990</v>
      </c>
      <c r="O3791" s="21">
        <f t="shared" si="177"/>
        <v>39687068.832752615</v>
      </c>
      <c r="P3791" s="22">
        <f t="shared" si="178"/>
        <v>112.14494999999999</v>
      </c>
      <c r="Q3791" s="20">
        <f t="shared" si="179"/>
        <v>13024965.156794425</v>
      </c>
      <c r="R3791" s="18" t="s">
        <v>11204</v>
      </c>
      <c r="S3791" s="18">
        <v>126</v>
      </c>
    </row>
    <row r="3792" spans="1:19" x14ac:dyDescent="0.25">
      <c r="A3792" s="18" t="s">
        <v>11642</v>
      </c>
      <c r="B3792" s="18" t="s">
        <v>20</v>
      </c>
      <c r="C3792" s="18" t="s">
        <v>108</v>
      </c>
      <c r="D3792" s="18">
        <v>2000</v>
      </c>
      <c r="E3792" s="18">
        <f>VLOOKUP(D3792,'cpi roi'!A:C,2,FALSE)</f>
        <v>172.2</v>
      </c>
      <c r="F3792" s="18" t="s">
        <v>11643</v>
      </c>
      <c r="G3792" s="18">
        <v>7.9</v>
      </c>
      <c r="H3792" s="19">
        <v>51000</v>
      </c>
      <c r="I3792" s="18" t="s">
        <v>11644</v>
      </c>
      <c r="J3792" s="18" t="s">
        <v>11644</v>
      </c>
      <c r="K3792" s="18" t="s">
        <v>11645</v>
      </c>
      <c r="L3792" s="18" t="s">
        <v>2991</v>
      </c>
      <c r="M3792" s="20">
        <v>1500000</v>
      </c>
      <c r="N3792" s="20">
        <v>12413888</v>
      </c>
      <c r="O3792" s="21">
        <f t="shared" si="177"/>
        <v>21965805.305458769</v>
      </c>
      <c r="P3792" s="22">
        <f t="shared" si="178"/>
        <v>827.59253333333334</v>
      </c>
      <c r="Q3792" s="20">
        <f t="shared" si="179"/>
        <v>7208994.1927990709</v>
      </c>
      <c r="R3792" s="18" t="s">
        <v>11646</v>
      </c>
      <c r="S3792" s="18">
        <v>114</v>
      </c>
    </row>
    <row r="3793" spans="1:19" x14ac:dyDescent="0.25">
      <c r="A3793" s="18" t="s">
        <v>11647</v>
      </c>
      <c r="B3793" s="18" t="s">
        <v>20</v>
      </c>
      <c r="C3793" s="18" t="s">
        <v>45</v>
      </c>
      <c r="D3793" s="18">
        <v>2000</v>
      </c>
      <c r="E3793" s="18">
        <f>VLOOKUP(D3793,'cpi roi'!A:C,2,FALSE)</f>
        <v>172.2</v>
      </c>
      <c r="F3793" s="18" t="s">
        <v>8194</v>
      </c>
      <c r="G3793" s="18">
        <v>7</v>
      </c>
      <c r="H3793" s="19">
        <v>7300</v>
      </c>
      <c r="I3793" s="18" t="s">
        <v>11648</v>
      </c>
      <c r="J3793" s="18" t="s">
        <v>11648</v>
      </c>
      <c r="K3793" s="18" t="s">
        <v>11649</v>
      </c>
      <c r="L3793" s="18" t="s">
        <v>34</v>
      </c>
      <c r="M3793" s="20">
        <v>1000000</v>
      </c>
      <c r="N3793" s="20">
        <v>2019121</v>
      </c>
      <c r="O3793" s="21">
        <f t="shared" si="177"/>
        <v>3572741.9785133568</v>
      </c>
      <c r="P3793" s="22">
        <f t="shared" si="178"/>
        <v>201.91210000000001</v>
      </c>
      <c r="Q3793" s="20">
        <f t="shared" si="179"/>
        <v>1172544.1347270615</v>
      </c>
      <c r="R3793" s="18" t="s">
        <v>11650</v>
      </c>
      <c r="S3793" s="18">
        <v>94</v>
      </c>
    </row>
    <row r="3794" spans="1:19" x14ac:dyDescent="0.25">
      <c r="A3794" s="18" t="s">
        <v>11651</v>
      </c>
      <c r="B3794" s="18" t="s">
        <v>2004</v>
      </c>
      <c r="C3794" s="18" t="s">
        <v>21</v>
      </c>
      <c r="D3794" s="18">
        <v>2000</v>
      </c>
      <c r="E3794" s="18">
        <f>VLOOKUP(D3794,'cpi roi'!A:C,2,FALSE)</f>
        <v>172.2</v>
      </c>
      <c r="F3794" s="18" t="s">
        <v>11652</v>
      </c>
      <c r="G3794" s="18">
        <v>4.7</v>
      </c>
      <c r="H3794" s="19">
        <v>4400</v>
      </c>
      <c r="I3794" s="18" t="s">
        <v>4289</v>
      </c>
      <c r="J3794" s="18" t="s">
        <v>11653</v>
      </c>
      <c r="K3794" s="18" t="s">
        <v>11654</v>
      </c>
      <c r="L3794" s="18" t="s">
        <v>34</v>
      </c>
      <c r="M3794" s="20">
        <v>24000000</v>
      </c>
      <c r="N3794" s="20">
        <v>5280035</v>
      </c>
      <c r="O3794" s="21">
        <f t="shared" si="177"/>
        <v>9342779.7009291518</v>
      </c>
      <c r="P3794" s="22">
        <f t="shared" si="178"/>
        <v>22.000145833333335</v>
      </c>
      <c r="Q3794" s="20">
        <f t="shared" si="179"/>
        <v>3066222.4157955865</v>
      </c>
      <c r="R3794" s="18" t="s">
        <v>4534</v>
      </c>
      <c r="S3794" s="18">
        <v>105</v>
      </c>
    </row>
    <row r="3795" spans="1:19" x14ac:dyDescent="0.25">
      <c r="A3795" s="18" t="s">
        <v>11655</v>
      </c>
      <c r="B3795" s="18" t="s">
        <v>20</v>
      </c>
      <c r="C3795" s="18" t="s">
        <v>21</v>
      </c>
      <c r="D3795" s="18">
        <v>2000</v>
      </c>
      <c r="E3795" s="18">
        <f>VLOOKUP(D3795,'cpi roi'!A:C,2,FALSE)</f>
        <v>172.2</v>
      </c>
      <c r="F3795" s="18" t="s">
        <v>11335</v>
      </c>
      <c r="G3795" s="18">
        <v>6.8</v>
      </c>
      <c r="H3795" s="19">
        <v>9400</v>
      </c>
      <c r="I3795" s="18" t="s">
        <v>11656</v>
      </c>
      <c r="J3795" s="18" t="s">
        <v>11656</v>
      </c>
      <c r="K3795" s="18" t="s">
        <v>11657</v>
      </c>
      <c r="L3795" s="18" t="s">
        <v>34</v>
      </c>
      <c r="M3795" s="20">
        <v>1000000</v>
      </c>
      <c r="N3795" s="20">
        <v>1666028</v>
      </c>
      <c r="O3795" s="21">
        <f t="shared" si="177"/>
        <v>2947960.1138211382</v>
      </c>
      <c r="P3795" s="22">
        <f t="shared" si="178"/>
        <v>166.6028</v>
      </c>
      <c r="Q3795" s="20">
        <f t="shared" si="179"/>
        <v>967495.93495934957</v>
      </c>
      <c r="R3795" s="18" t="s">
        <v>11658</v>
      </c>
      <c r="S3795" s="18">
        <v>110</v>
      </c>
    </row>
    <row r="3796" spans="1:19" x14ac:dyDescent="0.25">
      <c r="A3796" s="18" t="s">
        <v>11659</v>
      </c>
      <c r="B3796" s="18" t="s">
        <v>20</v>
      </c>
      <c r="C3796" s="18" t="s">
        <v>45</v>
      </c>
      <c r="D3796" s="18">
        <v>2000</v>
      </c>
      <c r="E3796" s="18">
        <f>VLOOKUP(D3796,'cpi roi'!A:C,2,FALSE)</f>
        <v>172.2</v>
      </c>
      <c r="F3796" s="18" t="s">
        <v>11426</v>
      </c>
      <c r="G3796" s="18">
        <v>5.8</v>
      </c>
      <c r="H3796" s="19">
        <v>3600</v>
      </c>
      <c r="I3796" s="18" t="s">
        <v>11660</v>
      </c>
      <c r="J3796" s="18" t="s">
        <v>11661</v>
      </c>
      <c r="K3796" s="18" t="s">
        <v>10031</v>
      </c>
      <c r="L3796" s="18" t="s">
        <v>26</v>
      </c>
      <c r="M3796" s="20">
        <v>0</v>
      </c>
      <c r="N3796" s="20">
        <v>313768</v>
      </c>
      <c r="O3796" s="21">
        <f t="shared" si="177"/>
        <v>555198.08130081301</v>
      </c>
      <c r="P3796" s="22">
        <f t="shared" si="178"/>
        <v>0</v>
      </c>
      <c r="Q3796" s="20">
        <f t="shared" si="179"/>
        <v>182211.38211382114</v>
      </c>
      <c r="R3796" s="18" t="s">
        <v>10855</v>
      </c>
      <c r="S3796" s="18">
        <v>86</v>
      </c>
    </row>
    <row r="3797" spans="1:19" x14ac:dyDescent="0.25">
      <c r="A3797" s="18" t="s">
        <v>11662</v>
      </c>
      <c r="B3797" s="18" t="s">
        <v>20</v>
      </c>
      <c r="C3797" s="18" t="s">
        <v>21</v>
      </c>
      <c r="D3797" s="18">
        <v>2000</v>
      </c>
      <c r="E3797" s="18">
        <f>VLOOKUP(D3797,'cpi roi'!A:C,2,FALSE)</f>
        <v>172.2</v>
      </c>
      <c r="F3797" s="18" t="s">
        <v>11371</v>
      </c>
      <c r="G3797" s="18">
        <v>5.9</v>
      </c>
      <c r="H3797" s="19">
        <v>15000</v>
      </c>
      <c r="I3797" s="18" t="s">
        <v>11663</v>
      </c>
      <c r="J3797" s="18" t="s">
        <v>9831</v>
      </c>
      <c r="K3797" s="18" t="s">
        <v>10248</v>
      </c>
      <c r="L3797" s="18" t="s">
        <v>34</v>
      </c>
      <c r="M3797" s="20">
        <v>24000000</v>
      </c>
      <c r="N3797" s="20">
        <v>12591270</v>
      </c>
      <c r="O3797" s="21">
        <f t="shared" si="177"/>
        <v>22279674.616724737</v>
      </c>
      <c r="P3797" s="22">
        <f t="shared" si="178"/>
        <v>52.463625</v>
      </c>
      <c r="Q3797" s="20">
        <f t="shared" si="179"/>
        <v>7312003.4843205577</v>
      </c>
      <c r="R3797" s="18" t="s">
        <v>11664</v>
      </c>
      <c r="S3797" s="18">
        <v>90</v>
      </c>
    </row>
    <row r="3798" spans="1:19" x14ac:dyDescent="0.25">
      <c r="A3798" s="18" t="s">
        <v>11665</v>
      </c>
      <c r="B3798" s="18" t="s">
        <v>20</v>
      </c>
      <c r="C3798" s="18" t="s">
        <v>21</v>
      </c>
      <c r="D3798" s="18">
        <v>2000</v>
      </c>
      <c r="E3798" s="18">
        <f>VLOOKUP(D3798,'cpi roi'!A:C,2,FALSE)</f>
        <v>172.2</v>
      </c>
      <c r="F3798" s="18" t="s">
        <v>10862</v>
      </c>
      <c r="G3798" s="18">
        <v>6.5</v>
      </c>
      <c r="H3798" s="19">
        <v>6900</v>
      </c>
      <c r="I3798" s="18" t="s">
        <v>1504</v>
      </c>
      <c r="J3798" s="18" t="s">
        <v>569</v>
      </c>
      <c r="K3798" s="18" t="s">
        <v>10475</v>
      </c>
      <c r="L3798" s="18" t="s">
        <v>34</v>
      </c>
      <c r="M3798" s="20">
        <v>8500000</v>
      </c>
      <c r="N3798" s="20">
        <v>270745</v>
      </c>
      <c r="O3798" s="21">
        <f t="shared" si="177"/>
        <v>479070.85656213708</v>
      </c>
      <c r="P3798" s="22">
        <f t="shared" si="178"/>
        <v>3.1852352941176472</v>
      </c>
      <c r="Q3798" s="20">
        <f t="shared" si="179"/>
        <v>157227.06155632986</v>
      </c>
      <c r="R3798" s="18" t="s">
        <v>7574</v>
      </c>
      <c r="S3798" s="18">
        <v>105</v>
      </c>
    </row>
    <row r="3799" spans="1:19" x14ac:dyDescent="0.25">
      <c r="A3799" s="18" t="s">
        <v>11666</v>
      </c>
      <c r="B3799" s="18" t="s">
        <v>37</v>
      </c>
      <c r="C3799" s="18" t="s">
        <v>45</v>
      </c>
      <c r="D3799" s="18">
        <v>2000</v>
      </c>
      <c r="E3799" s="18">
        <f>VLOOKUP(D3799,'cpi roi'!A:C,2,FALSE)</f>
        <v>172.2</v>
      </c>
      <c r="F3799" s="18" t="s">
        <v>11480</v>
      </c>
      <c r="G3799" s="18">
        <v>7</v>
      </c>
      <c r="H3799" s="19">
        <v>20000</v>
      </c>
      <c r="I3799" s="18" t="s">
        <v>11667</v>
      </c>
      <c r="J3799" s="18" t="s">
        <v>11668</v>
      </c>
      <c r="K3799" s="18" t="s">
        <v>11669</v>
      </c>
      <c r="L3799" s="18" t="s">
        <v>34</v>
      </c>
      <c r="M3799" s="20">
        <v>6000000</v>
      </c>
      <c r="N3799" s="20">
        <v>35547761</v>
      </c>
      <c r="O3799" s="21">
        <f t="shared" si="177"/>
        <v>62900132.268873401</v>
      </c>
      <c r="P3799" s="22">
        <f t="shared" si="178"/>
        <v>592.4626833333333</v>
      </c>
      <c r="Q3799" s="20">
        <f t="shared" si="179"/>
        <v>20643299.07084785</v>
      </c>
      <c r="R3799" s="18" t="s">
        <v>11131</v>
      </c>
      <c r="S3799" s="18">
        <v>95</v>
      </c>
    </row>
    <row r="3800" spans="1:19" x14ac:dyDescent="0.25">
      <c r="A3800" s="18" t="s">
        <v>11670</v>
      </c>
      <c r="B3800" s="18" t="s">
        <v>2711</v>
      </c>
      <c r="C3800" s="18" t="s">
        <v>21</v>
      </c>
      <c r="D3800" s="18">
        <v>2000</v>
      </c>
      <c r="E3800" s="18">
        <f>VLOOKUP(D3800,'cpi roi'!A:C,2,FALSE)</f>
        <v>172.2</v>
      </c>
      <c r="F3800" s="18" t="s">
        <v>11518</v>
      </c>
      <c r="G3800" s="18">
        <v>7.1</v>
      </c>
      <c r="H3800" s="19">
        <v>8500</v>
      </c>
      <c r="I3800" s="18" t="s">
        <v>11606</v>
      </c>
      <c r="J3800" s="18" t="s">
        <v>11606</v>
      </c>
      <c r="K3800" s="18" t="s">
        <v>11671</v>
      </c>
      <c r="L3800" s="18" t="s">
        <v>457</v>
      </c>
      <c r="M3800" s="20">
        <v>0</v>
      </c>
      <c r="N3800" s="20">
        <v>6531687</v>
      </c>
      <c r="O3800" s="21">
        <f t="shared" si="177"/>
        <v>11557520.493031358</v>
      </c>
      <c r="P3800" s="22">
        <f t="shared" si="178"/>
        <v>0</v>
      </c>
      <c r="Q3800" s="20">
        <f t="shared" si="179"/>
        <v>3793081.8815331012</v>
      </c>
      <c r="R3800" s="18" t="s">
        <v>11608</v>
      </c>
      <c r="S3800" s="18">
        <v>92</v>
      </c>
    </row>
    <row r="3801" spans="1:19" x14ac:dyDescent="0.25">
      <c r="A3801" s="18" t="s">
        <v>11672</v>
      </c>
      <c r="B3801" s="18" t="s">
        <v>2711</v>
      </c>
      <c r="C3801" s="18" t="s">
        <v>21</v>
      </c>
      <c r="D3801" s="18">
        <v>2000</v>
      </c>
      <c r="E3801" s="18">
        <f>VLOOKUP(D3801,'cpi roi'!A:C,2,FALSE)</f>
        <v>172.2</v>
      </c>
      <c r="F3801" s="18" t="s">
        <v>11673</v>
      </c>
      <c r="G3801" s="18">
        <v>5.8</v>
      </c>
      <c r="H3801" s="19">
        <v>3200</v>
      </c>
      <c r="I3801" s="18" t="s">
        <v>11674</v>
      </c>
      <c r="J3801" s="18" t="s">
        <v>11674</v>
      </c>
      <c r="K3801" s="18" t="s">
        <v>11675</v>
      </c>
      <c r="L3801" s="18" t="s">
        <v>7601</v>
      </c>
      <c r="M3801" s="20">
        <v>0</v>
      </c>
      <c r="N3801" s="20">
        <v>126783</v>
      </c>
      <c r="O3801" s="21">
        <f t="shared" si="177"/>
        <v>224336.70209059233</v>
      </c>
      <c r="P3801" s="22">
        <f t="shared" si="178"/>
        <v>0</v>
      </c>
      <c r="Q3801" s="20">
        <f t="shared" si="179"/>
        <v>73625.43554006968</v>
      </c>
      <c r="R3801" s="18" t="s">
        <v>11676</v>
      </c>
      <c r="S3801" s="18">
        <v>87</v>
      </c>
    </row>
    <row r="3802" spans="1:19" x14ac:dyDescent="0.25">
      <c r="A3802" s="18" t="s">
        <v>11677</v>
      </c>
      <c r="B3802" s="18" t="s">
        <v>452</v>
      </c>
      <c r="C3802" s="18" t="s">
        <v>108</v>
      </c>
      <c r="D3802" s="18">
        <v>2000</v>
      </c>
      <c r="E3802" s="18">
        <f>VLOOKUP(D3802,'cpi roi'!A:C,2,FALSE)</f>
        <v>172.2</v>
      </c>
      <c r="F3802" s="18" t="s">
        <v>11678</v>
      </c>
      <c r="G3802" s="18">
        <v>7.9</v>
      </c>
      <c r="H3802" s="19">
        <v>12000</v>
      </c>
      <c r="I3802" s="18" t="s">
        <v>11679</v>
      </c>
      <c r="J3802" s="18" t="s">
        <v>11680</v>
      </c>
      <c r="K3802" s="18" t="s">
        <v>11679</v>
      </c>
      <c r="L3802" s="18" t="s">
        <v>10296</v>
      </c>
      <c r="M3802" s="20">
        <v>0</v>
      </c>
      <c r="N3802" s="20">
        <v>274675</v>
      </c>
      <c r="O3802" s="21">
        <f t="shared" si="177"/>
        <v>486024.81126596982</v>
      </c>
      <c r="P3802" s="22">
        <f t="shared" si="178"/>
        <v>0</v>
      </c>
      <c r="Q3802" s="20">
        <f t="shared" si="179"/>
        <v>159509.29152148665</v>
      </c>
      <c r="R3802" s="18" t="s">
        <v>11681</v>
      </c>
      <c r="S3802" s="18">
        <v>186</v>
      </c>
    </row>
    <row r="3803" spans="1:19" x14ac:dyDescent="0.25">
      <c r="A3803" s="18" t="s">
        <v>11682</v>
      </c>
      <c r="B3803" s="18" t="s">
        <v>20</v>
      </c>
      <c r="C3803" s="18" t="s">
        <v>45</v>
      </c>
      <c r="D3803" s="18">
        <v>2000</v>
      </c>
      <c r="E3803" s="18">
        <f>VLOOKUP(D3803,'cpi roi'!A:C,2,FALSE)</f>
        <v>172.2</v>
      </c>
      <c r="F3803" s="18" t="s">
        <v>11592</v>
      </c>
      <c r="G3803" s="18">
        <v>6.1</v>
      </c>
      <c r="H3803" s="19">
        <v>9200</v>
      </c>
      <c r="I3803" s="18" t="s">
        <v>1308</v>
      </c>
      <c r="J3803" s="18" t="s">
        <v>869</v>
      </c>
      <c r="K3803" s="18" t="s">
        <v>11683</v>
      </c>
      <c r="L3803" s="18" t="s">
        <v>34</v>
      </c>
      <c r="M3803" s="20">
        <v>21000000</v>
      </c>
      <c r="N3803" s="20">
        <v>6620242</v>
      </c>
      <c r="O3803" s="21">
        <f t="shared" si="177"/>
        <v>11714214.502903601</v>
      </c>
      <c r="P3803" s="22">
        <f t="shared" si="178"/>
        <v>31.524961904761906</v>
      </c>
      <c r="Q3803" s="20">
        <f t="shared" si="179"/>
        <v>3844507.549361208</v>
      </c>
      <c r="R3803" s="18" t="s">
        <v>5724</v>
      </c>
      <c r="S3803" s="18">
        <v>112</v>
      </c>
    </row>
    <row r="3804" spans="1:19" x14ac:dyDescent="0.25">
      <c r="A3804" s="18" t="s">
        <v>11684</v>
      </c>
      <c r="B3804" s="18" t="s">
        <v>20</v>
      </c>
      <c r="C3804" s="18" t="s">
        <v>108</v>
      </c>
      <c r="D3804" s="18">
        <v>2000</v>
      </c>
      <c r="E3804" s="18">
        <f>VLOOKUP(D3804,'cpi roi'!A:C,2,FALSE)</f>
        <v>172.2</v>
      </c>
      <c r="F3804" s="18" t="s">
        <v>11685</v>
      </c>
      <c r="G3804" s="18">
        <v>5.9</v>
      </c>
      <c r="H3804" s="19">
        <v>9100</v>
      </c>
      <c r="I3804" s="18" t="s">
        <v>3889</v>
      </c>
      <c r="J3804" s="18" t="s">
        <v>11686</v>
      </c>
      <c r="K3804" s="18" t="s">
        <v>10462</v>
      </c>
      <c r="L3804" s="18" t="s">
        <v>34</v>
      </c>
      <c r="M3804" s="20">
        <v>16000000</v>
      </c>
      <c r="N3804" s="20">
        <v>321279</v>
      </c>
      <c r="O3804" s="21">
        <f t="shared" si="177"/>
        <v>568488.45121951215</v>
      </c>
      <c r="P3804" s="22">
        <f t="shared" si="178"/>
        <v>2.0079937499999998</v>
      </c>
      <c r="Q3804" s="20">
        <f t="shared" si="179"/>
        <v>186573.17073170733</v>
      </c>
      <c r="R3804" s="18" t="s">
        <v>6858</v>
      </c>
      <c r="S3804" s="18">
        <v>114</v>
      </c>
    </row>
    <row r="3805" spans="1:19" x14ac:dyDescent="0.25">
      <c r="A3805" s="18" t="s">
        <v>11687</v>
      </c>
      <c r="B3805" s="18" t="s">
        <v>20</v>
      </c>
      <c r="C3805" s="18" t="s">
        <v>45</v>
      </c>
      <c r="D3805" s="18">
        <v>2000</v>
      </c>
      <c r="E3805" s="18">
        <f>VLOOKUP(D3805,'cpi roi'!A:C,2,FALSE)</f>
        <v>172.2</v>
      </c>
      <c r="F3805" s="18" t="s">
        <v>11421</v>
      </c>
      <c r="G3805" s="18">
        <v>5</v>
      </c>
      <c r="H3805" s="19">
        <v>9900</v>
      </c>
      <c r="I3805" s="18" t="s">
        <v>1590</v>
      </c>
      <c r="J3805" s="18" t="s">
        <v>8265</v>
      </c>
      <c r="K3805" s="18" t="s">
        <v>164</v>
      </c>
      <c r="L3805" s="18" t="s">
        <v>457</v>
      </c>
      <c r="M3805" s="20">
        <v>63000000</v>
      </c>
      <c r="N3805" s="20">
        <v>10890222</v>
      </c>
      <c r="O3805" s="21">
        <f t="shared" si="177"/>
        <v>19269748.219512194</v>
      </c>
      <c r="P3805" s="22">
        <f t="shared" si="178"/>
        <v>17.286066666666667</v>
      </c>
      <c r="Q3805" s="20">
        <f t="shared" si="179"/>
        <v>6324170.7317073168</v>
      </c>
      <c r="R3805" s="18" t="s">
        <v>48</v>
      </c>
      <c r="S3805" s="18">
        <v>105</v>
      </c>
    </row>
    <row r="3806" spans="1:19" x14ac:dyDescent="0.25">
      <c r="A3806" s="18" t="s">
        <v>11688</v>
      </c>
      <c r="B3806" s="18" t="s">
        <v>20</v>
      </c>
      <c r="C3806" s="18" t="s">
        <v>108</v>
      </c>
      <c r="D3806" s="18">
        <v>2000</v>
      </c>
      <c r="E3806" s="18">
        <f>VLOOKUP(D3806,'cpi roi'!A:C,2,FALSE)</f>
        <v>172.2</v>
      </c>
      <c r="F3806" s="18" t="s">
        <v>11689</v>
      </c>
      <c r="G3806" s="18">
        <v>6.6</v>
      </c>
      <c r="H3806" s="19">
        <v>13000</v>
      </c>
      <c r="I3806" s="18" t="s">
        <v>7177</v>
      </c>
      <c r="J3806" s="18" t="s">
        <v>11690</v>
      </c>
      <c r="K3806" s="18" t="s">
        <v>4547</v>
      </c>
      <c r="L3806" s="18" t="s">
        <v>34</v>
      </c>
      <c r="M3806" s="20">
        <v>3600000</v>
      </c>
      <c r="N3806" s="20">
        <v>43805</v>
      </c>
      <c r="O3806" s="21">
        <f t="shared" si="177"/>
        <v>77510.937862950057</v>
      </c>
      <c r="P3806" s="22">
        <f t="shared" si="178"/>
        <v>1.2168055555555555</v>
      </c>
      <c r="Q3806" s="20">
        <f t="shared" si="179"/>
        <v>25438.443670150988</v>
      </c>
      <c r="R3806" s="18" t="s">
        <v>11691</v>
      </c>
      <c r="S3806" s="18">
        <v>94</v>
      </c>
    </row>
    <row r="3807" spans="1:19" x14ac:dyDescent="0.25">
      <c r="A3807" s="18" t="s">
        <v>11692</v>
      </c>
      <c r="B3807" s="18" t="s">
        <v>20</v>
      </c>
      <c r="C3807" s="18" t="s">
        <v>108</v>
      </c>
      <c r="D3807" s="18">
        <v>2000</v>
      </c>
      <c r="E3807" s="18">
        <f>VLOOKUP(D3807,'cpi roi'!A:C,2,FALSE)</f>
        <v>172.2</v>
      </c>
      <c r="F3807" s="18" t="s">
        <v>10786</v>
      </c>
      <c r="G3807" s="18">
        <v>5.0999999999999996</v>
      </c>
      <c r="H3807" s="19">
        <v>14000</v>
      </c>
      <c r="I3807" s="18" t="s">
        <v>3937</v>
      </c>
      <c r="J3807" s="18" t="s">
        <v>11693</v>
      </c>
      <c r="K3807" s="18" t="s">
        <v>4063</v>
      </c>
      <c r="L3807" s="18" t="s">
        <v>34</v>
      </c>
      <c r="M3807" s="20">
        <v>65000000</v>
      </c>
      <c r="N3807" s="20">
        <v>40443010</v>
      </c>
      <c r="O3807" s="21">
        <f t="shared" si="177"/>
        <v>71562050.795586526</v>
      </c>
      <c r="P3807" s="22">
        <f t="shared" si="178"/>
        <v>62.22001538461538</v>
      </c>
      <c r="Q3807" s="20">
        <f t="shared" si="179"/>
        <v>23486068.524970964</v>
      </c>
      <c r="R3807" s="18" t="s">
        <v>48</v>
      </c>
      <c r="S3807" s="18">
        <v>107</v>
      </c>
    </row>
    <row r="3808" spans="1:19" x14ac:dyDescent="0.25">
      <c r="A3808" s="18" t="s">
        <v>11694</v>
      </c>
      <c r="B3808" s="18" t="s">
        <v>20</v>
      </c>
      <c r="C3808" s="18" t="s">
        <v>21</v>
      </c>
      <c r="D3808" s="18">
        <v>2000</v>
      </c>
      <c r="E3808" s="18">
        <f>VLOOKUP(D3808,'cpi roi'!A:C,2,FALSE)</f>
        <v>172.2</v>
      </c>
      <c r="F3808" s="18" t="s">
        <v>11695</v>
      </c>
      <c r="G3808" s="18">
        <v>6.2</v>
      </c>
      <c r="H3808" s="19">
        <v>15000</v>
      </c>
      <c r="I3808" s="18" t="s">
        <v>6986</v>
      </c>
      <c r="J3808" s="18" t="s">
        <v>6986</v>
      </c>
      <c r="K3808" s="18" t="s">
        <v>8563</v>
      </c>
      <c r="L3808" s="18" t="s">
        <v>26</v>
      </c>
      <c r="M3808" s="20">
        <v>0</v>
      </c>
      <c r="N3808" s="20">
        <v>1322763</v>
      </c>
      <c r="O3808" s="21">
        <f t="shared" si="177"/>
        <v>2340568.444250871</v>
      </c>
      <c r="P3808" s="22">
        <f t="shared" si="178"/>
        <v>0</v>
      </c>
      <c r="Q3808" s="20">
        <f t="shared" si="179"/>
        <v>768155.05226480833</v>
      </c>
      <c r="R3808" s="18" t="s">
        <v>6515</v>
      </c>
      <c r="S3808" s="18">
        <v>100</v>
      </c>
    </row>
    <row r="3809" spans="1:19" x14ac:dyDescent="0.25">
      <c r="A3809" s="18" t="s">
        <v>11696</v>
      </c>
      <c r="B3809" s="18" t="s">
        <v>20</v>
      </c>
      <c r="C3809" s="18" t="s">
        <v>45</v>
      </c>
      <c r="D3809" s="18">
        <v>2000</v>
      </c>
      <c r="E3809" s="18">
        <f>VLOOKUP(D3809,'cpi roi'!A:C,2,FALSE)</f>
        <v>172.2</v>
      </c>
      <c r="F3809" s="18" t="s">
        <v>11324</v>
      </c>
      <c r="G3809" s="18">
        <v>6.8</v>
      </c>
      <c r="H3809" s="19">
        <v>21000</v>
      </c>
      <c r="I3809" s="18" t="s">
        <v>692</v>
      </c>
      <c r="J3809" s="18" t="s">
        <v>692</v>
      </c>
      <c r="K3809" s="18" t="s">
        <v>11697</v>
      </c>
      <c r="L3809" s="18" t="s">
        <v>457</v>
      </c>
      <c r="M3809" s="20">
        <v>0</v>
      </c>
      <c r="N3809" s="20">
        <v>9206279</v>
      </c>
      <c r="O3809" s="21">
        <f t="shared" si="177"/>
        <v>16290088.335075494</v>
      </c>
      <c r="P3809" s="22">
        <f t="shared" si="178"/>
        <v>0</v>
      </c>
      <c r="Q3809" s="20">
        <f t="shared" si="179"/>
        <v>5346271.1962833917</v>
      </c>
      <c r="R3809" s="18" t="s">
        <v>11698</v>
      </c>
      <c r="S3809" s="18">
        <v>105</v>
      </c>
    </row>
    <row r="3810" spans="1:19" x14ac:dyDescent="0.25">
      <c r="A3810" s="18" t="s">
        <v>11699</v>
      </c>
      <c r="B3810" s="18" t="s">
        <v>341</v>
      </c>
      <c r="C3810" s="18" t="s">
        <v>394</v>
      </c>
      <c r="D3810" s="18">
        <v>2000</v>
      </c>
      <c r="E3810" s="18">
        <f>VLOOKUP(D3810,'cpi roi'!A:C,2,FALSE)</f>
        <v>172.2</v>
      </c>
      <c r="F3810" s="18" t="s">
        <v>11297</v>
      </c>
      <c r="G3810" s="18">
        <v>6.2</v>
      </c>
      <c r="H3810" s="19">
        <v>12000</v>
      </c>
      <c r="I3810" s="18" t="s">
        <v>11700</v>
      </c>
      <c r="J3810" s="18" t="s">
        <v>11701</v>
      </c>
      <c r="K3810" s="18" t="s">
        <v>11702</v>
      </c>
      <c r="L3810" s="18" t="s">
        <v>5820</v>
      </c>
      <c r="M3810" s="20">
        <v>30000000</v>
      </c>
      <c r="N3810" s="20">
        <v>103291131</v>
      </c>
      <c r="O3810" s="21">
        <f t="shared" si="177"/>
        <v>182768917.62891987</v>
      </c>
      <c r="P3810" s="22">
        <f t="shared" si="178"/>
        <v>344.30376999999999</v>
      </c>
      <c r="Q3810" s="20">
        <f t="shared" si="179"/>
        <v>59983235.191637635</v>
      </c>
      <c r="R3810" s="18" t="s">
        <v>48</v>
      </c>
      <c r="S3810" s="18">
        <v>78</v>
      </c>
    </row>
    <row r="3811" spans="1:19" x14ac:dyDescent="0.25">
      <c r="A3811" s="18" t="s">
        <v>11703</v>
      </c>
      <c r="B3811" s="18" t="s">
        <v>452</v>
      </c>
      <c r="C3811" s="18" t="s">
        <v>21</v>
      </c>
      <c r="D3811" s="18">
        <v>2000</v>
      </c>
      <c r="E3811" s="18">
        <f>VLOOKUP(D3811,'cpi roi'!A:C,2,FALSE)</f>
        <v>172.2</v>
      </c>
      <c r="F3811" s="18" t="s">
        <v>11704</v>
      </c>
      <c r="G3811" s="18">
        <v>7.2</v>
      </c>
      <c r="H3811" s="19">
        <v>13000</v>
      </c>
      <c r="I3811" s="18" t="s">
        <v>11705</v>
      </c>
      <c r="J3811" s="18" t="s">
        <v>11705</v>
      </c>
      <c r="K3811" s="18" t="s">
        <v>6377</v>
      </c>
      <c r="L3811" s="18" t="s">
        <v>457</v>
      </c>
      <c r="M3811" s="20">
        <v>0</v>
      </c>
      <c r="N3811" s="20">
        <v>95242</v>
      </c>
      <c r="O3811" s="21">
        <f t="shared" si="177"/>
        <v>168526.34959349595</v>
      </c>
      <c r="P3811" s="22">
        <f t="shared" si="178"/>
        <v>0</v>
      </c>
      <c r="Q3811" s="20">
        <f t="shared" si="179"/>
        <v>55308.943089430897</v>
      </c>
      <c r="R3811" s="18" t="s">
        <v>11706</v>
      </c>
      <c r="S3811" s="18">
        <v>118</v>
      </c>
    </row>
    <row r="3812" spans="1:19" x14ac:dyDescent="0.25">
      <c r="A3812" s="18" t="s">
        <v>11707</v>
      </c>
      <c r="B3812" s="18" t="s">
        <v>20</v>
      </c>
      <c r="C3812" s="18" t="s">
        <v>21</v>
      </c>
      <c r="D3812" s="18">
        <v>2000</v>
      </c>
      <c r="E3812" s="18">
        <f>VLOOKUP(D3812,'cpi roi'!A:C,2,FALSE)</f>
        <v>172.2</v>
      </c>
      <c r="F3812" s="18" t="s">
        <v>11708</v>
      </c>
      <c r="G3812" s="18">
        <v>6.9</v>
      </c>
      <c r="H3812" s="19">
        <v>5000</v>
      </c>
      <c r="I3812" s="18" t="s">
        <v>11709</v>
      </c>
      <c r="J3812" s="18" t="s">
        <v>11709</v>
      </c>
      <c r="K3812" s="18" t="s">
        <v>11710</v>
      </c>
      <c r="L3812" s="18" t="s">
        <v>199</v>
      </c>
      <c r="M3812" s="20">
        <v>0</v>
      </c>
      <c r="N3812" s="20">
        <v>254380</v>
      </c>
      <c r="O3812" s="21">
        <f t="shared" si="177"/>
        <v>450113.7398373984</v>
      </c>
      <c r="P3812" s="22">
        <f t="shared" si="178"/>
        <v>0</v>
      </c>
      <c r="Q3812" s="20">
        <f t="shared" si="179"/>
        <v>147723.57723577236</v>
      </c>
      <c r="R3812" s="18" t="s">
        <v>5501</v>
      </c>
      <c r="S3812" s="18">
        <v>87</v>
      </c>
    </row>
    <row r="3813" spans="1:19" x14ac:dyDescent="0.25">
      <c r="A3813" s="18" t="s">
        <v>11711</v>
      </c>
      <c r="B3813" s="18" t="s">
        <v>20</v>
      </c>
      <c r="C3813" s="18" t="s">
        <v>108</v>
      </c>
      <c r="D3813" s="18">
        <v>2000</v>
      </c>
      <c r="E3813" s="18">
        <f>VLOOKUP(D3813,'cpi roi'!A:C,2,FALSE)</f>
        <v>172.2</v>
      </c>
      <c r="F3813" s="18" t="s">
        <v>11712</v>
      </c>
      <c r="G3813" s="18">
        <v>6.7</v>
      </c>
      <c r="H3813" s="19">
        <v>13000</v>
      </c>
      <c r="I3813" s="18" t="s">
        <v>10594</v>
      </c>
      <c r="J3813" s="18" t="s">
        <v>11713</v>
      </c>
      <c r="K3813" s="18" t="s">
        <v>1876</v>
      </c>
      <c r="L3813" s="18" t="s">
        <v>26</v>
      </c>
      <c r="M3813" s="20">
        <v>0</v>
      </c>
      <c r="N3813" s="20">
        <v>30915</v>
      </c>
      <c r="O3813" s="21">
        <f t="shared" si="177"/>
        <v>54702.674216027874</v>
      </c>
      <c r="P3813" s="22">
        <f t="shared" si="178"/>
        <v>0</v>
      </c>
      <c r="Q3813" s="20">
        <f t="shared" si="179"/>
        <v>17952.961672473866</v>
      </c>
      <c r="R3813" s="18" t="s">
        <v>11064</v>
      </c>
      <c r="S3813" s="18">
        <v>103</v>
      </c>
    </row>
    <row r="3814" spans="1:19" x14ac:dyDescent="0.25">
      <c r="A3814" s="18" t="s">
        <v>11714</v>
      </c>
      <c r="B3814" s="18" t="s">
        <v>452</v>
      </c>
      <c r="C3814" s="18" t="s">
        <v>38</v>
      </c>
      <c r="D3814" s="18">
        <v>2000</v>
      </c>
      <c r="E3814" s="18">
        <f>VLOOKUP(D3814,'cpi roi'!A:C,2,FALSE)</f>
        <v>172.2</v>
      </c>
      <c r="F3814" s="18" t="s">
        <v>11335</v>
      </c>
      <c r="G3814" s="18">
        <v>6.5</v>
      </c>
      <c r="H3814" s="19">
        <v>52000</v>
      </c>
      <c r="I3814" s="18" t="s">
        <v>11715</v>
      </c>
      <c r="J3814" s="18" t="s">
        <v>2911</v>
      </c>
      <c r="K3814" s="18" t="s">
        <v>10328</v>
      </c>
      <c r="L3814" s="18" t="s">
        <v>457</v>
      </c>
      <c r="M3814" s="20">
        <v>0</v>
      </c>
      <c r="N3814" s="20">
        <v>60726164</v>
      </c>
      <c r="O3814" s="21">
        <f t="shared" si="177"/>
        <v>107452161.27061556</v>
      </c>
      <c r="P3814" s="22">
        <f t="shared" si="178"/>
        <v>0</v>
      </c>
      <c r="Q3814" s="20">
        <f t="shared" si="179"/>
        <v>35264903.600464575</v>
      </c>
      <c r="R3814" s="18" t="s">
        <v>10329</v>
      </c>
      <c r="S3814" s="18">
        <v>88</v>
      </c>
    </row>
    <row r="3815" spans="1:19" x14ac:dyDescent="0.25">
      <c r="A3815" s="18" t="s">
        <v>11716</v>
      </c>
      <c r="B3815" s="18" t="s">
        <v>37</v>
      </c>
      <c r="C3815" s="18" t="s">
        <v>45</v>
      </c>
      <c r="D3815" s="18">
        <v>2000</v>
      </c>
      <c r="E3815" s="18">
        <f>VLOOKUP(D3815,'cpi roi'!A:C,2,FALSE)</f>
        <v>172.2</v>
      </c>
      <c r="F3815" s="18" t="s">
        <v>10689</v>
      </c>
      <c r="G3815" s="18">
        <v>6.7</v>
      </c>
      <c r="H3815" s="19">
        <v>38000</v>
      </c>
      <c r="I3815" s="18" t="s">
        <v>293</v>
      </c>
      <c r="J3815" s="18" t="s">
        <v>293</v>
      </c>
      <c r="K3815" s="18" t="s">
        <v>293</v>
      </c>
      <c r="L3815" s="18" t="s">
        <v>34</v>
      </c>
      <c r="M3815" s="20">
        <v>25000000</v>
      </c>
      <c r="N3815" s="20">
        <v>29934477</v>
      </c>
      <c r="O3815" s="21">
        <f t="shared" si="177"/>
        <v>52967683.750871077</v>
      </c>
      <c r="P3815" s="22">
        <f t="shared" si="178"/>
        <v>119.73790799999999</v>
      </c>
      <c r="Q3815" s="20">
        <f t="shared" si="179"/>
        <v>17383552.264808364</v>
      </c>
      <c r="R3815" s="18" t="s">
        <v>9689</v>
      </c>
      <c r="S3815" s="18">
        <v>94</v>
      </c>
    </row>
    <row r="3816" spans="1:19" x14ac:dyDescent="0.25">
      <c r="A3816" s="18" t="s">
        <v>11717</v>
      </c>
      <c r="B3816" s="18" t="s">
        <v>452</v>
      </c>
      <c r="C3816" s="18" t="s">
        <v>45</v>
      </c>
      <c r="D3816" s="18">
        <v>2000</v>
      </c>
      <c r="E3816" s="18">
        <f>VLOOKUP(D3816,'cpi roi'!A:C,2,FALSE)</f>
        <v>172.2</v>
      </c>
      <c r="F3816" s="18" t="s">
        <v>11718</v>
      </c>
      <c r="G3816" s="18">
        <v>7.6</v>
      </c>
      <c r="H3816" s="19">
        <v>18000</v>
      </c>
      <c r="I3816" s="18" t="s">
        <v>11719</v>
      </c>
      <c r="J3816" s="18" t="s">
        <v>11719</v>
      </c>
      <c r="K3816" s="18" t="s">
        <v>11720</v>
      </c>
      <c r="L3816" s="18" t="s">
        <v>1098</v>
      </c>
      <c r="M3816" s="20">
        <v>0</v>
      </c>
      <c r="N3816" s="20">
        <v>80334</v>
      </c>
      <c r="O3816" s="21">
        <f t="shared" si="177"/>
        <v>142147.3275261324</v>
      </c>
      <c r="P3816" s="22">
        <f t="shared" si="178"/>
        <v>0</v>
      </c>
      <c r="Q3816" s="20">
        <f t="shared" si="179"/>
        <v>46651.56794425087</v>
      </c>
      <c r="R3816" s="18" t="s">
        <v>11706</v>
      </c>
      <c r="S3816" s="18">
        <v>98</v>
      </c>
    </row>
    <row r="3817" spans="1:19" x14ac:dyDescent="0.25">
      <c r="A3817" s="18" t="s">
        <v>11721</v>
      </c>
      <c r="B3817" s="18" t="s">
        <v>2004</v>
      </c>
      <c r="C3817" s="18" t="s">
        <v>21</v>
      </c>
      <c r="D3817" s="18">
        <v>2000</v>
      </c>
      <c r="E3817" s="18">
        <f>VLOOKUP(D3817,'cpi roi'!A:C,2,FALSE)</f>
        <v>172.2</v>
      </c>
      <c r="F3817" s="18" t="s">
        <v>11297</v>
      </c>
      <c r="G3817" s="18">
        <v>5.7</v>
      </c>
      <c r="H3817" s="19">
        <v>20000</v>
      </c>
      <c r="I3817" s="18" t="s">
        <v>7238</v>
      </c>
      <c r="J3817" s="18" t="s">
        <v>7238</v>
      </c>
      <c r="K3817" s="18" t="s">
        <v>9663</v>
      </c>
      <c r="L3817" s="18" t="s">
        <v>34</v>
      </c>
      <c r="M3817" s="20">
        <v>35000000</v>
      </c>
      <c r="N3817" s="20">
        <v>53425292</v>
      </c>
      <c r="O3817" s="21">
        <f t="shared" si="177"/>
        <v>94533603.207897797</v>
      </c>
      <c r="P3817" s="22">
        <f t="shared" si="178"/>
        <v>152.64369142857143</v>
      </c>
      <c r="Q3817" s="20">
        <f t="shared" si="179"/>
        <v>31025140.534262486</v>
      </c>
      <c r="R3817" s="18" t="s">
        <v>3747</v>
      </c>
      <c r="S3817" s="18">
        <v>106</v>
      </c>
    </row>
    <row r="3818" spans="1:19" x14ac:dyDescent="0.25">
      <c r="A3818" s="18" t="s">
        <v>11722</v>
      </c>
      <c r="B3818" s="18" t="s">
        <v>2004</v>
      </c>
      <c r="C3818" s="18" t="s">
        <v>45</v>
      </c>
      <c r="D3818" s="18">
        <v>2000</v>
      </c>
      <c r="E3818" s="18">
        <f>VLOOKUP(D3818,'cpi roi'!A:C,2,FALSE)</f>
        <v>172.2</v>
      </c>
      <c r="F3818" s="18" t="s">
        <v>11723</v>
      </c>
      <c r="G3818" s="18">
        <v>7.3</v>
      </c>
      <c r="H3818" s="19">
        <v>9200</v>
      </c>
      <c r="I3818" s="18" t="s">
        <v>11724</v>
      </c>
      <c r="J3818" s="18" t="s">
        <v>11724</v>
      </c>
      <c r="K3818" s="18" t="s">
        <v>11725</v>
      </c>
      <c r="L3818" s="18" t="s">
        <v>310</v>
      </c>
      <c r="M3818" s="20">
        <v>0</v>
      </c>
      <c r="N3818" s="20">
        <v>9719848</v>
      </c>
      <c r="O3818" s="21">
        <f t="shared" si="177"/>
        <v>17198825.11962834</v>
      </c>
      <c r="P3818" s="22">
        <f t="shared" si="178"/>
        <v>0</v>
      </c>
      <c r="Q3818" s="20">
        <f t="shared" si="179"/>
        <v>5644511.0336817652</v>
      </c>
      <c r="R3818" s="18" t="s">
        <v>11726</v>
      </c>
      <c r="S3818" s="18">
        <v>114</v>
      </c>
    </row>
    <row r="3819" spans="1:19" x14ac:dyDescent="0.25">
      <c r="A3819" s="18" t="s">
        <v>11727</v>
      </c>
      <c r="B3819" s="18" t="s">
        <v>424</v>
      </c>
      <c r="C3819" s="18" t="s">
        <v>108</v>
      </c>
      <c r="D3819" s="18">
        <v>2000</v>
      </c>
      <c r="E3819" s="18">
        <f>VLOOKUP(D3819,'cpi roi'!A:C,2,FALSE)</f>
        <v>172.2</v>
      </c>
      <c r="F3819" s="18" t="s">
        <v>11728</v>
      </c>
      <c r="G3819" s="18">
        <v>7.1</v>
      </c>
      <c r="H3819" s="19">
        <v>22000</v>
      </c>
      <c r="I3819" s="18" t="s">
        <v>5466</v>
      </c>
      <c r="J3819" s="18" t="s">
        <v>5466</v>
      </c>
      <c r="K3819" s="18" t="s">
        <v>5466</v>
      </c>
      <c r="L3819" s="18" t="s">
        <v>34</v>
      </c>
      <c r="M3819" s="20">
        <v>10000000</v>
      </c>
      <c r="N3819" s="20">
        <v>15250594</v>
      </c>
      <c r="O3819" s="21">
        <f t="shared" si="177"/>
        <v>26985226.43321719</v>
      </c>
      <c r="P3819" s="22">
        <f t="shared" si="178"/>
        <v>152.50594000000001</v>
      </c>
      <c r="Q3819" s="20">
        <f t="shared" si="179"/>
        <v>8856326.3646922186</v>
      </c>
      <c r="R3819" s="18" t="s">
        <v>1791</v>
      </c>
      <c r="S3819" s="18">
        <v>114</v>
      </c>
    </row>
    <row r="3820" spans="1:19" x14ac:dyDescent="0.25">
      <c r="A3820" s="18" t="s">
        <v>11729</v>
      </c>
      <c r="B3820" s="18" t="s">
        <v>20</v>
      </c>
      <c r="C3820" s="18" t="s">
        <v>45</v>
      </c>
      <c r="D3820" s="18">
        <v>2000</v>
      </c>
      <c r="E3820" s="18">
        <f>VLOOKUP(D3820,'cpi roi'!A:C,2,FALSE)</f>
        <v>172.2</v>
      </c>
      <c r="F3820" s="18" t="s">
        <v>11730</v>
      </c>
      <c r="G3820" s="18">
        <v>6.5</v>
      </c>
      <c r="H3820" s="19">
        <v>5200</v>
      </c>
      <c r="I3820" s="18" t="s">
        <v>11731</v>
      </c>
      <c r="J3820" s="18" t="s">
        <v>11731</v>
      </c>
      <c r="K3820" s="18" t="s">
        <v>11732</v>
      </c>
      <c r="L3820" s="18" t="s">
        <v>26</v>
      </c>
      <c r="M3820" s="20">
        <v>0</v>
      </c>
      <c r="N3820" s="20">
        <v>1400</v>
      </c>
      <c r="O3820" s="21">
        <f t="shared" si="177"/>
        <v>2477.2357723577234</v>
      </c>
      <c r="P3820" s="22">
        <f t="shared" si="178"/>
        <v>0</v>
      </c>
      <c r="Q3820" s="20">
        <f t="shared" si="179"/>
        <v>813.00813008130081</v>
      </c>
      <c r="R3820" s="18" t="s">
        <v>5939</v>
      </c>
      <c r="S3820" s="18">
        <v>103</v>
      </c>
    </row>
    <row r="3821" spans="1:19" x14ac:dyDescent="0.25">
      <c r="A3821" s="18" t="s">
        <v>11733</v>
      </c>
      <c r="B3821" s="18" t="s">
        <v>20</v>
      </c>
      <c r="C3821" s="18" t="s">
        <v>45</v>
      </c>
      <c r="D3821" s="18">
        <v>2000</v>
      </c>
      <c r="E3821" s="18">
        <f>VLOOKUP(D3821,'cpi roi'!A:C,2,FALSE)</f>
        <v>172.2</v>
      </c>
      <c r="F3821" s="18" t="s">
        <v>11467</v>
      </c>
      <c r="G3821" s="18">
        <v>6.2</v>
      </c>
      <c r="H3821" s="19">
        <v>33000</v>
      </c>
      <c r="I3821" s="18" t="s">
        <v>10037</v>
      </c>
      <c r="J3821" s="18" t="s">
        <v>11734</v>
      </c>
      <c r="K3821" s="18" t="s">
        <v>8031</v>
      </c>
      <c r="L3821" s="18" t="s">
        <v>5820</v>
      </c>
      <c r="M3821" s="20">
        <v>35000000</v>
      </c>
      <c r="N3821" s="20">
        <v>29364989</v>
      </c>
      <c r="O3821" s="21">
        <f t="shared" si="177"/>
        <v>51960000.861207895</v>
      </c>
      <c r="P3821" s="22">
        <f t="shared" si="178"/>
        <v>83.899968571428573</v>
      </c>
      <c r="Q3821" s="20">
        <f t="shared" si="179"/>
        <v>17052839.140534263</v>
      </c>
      <c r="R3821" s="18" t="s">
        <v>7364</v>
      </c>
      <c r="S3821" s="18">
        <v>110</v>
      </c>
    </row>
    <row r="3822" spans="1:19" x14ac:dyDescent="0.25">
      <c r="A3822" s="18" t="s">
        <v>11735</v>
      </c>
      <c r="B3822" s="18" t="s">
        <v>37</v>
      </c>
      <c r="C3822" s="18" t="s">
        <v>782</v>
      </c>
      <c r="D3822" s="18">
        <v>2000</v>
      </c>
      <c r="E3822" s="18">
        <f>VLOOKUP(D3822,'cpi roi'!A:C,2,FALSE)</f>
        <v>172.2</v>
      </c>
      <c r="F3822" s="18" t="s">
        <v>11736</v>
      </c>
      <c r="G3822" s="18">
        <v>7</v>
      </c>
      <c r="H3822" s="19">
        <v>7200</v>
      </c>
      <c r="I3822" s="18" t="s">
        <v>5048</v>
      </c>
      <c r="J3822" s="18" t="s">
        <v>7448</v>
      </c>
      <c r="K3822" s="18" t="s">
        <v>10445</v>
      </c>
      <c r="L3822" s="18" t="s">
        <v>26</v>
      </c>
      <c r="M3822" s="20">
        <v>10000000</v>
      </c>
      <c r="N3822" s="20">
        <v>5164404</v>
      </c>
      <c r="O3822" s="21">
        <f t="shared" si="177"/>
        <v>9138175.9512195121</v>
      </c>
      <c r="P3822" s="22">
        <f t="shared" si="178"/>
        <v>51.644040000000004</v>
      </c>
      <c r="Q3822" s="20">
        <f t="shared" si="179"/>
        <v>2999073.1707317075</v>
      </c>
      <c r="R3822" s="18" t="s">
        <v>11737</v>
      </c>
      <c r="S3822" s="18">
        <v>135</v>
      </c>
    </row>
    <row r="3823" spans="1:19" x14ac:dyDescent="0.25">
      <c r="A3823" s="18" t="s">
        <v>11738</v>
      </c>
      <c r="B3823" s="18" t="s">
        <v>2004</v>
      </c>
      <c r="C3823" s="18" t="s">
        <v>45</v>
      </c>
      <c r="D3823" s="18">
        <v>2000</v>
      </c>
      <c r="E3823" s="18">
        <f>VLOOKUP(D3823,'cpi roi'!A:C,2,FALSE)</f>
        <v>172.2</v>
      </c>
      <c r="F3823" s="18" t="s">
        <v>11289</v>
      </c>
      <c r="G3823" s="18">
        <v>5.6</v>
      </c>
      <c r="H3823" s="19">
        <v>3700</v>
      </c>
      <c r="I3823" s="18" t="s">
        <v>908</v>
      </c>
      <c r="J3823" s="18" t="s">
        <v>10586</v>
      </c>
      <c r="K3823" s="18" t="s">
        <v>11739</v>
      </c>
      <c r="L3823" s="18" t="s">
        <v>34</v>
      </c>
      <c r="M3823" s="20">
        <v>14000000</v>
      </c>
      <c r="N3823" s="20">
        <v>3169930</v>
      </c>
      <c r="O3823" s="21">
        <f t="shared" si="177"/>
        <v>5609045.7084785132</v>
      </c>
      <c r="P3823" s="22">
        <f t="shared" si="178"/>
        <v>22.642357142857144</v>
      </c>
      <c r="Q3823" s="20">
        <f t="shared" si="179"/>
        <v>1840842.044134727</v>
      </c>
      <c r="R3823" s="18" t="s">
        <v>11073</v>
      </c>
      <c r="S3823" s="18">
        <v>112</v>
      </c>
    </row>
    <row r="3824" spans="1:19" x14ac:dyDescent="0.25">
      <c r="A3824" s="18" t="s">
        <v>11740</v>
      </c>
      <c r="B3824" s="18" t="s">
        <v>2004</v>
      </c>
      <c r="C3824" s="18" t="s">
        <v>21</v>
      </c>
      <c r="D3824" s="18">
        <v>2000</v>
      </c>
      <c r="E3824" s="18">
        <f>VLOOKUP(D3824,'cpi roi'!A:C,2,FALSE)</f>
        <v>172.2</v>
      </c>
      <c r="F3824" s="18" t="s">
        <v>10862</v>
      </c>
      <c r="G3824" s="18">
        <v>5.2</v>
      </c>
      <c r="H3824" s="19">
        <v>8300</v>
      </c>
      <c r="I3824" s="18" t="s">
        <v>11741</v>
      </c>
      <c r="J3824" s="18" t="s">
        <v>11742</v>
      </c>
      <c r="K3824" s="18" t="s">
        <v>11743</v>
      </c>
      <c r="L3824" s="18" t="s">
        <v>34</v>
      </c>
      <c r="M3824" s="20">
        <v>15000000</v>
      </c>
      <c r="N3824" s="20">
        <v>10873148</v>
      </c>
      <c r="O3824" s="21">
        <f t="shared" si="177"/>
        <v>19239536.55981417</v>
      </c>
      <c r="P3824" s="22">
        <f t="shared" si="178"/>
        <v>72.487653333333341</v>
      </c>
      <c r="Q3824" s="20">
        <f t="shared" si="179"/>
        <v>6314255.5168408826</v>
      </c>
      <c r="R3824" s="18" t="s">
        <v>9112</v>
      </c>
      <c r="S3824" s="18">
        <v>96</v>
      </c>
    </row>
    <row r="3825" spans="1:19" x14ac:dyDescent="0.25">
      <c r="A3825" s="18" t="s">
        <v>11744</v>
      </c>
      <c r="B3825" s="18" t="s">
        <v>20</v>
      </c>
      <c r="C3825" s="18" t="s">
        <v>21</v>
      </c>
      <c r="D3825" s="18">
        <v>2000</v>
      </c>
      <c r="E3825" s="18">
        <f>VLOOKUP(D3825,'cpi roi'!A:C,2,FALSE)</f>
        <v>172.2</v>
      </c>
      <c r="F3825" s="18" t="s">
        <v>11745</v>
      </c>
      <c r="G3825" s="18">
        <v>5.9</v>
      </c>
      <c r="H3825" s="19">
        <v>21000</v>
      </c>
      <c r="I3825" s="18" t="s">
        <v>1336</v>
      </c>
      <c r="J3825" s="18" t="s">
        <v>11746</v>
      </c>
      <c r="K3825" s="18" t="s">
        <v>8191</v>
      </c>
      <c r="L3825" s="18" t="s">
        <v>5820</v>
      </c>
      <c r="M3825" s="20">
        <v>8000000</v>
      </c>
      <c r="N3825" s="20">
        <v>105983</v>
      </c>
      <c r="O3825" s="21">
        <f t="shared" si="177"/>
        <v>187532.056329849</v>
      </c>
      <c r="P3825" s="22">
        <f t="shared" si="178"/>
        <v>1.3247875</v>
      </c>
      <c r="Q3825" s="20">
        <f t="shared" si="179"/>
        <v>61546.457607433222</v>
      </c>
      <c r="R3825" s="18" t="s">
        <v>7591</v>
      </c>
      <c r="S3825" s="18">
        <v>122</v>
      </c>
    </row>
    <row r="3826" spans="1:19" x14ac:dyDescent="0.25">
      <c r="A3826" s="18" t="s">
        <v>11747</v>
      </c>
      <c r="B3826" s="18" t="s">
        <v>341</v>
      </c>
      <c r="C3826" s="18" t="s">
        <v>394</v>
      </c>
      <c r="D3826" s="18">
        <v>2000</v>
      </c>
      <c r="E3826" s="18">
        <f>VLOOKUP(D3826,'cpi roi'!A:C,2,FALSE)</f>
        <v>172.2</v>
      </c>
      <c r="F3826" s="18" t="s">
        <v>10936</v>
      </c>
      <c r="G3826" s="18">
        <v>6.4</v>
      </c>
      <c r="H3826" s="19">
        <v>18000</v>
      </c>
      <c r="I3826" s="18" t="s">
        <v>11748</v>
      </c>
      <c r="J3826" s="18" t="s">
        <v>11749</v>
      </c>
      <c r="K3826" s="18" t="s">
        <v>11750</v>
      </c>
      <c r="L3826" s="18" t="s">
        <v>34</v>
      </c>
      <c r="M3826" s="20">
        <v>30000000</v>
      </c>
      <c r="N3826" s="20">
        <v>96159800</v>
      </c>
      <c r="O3826" s="21">
        <f t="shared" si="177"/>
        <v>170150354.58768874</v>
      </c>
      <c r="P3826" s="22">
        <f t="shared" si="178"/>
        <v>320.53266666666667</v>
      </c>
      <c r="Q3826" s="20">
        <f t="shared" si="179"/>
        <v>55841927.990708478</v>
      </c>
      <c r="R3826" s="18" t="s">
        <v>5946</v>
      </c>
      <c r="S3826" s="18">
        <v>77</v>
      </c>
    </row>
    <row r="3827" spans="1:19" x14ac:dyDescent="0.25">
      <c r="A3827" s="18" t="s">
        <v>11751</v>
      </c>
      <c r="B3827" s="18" t="s">
        <v>20</v>
      </c>
      <c r="C3827" s="18" t="s">
        <v>45</v>
      </c>
      <c r="D3827" s="18">
        <v>2000</v>
      </c>
      <c r="E3827" s="18">
        <f>VLOOKUP(D3827,'cpi roi'!A:C,2,FALSE)</f>
        <v>172.2</v>
      </c>
      <c r="F3827" s="18" t="s">
        <v>11480</v>
      </c>
      <c r="G3827" s="18">
        <v>5.6</v>
      </c>
      <c r="H3827" s="19">
        <v>9100</v>
      </c>
      <c r="I3827" s="18" t="s">
        <v>479</v>
      </c>
      <c r="J3827" s="18" t="s">
        <v>11752</v>
      </c>
      <c r="K3827" s="18" t="s">
        <v>11752</v>
      </c>
      <c r="L3827" s="18" t="s">
        <v>34</v>
      </c>
      <c r="M3827" s="20">
        <v>60000000</v>
      </c>
      <c r="N3827" s="20">
        <v>14145677</v>
      </c>
      <c r="O3827" s="21">
        <f t="shared" si="177"/>
        <v>25030126.491869919</v>
      </c>
      <c r="P3827" s="22">
        <f t="shared" si="178"/>
        <v>23.576128333333333</v>
      </c>
      <c r="Q3827" s="20">
        <f t="shared" si="179"/>
        <v>8214678.8617886184</v>
      </c>
      <c r="R3827" s="18" t="s">
        <v>11753</v>
      </c>
      <c r="S3827" s="18">
        <v>105</v>
      </c>
    </row>
    <row r="3828" spans="1:19" x14ac:dyDescent="0.25">
      <c r="A3828" s="18" t="s">
        <v>11754</v>
      </c>
      <c r="B3828" s="18" t="s">
        <v>424</v>
      </c>
      <c r="C3828" s="18" t="s">
        <v>67</v>
      </c>
      <c r="D3828" s="18">
        <v>2000</v>
      </c>
      <c r="E3828" s="18">
        <f>VLOOKUP(D3828,'cpi roi'!A:C,2,FALSE)</f>
        <v>172.2</v>
      </c>
      <c r="F3828" s="18" t="s">
        <v>11755</v>
      </c>
      <c r="G3828" s="18">
        <v>6.1</v>
      </c>
      <c r="H3828" s="19">
        <v>1700</v>
      </c>
      <c r="I3828" s="18" t="s">
        <v>8950</v>
      </c>
      <c r="J3828" s="18" t="s">
        <v>11756</v>
      </c>
      <c r="K3828" s="18" t="s">
        <v>7122</v>
      </c>
      <c r="L3828" s="18" t="s">
        <v>457</v>
      </c>
      <c r="M3828" s="20">
        <v>0</v>
      </c>
      <c r="N3828" s="20">
        <v>100544</v>
      </c>
      <c r="O3828" s="21">
        <f t="shared" si="177"/>
        <v>177907.99535423925</v>
      </c>
      <c r="P3828" s="22">
        <f t="shared" si="178"/>
        <v>0</v>
      </c>
      <c r="Q3828" s="20">
        <f t="shared" si="179"/>
        <v>58387.921022067363</v>
      </c>
      <c r="R3828" s="18" t="s">
        <v>6529</v>
      </c>
      <c r="S3828" s="18">
        <v>100</v>
      </c>
    </row>
    <row r="3829" spans="1:19" x14ac:dyDescent="0.25">
      <c r="A3829" s="18" t="s">
        <v>11757</v>
      </c>
      <c r="B3829" s="18" t="s">
        <v>20</v>
      </c>
      <c r="C3829" s="18" t="s">
        <v>45</v>
      </c>
      <c r="D3829" s="18">
        <v>2000</v>
      </c>
      <c r="E3829" s="18">
        <f>VLOOKUP(D3829,'cpi roi'!A:C,2,FALSE)</f>
        <v>172.2</v>
      </c>
      <c r="F3829" s="18" t="s">
        <v>11758</v>
      </c>
      <c r="G3829" s="18">
        <v>5.0999999999999996</v>
      </c>
      <c r="H3829" s="19">
        <v>3700</v>
      </c>
      <c r="I3829" s="18" t="s">
        <v>9277</v>
      </c>
      <c r="J3829" s="18" t="s">
        <v>9277</v>
      </c>
      <c r="K3829" s="18" t="s">
        <v>11759</v>
      </c>
      <c r="L3829" s="18" t="s">
        <v>34</v>
      </c>
      <c r="M3829" s="20">
        <v>3000000</v>
      </c>
      <c r="N3829" s="20">
        <v>40361</v>
      </c>
      <c r="O3829" s="21">
        <f t="shared" si="177"/>
        <v>71416.937862950057</v>
      </c>
      <c r="P3829" s="22">
        <f t="shared" si="178"/>
        <v>1.3453666666666666</v>
      </c>
      <c r="Q3829" s="20">
        <f t="shared" si="179"/>
        <v>23438.443670150988</v>
      </c>
      <c r="R3829" s="18" t="s">
        <v>3747</v>
      </c>
      <c r="S3829" s="18">
        <v>98</v>
      </c>
    </row>
    <row r="3830" spans="1:19" x14ac:dyDescent="0.25">
      <c r="A3830" s="18" t="s">
        <v>11760</v>
      </c>
      <c r="B3830" s="18" t="s">
        <v>20</v>
      </c>
      <c r="C3830" s="18" t="s">
        <v>45</v>
      </c>
      <c r="D3830" s="18">
        <v>2000</v>
      </c>
      <c r="E3830" s="18">
        <f>VLOOKUP(D3830,'cpi roi'!A:C,2,FALSE)</f>
        <v>172.2</v>
      </c>
      <c r="F3830" s="18" t="s">
        <v>11761</v>
      </c>
      <c r="G3830" s="18">
        <v>7.4</v>
      </c>
      <c r="H3830" s="19">
        <v>21000</v>
      </c>
      <c r="I3830" s="18" t="s">
        <v>10400</v>
      </c>
      <c r="J3830" s="18" t="s">
        <v>10400</v>
      </c>
      <c r="K3830" s="18" t="s">
        <v>11762</v>
      </c>
      <c r="L3830" s="18" t="s">
        <v>1098</v>
      </c>
      <c r="M3830" s="20">
        <v>0</v>
      </c>
      <c r="N3830" s="20">
        <v>14596148</v>
      </c>
      <c r="O3830" s="21">
        <f t="shared" si="177"/>
        <v>25827214.260162603</v>
      </c>
      <c r="P3830" s="22">
        <f t="shared" si="178"/>
        <v>0</v>
      </c>
      <c r="Q3830" s="20">
        <f t="shared" si="179"/>
        <v>8476276.4227642287</v>
      </c>
      <c r="R3830" s="18" t="s">
        <v>7339</v>
      </c>
      <c r="S3830" s="18">
        <v>106</v>
      </c>
    </row>
    <row r="3831" spans="1:19" x14ac:dyDescent="0.25">
      <c r="A3831" s="18" t="s">
        <v>11763</v>
      </c>
      <c r="B3831" s="18" t="s">
        <v>20</v>
      </c>
      <c r="C3831" s="18" t="s">
        <v>21</v>
      </c>
      <c r="D3831" s="18">
        <v>2000</v>
      </c>
      <c r="E3831" s="18">
        <f>VLOOKUP(D3831,'cpi roi'!A:C,2,FALSE)</f>
        <v>172.2</v>
      </c>
      <c r="F3831" s="18" t="s">
        <v>11764</v>
      </c>
      <c r="G3831" s="18">
        <v>7.1</v>
      </c>
      <c r="H3831" s="19">
        <v>6100</v>
      </c>
      <c r="I3831" s="18" t="s">
        <v>4131</v>
      </c>
      <c r="J3831" s="18" t="s">
        <v>11765</v>
      </c>
      <c r="K3831" s="18" t="s">
        <v>7314</v>
      </c>
      <c r="L3831" s="18" t="s">
        <v>457</v>
      </c>
      <c r="M3831" s="20">
        <v>8000000</v>
      </c>
      <c r="N3831" s="20">
        <v>3033646</v>
      </c>
      <c r="O3831" s="21">
        <f t="shared" si="177"/>
        <v>5367897.4227642277</v>
      </c>
      <c r="P3831" s="22">
        <f t="shared" si="178"/>
        <v>37.920574999999999</v>
      </c>
      <c r="Q3831" s="20">
        <f t="shared" si="179"/>
        <v>1761699.1869918699</v>
      </c>
      <c r="R3831" s="18" t="s">
        <v>4133</v>
      </c>
      <c r="S3831" s="18">
        <v>121</v>
      </c>
    </row>
    <row r="3832" spans="1:19" x14ac:dyDescent="0.25">
      <c r="A3832" s="18" t="s">
        <v>11766</v>
      </c>
      <c r="B3832" s="18" t="s">
        <v>20</v>
      </c>
      <c r="C3832" s="18" t="s">
        <v>38</v>
      </c>
      <c r="D3832" s="18">
        <v>2000</v>
      </c>
      <c r="E3832" s="18">
        <f>VLOOKUP(D3832,'cpi roi'!A:C,2,FALSE)</f>
        <v>172.2</v>
      </c>
      <c r="F3832" s="18" t="s">
        <v>11767</v>
      </c>
      <c r="G3832" s="18">
        <v>5.8</v>
      </c>
      <c r="H3832" s="19">
        <v>2200</v>
      </c>
      <c r="I3832" s="18" t="s">
        <v>11768</v>
      </c>
      <c r="J3832" s="18" t="s">
        <v>11769</v>
      </c>
      <c r="K3832" s="18" t="s">
        <v>2207</v>
      </c>
      <c r="L3832" s="18" t="s">
        <v>34</v>
      </c>
      <c r="M3832" s="20">
        <v>1000000</v>
      </c>
      <c r="N3832" s="20">
        <v>13276</v>
      </c>
      <c r="O3832" s="21">
        <f t="shared" si="177"/>
        <v>23491.272938443672</v>
      </c>
      <c r="P3832" s="22">
        <f t="shared" si="178"/>
        <v>1.3275999999999999</v>
      </c>
      <c r="Q3832" s="20">
        <f t="shared" si="179"/>
        <v>7709.6399535423925</v>
      </c>
      <c r="R3832" s="18" t="s">
        <v>11753</v>
      </c>
      <c r="S3832" s="18">
        <v>82</v>
      </c>
    </row>
    <row r="3833" spans="1:19" x14ac:dyDescent="0.25">
      <c r="A3833" s="18" t="s">
        <v>11770</v>
      </c>
      <c r="B3833" s="18" t="s">
        <v>37</v>
      </c>
      <c r="C3833" s="18" t="s">
        <v>782</v>
      </c>
      <c r="D3833" s="18">
        <v>2000</v>
      </c>
      <c r="E3833" s="18">
        <f>VLOOKUP(D3833,'cpi roi'!A:C,2,FALSE)</f>
        <v>172.2</v>
      </c>
      <c r="F3833" s="18" t="s">
        <v>11771</v>
      </c>
      <c r="G3833" s="18">
        <v>6</v>
      </c>
      <c r="H3833" s="19">
        <v>4400</v>
      </c>
      <c r="I3833" s="18" t="s">
        <v>5256</v>
      </c>
      <c r="J3833" s="18" t="s">
        <v>5257</v>
      </c>
      <c r="K3833" s="18" t="s">
        <v>11144</v>
      </c>
      <c r="L3833" s="18" t="s">
        <v>26</v>
      </c>
      <c r="M3833" s="20">
        <v>13000000</v>
      </c>
      <c r="N3833" s="20">
        <v>299792</v>
      </c>
      <c r="O3833" s="21">
        <f t="shared" si="177"/>
        <v>530468.19047619053</v>
      </c>
      <c r="P3833" s="22">
        <f t="shared" si="178"/>
        <v>2.3060923076923077</v>
      </c>
      <c r="Q3833" s="20">
        <f t="shared" si="179"/>
        <v>174095.23809523811</v>
      </c>
      <c r="R3833" s="18" t="s">
        <v>10846</v>
      </c>
      <c r="S3833" s="18">
        <v>93</v>
      </c>
    </row>
    <row r="3834" spans="1:19" x14ac:dyDescent="0.25">
      <c r="A3834" s="18" t="s">
        <v>11772</v>
      </c>
      <c r="B3834" s="18" t="s">
        <v>20</v>
      </c>
      <c r="C3834" s="18" t="s">
        <v>21</v>
      </c>
      <c r="D3834" s="18">
        <v>2000</v>
      </c>
      <c r="E3834" s="18">
        <f>VLOOKUP(D3834,'cpi roi'!A:C,2,FALSE)</f>
        <v>172.2</v>
      </c>
      <c r="F3834" s="18" t="s">
        <v>11616</v>
      </c>
      <c r="G3834" s="18">
        <v>4.8</v>
      </c>
      <c r="H3834" s="19">
        <v>11000</v>
      </c>
      <c r="I3834" s="18" t="s">
        <v>11773</v>
      </c>
      <c r="J3834" s="18" t="s">
        <v>11774</v>
      </c>
      <c r="K3834" s="18" t="s">
        <v>4492</v>
      </c>
      <c r="L3834" s="18" t="s">
        <v>34</v>
      </c>
      <c r="M3834" s="20">
        <v>50000000</v>
      </c>
      <c r="N3834" s="20">
        <v>31355910</v>
      </c>
      <c r="O3834" s="21">
        <f t="shared" si="177"/>
        <v>55482844.233449474</v>
      </c>
      <c r="P3834" s="22">
        <f t="shared" si="178"/>
        <v>62.711819999999996</v>
      </c>
      <c r="Q3834" s="20">
        <f t="shared" si="179"/>
        <v>18209006.968641113</v>
      </c>
      <c r="R3834" s="18" t="s">
        <v>11775</v>
      </c>
      <c r="S3834" s="18">
        <v>97</v>
      </c>
    </row>
    <row r="3835" spans="1:19" x14ac:dyDescent="0.25">
      <c r="A3835" s="18" t="s">
        <v>11776</v>
      </c>
      <c r="B3835" s="18" t="s">
        <v>20</v>
      </c>
      <c r="C3835" s="18" t="s">
        <v>21</v>
      </c>
      <c r="D3835" s="18">
        <v>2000</v>
      </c>
      <c r="E3835" s="18">
        <f>VLOOKUP(D3835,'cpi roi'!A:C,2,FALSE)</f>
        <v>172.2</v>
      </c>
      <c r="F3835" s="18" t="s">
        <v>11247</v>
      </c>
      <c r="G3835" s="18">
        <v>5.9</v>
      </c>
      <c r="H3835" s="19">
        <v>4200</v>
      </c>
      <c r="I3835" s="18" t="s">
        <v>842</v>
      </c>
      <c r="J3835" s="18" t="s">
        <v>2455</v>
      </c>
      <c r="K3835" s="18" t="s">
        <v>7731</v>
      </c>
      <c r="L3835" s="18" t="s">
        <v>34</v>
      </c>
      <c r="M3835" s="20">
        <v>15000000</v>
      </c>
      <c r="N3835" s="20">
        <v>5753678</v>
      </c>
      <c r="O3835" s="21">
        <f t="shared" si="177"/>
        <v>10180869.260162601</v>
      </c>
      <c r="P3835" s="22">
        <f t="shared" si="178"/>
        <v>38.357853333333338</v>
      </c>
      <c r="Q3835" s="20">
        <f t="shared" si="179"/>
        <v>3341276.4227642277</v>
      </c>
      <c r="R3835" s="18" t="s">
        <v>844</v>
      </c>
      <c r="S3835" s="18">
        <v>130</v>
      </c>
    </row>
    <row r="3836" spans="1:19" x14ac:dyDescent="0.25">
      <c r="A3836" s="18" t="s">
        <v>11777</v>
      </c>
      <c r="B3836" s="18" t="s">
        <v>37</v>
      </c>
      <c r="C3836" s="18" t="s">
        <v>394</v>
      </c>
      <c r="D3836" s="18">
        <v>2000</v>
      </c>
      <c r="E3836" s="18">
        <f>VLOOKUP(D3836,'cpi roi'!A:C,2,FALSE)</f>
        <v>172.2</v>
      </c>
      <c r="F3836" s="18" t="s">
        <v>11335</v>
      </c>
      <c r="G3836" s="18">
        <v>6.1</v>
      </c>
      <c r="H3836" s="19">
        <v>7000</v>
      </c>
      <c r="I3836" s="18" t="s">
        <v>613</v>
      </c>
      <c r="J3836" s="18" t="s">
        <v>11778</v>
      </c>
      <c r="K3836" s="18" t="s">
        <v>11779</v>
      </c>
      <c r="L3836" s="18" t="s">
        <v>34</v>
      </c>
      <c r="M3836" s="20">
        <v>5000000</v>
      </c>
      <c r="N3836" s="20">
        <v>16643191</v>
      </c>
      <c r="O3836" s="21">
        <f t="shared" si="177"/>
        <v>29449362.93670151</v>
      </c>
      <c r="P3836" s="22">
        <f t="shared" si="178"/>
        <v>332.86381999999998</v>
      </c>
      <c r="Q3836" s="20">
        <f t="shared" si="179"/>
        <v>9665035.423925668</v>
      </c>
      <c r="R3836" s="18" t="s">
        <v>11780</v>
      </c>
      <c r="S3836" s="18">
        <v>82</v>
      </c>
    </row>
    <row r="3837" spans="1:19" x14ac:dyDescent="0.25">
      <c r="A3837" s="18" t="s">
        <v>11781</v>
      </c>
      <c r="B3837" s="18" t="s">
        <v>452</v>
      </c>
      <c r="C3837" s="18" t="s">
        <v>38</v>
      </c>
      <c r="D3837" s="18">
        <v>2000</v>
      </c>
      <c r="E3837" s="18">
        <f>VLOOKUP(D3837,'cpi roi'!A:C,2,FALSE)</f>
        <v>172.2</v>
      </c>
      <c r="F3837" s="18" t="s">
        <v>11782</v>
      </c>
      <c r="G3837" s="18">
        <v>6.9</v>
      </c>
      <c r="H3837" s="19">
        <v>14000</v>
      </c>
      <c r="I3837" s="18" t="s">
        <v>11783</v>
      </c>
      <c r="J3837" s="18" t="s">
        <v>11783</v>
      </c>
      <c r="K3837" s="18" t="s">
        <v>11784</v>
      </c>
      <c r="L3837" s="18" t="s">
        <v>10296</v>
      </c>
      <c r="M3837" s="20">
        <v>0</v>
      </c>
      <c r="N3837" s="20">
        <v>0</v>
      </c>
      <c r="O3837" s="21">
        <f t="shared" si="177"/>
        <v>0</v>
      </c>
      <c r="P3837" s="22">
        <f t="shared" si="178"/>
        <v>0</v>
      </c>
      <c r="Q3837" s="20">
        <f t="shared" si="179"/>
        <v>0</v>
      </c>
      <c r="R3837" s="18" t="s">
        <v>11785</v>
      </c>
      <c r="S3837" s="18">
        <v>172</v>
      </c>
    </row>
    <row r="3838" spans="1:19" x14ac:dyDescent="0.25">
      <c r="A3838" s="18" t="s">
        <v>11786</v>
      </c>
      <c r="B3838" s="18" t="s">
        <v>20</v>
      </c>
      <c r="C3838" s="18" t="s">
        <v>45</v>
      </c>
      <c r="D3838" s="18">
        <v>2000</v>
      </c>
      <c r="E3838" s="18">
        <f>VLOOKUP(D3838,'cpi roi'!A:C,2,FALSE)</f>
        <v>172.2</v>
      </c>
      <c r="F3838" s="18" t="s">
        <v>11787</v>
      </c>
      <c r="G3838" s="18">
        <v>6.8</v>
      </c>
      <c r="H3838" s="19">
        <v>2900</v>
      </c>
      <c r="I3838" s="18" t="s">
        <v>11788</v>
      </c>
      <c r="J3838" s="18" t="s">
        <v>11788</v>
      </c>
      <c r="K3838" s="18" t="s">
        <v>11789</v>
      </c>
      <c r="L3838" s="18" t="s">
        <v>34</v>
      </c>
      <c r="M3838" s="20">
        <v>0</v>
      </c>
      <c r="N3838" s="20">
        <v>1111273</v>
      </c>
      <c r="O3838" s="21">
        <f t="shared" si="177"/>
        <v>1966346.5917537748</v>
      </c>
      <c r="P3838" s="22">
        <f t="shared" si="178"/>
        <v>0</v>
      </c>
      <c r="Q3838" s="20">
        <f t="shared" si="179"/>
        <v>645338.55981416954</v>
      </c>
      <c r="R3838" s="18" t="s">
        <v>11790</v>
      </c>
      <c r="S3838" s="18">
        <v>111</v>
      </c>
    </row>
    <row r="3839" spans="1:19" x14ac:dyDescent="0.25">
      <c r="A3839" s="18" t="s">
        <v>11791</v>
      </c>
      <c r="B3839" s="18" t="s">
        <v>20</v>
      </c>
      <c r="C3839" s="18" t="s">
        <v>108</v>
      </c>
      <c r="D3839" s="18">
        <v>2000</v>
      </c>
      <c r="E3839" s="18">
        <f>VLOOKUP(D3839,'cpi roi'!A:C,2,FALSE)</f>
        <v>172.2</v>
      </c>
      <c r="F3839" s="18" t="s">
        <v>11792</v>
      </c>
      <c r="G3839" s="18">
        <v>5.0999999999999996</v>
      </c>
      <c r="H3839" s="19">
        <v>1500</v>
      </c>
      <c r="I3839" s="18" t="s">
        <v>11793</v>
      </c>
      <c r="J3839" s="18" t="s">
        <v>11794</v>
      </c>
      <c r="K3839" s="18" t="s">
        <v>11795</v>
      </c>
      <c r="L3839" s="18" t="s">
        <v>252</v>
      </c>
      <c r="M3839" s="20">
        <v>0</v>
      </c>
      <c r="N3839" s="20">
        <v>6831</v>
      </c>
      <c r="O3839" s="21">
        <f t="shared" si="177"/>
        <v>12087.141114982578</v>
      </c>
      <c r="P3839" s="22">
        <f t="shared" si="178"/>
        <v>0</v>
      </c>
      <c r="Q3839" s="20">
        <f t="shared" si="179"/>
        <v>3966.8989547038327</v>
      </c>
      <c r="R3839" s="18" t="s">
        <v>5480</v>
      </c>
      <c r="S3839" s="18">
        <v>93</v>
      </c>
    </row>
    <row r="3840" spans="1:19" x14ac:dyDescent="0.25">
      <c r="A3840" s="18" t="s">
        <v>11796</v>
      </c>
      <c r="B3840" s="18" t="s">
        <v>424</v>
      </c>
      <c r="C3840" s="18" t="s">
        <v>21</v>
      </c>
      <c r="D3840" s="18">
        <v>2000</v>
      </c>
      <c r="E3840" s="18">
        <f>VLOOKUP(D3840,'cpi roi'!A:C,2,FALSE)</f>
        <v>172.2</v>
      </c>
      <c r="F3840" s="18" t="s">
        <v>11797</v>
      </c>
      <c r="G3840" s="18">
        <v>7.4</v>
      </c>
      <c r="H3840" s="19">
        <v>4400</v>
      </c>
      <c r="I3840" s="18" t="s">
        <v>11798</v>
      </c>
      <c r="J3840" s="18" t="s">
        <v>11798</v>
      </c>
      <c r="K3840" s="18" t="s">
        <v>11799</v>
      </c>
      <c r="L3840" s="18" t="s">
        <v>5820</v>
      </c>
      <c r="M3840" s="20">
        <v>0</v>
      </c>
      <c r="N3840" s="20">
        <v>0</v>
      </c>
      <c r="O3840" s="21">
        <f t="shared" si="177"/>
        <v>0</v>
      </c>
      <c r="P3840" s="22">
        <f t="shared" si="178"/>
        <v>0</v>
      </c>
      <c r="Q3840" s="20">
        <f t="shared" si="179"/>
        <v>0</v>
      </c>
      <c r="R3840" s="18" t="s">
        <v>11800</v>
      </c>
      <c r="S3840" s="18">
        <v>83</v>
      </c>
    </row>
    <row r="3841" spans="1:19" x14ac:dyDescent="0.25">
      <c r="A3841" s="18" t="s">
        <v>11801</v>
      </c>
      <c r="B3841" s="18" t="s">
        <v>2004</v>
      </c>
      <c r="C3841" s="18" t="s">
        <v>45</v>
      </c>
      <c r="D3841" s="18">
        <v>2000</v>
      </c>
      <c r="E3841" s="18">
        <f>VLOOKUP(D3841,'cpi roi'!A:C,2,FALSE)</f>
        <v>172.2</v>
      </c>
      <c r="F3841" s="18" t="s">
        <v>11480</v>
      </c>
      <c r="G3841" s="18">
        <v>4.7</v>
      </c>
      <c r="H3841" s="19">
        <v>11000</v>
      </c>
      <c r="I3841" s="18" t="s">
        <v>943</v>
      </c>
      <c r="J3841" s="18" t="s">
        <v>5003</v>
      </c>
      <c r="K3841" s="18" t="s">
        <v>4149</v>
      </c>
      <c r="L3841" s="18" t="s">
        <v>34</v>
      </c>
      <c r="M3841" s="20">
        <v>25000000</v>
      </c>
      <c r="N3841" s="20">
        <v>24362772</v>
      </c>
      <c r="O3841" s="21">
        <f t="shared" si="177"/>
        <v>43108807.36585366</v>
      </c>
      <c r="P3841" s="22">
        <f t="shared" si="178"/>
        <v>97.451087999999999</v>
      </c>
      <c r="Q3841" s="20">
        <f t="shared" si="179"/>
        <v>14147951.219512194</v>
      </c>
      <c r="R3841" s="18" t="s">
        <v>9991</v>
      </c>
      <c r="S3841" s="18">
        <v>108</v>
      </c>
    </row>
    <row r="3842" spans="1:19" x14ac:dyDescent="0.25">
      <c r="A3842" s="18" t="s">
        <v>11802</v>
      </c>
      <c r="B3842" s="18" t="s">
        <v>452</v>
      </c>
      <c r="C3842" s="18" t="s">
        <v>67</v>
      </c>
      <c r="D3842" s="18">
        <v>2000</v>
      </c>
      <c r="E3842" s="18">
        <f>VLOOKUP(D3842,'cpi roi'!A:C,2,FALSE)</f>
        <v>172.2</v>
      </c>
      <c r="F3842" s="18" t="s">
        <v>11803</v>
      </c>
      <c r="G3842" s="18">
        <v>5.5</v>
      </c>
      <c r="H3842" s="19">
        <v>5100</v>
      </c>
      <c r="I3842" s="18" t="s">
        <v>11804</v>
      </c>
      <c r="J3842" s="18" t="s">
        <v>11805</v>
      </c>
      <c r="K3842" s="18" t="s">
        <v>1994</v>
      </c>
      <c r="L3842" s="18" t="s">
        <v>34</v>
      </c>
      <c r="M3842" s="20">
        <v>0</v>
      </c>
      <c r="N3842" s="20">
        <v>0</v>
      </c>
      <c r="O3842" s="21">
        <f t="shared" si="177"/>
        <v>0</v>
      </c>
      <c r="P3842" s="22">
        <f t="shared" si="178"/>
        <v>0</v>
      </c>
      <c r="Q3842" s="20">
        <f t="shared" si="179"/>
        <v>0</v>
      </c>
      <c r="R3842" s="18" t="s">
        <v>11806</v>
      </c>
      <c r="S3842" s="18">
        <v>89</v>
      </c>
    </row>
    <row r="3843" spans="1:19" x14ac:dyDescent="0.25">
      <c r="A3843" s="18" t="s">
        <v>11807</v>
      </c>
      <c r="B3843" s="18" t="s">
        <v>20</v>
      </c>
      <c r="C3843" s="18" t="s">
        <v>45</v>
      </c>
      <c r="D3843" s="18">
        <v>2000</v>
      </c>
      <c r="E3843" s="18">
        <f>VLOOKUP(D3843,'cpi roi'!A:C,2,FALSE)</f>
        <v>172.2</v>
      </c>
      <c r="F3843" s="18" t="s">
        <v>11808</v>
      </c>
      <c r="G3843" s="18">
        <v>5.7</v>
      </c>
      <c r="H3843" s="19">
        <v>7000</v>
      </c>
      <c r="I3843" s="18" t="s">
        <v>11809</v>
      </c>
      <c r="J3843" s="18" t="s">
        <v>11809</v>
      </c>
      <c r="K3843" s="18" t="s">
        <v>5713</v>
      </c>
      <c r="L3843" s="18" t="s">
        <v>34</v>
      </c>
      <c r="M3843" s="20">
        <v>14000000</v>
      </c>
      <c r="N3843" s="20">
        <v>3284444</v>
      </c>
      <c r="O3843" s="21">
        <f t="shared" ref="O3843:O3906" si="180">(304.7/E3843)*N3843</f>
        <v>5811672.9779326366</v>
      </c>
      <c r="P3843" s="22">
        <f t="shared" ref="P3843:P3906" si="181">IFERROR(N3843/M3843, 0)*100</f>
        <v>23.460314285714283</v>
      </c>
      <c r="Q3843" s="20">
        <f t="shared" ref="Q3843:Q3906" si="182">N3843/(E3843/100)</f>
        <v>1907342.6248548201</v>
      </c>
      <c r="R3843" s="18" t="s">
        <v>5724</v>
      </c>
      <c r="S3843" s="18">
        <v>101</v>
      </c>
    </row>
    <row r="3844" spans="1:19" x14ac:dyDescent="0.25">
      <c r="A3844" s="18" t="s">
        <v>11810</v>
      </c>
      <c r="B3844" s="18" t="s">
        <v>2004</v>
      </c>
      <c r="C3844" s="18" t="s">
        <v>45</v>
      </c>
      <c r="D3844" s="18">
        <v>2000</v>
      </c>
      <c r="E3844" s="18">
        <f>VLOOKUP(D3844,'cpi roi'!A:C,2,FALSE)</f>
        <v>172.2</v>
      </c>
      <c r="F3844" s="18" t="s">
        <v>11811</v>
      </c>
      <c r="G3844" s="18">
        <v>7.3</v>
      </c>
      <c r="H3844" s="19">
        <v>4200</v>
      </c>
      <c r="I3844" s="18" t="s">
        <v>11812</v>
      </c>
      <c r="J3844" s="18" t="s">
        <v>11812</v>
      </c>
      <c r="K3844" s="18" t="s">
        <v>4120</v>
      </c>
      <c r="L3844" s="18" t="s">
        <v>34</v>
      </c>
      <c r="M3844" s="20">
        <v>0</v>
      </c>
      <c r="N3844" s="20">
        <v>512451</v>
      </c>
      <c r="O3844" s="21">
        <f t="shared" si="180"/>
        <v>906758.53484320559</v>
      </c>
      <c r="P3844" s="22">
        <f t="shared" si="181"/>
        <v>0</v>
      </c>
      <c r="Q3844" s="20">
        <f t="shared" si="182"/>
        <v>297590.59233449475</v>
      </c>
      <c r="R3844" s="18" t="s">
        <v>11813</v>
      </c>
      <c r="S3844" s="18">
        <v>118</v>
      </c>
    </row>
    <row r="3845" spans="1:19" x14ac:dyDescent="0.25">
      <c r="A3845" s="18" t="s">
        <v>11814</v>
      </c>
      <c r="B3845" s="18" t="s">
        <v>37</v>
      </c>
      <c r="C3845" s="18" t="s">
        <v>29</v>
      </c>
      <c r="D3845" s="18">
        <v>2001</v>
      </c>
      <c r="E3845" s="18">
        <f>VLOOKUP(D3845,'cpi roi'!A:C,2,FALSE)</f>
        <v>177.1</v>
      </c>
      <c r="F3845" s="18" t="s">
        <v>11815</v>
      </c>
      <c r="G3845" s="18">
        <v>7.6</v>
      </c>
      <c r="H3845" s="19">
        <v>685000</v>
      </c>
      <c r="I3845" s="18" t="s">
        <v>2056</v>
      </c>
      <c r="J3845" s="18" t="s">
        <v>11816</v>
      </c>
      <c r="K3845" s="18" t="s">
        <v>11817</v>
      </c>
      <c r="L3845" s="18" t="s">
        <v>26</v>
      </c>
      <c r="M3845" s="20">
        <v>125000000</v>
      </c>
      <c r="N3845" s="20">
        <v>1006968171</v>
      </c>
      <c r="O3845" s="21">
        <f t="shared" si="180"/>
        <v>1732485610.9751554</v>
      </c>
      <c r="P3845" s="22">
        <f t="shared" si="181"/>
        <v>805.57453680000003</v>
      </c>
      <c r="Q3845" s="20">
        <f t="shared" si="182"/>
        <v>568587335.4037267</v>
      </c>
      <c r="R3845" s="18" t="s">
        <v>27</v>
      </c>
      <c r="S3845" s="18">
        <v>152</v>
      </c>
    </row>
    <row r="3846" spans="1:19" x14ac:dyDescent="0.25">
      <c r="A3846" s="18" t="s">
        <v>11818</v>
      </c>
      <c r="B3846" s="18" t="s">
        <v>2004</v>
      </c>
      <c r="C3846" s="18" t="s">
        <v>38</v>
      </c>
      <c r="D3846" s="18">
        <v>2001</v>
      </c>
      <c r="E3846" s="18">
        <f>VLOOKUP(D3846,'cpi roi'!A:C,2,FALSE)</f>
        <v>177.1</v>
      </c>
      <c r="F3846" s="18" t="s">
        <v>11819</v>
      </c>
      <c r="G3846" s="18">
        <v>6.8</v>
      </c>
      <c r="H3846" s="19">
        <v>362000</v>
      </c>
      <c r="I3846" s="18" t="s">
        <v>2487</v>
      </c>
      <c r="J3846" s="18" t="s">
        <v>11820</v>
      </c>
      <c r="K3846" s="18" t="s">
        <v>11821</v>
      </c>
      <c r="L3846" s="18" t="s">
        <v>34</v>
      </c>
      <c r="M3846" s="20">
        <v>38000000</v>
      </c>
      <c r="N3846" s="20">
        <v>207305509</v>
      </c>
      <c r="O3846" s="21">
        <f t="shared" si="180"/>
        <v>356668484.42857146</v>
      </c>
      <c r="P3846" s="22">
        <f t="shared" si="181"/>
        <v>545.54081315789472</v>
      </c>
      <c r="Q3846" s="20">
        <f t="shared" si="182"/>
        <v>117055623.37662338</v>
      </c>
      <c r="R3846" s="18" t="s">
        <v>65</v>
      </c>
      <c r="S3846" s="18">
        <v>106</v>
      </c>
    </row>
    <row r="3847" spans="1:19" x14ac:dyDescent="0.25">
      <c r="A3847" s="18" t="s">
        <v>11822</v>
      </c>
      <c r="B3847" s="18" t="s">
        <v>2004</v>
      </c>
      <c r="C3847" s="18" t="s">
        <v>38</v>
      </c>
      <c r="D3847" s="18">
        <v>2001</v>
      </c>
      <c r="E3847" s="18">
        <f>VLOOKUP(D3847,'cpi roi'!A:C,2,FALSE)</f>
        <v>177.1</v>
      </c>
      <c r="F3847" s="18" t="s">
        <v>11823</v>
      </c>
      <c r="G3847" s="18">
        <v>8.8000000000000007</v>
      </c>
      <c r="H3847" s="19">
        <v>1700000</v>
      </c>
      <c r="I3847" s="18" t="s">
        <v>6886</v>
      </c>
      <c r="J3847" s="18" t="s">
        <v>11824</v>
      </c>
      <c r="K3847" s="18" t="s">
        <v>7688</v>
      </c>
      <c r="L3847" s="18" t="s">
        <v>1882</v>
      </c>
      <c r="M3847" s="20">
        <v>93000000</v>
      </c>
      <c r="N3847" s="20">
        <v>897690072</v>
      </c>
      <c r="O3847" s="21">
        <f t="shared" si="180"/>
        <v>1544472981.0186336</v>
      </c>
      <c r="P3847" s="22">
        <f t="shared" si="181"/>
        <v>965.25814193548388</v>
      </c>
      <c r="Q3847" s="20">
        <f t="shared" si="182"/>
        <v>506883157.53811407</v>
      </c>
      <c r="R3847" s="18" t="s">
        <v>2031</v>
      </c>
      <c r="S3847" s="18">
        <v>178</v>
      </c>
    </row>
    <row r="3848" spans="1:19" x14ac:dyDescent="0.25">
      <c r="A3848" s="18" t="s">
        <v>11825</v>
      </c>
      <c r="B3848" s="18" t="s">
        <v>2004</v>
      </c>
      <c r="C3848" s="18" t="s">
        <v>45</v>
      </c>
      <c r="D3848" s="18">
        <v>2001</v>
      </c>
      <c r="E3848" s="18">
        <f>VLOOKUP(D3848,'cpi roi'!A:C,2,FALSE)</f>
        <v>177.1</v>
      </c>
      <c r="F3848" s="18" t="s">
        <v>11313</v>
      </c>
      <c r="G3848" s="18">
        <v>6.3</v>
      </c>
      <c r="H3848" s="19">
        <v>195000</v>
      </c>
      <c r="I3848" s="18" t="s">
        <v>11826</v>
      </c>
      <c r="J3848" s="18" t="s">
        <v>11827</v>
      </c>
      <c r="K3848" s="18" t="s">
        <v>7783</v>
      </c>
      <c r="L3848" s="18" t="s">
        <v>34</v>
      </c>
      <c r="M3848" s="20">
        <v>18000000</v>
      </c>
      <c r="N3848" s="20">
        <v>141774679</v>
      </c>
      <c r="O3848" s="21">
        <f t="shared" si="180"/>
        <v>243922894.92546585</v>
      </c>
      <c r="P3848" s="22">
        <f t="shared" si="181"/>
        <v>787.63710555555554</v>
      </c>
      <c r="Q3848" s="20">
        <f t="shared" si="182"/>
        <v>80053460.756634668</v>
      </c>
      <c r="R3848" s="18" t="s">
        <v>122</v>
      </c>
      <c r="S3848" s="18">
        <v>96</v>
      </c>
    </row>
    <row r="3849" spans="1:19" x14ac:dyDescent="0.25">
      <c r="A3849" s="18" t="s">
        <v>11828</v>
      </c>
      <c r="B3849" s="18" t="s">
        <v>20</v>
      </c>
      <c r="C3849" s="18" t="s">
        <v>21</v>
      </c>
      <c r="D3849" s="18">
        <v>2001</v>
      </c>
      <c r="E3849" s="18">
        <f>VLOOKUP(D3849,'cpi roi'!A:C,2,FALSE)</f>
        <v>177.1</v>
      </c>
      <c r="F3849" s="18" t="s">
        <v>11829</v>
      </c>
      <c r="G3849" s="18">
        <v>7.9</v>
      </c>
      <c r="H3849" s="19">
        <v>331000</v>
      </c>
      <c r="I3849" s="18" t="s">
        <v>2006</v>
      </c>
      <c r="J3849" s="18" t="s">
        <v>2006</v>
      </c>
      <c r="K3849" s="18" t="s">
        <v>11830</v>
      </c>
      <c r="L3849" s="18" t="s">
        <v>457</v>
      </c>
      <c r="M3849" s="20">
        <v>15000000</v>
      </c>
      <c r="N3849" s="20">
        <v>20263646</v>
      </c>
      <c r="O3849" s="21">
        <f t="shared" si="180"/>
        <v>34863540.01242236</v>
      </c>
      <c r="P3849" s="22">
        <f t="shared" si="181"/>
        <v>135.09097333333332</v>
      </c>
      <c r="Q3849" s="20">
        <f t="shared" si="182"/>
        <v>11441923.207227556</v>
      </c>
      <c r="R3849" s="18" t="s">
        <v>10613</v>
      </c>
      <c r="S3849" s="18">
        <v>147</v>
      </c>
    </row>
    <row r="3850" spans="1:19" x14ac:dyDescent="0.25">
      <c r="A3850" s="18" t="s">
        <v>11831</v>
      </c>
      <c r="B3850" s="18" t="s">
        <v>341</v>
      </c>
      <c r="C3850" s="18" t="s">
        <v>394</v>
      </c>
      <c r="D3850" s="18">
        <v>2001</v>
      </c>
      <c r="E3850" s="18">
        <f>VLOOKUP(D3850,'cpi roi'!A:C,2,FALSE)</f>
        <v>177.1</v>
      </c>
      <c r="F3850" s="18" t="s">
        <v>11723</v>
      </c>
      <c r="G3850" s="18">
        <v>8.1</v>
      </c>
      <c r="H3850" s="19">
        <v>838000</v>
      </c>
      <c r="I3850" s="18" t="s">
        <v>11832</v>
      </c>
      <c r="J3850" s="18" t="s">
        <v>11832</v>
      </c>
      <c r="K3850" s="18" t="s">
        <v>4921</v>
      </c>
      <c r="L3850" s="18" t="s">
        <v>34</v>
      </c>
      <c r="M3850" s="20">
        <v>115000000</v>
      </c>
      <c r="N3850" s="20">
        <v>579707738</v>
      </c>
      <c r="O3850" s="21">
        <f t="shared" si="180"/>
        <v>997385362.89440989</v>
      </c>
      <c r="P3850" s="22">
        <f t="shared" si="181"/>
        <v>504.09368521739128</v>
      </c>
      <c r="Q3850" s="20">
        <f t="shared" si="182"/>
        <v>327333561.82947487</v>
      </c>
      <c r="R3850" s="18" t="s">
        <v>10121</v>
      </c>
      <c r="S3850" s="18">
        <v>92</v>
      </c>
    </row>
    <row r="3851" spans="1:19" x14ac:dyDescent="0.25">
      <c r="A3851" s="18" t="s">
        <v>11833</v>
      </c>
      <c r="B3851" s="18" t="s">
        <v>37</v>
      </c>
      <c r="C3851" s="18" t="s">
        <v>394</v>
      </c>
      <c r="D3851" s="18">
        <v>2001</v>
      </c>
      <c r="E3851" s="18">
        <f>VLOOKUP(D3851,'cpi roi'!A:C,2,FALSE)</f>
        <v>177.1</v>
      </c>
      <c r="F3851" s="18" t="s">
        <v>11834</v>
      </c>
      <c r="G3851" s="18">
        <v>8.6</v>
      </c>
      <c r="H3851" s="19">
        <v>679000</v>
      </c>
      <c r="I3851" s="18" t="s">
        <v>2111</v>
      </c>
      <c r="J3851" s="18" t="s">
        <v>2111</v>
      </c>
      <c r="K3851" s="18" t="s">
        <v>11835</v>
      </c>
      <c r="L3851" s="18" t="s">
        <v>2113</v>
      </c>
      <c r="M3851" s="20">
        <v>19000000</v>
      </c>
      <c r="N3851" s="20">
        <v>355475245</v>
      </c>
      <c r="O3851" s="21">
        <f t="shared" si="180"/>
        <v>611594055.06211185</v>
      </c>
      <c r="P3851" s="22">
        <f t="shared" si="181"/>
        <v>1870.9223421052632</v>
      </c>
      <c r="Q3851" s="20">
        <f t="shared" si="182"/>
        <v>200720070.58159232</v>
      </c>
      <c r="R3851" s="18" t="s">
        <v>11836</v>
      </c>
      <c r="S3851" s="18">
        <v>125</v>
      </c>
    </row>
    <row r="3852" spans="1:19" x14ac:dyDescent="0.25">
      <c r="A3852" s="18" t="s">
        <v>11837</v>
      </c>
      <c r="B3852" s="18" t="s">
        <v>20</v>
      </c>
      <c r="C3852" s="18" t="s">
        <v>21</v>
      </c>
      <c r="D3852" s="18">
        <v>2001</v>
      </c>
      <c r="E3852" s="18">
        <f>VLOOKUP(D3852,'cpi roi'!A:C,2,FALSE)</f>
        <v>177.1</v>
      </c>
      <c r="F3852" s="18" t="s">
        <v>11838</v>
      </c>
      <c r="G3852" s="18">
        <v>8</v>
      </c>
      <c r="H3852" s="19">
        <v>755000</v>
      </c>
      <c r="I3852" s="18" t="s">
        <v>11839</v>
      </c>
      <c r="J3852" s="18" t="s">
        <v>11839</v>
      </c>
      <c r="K3852" s="18" t="s">
        <v>10808</v>
      </c>
      <c r="L3852" s="18" t="s">
        <v>34</v>
      </c>
      <c r="M3852" s="20">
        <v>6000000</v>
      </c>
      <c r="N3852" s="20">
        <v>6981586</v>
      </c>
      <c r="O3852" s="21">
        <f t="shared" si="180"/>
        <v>12011797.031055901</v>
      </c>
      <c r="P3852" s="22">
        <f t="shared" si="181"/>
        <v>116.35976666666667</v>
      </c>
      <c r="Q3852" s="20">
        <f t="shared" si="182"/>
        <v>3942171.654432524</v>
      </c>
      <c r="R3852" s="18" t="s">
        <v>11840</v>
      </c>
      <c r="S3852" s="18">
        <v>113</v>
      </c>
    </row>
    <row r="3853" spans="1:19" x14ac:dyDescent="0.25">
      <c r="A3853" s="18" t="s">
        <v>11841</v>
      </c>
      <c r="B3853" s="18" t="s">
        <v>20</v>
      </c>
      <c r="C3853" s="18" t="s">
        <v>45</v>
      </c>
      <c r="D3853" s="18">
        <v>2001</v>
      </c>
      <c r="E3853" s="18">
        <f>VLOOKUP(D3853,'cpi roi'!A:C,2,FALSE)</f>
        <v>177.1</v>
      </c>
      <c r="F3853" s="18" t="s">
        <v>11842</v>
      </c>
      <c r="G3853" s="18">
        <v>5.7</v>
      </c>
      <c r="H3853" s="19">
        <v>100000</v>
      </c>
      <c r="I3853" s="18" t="s">
        <v>11843</v>
      </c>
      <c r="J3853" s="18" t="s">
        <v>11844</v>
      </c>
      <c r="K3853" s="18" t="s">
        <v>11845</v>
      </c>
      <c r="L3853" s="18" t="s">
        <v>34</v>
      </c>
      <c r="M3853" s="20">
        <v>15000000</v>
      </c>
      <c r="N3853" s="20">
        <v>66468985</v>
      </c>
      <c r="O3853" s="21">
        <f t="shared" si="180"/>
        <v>114359682.26708075</v>
      </c>
      <c r="P3853" s="22">
        <f t="shared" si="181"/>
        <v>443.12656666666663</v>
      </c>
      <c r="Q3853" s="20">
        <f t="shared" si="182"/>
        <v>37531894.409937888</v>
      </c>
      <c r="R3853" s="18" t="s">
        <v>35</v>
      </c>
      <c r="S3853" s="18">
        <v>89</v>
      </c>
    </row>
    <row r="3854" spans="1:19" x14ac:dyDescent="0.25">
      <c r="A3854" s="18" t="s">
        <v>11846</v>
      </c>
      <c r="B3854" s="18" t="s">
        <v>20</v>
      </c>
      <c r="C3854" s="18" t="s">
        <v>45</v>
      </c>
      <c r="D3854" s="18">
        <v>2001</v>
      </c>
      <c r="E3854" s="18">
        <f>VLOOKUP(D3854,'cpi roi'!A:C,2,FALSE)</f>
        <v>177.1</v>
      </c>
      <c r="F3854" s="18" t="s">
        <v>11847</v>
      </c>
      <c r="G3854" s="18">
        <v>5.3</v>
      </c>
      <c r="H3854" s="19">
        <v>152000</v>
      </c>
      <c r="I3854" s="18" t="s">
        <v>4632</v>
      </c>
      <c r="J3854" s="18" t="s">
        <v>9094</v>
      </c>
      <c r="K3854" s="18" t="s">
        <v>11255</v>
      </c>
      <c r="L3854" s="18" t="s">
        <v>34</v>
      </c>
      <c r="M3854" s="20">
        <v>45000000</v>
      </c>
      <c r="N3854" s="20">
        <v>141220678</v>
      </c>
      <c r="O3854" s="21">
        <f t="shared" si="180"/>
        <v>242969737.92546585</v>
      </c>
      <c r="P3854" s="22">
        <f t="shared" si="181"/>
        <v>313.82372888888892</v>
      </c>
      <c r="Q3854" s="20">
        <f t="shared" si="182"/>
        <v>79740642.574816495</v>
      </c>
      <c r="R3854" s="18" t="s">
        <v>8990</v>
      </c>
      <c r="S3854" s="18">
        <v>83</v>
      </c>
    </row>
    <row r="3855" spans="1:19" x14ac:dyDescent="0.25">
      <c r="A3855" s="18" t="s">
        <v>11848</v>
      </c>
      <c r="B3855" s="18" t="s">
        <v>2004</v>
      </c>
      <c r="C3855" s="18" t="s">
        <v>108</v>
      </c>
      <c r="D3855" s="18">
        <v>2001</v>
      </c>
      <c r="E3855" s="18">
        <f>VLOOKUP(D3855,'cpi roi'!A:C,2,FALSE)</f>
        <v>177.1</v>
      </c>
      <c r="F3855" s="18" t="s">
        <v>11849</v>
      </c>
      <c r="G3855" s="18">
        <v>7.7</v>
      </c>
      <c r="H3855" s="19">
        <v>531000</v>
      </c>
      <c r="I3855" s="18" t="s">
        <v>5109</v>
      </c>
      <c r="J3855" s="18" t="s">
        <v>11850</v>
      </c>
      <c r="K3855" s="18" t="s">
        <v>9716</v>
      </c>
      <c r="L3855" s="18" t="s">
        <v>34</v>
      </c>
      <c r="M3855" s="20">
        <v>85000000</v>
      </c>
      <c r="N3855" s="20">
        <v>450717150</v>
      </c>
      <c r="O3855" s="21">
        <f t="shared" si="180"/>
        <v>775457456.83229816</v>
      </c>
      <c r="P3855" s="22">
        <f t="shared" si="181"/>
        <v>530.25547058823531</v>
      </c>
      <c r="Q3855" s="20">
        <f t="shared" si="182"/>
        <v>254498673.06606439</v>
      </c>
      <c r="R3855" s="18" t="s">
        <v>27</v>
      </c>
      <c r="S3855" s="18">
        <v>116</v>
      </c>
    </row>
    <row r="3856" spans="1:19" x14ac:dyDescent="0.25">
      <c r="A3856" s="18" t="s">
        <v>11851</v>
      </c>
      <c r="B3856" s="18" t="s">
        <v>37</v>
      </c>
      <c r="C3856" s="18" t="s">
        <v>394</v>
      </c>
      <c r="D3856" s="18">
        <v>2001</v>
      </c>
      <c r="E3856" s="18">
        <f>VLOOKUP(D3856,'cpi roi'!A:C,2,FALSE)</f>
        <v>177.1</v>
      </c>
      <c r="F3856" s="18" t="s">
        <v>11852</v>
      </c>
      <c r="G3856" s="18">
        <v>7.9</v>
      </c>
      <c r="H3856" s="19">
        <v>630000</v>
      </c>
      <c r="I3856" s="18" t="s">
        <v>11853</v>
      </c>
      <c r="J3856" s="18" t="s">
        <v>11854</v>
      </c>
      <c r="K3856" s="18" t="s">
        <v>6846</v>
      </c>
      <c r="L3856" s="18" t="s">
        <v>34</v>
      </c>
      <c r="M3856" s="20">
        <v>60000000</v>
      </c>
      <c r="N3856" s="20">
        <v>487853320</v>
      </c>
      <c r="O3856" s="21">
        <f t="shared" si="180"/>
        <v>839350121.98757768</v>
      </c>
      <c r="P3856" s="22">
        <f t="shared" si="181"/>
        <v>813.08886666666672</v>
      </c>
      <c r="Q3856" s="20">
        <f t="shared" si="182"/>
        <v>275467713.15640885</v>
      </c>
      <c r="R3856" s="18" t="s">
        <v>10176</v>
      </c>
      <c r="S3856" s="18">
        <v>90</v>
      </c>
    </row>
    <row r="3857" spans="1:19" x14ac:dyDescent="0.25">
      <c r="A3857" s="18" t="s">
        <v>11855</v>
      </c>
      <c r="B3857" s="18" t="s">
        <v>20</v>
      </c>
      <c r="C3857" s="18" t="s">
        <v>21</v>
      </c>
      <c r="D3857" s="18">
        <v>2001</v>
      </c>
      <c r="E3857" s="18">
        <f>VLOOKUP(D3857,'cpi roi'!A:C,2,FALSE)</f>
        <v>177.1</v>
      </c>
      <c r="F3857" s="18" t="s">
        <v>11856</v>
      </c>
      <c r="G3857" s="18">
        <v>7.7</v>
      </c>
      <c r="H3857" s="19">
        <v>372000</v>
      </c>
      <c r="I3857" s="18" t="s">
        <v>995</v>
      </c>
      <c r="J3857" s="18" t="s">
        <v>7833</v>
      </c>
      <c r="K3857" s="18" t="s">
        <v>11857</v>
      </c>
      <c r="L3857" s="18" t="s">
        <v>34</v>
      </c>
      <c r="M3857" s="20">
        <v>92000000</v>
      </c>
      <c r="N3857" s="20">
        <v>172989651</v>
      </c>
      <c r="O3857" s="21">
        <f t="shared" si="180"/>
        <v>297628157.31055903</v>
      </c>
      <c r="P3857" s="22">
        <f t="shared" si="181"/>
        <v>188.03222934782607</v>
      </c>
      <c r="Q3857" s="20">
        <f t="shared" si="182"/>
        <v>97679080.180688888</v>
      </c>
      <c r="R3857" s="18" t="s">
        <v>11858</v>
      </c>
      <c r="S3857" s="18">
        <v>144</v>
      </c>
    </row>
    <row r="3858" spans="1:19" x14ac:dyDescent="0.25">
      <c r="A3858" s="18" t="s">
        <v>11859</v>
      </c>
      <c r="B3858" s="18" t="s">
        <v>2004</v>
      </c>
      <c r="C3858" s="18" t="s">
        <v>67</v>
      </c>
      <c r="D3858" s="18">
        <v>2001</v>
      </c>
      <c r="E3858" s="18">
        <f>VLOOKUP(D3858,'cpi roi'!A:C,2,FALSE)</f>
        <v>177.1</v>
      </c>
      <c r="F3858" s="18" t="s">
        <v>11860</v>
      </c>
      <c r="G3858" s="18">
        <v>8.1999999999999993</v>
      </c>
      <c r="H3858" s="19">
        <v>871000</v>
      </c>
      <c r="I3858" s="18" t="s">
        <v>1139</v>
      </c>
      <c r="J3858" s="18" t="s">
        <v>8345</v>
      </c>
      <c r="K3858" s="18" t="s">
        <v>7005</v>
      </c>
      <c r="L3858" s="18" t="s">
        <v>34</v>
      </c>
      <c r="M3858" s="20">
        <v>58000000</v>
      </c>
      <c r="N3858" s="20">
        <v>316791257</v>
      </c>
      <c r="O3858" s="21">
        <f t="shared" si="180"/>
        <v>545038373.84472048</v>
      </c>
      <c r="P3858" s="22">
        <f t="shared" si="181"/>
        <v>546.19182241379315</v>
      </c>
      <c r="Q3858" s="20">
        <f t="shared" si="182"/>
        <v>178877050.81874648</v>
      </c>
      <c r="R3858" s="18" t="s">
        <v>65</v>
      </c>
      <c r="S3858" s="18">
        <v>135</v>
      </c>
    </row>
    <row r="3859" spans="1:19" x14ac:dyDescent="0.25">
      <c r="A3859" s="18" t="s">
        <v>11861</v>
      </c>
      <c r="B3859" s="18" t="s">
        <v>2004</v>
      </c>
      <c r="C3859" s="18" t="s">
        <v>38</v>
      </c>
      <c r="D3859" s="18">
        <v>2001</v>
      </c>
      <c r="E3859" s="18">
        <f>VLOOKUP(D3859,'cpi roi'!A:C,2,FALSE)</f>
        <v>177.1</v>
      </c>
      <c r="F3859" s="18" t="s">
        <v>11518</v>
      </c>
      <c r="G3859" s="18">
        <v>6.4</v>
      </c>
      <c r="H3859" s="19">
        <v>307000</v>
      </c>
      <c r="I3859" s="18" t="s">
        <v>7686</v>
      </c>
      <c r="J3859" s="18" t="s">
        <v>7686</v>
      </c>
      <c r="K3859" s="18" t="s">
        <v>6932</v>
      </c>
      <c r="L3859" s="18" t="s">
        <v>34</v>
      </c>
      <c r="M3859" s="20">
        <v>98000000</v>
      </c>
      <c r="N3859" s="20">
        <v>443280904</v>
      </c>
      <c r="O3859" s="21">
        <f t="shared" si="180"/>
        <v>762663418.6832298</v>
      </c>
      <c r="P3859" s="22">
        <f t="shared" si="181"/>
        <v>452.32745306122445</v>
      </c>
      <c r="Q3859" s="20">
        <f t="shared" si="182"/>
        <v>250299776.39751554</v>
      </c>
      <c r="R3859" s="18" t="s">
        <v>65</v>
      </c>
      <c r="S3859" s="18">
        <v>130</v>
      </c>
    </row>
    <row r="3860" spans="1:19" x14ac:dyDescent="0.25">
      <c r="A3860" s="18" t="s">
        <v>11862</v>
      </c>
      <c r="B3860" s="18" t="s">
        <v>2004</v>
      </c>
      <c r="C3860" s="18" t="s">
        <v>38</v>
      </c>
      <c r="D3860" s="18">
        <v>2001</v>
      </c>
      <c r="E3860" s="18">
        <f>VLOOKUP(D3860,'cpi roi'!A:C,2,FALSE)</f>
        <v>177.1</v>
      </c>
      <c r="F3860" s="18" t="s">
        <v>11247</v>
      </c>
      <c r="G3860" s="18">
        <v>6.2</v>
      </c>
      <c r="H3860" s="19">
        <v>317000</v>
      </c>
      <c r="I3860" s="18" t="s">
        <v>8514</v>
      </c>
      <c r="J3860" s="18" t="s">
        <v>8456</v>
      </c>
      <c r="K3860" s="18" t="s">
        <v>9663</v>
      </c>
      <c r="L3860" s="18" t="s">
        <v>34</v>
      </c>
      <c r="M3860" s="20">
        <v>140000000</v>
      </c>
      <c r="N3860" s="20">
        <v>449220945</v>
      </c>
      <c r="O3860" s="21">
        <f t="shared" si="180"/>
        <v>772883240.77639759</v>
      </c>
      <c r="P3860" s="22">
        <f t="shared" si="181"/>
        <v>320.87210357142857</v>
      </c>
      <c r="Q3860" s="20">
        <f t="shared" si="182"/>
        <v>253653836.81535858</v>
      </c>
      <c r="R3860" s="18" t="s">
        <v>2097</v>
      </c>
      <c r="S3860" s="18">
        <v>183</v>
      </c>
    </row>
    <row r="3861" spans="1:19" x14ac:dyDescent="0.25">
      <c r="A3861" s="18" t="s">
        <v>11863</v>
      </c>
      <c r="B3861" s="18" t="s">
        <v>20</v>
      </c>
      <c r="C3861" s="18" t="s">
        <v>45</v>
      </c>
      <c r="D3861" s="18">
        <v>2001</v>
      </c>
      <c r="E3861" s="18">
        <f>VLOOKUP(D3861,'cpi roi'!A:C,2,FALSE)</f>
        <v>177.1</v>
      </c>
      <c r="F3861" s="18" t="s">
        <v>11860</v>
      </c>
      <c r="G3861" s="18">
        <v>7.6</v>
      </c>
      <c r="H3861" s="19">
        <v>273000</v>
      </c>
      <c r="I3861" s="18" t="s">
        <v>9044</v>
      </c>
      <c r="J3861" s="18" t="s">
        <v>9044</v>
      </c>
      <c r="K3861" s="18" t="s">
        <v>77</v>
      </c>
      <c r="L3861" s="18" t="s">
        <v>34</v>
      </c>
      <c r="M3861" s="20">
        <v>21000000</v>
      </c>
      <c r="N3861" s="20">
        <v>71444482</v>
      </c>
      <c r="O3861" s="21">
        <f t="shared" si="180"/>
        <v>122920009.40372671</v>
      </c>
      <c r="P3861" s="22">
        <f t="shared" si="181"/>
        <v>340.21181904761903</v>
      </c>
      <c r="Q3861" s="20">
        <f t="shared" si="182"/>
        <v>40341322.416713722</v>
      </c>
      <c r="R3861" s="18" t="s">
        <v>2097</v>
      </c>
      <c r="S3861" s="18">
        <v>110</v>
      </c>
    </row>
    <row r="3862" spans="1:19" x14ac:dyDescent="0.25">
      <c r="A3862" s="18" t="s">
        <v>11864</v>
      </c>
      <c r="B3862" s="18" t="s">
        <v>20</v>
      </c>
      <c r="C3862" s="18" t="s">
        <v>45</v>
      </c>
      <c r="D3862" s="18">
        <v>2001</v>
      </c>
      <c r="E3862" s="18">
        <f>VLOOKUP(D3862,'cpi roi'!A:C,2,FALSE)</f>
        <v>177.1</v>
      </c>
      <c r="F3862" s="18" t="s">
        <v>11865</v>
      </c>
      <c r="G3862" s="18">
        <v>8.3000000000000007</v>
      </c>
      <c r="H3862" s="19">
        <v>717000</v>
      </c>
      <c r="I3862" s="18" t="s">
        <v>6360</v>
      </c>
      <c r="J3862" s="18" t="s">
        <v>11866</v>
      </c>
      <c r="K3862" s="18" t="s">
        <v>11867</v>
      </c>
      <c r="L3862" s="18" t="s">
        <v>457</v>
      </c>
      <c r="M3862" s="20">
        <v>10000000</v>
      </c>
      <c r="N3862" s="20">
        <v>173997108</v>
      </c>
      <c r="O3862" s="21">
        <f t="shared" si="180"/>
        <v>299361483.95031059</v>
      </c>
      <c r="P3862" s="22">
        <f t="shared" si="181"/>
        <v>1739.97108</v>
      </c>
      <c r="Q3862" s="20">
        <f t="shared" si="182"/>
        <v>98247943.534726143</v>
      </c>
      <c r="R3862" s="18" t="s">
        <v>11868</v>
      </c>
      <c r="S3862" s="18">
        <v>122</v>
      </c>
    </row>
    <row r="3863" spans="1:19" x14ac:dyDescent="0.25">
      <c r="A3863" s="18" t="s">
        <v>11869</v>
      </c>
      <c r="B3863" s="18" t="s">
        <v>20</v>
      </c>
      <c r="C3863" s="18" t="s">
        <v>108</v>
      </c>
      <c r="D3863" s="18">
        <v>2001</v>
      </c>
      <c r="E3863" s="18">
        <f>VLOOKUP(D3863,'cpi roi'!A:C,2,FALSE)</f>
        <v>177.1</v>
      </c>
      <c r="F3863" s="18" t="s">
        <v>11870</v>
      </c>
      <c r="G3863" s="18">
        <v>7.7</v>
      </c>
      <c r="H3863" s="19">
        <v>403000</v>
      </c>
      <c r="I3863" s="18" t="s">
        <v>10323</v>
      </c>
      <c r="J3863" s="18" t="s">
        <v>11871</v>
      </c>
      <c r="K3863" s="18" t="s">
        <v>4128</v>
      </c>
      <c r="L3863" s="18" t="s">
        <v>34</v>
      </c>
      <c r="M3863" s="20">
        <v>45000000</v>
      </c>
      <c r="N3863" s="20">
        <v>104876233</v>
      </c>
      <c r="O3863" s="21">
        <f t="shared" si="180"/>
        <v>180439233.17391303</v>
      </c>
      <c r="P3863" s="22">
        <f t="shared" si="181"/>
        <v>233.05829555555556</v>
      </c>
      <c r="Q3863" s="20">
        <f t="shared" si="182"/>
        <v>59218652.173913047</v>
      </c>
      <c r="R3863" s="18" t="s">
        <v>27</v>
      </c>
      <c r="S3863" s="18">
        <v>122</v>
      </c>
    </row>
    <row r="3864" spans="1:19" x14ac:dyDescent="0.25">
      <c r="A3864" s="18" t="s">
        <v>11872</v>
      </c>
      <c r="B3864" s="18" t="s">
        <v>2004</v>
      </c>
      <c r="C3864" s="18" t="s">
        <v>21</v>
      </c>
      <c r="D3864" s="18">
        <v>2001</v>
      </c>
      <c r="E3864" s="18">
        <f>VLOOKUP(D3864,'cpi roi'!A:C,2,FALSE)</f>
        <v>177.1</v>
      </c>
      <c r="F3864" s="18" t="s">
        <v>11873</v>
      </c>
      <c r="G3864" s="18">
        <v>7.2</v>
      </c>
      <c r="H3864" s="19">
        <v>295000</v>
      </c>
      <c r="I3864" s="18" t="s">
        <v>500</v>
      </c>
      <c r="J3864" s="18" t="s">
        <v>6039</v>
      </c>
      <c r="K3864" s="18" t="s">
        <v>11874</v>
      </c>
      <c r="L3864" s="18" t="s">
        <v>34</v>
      </c>
      <c r="M3864" s="20">
        <v>100000000</v>
      </c>
      <c r="N3864" s="20">
        <v>235926552</v>
      </c>
      <c r="O3864" s="21">
        <f t="shared" si="180"/>
        <v>405910900.02484471</v>
      </c>
      <c r="P3864" s="22">
        <f t="shared" si="181"/>
        <v>235.92655200000002</v>
      </c>
      <c r="Q3864" s="20">
        <f t="shared" si="182"/>
        <v>133216573.6871824</v>
      </c>
      <c r="R3864" s="18" t="s">
        <v>27</v>
      </c>
      <c r="S3864" s="18">
        <v>146</v>
      </c>
    </row>
    <row r="3865" spans="1:19" x14ac:dyDescent="0.25">
      <c r="A3865" s="18" t="s">
        <v>11875</v>
      </c>
      <c r="B3865" s="18" t="s">
        <v>20</v>
      </c>
      <c r="C3865" s="18" t="s">
        <v>45</v>
      </c>
      <c r="D3865" s="18">
        <v>2001</v>
      </c>
      <c r="E3865" s="18">
        <f>VLOOKUP(D3865,'cpi roi'!A:C,2,FALSE)</f>
        <v>177.1</v>
      </c>
      <c r="F3865" s="18" t="s">
        <v>11761</v>
      </c>
      <c r="G3865" s="18">
        <v>7.3</v>
      </c>
      <c r="H3865" s="19">
        <v>115000</v>
      </c>
      <c r="I3865" s="18" t="s">
        <v>11876</v>
      </c>
      <c r="J3865" s="18" t="s">
        <v>11877</v>
      </c>
      <c r="K3865" s="18" t="s">
        <v>7177</v>
      </c>
      <c r="L3865" s="18" t="s">
        <v>34</v>
      </c>
      <c r="M3865" s="20">
        <v>7000000</v>
      </c>
      <c r="N3865" s="20">
        <v>8764007</v>
      </c>
      <c r="O3865" s="21">
        <f t="shared" si="180"/>
        <v>15078446.826086957</v>
      </c>
      <c r="P3865" s="22">
        <f t="shared" si="181"/>
        <v>125.20009999999999</v>
      </c>
      <c r="Q3865" s="20">
        <f t="shared" si="182"/>
        <v>4948620.5533596836</v>
      </c>
      <c r="R3865" s="18" t="s">
        <v>84</v>
      </c>
      <c r="S3865" s="18">
        <v>111</v>
      </c>
    </row>
    <row r="3866" spans="1:19" x14ac:dyDescent="0.25">
      <c r="A3866" s="18" t="s">
        <v>11878</v>
      </c>
      <c r="B3866" s="18" t="s">
        <v>20</v>
      </c>
      <c r="C3866" s="18" t="s">
        <v>45</v>
      </c>
      <c r="D3866" s="18">
        <v>2001</v>
      </c>
      <c r="E3866" s="18">
        <f>VLOOKUP(D3866,'cpi roi'!A:C,2,FALSE)</f>
        <v>177.1</v>
      </c>
      <c r="F3866" s="18" t="s">
        <v>11879</v>
      </c>
      <c r="G3866" s="18">
        <v>7.1</v>
      </c>
      <c r="H3866" s="19">
        <v>98000</v>
      </c>
      <c r="I3866" s="18" t="s">
        <v>11880</v>
      </c>
      <c r="J3866" s="18" t="s">
        <v>11880</v>
      </c>
      <c r="K3866" s="18" t="s">
        <v>11880</v>
      </c>
      <c r="L3866" s="18" t="s">
        <v>34</v>
      </c>
      <c r="M3866" s="20">
        <v>3000000</v>
      </c>
      <c r="N3866" s="20">
        <v>23182223</v>
      </c>
      <c r="O3866" s="21">
        <f t="shared" si="180"/>
        <v>39884942.677018635</v>
      </c>
      <c r="P3866" s="22">
        <f t="shared" si="181"/>
        <v>772.74076666666667</v>
      </c>
      <c r="Q3866" s="20">
        <f t="shared" si="182"/>
        <v>13089905.702992661</v>
      </c>
      <c r="R3866" s="18" t="s">
        <v>9442</v>
      </c>
      <c r="S3866" s="18">
        <v>100</v>
      </c>
    </row>
    <row r="3867" spans="1:19" x14ac:dyDescent="0.25">
      <c r="A3867" s="18" t="s">
        <v>11881</v>
      </c>
      <c r="B3867" s="18" t="s">
        <v>2004</v>
      </c>
      <c r="C3867" s="18" t="s">
        <v>38</v>
      </c>
      <c r="D3867" s="18">
        <v>2001</v>
      </c>
      <c r="E3867" s="18">
        <f>VLOOKUP(D3867,'cpi roi'!A:C,2,FALSE)</f>
        <v>177.1</v>
      </c>
      <c r="F3867" s="18" t="s">
        <v>11787</v>
      </c>
      <c r="G3867" s="18">
        <v>6.9</v>
      </c>
      <c r="H3867" s="19">
        <v>176000</v>
      </c>
      <c r="I3867" s="18" t="s">
        <v>9671</v>
      </c>
      <c r="J3867" s="18" t="s">
        <v>9671</v>
      </c>
      <c r="K3867" s="18" t="s">
        <v>10670</v>
      </c>
      <c r="L3867" s="18" t="s">
        <v>34</v>
      </c>
      <c r="M3867" s="20">
        <v>65000000</v>
      </c>
      <c r="N3867" s="20">
        <v>117487473</v>
      </c>
      <c r="O3867" s="21">
        <f t="shared" si="180"/>
        <v>202136832.42857143</v>
      </c>
      <c r="P3867" s="22">
        <f t="shared" si="181"/>
        <v>180.74995846153845</v>
      </c>
      <c r="Q3867" s="20">
        <f t="shared" si="182"/>
        <v>66339623.376623377</v>
      </c>
      <c r="R3867" s="18" t="s">
        <v>35</v>
      </c>
      <c r="S3867" s="18">
        <v>132</v>
      </c>
    </row>
    <row r="3868" spans="1:19" x14ac:dyDescent="0.25">
      <c r="A3868" s="18" t="s">
        <v>11882</v>
      </c>
      <c r="B3868" s="18" t="s">
        <v>20</v>
      </c>
      <c r="C3868" s="18" t="s">
        <v>67</v>
      </c>
      <c r="D3868" s="18">
        <v>2001</v>
      </c>
      <c r="E3868" s="18">
        <f>VLOOKUP(D3868,'cpi roi'!A:C,2,FALSE)</f>
        <v>177.1</v>
      </c>
      <c r="F3868" s="18" t="s">
        <v>11883</v>
      </c>
      <c r="G3868" s="18">
        <v>7.6</v>
      </c>
      <c r="H3868" s="19">
        <v>246000</v>
      </c>
      <c r="I3868" s="18" t="s">
        <v>8296</v>
      </c>
      <c r="J3868" s="18" t="s">
        <v>11884</v>
      </c>
      <c r="K3868" s="18" t="s">
        <v>5686</v>
      </c>
      <c r="L3868" s="18" t="s">
        <v>34</v>
      </c>
      <c r="M3868" s="20">
        <v>53000000</v>
      </c>
      <c r="N3868" s="20">
        <v>83282296</v>
      </c>
      <c r="O3868" s="21">
        <f t="shared" si="180"/>
        <v>143286931.6273292</v>
      </c>
      <c r="P3868" s="22">
        <f t="shared" si="181"/>
        <v>157.13640754716982</v>
      </c>
      <c r="Q3868" s="20">
        <f t="shared" si="182"/>
        <v>47025576.510446079</v>
      </c>
      <c r="R3868" s="18" t="s">
        <v>11885</v>
      </c>
      <c r="S3868" s="18">
        <v>124</v>
      </c>
    </row>
    <row r="3869" spans="1:19" x14ac:dyDescent="0.25">
      <c r="A3869" s="18" t="s">
        <v>11886</v>
      </c>
      <c r="B3869" s="18" t="s">
        <v>20</v>
      </c>
      <c r="C3869" s="18" t="s">
        <v>108</v>
      </c>
      <c r="D3869" s="18">
        <v>2001</v>
      </c>
      <c r="E3869" s="18">
        <f>VLOOKUP(D3869,'cpi roi'!A:C,2,FALSE)</f>
        <v>177.1</v>
      </c>
      <c r="F3869" s="18" t="s">
        <v>11730</v>
      </c>
      <c r="G3869" s="18">
        <v>6.8</v>
      </c>
      <c r="H3869" s="19">
        <v>261000</v>
      </c>
      <c r="I3869" s="18" t="s">
        <v>995</v>
      </c>
      <c r="J3869" s="18" t="s">
        <v>3269</v>
      </c>
      <c r="K3869" s="18" t="s">
        <v>3060</v>
      </c>
      <c r="L3869" s="18" t="s">
        <v>34</v>
      </c>
      <c r="M3869" s="20">
        <v>87000000</v>
      </c>
      <c r="N3869" s="20">
        <v>351692268</v>
      </c>
      <c r="O3869" s="21">
        <f t="shared" si="180"/>
        <v>605085454.88198757</v>
      </c>
      <c r="P3869" s="22">
        <f t="shared" si="181"/>
        <v>404.24398620689652</v>
      </c>
      <c r="Q3869" s="20">
        <f t="shared" si="182"/>
        <v>198584002.25861096</v>
      </c>
      <c r="R3869" s="18" t="s">
        <v>122</v>
      </c>
      <c r="S3869" s="18">
        <v>131</v>
      </c>
    </row>
    <row r="3870" spans="1:19" x14ac:dyDescent="0.25">
      <c r="A3870" s="18" t="s">
        <v>11887</v>
      </c>
      <c r="B3870" s="18" t="s">
        <v>341</v>
      </c>
      <c r="C3870" s="18" t="s">
        <v>45</v>
      </c>
      <c r="D3870" s="18">
        <v>2001</v>
      </c>
      <c r="E3870" s="18">
        <f>VLOOKUP(D3870,'cpi roi'!A:C,2,FALSE)</f>
        <v>177.1</v>
      </c>
      <c r="F3870" s="18" t="s">
        <v>11888</v>
      </c>
      <c r="G3870" s="18">
        <v>6.4</v>
      </c>
      <c r="H3870" s="19">
        <v>133000</v>
      </c>
      <c r="I3870" s="18" t="s">
        <v>1236</v>
      </c>
      <c r="J3870" s="18" t="s">
        <v>11889</v>
      </c>
      <c r="K3870" s="18" t="s">
        <v>720</v>
      </c>
      <c r="L3870" s="18" t="s">
        <v>34</v>
      </c>
      <c r="M3870" s="20">
        <v>26000000</v>
      </c>
      <c r="N3870" s="20">
        <v>165335153</v>
      </c>
      <c r="O3870" s="21">
        <f t="shared" si="180"/>
        <v>284458617.27329195</v>
      </c>
      <c r="P3870" s="22">
        <f t="shared" si="181"/>
        <v>635.90443461538462</v>
      </c>
      <c r="Q3870" s="20">
        <f t="shared" si="182"/>
        <v>93356946.922642574</v>
      </c>
      <c r="R3870" s="18" t="s">
        <v>1729</v>
      </c>
      <c r="S3870" s="18">
        <v>111</v>
      </c>
    </row>
    <row r="3871" spans="1:19" x14ac:dyDescent="0.25">
      <c r="A3871" s="18" t="s">
        <v>11890</v>
      </c>
      <c r="B3871" s="18" t="s">
        <v>2004</v>
      </c>
      <c r="C3871" s="18" t="s">
        <v>21</v>
      </c>
      <c r="D3871" s="18">
        <v>2001</v>
      </c>
      <c r="E3871" s="18">
        <f>VLOOKUP(D3871,'cpi roi'!A:C,2,FALSE)</f>
        <v>177.1</v>
      </c>
      <c r="F3871" s="18" t="s">
        <v>11891</v>
      </c>
      <c r="G3871" s="18">
        <v>7.6</v>
      </c>
      <c r="H3871" s="19">
        <v>271000</v>
      </c>
      <c r="I3871" s="18" t="s">
        <v>6980</v>
      </c>
      <c r="J3871" s="18" t="s">
        <v>6980</v>
      </c>
      <c r="K3871" s="18" t="s">
        <v>5214</v>
      </c>
      <c r="L3871" s="18" t="s">
        <v>252</v>
      </c>
      <c r="M3871" s="20">
        <v>50000000</v>
      </c>
      <c r="N3871" s="20">
        <v>184935320</v>
      </c>
      <c r="O3871" s="21">
        <f t="shared" si="180"/>
        <v>318180643.72670805</v>
      </c>
      <c r="P3871" s="22">
        <f t="shared" si="181"/>
        <v>369.87063999999998</v>
      </c>
      <c r="Q3871" s="20">
        <f t="shared" si="182"/>
        <v>104424234.89553925</v>
      </c>
      <c r="R3871" s="18" t="s">
        <v>184</v>
      </c>
      <c r="S3871" s="18">
        <v>127</v>
      </c>
    </row>
    <row r="3872" spans="1:19" x14ac:dyDescent="0.25">
      <c r="A3872" s="18" t="s">
        <v>11892</v>
      </c>
      <c r="B3872" s="18" t="s">
        <v>20</v>
      </c>
      <c r="C3872" s="18" t="s">
        <v>155</v>
      </c>
      <c r="D3872" s="18">
        <v>2001</v>
      </c>
      <c r="E3872" s="18">
        <f>VLOOKUP(D3872,'cpi roi'!A:C,2,FALSE)</f>
        <v>177.1</v>
      </c>
      <c r="F3872" s="18" t="s">
        <v>11842</v>
      </c>
      <c r="G3872" s="18">
        <v>6.9</v>
      </c>
      <c r="H3872" s="19">
        <v>253000</v>
      </c>
      <c r="I3872" s="18" t="s">
        <v>991</v>
      </c>
      <c r="J3872" s="18" t="s">
        <v>9732</v>
      </c>
      <c r="K3872" s="18" t="s">
        <v>1483</v>
      </c>
      <c r="L3872" s="18" t="s">
        <v>34</v>
      </c>
      <c r="M3872" s="20">
        <v>68000000</v>
      </c>
      <c r="N3872" s="20">
        <v>203388341</v>
      </c>
      <c r="O3872" s="21">
        <f t="shared" si="180"/>
        <v>349929009.04968947</v>
      </c>
      <c r="P3872" s="22">
        <f t="shared" si="181"/>
        <v>299.1005014705882</v>
      </c>
      <c r="Q3872" s="20">
        <f t="shared" si="182"/>
        <v>114843783.73800114</v>
      </c>
      <c r="R3872" s="18" t="s">
        <v>48</v>
      </c>
      <c r="S3872" s="18">
        <v>136</v>
      </c>
    </row>
    <row r="3873" spans="1:19" x14ac:dyDescent="0.25">
      <c r="A3873" s="18" t="s">
        <v>11893</v>
      </c>
      <c r="B3873" s="18" t="s">
        <v>20</v>
      </c>
      <c r="C3873" s="18" t="s">
        <v>155</v>
      </c>
      <c r="D3873" s="18">
        <v>2001</v>
      </c>
      <c r="E3873" s="18">
        <f>VLOOKUP(D3873,'cpi roi'!A:C,2,FALSE)</f>
        <v>177.1</v>
      </c>
      <c r="F3873" s="18" t="s">
        <v>11894</v>
      </c>
      <c r="G3873" s="18">
        <v>5.6</v>
      </c>
      <c r="H3873" s="19">
        <v>81000</v>
      </c>
      <c r="I3873" s="18" t="s">
        <v>11895</v>
      </c>
      <c r="J3873" s="18" t="s">
        <v>10783</v>
      </c>
      <c r="K3873" s="18" t="s">
        <v>9109</v>
      </c>
      <c r="L3873" s="18" t="s">
        <v>34</v>
      </c>
      <c r="M3873" s="20">
        <v>42000000</v>
      </c>
      <c r="N3873" s="20">
        <v>68467960</v>
      </c>
      <c r="O3873" s="21">
        <f t="shared" si="180"/>
        <v>117798912.54658385</v>
      </c>
      <c r="P3873" s="22">
        <f t="shared" si="181"/>
        <v>163.01895238095238</v>
      </c>
      <c r="Q3873" s="20">
        <f t="shared" si="182"/>
        <v>38660621.118012421</v>
      </c>
      <c r="R3873" s="18" t="s">
        <v>27</v>
      </c>
      <c r="S3873" s="18">
        <v>91</v>
      </c>
    </row>
    <row r="3874" spans="1:19" x14ac:dyDescent="0.25">
      <c r="A3874" s="18" t="s">
        <v>11896</v>
      </c>
      <c r="B3874" s="18" t="s">
        <v>2004</v>
      </c>
      <c r="C3874" s="18" t="s">
        <v>38</v>
      </c>
      <c r="D3874" s="18">
        <v>2001</v>
      </c>
      <c r="E3874" s="18">
        <f>VLOOKUP(D3874,'cpi roi'!A:C,2,FALSE)</f>
        <v>177.1</v>
      </c>
      <c r="F3874" s="18" t="s">
        <v>11897</v>
      </c>
      <c r="G3874" s="18">
        <v>5.7</v>
      </c>
      <c r="H3874" s="19">
        <v>213000</v>
      </c>
      <c r="I3874" s="18" t="s">
        <v>2673</v>
      </c>
      <c r="J3874" s="18" t="s">
        <v>11898</v>
      </c>
      <c r="K3874" s="18" t="s">
        <v>9041</v>
      </c>
      <c r="L3874" s="18" t="s">
        <v>34</v>
      </c>
      <c r="M3874" s="20">
        <v>100000000</v>
      </c>
      <c r="N3874" s="20">
        <v>362211740</v>
      </c>
      <c r="O3874" s="21">
        <f t="shared" si="180"/>
        <v>623184173.78881991</v>
      </c>
      <c r="P3874" s="22">
        <f t="shared" si="181"/>
        <v>362.21174000000002</v>
      </c>
      <c r="Q3874" s="20">
        <f t="shared" si="182"/>
        <v>204523850.93167704</v>
      </c>
      <c r="R3874" s="18" t="s">
        <v>184</v>
      </c>
      <c r="S3874" s="18">
        <v>119</v>
      </c>
    </row>
    <row r="3875" spans="1:19" x14ac:dyDescent="0.25">
      <c r="A3875" s="18" t="s">
        <v>11899</v>
      </c>
      <c r="B3875" s="18" t="s">
        <v>2004</v>
      </c>
      <c r="C3875" s="18" t="s">
        <v>56</v>
      </c>
      <c r="D3875" s="18">
        <v>2001</v>
      </c>
      <c r="E3875" s="18">
        <f>VLOOKUP(D3875,'cpi roi'!A:C,2,FALSE)</f>
        <v>177.1</v>
      </c>
      <c r="F3875" s="18" t="s">
        <v>11900</v>
      </c>
      <c r="G3875" s="18">
        <v>7.6</v>
      </c>
      <c r="H3875" s="19">
        <v>346000</v>
      </c>
      <c r="I3875" s="18" t="s">
        <v>9732</v>
      </c>
      <c r="J3875" s="18" t="s">
        <v>9732</v>
      </c>
      <c r="K3875" s="18" t="s">
        <v>5214</v>
      </c>
      <c r="L3875" s="18" t="s">
        <v>1116</v>
      </c>
      <c r="M3875" s="20">
        <v>17000000</v>
      </c>
      <c r="N3875" s="20">
        <v>209947037</v>
      </c>
      <c r="O3875" s="21">
        <f t="shared" si="180"/>
        <v>361213225.14906836</v>
      </c>
      <c r="P3875" s="22">
        <f t="shared" si="181"/>
        <v>1234.9825705882354</v>
      </c>
      <c r="Q3875" s="20">
        <f t="shared" si="182"/>
        <v>118547169.39582157</v>
      </c>
      <c r="R3875" s="18" t="s">
        <v>10476</v>
      </c>
      <c r="S3875" s="18">
        <v>104</v>
      </c>
    </row>
    <row r="3876" spans="1:19" x14ac:dyDescent="0.25">
      <c r="A3876" s="18" t="s">
        <v>11901</v>
      </c>
      <c r="B3876" s="18" t="s">
        <v>2004</v>
      </c>
      <c r="C3876" s="18" t="s">
        <v>29</v>
      </c>
      <c r="D3876" s="18">
        <v>2001</v>
      </c>
      <c r="E3876" s="18">
        <f>VLOOKUP(D3876,'cpi roi'!A:C,2,FALSE)</f>
        <v>177.1</v>
      </c>
      <c r="F3876" s="18" t="s">
        <v>11902</v>
      </c>
      <c r="G3876" s="18">
        <v>6</v>
      </c>
      <c r="H3876" s="19">
        <v>53000</v>
      </c>
      <c r="I3876" s="18" t="s">
        <v>11903</v>
      </c>
      <c r="J3876" s="18" t="s">
        <v>11130</v>
      </c>
      <c r="K3876" s="18" t="s">
        <v>11130</v>
      </c>
      <c r="L3876" s="18" t="s">
        <v>34</v>
      </c>
      <c r="M3876" s="20">
        <v>17700000</v>
      </c>
      <c r="N3876" s="20">
        <v>30987695</v>
      </c>
      <c r="O3876" s="21">
        <f t="shared" si="180"/>
        <v>53314233.01242236</v>
      </c>
      <c r="P3876" s="22">
        <f t="shared" si="181"/>
        <v>175.0717231638418</v>
      </c>
      <c r="Q3876" s="20">
        <f t="shared" si="182"/>
        <v>17497286.843591191</v>
      </c>
      <c r="R3876" s="18" t="s">
        <v>35</v>
      </c>
      <c r="S3876" s="18">
        <v>91</v>
      </c>
    </row>
    <row r="3877" spans="1:19" x14ac:dyDescent="0.25">
      <c r="A3877" s="18" t="s">
        <v>11904</v>
      </c>
      <c r="B3877" s="18" t="s">
        <v>37</v>
      </c>
      <c r="C3877" s="18" t="s">
        <v>394</v>
      </c>
      <c r="D3877" s="18">
        <v>2001</v>
      </c>
      <c r="E3877" s="18">
        <f>VLOOKUP(D3877,'cpi roi'!A:C,2,FALSE)</f>
        <v>177.1</v>
      </c>
      <c r="F3877" s="18" t="s">
        <v>11905</v>
      </c>
      <c r="G3877" s="18">
        <v>6.9</v>
      </c>
      <c r="H3877" s="19">
        <v>109000</v>
      </c>
      <c r="I3877" s="18" t="s">
        <v>6249</v>
      </c>
      <c r="J3877" s="18" t="s">
        <v>4002</v>
      </c>
      <c r="K3877" s="18" t="s">
        <v>2570</v>
      </c>
      <c r="L3877" s="18" t="s">
        <v>34</v>
      </c>
      <c r="M3877" s="20">
        <v>120000000</v>
      </c>
      <c r="N3877" s="20">
        <v>186053725</v>
      </c>
      <c r="O3877" s="21">
        <f t="shared" si="180"/>
        <v>320104856.05590063</v>
      </c>
      <c r="P3877" s="22">
        <f t="shared" si="181"/>
        <v>155.04477083333333</v>
      </c>
      <c r="Q3877" s="20">
        <f t="shared" si="182"/>
        <v>105055745.34161492</v>
      </c>
      <c r="R3877" s="18" t="s">
        <v>616</v>
      </c>
      <c r="S3877" s="18">
        <v>95</v>
      </c>
    </row>
    <row r="3878" spans="1:19" x14ac:dyDescent="0.25">
      <c r="A3878" s="18" t="s">
        <v>11906</v>
      </c>
      <c r="B3878" s="18" t="s">
        <v>2004</v>
      </c>
      <c r="C3878" s="18" t="s">
        <v>38</v>
      </c>
      <c r="D3878" s="18">
        <v>2001</v>
      </c>
      <c r="E3878" s="18">
        <f>VLOOKUP(D3878,'cpi roi'!A:C,2,FALSE)</f>
        <v>177.1</v>
      </c>
      <c r="F3878" s="18" t="s">
        <v>11907</v>
      </c>
      <c r="G3878" s="18">
        <v>6.4</v>
      </c>
      <c r="H3878" s="19">
        <v>111000</v>
      </c>
      <c r="I3878" s="18" t="s">
        <v>4523</v>
      </c>
      <c r="J3878" s="18" t="s">
        <v>4859</v>
      </c>
      <c r="K3878" s="18" t="s">
        <v>11281</v>
      </c>
      <c r="L3878" s="18" t="s">
        <v>34</v>
      </c>
      <c r="M3878" s="20">
        <v>48000000</v>
      </c>
      <c r="N3878" s="20">
        <v>85498534</v>
      </c>
      <c r="O3878" s="21">
        <f t="shared" si="180"/>
        <v>147099962.22360247</v>
      </c>
      <c r="P3878" s="22">
        <f t="shared" si="181"/>
        <v>178.12194583333334</v>
      </c>
      <c r="Q3878" s="20">
        <f t="shared" si="182"/>
        <v>48276981.36645963</v>
      </c>
      <c r="R3878" s="18" t="s">
        <v>48</v>
      </c>
      <c r="S3878" s="18">
        <v>112</v>
      </c>
    </row>
    <row r="3879" spans="1:19" x14ac:dyDescent="0.25">
      <c r="A3879" s="18" t="s">
        <v>11908</v>
      </c>
      <c r="B3879" s="18" t="s">
        <v>2004</v>
      </c>
      <c r="C3879" s="18" t="s">
        <v>45</v>
      </c>
      <c r="D3879" s="18">
        <v>2001</v>
      </c>
      <c r="E3879" s="18">
        <f>VLOOKUP(D3879,'cpi roi'!A:C,2,FALSE)</f>
        <v>177.1</v>
      </c>
      <c r="F3879" s="18" t="s">
        <v>11909</v>
      </c>
      <c r="G3879" s="18">
        <v>5.0999999999999996</v>
      </c>
      <c r="H3879" s="19">
        <v>15000</v>
      </c>
      <c r="I3879" s="18" t="s">
        <v>11910</v>
      </c>
      <c r="J3879" s="18" t="s">
        <v>11911</v>
      </c>
      <c r="K3879" s="18" t="s">
        <v>10716</v>
      </c>
      <c r="L3879" s="18" t="s">
        <v>34</v>
      </c>
      <c r="M3879" s="20">
        <v>34000000</v>
      </c>
      <c r="N3879" s="20">
        <v>19772447</v>
      </c>
      <c r="O3879" s="21">
        <f t="shared" si="180"/>
        <v>34018433.658385091</v>
      </c>
      <c r="P3879" s="22">
        <f t="shared" si="181"/>
        <v>58.154255882352942</v>
      </c>
      <c r="Q3879" s="20">
        <f t="shared" si="182"/>
        <v>11164566.346696783</v>
      </c>
      <c r="R3879" s="18" t="s">
        <v>27</v>
      </c>
      <c r="S3879" s="18">
        <v>104</v>
      </c>
    </row>
    <row r="3880" spans="1:19" x14ac:dyDescent="0.25">
      <c r="A3880" s="18" t="s">
        <v>11912</v>
      </c>
      <c r="B3880" s="18" t="s">
        <v>20</v>
      </c>
      <c r="C3880" s="18" t="s">
        <v>45</v>
      </c>
      <c r="D3880" s="18">
        <v>2001</v>
      </c>
      <c r="E3880" s="18">
        <f>VLOOKUP(D3880,'cpi roi'!A:C,2,FALSE)</f>
        <v>177.1</v>
      </c>
      <c r="F3880" s="18" t="s">
        <v>11913</v>
      </c>
      <c r="G3880" s="18">
        <v>6.6</v>
      </c>
      <c r="H3880" s="19">
        <v>55000</v>
      </c>
      <c r="I3880" s="18" t="s">
        <v>11914</v>
      </c>
      <c r="J3880" s="18" t="s">
        <v>11915</v>
      </c>
      <c r="K3880" s="18" t="s">
        <v>10069</v>
      </c>
      <c r="L3880" s="18" t="s">
        <v>34</v>
      </c>
      <c r="M3880" s="20">
        <v>5000000</v>
      </c>
      <c r="N3880" s="20">
        <v>295206</v>
      </c>
      <c r="O3880" s="21">
        <f t="shared" si="180"/>
        <v>507901.00621118012</v>
      </c>
      <c r="P3880" s="22">
        <f t="shared" si="181"/>
        <v>5.9041199999999998</v>
      </c>
      <c r="Q3880" s="20">
        <f t="shared" si="182"/>
        <v>166688.87634105026</v>
      </c>
      <c r="R3880" s="18" t="s">
        <v>11916</v>
      </c>
      <c r="S3880" s="18">
        <v>97</v>
      </c>
    </row>
    <row r="3881" spans="1:19" x14ac:dyDescent="0.25">
      <c r="A3881" s="18" t="s">
        <v>11917</v>
      </c>
      <c r="B3881" s="18" t="s">
        <v>2004</v>
      </c>
      <c r="C3881" s="18" t="s">
        <v>45</v>
      </c>
      <c r="D3881" s="18">
        <v>2001</v>
      </c>
      <c r="E3881" s="18">
        <f>VLOOKUP(D3881,'cpi roi'!A:C,2,FALSE)</f>
        <v>177.1</v>
      </c>
      <c r="F3881" s="18" t="s">
        <v>11918</v>
      </c>
      <c r="G3881" s="18">
        <v>5.9</v>
      </c>
      <c r="H3881" s="19">
        <v>129000</v>
      </c>
      <c r="I3881" s="18" t="s">
        <v>9066</v>
      </c>
      <c r="J3881" s="18" t="s">
        <v>11919</v>
      </c>
      <c r="K3881" s="18" t="s">
        <v>11920</v>
      </c>
      <c r="L3881" s="18" t="s">
        <v>34</v>
      </c>
      <c r="M3881" s="20">
        <v>40000000</v>
      </c>
      <c r="N3881" s="20">
        <v>141069860</v>
      </c>
      <c r="O3881" s="21">
        <f t="shared" si="180"/>
        <v>242710256.02484474</v>
      </c>
      <c r="P3881" s="22">
        <f t="shared" si="181"/>
        <v>352.67464999999999</v>
      </c>
      <c r="Q3881" s="20">
        <f t="shared" si="182"/>
        <v>79655482.778091475</v>
      </c>
      <c r="R3881" s="18" t="s">
        <v>184</v>
      </c>
      <c r="S3881" s="18">
        <v>114</v>
      </c>
    </row>
    <row r="3882" spans="1:19" x14ac:dyDescent="0.25">
      <c r="A3882" s="18" t="s">
        <v>11921</v>
      </c>
      <c r="B3882" s="18" t="s">
        <v>2004</v>
      </c>
      <c r="C3882" s="18" t="s">
        <v>45</v>
      </c>
      <c r="D3882" s="18">
        <v>2001</v>
      </c>
      <c r="E3882" s="18">
        <f>VLOOKUP(D3882,'cpi roi'!A:C,2,FALSE)</f>
        <v>177.1</v>
      </c>
      <c r="F3882" s="18" t="s">
        <v>11627</v>
      </c>
      <c r="G3882" s="18">
        <v>6.5</v>
      </c>
      <c r="H3882" s="19">
        <v>251000</v>
      </c>
      <c r="I3882" s="18" t="s">
        <v>8011</v>
      </c>
      <c r="J3882" s="18" t="s">
        <v>11922</v>
      </c>
      <c r="K3882" s="18" t="s">
        <v>8011</v>
      </c>
      <c r="L3882" s="18" t="s">
        <v>5820</v>
      </c>
      <c r="M3882" s="20">
        <v>28000000</v>
      </c>
      <c r="N3882" s="20">
        <v>60780981</v>
      </c>
      <c r="O3882" s="21">
        <f t="shared" si="180"/>
        <v>104573489.04968944</v>
      </c>
      <c r="P3882" s="22">
        <f t="shared" si="181"/>
        <v>217.07493214285716</v>
      </c>
      <c r="Q3882" s="20">
        <f t="shared" si="182"/>
        <v>34320147.374364771</v>
      </c>
      <c r="R3882" s="18" t="s">
        <v>48</v>
      </c>
      <c r="S3882" s="18">
        <v>90</v>
      </c>
    </row>
    <row r="3883" spans="1:19" x14ac:dyDescent="0.25">
      <c r="A3883" s="18" t="s">
        <v>11923</v>
      </c>
      <c r="B3883" s="18" t="s">
        <v>2004</v>
      </c>
      <c r="C3883" s="18" t="s">
        <v>38</v>
      </c>
      <c r="D3883" s="18">
        <v>2001</v>
      </c>
      <c r="E3883" s="18">
        <f>VLOOKUP(D3883,'cpi roi'!A:C,2,FALSE)</f>
        <v>177.1</v>
      </c>
      <c r="F3883" s="18" t="s">
        <v>11924</v>
      </c>
      <c r="G3883" s="18">
        <v>5.9</v>
      </c>
      <c r="H3883" s="19">
        <v>301000</v>
      </c>
      <c r="I3883" s="18" t="s">
        <v>5099</v>
      </c>
      <c r="J3883" s="18" t="s">
        <v>762</v>
      </c>
      <c r="K3883" s="18" t="s">
        <v>678</v>
      </c>
      <c r="L3883" s="18" t="s">
        <v>34</v>
      </c>
      <c r="M3883" s="20">
        <v>93000000</v>
      </c>
      <c r="N3883" s="20">
        <v>368780809</v>
      </c>
      <c r="O3883" s="21">
        <f t="shared" si="180"/>
        <v>634486236.60248446</v>
      </c>
      <c r="P3883" s="22">
        <f t="shared" si="181"/>
        <v>396.53850430107525</v>
      </c>
      <c r="Q3883" s="20">
        <f t="shared" si="182"/>
        <v>208233093.73235461</v>
      </c>
      <c r="R3883" s="18" t="s">
        <v>65</v>
      </c>
      <c r="S3883" s="18">
        <v>92</v>
      </c>
    </row>
    <row r="3884" spans="1:19" x14ac:dyDescent="0.25">
      <c r="A3884" s="18" t="s">
        <v>11925</v>
      </c>
      <c r="B3884" s="18" t="s">
        <v>20</v>
      </c>
      <c r="C3884" s="18" t="s">
        <v>21</v>
      </c>
      <c r="D3884" s="18">
        <v>2001</v>
      </c>
      <c r="E3884" s="18">
        <f>VLOOKUP(D3884,'cpi roi'!A:C,2,FALSE)</f>
        <v>177.1</v>
      </c>
      <c r="F3884" s="18" t="s">
        <v>11926</v>
      </c>
      <c r="G3884" s="18">
        <v>7.6</v>
      </c>
      <c r="H3884" s="19">
        <v>249000</v>
      </c>
      <c r="I3884" s="18" t="s">
        <v>670</v>
      </c>
      <c r="J3884" s="18" t="s">
        <v>670</v>
      </c>
      <c r="K3884" s="18" t="s">
        <v>10812</v>
      </c>
      <c r="L3884" s="18" t="s">
        <v>3160</v>
      </c>
      <c r="M3884" s="20">
        <v>68000000</v>
      </c>
      <c r="N3884" s="20">
        <v>96976270</v>
      </c>
      <c r="O3884" s="21">
        <f t="shared" si="180"/>
        <v>166847371.36645964</v>
      </c>
      <c r="P3884" s="22">
        <f t="shared" si="181"/>
        <v>142.61216176470589</v>
      </c>
      <c r="Q3884" s="20">
        <f t="shared" si="182"/>
        <v>54757916.431394696</v>
      </c>
      <c r="R3884" s="18" t="s">
        <v>48</v>
      </c>
      <c r="S3884" s="18">
        <v>131</v>
      </c>
    </row>
    <row r="3885" spans="1:19" x14ac:dyDescent="0.25">
      <c r="A3885" s="18" t="s">
        <v>11927</v>
      </c>
      <c r="B3885" s="18" t="s">
        <v>20</v>
      </c>
      <c r="C3885" s="18" t="s">
        <v>45</v>
      </c>
      <c r="D3885" s="18">
        <v>2001</v>
      </c>
      <c r="E3885" s="18">
        <f>VLOOKUP(D3885,'cpi roi'!A:C,2,FALSE)</f>
        <v>177.1</v>
      </c>
      <c r="F3885" s="18" t="s">
        <v>11856</v>
      </c>
      <c r="G3885" s="18">
        <v>7.2</v>
      </c>
      <c r="H3885" s="19">
        <v>82000</v>
      </c>
      <c r="I3885" s="18" t="s">
        <v>99</v>
      </c>
      <c r="J3885" s="18" t="s">
        <v>11928</v>
      </c>
      <c r="K3885" s="18" t="s">
        <v>2640</v>
      </c>
      <c r="L3885" s="18" t="s">
        <v>34</v>
      </c>
      <c r="M3885" s="20">
        <v>19800000</v>
      </c>
      <c r="N3885" s="20">
        <v>87754044</v>
      </c>
      <c r="O3885" s="21">
        <f t="shared" si="180"/>
        <v>150980560.17391303</v>
      </c>
      <c r="P3885" s="22">
        <f t="shared" si="181"/>
        <v>443.2022424242424</v>
      </c>
      <c r="Q3885" s="20">
        <f t="shared" si="182"/>
        <v>49550561.26482214</v>
      </c>
      <c r="R3885" s="18" t="s">
        <v>11929</v>
      </c>
      <c r="S3885" s="18">
        <v>131</v>
      </c>
    </row>
    <row r="3886" spans="1:19" x14ac:dyDescent="0.25">
      <c r="A3886" s="18" t="s">
        <v>11930</v>
      </c>
      <c r="B3886" s="18" t="s">
        <v>20</v>
      </c>
      <c r="C3886" s="18" t="s">
        <v>38</v>
      </c>
      <c r="D3886" s="18">
        <v>2001</v>
      </c>
      <c r="E3886" s="18">
        <f>VLOOKUP(D3886,'cpi roi'!A:C,2,FALSE)</f>
        <v>177.1</v>
      </c>
      <c r="F3886" s="18" t="s">
        <v>11931</v>
      </c>
      <c r="G3886" s="18">
        <v>6.5</v>
      </c>
      <c r="H3886" s="19">
        <v>179000</v>
      </c>
      <c r="I3886" s="18" t="s">
        <v>7485</v>
      </c>
      <c r="J3886" s="18" t="s">
        <v>10420</v>
      </c>
      <c r="K3886" s="18" t="s">
        <v>164</v>
      </c>
      <c r="L3886" s="18" t="s">
        <v>34</v>
      </c>
      <c r="M3886" s="20">
        <v>102000000</v>
      </c>
      <c r="N3886" s="20">
        <v>147080413</v>
      </c>
      <c r="O3886" s="21">
        <f t="shared" si="180"/>
        <v>253051393.79503107</v>
      </c>
      <c r="P3886" s="22">
        <f t="shared" si="181"/>
        <v>144.19648333333333</v>
      </c>
      <c r="Q3886" s="20">
        <f t="shared" si="182"/>
        <v>83049357.989836261</v>
      </c>
      <c r="R3886" s="18" t="s">
        <v>11932</v>
      </c>
      <c r="S3886" s="18">
        <v>99</v>
      </c>
    </row>
    <row r="3887" spans="1:19" x14ac:dyDescent="0.25">
      <c r="A3887" s="18" t="s">
        <v>11933</v>
      </c>
      <c r="B3887" s="18" t="s">
        <v>20</v>
      </c>
      <c r="C3887" s="18" t="s">
        <v>56</v>
      </c>
      <c r="D3887" s="18">
        <v>2001</v>
      </c>
      <c r="E3887" s="18">
        <f>VLOOKUP(D3887,'cpi roi'!A:C,2,FALSE)</f>
        <v>177.1</v>
      </c>
      <c r="F3887" s="18" t="s">
        <v>11934</v>
      </c>
      <c r="G3887" s="18">
        <v>6.2</v>
      </c>
      <c r="H3887" s="19">
        <v>115000</v>
      </c>
      <c r="I3887" s="18" t="s">
        <v>8632</v>
      </c>
      <c r="J3887" s="18" t="s">
        <v>8632</v>
      </c>
      <c r="K3887" s="18" t="s">
        <v>11935</v>
      </c>
      <c r="L3887" s="18" t="s">
        <v>34</v>
      </c>
      <c r="M3887" s="20">
        <v>10000000</v>
      </c>
      <c r="N3887" s="20">
        <v>59371303</v>
      </c>
      <c r="O3887" s="21">
        <f t="shared" si="180"/>
        <v>102148142.42857143</v>
      </c>
      <c r="P3887" s="22">
        <f t="shared" si="181"/>
        <v>593.71303</v>
      </c>
      <c r="Q3887" s="20">
        <f t="shared" si="182"/>
        <v>33524168.831168834</v>
      </c>
      <c r="R3887" s="18" t="s">
        <v>84</v>
      </c>
      <c r="S3887" s="18">
        <v>90</v>
      </c>
    </row>
    <row r="3888" spans="1:19" x14ac:dyDescent="0.25">
      <c r="A3888" s="18" t="s">
        <v>11936</v>
      </c>
      <c r="B3888" s="18" t="s">
        <v>8585</v>
      </c>
      <c r="C3888" s="18" t="s">
        <v>21</v>
      </c>
      <c r="D3888" s="18">
        <v>2001</v>
      </c>
      <c r="E3888" s="18">
        <f>VLOOKUP(D3888,'cpi roi'!A:C,2,FALSE)</f>
        <v>177.1</v>
      </c>
      <c r="F3888" s="18" t="s">
        <v>11937</v>
      </c>
      <c r="G3888" s="18">
        <v>7.1</v>
      </c>
      <c r="H3888" s="19">
        <v>36000</v>
      </c>
      <c r="I3888" s="18" t="s">
        <v>10510</v>
      </c>
      <c r="J3888" s="18" t="s">
        <v>10510</v>
      </c>
      <c r="K3888" s="18" t="s">
        <v>11938</v>
      </c>
      <c r="L3888" s="18" t="s">
        <v>1116</v>
      </c>
      <c r="M3888" s="20">
        <v>0</v>
      </c>
      <c r="N3888" s="20">
        <v>7640680</v>
      </c>
      <c r="O3888" s="21">
        <f t="shared" si="180"/>
        <v>13145766.211180124</v>
      </c>
      <c r="P3888" s="22">
        <f t="shared" si="181"/>
        <v>0</v>
      </c>
      <c r="Q3888" s="20">
        <f t="shared" si="182"/>
        <v>4314330.8865048001</v>
      </c>
      <c r="R3888" s="18" t="s">
        <v>11939</v>
      </c>
      <c r="S3888" s="18">
        <v>128</v>
      </c>
    </row>
    <row r="3889" spans="1:19" x14ac:dyDescent="0.25">
      <c r="A3889" s="18" t="s">
        <v>11940</v>
      </c>
      <c r="B3889" s="18" t="s">
        <v>20</v>
      </c>
      <c r="C3889" s="18" t="s">
        <v>21</v>
      </c>
      <c r="D3889" s="18">
        <v>2001</v>
      </c>
      <c r="E3889" s="18">
        <f>VLOOKUP(D3889,'cpi roi'!A:C,2,FALSE)</f>
        <v>177.1</v>
      </c>
      <c r="F3889" s="18" t="s">
        <v>11941</v>
      </c>
      <c r="G3889" s="18">
        <v>6.4</v>
      </c>
      <c r="H3889" s="19">
        <v>29000</v>
      </c>
      <c r="I3889" s="18" t="s">
        <v>9611</v>
      </c>
      <c r="J3889" s="18" t="s">
        <v>11942</v>
      </c>
      <c r="K3889" s="18" t="s">
        <v>5079</v>
      </c>
      <c r="L3889" s="18" t="s">
        <v>5820</v>
      </c>
      <c r="M3889" s="20">
        <v>32000000</v>
      </c>
      <c r="N3889" s="20">
        <v>44102389</v>
      </c>
      <c r="O3889" s="21">
        <f t="shared" si="180"/>
        <v>75878023.310559005</v>
      </c>
      <c r="P3889" s="22">
        <f t="shared" si="181"/>
        <v>137.81996562500001</v>
      </c>
      <c r="Q3889" s="20">
        <f t="shared" si="182"/>
        <v>24902534.726143423</v>
      </c>
      <c r="R3889" s="18" t="s">
        <v>48</v>
      </c>
      <c r="S3889" s="18">
        <v>106</v>
      </c>
    </row>
    <row r="3890" spans="1:19" x14ac:dyDescent="0.25">
      <c r="A3890" s="18" t="s">
        <v>11943</v>
      </c>
      <c r="B3890" s="18" t="s">
        <v>2004</v>
      </c>
      <c r="C3890" s="18" t="s">
        <v>45</v>
      </c>
      <c r="D3890" s="18">
        <v>2001</v>
      </c>
      <c r="E3890" s="18">
        <f>VLOOKUP(D3890,'cpi roi'!A:C,2,FALSE)</f>
        <v>177.1</v>
      </c>
      <c r="F3890" s="18" t="s">
        <v>11931</v>
      </c>
      <c r="G3890" s="18">
        <v>6.1</v>
      </c>
      <c r="H3890" s="19">
        <v>122000</v>
      </c>
      <c r="I3890" s="18" t="s">
        <v>549</v>
      </c>
      <c r="J3890" s="18" t="s">
        <v>2847</v>
      </c>
      <c r="K3890" s="18" t="s">
        <v>10035</v>
      </c>
      <c r="L3890" s="18" t="s">
        <v>34</v>
      </c>
      <c r="M3890" s="20">
        <v>80000000</v>
      </c>
      <c r="N3890" s="20">
        <v>98376292</v>
      </c>
      <c r="O3890" s="21">
        <f t="shared" si="180"/>
        <v>169256104.86956522</v>
      </c>
      <c r="P3890" s="22">
        <f t="shared" si="181"/>
        <v>122.970365</v>
      </c>
      <c r="Q3890" s="20">
        <f t="shared" si="182"/>
        <v>55548442.687747039</v>
      </c>
      <c r="R3890" s="18" t="s">
        <v>35</v>
      </c>
      <c r="S3890" s="18">
        <v>101</v>
      </c>
    </row>
    <row r="3891" spans="1:19" x14ac:dyDescent="0.25">
      <c r="A3891" s="18" t="s">
        <v>11944</v>
      </c>
      <c r="B3891" s="18" t="s">
        <v>20</v>
      </c>
      <c r="C3891" s="18" t="s">
        <v>21</v>
      </c>
      <c r="D3891" s="18">
        <v>2001</v>
      </c>
      <c r="E3891" s="18">
        <f>VLOOKUP(D3891,'cpi roi'!A:C,2,FALSE)</f>
        <v>177.1</v>
      </c>
      <c r="F3891" s="18" t="s">
        <v>11888</v>
      </c>
      <c r="G3891" s="18">
        <v>6.1</v>
      </c>
      <c r="H3891" s="19">
        <v>55000</v>
      </c>
      <c r="I3891" s="18" t="s">
        <v>2231</v>
      </c>
      <c r="J3891" s="18" t="s">
        <v>9305</v>
      </c>
      <c r="K3891" s="18" t="s">
        <v>8153</v>
      </c>
      <c r="L3891" s="18" t="s">
        <v>457</v>
      </c>
      <c r="M3891" s="20">
        <v>42000000</v>
      </c>
      <c r="N3891" s="20">
        <v>35402320</v>
      </c>
      <c r="O3891" s="21">
        <f t="shared" si="180"/>
        <v>60909581.614906833</v>
      </c>
      <c r="P3891" s="22">
        <f t="shared" si="181"/>
        <v>84.2912380952381</v>
      </c>
      <c r="Q3891" s="20">
        <f t="shared" si="182"/>
        <v>19990016.939582158</v>
      </c>
      <c r="R3891" s="18" t="s">
        <v>122</v>
      </c>
      <c r="S3891" s="18">
        <v>116</v>
      </c>
    </row>
    <row r="3892" spans="1:19" x14ac:dyDescent="0.25">
      <c r="A3892" s="18" t="s">
        <v>11945</v>
      </c>
      <c r="B3892" s="18" t="s">
        <v>424</v>
      </c>
      <c r="C3892" s="18" t="s">
        <v>21</v>
      </c>
      <c r="D3892" s="18">
        <v>2001</v>
      </c>
      <c r="E3892" s="18">
        <f>VLOOKUP(D3892,'cpi roi'!A:C,2,FALSE)</f>
        <v>177.1</v>
      </c>
      <c r="F3892" s="18" t="s">
        <v>11946</v>
      </c>
      <c r="G3892" s="18">
        <v>7</v>
      </c>
      <c r="H3892" s="19">
        <v>84000</v>
      </c>
      <c r="I3892" s="18" t="s">
        <v>11947</v>
      </c>
      <c r="J3892" s="18" t="s">
        <v>11948</v>
      </c>
      <c r="K3892" s="18" t="s">
        <v>7043</v>
      </c>
      <c r="L3892" s="18" t="s">
        <v>34</v>
      </c>
      <c r="M3892" s="20">
        <v>4000000</v>
      </c>
      <c r="N3892" s="20">
        <v>45011434</v>
      </c>
      <c r="O3892" s="21">
        <f t="shared" si="180"/>
        <v>77442032.409937888</v>
      </c>
      <c r="P3892" s="22">
        <f t="shared" si="181"/>
        <v>1125.28585</v>
      </c>
      <c r="Q3892" s="20">
        <f t="shared" si="182"/>
        <v>25415829.474872954</v>
      </c>
      <c r="R3892" s="18" t="s">
        <v>11949</v>
      </c>
      <c r="S3892" s="18">
        <v>111</v>
      </c>
    </row>
    <row r="3893" spans="1:19" x14ac:dyDescent="0.25">
      <c r="A3893" s="18" t="s">
        <v>11950</v>
      </c>
      <c r="B3893" s="18" t="s">
        <v>37</v>
      </c>
      <c r="C3893" s="18" t="s">
        <v>38</v>
      </c>
      <c r="D3893" s="18">
        <v>2001</v>
      </c>
      <c r="E3893" s="18">
        <f>VLOOKUP(D3893,'cpi roi'!A:C,2,FALSE)</f>
        <v>177.1</v>
      </c>
      <c r="F3893" s="18" t="s">
        <v>11951</v>
      </c>
      <c r="G3893" s="18">
        <v>5.5</v>
      </c>
      <c r="H3893" s="19">
        <v>111000</v>
      </c>
      <c r="I3893" s="18" t="s">
        <v>6909</v>
      </c>
      <c r="J3893" s="18" t="s">
        <v>6909</v>
      </c>
      <c r="K3893" s="18" t="s">
        <v>11952</v>
      </c>
      <c r="L3893" s="18" t="s">
        <v>34</v>
      </c>
      <c r="M3893" s="20">
        <v>35000000</v>
      </c>
      <c r="N3893" s="20">
        <v>147934180</v>
      </c>
      <c r="O3893" s="21">
        <f t="shared" si="180"/>
        <v>254520297.26708075</v>
      </c>
      <c r="P3893" s="22">
        <f t="shared" si="181"/>
        <v>422.6690857142857</v>
      </c>
      <c r="Q3893" s="20">
        <f t="shared" si="182"/>
        <v>83531439.864483342</v>
      </c>
      <c r="R3893" s="18" t="s">
        <v>8990</v>
      </c>
      <c r="S3893" s="18">
        <v>88</v>
      </c>
    </row>
    <row r="3894" spans="1:19" x14ac:dyDescent="0.25">
      <c r="A3894" s="18" t="s">
        <v>11953</v>
      </c>
      <c r="B3894" s="18" t="s">
        <v>2004</v>
      </c>
      <c r="C3894" s="18" t="s">
        <v>38</v>
      </c>
      <c r="D3894" s="18">
        <v>2001</v>
      </c>
      <c r="E3894" s="18">
        <f>VLOOKUP(D3894,'cpi roi'!A:C,2,FALSE)</f>
        <v>177.1</v>
      </c>
      <c r="F3894" s="18" t="s">
        <v>11704</v>
      </c>
      <c r="G3894" s="18">
        <v>6.4</v>
      </c>
      <c r="H3894" s="19">
        <v>100000</v>
      </c>
      <c r="I3894" s="18" t="s">
        <v>11954</v>
      </c>
      <c r="J3894" s="18" t="s">
        <v>3866</v>
      </c>
      <c r="K3894" s="18" t="s">
        <v>77</v>
      </c>
      <c r="L3894" s="18" t="s">
        <v>34</v>
      </c>
      <c r="M3894" s="20">
        <v>40000000</v>
      </c>
      <c r="N3894" s="20">
        <v>91753202</v>
      </c>
      <c r="O3894" s="21">
        <f t="shared" si="180"/>
        <v>157861099.09316769</v>
      </c>
      <c r="P3894" s="22">
        <f t="shared" si="181"/>
        <v>229.383005</v>
      </c>
      <c r="Q3894" s="20">
        <f t="shared" si="182"/>
        <v>51808696.781479396</v>
      </c>
      <c r="R3894" s="18" t="s">
        <v>184</v>
      </c>
      <c r="S3894" s="18">
        <v>106</v>
      </c>
    </row>
    <row r="3895" spans="1:19" x14ac:dyDescent="0.25">
      <c r="A3895" s="18" t="s">
        <v>11955</v>
      </c>
      <c r="B3895" s="18" t="s">
        <v>2711</v>
      </c>
      <c r="C3895" s="18" t="s">
        <v>21</v>
      </c>
      <c r="D3895" s="18">
        <v>2001</v>
      </c>
      <c r="E3895" s="18">
        <f>VLOOKUP(D3895,'cpi roi'!A:C,2,FALSE)</f>
        <v>177.1</v>
      </c>
      <c r="F3895" s="18" t="s">
        <v>11956</v>
      </c>
      <c r="G3895" s="18">
        <v>6.1</v>
      </c>
      <c r="H3895" s="19">
        <v>12000</v>
      </c>
      <c r="I3895" s="18" t="s">
        <v>8185</v>
      </c>
      <c r="J3895" s="18" t="s">
        <v>2776</v>
      </c>
      <c r="K3895" s="18" t="s">
        <v>8821</v>
      </c>
      <c r="L3895" s="18" t="s">
        <v>457</v>
      </c>
      <c r="M3895" s="20">
        <v>0</v>
      </c>
      <c r="N3895" s="20">
        <v>2672527</v>
      </c>
      <c r="O3895" s="21">
        <f t="shared" si="180"/>
        <v>4598074.4037267081</v>
      </c>
      <c r="P3895" s="22">
        <f t="shared" si="181"/>
        <v>0</v>
      </c>
      <c r="Q3895" s="20">
        <f t="shared" si="182"/>
        <v>1509049.6894409938</v>
      </c>
      <c r="R3895" s="18" t="s">
        <v>11957</v>
      </c>
      <c r="S3895" s="18">
        <v>119</v>
      </c>
    </row>
    <row r="3896" spans="1:19" x14ac:dyDescent="0.25">
      <c r="A3896" s="18" t="s">
        <v>11958</v>
      </c>
      <c r="B3896" s="18" t="s">
        <v>8585</v>
      </c>
      <c r="C3896" s="18" t="s">
        <v>67</v>
      </c>
      <c r="D3896" s="18">
        <v>2001</v>
      </c>
      <c r="E3896" s="18">
        <f>VLOOKUP(D3896,'cpi roi'!A:C,2,FALSE)</f>
        <v>177.1</v>
      </c>
      <c r="F3896" s="18" t="s">
        <v>11959</v>
      </c>
      <c r="G3896" s="18">
        <v>6.9</v>
      </c>
      <c r="H3896" s="19">
        <v>35000</v>
      </c>
      <c r="I3896" s="18" t="s">
        <v>8475</v>
      </c>
      <c r="J3896" s="18" t="s">
        <v>11960</v>
      </c>
      <c r="K3896" s="18" t="s">
        <v>11961</v>
      </c>
      <c r="L3896" s="18" t="s">
        <v>34</v>
      </c>
      <c r="M3896" s="20">
        <v>0</v>
      </c>
      <c r="N3896" s="20">
        <v>704808</v>
      </c>
      <c r="O3896" s="21">
        <f t="shared" si="180"/>
        <v>1212619.9751552795</v>
      </c>
      <c r="P3896" s="22">
        <f t="shared" si="181"/>
        <v>0</v>
      </c>
      <c r="Q3896" s="20">
        <f t="shared" si="182"/>
        <v>397971.76736307173</v>
      </c>
      <c r="R3896" s="18" t="s">
        <v>6858</v>
      </c>
      <c r="S3896" s="18">
        <v>108</v>
      </c>
    </row>
    <row r="3897" spans="1:19" x14ac:dyDescent="0.25">
      <c r="A3897" s="18" t="s">
        <v>11962</v>
      </c>
      <c r="B3897" s="18" t="s">
        <v>20</v>
      </c>
      <c r="C3897" s="18" t="s">
        <v>45</v>
      </c>
      <c r="D3897" s="18">
        <v>2001</v>
      </c>
      <c r="E3897" s="18">
        <f>VLOOKUP(D3897,'cpi roi'!A:C,2,FALSE)</f>
        <v>177.1</v>
      </c>
      <c r="F3897" s="18" t="s">
        <v>11364</v>
      </c>
      <c r="G3897" s="18">
        <v>6.7</v>
      </c>
      <c r="H3897" s="19">
        <v>232000</v>
      </c>
      <c r="I3897" s="18" t="s">
        <v>11963</v>
      </c>
      <c r="J3897" s="18" t="s">
        <v>11964</v>
      </c>
      <c r="K3897" s="18" t="s">
        <v>8031</v>
      </c>
      <c r="L3897" s="18" t="s">
        <v>26</v>
      </c>
      <c r="M3897" s="20">
        <v>25000000</v>
      </c>
      <c r="N3897" s="20">
        <v>281995610</v>
      </c>
      <c r="O3897" s="21">
        <f t="shared" si="180"/>
        <v>485172571.24223602</v>
      </c>
      <c r="P3897" s="22">
        <f t="shared" si="181"/>
        <v>1127.98244</v>
      </c>
      <c r="Q3897" s="20">
        <f t="shared" si="182"/>
        <v>159229593.45002824</v>
      </c>
      <c r="R3897" s="18" t="s">
        <v>3747</v>
      </c>
      <c r="S3897" s="18">
        <v>97</v>
      </c>
    </row>
    <row r="3898" spans="1:19" x14ac:dyDescent="0.25">
      <c r="A3898" s="18" t="s">
        <v>11965</v>
      </c>
      <c r="B3898" s="18" t="s">
        <v>2004</v>
      </c>
      <c r="C3898" s="18" t="s">
        <v>21</v>
      </c>
      <c r="D3898" s="18">
        <v>2001</v>
      </c>
      <c r="E3898" s="18">
        <f>VLOOKUP(D3898,'cpi roi'!A:C,2,FALSE)</f>
        <v>177.1</v>
      </c>
      <c r="F3898" s="18" t="s">
        <v>11966</v>
      </c>
      <c r="G3898" s="18">
        <v>7.6</v>
      </c>
      <c r="H3898" s="19">
        <v>145000</v>
      </c>
      <c r="I3898" s="18" t="s">
        <v>8294</v>
      </c>
      <c r="J3898" s="18" t="s">
        <v>11967</v>
      </c>
      <c r="K3898" s="18" t="s">
        <v>992</v>
      </c>
      <c r="L3898" s="18" t="s">
        <v>34</v>
      </c>
      <c r="M3898" s="20">
        <v>22000000</v>
      </c>
      <c r="N3898" s="20">
        <v>97818139</v>
      </c>
      <c r="O3898" s="21">
        <f t="shared" si="180"/>
        <v>168295804.36645964</v>
      </c>
      <c r="P3898" s="22">
        <f t="shared" si="181"/>
        <v>444.62790454545456</v>
      </c>
      <c r="Q3898" s="20">
        <f t="shared" si="182"/>
        <v>55233280.067758329</v>
      </c>
      <c r="R3898" s="18" t="s">
        <v>2031</v>
      </c>
      <c r="S3898" s="18">
        <v>132</v>
      </c>
    </row>
    <row r="3899" spans="1:19" x14ac:dyDescent="0.25">
      <c r="A3899" s="18" t="s">
        <v>11968</v>
      </c>
      <c r="B3899" s="18" t="s">
        <v>20</v>
      </c>
      <c r="C3899" s="18" t="s">
        <v>38</v>
      </c>
      <c r="D3899" s="18">
        <v>2001</v>
      </c>
      <c r="E3899" s="18">
        <f>VLOOKUP(D3899,'cpi roi'!A:C,2,FALSE)</f>
        <v>177.1</v>
      </c>
      <c r="F3899" s="18" t="s">
        <v>11829</v>
      </c>
      <c r="G3899" s="18">
        <v>7</v>
      </c>
      <c r="H3899" s="19">
        <v>75000</v>
      </c>
      <c r="I3899" s="18" t="s">
        <v>11640</v>
      </c>
      <c r="J3899" s="18" t="s">
        <v>11969</v>
      </c>
      <c r="K3899" s="18" t="s">
        <v>104</v>
      </c>
      <c r="L3899" s="18" t="s">
        <v>34</v>
      </c>
      <c r="M3899" s="20">
        <v>72000000</v>
      </c>
      <c r="N3899" s="20">
        <v>27642707</v>
      </c>
      <c r="O3899" s="21">
        <f t="shared" si="180"/>
        <v>47559191.546583854</v>
      </c>
      <c r="P3899" s="22">
        <f t="shared" si="181"/>
        <v>38.392648611111113</v>
      </c>
      <c r="Q3899" s="20">
        <f t="shared" si="182"/>
        <v>15608530.208921514</v>
      </c>
      <c r="R3899" s="18" t="s">
        <v>9689</v>
      </c>
      <c r="S3899" s="18">
        <v>131</v>
      </c>
    </row>
    <row r="3900" spans="1:19" x14ac:dyDescent="0.25">
      <c r="A3900" s="18" t="s">
        <v>11970</v>
      </c>
      <c r="B3900" s="18" t="s">
        <v>20</v>
      </c>
      <c r="C3900" s="18" t="s">
        <v>21</v>
      </c>
      <c r="D3900" s="18">
        <v>2001</v>
      </c>
      <c r="E3900" s="18">
        <f>VLOOKUP(D3900,'cpi roi'!A:C,2,FALSE)</f>
        <v>177.1</v>
      </c>
      <c r="F3900" s="18" t="s">
        <v>11971</v>
      </c>
      <c r="G3900" s="18">
        <v>7.5</v>
      </c>
      <c r="H3900" s="19">
        <v>59000</v>
      </c>
      <c r="I3900" s="18" t="s">
        <v>11705</v>
      </c>
      <c r="J3900" s="18" t="s">
        <v>11705</v>
      </c>
      <c r="K3900" s="18" t="s">
        <v>3234</v>
      </c>
      <c r="L3900" s="18" t="s">
        <v>457</v>
      </c>
      <c r="M3900" s="20">
        <v>0</v>
      </c>
      <c r="N3900" s="20">
        <v>6766381</v>
      </c>
      <c r="O3900" s="21">
        <f t="shared" si="180"/>
        <v>11641537.49689441</v>
      </c>
      <c r="P3900" s="22">
        <f t="shared" si="181"/>
        <v>0</v>
      </c>
      <c r="Q3900" s="20">
        <f t="shared" si="182"/>
        <v>3820655.5618294752</v>
      </c>
      <c r="R3900" s="18" t="s">
        <v>9179</v>
      </c>
      <c r="S3900" s="18">
        <v>131</v>
      </c>
    </row>
    <row r="3901" spans="1:19" x14ac:dyDescent="0.25">
      <c r="A3901" s="18" t="s">
        <v>11972</v>
      </c>
      <c r="B3901" s="18" t="s">
        <v>20</v>
      </c>
      <c r="C3901" s="18" t="s">
        <v>38</v>
      </c>
      <c r="D3901" s="18">
        <v>2001</v>
      </c>
      <c r="E3901" s="18">
        <f>VLOOKUP(D3901,'cpi roi'!A:C,2,FALSE)</f>
        <v>177.1</v>
      </c>
      <c r="F3901" s="18" t="s">
        <v>11973</v>
      </c>
      <c r="G3901" s="18">
        <v>7.1</v>
      </c>
      <c r="H3901" s="19">
        <v>149000</v>
      </c>
      <c r="I3901" s="18" t="s">
        <v>1564</v>
      </c>
      <c r="J3901" s="18" t="s">
        <v>7650</v>
      </c>
      <c r="K3901" s="18" t="s">
        <v>104</v>
      </c>
      <c r="L3901" s="18" t="s">
        <v>34</v>
      </c>
      <c r="M3901" s="20">
        <v>115000000</v>
      </c>
      <c r="N3901" s="20">
        <v>143049560</v>
      </c>
      <c r="O3901" s="21">
        <f t="shared" si="180"/>
        <v>246116323.72670808</v>
      </c>
      <c r="P3901" s="22">
        <f t="shared" si="181"/>
        <v>124.39092173913045</v>
      </c>
      <c r="Q3901" s="20">
        <f t="shared" si="182"/>
        <v>80773325.80463016</v>
      </c>
      <c r="R3901" s="18" t="s">
        <v>65</v>
      </c>
      <c r="S3901" s="18">
        <v>126</v>
      </c>
    </row>
    <row r="3902" spans="1:19" x14ac:dyDescent="0.25">
      <c r="A3902" s="18" t="s">
        <v>11974</v>
      </c>
      <c r="B3902" s="18" t="s">
        <v>2004</v>
      </c>
      <c r="C3902" s="18" t="s">
        <v>38</v>
      </c>
      <c r="D3902" s="18">
        <v>2001</v>
      </c>
      <c r="E3902" s="18">
        <f>VLOOKUP(D3902,'cpi roi'!A:C,2,FALSE)</f>
        <v>177.1</v>
      </c>
      <c r="F3902" s="18" t="s">
        <v>11905</v>
      </c>
      <c r="G3902" s="18">
        <v>5.8</v>
      </c>
      <c r="H3902" s="19">
        <v>201000</v>
      </c>
      <c r="I3902" s="18" t="s">
        <v>9540</v>
      </c>
      <c r="J3902" s="18" t="s">
        <v>11975</v>
      </c>
      <c r="K3902" s="18" t="s">
        <v>11976</v>
      </c>
      <c r="L3902" s="18" t="s">
        <v>34</v>
      </c>
      <c r="M3902" s="20">
        <v>115000000</v>
      </c>
      <c r="N3902" s="20">
        <v>274703340</v>
      </c>
      <c r="O3902" s="21">
        <f t="shared" si="180"/>
        <v>472626243.35403728</v>
      </c>
      <c r="P3902" s="22">
        <f t="shared" si="181"/>
        <v>238.87246956521739</v>
      </c>
      <c r="Q3902" s="20">
        <f t="shared" si="182"/>
        <v>155111993.22416714</v>
      </c>
      <c r="R3902" s="18" t="s">
        <v>48</v>
      </c>
      <c r="S3902" s="18">
        <v>100</v>
      </c>
    </row>
    <row r="3903" spans="1:19" x14ac:dyDescent="0.25">
      <c r="A3903" s="18" t="s">
        <v>11977</v>
      </c>
      <c r="B3903" s="18" t="s">
        <v>20</v>
      </c>
      <c r="C3903" s="18" t="s">
        <v>45</v>
      </c>
      <c r="D3903" s="18">
        <v>2001</v>
      </c>
      <c r="E3903" s="18">
        <f>VLOOKUP(D3903,'cpi roi'!A:C,2,FALSE)</f>
        <v>177.1</v>
      </c>
      <c r="F3903" s="18" t="s">
        <v>11900</v>
      </c>
      <c r="G3903" s="18">
        <v>6.4</v>
      </c>
      <c r="H3903" s="19">
        <v>244000</v>
      </c>
      <c r="I3903" s="18" t="s">
        <v>11978</v>
      </c>
      <c r="J3903" s="18" t="s">
        <v>10657</v>
      </c>
      <c r="K3903" s="18" t="s">
        <v>10658</v>
      </c>
      <c r="L3903" s="18" t="s">
        <v>34</v>
      </c>
      <c r="M3903" s="20">
        <v>30000000</v>
      </c>
      <c r="N3903" s="20">
        <v>287553595</v>
      </c>
      <c r="O3903" s="21">
        <f t="shared" si="180"/>
        <v>494735067.17391306</v>
      </c>
      <c r="P3903" s="22">
        <f t="shared" si="181"/>
        <v>958.51198333333332</v>
      </c>
      <c r="Q3903" s="20">
        <f t="shared" si="182"/>
        <v>162367924.90118578</v>
      </c>
      <c r="R3903" s="18" t="s">
        <v>11979</v>
      </c>
      <c r="S3903" s="18">
        <v>108</v>
      </c>
    </row>
    <row r="3904" spans="1:19" x14ac:dyDescent="0.25">
      <c r="A3904" s="18" t="s">
        <v>11980</v>
      </c>
      <c r="B3904" s="18" t="s">
        <v>20</v>
      </c>
      <c r="C3904" s="18" t="s">
        <v>108</v>
      </c>
      <c r="D3904" s="18">
        <v>2001</v>
      </c>
      <c r="E3904" s="18">
        <f>VLOOKUP(D3904,'cpi roi'!A:C,2,FALSE)</f>
        <v>177.1</v>
      </c>
      <c r="F3904" s="18" t="s">
        <v>11981</v>
      </c>
      <c r="G3904" s="18">
        <v>7.2</v>
      </c>
      <c r="H3904" s="19">
        <v>79000</v>
      </c>
      <c r="I3904" s="18" t="s">
        <v>4393</v>
      </c>
      <c r="J3904" s="18" t="s">
        <v>11982</v>
      </c>
      <c r="K3904" s="18" t="s">
        <v>4393</v>
      </c>
      <c r="L3904" s="18" t="s">
        <v>34</v>
      </c>
      <c r="M3904" s="20">
        <v>11000000</v>
      </c>
      <c r="N3904" s="20">
        <v>17423030</v>
      </c>
      <c r="O3904" s="21">
        <f t="shared" si="180"/>
        <v>29976269.00621118</v>
      </c>
      <c r="P3904" s="22">
        <f t="shared" si="181"/>
        <v>158.39118181818182</v>
      </c>
      <c r="Q3904" s="20">
        <f t="shared" si="182"/>
        <v>9837961.6036137789</v>
      </c>
      <c r="R3904" s="18" t="s">
        <v>9946</v>
      </c>
      <c r="S3904" s="18">
        <v>100</v>
      </c>
    </row>
    <row r="3905" spans="1:19" x14ac:dyDescent="0.25">
      <c r="A3905" s="18" t="s">
        <v>11983</v>
      </c>
      <c r="B3905" s="18" t="s">
        <v>20</v>
      </c>
      <c r="C3905" s="18" t="s">
        <v>21</v>
      </c>
      <c r="D3905" s="18">
        <v>2001</v>
      </c>
      <c r="E3905" s="18">
        <f>VLOOKUP(D3905,'cpi roi'!A:C,2,FALSE)</f>
        <v>177.1</v>
      </c>
      <c r="F3905" s="18" t="s">
        <v>11883</v>
      </c>
      <c r="G3905" s="18">
        <v>6.4</v>
      </c>
      <c r="H3905" s="19">
        <v>79000</v>
      </c>
      <c r="I3905" s="18" t="s">
        <v>8059</v>
      </c>
      <c r="J3905" s="18" t="s">
        <v>9681</v>
      </c>
      <c r="K3905" s="18" t="s">
        <v>5224</v>
      </c>
      <c r="L3905" s="18" t="s">
        <v>34</v>
      </c>
      <c r="M3905" s="20">
        <v>60000000</v>
      </c>
      <c r="N3905" s="20">
        <v>105178561</v>
      </c>
      <c r="O3905" s="21">
        <f t="shared" si="180"/>
        <v>180959387.55900621</v>
      </c>
      <c r="P3905" s="22">
        <f t="shared" si="181"/>
        <v>175.29760166666665</v>
      </c>
      <c r="Q3905" s="20">
        <f t="shared" si="182"/>
        <v>59389362.507058166</v>
      </c>
      <c r="R3905" s="18" t="s">
        <v>48</v>
      </c>
      <c r="S3905" s="18">
        <v>104</v>
      </c>
    </row>
    <row r="3906" spans="1:19" x14ac:dyDescent="0.25">
      <c r="A3906" s="18" t="s">
        <v>11984</v>
      </c>
      <c r="B3906" s="18" t="s">
        <v>2004</v>
      </c>
      <c r="C3906" s="18" t="s">
        <v>38</v>
      </c>
      <c r="D3906" s="18">
        <v>2001</v>
      </c>
      <c r="E3906" s="18">
        <f>VLOOKUP(D3906,'cpi roi'!A:C,2,FALSE)</f>
        <v>177.1</v>
      </c>
      <c r="F3906" s="18" t="s">
        <v>11888</v>
      </c>
      <c r="G3906" s="18">
        <v>6.6</v>
      </c>
      <c r="H3906" s="19">
        <v>205000</v>
      </c>
      <c r="I3906" s="18" t="s">
        <v>9783</v>
      </c>
      <c r="J3906" s="18" t="s">
        <v>10107</v>
      </c>
      <c r="K3906" s="18" t="s">
        <v>2756</v>
      </c>
      <c r="L3906" s="18" t="s">
        <v>496</v>
      </c>
      <c r="M3906" s="20">
        <v>90000000</v>
      </c>
      <c r="N3906" s="20">
        <v>347325802</v>
      </c>
      <c r="O3906" s="21">
        <f t="shared" si="180"/>
        <v>597572963.68944097</v>
      </c>
      <c r="P3906" s="22">
        <f t="shared" si="181"/>
        <v>385.91755777777774</v>
      </c>
      <c r="Q3906" s="20">
        <f t="shared" si="182"/>
        <v>196118465.27385658</v>
      </c>
      <c r="R3906" s="18" t="s">
        <v>2031</v>
      </c>
      <c r="S3906" s="18">
        <v>90</v>
      </c>
    </row>
    <row r="3907" spans="1:19" x14ac:dyDescent="0.25">
      <c r="A3907" s="18" t="s">
        <v>11985</v>
      </c>
      <c r="B3907" s="18" t="s">
        <v>2004</v>
      </c>
      <c r="C3907" s="18" t="s">
        <v>21</v>
      </c>
      <c r="D3907" s="18">
        <v>2001</v>
      </c>
      <c r="E3907" s="18">
        <f>VLOOKUP(D3907,'cpi roi'!A:C,2,FALSE)</f>
        <v>177.1</v>
      </c>
      <c r="F3907" s="18" t="s">
        <v>11324</v>
      </c>
      <c r="G3907" s="18">
        <v>6.2</v>
      </c>
      <c r="H3907" s="19">
        <v>59000</v>
      </c>
      <c r="I3907" s="18" t="s">
        <v>7625</v>
      </c>
      <c r="J3907" s="18" t="s">
        <v>11986</v>
      </c>
      <c r="K3907" s="18" t="s">
        <v>11987</v>
      </c>
      <c r="L3907" s="18" t="s">
        <v>34</v>
      </c>
      <c r="M3907" s="20">
        <v>13000000</v>
      </c>
      <c r="N3907" s="20">
        <v>131706809</v>
      </c>
      <c r="O3907" s="21">
        <f t="shared" ref="O3907:O3970" si="183">(304.7/E3907)*N3907</f>
        <v>226601155.85714287</v>
      </c>
      <c r="P3907" s="22">
        <f t="shared" ref="P3907:P3970" si="184">IFERROR(N3907/M3907, 0)*100</f>
        <v>1013.1292999999999</v>
      </c>
      <c r="Q3907" s="20">
        <f t="shared" ref="Q3907:Q3970" si="185">N3907/(E3907/100)</f>
        <v>74368610.389610395</v>
      </c>
      <c r="R3907" s="18" t="s">
        <v>11988</v>
      </c>
      <c r="S3907" s="18">
        <v>112</v>
      </c>
    </row>
    <row r="3908" spans="1:19" x14ac:dyDescent="0.25">
      <c r="A3908" s="18" t="s">
        <v>11989</v>
      </c>
      <c r="B3908" s="18" t="s">
        <v>2004</v>
      </c>
      <c r="C3908" s="18" t="s">
        <v>108</v>
      </c>
      <c r="D3908" s="18">
        <v>2001</v>
      </c>
      <c r="E3908" s="18">
        <f>VLOOKUP(D3908,'cpi roi'!A:C,2,FALSE)</f>
        <v>177.1</v>
      </c>
      <c r="F3908" s="18" t="s">
        <v>11723</v>
      </c>
      <c r="G3908" s="18">
        <v>5.6</v>
      </c>
      <c r="H3908" s="19">
        <v>25000</v>
      </c>
      <c r="I3908" s="18" t="s">
        <v>601</v>
      </c>
      <c r="J3908" s="18" t="s">
        <v>7652</v>
      </c>
      <c r="K3908" s="18" t="s">
        <v>164</v>
      </c>
      <c r="L3908" s="18" t="s">
        <v>34</v>
      </c>
      <c r="M3908" s="20">
        <v>75000000</v>
      </c>
      <c r="N3908" s="20">
        <v>54249294</v>
      </c>
      <c r="O3908" s="21">
        <f t="shared" si="183"/>
        <v>93335741.850931674</v>
      </c>
      <c r="P3908" s="22">
        <f t="shared" si="184"/>
        <v>72.332391999999999</v>
      </c>
      <c r="Q3908" s="20">
        <f t="shared" si="185"/>
        <v>30632012.422360249</v>
      </c>
      <c r="R3908" s="18" t="s">
        <v>48</v>
      </c>
      <c r="S3908" s="18">
        <v>89</v>
      </c>
    </row>
    <row r="3909" spans="1:19" x14ac:dyDescent="0.25">
      <c r="A3909" s="18" t="s">
        <v>11990</v>
      </c>
      <c r="B3909" s="18" t="s">
        <v>2004</v>
      </c>
      <c r="C3909" s="18" t="s">
        <v>67</v>
      </c>
      <c r="D3909" s="18">
        <v>2001</v>
      </c>
      <c r="E3909" s="18">
        <f>VLOOKUP(D3909,'cpi roi'!A:C,2,FALSE)</f>
        <v>177.1</v>
      </c>
      <c r="F3909" s="18" t="s">
        <v>11829</v>
      </c>
      <c r="G3909" s="18">
        <v>6.5</v>
      </c>
      <c r="H3909" s="19">
        <v>27000</v>
      </c>
      <c r="I3909" s="18" t="s">
        <v>3539</v>
      </c>
      <c r="J3909" s="18" t="s">
        <v>11991</v>
      </c>
      <c r="K3909" s="18" t="s">
        <v>2136</v>
      </c>
      <c r="L3909" s="18" t="s">
        <v>34</v>
      </c>
      <c r="M3909" s="20">
        <v>48000000</v>
      </c>
      <c r="N3909" s="20">
        <v>35743308</v>
      </c>
      <c r="O3909" s="21">
        <f t="shared" si="183"/>
        <v>61496250.409937888</v>
      </c>
      <c r="P3909" s="22">
        <f t="shared" si="184"/>
        <v>74.465225000000004</v>
      </c>
      <c r="Q3909" s="20">
        <f t="shared" si="185"/>
        <v>20182556.747600228</v>
      </c>
      <c r="R3909" s="18" t="s">
        <v>35</v>
      </c>
      <c r="S3909" s="18">
        <v>132</v>
      </c>
    </row>
    <row r="3910" spans="1:19" x14ac:dyDescent="0.25">
      <c r="A3910" s="18" t="s">
        <v>11992</v>
      </c>
      <c r="B3910" s="18" t="s">
        <v>2004</v>
      </c>
      <c r="C3910" s="18" t="s">
        <v>45</v>
      </c>
      <c r="D3910" s="18">
        <v>2001</v>
      </c>
      <c r="E3910" s="18">
        <f>VLOOKUP(D3910,'cpi roi'!A:C,2,FALSE)</f>
        <v>177.1</v>
      </c>
      <c r="F3910" s="18" t="s">
        <v>11891</v>
      </c>
      <c r="G3910" s="18">
        <v>4.8</v>
      </c>
      <c r="H3910" s="19">
        <v>58000</v>
      </c>
      <c r="I3910" s="18" t="s">
        <v>11993</v>
      </c>
      <c r="J3910" s="18" t="s">
        <v>11994</v>
      </c>
      <c r="K3910" s="18" t="s">
        <v>10763</v>
      </c>
      <c r="L3910" s="18" t="s">
        <v>34</v>
      </c>
      <c r="M3910" s="20">
        <v>47000000</v>
      </c>
      <c r="N3910" s="20">
        <v>85191134</v>
      </c>
      <c r="O3910" s="21">
        <f t="shared" si="183"/>
        <v>146571081.47826087</v>
      </c>
      <c r="P3910" s="22">
        <f t="shared" si="184"/>
        <v>181.25773191489364</v>
      </c>
      <c r="Q3910" s="20">
        <f t="shared" si="185"/>
        <v>48103407.114624508</v>
      </c>
      <c r="R3910" s="18" t="s">
        <v>11858</v>
      </c>
      <c r="S3910" s="18">
        <v>84</v>
      </c>
    </row>
    <row r="3911" spans="1:19" x14ac:dyDescent="0.25">
      <c r="A3911" s="18" t="s">
        <v>11995</v>
      </c>
      <c r="B3911" s="18" t="s">
        <v>20</v>
      </c>
      <c r="C3911" s="18" t="s">
        <v>45</v>
      </c>
      <c r="D3911" s="18">
        <v>2001</v>
      </c>
      <c r="E3911" s="18">
        <f>VLOOKUP(D3911,'cpi roi'!A:C,2,FALSE)</f>
        <v>177.1</v>
      </c>
      <c r="F3911" s="18" t="s">
        <v>11996</v>
      </c>
      <c r="G3911" s="18">
        <v>6.3</v>
      </c>
      <c r="H3911" s="19">
        <v>55000</v>
      </c>
      <c r="I3911" s="18" t="s">
        <v>11997</v>
      </c>
      <c r="J3911" s="18" t="s">
        <v>11998</v>
      </c>
      <c r="K3911" s="18" t="s">
        <v>11999</v>
      </c>
      <c r="L3911" s="18" t="s">
        <v>34</v>
      </c>
      <c r="M3911" s="20">
        <v>20000000</v>
      </c>
      <c r="N3911" s="20">
        <v>31283740</v>
      </c>
      <c r="O3911" s="21">
        <f t="shared" si="183"/>
        <v>53823577.515527949</v>
      </c>
      <c r="P3911" s="22">
        <f t="shared" si="184"/>
        <v>156.4187</v>
      </c>
      <c r="Q3911" s="20">
        <f t="shared" si="185"/>
        <v>17664449.463579901</v>
      </c>
      <c r="R3911" s="18" t="s">
        <v>8013</v>
      </c>
      <c r="S3911" s="18">
        <v>93</v>
      </c>
    </row>
    <row r="3912" spans="1:19" x14ac:dyDescent="0.25">
      <c r="A3912" s="18" t="s">
        <v>12000</v>
      </c>
      <c r="B3912" s="18" t="s">
        <v>20</v>
      </c>
      <c r="C3912" s="18" t="s">
        <v>38</v>
      </c>
      <c r="D3912" s="18">
        <v>2001</v>
      </c>
      <c r="E3912" s="18">
        <f>VLOOKUP(D3912,'cpi roi'!A:C,2,FALSE)</f>
        <v>177.1</v>
      </c>
      <c r="F3912" s="18" t="s">
        <v>11870</v>
      </c>
      <c r="G3912" s="18">
        <v>6.6</v>
      </c>
      <c r="H3912" s="19">
        <v>66000</v>
      </c>
      <c r="I3912" s="18" t="s">
        <v>5314</v>
      </c>
      <c r="J3912" s="18" t="s">
        <v>12001</v>
      </c>
      <c r="K3912" s="18" t="s">
        <v>12002</v>
      </c>
      <c r="L3912" s="18" t="s">
        <v>34</v>
      </c>
      <c r="M3912" s="20">
        <v>23000000</v>
      </c>
      <c r="N3912" s="20">
        <v>36642838</v>
      </c>
      <c r="O3912" s="21">
        <f t="shared" si="183"/>
        <v>63043888.981366463</v>
      </c>
      <c r="P3912" s="22">
        <f t="shared" si="184"/>
        <v>159.31668695652175</v>
      </c>
      <c r="Q3912" s="20">
        <f t="shared" si="185"/>
        <v>20690478.825522304</v>
      </c>
      <c r="R3912" s="18" t="s">
        <v>8628</v>
      </c>
      <c r="S3912" s="18">
        <v>97</v>
      </c>
    </row>
    <row r="3913" spans="1:19" x14ac:dyDescent="0.25">
      <c r="A3913" s="18" t="s">
        <v>12003</v>
      </c>
      <c r="B3913" s="18" t="s">
        <v>20</v>
      </c>
      <c r="C3913" s="18" t="s">
        <v>38</v>
      </c>
      <c r="D3913" s="18">
        <v>2001</v>
      </c>
      <c r="E3913" s="18">
        <f>VLOOKUP(D3913,'cpi roi'!A:C,2,FALSE)</f>
        <v>177.1</v>
      </c>
      <c r="F3913" s="18" t="s">
        <v>11572</v>
      </c>
      <c r="G3913" s="18">
        <v>6</v>
      </c>
      <c r="H3913" s="19">
        <v>45000</v>
      </c>
      <c r="I3913" s="18" t="s">
        <v>12004</v>
      </c>
      <c r="J3913" s="18" t="s">
        <v>12005</v>
      </c>
      <c r="K3913" s="18" t="s">
        <v>512</v>
      </c>
      <c r="L3913" s="18" t="s">
        <v>34</v>
      </c>
      <c r="M3913" s="20">
        <v>62000000</v>
      </c>
      <c r="N3913" s="20">
        <v>18720175</v>
      </c>
      <c r="O3913" s="21">
        <f t="shared" si="183"/>
        <v>32208002.950310558</v>
      </c>
      <c r="P3913" s="22">
        <f t="shared" si="184"/>
        <v>30.193830645161292</v>
      </c>
      <c r="Q3913" s="20">
        <f t="shared" si="185"/>
        <v>10570398.08018069</v>
      </c>
      <c r="R3913" s="18" t="s">
        <v>10708</v>
      </c>
      <c r="S3913" s="18">
        <v>125</v>
      </c>
    </row>
    <row r="3914" spans="1:19" x14ac:dyDescent="0.25">
      <c r="A3914" s="18" t="s">
        <v>12006</v>
      </c>
      <c r="B3914" s="18" t="s">
        <v>20</v>
      </c>
      <c r="C3914" s="18" t="s">
        <v>38</v>
      </c>
      <c r="D3914" s="18">
        <v>2001</v>
      </c>
      <c r="E3914" s="18">
        <f>VLOOKUP(D3914,'cpi roi'!A:C,2,FALSE)</f>
        <v>177.1</v>
      </c>
      <c r="F3914" s="18" t="s">
        <v>11313</v>
      </c>
      <c r="G3914" s="18">
        <v>6.8</v>
      </c>
      <c r="H3914" s="19">
        <v>124000</v>
      </c>
      <c r="I3914" s="18" t="s">
        <v>2226</v>
      </c>
      <c r="J3914" s="18" t="s">
        <v>12007</v>
      </c>
      <c r="K3914" s="18" t="s">
        <v>71</v>
      </c>
      <c r="L3914" s="18" t="s">
        <v>5820</v>
      </c>
      <c r="M3914" s="20">
        <v>68000000</v>
      </c>
      <c r="N3914" s="20">
        <v>114252154</v>
      </c>
      <c r="O3914" s="21">
        <f t="shared" si="183"/>
        <v>196570476.13664597</v>
      </c>
      <c r="P3914" s="22">
        <f t="shared" si="184"/>
        <v>168.01787352941176</v>
      </c>
      <c r="Q3914" s="20">
        <f t="shared" si="185"/>
        <v>64512791.643139474</v>
      </c>
      <c r="R3914" s="18" t="s">
        <v>48</v>
      </c>
      <c r="S3914" s="18">
        <v>124</v>
      </c>
    </row>
    <row r="3915" spans="1:19" x14ac:dyDescent="0.25">
      <c r="A3915" s="18" t="s">
        <v>12008</v>
      </c>
      <c r="B3915" s="18" t="s">
        <v>20</v>
      </c>
      <c r="C3915" s="18" t="s">
        <v>38</v>
      </c>
      <c r="D3915" s="18">
        <v>2001</v>
      </c>
      <c r="E3915" s="18">
        <f>VLOOKUP(D3915,'cpi roi'!A:C,2,FALSE)</f>
        <v>177.1</v>
      </c>
      <c r="F3915" s="18" t="s">
        <v>12009</v>
      </c>
      <c r="G3915" s="18">
        <v>4.4000000000000004</v>
      </c>
      <c r="H3915" s="19">
        <v>52000</v>
      </c>
      <c r="I3915" s="18" t="s">
        <v>5445</v>
      </c>
      <c r="J3915" s="18" t="s">
        <v>59</v>
      </c>
      <c r="K3915" s="18" t="s">
        <v>12010</v>
      </c>
      <c r="L3915" s="18" t="s">
        <v>199</v>
      </c>
      <c r="M3915" s="20">
        <v>11000000</v>
      </c>
      <c r="N3915" s="20">
        <v>17077882</v>
      </c>
      <c r="O3915" s="21">
        <f t="shared" si="183"/>
        <v>29382442.944099378</v>
      </c>
      <c r="P3915" s="22">
        <f t="shared" si="184"/>
        <v>155.25347272727274</v>
      </c>
      <c r="Q3915" s="20">
        <f t="shared" si="185"/>
        <v>9643072.8402032759</v>
      </c>
      <c r="R3915" s="18" t="s">
        <v>2031</v>
      </c>
      <c r="S3915" s="18">
        <v>92</v>
      </c>
    </row>
    <row r="3916" spans="1:19" x14ac:dyDescent="0.25">
      <c r="A3916" s="18" t="s">
        <v>12011</v>
      </c>
      <c r="B3916" s="18" t="s">
        <v>20</v>
      </c>
      <c r="C3916" s="18" t="s">
        <v>45</v>
      </c>
      <c r="D3916" s="18">
        <v>2001</v>
      </c>
      <c r="E3916" s="18">
        <f>VLOOKUP(D3916,'cpi roi'!A:C,2,FALSE)</f>
        <v>177.1</v>
      </c>
      <c r="F3916" s="18" t="s">
        <v>11909</v>
      </c>
      <c r="G3916" s="18">
        <v>6.8</v>
      </c>
      <c r="H3916" s="19">
        <v>150000</v>
      </c>
      <c r="I3916" s="18" t="s">
        <v>7973</v>
      </c>
      <c r="J3916" s="18" t="s">
        <v>7973</v>
      </c>
      <c r="K3916" s="18" t="s">
        <v>12012</v>
      </c>
      <c r="L3916" s="18" t="s">
        <v>34</v>
      </c>
      <c r="M3916" s="20">
        <v>22000000</v>
      </c>
      <c r="N3916" s="20">
        <v>33788161</v>
      </c>
      <c r="O3916" s="21">
        <f t="shared" si="183"/>
        <v>58132426.068322979</v>
      </c>
      <c r="P3916" s="22">
        <f t="shared" si="184"/>
        <v>153.58255</v>
      </c>
      <c r="Q3916" s="20">
        <f t="shared" si="185"/>
        <v>19078577.639751554</v>
      </c>
      <c r="R3916" s="18" t="s">
        <v>8990</v>
      </c>
      <c r="S3916" s="18">
        <v>104</v>
      </c>
    </row>
    <row r="3917" spans="1:19" x14ac:dyDescent="0.25">
      <c r="A3917" s="18" t="s">
        <v>12013</v>
      </c>
      <c r="B3917" s="18" t="s">
        <v>20</v>
      </c>
      <c r="C3917" s="18" t="s">
        <v>29</v>
      </c>
      <c r="D3917" s="18">
        <v>2001</v>
      </c>
      <c r="E3917" s="18">
        <f>VLOOKUP(D3917,'cpi roi'!A:C,2,FALSE)</f>
        <v>177.1</v>
      </c>
      <c r="F3917" s="18" t="s">
        <v>12014</v>
      </c>
      <c r="G3917" s="18">
        <v>6.1</v>
      </c>
      <c r="H3917" s="19">
        <v>105000</v>
      </c>
      <c r="I3917" s="18" t="s">
        <v>9725</v>
      </c>
      <c r="J3917" s="18" t="s">
        <v>12015</v>
      </c>
      <c r="K3917" s="18" t="s">
        <v>6538</v>
      </c>
      <c r="L3917" s="18" t="s">
        <v>34</v>
      </c>
      <c r="M3917" s="20">
        <v>57000000</v>
      </c>
      <c r="N3917" s="20">
        <v>147845033</v>
      </c>
      <c r="O3917" s="21">
        <f t="shared" si="183"/>
        <v>254366920.13043478</v>
      </c>
      <c r="P3917" s="22">
        <f t="shared" si="184"/>
        <v>259.37725087719298</v>
      </c>
      <c r="Q3917" s="20">
        <f t="shared" si="185"/>
        <v>83481102.766798422</v>
      </c>
      <c r="R3917" s="18" t="s">
        <v>9689</v>
      </c>
      <c r="S3917" s="18">
        <v>123</v>
      </c>
    </row>
    <row r="3918" spans="1:19" x14ac:dyDescent="0.25">
      <c r="A3918" s="18" t="s">
        <v>12016</v>
      </c>
      <c r="B3918" s="18" t="s">
        <v>20</v>
      </c>
      <c r="C3918" s="18" t="s">
        <v>56</v>
      </c>
      <c r="D3918" s="18">
        <v>2001</v>
      </c>
      <c r="E3918" s="18">
        <f>VLOOKUP(D3918,'cpi roi'!A:C,2,FALSE)</f>
        <v>177.1</v>
      </c>
      <c r="F3918" s="18" t="s">
        <v>11829</v>
      </c>
      <c r="G3918" s="18">
        <v>6.8</v>
      </c>
      <c r="H3918" s="19">
        <v>149000</v>
      </c>
      <c r="I3918" s="18" t="s">
        <v>7451</v>
      </c>
      <c r="J3918" s="18" t="s">
        <v>12017</v>
      </c>
      <c r="K3918" s="18" t="s">
        <v>5686</v>
      </c>
      <c r="L3918" s="18" t="s">
        <v>34</v>
      </c>
      <c r="M3918" s="20">
        <v>35000000</v>
      </c>
      <c r="N3918" s="20">
        <v>74558115</v>
      </c>
      <c r="O3918" s="21">
        <f t="shared" si="183"/>
        <v>128277005.310559</v>
      </c>
      <c r="P3918" s="22">
        <f t="shared" si="184"/>
        <v>213.02318571428575</v>
      </c>
      <c r="Q3918" s="20">
        <f t="shared" si="185"/>
        <v>42099443.817052513</v>
      </c>
      <c r="R3918" s="18" t="s">
        <v>184</v>
      </c>
      <c r="S3918" s="18">
        <v>122</v>
      </c>
    </row>
    <row r="3919" spans="1:19" x14ac:dyDescent="0.25">
      <c r="A3919" s="18" t="s">
        <v>12018</v>
      </c>
      <c r="B3919" s="18" t="s">
        <v>37</v>
      </c>
      <c r="C3919" s="18" t="s">
        <v>38</v>
      </c>
      <c r="D3919" s="18">
        <v>2001</v>
      </c>
      <c r="E3919" s="18">
        <f>VLOOKUP(D3919,'cpi roi'!A:C,2,FALSE)</f>
        <v>177.1</v>
      </c>
      <c r="F3919" s="18" t="s">
        <v>12019</v>
      </c>
      <c r="G3919" s="18">
        <v>4.8</v>
      </c>
      <c r="H3919" s="19">
        <v>24000</v>
      </c>
      <c r="I3919" s="18" t="s">
        <v>2818</v>
      </c>
      <c r="J3919" s="18" t="s">
        <v>3249</v>
      </c>
      <c r="K3919" s="18" t="s">
        <v>3249</v>
      </c>
      <c r="L3919" s="18" t="s">
        <v>252</v>
      </c>
      <c r="M3919" s="20">
        <v>21150000</v>
      </c>
      <c r="N3919" s="20">
        <v>39438674</v>
      </c>
      <c r="O3919" s="21">
        <f t="shared" si="183"/>
        <v>67854116.136645958</v>
      </c>
      <c r="P3919" s="22">
        <f t="shared" si="184"/>
        <v>186.4712718676123</v>
      </c>
      <c r="Q3919" s="20">
        <f t="shared" si="185"/>
        <v>22269155.279503107</v>
      </c>
      <c r="R3919" s="18" t="s">
        <v>12020</v>
      </c>
      <c r="S3919" s="18">
        <v>95</v>
      </c>
    </row>
    <row r="3920" spans="1:19" x14ac:dyDescent="0.25">
      <c r="A3920" s="18" t="s">
        <v>12021</v>
      </c>
      <c r="B3920" s="18" t="s">
        <v>20</v>
      </c>
      <c r="C3920" s="18" t="s">
        <v>38</v>
      </c>
      <c r="D3920" s="18">
        <v>2001</v>
      </c>
      <c r="E3920" s="18">
        <f>VLOOKUP(D3920,'cpi roi'!A:C,2,FALSE)</f>
        <v>177.1</v>
      </c>
      <c r="F3920" s="18" t="s">
        <v>11918</v>
      </c>
      <c r="G3920" s="18">
        <v>6.5</v>
      </c>
      <c r="H3920" s="19">
        <v>34000</v>
      </c>
      <c r="I3920" s="18" t="s">
        <v>692</v>
      </c>
      <c r="J3920" s="18" t="s">
        <v>692</v>
      </c>
      <c r="K3920" s="18" t="s">
        <v>77</v>
      </c>
      <c r="L3920" s="18" t="s">
        <v>199</v>
      </c>
      <c r="M3920" s="20">
        <v>39000000</v>
      </c>
      <c r="N3920" s="20">
        <v>28510652</v>
      </c>
      <c r="O3920" s="21">
        <f t="shared" si="183"/>
        <v>49052488.223602489</v>
      </c>
      <c r="P3920" s="22">
        <f t="shared" si="184"/>
        <v>73.104235897435899</v>
      </c>
      <c r="Q3920" s="20">
        <f t="shared" si="185"/>
        <v>16098617.730095992</v>
      </c>
      <c r="R3920" s="18" t="s">
        <v>4534</v>
      </c>
      <c r="S3920" s="18">
        <v>109</v>
      </c>
    </row>
    <row r="3921" spans="1:19" x14ac:dyDescent="0.25">
      <c r="A3921" s="18" t="s">
        <v>12022</v>
      </c>
      <c r="B3921" s="18" t="s">
        <v>2004</v>
      </c>
      <c r="C3921" s="18" t="s">
        <v>45</v>
      </c>
      <c r="D3921" s="18">
        <v>2001</v>
      </c>
      <c r="E3921" s="18">
        <f>VLOOKUP(D3921,'cpi roi'!A:C,2,FALSE)</f>
        <v>177.1</v>
      </c>
      <c r="F3921" s="18" t="s">
        <v>11870</v>
      </c>
      <c r="G3921" s="18">
        <v>6.9</v>
      </c>
      <c r="H3921" s="19">
        <v>106000</v>
      </c>
      <c r="I3921" s="18" t="s">
        <v>6505</v>
      </c>
      <c r="J3921" s="18" t="s">
        <v>12023</v>
      </c>
      <c r="K3921" s="18" t="s">
        <v>2629</v>
      </c>
      <c r="L3921" s="18" t="s">
        <v>34</v>
      </c>
      <c r="M3921" s="20">
        <v>28000000</v>
      </c>
      <c r="N3921" s="20">
        <v>77516304</v>
      </c>
      <c r="O3921" s="21">
        <f t="shared" si="183"/>
        <v>133366560.29813665</v>
      </c>
      <c r="P3921" s="22">
        <f t="shared" si="184"/>
        <v>276.84394285714285</v>
      </c>
      <c r="Q3921" s="20">
        <f t="shared" si="185"/>
        <v>43769793.33709769</v>
      </c>
      <c r="R3921" s="18" t="s">
        <v>3747</v>
      </c>
      <c r="S3921" s="18">
        <v>90</v>
      </c>
    </row>
    <row r="3922" spans="1:19" x14ac:dyDescent="0.25">
      <c r="A3922" s="18" t="s">
        <v>12024</v>
      </c>
      <c r="B3922" s="18" t="s">
        <v>20</v>
      </c>
      <c r="C3922" s="18" t="s">
        <v>38</v>
      </c>
      <c r="D3922" s="18">
        <v>2001</v>
      </c>
      <c r="E3922" s="18">
        <f>VLOOKUP(D3922,'cpi roi'!A:C,2,FALSE)</f>
        <v>177.1</v>
      </c>
      <c r="F3922" s="18" t="s">
        <v>11966</v>
      </c>
      <c r="G3922" s="18">
        <v>7</v>
      </c>
      <c r="H3922" s="19">
        <v>64000</v>
      </c>
      <c r="I3922" s="18" t="s">
        <v>12025</v>
      </c>
      <c r="J3922" s="18" t="s">
        <v>12026</v>
      </c>
      <c r="K3922" s="18" t="s">
        <v>12027</v>
      </c>
      <c r="L3922" s="18" t="s">
        <v>457</v>
      </c>
      <c r="M3922" s="20">
        <v>29000000</v>
      </c>
      <c r="N3922" s="20">
        <v>70752904</v>
      </c>
      <c r="O3922" s="21">
        <f t="shared" si="183"/>
        <v>121730151.60248448</v>
      </c>
      <c r="P3922" s="22">
        <f t="shared" si="184"/>
        <v>243.97553103448274</v>
      </c>
      <c r="Q3922" s="20">
        <f t="shared" si="185"/>
        <v>39950821.005081877</v>
      </c>
      <c r="R3922" s="18" t="s">
        <v>12028</v>
      </c>
      <c r="S3922" s="18">
        <v>142</v>
      </c>
    </row>
    <row r="3923" spans="1:19" x14ac:dyDescent="0.25">
      <c r="A3923" s="18" t="s">
        <v>12029</v>
      </c>
      <c r="B3923" s="18" t="s">
        <v>20</v>
      </c>
      <c r="C3923" s="18" t="s">
        <v>108</v>
      </c>
      <c r="D3923" s="18">
        <v>2001</v>
      </c>
      <c r="E3923" s="18">
        <f>VLOOKUP(D3923,'cpi roi'!A:C,2,FALSE)</f>
        <v>177.1</v>
      </c>
      <c r="F3923" s="18" t="s">
        <v>11242</v>
      </c>
      <c r="G3923" s="18">
        <v>6.8</v>
      </c>
      <c r="H3923" s="19">
        <v>55000</v>
      </c>
      <c r="I3923" s="18" t="s">
        <v>992</v>
      </c>
      <c r="J3923" s="18" t="s">
        <v>7273</v>
      </c>
      <c r="K3923" s="18" t="s">
        <v>25</v>
      </c>
      <c r="L3923" s="18" t="s">
        <v>34</v>
      </c>
      <c r="M3923" s="20">
        <v>35000000</v>
      </c>
      <c r="N3923" s="20">
        <v>29419291</v>
      </c>
      <c r="O3923" s="21">
        <f t="shared" si="183"/>
        <v>50615798.80124224</v>
      </c>
      <c r="P3923" s="22">
        <f t="shared" si="184"/>
        <v>84.055117142857142</v>
      </c>
      <c r="Q3923" s="20">
        <f t="shared" si="185"/>
        <v>16611683.229813665</v>
      </c>
      <c r="R3923" s="18" t="s">
        <v>4534</v>
      </c>
      <c r="S3923" s="18">
        <v>124</v>
      </c>
    </row>
    <row r="3924" spans="1:19" x14ac:dyDescent="0.25">
      <c r="A3924" s="18" t="s">
        <v>12030</v>
      </c>
      <c r="B3924" s="18" t="s">
        <v>2004</v>
      </c>
      <c r="C3924" s="18" t="s">
        <v>38</v>
      </c>
      <c r="D3924" s="18">
        <v>2001</v>
      </c>
      <c r="E3924" s="18">
        <f>VLOOKUP(D3924,'cpi roi'!A:C,2,FALSE)</f>
        <v>177.1</v>
      </c>
      <c r="F3924" s="18" t="s">
        <v>11907</v>
      </c>
      <c r="G3924" s="18">
        <v>6</v>
      </c>
      <c r="H3924" s="19">
        <v>14000</v>
      </c>
      <c r="I3924" s="18" t="s">
        <v>6900</v>
      </c>
      <c r="J3924" s="18" t="s">
        <v>1823</v>
      </c>
      <c r="K3924" s="18" t="s">
        <v>11550</v>
      </c>
      <c r="L3924" s="18" t="s">
        <v>34</v>
      </c>
      <c r="M3924" s="20">
        <v>35000000</v>
      </c>
      <c r="N3924" s="20">
        <v>13678913</v>
      </c>
      <c r="O3924" s="21">
        <f t="shared" si="183"/>
        <v>23534527.335403726</v>
      </c>
      <c r="P3924" s="22">
        <f t="shared" si="184"/>
        <v>39.082608571428572</v>
      </c>
      <c r="Q3924" s="20">
        <f t="shared" si="185"/>
        <v>7723835.6860530777</v>
      </c>
      <c r="R3924" s="18" t="s">
        <v>4534</v>
      </c>
      <c r="S3924" s="18">
        <v>94</v>
      </c>
    </row>
    <row r="3925" spans="1:19" x14ac:dyDescent="0.25">
      <c r="A3925" s="18" t="s">
        <v>12031</v>
      </c>
      <c r="B3925" s="18" t="s">
        <v>20</v>
      </c>
      <c r="C3925" s="18" t="s">
        <v>38</v>
      </c>
      <c r="D3925" s="18">
        <v>2001</v>
      </c>
      <c r="E3925" s="18">
        <f>VLOOKUP(D3925,'cpi roi'!A:C,2,FALSE)</f>
        <v>177.1</v>
      </c>
      <c r="F3925" s="18" t="s">
        <v>11909</v>
      </c>
      <c r="G3925" s="18">
        <v>4.9000000000000004</v>
      </c>
      <c r="H3925" s="19">
        <v>52000</v>
      </c>
      <c r="I3925" s="18" t="s">
        <v>130</v>
      </c>
      <c r="J3925" s="18" t="s">
        <v>12032</v>
      </c>
      <c r="K3925" s="18" t="s">
        <v>8527</v>
      </c>
      <c r="L3925" s="18" t="s">
        <v>34</v>
      </c>
      <c r="M3925" s="20">
        <v>28000000</v>
      </c>
      <c r="N3925" s="20">
        <v>14010832</v>
      </c>
      <c r="O3925" s="21">
        <f t="shared" si="183"/>
        <v>24105592.944099378</v>
      </c>
      <c r="P3925" s="22">
        <f t="shared" si="184"/>
        <v>50.038685714285712</v>
      </c>
      <c r="Q3925" s="20">
        <f t="shared" si="185"/>
        <v>7911254.6583850933</v>
      </c>
      <c r="R3925" s="18" t="s">
        <v>10878</v>
      </c>
      <c r="S3925" s="18">
        <v>98</v>
      </c>
    </row>
    <row r="3926" spans="1:19" x14ac:dyDescent="0.25">
      <c r="A3926" s="18" t="s">
        <v>1924</v>
      </c>
      <c r="B3926" s="18" t="s">
        <v>20</v>
      </c>
      <c r="C3926" s="18" t="s">
        <v>108</v>
      </c>
      <c r="D3926" s="18">
        <v>2001</v>
      </c>
      <c r="E3926" s="18">
        <f>VLOOKUP(D3926,'cpi roi'!A:C,2,FALSE)</f>
        <v>177.1</v>
      </c>
      <c r="F3926" s="18" t="s">
        <v>11815</v>
      </c>
      <c r="G3926" s="18">
        <v>7.5</v>
      </c>
      <c r="H3926" s="19">
        <v>106000</v>
      </c>
      <c r="I3926" s="18" t="s">
        <v>2099</v>
      </c>
      <c r="J3926" s="18" t="s">
        <v>2099</v>
      </c>
      <c r="K3926" s="18" t="s">
        <v>7043</v>
      </c>
      <c r="L3926" s="18" t="s">
        <v>34</v>
      </c>
      <c r="M3926" s="20">
        <v>20000000</v>
      </c>
      <c r="N3926" s="20">
        <v>18916623</v>
      </c>
      <c r="O3926" s="21">
        <f t="shared" si="183"/>
        <v>32545991.124223605</v>
      </c>
      <c r="P3926" s="22">
        <f t="shared" si="184"/>
        <v>94.583114999999992</v>
      </c>
      <c r="Q3926" s="20">
        <f t="shared" si="185"/>
        <v>10681322.981366459</v>
      </c>
      <c r="R3926" s="18" t="s">
        <v>8438</v>
      </c>
      <c r="S3926" s="18">
        <v>116</v>
      </c>
    </row>
    <row r="3927" spans="1:19" x14ac:dyDescent="0.25">
      <c r="A3927" s="18" t="s">
        <v>12033</v>
      </c>
      <c r="B3927" s="18" t="s">
        <v>20</v>
      </c>
      <c r="C3927" s="18" t="s">
        <v>21</v>
      </c>
      <c r="D3927" s="18">
        <v>2001</v>
      </c>
      <c r="E3927" s="18">
        <f>VLOOKUP(D3927,'cpi roi'!A:C,2,FALSE)</f>
        <v>177.1</v>
      </c>
      <c r="F3927" s="18" t="s">
        <v>11586</v>
      </c>
      <c r="G3927" s="18">
        <v>6.3</v>
      </c>
      <c r="H3927" s="19">
        <v>42000</v>
      </c>
      <c r="I3927" s="18" t="s">
        <v>3356</v>
      </c>
      <c r="J3927" s="18" t="s">
        <v>2887</v>
      </c>
      <c r="K3927" s="18" t="s">
        <v>9041</v>
      </c>
      <c r="L3927" s="18" t="s">
        <v>34</v>
      </c>
      <c r="M3927" s="20">
        <v>57000000</v>
      </c>
      <c r="N3927" s="20">
        <v>19334145</v>
      </c>
      <c r="O3927" s="21">
        <f t="shared" si="183"/>
        <v>33264336.428571429</v>
      </c>
      <c r="P3927" s="22">
        <f t="shared" si="184"/>
        <v>33.919552631578945</v>
      </c>
      <c r="Q3927" s="20">
        <f t="shared" si="185"/>
        <v>10917077.922077922</v>
      </c>
      <c r="R3927" s="18" t="s">
        <v>27</v>
      </c>
      <c r="S3927" s="18">
        <v>105</v>
      </c>
    </row>
    <row r="3928" spans="1:19" x14ac:dyDescent="0.25">
      <c r="A3928" s="18" t="s">
        <v>12034</v>
      </c>
      <c r="B3928" s="18" t="s">
        <v>37</v>
      </c>
      <c r="C3928" s="18" t="s">
        <v>394</v>
      </c>
      <c r="D3928" s="18">
        <v>2001</v>
      </c>
      <c r="E3928" s="18">
        <f>VLOOKUP(D3928,'cpi roi'!A:C,2,FALSE)</f>
        <v>177.1</v>
      </c>
      <c r="F3928" s="18" t="s">
        <v>11900</v>
      </c>
      <c r="G3928" s="18">
        <v>6.3</v>
      </c>
      <c r="H3928" s="19">
        <v>33000</v>
      </c>
      <c r="I3928" s="18" t="s">
        <v>9066</v>
      </c>
      <c r="J3928" s="18" t="s">
        <v>12035</v>
      </c>
      <c r="K3928" s="18" t="s">
        <v>4730</v>
      </c>
      <c r="L3928" s="18" t="s">
        <v>34</v>
      </c>
      <c r="M3928" s="20">
        <v>70000000</v>
      </c>
      <c r="N3928" s="20">
        <v>14026418</v>
      </c>
      <c r="O3928" s="21">
        <f t="shared" si="183"/>
        <v>24132408.608695652</v>
      </c>
      <c r="P3928" s="22">
        <f t="shared" si="184"/>
        <v>20.037739999999999</v>
      </c>
      <c r="Q3928" s="20">
        <f t="shared" si="185"/>
        <v>7920055.3359683799</v>
      </c>
      <c r="R3928" s="18" t="s">
        <v>27</v>
      </c>
      <c r="S3928" s="18">
        <v>95</v>
      </c>
    </row>
    <row r="3929" spans="1:19" x14ac:dyDescent="0.25">
      <c r="A3929" s="18" t="s">
        <v>12036</v>
      </c>
      <c r="B3929" s="18" t="s">
        <v>452</v>
      </c>
      <c r="C3929" s="18" t="s">
        <v>21</v>
      </c>
      <c r="D3929" s="18">
        <v>2001</v>
      </c>
      <c r="E3929" s="18">
        <f>VLOOKUP(D3929,'cpi roi'!A:C,2,FALSE)</f>
        <v>177.1</v>
      </c>
      <c r="F3929" s="18" t="s">
        <v>12037</v>
      </c>
      <c r="G3929" s="18">
        <v>6.5</v>
      </c>
      <c r="H3929" s="19">
        <v>11000</v>
      </c>
      <c r="I3929" s="18" t="s">
        <v>4883</v>
      </c>
      <c r="J3929" s="18" t="s">
        <v>4883</v>
      </c>
      <c r="K3929" s="18" t="s">
        <v>12038</v>
      </c>
      <c r="L3929" s="18" t="s">
        <v>457</v>
      </c>
      <c r="M3929" s="20">
        <v>0</v>
      </c>
      <c r="N3929" s="20">
        <v>765705</v>
      </c>
      <c r="O3929" s="21">
        <f t="shared" si="183"/>
        <v>1317393.0745341615</v>
      </c>
      <c r="P3929" s="22">
        <f t="shared" si="184"/>
        <v>0</v>
      </c>
      <c r="Q3929" s="20">
        <f t="shared" si="185"/>
        <v>432357.42518351215</v>
      </c>
      <c r="R3929" s="18" t="s">
        <v>11706</v>
      </c>
      <c r="S3929" s="18">
        <v>86</v>
      </c>
    </row>
    <row r="3930" spans="1:19" x14ac:dyDescent="0.25">
      <c r="A3930" s="18" t="s">
        <v>12039</v>
      </c>
      <c r="B3930" s="18" t="s">
        <v>2004</v>
      </c>
      <c r="C3930" s="18" t="s">
        <v>45</v>
      </c>
      <c r="D3930" s="18">
        <v>2001</v>
      </c>
      <c r="E3930" s="18">
        <f>VLOOKUP(D3930,'cpi roi'!A:C,2,FALSE)</f>
        <v>177.1</v>
      </c>
      <c r="F3930" s="18" t="s">
        <v>11730</v>
      </c>
      <c r="G3930" s="18">
        <v>5.9</v>
      </c>
      <c r="H3930" s="19">
        <v>39000</v>
      </c>
      <c r="I3930" s="18" t="s">
        <v>5778</v>
      </c>
      <c r="J3930" s="18" t="s">
        <v>12040</v>
      </c>
      <c r="K3930" s="18" t="s">
        <v>10658</v>
      </c>
      <c r="L3930" s="18" t="s">
        <v>34</v>
      </c>
      <c r="M3930" s="20">
        <v>22000000</v>
      </c>
      <c r="N3930" s="20">
        <v>26086706</v>
      </c>
      <c r="O3930" s="21">
        <f t="shared" si="183"/>
        <v>44882096.658385091</v>
      </c>
      <c r="P3930" s="22">
        <f t="shared" si="184"/>
        <v>118.57593636363637</v>
      </c>
      <c r="Q3930" s="20">
        <f t="shared" si="185"/>
        <v>14729929.983060418</v>
      </c>
      <c r="R3930" s="18" t="s">
        <v>35</v>
      </c>
      <c r="S3930" s="18">
        <v>90</v>
      </c>
    </row>
    <row r="3931" spans="1:19" x14ac:dyDescent="0.25">
      <c r="A3931" s="18" t="s">
        <v>12041</v>
      </c>
      <c r="B3931" s="18" t="s">
        <v>2004</v>
      </c>
      <c r="C3931" s="18" t="s">
        <v>108</v>
      </c>
      <c r="D3931" s="18">
        <v>2001</v>
      </c>
      <c r="E3931" s="18">
        <f>VLOOKUP(D3931,'cpi roi'!A:C,2,FALSE)</f>
        <v>177.1</v>
      </c>
      <c r="F3931" s="18" t="s">
        <v>11941</v>
      </c>
      <c r="G3931" s="18">
        <v>5.8</v>
      </c>
      <c r="H3931" s="19">
        <v>34000</v>
      </c>
      <c r="I3931" s="18" t="s">
        <v>12042</v>
      </c>
      <c r="J3931" s="18" t="s">
        <v>5443</v>
      </c>
      <c r="K3931" s="18" t="s">
        <v>10803</v>
      </c>
      <c r="L3931" s="18" t="s">
        <v>34</v>
      </c>
      <c r="M3931" s="20">
        <v>30000000</v>
      </c>
      <c r="N3931" s="20">
        <v>23619609</v>
      </c>
      <c r="O3931" s="21">
        <f t="shared" si="183"/>
        <v>40637463.931677021</v>
      </c>
      <c r="P3931" s="22">
        <f t="shared" si="184"/>
        <v>78.732029999999995</v>
      </c>
      <c r="Q3931" s="20">
        <f t="shared" si="185"/>
        <v>13336876.905702993</v>
      </c>
      <c r="R3931" s="18" t="s">
        <v>35</v>
      </c>
      <c r="S3931" s="18">
        <v>106</v>
      </c>
    </row>
    <row r="3932" spans="1:19" x14ac:dyDescent="0.25">
      <c r="A3932" s="18" t="s">
        <v>12043</v>
      </c>
      <c r="B3932" s="18" t="s">
        <v>2004</v>
      </c>
      <c r="C3932" s="18" t="s">
        <v>45</v>
      </c>
      <c r="D3932" s="18">
        <v>2001</v>
      </c>
      <c r="E3932" s="18">
        <f>VLOOKUP(D3932,'cpi roi'!A:C,2,FALSE)</f>
        <v>177.1</v>
      </c>
      <c r="F3932" s="18" t="s">
        <v>11539</v>
      </c>
      <c r="G3932" s="18">
        <v>5.3</v>
      </c>
      <c r="H3932" s="19">
        <v>78000</v>
      </c>
      <c r="I3932" s="18" t="s">
        <v>12044</v>
      </c>
      <c r="J3932" s="18" t="s">
        <v>12045</v>
      </c>
      <c r="K3932" s="18" t="s">
        <v>9705</v>
      </c>
      <c r="L3932" s="18" t="s">
        <v>5820</v>
      </c>
      <c r="M3932" s="20">
        <v>35000000</v>
      </c>
      <c r="N3932" s="20">
        <v>94728529</v>
      </c>
      <c r="O3932" s="21">
        <f t="shared" si="183"/>
        <v>162980139.95652175</v>
      </c>
      <c r="P3932" s="22">
        <f t="shared" si="184"/>
        <v>270.65294</v>
      </c>
      <c r="Q3932" s="20">
        <f t="shared" si="185"/>
        <v>53488723.320158109</v>
      </c>
      <c r="R3932" s="18" t="s">
        <v>35</v>
      </c>
      <c r="S3932" s="18">
        <v>103</v>
      </c>
    </row>
    <row r="3933" spans="1:19" x14ac:dyDescent="0.25">
      <c r="A3933" s="18" t="s">
        <v>2500</v>
      </c>
      <c r="B3933" s="18" t="s">
        <v>2004</v>
      </c>
      <c r="C3933" s="18" t="s">
        <v>45</v>
      </c>
      <c r="D3933" s="18">
        <v>2001</v>
      </c>
      <c r="E3933" s="18">
        <f>VLOOKUP(D3933,'cpi roi'!A:C,2,FALSE)</f>
        <v>177.1</v>
      </c>
      <c r="F3933" s="18" t="s">
        <v>11567</v>
      </c>
      <c r="G3933" s="18">
        <v>6.2</v>
      </c>
      <c r="H3933" s="19">
        <v>52000</v>
      </c>
      <c r="I3933" s="18" t="s">
        <v>9647</v>
      </c>
      <c r="J3933" s="18" t="s">
        <v>12046</v>
      </c>
      <c r="K3933" s="18" t="s">
        <v>3240</v>
      </c>
      <c r="L3933" s="18" t="s">
        <v>34</v>
      </c>
      <c r="M3933" s="20">
        <v>35000000</v>
      </c>
      <c r="N3933" s="20">
        <v>57756408</v>
      </c>
      <c r="O3933" s="21">
        <f t="shared" si="183"/>
        <v>99369720.596273288</v>
      </c>
      <c r="P3933" s="22">
        <f t="shared" si="184"/>
        <v>165.01830857142858</v>
      </c>
      <c r="Q3933" s="20">
        <f t="shared" si="185"/>
        <v>32612313.946922645</v>
      </c>
      <c r="R3933" s="18" t="s">
        <v>5186</v>
      </c>
      <c r="S3933" s="18">
        <v>123</v>
      </c>
    </row>
    <row r="3934" spans="1:19" x14ac:dyDescent="0.25">
      <c r="A3934" s="18" t="s">
        <v>12047</v>
      </c>
      <c r="B3934" s="18" t="s">
        <v>20</v>
      </c>
      <c r="C3934" s="18" t="s">
        <v>56</v>
      </c>
      <c r="D3934" s="18">
        <v>2001</v>
      </c>
      <c r="E3934" s="18">
        <f>VLOOKUP(D3934,'cpi roi'!A:C,2,FALSE)</f>
        <v>177.1</v>
      </c>
      <c r="F3934" s="18" t="s">
        <v>12048</v>
      </c>
      <c r="G3934" s="18">
        <v>6.4</v>
      </c>
      <c r="H3934" s="19">
        <v>56000</v>
      </c>
      <c r="I3934" s="18" t="s">
        <v>12049</v>
      </c>
      <c r="J3934" s="18" t="s">
        <v>12049</v>
      </c>
      <c r="K3934" s="18" t="s">
        <v>8651</v>
      </c>
      <c r="L3934" s="18" t="s">
        <v>34</v>
      </c>
      <c r="M3934" s="20">
        <v>1500000</v>
      </c>
      <c r="N3934" s="20">
        <v>1612259</v>
      </c>
      <c r="O3934" s="21">
        <f t="shared" si="183"/>
        <v>2773886.6024844721</v>
      </c>
      <c r="P3934" s="22">
        <f t="shared" si="184"/>
        <v>107.48393333333333</v>
      </c>
      <c r="Q3934" s="20">
        <f t="shared" si="185"/>
        <v>910366.45962732926</v>
      </c>
      <c r="R3934" s="18" t="s">
        <v>11929</v>
      </c>
      <c r="S3934" s="18">
        <v>97</v>
      </c>
    </row>
    <row r="3935" spans="1:19" x14ac:dyDescent="0.25">
      <c r="A3935" s="18" t="s">
        <v>5407</v>
      </c>
      <c r="B3935" s="18" t="s">
        <v>2004</v>
      </c>
      <c r="C3935" s="18" t="s">
        <v>45</v>
      </c>
      <c r="D3935" s="18">
        <v>2001</v>
      </c>
      <c r="E3935" s="18">
        <f>VLOOKUP(D3935,'cpi roi'!A:C,2,FALSE)</f>
        <v>177.1</v>
      </c>
      <c r="F3935" s="18" t="s">
        <v>11973</v>
      </c>
      <c r="G3935" s="18">
        <v>6.3</v>
      </c>
      <c r="H3935" s="19">
        <v>17000</v>
      </c>
      <c r="I3935" s="18" t="s">
        <v>12050</v>
      </c>
      <c r="J3935" s="18" t="s">
        <v>12051</v>
      </c>
      <c r="K3935" s="18" t="s">
        <v>12052</v>
      </c>
      <c r="L3935" s="18" t="s">
        <v>34</v>
      </c>
      <c r="M3935" s="20">
        <v>24000000</v>
      </c>
      <c r="N3935" s="20">
        <v>14782676</v>
      </c>
      <c r="O3935" s="21">
        <f t="shared" si="183"/>
        <v>25433548.149068322</v>
      </c>
      <c r="P3935" s="22">
        <f t="shared" si="184"/>
        <v>61.594483333333336</v>
      </c>
      <c r="Q3935" s="20">
        <f t="shared" si="185"/>
        <v>8347078.4867306612</v>
      </c>
      <c r="R3935" s="18" t="s">
        <v>2097</v>
      </c>
      <c r="S3935" s="18">
        <v>89</v>
      </c>
    </row>
    <row r="3936" spans="1:19" x14ac:dyDescent="0.25">
      <c r="A3936" s="18" t="s">
        <v>12053</v>
      </c>
      <c r="B3936" s="18" t="s">
        <v>20</v>
      </c>
      <c r="C3936" s="18" t="s">
        <v>45</v>
      </c>
      <c r="D3936" s="18">
        <v>2001</v>
      </c>
      <c r="E3936" s="18">
        <f>VLOOKUP(D3936,'cpi roi'!A:C,2,FALSE)</f>
        <v>177.1</v>
      </c>
      <c r="F3936" s="18" t="s">
        <v>11934</v>
      </c>
      <c r="G3936" s="18">
        <v>7.7</v>
      </c>
      <c r="H3936" s="19">
        <v>33000</v>
      </c>
      <c r="I3936" s="18" t="s">
        <v>12054</v>
      </c>
      <c r="J3936" s="18" t="s">
        <v>12054</v>
      </c>
      <c r="K3936" s="18" t="s">
        <v>12054</v>
      </c>
      <c r="L3936" s="18" t="s">
        <v>34</v>
      </c>
      <c r="M3936" s="20">
        <v>6000000</v>
      </c>
      <c r="N3936" s="20">
        <v>3645107</v>
      </c>
      <c r="O3936" s="21">
        <f t="shared" si="183"/>
        <v>6271395.2732919259</v>
      </c>
      <c r="P3936" s="22">
        <f t="shared" si="184"/>
        <v>60.751783333333329</v>
      </c>
      <c r="Q3936" s="20">
        <f t="shared" si="185"/>
        <v>2058219.6499153022</v>
      </c>
      <c r="R3936" s="18" t="s">
        <v>12055</v>
      </c>
      <c r="S3936" s="18">
        <v>95</v>
      </c>
    </row>
    <row r="3937" spans="1:19" x14ac:dyDescent="0.25">
      <c r="A3937" s="18" t="s">
        <v>12056</v>
      </c>
      <c r="B3937" s="18" t="s">
        <v>20</v>
      </c>
      <c r="C3937" s="18" t="s">
        <v>108</v>
      </c>
      <c r="D3937" s="18">
        <v>2001</v>
      </c>
      <c r="E3937" s="18">
        <f>VLOOKUP(D3937,'cpi roi'!A:C,2,FALSE)</f>
        <v>177.1</v>
      </c>
      <c r="F3937" s="18" t="s">
        <v>12057</v>
      </c>
      <c r="G3937" s="18">
        <v>6.4</v>
      </c>
      <c r="H3937" s="19">
        <v>14000</v>
      </c>
      <c r="I3937" s="18" t="s">
        <v>6221</v>
      </c>
      <c r="J3937" s="18" t="s">
        <v>6221</v>
      </c>
      <c r="K3937" s="18" t="s">
        <v>12058</v>
      </c>
      <c r="L3937" s="18" t="s">
        <v>34</v>
      </c>
      <c r="M3937" s="20">
        <v>16000000</v>
      </c>
      <c r="N3937" s="20">
        <v>29381649</v>
      </c>
      <c r="O3937" s="21">
        <f t="shared" si="183"/>
        <v>50551035.857142858</v>
      </c>
      <c r="P3937" s="22">
        <f t="shared" si="184"/>
        <v>183.63530624999999</v>
      </c>
      <c r="Q3937" s="20">
        <f t="shared" si="185"/>
        <v>16590428.571428573</v>
      </c>
      <c r="R3937" s="18" t="s">
        <v>35</v>
      </c>
      <c r="S3937" s="18">
        <v>130</v>
      </c>
    </row>
    <row r="3938" spans="1:19" x14ac:dyDescent="0.25">
      <c r="A3938" s="18" t="s">
        <v>12059</v>
      </c>
      <c r="B3938" s="18" t="s">
        <v>2004</v>
      </c>
      <c r="C3938" s="18" t="s">
        <v>21</v>
      </c>
      <c r="D3938" s="18">
        <v>2001</v>
      </c>
      <c r="E3938" s="18">
        <f>VLOOKUP(D3938,'cpi roi'!A:C,2,FALSE)</f>
        <v>177.1</v>
      </c>
      <c r="F3938" s="18" t="s">
        <v>11894</v>
      </c>
      <c r="G3938" s="18">
        <v>7.4</v>
      </c>
      <c r="H3938" s="19">
        <v>177000</v>
      </c>
      <c r="I3938" s="18" t="s">
        <v>8337</v>
      </c>
      <c r="J3938" s="18" t="s">
        <v>12060</v>
      </c>
      <c r="K3938" s="18" t="s">
        <v>8365</v>
      </c>
      <c r="L3938" s="18" t="s">
        <v>34</v>
      </c>
      <c r="M3938" s="20">
        <v>68000000</v>
      </c>
      <c r="N3938" s="20">
        <v>65001485</v>
      </c>
      <c r="O3938" s="21">
        <f t="shared" si="183"/>
        <v>111834853.07453416</v>
      </c>
      <c r="P3938" s="22">
        <f t="shared" si="184"/>
        <v>95.590419117647059</v>
      </c>
      <c r="Q3938" s="20">
        <f t="shared" si="185"/>
        <v>36703266.516092606</v>
      </c>
      <c r="R3938" s="18" t="s">
        <v>12061</v>
      </c>
      <c r="S3938" s="18">
        <v>120</v>
      </c>
    </row>
    <row r="3939" spans="1:19" x14ac:dyDescent="0.25">
      <c r="A3939" s="18" t="s">
        <v>12062</v>
      </c>
      <c r="B3939" s="18" t="s">
        <v>20</v>
      </c>
      <c r="C3939" s="18" t="s">
        <v>45</v>
      </c>
      <c r="D3939" s="18">
        <v>2001</v>
      </c>
      <c r="E3939" s="18">
        <f>VLOOKUP(D3939,'cpi roi'!A:C,2,FALSE)</f>
        <v>177.1</v>
      </c>
      <c r="F3939" s="18" t="s">
        <v>12019</v>
      </c>
      <c r="G3939" s="18">
        <v>4.5999999999999996</v>
      </c>
      <c r="H3939" s="19">
        <v>47000</v>
      </c>
      <c r="I3939" s="18" t="s">
        <v>12063</v>
      </c>
      <c r="J3939" s="18" t="s">
        <v>12063</v>
      </c>
      <c r="K3939" s="18" t="s">
        <v>12063</v>
      </c>
      <c r="L3939" s="18" t="s">
        <v>34</v>
      </c>
      <c r="M3939" s="20">
        <v>14000000</v>
      </c>
      <c r="N3939" s="20">
        <v>14343028</v>
      </c>
      <c r="O3939" s="21">
        <f t="shared" si="183"/>
        <v>24677135.130434781</v>
      </c>
      <c r="P3939" s="22">
        <f t="shared" si="184"/>
        <v>102.4502</v>
      </c>
      <c r="Q3939" s="20">
        <f t="shared" si="185"/>
        <v>8098830.0395256924</v>
      </c>
      <c r="R3939" s="18" t="s">
        <v>8628</v>
      </c>
      <c r="S3939" s="18">
        <v>87</v>
      </c>
    </row>
    <row r="3940" spans="1:19" x14ac:dyDescent="0.25">
      <c r="A3940" s="18" t="s">
        <v>4947</v>
      </c>
      <c r="B3940" s="18" t="s">
        <v>20</v>
      </c>
      <c r="C3940" s="18" t="s">
        <v>56</v>
      </c>
      <c r="D3940" s="18">
        <v>2001</v>
      </c>
      <c r="E3940" s="18">
        <f>VLOOKUP(D3940,'cpi roi'!A:C,2,FALSE)</f>
        <v>177.1</v>
      </c>
      <c r="F3940" s="18" t="s">
        <v>12064</v>
      </c>
      <c r="G3940" s="18">
        <v>6.6</v>
      </c>
      <c r="H3940" s="19">
        <v>18000</v>
      </c>
      <c r="I3940" s="18" t="s">
        <v>9806</v>
      </c>
      <c r="J3940" s="18" t="s">
        <v>9806</v>
      </c>
      <c r="K3940" s="18" t="s">
        <v>12065</v>
      </c>
      <c r="L3940" s="18" t="s">
        <v>2113</v>
      </c>
      <c r="M3940" s="20">
        <v>0</v>
      </c>
      <c r="N3940" s="20">
        <v>318451</v>
      </c>
      <c r="O3940" s="21">
        <f t="shared" si="183"/>
        <v>547893.95652173914</v>
      </c>
      <c r="P3940" s="22">
        <f t="shared" si="184"/>
        <v>0</v>
      </c>
      <c r="Q3940" s="20">
        <f t="shared" si="185"/>
        <v>179814.22924901187</v>
      </c>
      <c r="R3940" s="18" t="s">
        <v>12066</v>
      </c>
      <c r="S3940" s="18">
        <v>119</v>
      </c>
    </row>
    <row r="3941" spans="1:19" x14ac:dyDescent="0.25">
      <c r="A3941" s="18" t="s">
        <v>12067</v>
      </c>
      <c r="B3941" s="18" t="s">
        <v>2004</v>
      </c>
      <c r="C3941" s="18" t="s">
        <v>21</v>
      </c>
      <c r="D3941" s="18">
        <v>2001</v>
      </c>
      <c r="E3941" s="18">
        <f>VLOOKUP(D3941,'cpi roi'!A:C,2,FALSE)</f>
        <v>177.1</v>
      </c>
      <c r="F3941" s="18" t="s">
        <v>12068</v>
      </c>
      <c r="G3941" s="18">
        <v>6.7</v>
      </c>
      <c r="H3941" s="19">
        <v>87000</v>
      </c>
      <c r="I3941" s="18" t="s">
        <v>4202</v>
      </c>
      <c r="J3941" s="18" t="s">
        <v>12069</v>
      </c>
      <c r="K3941" s="18" t="s">
        <v>5079</v>
      </c>
      <c r="L3941" s="18" t="s">
        <v>34</v>
      </c>
      <c r="M3941" s="20">
        <v>40000000</v>
      </c>
      <c r="N3941" s="20">
        <v>65754228</v>
      </c>
      <c r="O3941" s="21">
        <f t="shared" si="183"/>
        <v>113129945.06832299</v>
      </c>
      <c r="P3941" s="22">
        <f t="shared" si="184"/>
        <v>164.38557</v>
      </c>
      <c r="Q3941" s="20">
        <f t="shared" si="185"/>
        <v>37128304.912478827</v>
      </c>
      <c r="R3941" s="18" t="s">
        <v>27</v>
      </c>
      <c r="S3941" s="18">
        <v>119</v>
      </c>
    </row>
    <row r="3942" spans="1:19" x14ac:dyDescent="0.25">
      <c r="A3942" s="18" t="s">
        <v>12070</v>
      </c>
      <c r="B3942" s="18" t="s">
        <v>2004</v>
      </c>
      <c r="C3942" s="18" t="s">
        <v>45</v>
      </c>
      <c r="D3942" s="18">
        <v>2001</v>
      </c>
      <c r="E3942" s="18">
        <f>VLOOKUP(D3942,'cpi roi'!A:C,2,FALSE)</f>
        <v>177.1</v>
      </c>
      <c r="F3942" s="18" t="s">
        <v>12071</v>
      </c>
      <c r="G3942" s="18">
        <v>6.4</v>
      </c>
      <c r="H3942" s="19">
        <v>80000</v>
      </c>
      <c r="I3942" s="18" t="s">
        <v>8813</v>
      </c>
      <c r="J3942" s="18" t="s">
        <v>10234</v>
      </c>
      <c r="K3942" s="18" t="s">
        <v>7209</v>
      </c>
      <c r="L3942" s="18" t="s">
        <v>34</v>
      </c>
      <c r="M3942" s="20">
        <v>48000000</v>
      </c>
      <c r="N3942" s="20">
        <v>76019048</v>
      </c>
      <c r="O3942" s="21">
        <f t="shared" si="183"/>
        <v>130790536</v>
      </c>
      <c r="P3942" s="22">
        <f t="shared" si="184"/>
        <v>158.37301666666667</v>
      </c>
      <c r="Q3942" s="20">
        <f t="shared" si="185"/>
        <v>42924363.63636364</v>
      </c>
      <c r="R3942" s="18" t="s">
        <v>12072</v>
      </c>
      <c r="S3942" s="18">
        <v>118</v>
      </c>
    </row>
    <row r="3943" spans="1:19" x14ac:dyDescent="0.25">
      <c r="A3943" s="18" t="s">
        <v>12073</v>
      </c>
      <c r="B3943" s="18" t="s">
        <v>20</v>
      </c>
      <c r="C3943" s="18" t="s">
        <v>21</v>
      </c>
      <c r="D3943" s="18">
        <v>2001</v>
      </c>
      <c r="E3943" s="18">
        <f>VLOOKUP(D3943,'cpi roi'!A:C,2,FALSE)</f>
        <v>177.1</v>
      </c>
      <c r="F3943" s="18" t="s">
        <v>11627</v>
      </c>
      <c r="G3943" s="18">
        <v>6.3</v>
      </c>
      <c r="H3943" s="19">
        <v>50000</v>
      </c>
      <c r="I3943" s="18" t="s">
        <v>8762</v>
      </c>
      <c r="J3943" s="18" t="s">
        <v>10934</v>
      </c>
      <c r="K3943" s="18" t="s">
        <v>1824</v>
      </c>
      <c r="L3943" s="18" t="s">
        <v>34</v>
      </c>
      <c r="M3943" s="20">
        <v>50000000</v>
      </c>
      <c r="N3943" s="20">
        <v>100020092</v>
      </c>
      <c r="O3943" s="21">
        <f t="shared" si="183"/>
        <v>172084257.66459629</v>
      </c>
      <c r="P3943" s="22">
        <f t="shared" si="184"/>
        <v>200.04018399999998</v>
      </c>
      <c r="Q3943" s="20">
        <f t="shared" si="185"/>
        <v>56476618.859401472</v>
      </c>
      <c r="R3943" s="18" t="s">
        <v>8628</v>
      </c>
      <c r="S3943" s="18">
        <v>113</v>
      </c>
    </row>
    <row r="3944" spans="1:19" x14ac:dyDescent="0.25">
      <c r="A3944" s="18" t="s">
        <v>12074</v>
      </c>
      <c r="B3944" s="18" t="s">
        <v>20</v>
      </c>
      <c r="C3944" s="18" t="s">
        <v>67</v>
      </c>
      <c r="D3944" s="18">
        <v>2001</v>
      </c>
      <c r="E3944" s="18">
        <f>VLOOKUP(D3944,'cpi roi'!A:C,2,FALSE)</f>
        <v>177.1</v>
      </c>
      <c r="F3944" s="18" t="s">
        <v>12071</v>
      </c>
      <c r="G3944" s="18">
        <v>6.8</v>
      </c>
      <c r="H3944" s="19">
        <v>95000</v>
      </c>
      <c r="I3944" s="18" t="s">
        <v>562</v>
      </c>
      <c r="J3944" s="18" t="s">
        <v>11290</v>
      </c>
      <c r="K3944" s="18" t="s">
        <v>7640</v>
      </c>
      <c r="L3944" s="18" t="s">
        <v>34</v>
      </c>
      <c r="M3944" s="20">
        <v>107000000</v>
      </c>
      <c r="N3944" s="20">
        <v>87812729</v>
      </c>
      <c r="O3944" s="21">
        <f t="shared" si="183"/>
        <v>151081527.53416148</v>
      </c>
      <c r="P3944" s="22">
        <f t="shared" si="184"/>
        <v>82.067971028037377</v>
      </c>
      <c r="Q3944" s="20">
        <f t="shared" si="185"/>
        <v>49583697.91078487</v>
      </c>
      <c r="R3944" s="18" t="s">
        <v>35</v>
      </c>
      <c r="S3944" s="18">
        <v>157</v>
      </c>
    </row>
    <row r="3945" spans="1:19" x14ac:dyDescent="0.25">
      <c r="A3945" s="18" t="s">
        <v>12075</v>
      </c>
      <c r="B3945" s="18" t="s">
        <v>20</v>
      </c>
      <c r="C3945" s="18" t="s">
        <v>21</v>
      </c>
      <c r="D3945" s="18">
        <v>2001</v>
      </c>
      <c r="E3945" s="18">
        <f>VLOOKUP(D3945,'cpi roi'!A:C,2,FALSE)</f>
        <v>177.1</v>
      </c>
      <c r="F3945" s="18" t="s">
        <v>11918</v>
      </c>
      <c r="G3945" s="18">
        <v>7.5</v>
      </c>
      <c r="H3945" s="19">
        <v>43000</v>
      </c>
      <c r="I3945" s="18" t="s">
        <v>6658</v>
      </c>
      <c r="J3945" s="18" t="s">
        <v>6759</v>
      </c>
      <c r="K3945" s="18" t="s">
        <v>12076</v>
      </c>
      <c r="L3945" s="18" t="s">
        <v>34</v>
      </c>
      <c r="M3945" s="20">
        <v>27000000</v>
      </c>
      <c r="N3945" s="20">
        <v>23903791</v>
      </c>
      <c r="O3945" s="21">
        <f t="shared" si="183"/>
        <v>41126398.180124223</v>
      </c>
      <c r="P3945" s="22">
        <f t="shared" si="184"/>
        <v>88.532559259259259</v>
      </c>
      <c r="Q3945" s="20">
        <f t="shared" si="185"/>
        <v>13497341.050254095</v>
      </c>
      <c r="R3945" s="18" t="s">
        <v>12077</v>
      </c>
      <c r="S3945" s="18">
        <v>125</v>
      </c>
    </row>
    <row r="3946" spans="1:19" x14ac:dyDescent="0.25">
      <c r="A3946" s="18" t="s">
        <v>12078</v>
      </c>
      <c r="B3946" s="18" t="s">
        <v>424</v>
      </c>
      <c r="C3946" s="18" t="s">
        <v>38</v>
      </c>
      <c r="D3946" s="18">
        <v>2001</v>
      </c>
      <c r="E3946" s="18">
        <f>VLOOKUP(D3946,'cpi roi'!A:C,2,FALSE)</f>
        <v>177.1</v>
      </c>
      <c r="F3946" s="18" t="s">
        <v>12079</v>
      </c>
      <c r="G3946" s="18">
        <v>7</v>
      </c>
      <c r="H3946" s="19">
        <v>53000</v>
      </c>
      <c r="I3946" s="18" t="s">
        <v>12080</v>
      </c>
      <c r="J3946" s="18" t="s">
        <v>12081</v>
      </c>
      <c r="K3946" s="18" t="s">
        <v>12082</v>
      </c>
      <c r="L3946" s="18" t="s">
        <v>2113</v>
      </c>
      <c r="M3946" s="20">
        <v>1400000</v>
      </c>
      <c r="N3946" s="20">
        <v>80631</v>
      </c>
      <c r="O3946" s="21">
        <f t="shared" si="183"/>
        <v>138725.38509316772</v>
      </c>
      <c r="P3946" s="22">
        <f t="shared" si="184"/>
        <v>5.7593571428571435</v>
      </c>
      <c r="Q3946" s="20">
        <f t="shared" si="185"/>
        <v>45528.514963297574</v>
      </c>
      <c r="R3946" s="18" t="s">
        <v>12083</v>
      </c>
      <c r="S3946" s="18">
        <v>129</v>
      </c>
    </row>
    <row r="3947" spans="1:19" x14ac:dyDescent="0.25">
      <c r="A3947" s="18" t="s">
        <v>12084</v>
      </c>
      <c r="B3947" s="18" t="s">
        <v>20</v>
      </c>
      <c r="C3947" s="18" t="s">
        <v>45</v>
      </c>
      <c r="D3947" s="18">
        <v>2001</v>
      </c>
      <c r="E3947" s="18">
        <f>VLOOKUP(D3947,'cpi roi'!A:C,2,FALSE)</f>
        <v>177.1</v>
      </c>
      <c r="F3947" s="18" t="s">
        <v>11951</v>
      </c>
      <c r="G3947" s="18">
        <v>5.4</v>
      </c>
      <c r="H3947" s="19">
        <v>18000</v>
      </c>
      <c r="I3947" s="18" t="s">
        <v>9831</v>
      </c>
      <c r="J3947" s="18" t="s">
        <v>9831</v>
      </c>
      <c r="K3947" s="18" t="s">
        <v>12085</v>
      </c>
      <c r="L3947" s="18" t="s">
        <v>34</v>
      </c>
      <c r="M3947" s="20">
        <v>11000000</v>
      </c>
      <c r="N3947" s="20">
        <v>23430766</v>
      </c>
      <c r="O3947" s="21">
        <f t="shared" si="183"/>
        <v>40312560.136645965</v>
      </c>
      <c r="P3947" s="22">
        <f t="shared" si="184"/>
        <v>213.00696363636362</v>
      </c>
      <c r="Q3947" s="20">
        <f t="shared" si="185"/>
        <v>13230246.188594015</v>
      </c>
      <c r="R3947" s="18" t="s">
        <v>11858</v>
      </c>
      <c r="S3947" s="18">
        <v>95</v>
      </c>
    </row>
    <row r="3948" spans="1:19" x14ac:dyDescent="0.25">
      <c r="A3948" s="18" t="s">
        <v>12086</v>
      </c>
      <c r="B3948" s="18" t="s">
        <v>2004</v>
      </c>
      <c r="C3948" s="18" t="s">
        <v>45</v>
      </c>
      <c r="D3948" s="18">
        <v>2001</v>
      </c>
      <c r="E3948" s="18">
        <f>VLOOKUP(D3948,'cpi roi'!A:C,2,FALSE)</f>
        <v>177.1</v>
      </c>
      <c r="F3948" s="18" t="s">
        <v>7758</v>
      </c>
      <c r="G3948" s="18">
        <v>6.5</v>
      </c>
      <c r="H3948" s="19">
        <v>66000</v>
      </c>
      <c r="I3948" s="18" t="s">
        <v>1132</v>
      </c>
      <c r="J3948" s="18" t="s">
        <v>12087</v>
      </c>
      <c r="K3948" s="18" t="s">
        <v>4462</v>
      </c>
      <c r="L3948" s="18" t="s">
        <v>34</v>
      </c>
      <c r="M3948" s="20">
        <v>75000000</v>
      </c>
      <c r="N3948" s="20">
        <v>67631903</v>
      </c>
      <c r="O3948" s="21">
        <f t="shared" si="183"/>
        <v>116360479.07453416</v>
      </c>
      <c r="P3948" s="22">
        <f t="shared" si="184"/>
        <v>90.175870666666668</v>
      </c>
      <c r="Q3948" s="20">
        <f t="shared" si="185"/>
        <v>38188539.243365332</v>
      </c>
      <c r="R3948" s="18" t="s">
        <v>122</v>
      </c>
      <c r="S3948" s="18">
        <v>123</v>
      </c>
    </row>
    <row r="3949" spans="1:19" x14ac:dyDescent="0.25">
      <c r="A3949" s="18" t="s">
        <v>12088</v>
      </c>
      <c r="B3949" s="18" t="s">
        <v>2004</v>
      </c>
      <c r="C3949" s="18" t="s">
        <v>394</v>
      </c>
      <c r="D3949" s="18">
        <v>2001</v>
      </c>
      <c r="E3949" s="18">
        <f>VLOOKUP(D3949,'cpi roi'!A:C,2,FALSE)</f>
        <v>177.1</v>
      </c>
      <c r="F3949" s="18" t="s">
        <v>11572</v>
      </c>
      <c r="G3949" s="18">
        <v>4.8</v>
      </c>
      <c r="H3949" s="19">
        <v>17000</v>
      </c>
      <c r="I3949" s="18" t="s">
        <v>7424</v>
      </c>
      <c r="J3949" s="18" t="s">
        <v>12089</v>
      </c>
      <c r="K3949" s="18" t="s">
        <v>6932</v>
      </c>
      <c r="L3949" s="18" t="s">
        <v>34</v>
      </c>
      <c r="M3949" s="20">
        <v>75000000</v>
      </c>
      <c r="N3949" s="20">
        <v>7622365</v>
      </c>
      <c r="O3949" s="21">
        <f t="shared" si="183"/>
        <v>13114255.310559006</v>
      </c>
      <c r="P3949" s="22">
        <f t="shared" si="184"/>
        <v>10.163153333333334</v>
      </c>
      <c r="Q3949" s="20">
        <f t="shared" si="185"/>
        <v>4303989.2715979675</v>
      </c>
      <c r="R3949" s="18" t="s">
        <v>184</v>
      </c>
      <c r="S3949" s="18">
        <v>93</v>
      </c>
    </row>
    <row r="3950" spans="1:19" x14ac:dyDescent="0.25">
      <c r="A3950" s="18" t="s">
        <v>12090</v>
      </c>
      <c r="B3950" s="18" t="s">
        <v>20</v>
      </c>
      <c r="C3950" s="18" t="s">
        <v>108</v>
      </c>
      <c r="D3950" s="18">
        <v>2001</v>
      </c>
      <c r="E3950" s="18">
        <f>VLOOKUP(D3950,'cpi roi'!A:C,2,FALSE)</f>
        <v>177.1</v>
      </c>
      <c r="F3950" s="18" t="s">
        <v>11865</v>
      </c>
      <c r="G3950" s="18">
        <v>7.4</v>
      </c>
      <c r="H3950" s="19">
        <v>38000</v>
      </c>
      <c r="I3950" s="18" t="s">
        <v>12091</v>
      </c>
      <c r="J3950" s="18" t="s">
        <v>12092</v>
      </c>
      <c r="K3950" s="18" t="s">
        <v>12093</v>
      </c>
      <c r="L3950" s="18" t="s">
        <v>34</v>
      </c>
      <c r="M3950" s="20">
        <v>1700000</v>
      </c>
      <c r="N3950" s="20">
        <v>44763181</v>
      </c>
      <c r="O3950" s="21">
        <f t="shared" si="183"/>
        <v>77014913.89440994</v>
      </c>
      <c r="P3950" s="22">
        <f t="shared" si="184"/>
        <v>2633.1282941176473</v>
      </c>
      <c r="Q3950" s="20">
        <f t="shared" si="185"/>
        <v>25275652.738565784</v>
      </c>
      <c r="R3950" s="18" t="s">
        <v>8438</v>
      </c>
      <c r="S3950" s="18">
        <v>131</v>
      </c>
    </row>
    <row r="3951" spans="1:19" x14ac:dyDescent="0.25">
      <c r="A3951" s="18" t="s">
        <v>12094</v>
      </c>
      <c r="B3951" s="18" t="s">
        <v>2004</v>
      </c>
      <c r="C3951" s="18" t="s">
        <v>38</v>
      </c>
      <c r="D3951" s="18">
        <v>2001</v>
      </c>
      <c r="E3951" s="18">
        <f>VLOOKUP(D3951,'cpi roi'!A:C,2,FALSE)</f>
        <v>177.1</v>
      </c>
      <c r="F3951" s="18" t="s">
        <v>11873</v>
      </c>
      <c r="G3951" s="18">
        <v>5.3</v>
      </c>
      <c r="H3951" s="19">
        <v>14000</v>
      </c>
      <c r="I3951" s="18" t="s">
        <v>12095</v>
      </c>
      <c r="J3951" s="18" t="s">
        <v>12095</v>
      </c>
      <c r="K3951" s="18" t="s">
        <v>7709</v>
      </c>
      <c r="L3951" s="18" t="s">
        <v>34</v>
      </c>
      <c r="M3951" s="20">
        <v>7000000</v>
      </c>
      <c r="N3951" s="20">
        <v>3313583</v>
      </c>
      <c r="O3951" s="21">
        <f t="shared" si="183"/>
        <v>5701009.2608695654</v>
      </c>
      <c r="P3951" s="22">
        <f t="shared" si="184"/>
        <v>47.3369</v>
      </c>
      <c r="Q3951" s="20">
        <f t="shared" si="185"/>
        <v>1871023.7154150198</v>
      </c>
      <c r="R3951" s="18" t="s">
        <v>48</v>
      </c>
      <c r="S3951" s="18">
        <v>81</v>
      </c>
    </row>
    <row r="3952" spans="1:19" x14ac:dyDescent="0.25">
      <c r="A3952" s="18" t="s">
        <v>12096</v>
      </c>
      <c r="B3952" s="18" t="s">
        <v>20</v>
      </c>
      <c r="C3952" s="18" t="s">
        <v>394</v>
      </c>
      <c r="D3952" s="18">
        <v>2001</v>
      </c>
      <c r="E3952" s="18">
        <f>VLOOKUP(D3952,'cpi roi'!A:C,2,FALSE)</f>
        <v>177.1</v>
      </c>
      <c r="F3952" s="18" t="s">
        <v>12097</v>
      </c>
      <c r="G3952" s="18">
        <v>7.8</v>
      </c>
      <c r="H3952" s="19">
        <v>62000</v>
      </c>
      <c r="I3952" s="18" t="s">
        <v>5754</v>
      </c>
      <c r="J3952" s="18" t="s">
        <v>5754</v>
      </c>
      <c r="K3952" s="18" t="s">
        <v>2647</v>
      </c>
      <c r="L3952" s="18" t="s">
        <v>34</v>
      </c>
      <c r="M3952" s="20">
        <v>0</v>
      </c>
      <c r="N3952" s="20">
        <v>3176880</v>
      </c>
      <c r="O3952" s="21">
        <f t="shared" si="183"/>
        <v>5465812.1739130439</v>
      </c>
      <c r="P3952" s="22">
        <f t="shared" si="184"/>
        <v>0</v>
      </c>
      <c r="Q3952" s="20">
        <f t="shared" si="185"/>
        <v>1793833.9920948618</v>
      </c>
      <c r="R3952" s="18" t="s">
        <v>9442</v>
      </c>
      <c r="S3952" s="18">
        <v>99</v>
      </c>
    </row>
    <row r="3953" spans="1:19" x14ac:dyDescent="0.25">
      <c r="A3953" s="18" t="s">
        <v>12098</v>
      </c>
      <c r="B3953" s="18" t="s">
        <v>2004</v>
      </c>
      <c r="C3953" s="18" t="s">
        <v>29</v>
      </c>
      <c r="D3953" s="18">
        <v>2001</v>
      </c>
      <c r="E3953" s="18">
        <f>VLOOKUP(D3953,'cpi roi'!A:C,2,FALSE)</f>
        <v>177.1</v>
      </c>
      <c r="F3953" s="18" t="s">
        <v>11909</v>
      </c>
      <c r="G3953" s="18">
        <v>5.6</v>
      </c>
      <c r="H3953" s="19">
        <v>31000</v>
      </c>
      <c r="I3953" s="18" t="s">
        <v>12099</v>
      </c>
      <c r="J3953" s="18" t="s">
        <v>12100</v>
      </c>
      <c r="K3953" s="18" t="s">
        <v>10808</v>
      </c>
      <c r="L3953" s="18" t="s">
        <v>34</v>
      </c>
      <c r="M3953" s="20">
        <v>13000000</v>
      </c>
      <c r="N3953" s="20">
        <v>5007898</v>
      </c>
      <c r="O3953" s="21">
        <f t="shared" si="183"/>
        <v>8616072.9565217402</v>
      </c>
      <c r="P3953" s="22">
        <f t="shared" si="184"/>
        <v>38.522292307692311</v>
      </c>
      <c r="Q3953" s="20">
        <f t="shared" si="185"/>
        <v>2827723.320158103</v>
      </c>
      <c r="R3953" s="18" t="s">
        <v>9975</v>
      </c>
      <c r="S3953" s="18">
        <v>84</v>
      </c>
    </row>
    <row r="3954" spans="1:19" x14ac:dyDescent="0.25">
      <c r="A3954" s="18" t="s">
        <v>12101</v>
      </c>
      <c r="B3954" s="18" t="s">
        <v>2004</v>
      </c>
      <c r="C3954" s="18" t="s">
        <v>45</v>
      </c>
      <c r="D3954" s="18">
        <v>2001</v>
      </c>
      <c r="E3954" s="18">
        <f>VLOOKUP(D3954,'cpi roi'!A:C,2,FALSE)</f>
        <v>177.1</v>
      </c>
      <c r="F3954" s="18" t="s">
        <v>11902</v>
      </c>
      <c r="G3954" s="18">
        <v>5.5</v>
      </c>
      <c r="H3954" s="19">
        <v>22000</v>
      </c>
      <c r="I3954" s="18" t="s">
        <v>10165</v>
      </c>
      <c r="J3954" s="18" t="s">
        <v>10166</v>
      </c>
      <c r="K3954" s="18" t="s">
        <v>12102</v>
      </c>
      <c r="L3954" s="18" t="s">
        <v>199</v>
      </c>
      <c r="M3954" s="20">
        <v>39000000</v>
      </c>
      <c r="N3954" s="20">
        <v>14866015</v>
      </c>
      <c r="O3954" s="21">
        <f t="shared" si="183"/>
        <v>25576932.639751554</v>
      </c>
      <c r="P3954" s="22">
        <f t="shared" si="184"/>
        <v>38.11798717948718</v>
      </c>
      <c r="Q3954" s="20">
        <f t="shared" si="185"/>
        <v>8394136.0813099947</v>
      </c>
      <c r="R3954" s="18" t="s">
        <v>65</v>
      </c>
      <c r="S3954" s="18">
        <v>98</v>
      </c>
    </row>
    <row r="3955" spans="1:19" x14ac:dyDescent="0.25">
      <c r="A3955" s="18" t="s">
        <v>12103</v>
      </c>
      <c r="B3955" s="18" t="s">
        <v>20</v>
      </c>
      <c r="C3955" s="18" t="s">
        <v>21</v>
      </c>
      <c r="D3955" s="18">
        <v>2001</v>
      </c>
      <c r="E3955" s="18">
        <f>VLOOKUP(D3955,'cpi roi'!A:C,2,FALSE)</f>
        <v>177.1</v>
      </c>
      <c r="F3955" s="18" t="s">
        <v>12104</v>
      </c>
      <c r="G3955" s="18">
        <v>7.4</v>
      </c>
      <c r="H3955" s="19">
        <v>63000</v>
      </c>
      <c r="I3955" s="18" t="s">
        <v>7560</v>
      </c>
      <c r="J3955" s="18" t="s">
        <v>7560</v>
      </c>
      <c r="K3955" s="18" t="s">
        <v>8869</v>
      </c>
      <c r="L3955" s="18" t="s">
        <v>1116</v>
      </c>
      <c r="M3955" s="20">
        <v>4500000</v>
      </c>
      <c r="N3955" s="20">
        <v>6582065</v>
      </c>
      <c r="O3955" s="21">
        <f t="shared" si="183"/>
        <v>11324422.391304348</v>
      </c>
      <c r="P3955" s="22">
        <f t="shared" si="184"/>
        <v>146.2681111111111</v>
      </c>
      <c r="Q3955" s="20">
        <f t="shared" si="185"/>
        <v>3716581.0276679844</v>
      </c>
      <c r="R3955" s="18" t="s">
        <v>5201</v>
      </c>
      <c r="S3955" s="18">
        <v>106</v>
      </c>
    </row>
    <row r="3956" spans="1:19" x14ac:dyDescent="0.25">
      <c r="A3956" s="18" t="s">
        <v>12105</v>
      </c>
      <c r="B3956" s="18" t="s">
        <v>37</v>
      </c>
      <c r="C3956" s="18" t="s">
        <v>38</v>
      </c>
      <c r="D3956" s="18">
        <v>2001</v>
      </c>
      <c r="E3956" s="18">
        <f>VLOOKUP(D3956,'cpi roi'!A:C,2,FALSE)</f>
        <v>177.1</v>
      </c>
      <c r="F3956" s="18" t="s">
        <v>12106</v>
      </c>
      <c r="G3956" s="18">
        <v>7.3</v>
      </c>
      <c r="H3956" s="19">
        <v>76000</v>
      </c>
      <c r="I3956" s="18" t="s">
        <v>12107</v>
      </c>
      <c r="J3956" s="18" t="s">
        <v>12107</v>
      </c>
      <c r="K3956" s="18" t="s">
        <v>12107</v>
      </c>
      <c r="L3956" s="18" t="s">
        <v>496</v>
      </c>
      <c r="M3956" s="20">
        <v>10000000</v>
      </c>
      <c r="N3956" s="20">
        <v>42776760</v>
      </c>
      <c r="O3956" s="21">
        <f t="shared" si="183"/>
        <v>73597282.732919261</v>
      </c>
      <c r="P3956" s="22">
        <f t="shared" si="184"/>
        <v>427.76759999999996</v>
      </c>
      <c r="Q3956" s="20">
        <f t="shared" si="185"/>
        <v>24154014.680971205</v>
      </c>
      <c r="R3956" s="18" t="s">
        <v>12108</v>
      </c>
      <c r="S3956" s="18">
        <v>87</v>
      </c>
    </row>
    <row r="3957" spans="1:19" x14ac:dyDescent="0.25">
      <c r="A3957" s="18" t="s">
        <v>12109</v>
      </c>
      <c r="B3957" s="18" t="s">
        <v>341</v>
      </c>
      <c r="C3957" s="18" t="s">
        <v>394</v>
      </c>
      <c r="D3957" s="18">
        <v>2001</v>
      </c>
      <c r="E3957" s="18">
        <f>VLOOKUP(D3957,'cpi roi'!A:C,2,FALSE)</f>
        <v>177.1</v>
      </c>
      <c r="F3957" s="18" t="s">
        <v>11996</v>
      </c>
      <c r="G3957" s="18">
        <v>6</v>
      </c>
      <c r="H3957" s="19">
        <v>32000</v>
      </c>
      <c r="I3957" s="18" t="s">
        <v>12110</v>
      </c>
      <c r="J3957" s="18" t="s">
        <v>12110</v>
      </c>
      <c r="K3957" s="18" t="s">
        <v>12111</v>
      </c>
      <c r="L3957" s="18" t="s">
        <v>34</v>
      </c>
      <c r="M3957" s="20">
        <v>30000000</v>
      </c>
      <c r="N3957" s="20">
        <v>102992536</v>
      </c>
      <c r="O3957" s="21">
        <f t="shared" si="183"/>
        <v>177198338.33540374</v>
      </c>
      <c r="P3957" s="22">
        <f t="shared" si="184"/>
        <v>343.30845333333338</v>
      </c>
      <c r="Q3957" s="20">
        <f t="shared" si="185"/>
        <v>58155017.504234895</v>
      </c>
      <c r="R3957" s="18" t="s">
        <v>48</v>
      </c>
      <c r="S3957" s="18">
        <v>82</v>
      </c>
    </row>
    <row r="3958" spans="1:19" x14ac:dyDescent="0.25">
      <c r="A3958" s="18" t="s">
        <v>12112</v>
      </c>
      <c r="B3958" s="18" t="s">
        <v>2004</v>
      </c>
      <c r="C3958" s="18" t="s">
        <v>38</v>
      </c>
      <c r="D3958" s="18">
        <v>2001</v>
      </c>
      <c r="E3958" s="18">
        <f>VLOOKUP(D3958,'cpi roi'!A:C,2,FALSE)</f>
        <v>177.1</v>
      </c>
      <c r="F3958" s="18" t="s">
        <v>12113</v>
      </c>
      <c r="G3958" s="18">
        <v>4.5999999999999996</v>
      </c>
      <c r="H3958" s="19">
        <v>40000</v>
      </c>
      <c r="I3958" s="18" t="s">
        <v>3789</v>
      </c>
      <c r="J3958" s="18" t="s">
        <v>12114</v>
      </c>
      <c r="K3958" s="18" t="s">
        <v>766</v>
      </c>
      <c r="L3958" s="18" t="s">
        <v>34</v>
      </c>
      <c r="M3958" s="20">
        <v>94000000</v>
      </c>
      <c r="N3958" s="20">
        <v>54744738</v>
      </c>
      <c r="O3958" s="21">
        <f t="shared" si="183"/>
        <v>94188151.714285716</v>
      </c>
      <c r="P3958" s="22">
        <f t="shared" si="184"/>
        <v>58.239082978723403</v>
      </c>
      <c r="Q3958" s="20">
        <f t="shared" si="185"/>
        <v>30911766.233766235</v>
      </c>
      <c r="R3958" s="18" t="s">
        <v>10708</v>
      </c>
      <c r="S3958" s="18">
        <v>116</v>
      </c>
    </row>
    <row r="3959" spans="1:19" x14ac:dyDescent="0.25">
      <c r="A3959" s="18" t="s">
        <v>12115</v>
      </c>
      <c r="B3959" s="18" t="s">
        <v>2004</v>
      </c>
      <c r="C3959" s="18" t="s">
        <v>45</v>
      </c>
      <c r="D3959" s="18">
        <v>2001</v>
      </c>
      <c r="E3959" s="18">
        <f>VLOOKUP(D3959,'cpi roi'!A:C,2,FALSE)</f>
        <v>177.1</v>
      </c>
      <c r="F3959" s="18" t="s">
        <v>11317</v>
      </c>
      <c r="G3959" s="18">
        <v>5.7</v>
      </c>
      <c r="H3959" s="19">
        <v>18000</v>
      </c>
      <c r="I3959" s="18" t="s">
        <v>12116</v>
      </c>
      <c r="J3959" s="18" t="s">
        <v>10715</v>
      </c>
      <c r="K3959" s="18" t="s">
        <v>10170</v>
      </c>
      <c r="L3959" s="18" t="s">
        <v>34</v>
      </c>
      <c r="M3959" s="20">
        <v>22000000</v>
      </c>
      <c r="N3959" s="20">
        <v>19900366</v>
      </c>
      <c r="O3959" s="21">
        <f t="shared" si="183"/>
        <v>34238517.900621116</v>
      </c>
      <c r="P3959" s="22">
        <f t="shared" si="184"/>
        <v>90.456209090909084</v>
      </c>
      <c r="Q3959" s="20">
        <f t="shared" si="185"/>
        <v>11236796.160361378</v>
      </c>
      <c r="R3959" s="18" t="s">
        <v>3747</v>
      </c>
      <c r="S3959" s="18">
        <v>87</v>
      </c>
    </row>
    <row r="3960" spans="1:19" x14ac:dyDescent="0.25">
      <c r="A3960" s="18" t="s">
        <v>12117</v>
      </c>
      <c r="B3960" s="18" t="s">
        <v>424</v>
      </c>
      <c r="C3960" s="18" t="s">
        <v>394</v>
      </c>
      <c r="D3960" s="18">
        <v>2001</v>
      </c>
      <c r="E3960" s="18">
        <f>VLOOKUP(D3960,'cpi roi'!A:C,2,FALSE)</f>
        <v>177.1</v>
      </c>
      <c r="F3960" s="18" t="s">
        <v>12118</v>
      </c>
      <c r="G3960" s="18">
        <v>7.9</v>
      </c>
      <c r="H3960" s="19">
        <v>44000</v>
      </c>
      <c r="I3960" s="18" t="s">
        <v>613</v>
      </c>
      <c r="J3960" s="18" t="s">
        <v>12119</v>
      </c>
      <c r="K3960" s="18" t="s">
        <v>12120</v>
      </c>
      <c r="L3960" s="18" t="s">
        <v>2113</v>
      </c>
      <c r="M3960" s="20">
        <v>0</v>
      </c>
      <c r="N3960" s="20">
        <v>3007903</v>
      </c>
      <c r="O3960" s="21">
        <f t="shared" si="183"/>
        <v>5175087.7701863358</v>
      </c>
      <c r="P3960" s="22">
        <f t="shared" si="184"/>
        <v>0</v>
      </c>
      <c r="Q3960" s="20">
        <f t="shared" si="185"/>
        <v>1698420.6662902315</v>
      </c>
      <c r="R3960" s="18" t="s">
        <v>6119</v>
      </c>
      <c r="S3960" s="18">
        <v>115</v>
      </c>
    </row>
    <row r="3961" spans="1:19" x14ac:dyDescent="0.25">
      <c r="A3961" s="18" t="s">
        <v>12121</v>
      </c>
      <c r="B3961" s="18" t="s">
        <v>2004</v>
      </c>
      <c r="C3961" s="18" t="s">
        <v>21</v>
      </c>
      <c r="D3961" s="18">
        <v>2001</v>
      </c>
      <c r="E3961" s="18">
        <f>VLOOKUP(D3961,'cpi roi'!A:C,2,FALSE)</f>
        <v>177.1</v>
      </c>
      <c r="F3961" s="18" t="s">
        <v>12122</v>
      </c>
      <c r="G3961" s="18">
        <v>6.7</v>
      </c>
      <c r="H3961" s="19">
        <v>3900</v>
      </c>
      <c r="I3961" s="18" t="s">
        <v>12123</v>
      </c>
      <c r="J3961" s="18" t="s">
        <v>12123</v>
      </c>
      <c r="K3961" s="18" t="s">
        <v>1092</v>
      </c>
      <c r="L3961" s="18" t="s">
        <v>34</v>
      </c>
      <c r="M3961" s="20">
        <v>0</v>
      </c>
      <c r="N3961" s="20">
        <v>970676</v>
      </c>
      <c r="O3961" s="21">
        <f t="shared" si="183"/>
        <v>1670045.043478261</v>
      </c>
      <c r="P3961" s="22">
        <f t="shared" si="184"/>
        <v>0</v>
      </c>
      <c r="Q3961" s="20">
        <f t="shared" si="185"/>
        <v>548094.8616600791</v>
      </c>
      <c r="R3961" s="18" t="s">
        <v>12124</v>
      </c>
      <c r="S3961" s="18">
        <v>106</v>
      </c>
    </row>
    <row r="3962" spans="1:19" x14ac:dyDescent="0.25">
      <c r="A3962" s="18" t="s">
        <v>12125</v>
      </c>
      <c r="B3962" s="18" t="s">
        <v>20</v>
      </c>
      <c r="C3962" s="18" t="s">
        <v>38</v>
      </c>
      <c r="D3962" s="18">
        <v>2001</v>
      </c>
      <c r="E3962" s="18">
        <f>VLOOKUP(D3962,'cpi roi'!A:C,2,FALSE)</f>
        <v>177.1</v>
      </c>
      <c r="F3962" s="18" t="s">
        <v>11926</v>
      </c>
      <c r="G3962" s="18">
        <v>5.6</v>
      </c>
      <c r="H3962" s="19">
        <v>33000</v>
      </c>
      <c r="I3962" s="18" t="s">
        <v>11476</v>
      </c>
      <c r="J3962" s="18" t="s">
        <v>8177</v>
      </c>
      <c r="K3962" s="18" t="s">
        <v>4624</v>
      </c>
      <c r="L3962" s="18" t="s">
        <v>34</v>
      </c>
      <c r="M3962" s="20">
        <v>50000000</v>
      </c>
      <c r="N3962" s="20">
        <v>79958599</v>
      </c>
      <c r="O3962" s="21">
        <f t="shared" si="183"/>
        <v>137568521.26086956</v>
      </c>
      <c r="P3962" s="22">
        <f t="shared" si="184"/>
        <v>159.91719799999998</v>
      </c>
      <c r="Q3962" s="20">
        <f t="shared" si="185"/>
        <v>45148841.897233203</v>
      </c>
      <c r="R3962" s="18" t="s">
        <v>27</v>
      </c>
      <c r="S3962" s="18">
        <v>101</v>
      </c>
    </row>
    <row r="3963" spans="1:19" x14ac:dyDescent="0.25">
      <c r="A3963" s="18" t="s">
        <v>12126</v>
      </c>
      <c r="B3963" s="18" t="s">
        <v>20</v>
      </c>
      <c r="C3963" s="18" t="s">
        <v>21</v>
      </c>
      <c r="D3963" s="18">
        <v>2001</v>
      </c>
      <c r="E3963" s="18">
        <f>VLOOKUP(D3963,'cpi roi'!A:C,2,FALSE)</f>
        <v>177.1</v>
      </c>
      <c r="F3963" s="18" t="s">
        <v>12127</v>
      </c>
      <c r="G3963" s="18">
        <v>7.2</v>
      </c>
      <c r="H3963" s="19">
        <v>9300</v>
      </c>
      <c r="I3963" s="18" t="s">
        <v>12128</v>
      </c>
      <c r="J3963" s="18" t="s">
        <v>12129</v>
      </c>
      <c r="K3963" s="18" t="s">
        <v>12130</v>
      </c>
      <c r="L3963" s="18" t="s">
        <v>34</v>
      </c>
      <c r="M3963" s="20">
        <v>0</v>
      </c>
      <c r="N3963" s="20">
        <v>69958</v>
      </c>
      <c r="O3963" s="21">
        <f t="shared" si="183"/>
        <v>120362.52173913043</v>
      </c>
      <c r="P3963" s="22">
        <f t="shared" si="184"/>
        <v>0</v>
      </c>
      <c r="Q3963" s="20">
        <f t="shared" si="185"/>
        <v>39501.976284584984</v>
      </c>
      <c r="R3963" s="18" t="s">
        <v>12131</v>
      </c>
      <c r="S3963" s="18">
        <v>100</v>
      </c>
    </row>
    <row r="3964" spans="1:19" x14ac:dyDescent="0.25">
      <c r="A3964" s="18" t="s">
        <v>12132</v>
      </c>
      <c r="B3964" s="18" t="s">
        <v>37</v>
      </c>
      <c r="C3964" s="18" t="s">
        <v>21</v>
      </c>
      <c r="D3964" s="18">
        <v>2001</v>
      </c>
      <c r="E3964" s="18">
        <f>VLOOKUP(D3964,'cpi roi'!A:C,2,FALSE)</f>
        <v>177.1</v>
      </c>
      <c r="F3964" s="18" t="s">
        <v>11905</v>
      </c>
      <c r="G3964" s="18">
        <v>8.1</v>
      </c>
      <c r="H3964" s="19">
        <v>108000</v>
      </c>
      <c r="I3964" s="18" t="s">
        <v>12133</v>
      </c>
      <c r="J3964" s="18" t="s">
        <v>12133</v>
      </c>
      <c r="K3964" s="18" t="s">
        <v>12134</v>
      </c>
      <c r="L3964" s="18" t="s">
        <v>10296</v>
      </c>
      <c r="M3964" s="20">
        <v>0</v>
      </c>
      <c r="N3964" s="20">
        <v>1724806</v>
      </c>
      <c r="O3964" s="21">
        <f t="shared" si="183"/>
        <v>2967523.3664596272</v>
      </c>
      <c r="P3964" s="22">
        <f t="shared" si="184"/>
        <v>0</v>
      </c>
      <c r="Q3964" s="20">
        <f t="shared" si="185"/>
        <v>973916.43139469228</v>
      </c>
      <c r="R3964" s="18" t="s">
        <v>12135</v>
      </c>
      <c r="S3964" s="18">
        <v>224</v>
      </c>
    </row>
    <row r="3965" spans="1:19" x14ac:dyDescent="0.25">
      <c r="A3965" s="18" t="s">
        <v>12136</v>
      </c>
      <c r="B3965" s="18" t="s">
        <v>37</v>
      </c>
      <c r="C3965" s="18" t="s">
        <v>21</v>
      </c>
      <c r="D3965" s="18">
        <v>2001</v>
      </c>
      <c r="E3965" s="18">
        <f>VLOOKUP(D3965,'cpi roi'!A:C,2,FALSE)</f>
        <v>177.1</v>
      </c>
      <c r="F3965" s="18" t="s">
        <v>11996</v>
      </c>
      <c r="G3965" s="18">
        <v>6.9</v>
      </c>
      <c r="H3965" s="19">
        <v>53000</v>
      </c>
      <c r="I3965" s="18" t="s">
        <v>7899</v>
      </c>
      <c r="J3965" s="18" t="s">
        <v>12137</v>
      </c>
      <c r="K3965" s="18" t="s">
        <v>7916</v>
      </c>
      <c r="L3965" s="18" t="s">
        <v>34</v>
      </c>
      <c r="M3965" s="20">
        <v>72000000</v>
      </c>
      <c r="N3965" s="20">
        <v>37317673</v>
      </c>
      <c r="O3965" s="21">
        <f t="shared" si="183"/>
        <v>64204940.503105588</v>
      </c>
      <c r="P3965" s="22">
        <f t="shared" si="184"/>
        <v>51.830101388888892</v>
      </c>
      <c r="Q3965" s="20">
        <f t="shared" si="185"/>
        <v>21071526.256352343</v>
      </c>
      <c r="R3965" s="18" t="s">
        <v>5112</v>
      </c>
      <c r="S3965" s="18">
        <v>152</v>
      </c>
    </row>
    <row r="3966" spans="1:19" x14ac:dyDescent="0.25">
      <c r="A3966" s="18" t="s">
        <v>12138</v>
      </c>
      <c r="B3966" s="18" t="s">
        <v>20</v>
      </c>
      <c r="C3966" s="18" t="s">
        <v>56</v>
      </c>
      <c r="D3966" s="18">
        <v>2001</v>
      </c>
      <c r="E3966" s="18">
        <f>VLOOKUP(D3966,'cpi roi'!A:C,2,FALSE)</f>
        <v>177.1</v>
      </c>
      <c r="F3966" s="18" t="s">
        <v>11249</v>
      </c>
      <c r="G3966" s="18">
        <v>4.8</v>
      </c>
      <c r="H3966" s="19">
        <v>26000</v>
      </c>
      <c r="I3966" s="18" t="s">
        <v>10196</v>
      </c>
      <c r="J3966" s="18" t="s">
        <v>12139</v>
      </c>
      <c r="K3966" s="18" t="s">
        <v>12140</v>
      </c>
      <c r="L3966" s="18" t="s">
        <v>199</v>
      </c>
      <c r="M3966" s="20">
        <v>29000000</v>
      </c>
      <c r="N3966" s="20">
        <v>36684136</v>
      </c>
      <c r="O3966" s="21">
        <f t="shared" si="183"/>
        <v>63114942.062111802</v>
      </c>
      <c r="P3966" s="22">
        <f t="shared" si="184"/>
        <v>126.49702068965519</v>
      </c>
      <c r="Q3966" s="20">
        <f t="shared" si="185"/>
        <v>20713797.854319595</v>
      </c>
      <c r="R3966" s="18" t="s">
        <v>27</v>
      </c>
      <c r="S3966" s="18">
        <v>96</v>
      </c>
    </row>
    <row r="3967" spans="1:19" x14ac:dyDescent="0.25">
      <c r="A3967" s="18" t="s">
        <v>12141</v>
      </c>
      <c r="B3967" s="18" t="s">
        <v>2004</v>
      </c>
      <c r="C3967" s="18" t="s">
        <v>394</v>
      </c>
      <c r="D3967" s="18">
        <v>2001</v>
      </c>
      <c r="E3967" s="18">
        <f>VLOOKUP(D3967,'cpi roi'!A:C,2,FALSE)</f>
        <v>177.1</v>
      </c>
      <c r="F3967" s="18" t="s">
        <v>12142</v>
      </c>
      <c r="G3967" s="18">
        <v>6.4</v>
      </c>
      <c r="H3967" s="19">
        <v>81000</v>
      </c>
      <c r="I3967" s="18" t="s">
        <v>12143</v>
      </c>
      <c r="J3967" s="18" t="s">
        <v>12143</v>
      </c>
      <c r="K3967" s="18" t="s">
        <v>4467</v>
      </c>
      <c r="L3967" s="18" t="s">
        <v>34</v>
      </c>
      <c r="M3967" s="20">
        <v>137000000</v>
      </c>
      <c r="N3967" s="20">
        <v>85131830</v>
      </c>
      <c r="O3967" s="21">
        <f t="shared" si="183"/>
        <v>146469049.13043478</v>
      </c>
      <c r="P3967" s="22">
        <f t="shared" si="184"/>
        <v>62.140021897810215</v>
      </c>
      <c r="Q3967" s="20">
        <f t="shared" si="185"/>
        <v>48069920.948616602</v>
      </c>
      <c r="R3967" s="18" t="s">
        <v>12144</v>
      </c>
      <c r="S3967" s="18">
        <v>106</v>
      </c>
    </row>
    <row r="3968" spans="1:19" x14ac:dyDescent="0.25">
      <c r="A3968" s="18" t="s">
        <v>12145</v>
      </c>
      <c r="B3968" s="18" t="s">
        <v>2004</v>
      </c>
      <c r="C3968" s="18" t="s">
        <v>38</v>
      </c>
      <c r="D3968" s="18">
        <v>2001</v>
      </c>
      <c r="E3968" s="18">
        <f>VLOOKUP(D3968,'cpi roi'!A:C,2,FALSE)</f>
        <v>177.1</v>
      </c>
      <c r="F3968" s="18" t="s">
        <v>11723</v>
      </c>
      <c r="G3968" s="18">
        <v>5.9</v>
      </c>
      <c r="H3968" s="19">
        <v>89000</v>
      </c>
      <c r="I3968" s="18" t="s">
        <v>11307</v>
      </c>
      <c r="J3968" s="18" t="s">
        <v>11308</v>
      </c>
      <c r="K3968" s="18" t="s">
        <v>7346</v>
      </c>
      <c r="L3968" s="18" t="s">
        <v>34</v>
      </c>
      <c r="M3968" s="20">
        <v>49000000</v>
      </c>
      <c r="N3968" s="20">
        <v>74005691</v>
      </c>
      <c r="O3968" s="21">
        <f t="shared" si="183"/>
        <v>127326561.53416149</v>
      </c>
      <c r="P3968" s="22">
        <f t="shared" si="184"/>
        <v>151.0320224489796</v>
      </c>
      <c r="Q3968" s="20">
        <f t="shared" si="185"/>
        <v>41787516.09260305</v>
      </c>
      <c r="R3968" s="18" t="s">
        <v>11858</v>
      </c>
      <c r="S3968" s="18">
        <v>87</v>
      </c>
    </row>
    <row r="3969" spans="1:19" x14ac:dyDescent="0.25">
      <c r="A3969" s="18" t="s">
        <v>12146</v>
      </c>
      <c r="B3969" s="18" t="s">
        <v>20</v>
      </c>
      <c r="C3969" s="18" t="s">
        <v>21</v>
      </c>
      <c r="D3969" s="18">
        <v>2001</v>
      </c>
      <c r="E3969" s="18">
        <f>VLOOKUP(D3969,'cpi roi'!A:C,2,FALSE)</f>
        <v>177.1</v>
      </c>
      <c r="F3969" s="18" t="s">
        <v>12147</v>
      </c>
      <c r="G3969" s="18">
        <v>6.9</v>
      </c>
      <c r="H3969" s="19">
        <v>20000</v>
      </c>
      <c r="I3969" s="18" t="s">
        <v>12148</v>
      </c>
      <c r="J3969" s="18" t="s">
        <v>12149</v>
      </c>
      <c r="K3969" s="18" t="s">
        <v>11263</v>
      </c>
      <c r="L3969" s="18" t="s">
        <v>199</v>
      </c>
      <c r="M3969" s="20">
        <v>0</v>
      </c>
      <c r="N3969" s="20">
        <v>396897</v>
      </c>
      <c r="O3969" s="21">
        <f t="shared" si="183"/>
        <v>682860.05590062111</v>
      </c>
      <c r="P3969" s="22">
        <f t="shared" si="184"/>
        <v>0</v>
      </c>
      <c r="Q3969" s="20">
        <f t="shared" si="185"/>
        <v>224108.9779785432</v>
      </c>
      <c r="R3969" s="18" t="s">
        <v>12150</v>
      </c>
      <c r="S3969" s="18">
        <v>103</v>
      </c>
    </row>
    <row r="3970" spans="1:19" x14ac:dyDescent="0.25">
      <c r="A3970" s="18" t="s">
        <v>12151</v>
      </c>
      <c r="B3970" s="18" t="s">
        <v>2004</v>
      </c>
      <c r="C3970" s="18" t="s">
        <v>45</v>
      </c>
      <c r="D3970" s="18">
        <v>2001</v>
      </c>
      <c r="E3970" s="18">
        <f>VLOOKUP(D3970,'cpi roi'!A:C,2,FALSE)</f>
        <v>177.1</v>
      </c>
      <c r="F3970" s="18" t="s">
        <v>11539</v>
      </c>
      <c r="G3970" s="18">
        <v>5.7</v>
      </c>
      <c r="H3970" s="19">
        <v>14000</v>
      </c>
      <c r="I3970" s="18" t="s">
        <v>12152</v>
      </c>
      <c r="J3970" s="18" t="s">
        <v>12153</v>
      </c>
      <c r="K3970" s="18" t="s">
        <v>12154</v>
      </c>
      <c r="L3970" s="18" t="s">
        <v>34</v>
      </c>
      <c r="M3970" s="20">
        <v>27000000</v>
      </c>
      <c r="N3970" s="20">
        <v>16923761</v>
      </c>
      <c r="O3970" s="21">
        <f t="shared" si="183"/>
        <v>29117278.242236026</v>
      </c>
      <c r="P3970" s="22">
        <f t="shared" si="184"/>
        <v>62.680596296296301</v>
      </c>
      <c r="Q3970" s="20">
        <f t="shared" si="185"/>
        <v>9556047.9954827782</v>
      </c>
      <c r="R3970" s="18" t="s">
        <v>2031</v>
      </c>
      <c r="S3970" s="18">
        <v>81</v>
      </c>
    </row>
    <row r="3971" spans="1:19" x14ac:dyDescent="0.25">
      <c r="A3971" s="18" t="s">
        <v>12155</v>
      </c>
      <c r="B3971" s="18" t="s">
        <v>37</v>
      </c>
      <c r="C3971" s="18" t="s">
        <v>38</v>
      </c>
      <c r="D3971" s="18">
        <v>2001</v>
      </c>
      <c r="E3971" s="18">
        <f>VLOOKUP(D3971,'cpi roi'!A:C,2,FALSE)</f>
        <v>177.1</v>
      </c>
      <c r="F3971" s="18" t="s">
        <v>11847</v>
      </c>
      <c r="G3971" s="18">
        <v>5.0999999999999996</v>
      </c>
      <c r="H3971" s="19">
        <v>57000</v>
      </c>
      <c r="I3971" s="18" t="s">
        <v>12156</v>
      </c>
      <c r="J3971" s="18" t="s">
        <v>12157</v>
      </c>
      <c r="K3971" s="18" t="s">
        <v>4467</v>
      </c>
      <c r="L3971" s="18" t="s">
        <v>34</v>
      </c>
      <c r="M3971" s="20">
        <v>60000000</v>
      </c>
      <c r="N3971" s="20">
        <v>200687492</v>
      </c>
      <c r="O3971" s="21">
        <f t="shared" ref="O3971:O4034" si="186">(304.7/E3971)*N3971</f>
        <v>345282206.73291928</v>
      </c>
      <c r="P3971" s="22">
        <f t="shared" ref="P3971:P4034" si="187">IFERROR(N3971/M3971, 0)*100</f>
        <v>334.47915333333333</v>
      </c>
      <c r="Q3971" s="20">
        <f t="shared" ref="Q3971:Q4034" si="188">N3971/(E3971/100)</f>
        <v>113318741.95369849</v>
      </c>
      <c r="R3971" s="18" t="s">
        <v>27</v>
      </c>
      <c r="S3971" s="18">
        <v>87</v>
      </c>
    </row>
    <row r="3972" spans="1:19" x14ac:dyDescent="0.25">
      <c r="A3972" s="18" t="s">
        <v>12158</v>
      </c>
      <c r="B3972" s="18" t="s">
        <v>2004</v>
      </c>
      <c r="C3972" s="18" t="s">
        <v>21</v>
      </c>
      <c r="D3972" s="18">
        <v>2001</v>
      </c>
      <c r="E3972" s="18">
        <f>VLOOKUP(D3972,'cpi roi'!A:C,2,FALSE)</f>
        <v>177.1</v>
      </c>
      <c r="F3972" s="18" t="s">
        <v>11627</v>
      </c>
      <c r="G3972" s="18">
        <v>6.9</v>
      </c>
      <c r="H3972" s="19">
        <v>37000</v>
      </c>
      <c r="I3972" s="18" t="s">
        <v>9212</v>
      </c>
      <c r="J3972" s="18" t="s">
        <v>24</v>
      </c>
      <c r="K3972" s="18" t="s">
        <v>3060</v>
      </c>
      <c r="L3972" s="18" t="s">
        <v>34</v>
      </c>
      <c r="M3972" s="20">
        <v>31000000</v>
      </c>
      <c r="N3972" s="20">
        <v>30919415</v>
      </c>
      <c r="O3972" s="21">
        <f t="shared" si="186"/>
        <v>53196757.484472051</v>
      </c>
      <c r="P3972" s="22">
        <f t="shared" si="187"/>
        <v>99.740048387096763</v>
      </c>
      <c r="Q3972" s="20">
        <f t="shared" si="188"/>
        <v>17458732.35460192</v>
      </c>
      <c r="R3972" s="18" t="s">
        <v>5112</v>
      </c>
      <c r="S3972" s="18">
        <v>101</v>
      </c>
    </row>
    <row r="3973" spans="1:19" x14ac:dyDescent="0.25">
      <c r="A3973" s="18" t="s">
        <v>12159</v>
      </c>
      <c r="B3973" s="18" t="s">
        <v>2004</v>
      </c>
      <c r="C3973" s="18" t="s">
        <v>45</v>
      </c>
      <c r="D3973" s="18">
        <v>2001</v>
      </c>
      <c r="E3973" s="18">
        <f>VLOOKUP(D3973,'cpi roi'!A:C,2,FALSE)</f>
        <v>177.1</v>
      </c>
      <c r="F3973" s="18" t="s">
        <v>12160</v>
      </c>
      <c r="G3973" s="18">
        <v>5.7</v>
      </c>
      <c r="H3973" s="19">
        <v>55000</v>
      </c>
      <c r="I3973" s="18" t="s">
        <v>3975</v>
      </c>
      <c r="J3973" s="18" t="s">
        <v>4921</v>
      </c>
      <c r="K3973" s="18" t="s">
        <v>6288</v>
      </c>
      <c r="L3973" s="18" t="s">
        <v>34</v>
      </c>
      <c r="M3973" s="20">
        <v>46000000</v>
      </c>
      <c r="N3973" s="20">
        <v>138307673</v>
      </c>
      <c r="O3973" s="21">
        <f t="shared" si="186"/>
        <v>237957921.86956522</v>
      </c>
      <c r="P3973" s="22">
        <f t="shared" si="187"/>
        <v>300.66885434782608</v>
      </c>
      <c r="Q3973" s="20">
        <f t="shared" si="188"/>
        <v>78095806.324110672</v>
      </c>
      <c r="R3973" s="18" t="s">
        <v>11858</v>
      </c>
      <c r="S3973" s="18">
        <v>102</v>
      </c>
    </row>
    <row r="3974" spans="1:19" x14ac:dyDescent="0.25">
      <c r="A3974" s="18" t="s">
        <v>12161</v>
      </c>
      <c r="B3974" s="18" t="s">
        <v>20</v>
      </c>
      <c r="C3974" s="18" t="s">
        <v>38</v>
      </c>
      <c r="D3974" s="18">
        <v>2001</v>
      </c>
      <c r="E3974" s="18">
        <f>VLOOKUP(D3974,'cpi roi'!A:C,2,FALSE)</f>
        <v>177.1</v>
      </c>
      <c r="F3974" s="18" t="s">
        <v>12162</v>
      </c>
      <c r="G3974" s="18">
        <v>6.6</v>
      </c>
      <c r="H3974" s="19">
        <v>62000</v>
      </c>
      <c r="I3974" s="18" t="s">
        <v>12163</v>
      </c>
      <c r="J3974" s="18" t="s">
        <v>7346</v>
      </c>
      <c r="K3974" s="18" t="s">
        <v>7346</v>
      </c>
      <c r="L3974" s="18" t="s">
        <v>457</v>
      </c>
      <c r="M3974" s="20">
        <v>25000000</v>
      </c>
      <c r="N3974" s="20">
        <v>64437847</v>
      </c>
      <c r="O3974" s="21">
        <f t="shared" si="186"/>
        <v>110865115.64596273</v>
      </c>
      <c r="P3974" s="22">
        <f t="shared" si="187"/>
        <v>257.75138800000002</v>
      </c>
      <c r="Q3974" s="20">
        <f t="shared" si="188"/>
        <v>36385006.775832862</v>
      </c>
      <c r="R3974" s="18" t="s">
        <v>184</v>
      </c>
      <c r="S3974" s="18">
        <v>98</v>
      </c>
    </row>
    <row r="3975" spans="1:19" x14ac:dyDescent="0.25">
      <c r="A3975" s="18" t="s">
        <v>12164</v>
      </c>
      <c r="B3975" s="18" t="s">
        <v>20</v>
      </c>
      <c r="C3975" s="18" t="s">
        <v>21</v>
      </c>
      <c r="D3975" s="18">
        <v>2001</v>
      </c>
      <c r="E3975" s="18">
        <f>VLOOKUP(D3975,'cpi roi'!A:C,2,FALSE)</f>
        <v>177.1</v>
      </c>
      <c r="F3975" s="18" t="s">
        <v>11907</v>
      </c>
      <c r="G3975" s="18">
        <v>5.9</v>
      </c>
      <c r="H3975" s="19">
        <v>33000</v>
      </c>
      <c r="I3975" s="18" t="s">
        <v>7893</v>
      </c>
      <c r="J3975" s="18" t="s">
        <v>12165</v>
      </c>
      <c r="K3975" s="18" t="s">
        <v>1540</v>
      </c>
      <c r="L3975" s="18" t="s">
        <v>26</v>
      </c>
      <c r="M3975" s="20">
        <v>57000000</v>
      </c>
      <c r="N3975" s="20">
        <v>62112895</v>
      </c>
      <c r="O3975" s="21">
        <f t="shared" si="186"/>
        <v>106865042.95031056</v>
      </c>
      <c r="P3975" s="22">
        <f t="shared" si="187"/>
        <v>108.96999122807019</v>
      </c>
      <c r="Q3975" s="20">
        <f t="shared" si="188"/>
        <v>35072216.261998869</v>
      </c>
      <c r="R3975" s="18" t="s">
        <v>65</v>
      </c>
      <c r="S3975" s="18">
        <v>131</v>
      </c>
    </row>
    <row r="3976" spans="1:19" x14ac:dyDescent="0.25">
      <c r="A3976" s="18" t="s">
        <v>12166</v>
      </c>
      <c r="B3976" s="18" t="s">
        <v>20</v>
      </c>
      <c r="C3976" s="18" t="s">
        <v>21</v>
      </c>
      <c r="D3976" s="18">
        <v>2001</v>
      </c>
      <c r="E3976" s="18">
        <f>VLOOKUP(D3976,'cpi roi'!A:C,2,FALSE)</f>
        <v>177.1</v>
      </c>
      <c r="F3976" s="18" t="s">
        <v>12167</v>
      </c>
      <c r="G3976" s="18">
        <v>7.1</v>
      </c>
      <c r="H3976" s="19">
        <v>37000</v>
      </c>
      <c r="I3976" s="18" t="s">
        <v>1910</v>
      </c>
      <c r="J3976" s="18" t="s">
        <v>1910</v>
      </c>
      <c r="K3976" s="18" t="s">
        <v>12168</v>
      </c>
      <c r="L3976" s="18" t="s">
        <v>34</v>
      </c>
      <c r="M3976" s="20">
        <v>1500000</v>
      </c>
      <c r="N3976" s="20">
        <v>1309316</v>
      </c>
      <c r="O3976" s="21">
        <f t="shared" si="186"/>
        <v>2252674.1118012425</v>
      </c>
      <c r="P3976" s="22">
        <f t="shared" si="187"/>
        <v>87.287733333333335</v>
      </c>
      <c r="Q3976" s="20">
        <f t="shared" si="188"/>
        <v>739308.86504799547</v>
      </c>
      <c r="R3976" s="18" t="s">
        <v>12169</v>
      </c>
      <c r="S3976" s="18">
        <v>98</v>
      </c>
    </row>
    <row r="3977" spans="1:19" x14ac:dyDescent="0.25">
      <c r="A3977" s="18" t="s">
        <v>12170</v>
      </c>
      <c r="B3977" s="18" t="s">
        <v>452</v>
      </c>
      <c r="C3977" s="18" t="s">
        <v>45</v>
      </c>
      <c r="D3977" s="18">
        <v>2001</v>
      </c>
      <c r="E3977" s="18">
        <f>VLOOKUP(D3977,'cpi roi'!A:C,2,FALSE)</f>
        <v>177.1</v>
      </c>
      <c r="F3977" s="18" t="s">
        <v>12171</v>
      </c>
      <c r="G3977" s="18">
        <v>8.1</v>
      </c>
      <c r="H3977" s="19">
        <v>68000</v>
      </c>
      <c r="I3977" s="18" t="s">
        <v>12172</v>
      </c>
      <c r="J3977" s="18" t="s">
        <v>12173</v>
      </c>
      <c r="K3977" s="18" t="s">
        <v>12134</v>
      </c>
      <c r="L3977" s="18" t="s">
        <v>10296</v>
      </c>
      <c r="M3977" s="20">
        <v>0</v>
      </c>
      <c r="N3977" s="20">
        <v>316221</v>
      </c>
      <c r="O3977" s="21">
        <f t="shared" si="186"/>
        <v>544057.24844720494</v>
      </c>
      <c r="P3977" s="22">
        <f t="shared" si="187"/>
        <v>0</v>
      </c>
      <c r="Q3977" s="20">
        <f t="shared" si="188"/>
        <v>178555.05364201017</v>
      </c>
      <c r="R3977" s="18" t="s">
        <v>12174</v>
      </c>
      <c r="S3977" s="18">
        <v>183</v>
      </c>
    </row>
    <row r="3978" spans="1:19" x14ac:dyDescent="0.25">
      <c r="A3978" s="18" t="s">
        <v>12175</v>
      </c>
      <c r="B3978" s="18" t="s">
        <v>2004</v>
      </c>
      <c r="C3978" s="18" t="s">
        <v>45</v>
      </c>
      <c r="D3978" s="18">
        <v>2001</v>
      </c>
      <c r="E3978" s="18">
        <f>VLOOKUP(D3978,'cpi roi'!A:C,2,FALSE)</f>
        <v>177.1</v>
      </c>
      <c r="F3978" s="18" t="s">
        <v>11951</v>
      </c>
      <c r="G3978" s="18">
        <v>6.1</v>
      </c>
      <c r="H3978" s="19">
        <v>24000</v>
      </c>
      <c r="I3978" s="18" t="s">
        <v>10727</v>
      </c>
      <c r="J3978" s="18" t="s">
        <v>12176</v>
      </c>
      <c r="K3978" s="18" t="s">
        <v>7635</v>
      </c>
      <c r="L3978" s="18" t="s">
        <v>34</v>
      </c>
      <c r="M3978" s="20">
        <v>23000000</v>
      </c>
      <c r="N3978" s="20">
        <v>38689940</v>
      </c>
      <c r="O3978" s="21">
        <f t="shared" si="186"/>
        <v>66565921.614906833</v>
      </c>
      <c r="P3978" s="22">
        <f t="shared" si="187"/>
        <v>168.2171304347826</v>
      </c>
      <c r="Q3978" s="20">
        <f t="shared" si="188"/>
        <v>21846380.575945795</v>
      </c>
      <c r="R3978" s="18" t="s">
        <v>9112</v>
      </c>
      <c r="S3978" s="18">
        <v>97</v>
      </c>
    </row>
    <row r="3979" spans="1:19" x14ac:dyDescent="0.25">
      <c r="A3979" s="18" t="s">
        <v>12177</v>
      </c>
      <c r="B3979" s="18" t="s">
        <v>20</v>
      </c>
      <c r="C3979" s="18" t="s">
        <v>45</v>
      </c>
      <c r="D3979" s="18">
        <v>2001</v>
      </c>
      <c r="E3979" s="18">
        <f>VLOOKUP(D3979,'cpi roi'!A:C,2,FALSE)</f>
        <v>177.1</v>
      </c>
      <c r="F3979" s="18" t="s">
        <v>12178</v>
      </c>
      <c r="G3979" s="18">
        <v>6.5</v>
      </c>
      <c r="H3979" s="19">
        <v>37000</v>
      </c>
      <c r="I3979" s="18" t="s">
        <v>12179</v>
      </c>
      <c r="J3979" s="18" t="s">
        <v>12180</v>
      </c>
      <c r="K3979" s="18" t="s">
        <v>12181</v>
      </c>
      <c r="L3979" s="18" t="s">
        <v>26</v>
      </c>
      <c r="M3979" s="20">
        <v>0</v>
      </c>
      <c r="N3979" s="20">
        <v>7310206</v>
      </c>
      <c r="O3979" s="21">
        <f t="shared" si="186"/>
        <v>12577186.720496895</v>
      </c>
      <c r="P3979" s="22">
        <f t="shared" si="187"/>
        <v>0</v>
      </c>
      <c r="Q3979" s="20">
        <f t="shared" si="188"/>
        <v>4127727.8373800116</v>
      </c>
      <c r="R3979" s="18" t="s">
        <v>48</v>
      </c>
      <c r="S3979" s="18">
        <v>99</v>
      </c>
    </row>
    <row r="3980" spans="1:19" x14ac:dyDescent="0.25">
      <c r="A3980" s="18" t="s">
        <v>12182</v>
      </c>
      <c r="B3980" s="18" t="s">
        <v>20</v>
      </c>
      <c r="C3980" s="18" t="s">
        <v>21</v>
      </c>
      <c r="D3980" s="18">
        <v>2001</v>
      </c>
      <c r="E3980" s="18">
        <f>VLOOKUP(D3980,'cpi roi'!A:C,2,FALSE)</f>
        <v>177.1</v>
      </c>
      <c r="F3980" s="18" t="s">
        <v>12183</v>
      </c>
      <c r="G3980" s="18">
        <v>6.4</v>
      </c>
      <c r="H3980" s="19">
        <v>20000</v>
      </c>
      <c r="I3980" s="18" t="s">
        <v>237</v>
      </c>
      <c r="J3980" s="18" t="s">
        <v>12184</v>
      </c>
      <c r="K3980" s="18" t="s">
        <v>12185</v>
      </c>
      <c r="L3980" s="18" t="s">
        <v>26</v>
      </c>
      <c r="M3980" s="20">
        <v>0</v>
      </c>
      <c r="N3980" s="20">
        <v>15713204</v>
      </c>
      <c r="O3980" s="21">
        <f t="shared" si="186"/>
        <v>27034518.683229815</v>
      </c>
      <c r="P3980" s="22">
        <f t="shared" si="187"/>
        <v>0</v>
      </c>
      <c r="Q3980" s="20">
        <f t="shared" si="188"/>
        <v>8872503.6702428013</v>
      </c>
      <c r="R3980" s="18" t="s">
        <v>12186</v>
      </c>
      <c r="S3980" s="18">
        <v>119</v>
      </c>
    </row>
    <row r="3981" spans="1:19" x14ac:dyDescent="0.25">
      <c r="A3981" s="18" t="s">
        <v>12187</v>
      </c>
      <c r="B3981" s="18" t="s">
        <v>20</v>
      </c>
      <c r="C3981" s="18" t="s">
        <v>21</v>
      </c>
      <c r="D3981" s="18">
        <v>2001</v>
      </c>
      <c r="E3981" s="18">
        <f>VLOOKUP(D3981,'cpi roi'!A:C,2,FALSE)</f>
        <v>177.1</v>
      </c>
      <c r="F3981" s="18" t="s">
        <v>12188</v>
      </c>
      <c r="G3981" s="18">
        <v>7.7</v>
      </c>
      <c r="H3981" s="19">
        <v>92000</v>
      </c>
      <c r="I3981" s="18" t="s">
        <v>12189</v>
      </c>
      <c r="J3981" s="18" t="s">
        <v>12190</v>
      </c>
      <c r="K3981" s="18" t="s">
        <v>12191</v>
      </c>
      <c r="L3981" s="18" t="s">
        <v>5820</v>
      </c>
      <c r="M3981" s="20">
        <v>0</v>
      </c>
      <c r="N3981" s="20">
        <v>13782896</v>
      </c>
      <c r="O3981" s="21">
        <f t="shared" si="186"/>
        <v>23713429.763975155</v>
      </c>
      <c r="P3981" s="22">
        <f t="shared" si="187"/>
        <v>0</v>
      </c>
      <c r="Q3981" s="20">
        <f t="shared" si="188"/>
        <v>7782549.9717673631</v>
      </c>
      <c r="R3981" s="18" t="s">
        <v>12192</v>
      </c>
      <c r="S3981" s="18">
        <v>120</v>
      </c>
    </row>
    <row r="3982" spans="1:19" x14ac:dyDescent="0.25">
      <c r="A3982" s="18" t="s">
        <v>12193</v>
      </c>
      <c r="B3982" s="18" t="s">
        <v>37</v>
      </c>
      <c r="C3982" s="18" t="s">
        <v>394</v>
      </c>
      <c r="D3982" s="18">
        <v>2001</v>
      </c>
      <c r="E3982" s="18">
        <f>VLOOKUP(D3982,'cpi roi'!A:C,2,FALSE)</f>
        <v>177.1</v>
      </c>
      <c r="F3982" s="18" t="s">
        <v>12194</v>
      </c>
      <c r="G3982" s="18">
        <v>7.9</v>
      </c>
      <c r="H3982" s="19">
        <v>25000</v>
      </c>
      <c r="I3982" s="18" t="s">
        <v>9616</v>
      </c>
      <c r="J3982" s="18" t="s">
        <v>9616</v>
      </c>
      <c r="K3982" s="18" t="s">
        <v>12195</v>
      </c>
      <c r="L3982" s="18" t="s">
        <v>2113</v>
      </c>
      <c r="M3982" s="20">
        <v>0</v>
      </c>
      <c r="N3982" s="20">
        <v>262891</v>
      </c>
      <c r="O3982" s="21">
        <f t="shared" si="186"/>
        <v>452303.14906832296</v>
      </c>
      <c r="P3982" s="22">
        <f t="shared" si="187"/>
        <v>0</v>
      </c>
      <c r="Q3982" s="20">
        <f t="shared" si="188"/>
        <v>148442.12309429701</v>
      </c>
      <c r="R3982" s="18" t="s">
        <v>6119</v>
      </c>
      <c r="S3982" s="18">
        <v>87</v>
      </c>
    </row>
    <row r="3983" spans="1:19" x14ac:dyDescent="0.25">
      <c r="A3983" s="18" t="s">
        <v>12196</v>
      </c>
      <c r="B3983" s="18" t="s">
        <v>20</v>
      </c>
      <c r="C3983" s="18" t="s">
        <v>45</v>
      </c>
      <c r="D3983" s="18">
        <v>2001</v>
      </c>
      <c r="E3983" s="18">
        <f>VLOOKUP(D3983,'cpi roi'!A:C,2,FALSE)</f>
        <v>177.1</v>
      </c>
      <c r="F3983" s="18" t="s">
        <v>11951</v>
      </c>
      <c r="G3983" s="18">
        <v>6.2</v>
      </c>
      <c r="H3983" s="19">
        <v>28000</v>
      </c>
      <c r="I3983" s="18" t="s">
        <v>532</v>
      </c>
      <c r="J3983" s="18" t="s">
        <v>5948</v>
      </c>
      <c r="K3983" s="18" t="s">
        <v>4736</v>
      </c>
      <c r="L3983" s="18" t="s">
        <v>34</v>
      </c>
      <c r="M3983" s="20">
        <v>21000000</v>
      </c>
      <c r="N3983" s="20">
        <v>28008462</v>
      </c>
      <c r="O3983" s="21">
        <f t="shared" si="186"/>
        <v>48188471.888198756</v>
      </c>
      <c r="P3983" s="22">
        <f t="shared" si="187"/>
        <v>133.37362857142858</v>
      </c>
      <c r="Q3983" s="20">
        <f t="shared" si="188"/>
        <v>15815054.771315642</v>
      </c>
      <c r="R3983" s="18" t="s">
        <v>35</v>
      </c>
      <c r="S3983" s="18">
        <v>109</v>
      </c>
    </row>
    <row r="3984" spans="1:19" x14ac:dyDescent="0.25">
      <c r="A3984" s="18" t="s">
        <v>12197</v>
      </c>
      <c r="B3984" s="18" t="s">
        <v>20</v>
      </c>
      <c r="C3984" s="18" t="s">
        <v>38</v>
      </c>
      <c r="D3984" s="18">
        <v>2001</v>
      </c>
      <c r="E3984" s="18">
        <f>VLOOKUP(D3984,'cpi roi'!A:C,2,FALSE)</f>
        <v>177.1</v>
      </c>
      <c r="F3984" s="18" t="s">
        <v>12198</v>
      </c>
      <c r="G3984" s="18">
        <v>6.3</v>
      </c>
      <c r="H3984" s="19">
        <v>48000</v>
      </c>
      <c r="I3984" s="18" t="s">
        <v>9911</v>
      </c>
      <c r="J3984" s="18" t="s">
        <v>12199</v>
      </c>
      <c r="K3984" s="18" t="s">
        <v>9412</v>
      </c>
      <c r="L3984" s="18" t="s">
        <v>26</v>
      </c>
      <c r="M3984" s="20">
        <v>27000000</v>
      </c>
      <c r="N3984" s="20">
        <v>12881605</v>
      </c>
      <c r="O3984" s="21">
        <f t="shared" si="186"/>
        <v>22162761.397515528</v>
      </c>
      <c r="P3984" s="22">
        <f t="shared" si="187"/>
        <v>47.709648148148148</v>
      </c>
      <c r="Q3984" s="20">
        <f t="shared" si="188"/>
        <v>7273633.5403726716</v>
      </c>
      <c r="R3984" s="18" t="s">
        <v>10039</v>
      </c>
      <c r="S3984" s="18">
        <v>93</v>
      </c>
    </row>
    <row r="3985" spans="1:19" x14ac:dyDescent="0.25">
      <c r="A3985" s="18" t="s">
        <v>12200</v>
      </c>
      <c r="B3985" s="18" t="s">
        <v>20</v>
      </c>
      <c r="C3985" s="18" t="s">
        <v>38</v>
      </c>
      <c r="D3985" s="18">
        <v>2001</v>
      </c>
      <c r="E3985" s="18">
        <f>VLOOKUP(D3985,'cpi roi'!A:C,2,FALSE)</f>
        <v>177.1</v>
      </c>
      <c r="F3985" s="18" t="s">
        <v>11317</v>
      </c>
      <c r="G3985" s="18">
        <v>6.1</v>
      </c>
      <c r="H3985" s="19">
        <v>49000</v>
      </c>
      <c r="I3985" s="18" t="s">
        <v>1709</v>
      </c>
      <c r="J3985" s="18" t="s">
        <v>1709</v>
      </c>
      <c r="K3985" s="18" t="s">
        <v>71</v>
      </c>
      <c r="L3985" s="18" t="s">
        <v>34</v>
      </c>
      <c r="M3985" s="20">
        <v>60000000</v>
      </c>
      <c r="N3985" s="20">
        <v>56359980</v>
      </c>
      <c r="O3985" s="21">
        <f t="shared" si="186"/>
        <v>96967170.559006214</v>
      </c>
      <c r="P3985" s="22">
        <f t="shared" si="187"/>
        <v>93.933300000000003</v>
      </c>
      <c r="Q3985" s="20">
        <f t="shared" si="188"/>
        <v>31823817.052512705</v>
      </c>
      <c r="R3985" s="18" t="s">
        <v>2031</v>
      </c>
      <c r="S3985" s="18">
        <v>120</v>
      </c>
    </row>
    <row r="3986" spans="1:19" x14ac:dyDescent="0.25">
      <c r="A3986" s="18" t="s">
        <v>12201</v>
      </c>
      <c r="B3986" s="18" t="s">
        <v>20</v>
      </c>
      <c r="C3986" s="18" t="s">
        <v>67</v>
      </c>
      <c r="D3986" s="18">
        <v>2001</v>
      </c>
      <c r="E3986" s="18">
        <f>VLOOKUP(D3986,'cpi roi'!A:C,2,FALSE)</f>
        <v>177.1</v>
      </c>
      <c r="F3986" s="18" t="s">
        <v>12202</v>
      </c>
      <c r="G3986" s="18">
        <v>7</v>
      </c>
      <c r="H3986" s="19">
        <v>18000</v>
      </c>
      <c r="I3986" s="18" t="s">
        <v>12203</v>
      </c>
      <c r="J3986" s="18" t="s">
        <v>12204</v>
      </c>
      <c r="K3986" s="18" t="s">
        <v>9873</v>
      </c>
      <c r="L3986" s="18" t="s">
        <v>26</v>
      </c>
      <c r="M3986" s="20">
        <v>5500000</v>
      </c>
      <c r="N3986" s="20">
        <v>16153953</v>
      </c>
      <c r="O3986" s="21">
        <f t="shared" si="186"/>
        <v>27792825.968944099</v>
      </c>
      <c r="P3986" s="22">
        <f t="shared" si="187"/>
        <v>293.70823636363633</v>
      </c>
      <c r="Q3986" s="20">
        <f t="shared" si="188"/>
        <v>9121373.8001129311</v>
      </c>
      <c r="R3986" s="18" t="s">
        <v>5939</v>
      </c>
      <c r="S3986" s="18">
        <v>91</v>
      </c>
    </row>
    <row r="3987" spans="1:19" x14ac:dyDescent="0.25">
      <c r="A3987" s="18" t="s">
        <v>12205</v>
      </c>
      <c r="B3987" s="18" t="s">
        <v>20</v>
      </c>
      <c r="C3987" s="18" t="s">
        <v>67</v>
      </c>
      <c r="D3987" s="18">
        <v>2001</v>
      </c>
      <c r="E3987" s="18">
        <f>VLOOKUP(D3987,'cpi roi'!A:C,2,FALSE)</f>
        <v>177.1</v>
      </c>
      <c r="F3987" s="18" t="s">
        <v>12118</v>
      </c>
      <c r="G3987" s="18">
        <v>7.5</v>
      </c>
      <c r="H3987" s="19">
        <v>13000</v>
      </c>
      <c r="I3987" s="18" t="s">
        <v>12206</v>
      </c>
      <c r="J3987" s="18" t="s">
        <v>12206</v>
      </c>
      <c r="K3987" s="18" t="s">
        <v>12207</v>
      </c>
      <c r="L3987" s="18" t="s">
        <v>5820</v>
      </c>
      <c r="M3987" s="20">
        <v>0</v>
      </c>
      <c r="N3987" s="20">
        <v>24322180</v>
      </c>
      <c r="O3987" s="21">
        <f t="shared" si="186"/>
        <v>41846235.155279502</v>
      </c>
      <c r="P3987" s="22">
        <f t="shared" si="187"/>
        <v>0</v>
      </c>
      <c r="Q3987" s="20">
        <f t="shared" si="188"/>
        <v>13733585.544889893</v>
      </c>
      <c r="R3987" s="18" t="s">
        <v>12208</v>
      </c>
      <c r="S3987" s="18">
        <v>141</v>
      </c>
    </row>
    <row r="3988" spans="1:19" x14ac:dyDescent="0.25">
      <c r="A3988" s="18" t="s">
        <v>12209</v>
      </c>
      <c r="B3988" s="18" t="s">
        <v>2004</v>
      </c>
      <c r="C3988" s="18" t="s">
        <v>21</v>
      </c>
      <c r="D3988" s="18">
        <v>2001</v>
      </c>
      <c r="E3988" s="18">
        <f>VLOOKUP(D3988,'cpi roi'!A:C,2,FALSE)</f>
        <v>177.1</v>
      </c>
      <c r="F3988" s="18" t="s">
        <v>11873</v>
      </c>
      <c r="G3988" s="18">
        <v>6.4</v>
      </c>
      <c r="H3988" s="19">
        <v>24000</v>
      </c>
      <c r="I3988" s="18" t="s">
        <v>2887</v>
      </c>
      <c r="J3988" s="18" t="s">
        <v>12210</v>
      </c>
      <c r="K3988" s="18" t="s">
        <v>10170</v>
      </c>
      <c r="L3988" s="18" t="s">
        <v>34</v>
      </c>
      <c r="M3988" s="20">
        <v>13000000</v>
      </c>
      <c r="N3988" s="20">
        <v>19937988</v>
      </c>
      <c r="O3988" s="21">
        <f t="shared" si="186"/>
        <v>34303246.434782609</v>
      </c>
      <c r="P3988" s="22">
        <f t="shared" si="187"/>
        <v>153.36913846153845</v>
      </c>
      <c r="Q3988" s="20">
        <f t="shared" si="188"/>
        <v>11258039.525691701</v>
      </c>
      <c r="R3988" s="18" t="s">
        <v>2097</v>
      </c>
      <c r="S3988" s="18">
        <v>99</v>
      </c>
    </row>
    <row r="3989" spans="1:19" x14ac:dyDescent="0.25">
      <c r="A3989" s="18" t="s">
        <v>12211</v>
      </c>
      <c r="B3989" s="18" t="s">
        <v>20</v>
      </c>
      <c r="C3989" s="18" t="s">
        <v>21</v>
      </c>
      <c r="D3989" s="18">
        <v>2001</v>
      </c>
      <c r="E3989" s="18">
        <f>VLOOKUP(D3989,'cpi roi'!A:C,2,FALSE)</f>
        <v>177.1</v>
      </c>
      <c r="F3989" s="18" t="s">
        <v>11852</v>
      </c>
      <c r="G3989" s="18">
        <v>5.6</v>
      </c>
      <c r="H3989" s="19">
        <v>23000</v>
      </c>
      <c r="I3989" s="18" t="s">
        <v>5864</v>
      </c>
      <c r="J3989" s="18" t="s">
        <v>9222</v>
      </c>
      <c r="K3989" s="18" t="s">
        <v>9705</v>
      </c>
      <c r="L3989" s="18" t="s">
        <v>34</v>
      </c>
      <c r="M3989" s="20">
        <v>53000000</v>
      </c>
      <c r="N3989" s="20">
        <v>29715606</v>
      </c>
      <c r="O3989" s="21">
        <f t="shared" si="186"/>
        <v>51125607.838509321</v>
      </c>
      <c r="P3989" s="22">
        <f t="shared" si="187"/>
        <v>56.067181132075476</v>
      </c>
      <c r="Q3989" s="20">
        <f t="shared" si="188"/>
        <v>16778998.306041785</v>
      </c>
      <c r="R3989" s="18" t="s">
        <v>10708</v>
      </c>
      <c r="S3989" s="18">
        <v>102</v>
      </c>
    </row>
    <row r="3990" spans="1:19" x14ac:dyDescent="0.25">
      <c r="A3990" s="18" t="s">
        <v>4077</v>
      </c>
      <c r="B3990" s="18" t="s">
        <v>20</v>
      </c>
      <c r="C3990" s="18" t="s">
        <v>45</v>
      </c>
      <c r="D3990" s="18">
        <v>2001</v>
      </c>
      <c r="E3990" s="18">
        <f>VLOOKUP(D3990,'cpi roi'!A:C,2,FALSE)</f>
        <v>177.1</v>
      </c>
      <c r="F3990" s="18" t="s">
        <v>12212</v>
      </c>
      <c r="G3990" s="18">
        <v>7.9</v>
      </c>
      <c r="H3990" s="19">
        <v>45000</v>
      </c>
      <c r="I3990" s="18" t="s">
        <v>12213</v>
      </c>
      <c r="J3990" s="18" t="s">
        <v>12213</v>
      </c>
      <c r="K3990" s="18" t="s">
        <v>12214</v>
      </c>
      <c r="L3990" s="18" t="s">
        <v>457</v>
      </c>
      <c r="M3990" s="20">
        <v>0</v>
      </c>
      <c r="N3990" s="20">
        <v>4858869</v>
      </c>
      <c r="O3990" s="21">
        <f t="shared" si="186"/>
        <v>8359669.024844721</v>
      </c>
      <c r="P3990" s="22">
        <f t="shared" si="187"/>
        <v>0</v>
      </c>
      <c r="Q3990" s="20">
        <f t="shared" si="188"/>
        <v>2743573.6871823831</v>
      </c>
      <c r="R3990" s="18" t="s">
        <v>12215</v>
      </c>
      <c r="S3990" s="18">
        <v>98</v>
      </c>
    </row>
    <row r="3991" spans="1:19" x14ac:dyDescent="0.25">
      <c r="A3991" s="18" t="s">
        <v>12216</v>
      </c>
      <c r="B3991" s="18" t="s">
        <v>452</v>
      </c>
      <c r="C3991" s="18" t="s">
        <v>21</v>
      </c>
      <c r="D3991" s="18">
        <v>2001</v>
      </c>
      <c r="E3991" s="18">
        <f>VLOOKUP(D3991,'cpi roi'!A:C,2,FALSE)</f>
        <v>177.1</v>
      </c>
      <c r="F3991" s="18" t="s">
        <v>11842</v>
      </c>
      <c r="G3991" s="18">
        <v>7.4</v>
      </c>
      <c r="H3991" s="19">
        <v>46000</v>
      </c>
      <c r="I3991" s="18" t="s">
        <v>10294</v>
      </c>
      <c r="J3991" s="18" t="s">
        <v>10294</v>
      </c>
      <c r="K3991" s="18" t="s">
        <v>10295</v>
      </c>
      <c r="L3991" s="18" t="s">
        <v>10296</v>
      </c>
      <c r="M3991" s="20">
        <v>7500000</v>
      </c>
      <c r="N3991" s="20">
        <v>11334547</v>
      </c>
      <c r="O3991" s="21">
        <f t="shared" si="186"/>
        <v>19501052.91304348</v>
      </c>
      <c r="P3991" s="22">
        <f t="shared" si="187"/>
        <v>151.12729333333331</v>
      </c>
      <c r="Q3991" s="20">
        <f t="shared" si="188"/>
        <v>6400083.0039525693</v>
      </c>
      <c r="R3991" s="18" t="s">
        <v>10297</v>
      </c>
      <c r="S3991" s="18">
        <v>210</v>
      </c>
    </row>
    <row r="3992" spans="1:19" x14ac:dyDescent="0.25">
      <c r="A3992" s="18" t="s">
        <v>12217</v>
      </c>
      <c r="B3992" s="18" t="s">
        <v>20</v>
      </c>
      <c r="C3992" s="18" t="s">
        <v>45</v>
      </c>
      <c r="D3992" s="18">
        <v>2001</v>
      </c>
      <c r="E3992" s="18">
        <f>VLOOKUP(D3992,'cpi roi'!A:C,2,FALSE)</f>
        <v>177.1</v>
      </c>
      <c r="F3992" s="18" t="s">
        <v>12218</v>
      </c>
      <c r="G3992" s="18">
        <v>6.8</v>
      </c>
      <c r="H3992" s="19">
        <v>24000</v>
      </c>
      <c r="I3992" s="18" t="s">
        <v>12219</v>
      </c>
      <c r="J3992" s="18" t="s">
        <v>12220</v>
      </c>
      <c r="K3992" s="18" t="s">
        <v>10570</v>
      </c>
      <c r="L3992" s="18" t="s">
        <v>26</v>
      </c>
      <c r="M3992" s="20">
        <v>15000000</v>
      </c>
      <c r="N3992" s="20">
        <v>2300684</v>
      </c>
      <c r="O3992" s="21">
        <f t="shared" si="186"/>
        <v>3958319.6770186336</v>
      </c>
      <c r="P3992" s="22">
        <f t="shared" si="187"/>
        <v>15.337893333333334</v>
      </c>
      <c r="Q3992" s="20">
        <f t="shared" si="188"/>
        <v>1299087.5211744779</v>
      </c>
      <c r="R3992" s="18" t="s">
        <v>11064</v>
      </c>
      <c r="S3992" s="18">
        <v>98</v>
      </c>
    </row>
    <row r="3993" spans="1:19" x14ac:dyDescent="0.25">
      <c r="A3993" s="18" t="s">
        <v>12221</v>
      </c>
      <c r="B3993" s="18" t="s">
        <v>20</v>
      </c>
      <c r="C3993" s="18" t="s">
        <v>45</v>
      </c>
      <c r="D3993" s="18">
        <v>2001</v>
      </c>
      <c r="E3993" s="18">
        <f>VLOOKUP(D3993,'cpi roi'!A:C,2,FALSE)</f>
        <v>177.1</v>
      </c>
      <c r="F3993" s="18" t="s">
        <v>11873</v>
      </c>
      <c r="G3993" s="18">
        <v>6.3</v>
      </c>
      <c r="H3993" s="19">
        <v>8100</v>
      </c>
      <c r="I3993" s="18" t="s">
        <v>12222</v>
      </c>
      <c r="J3993" s="18" t="s">
        <v>4956</v>
      </c>
      <c r="K3993" s="18" t="s">
        <v>12222</v>
      </c>
      <c r="L3993" s="18" t="s">
        <v>34</v>
      </c>
      <c r="M3993" s="20">
        <v>0</v>
      </c>
      <c r="N3993" s="20">
        <v>4931888</v>
      </c>
      <c r="O3993" s="21">
        <f t="shared" si="186"/>
        <v>8485297.9875776395</v>
      </c>
      <c r="P3993" s="22">
        <f t="shared" si="187"/>
        <v>0</v>
      </c>
      <c r="Q3993" s="20">
        <f t="shared" si="188"/>
        <v>2784804.0654997178</v>
      </c>
      <c r="R3993" s="18" t="s">
        <v>7529</v>
      </c>
      <c r="S3993" s="18">
        <v>115</v>
      </c>
    </row>
    <row r="3994" spans="1:19" x14ac:dyDescent="0.25">
      <c r="A3994" s="18" t="s">
        <v>12223</v>
      </c>
      <c r="B3994" s="18" t="s">
        <v>20</v>
      </c>
      <c r="C3994" s="18" t="s">
        <v>45</v>
      </c>
      <c r="D3994" s="18">
        <v>2001</v>
      </c>
      <c r="E3994" s="18">
        <f>VLOOKUP(D3994,'cpi roi'!A:C,2,FALSE)</f>
        <v>177.1</v>
      </c>
      <c r="F3994" s="18" t="s">
        <v>12224</v>
      </c>
      <c r="G3994" s="18">
        <v>6.3</v>
      </c>
      <c r="H3994" s="19">
        <v>8100</v>
      </c>
      <c r="I3994" s="18" t="s">
        <v>12225</v>
      </c>
      <c r="J3994" s="18" t="s">
        <v>9638</v>
      </c>
      <c r="K3994" s="18" t="s">
        <v>6436</v>
      </c>
      <c r="L3994" s="18" t="s">
        <v>34</v>
      </c>
      <c r="M3994" s="20">
        <v>0</v>
      </c>
      <c r="N3994" s="20">
        <v>830286</v>
      </c>
      <c r="O3994" s="21">
        <f t="shared" si="186"/>
        <v>1428504.4844720496</v>
      </c>
      <c r="P3994" s="22">
        <f t="shared" si="187"/>
        <v>0</v>
      </c>
      <c r="Q3994" s="20">
        <f t="shared" si="188"/>
        <v>468823.26369282894</v>
      </c>
      <c r="R3994" s="18" t="s">
        <v>12226</v>
      </c>
      <c r="S3994" s="18">
        <v>94</v>
      </c>
    </row>
    <row r="3995" spans="1:19" x14ac:dyDescent="0.25">
      <c r="A3995" s="18" t="s">
        <v>12227</v>
      </c>
      <c r="B3995" s="18" t="s">
        <v>2004</v>
      </c>
      <c r="C3995" s="18" t="s">
        <v>38</v>
      </c>
      <c r="D3995" s="18">
        <v>2001</v>
      </c>
      <c r="E3995" s="18">
        <f>VLOOKUP(D3995,'cpi roi'!A:C,2,FALSE)</f>
        <v>177.1</v>
      </c>
      <c r="F3995" s="18" t="s">
        <v>11586</v>
      </c>
      <c r="G3995" s="18">
        <v>4.8</v>
      </c>
      <c r="H3995" s="19">
        <v>14000</v>
      </c>
      <c r="I3995" s="18" t="s">
        <v>712</v>
      </c>
      <c r="J3995" s="18" t="s">
        <v>7458</v>
      </c>
      <c r="K3995" s="18" t="s">
        <v>12228</v>
      </c>
      <c r="L3995" s="18" t="s">
        <v>5820</v>
      </c>
      <c r="M3995" s="20">
        <v>40000000</v>
      </c>
      <c r="N3995" s="20">
        <v>32533802</v>
      </c>
      <c r="O3995" s="21">
        <f t="shared" si="186"/>
        <v>55974305.304347828</v>
      </c>
      <c r="P3995" s="22">
        <f t="shared" si="187"/>
        <v>81.334505000000007</v>
      </c>
      <c r="Q3995" s="20">
        <f t="shared" si="188"/>
        <v>18370300.395256918</v>
      </c>
      <c r="R3995" s="18" t="s">
        <v>3703</v>
      </c>
      <c r="S3995" s="18">
        <v>104</v>
      </c>
    </row>
    <row r="3996" spans="1:19" x14ac:dyDescent="0.25">
      <c r="A3996" s="18" t="s">
        <v>12229</v>
      </c>
      <c r="B3996" s="18" t="s">
        <v>20</v>
      </c>
      <c r="C3996" s="18" t="s">
        <v>21</v>
      </c>
      <c r="D3996" s="18">
        <v>2001</v>
      </c>
      <c r="E3996" s="18">
        <f>VLOOKUP(D3996,'cpi roi'!A:C,2,FALSE)</f>
        <v>177.1</v>
      </c>
      <c r="F3996" s="18" t="s">
        <v>11934</v>
      </c>
      <c r="G3996" s="18">
        <v>6.1</v>
      </c>
      <c r="H3996" s="19">
        <v>19000</v>
      </c>
      <c r="I3996" s="18" t="s">
        <v>12230</v>
      </c>
      <c r="J3996" s="18" t="s">
        <v>5257</v>
      </c>
      <c r="K3996" s="18" t="s">
        <v>12231</v>
      </c>
      <c r="L3996" s="18" t="s">
        <v>34</v>
      </c>
      <c r="M3996" s="20">
        <v>5000000</v>
      </c>
      <c r="N3996" s="20">
        <v>19260537</v>
      </c>
      <c r="O3996" s="21">
        <f t="shared" si="186"/>
        <v>33137694.093167704</v>
      </c>
      <c r="P3996" s="22">
        <f t="shared" si="187"/>
        <v>385.21073999999999</v>
      </c>
      <c r="Q3996" s="20">
        <f t="shared" si="188"/>
        <v>10875514.963297572</v>
      </c>
      <c r="R3996" s="18" t="s">
        <v>12232</v>
      </c>
      <c r="S3996" s="18">
        <v>95</v>
      </c>
    </row>
    <row r="3997" spans="1:19" x14ac:dyDescent="0.25">
      <c r="A3997" s="18" t="s">
        <v>12233</v>
      </c>
      <c r="B3997" s="18" t="s">
        <v>20</v>
      </c>
      <c r="C3997" s="18" t="s">
        <v>45</v>
      </c>
      <c r="D3997" s="18">
        <v>2001</v>
      </c>
      <c r="E3997" s="18">
        <f>VLOOKUP(D3997,'cpi roi'!A:C,2,FALSE)</f>
        <v>177.1</v>
      </c>
      <c r="F3997" s="18" t="s">
        <v>12234</v>
      </c>
      <c r="G3997" s="18">
        <v>6.1</v>
      </c>
      <c r="H3997" s="19">
        <v>25000</v>
      </c>
      <c r="I3997" s="18" t="s">
        <v>12235</v>
      </c>
      <c r="J3997" s="18" t="s">
        <v>12236</v>
      </c>
      <c r="K3997" s="18" t="s">
        <v>5214</v>
      </c>
      <c r="L3997" s="18" t="s">
        <v>26</v>
      </c>
      <c r="M3997" s="20">
        <v>13000000</v>
      </c>
      <c r="N3997" s="20">
        <v>16171098</v>
      </c>
      <c r="O3997" s="21">
        <f t="shared" si="186"/>
        <v>27822323.888198759</v>
      </c>
      <c r="P3997" s="22">
        <f t="shared" si="187"/>
        <v>124.39306153846155</v>
      </c>
      <c r="Q3997" s="20">
        <f t="shared" si="188"/>
        <v>9131054.7713156417</v>
      </c>
      <c r="R3997" s="18" t="s">
        <v>11064</v>
      </c>
      <c r="S3997" s="18">
        <v>93</v>
      </c>
    </row>
    <row r="3998" spans="1:19" x14ac:dyDescent="0.25">
      <c r="A3998" s="18" t="s">
        <v>12237</v>
      </c>
      <c r="B3998" s="18" t="s">
        <v>20</v>
      </c>
      <c r="C3998" s="18" t="s">
        <v>45</v>
      </c>
      <c r="D3998" s="18">
        <v>2001</v>
      </c>
      <c r="E3998" s="18">
        <f>VLOOKUP(D3998,'cpi roi'!A:C,2,FALSE)</f>
        <v>177.1</v>
      </c>
      <c r="F3998" s="18" t="s">
        <v>12238</v>
      </c>
      <c r="G3998" s="18">
        <v>6.4</v>
      </c>
      <c r="H3998" s="19">
        <v>18000</v>
      </c>
      <c r="I3998" s="18" t="s">
        <v>12239</v>
      </c>
      <c r="J3998" s="18" t="s">
        <v>10734</v>
      </c>
      <c r="K3998" s="18" t="s">
        <v>5299</v>
      </c>
      <c r="L3998" s="18" t="s">
        <v>457</v>
      </c>
      <c r="M3998" s="20">
        <v>0</v>
      </c>
      <c r="N3998" s="20">
        <v>1574660</v>
      </c>
      <c r="O3998" s="21">
        <f t="shared" si="186"/>
        <v>2709197.6397515531</v>
      </c>
      <c r="P3998" s="22">
        <f t="shared" si="187"/>
        <v>0</v>
      </c>
      <c r="Q3998" s="20">
        <f t="shared" si="188"/>
        <v>889136.08130999445</v>
      </c>
      <c r="R3998" s="18" t="s">
        <v>7529</v>
      </c>
      <c r="S3998" s="18">
        <v>96</v>
      </c>
    </row>
    <row r="3999" spans="1:19" x14ac:dyDescent="0.25">
      <c r="A3999" s="18" t="s">
        <v>12240</v>
      </c>
      <c r="B3999" s="18" t="s">
        <v>20</v>
      </c>
      <c r="C3999" s="18" t="s">
        <v>45</v>
      </c>
      <c r="D3999" s="18">
        <v>2001</v>
      </c>
      <c r="E3999" s="18">
        <f>VLOOKUP(D3999,'cpi roi'!A:C,2,FALSE)</f>
        <v>177.1</v>
      </c>
      <c r="F3999" s="18" t="s">
        <v>11934</v>
      </c>
      <c r="G3999" s="18">
        <v>6.4</v>
      </c>
      <c r="H3999" s="19">
        <v>18000</v>
      </c>
      <c r="I3999" s="18" t="s">
        <v>9084</v>
      </c>
      <c r="J3999" s="18" t="s">
        <v>9084</v>
      </c>
      <c r="K3999" s="18" t="s">
        <v>9085</v>
      </c>
      <c r="L3999" s="18" t="s">
        <v>34</v>
      </c>
      <c r="M3999" s="20">
        <v>5000000</v>
      </c>
      <c r="N3999" s="20">
        <v>5480653</v>
      </c>
      <c r="O3999" s="21">
        <f t="shared" si="186"/>
        <v>9429446.4658385087</v>
      </c>
      <c r="P3999" s="22">
        <f t="shared" si="187"/>
        <v>109.61305999999999</v>
      </c>
      <c r="Q3999" s="20">
        <f t="shared" si="188"/>
        <v>3094665.7255787691</v>
      </c>
      <c r="R3999" s="18" t="s">
        <v>10588</v>
      </c>
      <c r="S3999" s="18">
        <v>95</v>
      </c>
    </row>
    <row r="4000" spans="1:19" x14ac:dyDescent="0.25">
      <c r="A4000" s="18" t="s">
        <v>12241</v>
      </c>
      <c r="B4000" s="18" t="s">
        <v>20</v>
      </c>
      <c r="C4000" s="18" t="s">
        <v>45</v>
      </c>
      <c r="D4000" s="18">
        <v>2001</v>
      </c>
      <c r="E4000" s="18">
        <f>VLOOKUP(D4000,'cpi roi'!A:C,2,FALSE)</f>
        <v>177.1</v>
      </c>
      <c r="F4000" s="18" t="s">
        <v>12113</v>
      </c>
      <c r="G4000" s="18">
        <v>6.1</v>
      </c>
      <c r="H4000" s="19">
        <v>29000</v>
      </c>
      <c r="I4000" s="18" t="s">
        <v>12242</v>
      </c>
      <c r="J4000" s="18" t="s">
        <v>12243</v>
      </c>
      <c r="K4000" s="18" t="s">
        <v>9729</v>
      </c>
      <c r="L4000" s="18" t="s">
        <v>34</v>
      </c>
      <c r="M4000" s="20">
        <v>18000000</v>
      </c>
      <c r="N4000" s="20">
        <v>13578186</v>
      </c>
      <c r="O4000" s="21">
        <f t="shared" si="186"/>
        <v>23361226.844720498</v>
      </c>
      <c r="P4000" s="22">
        <f t="shared" si="187"/>
        <v>75.434366666666662</v>
      </c>
      <c r="Q4000" s="20">
        <f t="shared" si="188"/>
        <v>7666959.9096555626</v>
      </c>
      <c r="R4000" s="18" t="s">
        <v>9455</v>
      </c>
      <c r="S4000" s="18">
        <v>93</v>
      </c>
    </row>
    <row r="4001" spans="1:19" x14ac:dyDescent="0.25">
      <c r="A4001" s="18" t="s">
        <v>12244</v>
      </c>
      <c r="B4001" s="18" t="s">
        <v>37</v>
      </c>
      <c r="C4001" s="18" t="s">
        <v>45</v>
      </c>
      <c r="D4001" s="18">
        <v>2001</v>
      </c>
      <c r="E4001" s="18">
        <f>VLOOKUP(D4001,'cpi roi'!A:C,2,FALSE)</f>
        <v>177.1</v>
      </c>
      <c r="F4001" s="18" t="s">
        <v>11819</v>
      </c>
      <c r="G4001" s="18">
        <v>4.7</v>
      </c>
      <c r="H4001" s="19">
        <v>42000</v>
      </c>
      <c r="I4001" s="18" t="s">
        <v>11399</v>
      </c>
      <c r="J4001" s="18" t="s">
        <v>10341</v>
      </c>
      <c r="K4001" s="18" t="s">
        <v>1490</v>
      </c>
      <c r="L4001" s="18" t="s">
        <v>34</v>
      </c>
      <c r="M4001" s="20">
        <v>70000000</v>
      </c>
      <c r="N4001" s="20">
        <v>176104344</v>
      </c>
      <c r="O4001" s="21">
        <f t="shared" si="186"/>
        <v>302986976.94409937</v>
      </c>
      <c r="P4001" s="22">
        <f t="shared" si="187"/>
        <v>251.57763428571428</v>
      </c>
      <c r="Q4001" s="20">
        <f t="shared" si="188"/>
        <v>99437800.112930551</v>
      </c>
      <c r="R4001" s="18" t="s">
        <v>184</v>
      </c>
      <c r="S4001" s="18">
        <v>87</v>
      </c>
    </row>
    <row r="4002" spans="1:19" x14ac:dyDescent="0.25">
      <c r="A4002" s="18" t="s">
        <v>12245</v>
      </c>
      <c r="B4002" s="18" t="s">
        <v>452</v>
      </c>
      <c r="C4002" s="18" t="s">
        <v>21</v>
      </c>
      <c r="D4002" s="18">
        <v>2001</v>
      </c>
      <c r="E4002" s="18">
        <f>VLOOKUP(D4002,'cpi roi'!A:C,2,FALSE)</f>
        <v>177.1</v>
      </c>
      <c r="F4002" s="18" t="s">
        <v>12246</v>
      </c>
      <c r="G4002" s="18">
        <v>6</v>
      </c>
      <c r="H4002" s="19">
        <v>7500</v>
      </c>
      <c r="I4002" s="18" t="s">
        <v>4924</v>
      </c>
      <c r="J4002" s="18" t="s">
        <v>4924</v>
      </c>
      <c r="K4002" s="18" t="s">
        <v>10239</v>
      </c>
      <c r="L4002" s="18" t="s">
        <v>457</v>
      </c>
      <c r="M4002" s="20">
        <v>0</v>
      </c>
      <c r="N4002" s="20">
        <v>15571</v>
      </c>
      <c r="O4002" s="21">
        <f t="shared" si="186"/>
        <v>26789.857142857145</v>
      </c>
      <c r="P4002" s="22">
        <f t="shared" si="187"/>
        <v>0</v>
      </c>
      <c r="Q4002" s="20">
        <f t="shared" si="188"/>
        <v>8792.2077922077933</v>
      </c>
      <c r="R4002" s="18" t="s">
        <v>9179</v>
      </c>
      <c r="S4002" s="18">
        <v>101</v>
      </c>
    </row>
    <row r="4003" spans="1:19" x14ac:dyDescent="0.25">
      <c r="A4003" s="18" t="s">
        <v>12247</v>
      </c>
      <c r="B4003" s="18" t="s">
        <v>37</v>
      </c>
      <c r="C4003" s="18" t="s">
        <v>45</v>
      </c>
      <c r="D4003" s="18">
        <v>2001</v>
      </c>
      <c r="E4003" s="18">
        <f>VLOOKUP(D4003,'cpi roi'!A:C,2,FALSE)</f>
        <v>177.1</v>
      </c>
      <c r="F4003" s="18" t="s">
        <v>11870</v>
      </c>
      <c r="G4003" s="18">
        <v>5.4</v>
      </c>
      <c r="H4003" s="19">
        <v>7700</v>
      </c>
      <c r="I4003" s="18" t="s">
        <v>11003</v>
      </c>
      <c r="J4003" s="18" t="s">
        <v>12248</v>
      </c>
      <c r="K4003" s="18" t="s">
        <v>9559</v>
      </c>
      <c r="L4003" s="18" t="s">
        <v>34</v>
      </c>
      <c r="M4003" s="20">
        <v>25000000</v>
      </c>
      <c r="N4003" s="20">
        <v>18634654</v>
      </c>
      <c r="O4003" s="21">
        <f t="shared" si="186"/>
        <v>32060864.335403726</v>
      </c>
      <c r="P4003" s="22">
        <f t="shared" si="187"/>
        <v>74.538616000000005</v>
      </c>
      <c r="Q4003" s="20">
        <f t="shared" si="188"/>
        <v>10522108.413325805</v>
      </c>
      <c r="R4003" s="18" t="s">
        <v>1729</v>
      </c>
      <c r="S4003" s="18">
        <v>86</v>
      </c>
    </row>
    <row r="4004" spans="1:19" x14ac:dyDescent="0.25">
      <c r="A4004" s="18" t="s">
        <v>12249</v>
      </c>
      <c r="B4004" s="18" t="s">
        <v>2711</v>
      </c>
      <c r="C4004" s="18" t="s">
        <v>21</v>
      </c>
      <c r="D4004" s="18">
        <v>2001</v>
      </c>
      <c r="E4004" s="18">
        <f>VLOOKUP(D4004,'cpi roi'!A:C,2,FALSE)</f>
        <v>177.1</v>
      </c>
      <c r="F4004" s="18" t="s">
        <v>12250</v>
      </c>
      <c r="G4004" s="18">
        <v>5.8</v>
      </c>
      <c r="H4004" s="19">
        <v>4700</v>
      </c>
      <c r="I4004" s="18" t="s">
        <v>4256</v>
      </c>
      <c r="J4004" s="18" t="s">
        <v>4256</v>
      </c>
      <c r="K4004" s="18" t="s">
        <v>12251</v>
      </c>
      <c r="L4004" s="18" t="s">
        <v>34</v>
      </c>
      <c r="M4004" s="20">
        <v>0</v>
      </c>
      <c r="N4004" s="20">
        <v>1460687</v>
      </c>
      <c r="O4004" s="21">
        <f t="shared" si="186"/>
        <v>2513107.4472049689</v>
      </c>
      <c r="P4004" s="22">
        <f t="shared" si="187"/>
        <v>0</v>
      </c>
      <c r="Q4004" s="20">
        <f t="shared" si="188"/>
        <v>824780.91473743657</v>
      </c>
      <c r="R4004" s="18" t="s">
        <v>10588</v>
      </c>
      <c r="S4004" s="18">
        <v>88</v>
      </c>
    </row>
    <row r="4005" spans="1:19" x14ac:dyDescent="0.25">
      <c r="A4005" s="18" t="s">
        <v>12252</v>
      </c>
      <c r="B4005" s="18" t="s">
        <v>20</v>
      </c>
      <c r="C4005" s="18" t="s">
        <v>38</v>
      </c>
      <c r="D4005" s="18">
        <v>2001</v>
      </c>
      <c r="E4005" s="18">
        <f>VLOOKUP(D4005,'cpi roi'!A:C,2,FALSE)</f>
        <v>177.1</v>
      </c>
      <c r="F4005" s="18" t="s">
        <v>12253</v>
      </c>
      <c r="G4005" s="18">
        <v>6.7</v>
      </c>
      <c r="H4005" s="19">
        <v>38000</v>
      </c>
      <c r="I4005" s="18" t="s">
        <v>11715</v>
      </c>
      <c r="J4005" s="18" t="s">
        <v>2911</v>
      </c>
      <c r="K4005" s="18" t="s">
        <v>7906</v>
      </c>
      <c r="L4005" s="18" t="s">
        <v>457</v>
      </c>
      <c r="M4005" s="20">
        <v>0</v>
      </c>
      <c r="N4005" s="20">
        <v>10366360</v>
      </c>
      <c r="O4005" s="21">
        <f t="shared" si="186"/>
        <v>17835290.186335403</v>
      </c>
      <c r="P4005" s="22">
        <f t="shared" si="187"/>
        <v>0</v>
      </c>
      <c r="Q4005" s="20">
        <f t="shared" si="188"/>
        <v>5853393.5629587807</v>
      </c>
      <c r="R4005" s="18" t="s">
        <v>12254</v>
      </c>
      <c r="S4005" s="18">
        <v>94</v>
      </c>
    </row>
    <row r="4006" spans="1:19" x14ac:dyDescent="0.25">
      <c r="A4006" s="18" t="s">
        <v>12255</v>
      </c>
      <c r="B4006" s="18" t="s">
        <v>2004</v>
      </c>
      <c r="C4006" s="18" t="s">
        <v>56</v>
      </c>
      <c r="D4006" s="18">
        <v>2001</v>
      </c>
      <c r="E4006" s="18">
        <f>VLOOKUP(D4006,'cpi roi'!A:C,2,FALSE)</f>
        <v>177.1</v>
      </c>
      <c r="F4006" s="18" t="s">
        <v>11586</v>
      </c>
      <c r="G4006" s="18">
        <v>3.9</v>
      </c>
      <c r="H4006" s="19">
        <v>8500</v>
      </c>
      <c r="I4006" s="18" t="s">
        <v>4426</v>
      </c>
      <c r="J4006" s="18" t="s">
        <v>4426</v>
      </c>
      <c r="K4006" s="18" t="s">
        <v>12256</v>
      </c>
      <c r="L4006" s="18" t="s">
        <v>34</v>
      </c>
      <c r="M4006" s="20">
        <v>17000000</v>
      </c>
      <c r="N4006" s="20">
        <v>4299141</v>
      </c>
      <c r="O4006" s="21">
        <f t="shared" si="186"/>
        <v>7396658.7391304346</v>
      </c>
      <c r="P4006" s="22">
        <f t="shared" si="187"/>
        <v>25.289064705882353</v>
      </c>
      <c r="Q4006" s="20">
        <f t="shared" si="188"/>
        <v>2427521.739130435</v>
      </c>
      <c r="R4006" s="18" t="s">
        <v>12257</v>
      </c>
      <c r="S4006" s="18">
        <v>84</v>
      </c>
    </row>
    <row r="4007" spans="1:19" x14ac:dyDescent="0.25">
      <c r="A4007" s="18" t="s">
        <v>12258</v>
      </c>
      <c r="B4007" s="18" t="s">
        <v>2004</v>
      </c>
      <c r="C4007" s="18" t="s">
        <v>29</v>
      </c>
      <c r="D4007" s="18">
        <v>2001</v>
      </c>
      <c r="E4007" s="18">
        <f>VLOOKUP(D4007,'cpi roi'!A:C,2,FALSE)</f>
        <v>177.1</v>
      </c>
      <c r="F4007" s="18" t="s">
        <v>11973</v>
      </c>
      <c r="G4007" s="18">
        <v>4.9000000000000004</v>
      </c>
      <c r="H4007" s="19">
        <v>39000</v>
      </c>
      <c r="I4007" s="18" t="s">
        <v>10668</v>
      </c>
      <c r="J4007" s="18" t="s">
        <v>11478</v>
      </c>
      <c r="K4007" s="18" t="s">
        <v>9368</v>
      </c>
      <c r="L4007" s="18" t="s">
        <v>34</v>
      </c>
      <c r="M4007" s="20">
        <v>50000000</v>
      </c>
      <c r="N4007" s="20">
        <v>39976235</v>
      </c>
      <c r="O4007" s="21">
        <f t="shared" si="186"/>
        <v>68778988.16770187</v>
      </c>
      <c r="P4007" s="22">
        <f t="shared" si="187"/>
        <v>79.952469999999991</v>
      </c>
      <c r="Q4007" s="20">
        <f t="shared" si="188"/>
        <v>22572690.570299268</v>
      </c>
      <c r="R4007" s="18" t="s">
        <v>184</v>
      </c>
      <c r="S4007" s="18">
        <v>95</v>
      </c>
    </row>
    <row r="4008" spans="1:19" x14ac:dyDescent="0.25">
      <c r="A4008" s="18" t="s">
        <v>12259</v>
      </c>
      <c r="B4008" s="18" t="s">
        <v>20</v>
      </c>
      <c r="C4008" s="18" t="s">
        <v>21</v>
      </c>
      <c r="D4008" s="18">
        <v>2001</v>
      </c>
      <c r="E4008" s="18">
        <f>VLOOKUP(D4008,'cpi roi'!A:C,2,FALSE)</f>
        <v>177.1</v>
      </c>
      <c r="F4008" s="18" t="s">
        <v>11856</v>
      </c>
      <c r="G4008" s="18">
        <v>6.7</v>
      </c>
      <c r="H4008" s="19">
        <v>32000</v>
      </c>
      <c r="I4008" s="18" t="s">
        <v>2882</v>
      </c>
      <c r="J4008" s="18" t="s">
        <v>12260</v>
      </c>
      <c r="K4008" s="18" t="s">
        <v>8365</v>
      </c>
      <c r="L4008" s="18" t="s">
        <v>199</v>
      </c>
      <c r="M4008" s="20">
        <v>38000000</v>
      </c>
      <c r="N4008" s="20">
        <v>24690441</v>
      </c>
      <c r="O4008" s="21">
        <f t="shared" si="186"/>
        <v>42479827.062111802</v>
      </c>
      <c r="P4008" s="22">
        <f t="shared" si="187"/>
        <v>64.974844736842101</v>
      </c>
      <c r="Q4008" s="20">
        <f t="shared" si="188"/>
        <v>13941525.127046866</v>
      </c>
      <c r="R4008" s="18" t="s">
        <v>3747</v>
      </c>
      <c r="S4008" s="18">
        <v>111</v>
      </c>
    </row>
    <row r="4009" spans="1:19" x14ac:dyDescent="0.25">
      <c r="A4009" s="18" t="s">
        <v>12261</v>
      </c>
      <c r="B4009" s="18" t="s">
        <v>20</v>
      </c>
      <c r="C4009" s="18" t="s">
        <v>108</v>
      </c>
      <c r="D4009" s="18">
        <v>2001</v>
      </c>
      <c r="E4009" s="18">
        <f>VLOOKUP(D4009,'cpi roi'!A:C,2,FALSE)</f>
        <v>177.1</v>
      </c>
      <c r="F4009" s="18" t="s">
        <v>11934</v>
      </c>
      <c r="G4009" s="18">
        <v>6.6</v>
      </c>
      <c r="H4009" s="19">
        <v>11000</v>
      </c>
      <c r="I4009" s="18" t="s">
        <v>7796</v>
      </c>
      <c r="J4009" s="18" t="s">
        <v>12262</v>
      </c>
      <c r="K4009" s="18" t="s">
        <v>6134</v>
      </c>
      <c r="L4009" s="18" t="s">
        <v>34</v>
      </c>
      <c r="M4009" s="20">
        <v>3000000</v>
      </c>
      <c r="N4009" s="20">
        <v>10031529</v>
      </c>
      <c r="O4009" s="21">
        <f t="shared" si="186"/>
        <v>17259214.490683232</v>
      </c>
      <c r="P4009" s="22">
        <f t="shared" si="187"/>
        <v>334.3843</v>
      </c>
      <c r="Q4009" s="20">
        <f t="shared" si="188"/>
        <v>5664330.321852061</v>
      </c>
      <c r="R4009" s="18" t="s">
        <v>12263</v>
      </c>
      <c r="S4009" s="18">
        <v>101</v>
      </c>
    </row>
    <row r="4010" spans="1:19" x14ac:dyDescent="0.25">
      <c r="A4010" s="18" t="s">
        <v>12264</v>
      </c>
      <c r="B4010" s="18" t="s">
        <v>20</v>
      </c>
      <c r="C4010" s="18" t="s">
        <v>21</v>
      </c>
      <c r="D4010" s="18">
        <v>2001</v>
      </c>
      <c r="E4010" s="18">
        <f>VLOOKUP(D4010,'cpi roi'!A:C,2,FALSE)</f>
        <v>177.1</v>
      </c>
      <c r="F4010" s="18" t="s">
        <v>12265</v>
      </c>
      <c r="G4010" s="18">
        <v>7.3</v>
      </c>
      <c r="H4010" s="19">
        <v>18000</v>
      </c>
      <c r="I4010" s="18" t="s">
        <v>7827</v>
      </c>
      <c r="J4010" s="18" t="s">
        <v>7827</v>
      </c>
      <c r="K4010" s="18" t="s">
        <v>7827</v>
      </c>
      <c r="L4010" s="18" t="s">
        <v>310</v>
      </c>
      <c r="M4010" s="20">
        <v>0</v>
      </c>
      <c r="N4010" s="20">
        <v>11767402</v>
      </c>
      <c r="O4010" s="21">
        <f t="shared" si="186"/>
        <v>20245778.596273292</v>
      </c>
      <c r="P4010" s="22">
        <f t="shared" si="187"/>
        <v>0</v>
      </c>
      <c r="Q4010" s="20">
        <f t="shared" si="188"/>
        <v>6644495.7651044615</v>
      </c>
      <c r="R4010" s="18" t="s">
        <v>7828</v>
      </c>
      <c r="S4010" s="18">
        <v>99</v>
      </c>
    </row>
    <row r="4011" spans="1:19" x14ac:dyDescent="0.25">
      <c r="A4011" s="18" t="s">
        <v>12266</v>
      </c>
      <c r="B4011" s="18" t="s">
        <v>20</v>
      </c>
      <c r="C4011" s="18" t="s">
        <v>45</v>
      </c>
      <c r="D4011" s="18">
        <v>2001</v>
      </c>
      <c r="E4011" s="18">
        <f>VLOOKUP(D4011,'cpi roi'!A:C,2,FALSE)</f>
        <v>177.1</v>
      </c>
      <c r="F4011" s="18" t="s">
        <v>12267</v>
      </c>
      <c r="G4011" s="18">
        <v>6.5</v>
      </c>
      <c r="H4011" s="19">
        <v>16000</v>
      </c>
      <c r="I4011" s="18" t="s">
        <v>12268</v>
      </c>
      <c r="J4011" s="18" t="s">
        <v>12269</v>
      </c>
      <c r="K4011" s="18" t="s">
        <v>12270</v>
      </c>
      <c r="L4011" s="18" t="s">
        <v>34</v>
      </c>
      <c r="M4011" s="20">
        <v>1000000</v>
      </c>
      <c r="N4011" s="20">
        <v>10013424</v>
      </c>
      <c r="O4011" s="21">
        <f t="shared" si="186"/>
        <v>17228064.89440994</v>
      </c>
      <c r="P4011" s="22">
        <f t="shared" si="187"/>
        <v>1001.3424</v>
      </c>
      <c r="Q4011" s="20">
        <f t="shared" si="188"/>
        <v>5654107.284020328</v>
      </c>
      <c r="R4011" s="18" t="s">
        <v>9442</v>
      </c>
      <c r="S4011" s="18">
        <v>97</v>
      </c>
    </row>
    <row r="4012" spans="1:19" x14ac:dyDescent="0.25">
      <c r="A4012" s="18" t="s">
        <v>12271</v>
      </c>
      <c r="B4012" s="18" t="s">
        <v>2004</v>
      </c>
      <c r="C4012" s="18" t="s">
        <v>38</v>
      </c>
      <c r="D4012" s="18">
        <v>2001</v>
      </c>
      <c r="E4012" s="18">
        <f>VLOOKUP(D4012,'cpi roi'!A:C,2,FALSE)</f>
        <v>177.1</v>
      </c>
      <c r="F4012" s="18" t="s">
        <v>11324</v>
      </c>
      <c r="G4012" s="18">
        <v>6.1</v>
      </c>
      <c r="H4012" s="19">
        <v>29000</v>
      </c>
      <c r="I4012" s="18" t="s">
        <v>10236</v>
      </c>
      <c r="J4012" s="18" t="s">
        <v>4142</v>
      </c>
      <c r="K4012" s="18" t="s">
        <v>10231</v>
      </c>
      <c r="L4012" s="18" t="s">
        <v>34</v>
      </c>
      <c r="M4012" s="20">
        <v>30000000</v>
      </c>
      <c r="N4012" s="20">
        <v>18195610</v>
      </c>
      <c r="O4012" s="21">
        <f t="shared" si="186"/>
        <v>31305490.496894412</v>
      </c>
      <c r="P4012" s="22">
        <f t="shared" si="187"/>
        <v>60.652033333333335</v>
      </c>
      <c r="Q4012" s="20">
        <f t="shared" si="188"/>
        <v>10274201.016374931</v>
      </c>
      <c r="R4012" s="18" t="s">
        <v>122</v>
      </c>
      <c r="S4012" s="18">
        <v>108</v>
      </c>
    </row>
    <row r="4013" spans="1:19" x14ac:dyDescent="0.25">
      <c r="A4013" s="18" t="s">
        <v>12272</v>
      </c>
      <c r="B4013" s="18" t="s">
        <v>2004</v>
      </c>
      <c r="C4013" s="18" t="s">
        <v>29</v>
      </c>
      <c r="D4013" s="18">
        <v>2001</v>
      </c>
      <c r="E4013" s="18">
        <f>VLOOKUP(D4013,'cpi roi'!A:C,2,FALSE)</f>
        <v>177.1</v>
      </c>
      <c r="F4013" s="18" t="s">
        <v>11883</v>
      </c>
      <c r="G4013" s="18">
        <v>5.8</v>
      </c>
      <c r="H4013" s="19">
        <v>18000</v>
      </c>
      <c r="I4013" s="18" t="s">
        <v>7682</v>
      </c>
      <c r="J4013" s="18" t="s">
        <v>7682</v>
      </c>
      <c r="K4013" s="18" t="s">
        <v>7906</v>
      </c>
      <c r="L4013" s="18" t="s">
        <v>457</v>
      </c>
      <c r="M4013" s="20">
        <v>35000000</v>
      </c>
      <c r="N4013" s="20">
        <v>16176732</v>
      </c>
      <c r="O4013" s="21">
        <f t="shared" si="186"/>
        <v>27832017.167701863</v>
      </c>
      <c r="P4013" s="22">
        <f t="shared" si="187"/>
        <v>46.219234285714286</v>
      </c>
      <c r="Q4013" s="20">
        <f t="shared" si="188"/>
        <v>9134236.024844721</v>
      </c>
      <c r="R4013" s="18" t="s">
        <v>556</v>
      </c>
      <c r="S4013" s="18">
        <v>88</v>
      </c>
    </row>
    <row r="4014" spans="1:19" x14ac:dyDescent="0.25">
      <c r="A4014" s="18" t="s">
        <v>12273</v>
      </c>
      <c r="B4014" s="18" t="s">
        <v>20</v>
      </c>
      <c r="C4014" s="18" t="s">
        <v>108</v>
      </c>
      <c r="D4014" s="18">
        <v>2001</v>
      </c>
      <c r="E4014" s="18">
        <f>VLOOKUP(D4014,'cpi roi'!A:C,2,FALSE)</f>
        <v>177.1</v>
      </c>
      <c r="F4014" s="18" t="s">
        <v>12274</v>
      </c>
      <c r="G4014" s="18">
        <v>6.1</v>
      </c>
      <c r="H4014" s="19">
        <v>23000</v>
      </c>
      <c r="I4014" s="18" t="s">
        <v>12275</v>
      </c>
      <c r="J4014" s="18" t="s">
        <v>12275</v>
      </c>
      <c r="K4014" s="18" t="s">
        <v>12276</v>
      </c>
      <c r="L4014" s="18" t="s">
        <v>34</v>
      </c>
      <c r="M4014" s="20">
        <v>0</v>
      </c>
      <c r="N4014" s="20">
        <v>12806614</v>
      </c>
      <c r="O4014" s="21">
        <f t="shared" si="186"/>
        <v>22033739.614906833</v>
      </c>
      <c r="P4014" s="22">
        <f t="shared" si="187"/>
        <v>0</v>
      </c>
      <c r="Q4014" s="20">
        <f t="shared" si="188"/>
        <v>7231289.6668548845</v>
      </c>
      <c r="R4014" s="18" t="s">
        <v>2031</v>
      </c>
      <c r="S4014" s="18">
        <v>92</v>
      </c>
    </row>
    <row r="4015" spans="1:19" x14ac:dyDescent="0.25">
      <c r="A4015" s="18" t="s">
        <v>12277</v>
      </c>
      <c r="B4015" s="18" t="s">
        <v>20</v>
      </c>
      <c r="C4015" s="18" t="s">
        <v>45</v>
      </c>
      <c r="D4015" s="18">
        <v>2001</v>
      </c>
      <c r="E4015" s="18">
        <f>VLOOKUP(D4015,'cpi roi'!A:C,2,FALSE)</f>
        <v>177.1</v>
      </c>
      <c r="F4015" s="18" t="s">
        <v>12009</v>
      </c>
      <c r="G4015" s="18">
        <v>7.4</v>
      </c>
      <c r="H4015" s="19">
        <v>24000</v>
      </c>
      <c r="I4015" s="18" t="s">
        <v>4846</v>
      </c>
      <c r="J4015" s="18" t="s">
        <v>12278</v>
      </c>
      <c r="K4015" s="18" t="s">
        <v>12279</v>
      </c>
      <c r="L4015" s="18" t="s">
        <v>10296</v>
      </c>
      <c r="M4015" s="20">
        <v>0</v>
      </c>
      <c r="N4015" s="20">
        <v>30787356</v>
      </c>
      <c r="O4015" s="21">
        <f t="shared" si="186"/>
        <v>52969550.385093167</v>
      </c>
      <c r="P4015" s="22">
        <f t="shared" si="187"/>
        <v>0</v>
      </c>
      <c r="Q4015" s="20">
        <f t="shared" si="188"/>
        <v>17384164.878599662</v>
      </c>
      <c r="R4015" s="18" t="s">
        <v>12280</v>
      </c>
      <c r="S4015" s="18">
        <v>114</v>
      </c>
    </row>
    <row r="4016" spans="1:19" x14ac:dyDescent="0.25">
      <c r="A4016" s="18" t="s">
        <v>1972</v>
      </c>
      <c r="B4016" s="18" t="s">
        <v>20</v>
      </c>
      <c r="C4016" s="18" t="s">
        <v>21</v>
      </c>
      <c r="D4016" s="18">
        <v>2001</v>
      </c>
      <c r="E4016" s="18">
        <f>VLOOKUP(D4016,'cpi roi'!A:C,2,FALSE)</f>
        <v>177.1</v>
      </c>
      <c r="F4016" s="18" t="s">
        <v>12281</v>
      </c>
      <c r="G4016" s="18">
        <v>7.3</v>
      </c>
      <c r="H4016" s="19">
        <v>19000</v>
      </c>
      <c r="I4016" s="18" t="s">
        <v>3128</v>
      </c>
      <c r="J4016" s="18" t="s">
        <v>12282</v>
      </c>
      <c r="K4016" s="18" t="s">
        <v>6695</v>
      </c>
      <c r="L4016" s="18" t="s">
        <v>252</v>
      </c>
      <c r="M4016" s="20">
        <v>0</v>
      </c>
      <c r="N4016" s="20">
        <v>15747450</v>
      </c>
      <c r="O4016" s="21">
        <f t="shared" si="186"/>
        <v>27093438.819875777</v>
      </c>
      <c r="P4016" s="22">
        <f t="shared" si="187"/>
        <v>0</v>
      </c>
      <c r="Q4016" s="20">
        <f t="shared" si="188"/>
        <v>8891840.7679277249</v>
      </c>
      <c r="R4016" s="18" t="s">
        <v>12283</v>
      </c>
      <c r="S4016" s="18">
        <v>121</v>
      </c>
    </row>
    <row r="4017" spans="1:19" x14ac:dyDescent="0.25">
      <c r="A4017" s="18" t="s">
        <v>12284</v>
      </c>
      <c r="B4017" s="18" t="s">
        <v>2711</v>
      </c>
      <c r="C4017" s="18" t="s">
        <v>108</v>
      </c>
      <c r="D4017" s="18">
        <v>2001</v>
      </c>
      <c r="E4017" s="18">
        <f>VLOOKUP(D4017,'cpi roi'!A:C,2,FALSE)</f>
        <v>177.1</v>
      </c>
      <c r="F4017" s="18" t="s">
        <v>12285</v>
      </c>
      <c r="G4017" s="18">
        <v>7.1</v>
      </c>
      <c r="H4017" s="19">
        <v>9600</v>
      </c>
      <c r="I4017" s="18" t="s">
        <v>12286</v>
      </c>
      <c r="J4017" s="18" t="s">
        <v>12287</v>
      </c>
      <c r="K4017" s="18" t="s">
        <v>12288</v>
      </c>
      <c r="L4017" s="18" t="s">
        <v>34</v>
      </c>
      <c r="M4017" s="20">
        <v>700000</v>
      </c>
      <c r="N4017" s="20">
        <v>1846059</v>
      </c>
      <c r="O4017" s="21">
        <f t="shared" si="186"/>
        <v>3176138.7763975156</v>
      </c>
      <c r="P4017" s="22">
        <f t="shared" si="187"/>
        <v>263.72271428571429</v>
      </c>
      <c r="Q4017" s="20">
        <f t="shared" si="188"/>
        <v>1042382.2699040091</v>
      </c>
      <c r="R4017" s="18" t="s">
        <v>12289</v>
      </c>
      <c r="S4017" s="18">
        <v>97</v>
      </c>
    </row>
    <row r="4018" spans="1:19" x14ac:dyDescent="0.25">
      <c r="A4018" s="18" t="s">
        <v>12290</v>
      </c>
      <c r="B4018" s="18" t="s">
        <v>20</v>
      </c>
      <c r="C4018" s="18" t="s">
        <v>45</v>
      </c>
      <c r="D4018" s="18">
        <v>2001</v>
      </c>
      <c r="E4018" s="18">
        <f>VLOOKUP(D4018,'cpi roi'!A:C,2,FALSE)</f>
        <v>177.1</v>
      </c>
      <c r="F4018" s="18" t="s">
        <v>12291</v>
      </c>
      <c r="G4018" s="18">
        <v>4.8</v>
      </c>
      <c r="H4018" s="19">
        <v>6700</v>
      </c>
      <c r="I4018" s="18" t="s">
        <v>12292</v>
      </c>
      <c r="J4018" s="18" t="s">
        <v>12292</v>
      </c>
      <c r="K4018" s="18" t="s">
        <v>12293</v>
      </c>
      <c r="L4018" s="18" t="s">
        <v>34</v>
      </c>
      <c r="M4018" s="20">
        <v>7000000</v>
      </c>
      <c r="N4018" s="20">
        <v>10229331</v>
      </c>
      <c r="O4018" s="21">
        <f t="shared" si="186"/>
        <v>17599532.217391305</v>
      </c>
      <c r="P4018" s="22">
        <f t="shared" si="187"/>
        <v>146.13329999999999</v>
      </c>
      <c r="Q4018" s="20">
        <f t="shared" si="188"/>
        <v>5776019.7628458505</v>
      </c>
      <c r="R4018" s="18" t="s">
        <v>10357</v>
      </c>
      <c r="S4018" s="18">
        <v>93</v>
      </c>
    </row>
    <row r="4019" spans="1:19" x14ac:dyDescent="0.25">
      <c r="A4019" s="18" t="s">
        <v>12294</v>
      </c>
      <c r="B4019" s="18" t="s">
        <v>20</v>
      </c>
      <c r="C4019" s="18" t="s">
        <v>108</v>
      </c>
      <c r="D4019" s="18">
        <v>2001</v>
      </c>
      <c r="E4019" s="18">
        <f>VLOOKUP(D4019,'cpi roi'!A:C,2,FALSE)</f>
        <v>177.1</v>
      </c>
      <c r="F4019" s="18" t="s">
        <v>12295</v>
      </c>
      <c r="G4019" s="18">
        <v>4.3</v>
      </c>
      <c r="H4019" s="19">
        <v>6800</v>
      </c>
      <c r="I4019" s="18" t="s">
        <v>6936</v>
      </c>
      <c r="J4019" s="18" t="s">
        <v>5999</v>
      </c>
      <c r="K4019" s="18" t="s">
        <v>12296</v>
      </c>
      <c r="L4019" s="18" t="s">
        <v>34</v>
      </c>
      <c r="M4019" s="20">
        <v>16000000</v>
      </c>
      <c r="N4019" s="20">
        <v>8378853</v>
      </c>
      <c r="O4019" s="21">
        <f t="shared" si="186"/>
        <v>14415790.565217391</v>
      </c>
      <c r="P4019" s="22">
        <f t="shared" si="187"/>
        <v>52.367831249999995</v>
      </c>
      <c r="Q4019" s="20">
        <f t="shared" si="188"/>
        <v>4731142.2924901191</v>
      </c>
      <c r="R4019" s="18" t="s">
        <v>2031</v>
      </c>
      <c r="S4019" s="18">
        <v>96</v>
      </c>
    </row>
    <row r="4020" spans="1:19" x14ac:dyDescent="0.25">
      <c r="A4020" s="18" t="s">
        <v>12297</v>
      </c>
      <c r="B4020" s="18" t="s">
        <v>20</v>
      </c>
      <c r="C4020" s="18" t="s">
        <v>45</v>
      </c>
      <c r="D4020" s="18">
        <v>2001</v>
      </c>
      <c r="E4020" s="18">
        <f>VLOOKUP(D4020,'cpi roi'!A:C,2,FALSE)</f>
        <v>177.1</v>
      </c>
      <c r="F4020" s="18" t="s">
        <v>11567</v>
      </c>
      <c r="G4020" s="18">
        <v>5</v>
      </c>
      <c r="H4020" s="19">
        <v>13000</v>
      </c>
      <c r="I4020" s="18" t="s">
        <v>11978</v>
      </c>
      <c r="J4020" s="18" t="s">
        <v>12298</v>
      </c>
      <c r="K4020" s="18" t="s">
        <v>11743</v>
      </c>
      <c r="L4020" s="18" t="s">
        <v>34</v>
      </c>
      <c r="M4020" s="20">
        <v>25000000</v>
      </c>
      <c r="N4020" s="20">
        <v>12320393</v>
      </c>
      <c r="O4020" s="21">
        <f t="shared" si="186"/>
        <v>21197197.89440994</v>
      </c>
      <c r="P4020" s="22">
        <f t="shared" si="187"/>
        <v>49.281572000000004</v>
      </c>
      <c r="Q4020" s="20">
        <f t="shared" si="188"/>
        <v>6956743.6476566913</v>
      </c>
      <c r="R4020" s="18" t="s">
        <v>184</v>
      </c>
      <c r="S4020" s="18">
        <v>95</v>
      </c>
    </row>
    <row r="4021" spans="1:19" x14ac:dyDescent="0.25">
      <c r="A4021" s="18" t="s">
        <v>12299</v>
      </c>
      <c r="B4021" s="18" t="s">
        <v>2004</v>
      </c>
      <c r="C4021" s="18" t="s">
        <v>38</v>
      </c>
      <c r="D4021" s="18">
        <v>2001</v>
      </c>
      <c r="E4021" s="18">
        <f>VLOOKUP(D4021,'cpi roi'!A:C,2,FALSE)</f>
        <v>177.1</v>
      </c>
      <c r="F4021" s="18" t="s">
        <v>11704</v>
      </c>
      <c r="G4021" s="18">
        <v>5.2</v>
      </c>
      <c r="H4021" s="19">
        <v>5500</v>
      </c>
      <c r="I4021" s="18" t="s">
        <v>581</v>
      </c>
      <c r="J4021" s="18" t="s">
        <v>12300</v>
      </c>
      <c r="K4021" s="18" t="s">
        <v>10711</v>
      </c>
      <c r="L4021" s="18" t="s">
        <v>34</v>
      </c>
      <c r="M4021" s="20">
        <v>38000000</v>
      </c>
      <c r="N4021" s="20">
        <v>763740</v>
      </c>
      <c r="O4021" s="21">
        <f t="shared" si="186"/>
        <v>1314012.2981366459</v>
      </c>
      <c r="P4021" s="22">
        <f t="shared" si="187"/>
        <v>2.0098421052631577</v>
      </c>
      <c r="Q4021" s="20">
        <f t="shared" si="188"/>
        <v>431247.88255223038</v>
      </c>
      <c r="R4021" s="18" t="s">
        <v>12301</v>
      </c>
      <c r="S4021" s="18">
        <v>90</v>
      </c>
    </row>
    <row r="4022" spans="1:19" x14ac:dyDescent="0.25">
      <c r="A4022" s="18" t="s">
        <v>12302</v>
      </c>
      <c r="B4022" s="18" t="s">
        <v>2004</v>
      </c>
      <c r="C4022" s="18" t="s">
        <v>45</v>
      </c>
      <c r="D4022" s="18">
        <v>2001</v>
      </c>
      <c r="E4022" s="18">
        <f>VLOOKUP(D4022,'cpi roi'!A:C,2,FALSE)</f>
        <v>177.1</v>
      </c>
      <c r="F4022" s="18" t="s">
        <v>11891</v>
      </c>
      <c r="G4022" s="18">
        <v>5.5</v>
      </c>
      <c r="H4022" s="19">
        <v>15000</v>
      </c>
      <c r="I4022" s="18" t="s">
        <v>7966</v>
      </c>
      <c r="J4022" s="18" t="s">
        <v>10823</v>
      </c>
      <c r="K4022" s="18" t="s">
        <v>9368</v>
      </c>
      <c r="L4022" s="18" t="s">
        <v>34</v>
      </c>
      <c r="M4022" s="20">
        <v>60000000</v>
      </c>
      <c r="N4022" s="20">
        <v>38464131</v>
      </c>
      <c r="O4022" s="21">
        <f t="shared" si="186"/>
        <v>66177417.931677021</v>
      </c>
      <c r="P4022" s="22">
        <f t="shared" si="187"/>
        <v>64.106885000000005</v>
      </c>
      <c r="Q4022" s="20">
        <f t="shared" si="188"/>
        <v>21718876.905702993</v>
      </c>
      <c r="R4022" s="18" t="s">
        <v>122</v>
      </c>
      <c r="S4022" s="18">
        <v>94</v>
      </c>
    </row>
    <row r="4023" spans="1:19" x14ac:dyDescent="0.25">
      <c r="A4023" s="18" t="s">
        <v>12303</v>
      </c>
      <c r="B4023" s="18" t="s">
        <v>2004</v>
      </c>
      <c r="C4023" s="18" t="s">
        <v>45</v>
      </c>
      <c r="D4023" s="18">
        <v>2001</v>
      </c>
      <c r="E4023" s="18">
        <f>VLOOKUP(D4023,'cpi roi'!A:C,2,FALSE)</f>
        <v>177.1</v>
      </c>
      <c r="F4023" s="18" t="s">
        <v>11249</v>
      </c>
      <c r="G4023" s="18">
        <v>5.5</v>
      </c>
      <c r="H4023" s="19">
        <v>14000</v>
      </c>
      <c r="I4023" s="18" t="s">
        <v>9973</v>
      </c>
      <c r="J4023" s="18" t="s">
        <v>12304</v>
      </c>
      <c r="K4023" s="18" t="s">
        <v>12305</v>
      </c>
      <c r="L4023" s="18" t="s">
        <v>34</v>
      </c>
      <c r="M4023" s="20">
        <v>14000000</v>
      </c>
      <c r="N4023" s="20">
        <v>13127022</v>
      </c>
      <c r="O4023" s="21">
        <f t="shared" si="186"/>
        <v>22585000.583850931</v>
      </c>
      <c r="P4023" s="22">
        <f t="shared" si="187"/>
        <v>93.764442857142853</v>
      </c>
      <c r="Q4023" s="20">
        <f t="shared" si="188"/>
        <v>7412208.9215132697</v>
      </c>
      <c r="R4023" s="18" t="s">
        <v>65</v>
      </c>
      <c r="S4023" s="18">
        <v>86</v>
      </c>
    </row>
    <row r="4024" spans="1:19" x14ac:dyDescent="0.25">
      <c r="A4024" s="18" t="s">
        <v>12306</v>
      </c>
      <c r="B4024" s="18" t="s">
        <v>2004</v>
      </c>
      <c r="C4024" s="18" t="s">
        <v>21</v>
      </c>
      <c r="D4024" s="18">
        <v>2001</v>
      </c>
      <c r="E4024" s="18">
        <f>VLOOKUP(D4024,'cpi roi'!A:C,2,FALSE)</f>
        <v>177.1</v>
      </c>
      <c r="F4024" s="18" t="s">
        <v>11761</v>
      </c>
      <c r="G4024" s="18">
        <v>2.2999999999999998</v>
      </c>
      <c r="H4024" s="19">
        <v>22000</v>
      </c>
      <c r="I4024" s="18" t="s">
        <v>9916</v>
      </c>
      <c r="J4024" s="18" t="s">
        <v>12307</v>
      </c>
      <c r="K4024" s="18" t="s">
        <v>12308</v>
      </c>
      <c r="L4024" s="18" t="s">
        <v>34</v>
      </c>
      <c r="M4024" s="20">
        <v>22000000</v>
      </c>
      <c r="N4024" s="20">
        <v>5271666</v>
      </c>
      <c r="O4024" s="21">
        <f t="shared" si="186"/>
        <v>9069884.9813664593</v>
      </c>
      <c r="P4024" s="22">
        <f t="shared" si="187"/>
        <v>23.96211818181818</v>
      </c>
      <c r="Q4024" s="20">
        <f t="shared" si="188"/>
        <v>2976660.6437041219</v>
      </c>
      <c r="R4024" s="18" t="s">
        <v>184</v>
      </c>
      <c r="S4024" s="18">
        <v>104</v>
      </c>
    </row>
    <row r="4025" spans="1:19" x14ac:dyDescent="0.25">
      <c r="A4025" s="18" t="s">
        <v>12309</v>
      </c>
      <c r="B4025" s="18" t="s">
        <v>2004</v>
      </c>
      <c r="C4025" s="18" t="s">
        <v>45</v>
      </c>
      <c r="D4025" s="18">
        <v>2001</v>
      </c>
      <c r="E4025" s="18">
        <f>VLOOKUP(D4025,'cpi roi'!A:C,2,FALSE)</f>
        <v>177.1</v>
      </c>
      <c r="F4025" s="18" t="s">
        <v>12068</v>
      </c>
      <c r="G4025" s="18">
        <v>5.4</v>
      </c>
      <c r="H4025" s="19">
        <v>22000</v>
      </c>
      <c r="I4025" s="18" t="s">
        <v>12310</v>
      </c>
      <c r="J4025" s="18" t="s">
        <v>4081</v>
      </c>
      <c r="K4025" s="18" t="s">
        <v>7709</v>
      </c>
      <c r="L4025" s="18" t="s">
        <v>5820</v>
      </c>
      <c r="M4025" s="20">
        <v>49000000</v>
      </c>
      <c r="N4025" s="20">
        <v>71186502</v>
      </c>
      <c r="O4025" s="21">
        <f t="shared" si="186"/>
        <v>122476155.61490683</v>
      </c>
      <c r="P4025" s="22">
        <f t="shared" si="187"/>
        <v>145.27857551020409</v>
      </c>
      <c r="Q4025" s="20">
        <f t="shared" si="188"/>
        <v>40195653.303218521</v>
      </c>
      <c r="R4025" s="18" t="s">
        <v>9140</v>
      </c>
      <c r="S4025" s="18">
        <v>87</v>
      </c>
    </row>
    <row r="4026" spans="1:19" x14ac:dyDescent="0.25">
      <c r="A4026" s="18" t="s">
        <v>12311</v>
      </c>
      <c r="B4026" s="18" t="s">
        <v>20</v>
      </c>
      <c r="C4026" s="18" t="s">
        <v>21</v>
      </c>
      <c r="D4026" s="18">
        <v>2001</v>
      </c>
      <c r="E4026" s="18">
        <f>VLOOKUP(D4026,'cpi roi'!A:C,2,FALSE)</f>
        <v>177.1</v>
      </c>
      <c r="F4026" s="18" t="s">
        <v>12312</v>
      </c>
      <c r="G4026" s="18">
        <v>7.2</v>
      </c>
      <c r="H4026" s="19">
        <v>19000</v>
      </c>
      <c r="I4026" s="18" t="s">
        <v>5754</v>
      </c>
      <c r="J4026" s="18" t="s">
        <v>12313</v>
      </c>
      <c r="K4026" s="18" t="s">
        <v>2647</v>
      </c>
      <c r="L4026" s="18" t="s">
        <v>34</v>
      </c>
      <c r="M4026" s="20">
        <v>100000</v>
      </c>
      <c r="N4026" s="20">
        <v>515900</v>
      </c>
      <c r="O4026" s="21">
        <f t="shared" si="186"/>
        <v>887604.34782608692</v>
      </c>
      <c r="P4026" s="22">
        <f t="shared" si="187"/>
        <v>515.9</v>
      </c>
      <c r="Q4026" s="20">
        <f t="shared" si="188"/>
        <v>291304.34782608697</v>
      </c>
      <c r="R4026" s="18" t="s">
        <v>5755</v>
      </c>
      <c r="S4026" s="18">
        <v>86</v>
      </c>
    </row>
    <row r="4027" spans="1:19" x14ac:dyDescent="0.25">
      <c r="A4027" s="18" t="s">
        <v>12314</v>
      </c>
      <c r="B4027" s="18" t="s">
        <v>37</v>
      </c>
      <c r="C4027" s="18" t="s">
        <v>38</v>
      </c>
      <c r="D4027" s="18">
        <v>2001</v>
      </c>
      <c r="E4027" s="18">
        <f>VLOOKUP(D4027,'cpi roi'!A:C,2,FALSE)</f>
        <v>177.1</v>
      </c>
      <c r="F4027" s="18" t="s">
        <v>12014</v>
      </c>
      <c r="G4027" s="18">
        <v>5.4</v>
      </c>
      <c r="H4027" s="19">
        <v>8800</v>
      </c>
      <c r="I4027" s="18" t="s">
        <v>7711</v>
      </c>
      <c r="J4027" s="18" t="s">
        <v>3523</v>
      </c>
      <c r="K4027" s="18" t="s">
        <v>11352</v>
      </c>
      <c r="L4027" s="18" t="s">
        <v>34</v>
      </c>
      <c r="M4027" s="20">
        <v>35000000</v>
      </c>
      <c r="N4027" s="20">
        <v>43057552</v>
      </c>
      <c r="O4027" s="21">
        <f t="shared" si="186"/>
        <v>74080384.496894404</v>
      </c>
      <c r="P4027" s="22">
        <f t="shared" si="187"/>
        <v>123.02157714285715</v>
      </c>
      <c r="Q4027" s="20">
        <f t="shared" si="188"/>
        <v>24312564.652738567</v>
      </c>
      <c r="R4027" s="18" t="s">
        <v>27</v>
      </c>
      <c r="S4027" s="18">
        <v>94</v>
      </c>
    </row>
    <row r="4028" spans="1:19" x14ac:dyDescent="0.25">
      <c r="A4028" s="18" t="s">
        <v>12315</v>
      </c>
      <c r="B4028" s="18" t="s">
        <v>20</v>
      </c>
      <c r="C4028" s="18" t="s">
        <v>45</v>
      </c>
      <c r="D4028" s="18">
        <v>2001</v>
      </c>
      <c r="E4028" s="18">
        <f>VLOOKUP(D4028,'cpi roi'!A:C,2,FALSE)</f>
        <v>177.1</v>
      </c>
      <c r="F4028" s="18" t="s">
        <v>11586</v>
      </c>
      <c r="G4028" s="18">
        <v>6.2</v>
      </c>
      <c r="H4028" s="19">
        <v>6500</v>
      </c>
      <c r="I4028" s="18" t="s">
        <v>10047</v>
      </c>
      <c r="J4028" s="18" t="s">
        <v>10047</v>
      </c>
      <c r="K4028" s="18" t="s">
        <v>12316</v>
      </c>
      <c r="L4028" s="18" t="s">
        <v>34</v>
      </c>
      <c r="M4028" s="20">
        <v>13000000</v>
      </c>
      <c r="N4028" s="20">
        <v>22391450</v>
      </c>
      <c r="O4028" s="21">
        <f t="shared" si="186"/>
        <v>38524420.186335407</v>
      </c>
      <c r="P4028" s="22">
        <f t="shared" si="187"/>
        <v>172.24192307692309</v>
      </c>
      <c r="Q4028" s="20">
        <f t="shared" si="188"/>
        <v>12643393.562958781</v>
      </c>
      <c r="R4028" s="18" t="s">
        <v>10878</v>
      </c>
      <c r="S4028" s="18">
        <v>90</v>
      </c>
    </row>
    <row r="4029" spans="1:19" x14ac:dyDescent="0.25">
      <c r="A4029" s="18" t="s">
        <v>12317</v>
      </c>
      <c r="B4029" s="18" t="s">
        <v>2004</v>
      </c>
      <c r="C4029" s="18" t="s">
        <v>21</v>
      </c>
      <c r="D4029" s="18">
        <v>2001</v>
      </c>
      <c r="E4029" s="18">
        <f>VLOOKUP(D4029,'cpi roi'!A:C,2,FALSE)</f>
        <v>177.1</v>
      </c>
      <c r="F4029" s="18" t="s">
        <v>11860</v>
      </c>
      <c r="G4029" s="18">
        <v>6.2</v>
      </c>
      <c r="H4029" s="19">
        <v>23000</v>
      </c>
      <c r="I4029" s="18" t="s">
        <v>8762</v>
      </c>
      <c r="J4029" s="18" t="s">
        <v>5658</v>
      </c>
      <c r="K4029" s="18" t="s">
        <v>12318</v>
      </c>
      <c r="L4029" s="18" t="s">
        <v>34</v>
      </c>
      <c r="M4029" s="20">
        <v>30000000</v>
      </c>
      <c r="N4029" s="20">
        <v>8694320</v>
      </c>
      <c r="O4029" s="21">
        <f t="shared" si="186"/>
        <v>14958550.559006212</v>
      </c>
      <c r="P4029" s="22">
        <f t="shared" si="187"/>
        <v>28.981066666666667</v>
      </c>
      <c r="Q4029" s="20">
        <f t="shared" si="188"/>
        <v>4909271.5979672503</v>
      </c>
      <c r="R4029" s="18" t="s">
        <v>8990</v>
      </c>
      <c r="S4029" s="18">
        <v>95</v>
      </c>
    </row>
    <row r="4030" spans="1:19" x14ac:dyDescent="0.25">
      <c r="A4030" s="18" t="s">
        <v>12319</v>
      </c>
      <c r="B4030" s="18" t="s">
        <v>20</v>
      </c>
      <c r="C4030" s="18" t="s">
        <v>45</v>
      </c>
      <c r="D4030" s="18">
        <v>2001</v>
      </c>
      <c r="E4030" s="18">
        <f>VLOOKUP(D4030,'cpi roi'!A:C,2,FALSE)</f>
        <v>177.1</v>
      </c>
      <c r="F4030" s="18" t="s">
        <v>12320</v>
      </c>
      <c r="G4030" s="18">
        <v>6.8</v>
      </c>
      <c r="H4030" s="19">
        <v>17000</v>
      </c>
      <c r="I4030" s="18" t="s">
        <v>8684</v>
      </c>
      <c r="J4030" s="18" t="s">
        <v>8684</v>
      </c>
      <c r="K4030" s="18" t="s">
        <v>12321</v>
      </c>
      <c r="L4030" s="18" t="s">
        <v>34</v>
      </c>
      <c r="M4030" s="20">
        <v>0</v>
      </c>
      <c r="N4030" s="20">
        <v>1318945</v>
      </c>
      <c r="O4030" s="21">
        <f t="shared" si="186"/>
        <v>2269240.7763975156</v>
      </c>
      <c r="P4030" s="22">
        <f t="shared" si="187"/>
        <v>0</v>
      </c>
      <c r="Q4030" s="20">
        <f t="shared" si="188"/>
        <v>744745.90626764542</v>
      </c>
      <c r="R4030" s="18" t="s">
        <v>2031</v>
      </c>
      <c r="S4030" s="18">
        <v>87</v>
      </c>
    </row>
    <row r="4031" spans="1:19" x14ac:dyDescent="0.25">
      <c r="A4031" s="18" t="s">
        <v>12322</v>
      </c>
      <c r="B4031" s="18" t="s">
        <v>2004</v>
      </c>
      <c r="C4031" s="18" t="s">
        <v>394</v>
      </c>
      <c r="D4031" s="18">
        <v>2001</v>
      </c>
      <c r="E4031" s="18">
        <f>VLOOKUP(D4031,'cpi roi'!A:C,2,FALSE)</f>
        <v>177.1</v>
      </c>
      <c r="F4031" s="18" t="s">
        <v>11966</v>
      </c>
      <c r="G4031" s="18">
        <v>7.2</v>
      </c>
      <c r="H4031" s="19">
        <v>21000</v>
      </c>
      <c r="I4031" s="18" t="s">
        <v>12323</v>
      </c>
      <c r="J4031" s="18" t="s">
        <v>12324</v>
      </c>
      <c r="K4031" s="18" t="s">
        <v>12325</v>
      </c>
      <c r="L4031" s="18" t="s">
        <v>2113</v>
      </c>
      <c r="M4031" s="20">
        <v>15000000</v>
      </c>
      <c r="N4031" s="20">
        <v>4035192</v>
      </c>
      <c r="O4031" s="21">
        <f t="shared" si="186"/>
        <v>6942535.3043478262</v>
      </c>
      <c r="P4031" s="22">
        <f t="shared" si="187"/>
        <v>26.90128</v>
      </c>
      <c r="Q4031" s="20">
        <f t="shared" si="188"/>
        <v>2278482.2134387353</v>
      </c>
      <c r="R4031" s="18" t="s">
        <v>6119</v>
      </c>
      <c r="S4031" s="18">
        <v>108</v>
      </c>
    </row>
    <row r="4032" spans="1:19" x14ac:dyDescent="0.25">
      <c r="A4032" s="18" t="s">
        <v>12326</v>
      </c>
      <c r="B4032" s="18" t="s">
        <v>20</v>
      </c>
      <c r="C4032" s="18" t="s">
        <v>45</v>
      </c>
      <c r="D4032" s="18">
        <v>2001</v>
      </c>
      <c r="E4032" s="18">
        <f>VLOOKUP(D4032,'cpi roi'!A:C,2,FALSE)</f>
        <v>177.1</v>
      </c>
      <c r="F4032" s="18" t="s">
        <v>12327</v>
      </c>
      <c r="G4032" s="18">
        <v>6.7</v>
      </c>
      <c r="H4032" s="19">
        <v>4300</v>
      </c>
      <c r="I4032" s="18" t="s">
        <v>12328</v>
      </c>
      <c r="J4032" s="18" t="s">
        <v>5257</v>
      </c>
      <c r="K4032" s="18" t="s">
        <v>4764</v>
      </c>
      <c r="L4032" s="18" t="s">
        <v>34</v>
      </c>
      <c r="M4032" s="20">
        <v>0</v>
      </c>
      <c r="N4032" s="20">
        <v>384098</v>
      </c>
      <c r="O4032" s="21">
        <f t="shared" si="186"/>
        <v>660839.41614906839</v>
      </c>
      <c r="P4032" s="22">
        <f t="shared" si="187"/>
        <v>0</v>
      </c>
      <c r="Q4032" s="20">
        <f t="shared" si="188"/>
        <v>216881.98757763975</v>
      </c>
      <c r="R4032" s="18" t="s">
        <v>12329</v>
      </c>
      <c r="S4032" s="18">
        <v>104</v>
      </c>
    </row>
    <row r="4033" spans="1:19" x14ac:dyDescent="0.25">
      <c r="A4033" s="18" t="s">
        <v>12330</v>
      </c>
      <c r="B4033" s="18" t="s">
        <v>2004</v>
      </c>
      <c r="C4033" s="18" t="s">
        <v>45</v>
      </c>
      <c r="D4033" s="18">
        <v>2001</v>
      </c>
      <c r="E4033" s="18">
        <f>VLOOKUP(D4033,'cpi roi'!A:C,2,FALSE)</f>
        <v>177.1</v>
      </c>
      <c r="F4033" s="18" t="s">
        <v>11934</v>
      </c>
      <c r="G4033" s="18">
        <v>6.7</v>
      </c>
      <c r="H4033" s="19">
        <v>4500</v>
      </c>
      <c r="I4033" s="18" t="s">
        <v>12331</v>
      </c>
      <c r="J4033" s="18" t="s">
        <v>11325</v>
      </c>
      <c r="K4033" s="18" t="s">
        <v>12332</v>
      </c>
      <c r="L4033" s="18" t="s">
        <v>34</v>
      </c>
      <c r="M4033" s="20">
        <v>0</v>
      </c>
      <c r="N4033" s="20">
        <v>4634077</v>
      </c>
      <c r="O4033" s="21">
        <f t="shared" si="186"/>
        <v>7972915.0869565215</v>
      </c>
      <c r="P4033" s="22">
        <f t="shared" si="187"/>
        <v>0</v>
      </c>
      <c r="Q4033" s="20">
        <f t="shared" si="188"/>
        <v>2616644.2687747036</v>
      </c>
      <c r="R4033" s="18" t="s">
        <v>12333</v>
      </c>
      <c r="S4033" s="18">
        <v>102</v>
      </c>
    </row>
    <row r="4034" spans="1:19" x14ac:dyDescent="0.25">
      <c r="A4034" s="18" t="s">
        <v>12334</v>
      </c>
      <c r="B4034" s="18" t="s">
        <v>20</v>
      </c>
      <c r="C4034" s="18" t="s">
        <v>21</v>
      </c>
      <c r="D4034" s="18">
        <v>2001</v>
      </c>
      <c r="E4034" s="18">
        <f>VLOOKUP(D4034,'cpi roi'!A:C,2,FALSE)</f>
        <v>177.1</v>
      </c>
      <c r="F4034" s="18" t="s">
        <v>11849</v>
      </c>
      <c r="G4034" s="18">
        <v>6.1</v>
      </c>
      <c r="H4034" s="19">
        <v>5100</v>
      </c>
      <c r="I4034" s="18" t="s">
        <v>2356</v>
      </c>
      <c r="J4034" s="18" t="s">
        <v>12335</v>
      </c>
      <c r="K4034" s="18" t="s">
        <v>10779</v>
      </c>
      <c r="L4034" s="18" t="s">
        <v>34</v>
      </c>
      <c r="M4034" s="20">
        <v>30000000</v>
      </c>
      <c r="N4034" s="20">
        <v>1198113</v>
      </c>
      <c r="O4034" s="21">
        <f t="shared" si="186"/>
        <v>2061349.6956521738</v>
      </c>
      <c r="P4034" s="22">
        <f t="shared" si="187"/>
        <v>3.9937100000000001</v>
      </c>
      <c r="Q4034" s="20">
        <f t="shared" si="188"/>
        <v>676517.78656126489</v>
      </c>
      <c r="R4034" s="18" t="s">
        <v>11131</v>
      </c>
      <c r="S4034" s="18">
        <v>118</v>
      </c>
    </row>
    <row r="4035" spans="1:19" x14ac:dyDescent="0.25">
      <c r="A4035" s="18" t="s">
        <v>12336</v>
      </c>
      <c r="B4035" s="18" t="s">
        <v>20</v>
      </c>
      <c r="C4035" s="18" t="s">
        <v>45</v>
      </c>
      <c r="D4035" s="18">
        <v>2001</v>
      </c>
      <c r="E4035" s="18">
        <f>VLOOKUP(D4035,'cpi roi'!A:C,2,FALSE)</f>
        <v>177.1</v>
      </c>
      <c r="F4035" s="18" t="s">
        <v>12337</v>
      </c>
      <c r="G4035" s="18">
        <v>6.8</v>
      </c>
      <c r="H4035" s="19">
        <v>7000</v>
      </c>
      <c r="I4035" s="18" t="s">
        <v>12338</v>
      </c>
      <c r="J4035" s="18" t="s">
        <v>12338</v>
      </c>
      <c r="K4035" s="18" t="s">
        <v>12339</v>
      </c>
      <c r="L4035" s="18" t="s">
        <v>34</v>
      </c>
      <c r="M4035" s="20">
        <v>250000</v>
      </c>
      <c r="N4035" s="20">
        <v>4677852</v>
      </c>
      <c r="O4035" s="21">
        <f t="shared" ref="O4035:O4098" si="189">(304.7/E4035)*N4035</f>
        <v>8048229.8385093166</v>
      </c>
      <c r="P4035" s="22">
        <f t="shared" ref="P4035:P4098" si="190">IFERROR(N4035/M4035, 0)*100</f>
        <v>1871.1407999999999</v>
      </c>
      <c r="Q4035" s="20">
        <f t="shared" ref="Q4035:Q4098" si="191">N4035/(E4035/100)</f>
        <v>2641361.9424054208</v>
      </c>
      <c r="R4035" s="18" t="s">
        <v>12340</v>
      </c>
      <c r="S4035" s="18">
        <v>91</v>
      </c>
    </row>
    <row r="4036" spans="1:19" x14ac:dyDescent="0.25">
      <c r="A4036" s="18" t="s">
        <v>12341</v>
      </c>
      <c r="B4036" s="18" t="s">
        <v>452</v>
      </c>
      <c r="C4036" s="18" t="s">
        <v>45</v>
      </c>
      <c r="D4036" s="18">
        <v>2001</v>
      </c>
      <c r="E4036" s="18">
        <f>VLOOKUP(D4036,'cpi roi'!A:C,2,FALSE)</f>
        <v>177.1</v>
      </c>
      <c r="F4036" s="18" t="s">
        <v>12342</v>
      </c>
      <c r="G4036" s="18">
        <v>7.1</v>
      </c>
      <c r="H4036" s="19">
        <v>6100</v>
      </c>
      <c r="I4036" s="18" t="s">
        <v>12343</v>
      </c>
      <c r="J4036" s="18" t="s">
        <v>12343</v>
      </c>
      <c r="K4036" s="18" t="s">
        <v>12344</v>
      </c>
      <c r="L4036" s="18" t="s">
        <v>2991</v>
      </c>
      <c r="M4036" s="20">
        <v>0</v>
      </c>
      <c r="N4036" s="20">
        <v>270811</v>
      </c>
      <c r="O4036" s="21">
        <f t="shared" si="189"/>
        <v>465929.48447204969</v>
      </c>
      <c r="P4036" s="22">
        <f t="shared" si="190"/>
        <v>0</v>
      </c>
      <c r="Q4036" s="20">
        <f t="shared" si="191"/>
        <v>152914.172783738</v>
      </c>
      <c r="R4036" s="18" t="s">
        <v>12345</v>
      </c>
      <c r="S4036" s="18">
        <v>103</v>
      </c>
    </row>
    <row r="4037" spans="1:19" x14ac:dyDescent="0.25">
      <c r="A4037" s="18" t="s">
        <v>12346</v>
      </c>
      <c r="B4037" s="18" t="s">
        <v>2004</v>
      </c>
      <c r="C4037" s="18" t="s">
        <v>45</v>
      </c>
      <c r="D4037" s="18">
        <v>2001</v>
      </c>
      <c r="E4037" s="18">
        <f>VLOOKUP(D4037,'cpi roi'!A:C,2,FALSE)</f>
        <v>177.1</v>
      </c>
      <c r="F4037" s="18" t="s">
        <v>7758</v>
      </c>
      <c r="G4037" s="18">
        <v>4.7</v>
      </c>
      <c r="H4037" s="19">
        <v>13000</v>
      </c>
      <c r="I4037" s="18" t="s">
        <v>12347</v>
      </c>
      <c r="J4037" s="18" t="s">
        <v>12348</v>
      </c>
      <c r="K4037" s="18" t="s">
        <v>10301</v>
      </c>
      <c r="L4037" s="18" t="s">
        <v>34</v>
      </c>
      <c r="M4037" s="20">
        <v>11000000</v>
      </c>
      <c r="N4037" s="20">
        <v>25272752</v>
      </c>
      <c r="O4037" s="21">
        <f t="shared" si="189"/>
        <v>43481691.329192549</v>
      </c>
      <c r="P4037" s="22">
        <f t="shared" si="190"/>
        <v>229.7522909090909</v>
      </c>
      <c r="Q4037" s="20">
        <f t="shared" si="191"/>
        <v>14270328.627893846</v>
      </c>
      <c r="R4037" s="18" t="s">
        <v>2097</v>
      </c>
      <c r="S4037" s="18">
        <v>86</v>
      </c>
    </row>
    <row r="4038" spans="1:19" x14ac:dyDescent="0.25">
      <c r="A4038" s="18" t="s">
        <v>12349</v>
      </c>
      <c r="B4038" s="18" t="s">
        <v>20</v>
      </c>
      <c r="C4038" s="18" t="s">
        <v>108</v>
      </c>
      <c r="D4038" s="18">
        <v>2001</v>
      </c>
      <c r="E4038" s="18">
        <f>VLOOKUP(D4038,'cpi roi'!A:C,2,FALSE)</f>
        <v>177.1</v>
      </c>
      <c r="F4038" s="18" t="s">
        <v>12350</v>
      </c>
      <c r="G4038" s="18">
        <v>7.3</v>
      </c>
      <c r="H4038" s="19">
        <v>14000</v>
      </c>
      <c r="I4038" s="18" t="s">
        <v>12351</v>
      </c>
      <c r="J4038" s="18" t="s">
        <v>12351</v>
      </c>
      <c r="K4038" s="18" t="s">
        <v>8543</v>
      </c>
      <c r="L4038" s="18" t="s">
        <v>457</v>
      </c>
      <c r="M4038" s="20">
        <v>0</v>
      </c>
      <c r="N4038" s="20">
        <v>5393526</v>
      </c>
      <c r="O4038" s="21">
        <f t="shared" si="189"/>
        <v>9279544.7329192553</v>
      </c>
      <c r="P4038" s="22">
        <f t="shared" si="190"/>
        <v>0</v>
      </c>
      <c r="Q4038" s="20">
        <f t="shared" si="191"/>
        <v>3045469.2264257483</v>
      </c>
      <c r="R4038" s="18" t="s">
        <v>6515</v>
      </c>
      <c r="S4038" s="18">
        <v>115</v>
      </c>
    </row>
    <row r="4039" spans="1:19" x14ac:dyDescent="0.25">
      <c r="A4039" s="18" t="s">
        <v>12352</v>
      </c>
      <c r="B4039" s="18" t="s">
        <v>341</v>
      </c>
      <c r="C4039" s="18" t="s">
        <v>394</v>
      </c>
      <c r="D4039" s="18">
        <v>2001</v>
      </c>
      <c r="E4039" s="18">
        <f>VLOOKUP(D4039,'cpi roi'!A:C,2,FALSE)</f>
        <v>177.1</v>
      </c>
      <c r="F4039" s="18" t="s">
        <v>12068</v>
      </c>
      <c r="G4039" s="18">
        <v>6.6</v>
      </c>
      <c r="H4039" s="19">
        <v>9800</v>
      </c>
      <c r="I4039" s="18" t="s">
        <v>12353</v>
      </c>
      <c r="J4039" s="18" t="s">
        <v>12354</v>
      </c>
      <c r="K4039" s="18" t="s">
        <v>12355</v>
      </c>
      <c r="L4039" s="18" t="s">
        <v>34</v>
      </c>
      <c r="M4039" s="20">
        <v>23000000</v>
      </c>
      <c r="N4039" s="20">
        <v>44460850</v>
      </c>
      <c r="O4039" s="21">
        <f t="shared" si="189"/>
        <v>76494754.347826093</v>
      </c>
      <c r="P4039" s="22">
        <f t="shared" si="190"/>
        <v>193.30804347826088</v>
      </c>
      <c r="Q4039" s="20">
        <f t="shared" si="191"/>
        <v>25104940.711462453</v>
      </c>
      <c r="R4039" s="18" t="s">
        <v>5946</v>
      </c>
      <c r="S4039" s="18">
        <v>82</v>
      </c>
    </row>
    <row r="4040" spans="1:19" x14ac:dyDescent="0.25">
      <c r="A4040" s="18" t="s">
        <v>12356</v>
      </c>
      <c r="B4040" s="18" t="s">
        <v>37</v>
      </c>
      <c r="C4040" s="18" t="s">
        <v>29</v>
      </c>
      <c r="D4040" s="18">
        <v>2001</v>
      </c>
      <c r="E4040" s="18">
        <f>VLOOKUP(D4040,'cpi roi'!A:C,2,FALSE)</f>
        <v>177.1</v>
      </c>
      <c r="F4040" s="18" t="s">
        <v>11981</v>
      </c>
      <c r="G4040" s="18">
        <v>6.4</v>
      </c>
      <c r="H4040" s="19">
        <v>4200</v>
      </c>
      <c r="I4040" s="18" t="s">
        <v>12357</v>
      </c>
      <c r="J4040" s="18" t="s">
        <v>12357</v>
      </c>
      <c r="K4040" s="18" t="s">
        <v>12358</v>
      </c>
      <c r="L4040" s="18" t="s">
        <v>34</v>
      </c>
      <c r="M4040" s="20">
        <v>7000000</v>
      </c>
      <c r="N4040" s="20">
        <v>4760014</v>
      </c>
      <c r="O4040" s="21">
        <f t="shared" si="189"/>
        <v>8189589.3043478262</v>
      </c>
      <c r="P4040" s="22">
        <f t="shared" si="190"/>
        <v>68.000200000000007</v>
      </c>
      <c r="Q4040" s="20">
        <f t="shared" si="191"/>
        <v>2687754.9407114624</v>
      </c>
      <c r="R4040" s="18" t="s">
        <v>12359</v>
      </c>
      <c r="S4040" s="18">
        <v>113</v>
      </c>
    </row>
    <row r="4041" spans="1:19" x14ac:dyDescent="0.25">
      <c r="A4041" s="18" t="s">
        <v>12360</v>
      </c>
      <c r="B4041" s="18" t="s">
        <v>20</v>
      </c>
      <c r="C4041" s="18" t="s">
        <v>21</v>
      </c>
      <c r="D4041" s="18">
        <v>2001</v>
      </c>
      <c r="E4041" s="18">
        <f>VLOOKUP(D4041,'cpi roi'!A:C,2,FALSE)</f>
        <v>177.1</v>
      </c>
      <c r="F4041" s="18" t="s">
        <v>12361</v>
      </c>
      <c r="G4041" s="18">
        <v>7</v>
      </c>
      <c r="H4041" s="19">
        <v>10000</v>
      </c>
      <c r="I4041" s="18" t="s">
        <v>12230</v>
      </c>
      <c r="J4041" s="18" t="s">
        <v>12362</v>
      </c>
      <c r="K4041" s="18" t="s">
        <v>11352</v>
      </c>
      <c r="L4041" s="18" t="s">
        <v>34</v>
      </c>
      <c r="M4041" s="20">
        <v>5000000</v>
      </c>
      <c r="N4041" s="20">
        <v>621592</v>
      </c>
      <c r="O4041" s="21">
        <f t="shared" si="189"/>
        <v>1069447.1055900622</v>
      </c>
      <c r="P4041" s="22">
        <f t="shared" si="190"/>
        <v>12.431839999999999</v>
      </c>
      <c r="Q4041" s="20">
        <f t="shared" si="191"/>
        <v>350983.62507058162</v>
      </c>
      <c r="R4041" s="18" t="s">
        <v>12055</v>
      </c>
      <c r="S4041" s="18">
        <v>108</v>
      </c>
    </row>
    <row r="4042" spans="1:19" x14ac:dyDescent="0.25">
      <c r="A4042" s="18" t="s">
        <v>12363</v>
      </c>
      <c r="B4042" s="18" t="s">
        <v>20</v>
      </c>
      <c r="C4042" s="18" t="s">
        <v>45</v>
      </c>
      <c r="D4042" s="18">
        <v>2001</v>
      </c>
      <c r="E4042" s="18">
        <f>VLOOKUP(D4042,'cpi roi'!A:C,2,FALSE)</f>
        <v>177.1</v>
      </c>
      <c r="F4042" s="18" t="s">
        <v>11842</v>
      </c>
      <c r="G4042" s="18">
        <v>5.8</v>
      </c>
      <c r="H4042" s="19">
        <v>11000</v>
      </c>
      <c r="I4042" s="18" t="s">
        <v>7657</v>
      </c>
      <c r="J4042" s="18" t="s">
        <v>12364</v>
      </c>
      <c r="K4042" s="18" t="s">
        <v>856</v>
      </c>
      <c r="L4042" s="18" t="s">
        <v>34</v>
      </c>
      <c r="M4042" s="20">
        <v>8000000</v>
      </c>
      <c r="N4042" s="20">
        <v>2534372</v>
      </c>
      <c r="O4042" s="21">
        <f t="shared" si="189"/>
        <v>4360379.1552795032</v>
      </c>
      <c r="P4042" s="22">
        <f t="shared" si="190"/>
        <v>31.679649999999999</v>
      </c>
      <c r="Q4042" s="20">
        <f t="shared" si="191"/>
        <v>1431040.0903444383</v>
      </c>
      <c r="R4042" s="18" t="s">
        <v>10588</v>
      </c>
      <c r="S4042" s="18">
        <v>95</v>
      </c>
    </row>
    <row r="4043" spans="1:19" x14ac:dyDescent="0.25">
      <c r="A4043" s="18" t="s">
        <v>12365</v>
      </c>
      <c r="B4043" s="18" t="s">
        <v>2004</v>
      </c>
      <c r="C4043" s="18" t="s">
        <v>21</v>
      </c>
      <c r="D4043" s="18">
        <v>2001</v>
      </c>
      <c r="E4043" s="18">
        <f>VLOOKUP(D4043,'cpi roi'!A:C,2,FALSE)</f>
        <v>177.1</v>
      </c>
      <c r="F4043" s="18" t="s">
        <v>12366</v>
      </c>
      <c r="G4043" s="18">
        <v>6.4</v>
      </c>
      <c r="H4043" s="19">
        <v>11000</v>
      </c>
      <c r="I4043" s="18" t="s">
        <v>2431</v>
      </c>
      <c r="J4043" s="18" t="s">
        <v>12367</v>
      </c>
      <c r="K4043" s="18" t="s">
        <v>10227</v>
      </c>
      <c r="L4043" s="18" t="s">
        <v>26</v>
      </c>
      <c r="M4043" s="20">
        <v>20000000</v>
      </c>
      <c r="N4043" s="20">
        <v>5323109</v>
      </c>
      <c r="O4043" s="21">
        <f t="shared" si="189"/>
        <v>9158392.5031055901</v>
      </c>
      <c r="P4043" s="22">
        <f t="shared" si="190"/>
        <v>26.615545000000001</v>
      </c>
      <c r="Q4043" s="20">
        <f t="shared" si="191"/>
        <v>3005708.0745341615</v>
      </c>
      <c r="R4043" s="18" t="s">
        <v>12368</v>
      </c>
      <c r="S4043" s="18">
        <v>121</v>
      </c>
    </row>
    <row r="4044" spans="1:19" x14ac:dyDescent="0.25">
      <c r="A4044" s="18" t="s">
        <v>12369</v>
      </c>
      <c r="B4044" s="18" t="s">
        <v>2004</v>
      </c>
      <c r="C4044" s="18" t="s">
        <v>45</v>
      </c>
      <c r="D4044" s="18">
        <v>2001</v>
      </c>
      <c r="E4044" s="18">
        <f>VLOOKUP(D4044,'cpi roi'!A:C,2,FALSE)</f>
        <v>177.1</v>
      </c>
      <c r="F4044" s="18" t="s">
        <v>11909</v>
      </c>
      <c r="G4044" s="18">
        <v>6.7</v>
      </c>
      <c r="H4044" s="19">
        <v>38000</v>
      </c>
      <c r="I4044" s="18" t="s">
        <v>293</v>
      </c>
      <c r="J4044" s="18" t="s">
        <v>293</v>
      </c>
      <c r="K4044" s="18" t="s">
        <v>12370</v>
      </c>
      <c r="L4044" s="18" t="s">
        <v>34</v>
      </c>
      <c r="M4044" s="20">
        <v>33000000</v>
      </c>
      <c r="N4044" s="20">
        <v>18914307</v>
      </c>
      <c r="O4044" s="21">
        <f t="shared" si="189"/>
        <v>32542006.45341615</v>
      </c>
      <c r="P4044" s="22">
        <f t="shared" si="190"/>
        <v>57.316081818181821</v>
      </c>
      <c r="Q4044" s="20">
        <f t="shared" si="191"/>
        <v>10680015.245623942</v>
      </c>
      <c r="R4044" s="18" t="s">
        <v>9689</v>
      </c>
      <c r="S4044" s="18">
        <v>103</v>
      </c>
    </row>
    <row r="4045" spans="1:19" x14ac:dyDescent="0.25">
      <c r="A4045" s="18" t="s">
        <v>12371</v>
      </c>
      <c r="B4045" s="18" t="s">
        <v>2004</v>
      </c>
      <c r="C4045" s="18" t="s">
        <v>38</v>
      </c>
      <c r="D4045" s="18">
        <v>2002</v>
      </c>
      <c r="E4045" s="18">
        <f>VLOOKUP(D4045,'cpi roi'!A:C,2,FALSE)</f>
        <v>179.9</v>
      </c>
      <c r="F4045" s="18" t="s">
        <v>12372</v>
      </c>
      <c r="G4045" s="18">
        <v>7.3</v>
      </c>
      <c r="H4045" s="19">
        <v>706000</v>
      </c>
      <c r="I4045" s="18" t="s">
        <v>516</v>
      </c>
      <c r="J4045" s="18" t="s">
        <v>12373</v>
      </c>
      <c r="K4045" s="18" t="s">
        <v>10137</v>
      </c>
      <c r="L4045" s="18" t="s">
        <v>34</v>
      </c>
      <c r="M4045" s="20">
        <v>139000000</v>
      </c>
      <c r="N4045" s="20">
        <v>825025036</v>
      </c>
      <c r="O4045" s="21">
        <f t="shared" si="189"/>
        <v>1397360358.3613119</v>
      </c>
      <c r="P4045" s="22">
        <f t="shared" si="190"/>
        <v>593.5431913669064</v>
      </c>
      <c r="Q4045" s="20">
        <f t="shared" si="191"/>
        <v>458602021.12284601</v>
      </c>
      <c r="R4045" s="18" t="s">
        <v>35</v>
      </c>
      <c r="S4045" s="18">
        <v>121</v>
      </c>
    </row>
    <row r="4046" spans="1:19" x14ac:dyDescent="0.25">
      <c r="A4046" s="18" t="s">
        <v>12374</v>
      </c>
      <c r="B4046" s="18" t="s">
        <v>2004</v>
      </c>
      <c r="C4046" s="18" t="s">
        <v>38</v>
      </c>
      <c r="D4046" s="18">
        <v>2002</v>
      </c>
      <c r="E4046" s="18">
        <f>VLOOKUP(D4046,'cpi roi'!A:C,2,FALSE)</f>
        <v>179.9</v>
      </c>
      <c r="F4046" s="18" t="s">
        <v>12375</v>
      </c>
      <c r="G4046" s="18">
        <v>6.4</v>
      </c>
      <c r="H4046" s="19">
        <v>108000</v>
      </c>
      <c r="I4046" s="18" t="s">
        <v>2288</v>
      </c>
      <c r="J4046" s="18" t="s">
        <v>5689</v>
      </c>
      <c r="K4046" s="18" t="s">
        <v>9663</v>
      </c>
      <c r="L4046" s="18" t="s">
        <v>34</v>
      </c>
      <c r="M4046" s="20">
        <v>68000000</v>
      </c>
      <c r="N4046" s="20">
        <v>193921372</v>
      </c>
      <c r="O4046" s="21">
        <f t="shared" si="189"/>
        <v>328448260.41356307</v>
      </c>
      <c r="P4046" s="22">
        <f t="shared" si="190"/>
        <v>285.17848823529414</v>
      </c>
      <c r="Q4046" s="20">
        <f t="shared" si="191"/>
        <v>107793981.10061145</v>
      </c>
      <c r="R4046" s="18" t="s">
        <v>48</v>
      </c>
      <c r="S4046" s="18">
        <v>124</v>
      </c>
    </row>
    <row r="4047" spans="1:19" x14ac:dyDescent="0.25">
      <c r="A4047" s="18" t="s">
        <v>12376</v>
      </c>
      <c r="B4047" s="18" t="s">
        <v>20</v>
      </c>
      <c r="C4047" s="18" t="s">
        <v>21</v>
      </c>
      <c r="D4047" s="18">
        <v>2002</v>
      </c>
      <c r="E4047" s="18">
        <f>VLOOKUP(D4047,'cpi roi'!A:C,2,FALSE)</f>
        <v>179.9</v>
      </c>
      <c r="F4047" s="18" t="s">
        <v>12377</v>
      </c>
      <c r="G4047" s="18">
        <v>7.1</v>
      </c>
      <c r="H4047" s="19">
        <v>259000</v>
      </c>
      <c r="I4047" s="18" t="s">
        <v>1668</v>
      </c>
      <c r="J4047" s="18" t="s">
        <v>11139</v>
      </c>
      <c r="K4047" s="18" t="s">
        <v>12378</v>
      </c>
      <c r="L4047" s="18" t="s">
        <v>34</v>
      </c>
      <c r="M4047" s="20">
        <v>41000000</v>
      </c>
      <c r="N4047" s="20">
        <v>242875078</v>
      </c>
      <c r="O4047" s="21">
        <f t="shared" si="189"/>
        <v>411362069.29738742</v>
      </c>
      <c r="P4047" s="22">
        <f t="shared" si="190"/>
        <v>592.37823902439027</v>
      </c>
      <c r="Q4047" s="20">
        <f t="shared" si="191"/>
        <v>135005602.00111172</v>
      </c>
      <c r="R4047" s="18" t="s">
        <v>4881</v>
      </c>
      <c r="S4047" s="18">
        <v>110</v>
      </c>
    </row>
    <row r="4048" spans="1:19" x14ac:dyDescent="0.25">
      <c r="A4048" s="18" t="s">
        <v>12379</v>
      </c>
      <c r="B4048" s="18" t="s">
        <v>20</v>
      </c>
      <c r="C4048" s="18" t="s">
        <v>67</v>
      </c>
      <c r="D4048" s="18">
        <v>2002</v>
      </c>
      <c r="E4048" s="18">
        <f>VLOOKUP(D4048,'cpi roi'!A:C,2,FALSE)</f>
        <v>179.9</v>
      </c>
      <c r="F4048" s="18" t="s">
        <v>11834</v>
      </c>
      <c r="G4048" s="18">
        <v>8.5</v>
      </c>
      <c r="H4048" s="19">
        <v>756000</v>
      </c>
      <c r="I4048" s="18" t="s">
        <v>3489</v>
      </c>
      <c r="J4048" s="18" t="s">
        <v>1827</v>
      </c>
      <c r="K4048" s="18" t="s">
        <v>11167</v>
      </c>
      <c r="L4048" s="18" t="s">
        <v>26</v>
      </c>
      <c r="M4048" s="20">
        <v>35000000</v>
      </c>
      <c r="N4048" s="20">
        <v>120072577</v>
      </c>
      <c r="O4048" s="21">
        <f t="shared" si="189"/>
        <v>203369172.93996665</v>
      </c>
      <c r="P4048" s="22">
        <f t="shared" si="190"/>
        <v>343.0645057142857</v>
      </c>
      <c r="Q4048" s="20">
        <f t="shared" si="191"/>
        <v>66744067.259588651</v>
      </c>
      <c r="R4048" s="18" t="s">
        <v>12380</v>
      </c>
      <c r="S4048" s="18">
        <v>150</v>
      </c>
    </row>
    <row r="4049" spans="1:19" x14ac:dyDescent="0.25">
      <c r="A4049" s="18" t="s">
        <v>12381</v>
      </c>
      <c r="B4049" s="18" t="s">
        <v>37</v>
      </c>
      <c r="C4049" s="18" t="s">
        <v>29</v>
      </c>
      <c r="D4049" s="18">
        <v>2002</v>
      </c>
      <c r="E4049" s="18">
        <f>VLOOKUP(D4049,'cpi roi'!A:C,2,FALSE)</f>
        <v>179.9</v>
      </c>
      <c r="F4049" s="18" t="s">
        <v>12382</v>
      </c>
      <c r="G4049" s="18">
        <v>7.4</v>
      </c>
      <c r="H4049" s="19">
        <v>572000</v>
      </c>
      <c r="I4049" s="18" t="s">
        <v>2056</v>
      </c>
      <c r="J4049" s="18" t="s">
        <v>11816</v>
      </c>
      <c r="K4049" s="18" t="s">
        <v>11817</v>
      </c>
      <c r="L4049" s="18" t="s">
        <v>26</v>
      </c>
      <c r="M4049" s="20">
        <v>100000000</v>
      </c>
      <c r="N4049" s="20">
        <v>879602366</v>
      </c>
      <c r="O4049" s="21">
        <f t="shared" si="189"/>
        <v>1489799004.5591996</v>
      </c>
      <c r="P4049" s="22">
        <f t="shared" si="190"/>
        <v>879.60236599999996</v>
      </c>
      <c r="Q4049" s="20">
        <f t="shared" si="191"/>
        <v>488939614.23012781</v>
      </c>
      <c r="R4049" s="18" t="s">
        <v>27</v>
      </c>
      <c r="S4049" s="18">
        <v>161</v>
      </c>
    </row>
    <row r="4050" spans="1:19" x14ac:dyDescent="0.25">
      <c r="A4050" s="18" t="s">
        <v>12383</v>
      </c>
      <c r="B4050" s="18" t="s">
        <v>2004</v>
      </c>
      <c r="C4050" s="18" t="s">
        <v>38</v>
      </c>
      <c r="D4050" s="18">
        <v>2002</v>
      </c>
      <c r="E4050" s="18">
        <f>VLOOKUP(D4050,'cpi roi'!A:C,2,FALSE)</f>
        <v>179.9</v>
      </c>
      <c r="F4050" s="18" t="s">
        <v>12384</v>
      </c>
      <c r="G4050" s="18">
        <v>8.6999999999999993</v>
      </c>
      <c r="H4050" s="19">
        <v>1500000</v>
      </c>
      <c r="I4050" s="18" t="s">
        <v>6886</v>
      </c>
      <c r="J4050" s="18" t="s">
        <v>11824</v>
      </c>
      <c r="K4050" s="18" t="s">
        <v>7688</v>
      </c>
      <c r="L4050" s="18" t="s">
        <v>1882</v>
      </c>
      <c r="M4050" s="20">
        <v>94000000</v>
      </c>
      <c r="N4050" s="20">
        <v>947495095</v>
      </c>
      <c r="O4050" s="21">
        <f t="shared" si="189"/>
        <v>1604790191.4758198</v>
      </c>
      <c r="P4050" s="22">
        <f t="shared" si="190"/>
        <v>1007.973505319149</v>
      </c>
      <c r="Q4050" s="20">
        <f t="shared" si="191"/>
        <v>526678763.20177871</v>
      </c>
      <c r="R4050" s="18" t="s">
        <v>2031</v>
      </c>
      <c r="S4050" s="18">
        <v>179</v>
      </c>
    </row>
    <row r="4051" spans="1:19" x14ac:dyDescent="0.25">
      <c r="A4051" s="18" t="s">
        <v>12385</v>
      </c>
      <c r="B4051" s="18" t="s">
        <v>20</v>
      </c>
      <c r="C4051" s="18" t="s">
        <v>108</v>
      </c>
      <c r="D4051" s="18">
        <v>2002</v>
      </c>
      <c r="E4051" s="18">
        <f>VLOOKUP(D4051,'cpi roi'!A:C,2,FALSE)</f>
        <v>179.9</v>
      </c>
      <c r="F4051" s="18" t="s">
        <v>12386</v>
      </c>
      <c r="G4051" s="18">
        <v>7.7</v>
      </c>
      <c r="H4051" s="19">
        <v>253000</v>
      </c>
      <c r="I4051" s="18" t="s">
        <v>10663</v>
      </c>
      <c r="J4051" s="18" t="s">
        <v>12387</v>
      </c>
      <c r="K4051" s="18" t="s">
        <v>2096</v>
      </c>
      <c r="L4051" s="18" t="s">
        <v>34</v>
      </c>
      <c r="M4051" s="20">
        <v>80000000</v>
      </c>
      <c r="N4051" s="20">
        <v>181001478</v>
      </c>
      <c r="O4051" s="21">
        <f t="shared" si="189"/>
        <v>306565593.92217898</v>
      </c>
      <c r="P4051" s="22">
        <f t="shared" si="190"/>
        <v>226.25184749999997</v>
      </c>
      <c r="Q4051" s="20">
        <f t="shared" si="191"/>
        <v>100612272.37354085</v>
      </c>
      <c r="R4051" s="18" t="s">
        <v>9689</v>
      </c>
      <c r="S4051" s="18">
        <v>117</v>
      </c>
    </row>
    <row r="4052" spans="1:19" x14ac:dyDescent="0.25">
      <c r="A4052" s="18" t="s">
        <v>12388</v>
      </c>
      <c r="B4052" s="18" t="s">
        <v>20</v>
      </c>
      <c r="C4052" s="18" t="s">
        <v>38</v>
      </c>
      <c r="D4052" s="18">
        <v>2002</v>
      </c>
      <c r="E4052" s="18">
        <f>VLOOKUP(D4052,'cpi roi'!A:C,2,FALSE)</f>
        <v>179.9</v>
      </c>
      <c r="F4052" s="18" t="s">
        <v>11764</v>
      </c>
      <c r="G4052" s="18">
        <v>6.7</v>
      </c>
      <c r="H4052" s="19">
        <v>254000</v>
      </c>
      <c r="I4052" s="18" t="s">
        <v>8485</v>
      </c>
      <c r="J4052" s="18" t="s">
        <v>8485</v>
      </c>
      <c r="K4052" s="18" t="s">
        <v>10840</v>
      </c>
      <c r="L4052" s="18" t="s">
        <v>26</v>
      </c>
      <c r="M4052" s="20">
        <v>33000000</v>
      </c>
      <c r="N4052" s="20">
        <v>102984862</v>
      </c>
      <c r="O4052" s="21">
        <f t="shared" si="189"/>
        <v>174427389.946637</v>
      </c>
      <c r="P4052" s="22">
        <f t="shared" si="190"/>
        <v>312.07533939393943</v>
      </c>
      <c r="Q4052" s="20">
        <f t="shared" si="191"/>
        <v>57245615.341856584</v>
      </c>
      <c r="R4052" s="18" t="s">
        <v>2048</v>
      </c>
      <c r="S4052" s="18">
        <v>100</v>
      </c>
    </row>
    <row r="4053" spans="1:19" x14ac:dyDescent="0.25">
      <c r="A4053" s="18" t="s">
        <v>12389</v>
      </c>
      <c r="B4053" s="18" t="s">
        <v>2004</v>
      </c>
      <c r="C4053" s="18" t="s">
        <v>67</v>
      </c>
      <c r="D4053" s="18">
        <v>2002</v>
      </c>
      <c r="E4053" s="18">
        <f>VLOOKUP(D4053,'cpi roi'!A:C,2,FALSE)</f>
        <v>179.9</v>
      </c>
      <c r="F4053" s="18" t="s">
        <v>12390</v>
      </c>
      <c r="G4053" s="18">
        <v>8.1</v>
      </c>
      <c r="H4053" s="19">
        <v>866000</v>
      </c>
      <c r="I4053" s="18" t="s">
        <v>500</v>
      </c>
      <c r="J4053" s="18" t="s">
        <v>12391</v>
      </c>
      <c r="K4053" s="18" t="s">
        <v>8513</v>
      </c>
      <c r="L4053" s="18" t="s">
        <v>34</v>
      </c>
      <c r="M4053" s="20">
        <v>52000000</v>
      </c>
      <c r="N4053" s="20">
        <v>352114312</v>
      </c>
      <c r="O4053" s="21">
        <f t="shared" si="189"/>
        <v>596382606.26125622</v>
      </c>
      <c r="P4053" s="22">
        <f t="shared" si="190"/>
        <v>677.14290769230774</v>
      </c>
      <c r="Q4053" s="20">
        <f t="shared" si="191"/>
        <v>195727799.88882712</v>
      </c>
      <c r="R4053" s="18" t="s">
        <v>9689</v>
      </c>
      <c r="S4053" s="18">
        <v>141</v>
      </c>
    </row>
    <row r="4054" spans="1:19" x14ac:dyDescent="0.25">
      <c r="A4054" s="18" t="s">
        <v>12392</v>
      </c>
      <c r="B4054" s="18" t="s">
        <v>20</v>
      </c>
      <c r="C4054" s="18" t="s">
        <v>21</v>
      </c>
      <c r="D4054" s="18">
        <v>2002</v>
      </c>
      <c r="E4054" s="18">
        <f>VLOOKUP(D4054,'cpi roi'!A:C,2,FALSE)</f>
        <v>179.9</v>
      </c>
      <c r="F4054" s="18" t="s">
        <v>12393</v>
      </c>
      <c r="G4054" s="18">
        <v>7.6</v>
      </c>
      <c r="H4054" s="19">
        <v>386000</v>
      </c>
      <c r="I4054" s="18" t="s">
        <v>8089</v>
      </c>
      <c r="J4054" s="18" t="s">
        <v>12394</v>
      </c>
      <c r="K4054" s="18" t="s">
        <v>12395</v>
      </c>
      <c r="L4054" s="18" t="s">
        <v>26</v>
      </c>
      <c r="M4054" s="20">
        <v>8000000</v>
      </c>
      <c r="N4054" s="20">
        <v>85720385</v>
      </c>
      <c r="O4054" s="21">
        <f t="shared" si="189"/>
        <v>145186221.84269038</v>
      </c>
      <c r="P4054" s="22">
        <f t="shared" si="190"/>
        <v>1071.5048124999998</v>
      </c>
      <c r="Q4054" s="20">
        <f t="shared" si="191"/>
        <v>47648907.726514727</v>
      </c>
      <c r="R4054" s="18" t="s">
        <v>12396</v>
      </c>
      <c r="S4054" s="18">
        <v>113</v>
      </c>
    </row>
    <row r="4055" spans="1:19" x14ac:dyDescent="0.25">
      <c r="A4055" s="18" t="s">
        <v>12397</v>
      </c>
      <c r="B4055" s="18" t="s">
        <v>20</v>
      </c>
      <c r="C4055" s="18" t="s">
        <v>108</v>
      </c>
      <c r="D4055" s="18">
        <v>2002</v>
      </c>
      <c r="E4055" s="18">
        <f>VLOOKUP(D4055,'cpi roi'!A:C,2,FALSE)</f>
        <v>179.9</v>
      </c>
      <c r="F4055" s="18" t="s">
        <v>12398</v>
      </c>
      <c r="G4055" s="18">
        <v>8.6</v>
      </c>
      <c r="H4055" s="19">
        <v>714000</v>
      </c>
      <c r="I4055" s="18" t="s">
        <v>12399</v>
      </c>
      <c r="J4055" s="18" t="s">
        <v>12400</v>
      </c>
      <c r="K4055" s="18" t="s">
        <v>12401</v>
      </c>
      <c r="L4055" s="18" t="s">
        <v>2602</v>
      </c>
      <c r="M4055" s="20">
        <v>0</v>
      </c>
      <c r="N4055" s="20">
        <v>30680793</v>
      </c>
      <c r="O4055" s="21">
        <f t="shared" si="189"/>
        <v>51964633.836020008</v>
      </c>
      <c r="P4055" s="22">
        <f t="shared" si="190"/>
        <v>0</v>
      </c>
      <c r="Q4055" s="20">
        <f t="shared" si="191"/>
        <v>17054359.644246802</v>
      </c>
      <c r="R4055" s="18" t="s">
        <v>12402</v>
      </c>
      <c r="S4055" s="18">
        <v>130</v>
      </c>
    </row>
    <row r="4056" spans="1:19" x14ac:dyDescent="0.25">
      <c r="A4056" s="18" t="s">
        <v>12403</v>
      </c>
      <c r="B4056" s="18" t="s">
        <v>452</v>
      </c>
      <c r="C4056" s="18" t="s">
        <v>108</v>
      </c>
      <c r="D4056" s="18">
        <v>2002</v>
      </c>
      <c r="E4056" s="18">
        <f>VLOOKUP(D4056,'cpi roi'!A:C,2,FALSE)</f>
        <v>179.9</v>
      </c>
      <c r="F4056" s="18" t="s">
        <v>12404</v>
      </c>
      <c r="G4056" s="18">
        <v>7.4</v>
      </c>
      <c r="H4056" s="19">
        <v>124000</v>
      </c>
      <c r="I4056" s="18" t="s">
        <v>10279</v>
      </c>
      <c r="J4056" s="18" t="s">
        <v>10279</v>
      </c>
      <c r="K4056" s="18" t="s">
        <v>11250</v>
      </c>
      <c r="L4056" s="18" t="s">
        <v>457</v>
      </c>
      <c r="M4056" s="20">
        <v>0</v>
      </c>
      <c r="N4056" s="20">
        <v>6479328</v>
      </c>
      <c r="O4056" s="21">
        <f t="shared" si="189"/>
        <v>10974159.208449138</v>
      </c>
      <c r="P4056" s="22">
        <f t="shared" si="190"/>
        <v>0</v>
      </c>
      <c r="Q4056" s="20">
        <f t="shared" si="191"/>
        <v>3601627.5708727068</v>
      </c>
      <c r="R4056" s="18" t="s">
        <v>12405</v>
      </c>
      <c r="S4056" s="18">
        <v>97</v>
      </c>
    </row>
    <row r="4057" spans="1:19" x14ac:dyDescent="0.25">
      <c r="A4057" s="18" t="s">
        <v>12406</v>
      </c>
      <c r="B4057" s="18" t="s">
        <v>2004</v>
      </c>
      <c r="C4057" s="18" t="s">
        <v>56</v>
      </c>
      <c r="D4057" s="18">
        <v>2002</v>
      </c>
      <c r="E4057" s="18">
        <f>VLOOKUP(D4057,'cpi roi'!A:C,2,FALSE)</f>
        <v>179.9</v>
      </c>
      <c r="F4057" s="18" t="s">
        <v>12198</v>
      </c>
      <c r="G4057" s="18">
        <v>7.1</v>
      </c>
      <c r="H4057" s="19">
        <v>328000</v>
      </c>
      <c r="I4057" s="18" t="s">
        <v>9725</v>
      </c>
      <c r="J4057" s="18" t="s">
        <v>10877</v>
      </c>
      <c r="K4057" s="18" t="s">
        <v>11830</v>
      </c>
      <c r="L4057" s="18" t="s">
        <v>34</v>
      </c>
      <c r="M4057" s="20">
        <v>48000000</v>
      </c>
      <c r="N4057" s="20">
        <v>249348933</v>
      </c>
      <c r="O4057" s="21">
        <f t="shared" si="189"/>
        <v>422326958.7832129</v>
      </c>
      <c r="P4057" s="22">
        <f t="shared" si="190"/>
        <v>519.47694374999992</v>
      </c>
      <c r="Q4057" s="20">
        <f t="shared" si="191"/>
        <v>138604187.32629237</v>
      </c>
      <c r="R4057" s="18" t="s">
        <v>9689</v>
      </c>
      <c r="S4057" s="18">
        <v>115</v>
      </c>
    </row>
    <row r="4058" spans="1:19" x14ac:dyDescent="0.25">
      <c r="A4058" s="18" t="s">
        <v>12407</v>
      </c>
      <c r="B4058" s="18" t="s">
        <v>2004</v>
      </c>
      <c r="C4058" s="18" t="s">
        <v>21</v>
      </c>
      <c r="D4058" s="18">
        <v>2002</v>
      </c>
      <c r="E4058" s="18">
        <f>VLOOKUP(D4058,'cpi roi'!A:C,2,FALSE)</f>
        <v>179.9</v>
      </c>
      <c r="F4058" s="18" t="s">
        <v>12337</v>
      </c>
      <c r="G4058" s="18">
        <v>6.7</v>
      </c>
      <c r="H4058" s="19">
        <v>344000</v>
      </c>
      <c r="I4058" s="18" t="s">
        <v>10478</v>
      </c>
      <c r="J4058" s="18" t="s">
        <v>10478</v>
      </c>
      <c r="K4058" s="18" t="s">
        <v>540</v>
      </c>
      <c r="L4058" s="18" t="s">
        <v>34</v>
      </c>
      <c r="M4058" s="20">
        <v>72000000</v>
      </c>
      <c r="N4058" s="20">
        <v>408247917</v>
      </c>
      <c r="O4058" s="21">
        <f t="shared" si="189"/>
        <v>691457144.57976651</v>
      </c>
      <c r="P4058" s="22">
        <f t="shared" si="190"/>
        <v>567.01099583333337</v>
      </c>
      <c r="Q4058" s="20">
        <f t="shared" si="191"/>
        <v>226930470.81712061</v>
      </c>
      <c r="R4058" s="18" t="s">
        <v>2097</v>
      </c>
      <c r="S4058" s="18">
        <v>106</v>
      </c>
    </row>
    <row r="4059" spans="1:19" x14ac:dyDescent="0.25">
      <c r="A4059" s="18" t="s">
        <v>12408</v>
      </c>
      <c r="B4059" s="18" t="s">
        <v>2004</v>
      </c>
      <c r="C4059" s="18" t="s">
        <v>38</v>
      </c>
      <c r="D4059" s="18">
        <v>2002</v>
      </c>
      <c r="E4059" s="18">
        <f>VLOOKUP(D4059,'cpi roi'!A:C,2,FALSE)</f>
        <v>179.9</v>
      </c>
      <c r="F4059" s="18" t="s">
        <v>12409</v>
      </c>
      <c r="G4059" s="18">
        <v>7.9</v>
      </c>
      <c r="H4059" s="19">
        <v>519000</v>
      </c>
      <c r="I4059" s="18" t="s">
        <v>9083</v>
      </c>
      <c r="J4059" s="18" t="s">
        <v>6961</v>
      </c>
      <c r="K4059" s="18" t="s">
        <v>10254</v>
      </c>
      <c r="L4059" s="18" t="s">
        <v>34</v>
      </c>
      <c r="M4059" s="20">
        <v>60000000</v>
      </c>
      <c r="N4059" s="20">
        <v>214034224</v>
      </c>
      <c r="O4059" s="21">
        <f t="shared" si="189"/>
        <v>362513774.61256254</v>
      </c>
      <c r="P4059" s="22">
        <f t="shared" si="190"/>
        <v>356.72370666666666</v>
      </c>
      <c r="Q4059" s="20">
        <f t="shared" si="191"/>
        <v>118973998.88827126</v>
      </c>
      <c r="R4059" s="18" t="s">
        <v>65</v>
      </c>
      <c r="S4059" s="18">
        <v>119</v>
      </c>
    </row>
    <row r="4060" spans="1:19" x14ac:dyDescent="0.25">
      <c r="A4060" s="18" t="s">
        <v>12410</v>
      </c>
      <c r="B4060" s="18" t="s">
        <v>37</v>
      </c>
      <c r="C4060" s="18" t="s">
        <v>38</v>
      </c>
      <c r="D4060" s="18">
        <v>2002</v>
      </c>
      <c r="E4060" s="18">
        <f>VLOOKUP(D4060,'cpi roi'!A:C,2,FALSE)</f>
        <v>179.9</v>
      </c>
      <c r="F4060" s="18" t="s">
        <v>12411</v>
      </c>
      <c r="G4060" s="18">
        <v>6.5</v>
      </c>
      <c r="H4060" s="19">
        <v>658000</v>
      </c>
      <c r="I4060" s="18" t="s">
        <v>4484</v>
      </c>
      <c r="J4060" s="18" t="s">
        <v>4484</v>
      </c>
      <c r="K4060" s="18" t="s">
        <v>12076</v>
      </c>
      <c r="L4060" s="18" t="s">
        <v>34</v>
      </c>
      <c r="M4060" s="20">
        <v>115000000</v>
      </c>
      <c r="N4060" s="20">
        <v>653779970</v>
      </c>
      <c r="O4060" s="21">
        <f t="shared" si="189"/>
        <v>1107319382.2067816</v>
      </c>
      <c r="P4060" s="22">
        <f t="shared" si="190"/>
        <v>568.50432173913043</v>
      </c>
      <c r="Q4060" s="20">
        <f t="shared" si="191"/>
        <v>363412990.55030566</v>
      </c>
      <c r="R4060" s="18" t="s">
        <v>43</v>
      </c>
      <c r="S4060" s="18">
        <v>142</v>
      </c>
    </row>
    <row r="4061" spans="1:19" x14ac:dyDescent="0.25">
      <c r="A4061" s="18" t="s">
        <v>12412</v>
      </c>
      <c r="B4061" s="18" t="s">
        <v>20</v>
      </c>
      <c r="C4061" s="18" t="s">
        <v>45</v>
      </c>
      <c r="D4061" s="18">
        <v>2002</v>
      </c>
      <c r="E4061" s="18">
        <f>VLOOKUP(D4061,'cpi roi'!A:C,2,FALSE)</f>
        <v>179.9</v>
      </c>
      <c r="F4061" s="18" t="s">
        <v>12274</v>
      </c>
      <c r="G4061" s="18">
        <v>7</v>
      </c>
      <c r="H4061" s="19">
        <v>86000</v>
      </c>
      <c r="I4061" s="18" t="s">
        <v>12413</v>
      </c>
      <c r="J4061" s="18" t="s">
        <v>12414</v>
      </c>
      <c r="K4061" s="18" t="s">
        <v>2739</v>
      </c>
      <c r="L4061" s="18" t="s">
        <v>34</v>
      </c>
      <c r="M4061" s="20">
        <v>4000000</v>
      </c>
      <c r="N4061" s="20">
        <v>9304609</v>
      </c>
      <c r="O4061" s="21">
        <f t="shared" si="189"/>
        <v>15759390.563090606</v>
      </c>
      <c r="P4061" s="22">
        <f t="shared" si="190"/>
        <v>232.61522499999998</v>
      </c>
      <c r="Q4061" s="20">
        <f t="shared" si="191"/>
        <v>5172100.6114508053</v>
      </c>
      <c r="R4061" s="18" t="s">
        <v>12415</v>
      </c>
      <c r="S4061" s="18">
        <v>107</v>
      </c>
    </row>
    <row r="4062" spans="1:19" x14ac:dyDescent="0.25">
      <c r="A4062" s="18" t="s">
        <v>12416</v>
      </c>
      <c r="B4062" s="18" t="s">
        <v>37</v>
      </c>
      <c r="C4062" s="18" t="s">
        <v>29</v>
      </c>
      <c r="D4062" s="18">
        <v>2002</v>
      </c>
      <c r="E4062" s="18">
        <f>VLOOKUP(D4062,'cpi roi'!A:C,2,FALSE)</f>
        <v>179.9</v>
      </c>
      <c r="F4062" s="18" t="s">
        <v>12409</v>
      </c>
      <c r="G4062" s="18">
        <v>5.0999999999999996</v>
      </c>
      <c r="H4062" s="19">
        <v>103000</v>
      </c>
      <c r="I4062" s="18" t="s">
        <v>9558</v>
      </c>
      <c r="J4062" s="18" t="s">
        <v>11769</v>
      </c>
      <c r="K4062" s="18" t="s">
        <v>10321</v>
      </c>
      <c r="L4062" s="18" t="s">
        <v>34</v>
      </c>
      <c r="M4062" s="20">
        <v>84000000</v>
      </c>
      <c r="N4062" s="20">
        <v>275650703</v>
      </c>
      <c r="O4062" s="21">
        <f t="shared" si="189"/>
        <v>466874759.33351862</v>
      </c>
      <c r="P4062" s="22">
        <f t="shared" si="190"/>
        <v>328.15559880952378</v>
      </c>
      <c r="Q4062" s="20">
        <f t="shared" si="191"/>
        <v>153224404.11339632</v>
      </c>
      <c r="R4062" s="18" t="s">
        <v>27</v>
      </c>
      <c r="S4062" s="18">
        <v>86</v>
      </c>
    </row>
    <row r="4063" spans="1:19" x14ac:dyDescent="0.25">
      <c r="A4063" s="18" t="s">
        <v>12417</v>
      </c>
      <c r="B4063" s="18" t="s">
        <v>2004</v>
      </c>
      <c r="C4063" s="18" t="s">
        <v>38</v>
      </c>
      <c r="D4063" s="18">
        <v>2002</v>
      </c>
      <c r="E4063" s="18">
        <f>VLOOKUP(D4063,'cpi roi'!A:C,2,FALSE)</f>
        <v>179.9</v>
      </c>
      <c r="F4063" s="18" t="s">
        <v>12386</v>
      </c>
      <c r="G4063" s="18">
        <v>6.2</v>
      </c>
      <c r="H4063" s="19">
        <v>129000</v>
      </c>
      <c r="I4063" s="18" t="s">
        <v>7588</v>
      </c>
      <c r="J4063" s="18" t="s">
        <v>12418</v>
      </c>
      <c r="K4063" s="18" t="s">
        <v>9024</v>
      </c>
      <c r="L4063" s="18" t="s">
        <v>34</v>
      </c>
      <c r="M4063" s="20">
        <v>60000000</v>
      </c>
      <c r="N4063" s="20">
        <v>82150183</v>
      </c>
      <c r="O4063" s="21">
        <f t="shared" si="189"/>
        <v>139139303.83602002</v>
      </c>
      <c r="P4063" s="22">
        <f t="shared" si="190"/>
        <v>136.91697166666668</v>
      </c>
      <c r="Q4063" s="20">
        <f t="shared" si="191"/>
        <v>45664359.644246802</v>
      </c>
      <c r="R4063" s="18" t="s">
        <v>2097</v>
      </c>
      <c r="S4063" s="18">
        <v>101</v>
      </c>
    </row>
    <row r="4064" spans="1:19" x14ac:dyDescent="0.25">
      <c r="A4064" s="18" t="s">
        <v>12419</v>
      </c>
      <c r="B4064" s="18" t="s">
        <v>2004</v>
      </c>
      <c r="C4064" s="18" t="s">
        <v>38</v>
      </c>
      <c r="D4064" s="18">
        <v>2002</v>
      </c>
      <c r="E4064" s="18">
        <f>VLOOKUP(D4064,'cpi roi'!A:C,2,FALSE)</f>
        <v>179.9</v>
      </c>
      <c r="F4064" s="18" t="s">
        <v>12420</v>
      </c>
      <c r="G4064" s="18">
        <v>7.6</v>
      </c>
      <c r="H4064" s="19">
        <v>519000</v>
      </c>
      <c r="I4064" s="18" t="s">
        <v>500</v>
      </c>
      <c r="J4064" s="18" t="s">
        <v>5658</v>
      </c>
      <c r="K4064" s="18" t="s">
        <v>1483</v>
      </c>
      <c r="L4064" s="18" t="s">
        <v>34</v>
      </c>
      <c r="M4064" s="20">
        <v>102000000</v>
      </c>
      <c r="N4064" s="20">
        <v>358372926</v>
      </c>
      <c r="O4064" s="21">
        <f t="shared" si="189"/>
        <v>606982938.0333519</v>
      </c>
      <c r="P4064" s="22">
        <f t="shared" si="190"/>
        <v>351.34600588235293</v>
      </c>
      <c r="Q4064" s="20">
        <f t="shared" si="191"/>
        <v>199206740.41133961</v>
      </c>
      <c r="R4064" s="18" t="s">
        <v>184</v>
      </c>
      <c r="S4064" s="18">
        <v>145</v>
      </c>
    </row>
    <row r="4065" spans="1:19" x14ac:dyDescent="0.25">
      <c r="A4065" s="18" t="s">
        <v>12421</v>
      </c>
      <c r="B4065" s="18" t="s">
        <v>2004</v>
      </c>
      <c r="C4065" s="18" t="s">
        <v>38</v>
      </c>
      <c r="D4065" s="18">
        <v>2002</v>
      </c>
      <c r="E4065" s="18">
        <f>VLOOKUP(D4065,'cpi roi'!A:C,2,FALSE)</f>
        <v>179.9</v>
      </c>
      <c r="F4065" s="18" t="s">
        <v>12350</v>
      </c>
      <c r="G4065" s="18">
        <v>6.2</v>
      </c>
      <c r="H4065" s="19">
        <v>199000</v>
      </c>
      <c r="I4065" s="18" t="s">
        <v>9525</v>
      </c>
      <c r="J4065" s="18" t="s">
        <v>6846</v>
      </c>
      <c r="K4065" s="18" t="s">
        <v>6846</v>
      </c>
      <c r="L4065" s="18" t="s">
        <v>34</v>
      </c>
      <c r="M4065" s="20">
        <v>63000000</v>
      </c>
      <c r="N4065" s="20">
        <v>296938801</v>
      </c>
      <c r="O4065" s="21">
        <f t="shared" si="189"/>
        <v>502930809.69816566</v>
      </c>
      <c r="P4065" s="22">
        <f t="shared" si="190"/>
        <v>471.33143015873014</v>
      </c>
      <c r="Q4065" s="20">
        <f t="shared" si="191"/>
        <v>165057699.27737629</v>
      </c>
      <c r="R4065" s="18" t="s">
        <v>2031</v>
      </c>
      <c r="S4065" s="18">
        <v>94</v>
      </c>
    </row>
    <row r="4066" spans="1:19" x14ac:dyDescent="0.25">
      <c r="A4066" s="18" t="s">
        <v>12422</v>
      </c>
      <c r="B4066" s="18" t="s">
        <v>20</v>
      </c>
      <c r="C4066" s="18" t="s">
        <v>108</v>
      </c>
      <c r="D4066" s="18">
        <v>2002</v>
      </c>
      <c r="E4066" s="18">
        <f>VLOOKUP(D4066,'cpi roi'!A:C,2,FALSE)</f>
        <v>179.9</v>
      </c>
      <c r="F4066" s="18" t="s">
        <v>12423</v>
      </c>
      <c r="G4066" s="18">
        <v>7.2</v>
      </c>
      <c r="H4066" s="19">
        <v>259000</v>
      </c>
      <c r="I4066" s="18" t="s">
        <v>9783</v>
      </c>
      <c r="J4066" s="18" t="s">
        <v>3269</v>
      </c>
      <c r="K4066" s="18" t="s">
        <v>3060</v>
      </c>
      <c r="L4066" s="18" t="s">
        <v>5820</v>
      </c>
      <c r="M4066" s="20">
        <v>78000000</v>
      </c>
      <c r="N4066" s="20">
        <v>209196298</v>
      </c>
      <c r="O4066" s="21">
        <f t="shared" si="189"/>
        <v>354319688.71928847</v>
      </c>
      <c r="P4066" s="22">
        <f t="shared" si="190"/>
        <v>268.20038205128208</v>
      </c>
      <c r="Q4066" s="20">
        <f t="shared" si="191"/>
        <v>116284768.20455807</v>
      </c>
      <c r="R4066" s="18" t="s">
        <v>65</v>
      </c>
      <c r="S4066" s="18">
        <v>124</v>
      </c>
    </row>
    <row r="4067" spans="1:19" x14ac:dyDescent="0.25">
      <c r="A4067" s="18" t="s">
        <v>12424</v>
      </c>
      <c r="B4067" s="18" t="s">
        <v>20</v>
      </c>
      <c r="C4067" s="18" t="s">
        <v>108</v>
      </c>
      <c r="D4067" s="18">
        <v>2002</v>
      </c>
      <c r="E4067" s="18">
        <f>VLOOKUP(D4067,'cpi roi'!A:C,2,FALSE)</f>
        <v>179.9</v>
      </c>
      <c r="F4067" s="18" t="s">
        <v>12425</v>
      </c>
      <c r="G4067" s="18">
        <v>7.5</v>
      </c>
      <c r="H4067" s="19">
        <v>415000</v>
      </c>
      <c r="I4067" s="18" t="s">
        <v>69</v>
      </c>
      <c r="J4067" s="18" t="s">
        <v>12426</v>
      </c>
      <c r="K4067" s="18" t="s">
        <v>8513</v>
      </c>
      <c r="L4067" s="18" t="s">
        <v>34</v>
      </c>
      <c r="M4067" s="20">
        <v>100000000</v>
      </c>
      <c r="N4067" s="20">
        <v>193772504</v>
      </c>
      <c r="O4067" s="21">
        <f t="shared" si="189"/>
        <v>328196119.89327401</v>
      </c>
      <c r="P4067" s="22">
        <f t="shared" si="190"/>
        <v>193.772504</v>
      </c>
      <c r="Q4067" s="20">
        <f t="shared" si="191"/>
        <v>107711230.68371317</v>
      </c>
      <c r="R4067" s="18" t="s">
        <v>3747</v>
      </c>
      <c r="S4067" s="18">
        <v>167</v>
      </c>
    </row>
    <row r="4068" spans="1:19" x14ac:dyDescent="0.25">
      <c r="A4068" s="18" t="s">
        <v>12427</v>
      </c>
      <c r="B4068" s="18" t="s">
        <v>37</v>
      </c>
      <c r="C4068" s="18" t="s">
        <v>45</v>
      </c>
      <c r="D4068" s="18">
        <v>2002</v>
      </c>
      <c r="E4068" s="18">
        <f>VLOOKUP(D4068,'cpi roi'!A:C,2,FALSE)</f>
        <v>179.9</v>
      </c>
      <c r="F4068" s="18" t="s">
        <v>12420</v>
      </c>
      <c r="G4068" s="18">
        <v>6.8</v>
      </c>
      <c r="H4068" s="19">
        <v>22000</v>
      </c>
      <c r="I4068" s="18" t="s">
        <v>8797</v>
      </c>
      <c r="J4068" s="18" t="s">
        <v>5059</v>
      </c>
      <c r="K4068" s="18" t="s">
        <v>8251</v>
      </c>
      <c r="L4068" s="18" t="s">
        <v>26</v>
      </c>
      <c r="M4068" s="20">
        <v>15000000</v>
      </c>
      <c r="N4068" s="20">
        <v>18009625</v>
      </c>
      <c r="O4068" s="21">
        <f t="shared" si="189"/>
        <v>30503239.230127849</v>
      </c>
      <c r="P4068" s="22">
        <f t="shared" si="190"/>
        <v>120.06416666666667</v>
      </c>
      <c r="Q4068" s="20">
        <f t="shared" si="191"/>
        <v>10010908.838243468</v>
      </c>
      <c r="R4068" s="18" t="s">
        <v>3747</v>
      </c>
      <c r="S4068" s="18">
        <v>97</v>
      </c>
    </row>
    <row r="4069" spans="1:19" x14ac:dyDescent="0.25">
      <c r="A4069" s="18" t="s">
        <v>12428</v>
      </c>
      <c r="B4069" s="18" t="s">
        <v>2004</v>
      </c>
      <c r="C4069" s="18" t="s">
        <v>45</v>
      </c>
      <c r="D4069" s="18">
        <v>2002</v>
      </c>
      <c r="E4069" s="18">
        <f>VLOOKUP(D4069,'cpi roi'!A:C,2,FALSE)</f>
        <v>179.9</v>
      </c>
      <c r="F4069" s="18" t="s">
        <v>12429</v>
      </c>
      <c r="G4069" s="18">
        <v>6.2</v>
      </c>
      <c r="H4069" s="19">
        <v>105000</v>
      </c>
      <c r="I4069" s="18" t="s">
        <v>8668</v>
      </c>
      <c r="J4069" s="18" t="s">
        <v>12430</v>
      </c>
      <c r="K4069" s="18" t="s">
        <v>7783</v>
      </c>
      <c r="L4069" s="18" t="s">
        <v>34</v>
      </c>
      <c r="M4069" s="20">
        <v>30000000</v>
      </c>
      <c r="N4069" s="20">
        <v>180622424</v>
      </c>
      <c r="O4069" s="21">
        <f t="shared" si="189"/>
        <v>305923583.06170094</v>
      </c>
      <c r="P4069" s="22">
        <f t="shared" si="190"/>
        <v>602.07474666666667</v>
      </c>
      <c r="Q4069" s="20">
        <f t="shared" si="191"/>
        <v>100401569.76097831</v>
      </c>
      <c r="R4069" s="18" t="s">
        <v>2097</v>
      </c>
      <c r="S4069" s="18">
        <v>108</v>
      </c>
    </row>
    <row r="4070" spans="1:19" x14ac:dyDescent="0.25">
      <c r="A4070" s="18" t="s">
        <v>12431</v>
      </c>
      <c r="B4070" s="18" t="s">
        <v>2004</v>
      </c>
      <c r="C4070" s="18" t="s">
        <v>38</v>
      </c>
      <c r="D4070" s="18">
        <v>2002</v>
      </c>
      <c r="E4070" s="18">
        <f>VLOOKUP(D4070,'cpi roi'!A:C,2,FALSE)</f>
        <v>179.9</v>
      </c>
      <c r="F4070" s="18" t="s">
        <v>11966</v>
      </c>
      <c r="G4070" s="18">
        <v>7.7</v>
      </c>
      <c r="H4070" s="19">
        <v>132000</v>
      </c>
      <c r="I4070" s="18" t="s">
        <v>2043</v>
      </c>
      <c r="J4070" s="18" t="s">
        <v>7458</v>
      </c>
      <c r="K4070" s="18" t="s">
        <v>10135</v>
      </c>
      <c r="L4070" s="18" t="s">
        <v>26</v>
      </c>
      <c r="M4070" s="20">
        <v>35000000</v>
      </c>
      <c r="N4070" s="20">
        <v>75395048</v>
      </c>
      <c r="O4070" s="21">
        <f t="shared" si="189"/>
        <v>127698005.1450806</v>
      </c>
      <c r="P4070" s="22">
        <f t="shared" si="190"/>
        <v>215.41442285714285</v>
      </c>
      <c r="Q4070" s="20">
        <f t="shared" si="191"/>
        <v>41909420.789327398</v>
      </c>
      <c r="R4070" s="18" t="s">
        <v>2097</v>
      </c>
      <c r="S4070" s="18">
        <v>131</v>
      </c>
    </row>
    <row r="4071" spans="1:19" x14ac:dyDescent="0.25">
      <c r="A4071" s="18" t="s">
        <v>12432</v>
      </c>
      <c r="B4071" s="18" t="s">
        <v>2004</v>
      </c>
      <c r="C4071" s="18" t="s">
        <v>45</v>
      </c>
      <c r="D4071" s="18">
        <v>2002</v>
      </c>
      <c r="E4071" s="18">
        <f>VLOOKUP(D4071,'cpi roi'!A:C,2,FALSE)</f>
        <v>179.9</v>
      </c>
      <c r="F4071" s="18" t="s">
        <v>12433</v>
      </c>
      <c r="G4071" s="18">
        <v>5.5</v>
      </c>
      <c r="H4071" s="19">
        <v>92000</v>
      </c>
      <c r="I4071" s="18" t="s">
        <v>11994</v>
      </c>
      <c r="J4071" s="18" t="s">
        <v>11994</v>
      </c>
      <c r="K4071" s="18" t="s">
        <v>10763</v>
      </c>
      <c r="L4071" s="18" t="s">
        <v>34</v>
      </c>
      <c r="M4071" s="20">
        <v>0</v>
      </c>
      <c r="N4071" s="20">
        <v>54639553</v>
      </c>
      <c r="O4071" s="21">
        <f t="shared" si="189"/>
        <v>92544034.458588108</v>
      </c>
      <c r="P4071" s="22">
        <f t="shared" si="190"/>
        <v>0</v>
      </c>
      <c r="Q4071" s="20">
        <f t="shared" si="191"/>
        <v>30372180.655919954</v>
      </c>
      <c r="R4071" s="18" t="s">
        <v>2097</v>
      </c>
      <c r="S4071" s="18">
        <v>104</v>
      </c>
    </row>
    <row r="4072" spans="1:19" x14ac:dyDescent="0.25">
      <c r="A4072" s="18" t="s">
        <v>12434</v>
      </c>
      <c r="B4072" s="18" t="s">
        <v>20</v>
      </c>
      <c r="C4072" s="18" t="s">
        <v>45</v>
      </c>
      <c r="D4072" s="18">
        <v>2002</v>
      </c>
      <c r="E4072" s="18">
        <f>VLOOKUP(D4072,'cpi roi'!A:C,2,FALSE)</f>
        <v>179.9</v>
      </c>
      <c r="F4072" s="18" t="s">
        <v>12435</v>
      </c>
      <c r="G4072" s="18">
        <v>7.7</v>
      </c>
      <c r="H4072" s="19">
        <v>183000</v>
      </c>
      <c r="I4072" s="18" t="s">
        <v>10733</v>
      </c>
      <c r="J4072" s="18" t="s">
        <v>12436</v>
      </c>
      <c r="K4072" s="18" t="s">
        <v>1540</v>
      </c>
      <c r="L4072" s="18" t="s">
        <v>34</v>
      </c>
      <c r="M4072" s="20">
        <v>19000000</v>
      </c>
      <c r="N4072" s="20">
        <v>32801173</v>
      </c>
      <c r="O4072" s="21">
        <f t="shared" si="189"/>
        <v>55555961.162312396</v>
      </c>
      <c r="P4072" s="22">
        <f t="shared" si="190"/>
        <v>172.63775263157893</v>
      </c>
      <c r="Q4072" s="20">
        <f t="shared" si="191"/>
        <v>18233003.335186213</v>
      </c>
      <c r="R4072" s="18" t="s">
        <v>12437</v>
      </c>
      <c r="S4072" s="18">
        <v>115</v>
      </c>
    </row>
    <row r="4073" spans="1:19" x14ac:dyDescent="0.25">
      <c r="A4073" s="18" t="s">
        <v>12438</v>
      </c>
      <c r="B4073" s="18" t="s">
        <v>20</v>
      </c>
      <c r="C4073" s="18" t="s">
        <v>21</v>
      </c>
      <c r="D4073" s="18">
        <v>2002</v>
      </c>
      <c r="E4073" s="18">
        <f>VLOOKUP(D4073,'cpi roi'!A:C,2,FALSE)</f>
        <v>179.9</v>
      </c>
      <c r="F4073" s="18" t="s">
        <v>12439</v>
      </c>
      <c r="G4073" s="18">
        <v>6.7</v>
      </c>
      <c r="H4073" s="19">
        <v>83000</v>
      </c>
      <c r="I4073" s="18" t="s">
        <v>1511</v>
      </c>
      <c r="J4073" s="18" t="s">
        <v>6714</v>
      </c>
      <c r="K4073" s="18" t="s">
        <v>188</v>
      </c>
      <c r="L4073" s="18" t="s">
        <v>457</v>
      </c>
      <c r="M4073" s="20">
        <v>50000000</v>
      </c>
      <c r="N4073" s="20">
        <v>119137784</v>
      </c>
      <c r="O4073" s="21">
        <f t="shared" si="189"/>
        <v>201785896.52473596</v>
      </c>
      <c r="P4073" s="22">
        <f t="shared" si="190"/>
        <v>238.27556799999999</v>
      </c>
      <c r="Q4073" s="20">
        <f t="shared" si="191"/>
        <v>66224449.138410226</v>
      </c>
      <c r="R4073" s="18" t="s">
        <v>9112</v>
      </c>
      <c r="S4073" s="18">
        <v>124</v>
      </c>
    </row>
    <row r="4074" spans="1:19" x14ac:dyDescent="0.25">
      <c r="A4074" s="18" t="s">
        <v>12440</v>
      </c>
      <c r="B4074" s="18" t="s">
        <v>37</v>
      </c>
      <c r="C4074" s="18" t="s">
        <v>394</v>
      </c>
      <c r="D4074" s="18">
        <v>2002</v>
      </c>
      <c r="E4074" s="18">
        <f>VLOOKUP(D4074,'cpi roi'!A:C,2,FALSE)</f>
        <v>179.9</v>
      </c>
      <c r="F4074" s="18" t="s">
        <v>11764</v>
      </c>
      <c r="G4074" s="18">
        <v>7.5</v>
      </c>
      <c r="H4074" s="19">
        <v>452000</v>
      </c>
      <c r="I4074" s="18" t="s">
        <v>12441</v>
      </c>
      <c r="J4074" s="18" t="s">
        <v>12442</v>
      </c>
      <c r="K4074" s="18" t="s">
        <v>8298</v>
      </c>
      <c r="L4074" s="18" t="s">
        <v>34</v>
      </c>
      <c r="M4074" s="20">
        <v>59000000</v>
      </c>
      <c r="N4074" s="20">
        <v>383257136</v>
      </c>
      <c r="O4074" s="21">
        <f t="shared" si="189"/>
        <v>649129790.65703166</v>
      </c>
      <c r="P4074" s="22">
        <f t="shared" si="190"/>
        <v>649.58836610169487</v>
      </c>
      <c r="Q4074" s="20">
        <f t="shared" si="191"/>
        <v>213038986.10339075</v>
      </c>
      <c r="R4074" s="18" t="s">
        <v>184</v>
      </c>
      <c r="S4074" s="18">
        <v>81</v>
      </c>
    </row>
    <row r="4075" spans="1:19" x14ac:dyDescent="0.25">
      <c r="A4075" s="18" t="s">
        <v>12443</v>
      </c>
      <c r="B4075" s="18" t="s">
        <v>20</v>
      </c>
      <c r="C4075" s="18" t="s">
        <v>108</v>
      </c>
      <c r="D4075" s="18">
        <v>2002</v>
      </c>
      <c r="E4075" s="18">
        <f>VLOOKUP(D4075,'cpi roi'!A:C,2,FALSE)</f>
        <v>179.9</v>
      </c>
      <c r="F4075" s="18" t="s">
        <v>12202</v>
      </c>
      <c r="G4075" s="18">
        <v>6.8</v>
      </c>
      <c r="H4075" s="19">
        <v>266000</v>
      </c>
      <c r="I4075" s="18" t="s">
        <v>6821</v>
      </c>
      <c r="J4075" s="18" t="s">
        <v>5906</v>
      </c>
      <c r="K4075" s="18" t="s">
        <v>4364</v>
      </c>
      <c r="L4075" s="18" t="s">
        <v>34</v>
      </c>
      <c r="M4075" s="20">
        <v>48000000</v>
      </c>
      <c r="N4075" s="20">
        <v>197079546</v>
      </c>
      <c r="O4075" s="21">
        <f t="shared" si="189"/>
        <v>333797318.87826568</v>
      </c>
      <c r="P4075" s="22">
        <f t="shared" si="190"/>
        <v>410.58238749999998</v>
      </c>
      <c r="Q4075" s="20">
        <f t="shared" si="191"/>
        <v>109549497.49861033</v>
      </c>
      <c r="R4075" s="18" t="s">
        <v>35</v>
      </c>
      <c r="S4075" s="18">
        <v>112</v>
      </c>
    </row>
    <row r="4076" spans="1:19" x14ac:dyDescent="0.25">
      <c r="A4076" s="18" t="s">
        <v>9880</v>
      </c>
      <c r="B4076" s="18" t="s">
        <v>20</v>
      </c>
      <c r="C4076" s="18" t="s">
        <v>21</v>
      </c>
      <c r="D4076" s="18">
        <v>2002</v>
      </c>
      <c r="E4076" s="18">
        <f>VLOOKUP(D4076,'cpi roi'!A:C,2,FALSE)</f>
        <v>179.9</v>
      </c>
      <c r="F4076" s="18" t="s">
        <v>12444</v>
      </c>
      <c r="G4076" s="18">
        <v>7.2</v>
      </c>
      <c r="H4076" s="19">
        <v>281000</v>
      </c>
      <c r="I4076" s="18" t="s">
        <v>10274</v>
      </c>
      <c r="J4076" s="18" t="s">
        <v>12445</v>
      </c>
      <c r="K4076" s="18" t="s">
        <v>140</v>
      </c>
      <c r="L4076" s="18" t="s">
        <v>34</v>
      </c>
      <c r="M4076" s="20">
        <v>46000000</v>
      </c>
      <c r="N4076" s="20">
        <v>113758770</v>
      </c>
      <c r="O4076" s="21">
        <f t="shared" si="189"/>
        <v>192675359.74986103</v>
      </c>
      <c r="P4076" s="22">
        <f t="shared" si="190"/>
        <v>247.30167391304349</v>
      </c>
      <c r="Q4076" s="20">
        <f t="shared" si="191"/>
        <v>63234446.914952748</v>
      </c>
      <c r="R4076" s="18" t="s">
        <v>11131</v>
      </c>
      <c r="S4076" s="18">
        <v>118</v>
      </c>
    </row>
    <row r="4077" spans="1:19" x14ac:dyDescent="0.25">
      <c r="A4077" s="18" t="s">
        <v>12446</v>
      </c>
      <c r="B4077" s="18" t="s">
        <v>2004</v>
      </c>
      <c r="C4077" s="18" t="s">
        <v>38</v>
      </c>
      <c r="D4077" s="18">
        <v>2002</v>
      </c>
      <c r="E4077" s="18">
        <f>VLOOKUP(D4077,'cpi roi'!A:C,2,FALSE)</f>
        <v>179.9</v>
      </c>
      <c r="F4077" s="18" t="s">
        <v>12447</v>
      </c>
      <c r="G4077" s="18">
        <v>6.2</v>
      </c>
      <c r="H4077" s="19">
        <v>351000</v>
      </c>
      <c r="I4077" s="18" t="s">
        <v>6232</v>
      </c>
      <c r="J4077" s="18" t="s">
        <v>9555</v>
      </c>
      <c r="K4077" s="18" t="s">
        <v>1881</v>
      </c>
      <c r="L4077" s="18" t="s">
        <v>34</v>
      </c>
      <c r="M4077" s="20">
        <v>140000000</v>
      </c>
      <c r="N4077" s="20">
        <v>445135288</v>
      </c>
      <c r="O4077" s="21">
        <f t="shared" si="189"/>
        <v>753933975.8399111</v>
      </c>
      <c r="P4077" s="22">
        <f t="shared" si="190"/>
        <v>317.95377714285718</v>
      </c>
      <c r="Q4077" s="20">
        <f t="shared" si="191"/>
        <v>247434846.02556974</v>
      </c>
      <c r="R4077" s="18" t="s">
        <v>35</v>
      </c>
      <c r="S4077" s="18">
        <v>88</v>
      </c>
    </row>
    <row r="4078" spans="1:19" x14ac:dyDescent="0.25">
      <c r="A4078" s="18" t="s">
        <v>12448</v>
      </c>
      <c r="B4078" s="18" t="s">
        <v>37</v>
      </c>
      <c r="C4078" s="18" t="s">
        <v>394</v>
      </c>
      <c r="D4078" s="18">
        <v>2002</v>
      </c>
      <c r="E4078" s="18">
        <f>VLOOKUP(D4078,'cpi roi'!A:C,2,FALSE)</f>
        <v>179.9</v>
      </c>
      <c r="F4078" s="18" t="s">
        <v>12420</v>
      </c>
      <c r="G4078" s="18">
        <v>7.3</v>
      </c>
      <c r="H4078" s="19">
        <v>174000</v>
      </c>
      <c r="I4078" s="18" t="s">
        <v>12449</v>
      </c>
      <c r="J4078" s="18" t="s">
        <v>12450</v>
      </c>
      <c r="K4078" s="18" t="s">
        <v>11835</v>
      </c>
      <c r="L4078" s="18" t="s">
        <v>34</v>
      </c>
      <c r="M4078" s="20">
        <v>80000000</v>
      </c>
      <c r="N4078" s="20">
        <v>273144151</v>
      </c>
      <c r="O4078" s="21">
        <f t="shared" si="189"/>
        <v>462629365.25680935</v>
      </c>
      <c r="P4078" s="22">
        <f t="shared" si="190"/>
        <v>341.43018875000001</v>
      </c>
      <c r="Q4078" s="20">
        <f t="shared" si="191"/>
        <v>151831101.16731516</v>
      </c>
      <c r="R4078" s="18" t="s">
        <v>1729</v>
      </c>
      <c r="S4078" s="18">
        <v>92</v>
      </c>
    </row>
    <row r="4079" spans="1:19" x14ac:dyDescent="0.25">
      <c r="A4079" s="18" t="s">
        <v>12451</v>
      </c>
      <c r="B4079" s="18" t="s">
        <v>2004</v>
      </c>
      <c r="C4079" s="18" t="s">
        <v>45</v>
      </c>
      <c r="D4079" s="18">
        <v>2002</v>
      </c>
      <c r="E4079" s="18">
        <f>VLOOKUP(D4079,'cpi roi'!A:C,2,FALSE)</f>
        <v>179.9</v>
      </c>
      <c r="F4079" s="18" t="s">
        <v>12452</v>
      </c>
      <c r="G4079" s="18">
        <v>7.2</v>
      </c>
      <c r="H4079" s="19">
        <v>220000</v>
      </c>
      <c r="I4079" s="18" t="s">
        <v>12453</v>
      </c>
      <c r="J4079" s="18" t="s">
        <v>1886</v>
      </c>
      <c r="K4079" s="18" t="s">
        <v>8031</v>
      </c>
      <c r="L4079" s="18" t="s">
        <v>34</v>
      </c>
      <c r="M4079" s="20">
        <v>45000000</v>
      </c>
      <c r="N4079" s="20">
        <v>306776732</v>
      </c>
      <c r="O4079" s="21">
        <f t="shared" si="189"/>
        <v>519593497.72317952</v>
      </c>
      <c r="P4079" s="22">
        <f t="shared" si="190"/>
        <v>681.7260711111112</v>
      </c>
      <c r="Q4079" s="20">
        <f t="shared" si="191"/>
        <v>170526254.58588102</v>
      </c>
      <c r="R4079" s="18" t="s">
        <v>3747</v>
      </c>
      <c r="S4079" s="18">
        <v>113</v>
      </c>
    </row>
    <row r="4080" spans="1:19" x14ac:dyDescent="0.25">
      <c r="A4080" s="18" t="s">
        <v>12454</v>
      </c>
      <c r="B4080" s="18" t="s">
        <v>37</v>
      </c>
      <c r="C4080" s="18" t="s">
        <v>21</v>
      </c>
      <c r="D4080" s="18">
        <v>2002</v>
      </c>
      <c r="E4080" s="18">
        <f>VLOOKUP(D4080,'cpi roi'!A:C,2,FALSE)</f>
        <v>179.9</v>
      </c>
      <c r="F4080" s="18" t="s">
        <v>11966</v>
      </c>
      <c r="G4080" s="18">
        <v>7.3</v>
      </c>
      <c r="H4080" s="19">
        <v>203000</v>
      </c>
      <c r="I4080" s="18" t="s">
        <v>12044</v>
      </c>
      <c r="J4080" s="18" t="s">
        <v>10893</v>
      </c>
      <c r="K4080" s="18" t="s">
        <v>12455</v>
      </c>
      <c r="L4080" s="18" t="s">
        <v>34</v>
      </c>
      <c r="M4080" s="20">
        <v>11800000</v>
      </c>
      <c r="N4080" s="20">
        <v>47494916</v>
      </c>
      <c r="O4080" s="21">
        <f t="shared" si="189"/>
        <v>80443028.933852136</v>
      </c>
      <c r="P4080" s="22">
        <f t="shared" si="190"/>
        <v>402.49928813559325</v>
      </c>
      <c r="Q4080" s="20">
        <f t="shared" si="191"/>
        <v>26400731.517509725</v>
      </c>
      <c r="R4080" s="18" t="s">
        <v>27</v>
      </c>
      <c r="S4080" s="18">
        <v>101</v>
      </c>
    </row>
    <row r="4081" spans="1:19" x14ac:dyDescent="0.25">
      <c r="A4081" s="18" t="s">
        <v>12456</v>
      </c>
      <c r="B4081" s="18" t="s">
        <v>37</v>
      </c>
      <c r="C4081" s="18" t="s">
        <v>394</v>
      </c>
      <c r="D4081" s="18">
        <v>2002</v>
      </c>
      <c r="E4081" s="18">
        <f>VLOOKUP(D4081,'cpi roi'!A:C,2,FALSE)</f>
        <v>179.9</v>
      </c>
      <c r="F4081" s="18" t="s">
        <v>12457</v>
      </c>
      <c r="G4081" s="18">
        <v>7.2</v>
      </c>
      <c r="H4081" s="19">
        <v>107000</v>
      </c>
      <c r="I4081" s="18" t="s">
        <v>5089</v>
      </c>
      <c r="J4081" s="18" t="s">
        <v>9272</v>
      </c>
      <c r="K4081" s="18" t="s">
        <v>12130</v>
      </c>
      <c r="L4081" s="18" t="s">
        <v>34</v>
      </c>
      <c r="M4081" s="20">
        <v>140000000</v>
      </c>
      <c r="N4081" s="20">
        <v>110041363</v>
      </c>
      <c r="O4081" s="21">
        <f t="shared" si="189"/>
        <v>186379117.87715396</v>
      </c>
      <c r="P4081" s="22">
        <f t="shared" si="190"/>
        <v>78.600973571428568</v>
      </c>
      <c r="Q4081" s="20">
        <f t="shared" si="191"/>
        <v>61168072.818232343</v>
      </c>
      <c r="R4081" s="18" t="s">
        <v>616</v>
      </c>
      <c r="S4081" s="18">
        <v>95</v>
      </c>
    </row>
    <row r="4082" spans="1:19" x14ac:dyDescent="0.25">
      <c r="A4082" s="18" t="s">
        <v>12458</v>
      </c>
      <c r="B4082" s="18" t="s">
        <v>37</v>
      </c>
      <c r="C4082" s="18" t="s">
        <v>45</v>
      </c>
      <c r="D4082" s="18">
        <v>2002</v>
      </c>
      <c r="E4082" s="18">
        <f>VLOOKUP(D4082,'cpi roi'!A:C,2,FALSE)</f>
        <v>179.9</v>
      </c>
      <c r="F4082" s="18" t="s">
        <v>12337</v>
      </c>
      <c r="G4082" s="18">
        <v>6.6</v>
      </c>
      <c r="H4082" s="19">
        <v>122000</v>
      </c>
      <c r="I4082" s="18" t="s">
        <v>5637</v>
      </c>
      <c r="J4082" s="18" t="s">
        <v>12459</v>
      </c>
      <c r="K4082" s="18" t="s">
        <v>12459</v>
      </c>
      <c r="L4082" s="18" t="s">
        <v>199</v>
      </c>
      <c r="M4082" s="20">
        <v>5000000</v>
      </c>
      <c r="N4082" s="20">
        <v>368744044</v>
      </c>
      <c r="O4082" s="21">
        <f t="shared" si="189"/>
        <v>624548694.86826015</v>
      </c>
      <c r="P4082" s="22">
        <f t="shared" si="190"/>
        <v>7374.8808800000006</v>
      </c>
      <c r="Q4082" s="20">
        <f t="shared" si="191"/>
        <v>204971675.37520844</v>
      </c>
      <c r="R4082" s="18" t="s">
        <v>12460</v>
      </c>
      <c r="S4082" s="18">
        <v>95</v>
      </c>
    </row>
    <row r="4083" spans="1:19" x14ac:dyDescent="0.25">
      <c r="A4083" s="18" t="s">
        <v>12461</v>
      </c>
      <c r="B4083" s="18" t="s">
        <v>20</v>
      </c>
      <c r="C4083" s="18" t="s">
        <v>38</v>
      </c>
      <c r="D4083" s="18">
        <v>2002</v>
      </c>
      <c r="E4083" s="18">
        <f>VLOOKUP(D4083,'cpi roi'!A:C,2,FALSE)</f>
        <v>179.9</v>
      </c>
      <c r="F4083" s="18" t="s">
        <v>11946</v>
      </c>
      <c r="G4083" s="18">
        <v>7.2</v>
      </c>
      <c r="H4083" s="19">
        <v>133000</v>
      </c>
      <c r="I4083" s="18" t="s">
        <v>8456</v>
      </c>
      <c r="J4083" s="18" t="s">
        <v>12462</v>
      </c>
      <c r="K4083" s="18" t="s">
        <v>540</v>
      </c>
      <c r="L4083" s="18" t="s">
        <v>34</v>
      </c>
      <c r="M4083" s="20">
        <v>75000000</v>
      </c>
      <c r="N4083" s="20">
        <v>115374915</v>
      </c>
      <c r="O4083" s="21">
        <f t="shared" si="189"/>
        <v>195412654.8110061</v>
      </c>
      <c r="P4083" s="22">
        <f t="shared" si="190"/>
        <v>153.83321999999998</v>
      </c>
      <c r="Q4083" s="20">
        <f t="shared" si="191"/>
        <v>64132804.335742071</v>
      </c>
      <c r="R4083" s="18" t="s">
        <v>7591</v>
      </c>
      <c r="S4083" s="18">
        <v>138</v>
      </c>
    </row>
    <row r="4084" spans="1:19" x14ac:dyDescent="0.25">
      <c r="A4084" s="18" t="s">
        <v>12463</v>
      </c>
      <c r="B4084" s="18" t="s">
        <v>20</v>
      </c>
      <c r="C4084" s="18" t="s">
        <v>45</v>
      </c>
      <c r="D4084" s="18">
        <v>2002</v>
      </c>
      <c r="E4084" s="18">
        <f>VLOOKUP(D4084,'cpi roi'!A:C,2,FALSE)</f>
        <v>179.9</v>
      </c>
      <c r="F4084" s="18" t="s">
        <v>11981</v>
      </c>
      <c r="G4084" s="18">
        <v>5.2</v>
      </c>
      <c r="H4084" s="19">
        <v>56000</v>
      </c>
      <c r="I4084" s="18" t="s">
        <v>8757</v>
      </c>
      <c r="J4084" s="18" t="s">
        <v>12464</v>
      </c>
      <c r="K4084" s="18" t="s">
        <v>8853</v>
      </c>
      <c r="L4084" s="18" t="s">
        <v>34</v>
      </c>
      <c r="M4084" s="20">
        <v>43000000</v>
      </c>
      <c r="N4084" s="20">
        <v>69319426</v>
      </c>
      <c r="O4084" s="21">
        <f t="shared" si="189"/>
        <v>117407610.35130627</v>
      </c>
      <c r="P4084" s="22">
        <f t="shared" si="190"/>
        <v>161.20796744186046</v>
      </c>
      <c r="Q4084" s="20">
        <f t="shared" si="191"/>
        <v>38532198.999444135</v>
      </c>
      <c r="R4084" s="18" t="s">
        <v>35</v>
      </c>
      <c r="S4084" s="18">
        <v>84</v>
      </c>
    </row>
    <row r="4085" spans="1:19" x14ac:dyDescent="0.25">
      <c r="A4085" s="18" t="s">
        <v>12465</v>
      </c>
      <c r="B4085" s="18" t="s">
        <v>2004</v>
      </c>
      <c r="C4085" s="18" t="s">
        <v>38</v>
      </c>
      <c r="D4085" s="18">
        <v>2002</v>
      </c>
      <c r="E4085" s="18">
        <f>VLOOKUP(D4085,'cpi roi'!A:C,2,FALSE)</f>
        <v>179.9</v>
      </c>
      <c r="F4085" s="18" t="s">
        <v>12466</v>
      </c>
      <c r="G4085" s="18">
        <v>5.9</v>
      </c>
      <c r="H4085" s="19">
        <v>175000</v>
      </c>
      <c r="I4085" s="18" t="s">
        <v>2487</v>
      </c>
      <c r="J4085" s="18" t="s">
        <v>8028</v>
      </c>
      <c r="K4085" s="18" t="s">
        <v>11821</v>
      </c>
      <c r="L4085" s="18" t="s">
        <v>34</v>
      </c>
      <c r="M4085" s="20">
        <v>70000000</v>
      </c>
      <c r="N4085" s="20">
        <v>277448382</v>
      </c>
      <c r="O4085" s="21">
        <f t="shared" si="189"/>
        <v>469919521.93107283</v>
      </c>
      <c r="P4085" s="22">
        <f t="shared" si="190"/>
        <v>396.3548314285714</v>
      </c>
      <c r="Q4085" s="20">
        <f t="shared" si="191"/>
        <v>154223669.81656474</v>
      </c>
      <c r="R4085" s="18" t="s">
        <v>11858</v>
      </c>
      <c r="S4085" s="18">
        <v>124</v>
      </c>
    </row>
    <row r="4086" spans="1:19" x14ac:dyDescent="0.25">
      <c r="A4086" s="18" t="s">
        <v>12467</v>
      </c>
      <c r="B4086" s="18" t="s">
        <v>20</v>
      </c>
      <c r="C4086" s="18" t="s">
        <v>38</v>
      </c>
      <c r="D4086" s="18">
        <v>2002</v>
      </c>
      <c r="E4086" s="18">
        <f>VLOOKUP(D4086,'cpi roi'!A:C,2,FALSE)</f>
        <v>179.9</v>
      </c>
      <c r="F4086" s="18" t="s">
        <v>12468</v>
      </c>
      <c r="G4086" s="18">
        <v>7.4</v>
      </c>
      <c r="H4086" s="19">
        <v>316000</v>
      </c>
      <c r="I4086" s="18" t="s">
        <v>12469</v>
      </c>
      <c r="J4086" s="18" t="s">
        <v>12469</v>
      </c>
      <c r="K4086" s="18" t="s">
        <v>3910</v>
      </c>
      <c r="L4086" s="18" t="s">
        <v>34</v>
      </c>
      <c r="M4086" s="20">
        <v>20000000</v>
      </c>
      <c r="N4086" s="20">
        <v>5368217</v>
      </c>
      <c r="O4086" s="21">
        <f t="shared" si="189"/>
        <v>9092249.6937187333</v>
      </c>
      <c r="P4086" s="22">
        <f t="shared" si="190"/>
        <v>26.841085</v>
      </c>
      <c r="Q4086" s="20">
        <f t="shared" si="191"/>
        <v>2984000.555864369</v>
      </c>
      <c r="R4086" s="18" t="s">
        <v>8990</v>
      </c>
      <c r="S4086" s="18">
        <v>107</v>
      </c>
    </row>
    <row r="4087" spans="1:19" x14ac:dyDescent="0.25">
      <c r="A4087" s="18" t="s">
        <v>12470</v>
      </c>
      <c r="B4087" s="18" t="s">
        <v>2004</v>
      </c>
      <c r="C4087" s="18" t="s">
        <v>38</v>
      </c>
      <c r="D4087" s="18">
        <v>2002</v>
      </c>
      <c r="E4087" s="18">
        <f>VLOOKUP(D4087,'cpi roi'!A:C,2,FALSE)</f>
        <v>179.9</v>
      </c>
      <c r="F4087" s="18" t="s">
        <v>12471</v>
      </c>
      <c r="G4087" s="18">
        <v>5.5</v>
      </c>
      <c r="H4087" s="19">
        <v>133000</v>
      </c>
      <c r="I4087" s="18" t="s">
        <v>3937</v>
      </c>
      <c r="J4087" s="18" t="s">
        <v>7686</v>
      </c>
      <c r="K4087" s="18" t="s">
        <v>12472</v>
      </c>
      <c r="L4087" s="18" t="s">
        <v>34</v>
      </c>
      <c r="M4087" s="20">
        <v>60000000</v>
      </c>
      <c r="N4087" s="20">
        <v>180630907</v>
      </c>
      <c r="O4087" s="21">
        <f t="shared" si="189"/>
        <v>305937950.87770981</v>
      </c>
      <c r="P4087" s="22">
        <f t="shared" si="190"/>
        <v>301.05151166666667</v>
      </c>
      <c r="Q4087" s="20">
        <f t="shared" si="191"/>
        <v>100406285.15842134</v>
      </c>
      <c r="R4087" s="18" t="s">
        <v>65</v>
      </c>
      <c r="S4087" s="18">
        <v>92</v>
      </c>
    </row>
    <row r="4088" spans="1:19" x14ac:dyDescent="0.25">
      <c r="A4088" s="18" t="s">
        <v>12473</v>
      </c>
      <c r="B4088" s="18" t="s">
        <v>20</v>
      </c>
      <c r="C4088" s="18" t="s">
        <v>45</v>
      </c>
      <c r="D4088" s="18">
        <v>2002</v>
      </c>
      <c r="E4088" s="18">
        <f>VLOOKUP(D4088,'cpi roi'!A:C,2,FALSE)</f>
        <v>179.9</v>
      </c>
      <c r="F4088" s="18" t="s">
        <v>12474</v>
      </c>
      <c r="G4088" s="18">
        <v>7.3</v>
      </c>
      <c r="H4088" s="19">
        <v>152000</v>
      </c>
      <c r="I4088" s="18" t="s">
        <v>9099</v>
      </c>
      <c r="J4088" s="18" t="s">
        <v>9099</v>
      </c>
      <c r="K4088" s="18" t="s">
        <v>8517</v>
      </c>
      <c r="L4088" s="18" t="s">
        <v>34</v>
      </c>
      <c r="M4088" s="20">
        <v>25000000</v>
      </c>
      <c r="N4088" s="20">
        <v>24675714</v>
      </c>
      <c r="O4088" s="21">
        <f t="shared" si="189"/>
        <v>41793719.042801559</v>
      </c>
      <c r="P4088" s="22">
        <f t="shared" si="190"/>
        <v>98.702856000000011</v>
      </c>
      <c r="Q4088" s="20">
        <f t="shared" si="191"/>
        <v>13716350.194552528</v>
      </c>
      <c r="R4088" s="18" t="s">
        <v>2031</v>
      </c>
      <c r="S4088" s="18">
        <v>95</v>
      </c>
    </row>
    <row r="4089" spans="1:19" x14ac:dyDescent="0.25">
      <c r="A4089" s="18" t="s">
        <v>12475</v>
      </c>
      <c r="B4089" s="18" t="s">
        <v>2004</v>
      </c>
      <c r="C4089" s="18" t="s">
        <v>38</v>
      </c>
      <c r="D4089" s="18">
        <v>2002</v>
      </c>
      <c r="E4089" s="18">
        <f>VLOOKUP(D4089,'cpi roi'!A:C,2,FALSE)</f>
        <v>179.9</v>
      </c>
      <c r="F4089" s="18" t="s">
        <v>12476</v>
      </c>
      <c r="G4089" s="18">
        <v>6.1</v>
      </c>
      <c r="H4089" s="19">
        <v>209000</v>
      </c>
      <c r="I4089" s="18" t="s">
        <v>8059</v>
      </c>
      <c r="J4089" s="18" t="s">
        <v>8524</v>
      </c>
      <c r="K4089" s="18" t="s">
        <v>4736</v>
      </c>
      <c r="L4089" s="18" t="s">
        <v>26</v>
      </c>
      <c r="M4089" s="20">
        <v>142000000</v>
      </c>
      <c r="N4089" s="20">
        <v>431971116</v>
      </c>
      <c r="O4089" s="21">
        <f t="shared" si="189"/>
        <v>731637571.12395775</v>
      </c>
      <c r="P4089" s="22">
        <f t="shared" si="190"/>
        <v>304.20501126760564</v>
      </c>
      <c r="Q4089" s="20">
        <f t="shared" si="191"/>
        <v>240117351.8621456</v>
      </c>
      <c r="R4089" s="18" t="s">
        <v>593</v>
      </c>
      <c r="S4089" s="18">
        <v>133</v>
      </c>
    </row>
    <row r="4090" spans="1:19" x14ac:dyDescent="0.25">
      <c r="A4090" s="18" t="s">
        <v>12477</v>
      </c>
      <c r="B4090" s="18" t="s">
        <v>2004</v>
      </c>
      <c r="C4090" s="18" t="s">
        <v>38</v>
      </c>
      <c r="D4090" s="18">
        <v>2002</v>
      </c>
      <c r="E4090" s="18">
        <f>VLOOKUP(D4090,'cpi roi'!A:C,2,FALSE)</f>
        <v>179.9</v>
      </c>
      <c r="F4090" s="18" t="s">
        <v>12281</v>
      </c>
      <c r="G4090" s="18">
        <v>6</v>
      </c>
      <c r="H4090" s="19">
        <v>120000</v>
      </c>
      <c r="I4090" s="18" t="s">
        <v>8740</v>
      </c>
      <c r="J4090" s="18" t="s">
        <v>9063</v>
      </c>
      <c r="K4090" s="18" t="s">
        <v>10850</v>
      </c>
      <c r="L4090" s="18" t="s">
        <v>34</v>
      </c>
      <c r="M4090" s="20">
        <v>80000000</v>
      </c>
      <c r="N4090" s="20">
        <v>123729176</v>
      </c>
      <c r="O4090" s="21">
        <f t="shared" si="189"/>
        <v>209562423.16397998</v>
      </c>
      <c r="P4090" s="22">
        <f t="shared" si="190"/>
        <v>154.66146999999998</v>
      </c>
      <c r="Q4090" s="20">
        <f t="shared" si="191"/>
        <v>68776640.355753183</v>
      </c>
      <c r="R4090" s="18" t="s">
        <v>27</v>
      </c>
      <c r="S4090" s="18">
        <v>96</v>
      </c>
    </row>
    <row r="4091" spans="1:19" x14ac:dyDescent="0.25">
      <c r="A4091" s="18" t="s">
        <v>12478</v>
      </c>
      <c r="B4091" s="18" t="s">
        <v>2004</v>
      </c>
      <c r="C4091" s="18" t="s">
        <v>45</v>
      </c>
      <c r="D4091" s="18">
        <v>2002</v>
      </c>
      <c r="E4091" s="18">
        <f>VLOOKUP(D4091,'cpi roi'!A:C,2,FALSE)</f>
        <v>179.9</v>
      </c>
      <c r="F4091" s="18" t="s">
        <v>12479</v>
      </c>
      <c r="G4091" s="18">
        <v>6.6</v>
      </c>
      <c r="H4091" s="19">
        <v>106000</v>
      </c>
      <c r="I4091" s="18" t="s">
        <v>7855</v>
      </c>
      <c r="J4091" s="18" t="s">
        <v>7855</v>
      </c>
      <c r="K4091" s="18" t="s">
        <v>12480</v>
      </c>
      <c r="L4091" s="18" t="s">
        <v>26</v>
      </c>
      <c r="M4091" s="20">
        <v>0</v>
      </c>
      <c r="N4091" s="20">
        <v>76585828</v>
      </c>
      <c r="O4091" s="21">
        <f t="shared" si="189"/>
        <v>129714851.53752084</v>
      </c>
      <c r="P4091" s="22">
        <f t="shared" si="190"/>
        <v>0</v>
      </c>
      <c r="Q4091" s="20">
        <f t="shared" si="191"/>
        <v>42571332.962757081</v>
      </c>
      <c r="R4091" s="18" t="s">
        <v>12481</v>
      </c>
      <c r="S4091" s="18">
        <v>112</v>
      </c>
    </row>
    <row r="4092" spans="1:19" x14ac:dyDescent="0.25">
      <c r="A4092" s="18" t="s">
        <v>12482</v>
      </c>
      <c r="B4092" s="18" t="s">
        <v>2004</v>
      </c>
      <c r="C4092" s="18" t="s">
        <v>38</v>
      </c>
      <c r="D4092" s="18">
        <v>2002</v>
      </c>
      <c r="E4092" s="18">
        <f>VLOOKUP(D4092,'cpi roi'!A:C,2,FALSE)</f>
        <v>179.9</v>
      </c>
      <c r="F4092" s="18" t="s">
        <v>12274</v>
      </c>
      <c r="G4092" s="18">
        <v>6.8</v>
      </c>
      <c r="H4092" s="19">
        <v>290000</v>
      </c>
      <c r="I4092" s="18" t="s">
        <v>12483</v>
      </c>
      <c r="J4092" s="18" t="s">
        <v>2911</v>
      </c>
      <c r="K4092" s="18" t="s">
        <v>11243</v>
      </c>
      <c r="L4092" s="18" t="s">
        <v>457</v>
      </c>
      <c r="M4092" s="20">
        <v>21000000</v>
      </c>
      <c r="N4092" s="20">
        <v>43928932</v>
      </c>
      <c r="O4092" s="21">
        <f t="shared" si="189"/>
        <v>74403255.032795995</v>
      </c>
      <c r="P4092" s="22">
        <f t="shared" si="190"/>
        <v>209.18539047619049</v>
      </c>
      <c r="Q4092" s="20">
        <f t="shared" si="191"/>
        <v>24418528.071150638</v>
      </c>
      <c r="R4092" s="18" t="s">
        <v>12254</v>
      </c>
      <c r="S4092" s="18">
        <v>92</v>
      </c>
    </row>
    <row r="4093" spans="1:19" x14ac:dyDescent="0.25">
      <c r="A4093" s="18" t="s">
        <v>12484</v>
      </c>
      <c r="B4093" s="18" t="s">
        <v>2004</v>
      </c>
      <c r="C4093" s="18" t="s">
        <v>21</v>
      </c>
      <c r="D4093" s="18">
        <v>2002</v>
      </c>
      <c r="E4093" s="18">
        <f>VLOOKUP(D4093,'cpi roi'!A:C,2,FALSE)</f>
        <v>179.9</v>
      </c>
      <c r="F4093" s="18" t="s">
        <v>12485</v>
      </c>
      <c r="G4093" s="18">
        <v>5.7</v>
      </c>
      <c r="H4093" s="19">
        <v>30000</v>
      </c>
      <c r="I4093" s="18" t="s">
        <v>2887</v>
      </c>
      <c r="J4093" s="18" t="s">
        <v>12436</v>
      </c>
      <c r="K4093" s="18" t="s">
        <v>12486</v>
      </c>
      <c r="L4093" s="18" t="s">
        <v>34</v>
      </c>
      <c r="M4093" s="20">
        <v>25000000</v>
      </c>
      <c r="N4093" s="20">
        <v>51843679</v>
      </c>
      <c r="O4093" s="21">
        <f t="shared" si="189"/>
        <v>87808610.290717065</v>
      </c>
      <c r="P4093" s="22">
        <f t="shared" si="190"/>
        <v>207.37471599999998</v>
      </c>
      <c r="Q4093" s="20">
        <f t="shared" si="191"/>
        <v>28818053.918843798</v>
      </c>
      <c r="R4093" s="18" t="s">
        <v>65</v>
      </c>
      <c r="S4093" s="18">
        <v>104</v>
      </c>
    </row>
    <row r="4094" spans="1:19" x14ac:dyDescent="0.25">
      <c r="A4094" s="18" t="s">
        <v>12487</v>
      </c>
      <c r="B4094" s="18" t="s">
        <v>20</v>
      </c>
      <c r="C4094" s="18" t="s">
        <v>56</v>
      </c>
      <c r="D4094" s="18">
        <v>2002</v>
      </c>
      <c r="E4094" s="18">
        <f>VLOOKUP(D4094,'cpi roi'!A:C,2,FALSE)</f>
        <v>179.9</v>
      </c>
      <c r="F4094" s="18" t="s">
        <v>12488</v>
      </c>
      <c r="G4094" s="18">
        <v>5.5</v>
      </c>
      <c r="H4094" s="19">
        <v>96000</v>
      </c>
      <c r="I4094" s="18" t="s">
        <v>11895</v>
      </c>
      <c r="J4094" s="18" t="s">
        <v>12489</v>
      </c>
      <c r="K4094" s="18" t="s">
        <v>12490</v>
      </c>
      <c r="L4094" s="18" t="s">
        <v>34</v>
      </c>
      <c r="M4094" s="20">
        <v>20000000</v>
      </c>
      <c r="N4094" s="20">
        <v>68349884</v>
      </c>
      <c r="O4094" s="21">
        <f t="shared" si="189"/>
        <v>115765478.90383546</v>
      </c>
      <c r="P4094" s="22">
        <f t="shared" si="190"/>
        <v>341.74941999999999</v>
      </c>
      <c r="Q4094" s="20">
        <f t="shared" si="191"/>
        <v>37993265.147304058</v>
      </c>
      <c r="R4094" s="18" t="s">
        <v>27</v>
      </c>
      <c r="S4094" s="18">
        <v>91</v>
      </c>
    </row>
    <row r="4095" spans="1:19" x14ac:dyDescent="0.25">
      <c r="A4095" s="18" t="s">
        <v>12491</v>
      </c>
      <c r="B4095" s="18" t="s">
        <v>20</v>
      </c>
      <c r="C4095" s="18" t="s">
        <v>45</v>
      </c>
      <c r="D4095" s="18">
        <v>2002</v>
      </c>
      <c r="E4095" s="18">
        <f>VLOOKUP(D4095,'cpi roi'!A:C,2,FALSE)</f>
        <v>179.9</v>
      </c>
      <c r="F4095" s="18" t="s">
        <v>12267</v>
      </c>
      <c r="G4095" s="18">
        <v>6.4</v>
      </c>
      <c r="H4095" s="19">
        <v>105000</v>
      </c>
      <c r="I4095" s="18" t="s">
        <v>12492</v>
      </c>
      <c r="J4095" s="18" t="s">
        <v>12493</v>
      </c>
      <c r="K4095" s="18" t="s">
        <v>12494</v>
      </c>
      <c r="L4095" s="18" t="s">
        <v>5820</v>
      </c>
      <c r="M4095" s="20">
        <v>5000000</v>
      </c>
      <c r="N4095" s="20">
        <v>38275483</v>
      </c>
      <c r="O4095" s="21">
        <f t="shared" si="189"/>
        <v>64827902.55753196</v>
      </c>
      <c r="P4095" s="22">
        <f t="shared" si="190"/>
        <v>765.50966000000005</v>
      </c>
      <c r="Q4095" s="20">
        <f t="shared" si="191"/>
        <v>21275977.209560864</v>
      </c>
      <c r="R4095" s="18" t="s">
        <v>12495</v>
      </c>
      <c r="S4095" s="18">
        <v>92</v>
      </c>
    </row>
    <row r="4096" spans="1:19" x14ac:dyDescent="0.25">
      <c r="A4096" s="18" t="s">
        <v>12496</v>
      </c>
      <c r="B4096" s="18" t="s">
        <v>2004</v>
      </c>
      <c r="C4096" s="18" t="s">
        <v>45</v>
      </c>
      <c r="D4096" s="18">
        <v>2002</v>
      </c>
      <c r="E4096" s="18">
        <f>VLOOKUP(D4096,'cpi roi'!A:C,2,FALSE)</f>
        <v>179.9</v>
      </c>
      <c r="F4096" s="18" t="s">
        <v>12433</v>
      </c>
      <c r="G4096" s="18">
        <v>5.3</v>
      </c>
      <c r="H4096" s="19">
        <v>86000</v>
      </c>
      <c r="I4096" s="18" t="s">
        <v>4256</v>
      </c>
      <c r="J4096" s="18" t="s">
        <v>1314</v>
      </c>
      <c r="K4096" s="18" t="s">
        <v>9705</v>
      </c>
      <c r="L4096" s="18" t="s">
        <v>34</v>
      </c>
      <c r="M4096" s="20">
        <v>55000000</v>
      </c>
      <c r="N4096" s="20">
        <v>154906693</v>
      </c>
      <c r="O4096" s="21">
        <f t="shared" si="189"/>
        <v>262368367.74374652</v>
      </c>
      <c r="P4096" s="22">
        <f t="shared" si="190"/>
        <v>281.64853272727271</v>
      </c>
      <c r="Q4096" s="20">
        <f t="shared" si="191"/>
        <v>86107111.17287381</v>
      </c>
      <c r="R4096" s="18" t="s">
        <v>11858</v>
      </c>
      <c r="S4096" s="18">
        <v>105</v>
      </c>
    </row>
    <row r="4097" spans="1:19" x14ac:dyDescent="0.25">
      <c r="A4097" s="18" t="s">
        <v>12497</v>
      </c>
      <c r="B4097" s="18" t="s">
        <v>341</v>
      </c>
      <c r="C4097" s="18" t="s">
        <v>394</v>
      </c>
      <c r="D4097" s="18">
        <v>2002</v>
      </c>
      <c r="E4097" s="18">
        <f>VLOOKUP(D4097,'cpi roi'!A:C,2,FALSE)</f>
        <v>179.9</v>
      </c>
      <c r="F4097" s="18" t="s">
        <v>12444</v>
      </c>
      <c r="G4097" s="18">
        <v>7.2</v>
      </c>
      <c r="H4097" s="19">
        <v>69000</v>
      </c>
      <c r="I4097" s="18" t="s">
        <v>12498</v>
      </c>
      <c r="J4097" s="18" t="s">
        <v>3427</v>
      </c>
      <c r="K4097" s="18" t="s">
        <v>9532</v>
      </c>
      <c r="L4097" s="18" t="s">
        <v>34</v>
      </c>
      <c r="M4097" s="20">
        <v>80000000</v>
      </c>
      <c r="N4097" s="20">
        <v>122563539</v>
      </c>
      <c r="O4097" s="21">
        <f t="shared" si="189"/>
        <v>207588161.94163424</v>
      </c>
      <c r="P4097" s="22">
        <f t="shared" si="190"/>
        <v>153.20442375000002</v>
      </c>
      <c r="Q4097" s="20">
        <f t="shared" si="191"/>
        <v>68128704.280155629</v>
      </c>
      <c r="R4097" s="18" t="s">
        <v>10176</v>
      </c>
      <c r="S4097" s="18">
        <v>83</v>
      </c>
    </row>
    <row r="4098" spans="1:19" x14ac:dyDescent="0.25">
      <c r="A4098" s="18" t="s">
        <v>12499</v>
      </c>
      <c r="B4098" s="18" t="s">
        <v>20</v>
      </c>
      <c r="C4098" s="18" t="s">
        <v>38</v>
      </c>
      <c r="D4098" s="18">
        <v>2002</v>
      </c>
      <c r="E4098" s="18">
        <f>VLOOKUP(D4098,'cpi roi'!A:C,2,FALSE)</f>
        <v>179.9</v>
      </c>
      <c r="F4098" s="18" t="s">
        <v>12500</v>
      </c>
      <c r="G4098" s="18">
        <v>6.7</v>
      </c>
      <c r="H4098" s="19">
        <v>204000</v>
      </c>
      <c r="I4098" s="18" t="s">
        <v>7560</v>
      </c>
      <c r="J4098" s="18" t="s">
        <v>12501</v>
      </c>
      <c r="K4098" s="18" t="s">
        <v>6344</v>
      </c>
      <c r="L4098" s="18" t="s">
        <v>5820</v>
      </c>
      <c r="M4098" s="20">
        <v>54000000</v>
      </c>
      <c r="N4098" s="20">
        <v>155010032</v>
      </c>
      <c r="O4098" s="21">
        <f t="shared" si="189"/>
        <v>262543394.9438577</v>
      </c>
      <c r="P4098" s="22">
        <f t="shared" si="190"/>
        <v>287.05561481481482</v>
      </c>
      <c r="Q4098" s="20">
        <f t="shared" si="191"/>
        <v>86164553.640911609</v>
      </c>
      <c r="R4098" s="18" t="s">
        <v>2031</v>
      </c>
      <c r="S4098" s="18">
        <v>117</v>
      </c>
    </row>
    <row r="4099" spans="1:19" x14ac:dyDescent="0.25">
      <c r="A4099" s="18" t="s">
        <v>12502</v>
      </c>
      <c r="B4099" s="18" t="s">
        <v>20</v>
      </c>
      <c r="C4099" s="18" t="s">
        <v>67</v>
      </c>
      <c r="D4099" s="18">
        <v>2002</v>
      </c>
      <c r="E4099" s="18">
        <f>VLOOKUP(D4099,'cpi roi'!A:C,2,FALSE)</f>
        <v>179.9</v>
      </c>
      <c r="F4099" s="18" t="s">
        <v>12476</v>
      </c>
      <c r="G4099" s="18">
        <v>7.4</v>
      </c>
      <c r="H4099" s="19">
        <v>83000</v>
      </c>
      <c r="I4099" s="18" t="s">
        <v>10937</v>
      </c>
      <c r="J4099" s="18" t="s">
        <v>12503</v>
      </c>
      <c r="K4099" s="18" t="s">
        <v>12504</v>
      </c>
      <c r="L4099" s="18" t="s">
        <v>1199</v>
      </c>
      <c r="M4099" s="20">
        <v>12000000</v>
      </c>
      <c r="N4099" s="20">
        <v>56298474</v>
      </c>
      <c r="O4099" s="21">
        <f t="shared" ref="O4099:O4162" si="192">(304.7/E4099)*N4099</f>
        <v>95353780.032240137</v>
      </c>
      <c r="P4099" s="22">
        <f t="shared" ref="P4099:P4162" si="193">IFERROR(N4099/M4099, 0)*100</f>
        <v>469.15395000000001</v>
      </c>
      <c r="Q4099" s="20">
        <f t="shared" ref="Q4099:Q4162" si="194">N4099/(E4099/100)</f>
        <v>31294315.730961643</v>
      </c>
      <c r="R4099" s="18" t="s">
        <v>12505</v>
      </c>
      <c r="S4099" s="18">
        <v>123</v>
      </c>
    </row>
    <row r="4100" spans="1:19" x14ac:dyDescent="0.25">
      <c r="A4100" s="18" t="s">
        <v>12506</v>
      </c>
      <c r="B4100" s="18" t="s">
        <v>20</v>
      </c>
      <c r="C4100" s="18" t="s">
        <v>108</v>
      </c>
      <c r="D4100" s="18">
        <v>2002</v>
      </c>
      <c r="E4100" s="18">
        <f>VLOOKUP(D4100,'cpi roi'!A:C,2,FALSE)</f>
        <v>179.9</v>
      </c>
      <c r="F4100" s="18" t="s">
        <v>12507</v>
      </c>
      <c r="G4100" s="18">
        <v>7</v>
      </c>
      <c r="H4100" s="19">
        <v>255000</v>
      </c>
      <c r="I4100" s="18" t="s">
        <v>833</v>
      </c>
      <c r="J4100" s="18" t="s">
        <v>2488</v>
      </c>
      <c r="K4100" s="18" t="s">
        <v>11550</v>
      </c>
      <c r="L4100" s="18" t="s">
        <v>34</v>
      </c>
      <c r="M4100" s="20">
        <v>13000000</v>
      </c>
      <c r="N4100" s="20">
        <v>97837138</v>
      </c>
      <c r="O4100" s="21">
        <f t="shared" si="192"/>
        <v>165708593.3774319</v>
      </c>
      <c r="P4100" s="22">
        <f t="shared" si="193"/>
        <v>752.59336923076921</v>
      </c>
      <c r="Q4100" s="20">
        <f t="shared" si="194"/>
        <v>54384178.98832684</v>
      </c>
      <c r="R4100" s="18" t="s">
        <v>9112</v>
      </c>
      <c r="S4100" s="18">
        <v>81</v>
      </c>
    </row>
    <row r="4101" spans="1:19" x14ac:dyDescent="0.25">
      <c r="A4101" s="18" t="s">
        <v>12508</v>
      </c>
      <c r="B4101" s="18" t="s">
        <v>2004</v>
      </c>
      <c r="C4101" s="18" t="s">
        <v>45</v>
      </c>
      <c r="D4101" s="18">
        <v>2002</v>
      </c>
      <c r="E4101" s="18">
        <f>VLOOKUP(D4101,'cpi roi'!A:C,2,FALSE)</f>
        <v>179.9</v>
      </c>
      <c r="F4101" s="18" t="s">
        <v>12509</v>
      </c>
      <c r="G4101" s="18">
        <v>7.1</v>
      </c>
      <c r="H4101" s="19">
        <v>176000</v>
      </c>
      <c r="I4101" s="18" t="s">
        <v>12310</v>
      </c>
      <c r="J4101" s="18" t="s">
        <v>9852</v>
      </c>
      <c r="K4101" s="18" t="s">
        <v>6914</v>
      </c>
      <c r="L4101" s="18" t="s">
        <v>26</v>
      </c>
      <c r="M4101" s="20">
        <v>30000000</v>
      </c>
      <c r="N4101" s="20">
        <v>130549455</v>
      </c>
      <c r="O4101" s="21">
        <f t="shared" si="192"/>
        <v>221114057.46803778</v>
      </c>
      <c r="P4101" s="22">
        <f t="shared" si="193"/>
        <v>435.16484999999994</v>
      </c>
      <c r="Q4101" s="20">
        <f t="shared" si="194"/>
        <v>72567790.439132839</v>
      </c>
      <c r="R4101" s="18" t="s">
        <v>65</v>
      </c>
      <c r="S4101" s="18">
        <v>101</v>
      </c>
    </row>
    <row r="4102" spans="1:19" x14ac:dyDescent="0.25">
      <c r="A4102" s="18" t="s">
        <v>12510</v>
      </c>
      <c r="B4102" s="18" t="s">
        <v>20</v>
      </c>
      <c r="C4102" s="18" t="s">
        <v>67</v>
      </c>
      <c r="D4102" s="18">
        <v>2002</v>
      </c>
      <c r="E4102" s="18">
        <f>VLOOKUP(D4102,'cpi roi'!A:C,2,FALSE)</f>
        <v>179.9</v>
      </c>
      <c r="F4102" s="18" t="s">
        <v>12452</v>
      </c>
      <c r="G4102" s="18">
        <v>7</v>
      </c>
      <c r="H4102" s="19">
        <v>85000</v>
      </c>
      <c r="I4102" s="18" t="s">
        <v>9716</v>
      </c>
      <c r="J4102" s="18" t="s">
        <v>476</v>
      </c>
      <c r="K4102" s="18" t="s">
        <v>9962</v>
      </c>
      <c r="L4102" s="18" t="s">
        <v>34</v>
      </c>
      <c r="M4102" s="20">
        <v>30000000</v>
      </c>
      <c r="N4102" s="20">
        <v>33013805</v>
      </c>
      <c r="O4102" s="21">
        <f t="shared" si="192"/>
        <v>55916099.963868812</v>
      </c>
      <c r="P4102" s="22">
        <f t="shared" si="193"/>
        <v>110.04601666666667</v>
      </c>
      <c r="Q4102" s="20">
        <f t="shared" si="194"/>
        <v>18351197.887715396</v>
      </c>
      <c r="R4102" s="18" t="s">
        <v>3747</v>
      </c>
      <c r="S4102" s="18">
        <v>113</v>
      </c>
    </row>
    <row r="4103" spans="1:19" x14ac:dyDescent="0.25">
      <c r="A4103" s="18" t="s">
        <v>12511</v>
      </c>
      <c r="B4103" s="18" t="s">
        <v>2004</v>
      </c>
      <c r="C4103" s="18" t="s">
        <v>38</v>
      </c>
      <c r="D4103" s="18">
        <v>2002</v>
      </c>
      <c r="E4103" s="18">
        <f>VLOOKUP(D4103,'cpi roi'!A:C,2,FALSE)</f>
        <v>179.9</v>
      </c>
      <c r="F4103" s="18" t="s">
        <v>11966</v>
      </c>
      <c r="G4103" s="18">
        <v>6.2</v>
      </c>
      <c r="H4103" s="19">
        <v>44000</v>
      </c>
      <c r="I4103" s="18" t="s">
        <v>8647</v>
      </c>
      <c r="J4103" s="18" t="s">
        <v>8647</v>
      </c>
      <c r="K4103" s="18" t="s">
        <v>8647</v>
      </c>
      <c r="L4103" s="18" t="s">
        <v>34</v>
      </c>
      <c r="M4103" s="20">
        <v>10000000</v>
      </c>
      <c r="N4103" s="20">
        <v>16994625</v>
      </c>
      <c r="O4103" s="21">
        <f t="shared" si="192"/>
        <v>28784114.716509171</v>
      </c>
      <c r="P4103" s="22">
        <f t="shared" si="193"/>
        <v>169.94625000000002</v>
      </c>
      <c r="Q4103" s="20">
        <f t="shared" si="194"/>
        <v>9446706.5036131181</v>
      </c>
      <c r="R4103" s="18" t="s">
        <v>184</v>
      </c>
      <c r="S4103" s="18">
        <v>81</v>
      </c>
    </row>
    <row r="4104" spans="1:19" x14ac:dyDescent="0.25">
      <c r="A4104" s="18" t="s">
        <v>7111</v>
      </c>
      <c r="B4104" s="18" t="s">
        <v>2004</v>
      </c>
      <c r="C4104" s="18" t="s">
        <v>38</v>
      </c>
      <c r="D4104" s="18">
        <v>2002</v>
      </c>
      <c r="E4104" s="18">
        <f>VLOOKUP(D4104,'cpi roi'!A:C,2,FALSE)</f>
        <v>179.9</v>
      </c>
      <c r="F4104" s="18" t="s">
        <v>12512</v>
      </c>
      <c r="G4104" s="18">
        <v>7.9</v>
      </c>
      <c r="H4104" s="19">
        <v>176000</v>
      </c>
      <c r="I4104" s="18" t="s">
        <v>5991</v>
      </c>
      <c r="J4104" s="18" t="s">
        <v>12513</v>
      </c>
      <c r="K4104" s="18" t="s">
        <v>7346</v>
      </c>
      <c r="L4104" s="18" t="s">
        <v>5994</v>
      </c>
      <c r="M4104" s="20">
        <v>31000000</v>
      </c>
      <c r="N4104" s="20">
        <v>177395557</v>
      </c>
      <c r="O4104" s="21">
        <f t="shared" si="192"/>
        <v>300458177.97609782</v>
      </c>
      <c r="P4104" s="22">
        <f t="shared" si="193"/>
        <v>572.24373225806448</v>
      </c>
      <c r="Q4104" s="20">
        <f t="shared" si="194"/>
        <v>98607869.37187326</v>
      </c>
      <c r="R4104" s="18" t="s">
        <v>12514</v>
      </c>
      <c r="S4104" s="18">
        <v>120</v>
      </c>
    </row>
    <row r="4105" spans="1:19" x14ac:dyDescent="0.25">
      <c r="A4105" s="18" t="s">
        <v>12515</v>
      </c>
      <c r="B4105" s="18" t="s">
        <v>2004</v>
      </c>
      <c r="C4105" s="18" t="s">
        <v>38</v>
      </c>
      <c r="D4105" s="18">
        <v>2002</v>
      </c>
      <c r="E4105" s="18">
        <f>VLOOKUP(D4105,'cpi roi'!A:C,2,FALSE)</f>
        <v>179.9</v>
      </c>
      <c r="F4105" s="18" t="s">
        <v>12433</v>
      </c>
      <c r="G4105" s="18">
        <v>6.4</v>
      </c>
      <c r="H4105" s="19">
        <v>75000</v>
      </c>
      <c r="I4105" s="18" t="s">
        <v>9125</v>
      </c>
      <c r="J4105" s="18" t="s">
        <v>1032</v>
      </c>
      <c r="K4105" s="18" t="s">
        <v>7998</v>
      </c>
      <c r="L4105" s="18" t="s">
        <v>34</v>
      </c>
      <c r="M4105" s="20">
        <v>60000000</v>
      </c>
      <c r="N4105" s="20">
        <v>67336470</v>
      </c>
      <c r="O4105" s="21">
        <f t="shared" si="192"/>
        <v>114049040.62812674</v>
      </c>
      <c r="P4105" s="22">
        <f t="shared" si="193"/>
        <v>112.22745</v>
      </c>
      <c r="Q4105" s="20">
        <f t="shared" si="194"/>
        <v>37429944.413563088</v>
      </c>
      <c r="R4105" s="18" t="s">
        <v>48</v>
      </c>
      <c r="S4105" s="18">
        <v>116</v>
      </c>
    </row>
    <row r="4106" spans="1:19" x14ac:dyDescent="0.25">
      <c r="A4106" s="18" t="s">
        <v>12516</v>
      </c>
      <c r="B4106" s="18" t="s">
        <v>2004</v>
      </c>
      <c r="C4106" s="18" t="s">
        <v>38</v>
      </c>
      <c r="D4106" s="18">
        <v>2002</v>
      </c>
      <c r="E4106" s="18">
        <f>VLOOKUP(D4106,'cpi roi'!A:C,2,FALSE)</f>
        <v>179.9</v>
      </c>
      <c r="F4106" s="18" t="s">
        <v>12517</v>
      </c>
      <c r="G4106" s="18">
        <v>5.4</v>
      </c>
      <c r="H4106" s="19">
        <v>53000</v>
      </c>
      <c r="I4106" s="18" t="s">
        <v>12518</v>
      </c>
      <c r="J4106" s="18" t="s">
        <v>12518</v>
      </c>
      <c r="K4106" s="18" t="s">
        <v>11352</v>
      </c>
      <c r="L4106" s="18" t="s">
        <v>34</v>
      </c>
      <c r="M4106" s="20">
        <v>30000000</v>
      </c>
      <c r="N4106" s="20">
        <v>45867333</v>
      </c>
      <c r="O4106" s="21">
        <f t="shared" si="192"/>
        <v>77686361.11784324</v>
      </c>
      <c r="P4106" s="22">
        <f t="shared" si="193"/>
        <v>152.89111</v>
      </c>
      <c r="Q4106" s="20">
        <f t="shared" si="194"/>
        <v>25496016.120066702</v>
      </c>
      <c r="R4106" s="18" t="s">
        <v>27</v>
      </c>
      <c r="S4106" s="18">
        <v>99</v>
      </c>
    </row>
    <row r="4107" spans="1:19" x14ac:dyDescent="0.25">
      <c r="A4107" s="18" t="s">
        <v>12519</v>
      </c>
      <c r="B4107" s="18" t="s">
        <v>20</v>
      </c>
      <c r="C4107" s="18" t="s">
        <v>21</v>
      </c>
      <c r="D4107" s="18">
        <v>2002</v>
      </c>
      <c r="E4107" s="18">
        <f>VLOOKUP(D4107,'cpi roi'!A:C,2,FALSE)</f>
        <v>179.9</v>
      </c>
      <c r="F4107" s="18" t="s">
        <v>12520</v>
      </c>
      <c r="G4107" s="18">
        <v>5.3</v>
      </c>
      <c r="H4107" s="19">
        <v>53000</v>
      </c>
      <c r="I4107" s="18" t="s">
        <v>11121</v>
      </c>
      <c r="J4107" s="18" t="s">
        <v>7944</v>
      </c>
      <c r="K4107" s="18" t="s">
        <v>12521</v>
      </c>
      <c r="L4107" s="18" t="s">
        <v>34</v>
      </c>
      <c r="M4107" s="20">
        <v>35000000</v>
      </c>
      <c r="N4107" s="20">
        <v>45479110</v>
      </c>
      <c r="O4107" s="21">
        <f t="shared" si="192"/>
        <v>77028820.550305724</v>
      </c>
      <c r="P4107" s="22">
        <f t="shared" si="193"/>
        <v>129.94031428571429</v>
      </c>
      <c r="Q4107" s="20">
        <f t="shared" si="194"/>
        <v>25280216.787103944</v>
      </c>
      <c r="R4107" s="18" t="s">
        <v>27</v>
      </c>
      <c r="S4107" s="18">
        <v>101</v>
      </c>
    </row>
    <row r="4108" spans="1:19" x14ac:dyDescent="0.25">
      <c r="A4108" s="18" t="s">
        <v>12522</v>
      </c>
      <c r="B4108" s="18" t="s">
        <v>20</v>
      </c>
      <c r="C4108" s="18" t="s">
        <v>108</v>
      </c>
      <c r="D4108" s="18">
        <v>2002</v>
      </c>
      <c r="E4108" s="18">
        <f>VLOOKUP(D4108,'cpi roi'!A:C,2,FALSE)</f>
        <v>179.9</v>
      </c>
      <c r="F4108" s="18" t="s">
        <v>12523</v>
      </c>
      <c r="G4108" s="18">
        <v>6.2</v>
      </c>
      <c r="H4108" s="19">
        <v>34000</v>
      </c>
      <c r="I4108" s="18" t="s">
        <v>109</v>
      </c>
      <c r="J4108" s="18" t="s">
        <v>109</v>
      </c>
      <c r="K4108" s="18" t="s">
        <v>12524</v>
      </c>
      <c r="L4108" s="18" t="s">
        <v>457</v>
      </c>
      <c r="M4108" s="20">
        <v>35000000</v>
      </c>
      <c r="N4108" s="20">
        <v>16838910</v>
      </c>
      <c r="O4108" s="21">
        <f t="shared" si="192"/>
        <v>28520377.30405781</v>
      </c>
      <c r="P4108" s="22">
        <f t="shared" si="193"/>
        <v>48.111171428571431</v>
      </c>
      <c r="Q4108" s="20">
        <f t="shared" si="194"/>
        <v>9360150.0833796542</v>
      </c>
      <c r="R4108" s="18" t="s">
        <v>12525</v>
      </c>
      <c r="S4108" s="18">
        <v>114</v>
      </c>
    </row>
    <row r="4109" spans="1:19" x14ac:dyDescent="0.25">
      <c r="A4109" s="18" t="s">
        <v>12526</v>
      </c>
      <c r="B4109" s="18" t="s">
        <v>2004</v>
      </c>
      <c r="C4109" s="18" t="s">
        <v>21</v>
      </c>
      <c r="D4109" s="18">
        <v>2002</v>
      </c>
      <c r="E4109" s="18">
        <f>VLOOKUP(D4109,'cpi roi'!A:C,2,FALSE)</f>
        <v>179.9</v>
      </c>
      <c r="F4109" s="18" t="s">
        <v>12435</v>
      </c>
      <c r="G4109" s="18">
        <v>7.5</v>
      </c>
      <c r="H4109" s="19">
        <v>127000</v>
      </c>
      <c r="I4109" s="18" t="s">
        <v>11360</v>
      </c>
      <c r="J4109" s="18" t="s">
        <v>12527</v>
      </c>
      <c r="K4109" s="18" t="s">
        <v>752</v>
      </c>
      <c r="L4109" s="18" t="s">
        <v>34</v>
      </c>
      <c r="M4109" s="20">
        <v>25000000</v>
      </c>
      <c r="N4109" s="20">
        <v>108846072</v>
      </c>
      <c r="O4109" s="21">
        <f t="shared" si="192"/>
        <v>184354631.11951083</v>
      </c>
      <c r="P4109" s="22">
        <f t="shared" si="193"/>
        <v>435.38428800000003</v>
      </c>
      <c r="Q4109" s="20">
        <f t="shared" si="194"/>
        <v>60503653.14063368</v>
      </c>
      <c r="R4109" s="18" t="s">
        <v>48</v>
      </c>
      <c r="S4109" s="18">
        <v>110</v>
      </c>
    </row>
    <row r="4110" spans="1:19" x14ac:dyDescent="0.25">
      <c r="A4110" s="18" t="s">
        <v>12528</v>
      </c>
      <c r="B4110" s="18" t="s">
        <v>20</v>
      </c>
      <c r="C4110" s="18" t="s">
        <v>45</v>
      </c>
      <c r="D4110" s="18">
        <v>2002</v>
      </c>
      <c r="E4110" s="18">
        <f>VLOOKUP(D4110,'cpi roi'!A:C,2,FALSE)</f>
        <v>179.9</v>
      </c>
      <c r="F4110" s="18" t="s">
        <v>11946</v>
      </c>
      <c r="G4110" s="18">
        <v>5.6</v>
      </c>
      <c r="H4110" s="19">
        <v>72000</v>
      </c>
      <c r="I4110" s="18" t="s">
        <v>4490</v>
      </c>
      <c r="J4110" s="18" t="s">
        <v>12529</v>
      </c>
      <c r="K4110" s="18" t="s">
        <v>11857</v>
      </c>
      <c r="L4110" s="18" t="s">
        <v>26</v>
      </c>
      <c r="M4110" s="20">
        <v>17000000</v>
      </c>
      <c r="N4110" s="20">
        <v>95146283</v>
      </c>
      <c r="O4110" s="21">
        <f t="shared" si="192"/>
        <v>161151041.85714287</v>
      </c>
      <c r="P4110" s="22">
        <f t="shared" si="193"/>
        <v>559.68401764705891</v>
      </c>
      <c r="Q4110" s="20">
        <f t="shared" si="194"/>
        <v>52888428.571428567</v>
      </c>
      <c r="R4110" s="18" t="s">
        <v>3747</v>
      </c>
      <c r="S4110" s="18">
        <v>96</v>
      </c>
    </row>
    <row r="4111" spans="1:19" x14ac:dyDescent="0.25">
      <c r="A4111" s="18" t="s">
        <v>12530</v>
      </c>
      <c r="B4111" s="18" t="s">
        <v>20</v>
      </c>
      <c r="C4111" s="18" t="s">
        <v>21</v>
      </c>
      <c r="D4111" s="18">
        <v>2002</v>
      </c>
      <c r="E4111" s="18">
        <f>VLOOKUP(D4111,'cpi roi'!A:C,2,FALSE)</f>
        <v>179.9</v>
      </c>
      <c r="F4111" s="18" t="s">
        <v>12531</v>
      </c>
      <c r="G4111" s="18">
        <v>6.8</v>
      </c>
      <c r="H4111" s="19">
        <v>117000</v>
      </c>
      <c r="I4111" s="18" t="s">
        <v>12532</v>
      </c>
      <c r="J4111" s="18" t="s">
        <v>12532</v>
      </c>
      <c r="K4111" s="18" t="s">
        <v>101</v>
      </c>
      <c r="L4111" s="18" t="s">
        <v>34</v>
      </c>
      <c r="M4111" s="20">
        <v>12000000</v>
      </c>
      <c r="N4111" s="20">
        <v>52223306</v>
      </c>
      <c r="O4111" s="21">
        <f t="shared" si="192"/>
        <v>88451591.652028903</v>
      </c>
      <c r="P4111" s="22">
        <f t="shared" si="193"/>
        <v>435.19421666666665</v>
      </c>
      <c r="Q4111" s="20">
        <f t="shared" si="194"/>
        <v>29029075.041689824</v>
      </c>
      <c r="R4111" s="18" t="s">
        <v>9442</v>
      </c>
      <c r="S4111" s="18">
        <v>96</v>
      </c>
    </row>
    <row r="4112" spans="1:19" x14ac:dyDescent="0.25">
      <c r="A4112" s="18" t="s">
        <v>12533</v>
      </c>
      <c r="B4112" s="18" t="s">
        <v>20</v>
      </c>
      <c r="C4112" s="18" t="s">
        <v>56</v>
      </c>
      <c r="D4112" s="18">
        <v>2002</v>
      </c>
      <c r="E4112" s="18">
        <f>VLOOKUP(D4112,'cpi roi'!A:C,2,FALSE)</f>
        <v>179.9</v>
      </c>
      <c r="F4112" s="18" t="s">
        <v>12534</v>
      </c>
      <c r="G4112" s="18">
        <v>5.6</v>
      </c>
      <c r="H4112" s="19">
        <v>75000</v>
      </c>
      <c r="I4112" s="18" t="s">
        <v>12535</v>
      </c>
      <c r="J4112" s="18" t="s">
        <v>12535</v>
      </c>
      <c r="K4112" s="18" t="s">
        <v>12536</v>
      </c>
      <c r="L4112" s="18" t="s">
        <v>34</v>
      </c>
      <c r="M4112" s="20">
        <v>1500000</v>
      </c>
      <c r="N4112" s="20">
        <v>30553394</v>
      </c>
      <c r="O4112" s="21">
        <f t="shared" si="192"/>
        <v>51748855.763201781</v>
      </c>
      <c r="P4112" s="22">
        <f t="shared" si="193"/>
        <v>2036.8929333333333</v>
      </c>
      <c r="Q4112" s="20">
        <f t="shared" si="194"/>
        <v>16983543.079488602</v>
      </c>
      <c r="R4112" s="18" t="s">
        <v>12537</v>
      </c>
      <c r="S4112" s="18">
        <v>93</v>
      </c>
    </row>
    <row r="4113" spans="1:19" x14ac:dyDescent="0.25">
      <c r="A4113" s="18" t="s">
        <v>12538</v>
      </c>
      <c r="B4113" s="18" t="s">
        <v>2711</v>
      </c>
      <c r="C4113" s="18" t="s">
        <v>45</v>
      </c>
      <c r="D4113" s="18">
        <v>2002</v>
      </c>
      <c r="E4113" s="18">
        <f>VLOOKUP(D4113,'cpi roi'!A:C,2,FALSE)</f>
        <v>179.9</v>
      </c>
      <c r="F4113" s="18" t="s">
        <v>12539</v>
      </c>
      <c r="G4113" s="18">
        <v>6.1</v>
      </c>
      <c r="H4113" s="19">
        <v>4700</v>
      </c>
      <c r="I4113" s="18" t="s">
        <v>12540</v>
      </c>
      <c r="J4113" s="18" t="s">
        <v>12540</v>
      </c>
      <c r="K4113" s="18" t="s">
        <v>12541</v>
      </c>
      <c r="L4113" s="18" t="s">
        <v>457</v>
      </c>
      <c r="M4113" s="20">
        <v>0</v>
      </c>
      <c r="N4113" s="20">
        <v>234255</v>
      </c>
      <c r="O4113" s="21">
        <f t="shared" si="192"/>
        <v>396762.08171206224</v>
      </c>
      <c r="P4113" s="22">
        <f t="shared" si="193"/>
        <v>0</v>
      </c>
      <c r="Q4113" s="20">
        <f t="shared" si="194"/>
        <v>130214.00778210115</v>
      </c>
      <c r="R4113" s="18" t="s">
        <v>3224</v>
      </c>
      <c r="S4113" s="18">
        <v>115</v>
      </c>
    </row>
    <row r="4114" spans="1:19" x14ac:dyDescent="0.25">
      <c r="A4114" s="18" t="s">
        <v>12542</v>
      </c>
      <c r="B4114" s="18" t="s">
        <v>2004</v>
      </c>
      <c r="C4114" s="18" t="s">
        <v>45</v>
      </c>
      <c r="D4114" s="18">
        <v>2002</v>
      </c>
      <c r="E4114" s="18">
        <f>VLOOKUP(D4114,'cpi roi'!A:C,2,FALSE)</f>
        <v>179.9</v>
      </c>
      <c r="F4114" s="18" t="s">
        <v>12439</v>
      </c>
      <c r="G4114" s="18">
        <v>5.9</v>
      </c>
      <c r="H4114" s="19">
        <v>34000</v>
      </c>
      <c r="I4114" s="18" t="s">
        <v>10114</v>
      </c>
      <c r="J4114" s="18" t="s">
        <v>12543</v>
      </c>
      <c r="K4114" s="18" t="s">
        <v>12544</v>
      </c>
      <c r="L4114" s="18" t="s">
        <v>34</v>
      </c>
      <c r="M4114" s="20">
        <v>13000000</v>
      </c>
      <c r="N4114" s="20">
        <v>31167388</v>
      </c>
      <c r="O4114" s="21">
        <f t="shared" si="192"/>
        <v>52788788.902723737</v>
      </c>
      <c r="P4114" s="22">
        <f t="shared" si="193"/>
        <v>239.74913846153845</v>
      </c>
      <c r="Q4114" s="20">
        <f t="shared" si="194"/>
        <v>17324840.466926068</v>
      </c>
      <c r="R4114" s="18" t="s">
        <v>11858</v>
      </c>
      <c r="S4114" s="18">
        <v>88</v>
      </c>
    </row>
    <row r="4115" spans="1:19" x14ac:dyDescent="0.25">
      <c r="A4115" s="18" t="s">
        <v>12545</v>
      </c>
      <c r="B4115" s="18" t="s">
        <v>2004</v>
      </c>
      <c r="C4115" s="18" t="s">
        <v>45</v>
      </c>
      <c r="D4115" s="18">
        <v>2002</v>
      </c>
      <c r="E4115" s="18">
        <f>VLOOKUP(D4115,'cpi roi'!A:C,2,FALSE)</f>
        <v>179.9</v>
      </c>
      <c r="F4115" s="18" t="s">
        <v>12366</v>
      </c>
      <c r="G4115" s="18">
        <v>6.2</v>
      </c>
      <c r="H4115" s="19">
        <v>48000</v>
      </c>
      <c r="I4115" s="18" t="s">
        <v>10624</v>
      </c>
      <c r="J4115" s="18" t="s">
        <v>11562</v>
      </c>
      <c r="K4115" s="18" t="s">
        <v>12546</v>
      </c>
      <c r="L4115" s="18" t="s">
        <v>34</v>
      </c>
      <c r="M4115" s="20">
        <v>18000000</v>
      </c>
      <c r="N4115" s="20">
        <v>43325009</v>
      </c>
      <c r="O4115" s="21">
        <f t="shared" si="192"/>
        <v>73380379.334630355</v>
      </c>
      <c r="P4115" s="22">
        <f t="shared" si="193"/>
        <v>240.69449444444447</v>
      </c>
      <c r="Q4115" s="20">
        <f t="shared" si="194"/>
        <v>24082828.793774318</v>
      </c>
      <c r="R4115" s="18" t="s">
        <v>48</v>
      </c>
      <c r="S4115" s="18">
        <v>82</v>
      </c>
    </row>
    <row r="4116" spans="1:19" x14ac:dyDescent="0.25">
      <c r="A4116" s="18" t="s">
        <v>12547</v>
      </c>
      <c r="B4116" s="18" t="s">
        <v>2004</v>
      </c>
      <c r="C4116" s="18" t="s">
        <v>45</v>
      </c>
      <c r="D4116" s="18">
        <v>2002</v>
      </c>
      <c r="E4116" s="18">
        <f>VLOOKUP(D4116,'cpi roi'!A:C,2,FALSE)</f>
        <v>179.9</v>
      </c>
      <c r="F4116" s="18" t="s">
        <v>12548</v>
      </c>
      <c r="G4116" s="18">
        <v>5.8</v>
      </c>
      <c r="H4116" s="19">
        <v>138000</v>
      </c>
      <c r="I4116" s="18" t="s">
        <v>6812</v>
      </c>
      <c r="J4116" s="18" t="s">
        <v>12549</v>
      </c>
      <c r="K4116" s="18" t="s">
        <v>8517</v>
      </c>
      <c r="L4116" s="18" t="s">
        <v>34</v>
      </c>
      <c r="M4116" s="20">
        <v>50000000</v>
      </c>
      <c r="N4116" s="20">
        <v>171269535</v>
      </c>
      <c r="O4116" s="21">
        <f t="shared" si="192"/>
        <v>290082419.75819898</v>
      </c>
      <c r="P4116" s="22">
        <f t="shared" si="193"/>
        <v>342.53906999999998</v>
      </c>
      <c r="Q4116" s="20">
        <f t="shared" si="194"/>
        <v>95202632.01778765</v>
      </c>
      <c r="R4116" s="18" t="s">
        <v>35</v>
      </c>
      <c r="S4116" s="18">
        <v>96</v>
      </c>
    </row>
    <row r="4117" spans="1:19" x14ac:dyDescent="0.25">
      <c r="A4117" s="18" t="s">
        <v>12550</v>
      </c>
      <c r="B4117" s="18" t="s">
        <v>452</v>
      </c>
      <c r="C4117" s="18" t="s">
        <v>21</v>
      </c>
      <c r="D4117" s="18">
        <v>2002</v>
      </c>
      <c r="E4117" s="18">
        <f>VLOOKUP(D4117,'cpi roi'!A:C,2,FALSE)</f>
        <v>179.9</v>
      </c>
      <c r="F4117" s="18" t="s">
        <v>12551</v>
      </c>
      <c r="G4117" s="18">
        <v>7.6</v>
      </c>
      <c r="H4117" s="19">
        <v>40000</v>
      </c>
      <c r="I4117" s="18" t="s">
        <v>12552</v>
      </c>
      <c r="J4117" s="18" t="s">
        <v>12553</v>
      </c>
      <c r="K4117" s="18" t="s">
        <v>10295</v>
      </c>
      <c r="L4117" s="18" t="s">
        <v>10296</v>
      </c>
      <c r="M4117" s="20">
        <v>0</v>
      </c>
      <c r="N4117" s="20">
        <v>5427830</v>
      </c>
      <c r="O4117" s="21">
        <f t="shared" si="192"/>
        <v>9193217.3485269584</v>
      </c>
      <c r="P4117" s="22">
        <f t="shared" si="193"/>
        <v>0</v>
      </c>
      <c r="Q4117" s="20">
        <f t="shared" si="194"/>
        <v>3017137.298499166</v>
      </c>
      <c r="R4117" s="18" t="s">
        <v>12554</v>
      </c>
      <c r="S4117" s="18">
        <v>185</v>
      </c>
    </row>
    <row r="4118" spans="1:19" x14ac:dyDescent="0.25">
      <c r="A4118" s="18" t="s">
        <v>12555</v>
      </c>
      <c r="B4118" s="18" t="s">
        <v>2004</v>
      </c>
      <c r="C4118" s="18" t="s">
        <v>108</v>
      </c>
      <c r="D4118" s="18">
        <v>2002</v>
      </c>
      <c r="E4118" s="18">
        <f>VLOOKUP(D4118,'cpi roi'!A:C,2,FALSE)</f>
        <v>179.9</v>
      </c>
      <c r="F4118" s="18" t="s">
        <v>11879</v>
      </c>
      <c r="G4118" s="18">
        <v>7.1</v>
      </c>
      <c r="H4118" s="19">
        <v>127000</v>
      </c>
      <c r="I4118" s="18" t="s">
        <v>9977</v>
      </c>
      <c r="J4118" s="18" t="s">
        <v>12556</v>
      </c>
      <c r="K4118" s="18" t="s">
        <v>4128</v>
      </c>
      <c r="L4118" s="18" t="s">
        <v>34</v>
      </c>
      <c r="M4118" s="20">
        <v>36000000</v>
      </c>
      <c r="N4118" s="20">
        <v>102244770</v>
      </c>
      <c r="O4118" s="21">
        <f t="shared" si="192"/>
        <v>173173882.26236799</v>
      </c>
      <c r="P4118" s="22">
        <f t="shared" si="193"/>
        <v>284.01325000000003</v>
      </c>
      <c r="Q4118" s="20">
        <f t="shared" si="194"/>
        <v>56834224.569205113</v>
      </c>
      <c r="R4118" s="18" t="s">
        <v>2031</v>
      </c>
      <c r="S4118" s="18">
        <v>116</v>
      </c>
    </row>
    <row r="4119" spans="1:19" x14ac:dyDescent="0.25">
      <c r="A4119" s="18" t="s">
        <v>3426</v>
      </c>
      <c r="B4119" s="18" t="s">
        <v>2004</v>
      </c>
      <c r="C4119" s="18" t="s">
        <v>45</v>
      </c>
      <c r="D4119" s="18">
        <v>2002</v>
      </c>
      <c r="E4119" s="18">
        <f>VLOOKUP(D4119,'cpi roi'!A:C,2,FALSE)</f>
        <v>179.9</v>
      </c>
      <c r="F4119" s="18" t="s">
        <v>11879</v>
      </c>
      <c r="G4119" s="18">
        <v>3.6</v>
      </c>
      <c r="H4119" s="19">
        <v>39000</v>
      </c>
      <c r="I4119" s="18" t="s">
        <v>7254</v>
      </c>
      <c r="J4119" s="18" t="s">
        <v>12557</v>
      </c>
      <c r="K4119" s="18" t="s">
        <v>12558</v>
      </c>
      <c r="L4119" s="18" t="s">
        <v>34</v>
      </c>
      <c r="M4119" s="20">
        <v>12000000</v>
      </c>
      <c r="N4119" s="20">
        <v>61141030</v>
      </c>
      <c r="O4119" s="21">
        <f t="shared" si="192"/>
        <v>103555707.84324625</v>
      </c>
      <c r="P4119" s="22">
        <f t="shared" si="193"/>
        <v>509.50858333333332</v>
      </c>
      <c r="Q4119" s="20">
        <f t="shared" si="194"/>
        <v>33986120.066703722</v>
      </c>
      <c r="R4119" s="18" t="s">
        <v>12559</v>
      </c>
      <c r="S4119" s="18">
        <v>93</v>
      </c>
    </row>
    <row r="4120" spans="1:19" x14ac:dyDescent="0.25">
      <c r="A4120" s="18" t="s">
        <v>12560</v>
      </c>
      <c r="B4120" s="18" t="s">
        <v>20</v>
      </c>
      <c r="C4120" s="18" t="s">
        <v>21</v>
      </c>
      <c r="D4120" s="18">
        <v>2002</v>
      </c>
      <c r="E4120" s="18">
        <f>VLOOKUP(D4120,'cpi roi'!A:C,2,FALSE)</f>
        <v>179.9</v>
      </c>
      <c r="F4120" s="18" t="s">
        <v>12561</v>
      </c>
      <c r="G4120" s="18">
        <v>7.6</v>
      </c>
      <c r="H4120" s="19">
        <v>172000</v>
      </c>
      <c r="I4120" s="18" t="s">
        <v>3432</v>
      </c>
      <c r="J4120" s="18" t="s">
        <v>12562</v>
      </c>
      <c r="K4120" s="18" t="s">
        <v>10080</v>
      </c>
      <c r="L4120" s="18" t="s">
        <v>34</v>
      </c>
      <c r="M4120" s="20">
        <v>5000000</v>
      </c>
      <c r="N4120" s="20">
        <v>23932055</v>
      </c>
      <c r="O4120" s="21">
        <f t="shared" si="192"/>
        <v>40534169.863813229</v>
      </c>
      <c r="P4120" s="22">
        <f t="shared" si="193"/>
        <v>478.64109999999999</v>
      </c>
      <c r="Q4120" s="20">
        <f t="shared" si="194"/>
        <v>13302976.653696496</v>
      </c>
      <c r="R4120" s="18" t="s">
        <v>12563</v>
      </c>
      <c r="S4120" s="18">
        <v>135</v>
      </c>
    </row>
    <row r="4121" spans="1:19" x14ac:dyDescent="0.25">
      <c r="A4121" s="18" t="s">
        <v>12564</v>
      </c>
      <c r="B4121" s="18" t="s">
        <v>20</v>
      </c>
      <c r="C4121" s="18" t="s">
        <v>38</v>
      </c>
      <c r="D4121" s="18">
        <v>2002</v>
      </c>
      <c r="E4121" s="18">
        <f>VLOOKUP(D4121,'cpi roi'!A:C,2,FALSE)</f>
        <v>179.9</v>
      </c>
      <c r="F4121" s="18" t="s">
        <v>12565</v>
      </c>
      <c r="G4121" s="18">
        <v>8</v>
      </c>
      <c r="H4121" s="19">
        <v>120000</v>
      </c>
      <c r="I4121" s="18" t="s">
        <v>12566</v>
      </c>
      <c r="J4121" s="18" t="s">
        <v>12567</v>
      </c>
      <c r="K4121" s="18" t="s">
        <v>4721</v>
      </c>
      <c r="L4121" s="18" t="s">
        <v>496</v>
      </c>
      <c r="M4121" s="20">
        <v>6428966</v>
      </c>
      <c r="N4121" s="20">
        <v>8836958</v>
      </c>
      <c r="O4121" s="21">
        <f t="shared" si="192"/>
        <v>14967321.30405781</v>
      </c>
      <c r="P4121" s="22">
        <f t="shared" si="193"/>
        <v>137.45535440691395</v>
      </c>
      <c r="Q4121" s="20">
        <f t="shared" si="194"/>
        <v>4912150.0833796551</v>
      </c>
      <c r="R4121" s="18" t="s">
        <v>12568</v>
      </c>
      <c r="S4121" s="18">
        <v>101</v>
      </c>
    </row>
    <row r="4122" spans="1:19" x14ac:dyDescent="0.25">
      <c r="A4122" s="18" t="s">
        <v>12569</v>
      </c>
      <c r="B4122" s="18" t="s">
        <v>2004</v>
      </c>
      <c r="C4122" s="18" t="s">
        <v>21</v>
      </c>
      <c r="D4122" s="18">
        <v>2002</v>
      </c>
      <c r="E4122" s="18">
        <f>VLOOKUP(D4122,'cpi roi'!A:C,2,FALSE)</f>
        <v>179.9</v>
      </c>
      <c r="F4122" s="18" t="s">
        <v>12457</v>
      </c>
      <c r="G4122" s="18">
        <v>6.2</v>
      </c>
      <c r="H4122" s="19">
        <v>80000</v>
      </c>
      <c r="I4122" s="18" t="s">
        <v>5109</v>
      </c>
      <c r="J4122" s="18" t="s">
        <v>12570</v>
      </c>
      <c r="K4122" s="18" t="s">
        <v>9716</v>
      </c>
      <c r="L4122" s="18" t="s">
        <v>34</v>
      </c>
      <c r="M4122" s="20">
        <v>47000000</v>
      </c>
      <c r="N4122" s="20">
        <v>30002758</v>
      </c>
      <c r="O4122" s="21">
        <f t="shared" si="192"/>
        <v>50816233.255141743</v>
      </c>
      <c r="P4122" s="22">
        <f t="shared" si="193"/>
        <v>63.835655319148934</v>
      </c>
      <c r="Q4122" s="20">
        <f t="shared" si="194"/>
        <v>16677464.146748193</v>
      </c>
      <c r="R4122" s="18" t="s">
        <v>184</v>
      </c>
      <c r="S4122" s="18">
        <v>99</v>
      </c>
    </row>
    <row r="4123" spans="1:19" x14ac:dyDescent="0.25">
      <c r="A4123" s="18" t="s">
        <v>12571</v>
      </c>
      <c r="B4123" s="18" t="s">
        <v>37</v>
      </c>
      <c r="C4123" s="18" t="s">
        <v>45</v>
      </c>
      <c r="D4123" s="18">
        <v>2002</v>
      </c>
      <c r="E4123" s="18">
        <f>VLOOKUP(D4123,'cpi roi'!A:C,2,FALSE)</f>
        <v>179.9</v>
      </c>
      <c r="F4123" s="18" t="s">
        <v>12447</v>
      </c>
      <c r="G4123" s="18">
        <v>5.3</v>
      </c>
      <c r="H4123" s="19">
        <v>20000</v>
      </c>
      <c r="I4123" s="18" t="s">
        <v>10885</v>
      </c>
      <c r="J4123" s="18" t="s">
        <v>12572</v>
      </c>
      <c r="K4123" s="18" t="s">
        <v>12573</v>
      </c>
      <c r="L4123" s="18" t="s">
        <v>34</v>
      </c>
      <c r="M4123" s="20">
        <v>30000000</v>
      </c>
      <c r="N4123" s="20">
        <v>62274780</v>
      </c>
      <c r="O4123" s="21">
        <f t="shared" si="192"/>
        <v>105475961.45636465</v>
      </c>
      <c r="P4123" s="22">
        <f t="shared" si="193"/>
        <v>207.58260000000001</v>
      </c>
      <c r="Q4123" s="20">
        <f t="shared" si="194"/>
        <v>34616331.295163974</v>
      </c>
      <c r="R4123" s="18" t="s">
        <v>184</v>
      </c>
      <c r="S4123" s="18">
        <v>99</v>
      </c>
    </row>
    <row r="4124" spans="1:19" x14ac:dyDescent="0.25">
      <c r="A4124" s="18" t="s">
        <v>12574</v>
      </c>
      <c r="B4124" s="18" t="s">
        <v>20</v>
      </c>
      <c r="C4124" s="18" t="s">
        <v>45</v>
      </c>
      <c r="D4124" s="18">
        <v>2002</v>
      </c>
      <c r="E4124" s="18">
        <f>VLOOKUP(D4124,'cpi roi'!A:C,2,FALSE)</f>
        <v>179.9</v>
      </c>
      <c r="F4124" s="18" t="s">
        <v>12274</v>
      </c>
      <c r="G4124" s="18">
        <v>6.6</v>
      </c>
      <c r="H4124" s="19">
        <v>50000</v>
      </c>
      <c r="I4124" s="18" t="s">
        <v>7556</v>
      </c>
      <c r="J4124" s="18" t="s">
        <v>3970</v>
      </c>
      <c r="K4124" s="18" t="s">
        <v>10711</v>
      </c>
      <c r="L4124" s="18" t="s">
        <v>34</v>
      </c>
      <c r="M4124" s="20">
        <v>4000000</v>
      </c>
      <c r="N4124" s="20">
        <v>11832822</v>
      </c>
      <c r="O4124" s="21">
        <f t="shared" si="192"/>
        <v>20041472.281267371</v>
      </c>
      <c r="P4124" s="22">
        <f t="shared" si="193"/>
        <v>295.82055000000003</v>
      </c>
      <c r="Q4124" s="20">
        <f t="shared" si="194"/>
        <v>6577444.1356309056</v>
      </c>
      <c r="R4124" s="18" t="s">
        <v>12575</v>
      </c>
      <c r="S4124" s="18">
        <v>110</v>
      </c>
    </row>
    <row r="4125" spans="1:19" x14ac:dyDescent="0.25">
      <c r="A4125" s="18" t="s">
        <v>12576</v>
      </c>
      <c r="B4125" s="18" t="s">
        <v>2004</v>
      </c>
      <c r="C4125" s="18" t="s">
        <v>38</v>
      </c>
      <c r="D4125" s="18">
        <v>2002</v>
      </c>
      <c r="E4125" s="18">
        <f>VLOOKUP(D4125,'cpi roi'!A:C,2,FALSE)</f>
        <v>179.9</v>
      </c>
      <c r="F4125" s="18" t="s">
        <v>12474</v>
      </c>
      <c r="G4125" s="18">
        <v>5.4</v>
      </c>
      <c r="H4125" s="19">
        <v>50000</v>
      </c>
      <c r="I4125" s="18" t="s">
        <v>8607</v>
      </c>
      <c r="J4125" s="18" t="s">
        <v>12577</v>
      </c>
      <c r="K4125" s="18" t="s">
        <v>1490</v>
      </c>
      <c r="L4125" s="18" t="s">
        <v>34</v>
      </c>
      <c r="M4125" s="20">
        <v>70000000</v>
      </c>
      <c r="N4125" s="20">
        <v>51386477</v>
      </c>
      <c r="O4125" s="21">
        <f t="shared" si="192"/>
        <v>87034238.698721513</v>
      </c>
      <c r="P4125" s="22">
        <f t="shared" si="193"/>
        <v>73.40925285714286</v>
      </c>
      <c r="Q4125" s="20">
        <f t="shared" si="194"/>
        <v>28563911.617565311</v>
      </c>
      <c r="R4125" s="18" t="s">
        <v>35</v>
      </c>
      <c r="S4125" s="18">
        <v>97</v>
      </c>
    </row>
    <row r="4126" spans="1:19" x14ac:dyDescent="0.25">
      <c r="A4126" s="18" t="s">
        <v>12578</v>
      </c>
      <c r="B4126" s="18" t="s">
        <v>2004</v>
      </c>
      <c r="C4126" s="18" t="s">
        <v>21</v>
      </c>
      <c r="D4126" s="18">
        <v>2002</v>
      </c>
      <c r="E4126" s="18">
        <f>VLOOKUP(D4126,'cpi roi'!A:C,2,FALSE)</f>
        <v>179.9</v>
      </c>
      <c r="F4126" s="18" t="s">
        <v>11966</v>
      </c>
      <c r="G4126" s="18">
        <v>6.4</v>
      </c>
      <c r="H4126" s="19">
        <v>77000</v>
      </c>
      <c r="I4126" s="18" t="s">
        <v>9989</v>
      </c>
      <c r="J4126" s="18" t="s">
        <v>8637</v>
      </c>
      <c r="K4126" s="18" t="s">
        <v>188</v>
      </c>
      <c r="L4126" s="18" t="s">
        <v>34</v>
      </c>
      <c r="M4126" s="20">
        <v>32000000</v>
      </c>
      <c r="N4126" s="20">
        <v>55305279</v>
      </c>
      <c r="O4126" s="21">
        <f t="shared" si="192"/>
        <v>93671587.055586442</v>
      </c>
      <c r="P4126" s="22">
        <f t="shared" si="193"/>
        <v>172.828996875</v>
      </c>
      <c r="Q4126" s="20">
        <f t="shared" si="194"/>
        <v>30742234.018899385</v>
      </c>
      <c r="R4126" s="18" t="s">
        <v>9991</v>
      </c>
      <c r="S4126" s="18">
        <v>119</v>
      </c>
    </row>
    <row r="4127" spans="1:19" x14ac:dyDescent="0.25">
      <c r="A4127" s="18" t="s">
        <v>12579</v>
      </c>
      <c r="B4127" s="18" t="s">
        <v>2004</v>
      </c>
      <c r="C4127" s="18" t="s">
        <v>67</v>
      </c>
      <c r="D4127" s="18">
        <v>2002</v>
      </c>
      <c r="E4127" s="18">
        <f>VLOOKUP(D4127,'cpi roi'!A:C,2,FALSE)</f>
        <v>179.9</v>
      </c>
      <c r="F4127" s="18" t="s">
        <v>12561</v>
      </c>
      <c r="G4127" s="18">
        <v>7.3</v>
      </c>
      <c r="H4127" s="19">
        <v>34000</v>
      </c>
      <c r="I4127" s="18" t="s">
        <v>4128</v>
      </c>
      <c r="J4127" s="18" t="s">
        <v>12579</v>
      </c>
      <c r="K4127" s="18" t="s">
        <v>4128</v>
      </c>
      <c r="L4127" s="18" t="s">
        <v>34</v>
      </c>
      <c r="M4127" s="20">
        <v>12500000</v>
      </c>
      <c r="N4127" s="20">
        <v>23367586</v>
      </c>
      <c r="O4127" s="21">
        <f t="shared" si="192"/>
        <v>39578118.144524738</v>
      </c>
      <c r="P4127" s="22">
        <f t="shared" si="193"/>
        <v>186.94068800000002</v>
      </c>
      <c r="Q4127" s="20">
        <f t="shared" si="194"/>
        <v>12989208.449138409</v>
      </c>
      <c r="R4127" s="18" t="s">
        <v>9442</v>
      </c>
      <c r="S4127" s="18">
        <v>120</v>
      </c>
    </row>
    <row r="4128" spans="1:19" x14ac:dyDescent="0.25">
      <c r="A4128" s="18" t="s">
        <v>12580</v>
      </c>
      <c r="B4128" s="18" t="s">
        <v>20</v>
      </c>
      <c r="C4128" s="18" t="s">
        <v>21</v>
      </c>
      <c r="D4128" s="18">
        <v>2002</v>
      </c>
      <c r="E4128" s="18">
        <f>VLOOKUP(D4128,'cpi roi'!A:C,2,FALSE)</f>
        <v>179.9</v>
      </c>
      <c r="F4128" s="18" t="s">
        <v>12581</v>
      </c>
      <c r="G4128" s="18">
        <v>6.4</v>
      </c>
      <c r="H4128" s="19">
        <v>44000</v>
      </c>
      <c r="I4128" s="18" t="s">
        <v>11561</v>
      </c>
      <c r="J4128" s="18" t="s">
        <v>11562</v>
      </c>
      <c r="K4128" s="18" t="s">
        <v>9781</v>
      </c>
      <c r="L4128" s="18" t="s">
        <v>34</v>
      </c>
      <c r="M4128" s="20">
        <v>8000000</v>
      </c>
      <c r="N4128" s="20">
        <v>16860964</v>
      </c>
      <c r="O4128" s="21">
        <f t="shared" si="192"/>
        <v>28557730.576987214</v>
      </c>
      <c r="P4128" s="22">
        <f t="shared" si="193"/>
        <v>210.76204999999999</v>
      </c>
      <c r="Q4128" s="20">
        <f t="shared" si="194"/>
        <v>9372409.1161756516</v>
      </c>
      <c r="R4128" s="18" t="s">
        <v>12582</v>
      </c>
      <c r="S4128" s="18">
        <v>93</v>
      </c>
    </row>
    <row r="4129" spans="1:19" x14ac:dyDescent="0.25">
      <c r="A4129" s="18" t="s">
        <v>12583</v>
      </c>
      <c r="B4129" s="18" t="s">
        <v>2711</v>
      </c>
      <c r="C4129" s="18" t="s">
        <v>45</v>
      </c>
      <c r="D4129" s="18">
        <v>2002</v>
      </c>
      <c r="E4129" s="18">
        <f>VLOOKUP(D4129,'cpi roi'!A:C,2,FALSE)</f>
        <v>179.9</v>
      </c>
      <c r="F4129" s="18" t="s">
        <v>12584</v>
      </c>
      <c r="G4129" s="18">
        <v>6.8</v>
      </c>
      <c r="H4129" s="19">
        <v>37000</v>
      </c>
      <c r="I4129" s="18" t="s">
        <v>12585</v>
      </c>
      <c r="J4129" s="18" t="s">
        <v>12586</v>
      </c>
      <c r="K4129" s="18" t="s">
        <v>10144</v>
      </c>
      <c r="L4129" s="18" t="s">
        <v>34</v>
      </c>
      <c r="M4129" s="20">
        <v>2000000</v>
      </c>
      <c r="N4129" s="20">
        <v>685608</v>
      </c>
      <c r="O4129" s="21">
        <f t="shared" si="192"/>
        <v>1161227.1128404669</v>
      </c>
      <c r="P4129" s="22">
        <f t="shared" si="193"/>
        <v>34.2804</v>
      </c>
      <c r="Q4129" s="20">
        <f t="shared" si="194"/>
        <v>381105.05836575874</v>
      </c>
      <c r="R4129" s="18" t="s">
        <v>12587</v>
      </c>
      <c r="S4129" s="18">
        <v>101</v>
      </c>
    </row>
    <row r="4130" spans="1:19" x14ac:dyDescent="0.25">
      <c r="A4130" s="18" t="s">
        <v>12588</v>
      </c>
      <c r="B4130" s="18" t="s">
        <v>20</v>
      </c>
      <c r="C4130" s="18" t="s">
        <v>108</v>
      </c>
      <c r="D4130" s="18">
        <v>2002</v>
      </c>
      <c r="E4130" s="18">
        <f>VLOOKUP(D4130,'cpi roi'!A:C,2,FALSE)</f>
        <v>179.9</v>
      </c>
      <c r="F4130" s="18" t="s">
        <v>12589</v>
      </c>
      <c r="G4130" s="18">
        <v>7.6</v>
      </c>
      <c r="H4130" s="19">
        <v>65000</v>
      </c>
      <c r="I4130" s="18" t="s">
        <v>12590</v>
      </c>
      <c r="J4130" s="18" t="s">
        <v>12591</v>
      </c>
      <c r="K4130" s="18" t="s">
        <v>12592</v>
      </c>
      <c r="L4130" s="18" t="s">
        <v>925</v>
      </c>
      <c r="M4130" s="20">
        <v>4000000</v>
      </c>
      <c r="N4130" s="20">
        <v>2046061</v>
      </c>
      <c r="O4130" s="21">
        <f t="shared" si="192"/>
        <v>3465451.8438021122</v>
      </c>
      <c r="P4130" s="22">
        <f t="shared" si="193"/>
        <v>51.151524999999999</v>
      </c>
      <c r="Q4130" s="20">
        <f t="shared" si="194"/>
        <v>1137332.406892718</v>
      </c>
      <c r="R4130" s="18" t="s">
        <v>12593</v>
      </c>
      <c r="S4130" s="18">
        <v>129</v>
      </c>
    </row>
    <row r="4131" spans="1:19" x14ac:dyDescent="0.25">
      <c r="A4131" s="18" t="s">
        <v>12594</v>
      </c>
      <c r="B4131" s="18" t="s">
        <v>2004</v>
      </c>
      <c r="C4131" s="18" t="s">
        <v>108</v>
      </c>
      <c r="D4131" s="18">
        <v>2002</v>
      </c>
      <c r="E4131" s="18">
        <f>VLOOKUP(D4131,'cpi roi'!A:C,2,FALSE)</f>
        <v>179.9</v>
      </c>
      <c r="F4131" s="18" t="s">
        <v>12444</v>
      </c>
      <c r="G4131" s="18">
        <v>5.8</v>
      </c>
      <c r="H4131" s="19">
        <v>41000</v>
      </c>
      <c r="I4131" s="18" t="s">
        <v>237</v>
      </c>
      <c r="J4131" s="18" t="s">
        <v>2428</v>
      </c>
      <c r="K4131" s="18" t="s">
        <v>9705</v>
      </c>
      <c r="L4131" s="18" t="s">
        <v>34</v>
      </c>
      <c r="M4131" s="20">
        <v>38000000</v>
      </c>
      <c r="N4131" s="20">
        <v>51806184</v>
      </c>
      <c r="O4131" s="21">
        <f t="shared" si="192"/>
        <v>87745104.306837127</v>
      </c>
      <c r="P4131" s="22">
        <f t="shared" si="193"/>
        <v>136.33206315789474</v>
      </c>
      <c r="Q4131" s="20">
        <f t="shared" si="194"/>
        <v>28797211.784324624</v>
      </c>
      <c r="R4131" s="18" t="s">
        <v>35</v>
      </c>
      <c r="S4131" s="18">
        <v>115</v>
      </c>
    </row>
    <row r="4132" spans="1:19" x14ac:dyDescent="0.25">
      <c r="A4132" s="18" t="s">
        <v>12595</v>
      </c>
      <c r="B4132" s="18" t="s">
        <v>2004</v>
      </c>
      <c r="C4132" s="18" t="s">
        <v>108</v>
      </c>
      <c r="D4132" s="18">
        <v>2002</v>
      </c>
      <c r="E4132" s="18">
        <f>VLOOKUP(D4132,'cpi roi'!A:C,2,FALSE)</f>
        <v>179.9</v>
      </c>
      <c r="F4132" s="18" t="s">
        <v>12267</v>
      </c>
      <c r="G4132" s="18">
        <v>6.4</v>
      </c>
      <c r="H4132" s="19">
        <v>40000</v>
      </c>
      <c r="I4132" s="18" t="s">
        <v>7042</v>
      </c>
      <c r="J4132" s="18" t="s">
        <v>12596</v>
      </c>
      <c r="K4132" s="18" t="s">
        <v>10135</v>
      </c>
      <c r="L4132" s="18" t="s">
        <v>34</v>
      </c>
      <c r="M4132" s="20">
        <v>42000000</v>
      </c>
      <c r="N4132" s="20">
        <v>63781810</v>
      </c>
      <c r="O4132" s="21">
        <f t="shared" si="192"/>
        <v>108028446.39799888</v>
      </c>
      <c r="P4132" s="22">
        <f t="shared" si="193"/>
        <v>151.86145238095239</v>
      </c>
      <c r="Q4132" s="20">
        <f t="shared" si="194"/>
        <v>35454035.575319618</v>
      </c>
      <c r="R4132" s="18" t="s">
        <v>184</v>
      </c>
      <c r="S4132" s="18">
        <v>115</v>
      </c>
    </row>
    <row r="4133" spans="1:19" x14ac:dyDescent="0.25">
      <c r="A4133" s="18" t="s">
        <v>12597</v>
      </c>
      <c r="B4133" s="18" t="s">
        <v>2004</v>
      </c>
      <c r="C4133" s="18" t="s">
        <v>45</v>
      </c>
      <c r="D4133" s="18">
        <v>2002</v>
      </c>
      <c r="E4133" s="18">
        <f>VLOOKUP(D4133,'cpi roi'!A:C,2,FALSE)</f>
        <v>179.9</v>
      </c>
      <c r="F4133" s="18" t="s">
        <v>12425</v>
      </c>
      <c r="G4133" s="18">
        <v>6.1</v>
      </c>
      <c r="H4133" s="19">
        <v>111000</v>
      </c>
      <c r="I4133" s="18" t="s">
        <v>7733</v>
      </c>
      <c r="J4133" s="18" t="s">
        <v>7733</v>
      </c>
      <c r="K4133" s="18" t="s">
        <v>8593</v>
      </c>
      <c r="L4133" s="18" t="s">
        <v>34</v>
      </c>
      <c r="M4133" s="20">
        <v>60000000</v>
      </c>
      <c r="N4133" s="20">
        <v>199043471</v>
      </c>
      <c r="O4133" s="21">
        <f t="shared" si="192"/>
        <v>337123655.44024456</v>
      </c>
      <c r="P4133" s="22">
        <f t="shared" si="193"/>
        <v>331.73911833333329</v>
      </c>
      <c r="Q4133" s="20">
        <f t="shared" si="194"/>
        <v>110641173.42968315</v>
      </c>
      <c r="R4133" s="18" t="s">
        <v>5112</v>
      </c>
      <c r="S4133" s="18">
        <v>101</v>
      </c>
    </row>
    <row r="4134" spans="1:19" x14ac:dyDescent="0.25">
      <c r="A4134" s="18" t="s">
        <v>12598</v>
      </c>
      <c r="B4134" s="18" t="s">
        <v>20</v>
      </c>
      <c r="C4134" s="18" t="s">
        <v>45</v>
      </c>
      <c r="D4134" s="18">
        <v>2002</v>
      </c>
      <c r="E4134" s="18">
        <f>VLOOKUP(D4134,'cpi roi'!A:C,2,FALSE)</f>
        <v>179.9</v>
      </c>
      <c r="F4134" s="18" t="s">
        <v>12202</v>
      </c>
      <c r="G4134" s="18">
        <v>6.3</v>
      </c>
      <c r="H4134" s="19">
        <v>39000</v>
      </c>
      <c r="I4134" s="18" t="s">
        <v>3524</v>
      </c>
      <c r="J4134" s="18" t="s">
        <v>8265</v>
      </c>
      <c r="K4134" s="18" t="s">
        <v>101</v>
      </c>
      <c r="L4134" s="18" t="s">
        <v>26</v>
      </c>
      <c r="M4134" s="20">
        <v>50000000</v>
      </c>
      <c r="N4134" s="20">
        <v>8382938</v>
      </c>
      <c r="O4134" s="21">
        <f t="shared" si="192"/>
        <v>14198339.125069482</v>
      </c>
      <c r="P4134" s="22">
        <f t="shared" si="193"/>
        <v>16.765875999999999</v>
      </c>
      <c r="Q4134" s="20">
        <f t="shared" si="194"/>
        <v>4659776.5425236234</v>
      </c>
      <c r="R4134" s="18" t="s">
        <v>27</v>
      </c>
      <c r="S4134" s="18">
        <v>109</v>
      </c>
    </row>
    <row r="4135" spans="1:19" x14ac:dyDescent="0.25">
      <c r="A4135" s="18" t="s">
        <v>12599</v>
      </c>
      <c r="B4135" s="18" t="s">
        <v>2004</v>
      </c>
      <c r="C4135" s="18" t="s">
        <v>38</v>
      </c>
      <c r="D4135" s="18">
        <v>2002</v>
      </c>
      <c r="E4135" s="18">
        <f>VLOOKUP(D4135,'cpi roi'!A:C,2,FALSE)</f>
        <v>179.9</v>
      </c>
      <c r="F4135" s="18" t="s">
        <v>12600</v>
      </c>
      <c r="G4135" s="18">
        <v>6.5</v>
      </c>
      <c r="H4135" s="19">
        <v>33000</v>
      </c>
      <c r="I4135" s="18" t="s">
        <v>10225</v>
      </c>
      <c r="J4135" s="18" t="s">
        <v>12601</v>
      </c>
      <c r="K4135" s="18" t="s">
        <v>10670</v>
      </c>
      <c r="L4135" s="18" t="s">
        <v>26</v>
      </c>
      <c r="M4135" s="20">
        <v>35000000</v>
      </c>
      <c r="N4135" s="20">
        <v>29882645</v>
      </c>
      <c r="O4135" s="21">
        <f t="shared" si="192"/>
        <v>50612795.617009446</v>
      </c>
      <c r="P4135" s="22">
        <f t="shared" si="193"/>
        <v>85.378985714285719</v>
      </c>
      <c r="Q4135" s="20">
        <f t="shared" si="194"/>
        <v>16610697.609783212</v>
      </c>
      <c r="R4135" s="18" t="s">
        <v>48</v>
      </c>
      <c r="S4135" s="18">
        <v>132</v>
      </c>
    </row>
    <row r="4136" spans="1:19" x14ac:dyDescent="0.25">
      <c r="A4136" s="18" t="s">
        <v>12602</v>
      </c>
      <c r="B4136" s="18" t="s">
        <v>20</v>
      </c>
      <c r="C4136" s="18" t="s">
        <v>108</v>
      </c>
      <c r="D4136" s="18">
        <v>2002</v>
      </c>
      <c r="E4136" s="18">
        <f>VLOOKUP(D4136,'cpi roi'!A:C,2,FALSE)</f>
        <v>179.9</v>
      </c>
      <c r="F4136" s="18" t="s">
        <v>12603</v>
      </c>
      <c r="G4136" s="18">
        <v>7</v>
      </c>
      <c r="H4136" s="19">
        <v>9400</v>
      </c>
      <c r="I4136" s="18" t="s">
        <v>12604</v>
      </c>
      <c r="J4136" s="18" t="s">
        <v>12605</v>
      </c>
      <c r="K4136" s="18" t="s">
        <v>12606</v>
      </c>
      <c r="L4136" s="18" t="s">
        <v>34</v>
      </c>
      <c r="M4136" s="20">
        <v>250000</v>
      </c>
      <c r="N4136" s="20">
        <v>3809226</v>
      </c>
      <c r="O4136" s="21">
        <f t="shared" si="192"/>
        <v>6451757.4330183435</v>
      </c>
      <c r="P4136" s="22">
        <f t="shared" si="193"/>
        <v>1523.6904</v>
      </c>
      <c r="Q4136" s="20">
        <f t="shared" si="194"/>
        <v>2117413.0072262366</v>
      </c>
      <c r="R4136" s="18" t="s">
        <v>12607</v>
      </c>
      <c r="S4136" s="18">
        <v>101</v>
      </c>
    </row>
    <row r="4137" spans="1:19" x14ac:dyDescent="0.25">
      <c r="A4137" s="18" t="s">
        <v>12608</v>
      </c>
      <c r="B4137" s="18" t="s">
        <v>37</v>
      </c>
      <c r="C4137" s="18" t="s">
        <v>29</v>
      </c>
      <c r="D4137" s="18">
        <v>2002</v>
      </c>
      <c r="E4137" s="18">
        <f>VLOOKUP(D4137,'cpi roi'!A:C,2,FALSE)</f>
        <v>179.9</v>
      </c>
      <c r="F4137" s="18" t="s">
        <v>11865</v>
      </c>
      <c r="G4137" s="18">
        <v>5.5</v>
      </c>
      <c r="H4137" s="19">
        <v>36000</v>
      </c>
      <c r="I4137" s="18" t="s">
        <v>12609</v>
      </c>
      <c r="J4137" s="18" t="s">
        <v>9612</v>
      </c>
      <c r="K4137" s="18" t="s">
        <v>11669</v>
      </c>
      <c r="L4137" s="18" t="s">
        <v>34</v>
      </c>
      <c r="M4137" s="20">
        <v>15000000</v>
      </c>
      <c r="N4137" s="20">
        <v>52970014</v>
      </c>
      <c r="O4137" s="21">
        <f t="shared" si="192"/>
        <v>89716304.979433015</v>
      </c>
      <c r="P4137" s="22">
        <f t="shared" si="193"/>
        <v>353.13342666666665</v>
      </c>
      <c r="Q4137" s="20">
        <f t="shared" si="194"/>
        <v>29444143.413007222</v>
      </c>
      <c r="R4137" s="18" t="s">
        <v>48</v>
      </c>
      <c r="S4137" s="18">
        <v>88</v>
      </c>
    </row>
    <row r="4138" spans="1:19" x14ac:dyDescent="0.25">
      <c r="A4138" s="18" t="s">
        <v>12610</v>
      </c>
      <c r="B4138" s="18" t="s">
        <v>20</v>
      </c>
      <c r="C4138" s="18" t="s">
        <v>45</v>
      </c>
      <c r="D4138" s="18">
        <v>2002</v>
      </c>
      <c r="E4138" s="18">
        <f>VLOOKUP(D4138,'cpi roi'!A:C,2,FALSE)</f>
        <v>179.9</v>
      </c>
      <c r="F4138" s="18" t="s">
        <v>12611</v>
      </c>
      <c r="G4138" s="18">
        <v>7.1</v>
      </c>
      <c r="H4138" s="19">
        <v>124000</v>
      </c>
      <c r="I4138" s="18" t="s">
        <v>9358</v>
      </c>
      <c r="J4138" s="18" t="s">
        <v>12612</v>
      </c>
      <c r="K4138" s="18" t="s">
        <v>25</v>
      </c>
      <c r="L4138" s="18" t="s">
        <v>34</v>
      </c>
      <c r="M4138" s="20">
        <v>30000000</v>
      </c>
      <c r="N4138" s="20">
        <v>105834556</v>
      </c>
      <c r="O4138" s="21">
        <f t="shared" si="192"/>
        <v>179253970.05669817</v>
      </c>
      <c r="P4138" s="22">
        <f t="shared" si="193"/>
        <v>352.78185333333334</v>
      </c>
      <c r="Q4138" s="20">
        <f t="shared" si="194"/>
        <v>58829658.699277371</v>
      </c>
      <c r="R4138" s="18" t="s">
        <v>2031</v>
      </c>
      <c r="S4138" s="18">
        <v>125</v>
      </c>
    </row>
    <row r="4139" spans="1:19" x14ac:dyDescent="0.25">
      <c r="A4139" s="18" t="s">
        <v>12613</v>
      </c>
      <c r="B4139" s="18" t="s">
        <v>37</v>
      </c>
      <c r="C4139" s="18" t="s">
        <v>29</v>
      </c>
      <c r="D4139" s="18">
        <v>2002</v>
      </c>
      <c r="E4139" s="18">
        <f>VLOOKUP(D4139,'cpi roi'!A:C,2,FALSE)</f>
        <v>179.9</v>
      </c>
      <c r="F4139" s="18" t="s">
        <v>12337</v>
      </c>
      <c r="G4139" s="18">
        <v>3.3</v>
      </c>
      <c r="H4139" s="19">
        <v>23000</v>
      </c>
      <c r="I4139" s="18" t="s">
        <v>12614</v>
      </c>
      <c r="J4139" s="18" t="s">
        <v>6154</v>
      </c>
      <c r="K4139" s="18" t="s">
        <v>6154</v>
      </c>
      <c r="L4139" s="18" t="s">
        <v>34</v>
      </c>
      <c r="M4139" s="20">
        <v>16000000</v>
      </c>
      <c r="N4139" s="20">
        <v>43411001</v>
      </c>
      <c r="O4139" s="21">
        <f t="shared" si="192"/>
        <v>73526025.595886603</v>
      </c>
      <c r="P4139" s="22">
        <f t="shared" si="193"/>
        <v>271.31875624999998</v>
      </c>
      <c r="Q4139" s="20">
        <f t="shared" si="194"/>
        <v>24130628.682601444</v>
      </c>
      <c r="R4139" s="18" t="s">
        <v>11858</v>
      </c>
      <c r="S4139" s="18">
        <v>80</v>
      </c>
    </row>
    <row r="4140" spans="1:19" x14ac:dyDescent="0.25">
      <c r="A4140" s="18" t="s">
        <v>12615</v>
      </c>
      <c r="B4140" s="18" t="s">
        <v>2004</v>
      </c>
      <c r="C4140" s="18" t="s">
        <v>45</v>
      </c>
      <c r="D4140" s="18">
        <v>2002</v>
      </c>
      <c r="E4140" s="18">
        <f>VLOOKUP(D4140,'cpi roi'!A:C,2,FALSE)</f>
        <v>179.9</v>
      </c>
      <c r="F4140" s="18" t="s">
        <v>12433</v>
      </c>
      <c r="G4140" s="18">
        <v>5.9</v>
      </c>
      <c r="H4140" s="19">
        <v>34000</v>
      </c>
      <c r="I4140" s="18" t="s">
        <v>12616</v>
      </c>
      <c r="J4140" s="18" t="s">
        <v>12617</v>
      </c>
      <c r="K4140" s="18" t="s">
        <v>12618</v>
      </c>
      <c r="L4140" s="18" t="s">
        <v>34</v>
      </c>
      <c r="M4140" s="20">
        <v>20000000</v>
      </c>
      <c r="N4140" s="20">
        <v>57588485</v>
      </c>
      <c r="O4140" s="21">
        <f t="shared" si="192"/>
        <v>97538695.828237906</v>
      </c>
      <c r="P4140" s="22">
        <f t="shared" si="193"/>
        <v>287.94242500000001</v>
      </c>
      <c r="Q4140" s="20">
        <f t="shared" si="194"/>
        <v>32011386.881600887</v>
      </c>
      <c r="R4140" s="18" t="s">
        <v>9112</v>
      </c>
      <c r="S4140" s="18">
        <v>118</v>
      </c>
    </row>
    <row r="4141" spans="1:19" x14ac:dyDescent="0.25">
      <c r="A4141" s="18" t="s">
        <v>12619</v>
      </c>
      <c r="B4141" s="18" t="s">
        <v>20</v>
      </c>
      <c r="C4141" s="18" t="s">
        <v>56</v>
      </c>
      <c r="D4141" s="18">
        <v>2002</v>
      </c>
      <c r="E4141" s="18">
        <f>VLOOKUP(D4141,'cpi roi'!A:C,2,FALSE)</f>
        <v>179.9</v>
      </c>
      <c r="F4141" s="18" t="s">
        <v>12386</v>
      </c>
      <c r="G4141" s="18">
        <v>4</v>
      </c>
      <c r="H4141" s="19">
        <v>39000</v>
      </c>
      <c r="I4141" s="18" t="s">
        <v>596</v>
      </c>
      <c r="J4141" s="18" t="s">
        <v>8657</v>
      </c>
      <c r="K4141" s="18" t="s">
        <v>597</v>
      </c>
      <c r="L4141" s="18" t="s">
        <v>34</v>
      </c>
      <c r="M4141" s="20">
        <v>13000000</v>
      </c>
      <c r="N4141" s="20">
        <v>37664855</v>
      </c>
      <c r="O4141" s="21">
        <f t="shared" si="192"/>
        <v>63793670.475264035</v>
      </c>
      <c r="P4141" s="22">
        <f t="shared" si="193"/>
        <v>289.72965384615384</v>
      </c>
      <c r="Q4141" s="20">
        <f t="shared" si="194"/>
        <v>20936550.861589771</v>
      </c>
      <c r="R4141" s="18" t="s">
        <v>8990</v>
      </c>
      <c r="S4141" s="18">
        <v>94</v>
      </c>
    </row>
    <row r="4142" spans="1:19" x14ac:dyDescent="0.25">
      <c r="A4142" s="18" t="s">
        <v>12620</v>
      </c>
      <c r="B4142" s="18" t="s">
        <v>20</v>
      </c>
      <c r="C4142" s="18" t="s">
        <v>38</v>
      </c>
      <c r="D4142" s="18">
        <v>2002</v>
      </c>
      <c r="E4142" s="18">
        <f>VLOOKUP(D4142,'cpi roi'!A:C,2,FALSE)</f>
        <v>179.9</v>
      </c>
      <c r="F4142" s="18" t="s">
        <v>12409</v>
      </c>
      <c r="G4142" s="18">
        <v>6.1</v>
      </c>
      <c r="H4142" s="19">
        <v>67000</v>
      </c>
      <c r="I4142" s="18" t="s">
        <v>7477</v>
      </c>
      <c r="J4142" s="18" t="s">
        <v>8035</v>
      </c>
      <c r="K4142" s="18" t="s">
        <v>1540</v>
      </c>
      <c r="L4142" s="18" t="s">
        <v>34</v>
      </c>
      <c r="M4142" s="20">
        <v>115000000</v>
      </c>
      <c r="N4142" s="20">
        <v>77628265</v>
      </c>
      <c r="O4142" s="21">
        <f t="shared" si="192"/>
        <v>131480446.61200666</v>
      </c>
      <c r="P4142" s="22">
        <f t="shared" si="193"/>
        <v>67.502839130434779</v>
      </c>
      <c r="Q4142" s="20">
        <f t="shared" si="194"/>
        <v>43150786.548082262</v>
      </c>
      <c r="R4142" s="18" t="s">
        <v>122</v>
      </c>
      <c r="S4142" s="18">
        <v>134</v>
      </c>
    </row>
    <row r="4143" spans="1:19" x14ac:dyDescent="0.25">
      <c r="A4143" s="18" t="s">
        <v>12621</v>
      </c>
      <c r="B4143" s="18" t="s">
        <v>20</v>
      </c>
      <c r="C4143" s="18" t="s">
        <v>45</v>
      </c>
      <c r="D4143" s="18">
        <v>2002</v>
      </c>
      <c r="E4143" s="18">
        <f>VLOOKUP(D4143,'cpi roi'!A:C,2,FALSE)</f>
        <v>179.9</v>
      </c>
      <c r="F4143" s="18" t="s">
        <v>12476</v>
      </c>
      <c r="G4143" s="18">
        <v>5.8</v>
      </c>
      <c r="H4143" s="19">
        <v>26000</v>
      </c>
      <c r="I4143" s="18" t="s">
        <v>12622</v>
      </c>
      <c r="J4143" s="18" t="s">
        <v>8503</v>
      </c>
      <c r="K4143" s="18" t="s">
        <v>8503</v>
      </c>
      <c r="L4143" s="18" t="s">
        <v>34</v>
      </c>
      <c r="M4143" s="20">
        <v>10000000</v>
      </c>
      <c r="N4143" s="20">
        <v>33526835</v>
      </c>
      <c r="O4143" s="21">
        <f t="shared" si="192"/>
        <v>56785028.485269591</v>
      </c>
      <c r="P4143" s="22">
        <f t="shared" si="193"/>
        <v>335.26835</v>
      </c>
      <c r="Q4143" s="20">
        <f t="shared" si="194"/>
        <v>18636372.984991662</v>
      </c>
      <c r="R4143" s="18" t="s">
        <v>11404</v>
      </c>
      <c r="S4143" s="18">
        <v>85</v>
      </c>
    </row>
    <row r="4144" spans="1:19" x14ac:dyDescent="0.25">
      <c r="A4144" s="18" t="s">
        <v>12623</v>
      </c>
      <c r="B4144" s="18" t="s">
        <v>20</v>
      </c>
      <c r="C4144" s="18" t="s">
        <v>108</v>
      </c>
      <c r="D4144" s="18">
        <v>2002</v>
      </c>
      <c r="E4144" s="18">
        <f>VLOOKUP(D4144,'cpi roi'!A:C,2,FALSE)</f>
        <v>179.9</v>
      </c>
      <c r="F4144" s="18" t="s">
        <v>12624</v>
      </c>
      <c r="G4144" s="18">
        <v>5.3</v>
      </c>
      <c r="H4144" s="19">
        <v>25000</v>
      </c>
      <c r="I4144" s="18" t="s">
        <v>9583</v>
      </c>
      <c r="J4144" s="18" t="s">
        <v>12625</v>
      </c>
      <c r="K4144" s="18" t="s">
        <v>766</v>
      </c>
      <c r="L4144" s="18" t="s">
        <v>5820</v>
      </c>
      <c r="M4144" s="20">
        <v>55000000</v>
      </c>
      <c r="N4144" s="20">
        <v>6632383</v>
      </c>
      <c r="O4144" s="21">
        <f t="shared" si="192"/>
        <v>11233391.329071706</v>
      </c>
      <c r="P4144" s="22">
        <f t="shared" si="193"/>
        <v>12.058878181818182</v>
      </c>
      <c r="Q4144" s="20">
        <f t="shared" si="194"/>
        <v>3686705.39188438</v>
      </c>
      <c r="R4144" s="18" t="s">
        <v>65</v>
      </c>
      <c r="S4144" s="18">
        <v>96</v>
      </c>
    </row>
    <row r="4145" spans="1:19" x14ac:dyDescent="0.25">
      <c r="A4145" s="18" t="s">
        <v>12626</v>
      </c>
      <c r="B4145" s="18" t="s">
        <v>2004</v>
      </c>
      <c r="C4145" s="18" t="s">
        <v>38</v>
      </c>
      <c r="D4145" s="18">
        <v>2002</v>
      </c>
      <c r="E4145" s="18">
        <f>VLOOKUP(D4145,'cpi roi'!A:C,2,FALSE)</f>
        <v>179.9</v>
      </c>
      <c r="F4145" s="18" t="s">
        <v>12375</v>
      </c>
      <c r="G4145" s="18">
        <v>5.9</v>
      </c>
      <c r="H4145" s="19">
        <v>34000</v>
      </c>
      <c r="I4145" s="18" t="s">
        <v>10924</v>
      </c>
      <c r="J4145" s="18" t="s">
        <v>9667</v>
      </c>
      <c r="K4145" s="18" t="s">
        <v>12627</v>
      </c>
      <c r="L4145" s="18" t="s">
        <v>34</v>
      </c>
      <c r="M4145" s="20">
        <v>25000000</v>
      </c>
      <c r="N4145" s="20">
        <v>41604473</v>
      </c>
      <c r="O4145" s="21">
        <f t="shared" si="192"/>
        <v>70466275.281267375</v>
      </c>
      <c r="P4145" s="22">
        <f t="shared" si="193"/>
        <v>166.41789199999999</v>
      </c>
      <c r="Q4145" s="20">
        <f t="shared" si="194"/>
        <v>23126444.135630906</v>
      </c>
      <c r="R4145" s="18" t="s">
        <v>65</v>
      </c>
      <c r="S4145" s="18">
        <v>86</v>
      </c>
    </row>
    <row r="4146" spans="1:19" x14ac:dyDescent="0.25">
      <c r="A4146" s="18" t="s">
        <v>12628</v>
      </c>
      <c r="B4146" s="18" t="s">
        <v>37</v>
      </c>
      <c r="C4146" s="18" t="s">
        <v>38</v>
      </c>
      <c r="D4146" s="18">
        <v>2002</v>
      </c>
      <c r="E4146" s="18">
        <f>VLOOKUP(D4146,'cpi roi'!A:C,2,FALSE)</f>
        <v>179.9</v>
      </c>
      <c r="F4146" s="18" t="s">
        <v>12629</v>
      </c>
      <c r="G4146" s="18">
        <v>5.2</v>
      </c>
      <c r="H4146" s="19">
        <v>62000</v>
      </c>
      <c r="I4146" s="18" t="s">
        <v>6909</v>
      </c>
      <c r="J4146" s="18" t="s">
        <v>6909</v>
      </c>
      <c r="K4146" s="18" t="s">
        <v>11952</v>
      </c>
      <c r="L4146" s="18" t="s">
        <v>34</v>
      </c>
      <c r="M4146" s="20">
        <v>38000000</v>
      </c>
      <c r="N4146" s="20">
        <v>119723358</v>
      </c>
      <c r="O4146" s="21">
        <f t="shared" si="192"/>
        <v>202777694.17787659</v>
      </c>
      <c r="P4146" s="22">
        <f t="shared" si="193"/>
        <v>315.06146842105267</v>
      </c>
      <c r="Q4146" s="20">
        <f t="shared" si="194"/>
        <v>66549948.860478036</v>
      </c>
      <c r="R4146" s="18" t="s">
        <v>8990</v>
      </c>
      <c r="S4146" s="18">
        <v>100</v>
      </c>
    </row>
    <row r="4147" spans="1:19" x14ac:dyDescent="0.25">
      <c r="A4147" s="18" t="s">
        <v>12630</v>
      </c>
      <c r="B4147" s="18" t="s">
        <v>37</v>
      </c>
      <c r="C4147" s="18" t="s">
        <v>21</v>
      </c>
      <c r="D4147" s="18">
        <v>2002</v>
      </c>
      <c r="E4147" s="18">
        <f>VLOOKUP(D4147,'cpi roi'!A:C,2,FALSE)</f>
        <v>179.9</v>
      </c>
      <c r="F4147" s="18" t="s">
        <v>12274</v>
      </c>
      <c r="G4147" s="18">
        <v>6.6</v>
      </c>
      <c r="H4147" s="19">
        <v>22000</v>
      </c>
      <c r="I4147" s="18" t="s">
        <v>11667</v>
      </c>
      <c r="J4147" s="18" t="s">
        <v>12631</v>
      </c>
      <c r="K4147" s="18" t="s">
        <v>12632</v>
      </c>
      <c r="L4147" s="18" t="s">
        <v>34</v>
      </c>
      <c r="M4147" s="20">
        <v>15000000</v>
      </c>
      <c r="N4147" s="20">
        <v>19344615</v>
      </c>
      <c r="O4147" s="21">
        <f t="shared" si="192"/>
        <v>32764336.801000554</v>
      </c>
      <c r="P4147" s="22">
        <f t="shared" si="193"/>
        <v>128.9641</v>
      </c>
      <c r="Q4147" s="20">
        <f t="shared" si="194"/>
        <v>10752982.212340187</v>
      </c>
      <c r="R4147" s="18" t="s">
        <v>1729</v>
      </c>
      <c r="S4147" s="18">
        <v>90</v>
      </c>
    </row>
    <row r="4148" spans="1:19" x14ac:dyDescent="0.25">
      <c r="A4148" s="18" t="s">
        <v>5913</v>
      </c>
      <c r="B4148" s="18" t="s">
        <v>341</v>
      </c>
      <c r="C4148" s="18" t="s">
        <v>21</v>
      </c>
      <c r="D4148" s="18">
        <v>2002</v>
      </c>
      <c r="E4148" s="18">
        <f>VLOOKUP(D4148,'cpi roi'!A:C,2,FALSE)</f>
        <v>179.9</v>
      </c>
      <c r="F4148" s="18" t="s">
        <v>12202</v>
      </c>
      <c r="G4148" s="18">
        <v>6.9</v>
      </c>
      <c r="H4148" s="19">
        <v>33000</v>
      </c>
      <c r="I4148" s="18" t="s">
        <v>7517</v>
      </c>
      <c r="J4148" s="18" t="s">
        <v>11458</v>
      </c>
      <c r="K4148" s="18" t="s">
        <v>1502</v>
      </c>
      <c r="L4148" s="18" t="s">
        <v>34</v>
      </c>
      <c r="M4148" s="20">
        <v>22000000</v>
      </c>
      <c r="N4148" s="20">
        <v>80693537</v>
      </c>
      <c r="O4148" s="21">
        <f t="shared" si="192"/>
        <v>136672155.21901056</v>
      </c>
      <c r="P4148" s="22">
        <f t="shared" si="193"/>
        <v>366.78880454545452</v>
      </c>
      <c r="Q4148" s="20">
        <f t="shared" si="194"/>
        <v>44854662.034463584</v>
      </c>
      <c r="R4148" s="18" t="s">
        <v>12633</v>
      </c>
      <c r="S4148" s="18">
        <v>127</v>
      </c>
    </row>
    <row r="4149" spans="1:19" x14ac:dyDescent="0.25">
      <c r="A4149" s="18" t="s">
        <v>12634</v>
      </c>
      <c r="B4149" s="18" t="s">
        <v>20</v>
      </c>
      <c r="C4149" s="18" t="s">
        <v>108</v>
      </c>
      <c r="D4149" s="18">
        <v>2002</v>
      </c>
      <c r="E4149" s="18">
        <f>VLOOKUP(D4149,'cpi roi'!A:C,2,FALSE)</f>
        <v>179.9</v>
      </c>
      <c r="F4149" s="18" t="s">
        <v>12471</v>
      </c>
      <c r="G4149" s="18">
        <v>6.2</v>
      </c>
      <c r="H4149" s="19">
        <v>54000</v>
      </c>
      <c r="I4149" s="18" t="s">
        <v>4057</v>
      </c>
      <c r="J4149" s="18" t="s">
        <v>12635</v>
      </c>
      <c r="K4149" s="18" t="s">
        <v>8593</v>
      </c>
      <c r="L4149" s="18" t="s">
        <v>34</v>
      </c>
      <c r="M4149" s="20">
        <v>50000000</v>
      </c>
      <c r="N4149" s="20">
        <v>56714147</v>
      </c>
      <c r="O4149" s="21">
        <f t="shared" si="192"/>
        <v>96057813.178988323</v>
      </c>
      <c r="P4149" s="22">
        <f t="shared" si="193"/>
        <v>113.42829400000001</v>
      </c>
      <c r="Q4149" s="20">
        <f t="shared" si="194"/>
        <v>31525373.54085603</v>
      </c>
      <c r="R4149" s="18" t="s">
        <v>27</v>
      </c>
      <c r="S4149" s="18">
        <v>115</v>
      </c>
    </row>
    <row r="4150" spans="1:19" x14ac:dyDescent="0.25">
      <c r="A4150" s="18" t="s">
        <v>12636</v>
      </c>
      <c r="B4150" s="18" t="s">
        <v>20</v>
      </c>
      <c r="C4150" s="18" t="s">
        <v>21</v>
      </c>
      <c r="D4150" s="18">
        <v>2002</v>
      </c>
      <c r="E4150" s="18">
        <f>VLOOKUP(D4150,'cpi roi'!A:C,2,FALSE)</f>
        <v>179.9</v>
      </c>
      <c r="F4150" s="18" t="s">
        <v>11879</v>
      </c>
      <c r="G4150" s="18">
        <v>6.3</v>
      </c>
      <c r="H4150" s="19">
        <v>51000</v>
      </c>
      <c r="I4150" s="18" t="s">
        <v>9030</v>
      </c>
      <c r="J4150" s="18" t="s">
        <v>2983</v>
      </c>
      <c r="K4150" s="18" t="s">
        <v>4462</v>
      </c>
      <c r="L4150" s="18" t="s">
        <v>34</v>
      </c>
      <c r="M4150" s="20">
        <v>70000000</v>
      </c>
      <c r="N4150" s="20">
        <v>32287044</v>
      </c>
      <c r="O4150" s="21">
        <f t="shared" si="192"/>
        <v>54685171.244024456</v>
      </c>
      <c r="P4150" s="22">
        <f t="shared" si="193"/>
        <v>46.12434857142857</v>
      </c>
      <c r="Q4150" s="20">
        <f t="shared" si="194"/>
        <v>17947217.342968315</v>
      </c>
      <c r="R4150" s="18" t="s">
        <v>12637</v>
      </c>
      <c r="S4150" s="18">
        <v>125</v>
      </c>
    </row>
    <row r="4151" spans="1:19" x14ac:dyDescent="0.25">
      <c r="A4151" s="18" t="s">
        <v>12638</v>
      </c>
      <c r="B4151" s="18" t="s">
        <v>37</v>
      </c>
      <c r="C4151" s="18" t="s">
        <v>29</v>
      </c>
      <c r="D4151" s="18">
        <v>2002</v>
      </c>
      <c r="E4151" s="18">
        <f>VLOOKUP(D4151,'cpi roi'!A:C,2,FALSE)</f>
        <v>179.9</v>
      </c>
      <c r="F4151" s="18" t="s">
        <v>12639</v>
      </c>
      <c r="G4151" s="18">
        <v>6.7</v>
      </c>
      <c r="H4151" s="19">
        <v>50000</v>
      </c>
      <c r="I4151" s="18" t="s">
        <v>12640</v>
      </c>
      <c r="J4151" s="18" t="s">
        <v>10991</v>
      </c>
      <c r="K4151" s="18" t="s">
        <v>1380</v>
      </c>
      <c r="L4151" s="18" t="s">
        <v>457</v>
      </c>
      <c r="M4151" s="20">
        <v>0</v>
      </c>
      <c r="N4151" s="20">
        <v>128027976</v>
      </c>
      <c r="O4151" s="21">
        <f t="shared" si="192"/>
        <v>216843381.25180656</v>
      </c>
      <c r="P4151" s="22">
        <f t="shared" si="193"/>
        <v>0</v>
      </c>
      <c r="Q4151" s="20">
        <f t="shared" si="194"/>
        <v>71166190.10561423</v>
      </c>
      <c r="R4151" s="18" t="s">
        <v>6515</v>
      </c>
      <c r="S4151" s="18">
        <v>107</v>
      </c>
    </row>
    <row r="4152" spans="1:19" x14ac:dyDescent="0.25">
      <c r="A4152" s="18" t="s">
        <v>12641</v>
      </c>
      <c r="B4152" s="18" t="s">
        <v>20</v>
      </c>
      <c r="C4152" s="18" t="s">
        <v>45</v>
      </c>
      <c r="D4152" s="18">
        <v>2002</v>
      </c>
      <c r="E4152" s="18">
        <f>VLOOKUP(D4152,'cpi roi'!A:C,2,FALSE)</f>
        <v>179.9</v>
      </c>
      <c r="F4152" s="18" t="s">
        <v>12274</v>
      </c>
      <c r="G4152" s="18">
        <v>3.6</v>
      </c>
      <c r="H4152" s="19">
        <v>16000</v>
      </c>
      <c r="I4152" s="18" t="s">
        <v>10083</v>
      </c>
      <c r="J4152" s="18" t="s">
        <v>10083</v>
      </c>
      <c r="K4152" s="18" t="s">
        <v>4149</v>
      </c>
      <c r="L4152" s="18" t="s">
        <v>26</v>
      </c>
      <c r="M4152" s="20">
        <v>10000000</v>
      </c>
      <c r="N4152" s="20">
        <v>1036520</v>
      </c>
      <c r="O4152" s="21">
        <f t="shared" si="192"/>
        <v>1755573.3407448581</v>
      </c>
      <c r="P4152" s="22">
        <f t="shared" si="193"/>
        <v>10.3652</v>
      </c>
      <c r="Q4152" s="20">
        <f t="shared" si="194"/>
        <v>576164.53585325181</v>
      </c>
      <c r="R4152" s="18" t="s">
        <v>10878</v>
      </c>
      <c r="S4152" s="18">
        <v>89</v>
      </c>
    </row>
    <row r="4153" spans="1:19" x14ac:dyDescent="0.25">
      <c r="A4153" s="18" t="s">
        <v>12642</v>
      </c>
      <c r="B4153" s="18" t="s">
        <v>20</v>
      </c>
      <c r="C4153" s="18" t="s">
        <v>45</v>
      </c>
      <c r="D4153" s="18">
        <v>2002</v>
      </c>
      <c r="E4153" s="18">
        <f>VLOOKUP(D4153,'cpi roi'!A:C,2,FALSE)</f>
        <v>179.9</v>
      </c>
      <c r="F4153" s="18" t="s">
        <v>12643</v>
      </c>
      <c r="G4153" s="18">
        <v>6.6</v>
      </c>
      <c r="H4153" s="19">
        <v>34000</v>
      </c>
      <c r="I4153" s="18" t="s">
        <v>12644</v>
      </c>
      <c r="J4153" s="18" t="s">
        <v>12644</v>
      </c>
      <c r="K4153" s="18" t="s">
        <v>12645</v>
      </c>
      <c r="L4153" s="18" t="s">
        <v>34</v>
      </c>
      <c r="M4153" s="20">
        <v>500000</v>
      </c>
      <c r="N4153" s="20">
        <v>264349</v>
      </c>
      <c r="O4153" s="21">
        <f t="shared" si="192"/>
        <v>447732.85325180658</v>
      </c>
      <c r="P4153" s="22">
        <f t="shared" si="193"/>
        <v>52.869799999999998</v>
      </c>
      <c r="Q4153" s="20">
        <f t="shared" si="194"/>
        <v>146942.19010561422</v>
      </c>
      <c r="R4153" s="18" t="s">
        <v>12646</v>
      </c>
      <c r="S4153" s="18">
        <v>93</v>
      </c>
    </row>
    <row r="4154" spans="1:19" x14ac:dyDescent="0.25">
      <c r="A4154" s="18" t="s">
        <v>12647</v>
      </c>
      <c r="B4154" s="18" t="s">
        <v>2004</v>
      </c>
      <c r="C4154" s="18" t="s">
        <v>21</v>
      </c>
      <c r="D4154" s="18">
        <v>2002</v>
      </c>
      <c r="E4154" s="18">
        <f>VLOOKUP(D4154,'cpi roi'!A:C,2,FALSE)</f>
        <v>179.9</v>
      </c>
      <c r="F4154" s="18" t="s">
        <v>12520</v>
      </c>
      <c r="G4154" s="18">
        <v>6.1</v>
      </c>
      <c r="H4154" s="19">
        <v>37000</v>
      </c>
      <c r="I4154" s="18" t="s">
        <v>7950</v>
      </c>
      <c r="J4154" s="18" t="s">
        <v>12648</v>
      </c>
      <c r="K4154" s="18" t="s">
        <v>2833</v>
      </c>
      <c r="L4154" s="18" t="s">
        <v>34</v>
      </c>
      <c r="M4154" s="20">
        <v>60000000</v>
      </c>
      <c r="N4154" s="20">
        <v>52323400</v>
      </c>
      <c r="O4154" s="21">
        <f t="shared" si="192"/>
        <v>88621122.734852701</v>
      </c>
      <c r="P4154" s="22">
        <f t="shared" si="193"/>
        <v>87.205666666666673</v>
      </c>
      <c r="Q4154" s="20">
        <f t="shared" si="194"/>
        <v>29084713.729849916</v>
      </c>
      <c r="R4154" s="18" t="s">
        <v>65</v>
      </c>
      <c r="S4154" s="18">
        <v>104</v>
      </c>
    </row>
    <row r="4155" spans="1:19" x14ac:dyDescent="0.25">
      <c r="A4155" s="18" t="s">
        <v>12649</v>
      </c>
      <c r="B4155" s="18" t="s">
        <v>2004</v>
      </c>
      <c r="C4155" s="18" t="s">
        <v>45</v>
      </c>
      <c r="D4155" s="18">
        <v>2002</v>
      </c>
      <c r="E4155" s="18">
        <f>VLOOKUP(D4155,'cpi roi'!A:C,2,FALSE)</f>
        <v>179.9</v>
      </c>
      <c r="F4155" s="18" t="s">
        <v>12420</v>
      </c>
      <c r="G4155" s="18">
        <v>4.5999999999999996</v>
      </c>
      <c r="H4155" s="19">
        <v>6400</v>
      </c>
      <c r="I4155" s="18" t="s">
        <v>12650</v>
      </c>
      <c r="J4155" s="18" t="s">
        <v>12651</v>
      </c>
      <c r="K4155" s="18" t="s">
        <v>12652</v>
      </c>
      <c r="L4155" s="18" t="s">
        <v>34</v>
      </c>
      <c r="M4155" s="20">
        <v>15600000</v>
      </c>
      <c r="N4155" s="20">
        <v>13802599</v>
      </c>
      <c r="O4155" s="21">
        <f t="shared" si="192"/>
        <v>23377720.485269595</v>
      </c>
      <c r="P4155" s="22">
        <f t="shared" si="193"/>
        <v>88.478198717948715</v>
      </c>
      <c r="Q4155" s="20">
        <f t="shared" si="194"/>
        <v>7672372.9849916613</v>
      </c>
      <c r="R4155" s="18" t="s">
        <v>4534</v>
      </c>
      <c r="S4155" s="18">
        <v>91</v>
      </c>
    </row>
    <row r="4156" spans="1:19" x14ac:dyDescent="0.25">
      <c r="A4156" s="18" t="s">
        <v>12653</v>
      </c>
      <c r="B4156" s="18" t="s">
        <v>2004</v>
      </c>
      <c r="C4156" s="18" t="s">
        <v>21</v>
      </c>
      <c r="D4156" s="18">
        <v>2002</v>
      </c>
      <c r="E4156" s="18">
        <f>VLOOKUP(D4156,'cpi roi'!A:C,2,FALSE)</f>
        <v>179.9</v>
      </c>
      <c r="F4156" s="18" t="s">
        <v>12183</v>
      </c>
      <c r="G4156" s="18">
        <v>6.1</v>
      </c>
      <c r="H4156" s="19">
        <v>19000</v>
      </c>
      <c r="I4156" s="18" t="s">
        <v>6235</v>
      </c>
      <c r="J4156" s="18" t="s">
        <v>12654</v>
      </c>
      <c r="K4156" s="18" t="s">
        <v>8593</v>
      </c>
      <c r="L4156" s="18" t="s">
        <v>34</v>
      </c>
      <c r="M4156" s="20">
        <v>27000000</v>
      </c>
      <c r="N4156" s="20">
        <v>73839240</v>
      </c>
      <c r="O4156" s="21">
        <f t="shared" si="192"/>
        <v>125062903.99110617</v>
      </c>
      <c r="P4156" s="22">
        <f t="shared" si="193"/>
        <v>273.47866666666664</v>
      </c>
      <c r="Q4156" s="20">
        <f t="shared" si="194"/>
        <v>41044602.556976095</v>
      </c>
      <c r="R4156" s="18" t="s">
        <v>4595</v>
      </c>
      <c r="S4156" s="18">
        <v>116</v>
      </c>
    </row>
    <row r="4157" spans="1:19" x14ac:dyDescent="0.25">
      <c r="A4157" s="18" t="s">
        <v>12655</v>
      </c>
      <c r="B4157" s="18" t="s">
        <v>20</v>
      </c>
      <c r="C4157" s="18" t="s">
        <v>108</v>
      </c>
      <c r="D4157" s="18">
        <v>2002</v>
      </c>
      <c r="E4157" s="18">
        <f>VLOOKUP(D4157,'cpi roi'!A:C,2,FALSE)</f>
        <v>179.9</v>
      </c>
      <c r="F4157" s="18" t="s">
        <v>12656</v>
      </c>
      <c r="G4157" s="18">
        <v>7.3</v>
      </c>
      <c r="H4157" s="19">
        <v>41000</v>
      </c>
      <c r="I4157" s="18" t="s">
        <v>2210</v>
      </c>
      <c r="J4157" s="18" t="s">
        <v>12657</v>
      </c>
      <c r="K4157" s="18" t="s">
        <v>12658</v>
      </c>
      <c r="L4157" s="18" t="s">
        <v>26</v>
      </c>
      <c r="M4157" s="20">
        <v>10000000</v>
      </c>
      <c r="N4157" s="20">
        <v>13904766</v>
      </c>
      <c r="O4157" s="21">
        <f t="shared" si="192"/>
        <v>23550762.647026125</v>
      </c>
      <c r="P4157" s="22">
        <f t="shared" si="193"/>
        <v>139.04766000000001</v>
      </c>
      <c r="Q4157" s="20">
        <f t="shared" si="194"/>
        <v>7729163.9799888823</v>
      </c>
      <c r="R4157" s="18" t="s">
        <v>6567</v>
      </c>
      <c r="S4157" s="18">
        <v>97</v>
      </c>
    </row>
    <row r="4158" spans="1:19" x14ac:dyDescent="0.25">
      <c r="A4158" s="18" t="s">
        <v>12659</v>
      </c>
      <c r="B4158" s="18" t="s">
        <v>20</v>
      </c>
      <c r="C4158" s="18" t="s">
        <v>38</v>
      </c>
      <c r="D4158" s="18">
        <v>2002</v>
      </c>
      <c r="E4158" s="18">
        <f>VLOOKUP(D4158,'cpi roi'!A:C,2,FALSE)</f>
        <v>179.9</v>
      </c>
      <c r="F4158" s="18" t="s">
        <v>12488</v>
      </c>
      <c r="G4158" s="18">
        <v>7.1</v>
      </c>
      <c r="H4158" s="19">
        <v>11000</v>
      </c>
      <c r="I4158" s="18" t="s">
        <v>12616</v>
      </c>
      <c r="J4158" s="18" t="s">
        <v>12660</v>
      </c>
      <c r="K4158" s="18" t="s">
        <v>12231</v>
      </c>
      <c r="L4158" s="18" t="s">
        <v>34</v>
      </c>
      <c r="M4158" s="20">
        <v>0</v>
      </c>
      <c r="N4158" s="20">
        <v>3116526</v>
      </c>
      <c r="O4158" s="21">
        <f t="shared" si="192"/>
        <v>5278518.4669260699</v>
      </c>
      <c r="P4158" s="22">
        <f t="shared" si="193"/>
        <v>0</v>
      </c>
      <c r="Q4158" s="20">
        <f t="shared" si="194"/>
        <v>1732365.7587548636</v>
      </c>
      <c r="R4158" s="18" t="s">
        <v>8990</v>
      </c>
      <c r="S4158" s="18">
        <v>97</v>
      </c>
    </row>
    <row r="4159" spans="1:19" x14ac:dyDescent="0.25">
      <c r="A4159" s="18" t="s">
        <v>12661</v>
      </c>
      <c r="B4159" s="18" t="s">
        <v>2004</v>
      </c>
      <c r="C4159" s="18" t="s">
        <v>38</v>
      </c>
      <c r="D4159" s="18">
        <v>2002</v>
      </c>
      <c r="E4159" s="18">
        <f>VLOOKUP(D4159,'cpi roi'!A:C,2,FALSE)</f>
        <v>179.9</v>
      </c>
      <c r="F4159" s="18" t="s">
        <v>12429</v>
      </c>
      <c r="G4159" s="18">
        <v>5.4</v>
      </c>
      <c r="H4159" s="19">
        <v>81000</v>
      </c>
      <c r="I4159" s="18" t="s">
        <v>12662</v>
      </c>
      <c r="J4159" s="18" t="s">
        <v>12210</v>
      </c>
      <c r="K4159" s="18" t="s">
        <v>2756</v>
      </c>
      <c r="L4159" s="18" t="s">
        <v>34</v>
      </c>
      <c r="M4159" s="20">
        <v>60000000</v>
      </c>
      <c r="N4159" s="20">
        <v>104391623</v>
      </c>
      <c r="O4159" s="21">
        <f t="shared" si="192"/>
        <v>176810047.40466926</v>
      </c>
      <c r="P4159" s="22">
        <f t="shared" si="193"/>
        <v>173.98603833333334</v>
      </c>
      <c r="Q4159" s="20">
        <f t="shared" si="194"/>
        <v>58027583.657587543</v>
      </c>
      <c r="R4159" s="18" t="s">
        <v>12663</v>
      </c>
      <c r="S4159" s="18">
        <v>98</v>
      </c>
    </row>
    <row r="4160" spans="1:19" x14ac:dyDescent="0.25">
      <c r="A4160" s="18" t="s">
        <v>12664</v>
      </c>
      <c r="B4160" s="18" t="s">
        <v>2004</v>
      </c>
      <c r="C4160" s="18" t="s">
        <v>21</v>
      </c>
      <c r="D4160" s="18">
        <v>2002</v>
      </c>
      <c r="E4160" s="18">
        <f>VLOOKUP(D4160,'cpi roi'!A:C,2,FALSE)</f>
        <v>179.9</v>
      </c>
      <c r="F4160" s="18" t="s">
        <v>12665</v>
      </c>
      <c r="G4160" s="18">
        <v>5.0999999999999996</v>
      </c>
      <c r="H4160" s="19">
        <v>19000</v>
      </c>
      <c r="I4160" s="18" t="s">
        <v>12666</v>
      </c>
      <c r="J4160" s="18" t="s">
        <v>12667</v>
      </c>
      <c r="K4160" s="18" t="s">
        <v>7661</v>
      </c>
      <c r="L4160" s="18" t="s">
        <v>34</v>
      </c>
      <c r="M4160" s="20">
        <v>10000000</v>
      </c>
      <c r="N4160" s="20">
        <v>34411240</v>
      </c>
      <c r="O4160" s="21">
        <f t="shared" si="192"/>
        <v>58282961.801000558</v>
      </c>
      <c r="P4160" s="22">
        <f t="shared" si="193"/>
        <v>344.11239999999998</v>
      </c>
      <c r="Q4160" s="20">
        <f t="shared" si="194"/>
        <v>19127982.212340187</v>
      </c>
      <c r="R4160" s="18" t="s">
        <v>184</v>
      </c>
      <c r="S4160" s="18">
        <v>85</v>
      </c>
    </row>
    <row r="4161" spans="1:19" x14ac:dyDescent="0.25">
      <c r="A4161" s="18" t="s">
        <v>12668</v>
      </c>
      <c r="B4161" s="18" t="s">
        <v>20</v>
      </c>
      <c r="C4161" s="18" t="s">
        <v>21</v>
      </c>
      <c r="D4161" s="18">
        <v>2002</v>
      </c>
      <c r="E4161" s="18">
        <f>VLOOKUP(D4161,'cpi roi'!A:C,2,FALSE)</f>
        <v>179.9</v>
      </c>
      <c r="F4161" s="18" t="s">
        <v>12435</v>
      </c>
      <c r="G4161" s="18">
        <v>7.9</v>
      </c>
      <c r="H4161" s="19">
        <v>106000</v>
      </c>
      <c r="I4161" s="18" t="s">
        <v>3477</v>
      </c>
      <c r="J4161" s="18" t="s">
        <v>3477</v>
      </c>
      <c r="K4161" s="18" t="s">
        <v>12669</v>
      </c>
      <c r="L4161" s="18" t="s">
        <v>1116</v>
      </c>
      <c r="M4161" s="20">
        <v>0</v>
      </c>
      <c r="N4161" s="20">
        <v>64790996</v>
      </c>
      <c r="O4161" s="21">
        <f t="shared" si="192"/>
        <v>109737723.63090606</v>
      </c>
      <c r="P4161" s="22">
        <f t="shared" si="193"/>
        <v>0</v>
      </c>
      <c r="Q4161" s="20">
        <f t="shared" si="194"/>
        <v>36015006.114508055</v>
      </c>
      <c r="R4161" s="18" t="s">
        <v>5201</v>
      </c>
      <c r="S4161" s="18">
        <v>112</v>
      </c>
    </row>
    <row r="4162" spans="1:19" x14ac:dyDescent="0.25">
      <c r="A4162" s="18" t="s">
        <v>12670</v>
      </c>
      <c r="B4162" s="18" t="s">
        <v>20</v>
      </c>
      <c r="C4162" s="18" t="s">
        <v>108</v>
      </c>
      <c r="D4162" s="18">
        <v>2002</v>
      </c>
      <c r="E4162" s="18">
        <f>VLOOKUP(D4162,'cpi roi'!A:C,2,FALSE)</f>
        <v>179.9</v>
      </c>
      <c r="F4162" s="18" t="s">
        <v>12671</v>
      </c>
      <c r="G4162" s="18">
        <v>7.8</v>
      </c>
      <c r="H4162" s="19">
        <v>43000</v>
      </c>
      <c r="I4162" s="18" t="s">
        <v>10400</v>
      </c>
      <c r="J4162" s="18" t="s">
        <v>10400</v>
      </c>
      <c r="K4162" s="18" t="s">
        <v>12672</v>
      </c>
      <c r="L4162" s="18" t="s">
        <v>1098</v>
      </c>
      <c r="M4162" s="20">
        <v>0</v>
      </c>
      <c r="N4162" s="20">
        <v>1007747</v>
      </c>
      <c r="O4162" s="21">
        <f t="shared" si="192"/>
        <v>1706839.9716509171</v>
      </c>
      <c r="P4162" s="22">
        <f t="shared" si="193"/>
        <v>0</v>
      </c>
      <c r="Q4162" s="20">
        <f t="shared" si="194"/>
        <v>560170.65036131174</v>
      </c>
      <c r="R4162" s="18" t="s">
        <v>7339</v>
      </c>
      <c r="S4162" s="18">
        <v>109</v>
      </c>
    </row>
    <row r="4163" spans="1:19" x14ac:dyDescent="0.25">
      <c r="A4163" s="18" t="s">
        <v>12673</v>
      </c>
      <c r="B4163" s="18" t="s">
        <v>2004</v>
      </c>
      <c r="C4163" s="18" t="s">
        <v>45</v>
      </c>
      <c r="D4163" s="18">
        <v>2002</v>
      </c>
      <c r="E4163" s="18">
        <f>VLOOKUP(D4163,'cpi roi'!A:C,2,FALSE)</f>
        <v>179.9</v>
      </c>
      <c r="F4163" s="18" t="s">
        <v>12674</v>
      </c>
      <c r="G4163" s="18">
        <v>5.3</v>
      </c>
      <c r="H4163" s="19">
        <v>17000</v>
      </c>
      <c r="I4163" s="18" t="s">
        <v>5789</v>
      </c>
      <c r="J4163" s="18" t="s">
        <v>12675</v>
      </c>
      <c r="K4163" s="18" t="s">
        <v>9607</v>
      </c>
      <c r="L4163" s="18" t="s">
        <v>5820</v>
      </c>
      <c r="M4163" s="20">
        <v>29000000</v>
      </c>
      <c r="N4163" s="20">
        <v>20146150</v>
      </c>
      <c r="O4163" s="21">
        <f t="shared" ref="O4163:O4226" si="195">(304.7/E4163)*N4163</f>
        <v>34121911.645358533</v>
      </c>
      <c r="P4163" s="22">
        <f t="shared" ref="P4163:P4226" si="196">IFERROR(N4163/M4163, 0)*100</f>
        <v>69.4694827586207</v>
      </c>
      <c r="Q4163" s="20">
        <f t="shared" ref="Q4163:Q4226" si="197">N4163/(E4163/100)</f>
        <v>11198526.959421899</v>
      </c>
      <c r="R4163" s="18" t="s">
        <v>12676</v>
      </c>
      <c r="S4163" s="18">
        <v>99</v>
      </c>
    </row>
    <row r="4164" spans="1:19" x14ac:dyDescent="0.25">
      <c r="A4164" s="18" t="s">
        <v>12677</v>
      </c>
      <c r="B4164" s="18" t="s">
        <v>2004</v>
      </c>
      <c r="C4164" s="18" t="s">
        <v>21</v>
      </c>
      <c r="D4164" s="18">
        <v>2002</v>
      </c>
      <c r="E4164" s="18">
        <f>VLOOKUP(D4164,'cpi roi'!A:C,2,FALSE)</f>
        <v>179.9</v>
      </c>
      <c r="F4164" s="18" t="s">
        <v>12678</v>
      </c>
      <c r="G4164" s="18">
        <v>6.7</v>
      </c>
      <c r="H4164" s="19">
        <v>61000</v>
      </c>
      <c r="I4164" s="18" t="s">
        <v>3889</v>
      </c>
      <c r="J4164" s="18" t="s">
        <v>7310</v>
      </c>
      <c r="K4164" s="18" t="s">
        <v>502</v>
      </c>
      <c r="L4164" s="18" t="s">
        <v>26</v>
      </c>
      <c r="M4164" s="20">
        <v>100000000</v>
      </c>
      <c r="N4164" s="20">
        <v>65716126</v>
      </c>
      <c r="O4164" s="21">
        <f t="shared" si="195"/>
        <v>111304633.64202334</v>
      </c>
      <c r="P4164" s="22">
        <f t="shared" si="196"/>
        <v>65.716126000000003</v>
      </c>
      <c r="Q4164" s="20">
        <f t="shared" si="197"/>
        <v>36529252.918287933</v>
      </c>
      <c r="R4164" s="18" t="s">
        <v>12679</v>
      </c>
      <c r="S4164" s="18">
        <v>138</v>
      </c>
    </row>
    <row r="4165" spans="1:19" x14ac:dyDescent="0.25">
      <c r="A4165" s="18" t="s">
        <v>12680</v>
      </c>
      <c r="B4165" s="18" t="s">
        <v>37</v>
      </c>
      <c r="C4165" s="18" t="s">
        <v>394</v>
      </c>
      <c r="D4165" s="18">
        <v>2002</v>
      </c>
      <c r="E4165" s="18">
        <f>VLOOKUP(D4165,'cpi roi'!A:C,2,FALSE)</f>
        <v>179.9</v>
      </c>
      <c r="F4165" s="18" t="s">
        <v>12678</v>
      </c>
      <c r="G4165" s="18">
        <v>5.5</v>
      </c>
      <c r="H4165" s="19">
        <v>51000</v>
      </c>
      <c r="I4165" s="18" t="s">
        <v>10700</v>
      </c>
      <c r="J4165" s="18" t="s">
        <v>10701</v>
      </c>
      <c r="K4165" s="18" t="s">
        <v>2570</v>
      </c>
      <c r="L4165" s="18" t="s">
        <v>34</v>
      </c>
      <c r="M4165" s="20">
        <v>120000000</v>
      </c>
      <c r="N4165" s="20">
        <v>169956806</v>
      </c>
      <c r="O4165" s="21">
        <f t="shared" si="195"/>
        <v>287859026.06003332</v>
      </c>
      <c r="P4165" s="22">
        <f t="shared" si="196"/>
        <v>141.63067166666667</v>
      </c>
      <c r="Q4165" s="20">
        <f t="shared" si="197"/>
        <v>94472932.740411326</v>
      </c>
      <c r="R4165" s="18" t="s">
        <v>35</v>
      </c>
      <c r="S4165" s="18">
        <v>77</v>
      </c>
    </row>
    <row r="4166" spans="1:19" x14ac:dyDescent="0.25">
      <c r="A4166" s="18" t="s">
        <v>12681</v>
      </c>
      <c r="B4166" s="18" t="s">
        <v>20</v>
      </c>
      <c r="C4166" s="18" t="s">
        <v>45</v>
      </c>
      <c r="D4166" s="18">
        <v>2002</v>
      </c>
      <c r="E4166" s="18">
        <f>VLOOKUP(D4166,'cpi roi'!A:C,2,FALSE)</f>
        <v>179.9</v>
      </c>
      <c r="F4166" s="18" t="s">
        <v>12423</v>
      </c>
      <c r="G4166" s="18">
        <v>6.9</v>
      </c>
      <c r="H4166" s="19">
        <v>32000</v>
      </c>
      <c r="I4166" s="18" t="s">
        <v>12682</v>
      </c>
      <c r="J4166" s="18" t="s">
        <v>12682</v>
      </c>
      <c r="K4166" s="18" t="s">
        <v>10407</v>
      </c>
      <c r="L4166" s="18" t="s">
        <v>34</v>
      </c>
      <c r="M4166" s="20">
        <v>9000000</v>
      </c>
      <c r="N4166" s="20">
        <v>6919198</v>
      </c>
      <c r="O4166" s="21">
        <f t="shared" si="195"/>
        <v>11719175.267370762</v>
      </c>
      <c r="P4166" s="22">
        <f t="shared" si="196"/>
        <v>76.879977777777782</v>
      </c>
      <c r="Q4166" s="20">
        <f t="shared" si="197"/>
        <v>3846135.6309060585</v>
      </c>
      <c r="R4166" s="18" t="s">
        <v>84</v>
      </c>
      <c r="S4166" s="18">
        <v>98</v>
      </c>
    </row>
    <row r="4167" spans="1:19" x14ac:dyDescent="0.25">
      <c r="A4167" s="18" t="s">
        <v>12683</v>
      </c>
      <c r="B4167" s="18" t="s">
        <v>20</v>
      </c>
      <c r="C4167" s="18" t="s">
        <v>67</v>
      </c>
      <c r="D4167" s="18">
        <v>2002</v>
      </c>
      <c r="E4167" s="18">
        <f>VLOOKUP(D4167,'cpi roi'!A:C,2,FALSE)</f>
        <v>179.9</v>
      </c>
      <c r="F4167" s="18" t="s">
        <v>12600</v>
      </c>
      <c r="G4167" s="18">
        <v>7.3</v>
      </c>
      <c r="H4167" s="19">
        <v>34000</v>
      </c>
      <c r="I4167" s="18" t="s">
        <v>9290</v>
      </c>
      <c r="J4167" s="18" t="s">
        <v>12684</v>
      </c>
      <c r="K4167" s="18" t="s">
        <v>12685</v>
      </c>
      <c r="L4167" s="18" t="s">
        <v>26</v>
      </c>
      <c r="M4167" s="20">
        <v>0</v>
      </c>
      <c r="N4167" s="20">
        <v>2801397</v>
      </c>
      <c r="O4167" s="21">
        <f t="shared" si="195"/>
        <v>4744778.5764313508</v>
      </c>
      <c r="P4167" s="22">
        <f t="shared" si="196"/>
        <v>0</v>
      </c>
      <c r="Q4167" s="20">
        <f t="shared" si="197"/>
        <v>1557196.7759866591</v>
      </c>
      <c r="R4167" s="18" t="s">
        <v>12686</v>
      </c>
      <c r="S4167" s="18">
        <v>117</v>
      </c>
    </row>
    <row r="4168" spans="1:19" x14ac:dyDescent="0.25">
      <c r="A4168" s="18" t="s">
        <v>12687</v>
      </c>
      <c r="B4168" s="18" t="s">
        <v>2004</v>
      </c>
      <c r="C4168" s="18" t="s">
        <v>38</v>
      </c>
      <c r="D4168" s="18">
        <v>2002</v>
      </c>
      <c r="E4168" s="18">
        <f>VLOOKUP(D4168,'cpi roi'!A:C,2,FALSE)</f>
        <v>179.9</v>
      </c>
      <c r="F4168" s="18" t="s">
        <v>11865</v>
      </c>
      <c r="G4168" s="18">
        <v>3.1</v>
      </c>
      <c r="H4168" s="19">
        <v>26000</v>
      </c>
      <c r="I4168" s="18" t="s">
        <v>2916</v>
      </c>
      <c r="J4168" s="18" t="s">
        <v>6018</v>
      </c>
      <c r="K4168" s="18" t="s">
        <v>11743</v>
      </c>
      <c r="L4168" s="18" t="s">
        <v>34</v>
      </c>
      <c r="M4168" s="20">
        <v>70000000</v>
      </c>
      <c r="N4168" s="20">
        <v>25852764</v>
      </c>
      <c r="O4168" s="21">
        <f t="shared" si="195"/>
        <v>43787310.677042805</v>
      </c>
      <c r="P4168" s="22">
        <f t="shared" si="196"/>
        <v>36.932520000000004</v>
      </c>
      <c r="Q4168" s="20">
        <f t="shared" si="197"/>
        <v>14370630.350194551</v>
      </c>
      <c r="R4168" s="18" t="s">
        <v>8881</v>
      </c>
      <c r="S4168" s="18">
        <v>98</v>
      </c>
    </row>
    <row r="4169" spans="1:19" x14ac:dyDescent="0.25">
      <c r="A4169" s="18" t="s">
        <v>12688</v>
      </c>
      <c r="B4169" s="18" t="s">
        <v>20</v>
      </c>
      <c r="C4169" s="18" t="s">
        <v>21</v>
      </c>
      <c r="D4169" s="18">
        <v>2002</v>
      </c>
      <c r="E4169" s="18">
        <f>VLOOKUP(D4169,'cpi roi'!A:C,2,FALSE)</f>
        <v>179.9</v>
      </c>
      <c r="F4169" s="18" t="s">
        <v>11981</v>
      </c>
      <c r="G4169" s="18">
        <v>6.5</v>
      </c>
      <c r="H4169" s="19">
        <v>68000</v>
      </c>
      <c r="I4169" s="18" t="s">
        <v>10679</v>
      </c>
      <c r="J4169" s="18" t="s">
        <v>12689</v>
      </c>
      <c r="K4169" s="18" t="s">
        <v>9663</v>
      </c>
      <c r="L4169" s="18" t="s">
        <v>34</v>
      </c>
      <c r="M4169" s="20">
        <v>45000000</v>
      </c>
      <c r="N4169" s="20">
        <v>94935764</v>
      </c>
      <c r="O4169" s="21">
        <f t="shared" si="195"/>
        <v>160794481.88326848</v>
      </c>
      <c r="P4169" s="22">
        <f t="shared" si="196"/>
        <v>210.96836444444443</v>
      </c>
      <c r="Q4169" s="20">
        <f t="shared" si="197"/>
        <v>52771408.56031128</v>
      </c>
      <c r="R4169" s="18" t="s">
        <v>48</v>
      </c>
      <c r="S4169" s="18">
        <v>98</v>
      </c>
    </row>
    <row r="4170" spans="1:19" x14ac:dyDescent="0.25">
      <c r="A4170" s="18" t="s">
        <v>12690</v>
      </c>
      <c r="B4170" s="18" t="s">
        <v>2004</v>
      </c>
      <c r="C4170" s="18" t="s">
        <v>21</v>
      </c>
      <c r="D4170" s="18">
        <v>2002</v>
      </c>
      <c r="E4170" s="18">
        <f>VLOOKUP(D4170,'cpi roi'!A:C,2,FALSE)</f>
        <v>179.9</v>
      </c>
      <c r="F4170" s="18" t="s">
        <v>12274</v>
      </c>
      <c r="G4170" s="18">
        <v>7.1</v>
      </c>
      <c r="H4170" s="19">
        <v>30000</v>
      </c>
      <c r="I4170" s="18" t="s">
        <v>12691</v>
      </c>
      <c r="J4170" s="18" t="s">
        <v>12692</v>
      </c>
      <c r="K4170" s="18" t="s">
        <v>1019</v>
      </c>
      <c r="L4170" s="18" t="s">
        <v>34</v>
      </c>
      <c r="M4170" s="20">
        <v>16000000</v>
      </c>
      <c r="N4170" s="20">
        <v>21672284</v>
      </c>
      <c r="O4170" s="21">
        <f t="shared" si="195"/>
        <v>36706753.389660925</v>
      </c>
      <c r="P4170" s="22">
        <f t="shared" si="196"/>
        <v>135.451775</v>
      </c>
      <c r="Q4170" s="20">
        <f t="shared" si="197"/>
        <v>12046850.472484713</v>
      </c>
      <c r="R4170" s="18" t="s">
        <v>27</v>
      </c>
      <c r="S4170" s="18">
        <v>109</v>
      </c>
    </row>
    <row r="4171" spans="1:19" x14ac:dyDescent="0.25">
      <c r="A4171" s="18" t="s">
        <v>12693</v>
      </c>
      <c r="B4171" s="18" t="s">
        <v>20</v>
      </c>
      <c r="C4171" s="18" t="s">
        <v>38</v>
      </c>
      <c r="D4171" s="18">
        <v>2002</v>
      </c>
      <c r="E4171" s="18">
        <f>VLOOKUP(D4171,'cpi roi'!A:C,2,FALSE)</f>
        <v>179.9</v>
      </c>
      <c r="F4171" s="18" t="s">
        <v>12198</v>
      </c>
      <c r="G4171" s="18">
        <v>6.2</v>
      </c>
      <c r="H4171" s="19">
        <v>21000</v>
      </c>
      <c r="I4171" s="18" t="s">
        <v>4804</v>
      </c>
      <c r="J4171" s="18" t="s">
        <v>12694</v>
      </c>
      <c r="K4171" s="18" t="s">
        <v>8124</v>
      </c>
      <c r="L4171" s="18" t="s">
        <v>34</v>
      </c>
      <c r="M4171" s="20">
        <v>40000000</v>
      </c>
      <c r="N4171" s="20">
        <v>2622015</v>
      </c>
      <c r="O4171" s="21">
        <f t="shared" si="195"/>
        <v>4440955.9227348529</v>
      </c>
      <c r="P4171" s="22">
        <f t="shared" si="196"/>
        <v>6.5550374999999992</v>
      </c>
      <c r="Q4171" s="20">
        <f t="shared" si="197"/>
        <v>1457484.7137298498</v>
      </c>
      <c r="R4171" s="18" t="s">
        <v>8990</v>
      </c>
      <c r="S4171" s="18">
        <v>105</v>
      </c>
    </row>
    <row r="4172" spans="1:19" x14ac:dyDescent="0.25">
      <c r="A4172" s="18" t="s">
        <v>12695</v>
      </c>
      <c r="B4172" s="18" t="s">
        <v>2004</v>
      </c>
      <c r="C4172" s="18" t="s">
        <v>45</v>
      </c>
      <c r="D4172" s="18">
        <v>2002</v>
      </c>
      <c r="E4172" s="18">
        <f>VLOOKUP(D4172,'cpi roi'!A:C,2,FALSE)</f>
        <v>179.9</v>
      </c>
      <c r="F4172" s="18" t="s">
        <v>12267</v>
      </c>
      <c r="G4172" s="18">
        <v>6.5</v>
      </c>
      <c r="H4172" s="19">
        <v>20000</v>
      </c>
      <c r="I4172" s="18" t="s">
        <v>6232</v>
      </c>
      <c r="J4172" s="18" t="s">
        <v>12696</v>
      </c>
      <c r="K4172" s="18" t="s">
        <v>8082</v>
      </c>
      <c r="L4172" s="18" t="s">
        <v>34</v>
      </c>
      <c r="M4172" s="20">
        <v>40000000</v>
      </c>
      <c r="N4172" s="20">
        <v>8493890</v>
      </c>
      <c r="O4172" s="21">
        <f t="shared" si="195"/>
        <v>14386260.605892163</v>
      </c>
      <c r="P4172" s="22">
        <f t="shared" si="196"/>
        <v>21.234724999999997</v>
      </c>
      <c r="Q4172" s="20">
        <f t="shared" si="197"/>
        <v>4721450.8060033349</v>
      </c>
      <c r="R4172" s="18" t="s">
        <v>2097</v>
      </c>
      <c r="S4172" s="18">
        <v>85</v>
      </c>
    </row>
    <row r="4173" spans="1:19" x14ac:dyDescent="0.25">
      <c r="A4173" s="18" t="s">
        <v>12697</v>
      </c>
      <c r="B4173" s="18" t="s">
        <v>2004</v>
      </c>
      <c r="C4173" s="18" t="s">
        <v>21</v>
      </c>
      <c r="D4173" s="18">
        <v>2002</v>
      </c>
      <c r="E4173" s="18">
        <f>VLOOKUP(D4173,'cpi roi'!A:C,2,FALSE)</f>
        <v>179.9</v>
      </c>
      <c r="F4173" s="18" t="s">
        <v>12561</v>
      </c>
      <c r="G4173" s="18">
        <v>7.4</v>
      </c>
      <c r="H4173" s="19">
        <v>45000</v>
      </c>
      <c r="I4173" s="18" t="s">
        <v>6556</v>
      </c>
      <c r="J4173" s="18" t="s">
        <v>6556</v>
      </c>
      <c r="K4173" s="18" t="s">
        <v>8770</v>
      </c>
      <c r="L4173" s="18" t="s">
        <v>34</v>
      </c>
      <c r="M4173" s="20">
        <v>13500000</v>
      </c>
      <c r="N4173" s="20">
        <v>29027914</v>
      </c>
      <c r="O4173" s="21">
        <f t="shared" si="195"/>
        <v>49165121.710950531</v>
      </c>
      <c r="P4173" s="22">
        <f t="shared" si="196"/>
        <v>215.02158518518519</v>
      </c>
      <c r="Q4173" s="20">
        <f t="shared" si="197"/>
        <v>16135583.101723177</v>
      </c>
      <c r="R4173" s="18" t="s">
        <v>12698</v>
      </c>
      <c r="S4173" s="18">
        <v>107</v>
      </c>
    </row>
    <row r="4174" spans="1:19" x14ac:dyDescent="0.25">
      <c r="A4174" s="18" t="s">
        <v>12699</v>
      </c>
      <c r="B4174" s="18" t="s">
        <v>20</v>
      </c>
      <c r="C4174" s="18" t="s">
        <v>45</v>
      </c>
      <c r="D4174" s="18">
        <v>2002</v>
      </c>
      <c r="E4174" s="18">
        <f>VLOOKUP(D4174,'cpi roi'!A:C,2,FALSE)</f>
        <v>179.9</v>
      </c>
      <c r="F4174" s="18" t="s">
        <v>12700</v>
      </c>
      <c r="G4174" s="18">
        <v>7</v>
      </c>
      <c r="H4174" s="19">
        <v>47000</v>
      </c>
      <c r="I4174" s="18" t="s">
        <v>1073</v>
      </c>
      <c r="J4174" s="18" t="s">
        <v>12701</v>
      </c>
      <c r="K4174" s="18" t="s">
        <v>517</v>
      </c>
      <c r="L4174" s="18" t="s">
        <v>34</v>
      </c>
      <c r="M4174" s="20">
        <v>1000000</v>
      </c>
      <c r="N4174" s="20">
        <v>1239183</v>
      </c>
      <c r="O4174" s="21">
        <f t="shared" si="195"/>
        <v>2098827.4602556974</v>
      </c>
      <c r="P4174" s="22">
        <f t="shared" si="196"/>
        <v>123.91829999999999</v>
      </c>
      <c r="Q4174" s="20">
        <f t="shared" si="197"/>
        <v>688817.6764869371</v>
      </c>
      <c r="R4174" s="18" t="s">
        <v>12702</v>
      </c>
      <c r="S4174" s="18">
        <v>92</v>
      </c>
    </row>
    <row r="4175" spans="1:19" x14ac:dyDescent="0.25">
      <c r="A4175" s="18" t="s">
        <v>12703</v>
      </c>
      <c r="B4175" s="18" t="s">
        <v>2004</v>
      </c>
      <c r="C4175" s="18" t="s">
        <v>45</v>
      </c>
      <c r="D4175" s="18">
        <v>2002</v>
      </c>
      <c r="E4175" s="18">
        <f>VLOOKUP(D4175,'cpi roi'!A:C,2,FALSE)</f>
        <v>179.9</v>
      </c>
      <c r="F4175" s="18" t="s">
        <v>12674</v>
      </c>
      <c r="G4175" s="18">
        <v>6.1</v>
      </c>
      <c r="H4175" s="19">
        <v>59000</v>
      </c>
      <c r="I4175" s="18" t="s">
        <v>9579</v>
      </c>
      <c r="J4175" s="18" t="s">
        <v>9579</v>
      </c>
      <c r="K4175" s="18" t="s">
        <v>140</v>
      </c>
      <c r="L4175" s="18" t="s">
        <v>34</v>
      </c>
      <c r="M4175" s="20">
        <v>10000000</v>
      </c>
      <c r="N4175" s="20">
        <v>19576023</v>
      </c>
      <c r="O4175" s="21">
        <f t="shared" si="195"/>
        <v>33156276.865480822</v>
      </c>
      <c r="P4175" s="22">
        <f t="shared" si="196"/>
        <v>195.76023000000001</v>
      </c>
      <c r="Q4175" s="20">
        <f t="shared" si="197"/>
        <v>10881613.674263479</v>
      </c>
      <c r="R4175" s="18" t="s">
        <v>2031</v>
      </c>
      <c r="S4175" s="18">
        <v>117</v>
      </c>
    </row>
    <row r="4176" spans="1:19" x14ac:dyDescent="0.25">
      <c r="A4176" s="18" t="s">
        <v>12704</v>
      </c>
      <c r="B4176" s="18" t="s">
        <v>20</v>
      </c>
      <c r="C4176" s="18" t="s">
        <v>67</v>
      </c>
      <c r="D4176" s="18">
        <v>2002</v>
      </c>
      <c r="E4176" s="18">
        <f>VLOOKUP(D4176,'cpi roi'!A:C,2,FALSE)</f>
        <v>179.9</v>
      </c>
      <c r="F4176" s="18" t="s">
        <v>12474</v>
      </c>
      <c r="G4176" s="18">
        <v>6.6</v>
      </c>
      <c r="H4176" s="19">
        <v>13000</v>
      </c>
      <c r="I4176" s="18" t="s">
        <v>187</v>
      </c>
      <c r="J4176" s="18" t="s">
        <v>12705</v>
      </c>
      <c r="K4176" s="18" t="s">
        <v>9382</v>
      </c>
      <c r="L4176" s="18" t="s">
        <v>34</v>
      </c>
      <c r="M4176" s="20">
        <v>7000000</v>
      </c>
      <c r="N4176" s="20">
        <v>2704951</v>
      </c>
      <c r="O4176" s="21">
        <f t="shared" si="195"/>
        <v>4581426.1795441909</v>
      </c>
      <c r="P4176" s="22">
        <f t="shared" si="196"/>
        <v>38.642157142857144</v>
      </c>
      <c r="Q4176" s="20">
        <f t="shared" si="197"/>
        <v>1503585.8810450248</v>
      </c>
      <c r="R4176" s="18" t="s">
        <v>12706</v>
      </c>
      <c r="S4176" s="18">
        <v>105</v>
      </c>
    </row>
    <row r="4177" spans="1:19" x14ac:dyDescent="0.25">
      <c r="A4177" s="18" t="s">
        <v>12707</v>
      </c>
      <c r="B4177" s="18" t="s">
        <v>20</v>
      </c>
      <c r="C4177" s="18" t="s">
        <v>38</v>
      </c>
      <c r="D4177" s="18">
        <v>2002</v>
      </c>
      <c r="E4177" s="18">
        <f>VLOOKUP(D4177,'cpi roi'!A:C,2,FALSE)</f>
        <v>179.9</v>
      </c>
      <c r="F4177" s="18" t="s">
        <v>12466</v>
      </c>
      <c r="G4177" s="18">
        <v>6.4</v>
      </c>
      <c r="H4177" s="19">
        <v>43000</v>
      </c>
      <c r="I4177" s="18" t="s">
        <v>89</v>
      </c>
      <c r="J4177" s="18" t="s">
        <v>12708</v>
      </c>
      <c r="K4177" s="18" t="s">
        <v>89</v>
      </c>
      <c r="L4177" s="18" t="s">
        <v>34</v>
      </c>
      <c r="M4177" s="20">
        <v>50000000</v>
      </c>
      <c r="N4177" s="20">
        <v>31794718</v>
      </c>
      <c r="O4177" s="21">
        <f t="shared" si="195"/>
        <v>53851309.475264035</v>
      </c>
      <c r="P4177" s="22">
        <f t="shared" si="196"/>
        <v>63.589435999999999</v>
      </c>
      <c r="Q4177" s="20">
        <f t="shared" si="197"/>
        <v>17673550.861589771</v>
      </c>
      <c r="R4177" s="18" t="s">
        <v>5367</v>
      </c>
      <c r="S4177" s="18">
        <v>110</v>
      </c>
    </row>
    <row r="4178" spans="1:19" x14ac:dyDescent="0.25">
      <c r="A4178" s="18" t="s">
        <v>12709</v>
      </c>
      <c r="B4178" s="18" t="s">
        <v>20</v>
      </c>
      <c r="C4178" s="18" t="s">
        <v>38</v>
      </c>
      <c r="D4178" s="18">
        <v>2002</v>
      </c>
      <c r="E4178" s="18">
        <f>VLOOKUP(D4178,'cpi roi'!A:C,2,FALSE)</f>
        <v>179.9</v>
      </c>
      <c r="F4178" s="18" t="s">
        <v>11865</v>
      </c>
      <c r="G4178" s="18">
        <v>5.5</v>
      </c>
      <c r="H4178" s="19">
        <v>73000</v>
      </c>
      <c r="I4178" s="18" t="s">
        <v>2924</v>
      </c>
      <c r="J4178" s="18" t="s">
        <v>12710</v>
      </c>
      <c r="K4178" s="18" t="s">
        <v>1003</v>
      </c>
      <c r="L4178" s="18" t="s">
        <v>34</v>
      </c>
      <c r="M4178" s="20">
        <v>85000000</v>
      </c>
      <c r="N4178" s="20">
        <v>78382433</v>
      </c>
      <c r="O4178" s="21">
        <f t="shared" si="195"/>
        <v>132757795.08115619</v>
      </c>
      <c r="P4178" s="22">
        <f t="shared" si="196"/>
        <v>92.214627058823524</v>
      </c>
      <c r="Q4178" s="20">
        <f t="shared" si="197"/>
        <v>43570001.667593107</v>
      </c>
      <c r="R4178" s="18" t="s">
        <v>27</v>
      </c>
      <c r="S4178" s="18">
        <v>108</v>
      </c>
    </row>
    <row r="4179" spans="1:19" x14ac:dyDescent="0.25">
      <c r="A4179" s="18" t="s">
        <v>12711</v>
      </c>
      <c r="B4179" s="18" t="s">
        <v>20</v>
      </c>
      <c r="C4179" s="18" t="s">
        <v>38</v>
      </c>
      <c r="D4179" s="18">
        <v>2002</v>
      </c>
      <c r="E4179" s="18">
        <f>VLOOKUP(D4179,'cpi roi'!A:C,2,FALSE)</f>
        <v>179.9</v>
      </c>
      <c r="F4179" s="18" t="s">
        <v>12674</v>
      </c>
      <c r="G4179" s="18">
        <v>6.2</v>
      </c>
      <c r="H4179" s="19">
        <v>30000</v>
      </c>
      <c r="I4179" s="18" t="s">
        <v>81</v>
      </c>
      <c r="J4179" s="18" t="s">
        <v>3345</v>
      </c>
      <c r="K4179" s="18" t="s">
        <v>6344</v>
      </c>
      <c r="L4179" s="18" t="s">
        <v>34</v>
      </c>
      <c r="M4179" s="20">
        <v>20000000</v>
      </c>
      <c r="N4179" s="20">
        <v>14946150</v>
      </c>
      <c r="O4179" s="21">
        <f t="shared" si="195"/>
        <v>25314574.235686492</v>
      </c>
      <c r="P4179" s="22">
        <f t="shared" si="196"/>
        <v>74.73075</v>
      </c>
      <c r="Q4179" s="20">
        <f t="shared" si="197"/>
        <v>8308032.2401334066</v>
      </c>
      <c r="R4179" s="18" t="s">
        <v>8916</v>
      </c>
      <c r="S4179" s="18">
        <v>94</v>
      </c>
    </row>
    <row r="4180" spans="1:19" x14ac:dyDescent="0.25">
      <c r="A4180" s="18" t="s">
        <v>12712</v>
      </c>
      <c r="B4180" s="18" t="s">
        <v>20</v>
      </c>
      <c r="C4180" s="18" t="s">
        <v>108</v>
      </c>
      <c r="D4180" s="18">
        <v>2002</v>
      </c>
      <c r="E4180" s="18">
        <f>VLOOKUP(D4180,'cpi roi'!A:C,2,FALSE)</f>
        <v>179.9</v>
      </c>
      <c r="F4180" s="18" t="s">
        <v>12713</v>
      </c>
      <c r="G4180" s="18">
        <v>7.1</v>
      </c>
      <c r="H4180" s="19">
        <v>30000</v>
      </c>
      <c r="I4180" s="18" t="s">
        <v>12714</v>
      </c>
      <c r="J4180" s="18" t="s">
        <v>12635</v>
      </c>
      <c r="K4180" s="18" t="s">
        <v>2080</v>
      </c>
      <c r="L4180" s="18" t="s">
        <v>34</v>
      </c>
      <c r="M4180" s="20">
        <v>18000000</v>
      </c>
      <c r="N4180" s="20">
        <v>1073198</v>
      </c>
      <c r="O4180" s="21">
        <f t="shared" si="195"/>
        <v>1817695.5564202333</v>
      </c>
      <c r="P4180" s="22">
        <f t="shared" si="196"/>
        <v>5.9622111111111114</v>
      </c>
      <c r="Q4180" s="20">
        <f t="shared" si="197"/>
        <v>596552.52918287937</v>
      </c>
      <c r="R4180" s="18" t="s">
        <v>5112</v>
      </c>
      <c r="S4180" s="18">
        <v>103</v>
      </c>
    </row>
    <row r="4181" spans="1:19" x14ac:dyDescent="0.25">
      <c r="A4181" s="18" t="s">
        <v>12715</v>
      </c>
      <c r="B4181" s="18" t="s">
        <v>20</v>
      </c>
      <c r="C4181" s="18" t="s">
        <v>56</v>
      </c>
      <c r="D4181" s="18">
        <v>2002</v>
      </c>
      <c r="E4181" s="18">
        <f>VLOOKUP(D4181,'cpi roi'!A:C,2,FALSE)</f>
        <v>179.9</v>
      </c>
      <c r="F4181" s="18" t="s">
        <v>12716</v>
      </c>
      <c r="G4181" s="18">
        <v>6.7</v>
      </c>
      <c r="H4181" s="19">
        <v>42000</v>
      </c>
      <c r="I4181" s="18" t="s">
        <v>12717</v>
      </c>
      <c r="J4181" s="18" t="s">
        <v>12717</v>
      </c>
      <c r="K4181" s="18" t="s">
        <v>12718</v>
      </c>
      <c r="L4181" s="18" t="s">
        <v>2113</v>
      </c>
      <c r="M4181" s="20">
        <v>3500000</v>
      </c>
      <c r="N4181" s="20">
        <v>3657876</v>
      </c>
      <c r="O4181" s="21">
        <f t="shared" si="195"/>
        <v>6195413.1028349083</v>
      </c>
      <c r="P4181" s="22">
        <f t="shared" si="196"/>
        <v>104.51074285714286</v>
      </c>
      <c r="Q4181" s="20">
        <f t="shared" si="197"/>
        <v>2033282.9349638687</v>
      </c>
      <c r="R4181" s="18" t="s">
        <v>12719</v>
      </c>
      <c r="S4181" s="18">
        <v>92</v>
      </c>
    </row>
    <row r="4182" spans="1:19" x14ac:dyDescent="0.25">
      <c r="A4182" s="18" t="s">
        <v>12720</v>
      </c>
      <c r="B4182" s="18" t="s">
        <v>2004</v>
      </c>
      <c r="C4182" s="18" t="s">
        <v>45</v>
      </c>
      <c r="D4182" s="18">
        <v>2002</v>
      </c>
      <c r="E4182" s="18">
        <f>VLOOKUP(D4182,'cpi roi'!A:C,2,FALSE)</f>
        <v>179.9</v>
      </c>
      <c r="F4182" s="18" t="s">
        <v>12531</v>
      </c>
      <c r="G4182" s="18">
        <v>6.3</v>
      </c>
      <c r="H4182" s="19">
        <v>30000</v>
      </c>
      <c r="I4182" s="18" t="s">
        <v>12721</v>
      </c>
      <c r="J4182" s="18" t="s">
        <v>10047</v>
      </c>
      <c r="K4182" s="18" t="s">
        <v>8503</v>
      </c>
      <c r="L4182" s="18" t="s">
        <v>34</v>
      </c>
      <c r="M4182" s="20">
        <v>12000000</v>
      </c>
      <c r="N4182" s="20">
        <v>77063924</v>
      </c>
      <c r="O4182" s="21">
        <f t="shared" si="195"/>
        <v>130524611.68871595</v>
      </c>
      <c r="P4182" s="22">
        <f t="shared" si="196"/>
        <v>642.19936666666661</v>
      </c>
      <c r="Q4182" s="20">
        <f t="shared" si="197"/>
        <v>42837089.494163424</v>
      </c>
      <c r="R4182" s="18" t="s">
        <v>122</v>
      </c>
      <c r="S4182" s="18">
        <v>102</v>
      </c>
    </row>
    <row r="4183" spans="1:19" x14ac:dyDescent="0.25">
      <c r="A4183" s="18" t="s">
        <v>12722</v>
      </c>
      <c r="B4183" s="18" t="s">
        <v>2004</v>
      </c>
      <c r="C4183" s="18" t="s">
        <v>21</v>
      </c>
      <c r="D4183" s="18">
        <v>2002</v>
      </c>
      <c r="E4183" s="18">
        <f>VLOOKUP(D4183,'cpi roi'!A:C,2,FALSE)</f>
        <v>179.9</v>
      </c>
      <c r="F4183" s="18" t="s">
        <v>12723</v>
      </c>
      <c r="G4183" s="18">
        <v>7.5</v>
      </c>
      <c r="H4183" s="19">
        <v>40000</v>
      </c>
      <c r="I4183" s="18" t="s">
        <v>12724</v>
      </c>
      <c r="J4183" s="18" t="s">
        <v>12724</v>
      </c>
      <c r="K4183" s="18" t="s">
        <v>12725</v>
      </c>
      <c r="L4183" s="18" t="s">
        <v>1882</v>
      </c>
      <c r="M4183" s="20">
        <v>3500000</v>
      </c>
      <c r="N4183" s="20">
        <v>41062976</v>
      </c>
      <c r="O4183" s="21">
        <f t="shared" si="195"/>
        <v>69549131.668704838</v>
      </c>
      <c r="P4183" s="22">
        <f t="shared" si="196"/>
        <v>1173.2278857142858</v>
      </c>
      <c r="Q4183" s="20">
        <f t="shared" si="197"/>
        <v>22825445.247359641</v>
      </c>
      <c r="R4183" s="18" t="s">
        <v>12726</v>
      </c>
      <c r="S4183" s="18">
        <v>101</v>
      </c>
    </row>
    <row r="4184" spans="1:19" x14ac:dyDescent="0.25">
      <c r="A4184" s="18" t="s">
        <v>12727</v>
      </c>
      <c r="B4184" s="18" t="s">
        <v>37</v>
      </c>
      <c r="C4184" s="18" t="s">
        <v>29</v>
      </c>
      <c r="D4184" s="18">
        <v>2002</v>
      </c>
      <c r="E4184" s="18">
        <f>VLOOKUP(D4184,'cpi roi'!A:C,2,FALSE)</f>
        <v>179.9</v>
      </c>
      <c r="F4184" s="18" t="s">
        <v>12728</v>
      </c>
      <c r="G4184" s="18">
        <v>7.4</v>
      </c>
      <c r="H4184" s="19">
        <v>28000</v>
      </c>
      <c r="I4184" s="18" t="s">
        <v>5213</v>
      </c>
      <c r="J4184" s="18" t="s">
        <v>12729</v>
      </c>
      <c r="K4184" s="18" t="s">
        <v>12730</v>
      </c>
      <c r="L4184" s="18" t="s">
        <v>252</v>
      </c>
      <c r="M4184" s="20">
        <v>6000000</v>
      </c>
      <c r="N4184" s="20">
        <v>16217411</v>
      </c>
      <c r="O4184" s="21">
        <f t="shared" si="195"/>
        <v>27467732.80544747</v>
      </c>
      <c r="P4184" s="22">
        <f t="shared" si="196"/>
        <v>270.29018333333335</v>
      </c>
      <c r="Q4184" s="20">
        <f t="shared" si="197"/>
        <v>9014680.9338521399</v>
      </c>
      <c r="R4184" s="18" t="s">
        <v>12731</v>
      </c>
      <c r="S4184" s="18">
        <v>94</v>
      </c>
    </row>
    <row r="4185" spans="1:19" x14ac:dyDescent="0.25">
      <c r="A4185" s="18" t="s">
        <v>12732</v>
      </c>
      <c r="B4185" s="18" t="s">
        <v>20</v>
      </c>
      <c r="C4185" s="18" t="s">
        <v>38</v>
      </c>
      <c r="D4185" s="18">
        <v>2002</v>
      </c>
      <c r="E4185" s="18">
        <f>VLOOKUP(D4185,'cpi roi'!A:C,2,FALSE)</f>
        <v>179.9</v>
      </c>
      <c r="F4185" s="18" t="s">
        <v>12600</v>
      </c>
      <c r="G4185" s="18">
        <v>6.2</v>
      </c>
      <c r="H4185" s="19">
        <v>23000</v>
      </c>
      <c r="I4185" s="18" t="s">
        <v>5864</v>
      </c>
      <c r="J4185" s="18" t="s">
        <v>12733</v>
      </c>
      <c r="K4185" s="18" t="s">
        <v>2051</v>
      </c>
      <c r="L4185" s="18" t="s">
        <v>34</v>
      </c>
      <c r="M4185" s="20">
        <v>30000000</v>
      </c>
      <c r="N4185" s="20">
        <v>13414416</v>
      </c>
      <c r="O4185" s="21">
        <f t="shared" si="195"/>
        <v>22720247.666481379</v>
      </c>
      <c r="P4185" s="22">
        <f t="shared" si="196"/>
        <v>44.71472</v>
      </c>
      <c r="Q4185" s="20">
        <f t="shared" si="197"/>
        <v>7456595.8866036683</v>
      </c>
      <c r="R4185" s="18" t="s">
        <v>35</v>
      </c>
      <c r="S4185" s="18">
        <v>106</v>
      </c>
    </row>
    <row r="4186" spans="1:19" x14ac:dyDescent="0.25">
      <c r="A4186" s="18" t="s">
        <v>12734</v>
      </c>
      <c r="B4186" s="18" t="s">
        <v>20</v>
      </c>
      <c r="C4186" s="18" t="s">
        <v>108</v>
      </c>
      <c r="D4186" s="18">
        <v>2002</v>
      </c>
      <c r="E4186" s="18">
        <f>VLOOKUP(D4186,'cpi roi'!A:C,2,FALSE)</f>
        <v>179.9</v>
      </c>
      <c r="F4186" s="18" t="s">
        <v>12561</v>
      </c>
      <c r="G4186" s="18">
        <v>7.1</v>
      </c>
      <c r="H4186" s="19">
        <v>39000</v>
      </c>
      <c r="I4186" s="18" t="s">
        <v>12735</v>
      </c>
      <c r="J4186" s="18" t="s">
        <v>12735</v>
      </c>
      <c r="K4186" s="18" t="s">
        <v>7217</v>
      </c>
      <c r="L4186" s="18" t="s">
        <v>34</v>
      </c>
      <c r="M4186" s="20">
        <v>6500000</v>
      </c>
      <c r="N4186" s="20">
        <v>12633747</v>
      </c>
      <c r="O4186" s="21">
        <f t="shared" si="195"/>
        <v>21398013.957198445</v>
      </c>
      <c r="P4186" s="22">
        <f t="shared" si="196"/>
        <v>194.36533846153844</v>
      </c>
      <c r="Q4186" s="20">
        <f t="shared" si="197"/>
        <v>7022649.8054474704</v>
      </c>
      <c r="R4186" s="18" t="s">
        <v>48</v>
      </c>
      <c r="S4186" s="18">
        <v>105</v>
      </c>
    </row>
    <row r="4187" spans="1:19" x14ac:dyDescent="0.25">
      <c r="A4187" s="18" t="s">
        <v>12736</v>
      </c>
      <c r="B4187" s="18" t="s">
        <v>2004</v>
      </c>
      <c r="C4187" s="18" t="s">
        <v>21</v>
      </c>
      <c r="D4187" s="18">
        <v>2002</v>
      </c>
      <c r="E4187" s="18">
        <f>VLOOKUP(D4187,'cpi roi'!A:C,2,FALSE)</f>
        <v>179.9</v>
      </c>
      <c r="F4187" s="18" t="s">
        <v>12737</v>
      </c>
      <c r="G4187" s="18">
        <v>7.7</v>
      </c>
      <c r="H4187" s="19">
        <v>41000</v>
      </c>
      <c r="I4187" s="18" t="s">
        <v>5173</v>
      </c>
      <c r="J4187" s="18" t="s">
        <v>5173</v>
      </c>
      <c r="K4187" s="18" t="s">
        <v>12738</v>
      </c>
      <c r="L4187" s="18" t="s">
        <v>3160</v>
      </c>
      <c r="M4187" s="20">
        <v>0</v>
      </c>
      <c r="N4187" s="20">
        <v>25382911</v>
      </c>
      <c r="O4187" s="21">
        <f t="shared" si="195"/>
        <v>42991511.849360757</v>
      </c>
      <c r="P4187" s="22">
        <f t="shared" si="196"/>
        <v>0</v>
      </c>
      <c r="Q4187" s="20">
        <f t="shared" si="197"/>
        <v>14109455.808782656</v>
      </c>
      <c r="R4187" s="18" t="s">
        <v>7436</v>
      </c>
      <c r="S4187" s="18">
        <v>105</v>
      </c>
    </row>
    <row r="4188" spans="1:19" x14ac:dyDescent="0.25">
      <c r="A4188" s="18" t="s">
        <v>12739</v>
      </c>
      <c r="B4188" s="18" t="s">
        <v>20</v>
      </c>
      <c r="C4188" s="18" t="s">
        <v>108</v>
      </c>
      <c r="D4188" s="18">
        <v>2002</v>
      </c>
      <c r="E4188" s="18">
        <f>VLOOKUP(D4188,'cpi roi'!A:C,2,FALSE)</f>
        <v>179.9</v>
      </c>
      <c r="F4188" s="18" t="s">
        <v>12740</v>
      </c>
      <c r="G4188" s="18">
        <v>6.6</v>
      </c>
      <c r="H4188" s="19">
        <v>21000</v>
      </c>
      <c r="I4188" s="18" t="s">
        <v>1752</v>
      </c>
      <c r="J4188" s="18" t="s">
        <v>4946</v>
      </c>
      <c r="K4188" s="18" t="s">
        <v>512</v>
      </c>
      <c r="L4188" s="18" t="s">
        <v>34</v>
      </c>
      <c r="M4188" s="20">
        <v>15000000</v>
      </c>
      <c r="N4188" s="20">
        <v>12150301</v>
      </c>
      <c r="O4188" s="21">
        <f t="shared" si="195"/>
        <v>20579192.410783768</v>
      </c>
      <c r="P4188" s="22">
        <f t="shared" si="196"/>
        <v>81.002006666666674</v>
      </c>
      <c r="Q4188" s="20">
        <f t="shared" si="197"/>
        <v>6753919.3996664807</v>
      </c>
      <c r="R4188" s="18" t="s">
        <v>12741</v>
      </c>
      <c r="S4188" s="18">
        <v>118</v>
      </c>
    </row>
    <row r="4189" spans="1:19" x14ac:dyDescent="0.25">
      <c r="A4189" s="18" t="s">
        <v>12742</v>
      </c>
      <c r="B4189" s="18" t="s">
        <v>20</v>
      </c>
      <c r="C4189" s="18" t="s">
        <v>67</v>
      </c>
      <c r="D4189" s="18">
        <v>2002</v>
      </c>
      <c r="E4189" s="18">
        <f>VLOOKUP(D4189,'cpi roi'!A:C,2,FALSE)</f>
        <v>179.9</v>
      </c>
      <c r="F4189" s="18" t="s">
        <v>12743</v>
      </c>
      <c r="G4189" s="18">
        <v>5.6</v>
      </c>
      <c r="H4189" s="19">
        <v>9700</v>
      </c>
      <c r="I4189" s="18" t="s">
        <v>12744</v>
      </c>
      <c r="J4189" s="18" t="s">
        <v>12745</v>
      </c>
      <c r="K4189" s="18" t="s">
        <v>12746</v>
      </c>
      <c r="L4189" s="18" t="s">
        <v>34</v>
      </c>
      <c r="M4189" s="20">
        <v>250000</v>
      </c>
      <c r="N4189" s="20">
        <v>144008</v>
      </c>
      <c r="O4189" s="21">
        <f t="shared" si="195"/>
        <v>243909.04724847138</v>
      </c>
      <c r="P4189" s="22">
        <f t="shared" si="196"/>
        <v>57.603200000000001</v>
      </c>
      <c r="Q4189" s="20">
        <f t="shared" si="197"/>
        <v>80048.916064480261</v>
      </c>
      <c r="R4189" s="18" t="s">
        <v>12747</v>
      </c>
      <c r="S4189" s="18">
        <v>101</v>
      </c>
    </row>
    <row r="4190" spans="1:19" x14ac:dyDescent="0.25">
      <c r="A4190" s="18" t="s">
        <v>12748</v>
      </c>
      <c r="B4190" s="18" t="s">
        <v>20</v>
      </c>
      <c r="C4190" s="18" t="s">
        <v>45</v>
      </c>
      <c r="D4190" s="18">
        <v>2002</v>
      </c>
      <c r="E4190" s="18">
        <f>VLOOKUP(D4190,'cpi roi'!A:C,2,FALSE)</f>
        <v>179.9</v>
      </c>
      <c r="F4190" s="18" t="s">
        <v>12749</v>
      </c>
      <c r="G4190" s="18">
        <v>4.9000000000000004</v>
      </c>
      <c r="H4190" s="19">
        <v>31000</v>
      </c>
      <c r="I4190" s="18" t="s">
        <v>12750</v>
      </c>
      <c r="J4190" s="18" t="s">
        <v>12750</v>
      </c>
      <c r="K4190" s="18" t="s">
        <v>6222</v>
      </c>
      <c r="L4190" s="18" t="s">
        <v>34</v>
      </c>
      <c r="M4190" s="20">
        <v>20000000</v>
      </c>
      <c r="N4190" s="20">
        <v>15020293</v>
      </c>
      <c r="O4190" s="21">
        <f t="shared" si="195"/>
        <v>25440151.62367982</v>
      </c>
      <c r="P4190" s="22">
        <f t="shared" si="196"/>
        <v>75.101465000000005</v>
      </c>
      <c r="Q4190" s="20">
        <f t="shared" si="197"/>
        <v>8349245.6920511387</v>
      </c>
      <c r="R4190" s="18" t="s">
        <v>8210</v>
      </c>
      <c r="S4190" s="18">
        <v>94</v>
      </c>
    </row>
    <row r="4191" spans="1:19" x14ac:dyDescent="0.25">
      <c r="A4191" s="18" t="s">
        <v>12751</v>
      </c>
      <c r="B4191" s="18" t="s">
        <v>20</v>
      </c>
      <c r="C4191" s="18" t="s">
        <v>21</v>
      </c>
      <c r="D4191" s="18">
        <v>2002</v>
      </c>
      <c r="E4191" s="18">
        <f>VLOOKUP(D4191,'cpi roi'!A:C,2,FALSE)</f>
        <v>179.9</v>
      </c>
      <c r="F4191" s="18" t="s">
        <v>12723</v>
      </c>
      <c r="G4191" s="18">
        <v>7.7</v>
      </c>
      <c r="H4191" s="19">
        <v>26000</v>
      </c>
      <c r="I4191" s="18" t="s">
        <v>12752</v>
      </c>
      <c r="J4191" s="18" t="s">
        <v>12752</v>
      </c>
      <c r="K4191" s="18" t="s">
        <v>12753</v>
      </c>
      <c r="L4191" s="18" t="s">
        <v>3160</v>
      </c>
      <c r="M4191" s="20">
        <v>0</v>
      </c>
      <c r="N4191" s="20">
        <v>21107578</v>
      </c>
      <c r="O4191" s="21">
        <f t="shared" si="195"/>
        <v>35750300.259032793</v>
      </c>
      <c r="P4191" s="22">
        <f t="shared" si="196"/>
        <v>0</v>
      </c>
      <c r="Q4191" s="20">
        <f t="shared" si="197"/>
        <v>11732950.52807115</v>
      </c>
      <c r="R4191" s="18" t="s">
        <v>12754</v>
      </c>
      <c r="S4191" s="18">
        <v>114</v>
      </c>
    </row>
    <row r="4192" spans="1:19" x14ac:dyDescent="0.25">
      <c r="A4192" s="18" t="s">
        <v>12755</v>
      </c>
      <c r="B4192" s="18" t="s">
        <v>37</v>
      </c>
      <c r="C4192" s="18" t="s">
        <v>29</v>
      </c>
      <c r="D4192" s="18">
        <v>2002</v>
      </c>
      <c r="E4192" s="18">
        <f>VLOOKUP(D4192,'cpi roi'!A:C,2,FALSE)</f>
        <v>179.9</v>
      </c>
      <c r="F4192" s="18" t="s">
        <v>12756</v>
      </c>
      <c r="G4192" s="18">
        <v>7.1</v>
      </c>
      <c r="H4192" s="19">
        <v>12000</v>
      </c>
      <c r="I4192" s="18" t="s">
        <v>9136</v>
      </c>
      <c r="J4192" s="18" t="s">
        <v>4379</v>
      </c>
      <c r="K4192" s="18" t="s">
        <v>12757</v>
      </c>
      <c r="L4192" s="18" t="s">
        <v>26</v>
      </c>
      <c r="M4192" s="20">
        <v>10000000</v>
      </c>
      <c r="N4192" s="20">
        <v>3651462</v>
      </c>
      <c r="O4192" s="21">
        <f t="shared" si="195"/>
        <v>6184549.590883824</v>
      </c>
      <c r="P4192" s="22">
        <f t="shared" si="196"/>
        <v>36.514620000000001</v>
      </c>
      <c r="Q4192" s="20">
        <f t="shared" si="197"/>
        <v>2029717.6209005001</v>
      </c>
      <c r="R4192" s="18" t="s">
        <v>12758</v>
      </c>
      <c r="S4192" s="18">
        <v>132</v>
      </c>
    </row>
    <row r="4193" spans="1:19" x14ac:dyDescent="0.25">
      <c r="A4193" s="18" t="s">
        <v>8904</v>
      </c>
      <c r="B4193" s="18" t="s">
        <v>2004</v>
      </c>
      <c r="C4193" s="18" t="s">
        <v>38</v>
      </c>
      <c r="D4193" s="18">
        <v>2002</v>
      </c>
      <c r="E4193" s="18">
        <f>VLOOKUP(D4193,'cpi roi'!A:C,2,FALSE)</f>
        <v>179.9</v>
      </c>
      <c r="F4193" s="18" t="s">
        <v>12183</v>
      </c>
      <c r="G4193" s="18">
        <v>5.6</v>
      </c>
      <c r="H4193" s="19">
        <v>45000</v>
      </c>
      <c r="I4193" s="18" t="s">
        <v>833</v>
      </c>
      <c r="J4193" s="18" t="s">
        <v>12759</v>
      </c>
      <c r="K4193" s="18" t="s">
        <v>3060</v>
      </c>
      <c r="L4193" s="18" t="s">
        <v>34</v>
      </c>
      <c r="M4193" s="20">
        <v>70000000</v>
      </c>
      <c r="N4193" s="20">
        <v>66200782</v>
      </c>
      <c r="O4193" s="21">
        <f t="shared" si="195"/>
        <v>112125504.5881045</v>
      </c>
      <c r="P4193" s="22">
        <f t="shared" si="196"/>
        <v>94.57254571428571</v>
      </c>
      <c r="Q4193" s="20">
        <f t="shared" si="197"/>
        <v>36798655.919955529</v>
      </c>
      <c r="R4193" s="18" t="s">
        <v>2097</v>
      </c>
      <c r="S4193" s="18">
        <v>116</v>
      </c>
    </row>
    <row r="4194" spans="1:19" x14ac:dyDescent="0.25">
      <c r="A4194" s="18" t="s">
        <v>12760</v>
      </c>
      <c r="B4194" s="18" t="s">
        <v>20</v>
      </c>
      <c r="C4194" s="18" t="s">
        <v>45</v>
      </c>
      <c r="D4194" s="18">
        <v>2002</v>
      </c>
      <c r="E4194" s="18">
        <f>VLOOKUP(D4194,'cpi roi'!A:C,2,FALSE)</f>
        <v>179.9</v>
      </c>
      <c r="F4194" s="18" t="s">
        <v>12423</v>
      </c>
      <c r="G4194" s="18">
        <v>7.1</v>
      </c>
      <c r="H4194" s="19">
        <v>30000</v>
      </c>
      <c r="I4194" s="18" t="s">
        <v>11606</v>
      </c>
      <c r="J4194" s="18" t="s">
        <v>11606</v>
      </c>
      <c r="K4194" s="18" t="s">
        <v>8839</v>
      </c>
      <c r="L4194" s="18" t="s">
        <v>457</v>
      </c>
      <c r="M4194" s="20">
        <v>0</v>
      </c>
      <c r="N4194" s="20">
        <v>42426583</v>
      </c>
      <c r="O4194" s="21">
        <f t="shared" si="195"/>
        <v>71858698.388549194</v>
      </c>
      <c r="P4194" s="22">
        <f t="shared" si="196"/>
        <v>0</v>
      </c>
      <c r="Q4194" s="20">
        <f t="shared" si="197"/>
        <v>23583425.792106725</v>
      </c>
      <c r="R4194" s="18" t="s">
        <v>12761</v>
      </c>
      <c r="S4194" s="18">
        <v>111</v>
      </c>
    </row>
    <row r="4195" spans="1:19" x14ac:dyDescent="0.25">
      <c r="A4195" s="18" t="s">
        <v>12762</v>
      </c>
      <c r="B4195" s="18" t="s">
        <v>20</v>
      </c>
      <c r="C4195" s="18" t="s">
        <v>21</v>
      </c>
      <c r="D4195" s="18">
        <v>2002</v>
      </c>
      <c r="E4195" s="18">
        <f>VLOOKUP(D4195,'cpi roi'!A:C,2,FALSE)</f>
        <v>179.9</v>
      </c>
      <c r="F4195" s="18" t="s">
        <v>12763</v>
      </c>
      <c r="G4195" s="18">
        <v>6.8</v>
      </c>
      <c r="H4195" s="19">
        <v>36000</v>
      </c>
      <c r="I4195" s="18" t="s">
        <v>586</v>
      </c>
      <c r="J4195" s="18" t="s">
        <v>12764</v>
      </c>
      <c r="K4195" s="18" t="s">
        <v>8102</v>
      </c>
      <c r="L4195" s="18" t="s">
        <v>199</v>
      </c>
      <c r="M4195" s="20">
        <v>10000000</v>
      </c>
      <c r="N4195" s="20">
        <v>5808941</v>
      </c>
      <c r="O4195" s="21">
        <f t="shared" si="195"/>
        <v>9838712.1884380206</v>
      </c>
      <c r="P4195" s="22">
        <f t="shared" si="196"/>
        <v>58.089409999999994</v>
      </c>
      <c r="Q4195" s="20">
        <f t="shared" si="197"/>
        <v>3228983.3240689267</v>
      </c>
      <c r="R4195" s="18" t="s">
        <v>12765</v>
      </c>
      <c r="S4195" s="18">
        <v>98</v>
      </c>
    </row>
    <row r="4196" spans="1:19" x14ac:dyDescent="0.25">
      <c r="A4196" s="18" t="s">
        <v>12766</v>
      </c>
      <c r="B4196" s="18" t="s">
        <v>37</v>
      </c>
      <c r="C4196" s="18" t="s">
        <v>29</v>
      </c>
      <c r="D4196" s="18">
        <v>2002</v>
      </c>
      <c r="E4196" s="18">
        <f>VLOOKUP(D4196,'cpi roi'!A:C,2,FALSE)</f>
        <v>179.9</v>
      </c>
      <c r="F4196" s="18" t="s">
        <v>11856</v>
      </c>
      <c r="G4196" s="18">
        <v>5.2</v>
      </c>
      <c r="H4196" s="19">
        <v>26000</v>
      </c>
      <c r="I4196" s="18" t="s">
        <v>6401</v>
      </c>
      <c r="J4196" s="18" t="s">
        <v>2293</v>
      </c>
      <c r="K4196" s="18" t="s">
        <v>6222</v>
      </c>
      <c r="L4196" s="18" t="s">
        <v>199</v>
      </c>
      <c r="M4196" s="20">
        <v>33000000</v>
      </c>
      <c r="N4196" s="20">
        <v>115035090</v>
      </c>
      <c r="O4196" s="21">
        <f t="shared" si="195"/>
        <v>194837086.84269038</v>
      </c>
      <c r="P4196" s="22">
        <f t="shared" si="196"/>
        <v>348.59118181818178</v>
      </c>
      <c r="Q4196" s="20">
        <f t="shared" si="197"/>
        <v>63943907.726514727</v>
      </c>
      <c r="R4196" s="18" t="s">
        <v>1729</v>
      </c>
      <c r="S4196" s="18">
        <v>99</v>
      </c>
    </row>
    <row r="4197" spans="1:19" x14ac:dyDescent="0.25">
      <c r="A4197" s="18" t="s">
        <v>12767</v>
      </c>
      <c r="B4197" s="18" t="s">
        <v>20</v>
      </c>
      <c r="C4197" s="18" t="s">
        <v>21</v>
      </c>
      <c r="D4197" s="18">
        <v>2002</v>
      </c>
      <c r="E4197" s="18">
        <f>VLOOKUP(D4197,'cpi roi'!A:C,2,FALSE)</f>
        <v>179.9</v>
      </c>
      <c r="F4197" s="18" t="s">
        <v>12768</v>
      </c>
      <c r="G4197" s="18">
        <v>7.1</v>
      </c>
      <c r="H4197" s="19">
        <v>27000</v>
      </c>
      <c r="I4197" s="18" t="s">
        <v>5213</v>
      </c>
      <c r="J4197" s="18" t="s">
        <v>1812</v>
      </c>
      <c r="K4197" s="18" t="s">
        <v>110</v>
      </c>
      <c r="L4197" s="18" t="s">
        <v>26</v>
      </c>
      <c r="M4197" s="20">
        <v>30000000</v>
      </c>
      <c r="N4197" s="20">
        <v>27674124</v>
      </c>
      <c r="O4197" s="21">
        <f t="shared" si="195"/>
        <v>46872182.227904394</v>
      </c>
      <c r="P4197" s="22">
        <f t="shared" si="196"/>
        <v>92.247079999999997</v>
      </c>
      <c r="Q4197" s="20">
        <f t="shared" si="197"/>
        <v>15383059.477487491</v>
      </c>
      <c r="R4197" s="18" t="s">
        <v>3747</v>
      </c>
      <c r="S4197" s="18">
        <v>101</v>
      </c>
    </row>
    <row r="4198" spans="1:19" x14ac:dyDescent="0.25">
      <c r="A4198" s="18" t="s">
        <v>12769</v>
      </c>
      <c r="B4198" s="18" t="s">
        <v>341</v>
      </c>
      <c r="C4198" s="18" t="s">
        <v>45</v>
      </c>
      <c r="D4198" s="18">
        <v>2002</v>
      </c>
      <c r="E4198" s="18">
        <f>VLOOKUP(D4198,'cpi roi'!A:C,2,FALSE)</f>
        <v>179.9</v>
      </c>
      <c r="F4198" s="18" t="s">
        <v>12474</v>
      </c>
      <c r="G4198" s="18">
        <v>5.7</v>
      </c>
      <c r="H4198" s="19">
        <v>52000</v>
      </c>
      <c r="I4198" s="18" t="s">
        <v>12770</v>
      </c>
      <c r="J4198" s="18" t="s">
        <v>9349</v>
      </c>
      <c r="K4198" s="18" t="s">
        <v>8082</v>
      </c>
      <c r="L4198" s="18" t="s">
        <v>34</v>
      </c>
      <c r="M4198" s="20">
        <v>65000000</v>
      </c>
      <c r="N4198" s="20">
        <v>172855065</v>
      </c>
      <c r="O4198" s="21">
        <f t="shared" si="195"/>
        <v>292767861.62034464</v>
      </c>
      <c r="P4198" s="22">
        <f t="shared" si="196"/>
        <v>265.93086923076925</v>
      </c>
      <c r="Q4198" s="20">
        <f t="shared" si="197"/>
        <v>96083971.650917172</v>
      </c>
      <c r="R4198" s="18" t="s">
        <v>1729</v>
      </c>
      <c r="S4198" s="18">
        <v>104</v>
      </c>
    </row>
    <row r="4199" spans="1:19" x14ac:dyDescent="0.25">
      <c r="A4199" s="18" t="s">
        <v>12771</v>
      </c>
      <c r="B4199" s="18" t="s">
        <v>20</v>
      </c>
      <c r="C4199" s="18" t="s">
        <v>21</v>
      </c>
      <c r="D4199" s="18">
        <v>2002</v>
      </c>
      <c r="E4199" s="18">
        <f>VLOOKUP(D4199,'cpi roi'!A:C,2,FALSE)</f>
        <v>179.9</v>
      </c>
      <c r="F4199" s="18" t="s">
        <v>11834</v>
      </c>
      <c r="G4199" s="18">
        <v>6.4</v>
      </c>
      <c r="H4199" s="19">
        <v>16000</v>
      </c>
      <c r="I4199" s="18" t="s">
        <v>10438</v>
      </c>
      <c r="J4199" s="18" t="s">
        <v>10438</v>
      </c>
      <c r="K4199" s="18" t="s">
        <v>6071</v>
      </c>
      <c r="L4199" s="18" t="s">
        <v>34</v>
      </c>
      <c r="M4199" s="20">
        <v>0</v>
      </c>
      <c r="N4199" s="20">
        <v>4412203</v>
      </c>
      <c r="O4199" s="21">
        <f t="shared" si="195"/>
        <v>7473030.8732629241</v>
      </c>
      <c r="P4199" s="22">
        <f t="shared" si="196"/>
        <v>0</v>
      </c>
      <c r="Q4199" s="20">
        <f t="shared" si="197"/>
        <v>2452586.4369093939</v>
      </c>
      <c r="R4199" s="18" t="s">
        <v>12772</v>
      </c>
      <c r="S4199" s="18">
        <v>103</v>
      </c>
    </row>
    <row r="4200" spans="1:19" x14ac:dyDescent="0.25">
      <c r="A4200" s="18" t="s">
        <v>12773</v>
      </c>
      <c r="B4200" s="18" t="s">
        <v>20</v>
      </c>
      <c r="C4200" s="18" t="s">
        <v>45</v>
      </c>
      <c r="D4200" s="18">
        <v>2002</v>
      </c>
      <c r="E4200" s="18">
        <f>VLOOKUP(D4200,'cpi roi'!A:C,2,FALSE)</f>
        <v>179.9</v>
      </c>
      <c r="F4200" s="18" t="s">
        <v>12234</v>
      </c>
      <c r="G4200" s="18">
        <v>5.4</v>
      </c>
      <c r="H4200" s="19">
        <v>14000</v>
      </c>
      <c r="I4200" s="18" t="s">
        <v>12774</v>
      </c>
      <c r="J4200" s="18" t="s">
        <v>12775</v>
      </c>
      <c r="K4200" s="18" t="s">
        <v>10832</v>
      </c>
      <c r="L4200" s="18" t="s">
        <v>199</v>
      </c>
      <c r="M4200" s="20">
        <v>14000000</v>
      </c>
      <c r="N4200" s="20">
        <v>6413915</v>
      </c>
      <c r="O4200" s="21">
        <f t="shared" si="195"/>
        <v>10863367.984991662</v>
      </c>
      <c r="P4200" s="22">
        <f t="shared" si="196"/>
        <v>45.813678571428575</v>
      </c>
      <c r="Q4200" s="20">
        <f t="shared" si="197"/>
        <v>3565266.8148971647</v>
      </c>
      <c r="R4200" s="18" t="s">
        <v>10039</v>
      </c>
      <c r="S4200" s="18">
        <v>86</v>
      </c>
    </row>
    <row r="4201" spans="1:19" x14ac:dyDescent="0.25">
      <c r="A4201" s="18" t="s">
        <v>12776</v>
      </c>
      <c r="B4201" s="18" t="s">
        <v>20</v>
      </c>
      <c r="C4201" s="18" t="s">
        <v>45</v>
      </c>
      <c r="D4201" s="18">
        <v>2002</v>
      </c>
      <c r="E4201" s="18">
        <f>VLOOKUP(D4201,'cpi roi'!A:C,2,FALSE)</f>
        <v>179.9</v>
      </c>
      <c r="F4201" s="18" t="s">
        <v>12500</v>
      </c>
      <c r="G4201" s="18">
        <v>5.5</v>
      </c>
      <c r="H4201" s="19">
        <v>14000</v>
      </c>
      <c r="I4201" s="18" t="s">
        <v>12777</v>
      </c>
      <c r="J4201" s="18" t="s">
        <v>12778</v>
      </c>
      <c r="K4201" s="18" t="s">
        <v>12779</v>
      </c>
      <c r="L4201" s="18" t="s">
        <v>34</v>
      </c>
      <c r="M4201" s="20">
        <v>12000000</v>
      </c>
      <c r="N4201" s="20">
        <v>12517488</v>
      </c>
      <c r="O4201" s="21">
        <f t="shared" si="195"/>
        <v>21201103.9110617</v>
      </c>
      <c r="P4201" s="22">
        <f t="shared" si="196"/>
        <v>104.3124</v>
      </c>
      <c r="Q4201" s="20">
        <f t="shared" si="197"/>
        <v>6958025.5697609773</v>
      </c>
      <c r="R4201" s="18" t="s">
        <v>12780</v>
      </c>
      <c r="S4201" s="18">
        <v>93</v>
      </c>
    </row>
    <row r="4202" spans="1:19" x14ac:dyDescent="0.25">
      <c r="A4202" s="18" t="s">
        <v>12781</v>
      </c>
      <c r="B4202" s="18" t="s">
        <v>341</v>
      </c>
      <c r="C4202" s="18" t="s">
        <v>45</v>
      </c>
      <c r="D4202" s="18">
        <v>2002</v>
      </c>
      <c r="E4202" s="18">
        <f>VLOOKUP(D4202,'cpi roi'!A:C,2,FALSE)</f>
        <v>179.9</v>
      </c>
      <c r="F4202" s="18" t="s">
        <v>12350</v>
      </c>
      <c r="G4202" s="18">
        <v>4.2</v>
      </c>
      <c r="H4202" s="19">
        <v>5200</v>
      </c>
      <c r="I4202" s="18" t="s">
        <v>12782</v>
      </c>
      <c r="J4202" s="18" t="s">
        <v>12783</v>
      </c>
      <c r="K4202" s="18" t="s">
        <v>11874</v>
      </c>
      <c r="L4202" s="18" t="s">
        <v>34</v>
      </c>
      <c r="M4202" s="20">
        <v>35000000</v>
      </c>
      <c r="N4202" s="20">
        <v>18012097</v>
      </c>
      <c r="O4202" s="21">
        <f t="shared" si="195"/>
        <v>30507426.102834906</v>
      </c>
      <c r="P4202" s="22">
        <f t="shared" si="196"/>
        <v>51.463134285714283</v>
      </c>
      <c r="Q4202" s="20">
        <f t="shared" si="197"/>
        <v>10012282.934963867</v>
      </c>
      <c r="R4202" s="18" t="s">
        <v>1729</v>
      </c>
      <c r="S4202" s="18">
        <v>88</v>
      </c>
    </row>
    <row r="4203" spans="1:19" x14ac:dyDescent="0.25">
      <c r="A4203" s="18" t="s">
        <v>12784</v>
      </c>
      <c r="B4203" s="18" t="s">
        <v>20</v>
      </c>
      <c r="C4203" s="18" t="s">
        <v>38</v>
      </c>
      <c r="D4203" s="18">
        <v>2002</v>
      </c>
      <c r="E4203" s="18">
        <f>VLOOKUP(D4203,'cpi roi'!A:C,2,FALSE)</f>
        <v>179.9</v>
      </c>
      <c r="F4203" s="18" t="s">
        <v>12281</v>
      </c>
      <c r="G4203" s="18">
        <v>5.9</v>
      </c>
      <c r="H4203" s="19">
        <v>13000</v>
      </c>
      <c r="I4203" s="18" t="s">
        <v>12785</v>
      </c>
      <c r="J4203" s="18" t="s">
        <v>12786</v>
      </c>
      <c r="K4203" s="18" t="s">
        <v>8503</v>
      </c>
      <c r="L4203" s="18" t="s">
        <v>34</v>
      </c>
      <c r="M4203" s="20">
        <v>15000000</v>
      </c>
      <c r="N4203" s="20">
        <v>26306533</v>
      </c>
      <c r="O4203" s="21">
        <f t="shared" si="195"/>
        <v>44555867.73262924</v>
      </c>
      <c r="P4203" s="22">
        <f t="shared" si="196"/>
        <v>175.37688666666668</v>
      </c>
      <c r="Q4203" s="20">
        <f t="shared" si="197"/>
        <v>14622864.36909394</v>
      </c>
      <c r="R4203" s="18" t="s">
        <v>2031</v>
      </c>
      <c r="S4203" s="18">
        <v>95</v>
      </c>
    </row>
    <row r="4204" spans="1:19" x14ac:dyDescent="0.25">
      <c r="A4204" s="18" t="s">
        <v>12787</v>
      </c>
      <c r="B4204" s="18" t="s">
        <v>2004</v>
      </c>
      <c r="C4204" s="18" t="s">
        <v>21</v>
      </c>
      <c r="D4204" s="18">
        <v>2002</v>
      </c>
      <c r="E4204" s="18">
        <f>VLOOKUP(D4204,'cpi roi'!A:C,2,FALSE)</f>
        <v>179.9</v>
      </c>
      <c r="F4204" s="18" t="s">
        <v>12198</v>
      </c>
      <c r="G4204" s="18">
        <v>4.9000000000000004</v>
      </c>
      <c r="H4204" s="19">
        <v>9400</v>
      </c>
      <c r="I4204" s="18" t="s">
        <v>12788</v>
      </c>
      <c r="J4204" s="18" t="s">
        <v>12788</v>
      </c>
      <c r="K4204" s="18" t="s">
        <v>12789</v>
      </c>
      <c r="L4204" s="18" t="s">
        <v>34</v>
      </c>
      <c r="M4204" s="20">
        <v>25000000</v>
      </c>
      <c r="N4204" s="20">
        <v>12302219</v>
      </c>
      <c r="O4204" s="21">
        <f t="shared" si="195"/>
        <v>20836498.773207337</v>
      </c>
      <c r="P4204" s="22">
        <f t="shared" si="196"/>
        <v>49.208876000000004</v>
      </c>
      <c r="Q4204" s="20">
        <f t="shared" si="197"/>
        <v>6838365.2028904939</v>
      </c>
      <c r="R4204" s="18" t="s">
        <v>48</v>
      </c>
      <c r="S4204" s="18">
        <v>99</v>
      </c>
    </row>
    <row r="4205" spans="1:19" x14ac:dyDescent="0.25">
      <c r="A4205" s="18" t="s">
        <v>12790</v>
      </c>
      <c r="B4205" s="18" t="s">
        <v>20</v>
      </c>
      <c r="C4205" s="18" t="s">
        <v>29</v>
      </c>
      <c r="D4205" s="18">
        <v>2002</v>
      </c>
      <c r="E4205" s="18">
        <f>VLOOKUP(D4205,'cpi roi'!A:C,2,FALSE)</f>
        <v>179.9</v>
      </c>
      <c r="F4205" s="18" t="s">
        <v>12791</v>
      </c>
      <c r="G4205" s="18">
        <v>6.1</v>
      </c>
      <c r="H4205" s="19">
        <v>18000</v>
      </c>
      <c r="I4205" s="18" t="s">
        <v>5228</v>
      </c>
      <c r="J4205" s="18" t="s">
        <v>12792</v>
      </c>
      <c r="K4205" s="18" t="s">
        <v>12792</v>
      </c>
      <c r="L4205" s="18" t="s">
        <v>34</v>
      </c>
      <c r="M4205" s="20">
        <v>3500000</v>
      </c>
      <c r="N4205" s="20">
        <v>254683</v>
      </c>
      <c r="O4205" s="21">
        <f t="shared" si="195"/>
        <v>431361.36798221234</v>
      </c>
      <c r="P4205" s="22">
        <f t="shared" si="196"/>
        <v>7.2766571428571432</v>
      </c>
      <c r="Q4205" s="20">
        <f t="shared" si="197"/>
        <v>141569.20511395219</v>
      </c>
      <c r="R4205" s="18" t="s">
        <v>12793</v>
      </c>
      <c r="S4205" s="18">
        <v>103</v>
      </c>
    </row>
    <row r="4206" spans="1:19" x14ac:dyDescent="0.25">
      <c r="A4206" s="18" t="s">
        <v>12794</v>
      </c>
      <c r="B4206" s="18" t="s">
        <v>20</v>
      </c>
      <c r="C4206" s="18" t="s">
        <v>45</v>
      </c>
      <c r="D4206" s="18">
        <v>2002</v>
      </c>
      <c r="E4206" s="18">
        <f>VLOOKUP(D4206,'cpi roi'!A:C,2,FALSE)</f>
        <v>179.9</v>
      </c>
      <c r="F4206" s="18" t="s">
        <v>12795</v>
      </c>
      <c r="G4206" s="18">
        <v>7.3</v>
      </c>
      <c r="H4206" s="19">
        <v>40000</v>
      </c>
      <c r="I4206" s="18" t="s">
        <v>12796</v>
      </c>
      <c r="J4206" s="18" t="s">
        <v>12796</v>
      </c>
      <c r="K4206" s="18" t="s">
        <v>12797</v>
      </c>
      <c r="L4206" s="18" t="s">
        <v>457</v>
      </c>
      <c r="M4206" s="20">
        <v>0</v>
      </c>
      <c r="N4206" s="20">
        <v>33272835</v>
      </c>
      <c r="O4206" s="21">
        <f t="shared" si="195"/>
        <v>56354823.927181765</v>
      </c>
      <c r="P4206" s="22">
        <f t="shared" si="196"/>
        <v>0</v>
      </c>
      <c r="Q4206" s="20">
        <f t="shared" si="197"/>
        <v>18495183.4352418</v>
      </c>
      <c r="R4206" s="18" t="s">
        <v>12798</v>
      </c>
      <c r="S4206" s="18">
        <v>122</v>
      </c>
    </row>
    <row r="4207" spans="1:19" x14ac:dyDescent="0.25">
      <c r="A4207" s="18" t="s">
        <v>12799</v>
      </c>
      <c r="B4207" s="18" t="s">
        <v>37</v>
      </c>
      <c r="C4207" s="18" t="s">
        <v>38</v>
      </c>
      <c r="D4207" s="18">
        <v>2002</v>
      </c>
      <c r="E4207" s="18">
        <f>VLOOKUP(D4207,'cpi roi'!A:C,2,FALSE)</f>
        <v>179.9</v>
      </c>
      <c r="F4207" s="18" t="s">
        <v>12202</v>
      </c>
      <c r="G4207" s="18">
        <v>5.2</v>
      </c>
      <c r="H4207" s="19">
        <v>14000</v>
      </c>
      <c r="I4207" s="18" t="s">
        <v>9079</v>
      </c>
      <c r="J4207" s="18" t="s">
        <v>5262</v>
      </c>
      <c r="K4207" s="18" t="s">
        <v>7661</v>
      </c>
      <c r="L4207" s="18" t="s">
        <v>34</v>
      </c>
      <c r="M4207" s="20">
        <v>26000000</v>
      </c>
      <c r="N4207" s="20">
        <v>38793283</v>
      </c>
      <c r="O4207" s="21">
        <f t="shared" si="195"/>
        <v>65704910.117287382</v>
      </c>
      <c r="P4207" s="22">
        <f t="shared" si="196"/>
        <v>149.20493461538462</v>
      </c>
      <c r="Q4207" s="20">
        <f t="shared" si="197"/>
        <v>21563803.779877707</v>
      </c>
      <c r="R4207" s="18" t="s">
        <v>48</v>
      </c>
      <c r="S4207" s="18">
        <v>94</v>
      </c>
    </row>
    <row r="4208" spans="1:19" x14ac:dyDescent="0.25">
      <c r="A4208" s="18" t="s">
        <v>12800</v>
      </c>
      <c r="B4208" s="18" t="s">
        <v>20</v>
      </c>
      <c r="C4208" s="18" t="s">
        <v>45</v>
      </c>
      <c r="D4208" s="18">
        <v>2002</v>
      </c>
      <c r="E4208" s="18">
        <f>VLOOKUP(D4208,'cpi roi'!A:C,2,FALSE)</f>
        <v>179.9</v>
      </c>
      <c r="F4208" s="18" t="s">
        <v>12801</v>
      </c>
      <c r="G4208" s="18">
        <v>6.1</v>
      </c>
      <c r="H4208" s="19">
        <v>8600</v>
      </c>
      <c r="I4208" s="18" t="s">
        <v>10455</v>
      </c>
      <c r="J4208" s="18" t="s">
        <v>12802</v>
      </c>
      <c r="K4208" s="18" t="s">
        <v>8563</v>
      </c>
      <c r="L4208" s="18" t="s">
        <v>34</v>
      </c>
      <c r="M4208" s="20">
        <v>0</v>
      </c>
      <c r="N4208" s="20">
        <v>308552</v>
      </c>
      <c r="O4208" s="21">
        <f t="shared" si="195"/>
        <v>522600.30239021679</v>
      </c>
      <c r="P4208" s="22">
        <f t="shared" si="196"/>
        <v>0</v>
      </c>
      <c r="Q4208" s="20">
        <f t="shared" si="197"/>
        <v>171513.06281267368</v>
      </c>
      <c r="R4208" s="18" t="s">
        <v>6793</v>
      </c>
      <c r="S4208" s="18">
        <v>113</v>
      </c>
    </row>
    <row r="4209" spans="1:19" x14ac:dyDescent="0.25">
      <c r="A4209" s="18" t="s">
        <v>12803</v>
      </c>
      <c r="B4209" s="18" t="s">
        <v>341</v>
      </c>
      <c r="C4209" s="18" t="s">
        <v>394</v>
      </c>
      <c r="D4209" s="18">
        <v>2002</v>
      </c>
      <c r="E4209" s="18">
        <f>VLOOKUP(D4209,'cpi roi'!A:C,2,FALSE)</f>
        <v>179.9</v>
      </c>
      <c r="F4209" s="18" t="s">
        <v>11879</v>
      </c>
      <c r="G4209" s="18">
        <v>5.8</v>
      </c>
      <c r="H4209" s="19">
        <v>19000</v>
      </c>
      <c r="I4209" s="18" t="s">
        <v>12804</v>
      </c>
      <c r="J4209" s="18" t="s">
        <v>12805</v>
      </c>
      <c r="K4209" s="18" t="s">
        <v>12806</v>
      </c>
      <c r="L4209" s="18" t="s">
        <v>34</v>
      </c>
      <c r="M4209" s="20">
        <v>20000000</v>
      </c>
      <c r="N4209" s="20">
        <v>115121981</v>
      </c>
      <c r="O4209" s="21">
        <f t="shared" si="195"/>
        <v>194984255.75708726</v>
      </c>
      <c r="P4209" s="22">
        <f t="shared" si="196"/>
        <v>575.60990500000003</v>
      </c>
      <c r="Q4209" s="20">
        <f t="shared" si="197"/>
        <v>63992207.337409668</v>
      </c>
      <c r="R4209" s="18" t="s">
        <v>5946</v>
      </c>
      <c r="S4209" s="18">
        <v>72</v>
      </c>
    </row>
    <row r="4210" spans="1:19" x14ac:dyDescent="0.25">
      <c r="A4210" s="18" t="s">
        <v>12807</v>
      </c>
      <c r="B4210" s="18" t="s">
        <v>452</v>
      </c>
      <c r="C4210" s="18" t="s">
        <v>21</v>
      </c>
      <c r="D4210" s="18">
        <v>2002</v>
      </c>
      <c r="E4210" s="18">
        <f>VLOOKUP(D4210,'cpi roi'!A:C,2,FALSE)</f>
        <v>179.9</v>
      </c>
      <c r="F4210" s="18" t="s">
        <v>12808</v>
      </c>
      <c r="G4210" s="18">
        <v>7.4</v>
      </c>
      <c r="H4210" s="19">
        <v>20000</v>
      </c>
      <c r="I4210" s="18" t="s">
        <v>12809</v>
      </c>
      <c r="J4210" s="18" t="s">
        <v>12810</v>
      </c>
      <c r="K4210" s="18" t="s">
        <v>12811</v>
      </c>
      <c r="L4210" s="18" t="s">
        <v>8402</v>
      </c>
      <c r="M4210" s="20">
        <v>0</v>
      </c>
      <c r="N4210" s="20">
        <v>8690168</v>
      </c>
      <c r="O4210" s="21">
        <f t="shared" si="195"/>
        <v>14718700.331295164</v>
      </c>
      <c r="P4210" s="22">
        <f t="shared" si="196"/>
        <v>0</v>
      </c>
      <c r="Q4210" s="20">
        <f t="shared" si="197"/>
        <v>4830554.7526403554</v>
      </c>
      <c r="R4210" s="18" t="s">
        <v>12812</v>
      </c>
      <c r="S4210" s="18">
        <v>99</v>
      </c>
    </row>
    <row r="4211" spans="1:19" x14ac:dyDescent="0.25">
      <c r="A4211" s="18" t="s">
        <v>12813</v>
      </c>
      <c r="B4211" s="18" t="s">
        <v>20</v>
      </c>
      <c r="C4211" s="18" t="s">
        <v>45</v>
      </c>
      <c r="D4211" s="18">
        <v>2002</v>
      </c>
      <c r="E4211" s="18">
        <f>VLOOKUP(D4211,'cpi roi'!A:C,2,FALSE)</f>
        <v>179.9</v>
      </c>
      <c r="F4211" s="18" t="s">
        <v>12814</v>
      </c>
      <c r="G4211" s="18">
        <v>6.9</v>
      </c>
      <c r="H4211" s="19">
        <v>9700</v>
      </c>
      <c r="I4211" s="18" t="s">
        <v>12815</v>
      </c>
      <c r="J4211" s="18" t="s">
        <v>12815</v>
      </c>
      <c r="K4211" s="18" t="s">
        <v>12815</v>
      </c>
      <c r="L4211" s="18" t="s">
        <v>34</v>
      </c>
      <c r="M4211" s="20">
        <v>4000000</v>
      </c>
      <c r="N4211" s="20">
        <v>563711</v>
      </c>
      <c r="O4211" s="21">
        <f t="shared" si="195"/>
        <v>954767.88048916066</v>
      </c>
      <c r="P4211" s="22">
        <f t="shared" si="196"/>
        <v>14.092775</v>
      </c>
      <c r="Q4211" s="20">
        <f t="shared" si="197"/>
        <v>313346.8593663146</v>
      </c>
      <c r="R4211" s="18" t="s">
        <v>12460</v>
      </c>
      <c r="S4211" s="18">
        <v>99</v>
      </c>
    </row>
    <row r="4212" spans="1:19" x14ac:dyDescent="0.25">
      <c r="A4212" s="18" t="s">
        <v>12816</v>
      </c>
      <c r="B4212" s="18" t="s">
        <v>20</v>
      </c>
      <c r="C4212" s="18" t="s">
        <v>108</v>
      </c>
      <c r="D4212" s="18">
        <v>2002</v>
      </c>
      <c r="E4212" s="18">
        <f>VLOOKUP(D4212,'cpi roi'!A:C,2,FALSE)</f>
        <v>179.9</v>
      </c>
      <c r="F4212" s="18" t="s">
        <v>12581</v>
      </c>
      <c r="G4212" s="18">
        <v>3.4</v>
      </c>
      <c r="H4212" s="19">
        <v>20000</v>
      </c>
      <c r="I4212" s="18" t="s">
        <v>2807</v>
      </c>
      <c r="J4212" s="18" t="s">
        <v>12817</v>
      </c>
      <c r="K4212" s="18" t="s">
        <v>4036</v>
      </c>
      <c r="L4212" s="18" t="s">
        <v>26</v>
      </c>
      <c r="M4212" s="20">
        <v>40000000</v>
      </c>
      <c r="N4212" s="20">
        <v>18902015</v>
      </c>
      <c r="O4212" s="21">
        <f t="shared" si="195"/>
        <v>32014696.889938854</v>
      </c>
      <c r="P4212" s="22">
        <f t="shared" si="196"/>
        <v>47.2550375</v>
      </c>
      <c r="Q4212" s="20">
        <f t="shared" si="197"/>
        <v>10506956.642579209</v>
      </c>
      <c r="R4212" s="18" t="s">
        <v>9270</v>
      </c>
      <c r="S4212" s="18">
        <v>101</v>
      </c>
    </row>
    <row r="4213" spans="1:19" x14ac:dyDescent="0.25">
      <c r="A4213" s="18" t="s">
        <v>12818</v>
      </c>
      <c r="B4213" s="18" t="s">
        <v>20</v>
      </c>
      <c r="C4213" s="18" t="s">
        <v>21</v>
      </c>
      <c r="D4213" s="18">
        <v>2002</v>
      </c>
      <c r="E4213" s="18">
        <f>VLOOKUP(D4213,'cpi roi'!A:C,2,FALSE)</f>
        <v>179.9</v>
      </c>
      <c r="F4213" s="18" t="s">
        <v>12819</v>
      </c>
      <c r="G4213" s="18">
        <v>6.8</v>
      </c>
      <c r="H4213" s="19">
        <v>9500</v>
      </c>
      <c r="I4213" s="18" t="s">
        <v>10844</v>
      </c>
      <c r="J4213" s="18" t="s">
        <v>10844</v>
      </c>
      <c r="K4213" s="18" t="s">
        <v>12820</v>
      </c>
      <c r="L4213" s="18" t="s">
        <v>26</v>
      </c>
      <c r="M4213" s="20">
        <v>0</v>
      </c>
      <c r="N4213" s="20">
        <v>772336</v>
      </c>
      <c r="O4213" s="21">
        <f t="shared" si="195"/>
        <v>1308119.9510839356</v>
      </c>
      <c r="P4213" s="22">
        <f t="shared" si="196"/>
        <v>0</v>
      </c>
      <c r="Q4213" s="20">
        <f t="shared" si="197"/>
        <v>429314.06336853805</v>
      </c>
      <c r="R4213" s="18" t="s">
        <v>12821</v>
      </c>
      <c r="S4213" s="18">
        <v>97</v>
      </c>
    </row>
    <row r="4214" spans="1:19" x14ac:dyDescent="0.25">
      <c r="A4214" s="18" t="s">
        <v>12822</v>
      </c>
      <c r="B4214" s="18" t="s">
        <v>20</v>
      </c>
      <c r="C4214" s="18" t="s">
        <v>108</v>
      </c>
      <c r="D4214" s="18">
        <v>2002</v>
      </c>
      <c r="E4214" s="18">
        <f>VLOOKUP(D4214,'cpi roi'!A:C,2,FALSE)</f>
        <v>179.9</v>
      </c>
      <c r="F4214" s="18" t="s">
        <v>12823</v>
      </c>
      <c r="G4214" s="18">
        <v>5.4</v>
      </c>
      <c r="H4214" s="19">
        <v>7100</v>
      </c>
      <c r="I4214" s="18" t="s">
        <v>691</v>
      </c>
      <c r="J4214" s="18" t="s">
        <v>12824</v>
      </c>
      <c r="K4214" s="18" t="s">
        <v>9412</v>
      </c>
      <c r="L4214" s="18" t="s">
        <v>5820</v>
      </c>
      <c r="M4214" s="20">
        <v>12000000</v>
      </c>
      <c r="N4214" s="20">
        <v>1440653</v>
      </c>
      <c r="O4214" s="21">
        <f t="shared" si="195"/>
        <v>2440060.9733185102</v>
      </c>
      <c r="P4214" s="22">
        <f t="shared" si="196"/>
        <v>12.005441666666666</v>
      </c>
      <c r="Q4214" s="20">
        <f t="shared" si="197"/>
        <v>800807.67092829337</v>
      </c>
      <c r="R4214" s="18" t="s">
        <v>12825</v>
      </c>
      <c r="S4214" s="18">
        <v>97</v>
      </c>
    </row>
    <row r="4215" spans="1:19" x14ac:dyDescent="0.25">
      <c r="A4215" s="18" t="s">
        <v>12826</v>
      </c>
      <c r="B4215" s="18" t="s">
        <v>2004</v>
      </c>
      <c r="C4215" s="18" t="s">
        <v>56</v>
      </c>
      <c r="D4215" s="18">
        <v>2002</v>
      </c>
      <c r="E4215" s="18">
        <f>VLOOKUP(D4215,'cpi roi'!A:C,2,FALSE)</f>
        <v>179.9</v>
      </c>
      <c r="F4215" s="18" t="s">
        <v>12827</v>
      </c>
      <c r="G4215" s="18">
        <v>5.4</v>
      </c>
      <c r="H4215" s="19">
        <v>19000</v>
      </c>
      <c r="I4215" s="18" t="s">
        <v>12828</v>
      </c>
      <c r="J4215" s="18" t="s">
        <v>12828</v>
      </c>
      <c r="K4215" s="18" t="s">
        <v>12829</v>
      </c>
      <c r="L4215" s="18" t="s">
        <v>34</v>
      </c>
      <c r="M4215" s="20">
        <v>10600000</v>
      </c>
      <c r="N4215" s="20">
        <v>33988736</v>
      </c>
      <c r="O4215" s="21">
        <f t="shared" si="195"/>
        <v>57567358.861589774</v>
      </c>
      <c r="P4215" s="22">
        <f t="shared" si="196"/>
        <v>320.64845283018866</v>
      </c>
      <c r="Q4215" s="20">
        <f t="shared" si="197"/>
        <v>18893127.29294052</v>
      </c>
      <c r="R4215" s="18" t="s">
        <v>12830</v>
      </c>
      <c r="S4215" s="18">
        <v>88</v>
      </c>
    </row>
    <row r="4216" spans="1:19" x14ac:dyDescent="0.25">
      <c r="A4216" s="18" t="s">
        <v>12831</v>
      </c>
      <c r="B4216" s="18" t="s">
        <v>20</v>
      </c>
      <c r="C4216" s="18" t="s">
        <v>45</v>
      </c>
      <c r="D4216" s="18">
        <v>2002</v>
      </c>
      <c r="E4216" s="18">
        <f>VLOOKUP(D4216,'cpi roi'!A:C,2,FALSE)</f>
        <v>179.9</v>
      </c>
      <c r="F4216" s="18" t="s">
        <v>12468</v>
      </c>
      <c r="G4216" s="18">
        <v>5.9</v>
      </c>
      <c r="H4216" s="19">
        <v>83000</v>
      </c>
      <c r="I4216" s="18" t="s">
        <v>51</v>
      </c>
      <c r="J4216" s="18" t="s">
        <v>10902</v>
      </c>
      <c r="K4216" s="18" t="s">
        <v>71</v>
      </c>
      <c r="L4216" s="18" t="s">
        <v>34</v>
      </c>
      <c r="M4216" s="20">
        <v>60000000</v>
      </c>
      <c r="N4216" s="20">
        <v>55003135</v>
      </c>
      <c r="O4216" s="21">
        <f t="shared" si="195"/>
        <v>93159840.10283491</v>
      </c>
      <c r="P4216" s="22">
        <f t="shared" si="196"/>
        <v>91.671891666666667</v>
      </c>
      <c r="Q4216" s="20">
        <f t="shared" si="197"/>
        <v>30574282.934963867</v>
      </c>
      <c r="R4216" s="18" t="s">
        <v>27</v>
      </c>
      <c r="S4216" s="18">
        <v>96</v>
      </c>
    </row>
    <row r="4217" spans="1:19" x14ac:dyDescent="0.25">
      <c r="A4217" s="18" t="s">
        <v>12832</v>
      </c>
      <c r="B4217" s="18" t="s">
        <v>20</v>
      </c>
      <c r="C4217" s="18" t="s">
        <v>45</v>
      </c>
      <c r="D4217" s="18">
        <v>2002</v>
      </c>
      <c r="E4217" s="18">
        <f>VLOOKUP(D4217,'cpi roi'!A:C,2,FALSE)</f>
        <v>179.9</v>
      </c>
      <c r="F4217" s="18" t="s">
        <v>12600</v>
      </c>
      <c r="G4217" s="18">
        <v>5.6</v>
      </c>
      <c r="H4217" s="19">
        <v>15000</v>
      </c>
      <c r="I4217" s="18" t="s">
        <v>6825</v>
      </c>
      <c r="J4217" s="18" t="s">
        <v>6825</v>
      </c>
      <c r="K4217" s="18" t="s">
        <v>3093</v>
      </c>
      <c r="L4217" s="18" t="s">
        <v>34</v>
      </c>
      <c r="M4217" s="20">
        <v>10000000</v>
      </c>
      <c r="N4217" s="20">
        <v>38068353</v>
      </c>
      <c r="O4217" s="21">
        <f t="shared" si="195"/>
        <v>64477082.596442468</v>
      </c>
      <c r="P4217" s="22">
        <f t="shared" si="196"/>
        <v>380.68353000000002</v>
      </c>
      <c r="Q4217" s="20">
        <f t="shared" si="197"/>
        <v>21160841.022790436</v>
      </c>
      <c r="R4217" s="18" t="s">
        <v>9442</v>
      </c>
      <c r="S4217" s="18">
        <v>98</v>
      </c>
    </row>
    <row r="4218" spans="1:19" x14ac:dyDescent="0.25">
      <c r="A4218" s="18" t="s">
        <v>12833</v>
      </c>
      <c r="B4218" s="18" t="s">
        <v>20</v>
      </c>
      <c r="C4218" s="18" t="s">
        <v>21</v>
      </c>
      <c r="D4218" s="18">
        <v>2002</v>
      </c>
      <c r="E4218" s="18">
        <f>VLOOKUP(D4218,'cpi roi'!A:C,2,FALSE)</f>
        <v>179.9</v>
      </c>
      <c r="F4218" s="18" t="s">
        <v>12834</v>
      </c>
      <c r="G4218" s="18">
        <v>5.9</v>
      </c>
      <c r="H4218" s="19">
        <v>5100</v>
      </c>
      <c r="I4218" s="18" t="s">
        <v>9301</v>
      </c>
      <c r="J4218" s="18" t="s">
        <v>9301</v>
      </c>
      <c r="K4218" s="18" t="s">
        <v>12835</v>
      </c>
      <c r="L4218" s="18" t="s">
        <v>457</v>
      </c>
      <c r="M4218" s="20">
        <v>0</v>
      </c>
      <c r="N4218" s="20">
        <v>462976</v>
      </c>
      <c r="O4218" s="21">
        <f t="shared" si="195"/>
        <v>784151.12395775435</v>
      </c>
      <c r="P4218" s="22">
        <f t="shared" si="196"/>
        <v>0</v>
      </c>
      <c r="Q4218" s="20">
        <f t="shared" si="197"/>
        <v>257351.86214563643</v>
      </c>
      <c r="R4218" s="18" t="s">
        <v>12836</v>
      </c>
      <c r="S4218" s="18">
        <v>129</v>
      </c>
    </row>
    <row r="4219" spans="1:19" x14ac:dyDescent="0.25">
      <c r="A4219" s="18" t="s">
        <v>12837</v>
      </c>
      <c r="B4219" s="18" t="s">
        <v>37</v>
      </c>
      <c r="C4219" s="18" t="s">
        <v>394</v>
      </c>
      <c r="D4219" s="18">
        <v>2002</v>
      </c>
      <c r="E4219" s="18">
        <f>VLOOKUP(D4219,'cpi roi'!A:C,2,FALSE)</f>
        <v>179.9</v>
      </c>
      <c r="F4219" s="18" t="s">
        <v>12425</v>
      </c>
      <c r="G4219" s="18">
        <v>5.6</v>
      </c>
      <c r="H4219" s="19">
        <v>14000</v>
      </c>
      <c r="I4219" s="18" t="s">
        <v>12838</v>
      </c>
      <c r="J4219" s="18" t="s">
        <v>12839</v>
      </c>
      <c r="K4219" s="18" t="s">
        <v>9273</v>
      </c>
      <c r="L4219" s="18" t="s">
        <v>34</v>
      </c>
      <c r="M4219" s="20">
        <v>25000000</v>
      </c>
      <c r="N4219" s="20">
        <v>60694737</v>
      </c>
      <c r="O4219" s="21">
        <f t="shared" si="195"/>
        <v>102799813.02890494</v>
      </c>
      <c r="P4219" s="22">
        <f t="shared" si="196"/>
        <v>242.77894799999999</v>
      </c>
      <c r="Q4219" s="20">
        <f t="shared" si="197"/>
        <v>33738041.689827681</v>
      </c>
      <c r="R4219" s="18" t="s">
        <v>48</v>
      </c>
      <c r="S4219" s="18">
        <v>85</v>
      </c>
    </row>
    <row r="4220" spans="1:19" x14ac:dyDescent="0.25">
      <c r="A4220" s="18" t="s">
        <v>12840</v>
      </c>
      <c r="B4220" s="18" t="s">
        <v>2004</v>
      </c>
      <c r="C4220" s="18" t="s">
        <v>38</v>
      </c>
      <c r="D4220" s="18">
        <v>2002</v>
      </c>
      <c r="E4220" s="18">
        <f>VLOOKUP(D4220,'cpi roi'!A:C,2,FALSE)</f>
        <v>179.9</v>
      </c>
      <c r="F4220" s="18" t="s">
        <v>12485</v>
      </c>
      <c r="G4220" s="18">
        <v>3.8</v>
      </c>
      <c r="H4220" s="19">
        <v>25000</v>
      </c>
      <c r="I4220" s="18" t="s">
        <v>5670</v>
      </c>
      <c r="J4220" s="18" t="s">
        <v>5349</v>
      </c>
      <c r="K4220" s="18" t="s">
        <v>1490</v>
      </c>
      <c r="L4220" s="18" t="s">
        <v>34</v>
      </c>
      <c r="M4220" s="20">
        <v>100000000</v>
      </c>
      <c r="N4220" s="20">
        <v>7103973</v>
      </c>
      <c r="O4220" s="21">
        <f t="shared" si="195"/>
        <v>12032132.146192329</v>
      </c>
      <c r="P4220" s="22">
        <f t="shared" si="196"/>
        <v>7.1039729999999999</v>
      </c>
      <c r="Q4220" s="20">
        <f t="shared" si="197"/>
        <v>3948845.4697053917</v>
      </c>
      <c r="R4220" s="18" t="s">
        <v>5112</v>
      </c>
      <c r="S4220" s="18">
        <v>95</v>
      </c>
    </row>
    <row r="4221" spans="1:19" x14ac:dyDescent="0.25">
      <c r="A4221" s="18" t="s">
        <v>12841</v>
      </c>
      <c r="B4221" s="18" t="s">
        <v>20</v>
      </c>
      <c r="C4221" s="18" t="s">
        <v>21</v>
      </c>
      <c r="D4221" s="18">
        <v>2002</v>
      </c>
      <c r="E4221" s="18">
        <f>VLOOKUP(D4221,'cpi roi'!A:C,2,FALSE)</f>
        <v>179.9</v>
      </c>
      <c r="F4221" s="18" t="s">
        <v>12842</v>
      </c>
      <c r="G4221" s="18">
        <v>7.6</v>
      </c>
      <c r="H4221" s="19">
        <v>24000</v>
      </c>
      <c r="I4221" s="18" t="s">
        <v>12843</v>
      </c>
      <c r="J4221" s="18" t="s">
        <v>12843</v>
      </c>
      <c r="K4221" s="18" t="s">
        <v>12844</v>
      </c>
      <c r="L4221" s="18" t="s">
        <v>26</v>
      </c>
      <c r="M4221" s="20">
        <v>0</v>
      </c>
      <c r="N4221" s="20">
        <v>1758689</v>
      </c>
      <c r="O4221" s="21">
        <f t="shared" si="195"/>
        <v>2978724.5041689826</v>
      </c>
      <c r="P4221" s="22">
        <f t="shared" si="196"/>
        <v>0</v>
      </c>
      <c r="Q4221" s="20">
        <f t="shared" si="197"/>
        <v>977592.55141745403</v>
      </c>
      <c r="R4221" s="18" t="s">
        <v>12845</v>
      </c>
      <c r="S4221" s="18">
        <v>107</v>
      </c>
    </row>
    <row r="4222" spans="1:19" x14ac:dyDescent="0.25">
      <c r="A4222" s="18" t="s">
        <v>12846</v>
      </c>
      <c r="B4222" s="18" t="s">
        <v>2004</v>
      </c>
      <c r="C4222" s="18" t="s">
        <v>394</v>
      </c>
      <c r="D4222" s="18">
        <v>2002</v>
      </c>
      <c r="E4222" s="18">
        <f>VLOOKUP(D4222,'cpi roi'!A:C,2,FALSE)</f>
        <v>179.9</v>
      </c>
      <c r="F4222" s="18" t="s">
        <v>12457</v>
      </c>
      <c r="G4222" s="18">
        <v>5.3</v>
      </c>
      <c r="H4222" s="19">
        <v>22000</v>
      </c>
      <c r="I4222" s="18" t="s">
        <v>12847</v>
      </c>
      <c r="J4222" s="18" t="s">
        <v>12848</v>
      </c>
      <c r="K4222" s="18" t="s">
        <v>8517</v>
      </c>
      <c r="L4222" s="18" t="s">
        <v>34</v>
      </c>
      <c r="M4222" s="20">
        <v>34000000</v>
      </c>
      <c r="N4222" s="20">
        <v>23833131</v>
      </c>
      <c r="O4222" s="21">
        <f t="shared" si="195"/>
        <v>40366620.431906611</v>
      </c>
      <c r="P4222" s="22">
        <f t="shared" si="196"/>
        <v>70.097444117647058</v>
      </c>
      <c r="Q4222" s="20">
        <f t="shared" si="197"/>
        <v>13247988.326848248</v>
      </c>
      <c r="R4222" s="18" t="s">
        <v>10764</v>
      </c>
      <c r="S4222" s="18">
        <v>76</v>
      </c>
    </row>
    <row r="4223" spans="1:19" x14ac:dyDescent="0.25">
      <c r="A4223" s="18" t="s">
        <v>12849</v>
      </c>
      <c r="B4223" s="18" t="s">
        <v>20</v>
      </c>
      <c r="C4223" s="18" t="s">
        <v>45</v>
      </c>
      <c r="D4223" s="18">
        <v>2002</v>
      </c>
      <c r="E4223" s="18">
        <f>VLOOKUP(D4223,'cpi roi'!A:C,2,FALSE)</f>
        <v>179.9</v>
      </c>
      <c r="F4223" s="18" t="s">
        <v>12337</v>
      </c>
      <c r="G4223" s="18">
        <v>4.7</v>
      </c>
      <c r="H4223" s="19">
        <v>9500</v>
      </c>
      <c r="I4223" s="18" t="s">
        <v>5109</v>
      </c>
      <c r="J4223" s="18" t="s">
        <v>12850</v>
      </c>
      <c r="K4223" s="18" t="s">
        <v>6288</v>
      </c>
      <c r="L4223" s="18" t="s">
        <v>34</v>
      </c>
      <c r="M4223" s="20">
        <v>2000000</v>
      </c>
      <c r="N4223" s="20">
        <v>3438804</v>
      </c>
      <c r="O4223" s="21">
        <f t="shared" si="195"/>
        <v>5824366.7526403554</v>
      </c>
      <c r="P4223" s="22">
        <f t="shared" si="196"/>
        <v>171.9402</v>
      </c>
      <c r="Q4223" s="20">
        <f t="shared" si="197"/>
        <v>1911508.6158977207</v>
      </c>
      <c r="R4223" s="18" t="s">
        <v>3747</v>
      </c>
      <c r="S4223" s="18">
        <v>101</v>
      </c>
    </row>
    <row r="4224" spans="1:19" x14ac:dyDescent="0.25">
      <c r="A4224" s="18" t="s">
        <v>12851</v>
      </c>
      <c r="B4224" s="18" t="s">
        <v>2004</v>
      </c>
      <c r="C4224" s="18" t="s">
        <v>21</v>
      </c>
      <c r="D4224" s="18">
        <v>2002</v>
      </c>
      <c r="E4224" s="18">
        <f>VLOOKUP(D4224,'cpi roi'!A:C,2,FALSE)</f>
        <v>179.9</v>
      </c>
      <c r="F4224" s="18" t="s">
        <v>12423</v>
      </c>
      <c r="G4224" s="18">
        <v>6.6</v>
      </c>
      <c r="H4224" s="19">
        <v>14000</v>
      </c>
      <c r="I4224" s="18" t="s">
        <v>8546</v>
      </c>
      <c r="J4224" s="18" t="s">
        <v>8546</v>
      </c>
      <c r="K4224" s="18" t="s">
        <v>10808</v>
      </c>
      <c r="L4224" s="18" t="s">
        <v>34</v>
      </c>
      <c r="M4224" s="20">
        <v>21000000</v>
      </c>
      <c r="N4224" s="20">
        <v>10011050</v>
      </c>
      <c r="O4224" s="21">
        <f t="shared" si="195"/>
        <v>16955902.918287937</v>
      </c>
      <c r="P4224" s="22">
        <f t="shared" si="196"/>
        <v>47.671666666666667</v>
      </c>
      <c r="Q4224" s="20">
        <f t="shared" si="197"/>
        <v>5564785.9922178984</v>
      </c>
      <c r="R4224" s="18" t="s">
        <v>2097</v>
      </c>
      <c r="S4224" s="18">
        <v>117</v>
      </c>
    </row>
    <row r="4225" spans="1:19" x14ac:dyDescent="0.25">
      <c r="A4225" s="18" t="s">
        <v>12852</v>
      </c>
      <c r="B4225" s="18" t="s">
        <v>2004</v>
      </c>
      <c r="C4225" s="18" t="s">
        <v>38</v>
      </c>
      <c r="D4225" s="18">
        <v>2002</v>
      </c>
      <c r="E4225" s="18">
        <f>VLOOKUP(D4225,'cpi roi'!A:C,2,FALSE)</f>
        <v>179.9</v>
      </c>
      <c r="F4225" s="18" t="s">
        <v>12382</v>
      </c>
      <c r="G4225" s="18">
        <v>4.5999999999999996</v>
      </c>
      <c r="H4225" s="19">
        <v>15000</v>
      </c>
      <c r="I4225" s="18" t="s">
        <v>6392</v>
      </c>
      <c r="J4225" s="18" t="s">
        <v>6392</v>
      </c>
      <c r="K4225" s="18" t="s">
        <v>12853</v>
      </c>
      <c r="L4225" s="18" t="s">
        <v>34</v>
      </c>
      <c r="M4225" s="20">
        <v>13000000</v>
      </c>
      <c r="N4225" s="20">
        <v>19233280</v>
      </c>
      <c r="O4225" s="21">
        <f t="shared" si="195"/>
        <v>32575766.625903279</v>
      </c>
      <c r="P4225" s="22">
        <f t="shared" si="196"/>
        <v>147.94830769230768</v>
      </c>
      <c r="Q4225" s="20">
        <f t="shared" si="197"/>
        <v>10691095.052807115</v>
      </c>
      <c r="R4225" s="18" t="s">
        <v>10878</v>
      </c>
      <c r="S4225" s="18">
        <v>98</v>
      </c>
    </row>
    <row r="4226" spans="1:19" x14ac:dyDescent="0.25">
      <c r="A4226" s="18" t="s">
        <v>12854</v>
      </c>
      <c r="B4226" s="18" t="s">
        <v>2004</v>
      </c>
      <c r="C4226" s="18" t="s">
        <v>45</v>
      </c>
      <c r="D4226" s="18">
        <v>2002</v>
      </c>
      <c r="E4226" s="18">
        <f>VLOOKUP(D4226,'cpi roi'!A:C,2,FALSE)</f>
        <v>179.9</v>
      </c>
      <c r="F4226" s="18" t="s">
        <v>12009</v>
      </c>
      <c r="G4226" s="18">
        <v>5.8</v>
      </c>
      <c r="H4226" s="19">
        <v>24000</v>
      </c>
      <c r="I4226" s="18" t="s">
        <v>3356</v>
      </c>
      <c r="J4226" s="18" t="s">
        <v>12855</v>
      </c>
      <c r="K4226" s="18" t="s">
        <v>11976</v>
      </c>
      <c r="L4226" s="18" t="s">
        <v>34</v>
      </c>
      <c r="M4226" s="20">
        <v>40000000</v>
      </c>
      <c r="N4226" s="20">
        <v>16872671</v>
      </c>
      <c r="O4226" s="21">
        <f t="shared" si="195"/>
        <v>28577558.942190107</v>
      </c>
      <c r="P4226" s="22">
        <f t="shared" si="196"/>
        <v>42.181677499999999</v>
      </c>
      <c r="Q4226" s="20">
        <f t="shared" si="197"/>
        <v>9378916.6203446351</v>
      </c>
      <c r="R4226" s="18" t="s">
        <v>8628</v>
      </c>
      <c r="S4226" s="18">
        <v>103</v>
      </c>
    </row>
    <row r="4227" spans="1:19" x14ac:dyDescent="0.25">
      <c r="A4227" s="18" t="s">
        <v>12856</v>
      </c>
      <c r="B4227" s="18" t="s">
        <v>2004</v>
      </c>
      <c r="C4227" s="18" t="s">
        <v>38</v>
      </c>
      <c r="D4227" s="18">
        <v>2002</v>
      </c>
      <c r="E4227" s="18">
        <f>VLOOKUP(D4227,'cpi roi'!A:C,2,FALSE)</f>
        <v>179.9</v>
      </c>
      <c r="F4227" s="18" t="s">
        <v>11764</v>
      </c>
      <c r="G4227" s="18">
        <v>5.5</v>
      </c>
      <c r="H4227" s="19">
        <v>61000</v>
      </c>
      <c r="I4227" s="18" t="s">
        <v>11418</v>
      </c>
      <c r="J4227" s="18" t="s">
        <v>12857</v>
      </c>
      <c r="K4227" s="18" t="s">
        <v>71</v>
      </c>
      <c r="L4227" s="18" t="s">
        <v>34</v>
      </c>
      <c r="M4227" s="20">
        <v>85000000</v>
      </c>
      <c r="N4227" s="20">
        <v>77885672</v>
      </c>
      <c r="O4227" s="21">
        <f t="shared" ref="O4227:O4290" si="198">(304.7/E4227)*N4227</f>
        <v>131916421.66981657</v>
      </c>
      <c r="P4227" s="22">
        <f t="shared" ref="P4227:P4290" si="199">IFERROR(N4227/M4227, 0)*100</f>
        <v>91.630202352941183</v>
      </c>
      <c r="Q4227" s="20">
        <f t="shared" ref="Q4227:Q4290" si="200">N4227/(E4227/100)</f>
        <v>43293869.927737631</v>
      </c>
      <c r="R4227" s="18" t="s">
        <v>12858</v>
      </c>
      <c r="S4227" s="18">
        <v>95</v>
      </c>
    </row>
    <row r="4228" spans="1:19" x14ac:dyDescent="0.25">
      <c r="A4228" s="18" t="s">
        <v>12859</v>
      </c>
      <c r="B4228" s="18" t="s">
        <v>20</v>
      </c>
      <c r="C4228" s="18" t="s">
        <v>21</v>
      </c>
      <c r="D4228" s="18">
        <v>2002</v>
      </c>
      <c r="E4228" s="18">
        <f>VLOOKUP(D4228,'cpi roi'!A:C,2,FALSE)</f>
        <v>179.9</v>
      </c>
      <c r="F4228" s="18" t="s">
        <v>12860</v>
      </c>
      <c r="G4228" s="18">
        <v>7.5</v>
      </c>
      <c r="H4228" s="19">
        <v>9800</v>
      </c>
      <c r="I4228" s="18" t="s">
        <v>12861</v>
      </c>
      <c r="J4228" s="18" t="s">
        <v>12861</v>
      </c>
      <c r="K4228" s="18" t="s">
        <v>12862</v>
      </c>
      <c r="L4228" s="18" t="s">
        <v>3814</v>
      </c>
      <c r="M4228" s="20">
        <v>0</v>
      </c>
      <c r="N4228" s="20">
        <v>1692272</v>
      </c>
      <c r="O4228" s="21">
        <f t="shared" si="198"/>
        <v>2866232.7871039468</v>
      </c>
      <c r="P4228" s="22">
        <f t="shared" si="199"/>
        <v>0</v>
      </c>
      <c r="Q4228" s="20">
        <f t="shared" si="200"/>
        <v>940673.70761534176</v>
      </c>
      <c r="R4228" s="18" t="s">
        <v>12863</v>
      </c>
      <c r="S4228" s="18">
        <v>113</v>
      </c>
    </row>
    <row r="4229" spans="1:19" x14ac:dyDescent="0.25">
      <c r="A4229" s="18" t="s">
        <v>12864</v>
      </c>
      <c r="B4229" s="18" t="s">
        <v>20</v>
      </c>
      <c r="C4229" s="18" t="s">
        <v>67</v>
      </c>
      <c r="D4229" s="18">
        <v>2002</v>
      </c>
      <c r="E4229" s="18">
        <f>VLOOKUP(D4229,'cpi roi'!A:C,2,FALSE)</f>
        <v>179.9</v>
      </c>
      <c r="F4229" s="18" t="s">
        <v>12865</v>
      </c>
      <c r="G4229" s="18">
        <v>5.8</v>
      </c>
      <c r="H4229" s="19">
        <v>7300</v>
      </c>
      <c r="I4229" s="18" t="s">
        <v>7255</v>
      </c>
      <c r="J4229" s="18" t="s">
        <v>11805</v>
      </c>
      <c r="K4229" s="18" t="s">
        <v>12866</v>
      </c>
      <c r="L4229" s="18" t="s">
        <v>26</v>
      </c>
      <c r="M4229" s="20">
        <v>1200000</v>
      </c>
      <c r="N4229" s="20">
        <v>68716</v>
      </c>
      <c r="O4229" s="21">
        <f t="shared" si="198"/>
        <v>116385.57643135075</v>
      </c>
      <c r="P4229" s="22">
        <f t="shared" si="199"/>
        <v>5.7263333333333328</v>
      </c>
      <c r="Q4229" s="20">
        <f t="shared" si="200"/>
        <v>38196.775986659253</v>
      </c>
      <c r="R4229" s="18" t="s">
        <v>8379</v>
      </c>
      <c r="S4229" s="18">
        <v>99</v>
      </c>
    </row>
    <row r="4230" spans="1:19" x14ac:dyDescent="0.25">
      <c r="A4230" s="18" t="s">
        <v>12867</v>
      </c>
      <c r="B4230" s="18" t="s">
        <v>20</v>
      </c>
      <c r="C4230" s="18" t="s">
        <v>45</v>
      </c>
      <c r="D4230" s="18">
        <v>2002</v>
      </c>
      <c r="E4230" s="18">
        <f>VLOOKUP(D4230,'cpi roi'!A:C,2,FALSE)</f>
        <v>179.9</v>
      </c>
      <c r="F4230" s="18" t="s">
        <v>12868</v>
      </c>
      <c r="G4230" s="18">
        <v>5.6</v>
      </c>
      <c r="H4230" s="19">
        <v>2800</v>
      </c>
      <c r="I4230" s="18" t="s">
        <v>4883</v>
      </c>
      <c r="J4230" s="18" t="s">
        <v>4883</v>
      </c>
      <c r="K4230" s="18" t="s">
        <v>5744</v>
      </c>
      <c r="L4230" s="18" t="s">
        <v>457</v>
      </c>
      <c r="M4230" s="20">
        <v>0</v>
      </c>
      <c r="N4230" s="20">
        <v>411830</v>
      </c>
      <c r="O4230" s="21">
        <f t="shared" si="198"/>
        <v>697524.18565869925</v>
      </c>
      <c r="P4230" s="22">
        <f t="shared" si="199"/>
        <v>0</v>
      </c>
      <c r="Q4230" s="20">
        <f t="shared" si="200"/>
        <v>228921.62312395775</v>
      </c>
      <c r="R4230" s="18" t="s">
        <v>11706</v>
      </c>
      <c r="S4230" s="18">
        <v>92</v>
      </c>
    </row>
    <row r="4231" spans="1:19" x14ac:dyDescent="0.25">
      <c r="A4231" s="18" t="s">
        <v>12869</v>
      </c>
      <c r="B4231" s="18" t="s">
        <v>20</v>
      </c>
      <c r="C4231" s="18" t="s">
        <v>38</v>
      </c>
      <c r="D4231" s="18">
        <v>2002</v>
      </c>
      <c r="E4231" s="18">
        <f>VLOOKUP(D4231,'cpi roi'!A:C,2,FALSE)</f>
        <v>179.9</v>
      </c>
      <c r="F4231" s="18" t="s">
        <v>12600</v>
      </c>
      <c r="G4231" s="18">
        <v>3.7</v>
      </c>
      <c r="H4231" s="19">
        <v>19000</v>
      </c>
      <c r="I4231" s="18" t="s">
        <v>12870</v>
      </c>
      <c r="J4231" s="18" t="s">
        <v>11578</v>
      </c>
      <c r="K4231" s="18" t="s">
        <v>8153</v>
      </c>
      <c r="L4231" s="18" t="s">
        <v>34</v>
      </c>
      <c r="M4231" s="20">
        <v>70000000</v>
      </c>
      <c r="N4231" s="20">
        <v>20154899</v>
      </c>
      <c r="O4231" s="21">
        <f t="shared" si="198"/>
        <v>34136729.990550302</v>
      </c>
      <c r="P4231" s="22">
        <f t="shared" si="199"/>
        <v>28.792712857142856</v>
      </c>
      <c r="Q4231" s="20">
        <f t="shared" si="200"/>
        <v>11203390.216787104</v>
      </c>
      <c r="R4231" s="18" t="s">
        <v>10708</v>
      </c>
      <c r="S4231" s="18">
        <v>91</v>
      </c>
    </row>
    <row r="4232" spans="1:19" x14ac:dyDescent="0.25">
      <c r="A4232" s="18" t="s">
        <v>12871</v>
      </c>
      <c r="B4232" s="18" t="s">
        <v>2004</v>
      </c>
      <c r="C4232" s="18" t="s">
        <v>45</v>
      </c>
      <c r="D4232" s="18">
        <v>2002</v>
      </c>
      <c r="E4232" s="18">
        <f>VLOOKUP(D4232,'cpi roi'!A:C,2,FALSE)</f>
        <v>179.9</v>
      </c>
      <c r="F4232" s="18" t="s">
        <v>12274</v>
      </c>
      <c r="G4232" s="18">
        <v>6.5</v>
      </c>
      <c r="H4232" s="19">
        <v>8700</v>
      </c>
      <c r="I4232" s="18" t="s">
        <v>11016</v>
      </c>
      <c r="J4232" s="18" t="s">
        <v>12572</v>
      </c>
      <c r="K4232" s="18" t="s">
        <v>10925</v>
      </c>
      <c r="L4232" s="18" t="s">
        <v>34</v>
      </c>
      <c r="M4232" s="20">
        <v>8000000</v>
      </c>
      <c r="N4232" s="20">
        <v>28316451</v>
      </c>
      <c r="O4232" s="21">
        <f t="shared" si="198"/>
        <v>47960103.500277929</v>
      </c>
      <c r="P4232" s="22">
        <f t="shared" si="199"/>
        <v>353.95563750000002</v>
      </c>
      <c r="Q4232" s="20">
        <f t="shared" si="200"/>
        <v>15740106.170094496</v>
      </c>
      <c r="R4232" s="18" t="s">
        <v>9442</v>
      </c>
      <c r="S4232" s="18">
        <v>109</v>
      </c>
    </row>
    <row r="4233" spans="1:19" x14ac:dyDescent="0.25">
      <c r="A4233" s="18" t="s">
        <v>12872</v>
      </c>
      <c r="B4233" s="18" t="s">
        <v>20</v>
      </c>
      <c r="C4233" s="18" t="s">
        <v>38</v>
      </c>
      <c r="D4233" s="18">
        <v>2002</v>
      </c>
      <c r="E4233" s="18">
        <f>VLOOKUP(D4233,'cpi roi'!A:C,2,FALSE)</f>
        <v>179.9</v>
      </c>
      <c r="F4233" s="18" t="s">
        <v>12372</v>
      </c>
      <c r="G4233" s="18">
        <v>5.6</v>
      </c>
      <c r="H4233" s="19">
        <v>7100</v>
      </c>
      <c r="I4233" s="18" t="s">
        <v>8511</v>
      </c>
      <c r="J4233" s="18" t="s">
        <v>12873</v>
      </c>
      <c r="K4233" s="18" t="s">
        <v>4036</v>
      </c>
      <c r="L4233" s="18" t="s">
        <v>34</v>
      </c>
      <c r="M4233" s="20">
        <v>10000000</v>
      </c>
      <c r="N4233" s="20">
        <v>6282446</v>
      </c>
      <c r="O4233" s="21">
        <f t="shared" si="198"/>
        <v>10640696.476931628</v>
      </c>
      <c r="P4233" s="22">
        <f t="shared" si="199"/>
        <v>62.824460000000002</v>
      </c>
      <c r="Q4233" s="20">
        <f t="shared" si="200"/>
        <v>3492187.8821567534</v>
      </c>
      <c r="R4233" s="18" t="s">
        <v>12874</v>
      </c>
      <c r="S4233" s="18">
        <v>96</v>
      </c>
    </row>
    <row r="4234" spans="1:19" x14ac:dyDescent="0.25">
      <c r="A4234" s="18" t="s">
        <v>12875</v>
      </c>
      <c r="B4234" s="18" t="s">
        <v>341</v>
      </c>
      <c r="C4234" s="18" t="s">
        <v>45</v>
      </c>
      <c r="D4234" s="18">
        <v>2002</v>
      </c>
      <c r="E4234" s="18">
        <f>VLOOKUP(D4234,'cpi roi'!A:C,2,FALSE)</f>
        <v>179.9</v>
      </c>
      <c r="F4234" s="18" t="s">
        <v>12390</v>
      </c>
      <c r="G4234" s="18">
        <v>4.4000000000000004</v>
      </c>
      <c r="H4234" s="19">
        <v>7900</v>
      </c>
      <c r="I4234" s="18" t="s">
        <v>6767</v>
      </c>
      <c r="J4234" s="18" t="s">
        <v>6767</v>
      </c>
      <c r="K4234" s="18" t="s">
        <v>6767</v>
      </c>
      <c r="L4234" s="18" t="s">
        <v>310</v>
      </c>
      <c r="M4234" s="20">
        <v>0</v>
      </c>
      <c r="N4234" s="20">
        <v>44310395</v>
      </c>
      <c r="O4234" s="21">
        <f t="shared" si="198"/>
        <v>75049346.06170094</v>
      </c>
      <c r="P4234" s="22">
        <f t="shared" si="199"/>
        <v>0</v>
      </c>
      <c r="Q4234" s="20">
        <f t="shared" si="200"/>
        <v>24630569.760978319</v>
      </c>
      <c r="R4234" s="18" t="s">
        <v>9549</v>
      </c>
      <c r="S4234" s="18">
        <v>108</v>
      </c>
    </row>
    <row r="4235" spans="1:19" x14ac:dyDescent="0.25">
      <c r="A4235" s="18" t="s">
        <v>12876</v>
      </c>
      <c r="B4235" s="18" t="s">
        <v>2004</v>
      </c>
      <c r="C4235" s="18" t="s">
        <v>21</v>
      </c>
      <c r="D4235" s="18">
        <v>2002</v>
      </c>
      <c r="E4235" s="18">
        <f>VLOOKUP(D4235,'cpi roi'!A:C,2,FALSE)</f>
        <v>179.9</v>
      </c>
      <c r="F4235" s="18" t="s">
        <v>12476</v>
      </c>
      <c r="G4235" s="18">
        <v>6.9</v>
      </c>
      <c r="H4235" s="19">
        <v>17000</v>
      </c>
      <c r="I4235" s="18" t="s">
        <v>4346</v>
      </c>
      <c r="J4235" s="18" t="s">
        <v>12877</v>
      </c>
      <c r="K4235" s="18" t="s">
        <v>1733</v>
      </c>
      <c r="L4235" s="18" t="s">
        <v>34</v>
      </c>
      <c r="M4235" s="20">
        <v>12500000</v>
      </c>
      <c r="N4235" s="20">
        <v>16318449</v>
      </c>
      <c r="O4235" s="21">
        <f t="shared" si="198"/>
        <v>27638862.758754864</v>
      </c>
      <c r="P4235" s="22">
        <f t="shared" si="199"/>
        <v>130.54759199999998</v>
      </c>
      <c r="Q4235" s="20">
        <f t="shared" si="200"/>
        <v>9070844.3579766527</v>
      </c>
      <c r="R4235" s="18" t="s">
        <v>6334</v>
      </c>
      <c r="S4235" s="18">
        <v>109</v>
      </c>
    </row>
    <row r="4236" spans="1:19" x14ac:dyDescent="0.25">
      <c r="A4236" s="18" t="s">
        <v>12878</v>
      </c>
      <c r="B4236" s="18" t="s">
        <v>20</v>
      </c>
      <c r="C4236" s="18" t="s">
        <v>21</v>
      </c>
      <c r="D4236" s="18">
        <v>2002</v>
      </c>
      <c r="E4236" s="18">
        <f>VLOOKUP(D4236,'cpi roi'!A:C,2,FALSE)</f>
        <v>179.9</v>
      </c>
      <c r="F4236" s="18" t="s">
        <v>12879</v>
      </c>
      <c r="G4236" s="18">
        <v>7.5</v>
      </c>
      <c r="H4236" s="19">
        <v>10000</v>
      </c>
      <c r="I4236" s="18" t="s">
        <v>4866</v>
      </c>
      <c r="J4236" s="18" t="s">
        <v>4866</v>
      </c>
      <c r="K4236" s="18" t="s">
        <v>9155</v>
      </c>
      <c r="L4236" s="18" t="s">
        <v>26</v>
      </c>
      <c r="M4236" s="20">
        <v>9000000</v>
      </c>
      <c r="N4236" s="20">
        <v>2845696</v>
      </c>
      <c r="O4236" s="21">
        <f t="shared" si="198"/>
        <v>4819808.6225680932</v>
      </c>
      <c r="P4236" s="22">
        <f t="shared" si="199"/>
        <v>31.618844444444445</v>
      </c>
      <c r="Q4236" s="20">
        <f t="shared" si="200"/>
        <v>1581821.0116731515</v>
      </c>
      <c r="R4236" s="18" t="s">
        <v>10613</v>
      </c>
      <c r="S4236" s="18">
        <v>128</v>
      </c>
    </row>
    <row r="4237" spans="1:19" x14ac:dyDescent="0.25">
      <c r="A4237" s="18" t="s">
        <v>12880</v>
      </c>
      <c r="B4237" s="18" t="s">
        <v>20</v>
      </c>
      <c r="C4237" s="18" t="s">
        <v>108</v>
      </c>
      <c r="D4237" s="18">
        <v>2002</v>
      </c>
      <c r="E4237" s="18">
        <f>VLOOKUP(D4237,'cpi roi'!A:C,2,FALSE)</f>
        <v>179.9</v>
      </c>
      <c r="F4237" s="18" t="s">
        <v>12881</v>
      </c>
      <c r="G4237" s="18">
        <v>7.4</v>
      </c>
      <c r="H4237" s="19">
        <v>13000</v>
      </c>
      <c r="I4237" s="18" t="s">
        <v>6069</v>
      </c>
      <c r="J4237" s="18" t="s">
        <v>12882</v>
      </c>
      <c r="K4237" s="18" t="s">
        <v>12883</v>
      </c>
      <c r="L4237" s="18" t="s">
        <v>26</v>
      </c>
      <c r="M4237" s="20">
        <v>0</v>
      </c>
      <c r="N4237" s="20">
        <v>3633509</v>
      </c>
      <c r="O4237" s="21">
        <f t="shared" si="198"/>
        <v>6154142.2584769316</v>
      </c>
      <c r="P4237" s="22">
        <f t="shared" si="199"/>
        <v>0</v>
      </c>
      <c r="Q4237" s="20">
        <f t="shared" si="200"/>
        <v>2019738.1878821566</v>
      </c>
      <c r="R4237" s="18" t="s">
        <v>12884</v>
      </c>
      <c r="S4237" s="18">
        <v>106</v>
      </c>
    </row>
    <row r="4238" spans="1:19" x14ac:dyDescent="0.25">
      <c r="A4238" s="18" t="s">
        <v>12885</v>
      </c>
      <c r="B4238" s="18" t="s">
        <v>2004</v>
      </c>
      <c r="C4238" s="18" t="s">
        <v>45</v>
      </c>
      <c r="D4238" s="18">
        <v>2002</v>
      </c>
      <c r="E4238" s="18">
        <f>VLOOKUP(D4238,'cpi roi'!A:C,2,FALSE)</f>
        <v>179.9</v>
      </c>
      <c r="F4238" s="18" t="s">
        <v>12377</v>
      </c>
      <c r="G4238" s="18">
        <v>6.9</v>
      </c>
      <c r="H4238" s="19">
        <v>7200</v>
      </c>
      <c r="I4238" s="18" t="s">
        <v>12886</v>
      </c>
      <c r="J4238" s="18" t="s">
        <v>12887</v>
      </c>
      <c r="K4238" s="18" t="s">
        <v>12888</v>
      </c>
      <c r="L4238" s="18" t="s">
        <v>34</v>
      </c>
      <c r="M4238" s="20">
        <v>3000000</v>
      </c>
      <c r="N4238" s="20">
        <v>7777790</v>
      </c>
      <c r="O4238" s="21">
        <f t="shared" si="198"/>
        <v>13173388.621456364</v>
      </c>
      <c r="P4238" s="22">
        <f t="shared" si="199"/>
        <v>259.25966666666665</v>
      </c>
      <c r="Q4238" s="20">
        <f t="shared" si="200"/>
        <v>4323396.3312951634</v>
      </c>
      <c r="R4238" s="18" t="s">
        <v>12889</v>
      </c>
      <c r="S4238" s="18">
        <v>90</v>
      </c>
    </row>
    <row r="4239" spans="1:19" x14ac:dyDescent="0.25">
      <c r="A4239" s="18" t="s">
        <v>12890</v>
      </c>
      <c r="B4239" s="18" t="s">
        <v>37</v>
      </c>
      <c r="C4239" s="18" t="s">
        <v>38</v>
      </c>
      <c r="D4239" s="18">
        <v>2002</v>
      </c>
      <c r="E4239" s="18">
        <f>VLOOKUP(D4239,'cpi roi'!A:C,2,FALSE)</f>
        <v>179.9</v>
      </c>
      <c r="F4239" s="18" t="s">
        <v>12386</v>
      </c>
      <c r="G4239" s="18">
        <v>5.4</v>
      </c>
      <c r="H4239" s="19">
        <v>6400</v>
      </c>
      <c r="I4239" s="18" t="s">
        <v>12891</v>
      </c>
      <c r="J4239" s="18" t="s">
        <v>12891</v>
      </c>
      <c r="K4239" s="18" t="s">
        <v>12892</v>
      </c>
      <c r="L4239" s="18" t="s">
        <v>252</v>
      </c>
      <c r="M4239" s="20">
        <v>12000000</v>
      </c>
      <c r="N4239" s="20">
        <v>33082548</v>
      </c>
      <c r="O4239" s="21">
        <f t="shared" si="198"/>
        <v>56032531.270705946</v>
      </c>
      <c r="P4239" s="22">
        <f t="shared" si="199"/>
        <v>275.68790000000001</v>
      </c>
      <c r="Q4239" s="20">
        <f t="shared" si="200"/>
        <v>18389409.672040019</v>
      </c>
      <c r="R4239" s="18" t="s">
        <v>122</v>
      </c>
      <c r="S4239" s="18">
        <v>90</v>
      </c>
    </row>
    <row r="4240" spans="1:19" x14ac:dyDescent="0.25">
      <c r="A4240" s="18" t="s">
        <v>552</v>
      </c>
      <c r="B4240" s="18" t="s">
        <v>2004</v>
      </c>
      <c r="C4240" s="18" t="s">
        <v>21</v>
      </c>
      <c r="D4240" s="18">
        <v>2002</v>
      </c>
      <c r="E4240" s="18">
        <f>VLOOKUP(D4240,'cpi roi'!A:C,2,FALSE)</f>
        <v>179.9</v>
      </c>
      <c r="F4240" s="18" t="s">
        <v>12581</v>
      </c>
      <c r="G4240" s="18">
        <v>6.3</v>
      </c>
      <c r="H4240" s="19">
        <v>13000</v>
      </c>
      <c r="I4240" s="18" t="s">
        <v>10037</v>
      </c>
      <c r="J4240" s="18" t="s">
        <v>8820</v>
      </c>
      <c r="K4240" s="18" t="s">
        <v>9137</v>
      </c>
      <c r="L4240" s="18" t="s">
        <v>26</v>
      </c>
      <c r="M4240" s="20">
        <v>25000000</v>
      </c>
      <c r="N4240" s="20">
        <v>14815898</v>
      </c>
      <c r="O4240" s="21">
        <f t="shared" si="198"/>
        <v>25093963.98332407</v>
      </c>
      <c r="P4240" s="22">
        <f t="shared" si="199"/>
        <v>59.263591999999996</v>
      </c>
      <c r="Q4240" s="20">
        <f t="shared" si="200"/>
        <v>8235629.7943301825</v>
      </c>
      <c r="R4240" s="18" t="s">
        <v>12698</v>
      </c>
      <c r="S4240" s="18">
        <v>102</v>
      </c>
    </row>
    <row r="4241" spans="1:19" x14ac:dyDescent="0.25">
      <c r="A4241" s="18" t="s">
        <v>12893</v>
      </c>
      <c r="B4241" s="18" t="s">
        <v>20</v>
      </c>
      <c r="C4241" s="18" t="s">
        <v>108</v>
      </c>
      <c r="D4241" s="18">
        <v>2002</v>
      </c>
      <c r="E4241" s="18">
        <f>VLOOKUP(D4241,'cpi roi'!A:C,2,FALSE)</f>
        <v>179.9</v>
      </c>
      <c r="F4241" s="18" t="s">
        <v>12665</v>
      </c>
      <c r="G4241" s="18">
        <v>6.1</v>
      </c>
      <c r="H4241" s="19">
        <v>24000</v>
      </c>
      <c r="I4241" s="18" t="s">
        <v>5271</v>
      </c>
      <c r="J4241" s="18" t="s">
        <v>12894</v>
      </c>
      <c r="K4241" s="18" t="s">
        <v>71</v>
      </c>
      <c r="L4241" s="18" t="s">
        <v>34</v>
      </c>
      <c r="M4241" s="20">
        <v>40000000</v>
      </c>
      <c r="N4241" s="20">
        <v>29676703</v>
      </c>
      <c r="O4241" s="21">
        <f t="shared" si="198"/>
        <v>50263987.793774322</v>
      </c>
      <c r="P4241" s="22">
        <f t="shared" si="199"/>
        <v>74.191757499999994</v>
      </c>
      <c r="Q4241" s="20">
        <f t="shared" si="200"/>
        <v>16496221.789883267</v>
      </c>
      <c r="R4241" s="18" t="s">
        <v>10708</v>
      </c>
      <c r="S4241" s="18">
        <v>108</v>
      </c>
    </row>
    <row r="4242" spans="1:19" x14ac:dyDescent="0.25">
      <c r="A4242" s="18" t="s">
        <v>12895</v>
      </c>
      <c r="B4242" s="18" t="s">
        <v>20</v>
      </c>
      <c r="C4242" s="18" t="s">
        <v>108</v>
      </c>
      <c r="D4242" s="18">
        <v>2002</v>
      </c>
      <c r="E4242" s="18">
        <f>VLOOKUP(D4242,'cpi roi'!A:C,2,FALSE)</f>
        <v>179.9</v>
      </c>
      <c r="F4242" s="18" t="s">
        <v>12896</v>
      </c>
      <c r="G4242" s="18">
        <v>7</v>
      </c>
      <c r="H4242" s="19">
        <v>24000</v>
      </c>
      <c r="I4242" s="18" t="s">
        <v>10253</v>
      </c>
      <c r="J4242" s="18" t="s">
        <v>6339</v>
      </c>
      <c r="K4242" s="18" t="s">
        <v>10227</v>
      </c>
      <c r="L4242" s="18" t="s">
        <v>26</v>
      </c>
      <c r="M4242" s="20">
        <v>11000000</v>
      </c>
      <c r="N4242" s="20">
        <v>4247089</v>
      </c>
      <c r="O4242" s="21">
        <f t="shared" si="198"/>
        <v>7193374.1984435795</v>
      </c>
      <c r="P4242" s="22">
        <f t="shared" si="199"/>
        <v>38.609900000000003</v>
      </c>
      <c r="Q4242" s="20">
        <f t="shared" si="200"/>
        <v>2360805.4474708168</v>
      </c>
      <c r="R4242" s="18" t="s">
        <v>3747</v>
      </c>
      <c r="S4242" s="18">
        <v>97</v>
      </c>
    </row>
    <row r="4243" spans="1:19" x14ac:dyDescent="0.25">
      <c r="A4243" s="18" t="s">
        <v>12897</v>
      </c>
      <c r="B4243" s="18" t="s">
        <v>20</v>
      </c>
      <c r="C4243" s="18" t="s">
        <v>21</v>
      </c>
      <c r="D4243" s="18">
        <v>2002</v>
      </c>
      <c r="E4243" s="18">
        <f>VLOOKUP(D4243,'cpi roi'!A:C,2,FALSE)</f>
        <v>179.9</v>
      </c>
      <c r="F4243" s="18" t="s">
        <v>12898</v>
      </c>
      <c r="G4243" s="18">
        <v>5.9</v>
      </c>
      <c r="H4243" s="19">
        <v>3100</v>
      </c>
      <c r="I4243" s="18" t="s">
        <v>12899</v>
      </c>
      <c r="J4243" s="18" t="s">
        <v>12899</v>
      </c>
      <c r="K4243" s="18" t="s">
        <v>12900</v>
      </c>
      <c r="L4243" s="18" t="s">
        <v>34</v>
      </c>
      <c r="M4243" s="20">
        <v>0</v>
      </c>
      <c r="N4243" s="20">
        <v>104130</v>
      </c>
      <c r="O4243" s="21">
        <f t="shared" si="198"/>
        <v>176366.93162868259</v>
      </c>
      <c r="P4243" s="22">
        <f t="shared" si="199"/>
        <v>0</v>
      </c>
      <c r="Q4243" s="20">
        <f t="shared" si="200"/>
        <v>57882.156753752082</v>
      </c>
      <c r="R4243" s="18" t="s">
        <v>12901</v>
      </c>
      <c r="S4243" s="18">
        <v>91</v>
      </c>
    </row>
    <row r="4244" spans="1:19" x14ac:dyDescent="0.25">
      <c r="A4244" s="18" t="s">
        <v>12902</v>
      </c>
      <c r="B4244" s="18" t="s">
        <v>20</v>
      </c>
      <c r="C4244" s="18" t="s">
        <v>108</v>
      </c>
      <c r="D4244" s="18">
        <v>2002</v>
      </c>
      <c r="E4244" s="18">
        <f>VLOOKUP(D4244,'cpi roi'!A:C,2,FALSE)</f>
        <v>179.9</v>
      </c>
      <c r="F4244" s="18" t="s">
        <v>12903</v>
      </c>
      <c r="G4244" s="18">
        <v>5.6</v>
      </c>
      <c r="H4244" s="19">
        <v>4000</v>
      </c>
      <c r="I4244" s="18" t="s">
        <v>1540</v>
      </c>
      <c r="J4244" s="18" t="s">
        <v>12904</v>
      </c>
      <c r="K4244" s="18" t="s">
        <v>12905</v>
      </c>
      <c r="L4244" s="18" t="s">
        <v>34</v>
      </c>
      <c r="M4244" s="20">
        <v>0</v>
      </c>
      <c r="N4244" s="20">
        <v>132221</v>
      </c>
      <c r="O4244" s="21">
        <f t="shared" si="198"/>
        <v>223945.18454697053</v>
      </c>
      <c r="P4244" s="22">
        <f t="shared" si="199"/>
        <v>0</v>
      </c>
      <c r="Q4244" s="20">
        <f t="shared" si="200"/>
        <v>73496.94274596998</v>
      </c>
      <c r="R4244" s="18" t="s">
        <v>12460</v>
      </c>
      <c r="S4244" s="18">
        <v>110</v>
      </c>
    </row>
    <row r="4245" spans="1:19" x14ac:dyDescent="0.25">
      <c r="A4245" s="18" t="s">
        <v>12906</v>
      </c>
      <c r="B4245" s="18" t="s">
        <v>20</v>
      </c>
      <c r="C4245" s="18" t="s">
        <v>38</v>
      </c>
      <c r="D4245" s="18">
        <v>2003</v>
      </c>
      <c r="E4245" s="18">
        <f>VLOOKUP(D4245,'cpi roi'!A:C,2,FALSE)</f>
        <v>184</v>
      </c>
      <c r="F4245" s="18" t="s">
        <v>12700</v>
      </c>
      <c r="G4245" s="18">
        <v>8.1</v>
      </c>
      <c r="H4245" s="19">
        <v>1000000</v>
      </c>
      <c r="I4245" s="18" t="s">
        <v>6778</v>
      </c>
      <c r="J4245" s="18" t="s">
        <v>6778</v>
      </c>
      <c r="K4245" s="18" t="s">
        <v>7731</v>
      </c>
      <c r="L4245" s="18" t="s">
        <v>34</v>
      </c>
      <c r="M4245" s="20">
        <v>30000000</v>
      </c>
      <c r="N4245" s="20">
        <v>180906076</v>
      </c>
      <c r="O4245" s="21">
        <f t="shared" si="198"/>
        <v>299576529.11521739</v>
      </c>
      <c r="P4245" s="22">
        <f t="shared" si="199"/>
        <v>603.02025333333336</v>
      </c>
      <c r="Q4245" s="20">
        <f t="shared" si="200"/>
        <v>98318519.565217391</v>
      </c>
      <c r="R4245" s="18" t="s">
        <v>3747</v>
      </c>
      <c r="S4245" s="18">
        <v>111</v>
      </c>
    </row>
    <row r="4246" spans="1:19" x14ac:dyDescent="0.25">
      <c r="A4246" s="18" t="s">
        <v>12907</v>
      </c>
      <c r="B4246" s="18" t="s">
        <v>2004</v>
      </c>
      <c r="C4246" s="18" t="s">
        <v>38</v>
      </c>
      <c r="D4246" s="18">
        <v>2003</v>
      </c>
      <c r="E4246" s="18">
        <f>VLOOKUP(D4246,'cpi roi'!A:C,2,FALSE)</f>
        <v>184</v>
      </c>
      <c r="F4246" s="18" t="s">
        <v>12908</v>
      </c>
      <c r="G4246" s="18">
        <v>8</v>
      </c>
      <c r="H4246" s="19">
        <v>1000000</v>
      </c>
      <c r="I4246" s="18" t="s">
        <v>9725</v>
      </c>
      <c r="J4246" s="18" t="s">
        <v>12909</v>
      </c>
      <c r="K4246" s="18" t="s">
        <v>5686</v>
      </c>
      <c r="L4246" s="18" t="s">
        <v>34</v>
      </c>
      <c r="M4246" s="20">
        <v>140000000</v>
      </c>
      <c r="N4246" s="20">
        <v>654264015</v>
      </c>
      <c r="O4246" s="21">
        <f t="shared" si="198"/>
        <v>1083446985.7092392</v>
      </c>
      <c r="P4246" s="22">
        <f t="shared" si="199"/>
        <v>467.33143928571428</v>
      </c>
      <c r="Q4246" s="20">
        <f t="shared" si="200"/>
        <v>355578269.02173913</v>
      </c>
      <c r="R4246" s="18" t="s">
        <v>1729</v>
      </c>
      <c r="S4246" s="18">
        <v>143</v>
      </c>
    </row>
    <row r="4247" spans="1:19" x14ac:dyDescent="0.25">
      <c r="A4247" s="18" t="s">
        <v>12910</v>
      </c>
      <c r="B4247" s="18" t="s">
        <v>2004</v>
      </c>
      <c r="C4247" s="18" t="s">
        <v>38</v>
      </c>
      <c r="D4247" s="18">
        <v>2003</v>
      </c>
      <c r="E4247" s="18">
        <f>VLOOKUP(D4247,'cpi roi'!A:C,2,FALSE)</f>
        <v>184</v>
      </c>
      <c r="F4247" s="18" t="s">
        <v>12911</v>
      </c>
      <c r="G4247" s="18">
        <v>8.9</v>
      </c>
      <c r="H4247" s="19">
        <v>1700000</v>
      </c>
      <c r="I4247" s="18" t="s">
        <v>6886</v>
      </c>
      <c r="J4247" s="18" t="s">
        <v>11824</v>
      </c>
      <c r="K4247" s="18" t="s">
        <v>7688</v>
      </c>
      <c r="L4247" s="18" t="s">
        <v>1882</v>
      </c>
      <c r="M4247" s="20">
        <v>94000000</v>
      </c>
      <c r="N4247" s="20">
        <v>1146030912</v>
      </c>
      <c r="O4247" s="21">
        <f t="shared" si="198"/>
        <v>1897802276.5565217</v>
      </c>
      <c r="P4247" s="22">
        <f t="shared" si="199"/>
        <v>1219.1818212765957</v>
      </c>
      <c r="Q4247" s="20">
        <f t="shared" si="200"/>
        <v>622842886.95652175</v>
      </c>
      <c r="R4247" s="18" t="s">
        <v>2031</v>
      </c>
      <c r="S4247" s="18">
        <v>201</v>
      </c>
    </row>
    <row r="4248" spans="1:19" x14ac:dyDescent="0.25">
      <c r="A4248" s="18" t="s">
        <v>12912</v>
      </c>
      <c r="B4248" s="18" t="s">
        <v>20</v>
      </c>
      <c r="C4248" s="18" t="s">
        <v>45</v>
      </c>
      <c r="D4248" s="18">
        <v>2003</v>
      </c>
      <c r="E4248" s="18">
        <f>VLOOKUP(D4248,'cpi roi'!A:C,2,FALSE)</f>
        <v>184</v>
      </c>
      <c r="F4248" s="18" t="s">
        <v>12740</v>
      </c>
      <c r="G4248" s="18">
        <v>7.1</v>
      </c>
      <c r="H4248" s="19">
        <v>219000</v>
      </c>
      <c r="I4248" s="18" t="s">
        <v>11280</v>
      </c>
      <c r="J4248" s="18" t="s">
        <v>12913</v>
      </c>
      <c r="K4248" s="18" t="s">
        <v>9046</v>
      </c>
      <c r="L4248" s="18" t="s">
        <v>34</v>
      </c>
      <c r="M4248" s="20">
        <v>24000000</v>
      </c>
      <c r="N4248" s="20">
        <v>87135520</v>
      </c>
      <c r="O4248" s="21">
        <f t="shared" si="198"/>
        <v>144294526.86956522</v>
      </c>
      <c r="P4248" s="22">
        <f t="shared" si="199"/>
        <v>363.06466666666665</v>
      </c>
      <c r="Q4248" s="20">
        <f t="shared" si="200"/>
        <v>47356260.869565219</v>
      </c>
      <c r="R4248" s="18" t="s">
        <v>9689</v>
      </c>
      <c r="S4248" s="18">
        <v>88</v>
      </c>
    </row>
    <row r="4249" spans="1:19" x14ac:dyDescent="0.25">
      <c r="A4249" s="18" t="s">
        <v>12914</v>
      </c>
      <c r="B4249" s="18" t="s">
        <v>20</v>
      </c>
      <c r="C4249" s="18" t="s">
        <v>108</v>
      </c>
      <c r="D4249" s="18">
        <v>2003</v>
      </c>
      <c r="E4249" s="18">
        <f>VLOOKUP(D4249,'cpi roi'!A:C,2,FALSE)</f>
        <v>184</v>
      </c>
      <c r="F4249" s="18" t="s">
        <v>12915</v>
      </c>
      <c r="G4249" s="18">
        <v>7.9</v>
      </c>
      <c r="H4249" s="19">
        <v>430000</v>
      </c>
      <c r="I4249" s="18" t="s">
        <v>89</v>
      </c>
      <c r="J4249" s="18" t="s">
        <v>9671</v>
      </c>
      <c r="K4249" s="18" t="s">
        <v>992</v>
      </c>
      <c r="L4249" s="18" t="s">
        <v>34</v>
      </c>
      <c r="M4249" s="20">
        <v>25000000</v>
      </c>
      <c r="N4249" s="20">
        <v>156595191</v>
      </c>
      <c r="O4249" s="21">
        <f t="shared" si="198"/>
        <v>259318232.05271739</v>
      </c>
      <c r="P4249" s="22">
        <f t="shared" si="199"/>
        <v>626.380764</v>
      </c>
      <c r="Q4249" s="20">
        <f t="shared" si="200"/>
        <v>85106082.065217391</v>
      </c>
      <c r="R4249" s="18" t="s">
        <v>27</v>
      </c>
      <c r="S4249" s="18">
        <v>138</v>
      </c>
    </row>
    <row r="4250" spans="1:19" x14ac:dyDescent="0.25">
      <c r="A4250" s="18" t="s">
        <v>12916</v>
      </c>
      <c r="B4250" s="18" t="s">
        <v>20</v>
      </c>
      <c r="C4250" s="18" t="s">
        <v>45</v>
      </c>
      <c r="D4250" s="18">
        <v>2003</v>
      </c>
      <c r="E4250" s="18">
        <f>VLOOKUP(D4250,'cpi roi'!A:C,2,FALSE)</f>
        <v>184</v>
      </c>
      <c r="F4250" s="18" t="s">
        <v>12917</v>
      </c>
      <c r="G4250" s="18">
        <v>7.6</v>
      </c>
      <c r="H4250" s="19">
        <v>444000</v>
      </c>
      <c r="I4250" s="18" t="s">
        <v>5450</v>
      </c>
      <c r="J4250" s="18" t="s">
        <v>5450</v>
      </c>
      <c r="K4250" s="18" t="s">
        <v>6914</v>
      </c>
      <c r="L4250" s="18" t="s">
        <v>26</v>
      </c>
      <c r="M4250" s="20">
        <v>40000000</v>
      </c>
      <c r="N4250" s="20">
        <v>245203167</v>
      </c>
      <c r="O4250" s="21">
        <f t="shared" si="198"/>
        <v>406051114.04836959</v>
      </c>
      <c r="P4250" s="22">
        <f t="shared" si="199"/>
        <v>613.00791749999996</v>
      </c>
      <c r="Q4250" s="20">
        <f t="shared" si="200"/>
        <v>133262590.76086956</v>
      </c>
      <c r="R4250" s="18" t="s">
        <v>65</v>
      </c>
      <c r="S4250" s="18">
        <v>135</v>
      </c>
    </row>
    <row r="4251" spans="1:19" x14ac:dyDescent="0.25">
      <c r="A4251" s="18" t="s">
        <v>12918</v>
      </c>
      <c r="B4251" s="18" t="s">
        <v>20</v>
      </c>
      <c r="C4251" s="18" t="s">
        <v>108</v>
      </c>
      <c r="D4251" s="18">
        <v>2003</v>
      </c>
      <c r="E4251" s="18">
        <f>VLOOKUP(D4251,'cpi roi'!A:C,2,FALSE)</f>
        <v>184</v>
      </c>
      <c r="F4251" s="18" t="s">
        <v>12740</v>
      </c>
      <c r="G4251" s="18">
        <v>7.5</v>
      </c>
      <c r="H4251" s="19">
        <v>114000</v>
      </c>
      <c r="I4251" s="18" t="s">
        <v>119</v>
      </c>
      <c r="J4251" s="18" t="s">
        <v>12919</v>
      </c>
      <c r="K4251" s="18" t="s">
        <v>8365</v>
      </c>
      <c r="L4251" s="18" t="s">
        <v>34</v>
      </c>
      <c r="M4251" s="20">
        <v>38000000</v>
      </c>
      <c r="N4251" s="20">
        <v>38955598</v>
      </c>
      <c r="O4251" s="21">
        <f t="shared" si="198"/>
        <v>64509623.427173913</v>
      </c>
      <c r="P4251" s="22">
        <f t="shared" si="199"/>
        <v>102.51473157894738</v>
      </c>
      <c r="Q4251" s="20">
        <f t="shared" si="200"/>
        <v>21171520.65217391</v>
      </c>
      <c r="R4251" s="18" t="s">
        <v>65</v>
      </c>
      <c r="S4251" s="18">
        <v>130</v>
      </c>
    </row>
    <row r="4252" spans="1:19" x14ac:dyDescent="0.25">
      <c r="A4252" s="18" t="s">
        <v>12920</v>
      </c>
      <c r="B4252" s="18" t="s">
        <v>2004</v>
      </c>
      <c r="C4252" s="18" t="s">
        <v>38</v>
      </c>
      <c r="D4252" s="18">
        <v>2003</v>
      </c>
      <c r="E4252" s="18">
        <f>VLOOKUP(D4252,'cpi roi'!A:C,2,FALSE)</f>
        <v>184</v>
      </c>
      <c r="F4252" s="18" t="s">
        <v>12921</v>
      </c>
      <c r="G4252" s="18">
        <v>5.9</v>
      </c>
      <c r="H4252" s="19">
        <v>259000</v>
      </c>
      <c r="I4252" s="18" t="s">
        <v>6221</v>
      </c>
      <c r="J4252" s="18" t="s">
        <v>6993</v>
      </c>
      <c r="K4252" s="18" t="s">
        <v>10549</v>
      </c>
      <c r="L4252" s="18" t="s">
        <v>34</v>
      </c>
      <c r="M4252" s="20">
        <v>76000000</v>
      </c>
      <c r="N4252" s="20">
        <v>236350661</v>
      </c>
      <c r="O4252" s="21">
        <f t="shared" si="198"/>
        <v>391391556.5581522</v>
      </c>
      <c r="P4252" s="22">
        <f t="shared" si="199"/>
        <v>310.98771184210523</v>
      </c>
      <c r="Q4252" s="20">
        <f t="shared" si="200"/>
        <v>128451446.19565217</v>
      </c>
      <c r="R4252" s="18" t="s">
        <v>65</v>
      </c>
      <c r="S4252" s="18">
        <v>107</v>
      </c>
    </row>
    <row r="4253" spans="1:19" x14ac:dyDescent="0.25">
      <c r="A4253" s="18" t="s">
        <v>12922</v>
      </c>
      <c r="B4253" s="18" t="s">
        <v>20</v>
      </c>
      <c r="C4253" s="18" t="s">
        <v>38</v>
      </c>
      <c r="D4253" s="18">
        <v>2003</v>
      </c>
      <c r="E4253" s="18">
        <f>VLOOKUP(D4253,'cpi roi'!A:C,2,FALSE)</f>
        <v>184</v>
      </c>
      <c r="F4253" s="18" t="s">
        <v>12923</v>
      </c>
      <c r="G4253" s="18">
        <v>7</v>
      </c>
      <c r="H4253" s="19">
        <v>258000</v>
      </c>
      <c r="I4253" s="18" t="s">
        <v>12924</v>
      </c>
      <c r="J4253" s="18" t="s">
        <v>12925</v>
      </c>
      <c r="K4253" s="18" t="s">
        <v>12926</v>
      </c>
      <c r="L4253" s="18" t="s">
        <v>34</v>
      </c>
      <c r="M4253" s="20">
        <v>22000000</v>
      </c>
      <c r="N4253" s="20">
        <v>95708457</v>
      </c>
      <c r="O4253" s="21">
        <f t="shared" si="198"/>
        <v>158491124.17336956</v>
      </c>
      <c r="P4253" s="22">
        <f t="shared" si="199"/>
        <v>435.03844090909087</v>
      </c>
      <c r="Q4253" s="20">
        <f t="shared" si="200"/>
        <v>52015465.760869563</v>
      </c>
      <c r="R4253" s="18" t="s">
        <v>9991</v>
      </c>
      <c r="S4253" s="18">
        <v>121</v>
      </c>
    </row>
    <row r="4254" spans="1:19" x14ac:dyDescent="0.25">
      <c r="A4254" s="18" t="s">
        <v>12927</v>
      </c>
      <c r="B4254" s="18" t="s">
        <v>20</v>
      </c>
      <c r="C4254" s="18" t="s">
        <v>38</v>
      </c>
      <c r="D4254" s="18">
        <v>2003</v>
      </c>
      <c r="E4254" s="18">
        <f>VLOOKUP(D4254,'cpi roi'!A:C,2,FALSE)</f>
        <v>184</v>
      </c>
      <c r="F4254" s="18" t="s">
        <v>12928</v>
      </c>
      <c r="G4254" s="18">
        <v>8.4</v>
      </c>
      <c r="H4254" s="19">
        <v>532000</v>
      </c>
      <c r="I4254" s="18" t="s">
        <v>12590</v>
      </c>
      <c r="J4254" s="18" t="s">
        <v>12929</v>
      </c>
      <c r="K4254" s="18" t="s">
        <v>12930</v>
      </c>
      <c r="L4254" s="18" t="s">
        <v>925</v>
      </c>
      <c r="M4254" s="20">
        <v>3000000</v>
      </c>
      <c r="N4254" s="20">
        <v>15189934</v>
      </c>
      <c r="O4254" s="21">
        <f t="shared" si="198"/>
        <v>25154200.48804348</v>
      </c>
      <c r="P4254" s="22">
        <f t="shared" si="199"/>
        <v>506.3311333333333</v>
      </c>
      <c r="Q4254" s="20">
        <f t="shared" si="200"/>
        <v>8255398.9130434776</v>
      </c>
      <c r="R4254" s="18" t="s">
        <v>12931</v>
      </c>
      <c r="S4254" s="18">
        <v>120</v>
      </c>
    </row>
    <row r="4255" spans="1:19" x14ac:dyDescent="0.25">
      <c r="A4255" s="18" t="s">
        <v>12932</v>
      </c>
      <c r="B4255" s="18" t="s">
        <v>20</v>
      </c>
      <c r="C4255" s="18" t="s">
        <v>45</v>
      </c>
      <c r="D4255" s="18">
        <v>2003</v>
      </c>
      <c r="E4255" s="18">
        <f>VLOOKUP(D4255,'cpi roi'!A:C,2,FALSE)</f>
        <v>184</v>
      </c>
      <c r="F4255" s="18" t="s">
        <v>12933</v>
      </c>
      <c r="G4255" s="18">
        <v>7.7</v>
      </c>
      <c r="H4255" s="19">
        <v>426000</v>
      </c>
      <c r="I4255" s="18" t="s">
        <v>10690</v>
      </c>
      <c r="J4255" s="18" t="s">
        <v>10690</v>
      </c>
      <c r="K4255" s="18" t="s">
        <v>551</v>
      </c>
      <c r="L4255" s="18" t="s">
        <v>34</v>
      </c>
      <c r="M4255" s="20">
        <v>4000000</v>
      </c>
      <c r="N4255" s="20">
        <v>118686937</v>
      </c>
      <c r="O4255" s="21">
        <f t="shared" si="198"/>
        <v>196542987.52119565</v>
      </c>
      <c r="P4255" s="22">
        <f t="shared" si="199"/>
        <v>2967.173425</v>
      </c>
      <c r="Q4255" s="20">
        <f t="shared" si="200"/>
        <v>64503770.108695649</v>
      </c>
      <c r="R4255" s="18" t="s">
        <v>12698</v>
      </c>
      <c r="S4255" s="18">
        <v>102</v>
      </c>
    </row>
    <row r="4256" spans="1:19" x14ac:dyDescent="0.25">
      <c r="A4256" s="18" t="s">
        <v>12934</v>
      </c>
      <c r="B4256" s="18" t="s">
        <v>37</v>
      </c>
      <c r="C4256" s="18" t="s">
        <v>394</v>
      </c>
      <c r="D4256" s="18">
        <v>2003</v>
      </c>
      <c r="E4256" s="18">
        <f>VLOOKUP(D4256,'cpi roi'!A:C,2,FALSE)</f>
        <v>184</v>
      </c>
      <c r="F4256" s="18" t="s">
        <v>12917</v>
      </c>
      <c r="G4256" s="18">
        <v>5.7</v>
      </c>
      <c r="H4256" s="19">
        <v>35000</v>
      </c>
      <c r="I4256" s="18" t="s">
        <v>655</v>
      </c>
      <c r="J4256" s="18" t="s">
        <v>12935</v>
      </c>
      <c r="K4256" s="18" t="s">
        <v>6932</v>
      </c>
      <c r="L4256" s="18" t="s">
        <v>5820</v>
      </c>
      <c r="M4256" s="20">
        <v>80000000</v>
      </c>
      <c r="N4256" s="20">
        <v>68514844</v>
      </c>
      <c r="O4256" s="21">
        <f t="shared" si="198"/>
        <v>113459092.21086957</v>
      </c>
      <c r="P4256" s="22">
        <f t="shared" si="199"/>
        <v>85.643555000000006</v>
      </c>
      <c r="Q4256" s="20">
        <f t="shared" si="200"/>
        <v>37236328.260869563</v>
      </c>
      <c r="R4256" s="18" t="s">
        <v>27</v>
      </c>
      <c r="S4256" s="18">
        <v>91</v>
      </c>
    </row>
    <row r="4257" spans="1:19" x14ac:dyDescent="0.25">
      <c r="A4257" s="18" t="s">
        <v>12936</v>
      </c>
      <c r="B4257" s="18" t="s">
        <v>2004</v>
      </c>
      <c r="C4257" s="18" t="s">
        <v>29</v>
      </c>
      <c r="D4257" s="18">
        <v>2003</v>
      </c>
      <c r="E4257" s="18">
        <f>VLOOKUP(D4257,'cpi roi'!A:C,2,FALSE)</f>
        <v>184</v>
      </c>
      <c r="F4257" s="18" t="s">
        <v>12937</v>
      </c>
      <c r="G4257" s="18">
        <v>8</v>
      </c>
      <c r="H4257" s="19">
        <v>422000</v>
      </c>
      <c r="I4257" s="18" t="s">
        <v>2673</v>
      </c>
      <c r="J4257" s="18" t="s">
        <v>12938</v>
      </c>
      <c r="K4257" s="18" t="s">
        <v>9007</v>
      </c>
      <c r="L4257" s="18" t="s">
        <v>34</v>
      </c>
      <c r="M4257" s="20">
        <v>70000000</v>
      </c>
      <c r="N4257" s="20">
        <v>123218424</v>
      </c>
      <c r="O4257" s="21">
        <f t="shared" si="198"/>
        <v>204047031.48260871</v>
      </c>
      <c r="P4257" s="22">
        <f t="shared" si="199"/>
        <v>176.02632</v>
      </c>
      <c r="Q4257" s="20">
        <f t="shared" si="200"/>
        <v>66966534.782608695</v>
      </c>
      <c r="R4257" s="18" t="s">
        <v>35</v>
      </c>
      <c r="S4257" s="18">
        <v>125</v>
      </c>
    </row>
    <row r="4258" spans="1:19" x14ac:dyDescent="0.25">
      <c r="A4258" s="18" t="s">
        <v>12939</v>
      </c>
      <c r="B4258" s="18" t="s">
        <v>20</v>
      </c>
      <c r="C4258" s="18" t="s">
        <v>38</v>
      </c>
      <c r="D4258" s="18">
        <v>2003</v>
      </c>
      <c r="E4258" s="18">
        <f>VLOOKUP(D4258,'cpi roi'!A:C,2,FALSE)</f>
        <v>184</v>
      </c>
      <c r="F4258" s="18" t="s">
        <v>12940</v>
      </c>
      <c r="G4258" s="18">
        <v>7.2</v>
      </c>
      <c r="H4258" s="19">
        <v>529000</v>
      </c>
      <c r="I4258" s="18" t="s">
        <v>9052</v>
      </c>
      <c r="J4258" s="18" t="s">
        <v>8664</v>
      </c>
      <c r="K4258" s="18" t="s">
        <v>5079</v>
      </c>
      <c r="L4258" s="18" t="s">
        <v>34</v>
      </c>
      <c r="M4258" s="20">
        <v>150000000</v>
      </c>
      <c r="N4258" s="20">
        <v>741847937</v>
      </c>
      <c r="O4258" s="21">
        <f t="shared" si="198"/>
        <v>1228484056.5429349</v>
      </c>
      <c r="P4258" s="22">
        <f t="shared" si="199"/>
        <v>494.56529133333333</v>
      </c>
      <c r="Q4258" s="20">
        <f t="shared" si="200"/>
        <v>403178226.63043475</v>
      </c>
      <c r="R4258" s="18" t="s">
        <v>27</v>
      </c>
      <c r="S4258" s="18">
        <v>138</v>
      </c>
    </row>
    <row r="4259" spans="1:19" x14ac:dyDescent="0.25">
      <c r="A4259" s="18" t="s">
        <v>12941</v>
      </c>
      <c r="B4259" s="18" t="s">
        <v>514</v>
      </c>
      <c r="C4259" s="18" t="s">
        <v>21</v>
      </c>
      <c r="D4259" s="18">
        <v>2003</v>
      </c>
      <c r="E4259" s="18">
        <f>VLOOKUP(D4259,'cpi roi'!A:C,2,FALSE)</f>
        <v>184</v>
      </c>
      <c r="F4259" s="18" t="s">
        <v>12942</v>
      </c>
      <c r="G4259" s="18">
        <v>7.2</v>
      </c>
      <c r="H4259" s="19">
        <v>114000</v>
      </c>
      <c r="I4259" s="18" t="s">
        <v>3964</v>
      </c>
      <c r="J4259" s="18" t="s">
        <v>12943</v>
      </c>
      <c r="K4259" s="18" t="s">
        <v>12944</v>
      </c>
      <c r="L4259" s="18" t="s">
        <v>26</v>
      </c>
      <c r="M4259" s="20">
        <v>15000000</v>
      </c>
      <c r="N4259" s="20">
        <v>24152155</v>
      </c>
      <c r="O4259" s="21">
        <f t="shared" si="198"/>
        <v>39995443.633152172</v>
      </c>
      <c r="P4259" s="22">
        <f t="shared" si="199"/>
        <v>161.01436666666666</v>
      </c>
      <c r="Q4259" s="20">
        <f t="shared" si="200"/>
        <v>13126171.195652174</v>
      </c>
      <c r="R4259" s="18" t="s">
        <v>1791</v>
      </c>
      <c r="S4259" s="18">
        <v>115</v>
      </c>
    </row>
    <row r="4260" spans="1:19" x14ac:dyDescent="0.25">
      <c r="A4260" s="18" t="s">
        <v>12945</v>
      </c>
      <c r="B4260" s="18" t="s">
        <v>452</v>
      </c>
      <c r="C4260" s="18" t="s">
        <v>108</v>
      </c>
      <c r="D4260" s="18">
        <v>2003</v>
      </c>
      <c r="E4260" s="18">
        <f>VLOOKUP(D4260,'cpi roi'!A:C,2,FALSE)</f>
        <v>184</v>
      </c>
      <c r="F4260" s="18" t="s">
        <v>12946</v>
      </c>
      <c r="G4260" s="18">
        <v>8.1</v>
      </c>
      <c r="H4260" s="19">
        <v>152000</v>
      </c>
      <c r="I4260" s="18" t="s">
        <v>12947</v>
      </c>
      <c r="J4260" s="18" t="s">
        <v>12947</v>
      </c>
      <c r="K4260" s="18" t="s">
        <v>12592</v>
      </c>
      <c r="L4260" s="18" t="s">
        <v>925</v>
      </c>
      <c r="M4260" s="20">
        <v>2800000</v>
      </c>
      <c r="N4260" s="20">
        <v>1162593</v>
      </c>
      <c r="O4260" s="21">
        <f t="shared" si="198"/>
        <v>1925228.7342391305</v>
      </c>
      <c r="P4260" s="22">
        <f t="shared" si="199"/>
        <v>41.521178571428571</v>
      </c>
      <c r="Q4260" s="20">
        <f t="shared" si="200"/>
        <v>631844.02173913037</v>
      </c>
      <c r="R4260" s="18" t="s">
        <v>12593</v>
      </c>
      <c r="S4260" s="18">
        <v>132</v>
      </c>
    </row>
    <row r="4261" spans="1:19" x14ac:dyDescent="0.25">
      <c r="A4261" s="18" t="s">
        <v>12948</v>
      </c>
      <c r="B4261" s="18" t="s">
        <v>341</v>
      </c>
      <c r="C4261" s="18" t="s">
        <v>394</v>
      </c>
      <c r="D4261" s="18">
        <v>2003</v>
      </c>
      <c r="E4261" s="18">
        <f>VLOOKUP(D4261,'cpi roi'!A:C,2,FALSE)</f>
        <v>184</v>
      </c>
      <c r="F4261" s="18" t="s">
        <v>12949</v>
      </c>
      <c r="G4261" s="18">
        <v>8.1</v>
      </c>
      <c r="H4261" s="19">
        <v>972000</v>
      </c>
      <c r="I4261" s="18" t="s">
        <v>12950</v>
      </c>
      <c r="J4261" s="18" t="s">
        <v>12950</v>
      </c>
      <c r="K4261" s="18" t="s">
        <v>900</v>
      </c>
      <c r="L4261" s="18" t="s">
        <v>34</v>
      </c>
      <c r="M4261" s="20">
        <v>94000000</v>
      </c>
      <c r="N4261" s="20">
        <v>940352645</v>
      </c>
      <c r="O4261" s="21">
        <f t="shared" si="198"/>
        <v>1557203537.6711957</v>
      </c>
      <c r="P4261" s="22">
        <f t="shared" si="199"/>
        <v>1000.3751542553191</v>
      </c>
      <c r="Q4261" s="20">
        <f t="shared" si="200"/>
        <v>511061220.10869563</v>
      </c>
      <c r="R4261" s="18" t="s">
        <v>10121</v>
      </c>
      <c r="S4261" s="18">
        <v>100</v>
      </c>
    </row>
    <row r="4262" spans="1:19" x14ac:dyDescent="0.25">
      <c r="A4262" s="18" t="s">
        <v>12951</v>
      </c>
      <c r="B4262" s="18" t="s">
        <v>2004</v>
      </c>
      <c r="C4262" s="18" t="s">
        <v>38</v>
      </c>
      <c r="D4262" s="18">
        <v>2003</v>
      </c>
      <c r="E4262" s="18">
        <f>VLOOKUP(D4262,'cpi roi'!A:C,2,FALSE)</f>
        <v>184</v>
      </c>
      <c r="F4262" s="18" t="s">
        <v>12795</v>
      </c>
      <c r="G4262" s="18">
        <v>5.6</v>
      </c>
      <c r="H4262" s="19">
        <v>255000</v>
      </c>
      <c r="I4262" s="18" t="s">
        <v>7787</v>
      </c>
      <c r="J4262" s="18" t="s">
        <v>12373</v>
      </c>
      <c r="K4262" s="18" t="s">
        <v>11487</v>
      </c>
      <c r="L4262" s="18" t="s">
        <v>34</v>
      </c>
      <c r="M4262" s="20">
        <v>137000000</v>
      </c>
      <c r="N4262" s="20">
        <v>245285165</v>
      </c>
      <c r="O4262" s="21">
        <f t="shared" si="198"/>
        <v>406186900.95380437</v>
      </c>
      <c r="P4262" s="22">
        <f t="shared" si="199"/>
        <v>179.04026642335765</v>
      </c>
      <c r="Q4262" s="20">
        <f t="shared" si="200"/>
        <v>133307154.89130434</v>
      </c>
      <c r="R4262" s="18" t="s">
        <v>65</v>
      </c>
      <c r="S4262" s="18">
        <v>138</v>
      </c>
    </row>
    <row r="4263" spans="1:19" x14ac:dyDescent="0.25">
      <c r="A4263" s="18" t="s">
        <v>12952</v>
      </c>
      <c r="B4263" s="18" t="s">
        <v>2004</v>
      </c>
      <c r="C4263" s="18" t="s">
        <v>45</v>
      </c>
      <c r="D4263" s="18">
        <v>2003</v>
      </c>
      <c r="E4263" s="18">
        <f>VLOOKUP(D4263,'cpi roi'!A:C,2,FALSE)</f>
        <v>184</v>
      </c>
      <c r="F4263" s="18" t="s">
        <v>12933</v>
      </c>
      <c r="G4263" s="18">
        <v>7.1</v>
      </c>
      <c r="H4263" s="19">
        <v>283000</v>
      </c>
      <c r="I4263" s="18" t="s">
        <v>5754</v>
      </c>
      <c r="J4263" s="18" t="s">
        <v>11562</v>
      </c>
      <c r="K4263" s="18" t="s">
        <v>11920</v>
      </c>
      <c r="L4263" s="18" t="s">
        <v>34</v>
      </c>
      <c r="M4263" s="20">
        <v>35000000</v>
      </c>
      <c r="N4263" s="20">
        <v>131095990</v>
      </c>
      <c r="O4263" s="21">
        <f t="shared" si="198"/>
        <v>217092109.52717391</v>
      </c>
      <c r="P4263" s="22">
        <f t="shared" si="199"/>
        <v>374.55997142857143</v>
      </c>
      <c r="Q4263" s="20">
        <f t="shared" si="200"/>
        <v>71247820.652173907</v>
      </c>
      <c r="R4263" s="18" t="s">
        <v>48</v>
      </c>
      <c r="S4263" s="18">
        <v>109</v>
      </c>
    </row>
    <row r="4264" spans="1:19" x14ac:dyDescent="0.25">
      <c r="A4264" s="18" t="s">
        <v>12953</v>
      </c>
      <c r="B4264" s="18" t="s">
        <v>20</v>
      </c>
      <c r="C4264" s="18" t="s">
        <v>21</v>
      </c>
      <c r="D4264" s="18">
        <v>2003</v>
      </c>
      <c r="E4264" s="18">
        <f>VLOOKUP(D4264,'cpi roi'!A:C,2,FALSE)</f>
        <v>184</v>
      </c>
      <c r="F4264" s="18" t="s">
        <v>12923</v>
      </c>
      <c r="G4264" s="18">
        <v>6.8</v>
      </c>
      <c r="H4264" s="19">
        <v>81000</v>
      </c>
      <c r="I4264" s="18" t="s">
        <v>12954</v>
      </c>
      <c r="J4264" s="18" t="s">
        <v>12954</v>
      </c>
      <c r="K4264" s="18" t="s">
        <v>12955</v>
      </c>
      <c r="L4264" s="18" t="s">
        <v>34</v>
      </c>
      <c r="M4264" s="20">
        <v>2000000</v>
      </c>
      <c r="N4264" s="20">
        <v>10128960</v>
      </c>
      <c r="O4264" s="21">
        <f t="shared" si="198"/>
        <v>16773337.565217391</v>
      </c>
      <c r="P4264" s="22">
        <f t="shared" si="199"/>
        <v>506.44799999999998</v>
      </c>
      <c r="Q4264" s="20">
        <f t="shared" si="200"/>
        <v>5504869.5652173907</v>
      </c>
      <c r="R4264" s="18" t="s">
        <v>9442</v>
      </c>
      <c r="S4264" s="18">
        <v>100</v>
      </c>
    </row>
    <row r="4265" spans="1:19" x14ac:dyDescent="0.25">
      <c r="A4265" s="18" t="s">
        <v>12956</v>
      </c>
      <c r="B4265" s="18" t="s">
        <v>20</v>
      </c>
      <c r="C4265" s="18" t="s">
        <v>56</v>
      </c>
      <c r="D4265" s="18">
        <v>2003</v>
      </c>
      <c r="E4265" s="18">
        <f>VLOOKUP(D4265,'cpi roi'!A:C,2,FALSE)</f>
        <v>184</v>
      </c>
      <c r="F4265" s="18" t="s">
        <v>12949</v>
      </c>
      <c r="G4265" s="18">
        <v>6.1</v>
      </c>
      <c r="H4265" s="19">
        <v>113000</v>
      </c>
      <c r="I4265" s="18" t="s">
        <v>12957</v>
      </c>
      <c r="J4265" s="18" t="s">
        <v>11578</v>
      </c>
      <c r="K4265" s="18" t="s">
        <v>12958</v>
      </c>
      <c r="L4265" s="18" t="s">
        <v>199</v>
      </c>
      <c r="M4265" s="20">
        <v>12600000</v>
      </c>
      <c r="N4265" s="20">
        <v>28650575</v>
      </c>
      <c r="O4265" s="21">
        <f t="shared" si="198"/>
        <v>47444729.361413047</v>
      </c>
      <c r="P4265" s="22">
        <f t="shared" si="199"/>
        <v>227.38551587301586</v>
      </c>
      <c r="Q4265" s="20">
        <f t="shared" si="200"/>
        <v>15570964.673913043</v>
      </c>
      <c r="R4265" s="18" t="s">
        <v>10085</v>
      </c>
      <c r="S4265" s="18">
        <v>84</v>
      </c>
    </row>
    <row r="4266" spans="1:19" x14ac:dyDescent="0.25">
      <c r="A4266" s="18" t="s">
        <v>12959</v>
      </c>
      <c r="B4266" s="18" t="s">
        <v>2004</v>
      </c>
      <c r="C4266" s="18" t="s">
        <v>38</v>
      </c>
      <c r="D4266" s="18">
        <v>2003</v>
      </c>
      <c r="E4266" s="18">
        <f>VLOOKUP(D4266,'cpi roi'!A:C,2,FALSE)</f>
        <v>184</v>
      </c>
      <c r="F4266" s="18" t="s">
        <v>12949</v>
      </c>
      <c r="G4266" s="18">
        <v>7</v>
      </c>
      <c r="H4266" s="19">
        <v>350000</v>
      </c>
      <c r="I4266" s="18" t="s">
        <v>8502</v>
      </c>
      <c r="J4266" s="18" t="s">
        <v>12960</v>
      </c>
      <c r="K4266" s="18" t="s">
        <v>106</v>
      </c>
      <c r="L4266" s="18" t="s">
        <v>34</v>
      </c>
      <c r="M4266" s="20">
        <v>60000000</v>
      </c>
      <c r="N4266" s="20">
        <v>176070171</v>
      </c>
      <c r="O4266" s="21">
        <f t="shared" si="198"/>
        <v>291568375.56358695</v>
      </c>
      <c r="P4266" s="22">
        <f t="shared" si="199"/>
        <v>293.45028500000001</v>
      </c>
      <c r="Q4266" s="20">
        <f t="shared" si="200"/>
        <v>95690310.326086953</v>
      </c>
      <c r="R4266" s="18" t="s">
        <v>48</v>
      </c>
      <c r="S4266" s="18">
        <v>111</v>
      </c>
    </row>
    <row r="4267" spans="1:19" x14ac:dyDescent="0.25">
      <c r="A4267" s="18" t="s">
        <v>12961</v>
      </c>
      <c r="B4267" s="18" t="s">
        <v>20</v>
      </c>
      <c r="C4267" s="18" t="s">
        <v>38</v>
      </c>
      <c r="D4267" s="18">
        <v>2003</v>
      </c>
      <c r="E4267" s="18">
        <f>VLOOKUP(D4267,'cpi roi'!A:C,2,FALSE)</f>
        <v>184</v>
      </c>
      <c r="F4267" s="18" t="s">
        <v>12962</v>
      </c>
      <c r="G4267" s="18">
        <v>6.3</v>
      </c>
      <c r="H4267" s="19">
        <v>383000</v>
      </c>
      <c r="I4267" s="18" t="s">
        <v>9673</v>
      </c>
      <c r="J4267" s="18" t="s">
        <v>6752</v>
      </c>
      <c r="K4267" s="18" t="s">
        <v>1003</v>
      </c>
      <c r="L4267" s="18" t="s">
        <v>34</v>
      </c>
      <c r="M4267" s="20">
        <v>200000000</v>
      </c>
      <c r="N4267" s="20">
        <v>433371112</v>
      </c>
      <c r="O4267" s="21">
        <f t="shared" si="198"/>
        <v>717653140.36086953</v>
      </c>
      <c r="P4267" s="22">
        <f t="shared" si="199"/>
        <v>216.68555600000002</v>
      </c>
      <c r="Q4267" s="20">
        <f t="shared" si="200"/>
        <v>235527778.26086956</v>
      </c>
      <c r="R4267" s="18" t="s">
        <v>12963</v>
      </c>
      <c r="S4267" s="18">
        <v>109</v>
      </c>
    </row>
    <row r="4268" spans="1:19" x14ac:dyDescent="0.25">
      <c r="A4268" s="18" t="s">
        <v>12964</v>
      </c>
      <c r="B4268" s="18" t="s">
        <v>37</v>
      </c>
      <c r="C4268" s="18" t="s">
        <v>29</v>
      </c>
      <c r="D4268" s="18">
        <v>2003</v>
      </c>
      <c r="E4268" s="18">
        <f>VLOOKUP(D4268,'cpi roi'!A:C,2,FALSE)</f>
        <v>184</v>
      </c>
      <c r="F4268" s="18" t="s">
        <v>12965</v>
      </c>
      <c r="G4268" s="18">
        <v>6.8</v>
      </c>
      <c r="H4268" s="19">
        <v>68000</v>
      </c>
      <c r="I4268" s="18" t="s">
        <v>8045</v>
      </c>
      <c r="J4268" s="18" t="s">
        <v>6219</v>
      </c>
      <c r="K4268" s="18" t="s">
        <v>12966</v>
      </c>
      <c r="L4268" s="18" t="s">
        <v>26</v>
      </c>
      <c r="M4268" s="20">
        <v>100000000</v>
      </c>
      <c r="N4268" s="20">
        <v>121975011</v>
      </c>
      <c r="O4268" s="21">
        <f t="shared" si="198"/>
        <v>201987966.58532608</v>
      </c>
      <c r="P4268" s="22">
        <f t="shared" si="199"/>
        <v>121.97501100000001</v>
      </c>
      <c r="Q4268" s="20">
        <f t="shared" si="200"/>
        <v>66290766.847826086</v>
      </c>
      <c r="R4268" s="18" t="s">
        <v>65</v>
      </c>
      <c r="S4268" s="18">
        <v>113</v>
      </c>
    </row>
    <row r="4269" spans="1:19" x14ac:dyDescent="0.25">
      <c r="A4269" s="18" t="s">
        <v>12967</v>
      </c>
      <c r="B4269" s="18" t="s">
        <v>20</v>
      </c>
      <c r="C4269" s="18" t="s">
        <v>67</v>
      </c>
      <c r="D4269" s="18">
        <v>2003</v>
      </c>
      <c r="E4269" s="18">
        <f>VLOOKUP(D4269,'cpi roi'!A:C,2,FALSE)</f>
        <v>184</v>
      </c>
      <c r="F4269" s="18" t="s">
        <v>12968</v>
      </c>
      <c r="G4269" s="18">
        <v>7.3</v>
      </c>
      <c r="H4269" s="19">
        <v>140000</v>
      </c>
      <c r="I4269" s="18" t="s">
        <v>12969</v>
      </c>
      <c r="J4269" s="18" t="s">
        <v>12969</v>
      </c>
      <c r="K4269" s="18" t="s">
        <v>11000</v>
      </c>
      <c r="L4269" s="18" t="s">
        <v>34</v>
      </c>
      <c r="M4269" s="20">
        <v>8000000</v>
      </c>
      <c r="N4269" s="20">
        <v>58469210</v>
      </c>
      <c r="O4269" s="21">
        <f t="shared" si="198"/>
        <v>96823740.690217391</v>
      </c>
      <c r="P4269" s="22">
        <f t="shared" si="199"/>
        <v>730.86512499999992</v>
      </c>
      <c r="Q4269" s="20">
        <f t="shared" si="200"/>
        <v>31776744.565217391</v>
      </c>
      <c r="R4269" s="18" t="s">
        <v>12970</v>
      </c>
      <c r="S4269" s="18">
        <v>109</v>
      </c>
    </row>
    <row r="4270" spans="1:19" x14ac:dyDescent="0.25">
      <c r="A4270" s="18" t="s">
        <v>12971</v>
      </c>
      <c r="B4270" s="18" t="s">
        <v>20</v>
      </c>
      <c r="C4270" s="18" t="s">
        <v>38</v>
      </c>
      <c r="D4270" s="18">
        <v>2003</v>
      </c>
      <c r="E4270" s="18">
        <f>VLOOKUP(D4270,'cpi roi'!A:C,2,FALSE)</f>
        <v>184</v>
      </c>
      <c r="F4270" s="18" t="s">
        <v>12972</v>
      </c>
      <c r="G4270" s="18">
        <v>6.7</v>
      </c>
      <c r="H4270" s="19">
        <v>459000</v>
      </c>
      <c r="I4270" s="18" t="s">
        <v>9052</v>
      </c>
      <c r="J4270" s="18" t="s">
        <v>8664</v>
      </c>
      <c r="K4270" s="18" t="s">
        <v>5079</v>
      </c>
      <c r="L4270" s="18" t="s">
        <v>34</v>
      </c>
      <c r="M4270" s="20">
        <v>150000000</v>
      </c>
      <c r="N4270" s="20">
        <v>427344325</v>
      </c>
      <c r="O4270" s="21">
        <f t="shared" si="198"/>
        <v>707672912.10597825</v>
      </c>
      <c r="P4270" s="22">
        <f t="shared" si="199"/>
        <v>284.89621666666665</v>
      </c>
      <c r="Q4270" s="20">
        <f t="shared" si="200"/>
        <v>232252350.54347825</v>
      </c>
      <c r="R4270" s="18" t="s">
        <v>27</v>
      </c>
      <c r="S4270" s="18">
        <v>129</v>
      </c>
    </row>
    <row r="4271" spans="1:19" x14ac:dyDescent="0.25">
      <c r="A4271" s="18" t="s">
        <v>12973</v>
      </c>
      <c r="B4271" s="18" t="s">
        <v>2004</v>
      </c>
      <c r="C4271" s="18" t="s">
        <v>38</v>
      </c>
      <c r="D4271" s="18">
        <v>2003</v>
      </c>
      <c r="E4271" s="18">
        <f>VLOOKUP(D4271,'cpi roi'!A:C,2,FALSE)</f>
        <v>184</v>
      </c>
      <c r="F4271" s="18" t="s">
        <v>12435</v>
      </c>
      <c r="G4271" s="18">
        <v>5.3</v>
      </c>
      <c r="H4271" s="19">
        <v>209000</v>
      </c>
      <c r="I4271" s="18" t="s">
        <v>7514</v>
      </c>
      <c r="J4271" s="18" t="s">
        <v>7514</v>
      </c>
      <c r="K4271" s="18" t="s">
        <v>9663</v>
      </c>
      <c r="L4271" s="18" t="s">
        <v>34</v>
      </c>
      <c r="M4271" s="20">
        <v>78000000</v>
      </c>
      <c r="N4271" s="20">
        <v>179179718</v>
      </c>
      <c r="O4271" s="21">
        <f t="shared" si="198"/>
        <v>296717717.79673916</v>
      </c>
      <c r="P4271" s="22">
        <f t="shared" si="199"/>
        <v>229.71758717948717</v>
      </c>
      <c r="Q4271" s="20">
        <f t="shared" si="200"/>
        <v>97380281.521739125</v>
      </c>
      <c r="R4271" s="18" t="s">
        <v>12974</v>
      </c>
      <c r="S4271" s="18">
        <v>103</v>
      </c>
    </row>
    <row r="4272" spans="1:19" x14ac:dyDescent="0.25">
      <c r="A4272" s="18" t="s">
        <v>12975</v>
      </c>
      <c r="B4272" s="18" t="s">
        <v>2004</v>
      </c>
      <c r="C4272" s="18" t="s">
        <v>38</v>
      </c>
      <c r="D4272" s="18">
        <v>2003</v>
      </c>
      <c r="E4272" s="18">
        <f>VLOOKUP(D4272,'cpi roi'!A:C,2,FALSE)</f>
        <v>184</v>
      </c>
      <c r="F4272" s="18" t="s">
        <v>12917</v>
      </c>
      <c r="G4272" s="18">
        <v>7.4</v>
      </c>
      <c r="H4272" s="19">
        <v>208000</v>
      </c>
      <c r="I4272" s="18" t="s">
        <v>708</v>
      </c>
      <c r="J4272" s="18" t="s">
        <v>12976</v>
      </c>
      <c r="K4272" s="18" t="s">
        <v>7005</v>
      </c>
      <c r="L4272" s="18" t="s">
        <v>34</v>
      </c>
      <c r="M4272" s="20">
        <v>150000000</v>
      </c>
      <c r="N4272" s="20">
        <v>211622535</v>
      </c>
      <c r="O4272" s="21">
        <f t="shared" si="198"/>
        <v>350442317.47010869</v>
      </c>
      <c r="P4272" s="22">
        <f t="shared" si="199"/>
        <v>141.08168999999998</v>
      </c>
      <c r="Q4272" s="20">
        <f t="shared" si="200"/>
        <v>115012247.28260869</v>
      </c>
      <c r="R4272" s="18" t="s">
        <v>184</v>
      </c>
      <c r="S4272" s="18">
        <v>138</v>
      </c>
    </row>
    <row r="4273" spans="1:19" x14ac:dyDescent="0.25">
      <c r="A4273" s="18" t="s">
        <v>12977</v>
      </c>
      <c r="B4273" s="18" t="s">
        <v>20</v>
      </c>
      <c r="C4273" s="18" t="s">
        <v>29</v>
      </c>
      <c r="D4273" s="18">
        <v>2003</v>
      </c>
      <c r="E4273" s="18">
        <f>VLOOKUP(D4273,'cpi roi'!A:C,2,FALSE)</f>
        <v>184</v>
      </c>
      <c r="F4273" s="18" t="s">
        <v>12978</v>
      </c>
      <c r="G4273" s="18">
        <v>6.5</v>
      </c>
      <c r="H4273" s="19">
        <v>34000</v>
      </c>
      <c r="I4273" s="18" t="s">
        <v>1139</v>
      </c>
      <c r="J4273" s="18" t="s">
        <v>12979</v>
      </c>
      <c r="K4273" s="18" t="s">
        <v>1881</v>
      </c>
      <c r="L4273" s="18" t="s">
        <v>34</v>
      </c>
      <c r="M4273" s="20">
        <v>60000000</v>
      </c>
      <c r="N4273" s="20">
        <v>38364277</v>
      </c>
      <c r="O4273" s="21">
        <f t="shared" si="198"/>
        <v>63530408.705978259</v>
      </c>
      <c r="P4273" s="22">
        <f t="shared" si="199"/>
        <v>63.940461666666671</v>
      </c>
      <c r="Q4273" s="20">
        <f t="shared" si="200"/>
        <v>20850150.543478262</v>
      </c>
      <c r="R4273" s="18" t="s">
        <v>11858</v>
      </c>
      <c r="S4273" s="18">
        <v>137</v>
      </c>
    </row>
    <row r="4274" spans="1:19" x14ac:dyDescent="0.25">
      <c r="A4274" s="18" t="s">
        <v>12980</v>
      </c>
      <c r="B4274" s="18" t="s">
        <v>20</v>
      </c>
      <c r="C4274" s="18" t="s">
        <v>21</v>
      </c>
      <c r="D4274" s="18">
        <v>2003</v>
      </c>
      <c r="E4274" s="18">
        <f>VLOOKUP(D4274,'cpi roi'!A:C,2,FALSE)</f>
        <v>184</v>
      </c>
      <c r="F4274" s="18" t="s">
        <v>12981</v>
      </c>
      <c r="G4274" s="18">
        <v>3.7</v>
      </c>
      <c r="H4274" s="19">
        <v>84000</v>
      </c>
      <c r="I4274" s="18" t="s">
        <v>12982</v>
      </c>
      <c r="J4274" s="18" t="s">
        <v>12982</v>
      </c>
      <c r="K4274" s="18" t="s">
        <v>12982</v>
      </c>
      <c r="L4274" s="18" t="s">
        <v>34</v>
      </c>
      <c r="M4274" s="20">
        <v>6000000</v>
      </c>
      <c r="N4274" s="20">
        <v>4988181</v>
      </c>
      <c r="O4274" s="21">
        <f t="shared" si="198"/>
        <v>8260319.2972826092</v>
      </c>
      <c r="P4274" s="22">
        <f t="shared" si="199"/>
        <v>83.136350000000007</v>
      </c>
      <c r="Q4274" s="20">
        <f t="shared" si="200"/>
        <v>2710967.9347826084</v>
      </c>
      <c r="R4274" s="18" t="s">
        <v>12983</v>
      </c>
      <c r="S4274" s="18">
        <v>99</v>
      </c>
    </row>
    <row r="4275" spans="1:19" x14ac:dyDescent="0.25">
      <c r="A4275" s="18" t="s">
        <v>12984</v>
      </c>
      <c r="B4275" s="18" t="s">
        <v>20</v>
      </c>
      <c r="C4275" s="18" t="s">
        <v>108</v>
      </c>
      <c r="D4275" s="18">
        <v>2003</v>
      </c>
      <c r="E4275" s="18">
        <f>VLOOKUP(D4275,'cpi roi'!A:C,2,FALSE)</f>
        <v>184</v>
      </c>
      <c r="F4275" s="18" t="s">
        <v>12985</v>
      </c>
      <c r="G4275" s="18">
        <v>6.2</v>
      </c>
      <c r="H4275" s="19">
        <v>133000</v>
      </c>
      <c r="I4275" s="18" t="s">
        <v>12986</v>
      </c>
      <c r="J4275" s="18" t="s">
        <v>5823</v>
      </c>
      <c r="K4275" s="18" t="s">
        <v>12987</v>
      </c>
      <c r="L4275" s="18" t="s">
        <v>34</v>
      </c>
      <c r="M4275" s="20">
        <v>9500000</v>
      </c>
      <c r="N4275" s="20">
        <v>107363905</v>
      </c>
      <c r="O4275" s="21">
        <f t="shared" si="198"/>
        <v>177792292.68206522</v>
      </c>
      <c r="P4275" s="22">
        <f t="shared" si="199"/>
        <v>1130.1463684210526</v>
      </c>
      <c r="Q4275" s="20">
        <f t="shared" si="200"/>
        <v>58349948.369565211</v>
      </c>
      <c r="R4275" s="18" t="s">
        <v>2031</v>
      </c>
      <c r="S4275" s="18">
        <v>98</v>
      </c>
    </row>
    <row r="4276" spans="1:19" x14ac:dyDescent="0.25">
      <c r="A4276" s="18" t="s">
        <v>12988</v>
      </c>
      <c r="B4276" s="18" t="s">
        <v>2004</v>
      </c>
      <c r="C4276" s="18" t="s">
        <v>38</v>
      </c>
      <c r="D4276" s="18">
        <v>2003</v>
      </c>
      <c r="E4276" s="18">
        <f>VLOOKUP(D4276,'cpi roi'!A:C,2,FALSE)</f>
        <v>184</v>
      </c>
      <c r="F4276" s="18" t="s">
        <v>12989</v>
      </c>
      <c r="G4276" s="18">
        <v>6</v>
      </c>
      <c r="H4276" s="19">
        <v>141000</v>
      </c>
      <c r="I4276" s="18" t="s">
        <v>12990</v>
      </c>
      <c r="J4276" s="18" t="s">
        <v>12991</v>
      </c>
      <c r="K4276" s="18" t="s">
        <v>9412</v>
      </c>
      <c r="L4276" s="18" t="s">
        <v>34</v>
      </c>
      <c r="M4276" s="20">
        <v>80000000</v>
      </c>
      <c r="N4276" s="20">
        <v>207725639</v>
      </c>
      <c r="O4276" s="21">
        <f t="shared" si="198"/>
        <v>343989142.40923911</v>
      </c>
      <c r="P4276" s="22">
        <f t="shared" si="199"/>
        <v>259.65704875</v>
      </c>
      <c r="Q4276" s="20">
        <f t="shared" si="200"/>
        <v>112894369.02173913</v>
      </c>
      <c r="R4276" s="18" t="s">
        <v>35</v>
      </c>
      <c r="S4276" s="18">
        <v>117</v>
      </c>
    </row>
    <row r="4277" spans="1:19" x14ac:dyDescent="0.25">
      <c r="A4277" s="18" t="s">
        <v>12992</v>
      </c>
      <c r="B4277" s="18" t="s">
        <v>20</v>
      </c>
      <c r="C4277" s="18" t="s">
        <v>38</v>
      </c>
      <c r="D4277" s="18">
        <v>2003</v>
      </c>
      <c r="E4277" s="18">
        <f>VLOOKUP(D4277,'cpi roi'!A:C,2,FALSE)</f>
        <v>184</v>
      </c>
      <c r="F4277" s="18" t="s">
        <v>12993</v>
      </c>
      <c r="G4277" s="18">
        <v>7.7</v>
      </c>
      <c r="H4277" s="19">
        <v>409000</v>
      </c>
      <c r="I4277" s="18" t="s">
        <v>3353</v>
      </c>
      <c r="J4277" s="18" t="s">
        <v>11072</v>
      </c>
      <c r="K4277" s="18" t="s">
        <v>1483</v>
      </c>
      <c r="L4277" s="18" t="s">
        <v>34</v>
      </c>
      <c r="M4277" s="20">
        <v>140000000</v>
      </c>
      <c r="N4277" s="20">
        <v>454627263</v>
      </c>
      <c r="O4277" s="21">
        <f t="shared" si="198"/>
        <v>752852864.32663047</v>
      </c>
      <c r="P4277" s="22">
        <f t="shared" si="199"/>
        <v>324.73375928571431</v>
      </c>
      <c r="Q4277" s="20">
        <f t="shared" si="200"/>
        <v>247080034.23913044</v>
      </c>
      <c r="R4277" s="18" t="s">
        <v>27</v>
      </c>
      <c r="S4277" s="18">
        <v>154</v>
      </c>
    </row>
    <row r="4278" spans="1:19" x14ac:dyDescent="0.25">
      <c r="A4278" s="18" t="s">
        <v>12994</v>
      </c>
      <c r="B4278" s="18" t="s">
        <v>37</v>
      </c>
      <c r="C4278" s="18" t="s">
        <v>29</v>
      </c>
      <c r="D4278" s="18">
        <v>2003</v>
      </c>
      <c r="E4278" s="18">
        <f>VLOOKUP(D4278,'cpi roi'!A:C,2,FALSE)</f>
        <v>184</v>
      </c>
      <c r="F4278" s="18" t="s">
        <v>12995</v>
      </c>
      <c r="G4278" s="18">
        <v>7</v>
      </c>
      <c r="H4278" s="19">
        <v>81000</v>
      </c>
      <c r="I4278" s="18" t="s">
        <v>2924</v>
      </c>
      <c r="J4278" s="18" t="s">
        <v>12996</v>
      </c>
      <c r="K4278" s="18" t="s">
        <v>12997</v>
      </c>
      <c r="L4278" s="18" t="s">
        <v>34</v>
      </c>
      <c r="M4278" s="20">
        <v>20000000</v>
      </c>
      <c r="N4278" s="20">
        <v>71406573</v>
      </c>
      <c r="O4278" s="21">
        <f t="shared" si="198"/>
        <v>118247732.57119565</v>
      </c>
      <c r="P4278" s="22">
        <f t="shared" si="199"/>
        <v>357.03286500000002</v>
      </c>
      <c r="Q4278" s="20">
        <f t="shared" si="200"/>
        <v>38807920.108695649</v>
      </c>
      <c r="R4278" s="18" t="s">
        <v>1729</v>
      </c>
      <c r="S4278" s="18">
        <v>117</v>
      </c>
    </row>
    <row r="4279" spans="1:19" x14ac:dyDescent="0.25">
      <c r="A4279" s="18" t="s">
        <v>12998</v>
      </c>
      <c r="B4279" s="18" t="s">
        <v>2004</v>
      </c>
      <c r="C4279" s="18" t="s">
        <v>38</v>
      </c>
      <c r="D4279" s="18">
        <v>2003</v>
      </c>
      <c r="E4279" s="18">
        <f>VLOOKUP(D4279,'cpi roi'!A:C,2,FALSE)</f>
        <v>184</v>
      </c>
      <c r="F4279" s="18" t="s">
        <v>12978</v>
      </c>
      <c r="G4279" s="18">
        <v>5.7</v>
      </c>
      <c r="H4279" s="19">
        <v>61000</v>
      </c>
      <c r="I4279" s="18" t="s">
        <v>1158</v>
      </c>
      <c r="J4279" s="18" t="s">
        <v>762</v>
      </c>
      <c r="K4279" s="18" t="s">
        <v>10549</v>
      </c>
      <c r="L4279" s="18" t="s">
        <v>34</v>
      </c>
      <c r="M4279" s="20">
        <v>80000000</v>
      </c>
      <c r="N4279" s="20">
        <v>43935763</v>
      </c>
      <c r="O4279" s="21">
        <f t="shared" si="198"/>
        <v>72756668.402717397</v>
      </c>
      <c r="P4279" s="22">
        <f t="shared" si="199"/>
        <v>54.919703750000004</v>
      </c>
      <c r="Q4279" s="20">
        <f t="shared" si="200"/>
        <v>23878132.065217391</v>
      </c>
      <c r="R4279" s="18" t="s">
        <v>48</v>
      </c>
      <c r="S4279" s="18">
        <v>116</v>
      </c>
    </row>
    <row r="4280" spans="1:19" x14ac:dyDescent="0.25">
      <c r="A4280" s="18" t="s">
        <v>12999</v>
      </c>
      <c r="B4280" s="18" t="s">
        <v>2004</v>
      </c>
      <c r="C4280" s="18" t="s">
        <v>38</v>
      </c>
      <c r="D4280" s="18">
        <v>2003</v>
      </c>
      <c r="E4280" s="18">
        <f>VLOOKUP(D4280,'cpi roi'!A:C,2,FALSE)</f>
        <v>184</v>
      </c>
      <c r="F4280" s="18" t="s">
        <v>13000</v>
      </c>
      <c r="G4280" s="18">
        <v>7.4</v>
      </c>
      <c r="H4280" s="19">
        <v>521000</v>
      </c>
      <c r="I4280" s="18" t="s">
        <v>8462</v>
      </c>
      <c r="J4280" s="18" t="s">
        <v>7408</v>
      </c>
      <c r="K4280" s="18" t="s">
        <v>7998</v>
      </c>
      <c r="L4280" s="18" t="s">
        <v>34</v>
      </c>
      <c r="M4280" s="20">
        <v>110000000</v>
      </c>
      <c r="N4280" s="20">
        <v>407711549</v>
      </c>
      <c r="O4280" s="21">
        <f t="shared" si="198"/>
        <v>675161461.84945655</v>
      </c>
      <c r="P4280" s="22">
        <f t="shared" si="199"/>
        <v>370.64686272727272</v>
      </c>
      <c r="Q4280" s="20">
        <f t="shared" si="200"/>
        <v>221582363.5869565</v>
      </c>
      <c r="R4280" s="18" t="s">
        <v>184</v>
      </c>
      <c r="S4280" s="18">
        <v>134</v>
      </c>
    </row>
    <row r="4281" spans="1:19" x14ac:dyDescent="0.25">
      <c r="A4281" s="18" t="s">
        <v>13001</v>
      </c>
      <c r="B4281" s="18" t="s">
        <v>2004</v>
      </c>
      <c r="C4281" s="18" t="s">
        <v>38</v>
      </c>
      <c r="D4281" s="18">
        <v>2003</v>
      </c>
      <c r="E4281" s="18">
        <f>VLOOKUP(D4281,'cpi roi'!A:C,2,FALSE)</f>
        <v>184</v>
      </c>
      <c r="F4281" s="18" t="s">
        <v>13002</v>
      </c>
      <c r="G4281" s="18">
        <v>6.7</v>
      </c>
      <c r="H4281" s="19">
        <v>103000</v>
      </c>
      <c r="I4281" s="18" t="s">
        <v>6749</v>
      </c>
      <c r="J4281" s="18" t="s">
        <v>4862</v>
      </c>
      <c r="K4281" s="18" t="s">
        <v>12472</v>
      </c>
      <c r="L4281" s="18" t="s">
        <v>34</v>
      </c>
      <c r="M4281" s="20">
        <v>85000000</v>
      </c>
      <c r="N4281" s="20">
        <v>80981914</v>
      </c>
      <c r="O4281" s="21">
        <f t="shared" si="198"/>
        <v>134104289.10760869</v>
      </c>
      <c r="P4281" s="22">
        <f t="shared" si="199"/>
        <v>95.272840000000002</v>
      </c>
      <c r="Q4281" s="20">
        <f t="shared" si="200"/>
        <v>44011909.782608695</v>
      </c>
      <c r="R4281" s="18" t="s">
        <v>35</v>
      </c>
      <c r="S4281" s="18">
        <v>104</v>
      </c>
    </row>
    <row r="4282" spans="1:19" x14ac:dyDescent="0.25">
      <c r="A4282" s="18" t="s">
        <v>13003</v>
      </c>
      <c r="B4282" s="18" t="s">
        <v>20</v>
      </c>
      <c r="C4282" s="18" t="s">
        <v>56</v>
      </c>
      <c r="D4282" s="18">
        <v>2003</v>
      </c>
      <c r="E4282" s="18">
        <f>VLOOKUP(D4282,'cpi roi'!A:C,2,FALSE)</f>
        <v>184</v>
      </c>
      <c r="F4282" s="18" t="s">
        <v>13004</v>
      </c>
      <c r="G4282" s="18">
        <v>6.1</v>
      </c>
      <c r="H4282" s="19">
        <v>80000</v>
      </c>
      <c r="I4282" s="18" t="s">
        <v>13005</v>
      </c>
      <c r="J4282" s="18" t="s">
        <v>13005</v>
      </c>
      <c r="K4282" s="18" t="s">
        <v>13006</v>
      </c>
      <c r="L4282" s="18" t="s">
        <v>34</v>
      </c>
      <c r="M4282" s="20">
        <v>7000000</v>
      </c>
      <c r="N4282" s="20">
        <v>16829545</v>
      </c>
      <c r="O4282" s="21">
        <f t="shared" si="198"/>
        <v>27869360.660326086</v>
      </c>
      <c r="P4282" s="22">
        <f t="shared" si="199"/>
        <v>240.42207142857143</v>
      </c>
      <c r="Q4282" s="20">
        <f t="shared" si="200"/>
        <v>9146491.847826086</v>
      </c>
      <c r="R4282" s="18" t="s">
        <v>13007</v>
      </c>
      <c r="S4282" s="18">
        <v>89</v>
      </c>
    </row>
    <row r="4283" spans="1:19" x14ac:dyDescent="0.25">
      <c r="A4283" s="18" t="s">
        <v>13008</v>
      </c>
      <c r="B4283" s="18" t="s">
        <v>20</v>
      </c>
      <c r="C4283" s="18" t="s">
        <v>4887</v>
      </c>
      <c r="D4283" s="18">
        <v>2003</v>
      </c>
      <c r="E4283" s="18">
        <f>VLOOKUP(D4283,'cpi roi'!A:C,2,FALSE)</f>
        <v>184</v>
      </c>
      <c r="F4283" s="18" t="s">
        <v>12603</v>
      </c>
      <c r="G4283" s="18">
        <v>7.3</v>
      </c>
      <c r="H4283" s="19">
        <v>233000</v>
      </c>
      <c r="I4283" s="18" t="s">
        <v>8813</v>
      </c>
      <c r="J4283" s="18" t="s">
        <v>13009</v>
      </c>
      <c r="K4283" s="18" t="s">
        <v>2629</v>
      </c>
      <c r="L4283" s="18" t="s">
        <v>34</v>
      </c>
      <c r="M4283" s="20">
        <v>28000000</v>
      </c>
      <c r="N4283" s="20">
        <v>90259536</v>
      </c>
      <c r="O4283" s="21">
        <f t="shared" si="198"/>
        <v>149467829.45217392</v>
      </c>
      <c r="P4283" s="22">
        <f t="shared" si="199"/>
        <v>322.35548571428569</v>
      </c>
      <c r="Q4283" s="20">
        <f t="shared" si="200"/>
        <v>49054095.652173914</v>
      </c>
      <c r="R4283" s="18" t="s">
        <v>35</v>
      </c>
      <c r="S4283" s="18">
        <v>90</v>
      </c>
    </row>
    <row r="4284" spans="1:19" x14ac:dyDescent="0.25">
      <c r="A4284" s="18" t="s">
        <v>13010</v>
      </c>
      <c r="B4284" s="18" t="s">
        <v>20</v>
      </c>
      <c r="C4284" s="18" t="s">
        <v>38</v>
      </c>
      <c r="D4284" s="18">
        <v>2003</v>
      </c>
      <c r="E4284" s="18">
        <f>VLOOKUP(D4284,'cpi roi'!A:C,2,FALSE)</f>
        <v>184</v>
      </c>
      <c r="F4284" s="18" t="s">
        <v>12534</v>
      </c>
      <c r="G4284" s="18">
        <v>6.4</v>
      </c>
      <c r="H4284" s="19">
        <v>156000</v>
      </c>
      <c r="I4284" s="18" t="s">
        <v>6909</v>
      </c>
      <c r="J4284" s="18" t="s">
        <v>6909</v>
      </c>
      <c r="K4284" s="18" t="s">
        <v>8153</v>
      </c>
      <c r="L4284" s="18" t="s">
        <v>34</v>
      </c>
      <c r="M4284" s="20">
        <v>29000000</v>
      </c>
      <c r="N4284" s="20">
        <v>98769390</v>
      </c>
      <c r="O4284" s="21">
        <f t="shared" si="198"/>
        <v>163559962.67934781</v>
      </c>
      <c r="P4284" s="22">
        <f t="shared" si="199"/>
        <v>340.58410344827587</v>
      </c>
      <c r="Q4284" s="20">
        <f t="shared" si="200"/>
        <v>53679016.304347821</v>
      </c>
      <c r="R4284" s="18" t="s">
        <v>35</v>
      </c>
      <c r="S4284" s="18">
        <v>102</v>
      </c>
    </row>
    <row r="4285" spans="1:19" x14ac:dyDescent="0.25">
      <c r="A4285" s="18" t="s">
        <v>13011</v>
      </c>
      <c r="B4285" s="18" t="s">
        <v>424</v>
      </c>
      <c r="C4285" s="18" t="s">
        <v>108</v>
      </c>
      <c r="D4285" s="18">
        <v>2003</v>
      </c>
      <c r="E4285" s="18">
        <f>VLOOKUP(D4285,'cpi roi'!A:C,2,FALSE)</f>
        <v>184</v>
      </c>
      <c r="F4285" s="18" t="s">
        <v>12479</v>
      </c>
      <c r="G4285" s="18">
        <v>6.7</v>
      </c>
      <c r="H4285" s="19">
        <v>43000</v>
      </c>
      <c r="I4285" s="18" t="s">
        <v>11606</v>
      </c>
      <c r="J4285" s="18" t="s">
        <v>11606</v>
      </c>
      <c r="K4285" s="18" t="s">
        <v>11671</v>
      </c>
      <c r="L4285" s="18" t="s">
        <v>457</v>
      </c>
      <c r="M4285" s="20">
        <v>0</v>
      </c>
      <c r="N4285" s="20">
        <v>22441497</v>
      </c>
      <c r="O4285" s="21">
        <f t="shared" si="198"/>
        <v>37162631.173369564</v>
      </c>
      <c r="P4285" s="22">
        <f t="shared" si="199"/>
        <v>0</v>
      </c>
      <c r="Q4285" s="20">
        <f t="shared" si="200"/>
        <v>12196465.760869564</v>
      </c>
      <c r="R4285" s="18" t="s">
        <v>11608</v>
      </c>
      <c r="S4285" s="18">
        <v>102</v>
      </c>
    </row>
    <row r="4286" spans="1:19" x14ac:dyDescent="0.25">
      <c r="A4286" s="18" t="s">
        <v>13012</v>
      </c>
      <c r="B4286" s="18" t="s">
        <v>20</v>
      </c>
      <c r="C4286" s="18" t="s">
        <v>29</v>
      </c>
      <c r="D4286" s="18">
        <v>2003</v>
      </c>
      <c r="E4286" s="18">
        <f>VLOOKUP(D4286,'cpi roi'!A:C,2,FALSE)</f>
        <v>184</v>
      </c>
      <c r="F4286" s="18" t="s">
        <v>12965</v>
      </c>
      <c r="G4286" s="18">
        <v>7.2</v>
      </c>
      <c r="H4286" s="19">
        <v>142000</v>
      </c>
      <c r="I4286" s="18" t="s">
        <v>5937</v>
      </c>
      <c r="J4286" s="18" t="s">
        <v>13013</v>
      </c>
      <c r="K4286" s="18" t="s">
        <v>10812</v>
      </c>
      <c r="L4286" s="18" t="s">
        <v>34</v>
      </c>
      <c r="M4286" s="20">
        <v>79000000</v>
      </c>
      <c r="N4286" s="20">
        <v>173013509</v>
      </c>
      <c r="O4286" s="21">
        <f t="shared" si="198"/>
        <v>286506609.74076086</v>
      </c>
      <c r="P4286" s="22">
        <f t="shared" si="199"/>
        <v>219.00444177215189</v>
      </c>
      <c r="Q4286" s="20">
        <f t="shared" si="200"/>
        <v>94029080.97826086</v>
      </c>
      <c r="R4286" s="18" t="s">
        <v>3747</v>
      </c>
      <c r="S4286" s="18">
        <v>154</v>
      </c>
    </row>
    <row r="4287" spans="1:19" x14ac:dyDescent="0.25">
      <c r="A4287" s="18" t="s">
        <v>13014</v>
      </c>
      <c r="B4287" s="18" t="s">
        <v>37</v>
      </c>
      <c r="C4287" s="18" t="s">
        <v>45</v>
      </c>
      <c r="D4287" s="18">
        <v>2003</v>
      </c>
      <c r="E4287" s="18">
        <f>VLOOKUP(D4287,'cpi roi'!A:C,2,FALSE)</f>
        <v>184</v>
      </c>
      <c r="F4287" s="18" t="s">
        <v>12965</v>
      </c>
      <c r="G4287" s="18">
        <v>5.9</v>
      </c>
      <c r="H4287" s="19">
        <v>96000</v>
      </c>
      <c r="I4287" s="18" t="s">
        <v>12609</v>
      </c>
      <c r="J4287" s="18" t="s">
        <v>13015</v>
      </c>
      <c r="K4287" s="18" t="s">
        <v>856</v>
      </c>
      <c r="L4287" s="18" t="s">
        <v>34</v>
      </c>
      <c r="M4287" s="20">
        <v>40000000</v>
      </c>
      <c r="N4287" s="20">
        <v>190538630</v>
      </c>
      <c r="O4287" s="21">
        <f t="shared" si="198"/>
        <v>315527829.13586956</v>
      </c>
      <c r="P4287" s="22">
        <f t="shared" si="199"/>
        <v>476.34657499999997</v>
      </c>
      <c r="Q4287" s="20">
        <f t="shared" si="200"/>
        <v>103553603.26086956</v>
      </c>
      <c r="R4287" s="18" t="s">
        <v>184</v>
      </c>
      <c r="S4287" s="18">
        <v>98</v>
      </c>
    </row>
    <row r="4288" spans="1:19" x14ac:dyDescent="0.25">
      <c r="A4288" s="18" t="s">
        <v>13016</v>
      </c>
      <c r="B4288" s="18" t="s">
        <v>20</v>
      </c>
      <c r="C4288" s="18" t="s">
        <v>4887</v>
      </c>
      <c r="D4288" s="18">
        <v>2003</v>
      </c>
      <c r="E4288" s="18">
        <f>VLOOKUP(D4288,'cpi roi'!A:C,2,FALSE)</f>
        <v>184</v>
      </c>
      <c r="F4288" s="18" t="s">
        <v>13017</v>
      </c>
      <c r="G4288" s="18">
        <v>5.3</v>
      </c>
      <c r="H4288" s="19">
        <v>22000</v>
      </c>
      <c r="I4288" s="18" t="s">
        <v>5477</v>
      </c>
      <c r="J4288" s="18" t="s">
        <v>5477</v>
      </c>
      <c r="K4288" s="18" t="s">
        <v>7209</v>
      </c>
      <c r="L4288" s="18" t="s">
        <v>26</v>
      </c>
      <c r="M4288" s="20">
        <v>12000000</v>
      </c>
      <c r="N4288" s="20">
        <v>23726793</v>
      </c>
      <c r="O4288" s="21">
        <f t="shared" si="198"/>
        <v>39291053.408152178</v>
      </c>
      <c r="P4288" s="22">
        <f t="shared" si="199"/>
        <v>197.723275</v>
      </c>
      <c r="Q4288" s="20">
        <f t="shared" si="200"/>
        <v>12894996.195652174</v>
      </c>
      <c r="R4288" s="18" t="s">
        <v>10878</v>
      </c>
      <c r="S4288" s="18">
        <v>119</v>
      </c>
    </row>
    <row r="4289" spans="1:19" x14ac:dyDescent="0.25">
      <c r="A4289" s="18" t="s">
        <v>13018</v>
      </c>
      <c r="B4289" s="18" t="s">
        <v>37</v>
      </c>
      <c r="C4289" s="18" t="s">
        <v>45</v>
      </c>
      <c r="D4289" s="18">
        <v>2003</v>
      </c>
      <c r="E4289" s="18">
        <f>VLOOKUP(D4289,'cpi roi'!A:C,2,FALSE)</f>
        <v>184</v>
      </c>
      <c r="F4289" s="18" t="s">
        <v>12923</v>
      </c>
      <c r="G4289" s="18">
        <v>7.5</v>
      </c>
      <c r="H4289" s="19">
        <v>54000</v>
      </c>
      <c r="I4289" s="18" t="s">
        <v>10738</v>
      </c>
      <c r="J4289" s="18" t="s">
        <v>10738</v>
      </c>
      <c r="K4289" s="18" t="s">
        <v>11874</v>
      </c>
      <c r="L4289" s="18" t="s">
        <v>34</v>
      </c>
      <c r="M4289" s="20">
        <v>30000000</v>
      </c>
      <c r="N4289" s="20">
        <v>48260279</v>
      </c>
      <c r="O4289" s="21">
        <f t="shared" si="198"/>
        <v>79917972.887500003</v>
      </c>
      <c r="P4289" s="22">
        <f t="shared" si="199"/>
        <v>160.86759666666666</v>
      </c>
      <c r="Q4289" s="20">
        <f t="shared" si="200"/>
        <v>26228412.5</v>
      </c>
      <c r="R4289" s="18" t="s">
        <v>2031</v>
      </c>
      <c r="S4289" s="18">
        <v>109</v>
      </c>
    </row>
    <row r="4290" spans="1:19" x14ac:dyDescent="0.25">
      <c r="A4290" s="18" t="s">
        <v>13019</v>
      </c>
      <c r="B4290" s="18" t="s">
        <v>2004</v>
      </c>
      <c r="C4290" s="18" t="s">
        <v>45</v>
      </c>
      <c r="D4290" s="18">
        <v>2003</v>
      </c>
      <c r="E4290" s="18">
        <f>VLOOKUP(D4290,'cpi roi'!A:C,2,FALSE)</f>
        <v>184</v>
      </c>
      <c r="F4290" s="18" t="s">
        <v>13020</v>
      </c>
      <c r="G4290" s="18">
        <v>5.5</v>
      </c>
      <c r="H4290" s="19">
        <v>140000</v>
      </c>
      <c r="I4290" s="18" t="s">
        <v>4522</v>
      </c>
      <c r="J4290" s="18" t="s">
        <v>11768</v>
      </c>
      <c r="K4290" s="18" t="s">
        <v>11255</v>
      </c>
      <c r="L4290" s="18" t="s">
        <v>34</v>
      </c>
      <c r="M4290" s="20">
        <v>48000000</v>
      </c>
      <c r="N4290" s="20">
        <v>220673217</v>
      </c>
      <c r="O4290" s="21">
        <f t="shared" si="198"/>
        <v>365430050.10815215</v>
      </c>
      <c r="P4290" s="22">
        <f t="shared" si="199"/>
        <v>459.73586875000001</v>
      </c>
      <c r="Q4290" s="20">
        <f t="shared" si="200"/>
        <v>119931096.19565217</v>
      </c>
      <c r="R4290" s="18" t="s">
        <v>8990</v>
      </c>
      <c r="S4290" s="18">
        <v>84</v>
      </c>
    </row>
    <row r="4291" spans="1:19" x14ac:dyDescent="0.25">
      <c r="A4291" s="18" t="s">
        <v>13021</v>
      </c>
      <c r="B4291" s="18" t="s">
        <v>2004</v>
      </c>
      <c r="C4291" s="18" t="s">
        <v>45</v>
      </c>
      <c r="D4291" s="18">
        <v>2003</v>
      </c>
      <c r="E4291" s="18">
        <f>VLOOKUP(D4291,'cpi roi'!A:C,2,FALSE)</f>
        <v>184</v>
      </c>
      <c r="F4291" s="18" t="s">
        <v>13022</v>
      </c>
      <c r="G4291" s="18">
        <v>6.4</v>
      </c>
      <c r="H4291" s="19">
        <v>218000</v>
      </c>
      <c r="I4291" s="18" t="s">
        <v>4499</v>
      </c>
      <c r="J4291" s="18" t="s">
        <v>13023</v>
      </c>
      <c r="K4291" s="18" t="s">
        <v>13024</v>
      </c>
      <c r="L4291" s="18" t="s">
        <v>34</v>
      </c>
      <c r="M4291" s="20">
        <v>50000000</v>
      </c>
      <c r="N4291" s="20">
        <v>177502387</v>
      </c>
      <c r="O4291" s="21">
        <f t="shared" ref="O4291:O4354" si="201">(304.7/E4291)*N4291</f>
        <v>293940094.12445652</v>
      </c>
      <c r="P4291" s="22">
        <f t="shared" ref="P4291:P4354" si="202">IFERROR(N4291/M4291, 0)*100</f>
        <v>355.004774</v>
      </c>
      <c r="Q4291" s="20">
        <f t="shared" ref="Q4291:Q4354" si="203">N4291/(E4291/100)</f>
        <v>96468688.586956516</v>
      </c>
      <c r="R4291" s="18" t="s">
        <v>13025</v>
      </c>
      <c r="S4291" s="18">
        <v>116</v>
      </c>
    </row>
    <row r="4292" spans="1:19" x14ac:dyDescent="0.25">
      <c r="A4292" s="18" t="s">
        <v>13026</v>
      </c>
      <c r="B4292" s="18" t="s">
        <v>2004</v>
      </c>
      <c r="C4292" s="18" t="s">
        <v>38</v>
      </c>
      <c r="D4292" s="18">
        <v>2003</v>
      </c>
      <c r="E4292" s="18">
        <f>VLOOKUP(D4292,'cpi roi'!A:C,2,FALSE)</f>
        <v>184</v>
      </c>
      <c r="F4292" s="18" t="s">
        <v>13027</v>
      </c>
      <c r="G4292" s="18">
        <v>5.8</v>
      </c>
      <c r="H4292" s="19">
        <v>171000</v>
      </c>
      <c r="I4292" s="18" t="s">
        <v>8255</v>
      </c>
      <c r="J4292" s="18" t="s">
        <v>12017</v>
      </c>
      <c r="K4292" s="18" t="s">
        <v>574</v>
      </c>
      <c r="L4292" s="18" t="s">
        <v>34</v>
      </c>
      <c r="M4292" s="20">
        <v>78000000</v>
      </c>
      <c r="N4292" s="20">
        <v>179265204</v>
      </c>
      <c r="O4292" s="21">
        <f t="shared" si="201"/>
        <v>296859280.7543478</v>
      </c>
      <c r="P4292" s="22">
        <f t="shared" si="202"/>
        <v>229.82718461538462</v>
      </c>
      <c r="Q4292" s="20">
        <f t="shared" si="203"/>
        <v>97426741.304347828</v>
      </c>
      <c r="R4292" s="18" t="s">
        <v>13028</v>
      </c>
      <c r="S4292" s="18">
        <v>110</v>
      </c>
    </row>
    <row r="4293" spans="1:19" x14ac:dyDescent="0.25">
      <c r="A4293" s="18" t="s">
        <v>13029</v>
      </c>
      <c r="B4293" s="18" t="s">
        <v>37</v>
      </c>
      <c r="C4293" s="18" t="s">
        <v>45</v>
      </c>
      <c r="D4293" s="18">
        <v>2003</v>
      </c>
      <c r="E4293" s="18">
        <f>VLOOKUP(D4293,'cpi roi'!A:C,2,FALSE)</f>
        <v>184</v>
      </c>
      <c r="F4293" s="18" t="s">
        <v>12507</v>
      </c>
      <c r="G4293" s="18">
        <v>5.8</v>
      </c>
      <c r="H4293" s="19">
        <v>61000</v>
      </c>
      <c r="I4293" s="18" t="s">
        <v>11903</v>
      </c>
      <c r="J4293" s="18" t="s">
        <v>13030</v>
      </c>
      <c r="K4293" s="18" t="s">
        <v>13031</v>
      </c>
      <c r="L4293" s="18" t="s">
        <v>34</v>
      </c>
      <c r="M4293" s="20">
        <v>25000000</v>
      </c>
      <c r="N4293" s="20">
        <v>50732139</v>
      </c>
      <c r="O4293" s="21">
        <f t="shared" si="201"/>
        <v>84011319.31141305</v>
      </c>
      <c r="P4293" s="22">
        <f t="shared" si="202"/>
        <v>202.92855599999999</v>
      </c>
      <c r="Q4293" s="20">
        <f t="shared" si="203"/>
        <v>27571814.673913043</v>
      </c>
      <c r="R4293" s="18" t="s">
        <v>27</v>
      </c>
      <c r="S4293" s="18">
        <v>105</v>
      </c>
    </row>
    <row r="4294" spans="1:19" x14ac:dyDescent="0.25">
      <c r="A4294" s="18" t="s">
        <v>13032</v>
      </c>
      <c r="B4294" s="18" t="s">
        <v>20</v>
      </c>
      <c r="C4294" s="18" t="s">
        <v>38</v>
      </c>
      <c r="D4294" s="18">
        <v>2003</v>
      </c>
      <c r="E4294" s="18">
        <f>VLOOKUP(D4294,'cpi roi'!A:C,2,FALSE)</f>
        <v>184</v>
      </c>
      <c r="F4294" s="18" t="s">
        <v>13033</v>
      </c>
      <c r="G4294" s="18">
        <v>6.6</v>
      </c>
      <c r="H4294" s="19">
        <v>237000</v>
      </c>
      <c r="I4294" s="18" t="s">
        <v>8514</v>
      </c>
      <c r="J4294" s="18" t="s">
        <v>3523</v>
      </c>
      <c r="K4294" s="18" t="s">
        <v>7640</v>
      </c>
      <c r="L4294" s="18" t="s">
        <v>34</v>
      </c>
      <c r="M4294" s="20">
        <v>130000000</v>
      </c>
      <c r="N4294" s="20">
        <v>273339556</v>
      </c>
      <c r="O4294" s="21">
        <f t="shared" si="201"/>
        <v>452644362.57173914</v>
      </c>
      <c r="P4294" s="22">
        <f t="shared" si="202"/>
        <v>210.26119692307694</v>
      </c>
      <c r="Q4294" s="20">
        <f t="shared" si="203"/>
        <v>148554106.52173913</v>
      </c>
      <c r="R4294" s="18" t="s">
        <v>35</v>
      </c>
      <c r="S4294" s="18">
        <v>147</v>
      </c>
    </row>
    <row r="4295" spans="1:19" x14ac:dyDescent="0.25">
      <c r="A4295" s="18" t="s">
        <v>13034</v>
      </c>
      <c r="B4295" s="18" t="s">
        <v>20</v>
      </c>
      <c r="C4295" s="18" t="s">
        <v>38</v>
      </c>
      <c r="D4295" s="18">
        <v>2003</v>
      </c>
      <c r="E4295" s="18">
        <f>VLOOKUP(D4295,'cpi roi'!A:C,2,FALSE)</f>
        <v>184</v>
      </c>
      <c r="F4295" s="18" t="s">
        <v>13035</v>
      </c>
      <c r="G4295" s="18">
        <v>7.4</v>
      </c>
      <c r="H4295" s="19">
        <v>68000</v>
      </c>
      <c r="I4295" s="18" t="s">
        <v>2833</v>
      </c>
      <c r="J4295" s="18" t="s">
        <v>13036</v>
      </c>
      <c r="K4295" s="18" t="s">
        <v>2833</v>
      </c>
      <c r="L4295" s="18" t="s">
        <v>34</v>
      </c>
      <c r="M4295" s="20">
        <v>22000000</v>
      </c>
      <c r="N4295" s="20">
        <v>68296293</v>
      </c>
      <c r="O4295" s="21">
        <f t="shared" si="201"/>
        <v>113097176.50597826</v>
      </c>
      <c r="P4295" s="22">
        <f t="shared" si="202"/>
        <v>310.43769545454546</v>
      </c>
      <c r="Q4295" s="20">
        <f t="shared" si="203"/>
        <v>37117550.543478258</v>
      </c>
      <c r="R4295" s="18" t="s">
        <v>2097</v>
      </c>
      <c r="S4295" s="18">
        <v>139</v>
      </c>
    </row>
    <row r="4296" spans="1:19" x14ac:dyDescent="0.25">
      <c r="A4296" s="18" t="s">
        <v>13037</v>
      </c>
      <c r="B4296" s="18" t="s">
        <v>2004</v>
      </c>
      <c r="C4296" s="18" t="s">
        <v>21</v>
      </c>
      <c r="D4296" s="18">
        <v>2003</v>
      </c>
      <c r="E4296" s="18">
        <f>VLOOKUP(D4296,'cpi roi'!A:C,2,FALSE)</f>
        <v>184</v>
      </c>
      <c r="F4296" s="18" t="s">
        <v>13038</v>
      </c>
      <c r="G4296" s="18">
        <v>6.5</v>
      </c>
      <c r="H4296" s="19">
        <v>79000</v>
      </c>
      <c r="I4296" s="18" t="s">
        <v>267</v>
      </c>
      <c r="J4296" s="18" t="s">
        <v>13039</v>
      </c>
      <c r="K4296" s="18" t="s">
        <v>6288</v>
      </c>
      <c r="L4296" s="18" t="s">
        <v>34</v>
      </c>
      <c r="M4296" s="20">
        <v>65000000</v>
      </c>
      <c r="N4296" s="20">
        <v>141337989</v>
      </c>
      <c r="O4296" s="21">
        <f t="shared" si="201"/>
        <v>234052637.21902174</v>
      </c>
      <c r="P4296" s="22">
        <f t="shared" si="202"/>
        <v>217.44306</v>
      </c>
      <c r="Q4296" s="20">
        <f t="shared" si="203"/>
        <v>76814124.456521735</v>
      </c>
      <c r="R4296" s="18" t="s">
        <v>11858</v>
      </c>
      <c r="S4296" s="18">
        <v>117</v>
      </c>
    </row>
    <row r="4297" spans="1:19" x14ac:dyDescent="0.25">
      <c r="A4297" s="18" t="s">
        <v>13040</v>
      </c>
      <c r="B4297" s="18" t="s">
        <v>20</v>
      </c>
      <c r="C4297" s="18" t="s">
        <v>38</v>
      </c>
      <c r="D4297" s="18">
        <v>2003</v>
      </c>
      <c r="E4297" s="18">
        <f>VLOOKUP(D4297,'cpi roi'!A:C,2,FALSE)</f>
        <v>184</v>
      </c>
      <c r="F4297" s="18" t="s">
        <v>13035</v>
      </c>
      <c r="G4297" s="18">
        <v>5.7</v>
      </c>
      <c r="H4297" s="19">
        <v>113000</v>
      </c>
      <c r="I4297" s="18" t="s">
        <v>9911</v>
      </c>
      <c r="J4297" s="18" t="s">
        <v>700</v>
      </c>
      <c r="K4297" s="18" t="s">
        <v>2666</v>
      </c>
      <c r="L4297" s="18" t="s">
        <v>199</v>
      </c>
      <c r="M4297" s="20">
        <v>30000000</v>
      </c>
      <c r="N4297" s="20">
        <v>116632628</v>
      </c>
      <c r="O4297" s="21">
        <f t="shared" si="201"/>
        <v>193141096.47608694</v>
      </c>
      <c r="P4297" s="22">
        <f t="shared" si="202"/>
        <v>388.77542666666665</v>
      </c>
      <c r="Q4297" s="20">
        <f t="shared" si="203"/>
        <v>63387297.826086953</v>
      </c>
      <c r="R4297" s="18" t="s">
        <v>2031</v>
      </c>
      <c r="S4297" s="18">
        <v>97</v>
      </c>
    </row>
    <row r="4298" spans="1:19" x14ac:dyDescent="0.25">
      <c r="A4298" s="18" t="s">
        <v>13041</v>
      </c>
      <c r="B4298" s="18" t="s">
        <v>2004</v>
      </c>
      <c r="C4298" s="18" t="s">
        <v>45</v>
      </c>
      <c r="D4298" s="18">
        <v>2003</v>
      </c>
      <c r="E4298" s="18">
        <f>VLOOKUP(D4298,'cpi roi'!A:C,2,FALSE)</f>
        <v>184</v>
      </c>
      <c r="F4298" s="18" t="s">
        <v>12127</v>
      </c>
      <c r="G4298" s="18">
        <v>6.7</v>
      </c>
      <c r="H4298" s="19">
        <v>380000</v>
      </c>
      <c r="I4298" s="18" t="s">
        <v>7950</v>
      </c>
      <c r="J4298" s="18" t="s">
        <v>10300</v>
      </c>
      <c r="K4298" s="18" t="s">
        <v>7916</v>
      </c>
      <c r="L4298" s="18" t="s">
        <v>34</v>
      </c>
      <c r="M4298" s="20">
        <v>81000000</v>
      </c>
      <c r="N4298" s="20">
        <v>484592874</v>
      </c>
      <c r="O4298" s="21">
        <f t="shared" si="201"/>
        <v>802475264.7163043</v>
      </c>
      <c r="P4298" s="22">
        <f t="shared" si="202"/>
        <v>598.26280740740742</v>
      </c>
      <c r="Q4298" s="20">
        <f t="shared" si="203"/>
        <v>263365692.39130434</v>
      </c>
      <c r="R4298" s="18" t="s">
        <v>11039</v>
      </c>
      <c r="S4298" s="18">
        <v>101</v>
      </c>
    </row>
    <row r="4299" spans="1:19" x14ac:dyDescent="0.25">
      <c r="A4299" s="18" t="s">
        <v>13042</v>
      </c>
      <c r="B4299" s="18" t="s">
        <v>20</v>
      </c>
      <c r="C4299" s="18" t="s">
        <v>108</v>
      </c>
      <c r="D4299" s="18">
        <v>2003</v>
      </c>
      <c r="E4299" s="18">
        <f>VLOOKUP(D4299,'cpi roi'!A:C,2,FALSE)</f>
        <v>184</v>
      </c>
      <c r="F4299" s="18" t="s">
        <v>13043</v>
      </c>
      <c r="G4299" s="18">
        <v>8</v>
      </c>
      <c r="H4299" s="19">
        <v>141000</v>
      </c>
      <c r="I4299" s="18" t="s">
        <v>6527</v>
      </c>
      <c r="J4299" s="18" t="s">
        <v>6527</v>
      </c>
      <c r="K4299" s="18" t="s">
        <v>5214</v>
      </c>
      <c r="L4299" s="18" t="s">
        <v>3814</v>
      </c>
      <c r="M4299" s="20">
        <v>10000000</v>
      </c>
      <c r="N4299" s="20">
        <v>16689283</v>
      </c>
      <c r="O4299" s="21">
        <f t="shared" si="201"/>
        <v>27637089.837499999</v>
      </c>
      <c r="P4299" s="22">
        <f t="shared" si="202"/>
        <v>166.89283</v>
      </c>
      <c r="Q4299" s="20">
        <f t="shared" si="203"/>
        <v>9070262.5</v>
      </c>
      <c r="R4299" s="18" t="s">
        <v>10417</v>
      </c>
      <c r="S4299" s="18">
        <v>178</v>
      </c>
    </row>
    <row r="4300" spans="1:19" x14ac:dyDescent="0.25">
      <c r="A4300" s="18" t="s">
        <v>13044</v>
      </c>
      <c r="B4300" s="18" t="s">
        <v>37</v>
      </c>
      <c r="C4300" s="18" t="s">
        <v>29</v>
      </c>
      <c r="D4300" s="18">
        <v>2003</v>
      </c>
      <c r="E4300" s="18">
        <f>VLOOKUP(D4300,'cpi roi'!A:C,2,FALSE)</f>
        <v>184</v>
      </c>
      <c r="F4300" s="18" t="s">
        <v>13045</v>
      </c>
      <c r="G4300" s="18">
        <v>7</v>
      </c>
      <c r="H4300" s="19">
        <v>235000</v>
      </c>
      <c r="I4300" s="18" t="s">
        <v>9084</v>
      </c>
      <c r="J4300" s="18" t="s">
        <v>13046</v>
      </c>
      <c r="K4300" s="18" t="s">
        <v>13047</v>
      </c>
      <c r="L4300" s="18" t="s">
        <v>34</v>
      </c>
      <c r="M4300" s="20">
        <v>33000000</v>
      </c>
      <c r="N4300" s="20">
        <v>223853736</v>
      </c>
      <c r="O4300" s="21">
        <f t="shared" si="201"/>
        <v>370696920.43043476</v>
      </c>
      <c r="P4300" s="22">
        <f t="shared" si="202"/>
        <v>678.34465454545455</v>
      </c>
      <c r="Q4300" s="20">
        <f t="shared" si="203"/>
        <v>121659639.13043478</v>
      </c>
      <c r="R4300" s="18" t="s">
        <v>2031</v>
      </c>
      <c r="S4300" s="18">
        <v>97</v>
      </c>
    </row>
    <row r="4301" spans="1:19" x14ac:dyDescent="0.25">
      <c r="A4301" s="18" t="s">
        <v>13048</v>
      </c>
      <c r="B4301" s="18" t="s">
        <v>37</v>
      </c>
      <c r="C4301" s="18" t="s">
        <v>45</v>
      </c>
      <c r="D4301" s="18">
        <v>2003</v>
      </c>
      <c r="E4301" s="18">
        <f>VLOOKUP(D4301,'cpi roi'!A:C,2,FALSE)</f>
        <v>184</v>
      </c>
      <c r="F4301" s="18" t="s">
        <v>13049</v>
      </c>
      <c r="G4301" s="18">
        <v>6.2</v>
      </c>
      <c r="H4301" s="19">
        <v>129000</v>
      </c>
      <c r="I4301" s="18" t="s">
        <v>9973</v>
      </c>
      <c r="J4301" s="18" t="s">
        <v>961</v>
      </c>
      <c r="K4301" s="18" t="s">
        <v>597</v>
      </c>
      <c r="L4301" s="18" t="s">
        <v>34</v>
      </c>
      <c r="M4301" s="20">
        <v>20000000</v>
      </c>
      <c r="N4301" s="20">
        <v>160846332</v>
      </c>
      <c r="O4301" s="21">
        <f t="shared" si="201"/>
        <v>266358029.13260871</v>
      </c>
      <c r="P4301" s="22">
        <f t="shared" si="202"/>
        <v>804.23165999999992</v>
      </c>
      <c r="Q4301" s="20">
        <f t="shared" si="203"/>
        <v>87416484.782608688</v>
      </c>
      <c r="R4301" s="18" t="s">
        <v>13050</v>
      </c>
      <c r="S4301" s="18">
        <v>97</v>
      </c>
    </row>
    <row r="4302" spans="1:19" x14ac:dyDescent="0.25">
      <c r="A4302" s="18" t="s">
        <v>13051</v>
      </c>
      <c r="B4302" s="18" t="s">
        <v>2004</v>
      </c>
      <c r="C4302" s="18" t="s">
        <v>38</v>
      </c>
      <c r="D4302" s="18">
        <v>2003</v>
      </c>
      <c r="E4302" s="18">
        <f>VLOOKUP(D4302,'cpi roi'!A:C,2,FALSE)</f>
        <v>184</v>
      </c>
      <c r="F4302" s="18" t="s">
        <v>12393</v>
      </c>
      <c r="G4302" s="18">
        <v>4.9000000000000004</v>
      </c>
      <c r="H4302" s="19">
        <v>123000</v>
      </c>
      <c r="I4302" s="18" t="s">
        <v>11277</v>
      </c>
      <c r="J4302" s="18" t="s">
        <v>864</v>
      </c>
      <c r="K4302" s="18" t="s">
        <v>2136</v>
      </c>
      <c r="L4302" s="18" t="s">
        <v>34</v>
      </c>
      <c r="M4302" s="20">
        <v>120000000</v>
      </c>
      <c r="N4302" s="20">
        <v>259175788</v>
      </c>
      <c r="O4302" s="21">
        <f t="shared" si="201"/>
        <v>429189470.67173916</v>
      </c>
      <c r="P4302" s="22">
        <f t="shared" si="202"/>
        <v>215.97982333333334</v>
      </c>
      <c r="Q4302" s="20">
        <f t="shared" si="203"/>
        <v>140856406.52173913</v>
      </c>
      <c r="R4302" s="18" t="s">
        <v>35</v>
      </c>
      <c r="S4302" s="18">
        <v>106</v>
      </c>
    </row>
    <row r="4303" spans="1:19" x14ac:dyDescent="0.25">
      <c r="A4303" s="18" t="s">
        <v>13052</v>
      </c>
      <c r="B4303" s="18" t="s">
        <v>2004</v>
      </c>
      <c r="C4303" s="18" t="s">
        <v>45</v>
      </c>
      <c r="D4303" s="18">
        <v>2003</v>
      </c>
      <c r="E4303" s="18">
        <f>VLOOKUP(D4303,'cpi roi'!A:C,2,FALSE)</f>
        <v>184</v>
      </c>
      <c r="F4303" s="18" t="s">
        <v>12962</v>
      </c>
      <c r="G4303" s="18">
        <v>4.8</v>
      </c>
      <c r="H4303" s="19">
        <v>63000</v>
      </c>
      <c r="I4303" s="18" t="s">
        <v>12268</v>
      </c>
      <c r="J4303" s="18" t="s">
        <v>11827</v>
      </c>
      <c r="K4303" s="18" t="s">
        <v>7783</v>
      </c>
      <c r="L4303" s="18" t="s">
        <v>34</v>
      </c>
      <c r="M4303" s="20">
        <v>45000000</v>
      </c>
      <c r="N4303" s="20">
        <v>124914842</v>
      </c>
      <c r="O4303" s="21">
        <f t="shared" si="201"/>
        <v>206856262.81195652</v>
      </c>
      <c r="P4303" s="22">
        <f t="shared" si="202"/>
        <v>277.58853777777779</v>
      </c>
      <c r="Q4303" s="20">
        <f t="shared" si="203"/>
        <v>67888501.086956516</v>
      </c>
      <c r="R4303" s="18" t="s">
        <v>122</v>
      </c>
      <c r="S4303" s="18">
        <v>95</v>
      </c>
    </row>
    <row r="4304" spans="1:19" x14ac:dyDescent="0.25">
      <c r="A4304" s="18" t="s">
        <v>13053</v>
      </c>
      <c r="B4304" s="18" t="s">
        <v>2004</v>
      </c>
      <c r="C4304" s="18" t="s">
        <v>45</v>
      </c>
      <c r="D4304" s="18">
        <v>2003</v>
      </c>
      <c r="E4304" s="18">
        <f>VLOOKUP(D4304,'cpi roi'!A:C,2,FALSE)</f>
        <v>184</v>
      </c>
      <c r="F4304" s="18" t="s">
        <v>12656</v>
      </c>
      <c r="G4304" s="18">
        <v>5.6</v>
      </c>
      <c r="H4304" s="19">
        <v>14000</v>
      </c>
      <c r="I4304" s="18" t="s">
        <v>7966</v>
      </c>
      <c r="J4304" s="18" t="s">
        <v>9216</v>
      </c>
      <c r="K4304" s="18" t="s">
        <v>11130</v>
      </c>
      <c r="L4304" s="18" t="s">
        <v>34</v>
      </c>
      <c r="M4304" s="20">
        <v>17000000</v>
      </c>
      <c r="N4304" s="20">
        <v>23769505</v>
      </c>
      <c r="O4304" s="21">
        <f t="shared" si="201"/>
        <v>39361783.551630437</v>
      </c>
      <c r="P4304" s="22">
        <f t="shared" si="202"/>
        <v>139.82061764705881</v>
      </c>
      <c r="Q4304" s="20">
        <f t="shared" si="203"/>
        <v>12918209.239130434</v>
      </c>
      <c r="R4304" s="18" t="s">
        <v>48</v>
      </c>
      <c r="S4304" s="18">
        <v>98</v>
      </c>
    </row>
    <row r="4305" spans="1:19" x14ac:dyDescent="0.25">
      <c r="A4305" s="18" t="s">
        <v>13054</v>
      </c>
      <c r="B4305" s="18" t="s">
        <v>2004</v>
      </c>
      <c r="C4305" s="18" t="s">
        <v>45</v>
      </c>
      <c r="D4305" s="18">
        <v>2003</v>
      </c>
      <c r="E4305" s="18">
        <f>VLOOKUP(D4305,'cpi roi'!A:C,2,FALSE)</f>
        <v>184</v>
      </c>
      <c r="F4305" s="18" t="s">
        <v>13004</v>
      </c>
      <c r="G4305" s="18">
        <v>6.2</v>
      </c>
      <c r="H4305" s="19">
        <v>207000</v>
      </c>
      <c r="I4305" s="18" t="s">
        <v>8015</v>
      </c>
      <c r="J4305" s="18" t="s">
        <v>13055</v>
      </c>
      <c r="K4305" s="18" t="s">
        <v>25</v>
      </c>
      <c r="L4305" s="18" t="s">
        <v>34</v>
      </c>
      <c r="M4305" s="20">
        <v>75000000</v>
      </c>
      <c r="N4305" s="20">
        <v>195745823</v>
      </c>
      <c r="O4305" s="21">
        <f t="shared" si="201"/>
        <v>324150827.54402173</v>
      </c>
      <c r="P4305" s="22">
        <f t="shared" si="202"/>
        <v>260.99443066666669</v>
      </c>
      <c r="Q4305" s="20">
        <f t="shared" si="203"/>
        <v>106383599.45652173</v>
      </c>
      <c r="R4305" s="18" t="s">
        <v>11858</v>
      </c>
      <c r="S4305" s="18">
        <v>106</v>
      </c>
    </row>
    <row r="4306" spans="1:19" x14ac:dyDescent="0.25">
      <c r="A4306" s="18" t="s">
        <v>13056</v>
      </c>
      <c r="B4306" s="18" t="s">
        <v>20</v>
      </c>
      <c r="C4306" s="18" t="s">
        <v>29</v>
      </c>
      <c r="D4306" s="18">
        <v>2003</v>
      </c>
      <c r="E4306" s="18">
        <f>VLOOKUP(D4306,'cpi roi'!A:C,2,FALSE)</f>
        <v>184</v>
      </c>
      <c r="F4306" s="18" t="s">
        <v>13057</v>
      </c>
      <c r="G4306" s="18">
        <v>5.7</v>
      </c>
      <c r="H4306" s="19">
        <v>52000</v>
      </c>
      <c r="I4306" s="18" t="s">
        <v>13058</v>
      </c>
      <c r="J4306" s="18" t="s">
        <v>13058</v>
      </c>
      <c r="K4306" s="18" t="s">
        <v>13059</v>
      </c>
      <c r="L4306" s="18" t="s">
        <v>34</v>
      </c>
      <c r="M4306" s="20">
        <v>500000</v>
      </c>
      <c r="N4306" s="20">
        <v>54683487</v>
      </c>
      <c r="O4306" s="21">
        <f t="shared" si="201"/>
        <v>90554665.700543478</v>
      </c>
      <c r="P4306" s="22">
        <f t="shared" si="202"/>
        <v>10936.697399999999</v>
      </c>
      <c r="Q4306" s="20">
        <f t="shared" si="203"/>
        <v>29719286.413043477</v>
      </c>
      <c r="R4306" s="18" t="s">
        <v>13060</v>
      </c>
      <c r="S4306" s="18">
        <v>79</v>
      </c>
    </row>
    <row r="4307" spans="1:19" x14ac:dyDescent="0.25">
      <c r="A4307" s="18" t="s">
        <v>13061</v>
      </c>
      <c r="B4307" s="18" t="s">
        <v>2004</v>
      </c>
      <c r="C4307" s="18" t="s">
        <v>45</v>
      </c>
      <c r="D4307" s="18">
        <v>2003</v>
      </c>
      <c r="E4307" s="18">
        <f>VLOOKUP(D4307,'cpi roi'!A:C,2,FALSE)</f>
        <v>184</v>
      </c>
      <c r="F4307" s="18" t="s">
        <v>13062</v>
      </c>
      <c r="G4307" s="18">
        <v>6.7</v>
      </c>
      <c r="H4307" s="19">
        <v>115000</v>
      </c>
      <c r="I4307" s="18" t="s">
        <v>218</v>
      </c>
      <c r="J4307" s="18" t="s">
        <v>218</v>
      </c>
      <c r="K4307" s="18" t="s">
        <v>25</v>
      </c>
      <c r="L4307" s="18" t="s">
        <v>34</v>
      </c>
      <c r="M4307" s="20">
        <v>80000000</v>
      </c>
      <c r="N4307" s="20">
        <v>265328738</v>
      </c>
      <c r="O4307" s="21">
        <f t="shared" si="201"/>
        <v>439378622.11195654</v>
      </c>
      <c r="P4307" s="22">
        <f t="shared" si="202"/>
        <v>331.66092250000003</v>
      </c>
      <c r="Q4307" s="20">
        <f t="shared" si="203"/>
        <v>144200401.0869565</v>
      </c>
      <c r="R4307" s="18" t="s">
        <v>35</v>
      </c>
      <c r="S4307" s="18">
        <v>128</v>
      </c>
    </row>
    <row r="4308" spans="1:19" x14ac:dyDescent="0.25">
      <c r="A4308" s="18" t="s">
        <v>13063</v>
      </c>
      <c r="B4308" s="18" t="s">
        <v>2004</v>
      </c>
      <c r="C4308" s="18" t="s">
        <v>67</v>
      </c>
      <c r="D4308" s="18">
        <v>2003</v>
      </c>
      <c r="E4308" s="18">
        <f>VLOOKUP(D4308,'cpi roi'!A:C,2,FALSE)</f>
        <v>184</v>
      </c>
      <c r="F4308" s="18" t="s">
        <v>12968</v>
      </c>
      <c r="G4308" s="18">
        <v>6.9</v>
      </c>
      <c r="H4308" s="19">
        <v>74000</v>
      </c>
      <c r="I4308" s="18" t="s">
        <v>13064</v>
      </c>
      <c r="J4308" s="18" t="s">
        <v>13065</v>
      </c>
      <c r="K4308" s="18" t="s">
        <v>9278</v>
      </c>
      <c r="L4308" s="18" t="s">
        <v>26</v>
      </c>
      <c r="M4308" s="20">
        <v>12000000</v>
      </c>
      <c r="N4308" s="20">
        <v>33030115</v>
      </c>
      <c r="O4308" s="21">
        <f t="shared" si="201"/>
        <v>54697152.394021742</v>
      </c>
      <c r="P4308" s="22">
        <f t="shared" si="202"/>
        <v>275.25095833333336</v>
      </c>
      <c r="Q4308" s="20">
        <f t="shared" si="203"/>
        <v>17951149.456521738</v>
      </c>
      <c r="R4308" s="18" t="s">
        <v>13066</v>
      </c>
      <c r="S4308" s="18">
        <v>100</v>
      </c>
    </row>
    <row r="4309" spans="1:19" x14ac:dyDescent="0.25">
      <c r="A4309" s="18" t="s">
        <v>13067</v>
      </c>
      <c r="B4309" s="18" t="s">
        <v>37</v>
      </c>
      <c r="C4309" s="18" t="s">
        <v>29</v>
      </c>
      <c r="D4309" s="18">
        <v>2003</v>
      </c>
      <c r="E4309" s="18">
        <f>VLOOKUP(D4309,'cpi roi'!A:C,2,FALSE)</f>
        <v>184</v>
      </c>
      <c r="F4309" s="18" t="s">
        <v>13068</v>
      </c>
      <c r="G4309" s="18">
        <v>4</v>
      </c>
      <c r="H4309" s="19">
        <v>59000</v>
      </c>
      <c r="I4309" s="18" t="s">
        <v>13069</v>
      </c>
      <c r="J4309" s="18" t="s">
        <v>11384</v>
      </c>
      <c r="K4309" s="18" t="s">
        <v>6846</v>
      </c>
      <c r="L4309" s="18" t="s">
        <v>34</v>
      </c>
      <c r="M4309" s="20">
        <v>109000000</v>
      </c>
      <c r="N4309" s="20">
        <v>133960541</v>
      </c>
      <c r="O4309" s="21">
        <f t="shared" si="201"/>
        <v>221835743.71032608</v>
      </c>
      <c r="P4309" s="22">
        <f t="shared" si="202"/>
        <v>122.89957889908256</v>
      </c>
      <c r="Q4309" s="20">
        <f t="shared" si="203"/>
        <v>72804641.847826079</v>
      </c>
      <c r="R4309" s="18" t="s">
        <v>65</v>
      </c>
      <c r="S4309" s="18">
        <v>82</v>
      </c>
    </row>
    <row r="4310" spans="1:19" x14ac:dyDescent="0.25">
      <c r="A4310" s="18" t="s">
        <v>13070</v>
      </c>
      <c r="B4310" s="18" t="s">
        <v>341</v>
      </c>
      <c r="C4310" s="18" t="s">
        <v>394</v>
      </c>
      <c r="D4310" s="18">
        <v>2003</v>
      </c>
      <c r="E4310" s="18">
        <f>VLOOKUP(D4310,'cpi roi'!A:C,2,FALSE)</f>
        <v>184</v>
      </c>
      <c r="F4310" s="18" t="s">
        <v>13071</v>
      </c>
      <c r="G4310" s="18">
        <v>6.8</v>
      </c>
      <c r="H4310" s="19">
        <v>101000</v>
      </c>
      <c r="I4310" s="18" t="s">
        <v>13072</v>
      </c>
      <c r="J4310" s="18" t="s">
        <v>4002</v>
      </c>
      <c r="K4310" s="18" t="s">
        <v>10570</v>
      </c>
      <c r="L4310" s="18" t="s">
        <v>34</v>
      </c>
      <c r="M4310" s="20">
        <v>128000000</v>
      </c>
      <c r="N4310" s="20">
        <v>250397798</v>
      </c>
      <c r="O4310" s="21">
        <f t="shared" si="201"/>
        <v>414653310.05760872</v>
      </c>
      <c r="P4310" s="22">
        <f t="shared" si="202"/>
        <v>195.6232796875</v>
      </c>
      <c r="Q4310" s="20">
        <f t="shared" si="203"/>
        <v>136085759.78260869</v>
      </c>
      <c r="R4310" s="18" t="s">
        <v>616</v>
      </c>
      <c r="S4310" s="18">
        <v>85</v>
      </c>
    </row>
    <row r="4311" spans="1:19" x14ac:dyDescent="0.25">
      <c r="A4311" s="18" t="s">
        <v>13073</v>
      </c>
      <c r="B4311" s="18" t="s">
        <v>452</v>
      </c>
      <c r="C4311" s="18" t="s">
        <v>21</v>
      </c>
      <c r="D4311" s="18">
        <v>2003</v>
      </c>
      <c r="E4311" s="18">
        <f>VLOOKUP(D4311,'cpi roi'!A:C,2,FALSE)</f>
        <v>184</v>
      </c>
      <c r="F4311" s="18" t="s">
        <v>13074</v>
      </c>
      <c r="G4311" s="18">
        <v>5</v>
      </c>
      <c r="H4311" s="19">
        <v>14000</v>
      </c>
      <c r="I4311" s="18" t="s">
        <v>10239</v>
      </c>
      <c r="J4311" s="18" t="s">
        <v>10239</v>
      </c>
      <c r="K4311" s="18" t="s">
        <v>10239</v>
      </c>
      <c r="L4311" s="18" t="s">
        <v>34</v>
      </c>
      <c r="M4311" s="20">
        <v>10000000</v>
      </c>
      <c r="N4311" s="20">
        <v>402599</v>
      </c>
      <c r="O4311" s="21">
        <f t="shared" si="201"/>
        <v>666695.19184782612</v>
      </c>
      <c r="P4311" s="22">
        <f t="shared" si="202"/>
        <v>4.0259900000000002</v>
      </c>
      <c r="Q4311" s="20">
        <f t="shared" si="203"/>
        <v>218803.80434782608</v>
      </c>
      <c r="R4311" s="18" t="s">
        <v>13075</v>
      </c>
      <c r="S4311" s="18">
        <v>93</v>
      </c>
    </row>
    <row r="4312" spans="1:19" x14ac:dyDescent="0.25">
      <c r="A4312" s="18" t="s">
        <v>13076</v>
      </c>
      <c r="B4312" s="18" t="s">
        <v>20</v>
      </c>
      <c r="C4312" s="18" t="s">
        <v>38</v>
      </c>
      <c r="D4312" s="18">
        <v>2003</v>
      </c>
      <c r="E4312" s="18">
        <f>VLOOKUP(D4312,'cpi roi'!A:C,2,FALSE)</f>
        <v>184</v>
      </c>
      <c r="F4312" s="18" t="s">
        <v>12768</v>
      </c>
      <c r="G4312" s="18">
        <v>6.6</v>
      </c>
      <c r="H4312" s="19">
        <v>115000</v>
      </c>
      <c r="I4312" s="18" t="s">
        <v>10323</v>
      </c>
      <c r="J4312" s="18" t="s">
        <v>1104</v>
      </c>
      <c r="K4312" s="18" t="s">
        <v>4462</v>
      </c>
      <c r="L4312" s="18" t="s">
        <v>34</v>
      </c>
      <c r="M4312" s="20">
        <v>75000000</v>
      </c>
      <c r="N4312" s="20">
        <v>86468162</v>
      </c>
      <c r="O4312" s="21">
        <f t="shared" si="201"/>
        <v>143189396.52934784</v>
      </c>
      <c r="P4312" s="22">
        <f t="shared" si="202"/>
        <v>115.29088266666668</v>
      </c>
      <c r="Q4312" s="20">
        <f t="shared" si="203"/>
        <v>46993566.304347821</v>
      </c>
      <c r="R4312" s="18" t="s">
        <v>12637</v>
      </c>
      <c r="S4312" s="18">
        <v>121</v>
      </c>
    </row>
    <row r="4313" spans="1:19" x14ac:dyDescent="0.25">
      <c r="A4313" s="18" t="s">
        <v>13077</v>
      </c>
      <c r="B4313" s="18" t="s">
        <v>20</v>
      </c>
      <c r="C4313" s="18" t="s">
        <v>56</v>
      </c>
      <c r="D4313" s="18">
        <v>2003</v>
      </c>
      <c r="E4313" s="18">
        <f>VLOOKUP(D4313,'cpi roi'!A:C,2,FALSE)</f>
        <v>184</v>
      </c>
      <c r="F4313" s="18" t="s">
        <v>12728</v>
      </c>
      <c r="G4313" s="18">
        <v>6.2</v>
      </c>
      <c r="H4313" s="19">
        <v>156000</v>
      </c>
      <c r="I4313" s="18" t="s">
        <v>9319</v>
      </c>
      <c r="J4313" s="18" t="s">
        <v>13078</v>
      </c>
      <c r="K4313" s="18" t="s">
        <v>13079</v>
      </c>
      <c r="L4313" s="18" t="s">
        <v>34</v>
      </c>
      <c r="M4313" s="20">
        <v>26000000</v>
      </c>
      <c r="N4313" s="20">
        <v>90941129</v>
      </c>
      <c r="O4313" s="21">
        <f t="shared" si="201"/>
        <v>150596532.64293477</v>
      </c>
      <c r="P4313" s="22">
        <f t="shared" si="202"/>
        <v>349.77357307692307</v>
      </c>
      <c r="Q4313" s="20">
        <f t="shared" si="203"/>
        <v>49424526.630434781</v>
      </c>
      <c r="R4313" s="18" t="s">
        <v>2031</v>
      </c>
      <c r="S4313" s="18">
        <v>90</v>
      </c>
    </row>
    <row r="4314" spans="1:19" x14ac:dyDescent="0.25">
      <c r="A4314" s="18" t="s">
        <v>13080</v>
      </c>
      <c r="B4314" s="18" t="s">
        <v>20</v>
      </c>
      <c r="C4314" s="18" t="s">
        <v>108</v>
      </c>
      <c r="D4314" s="18">
        <v>2003</v>
      </c>
      <c r="E4314" s="18">
        <f>VLOOKUP(D4314,'cpi roi'!A:C,2,FALSE)</f>
        <v>184</v>
      </c>
      <c r="F4314" s="18" t="s">
        <v>13081</v>
      </c>
      <c r="G4314" s="18">
        <v>7.6</v>
      </c>
      <c r="H4314" s="19">
        <v>228000</v>
      </c>
      <c r="I4314" s="18" t="s">
        <v>11365</v>
      </c>
      <c r="J4314" s="18" t="s">
        <v>11366</v>
      </c>
      <c r="K4314" s="18" t="s">
        <v>992</v>
      </c>
      <c r="L4314" s="18" t="s">
        <v>34</v>
      </c>
      <c r="M4314" s="20">
        <v>20000000</v>
      </c>
      <c r="N4314" s="20">
        <v>60427839</v>
      </c>
      <c r="O4314" s="21">
        <f t="shared" si="201"/>
        <v>100067187.73532608</v>
      </c>
      <c r="P4314" s="22">
        <f t="shared" si="202"/>
        <v>302.13919499999997</v>
      </c>
      <c r="Q4314" s="20">
        <f t="shared" si="203"/>
        <v>32841216.847826086</v>
      </c>
      <c r="R4314" s="18" t="s">
        <v>13082</v>
      </c>
      <c r="S4314" s="18">
        <v>124</v>
      </c>
    </row>
    <row r="4315" spans="1:19" x14ac:dyDescent="0.25">
      <c r="A4315" s="18" t="s">
        <v>13083</v>
      </c>
      <c r="B4315" s="18" t="s">
        <v>2004</v>
      </c>
      <c r="C4315" s="18" t="s">
        <v>45</v>
      </c>
      <c r="D4315" s="18">
        <v>2003</v>
      </c>
      <c r="E4315" s="18">
        <f>VLOOKUP(D4315,'cpi roi'!A:C,2,FALSE)</f>
        <v>184</v>
      </c>
      <c r="F4315" s="18" t="s">
        <v>12700</v>
      </c>
      <c r="G4315" s="18">
        <v>6.2</v>
      </c>
      <c r="H4315" s="19">
        <v>93000</v>
      </c>
      <c r="I4315" s="18" t="s">
        <v>2099</v>
      </c>
      <c r="J4315" s="18" t="s">
        <v>10768</v>
      </c>
      <c r="K4315" s="18" t="s">
        <v>9716</v>
      </c>
      <c r="L4315" s="18" t="s">
        <v>34</v>
      </c>
      <c r="M4315" s="20">
        <v>60000000</v>
      </c>
      <c r="N4315" s="20">
        <v>120801243</v>
      </c>
      <c r="O4315" s="21">
        <f t="shared" si="201"/>
        <v>200044232.29402176</v>
      </c>
      <c r="P4315" s="22">
        <f t="shared" si="202"/>
        <v>201.33540499999998</v>
      </c>
      <c r="Q4315" s="20">
        <f t="shared" si="203"/>
        <v>65652849.456521735</v>
      </c>
      <c r="R4315" s="18" t="s">
        <v>65</v>
      </c>
      <c r="S4315" s="18">
        <v>100</v>
      </c>
    </row>
    <row r="4316" spans="1:19" x14ac:dyDescent="0.25">
      <c r="A4316" s="18" t="s">
        <v>13084</v>
      </c>
      <c r="B4316" s="18" t="s">
        <v>37</v>
      </c>
      <c r="C4316" s="18" t="s">
        <v>38</v>
      </c>
      <c r="D4316" s="18">
        <v>2003</v>
      </c>
      <c r="E4316" s="18">
        <f>VLOOKUP(D4316,'cpi roi'!A:C,2,FALSE)</f>
        <v>184</v>
      </c>
      <c r="F4316" s="18" t="s">
        <v>13033</v>
      </c>
      <c r="G4316" s="18">
        <v>6.2</v>
      </c>
      <c r="H4316" s="19">
        <v>152000</v>
      </c>
      <c r="I4316" s="18" t="s">
        <v>10236</v>
      </c>
      <c r="J4316" s="18" t="s">
        <v>10741</v>
      </c>
      <c r="K4316" s="18" t="s">
        <v>9759</v>
      </c>
      <c r="L4316" s="18" t="s">
        <v>26</v>
      </c>
      <c r="M4316" s="20">
        <v>40000000</v>
      </c>
      <c r="N4316" s="20">
        <v>160466000</v>
      </c>
      <c r="O4316" s="21">
        <f t="shared" si="201"/>
        <v>265728207.60869566</v>
      </c>
      <c r="P4316" s="22">
        <f t="shared" si="202"/>
        <v>401.16500000000002</v>
      </c>
      <c r="Q4316" s="20">
        <f t="shared" si="203"/>
        <v>87209782.608695641</v>
      </c>
      <c r="R4316" s="18" t="s">
        <v>65</v>
      </c>
      <c r="S4316" s="18">
        <v>87</v>
      </c>
    </row>
    <row r="4317" spans="1:19" x14ac:dyDescent="0.25">
      <c r="A4317" s="18" t="s">
        <v>8832</v>
      </c>
      <c r="B4317" s="18" t="s">
        <v>20</v>
      </c>
      <c r="C4317" s="18" t="s">
        <v>38</v>
      </c>
      <c r="D4317" s="18">
        <v>2003</v>
      </c>
      <c r="E4317" s="18">
        <f>VLOOKUP(D4317,'cpi roi'!A:C,2,FALSE)</f>
        <v>184</v>
      </c>
      <c r="F4317" s="18" t="s">
        <v>13085</v>
      </c>
      <c r="G4317" s="18">
        <v>6.1</v>
      </c>
      <c r="H4317" s="19">
        <v>45000</v>
      </c>
      <c r="I4317" s="18" t="s">
        <v>139</v>
      </c>
      <c r="J4317" s="18" t="s">
        <v>13086</v>
      </c>
      <c r="K4317" s="18" t="s">
        <v>1881</v>
      </c>
      <c r="L4317" s="18" t="s">
        <v>34</v>
      </c>
      <c r="M4317" s="20">
        <v>55000000</v>
      </c>
      <c r="N4317" s="20">
        <v>46061847</v>
      </c>
      <c r="O4317" s="21">
        <f t="shared" si="201"/>
        <v>76277417.287499994</v>
      </c>
      <c r="P4317" s="22">
        <f t="shared" si="202"/>
        <v>83.748812727272721</v>
      </c>
      <c r="Q4317" s="20">
        <f t="shared" si="203"/>
        <v>25033612.5</v>
      </c>
      <c r="R4317" s="18" t="s">
        <v>9991</v>
      </c>
      <c r="S4317" s="18">
        <v>94</v>
      </c>
    </row>
    <row r="4318" spans="1:19" x14ac:dyDescent="0.25">
      <c r="A4318" s="18" t="s">
        <v>13087</v>
      </c>
      <c r="B4318" s="18" t="s">
        <v>2004</v>
      </c>
      <c r="C4318" s="18" t="s">
        <v>45</v>
      </c>
      <c r="D4318" s="18">
        <v>2003</v>
      </c>
      <c r="E4318" s="18">
        <f>VLOOKUP(D4318,'cpi roi'!A:C,2,FALSE)</f>
        <v>184</v>
      </c>
      <c r="F4318" s="18" t="s">
        <v>12534</v>
      </c>
      <c r="G4318" s="18">
        <v>7.3</v>
      </c>
      <c r="H4318" s="19">
        <v>126000</v>
      </c>
      <c r="I4318" s="18" t="s">
        <v>995</v>
      </c>
      <c r="J4318" s="18" t="s">
        <v>13088</v>
      </c>
      <c r="K4318" s="18" t="s">
        <v>1540</v>
      </c>
      <c r="L4318" s="18" t="s">
        <v>34</v>
      </c>
      <c r="M4318" s="20">
        <v>62000000</v>
      </c>
      <c r="N4318" s="20">
        <v>65565672</v>
      </c>
      <c r="O4318" s="21">
        <f t="shared" si="201"/>
        <v>108575327.49130435</v>
      </c>
      <c r="P4318" s="22">
        <f t="shared" si="202"/>
        <v>105.75108387096775</v>
      </c>
      <c r="Q4318" s="20">
        <f t="shared" si="203"/>
        <v>35633517.391304344</v>
      </c>
      <c r="R4318" s="18" t="s">
        <v>27</v>
      </c>
      <c r="S4318" s="18">
        <v>116</v>
      </c>
    </row>
    <row r="4319" spans="1:19" x14ac:dyDescent="0.25">
      <c r="A4319" s="18" t="s">
        <v>13089</v>
      </c>
      <c r="B4319" s="18" t="s">
        <v>2004</v>
      </c>
      <c r="C4319" s="18" t="s">
        <v>45</v>
      </c>
      <c r="D4319" s="18">
        <v>2003</v>
      </c>
      <c r="E4319" s="18">
        <f>VLOOKUP(D4319,'cpi roi'!A:C,2,FALSE)</f>
        <v>184</v>
      </c>
      <c r="F4319" s="18" t="s">
        <v>13002</v>
      </c>
      <c r="G4319" s="18">
        <v>6.8</v>
      </c>
      <c r="H4319" s="19">
        <v>49000</v>
      </c>
      <c r="I4319" s="18" t="s">
        <v>9376</v>
      </c>
      <c r="J4319" s="18" t="s">
        <v>13090</v>
      </c>
      <c r="K4319" s="18" t="s">
        <v>10803</v>
      </c>
      <c r="L4319" s="18" t="s">
        <v>34</v>
      </c>
      <c r="M4319" s="20">
        <v>18000000</v>
      </c>
      <c r="N4319" s="20">
        <v>58878723</v>
      </c>
      <c r="O4319" s="21">
        <f t="shared" si="201"/>
        <v>97501885.315760866</v>
      </c>
      <c r="P4319" s="22">
        <f t="shared" si="202"/>
        <v>327.10401666666667</v>
      </c>
      <c r="Q4319" s="20">
        <f t="shared" si="203"/>
        <v>31999305.978260867</v>
      </c>
      <c r="R4319" s="18" t="s">
        <v>2097</v>
      </c>
      <c r="S4319" s="18">
        <v>113</v>
      </c>
    </row>
    <row r="4320" spans="1:19" x14ac:dyDescent="0.25">
      <c r="A4320" s="18" t="s">
        <v>13091</v>
      </c>
      <c r="B4320" s="18" t="s">
        <v>2004</v>
      </c>
      <c r="C4320" s="18" t="s">
        <v>21</v>
      </c>
      <c r="D4320" s="18">
        <v>2003</v>
      </c>
      <c r="E4320" s="18">
        <f>VLOOKUP(D4320,'cpi roi'!A:C,2,FALSE)</f>
        <v>184</v>
      </c>
      <c r="F4320" s="18" t="s">
        <v>13092</v>
      </c>
      <c r="G4320" s="18">
        <v>7.3</v>
      </c>
      <c r="H4320" s="19">
        <v>68000</v>
      </c>
      <c r="I4320" s="18" t="s">
        <v>4470</v>
      </c>
      <c r="J4320" s="18" t="s">
        <v>13093</v>
      </c>
      <c r="K4320" s="18" t="s">
        <v>10137</v>
      </c>
      <c r="L4320" s="18" t="s">
        <v>34</v>
      </c>
      <c r="M4320" s="20">
        <v>87000000</v>
      </c>
      <c r="N4320" s="20">
        <v>148336445</v>
      </c>
      <c r="O4320" s="21">
        <f t="shared" si="201"/>
        <v>245641928.21467391</v>
      </c>
      <c r="P4320" s="22">
        <f t="shared" si="202"/>
        <v>170.50166091954023</v>
      </c>
      <c r="Q4320" s="20">
        <f t="shared" si="203"/>
        <v>80617633.152173907</v>
      </c>
      <c r="R4320" s="18" t="s">
        <v>65</v>
      </c>
      <c r="S4320" s="18">
        <v>140</v>
      </c>
    </row>
    <row r="4321" spans="1:19" x14ac:dyDescent="0.25">
      <c r="A4321" s="18" t="s">
        <v>13094</v>
      </c>
      <c r="B4321" s="18" t="s">
        <v>20</v>
      </c>
      <c r="C4321" s="18" t="s">
        <v>45</v>
      </c>
      <c r="D4321" s="18">
        <v>2003</v>
      </c>
      <c r="E4321" s="18">
        <f>VLOOKUP(D4321,'cpi roi'!A:C,2,FALSE)</f>
        <v>184</v>
      </c>
      <c r="F4321" s="18" t="s">
        <v>12479</v>
      </c>
      <c r="G4321" s="18">
        <v>6.3</v>
      </c>
      <c r="H4321" s="19">
        <v>198000</v>
      </c>
      <c r="I4321" s="18" t="s">
        <v>11997</v>
      </c>
      <c r="J4321" s="18" t="s">
        <v>10657</v>
      </c>
      <c r="K4321" s="18" t="s">
        <v>10658</v>
      </c>
      <c r="L4321" s="18" t="s">
        <v>34</v>
      </c>
      <c r="M4321" s="20">
        <v>55000000</v>
      </c>
      <c r="N4321" s="20">
        <v>232722935</v>
      </c>
      <c r="O4321" s="21">
        <f t="shared" si="201"/>
        <v>385384121.16576087</v>
      </c>
      <c r="P4321" s="22">
        <f t="shared" si="202"/>
        <v>423.13260909090911</v>
      </c>
      <c r="Q4321" s="20">
        <f t="shared" si="203"/>
        <v>126479855.97826086</v>
      </c>
      <c r="R4321" s="18" t="s">
        <v>65</v>
      </c>
      <c r="S4321" s="18">
        <v>96</v>
      </c>
    </row>
    <row r="4322" spans="1:19" x14ac:dyDescent="0.25">
      <c r="A4322" s="18" t="s">
        <v>13095</v>
      </c>
      <c r="B4322" s="18" t="s">
        <v>2004</v>
      </c>
      <c r="C4322" s="18" t="s">
        <v>45</v>
      </c>
      <c r="D4322" s="18">
        <v>2003</v>
      </c>
      <c r="E4322" s="18">
        <f>VLOOKUP(D4322,'cpi roi'!A:C,2,FALSE)</f>
        <v>184</v>
      </c>
      <c r="F4322" s="18" t="s">
        <v>12561</v>
      </c>
      <c r="G4322" s="18">
        <v>5.5</v>
      </c>
      <c r="H4322" s="19">
        <v>69000</v>
      </c>
      <c r="I4322" s="18" t="s">
        <v>12609</v>
      </c>
      <c r="J4322" s="18" t="s">
        <v>7429</v>
      </c>
      <c r="K4322" s="18" t="s">
        <v>11333</v>
      </c>
      <c r="L4322" s="18" t="s">
        <v>34</v>
      </c>
      <c r="M4322" s="20">
        <v>18000000</v>
      </c>
      <c r="N4322" s="20">
        <v>101564935</v>
      </c>
      <c r="O4322" s="21">
        <f t="shared" si="201"/>
        <v>168189324.42663044</v>
      </c>
      <c r="P4322" s="22">
        <f t="shared" si="202"/>
        <v>564.24963888888885</v>
      </c>
      <c r="Q4322" s="20">
        <f t="shared" si="203"/>
        <v>55198334.23913043</v>
      </c>
      <c r="R4322" s="18" t="s">
        <v>184</v>
      </c>
      <c r="S4322" s="18">
        <v>95</v>
      </c>
    </row>
    <row r="4323" spans="1:19" x14ac:dyDescent="0.25">
      <c r="A4323" s="18" t="s">
        <v>13096</v>
      </c>
      <c r="B4323" s="18" t="s">
        <v>20</v>
      </c>
      <c r="C4323" s="18" t="s">
        <v>56</v>
      </c>
      <c r="D4323" s="18">
        <v>2003</v>
      </c>
      <c r="E4323" s="18">
        <f>VLOOKUP(D4323,'cpi roi'!A:C,2,FALSE)</f>
        <v>184</v>
      </c>
      <c r="F4323" s="18" t="s">
        <v>13097</v>
      </c>
      <c r="G4323" s="18">
        <v>6.8</v>
      </c>
      <c r="H4323" s="19">
        <v>69000</v>
      </c>
      <c r="I4323" s="18" t="s">
        <v>13098</v>
      </c>
      <c r="J4323" s="18" t="s">
        <v>13098</v>
      </c>
      <c r="K4323" s="18" t="s">
        <v>13099</v>
      </c>
      <c r="L4323" s="18" t="s">
        <v>457</v>
      </c>
      <c r="M4323" s="20">
        <v>0</v>
      </c>
      <c r="N4323" s="20">
        <v>6291958</v>
      </c>
      <c r="O4323" s="21">
        <f t="shared" si="201"/>
        <v>10419345.666304348</v>
      </c>
      <c r="P4323" s="22">
        <f t="shared" si="202"/>
        <v>0</v>
      </c>
      <c r="Q4323" s="20">
        <f t="shared" si="203"/>
        <v>3419542.3913043477</v>
      </c>
      <c r="R4323" s="18" t="s">
        <v>4409</v>
      </c>
      <c r="S4323" s="18">
        <v>91</v>
      </c>
    </row>
    <row r="4324" spans="1:19" x14ac:dyDescent="0.25">
      <c r="A4324" s="18" t="s">
        <v>13100</v>
      </c>
      <c r="B4324" s="18" t="s">
        <v>2004</v>
      </c>
      <c r="C4324" s="18" t="s">
        <v>38</v>
      </c>
      <c r="D4324" s="18">
        <v>2003</v>
      </c>
      <c r="E4324" s="18">
        <f>VLOOKUP(D4324,'cpi roi'!A:C,2,FALSE)</f>
        <v>184</v>
      </c>
      <c r="F4324" s="18" t="s">
        <v>13092</v>
      </c>
      <c r="G4324" s="18">
        <v>5.6</v>
      </c>
      <c r="H4324" s="19">
        <v>132000</v>
      </c>
      <c r="I4324" s="18" t="s">
        <v>7919</v>
      </c>
      <c r="J4324" s="18" t="s">
        <v>13101</v>
      </c>
      <c r="K4324" s="18" t="s">
        <v>11976</v>
      </c>
      <c r="L4324" s="18" t="s">
        <v>34</v>
      </c>
      <c r="M4324" s="20">
        <v>95000000</v>
      </c>
      <c r="N4324" s="20">
        <v>160099222</v>
      </c>
      <c r="O4324" s="21">
        <f t="shared" si="201"/>
        <v>265120831.21413043</v>
      </c>
      <c r="P4324" s="22">
        <f t="shared" si="202"/>
        <v>168.52549684210527</v>
      </c>
      <c r="Q4324" s="20">
        <f t="shared" si="203"/>
        <v>87010446.739130437</v>
      </c>
      <c r="R4324" s="18" t="s">
        <v>48</v>
      </c>
      <c r="S4324" s="18">
        <v>117</v>
      </c>
    </row>
    <row r="4325" spans="1:19" x14ac:dyDescent="0.25">
      <c r="A4325" s="18" t="s">
        <v>13102</v>
      </c>
      <c r="B4325" s="18" t="s">
        <v>20</v>
      </c>
      <c r="C4325" s="18" t="s">
        <v>108</v>
      </c>
      <c r="D4325" s="18">
        <v>2003</v>
      </c>
      <c r="E4325" s="18">
        <f>VLOOKUP(D4325,'cpi roi'!A:C,2,FALSE)</f>
        <v>184</v>
      </c>
      <c r="F4325" s="18" t="s">
        <v>12917</v>
      </c>
      <c r="G4325" s="18">
        <v>7.2</v>
      </c>
      <c r="H4325" s="19">
        <v>88000</v>
      </c>
      <c r="I4325" s="18" t="s">
        <v>5228</v>
      </c>
      <c r="J4325" s="18" t="s">
        <v>5228</v>
      </c>
      <c r="K4325" s="18" t="s">
        <v>13103</v>
      </c>
      <c r="L4325" s="18" t="s">
        <v>34</v>
      </c>
      <c r="M4325" s="20">
        <v>3000000</v>
      </c>
      <c r="N4325" s="20">
        <v>10012022</v>
      </c>
      <c r="O4325" s="21">
        <f t="shared" si="201"/>
        <v>16579690.779347826</v>
      </c>
      <c r="P4325" s="22">
        <f t="shared" si="202"/>
        <v>333.73406666666665</v>
      </c>
      <c r="Q4325" s="20">
        <f t="shared" si="203"/>
        <v>5441316.3043478262</v>
      </c>
      <c r="R4325" s="18" t="s">
        <v>12889</v>
      </c>
      <c r="S4325" s="18">
        <v>81</v>
      </c>
    </row>
    <row r="4326" spans="1:19" x14ac:dyDescent="0.25">
      <c r="A4326" s="18" t="s">
        <v>13104</v>
      </c>
      <c r="B4326" s="18" t="s">
        <v>2004</v>
      </c>
      <c r="C4326" s="18" t="s">
        <v>155</v>
      </c>
      <c r="D4326" s="18">
        <v>2003</v>
      </c>
      <c r="E4326" s="18">
        <f>VLOOKUP(D4326,'cpi roi'!A:C,2,FALSE)</f>
        <v>184</v>
      </c>
      <c r="F4326" s="18" t="s">
        <v>12452</v>
      </c>
      <c r="G4326" s="18">
        <v>5</v>
      </c>
      <c r="H4326" s="19">
        <v>31000</v>
      </c>
      <c r="I4326" s="18" t="s">
        <v>13105</v>
      </c>
      <c r="J4326" s="18" t="s">
        <v>13106</v>
      </c>
      <c r="K4326" s="18" t="s">
        <v>13107</v>
      </c>
      <c r="L4326" s="18" t="s">
        <v>34</v>
      </c>
      <c r="M4326" s="20">
        <v>11000000</v>
      </c>
      <c r="N4326" s="20">
        <v>47488536</v>
      </c>
      <c r="O4326" s="21">
        <f t="shared" si="201"/>
        <v>78639983.256521747</v>
      </c>
      <c r="P4326" s="22">
        <f t="shared" si="202"/>
        <v>431.71396363636364</v>
      </c>
      <c r="Q4326" s="20">
        <f t="shared" si="203"/>
        <v>25808986.956521738</v>
      </c>
      <c r="R4326" s="18" t="s">
        <v>11858</v>
      </c>
      <c r="S4326" s="18">
        <v>86</v>
      </c>
    </row>
    <row r="4327" spans="1:19" x14ac:dyDescent="0.25">
      <c r="A4327" s="18" t="s">
        <v>13108</v>
      </c>
      <c r="B4327" s="18" t="s">
        <v>37</v>
      </c>
      <c r="C4327" s="18" t="s">
        <v>38</v>
      </c>
      <c r="D4327" s="18">
        <v>2003</v>
      </c>
      <c r="E4327" s="18">
        <f>VLOOKUP(D4327,'cpi roi'!A:C,2,FALSE)</f>
        <v>184</v>
      </c>
      <c r="F4327" s="18" t="s">
        <v>13092</v>
      </c>
      <c r="G4327" s="18">
        <v>4.3</v>
      </c>
      <c r="H4327" s="19">
        <v>57000</v>
      </c>
      <c r="I4327" s="18" t="s">
        <v>6909</v>
      </c>
      <c r="J4327" s="18" t="s">
        <v>6909</v>
      </c>
      <c r="K4327" s="18" t="s">
        <v>13109</v>
      </c>
      <c r="L4327" s="18" t="s">
        <v>34</v>
      </c>
      <c r="M4327" s="20">
        <v>38000000</v>
      </c>
      <c r="N4327" s="20">
        <v>197101678</v>
      </c>
      <c r="O4327" s="21">
        <f t="shared" si="201"/>
        <v>326396093.94891304</v>
      </c>
      <c r="P4327" s="22">
        <f t="shared" si="202"/>
        <v>518.68862631578952</v>
      </c>
      <c r="Q4327" s="20">
        <f t="shared" si="203"/>
        <v>107120477.17391303</v>
      </c>
      <c r="R4327" s="18" t="s">
        <v>8990</v>
      </c>
      <c r="S4327" s="18">
        <v>84</v>
      </c>
    </row>
    <row r="4328" spans="1:19" x14ac:dyDescent="0.25">
      <c r="A4328" s="18" t="s">
        <v>13110</v>
      </c>
      <c r="B4328" s="18" t="s">
        <v>20</v>
      </c>
      <c r="C4328" s="18" t="s">
        <v>45</v>
      </c>
      <c r="D4328" s="18">
        <v>2003</v>
      </c>
      <c r="E4328" s="18">
        <f>VLOOKUP(D4328,'cpi roi'!A:C,2,FALSE)</f>
        <v>184</v>
      </c>
      <c r="F4328" s="18" t="s">
        <v>12479</v>
      </c>
      <c r="G4328" s="18">
        <v>2.5</v>
      </c>
      <c r="H4328" s="19">
        <v>46000</v>
      </c>
      <c r="I4328" s="18" t="s">
        <v>2039</v>
      </c>
      <c r="J4328" s="18" t="s">
        <v>2039</v>
      </c>
      <c r="K4328" s="18" t="s">
        <v>9663</v>
      </c>
      <c r="L4328" s="18" t="s">
        <v>34</v>
      </c>
      <c r="M4328" s="20">
        <v>54000000</v>
      </c>
      <c r="N4328" s="20">
        <v>7266209</v>
      </c>
      <c r="O4328" s="21">
        <f t="shared" si="201"/>
        <v>12032684.142934782</v>
      </c>
      <c r="P4328" s="22">
        <f t="shared" si="202"/>
        <v>13.455942592592592</v>
      </c>
      <c r="Q4328" s="20">
        <f t="shared" si="203"/>
        <v>3949026.6304347822</v>
      </c>
      <c r="R4328" s="18" t="s">
        <v>11858</v>
      </c>
      <c r="S4328" s="18">
        <v>121</v>
      </c>
    </row>
    <row r="4329" spans="1:19" x14ac:dyDescent="0.25">
      <c r="A4329" s="18" t="s">
        <v>13111</v>
      </c>
      <c r="B4329" s="18" t="s">
        <v>2004</v>
      </c>
      <c r="C4329" s="18" t="s">
        <v>108</v>
      </c>
      <c r="D4329" s="18">
        <v>2003</v>
      </c>
      <c r="E4329" s="18">
        <f>VLOOKUP(D4329,'cpi roi'!A:C,2,FALSE)</f>
        <v>184</v>
      </c>
      <c r="F4329" s="18" t="s">
        <v>12933</v>
      </c>
      <c r="G4329" s="18">
        <v>6.5</v>
      </c>
      <c r="H4329" s="19">
        <v>58000</v>
      </c>
      <c r="I4329" s="18" t="s">
        <v>7042</v>
      </c>
      <c r="J4329" s="18" t="s">
        <v>13112</v>
      </c>
      <c r="K4329" s="18" t="s">
        <v>4128</v>
      </c>
      <c r="L4329" s="18" t="s">
        <v>34</v>
      </c>
      <c r="M4329" s="20">
        <v>50000000</v>
      </c>
      <c r="N4329" s="20">
        <v>55495563</v>
      </c>
      <c r="O4329" s="21">
        <f t="shared" si="201"/>
        <v>91899445.902717397</v>
      </c>
      <c r="P4329" s="22">
        <f t="shared" si="202"/>
        <v>110.99112600000001</v>
      </c>
      <c r="Q4329" s="20">
        <f t="shared" si="203"/>
        <v>30160632.065217391</v>
      </c>
      <c r="R4329" s="18" t="s">
        <v>122</v>
      </c>
      <c r="S4329" s="18">
        <v>105</v>
      </c>
    </row>
    <row r="4330" spans="1:19" x14ac:dyDescent="0.25">
      <c r="A4330" s="18" t="s">
        <v>13113</v>
      </c>
      <c r="B4330" s="18" t="s">
        <v>2004</v>
      </c>
      <c r="C4330" s="18" t="s">
        <v>38</v>
      </c>
      <c r="D4330" s="18">
        <v>2003</v>
      </c>
      <c r="E4330" s="18">
        <f>VLOOKUP(D4330,'cpi roi'!A:C,2,FALSE)</f>
        <v>184</v>
      </c>
      <c r="F4330" s="18" t="s">
        <v>11834</v>
      </c>
      <c r="G4330" s="18">
        <v>5.5</v>
      </c>
      <c r="H4330" s="19">
        <v>95000</v>
      </c>
      <c r="I4330" s="18" t="s">
        <v>6176</v>
      </c>
      <c r="J4330" s="18" t="s">
        <v>13114</v>
      </c>
      <c r="K4330" s="18" t="s">
        <v>10038</v>
      </c>
      <c r="L4330" s="18" t="s">
        <v>26</v>
      </c>
      <c r="M4330" s="20">
        <v>60000000</v>
      </c>
      <c r="N4330" s="20">
        <v>73498611</v>
      </c>
      <c r="O4330" s="21">
        <f t="shared" si="201"/>
        <v>121712102.0201087</v>
      </c>
      <c r="P4330" s="22">
        <f t="shared" si="202"/>
        <v>122.497685</v>
      </c>
      <c r="Q4330" s="20">
        <f t="shared" si="203"/>
        <v>39944897.282608695</v>
      </c>
      <c r="R4330" s="18" t="s">
        <v>48</v>
      </c>
      <c r="S4330" s="18">
        <v>135</v>
      </c>
    </row>
    <row r="4331" spans="1:19" x14ac:dyDescent="0.25">
      <c r="A4331" s="18" t="s">
        <v>13115</v>
      </c>
      <c r="B4331" s="18" t="s">
        <v>2004</v>
      </c>
      <c r="C4331" s="18" t="s">
        <v>45</v>
      </c>
      <c r="D4331" s="18">
        <v>2003</v>
      </c>
      <c r="E4331" s="18">
        <f>VLOOKUP(D4331,'cpi roi'!A:C,2,FALSE)</f>
        <v>184</v>
      </c>
      <c r="F4331" s="18" t="s">
        <v>13116</v>
      </c>
      <c r="G4331" s="18">
        <v>3.4</v>
      </c>
      <c r="H4331" s="19">
        <v>38000</v>
      </c>
      <c r="I4331" s="18" t="s">
        <v>10428</v>
      </c>
      <c r="J4331" s="18" t="s">
        <v>7930</v>
      </c>
      <c r="K4331" s="18" t="s">
        <v>13117</v>
      </c>
      <c r="L4331" s="18" t="s">
        <v>34</v>
      </c>
      <c r="M4331" s="20">
        <v>19000000</v>
      </c>
      <c r="N4331" s="20">
        <v>39267515</v>
      </c>
      <c r="O4331" s="21">
        <f t="shared" si="201"/>
        <v>65026151.198369563</v>
      </c>
      <c r="P4331" s="22">
        <f t="shared" si="202"/>
        <v>206.67113157894738</v>
      </c>
      <c r="Q4331" s="20">
        <f t="shared" si="203"/>
        <v>21341040.760869563</v>
      </c>
      <c r="R4331" s="18" t="s">
        <v>2031</v>
      </c>
      <c r="S4331" s="18">
        <v>85</v>
      </c>
    </row>
    <row r="4332" spans="1:19" x14ac:dyDescent="0.25">
      <c r="A4332" s="18" t="s">
        <v>13118</v>
      </c>
      <c r="B4332" s="18" t="s">
        <v>2004</v>
      </c>
      <c r="C4332" s="18" t="s">
        <v>108</v>
      </c>
      <c r="D4332" s="18">
        <v>2003</v>
      </c>
      <c r="E4332" s="18">
        <f>VLOOKUP(D4332,'cpi roi'!A:C,2,FALSE)</f>
        <v>184</v>
      </c>
      <c r="F4332" s="18" t="s">
        <v>12985</v>
      </c>
      <c r="G4332" s="18">
        <v>7.1</v>
      </c>
      <c r="H4332" s="19">
        <v>94000</v>
      </c>
      <c r="I4332" s="18" t="s">
        <v>8762</v>
      </c>
      <c r="J4332" s="18" t="s">
        <v>7403</v>
      </c>
      <c r="K4332" s="18" t="s">
        <v>2629</v>
      </c>
      <c r="L4332" s="18" t="s">
        <v>34</v>
      </c>
      <c r="M4332" s="20">
        <v>60000000</v>
      </c>
      <c r="N4332" s="20">
        <v>80154140</v>
      </c>
      <c r="O4332" s="21">
        <f t="shared" si="201"/>
        <v>132733513.35869566</v>
      </c>
      <c r="P4332" s="22">
        <f t="shared" si="202"/>
        <v>133.59023333333334</v>
      </c>
      <c r="Q4332" s="20">
        <f t="shared" si="203"/>
        <v>43562032.608695649</v>
      </c>
      <c r="R4332" s="18" t="s">
        <v>8628</v>
      </c>
      <c r="S4332" s="18">
        <v>127</v>
      </c>
    </row>
    <row r="4333" spans="1:19" x14ac:dyDescent="0.25">
      <c r="A4333" s="18" t="s">
        <v>13119</v>
      </c>
      <c r="B4333" s="18" t="s">
        <v>20</v>
      </c>
      <c r="C4333" s="18" t="s">
        <v>56</v>
      </c>
      <c r="D4333" s="18">
        <v>2003</v>
      </c>
      <c r="E4333" s="18">
        <f>VLOOKUP(D4333,'cpi roi'!A:C,2,FALSE)</f>
        <v>184</v>
      </c>
      <c r="F4333" s="18" t="s">
        <v>12723</v>
      </c>
      <c r="G4333" s="18">
        <v>5.6</v>
      </c>
      <c r="H4333" s="19">
        <v>60000</v>
      </c>
      <c r="I4333" s="18" t="s">
        <v>8632</v>
      </c>
      <c r="J4333" s="18" t="s">
        <v>8632</v>
      </c>
      <c r="K4333" s="18" t="s">
        <v>13120</v>
      </c>
      <c r="L4333" s="18" t="s">
        <v>34</v>
      </c>
      <c r="M4333" s="20">
        <v>17000000</v>
      </c>
      <c r="N4333" s="20">
        <v>63102666</v>
      </c>
      <c r="O4333" s="21">
        <f t="shared" si="201"/>
        <v>104496643.09891304</v>
      </c>
      <c r="P4333" s="22">
        <f t="shared" si="202"/>
        <v>371.19215294117652</v>
      </c>
      <c r="Q4333" s="20">
        <f t="shared" si="203"/>
        <v>34294927.173913039</v>
      </c>
      <c r="R4333" s="18" t="s">
        <v>84</v>
      </c>
      <c r="S4333" s="18">
        <v>104</v>
      </c>
    </row>
    <row r="4334" spans="1:19" x14ac:dyDescent="0.25">
      <c r="A4334" s="18" t="s">
        <v>13121</v>
      </c>
      <c r="B4334" s="18" t="s">
        <v>2004</v>
      </c>
      <c r="C4334" s="18" t="s">
        <v>38</v>
      </c>
      <c r="D4334" s="18">
        <v>2003</v>
      </c>
      <c r="E4334" s="18">
        <f>VLOOKUP(D4334,'cpi roi'!A:C,2,FALSE)</f>
        <v>184</v>
      </c>
      <c r="F4334" s="18" t="s">
        <v>13022</v>
      </c>
      <c r="G4334" s="18">
        <v>6.2</v>
      </c>
      <c r="H4334" s="19">
        <v>102000</v>
      </c>
      <c r="I4334" s="18" t="s">
        <v>10568</v>
      </c>
      <c r="J4334" s="18" t="s">
        <v>13122</v>
      </c>
      <c r="K4334" s="18" t="s">
        <v>2756</v>
      </c>
      <c r="L4334" s="18" t="s">
        <v>34</v>
      </c>
      <c r="M4334" s="20">
        <v>50000000</v>
      </c>
      <c r="N4334" s="20">
        <v>88323487</v>
      </c>
      <c r="O4334" s="21">
        <f t="shared" si="201"/>
        <v>146261774.39619565</v>
      </c>
      <c r="P4334" s="22">
        <f t="shared" si="202"/>
        <v>176.646974</v>
      </c>
      <c r="Q4334" s="20">
        <f t="shared" si="203"/>
        <v>48001895.108695649</v>
      </c>
      <c r="R4334" s="18" t="s">
        <v>2097</v>
      </c>
      <c r="S4334" s="18">
        <v>114</v>
      </c>
    </row>
    <row r="4335" spans="1:19" x14ac:dyDescent="0.25">
      <c r="A4335" s="18" t="s">
        <v>13123</v>
      </c>
      <c r="B4335" s="18" t="s">
        <v>20</v>
      </c>
      <c r="C4335" s="18" t="s">
        <v>21</v>
      </c>
      <c r="D4335" s="18">
        <v>2003</v>
      </c>
      <c r="E4335" s="18">
        <f>VLOOKUP(D4335,'cpi roi'!A:C,2,FALSE)</f>
        <v>184</v>
      </c>
      <c r="F4335" s="18" t="s">
        <v>12749</v>
      </c>
      <c r="G4335" s="18">
        <v>5.5</v>
      </c>
      <c r="H4335" s="19">
        <v>90000</v>
      </c>
      <c r="I4335" s="18" t="s">
        <v>501</v>
      </c>
      <c r="J4335" s="18" t="s">
        <v>24</v>
      </c>
      <c r="K4335" s="18" t="s">
        <v>5224</v>
      </c>
      <c r="L4335" s="18" t="s">
        <v>34</v>
      </c>
      <c r="M4335" s="20">
        <v>68000000</v>
      </c>
      <c r="N4335" s="20">
        <v>81240406</v>
      </c>
      <c r="O4335" s="21">
        <f t="shared" si="201"/>
        <v>134532346.24021739</v>
      </c>
      <c r="P4335" s="22">
        <f t="shared" si="202"/>
        <v>119.47118529411765</v>
      </c>
      <c r="Q4335" s="20">
        <f t="shared" si="203"/>
        <v>44152394.565217391</v>
      </c>
      <c r="R4335" s="18" t="s">
        <v>5112</v>
      </c>
      <c r="S4335" s="18">
        <v>134</v>
      </c>
    </row>
    <row r="4336" spans="1:19" x14ac:dyDescent="0.25">
      <c r="A4336" s="18" t="s">
        <v>13124</v>
      </c>
      <c r="B4336" s="18" t="s">
        <v>20</v>
      </c>
      <c r="C4336" s="18" t="s">
        <v>21</v>
      </c>
      <c r="D4336" s="18">
        <v>2003</v>
      </c>
      <c r="E4336" s="18">
        <f>VLOOKUP(D4336,'cpi roi'!A:C,2,FALSE)</f>
        <v>184</v>
      </c>
      <c r="F4336" s="18" t="s">
        <v>13125</v>
      </c>
      <c r="G4336" s="18">
        <v>8</v>
      </c>
      <c r="H4336" s="19">
        <v>79000</v>
      </c>
      <c r="I4336" s="18" t="s">
        <v>11601</v>
      </c>
      <c r="J4336" s="18" t="s">
        <v>11601</v>
      </c>
      <c r="K4336" s="18" t="s">
        <v>11601</v>
      </c>
      <c r="L4336" s="18" t="s">
        <v>925</v>
      </c>
      <c r="M4336" s="20">
        <v>0</v>
      </c>
      <c r="N4336" s="20">
        <v>8945072</v>
      </c>
      <c r="O4336" s="21">
        <f t="shared" si="201"/>
        <v>14812844.773913044</v>
      </c>
      <c r="P4336" s="22">
        <f t="shared" si="202"/>
        <v>0</v>
      </c>
      <c r="Q4336" s="20">
        <f t="shared" si="203"/>
        <v>4861452.173913043</v>
      </c>
      <c r="R4336" s="18" t="s">
        <v>13126</v>
      </c>
      <c r="S4336" s="18">
        <v>103</v>
      </c>
    </row>
    <row r="4337" spans="1:19" x14ac:dyDescent="0.25">
      <c r="A4337" s="18" t="s">
        <v>13127</v>
      </c>
      <c r="B4337" s="18" t="s">
        <v>37</v>
      </c>
      <c r="C4337" s="18" t="s">
        <v>45</v>
      </c>
      <c r="D4337" s="18">
        <v>2003</v>
      </c>
      <c r="E4337" s="18">
        <f>VLOOKUP(D4337,'cpi roi'!A:C,2,FALSE)</f>
        <v>184</v>
      </c>
      <c r="F4337" s="18" t="s">
        <v>13128</v>
      </c>
      <c r="G4337" s="18">
        <v>5.6</v>
      </c>
      <c r="H4337" s="19">
        <v>65000</v>
      </c>
      <c r="I4337" s="18" t="s">
        <v>11399</v>
      </c>
      <c r="J4337" s="18" t="s">
        <v>13129</v>
      </c>
      <c r="K4337" s="18" t="s">
        <v>1490</v>
      </c>
      <c r="L4337" s="18" t="s">
        <v>34</v>
      </c>
      <c r="M4337" s="20">
        <v>60000000</v>
      </c>
      <c r="N4337" s="20">
        <v>164433867</v>
      </c>
      <c r="O4337" s="21">
        <f t="shared" si="201"/>
        <v>272298909.1027174</v>
      </c>
      <c r="P4337" s="22">
        <f t="shared" si="202"/>
        <v>274.056445</v>
      </c>
      <c r="Q4337" s="20">
        <f t="shared" si="203"/>
        <v>89366232.065217391</v>
      </c>
      <c r="R4337" s="18" t="s">
        <v>11858</v>
      </c>
      <c r="S4337" s="18">
        <v>92</v>
      </c>
    </row>
    <row r="4338" spans="1:19" x14ac:dyDescent="0.25">
      <c r="A4338" s="18" t="s">
        <v>13130</v>
      </c>
      <c r="B4338" s="18" t="s">
        <v>2004</v>
      </c>
      <c r="C4338" s="18" t="s">
        <v>38</v>
      </c>
      <c r="D4338" s="18">
        <v>2003</v>
      </c>
      <c r="E4338" s="18">
        <f>VLOOKUP(D4338,'cpi roi'!A:C,2,FALSE)</f>
        <v>184</v>
      </c>
      <c r="F4338" s="18" t="s">
        <v>12965</v>
      </c>
      <c r="G4338" s="18">
        <v>6.3</v>
      </c>
      <c r="H4338" s="19">
        <v>105000</v>
      </c>
      <c r="I4338" s="18" t="s">
        <v>7477</v>
      </c>
      <c r="J4338" s="18" t="s">
        <v>5658</v>
      </c>
      <c r="K4338" s="18" t="s">
        <v>9663</v>
      </c>
      <c r="L4338" s="18" t="s">
        <v>34</v>
      </c>
      <c r="M4338" s="20">
        <v>60000000</v>
      </c>
      <c r="N4338" s="20">
        <v>117248958</v>
      </c>
      <c r="O4338" s="21">
        <f t="shared" si="201"/>
        <v>194161725.55760869</v>
      </c>
      <c r="P4338" s="22">
        <f t="shared" si="202"/>
        <v>195.41493</v>
      </c>
      <c r="Q4338" s="20">
        <f t="shared" si="203"/>
        <v>63722259.782608695</v>
      </c>
      <c r="R4338" s="18" t="s">
        <v>48</v>
      </c>
      <c r="S4338" s="18">
        <v>119</v>
      </c>
    </row>
    <row r="4339" spans="1:19" x14ac:dyDescent="0.25">
      <c r="A4339" s="18" t="s">
        <v>13131</v>
      </c>
      <c r="B4339" s="18" t="s">
        <v>2004</v>
      </c>
      <c r="C4339" s="18" t="s">
        <v>45</v>
      </c>
      <c r="D4339" s="18">
        <v>2003</v>
      </c>
      <c r="E4339" s="18">
        <f>VLOOKUP(D4339,'cpi roi'!A:C,2,FALSE)</f>
        <v>184</v>
      </c>
      <c r="F4339" s="18" t="s">
        <v>13002</v>
      </c>
      <c r="G4339" s="18">
        <v>5.9</v>
      </c>
      <c r="H4339" s="19">
        <v>56000</v>
      </c>
      <c r="I4339" s="18" t="s">
        <v>3524</v>
      </c>
      <c r="J4339" s="18" t="s">
        <v>12935</v>
      </c>
      <c r="K4339" s="18" t="s">
        <v>8011</v>
      </c>
      <c r="L4339" s="18" t="s">
        <v>5820</v>
      </c>
      <c r="M4339" s="20">
        <v>40000000</v>
      </c>
      <c r="N4339" s="20">
        <v>19322135</v>
      </c>
      <c r="O4339" s="21">
        <f t="shared" si="201"/>
        <v>31997035.513586957</v>
      </c>
      <c r="P4339" s="22">
        <f t="shared" si="202"/>
        <v>48.3053375</v>
      </c>
      <c r="Q4339" s="20">
        <f t="shared" si="203"/>
        <v>10501160.326086955</v>
      </c>
      <c r="R4339" s="18" t="s">
        <v>3747</v>
      </c>
      <c r="S4339" s="18">
        <v>89</v>
      </c>
    </row>
    <row r="4340" spans="1:19" x14ac:dyDescent="0.25">
      <c r="A4340" s="18" t="s">
        <v>13132</v>
      </c>
      <c r="B4340" s="18" t="s">
        <v>2004</v>
      </c>
      <c r="C4340" s="18" t="s">
        <v>21</v>
      </c>
      <c r="D4340" s="18">
        <v>2003</v>
      </c>
      <c r="E4340" s="18">
        <f>VLOOKUP(D4340,'cpi roi'!A:C,2,FALSE)</f>
        <v>184</v>
      </c>
      <c r="F4340" s="18" t="s">
        <v>12993</v>
      </c>
      <c r="G4340" s="18">
        <v>5.4</v>
      </c>
      <c r="H4340" s="19">
        <v>44000</v>
      </c>
      <c r="I4340" s="18" t="s">
        <v>13133</v>
      </c>
      <c r="J4340" s="18" t="s">
        <v>13134</v>
      </c>
      <c r="K4340" s="18" t="s">
        <v>13135</v>
      </c>
      <c r="L4340" s="18" t="s">
        <v>34</v>
      </c>
      <c r="M4340" s="20">
        <v>18000000</v>
      </c>
      <c r="N4340" s="20">
        <v>62228395</v>
      </c>
      <c r="O4340" s="21">
        <f t="shared" si="201"/>
        <v>103048869.32880434</v>
      </c>
      <c r="P4340" s="22">
        <f t="shared" si="202"/>
        <v>345.71330555555556</v>
      </c>
      <c r="Q4340" s="20">
        <f t="shared" si="203"/>
        <v>33819779.891304344</v>
      </c>
      <c r="R4340" s="18" t="s">
        <v>65</v>
      </c>
      <c r="S4340" s="18">
        <v>94</v>
      </c>
    </row>
    <row r="4341" spans="1:19" x14ac:dyDescent="0.25">
      <c r="A4341" s="18" t="s">
        <v>13136</v>
      </c>
      <c r="B4341" s="18" t="s">
        <v>20</v>
      </c>
      <c r="C4341" s="18" t="s">
        <v>108</v>
      </c>
      <c r="D4341" s="18">
        <v>2003</v>
      </c>
      <c r="E4341" s="18">
        <f>VLOOKUP(D4341,'cpi roi'!A:C,2,FALSE)</f>
        <v>184</v>
      </c>
      <c r="F4341" s="18" t="s">
        <v>13020</v>
      </c>
      <c r="G4341" s="18">
        <v>6.6</v>
      </c>
      <c r="H4341" s="19">
        <v>22000</v>
      </c>
      <c r="I4341" s="18" t="s">
        <v>13137</v>
      </c>
      <c r="J4341" s="18" t="s">
        <v>13137</v>
      </c>
      <c r="K4341" s="18" t="s">
        <v>2080</v>
      </c>
      <c r="L4341" s="18" t="s">
        <v>199</v>
      </c>
      <c r="M4341" s="20">
        <v>5000000</v>
      </c>
      <c r="N4341" s="20">
        <v>2466444</v>
      </c>
      <c r="O4341" s="21">
        <f t="shared" si="201"/>
        <v>4084377.645652174</v>
      </c>
      <c r="P4341" s="22">
        <f t="shared" si="202"/>
        <v>49.328880000000005</v>
      </c>
      <c r="Q4341" s="20">
        <f t="shared" si="203"/>
        <v>1340458.6956521738</v>
      </c>
      <c r="R4341" s="18" t="s">
        <v>10357</v>
      </c>
      <c r="S4341" s="18">
        <v>104</v>
      </c>
    </row>
    <row r="4342" spans="1:19" x14ac:dyDescent="0.25">
      <c r="A4342" s="18" t="s">
        <v>13138</v>
      </c>
      <c r="B4342" s="18" t="s">
        <v>37</v>
      </c>
      <c r="C4342" s="18" t="s">
        <v>45</v>
      </c>
      <c r="D4342" s="18">
        <v>2003</v>
      </c>
      <c r="E4342" s="18">
        <f>VLOOKUP(D4342,'cpi roi'!A:C,2,FALSE)</f>
        <v>184</v>
      </c>
      <c r="F4342" s="18" t="s">
        <v>12978</v>
      </c>
      <c r="G4342" s="18">
        <v>5.0999999999999996</v>
      </c>
      <c r="H4342" s="19">
        <v>44000</v>
      </c>
      <c r="I4342" s="18" t="s">
        <v>10700</v>
      </c>
      <c r="J4342" s="18" t="s">
        <v>13046</v>
      </c>
      <c r="K4342" s="18" t="s">
        <v>1490</v>
      </c>
      <c r="L4342" s="18" t="s">
        <v>34</v>
      </c>
      <c r="M4342" s="20">
        <v>90000000</v>
      </c>
      <c r="N4342" s="20">
        <v>182290266</v>
      </c>
      <c r="O4342" s="21">
        <f t="shared" si="201"/>
        <v>301868717.66413045</v>
      </c>
      <c r="P4342" s="22">
        <f t="shared" si="202"/>
        <v>202.54473999999999</v>
      </c>
      <c r="Q4342" s="20">
        <f t="shared" si="203"/>
        <v>99070796.739130437</v>
      </c>
      <c r="R4342" s="18" t="s">
        <v>1729</v>
      </c>
      <c r="S4342" s="18">
        <v>88</v>
      </c>
    </row>
    <row r="4343" spans="1:19" x14ac:dyDescent="0.25">
      <c r="A4343" s="18" t="s">
        <v>13139</v>
      </c>
      <c r="B4343" s="18" t="s">
        <v>37</v>
      </c>
      <c r="C4343" s="18" t="s">
        <v>394</v>
      </c>
      <c r="D4343" s="18">
        <v>2003</v>
      </c>
      <c r="E4343" s="18">
        <f>VLOOKUP(D4343,'cpi roi'!A:C,2,FALSE)</f>
        <v>184</v>
      </c>
      <c r="F4343" s="18" t="s">
        <v>12962</v>
      </c>
      <c r="G4343" s="18">
        <v>6.7</v>
      </c>
      <c r="H4343" s="19">
        <v>51000</v>
      </c>
      <c r="I4343" s="18" t="s">
        <v>13140</v>
      </c>
      <c r="J4343" s="18" t="s">
        <v>11072</v>
      </c>
      <c r="K4343" s="18" t="s">
        <v>6538</v>
      </c>
      <c r="L4343" s="18" t="s">
        <v>34</v>
      </c>
      <c r="M4343" s="20">
        <v>60000000</v>
      </c>
      <c r="N4343" s="20">
        <v>80773077</v>
      </c>
      <c r="O4343" s="21">
        <f t="shared" si="201"/>
        <v>133758459.57554348</v>
      </c>
      <c r="P4343" s="22">
        <f t="shared" si="202"/>
        <v>134.62179499999999</v>
      </c>
      <c r="Q4343" s="20">
        <f t="shared" si="203"/>
        <v>43898411.413043477</v>
      </c>
      <c r="R4343" s="18" t="s">
        <v>9689</v>
      </c>
      <c r="S4343" s="18">
        <v>86</v>
      </c>
    </row>
    <row r="4344" spans="1:19" x14ac:dyDescent="0.25">
      <c r="A4344" s="18" t="s">
        <v>13141</v>
      </c>
      <c r="B4344" s="18" t="s">
        <v>20</v>
      </c>
      <c r="C4344" s="18" t="s">
        <v>38</v>
      </c>
      <c r="D4344" s="18">
        <v>2003</v>
      </c>
      <c r="E4344" s="18">
        <f>VLOOKUP(D4344,'cpi roi'!A:C,2,FALSE)</f>
        <v>184</v>
      </c>
      <c r="F4344" s="18" t="s">
        <v>12700</v>
      </c>
      <c r="G4344" s="18">
        <v>2.1</v>
      </c>
      <c r="H4344" s="19">
        <v>36000</v>
      </c>
      <c r="I4344" s="18" t="s">
        <v>13142</v>
      </c>
      <c r="J4344" s="18" t="s">
        <v>13143</v>
      </c>
      <c r="K4344" s="18" t="s">
        <v>13144</v>
      </c>
      <c r="L4344" s="18" t="s">
        <v>5820</v>
      </c>
      <c r="M4344" s="20">
        <v>12000000</v>
      </c>
      <c r="N4344" s="20">
        <v>13818181</v>
      </c>
      <c r="O4344" s="21">
        <f t="shared" si="201"/>
        <v>22882607.340760868</v>
      </c>
      <c r="P4344" s="22">
        <f t="shared" si="202"/>
        <v>115.15150833333334</v>
      </c>
      <c r="Q4344" s="20">
        <f t="shared" si="203"/>
        <v>7509880.9782608692</v>
      </c>
      <c r="R4344" s="18" t="s">
        <v>13145</v>
      </c>
      <c r="S4344" s="18">
        <v>90</v>
      </c>
    </row>
    <row r="4345" spans="1:19" x14ac:dyDescent="0.25">
      <c r="A4345" s="18" t="s">
        <v>13146</v>
      </c>
      <c r="B4345" s="18" t="s">
        <v>2004</v>
      </c>
      <c r="C4345" s="18" t="s">
        <v>67</v>
      </c>
      <c r="D4345" s="18">
        <v>2003</v>
      </c>
      <c r="E4345" s="18">
        <f>VLOOKUP(D4345,'cpi roi'!A:C,2,FALSE)</f>
        <v>184</v>
      </c>
      <c r="F4345" s="18" t="s">
        <v>12740</v>
      </c>
      <c r="G4345" s="18">
        <v>6.3</v>
      </c>
      <c r="H4345" s="19">
        <v>16000</v>
      </c>
      <c r="I4345" s="18" t="s">
        <v>172</v>
      </c>
      <c r="J4345" s="18" t="s">
        <v>13147</v>
      </c>
      <c r="K4345" s="18" t="s">
        <v>3570</v>
      </c>
      <c r="L4345" s="18" t="s">
        <v>34</v>
      </c>
      <c r="M4345" s="20">
        <v>56000000</v>
      </c>
      <c r="N4345" s="20">
        <v>12923936</v>
      </c>
      <c r="O4345" s="21">
        <f t="shared" si="201"/>
        <v>21401757.060869567</v>
      </c>
      <c r="P4345" s="22">
        <f t="shared" si="202"/>
        <v>23.078457142857143</v>
      </c>
      <c r="Q4345" s="20">
        <f t="shared" si="203"/>
        <v>7023878.2608695645</v>
      </c>
      <c r="R4345" s="18" t="s">
        <v>6999</v>
      </c>
      <c r="S4345" s="18">
        <v>219</v>
      </c>
    </row>
    <row r="4346" spans="1:19" x14ac:dyDescent="0.25">
      <c r="A4346" s="18" t="s">
        <v>13148</v>
      </c>
      <c r="B4346" s="18" t="s">
        <v>20</v>
      </c>
      <c r="C4346" s="18" t="s">
        <v>108</v>
      </c>
      <c r="D4346" s="18">
        <v>2003</v>
      </c>
      <c r="E4346" s="18">
        <f>VLOOKUP(D4346,'cpi roi'!A:C,2,FALSE)</f>
        <v>184</v>
      </c>
      <c r="F4346" s="18" t="s">
        <v>12937</v>
      </c>
      <c r="G4346" s="18">
        <v>7.5</v>
      </c>
      <c r="H4346" s="19">
        <v>66000</v>
      </c>
      <c r="I4346" s="18" t="s">
        <v>13149</v>
      </c>
      <c r="J4346" s="18" t="s">
        <v>13150</v>
      </c>
      <c r="K4346" s="18" t="s">
        <v>2892</v>
      </c>
      <c r="L4346" s="18" t="s">
        <v>34</v>
      </c>
      <c r="M4346" s="20">
        <v>16500000</v>
      </c>
      <c r="N4346" s="20">
        <v>16763804</v>
      </c>
      <c r="O4346" s="21">
        <f t="shared" si="201"/>
        <v>27760494.993478261</v>
      </c>
      <c r="P4346" s="22">
        <f t="shared" si="202"/>
        <v>101.59881212121211</v>
      </c>
      <c r="Q4346" s="20">
        <f t="shared" si="203"/>
        <v>9110763.0434782598</v>
      </c>
      <c r="R4346" s="18" t="s">
        <v>9689</v>
      </c>
      <c r="S4346" s="18">
        <v>126</v>
      </c>
    </row>
    <row r="4347" spans="1:19" x14ac:dyDescent="0.25">
      <c r="A4347" s="18" t="s">
        <v>13151</v>
      </c>
      <c r="B4347" s="18" t="s">
        <v>20</v>
      </c>
      <c r="C4347" s="18" t="s">
        <v>38</v>
      </c>
      <c r="D4347" s="18">
        <v>2003</v>
      </c>
      <c r="E4347" s="18">
        <f>VLOOKUP(D4347,'cpi roi'!A:C,2,FALSE)</f>
        <v>184</v>
      </c>
      <c r="F4347" s="18" t="s">
        <v>12507</v>
      </c>
      <c r="G4347" s="18">
        <v>6.1</v>
      </c>
      <c r="H4347" s="19">
        <v>46000</v>
      </c>
      <c r="I4347" s="18" t="s">
        <v>8502</v>
      </c>
      <c r="J4347" s="18" t="s">
        <v>13152</v>
      </c>
      <c r="K4347" s="18" t="s">
        <v>11821</v>
      </c>
      <c r="L4347" s="18" t="s">
        <v>34</v>
      </c>
      <c r="M4347" s="20">
        <v>36000000</v>
      </c>
      <c r="N4347" s="20">
        <v>44350926</v>
      </c>
      <c r="O4347" s="21">
        <f t="shared" si="201"/>
        <v>73444169.305434778</v>
      </c>
      <c r="P4347" s="22">
        <f t="shared" si="202"/>
        <v>123.19701666666667</v>
      </c>
      <c r="Q4347" s="20">
        <f t="shared" si="203"/>
        <v>24103764.130434781</v>
      </c>
      <c r="R4347" s="18" t="s">
        <v>13153</v>
      </c>
      <c r="S4347" s="18">
        <v>109</v>
      </c>
    </row>
    <row r="4348" spans="1:19" x14ac:dyDescent="0.25">
      <c r="A4348" s="18" t="s">
        <v>13154</v>
      </c>
      <c r="B4348" s="18" t="s">
        <v>20</v>
      </c>
      <c r="C4348" s="18" t="s">
        <v>45</v>
      </c>
      <c r="D4348" s="18">
        <v>2003</v>
      </c>
      <c r="E4348" s="18">
        <f>VLOOKUP(D4348,'cpi roi'!A:C,2,FALSE)</f>
        <v>184</v>
      </c>
      <c r="F4348" s="18" t="s">
        <v>12993</v>
      </c>
      <c r="G4348" s="18">
        <v>7.6</v>
      </c>
      <c r="H4348" s="19">
        <v>68000</v>
      </c>
      <c r="I4348" s="18" t="s">
        <v>13155</v>
      </c>
      <c r="J4348" s="18" t="s">
        <v>13155</v>
      </c>
      <c r="K4348" s="18" t="s">
        <v>13156</v>
      </c>
      <c r="L4348" s="18" t="s">
        <v>34</v>
      </c>
      <c r="M4348" s="20">
        <v>500000</v>
      </c>
      <c r="N4348" s="20">
        <v>8701337</v>
      </c>
      <c r="O4348" s="21">
        <f t="shared" si="201"/>
        <v>14409224.9125</v>
      </c>
      <c r="P4348" s="22">
        <f t="shared" si="202"/>
        <v>1740.2674000000002</v>
      </c>
      <c r="Q4348" s="20">
        <f t="shared" si="203"/>
        <v>4728987.5</v>
      </c>
      <c r="R4348" s="18" t="s">
        <v>13157</v>
      </c>
      <c r="S4348" s="18">
        <v>89</v>
      </c>
    </row>
    <row r="4349" spans="1:19" x14ac:dyDescent="0.25">
      <c r="A4349" s="18" t="s">
        <v>13158</v>
      </c>
      <c r="B4349" s="18" t="s">
        <v>20</v>
      </c>
      <c r="C4349" s="18" t="s">
        <v>45</v>
      </c>
      <c r="D4349" s="18">
        <v>2003</v>
      </c>
      <c r="E4349" s="18">
        <f>VLOOKUP(D4349,'cpi roi'!A:C,2,FALSE)</f>
        <v>184</v>
      </c>
      <c r="F4349" s="18" t="s">
        <v>13159</v>
      </c>
      <c r="G4349" s="18">
        <v>7.7</v>
      </c>
      <c r="H4349" s="19">
        <v>140000</v>
      </c>
      <c r="I4349" s="18" t="s">
        <v>13160</v>
      </c>
      <c r="J4349" s="18" t="s">
        <v>13161</v>
      </c>
      <c r="K4349" s="18" t="s">
        <v>13162</v>
      </c>
      <c r="L4349" s="18" t="s">
        <v>5820</v>
      </c>
      <c r="M4349" s="20">
        <v>0</v>
      </c>
      <c r="N4349" s="20">
        <v>79316957</v>
      </c>
      <c r="O4349" s="21">
        <f t="shared" si="201"/>
        <v>131347156.51032609</v>
      </c>
      <c r="P4349" s="22">
        <f t="shared" si="202"/>
        <v>0</v>
      </c>
      <c r="Q4349" s="20">
        <f t="shared" si="203"/>
        <v>43107041.847826086</v>
      </c>
      <c r="R4349" s="18" t="s">
        <v>10255</v>
      </c>
      <c r="S4349" s="18">
        <v>121</v>
      </c>
    </row>
    <row r="4350" spans="1:19" x14ac:dyDescent="0.25">
      <c r="A4350" s="18" t="s">
        <v>13163</v>
      </c>
      <c r="B4350" s="18" t="s">
        <v>20</v>
      </c>
      <c r="C4350" s="18" t="s">
        <v>38</v>
      </c>
      <c r="D4350" s="18">
        <v>2003</v>
      </c>
      <c r="E4350" s="18">
        <f>VLOOKUP(D4350,'cpi roi'!A:C,2,FALSE)</f>
        <v>184</v>
      </c>
      <c r="F4350" s="18" t="s">
        <v>11834</v>
      </c>
      <c r="G4350" s="18">
        <v>6.5</v>
      </c>
      <c r="H4350" s="19">
        <v>61000</v>
      </c>
      <c r="I4350" s="18" t="s">
        <v>2916</v>
      </c>
      <c r="J4350" s="18" t="s">
        <v>13164</v>
      </c>
      <c r="K4350" s="18" t="s">
        <v>164</v>
      </c>
      <c r="L4350" s="18" t="s">
        <v>5820</v>
      </c>
      <c r="M4350" s="20">
        <v>50000000</v>
      </c>
      <c r="N4350" s="20">
        <v>42792561</v>
      </c>
      <c r="O4350" s="21">
        <f t="shared" si="201"/>
        <v>70863550.742934778</v>
      </c>
      <c r="P4350" s="22">
        <f t="shared" si="202"/>
        <v>85.585121999999998</v>
      </c>
      <c r="Q4350" s="20">
        <f t="shared" si="203"/>
        <v>23256826.630434781</v>
      </c>
      <c r="R4350" s="18" t="s">
        <v>9668</v>
      </c>
      <c r="S4350" s="18">
        <v>98</v>
      </c>
    </row>
    <row r="4351" spans="1:19" x14ac:dyDescent="0.25">
      <c r="A4351" s="18" t="s">
        <v>13165</v>
      </c>
      <c r="B4351" s="18" t="s">
        <v>20</v>
      </c>
      <c r="C4351" s="18" t="s">
        <v>21</v>
      </c>
      <c r="D4351" s="18">
        <v>2003</v>
      </c>
      <c r="E4351" s="18">
        <f>VLOOKUP(D4351,'cpi roi'!A:C,2,FALSE)</f>
        <v>184</v>
      </c>
      <c r="F4351" s="18" t="s">
        <v>13166</v>
      </c>
      <c r="G4351" s="18">
        <v>6.3</v>
      </c>
      <c r="H4351" s="19">
        <v>30000</v>
      </c>
      <c r="I4351" s="18" t="s">
        <v>1245</v>
      </c>
      <c r="J4351" s="18" t="s">
        <v>13167</v>
      </c>
      <c r="K4351" s="18" t="s">
        <v>3060</v>
      </c>
      <c r="L4351" s="18" t="s">
        <v>5820</v>
      </c>
      <c r="M4351" s="20">
        <v>30000000</v>
      </c>
      <c r="N4351" s="20">
        <v>22954068</v>
      </c>
      <c r="O4351" s="21">
        <f t="shared" si="201"/>
        <v>38011437.606521741</v>
      </c>
      <c r="P4351" s="22">
        <f t="shared" si="202"/>
        <v>76.513559999999998</v>
      </c>
      <c r="Q4351" s="20">
        <f t="shared" si="203"/>
        <v>12475036.956521738</v>
      </c>
      <c r="R4351" s="18" t="s">
        <v>3747</v>
      </c>
      <c r="S4351" s="18">
        <v>106</v>
      </c>
    </row>
    <row r="4352" spans="1:19" x14ac:dyDescent="0.25">
      <c r="A4352" s="18" t="s">
        <v>13168</v>
      </c>
      <c r="B4352" s="18" t="s">
        <v>2004</v>
      </c>
      <c r="C4352" s="18" t="s">
        <v>29</v>
      </c>
      <c r="D4352" s="18">
        <v>2003</v>
      </c>
      <c r="E4352" s="18">
        <f>VLOOKUP(D4352,'cpi roi'!A:C,2,FALSE)</f>
        <v>184</v>
      </c>
      <c r="F4352" s="18" t="s">
        <v>13035</v>
      </c>
      <c r="G4352" s="18">
        <v>6</v>
      </c>
      <c r="H4352" s="19">
        <v>12000</v>
      </c>
      <c r="I4352" s="18" t="s">
        <v>13169</v>
      </c>
      <c r="J4352" s="18" t="s">
        <v>13170</v>
      </c>
      <c r="K4352" s="18" t="s">
        <v>13171</v>
      </c>
      <c r="L4352" s="18" t="s">
        <v>34</v>
      </c>
      <c r="M4352" s="20">
        <v>6000000</v>
      </c>
      <c r="N4352" s="20">
        <v>5141166</v>
      </c>
      <c r="O4352" s="21">
        <f t="shared" si="201"/>
        <v>8513659.1315217391</v>
      </c>
      <c r="P4352" s="22">
        <f t="shared" si="202"/>
        <v>85.686099999999996</v>
      </c>
      <c r="Q4352" s="20">
        <f t="shared" si="203"/>
        <v>2794111.9565217388</v>
      </c>
      <c r="R4352" s="18" t="s">
        <v>13172</v>
      </c>
      <c r="S4352" s="18">
        <v>105</v>
      </c>
    </row>
    <row r="4353" spans="1:19" x14ac:dyDescent="0.25">
      <c r="A4353" s="18" t="s">
        <v>13173</v>
      </c>
      <c r="B4353" s="18" t="s">
        <v>20</v>
      </c>
      <c r="C4353" s="18" t="s">
        <v>56</v>
      </c>
      <c r="D4353" s="18">
        <v>2003</v>
      </c>
      <c r="E4353" s="18">
        <f>VLOOKUP(D4353,'cpi roi'!A:C,2,FALSE)</f>
        <v>184</v>
      </c>
      <c r="F4353" s="18" t="s">
        <v>13068</v>
      </c>
      <c r="G4353" s="18">
        <v>5.8</v>
      </c>
      <c r="H4353" s="19">
        <v>108000</v>
      </c>
      <c r="I4353" s="18" t="s">
        <v>8542</v>
      </c>
      <c r="J4353" s="18" t="s">
        <v>13174</v>
      </c>
      <c r="K4353" s="18" t="s">
        <v>9775</v>
      </c>
      <c r="L4353" s="18" t="s">
        <v>34</v>
      </c>
      <c r="M4353" s="20">
        <v>40000000</v>
      </c>
      <c r="N4353" s="20">
        <v>141591324</v>
      </c>
      <c r="O4353" s="21">
        <f t="shared" si="201"/>
        <v>234472154.47173914</v>
      </c>
      <c r="P4353" s="22">
        <f t="shared" si="202"/>
        <v>353.97831000000002</v>
      </c>
      <c r="Q4353" s="20">
        <f t="shared" si="203"/>
        <v>76951806.521739125</v>
      </c>
      <c r="R4353" s="18" t="s">
        <v>35</v>
      </c>
      <c r="S4353" s="18">
        <v>98</v>
      </c>
    </row>
    <row r="4354" spans="1:19" x14ac:dyDescent="0.25">
      <c r="A4354" s="18" t="s">
        <v>13175</v>
      </c>
      <c r="B4354" s="18" t="s">
        <v>37</v>
      </c>
      <c r="C4354" s="18" t="s">
        <v>38</v>
      </c>
      <c r="D4354" s="18">
        <v>2003</v>
      </c>
      <c r="E4354" s="18">
        <f>VLOOKUP(D4354,'cpi roi'!A:C,2,FALSE)</f>
        <v>184</v>
      </c>
      <c r="F4354" s="18" t="s">
        <v>13085</v>
      </c>
      <c r="G4354" s="18">
        <v>5.0999999999999996</v>
      </c>
      <c r="H4354" s="19">
        <v>34000</v>
      </c>
      <c r="I4354" s="18" t="s">
        <v>12242</v>
      </c>
      <c r="J4354" s="18" t="s">
        <v>13176</v>
      </c>
      <c r="K4354" s="18" t="s">
        <v>11669</v>
      </c>
      <c r="L4354" s="18" t="s">
        <v>34</v>
      </c>
      <c r="M4354" s="20">
        <v>28000000</v>
      </c>
      <c r="N4354" s="20">
        <v>58795814</v>
      </c>
      <c r="O4354" s="21">
        <f t="shared" si="201"/>
        <v>97364589.81413044</v>
      </c>
      <c r="P4354" s="22">
        <f t="shared" si="202"/>
        <v>209.98505</v>
      </c>
      <c r="Q4354" s="20">
        <f t="shared" si="203"/>
        <v>31954246.739130434</v>
      </c>
      <c r="R4354" s="18" t="s">
        <v>122</v>
      </c>
      <c r="S4354" s="18">
        <v>102</v>
      </c>
    </row>
    <row r="4355" spans="1:19" x14ac:dyDescent="0.25">
      <c r="A4355" s="18" t="s">
        <v>13177</v>
      </c>
      <c r="B4355" s="18" t="s">
        <v>20</v>
      </c>
      <c r="C4355" s="18" t="s">
        <v>38</v>
      </c>
      <c r="D4355" s="18">
        <v>2003</v>
      </c>
      <c r="E4355" s="18">
        <f>VLOOKUP(D4355,'cpi roi'!A:C,2,FALSE)</f>
        <v>184</v>
      </c>
      <c r="F4355" s="18" t="s">
        <v>13178</v>
      </c>
      <c r="G4355" s="18">
        <v>7.2</v>
      </c>
      <c r="H4355" s="19">
        <v>72000</v>
      </c>
      <c r="I4355" s="18" t="s">
        <v>13179</v>
      </c>
      <c r="J4355" s="18" t="s">
        <v>13180</v>
      </c>
      <c r="K4355" s="18" t="s">
        <v>13181</v>
      </c>
      <c r="L4355" s="18" t="s">
        <v>13182</v>
      </c>
      <c r="M4355" s="20">
        <v>0</v>
      </c>
      <c r="N4355" s="20">
        <v>20235426</v>
      </c>
      <c r="O4355" s="21">
        <f t="shared" ref="O4355:O4418" si="204">(304.7/E4355)*N4355</f>
        <v>33509425.555434782</v>
      </c>
      <c r="P4355" s="22">
        <f t="shared" ref="P4355:P4418" si="205">IFERROR(N4355/M4355, 0)*100</f>
        <v>0</v>
      </c>
      <c r="Q4355" s="20">
        <f t="shared" ref="Q4355:Q4418" si="206">N4355/(E4355/100)</f>
        <v>10997514.130434781</v>
      </c>
      <c r="R4355" s="18" t="s">
        <v>12254</v>
      </c>
      <c r="S4355" s="18">
        <v>105</v>
      </c>
    </row>
    <row r="4356" spans="1:19" x14ac:dyDescent="0.25">
      <c r="A4356" s="18" t="s">
        <v>13183</v>
      </c>
      <c r="B4356" s="18" t="s">
        <v>20</v>
      </c>
      <c r="C4356" s="18" t="s">
        <v>45</v>
      </c>
      <c r="D4356" s="18">
        <v>2003</v>
      </c>
      <c r="E4356" s="18">
        <f>VLOOKUP(D4356,'cpi roi'!A:C,2,FALSE)</f>
        <v>184</v>
      </c>
      <c r="F4356" s="18" t="s">
        <v>12978</v>
      </c>
      <c r="G4356" s="18">
        <v>7</v>
      </c>
      <c r="H4356" s="19">
        <v>137000</v>
      </c>
      <c r="I4356" s="18" t="s">
        <v>11876</v>
      </c>
      <c r="J4356" s="18" t="s">
        <v>13184</v>
      </c>
      <c r="K4356" s="18" t="s">
        <v>7043</v>
      </c>
      <c r="L4356" s="18" t="s">
        <v>5820</v>
      </c>
      <c r="M4356" s="20">
        <v>23000000</v>
      </c>
      <c r="N4356" s="20">
        <v>76490720</v>
      </c>
      <c r="O4356" s="21">
        <f t="shared" si="204"/>
        <v>126666969.47826087</v>
      </c>
      <c r="P4356" s="22">
        <f t="shared" si="205"/>
        <v>332.56834782608695</v>
      </c>
      <c r="Q4356" s="20">
        <f t="shared" si="206"/>
        <v>41571043.478260867</v>
      </c>
      <c r="R4356" s="18" t="s">
        <v>35</v>
      </c>
      <c r="S4356" s="18">
        <v>92</v>
      </c>
    </row>
    <row r="4357" spans="1:19" x14ac:dyDescent="0.25">
      <c r="A4357" s="18" t="s">
        <v>13185</v>
      </c>
      <c r="B4357" s="18" t="s">
        <v>2004</v>
      </c>
      <c r="C4357" s="18" t="s">
        <v>21</v>
      </c>
      <c r="D4357" s="18">
        <v>2003</v>
      </c>
      <c r="E4357" s="18">
        <f>VLOOKUP(D4357,'cpi roi'!A:C,2,FALSE)</f>
        <v>184</v>
      </c>
      <c r="F4357" s="18" t="s">
        <v>12978</v>
      </c>
      <c r="G4357" s="18">
        <v>7.1</v>
      </c>
      <c r="H4357" s="19">
        <v>34000</v>
      </c>
      <c r="I4357" s="18" t="s">
        <v>8038</v>
      </c>
      <c r="J4357" s="18" t="s">
        <v>13186</v>
      </c>
      <c r="K4357" s="18" t="s">
        <v>12076</v>
      </c>
      <c r="L4357" s="18" t="s">
        <v>34</v>
      </c>
      <c r="M4357" s="20">
        <v>6000000</v>
      </c>
      <c r="N4357" s="20">
        <v>2944752</v>
      </c>
      <c r="O4357" s="21">
        <f t="shared" si="204"/>
        <v>4876445.2956521744</v>
      </c>
      <c r="P4357" s="22">
        <f t="shared" si="205"/>
        <v>49.0792</v>
      </c>
      <c r="Q4357" s="20">
        <f t="shared" si="206"/>
        <v>1600408.6956521738</v>
      </c>
      <c r="R4357" s="18" t="s">
        <v>10357</v>
      </c>
      <c r="S4357" s="18">
        <v>94</v>
      </c>
    </row>
    <row r="4358" spans="1:19" x14ac:dyDescent="0.25">
      <c r="A4358" s="18" t="s">
        <v>13187</v>
      </c>
      <c r="B4358" s="18" t="s">
        <v>37</v>
      </c>
      <c r="C4358" s="18" t="s">
        <v>29</v>
      </c>
      <c r="D4358" s="18">
        <v>2003</v>
      </c>
      <c r="E4358" s="18">
        <f>VLOOKUP(D4358,'cpi roi'!A:C,2,FALSE)</f>
        <v>184</v>
      </c>
      <c r="F4358" s="18" t="s">
        <v>13000</v>
      </c>
      <c r="G4358" s="18">
        <v>5.5</v>
      </c>
      <c r="H4358" s="19">
        <v>37000</v>
      </c>
      <c r="I4358" s="18" t="s">
        <v>11177</v>
      </c>
      <c r="J4358" s="18" t="s">
        <v>13188</v>
      </c>
      <c r="K4358" s="18" t="s">
        <v>13189</v>
      </c>
      <c r="L4358" s="18" t="s">
        <v>34</v>
      </c>
      <c r="M4358" s="20">
        <v>17000000</v>
      </c>
      <c r="N4358" s="20">
        <v>55534455</v>
      </c>
      <c r="O4358" s="21">
        <f t="shared" si="204"/>
        <v>91963850.209239125</v>
      </c>
      <c r="P4358" s="22">
        <f t="shared" si="205"/>
        <v>326.67326470588239</v>
      </c>
      <c r="Q4358" s="20">
        <f t="shared" si="206"/>
        <v>30181769.021739129</v>
      </c>
      <c r="R4358" s="18" t="s">
        <v>1729</v>
      </c>
      <c r="S4358" s="18">
        <v>94</v>
      </c>
    </row>
    <row r="4359" spans="1:19" x14ac:dyDescent="0.25">
      <c r="A4359" s="18" t="s">
        <v>13190</v>
      </c>
      <c r="B4359" s="18" t="s">
        <v>20</v>
      </c>
      <c r="C4359" s="18" t="s">
        <v>21</v>
      </c>
      <c r="D4359" s="18">
        <v>2003</v>
      </c>
      <c r="E4359" s="18">
        <f>VLOOKUP(D4359,'cpi roi'!A:C,2,FALSE)</f>
        <v>184</v>
      </c>
      <c r="F4359" s="18" t="s">
        <v>13081</v>
      </c>
      <c r="G4359" s="18">
        <v>6.9</v>
      </c>
      <c r="H4359" s="19">
        <v>33000</v>
      </c>
      <c r="I4359" s="18" t="s">
        <v>13191</v>
      </c>
      <c r="J4359" s="18" t="s">
        <v>13192</v>
      </c>
      <c r="K4359" s="18" t="s">
        <v>8998</v>
      </c>
      <c r="L4359" s="18" t="s">
        <v>34</v>
      </c>
      <c r="M4359" s="20">
        <v>3200000</v>
      </c>
      <c r="N4359" s="20">
        <v>10464788</v>
      </c>
      <c r="O4359" s="21">
        <f t="shared" si="204"/>
        <v>17329461.432608698</v>
      </c>
      <c r="P4359" s="22">
        <f t="shared" si="205"/>
        <v>327.02462500000001</v>
      </c>
      <c r="Q4359" s="20">
        <f t="shared" si="206"/>
        <v>5687384.7826086953</v>
      </c>
      <c r="R4359" s="18" t="s">
        <v>13193</v>
      </c>
      <c r="S4359" s="18">
        <v>101</v>
      </c>
    </row>
    <row r="4360" spans="1:19" x14ac:dyDescent="0.25">
      <c r="A4360" s="18" t="s">
        <v>13194</v>
      </c>
      <c r="B4360" s="18" t="s">
        <v>20</v>
      </c>
      <c r="C4360" s="18" t="s">
        <v>38</v>
      </c>
      <c r="D4360" s="18">
        <v>2003</v>
      </c>
      <c r="E4360" s="18">
        <f>VLOOKUP(D4360,'cpi roi'!A:C,2,FALSE)</f>
        <v>184</v>
      </c>
      <c r="F4360" s="18" t="s">
        <v>12814</v>
      </c>
      <c r="G4360" s="18">
        <v>5.8</v>
      </c>
      <c r="H4360" s="19">
        <v>42000</v>
      </c>
      <c r="I4360" s="18" t="s">
        <v>11476</v>
      </c>
      <c r="J4360" s="18" t="s">
        <v>8495</v>
      </c>
      <c r="K4360" s="18" t="s">
        <v>7346</v>
      </c>
      <c r="L4360" s="18" t="s">
        <v>34</v>
      </c>
      <c r="M4360" s="20">
        <v>25000000</v>
      </c>
      <c r="N4360" s="20">
        <v>56489558</v>
      </c>
      <c r="O4360" s="21">
        <f t="shared" si="204"/>
        <v>93545480.014130428</v>
      </c>
      <c r="P4360" s="22">
        <f t="shared" si="205"/>
        <v>225.95823199999998</v>
      </c>
      <c r="Q4360" s="20">
        <f t="shared" si="206"/>
        <v>30700846.739130434</v>
      </c>
      <c r="R4360" s="18" t="s">
        <v>27</v>
      </c>
      <c r="S4360" s="18">
        <v>101</v>
      </c>
    </row>
    <row r="4361" spans="1:19" x14ac:dyDescent="0.25">
      <c r="A4361" s="18" t="s">
        <v>13195</v>
      </c>
      <c r="B4361" s="18" t="s">
        <v>2004</v>
      </c>
      <c r="C4361" s="18" t="s">
        <v>45</v>
      </c>
      <c r="D4361" s="18">
        <v>2003</v>
      </c>
      <c r="E4361" s="18">
        <f>VLOOKUP(D4361,'cpi roi'!A:C,2,FALSE)</f>
        <v>184</v>
      </c>
      <c r="F4361" s="18" t="s">
        <v>13035</v>
      </c>
      <c r="G4361" s="18">
        <v>6.2</v>
      </c>
      <c r="H4361" s="19">
        <v>36000</v>
      </c>
      <c r="I4361" s="18" t="s">
        <v>5915</v>
      </c>
      <c r="J4361" s="18" t="s">
        <v>13196</v>
      </c>
      <c r="K4361" s="18" t="s">
        <v>13197</v>
      </c>
      <c r="L4361" s="18" t="s">
        <v>34</v>
      </c>
      <c r="M4361" s="20">
        <v>20000000</v>
      </c>
      <c r="N4361" s="20">
        <v>44617342</v>
      </c>
      <c r="O4361" s="21">
        <f t="shared" si="204"/>
        <v>73885348.409782603</v>
      </c>
      <c r="P4361" s="22">
        <f t="shared" si="205"/>
        <v>223.08671000000001</v>
      </c>
      <c r="Q4361" s="20">
        <f t="shared" si="206"/>
        <v>24248555.434782609</v>
      </c>
      <c r="R4361" s="18" t="s">
        <v>122</v>
      </c>
      <c r="S4361" s="18">
        <v>92</v>
      </c>
    </row>
    <row r="4362" spans="1:19" x14ac:dyDescent="0.25">
      <c r="A4362" s="18" t="s">
        <v>13198</v>
      </c>
      <c r="B4362" s="18" t="s">
        <v>2004</v>
      </c>
      <c r="C4362" s="18" t="s">
        <v>45</v>
      </c>
      <c r="D4362" s="18">
        <v>2003</v>
      </c>
      <c r="E4362" s="18">
        <f>VLOOKUP(D4362,'cpi roi'!A:C,2,FALSE)</f>
        <v>184</v>
      </c>
      <c r="F4362" s="18" t="s">
        <v>13128</v>
      </c>
      <c r="G4362" s="18">
        <v>7.2</v>
      </c>
      <c r="H4362" s="19">
        <v>27000</v>
      </c>
      <c r="I4362" s="18" t="s">
        <v>2074</v>
      </c>
      <c r="J4362" s="18" t="s">
        <v>2074</v>
      </c>
      <c r="K4362" s="18" t="s">
        <v>2074</v>
      </c>
      <c r="L4362" s="18" t="s">
        <v>34</v>
      </c>
      <c r="M4362" s="20">
        <v>0</v>
      </c>
      <c r="N4362" s="20">
        <v>18750246</v>
      </c>
      <c r="O4362" s="21">
        <f t="shared" si="204"/>
        <v>31049999.76195652</v>
      </c>
      <c r="P4362" s="22">
        <f t="shared" si="205"/>
        <v>0</v>
      </c>
      <c r="Q4362" s="20">
        <f t="shared" si="206"/>
        <v>10190351.086956521</v>
      </c>
      <c r="R4362" s="18" t="s">
        <v>5112</v>
      </c>
      <c r="S4362" s="18">
        <v>91</v>
      </c>
    </row>
    <row r="4363" spans="1:19" x14ac:dyDescent="0.25">
      <c r="A4363" s="18" t="s">
        <v>13199</v>
      </c>
      <c r="B4363" s="18" t="s">
        <v>20</v>
      </c>
      <c r="C4363" s="18" t="s">
        <v>21</v>
      </c>
      <c r="D4363" s="18">
        <v>2003</v>
      </c>
      <c r="E4363" s="18">
        <f>VLOOKUP(D4363,'cpi roi'!A:C,2,FALSE)</f>
        <v>184</v>
      </c>
      <c r="F4363" s="18" t="s">
        <v>12923</v>
      </c>
      <c r="G4363" s="18">
        <v>5</v>
      </c>
      <c r="H4363" s="19">
        <v>22000</v>
      </c>
      <c r="I4363" s="18" t="s">
        <v>4952</v>
      </c>
      <c r="J4363" s="18" t="s">
        <v>13200</v>
      </c>
      <c r="K4363" s="18" t="s">
        <v>1502</v>
      </c>
      <c r="L4363" s="18" t="s">
        <v>34</v>
      </c>
      <c r="M4363" s="20">
        <v>0</v>
      </c>
      <c r="N4363" s="20">
        <v>29119434</v>
      </c>
      <c r="O4363" s="21">
        <f t="shared" si="204"/>
        <v>48221149.672826089</v>
      </c>
      <c r="P4363" s="22">
        <f t="shared" si="205"/>
        <v>0</v>
      </c>
      <c r="Q4363" s="20">
        <f t="shared" si="206"/>
        <v>15825779.347826086</v>
      </c>
      <c r="R4363" s="18" t="s">
        <v>2097</v>
      </c>
      <c r="S4363" s="18">
        <v>118</v>
      </c>
    </row>
    <row r="4364" spans="1:19" x14ac:dyDescent="0.25">
      <c r="A4364" s="18" t="s">
        <v>13201</v>
      </c>
      <c r="B4364" s="18" t="s">
        <v>2004</v>
      </c>
      <c r="C4364" s="18" t="s">
        <v>45</v>
      </c>
      <c r="D4364" s="18">
        <v>2003</v>
      </c>
      <c r="E4364" s="18">
        <f>VLOOKUP(D4364,'cpi roi'!A:C,2,FALSE)</f>
        <v>184</v>
      </c>
      <c r="F4364" s="18" t="s">
        <v>13202</v>
      </c>
      <c r="G4364" s="18">
        <v>6.9</v>
      </c>
      <c r="H4364" s="19">
        <v>24000</v>
      </c>
      <c r="I4364" s="18" t="s">
        <v>11594</v>
      </c>
      <c r="J4364" s="18" t="s">
        <v>13203</v>
      </c>
      <c r="K4364" s="18" t="s">
        <v>10865</v>
      </c>
      <c r="L4364" s="18" t="s">
        <v>26</v>
      </c>
      <c r="M4364" s="20">
        <v>10000000</v>
      </c>
      <c r="N4364" s="20">
        <v>93400759</v>
      </c>
      <c r="O4364" s="21">
        <f t="shared" si="204"/>
        <v>154669626.45271739</v>
      </c>
      <c r="P4364" s="22">
        <f t="shared" si="205"/>
        <v>934.00759000000005</v>
      </c>
      <c r="Q4364" s="20">
        <f t="shared" si="206"/>
        <v>50761282.065217391</v>
      </c>
      <c r="R4364" s="18" t="s">
        <v>2097</v>
      </c>
      <c r="S4364" s="18">
        <v>108</v>
      </c>
    </row>
    <row r="4365" spans="1:19" x14ac:dyDescent="0.25">
      <c r="A4365" s="18" t="s">
        <v>13204</v>
      </c>
      <c r="B4365" s="18" t="s">
        <v>452</v>
      </c>
      <c r="C4365" s="18" t="s">
        <v>45</v>
      </c>
      <c r="D4365" s="18">
        <v>2003</v>
      </c>
      <c r="E4365" s="18">
        <f>VLOOKUP(D4365,'cpi roi'!A:C,2,FALSE)</f>
        <v>184</v>
      </c>
      <c r="F4365" s="18" t="s">
        <v>13205</v>
      </c>
      <c r="G4365" s="18">
        <v>7.9</v>
      </c>
      <c r="H4365" s="19">
        <v>65000</v>
      </c>
      <c r="I4365" s="18" t="s">
        <v>13206</v>
      </c>
      <c r="J4365" s="18" t="s">
        <v>13207</v>
      </c>
      <c r="K4365" s="18" t="s">
        <v>13208</v>
      </c>
      <c r="L4365" s="18" t="s">
        <v>10296</v>
      </c>
      <c r="M4365" s="20">
        <v>0</v>
      </c>
      <c r="N4365" s="20">
        <v>13200241</v>
      </c>
      <c r="O4365" s="21">
        <f t="shared" si="204"/>
        <v>21859312.13423913</v>
      </c>
      <c r="P4365" s="22">
        <f t="shared" si="205"/>
        <v>0</v>
      </c>
      <c r="Q4365" s="20">
        <f t="shared" si="206"/>
        <v>7174044.0217391299</v>
      </c>
      <c r="R4365" s="18" t="s">
        <v>10297</v>
      </c>
      <c r="S4365" s="18">
        <v>186</v>
      </c>
    </row>
    <row r="4366" spans="1:19" x14ac:dyDescent="0.25">
      <c r="A4366" s="18" t="s">
        <v>13209</v>
      </c>
      <c r="B4366" s="18" t="s">
        <v>2004</v>
      </c>
      <c r="C4366" s="18" t="s">
        <v>45</v>
      </c>
      <c r="D4366" s="18">
        <v>2003</v>
      </c>
      <c r="E4366" s="18">
        <f>VLOOKUP(D4366,'cpi roi'!A:C,2,FALSE)</f>
        <v>184</v>
      </c>
      <c r="F4366" s="18" t="s">
        <v>12749</v>
      </c>
      <c r="G4366" s="18">
        <v>5.3</v>
      </c>
      <c r="H4366" s="19">
        <v>26000</v>
      </c>
      <c r="I4366" s="18" t="s">
        <v>1287</v>
      </c>
      <c r="J4366" s="18" t="s">
        <v>13210</v>
      </c>
      <c r="K4366" s="18" t="s">
        <v>9137</v>
      </c>
      <c r="L4366" s="18" t="s">
        <v>34</v>
      </c>
      <c r="M4366" s="20">
        <v>30000000</v>
      </c>
      <c r="N4366" s="20">
        <v>19526014</v>
      </c>
      <c r="O4366" s="21">
        <f t="shared" si="204"/>
        <v>32334654.705434784</v>
      </c>
      <c r="P4366" s="22">
        <f t="shared" si="205"/>
        <v>65.086713333333336</v>
      </c>
      <c r="Q4366" s="20">
        <f t="shared" si="206"/>
        <v>10611964.130434781</v>
      </c>
      <c r="R4366" s="18" t="s">
        <v>3747</v>
      </c>
      <c r="S4366" s="18">
        <v>87</v>
      </c>
    </row>
    <row r="4367" spans="1:19" x14ac:dyDescent="0.25">
      <c r="A4367" s="18" t="s">
        <v>13211</v>
      </c>
      <c r="B4367" s="18" t="s">
        <v>2004</v>
      </c>
      <c r="C4367" s="18" t="s">
        <v>45</v>
      </c>
      <c r="D4367" s="18">
        <v>2003</v>
      </c>
      <c r="E4367" s="18">
        <f>VLOOKUP(D4367,'cpi roi'!A:C,2,FALSE)</f>
        <v>184</v>
      </c>
      <c r="F4367" s="18" t="s">
        <v>12995</v>
      </c>
      <c r="G4367" s="18">
        <v>5.2</v>
      </c>
      <c r="H4367" s="19">
        <v>19000</v>
      </c>
      <c r="I4367" s="18" t="s">
        <v>7711</v>
      </c>
      <c r="J4367" s="18" t="s">
        <v>13212</v>
      </c>
      <c r="K4367" s="18" t="s">
        <v>13213</v>
      </c>
      <c r="L4367" s="18" t="s">
        <v>34</v>
      </c>
      <c r="M4367" s="20">
        <v>15000000</v>
      </c>
      <c r="N4367" s="20">
        <v>34622504</v>
      </c>
      <c r="O4367" s="21">
        <f t="shared" si="204"/>
        <v>57334113.960869566</v>
      </c>
      <c r="P4367" s="22">
        <f t="shared" si="205"/>
        <v>230.81669333333332</v>
      </c>
      <c r="Q4367" s="20">
        <f t="shared" si="206"/>
        <v>18816578.260869563</v>
      </c>
      <c r="R4367" s="18" t="s">
        <v>27</v>
      </c>
      <c r="S4367" s="18">
        <v>86</v>
      </c>
    </row>
    <row r="4368" spans="1:19" x14ac:dyDescent="0.25">
      <c r="A4368" s="18" t="s">
        <v>13214</v>
      </c>
      <c r="B4368" s="18" t="s">
        <v>37</v>
      </c>
      <c r="C4368" s="18" t="s">
        <v>38</v>
      </c>
      <c r="D4368" s="18">
        <v>2003</v>
      </c>
      <c r="E4368" s="18">
        <f>VLOOKUP(D4368,'cpi roi'!A:C,2,FALSE)</f>
        <v>184</v>
      </c>
      <c r="F4368" s="18" t="s">
        <v>13215</v>
      </c>
      <c r="G4368" s="18">
        <v>4.4000000000000004</v>
      </c>
      <c r="H4368" s="19">
        <v>30000</v>
      </c>
      <c r="I4368" s="18" t="s">
        <v>11261</v>
      </c>
      <c r="J4368" s="18" t="s">
        <v>2978</v>
      </c>
      <c r="K4368" s="18" t="s">
        <v>13216</v>
      </c>
      <c r="L4368" s="18" t="s">
        <v>34</v>
      </c>
      <c r="M4368" s="20">
        <v>60000000</v>
      </c>
      <c r="N4368" s="20">
        <v>88929111</v>
      </c>
      <c r="O4368" s="21">
        <f t="shared" si="204"/>
        <v>147264674.57445651</v>
      </c>
      <c r="P4368" s="22">
        <f t="shared" si="205"/>
        <v>148.21518499999999</v>
      </c>
      <c r="Q4368" s="20">
        <f t="shared" si="206"/>
        <v>48331038.586956523</v>
      </c>
      <c r="R4368" s="18" t="s">
        <v>5112</v>
      </c>
      <c r="S4368" s="18">
        <v>89</v>
      </c>
    </row>
    <row r="4369" spans="1:19" x14ac:dyDescent="0.25">
      <c r="A4369" s="18" t="s">
        <v>13217</v>
      </c>
      <c r="B4369" s="18" t="s">
        <v>452</v>
      </c>
      <c r="C4369" s="18" t="s">
        <v>21</v>
      </c>
      <c r="D4369" s="18">
        <v>2003</v>
      </c>
      <c r="E4369" s="18">
        <f>VLOOKUP(D4369,'cpi roi'!A:C,2,FALSE)</f>
        <v>184</v>
      </c>
      <c r="F4369" s="18" t="s">
        <v>13218</v>
      </c>
      <c r="G4369" s="18">
        <v>8</v>
      </c>
      <c r="H4369" s="19">
        <v>44000</v>
      </c>
      <c r="I4369" s="18" t="s">
        <v>13219</v>
      </c>
      <c r="J4369" s="18" t="s">
        <v>13220</v>
      </c>
      <c r="K4369" s="18" t="s">
        <v>13221</v>
      </c>
      <c r="L4369" s="18" t="s">
        <v>8402</v>
      </c>
      <c r="M4369" s="20">
        <v>0</v>
      </c>
      <c r="N4369" s="20">
        <v>8482993</v>
      </c>
      <c r="O4369" s="21">
        <f t="shared" si="204"/>
        <v>14047651.995108696</v>
      </c>
      <c r="P4369" s="22">
        <f t="shared" si="205"/>
        <v>0</v>
      </c>
      <c r="Q4369" s="20">
        <f t="shared" si="206"/>
        <v>4610322.2826086953</v>
      </c>
      <c r="R4369" s="18" t="s">
        <v>13222</v>
      </c>
      <c r="S4369" s="18">
        <v>110</v>
      </c>
    </row>
    <row r="4370" spans="1:19" x14ac:dyDescent="0.25">
      <c r="A4370" s="18" t="s">
        <v>13223</v>
      </c>
      <c r="B4370" s="18" t="s">
        <v>37</v>
      </c>
      <c r="C4370" s="18" t="s">
        <v>67</v>
      </c>
      <c r="D4370" s="18">
        <v>2003</v>
      </c>
      <c r="E4370" s="18">
        <f>VLOOKUP(D4370,'cpi roi'!A:C,2,FALSE)</f>
        <v>184</v>
      </c>
      <c r="F4370" s="18" t="s">
        <v>13020</v>
      </c>
      <c r="G4370" s="18">
        <v>6.9</v>
      </c>
      <c r="H4370" s="19">
        <v>39000</v>
      </c>
      <c r="I4370" s="18" t="s">
        <v>11910</v>
      </c>
      <c r="J4370" s="18" t="s">
        <v>11458</v>
      </c>
      <c r="K4370" s="18" t="s">
        <v>6222</v>
      </c>
      <c r="L4370" s="18" t="s">
        <v>34</v>
      </c>
      <c r="M4370" s="20">
        <v>35000000</v>
      </c>
      <c r="N4370" s="20">
        <v>53293628</v>
      </c>
      <c r="O4370" s="21">
        <f t="shared" si="204"/>
        <v>88253089.410869569</v>
      </c>
      <c r="P4370" s="22">
        <f t="shared" si="205"/>
        <v>152.26750857142858</v>
      </c>
      <c r="Q4370" s="20">
        <f t="shared" si="206"/>
        <v>28963928.260869563</v>
      </c>
      <c r="R4370" s="18" t="s">
        <v>11858</v>
      </c>
      <c r="S4370" s="18">
        <v>109</v>
      </c>
    </row>
    <row r="4371" spans="1:19" x14ac:dyDescent="0.25">
      <c r="A4371" s="18" t="s">
        <v>13224</v>
      </c>
      <c r="B4371" s="18" t="s">
        <v>2004</v>
      </c>
      <c r="C4371" s="18" t="s">
        <v>38</v>
      </c>
      <c r="D4371" s="18">
        <v>2003</v>
      </c>
      <c r="E4371" s="18">
        <f>VLOOKUP(D4371,'cpi roi'!A:C,2,FALSE)</f>
        <v>184</v>
      </c>
      <c r="F4371" s="18" t="s">
        <v>12728</v>
      </c>
      <c r="G4371" s="18">
        <v>6.6</v>
      </c>
      <c r="H4371" s="19">
        <v>131000</v>
      </c>
      <c r="I4371" s="18" t="s">
        <v>2132</v>
      </c>
      <c r="J4371" s="18" t="s">
        <v>13225</v>
      </c>
      <c r="K4371" s="18" t="s">
        <v>140</v>
      </c>
      <c r="L4371" s="18" t="s">
        <v>34</v>
      </c>
      <c r="M4371" s="20">
        <v>46000000</v>
      </c>
      <c r="N4371" s="20">
        <v>101191884</v>
      </c>
      <c r="O4371" s="21">
        <f t="shared" si="204"/>
        <v>167571560.08043477</v>
      </c>
      <c r="P4371" s="22">
        <f t="shared" si="205"/>
        <v>219.98235652173915</v>
      </c>
      <c r="Q4371" s="20">
        <f t="shared" si="206"/>
        <v>54995589.130434781</v>
      </c>
      <c r="R4371" s="18" t="s">
        <v>2097</v>
      </c>
      <c r="S4371" s="18">
        <v>115</v>
      </c>
    </row>
    <row r="4372" spans="1:19" x14ac:dyDescent="0.25">
      <c r="A4372" s="18" t="s">
        <v>13226</v>
      </c>
      <c r="B4372" s="18" t="s">
        <v>20</v>
      </c>
      <c r="C4372" s="18" t="s">
        <v>45</v>
      </c>
      <c r="D4372" s="18">
        <v>2003</v>
      </c>
      <c r="E4372" s="18">
        <f>VLOOKUP(D4372,'cpi roi'!A:C,2,FALSE)</f>
        <v>184</v>
      </c>
      <c r="F4372" s="18" t="s">
        <v>13227</v>
      </c>
      <c r="G4372" s="18">
        <v>7.1</v>
      </c>
      <c r="H4372" s="19">
        <v>61000</v>
      </c>
      <c r="I4372" s="18" t="s">
        <v>2193</v>
      </c>
      <c r="J4372" s="18" t="s">
        <v>2193</v>
      </c>
      <c r="K4372" s="18" t="s">
        <v>551</v>
      </c>
      <c r="L4372" s="18" t="s">
        <v>34</v>
      </c>
      <c r="M4372" s="20">
        <v>0</v>
      </c>
      <c r="N4372" s="20">
        <v>7929307</v>
      </c>
      <c r="O4372" s="21">
        <f t="shared" si="204"/>
        <v>13130760.015760869</v>
      </c>
      <c r="P4372" s="22">
        <f t="shared" si="205"/>
        <v>0</v>
      </c>
      <c r="Q4372" s="20">
        <f t="shared" si="206"/>
        <v>4309405.9782608692</v>
      </c>
      <c r="R4372" s="18" t="s">
        <v>13228</v>
      </c>
      <c r="S4372" s="18">
        <v>95</v>
      </c>
    </row>
    <row r="4373" spans="1:19" x14ac:dyDescent="0.25">
      <c r="A4373" s="18" t="s">
        <v>13229</v>
      </c>
      <c r="B4373" s="18" t="s">
        <v>514</v>
      </c>
      <c r="C4373" s="18" t="s">
        <v>108</v>
      </c>
      <c r="D4373" s="18">
        <v>2003</v>
      </c>
      <c r="E4373" s="18">
        <f>VLOOKUP(D4373,'cpi roi'!A:C,2,FALSE)</f>
        <v>184</v>
      </c>
      <c r="F4373" s="18" t="s">
        <v>13230</v>
      </c>
      <c r="G4373" s="18">
        <v>6.4</v>
      </c>
      <c r="H4373" s="19">
        <v>13000</v>
      </c>
      <c r="I4373" s="18" t="s">
        <v>13231</v>
      </c>
      <c r="J4373" s="18" t="s">
        <v>13232</v>
      </c>
      <c r="K4373" s="18" t="s">
        <v>9007</v>
      </c>
      <c r="L4373" s="18" t="s">
        <v>26</v>
      </c>
      <c r="M4373" s="20">
        <v>6400000</v>
      </c>
      <c r="N4373" s="20">
        <v>2561820</v>
      </c>
      <c r="O4373" s="21">
        <f t="shared" si="204"/>
        <v>4242318.2282608692</v>
      </c>
      <c r="P4373" s="22">
        <f t="shared" si="205"/>
        <v>40.028437500000003</v>
      </c>
      <c r="Q4373" s="20">
        <f t="shared" si="206"/>
        <v>1392293.4782608694</v>
      </c>
      <c r="R4373" s="18" t="s">
        <v>1791</v>
      </c>
      <c r="S4373" s="18">
        <v>98</v>
      </c>
    </row>
    <row r="4374" spans="1:19" x14ac:dyDescent="0.25">
      <c r="A4374" s="18" t="s">
        <v>13233</v>
      </c>
      <c r="B4374" s="18" t="s">
        <v>2004</v>
      </c>
      <c r="C4374" s="18" t="s">
        <v>38</v>
      </c>
      <c r="D4374" s="18">
        <v>2003</v>
      </c>
      <c r="E4374" s="18">
        <f>VLOOKUP(D4374,'cpi roi'!A:C,2,FALSE)</f>
        <v>184</v>
      </c>
      <c r="F4374" s="18" t="s">
        <v>13116</v>
      </c>
      <c r="G4374" s="18">
        <v>5.3</v>
      </c>
      <c r="H4374" s="19">
        <v>36000</v>
      </c>
      <c r="I4374" s="18" t="s">
        <v>1752</v>
      </c>
      <c r="J4374" s="18" t="s">
        <v>13234</v>
      </c>
      <c r="K4374" s="18" t="s">
        <v>502</v>
      </c>
      <c r="L4374" s="18" t="s">
        <v>34</v>
      </c>
      <c r="M4374" s="20">
        <v>75000000</v>
      </c>
      <c r="N4374" s="20">
        <v>51142659</v>
      </c>
      <c r="O4374" s="21">
        <f t="shared" si="204"/>
        <v>84691131.507065222</v>
      </c>
      <c r="P4374" s="22">
        <f t="shared" si="205"/>
        <v>68.190211999999988</v>
      </c>
      <c r="Q4374" s="20">
        <f t="shared" si="206"/>
        <v>27794923.369565215</v>
      </c>
      <c r="R4374" s="18" t="s">
        <v>11858</v>
      </c>
      <c r="S4374" s="18">
        <v>116</v>
      </c>
    </row>
    <row r="4375" spans="1:19" x14ac:dyDescent="0.25">
      <c r="A4375" s="18" t="s">
        <v>13235</v>
      </c>
      <c r="B4375" s="18" t="s">
        <v>452</v>
      </c>
      <c r="C4375" s="18" t="s">
        <v>21</v>
      </c>
      <c r="D4375" s="18">
        <v>2003</v>
      </c>
      <c r="E4375" s="18">
        <f>VLOOKUP(D4375,'cpi roi'!A:C,2,FALSE)</f>
        <v>184</v>
      </c>
      <c r="F4375" s="18" t="s">
        <v>13236</v>
      </c>
      <c r="G4375" s="18">
        <v>7.8</v>
      </c>
      <c r="H4375" s="19">
        <v>36000</v>
      </c>
      <c r="I4375" s="18" t="s">
        <v>13237</v>
      </c>
      <c r="J4375" s="18" t="s">
        <v>13238</v>
      </c>
      <c r="K4375" s="18" t="s">
        <v>13239</v>
      </c>
      <c r="L4375" s="18" t="s">
        <v>1098</v>
      </c>
      <c r="M4375" s="20">
        <v>0</v>
      </c>
      <c r="N4375" s="20">
        <v>528245</v>
      </c>
      <c r="O4375" s="21">
        <f t="shared" si="204"/>
        <v>874762.23641304346</v>
      </c>
      <c r="P4375" s="22">
        <f t="shared" si="205"/>
        <v>0</v>
      </c>
      <c r="Q4375" s="20">
        <f t="shared" si="206"/>
        <v>287089.67391304346</v>
      </c>
      <c r="R4375" s="18" t="s">
        <v>13240</v>
      </c>
      <c r="S4375" s="18">
        <v>113</v>
      </c>
    </row>
    <row r="4376" spans="1:19" x14ac:dyDescent="0.25">
      <c r="A4376" s="18" t="s">
        <v>13241</v>
      </c>
      <c r="B4376" s="18" t="s">
        <v>2004</v>
      </c>
      <c r="C4376" s="18" t="s">
        <v>38</v>
      </c>
      <c r="D4376" s="18">
        <v>2003</v>
      </c>
      <c r="E4376" s="18">
        <f>VLOOKUP(D4376,'cpi roi'!A:C,2,FALSE)</f>
        <v>184</v>
      </c>
      <c r="F4376" s="18" t="s">
        <v>13215</v>
      </c>
      <c r="G4376" s="18">
        <v>5.6</v>
      </c>
      <c r="H4376" s="19">
        <v>49000</v>
      </c>
      <c r="I4376" s="18" t="s">
        <v>5778</v>
      </c>
      <c r="J4376" s="18" t="s">
        <v>12675</v>
      </c>
      <c r="K4376" s="18" t="s">
        <v>9368</v>
      </c>
      <c r="L4376" s="18" t="s">
        <v>34</v>
      </c>
      <c r="M4376" s="20">
        <v>0</v>
      </c>
      <c r="N4376" s="20">
        <v>50097949</v>
      </c>
      <c r="O4376" s="21">
        <f t="shared" si="204"/>
        <v>82961114.458152175</v>
      </c>
      <c r="P4376" s="22">
        <f t="shared" si="205"/>
        <v>0</v>
      </c>
      <c r="Q4376" s="20">
        <f t="shared" si="206"/>
        <v>27227146.195652172</v>
      </c>
      <c r="R4376" s="18" t="s">
        <v>35</v>
      </c>
      <c r="S4376" s="18">
        <v>88</v>
      </c>
    </row>
    <row r="4377" spans="1:19" x14ac:dyDescent="0.25">
      <c r="A4377" s="18" t="s">
        <v>13242</v>
      </c>
      <c r="B4377" s="18" t="s">
        <v>2004</v>
      </c>
      <c r="C4377" s="18" t="s">
        <v>394</v>
      </c>
      <c r="D4377" s="18">
        <v>2003</v>
      </c>
      <c r="E4377" s="18">
        <f>VLOOKUP(D4377,'cpi roi'!A:C,2,FALSE)</f>
        <v>184</v>
      </c>
      <c r="F4377" s="18" t="s">
        <v>12398</v>
      </c>
      <c r="G4377" s="18">
        <v>7.8</v>
      </c>
      <c r="H4377" s="19">
        <v>51000</v>
      </c>
      <c r="I4377" s="18" t="s">
        <v>13243</v>
      </c>
      <c r="J4377" s="18" t="s">
        <v>13243</v>
      </c>
      <c r="K4377" s="18" t="s">
        <v>13244</v>
      </c>
      <c r="L4377" s="18" t="s">
        <v>457</v>
      </c>
      <c r="M4377" s="20">
        <v>9500000</v>
      </c>
      <c r="N4377" s="20">
        <v>14776760</v>
      </c>
      <c r="O4377" s="21">
        <f t="shared" si="204"/>
        <v>24469993.326086957</v>
      </c>
      <c r="P4377" s="22">
        <f t="shared" si="205"/>
        <v>155.54484210526317</v>
      </c>
      <c r="Q4377" s="20">
        <f t="shared" si="206"/>
        <v>8030847.8260869561</v>
      </c>
      <c r="R4377" s="18" t="s">
        <v>13245</v>
      </c>
      <c r="S4377" s="18">
        <v>80</v>
      </c>
    </row>
    <row r="4378" spans="1:19" x14ac:dyDescent="0.25">
      <c r="A4378" s="18" t="s">
        <v>13246</v>
      </c>
      <c r="B4378" s="18" t="s">
        <v>424</v>
      </c>
      <c r="C4378" s="18" t="s">
        <v>21</v>
      </c>
      <c r="D4378" s="18">
        <v>2003</v>
      </c>
      <c r="E4378" s="18">
        <f>VLOOKUP(D4378,'cpi roi'!A:C,2,FALSE)</f>
        <v>184</v>
      </c>
      <c r="F4378" s="18" t="s">
        <v>13247</v>
      </c>
      <c r="G4378" s="18">
        <v>6.9</v>
      </c>
      <c r="H4378" s="19">
        <v>2200</v>
      </c>
      <c r="I4378" s="18" t="s">
        <v>13248</v>
      </c>
      <c r="J4378" s="18" t="s">
        <v>13249</v>
      </c>
      <c r="K4378" s="18" t="s">
        <v>13250</v>
      </c>
      <c r="L4378" s="18" t="s">
        <v>925</v>
      </c>
      <c r="M4378" s="20">
        <v>0</v>
      </c>
      <c r="N4378" s="20">
        <v>5762801</v>
      </c>
      <c r="O4378" s="21">
        <f t="shared" si="204"/>
        <v>9543073.1777173914</v>
      </c>
      <c r="P4378" s="22">
        <f t="shared" si="205"/>
        <v>0</v>
      </c>
      <c r="Q4378" s="20">
        <f t="shared" si="206"/>
        <v>3131957.0652173911</v>
      </c>
      <c r="R4378" s="18" t="s">
        <v>13251</v>
      </c>
      <c r="S4378" s="18">
        <v>124</v>
      </c>
    </row>
    <row r="4379" spans="1:19" x14ac:dyDescent="0.25">
      <c r="A4379" s="18" t="s">
        <v>13252</v>
      </c>
      <c r="B4379" s="18" t="s">
        <v>2711</v>
      </c>
      <c r="C4379" s="18" t="s">
        <v>21</v>
      </c>
      <c r="D4379" s="18">
        <v>2003</v>
      </c>
      <c r="E4379" s="18">
        <f>VLOOKUP(D4379,'cpi roi'!A:C,2,FALSE)</f>
        <v>184</v>
      </c>
      <c r="F4379" s="18" t="s">
        <v>13253</v>
      </c>
      <c r="G4379" s="18">
        <v>5.2</v>
      </c>
      <c r="H4379" s="19">
        <v>4400</v>
      </c>
      <c r="I4379" s="18" t="s">
        <v>10959</v>
      </c>
      <c r="J4379" s="18" t="s">
        <v>10959</v>
      </c>
      <c r="K4379" s="18" t="s">
        <v>13254</v>
      </c>
      <c r="L4379" s="18" t="s">
        <v>457</v>
      </c>
      <c r="M4379" s="20">
        <v>0</v>
      </c>
      <c r="N4379" s="20">
        <v>167999</v>
      </c>
      <c r="O4379" s="21">
        <f t="shared" si="204"/>
        <v>278202.69184782606</v>
      </c>
      <c r="P4379" s="22">
        <f t="shared" si="205"/>
        <v>0</v>
      </c>
      <c r="Q4379" s="20">
        <f t="shared" si="206"/>
        <v>91303.804347826081</v>
      </c>
      <c r="R4379" s="18" t="s">
        <v>10961</v>
      </c>
      <c r="S4379" s="18">
        <v>119</v>
      </c>
    </row>
    <row r="4380" spans="1:19" x14ac:dyDescent="0.25">
      <c r="A4380" s="18" t="s">
        <v>13255</v>
      </c>
      <c r="B4380" s="18" t="s">
        <v>2004</v>
      </c>
      <c r="C4380" s="18" t="s">
        <v>45</v>
      </c>
      <c r="D4380" s="18">
        <v>2003</v>
      </c>
      <c r="E4380" s="18">
        <f>VLOOKUP(D4380,'cpi roi'!A:C,2,FALSE)</f>
        <v>184</v>
      </c>
      <c r="F4380" s="18" t="s">
        <v>13062</v>
      </c>
      <c r="G4380" s="18">
        <v>5.7</v>
      </c>
      <c r="H4380" s="19">
        <v>52000</v>
      </c>
      <c r="I4380" s="18" t="s">
        <v>9066</v>
      </c>
      <c r="J4380" s="18" t="s">
        <v>13256</v>
      </c>
      <c r="K4380" s="18" t="s">
        <v>9532</v>
      </c>
      <c r="L4380" s="18" t="s">
        <v>34</v>
      </c>
      <c r="M4380" s="20">
        <v>55000000</v>
      </c>
      <c r="N4380" s="20">
        <v>65784503</v>
      </c>
      <c r="O4380" s="21">
        <f t="shared" si="204"/>
        <v>108937706.87010869</v>
      </c>
      <c r="P4380" s="22">
        <f t="shared" si="205"/>
        <v>119.60818727272726</v>
      </c>
      <c r="Q4380" s="20">
        <f t="shared" si="206"/>
        <v>35752447.282608695</v>
      </c>
      <c r="R4380" s="18" t="s">
        <v>184</v>
      </c>
      <c r="S4380" s="18">
        <v>118</v>
      </c>
    </row>
    <row r="4381" spans="1:19" x14ac:dyDescent="0.25">
      <c r="A4381" s="18" t="s">
        <v>13257</v>
      </c>
      <c r="B4381" s="18" t="s">
        <v>20</v>
      </c>
      <c r="C4381" s="18" t="s">
        <v>38</v>
      </c>
      <c r="D4381" s="18">
        <v>2003</v>
      </c>
      <c r="E4381" s="18">
        <f>VLOOKUP(D4381,'cpi roi'!A:C,2,FALSE)</f>
        <v>184</v>
      </c>
      <c r="F4381" s="18" t="s">
        <v>13258</v>
      </c>
      <c r="G4381" s="18">
        <v>6.5</v>
      </c>
      <c r="H4381" s="19">
        <v>26000</v>
      </c>
      <c r="I4381" s="18" t="s">
        <v>12219</v>
      </c>
      <c r="J4381" s="18" t="s">
        <v>13259</v>
      </c>
      <c r="K4381" s="18" t="s">
        <v>10670</v>
      </c>
      <c r="L4381" s="18" t="s">
        <v>252</v>
      </c>
      <c r="M4381" s="20">
        <v>0</v>
      </c>
      <c r="N4381" s="20">
        <v>6585516</v>
      </c>
      <c r="O4381" s="21">
        <f t="shared" si="204"/>
        <v>10905471.332608696</v>
      </c>
      <c r="P4381" s="22">
        <f t="shared" si="205"/>
        <v>0</v>
      </c>
      <c r="Q4381" s="20">
        <f t="shared" si="206"/>
        <v>3579084.7826086953</v>
      </c>
      <c r="R4381" s="18" t="s">
        <v>6690</v>
      </c>
      <c r="S4381" s="18">
        <v>110</v>
      </c>
    </row>
    <row r="4382" spans="1:19" x14ac:dyDescent="0.25">
      <c r="A4382" s="18" t="s">
        <v>13260</v>
      </c>
      <c r="B4382" s="18" t="s">
        <v>2004</v>
      </c>
      <c r="C4382" s="18" t="s">
        <v>394</v>
      </c>
      <c r="D4382" s="18">
        <v>2003</v>
      </c>
      <c r="E4382" s="18">
        <f>VLOOKUP(D4382,'cpi roi'!A:C,2,FALSE)</f>
        <v>184</v>
      </c>
      <c r="F4382" s="18" t="s">
        <v>13261</v>
      </c>
      <c r="G4382" s="18">
        <v>7.8</v>
      </c>
      <c r="H4382" s="19">
        <v>33000</v>
      </c>
      <c r="I4382" s="18" t="s">
        <v>9616</v>
      </c>
      <c r="J4382" s="18" t="s">
        <v>9616</v>
      </c>
      <c r="K4382" s="18" t="s">
        <v>13262</v>
      </c>
      <c r="L4382" s="18" t="s">
        <v>2113</v>
      </c>
      <c r="M4382" s="20">
        <v>0</v>
      </c>
      <c r="N4382" s="20">
        <v>453133</v>
      </c>
      <c r="O4382" s="21">
        <f t="shared" si="204"/>
        <v>750378.39728260867</v>
      </c>
      <c r="P4382" s="22">
        <f t="shared" si="205"/>
        <v>0</v>
      </c>
      <c r="Q4382" s="20">
        <f t="shared" si="206"/>
        <v>246267.93478260867</v>
      </c>
      <c r="R4382" s="18" t="s">
        <v>6008</v>
      </c>
      <c r="S4382" s="18">
        <v>92</v>
      </c>
    </row>
    <row r="4383" spans="1:19" x14ac:dyDescent="0.25">
      <c r="A4383" s="18" t="s">
        <v>13263</v>
      </c>
      <c r="B4383" s="18" t="s">
        <v>20</v>
      </c>
      <c r="C4383" s="18" t="s">
        <v>45</v>
      </c>
      <c r="D4383" s="18">
        <v>2003</v>
      </c>
      <c r="E4383" s="18">
        <f>VLOOKUP(D4383,'cpi roi'!A:C,2,FALSE)</f>
        <v>184</v>
      </c>
      <c r="F4383" s="18" t="s">
        <v>13264</v>
      </c>
      <c r="G4383" s="18">
        <v>4.5999999999999996</v>
      </c>
      <c r="H4383" s="19">
        <v>7700</v>
      </c>
      <c r="I4383" s="18" t="s">
        <v>13265</v>
      </c>
      <c r="J4383" s="18" t="s">
        <v>13266</v>
      </c>
      <c r="K4383" s="18" t="s">
        <v>13267</v>
      </c>
      <c r="L4383" s="18" t="s">
        <v>34</v>
      </c>
      <c r="M4383" s="20">
        <v>0</v>
      </c>
      <c r="N4383" s="20">
        <v>436365</v>
      </c>
      <c r="O4383" s="21">
        <f t="shared" si="204"/>
        <v>722610.95380434778</v>
      </c>
      <c r="P4383" s="22">
        <f t="shared" si="205"/>
        <v>0</v>
      </c>
      <c r="Q4383" s="20">
        <f t="shared" si="206"/>
        <v>237154.89130434781</v>
      </c>
      <c r="R4383" s="18" t="s">
        <v>1486</v>
      </c>
      <c r="S4383" s="18">
        <v>96</v>
      </c>
    </row>
    <row r="4384" spans="1:19" x14ac:dyDescent="0.25">
      <c r="A4384" s="18" t="s">
        <v>13268</v>
      </c>
      <c r="B4384" s="18" t="s">
        <v>20</v>
      </c>
      <c r="C4384" s="18" t="s">
        <v>38</v>
      </c>
      <c r="D4384" s="18">
        <v>2003</v>
      </c>
      <c r="E4384" s="18">
        <f>VLOOKUP(D4384,'cpi roi'!A:C,2,FALSE)</f>
        <v>184</v>
      </c>
      <c r="F4384" s="18" t="s">
        <v>13269</v>
      </c>
      <c r="G4384" s="18">
        <v>7.5</v>
      </c>
      <c r="H4384" s="19">
        <v>48000</v>
      </c>
      <c r="I4384" s="18" t="s">
        <v>5466</v>
      </c>
      <c r="J4384" s="18" t="s">
        <v>5466</v>
      </c>
      <c r="K4384" s="18" t="s">
        <v>5466</v>
      </c>
      <c r="L4384" s="18" t="s">
        <v>2113</v>
      </c>
      <c r="M4384" s="20">
        <v>0</v>
      </c>
      <c r="N4384" s="20">
        <v>34196922</v>
      </c>
      <c r="O4384" s="21">
        <f t="shared" si="204"/>
        <v>56629359.420652173</v>
      </c>
      <c r="P4384" s="22">
        <f t="shared" si="205"/>
        <v>0</v>
      </c>
      <c r="Q4384" s="20">
        <f t="shared" si="206"/>
        <v>18585283.695652172</v>
      </c>
      <c r="R4384" s="18" t="s">
        <v>13270</v>
      </c>
      <c r="S4384" s="18">
        <v>116</v>
      </c>
    </row>
    <row r="4385" spans="1:19" x14ac:dyDescent="0.25">
      <c r="A4385" s="18" t="s">
        <v>13271</v>
      </c>
      <c r="B4385" s="18" t="s">
        <v>20</v>
      </c>
      <c r="C4385" s="18" t="s">
        <v>45</v>
      </c>
      <c r="D4385" s="18">
        <v>2003</v>
      </c>
      <c r="E4385" s="18">
        <f>VLOOKUP(D4385,'cpi roi'!A:C,2,FALSE)</f>
        <v>184</v>
      </c>
      <c r="F4385" s="18" t="s">
        <v>13272</v>
      </c>
      <c r="G4385" s="18">
        <v>6.6</v>
      </c>
      <c r="H4385" s="19">
        <v>5400</v>
      </c>
      <c r="I4385" s="18" t="s">
        <v>9659</v>
      </c>
      <c r="J4385" s="18" t="s">
        <v>9659</v>
      </c>
      <c r="K4385" s="18" t="s">
        <v>13273</v>
      </c>
      <c r="L4385" s="18" t="s">
        <v>26</v>
      </c>
      <c r="M4385" s="20">
        <v>0</v>
      </c>
      <c r="N4385" s="20">
        <v>2905499</v>
      </c>
      <c r="O4385" s="21">
        <f t="shared" si="204"/>
        <v>4811443.1809782609</v>
      </c>
      <c r="P4385" s="22">
        <f t="shared" si="205"/>
        <v>0</v>
      </c>
      <c r="Q4385" s="20">
        <f t="shared" si="206"/>
        <v>1579075.5434782607</v>
      </c>
      <c r="R4385" s="18" t="s">
        <v>13274</v>
      </c>
      <c r="S4385" s="18">
        <v>102</v>
      </c>
    </row>
    <row r="4386" spans="1:19" x14ac:dyDescent="0.25">
      <c r="A4386" s="18" t="s">
        <v>13275</v>
      </c>
      <c r="B4386" s="18" t="s">
        <v>20</v>
      </c>
      <c r="C4386" s="18" t="s">
        <v>45</v>
      </c>
      <c r="D4386" s="18">
        <v>2003</v>
      </c>
      <c r="E4386" s="18">
        <f>VLOOKUP(D4386,'cpi roi'!A:C,2,FALSE)</f>
        <v>184</v>
      </c>
      <c r="F4386" s="18" t="s">
        <v>13125</v>
      </c>
      <c r="G4386" s="18">
        <v>7.6</v>
      </c>
      <c r="H4386" s="19">
        <v>68000</v>
      </c>
      <c r="I4386" s="18" t="s">
        <v>13276</v>
      </c>
      <c r="J4386" s="18" t="s">
        <v>13276</v>
      </c>
      <c r="K4386" s="18" t="s">
        <v>13277</v>
      </c>
      <c r="L4386" s="18" t="s">
        <v>457</v>
      </c>
      <c r="M4386" s="20">
        <v>0</v>
      </c>
      <c r="N4386" s="20">
        <v>8604201</v>
      </c>
      <c r="O4386" s="21">
        <f t="shared" si="204"/>
        <v>14248369.808152175</v>
      </c>
      <c r="P4386" s="22">
        <f t="shared" si="205"/>
        <v>0</v>
      </c>
      <c r="Q4386" s="20">
        <f t="shared" si="206"/>
        <v>4676196.1956521738</v>
      </c>
      <c r="R4386" s="18" t="s">
        <v>13278</v>
      </c>
      <c r="S4386" s="18">
        <v>93</v>
      </c>
    </row>
    <row r="4387" spans="1:19" x14ac:dyDescent="0.25">
      <c r="A4387" s="18" t="s">
        <v>13279</v>
      </c>
      <c r="B4387" s="18" t="s">
        <v>2004</v>
      </c>
      <c r="C4387" s="18" t="s">
        <v>38</v>
      </c>
      <c r="D4387" s="18">
        <v>2003</v>
      </c>
      <c r="E4387" s="18">
        <f>VLOOKUP(D4387,'cpi roi'!A:C,2,FALSE)</f>
        <v>184</v>
      </c>
      <c r="F4387" s="18" t="s">
        <v>13280</v>
      </c>
      <c r="G4387" s="18">
        <v>5.5</v>
      </c>
      <c r="H4387" s="19">
        <v>48000</v>
      </c>
      <c r="I4387" s="18" t="s">
        <v>13281</v>
      </c>
      <c r="J4387" s="18" t="s">
        <v>8699</v>
      </c>
      <c r="K4387" s="18" t="s">
        <v>10325</v>
      </c>
      <c r="L4387" s="18" t="s">
        <v>34</v>
      </c>
      <c r="M4387" s="20">
        <v>52000000</v>
      </c>
      <c r="N4387" s="20">
        <v>37713879</v>
      </c>
      <c r="O4387" s="21">
        <f t="shared" si="204"/>
        <v>62453363.757065222</v>
      </c>
      <c r="P4387" s="22">
        <f t="shared" si="205"/>
        <v>72.526690384615392</v>
      </c>
      <c r="Q4387" s="20">
        <f t="shared" si="206"/>
        <v>20496673.369565215</v>
      </c>
      <c r="R4387" s="18" t="s">
        <v>122</v>
      </c>
      <c r="S4387" s="18">
        <v>104</v>
      </c>
    </row>
    <row r="4388" spans="1:19" x14ac:dyDescent="0.25">
      <c r="A4388" s="18" t="s">
        <v>13282</v>
      </c>
      <c r="B4388" s="18" t="s">
        <v>2004</v>
      </c>
      <c r="C4388" s="18" t="s">
        <v>45</v>
      </c>
      <c r="D4388" s="18">
        <v>2003</v>
      </c>
      <c r="E4388" s="18">
        <f>VLOOKUP(D4388,'cpi roi'!A:C,2,FALSE)</f>
        <v>184</v>
      </c>
      <c r="F4388" s="18" t="s">
        <v>12118</v>
      </c>
      <c r="G4388" s="18">
        <v>6.3</v>
      </c>
      <c r="H4388" s="19">
        <v>40000</v>
      </c>
      <c r="I4388" s="18" t="s">
        <v>11286</v>
      </c>
      <c r="J4388" s="18" t="s">
        <v>13283</v>
      </c>
      <c r="K4388" s="18" t="s">
        <v>9007</v>
      </c>
      <c r="L4388" s="18" t="s">
        <v>34</v>
      </c>
      <c r="M4388" s="20">
        <v>35000000</v>
      </c>
      <c r="N4388" s="20">
        <v>39468111</v>
      </c>
      <c r="O4388" s="21">
        <f t="shared" si="204"/>
        <v>65358333.813586958</v>
      </c>
      <c r="P4388" s="22">
        <f t="shared" si="205"/>
        <v>112.76603142857142</v>
      </c>
      <c r="Q4388" s="20">
        <f t="shared" si="206"/>
        <v>21450060.326086957</v>
      </c>
      <c r="R4388" s="18" t="s">
        <v>9112</v>
      </c>
      <c r="S4388" s="18">
        <v>101</v>
      </c>
    </row>
    <row r="4389" spans="1:19" x14ac:dyDescent="0.25">
      <c r="A4389" s="18" t="s">
        <v>13284</v>
      </c>
      <c r="B4389" s="18" t="s">
        <v>2004</v>
      </c>
      <c r="C4389" s="18" t="s">
        <v>38</v>
      </c>
      <c r="D4389" s="18">
        <v>2003</v>
      </c>
      <c r="E4389" s="18">
        <f>VLOOKUP(D4389,'cpi roi'!A:C,2,FALSE)</f>
        <v>184</v>
      </c>
      <c r="F4389" s="18" t="s">
        <v>12728</v>
      </c>
      <c r="G4389" s="18">
        <v>4.7</v>
      </c>
      <c r="H4389" s="19">
        <v>13000</v>
      </c>
      <c r="I4389" s="18" t="s">
        <v>13285</v>
      </c>
      <c r="J4389" s="18" t="s">
        <v>13286</v>
      </c>
      <c r="K4389" s="18" t="s">
        <v>4730</v>
      </c>
      <c r="L4389" s="18" t="s">
        <v>34</v>
      </c>
      <c r="M4389" s="20">
        <v>24000000</v>
      </c>
      <c r="N4389" s="20">
        <v>23510621</v>
      </c>
      <c r="O4389" s="21">
        <f t="shared" si="204"/>
        <v>38933077.275543481</v>
      </c>
      <c r="P4389" s="22">
        <f t="shared" si="205"/>
        <v>97.960920833333333</v>
      </c>
      <c r="Q4389" s="20">
        <f t="shared" si="206"/>
        <v>12777511.413043479</v>
      </c>
      <c r="R4389" s="18" t="s">
        <v>9689</v>
      </c>
      <c r="S4389" s="18">
        <v>110</v>
      </c>
    </row>
    <row r="4390" spans="1:19" x14ac:dyDescent="0.25">
      <c r="A4390" s="18" t="s">
        <v>13287</v>
      </c>
      <c r="B4390" s="18" t="s">
        <v>20</v>
      </c>
      <c r="C4390" s="18" t="s">
        <v>45</v>
      </c>
      <c r="D4390" s="18">
        <v>2003</v>
      </c>
      <c r="E4390" s="18">
        <f>VLOOKUP(D4390,'cpi roi'!A:C,2,FALSE)</f>
        <v>184</v>
      </c>
      <c r="F4390" s="18" t="s">
        <v>13288</v>
      </c>
      <c r="G4390" s="18">
        <v>7.3</v>
      </c>
      <c r="H4390" s="19">
        <v>21000</v>
      </c>
      <c r="I4390" s="18" t="s">
        <v>13289</v>
      </c>
      <c r="J4390" s="18" t="s">
        <v>13289</v>
      </c>
      <c r="K4390" s="18" t="s">
        <v>13290</v>
      </c>
      <c r="L4390" s="18" t="s">
        <v>3814</v>
      </c>
      <c r="M4390" s="20">
        <v>0</v>
      </c>
      <c r="N4390" s="20">
        <v>3783</v>
      </c>
      <c r="O4390" s="21">
        <f t="shared" si="204"/>
        <v>6264.5657608695656</v>
      </c>
      <c r="P4390" s="22">
        <f t="shared" si="205"/>
        <v>0</v>
      </c>
      <c r="Q4390" s="20">
        <f t="shared" si="206"/>
        <v>2055.978260869565</v>
      </c>
      <c r="R4390" s="18" t="s">
        <v>13291</v>
      </c>
      <c r="S4390" s="18">
        <v>100</v>
      </c>
    </row>
    <row r="4391" spans="1:19" x14ac:dyDescent="0.25">
      <c r="A4391" s="18" t="s">
        <v>13292</v>
      </c>
      <c r="B4391" s="18" t="s">
        <v>2004</v>
      </c>
      <c r="C4391" s="18" t="s">
        <v>38</v>
      </c>
      <c r="D4391" s="18">
        <v>2003</v>
      </c>
      <c r="E4391" s="18">
        <f>VLOOKUP(D4391,'cpi roi'!A:C,2,FALSE)</f>
        <v>184</v>
      </c>
      <c r="F4391" s="18" t="s">
        <v>13293</v>
      </c>
      <c r="G4391" s="18">
        <v>5.3</v>
      </c>
      <c r="H4391" s="19">
        <v>40000</v>
      </c>
      <c r="I4391" s="18" t="s">
        <v>13294</v>
      </c>
      <c r="J4391" s="18" t="s">
        <v>13295</v>
      </c>
      <c r="K4391" s="18" t="s">
        <v>2756</v>
      </c>
      <c r="L4391" s="18" t="s">
        <v>496</v>
      </c>
      <c r="M4391" s="20">
        <v>41000000</v>
      </c>
      <c r="N4391" s="20">
        <v>34268701</v>
      </c>
      <c r="O4391" s="21">
        <f t="shared" si="204"/>
        <v>56748223.88423913</v>
      </c>
      <c r="P4391" s="22">
        <f t="shared" si="205"/>
        <v>83.582197560975615</v>
      </c>
      <c r="Q4391" s="20">
        <f t="shared" si="206"/>
        <v>18624294.021739129</v>
      </c>
      <c r="R4391" s="18" t="s">
        <v>13296</v>
      </c>
      <c r="S4391" s="18">
        <v>88</v>
      </c>
    </row>
    <row r="4392" spans="1:19" x14ac:dyDescent="0.25">
      <c r="A4392" s="18" t="s">
        <v>13297</v>
      </c>
      <c r="B4392" s="18" t="s">
        <v>20</v>
      </c>
      <c r="C4392" s="18" t="s">
        <v>67</v>
      </c>
      <c r="D4392" s="18">
        <v>2003</v>
      </c>
      <c r="E4392" s="18">
        <f>VLOOKUP(D4392,'cpi roi'!A:C,2,FALSE)</f>
        <v>184</v>
      </c>
      <c r="F4392" s="18" t="s">
        <v>12534</v>
      </c>
      <c r="G4392" s="18">
        <v>7.4</v>
      </c>
      <c r="H4392" s="19">
        <v>48000</v>
      </c>
      <c r="I4392" s="18" t="s">
        <v>13298</v>
      </c>
      <c r="J4392" s="18" t="s">
        <v>13299</v>
      </c>
      <c r="K4392" s="18" t="s">
        <v>13300</v>
      </c>
      <c r="L4392" s="18" t="s">
        <v>34</v>
      </c>
      <c r="M4392" s="20">
        <v>0</v>
      </c>
      <c r="N4392" s="20">
        <v>7986084</v>
      </c>
      <c r="O4392" s="21">
        <f t="shared" si="204"/>
        <v>13224781.493478261</v>
      </c>
      <c r="P4392" s="22">
        <f t="shared" si="205"/>
        <v>0</v>
      </c>
      <c r="Q4392" s="20">
        <f t="shared" si="206"/>
        <v>4340263.0434782607</v>
      </c>
      <c r="R4392" s="18" t="s">
        <v>8438</v>
      </c>
      <c r="S4392" s="18">
        <v>101</v>
      </c>
    </row>
    <row r="4393" spans="1:19" x14ac:dyDescent="0.25">
      <c r="A4393" s="18" t="s">
        <v>13301</v>
      </c>
      <c r="B4393" s="18" t="s">
        <v>20</v>
      </c>
      <c r="C4393" s="18" t="s">
        <v>45</v>
      </c>
      <c r="D4393" s="18">
        <v>2003</v>
      </c>
      <c r="E4393" s="18">
        <f>VLOOKUP(D4393,'cpi roi'!A:C,2,FALSE)</f>
        <v>184</v>
      </c>
      <c r="F4393" s="18" t="s">
        <v>12118</v>
      </c>
      <c r="G4393" s="18">
        <v>6.7</v>
      </c>
      <c r="H4393" s="19">
        <v>11000</v>
      </c>
      <c r="I4393" s="18" t="s">
        <v>10037</v>
      </c>
      <c r="J4393" s="18" t="s">
        <v>10037</v>
      </c>
      <c r="K4393" s="18" t="s">
        <v>13302</v>
      </c>
      <c r="L4393" s="18" t="s">
        <v>34</v>
      </c>
      <c r="M4393" s="20">
        <v>4000000</v>
      </c>
      <c r="N4393" s="20">
        <v>826617</v>
      </c>
      <c r="O4393" s="21">
        <f t="shared" si="204"/>
        <v>1368859.7820652174</v>
      </c>
      <c r="P4393" s="22">
        <f t="shared" si="205"/>
        <v>20.665425000000003</v>
      </c>
      <c r="Q4393" s="20">
        <f t="shared" si="206"/>
        <v>449248.36956521735</v>
      </c>
      <c r="R4393" s="18" t="s">
        <v>13303</v>
      </c>
      <c r="S4393" s="18">
        <v>96</v>
      </c>
    </row>
    <row r="4394" spans="1:19" x14ac:dyDescent="0.25">
      <c r="A4394" s="18" t="s">
        <v>13304</v>
      </c>
      <c r="B4394" s="18" t="s">
        <v>20</v>
      </c>
      <c r="C4394" s="18" t="s">
        <v>67</v>
      </c>
      <c r="D4394" s="18">
        <v>2003</v>
      </c>
      <c r="E4394" s="18">
        <f>VLOOKUP(D4394,'cpi roi'!A:C,2,FALSE)</f>
        <v>184</v>
      </c>
      <c r="F4394" s="18" t="s">
        <v>13305</v>
      </c>
      <c r="G4394" s="18">
        <v>6.3</v>
      </c>
      <c r="H4394" s="19">
        <v>15000</v>
      </c>
      <c r="I4394" s="18" t="s">
        <v>13306</v>
      </c>
      <c r="J4394" s="18" t="s">
        <v>13306</v>
      </c>
      <c r="K4394" s="18" t="s">
        <v>5664</v>
      </c>
      <c r="L4394" s="18" t="s">
        <v>34</v>
      </c>
      <c r="M4394" s="20">
        <v>5000000</v>
      </c>
      <c r="N4394" s="20">
        <v>782606</v>
      </c>
      <c r="O4394" s="21">
        <f t="shared" si="204"/>
        <v>1295978.522826087</v>
      </c>
      <c r="P4394" s="22">
        <f t="shared" si="205"/>
        <v>15.65212</v>
      </c>
      <c r="Q4394" s="20">
        <f t="shared" si="206"/>
        <v>425329.34782608692</v>
      </c>
      <c r="R4394" s="18" t="s">
        <v>13307</v>
      </c>
      <c r="S4394" s="18">
        <v>98</v>
      </c>
    </row>
    <row r="4395" spans="1:19" x14ac:dyDescent="0.25">
      <c r="A4395" s="18" t="s">
        <v>13308</v>
      </c>
      <c r="B4395" s="18" t="s">
        <v>2004</v>
      </c>
      <c r="C4395" s="18" t="s">
        <v>45</v>
      </c>
      <c r="D4395" s="18">
        <v>2003</v>
      </c>
      <c r="E4395" s="18">
        <f>VLOOKUP(D4395,'cpi roi'!A:C,2,FALSE)</f>
        <v>184</v>
      </c>
      <c r="F4395" s="18" t="s">
        <v>12768</v>
      </c>
      <c r="G4395" s="18">
        <v>5.6</v>
      </c>
      <c r="H4395" s="19">
        <v>35000</v>
      </c>
      <c r="I4395" s="18" t="s">
        <v>12044</v>
      </c>
      <c r="J4395" s="18" t="s">
        <v>13309</v>
      </c>
      <c r="K4395" s="18" t="s">
        <v>856</v>
      </c>
      <c r="L4395" s="18" t="s">
        <v>34</v>
      </c>
      <c r="M4395" s="20">
        <v>33000000</v>
      </c>
      <c r="N4395" s="20">
        <v>164729679</v>
      </c>
      <c r="O4395" s="21">
        <f t="shared" si="204"/>
        <v>272788767.34402174</v>
      </c>
      <c r="P4395" s="22">
        <f t="shared" si="205"/>
        <v>499.18084545454542</v>
      </c>
      <c r="Q4395" s="20">
        <f t="shared" si="206"/>
        <v>89526999.456521735</v>
      </c>
      <c r="R4395" s="18" t="s">
        <v>2097</v>
      </c>
      <c r="S4395" s="18">
        <v>105</v>
      </c>
    </row>
    <row r="4396" spans="1:19" x14ac:dyDescent="0.25">
      <c r="A4396" s="18" t="s">
        <v>13310</v>
      </c>
      <c r="B4396" s="18" t="s">
        <v>2004</v>
      </c>
      <c r="C4396" s="18" t="s">
        <v>21</v>
      </c>
      <c r="D4396" s="18">
        <v>2003</v>
      </c>
      <c r="E4396" s="18">
        <f>VLOOKUP(D4396,'cpi roi'!A:C,2,FALSE)</f>
        <v>184</v>
      </c>
      <c r="F4396" s="18" t="s">
        <v>13085</v>
      </c>
      <c r="G4396" s="18">
        <v>6.1</v>
      </c>
      <c r="H4396" s="19">
        <v>18000</v>
      </c>
      <c r="I4396" s="18" t="s">
        <v>11308</v>
      </c>
      <c r="J4396" s="18" t="s">
        <v>11308</v>
      </c>
      <c r="K4396" s="18" t="s">
        <v>3290</v>
      </c>
      <c r="L4396" s="18" t="s">
        <v>199</v>
      </c>
      <c r="M4396" s="20">
        <v>20000000</v>
      </c>
      <c r="N4396" s="20">
        <v>8564586</v>
      </c>
      <c r="O4396" s="21">
        <f t="shared" si="204"/>
        <v>14182768.229347827</v>
      </c>
      <c r="P4396" s="22">
        <f t="shared" si="205"/>
        <v>42.822929999999999</v>
      </c>
      <c r="Q4396" s="20">
        <f t="shared" si="206"/>
        <v>4654666.3043478262</v>
      </c>
      <c r="R4396" s="18" t="s">
        <v>2031</v>
      </c>
      <c r="S4396" s="18">
        <v>100</v>
      </c>
    </row>
    <row r="4397" spans="1:19" x14ac:dyDescent="0.25">
      <c r="A4397" s="18" t="s">
        <v>13311</v>
      </c>
      <c r="B4397" s="18" t="s">
        <v>2004</v>
      </c>
      <c r="C4397" s="18" t="s">
        <v>45</v>
      </c>
      <c r="D4397" s="18">
        <v>2003</v>
      </c>
      <c r="E4397" s="18">
        <f>VLOOKUP(D4397,'cpi roi'!A:C,2,FALSE)</f>
        <v>184</v>
      </c>
      <c r="F4397" s="18" t="s">
        <v>13062</v>
      </c>
      <c r="G4397" s="18">
        <v>5.2</v>
      </c>
      <c r="H4397" s="19">
        <v>8200</v>
      </c>
      <c r="I4397" s="18" t="s">
        <v>9774</v>
      </c>
      <c r="J4397" s="18" t="s">
        <v>3940</v>
      </c>
      <c r="K4397" s="18" t="s">
        <v>12618</v>
      </c>
      <c r="L4397" s="18" t="s">
        <v>34</v>
      </c>
      <c r="M4397" s="20">
        <v>0</v>
      </c>
      <c r="N4397" s="20">
        <v>21964072</v>
      </c>
      <c r="O4397" s="21">
        <f t="shared" si="204"/>
        <v>36372025.752173916</v>
      </c>
      <c r="P4397" s="22">
        <f t="shared" si="205"/>
        <v>0</v>
      </c>
      <c r="Q4397" s="20">
        <f t="shared" si="206"/>
        <v>11936995.652173912</v>
      </c>
      <c r="R4397" s="18" t="s">
        <v>11131</v>
      </c>
      <c r="S4397" s="18">
        <v>100</v>
      </c>
    </row>
    <row r="4398" spans="1:19" x14ac:dyDescent="0.25">
      <c r="A4398" s="18" t="s">
        <v>13312</v>
      </c>
      <c r="B4398" s="18" t="s">
        <v>20</v>
      </c>
      <c r="C4398" s="18" t="s">
        <v>21</v>
      </c>
      <c r="D4398" s="18">
        <v>2003</v>
      </c>
      <c r="E4398" s="18">
        <f>VLOOKUP(D4398,'cpi roi'!A:C,2,FALSE)</f>
        <v>184</v>
      </c>
      <c r="F4398" s="18" t="s">
        <v>13313</v>
      </c>
      <c r="G4398" s="18">
        <v>8.5</v>
      </c>
      <c r="H4398" s="19">
        <v>21000</v>
      </c>
      <c r="I4398" s="18" t="s">
        <v>13314</v>
      </c>
      <c r="J4398" s="18" t="s">
        <v>13315</v>
      </c>
      <c r="K4398" s="18" t="s">
        <v>13316</v>
      </c>
      <c r="L4398" s="18" t="s">
        <v>310</v>
      </c>
      <c r="M4398" s="20">
        <v>0</v>
      </c>
      <c r="N4398" s="20">
        <v>2799773</v>
      </c>
      <c r="O4398" s="21">
        <f t="shared" si="204"/>
        <v>4636363.2233695649</v>
      </c>
      <c r="P4398" s="22">
        <f t="shared" si="205"/>
        <v>0</v>
      </c>
      <c r="Q4398" s="20">
        <f t="shared" si="206"/>
        <v>1521615.7608695652</v>
      </c>
      <c r="R4398" s="18" t="s">
        <v>13317</v>
      </c>
      <c r="S4398" s="18">
        <v>366</v>
      </c>
    </row>
    <row r="4399" spans="1:19" x14ac:dyDescent="0.25">
      <c r="A4399" s="18" t="s">
        <v>13318</v>
      </c>
      <c r="B4399" s="18" t="s">
        <v>2004</v>
      </c>
      <c r="C4399" s="18" t="s">
        <v>38</v>
      </c>
      <c r="D4399" s="18">
        <v>2003</v>
      </c>
      <c r="E4399" s="18">
        <f>VLOOKUP(D4399,'cpi roi'!A:C,2,FALSE)</f>
        <v>184</v>
      </c>
      <c r="F4399" s="18" t="s">
        <v>12127</v>
      </c>
      <c r="G4399" s="18">
        <v>5.7</v>
      </c>
      <c r="H4399" s="19">
        <v>16000</v>
      </c>
      <c r="I4399" s="18" t="s">
        <v>4932</v>
      </c>
      <c r="J4399" s="18" t="s">
        <v>2492</v>
      </c>
      <c r="K4399" s="18" t="s">
        <v>900</v>
      </c>
      <c r="L4399" s="18" t="s">
        <v>34</v>
      </c>
      <c r="M4399" s="20">
        <v>40000000</v>
      </c>
      <c r="N4399" s="20">
        <v>26891849</v>
      </c>
      <c r="O4399" s="21">
        <f t="shared" si="204"/>
        <v>44532317.338586956</v>
      </c>
      <c r="P4399" s="22">
        <f t="shared" si="205"/>
        <v>67.229622499999991</v>
      </c>
      <c r="Q4399" s="20">
        <f t="shared" si="206"/>
        <v>14615135.326086955</v>
      </c>
      <c r="R4399" s="18" t="s">
        <v>10708</v>
      </c>
      <c r="S4399" s="18">
        <v>98</v>
      </c>
    </row>
    <row r="4400" spans="1:19" x14ac:dyDescent="0.25">
      <c r="A4400" s="18" t="s">
        <v>13319</v>
      </c>
      <c r="B4400" s="18" t="s">
        <v>20</v>
      </c>
      <c r="C4400" s="18" t="s">
        <v>108</v>
      </c>
      <c r="D4400" s="18">
        <v>2003</v>
      </c>
      <c r="E4400" s="18">
        <f>VLOOKUP(D4400,'cpi roi'!A:C,2,FALSE)</f>
        <v>184</v>
      </c>
      <c r="F4400" s="18" t="s">
        <v>12603</v>
      </c>
      <c r="G4400" s="18">
        <v>6.7</v>
      </c>
      <c r="H4400" s="19">
        <v>34000</v>
      </c>
      <c r="I4400" s="18" t="s">
        <v>2282</v>
      </c>
      <c r="J4400" s="18" t="s">
        <v>13320</v>
      </c>
      <c r="K4400" s="18" t="s">
        <v>8846</v>
      </c>
      <c r="L4400" s="18" t="s">
        <v>34</v>
      </c>
      <c r="M4400" s="20">
        <v>15000000</v>
      </c>
      <c r="N4400" s="20">
        <v>23014206</v>
      </c>
      <c r="O4400" s="21">
        <f t="shared" si="204"/>
        <v>38111024.827173911</v>
      </c>
      <c r="P4400" s="22">
        <f t="shared" si="205"/>
        <v>153.42804000000001</v>
      </c>
      <c r="Q4400" s="20">
        <f t="shared" si="206"/>
        <v>12507720.652173912</v>
      </c>
      <c r="R4400" s="18" t="s">
        <v>10357</v>
      </c>
      <c r="S4400" s="18">
        <v>97</v>
      </c>
    </row>
    <row r="4401" spans="1:19" x14ac:dyDescent="0.25">
      <c r="A4401" s="18" t="s">
        <v>13321</v>
      </c>
      <c r="B4401" s="18" t="s">
        <v>20</v>
      </c>
      <c r="C4401" s="18" t="s">
        <v>45</v>
      </c>
      <c r="D4401" s="18">
        <v>2003</v>
      </c>
      <c r="E4401" s="18">
        <f>VLOOKUP(D4401,'cpi roi'!A:C,2,FALSE)</f>
        <v>184</v>
      </c>
      <c r="F4401" s="18" t="s">
        <v>13322</v>
      </c>
      <c r="G4401" s="18">
        <v>7</v>
      </c>
      <c r="H4401" s="19">
        <v>17000</v>
      </c>
      <c r="I4401" s="18" t="s">
        <v>13323</v>
      </c>
      <c r="J4401" s="18" t="s">
        <v>13323</v>
      </c>
      <c r="K4401" s="18" t="s">
        <v>13324</v>
      </c>
      <c r="L4401" s="18" t="s">
        <v>34</v>
      </c>
      <c r="M4401" s="20">
        <v>850000</v>
      </c>
      <c r="N4401" s="20">
        <v>865028</v>
      </c>
      <c r="O4401" s="21">
        <f t="shared" si="204"/>
        <v>1432467.5630434782</v>
      </c>
      <c r="P4401" s="22">
        <f t="shared" si="205"/>
        <v>101.76799999999999</v>
      </c>
      <c r="Q4401" s="20">
        <f t="shared" si="206"/>
        <v>470123.91304347821</v>
      </c>
      <c r="R4401" s="18" t="s">
        <v>13325</v>
      </c>
      <c r="S4401" s="18">
        <v>107</v>
      </c>
    </row>
    <row r="4402" spans="1:19" x14ac:dyDescent="0.25">
      <c r="A4402" s="18" t="s">
        <v>13326</v>
      </c>
      <c r="B4402" s="18" t="s">
        <v>20</v>
      </c>
      <c r="C4402" s="18" t="s">
        <v>29</v>
      </c>
      <c r="D4402" s="18">
        <v>2003</v>
      </c>
      <c r="E4402" s="18">
        <f>VLOOKUP(D4402,'cpi roi'!A:C,2,FALSE)</f>
        <v>184</v>
      </c>
      <c r="F4402" s="18" t="s">
        <v>13020</v>
      </c>
      <c r="G4402" s="18">
        <v>6.5</v>
      </c>
      <c r="H4402" s="19">
        <v>26000</v>
      </c>
      <c r="I4402" s="18" t="s">
        <v>5019</v>
      </c>
      <c r="J4402" s="18" t="s">
        <v>13327</v>
      </c>
      <c r="K4402" s="18" t="s">
        <v>10333</v>
      </c>
      <c r="L4402" s="18" t="s">
        <v>5820</v>
      </c>
      <c r="M4402" s="20">
        <v>35000000</v>
      </c>
      <c r="N4402" s="20">
        <v>11705002</v>
      </c>
      <c r="O4402" s="21">
        <f t="shared" si="204"/>
        <v>19383228.855434783</v>
      </c>
      <c r="P4402" s="22">
        <f t="shared" si="205"/>
        <v>33.442862857142856</v>
      </c>
      <c r="Q4402" s="20">
        <f t="shared" si="206"/>
        <v>6361414.1304347822</v>
      </c>
      <c r="R4402" s="18" t="s">
        <v>13328</v>
      </c>
      <c r="S4402" s="18">
        <v>127</v>
      </c>
    </row>
    <row r="4403" spans="1:19" x14ac:dyDescent="0.25">
      <c r="A4403" s="18" t="s">
        <v>13329</v>
      </c>
      <c r="B4403" s="18" t="s">
        <v>2004</v>
      </c>
      <c r="C4403" s="18" t="s">
        <v>45</v>
      </c>
      <c r="D4403" s="18">
        <v>2003</v>
      </c>
      <c r="E4403" s="18">
        <f>VLOOKUP(D4403,'cpi roi'!A:C,2,FALSE)</f>
        <v>184</v>
      </c>
      <c r="F4403" s="18" t="s">
        <v>12603</v>
      </c>
      <c r="G4403" s="18">
        <v>5.6</v>
      </c>
      <c r="H4403" s="19">
        <v>4700</v>
      </c>
      <c r="I4403" s="18" t="s">
        <v>1302</v>
      </c>
      <c r="J4403" s="18" t="s">
        <v>13330</v>
      </c>
      <c r="K4403" s="18" t="s">
        <v>152</v>
      </c>
      <c r="L4403" s="18" t="s">
        <v>34</v>
      </c>
      <c r="M4403" s="20">
        <v>0</v>
      </c>
      <c r="N4403" s="20">
        <v>8211508</v>
      </c>
      <c r="O4403" s="21">
        <f t="shared" si="204"/>
        <v>13598078.736956522</v>
      </c>
      <c r="P4403" s="22">
        <f t="shared" si="205"/>
        <v>0</v>
      </c>
      <c r="Q4403" s="20">
        <f t="shared" si="206"/>
        <v>4462776.0869565215</v>
      </c>
      <c r="R4403" s="18" t="s">
        <v>13331</v>
      </c>
      <c r="S4403" s="18">
        <v>109</v>
      </c>
    </row>
    <row r="4404" spans="1:19" x14ac:dyDescent="0.25">
      <c r="A4404" s="18" t="s">
        <v>13332</v>
      </c>
      <c r="B4404" s="18" t="s">
        <v>37</v>
      </c>
      <c r="C4404" s="18" t="s">
        <v>45</v>
      </c>
      <c r="D4404" s="18">
        <v>2003</v>
      </c>
      <c r="E4404" s="18">
        <f>VLOOKUP(D4404,'cpi roi'!A:C,2,FALSE)</f>
        <v>184</v>
      </c>
      <c r="F4404" s="18" t="s">
        <v>13280</v>
      </c>
      <c r="G4404" s="18">
        <v>4.8</v>
      </c>
      <c r="H4404" s="19">
        <v>4000</v>
      </c>
      <c r="I4404" s="18" t="s">
        <v>13333</v>
      </c>
      <c r="J4404" s="18" t="s">
        <v>13334</v>
      </c>
      <c r="K4404" s="18" t="s">
        <v>13335</v>
      </c>
      <c r="L4404" s="18" t="s">
        <v>34</v>
      </c>
      <c r="M4404" s="20">
        <v>0</v>
      </c>
      <c r="N4404" s="20">
        <v>12661189</v>
      </c>
      <c r="O4404" s="21">
        <f t="shared" si="204"/>
        <v>20966653.74076087</v>
      </c>
      <c r="P4404" s="22">
        <f t="shared" si="205"/>
        <v>0</v>
      </c>
      <c r="Q4404" s="20">
        <f t="shared" si="206"/>
        <v>6881080.9782608692</v>
      </c>
      <c r="R4404" s="18" t="s">
        <v>9112</v>
      </c>
      <c r="S4404" s="18">
        <v>80</v>
      </c>
    </row>
    <row r="4405" spans="1:19" x14ac:dyDescent="0.25">
      <c r="A4405" s="18" t="s">
        <v>13336</v>
      </c>
      <c r="B4405" s="18" t="s">
        <v>2004</v>
      </c>
      <c r="C4405" s="18" t="s">
        <v>45</v>
      </c>
      <c r="D4405" s="18">
        <v>2003</v>
      </c>
      <c r="E4405" s="18">
        <f>VLOOKUP(D4405,'cpi roi'!A:C,2,FALSE)</f>
        <v>184</v>
      </c>
      <c r="F4405" s="18" t="s">
        <v>12923</v>
      </c>
      <c r="G4405" s="18">
        <v>5.6</v>
      </c>
      <c r="H4405" s="19">
        <v>6900</v>
      </c>
      <c r="I4405" s="18" t="s">
        <v>2578</v>
      </c>
      <c r="J4405" s="18" t="s">
        <v>13337</v>
      </c>
      <c r="K4405" s="18" t="s">
        <v>6222</v>
      </c>
      <c r="L4405" s="18" t="s">
        <v>34</v>
      </c>
      <c r="M4405" s="20">
        <v>30000000</v>
      </c>
      <c r="N4405" s="20">
        <v>33972062</v>
      </c>
      <c r="O4405" s="21">
        <f t="shared" si="204"/>
        <v>56256996.148913041</v>
      </c>
      <c r="P4405" s="22">
        <f t="shared" si="205"/>
        <v>113.24020666666668</v>
      </c>
      <c r="Q4405" s="20">
        <f t="shared" si="206"/>
        <v>18463077.173913043</v>
      </c>
      <c r="R4405" s="18" t="s">
        <v>48</v>
      </c>
      <c r="S4405" s="18">
        <v>123</v>
      </c>
    </row>
    <row r="4406" spans="1:19" x14ac:dyDescent="0.25">
      <c r="A4406" s="18" t="s">
        <v>13338</v>
      </c>
      <c r="B4406" s="18" t="s">
        <v>20</v>
      </c>
      <c r="C4406" s="18" t="s">
        <v>45</v>
      </c>
      <c r="D4406" s="18">
        <v>2003</v>
      </c>
      <c r="E4406" s="18">
        <f>VLOOKUP(D4406,'cpi roi'!A:C,2,FALSE)</f>
        <v>184</v>
      </c>
      <c r="F4406" s="18" t="s">
        <v>12923</v>
      </c>
      <c r="G4406" s="18">
        <v>6.3</v>
      </c>
      <c r="H4406" s="19">
        <v>30000</v>
      </c>
      <c r="I4406" s="18" t="s">
        <v>293</v>
      </c>
      <c r="J4406" s="18" t="s">
        <v>293</v>
      </c>
      <c r="K4406" s="18" t="s">
        <v>293</v>
      </c>
      <c r="L4406" s="18" t="s">
        <v>34</v>
      </c>
      <c r="M4406" s="20">
        <v>18000000</v>
      </c>
      <c r="N4406" s="20">
        <v>13585075</v>
      </c>
      <c r="O4406" s="21">
        <f t="shared" si="204"/>
        <v>22496588.872282609</v>
      </c>
      <c r="P4406" s="22">
        <f t="shared" si="205"/>
        <v>75.472638888888895</v>
      </c>
      <c r="Q4406" s="20">
        <f t="shared" si="206"/>
        <v>7383192.9347826084</v>
      </c>
      <c r="R4406" s="18" t="s">
        <v>9689</v>
      </c>
      <c r="S4406" s="18">
        <v>108</v>
      </c>
    </row>
    <row r="4407" spans="1:19" x14ac:dyDescent="0.25">
      <c r="A4407" s="18" t="s">
        <v>13339</v>
      </c>
      <c r="B4407" s="18" t="s">
        <v>20</v>
      </c>
      <c r="C4407" s="18" t="s">
        <v>21</v>
      </c>
      <c r="D4407" s="18">
        <v>2003</v>
      </c>
      <c r="E4407" s="18">
        <f>VLOOKUP(D4407,'cpi roi'!A:C,2,FALSE)</f>
        <v>184</v>
      </c>
      <c r="F4407" s="18" t="s">
        <v>12989</v>
      </c>
      <c r="G4407" s="18">
        <v>6.9</v>
      </c>
      <c r="H4407" s="19">
        <v>7200</v>
      </c>
      <c r="I4407" s="18" t="s">
        <v>13340</v>
      </c>
      <c r="J4407" s="18" t="s">
        <v>9014</v>
      </c>
      <c r="K4407" s="18" t="s">
        <v>13341</v>
      </c>
      <c r="L4407" s="18" t="s">
        <v>26</v>
      </c>
      <c r="M4407" s="20">
        <v>8000000</v>
      </c>
      <c r="N4407" s="20">
        <v>6586341</v>
      </c>
      <c r="O4407" s="21">
        <f t="shared" si="204"/>
        <v>10906837.514673913</v>
      </c>
      <c r="P4407" s="22">
        <f t="shared" si="205"/>
        <v>82.329262499999999</v>
      </c>
      <c r="Q4407" s="20">
        <f t="shared" si="206"/>
        <v>3579533.1521739131</v>
      </c>
      <c r="R4407" s="18" t="s">
        <v>6567</v>
      </c>
      <c r="S4407" s="18">
        <v>113</v>
      </c>
    </row>
    <row r="4408" spans="1:19" x14ac:dyDescent="0.25">
      <c r="A4408" s="18" t="s">
        <v>13342</v>
      </c>
      <c r="B4408" s="18" t="s">
        <v>2004</v>
      </c>
      <c r="C4408" s="18" t="s">
        <v>45</v>
      </c>
      <c r="D4408" s="18">
        <v>2003</v>
      </c>
      <c r="E4408" s="18">
        <f>VLOOKUP(D4408,'cpi roi'!A:C,2,FALSE)</f>
        <v>184</v>
      </c>
      <c r="F4408" s="18" t="s">
        <v>12723</v>
      </c>
      <c r="G4408" s="18">
        <v>6.2</v>
      </c>
      <c r="H4408" s="19">
        <v>5700</v>
      </c>
      <c r="I4408" s="18" t="s">
        <v>9856</v>
      </c>
      <c r="J4408" s="18" t="s">
        <v>9856</v>
      </c>
      <c r="K4408" s="18" t="s">
        <v>13343</v>
      </c>
      <c r="L4408" s="18" t="s">
        <v>34</v>
      </c>
      <c r="M4408" s="20">
        <v>0</v>
      </c>
      <c r="N4408" s="20">
        <v>2707738</v>
      </c>
      <c r="O4408" s="21">
        <f t="shared" si="204"/>
        <v>4483955.264130435</v>
      </c>
      <c r="P4408" s="22">
        <f t="shared" si="205"/>
        <v>0</v>
      </c>
      <c r="Q4408" s="20">
        <f t="shared" si="206"/>
        <v>1471596.7391304348</v>
      </c>
      <c r="R4408" s="18" t="s">
        <v>12280</v>
      </c>
      <c r="S4408" s="18">
        <v>114</v>
      </c>
    </row>
    <row r="4409" spans="1:19" x14ac:dyDescent="0.25">
      <c r="A4409" s="18" t="s">
        <v>13344</v>
      </c>
      <c r="B4409" s="18" t="s">
        <v>341</v>
      </c>
      <c r="C4409" s="18" t="s">
        <v>394</v>
      </c>
      <c r="D4409" s="18">
        <v>2003</v>
      </c>
      <c r="E4409" s="18">
        <f>VLOOKUP(D4409,'cpi roi'!A:C,2,FALSE)</f>
        <v>184</v>
      </c>
      <c r="F4409" s="18" t="s">
        <v>12435</v>
      </c>
      <c r="G4409" s="18">
        <v>5.4</v>
      </c>
      <c r="H4409" s="19">
        <v>15000</v>
      </c>
      <c r="I4409" s="18" t="s">
        <v>13345</v>
      </c>
      <c r="J4409" s="18" t="s">
        <v>13346</v>
      </c>
      <c r="K4409" s="18" t="s">
        <v>6562</v>
      </c>
      <c r="L4409" s="18" t="s">
        <v>34</v>
      </c>
      <c r="M4409" s="20">
        <v>20000000</v>
      </c>
      <c r="N4409" s="20">
        <v>186303759</v>
      </c>
      <c r="O4409" s="21">
        <f t="shared" si="204"/>
        <v>308514974.82228261</v>
      </c>
      <c r="P4409" s="22">
        <f t="shared" si="205"/>
        <v>931.51879500000007</v>
      </c>
      <c r="Q4409" s="20">
        <f t="shared" si="206"/>
        <v>101252042.93478261</v>
      </c>
      <c r="R4409" s="18" t="s">
        <v>5946</v>
      </c>
      <c r="S4409" s="18">
        <v>72</v>
      </c>
    </row>
    <row r="4410" spans="1:19" x14ac:dyDescent="0.25">
      <c r="A4410" s="18" t="s">
        <v>13347</v>
      </c>
      <c r="B4410" s="18" t="s">
        <v>2004</v>
      </c>
      <c r="C4410" s="18" t="s">
        <v>45</v>
      </c>
      <c r="D4410" s="18">
        <v>2003</v>
      </c>
      <c r="E4410" s="18">
        <f>VLOOKUP(D4410,'cpi roi'!A:C,2,FALSE)</f>
        <v>184</v>
      </c>
      <c r="F4410" s="18" t="s">
        <v>13293</v>
      </c>
      <c r="G4410" s="18">
        <v>4.7</v>
      </c>
      <c r="H4410" s="19">
        <v>29000</v>
      </c>
      <c r="I4410" s="18" t="s">
        <v>4522</v>
      </c>
      <c r="J4410" s="18" t="s">
        <v>13055</v>
      </c>
      <c r="K4410" s="18" t="s">
        <v>11333</v>
      </c>
      <c r="L4410" s="18" t="s">
        <v>34</v>
      </c>
      <c r="M4410" s="20">
        <v>14000000</v>
      </c>
      <c r="N4410" s="20">
        <v>18191005</v>
      </c>
      <c r="O4410" s="21">
        <f t="shared" si="204"/>
        <v>30123908.823369566</v>
      </c>
      <c r="P4410" s="22">
        <f t="shared" si="205"/>
        <v>129.93574999999998</v>
      </c>
      <c r="Q4410" s="20">
        <f t="shared" si="206"/>
        <v>9886415.7608695645</v>
      </c>
      <c r="R4410" s="18" t="s">
        <v>8990</v>
      </c>
      <c r="S4410" s="18">
        <v>86</v>
      </c>
    </row>
    <row r="4411" spans="1:19" x14ac:dyDescent="0.25">
      <c r="A4411" s="18" t="s">
        <v>13348</v>
      </c>
      <c r="B4411" s="18" t="s">
        <v>2004</v>
      </c>
      <c r="C4411" s="18" t="s">
        <v>45</v>
      </c>
      <c r="D4411" s="18">
        <v>2003</v>
      </c>
      <c r="E4411" s="18">
        <f>VLOOKUP(D4411,'cpi roi'!A:C,2,FALSE)</f>
        <v>184</v>
      </c>
      <c r="F4411" s="18" t="s">
        <v>13215</v>
      </c>
      <c r="G4411" s="18">
        <v>5.6</v>
      </c>
      <c r="H4411" s="19">
        <v>17000</v>
      </c>
      <c r="I4411" s="18" t="s">
        <v>11463</v>
      </c>
      <c r="J4411" s="18" t="s">
        <v>11336</v>
      </c>
      <c r="K4411" s="18" t="s">
        <v>13349</v>
      </c>
      <c r="L4411" s="18" t="s">
        <v>34</v>
      </c>
      <c r="M4411" s="20">
        <v>20000000</v>
      </c>
      <c r="N4411" s="20">
        <v>17432163</v>
      </c>
      <c r="O4411" s="21">
        <f t="shared" si="204"/>
        <v>28867282.967934784</v>
      </c>
      <c r="P4411" s="22">
        <f t="shared" si="205"/>
        <v>87.160814999999999</v>
      </c>
      <c r="Q4411" s="20">
        <f t="shared" si="206"/>
        <v>9474001.6304347813</v>
      </c>
      <c r="R4411" s="18" t="s">
        <v>122</v>
      </c>
      <c r="S4411" s="18">
        <v>101</v>
      </c>
    </row>
    <row r="4412" spans="1:19" x14ac:dyDescent="0.25">
      <c r="A4412" s="18" t="s">
        <v>13350</v>
      </c>
      <c r="B4412" s="18" t="s">
        <v>20</v>
      </c>
      <c r="C4412" s="18" t="s">
        <v>45</v>
      </c>
      <c r="D4412" s="18">
        <v>2003</v>
      </c>
      <c r="E4412" s="18">
        <f>VLOOKUP(D4412,'cpi roi'!A:C,2,FALSE)</f>
        <v>184</v>
      </c>
      <c r="F4412" s="18" t="s">
        <v>13351</v>
      </c>
      <c r="G4412" s="18">
        <v>6.8</v>
      </c>
      <c r="H4412" s="19">
        <v>15000</v>
      </c>
      <c r="I4412" s="18" t="s">
        <v>13352</v>
      </c>
      <c r="J4412" s="18" t="s">
        <v>13353</v>
      </c>
      <c r="K4412" s="18" t="s">
        <v>12395</v>
      </c>
      <c r="L4412" s="18" t="s">
        <v>3160</v>
      </c>
      <c r="M4412" s="20">
        <v>5000000</v>
      </c>
      <c r="N4412" s="20">
        <v>5175215</v>
      </c>
      <c r="O4412" s="21">
        <f t="shared" si="204"/>
        <v>8570043.5353260878</v>
      </c>
      <c r="P4412" s="22">
        <f t="shared" si="205"/>
        <v>103.5043</v>
      </c>
      <c r="Q4412" s="20">
        <f t="shared" si="206"/>
        <v>2812616.8478260869</v>
      </c>
      <c r="R4412" s="18" t="s">
        <v>5939</v>
      </c>
      <c r="S4412" s="18">
        <v>105</v>
      </c>
    </row>
    <row r="4413" spans="1:19" x14ac:dyDescent="0.25">
      <c r="A4413" s="18" t="s">
        <v>13354</v>
      </c>
      <c r="B4413" s="18" t="s">
        <v>20</v>
      </c>
      <c r="C4413" s="18" t="s">
        <v>21</v>
      </c>
      <c r="D4413" s="18">
        <v>2003</v>
      </c>
      <c r="E4413" s="18">
        <f>VLOOKUP(D4413,'cpi roi'!A:C,2,FALSE)</f>
        <v>184</v>
      </c>
      <c r="F4413" s="18" t="s">
        <v>13355</v>
      </c>
      <c r="G4413" s="18">
        <v>6.8</v>
      </c>
      <c r="H4413" s="19">
        <v>10000</v>
      </c>
      <c r="I4413" s="18" t="s">
        <v>13356</v>
      </c>
      <c r="J4413" s="18" t="s">
        <v>13356</v>
      </c>
      <c r="K4413" s="18" t="s">
        <v>13357</v>
      </c>
      <c r="L4413" s="18" t="s">
        <v>34</v>
      </c>
      <c r="M4413" s="20">
        <v>2500000</v>
      </c>
      <c r="N4413" s="20">
        <v>579986</v>
      </c>
      <c r="O4413" s="21">
        <f t="shared" si="204"/>
        <v>960444.20760869561</v>
      </c>
      <c r="P4413" s="22">
        <f t="shared" si="205"/>
        <v>23.199439999999999</v>
      </c>
      <c r="Q4413" s="20">
        <f t="shared" si="206"/>
        <v>315209.78260869562</v>
      </c>
      <c r="R4413" s="18" t="s">
        <v>9902</v>
      </c>
      <c r="S4413" s="18">
        <v>108</v>
      </c>
    </row>
    <row r="4414" spans="1:19" x14ac:dyDescent="0.25">
      <c r="A4414" s="18" t="s">
        <v>13358</v>
      </c>
      <c r="B4414" s="18" t="s">
        <v>37</v>
      </c>
      <c r="C4414" s="18" t="s">
        <v>45</v>
      </c>
      <c r="D4414" s="18">
        <v>2003</v>
      </c>
      <c r="E4414" s="18">
        <f>VLOOKUP(D4414,'cpi roi'!A:C,2,FALSE)</f>
        <v>184</v>
      </c>
      <c r="F4414" s="18" t="s">
        <v>12795</v>
      </c>
      <c r="G4414" s="18">
        <v>2.1</v>
      </c>
      <c r="H4414" s="19">
        <v>25000</v>
      </c>
      <c r="I4414" s="18" t="s">
        <v>10714</v>
      </c>
      <c r="J4414" s="18" t="s">
        <v>13359</v>
      </c>
      <c r="K4414" s="18" t="s">
        <v>13360</v>
      </c>
      <c r="L4414" s="18" t="s">
        <v>34</v>
      </c>
      <c r="M4414" s="20">
        <v>12000000</v>
      </c>
      <c r="N4414" s="20">
        <v>4928883</v>
      </c>
      <c r="O4414" s="21">
        <f t="shared" si="204"/>
        <v>8162123.0983695649</v>
      </c>
      <c r="P4414" s="22">
        <f t="shared" si="205"/>
        <v>41.074024999999999</v>
      </c>
      <c r="Q4414" s="20">
        <f t="shared" si="206"/>
        <v>2678740.760869565</v>
      </c>
      <c r="R4414" s="18" t="s">
        <v>13361</v>
      </c>
      <c r="S4414" s="18">
        <v>81</v>
      </c>
    </row>
    <row r="4415" spans="1:19" x14ac:dyDescent="0.25">
      <c r="A4415" s="18" t="s">
        <v>13362</v>
      </c>
      <c r="B4415" s="18" t="s">
        <v>20</v>
      </c>
      <c r="C4415" s="18" t="s">
        <v>108</v>
      </c>
      <c r="D4415" s="18">
        <v>2003</v>
      </c>
      <c r="E4415" s="18">
        <f>VLOOKUP(D4415,'cpi roi'!A:C,2,FALSE)</f>
        <v>184</v>
      </c>
      <c r="F4415" s="18" t="s">
        <v>13363</v>
      </c>
      <c r="G4415" s="18">
        <v>7.1</v>
      </c>
      <c r="H4415" s="19">
        <v>13000</v>
      </c>
      <c r="I4415" s="18" t="s">
        <v>13364</v>
      </c>
      <c r="J4415" s="18" t="s">
        <v>13365</v>
      </c>
      <c r="K4415" s="18" t="s">
        <v>11697</v>
      </c>
      <c r="L4415" s="18" t="s">
        <v>199</v>
      </c>
      <c r="M4415" s="20">
        <v>10000000</v>
      </c>
      <c r="N4415" s="20">
        <v>1271244</v>
      </c>
      <c r="O4415" s="21">
        <f t="shared" si="204"/>
        <v>2105152.4282608698</v>
      </c>
      <c r="P4415" s="22">
        <f t="shared" si="205"/>
        <v>12.712439999999999</v>
      </c>
      <c r="Q4415" s="20">
        <f t="shared" si="206"/>
        <v>690893.47826086951</v>
      </c>
      <c r="R4415" s="18" t="s">
        <v>10039</v>
      </c>
      <c r="S4415" s="18">
        <v>104</v>
      </c>
    </row>
    <row r="4416" spans="1:19" x14ac:dyDescent="0.25">
      <c r="A4416" s="18" t="s">
        <v>13366</v>
      </c>
      <c r="B4416" s="18" t="s">
        <v>2004</v>
      </c>
      <c r="C4416" s="18" t="s">
        <v>45</v>
      </c>
      <c r="D4416" s="18">
        <v>2003</v>
      </c>
      <c r="E4416" s="18">
        <f>VLOOKUP(D4416,'cpi roi'!A:C,2,FALSE)</f>
        <v>184</v>
      </c>
      <c r="F4416" s="18" t="s">
        <v>11834</v>
      </c>
      <c r="G4416" s="18">
        <v>5.5</v>
      </c>
      <c r="H4416" s="19">
        <v>18000</v>
      </c>
      <c r="I4416" s="18" t="s">
        <v>7709</v>
      </c>
      <c r="J4416" s="18" t="s">
        <v>7709</v>
      </c>
      <c r="K4416" s="18" t="s">
        <v>7709</v>
      </c>
      <c r="L4416" s="18" t="s">
        <v>34</v>
      </c>
      <c r="M4416" s="20">
        <v>35200000</v>
      </c>
      <c r="N4416" s="20">
        <v>38620484</v>
      </c>
      <c r="O4416" s="21">
        <f t="shared" si="204"/>
        <v>63954681.92826087</v>
      </c>
      <c r="P4416" s="22">
        <f t="shared" si="205"/>
        <v>109.71728409090909</v>
      </c>
      <c r="Q4416" s="20">
        <f t="shared" si="206"/>
        <v>20989393.478260867</v>
      </c>
      <c r="R4416" s="18" t="s">
        <v>9689</v>
      </c>
      <c r="S4416" s="18">
        <v>95</v>
      </c>
    </row>
    <row r="4417" spans="1:19" x14ac:dyDescent="0.25">
      <c r="A4417" s="18" t="s">
        <v>13367</v>
      </c>
      <c r="B4417" s="18" t="s">
        <v>20</v>
      </c>
      <c r="C4417" s="18" t="s">
        <v>45</v>
      </c>
      <c r="D4417" s="18">
        <v>2003</v>
      </c>
      <c r="E4417" s="18">
        <f>VLOOKUP(D4417,'cpi roi'!A:C,2,FALSE)</f>
        <v>184</v>
      </c>
      <c r="F4417" s="18" t="s">
        <v>13368</v>
      </c>
      <c r="G4417" s="18">
        <v>5.5</v>
      </c>
      <c r="H4417" s="19">
        <v>8200</v>
      </c>
      <c r="I4417" s="18" t="s">
        <v>1504</v>
      </c>
      <c r="J4417" s="18" t="s">
        <v>855</v>
      </c>
      <c r="K4417" s="18" t="s">
        <v>4915</v>
      </c>
      <c r="L4417" s="18" t="s">
        <v>34</v>
      </c>
      <c r="M4417" s="20">
        <v>8000000</v>
      </c>
      <c r="N4417" s="20">
        <v>435625</v>
      </c>
      <c r="O4417" s="21">
        <f t="shared" si="204"/>
        <v>721385.52989130432</v>
      </c>
      <c r="P4417" s="22">
        <f t="shared" si="205"/>
        <v>5.4453125</v>
      </c>
      <c r="Q4417" s="20">
        <f t="shared" si="206"/>
        <v>236752.71739130435</v>
      </c>
      <c r="R4417" s="18" t="s">
        <v>5815</v>
      </c>
      <c r="S4417" s="18">
        <v>109</v>
      </c>
    </row>
    <row r="4418" spans="1:19" x14ac:dyDescent="0.25">
      <c r="A4418" s="18" t="s">
        <v>13369</v>
      </c>
      <c r="B4418" s="18" t="s">
        <v>2004</v>
      </c>
      <c r="C4418" s="18" t="s">
        <v>45</v>
      </c>
      <c r="D4418" s="18">
        <v>2003</v>
      </c>
      <c r="E4418" s="18">
        <f>VLOOKUP(D4418,'cpi roi'!A:C,2,FALSE)</f>
        <v>184</v>
      </c>
      <c r="F4418" s="18" t="s">
        <v>13370</v>
      </c>
      <c r="G4418" s="18">
        <v>7</v>
      </c>
      <c r="H4418" s="19">
        <v>20000</v>
      </c>
      <c r="I4418" s="18" t="s">
        <v>7381</v>
      </c>
      <c r="J4418" s="18" t="s">
        <v>7381</v>
      </c>
      <c r="K4418" s="18" t="s">
        <v>12789</v>
      </c>
      <c r="L4418" s="18" t="s">
        <v>34</v>
      </c>
      <c r="M4418" s="20">
        <v>300000</v>
      </c>
      <c r="N4418" s="20">
        <v>3282321</v>
      </c>
      <c r="O4418" s="21">
        <f t="shared" si="204"/>
        <v>5435452.2211956521</v>
      </c>
      <c r="P4418" s="22">
        <f t="shared" si="205"/>
        <v>1094.107</v>
      </c>
      <c r="Q4418" s="20">
        <f t="shared" si="206"/>
        <v>1783870.1086956521</v>
      </c>
      <c r="R4418" s="18" t="s">
        <v>84</v>
      </c>
      <c r="S4418" s="18">
        <v>80</v>
      </c>
    </row>
    <row r="4419" spans="1:19" x14ac:dyDescent="0.25">
      <c r="A4419" s="18" t="s">
        <v>13371</v>
      </c>
      <c r="B4419" s="18" t="s">
        <v>20</v>
      </c>
      <c r="C4419" s="18" t="s">
        <v>21</v>
      </c>
      <c r="D4419" s="18">
        <v>2003</v>
      </c>
      <c r="E4419" s="18">
        <f>VLOOKUP(D4419,'cpi roi'!A:C,2,FALSE)</f>
        <v>184</v>
      </c>
      <c r="F4419" s="18" t="s">
        <v>13372</v>
      </c>
      <c r="G4419" s="18">
        <v>6.2</v>
      </c>
      <c r="H4419" s="19">
        <v>20000</v>
      </c>
      <c r="I4419" s="18" t="s">
        <v>9290</v>
      </c>
      <c r="J4419" s="18" t="s">
        <v>12684</v>
      </c>
      <c r="K4419" s="18" t="s">
        <v>5299</v>
      </c>
      <c r="L4419" s="18" t="s">
        <v>26</v>
      </c>
      <c r="M4419" s="20">
        <v>7500000</v>
      </c>
      <c r="N4419" s="20">
        <v>886018</v>
      </c>
      <c r="O4419" s="21">
        <f t="shared" ref="O4419:O4482" si="207">(304.7/E4419)*N4419</f>
        <v>1467226.5467391305</v>
      </c>
      <c r="P4419" s="22">
        <f t="shared" ref="P4419:P4482" si="208">IFERROR(N4419/M4419, 0)*100</f>
        <v>11.813573333333334</v>
      </c>
      <c r="Q4419" s="20">
        <f t="shared" ref="Q4419:Q4482" si="209">N4419/(E4419/100)</f>
        <v>481531.52173913043</v>
      </c>
      <c r="R4419" s="18" t="s">
        <v>6567</v>
      </c>
      <c r="S4419" s="18">
        <v>93</v>
      </c>
    </row>
    <row r="4420" spans="1:19" x14ac:dyDescent="0.25">
      <c r="A4420" s="18" t="s">
        <v>13373</v>
      </c>
      <c r="B4420" s="18" t="s">
        <v>20</v>
      </c>
      <c r="C4420" s="18" t="s">
        <v>21</v>
      </c>
      <c r="D4420" s="18">
        <v>2003</v>
      </c>
      <c r="E4420" s="18">
        <f>VLOOKUP(D4420,'cpi roi'!A:C,2,FALSE)</f>
        <v>184</v>
      </c>
      <c r="F4420" s="18" t="s">
        <v>13374</v>
      </c>
      <c r="G4420" s="18">
        <v>6.6</v>
      </c>
      <c r="H4420" s="19">
        <v>10000</v>
      </c>
      <c r="I4420" s="18" t="s">
        <v>11705</v>
      </c>
      <c r="J4420" s="18" t="s">
        <v>11705</v>
      </c>
      <c r="K4420" s="18" t="s">
        <v>3234</v>
      </c>
      <c r="L4420" s="18" t="s">
        <v>457</v>
      </c>
      <c r="M4420" s="20">
        <v>0</v>
      </c>
      <c r="N4420" s="20">
        <v>499149</v>
      </c>
      <c r="O4420" s="21">
        <f t="shared" si="207"/>
        <v>826579.89293478266</v>
      </c>
      <c r="P4420" s="22">
        <f t="shared" si="208"/>
        <v>0</v>
      </c>
      <c r="Q4420" s="20">
        <f t="shared" si="209"/>
        <v>271276.63043478259</v>
      </c>
      <c r="R4420" s="18" t="s">
        <v>11706</v>
      </c>
      <c r="S4420" s="18">
        <v>114</v>
      </c>
    </row>
    <row r="4421" spans="1:19" x14ac:dyDescent="0.25">
      <c r="A4421" s="18" t="s">
        <v>13375</v>
      </c>
      <c r="B4421" s="18" t="s">
        <v>20</v>
      </c>
      <c r="C4421" s="18" t="s">
        <v>45</v>
      </c>
      <c r="D4421" s="18">
        <v>2003</v>
      </c>
      <c r="E4421" s="18">
        <f>VLOOKUP(D4421,'cpi roi'!A:C,2,FALSE)</f>
        <v>184</v>
      </c>
      <c r="F4421" s="18" t="s">
        <v>13376</v>
      </c>
      <c r="G4421" s="18">
        <v>4.7</v>
      </c>
      <c r="H4421" s="19">
        <v>5900</v>
      </c>
      <c r="I4421" s="18" t="s">
        <v>6978</v>
      </c>
      <c r="J4421" s="18" t="s">
        <v>12775</v>
      </c>
      <c r="K4421" s="18" t="s">
        <v>13377</v>
      </c>
      <c r="L4421" s="18" t="s">
        <v>5820</v>
      </c>
      <c r="M4421" s="20">
        <v>0</v>
      </c>
      <c r="N4421" s="20">
        <v>83439</v>
      </c>
      <c r="O4421" s="21">
        <f t="shared" si="207"/>
        <v>138173.17010869566</v>
      </c>
      <c r="P4421" s="22">
        <f t="shared" si="208"/>
        <v>0</v>
      </c>
      <c r="Q4421" s="20">
        <f t="shared" si="209"/>
        <v>45347.282608695648</v>
      </c>
      <c r="R4421" s="18" t="s">
        <v>13378</v>
      </c>
      <c r="S4421" s="18">
        <v>90</v>
      </c>
    </row>
    <row r="4422" spans="1:19" x14ac:dyDescent="0.25">
      <c r="A4422" s="18" t="s">
        <v>13379</v>
      </c>
      <c r="B4422" s="18" t="s">
        <v>424</v>
      </c>
      <c r="C4422" s="18" t="s">
        <v>21</v>
      </c>
      <c r="D4422" s="18">
        <v>2003</v>
      </c>
      <c r="E4422" s="18">
        <f>VLOOKUP(D4422,'cpi roi'!A:C,2,FALSE)</f>
        <v>184</v>
      </c>
      <c r="F4422" s="18" t="s">
        <v>13380</v>
      </c>
      <c r="G4422" s="18">
        <v>6.3</v>
      </c>
      <c r="H4422" s="19">
        <v>4500</v>
      </c>
      <c r="I4422" s="18" t="s">
        <v>13381</v>
      </c>
      <c r="J4422" s="18" t="s">
        <v>11188</v>
      </c>
      <c r="K4422" s="18" t="s">
        <v>8839</v>
      </c>
      <c r="L4422" s="18" t="s">
        <v>457</v>
      </c>
      <c r="M4422" s="20">
        <v>0</v>
      </c>
      <c r="N4422" s="20">
        <v>5254422</v>
      </c>
      <c r="O4422" s="21">
        <f t="shared" si="207"/>
        <v>8701208.6054347828</v>
      </c>
      <c r="P4422" s="22">
        <f t="shared" si="208"/>
        <v>0</v>
      </c>
      <c r="Q4422" s="20">
        <f t="shared" si="209"/>
        <v>2855664.1304347827</v>
      </c>
      <c r="R4422" s="18" t="s">
        <v>10613</v>
      </c>
      <c r="S4422" s="18">
        <v>100</v>
      </c>
    </row>
    <row r="4423" spans="1:19" x14ac:dyDescent="0.25">
      <c r="A4423" s="18" t="s">
        <v>13382</v>
      </c>
      <c r="B4423" s="18" t="s">
        <v>20</v>
      </c>
      <c r="C4423" s="18" t="s">
        <v>56</v>
      </c>
      <c r="D4423" s="18">
        <v>2003</v>
      </c>
      <c r="E4423" s="18">
        <f>VLOOKUP(D4423,'cpi roi'!A:C,2,FALSE)</f>
        <v>184</v>
      </c>
      <c r="F4423" s="18" t="s">
        <v>12656</v>
      </c>
      <c r="G4423" s="18">
        <v>5.2</v>
      </c>
      <c r="H4423" s="19">
        <v>17000</v>
      </c>
      <c r="I4423" s="18" t="s">
        <v>9671</v>
      </c>
      <c r="J4423" s="18" t="s">
        <v>9671</v>
      </c>
      <c r="K4423" s="18" t="s">
        <v>10670</v>
      </c>
      <c r="L4423" s="18" t="s">
        <v>34</v>
      </c>
      <c r="M4423" s="20">
        <v>38000000</v>
      </c>
      <c r="N4423" s="20">
        <v>11560806</v>
      </c>
      <c r="O4423" s="21">
        <f t="shared" si="207"/>
        <v>19144443.414130434</v>
      </c>
      <c r="P4423" s="22">
        <f t="shared" si="208"/>
        <v>30.423173684210525</v>
      </c>
      <c r="Q4423" s="20">
        <f t="shared" si="209"/>
        <v>6283046.7391304346</v>
      </c>
      <c r="R4423" s="18" t="s">
        <v>184</v>
      </c>
      <c r="S4423" s="18">
        <v>102</v>
      </c>
    </row>
    <row r="4424" spans="1:19" x14ac:dyDescent="0.25">
      <c r="A4424" s="18" t="s">
        <v>13383</v>
      </c>
      <c r="B4424" s="18" t="s">
        <v>20</v>
      </c>
      <c r="C4424" s="18" t="s">
        <v>108</v>
      </c>
      <c r="D4424" s="18">
        <v>2003</v>
      </c>
      <c r="E4424" s="18">
        <f>VLOOKUP(D4424,'cpi roi'!A:C,2,FALSE)</f>
        <v>184</v>
      </c>
      <c r="F4424" s="18" t="s">
        <v>13384</v>
      </c>
      <c r="G4424" s="18">
        <v>7</v>
      </c>
      <c r="H4424" s="19">
        <v>11000</v>
      </c>
      <c r="I4424" s="18" t="s">
        <v>12080</v>
      </c>
      <c r="J4424" s="18" t="s">
        <v>12081</v>
      </c>
      <c r="K4424" s="18" t="s">
        <v>13385</v>
      </c>
      <c r="L4424" s="18" t="s">
        <v>2113</v>
      </c>
      <c r="M4424" s="20">
        <v>0</v>
      </c>
      <c r="N4424" s="20">
        <v>58202</v>
      </c>
      <c r="O4424" s="21">
        <f t="shared" si="207"/>
        <v>96381.246739130438</v>
      </c>
      <c r="P4424" s="22">
        <f t="shared" si="208"/>
        <v>0</v>
      </c>
      <c r="Q4424" s="20">
        <f t="shared" si="209"/>
        <v>31631.521739130432</v>
      </c>
      <c r="R4424" s="18" t="s">
        <v>13386</v>
      </c>
      <c r="S4424" s="18">
        <v>129</v>
      </c>
    </row>
    <row r="4425" spans="1:19" x14ac:dyDescent="0.25">
      <c r="A4425" s="18" t="s">
        <v>13387</v>
      </c>
      <c r="B4425" s="18" t="s">
        <v>20</v>
      </c>
      <c r="C4425" s="18" t="s">
        <v>67</v>
      </c>
      <c r="D4425" s="18">
        <v>2003</v>
      </c>
      <c r="E4425" s="18">
        <f>VLOOKUP(D4425,'cpi roi'!A:C,2,FALSE)</f>
        <v>184</v>
      </c>
      <c r="F4425" s="18" t="s">
        <v>12985</v>
      </c>
      <c r="G4425" s="18">
        <v>6.9</v>
      </c>
      <c r="H4425" s="19">
        <v>20000</v>
      </c>
      <c r="I4425" s="18" t="s">
        <v>833</v>
      </c>
      <c r="J4425" s="18" t="s">
        <v>13388</v>
      </c>
      <c r="K4425" s="18" t="s">
        <v>10227</v>
      </c>
      <c r="L4425" s="18" t="s">
        <v>3160</v>
      </c>
      <c r="M4425" s="20">
        <v>17000000</v>
      </c>
      <c r="N4425" s="20">
        <v>9439660</v>
      </c>
      <c r="O4425" s="21">
        <f t="shared" si="207"/>
        <v>15631871.75</v>
      </c>
      <c r="P4425" s="22">
        <f t="shared" si="208"/>
        <v>55.527411764705882</v>
      </c>
      <c r="Q4425" s="20">
        <f t="shared" si="209"/>
        <v>5130250</v>
      </c>
      <c r="R4425" s="18" t="s">
        <v>2097</v>
      </c>
      <c r="S4425" s="18">
        <v>98</v>
      </c>
    </row>
    <row r="4426" spans="1:19" x14ac:dyDescent="0.25">
      <c r="A4426" s="18" t="s">
        <v>13389</v>
      </c>
      <c r="B4426" s="18" t="s">
        <v>20</v>
      </c>
      <c r="C4426" s="18" t="s">
        <v>108</v>
      </c>
      <c r="D4426" s="18">
        <v>2003</v>
      </c>
      <c r="E4426" s="18">
        <f>VLOOKUP(D4426,'cpi roi'!A:C,2,FALSE)</f>
        <v>184</v>
      </c>
      <c r="F4426" s="18" t="s">
        <v>13390</v>
      </c>
      <c r="G4426" s="18">
        <v>6.3</v>
      </c>
      <c r="H4426" s="19">
        <v>12000</v>
      </c>
      <c r="I4426" s="18" t="s">
        <v>13391</v>
      </c>
      <c r="J4426" s="18" t="s">
        <v>13391</v>
      </c>
      <c r="K4426" s="18" t="s">
        <v>13392</v>
      </c>
      <c r="L4426" s="18" t="s">
        <v>34</v>
      </c>
      <c r="M4426" s="20">
        <v>10000000</v>
      </c>
      <c r="N4426" s="20">
        <v>459098</v>
      </c>
      <c r="O4426" s="21">
        <f t="shared" si="207"/>
        <v>760256.3076086957</v>
      </c>
      <c r="P4426" s="22">
        <f t="shared" si="208"/>
        <v>4.5909800000000001</v>
      </c>
      <c r="Q4426" s="20">
        <f t="shared" si="209"/>
        <v>249509.78260869565</v>
      </c>
      <c r="R4426" s="18" t="s">
        <v>13393</v>
      </c>
      <c r="S4426" s="18">
        <v>101</v>
      </c>
    </row>
    <row r="4427" spans="1:19" x14ac:dyDescent="0.25">
      <c r="A4427" s="18" t="s">
        <v>13394</v>
      </c>
      <c r="B4427" s="18" t="s">
        <v>20</v>
      </c>
      <c r="C4427" s="18" t="s">
        <v>21</v>
      </c>
      <c r="D4427" s="18">
        <v>2003</v>
      </c>
      <c r="E4427" s="18">
        <f>VLOOKUP(D4427,'cpi roi'!A:C,2,FALSE)</f>
        <v>184</v>
      </c>
      <c r="F4427" s="18" t="s">
        <v>13395</v>
      </c>
      <c r="G4427" s="18">
        <v>6.8</v>
      </c>
      <c r="H4427" s="19">
        <v>4000</v>
      </c>
      <c r="I4427" s="18" t="s">
        <v>10679</v>
      </c>
      <c r="J4427" s="18" t="s">
        <v>2776</v>
      </c>
      <c r="K4427" s="18" t="s">
        <v>13396</v>
      </c>
      <c r="L4427" s="18" t="s">
        <v>26</v>
      </c>
      <c r="M4427" s="20">
        <v>2500000</v>
      </c>
      <c r="N4427" s="20">
        <v>3039587</v>
      </c>
      <c r="O4427" s="21">
        <f t="shared" si="207"/>
        <v>5033489.9940217389</v>
      </c>
      <c r="P4427" s="22">
        <f t="shared" si="208"/>
        <v>121.58348000000001</v>
      </c>
      <c r="Q4427" s="20">
        <f t="shared" si="209"/>
        <v>1651949.456521739</v>
      </c>
      <c r="R4427" s="18" t="s">
        <v>6567</v>
      </c>
      <c r="S4427" s="18">
        <v>112</v>
      </c>
    </row>
    <row r="4428" spans="1:19" x14ac:dyDescent="0.25">
      <c r="A4428" s="18" t="s">
        <v>13397</v>
      </c>
      <c r="B4428" s="18" t="s">
        <v>20</v>
      </c>
      <c r="C4428" s="18" t="s">
        <v>67</v>
      </c>
      <c r="D4428" s="18">
        <v>2003</v>
      </c>
      <c r="E4428" s="18">
        <f>VLOOKUP(D4428,'cpi roi'!A:C,2,FALSE)</f>
        <v>184</v>
      </c>
      <c r="F4428" s="18" t="s">
        <v>13017</v>
      </c>
      <c r="G4428" s="18">
        <v>6.3</v>
      </c>
      <c r="H4428" s="19">
        <v>10000</v>
      </c>
      <c r="I4428" s="18" t="s">
        <v>13398</v>
      </c>
      <c r="J4428" s="18" t="s">
        <v>13399</v>
      </c>
      <c r="K4428" s="18" t="s">
        <v>9137</v>
      </c>
      <c r="L4428" s="18" t="s">
        <v>26</v>
      </c>
      <c r="M4428" s="20">
        <v>0</v>
      </c>
      <c r="N4428" s="20">
        <v>2917393</v>
      </c>
      <c r="O4428" s="21">
        <f t="shared" si="207"/>
        <v>4831139.3864130434</v>
      </c>
      <c r="P4428" s="22">
        <f t="shared" si="208"/>
        <v>0</v>
      </c>
      <c r="Q4428" s="20">
        <f t="shared" si="209"/>
        <v>1585539.6739130435</v>
      </c>
      <c r="R4428" s="18" t="s">
        <v>6567</v>
      </c>
      <c r="S4428" s="18">
        <v>100</v>
      </c>
    </row>
    <row r="4429" spans="1:19" x14ac:dyDescent="0.25">
      <c r="A4429" s="18" t="s">
        <v>13400</v>
      </c>
      <c r="B4429" s="18" t="s">
        <v>37</v>
      </c>
      <c r="C4429" s="18" t="s">
        <v>394</v>
      </c>
      <c r="D4429" s="18">
        <v>2003</v>
      </c>
      <c r="E4429" s="18">
        <f>VLOOKUP(D4429,'cpi roi'!A:C,2,FALSE)</f>
        <v>184</v>
      </c>
      <c r="F4429" s="18" t="s">
        <v>13116</v>
      </c>
      <c r="G4429" s="18">
        <v>5.6</v>
      </c>
      <c r="H4429" s="19">
        <v>7900</v>
      </c>
      <c r="I4429" s="18" t="s">
        <v>13401</v>
      </c>
      <c r="J4429" s="18" t="s">
        <v>13402</v>
      </c>
      <c r="K4429" s="18" t="s">
        <v>13403</v>
      </c>
      <c r="L4429" s="18" t="s">
        <v>34</v>
      </c>
      <c r="M4429" s="20">
        <v>25000000</v>
      </c>
      <c r="N4429" s="20">
        <v>55250496</v>
      </c>
      <c r="O4429" s="21">
        <f t="shared" si="207"/>
        <v>91493620.278260872</v>
      </c>
      <c r="P4429" s="22">
        <f t="shared" si="208"/>
        <v>221.00198400000002</v>
      </c>
      <c r="Q4429" s="20">
        <f t="shared" si="209"/>
        <v>30027443.478260867</v>
      </c>
      <c r="R4429" s="18" t="s">
        <v>13404</v>
      </c>
      <c r="S4429" s="18">
        <v>80</v>
      </c>
    </row>
    <row r="4430" spans="1:19" x14ac:dyDescent="0.25">
      <c r="A4430" s="18" t="s">
        <v>13405</v>
      </c>
      <c r="B4430" s="18" t="s">
        <v>2004</v>
      </c>
      <c r="C4430" s="18" t="s">
        <v>45</v>
      </c>
      <c r="D4430" s="18">
        <v>2003</v>
      </c>
      <c r="E4430" s="18">
        <f>VLOOKUP(D4430,'cpi roi'!A:C,2,FALSE)</f>
        <v>184</v>
      </c>
      <c r="F4430" s="18" t="s">
        <v>12723</v>
      </c>
      <c r="G4430" s="18">
        <v>4.9000000000000004</v>
      </c>
      <c r="H4430" s="19">
        <v>11000</v>
      </c>
      <c r="I4430" s="18" t="s">
        <v>842</v>
      </c>
      <c r="J4430" s="18" t="s">
        <v>13406</v>
      </c>
      <c r="K4430" s="18" t="s">
        <v>13024</v>
      </c>
      <c r="L4430" s="18" t="s">
        <v>34</v>
      </c>
      <c r="M4430" s="20">
        <v>0</v>
      </c>
      <c r="N4430" s="20">
        <v>12991996</v>
      </c>
      <c r="O4430" s="21">
        <f t="shared" si="207"/>
        <v>21514462.941304348</v>
      </c>
      <c r="P4430" s="22">
        <f t="shared" si="208"/>
        <v>0</v>
      </c>
      <c r="Q4430" s="20">
        <f t="shared" si="209"/>
        <v>7060867.3913043477</v>
      </c>
      <c r="R4430" s="18" t="s">
        <v>844</v>
      </c>
      <c r="S4430" s="18">
        <v>117</v>
      </c>
    </row>
    <row r="4431" spans="1:19" x14ac:dyDescent="0.25">
      <c r="A4431" s="18" t="s">
        <v>13407</v>
      </c>
      <c r="B4431" s="18" t="s">
        <v>2004</v>
      </c>
      <c r="C4431" s="18" t="s">
        <v>67</v>
      </c>
      <c r="D4431" s="18">
        <v>2003</v>
      </c>
      <c r="E4431" s="18">
        <f>VLOOKUP(D4431,'cpi roi'!A:C,2,FALSE)</f>
        <v>184</v>
      </c>
      <c r="F4431" s="18" t="s">
        <v>13002</v>
      </c>
      <c r="G4431" s="18">
        <v>6.6</v>
      </c>
      <c r="H4431" s="19">
        <v>15000</v>
      </c>
      <c r="I4431" s="18" t="s">
        <v>1401</v>
      </c>
      <c r="J4431" s="18" t="s">
        <v>13408</v>
      </c>
      <c r="K4431" s="18" t="s">
        <v>13409</v>
      </c>
      <c r="L4431" s="18" t="s">
        <v>5820</v>
      </c>
      <c r="M4431" s="20">
        <v>30000000</v>
      </c>
      <c r="N4431" s="20">
        <v>29632684</v>
      </c>
      <c r="O4431" s="21">
        <f t="shared" si="207"/>
        <v>49071080.515217394</v>
      </c>
      <c r="P4431" s="22">
        <f t="shared" si="208"/>
        <v>98.775613333333339</v>
      </c>
      <c r="Q4431" s="20">
        <f t="shared" si="209"/>
        <v>16104719.565217391</v>
      </c>
      <c r="R4431" s="18" t="s">
        <v>13410</v>
      </c>
      <c r="S4431" s="18">
        <v>123</v>
      </c>
    </row>
    <row r="4432" spans="1:19" x14ac:dyDescent="0.25">
      <c r="A4432" s="18" t="s">
        <v>13411</v>
      </c>
      <c r="B4432" s="18" t="s">
        <v>37</v>
      </c>
      <c r="C4432" s="18" t="s">
        <v>45</v>
      </c>
      <c r="D4432" s="18">
        <v>2003</v>
      </c>
      <c r="E4432" s="18">
        <f>VLOOKUP(D4432,'cpi roi'!A:C,2,FALSE)</f>
        <v>184</v>
      </c>
      <c r="F4432" s="18" t="s">
        <v>12993</v>
      </c>
      <c r="G4432" s="18">
        <v>5.0999999999999996</v>
      </c>
      <c r="H4432" s="19">
        <v>2500</v>
      </c>
      <c r="I4432" s="18" t="s">
        <v>13412</v>
      </c>
      <c r="J4432" s="18" t="s">
        <v>7634</v>
      </c>
      <c r="K4432" s="18" t="s">
        <v>13413</v>
      </c>
      <c r="L4432" s="18" t="s">
        <v>34</v>
      </c>
      <c r="M4432" s="20">
        <v>0</v>
      </c>
      <c r="N4432" s="20">
        <v>377271</v>
      </c>
      <c r="O4432" s="21">
        <f t="shared" si="207"/>
        <v>624752.57445652178</v>
      </c>
      <c r="P4432" s="22">
        <f t="shared" si="208"/>
        <v>0</v>
      </c>
      <c r="Q4432" s="20">
        <f t="shared" si="209"/>
        <v>205038.58695652173</v>
      </c>
      <c r="R4432" s="18" t="s">
        <v>13414</v>
      </c>
      <c r="S4432" s="18">
        <v>104</v>
      </c>
    </row>
    <row r="4433" spans="1:19" x14ac:dyDescent="0.25">
      <c r="A4433" s="18" t="s">
        <v>13415</v>
      </c>
      <c r="B4433" s="18" t="s">
        <v>2004</v>
      </c>
      <c r="C4433" s="18" t="s">
        <v>38</v>
      </c>
      <c r="D4433" s="18">
        <v>2003</v>
      </c>
      <c r="E4433" s="18">
        <f>VLOOKUP(D4433,'cpi roi'!A:C,2,FALSE)</f>
        <v>184</v>
      </c>
      <c r="F4433" s="18" t="s">
        <v>13416</v>
      </c>
      <c r="G4433" s="18">
        <v>6.7</v>
      </c>
      <c r="H4433" s="19">
        <v>20000</v>
      </c>
      <c r="I4433" s="18" t="s">
        <v>13417</v>
      </c>
      <c r="J4433" s="18" t="s">
        <v>13418</v>
      </c>
      <c r="K4433" s="18" t="s">
        <v>13419</v>
      </c>
      <c r="L4433" s="18" t="s">
        <v>34</v>
      </c>
      <c r="M4433" s="20">
        <v>780000</v>
      </c>
      <c r="N4433" s="20">
        <v>1310470</v>
      </c>
      <c r="O4433" s="21">
        <f t="shared" si="207"/>
        <v>2170109.8315217393</v>
      </c>
      <c r="P4433" s="22">
        <f t="shared" si="208"/>
        <v>168.00897435897434</v>
      </c>
      <c r="Q4433" s="20">
        <f t="shared" si="209"/>
        <v>712211.95652173914</v>
      </c>
      <c r="R4433" s="18" t="s">
        <v>13420</v>
      </c>
      <c r="S4433" s="18">
        <v>90</v>
      </c>
    </row>
    <row r="4434" spans="1:19" x14ac:dyDescent="0.25">
      <c r="A4434" s="18" t="s">
        <v>13421</v>
      </c>
      <c r="B4434" s="18" t="s">
        <v>20</v>
      </c>
      <c r="C4434" s="18" t="s">
        <v>21</v>
      </c>
      <c r="D4434" s="18">
        <v>2003</v>
      </c>
      <c r="E4434" s="18">
        <f>VLOOKUP(D4434,'cpi roi'!A:C,2,FALSE)</f>
        <v>184</v>
      </c>
      <c r="F4434" s="18" t="s">
        <v>13422</v>
      </c>
      <c r="G4434" s="18">
        <v>7.6</v>
      </c>
      <c r="H4434" s="19">
        <v>19000</v>
      </c>
      <c r="I4434" s="18" t="s">
        <v>2771</v>
      </c>
      <c r="J4434" s="18" t="s">
        <v>2771</v>
      </c>
      <c r="K4434" s="18" t="s">
        <v>13423</v>
      </c>
      <c r="L4434" s="18" t="s">
        <v>2602</v>
      </c>
      <c r="M4434" s="20">
        <v>0</v>
      </c>
      <c r="N4434" s="20">
        <v>10781635</v>
      </c>
      <c r="O4434" s="21">
        <f t="shared" si="207"/>
        <v>17854153.176630434</v>
      </c>
      <c r="P4434" s="22">
        <f t="shared" si="208"/>
        <v>0</v>
      </c>
      <c r="Q4434" s="20">
        <f t="shared" si="209"/>
        <v>5859584.2391304346</v>
      </c>
      <c r="R4434" s="18" t="s">
        <v>13424</v>
      </c>
      <c r="S4434" s="18">
        <v>145</v>
      </c>
    </row>
    <row r="4435" spans="1:19" x14ac:dyDescent="0.25">
      <c r="A4435" s="18" t="s">
        <v>13425</v>
      </c>
      <c r="B4435" s="18" t="s">
        <v>452</v>
      </c>
      <c r="C4435" s="18" t="s">
        <v>38</v>
      </c>
      <c r="D4435" s="18">
        <v>2003</v>
      </c>
      <c r="E4435" s="18">
        <f>VLOOKUP(D4435,'cpi roi'!A:C,2,FALSE)</f>
        <v>184</v>
      </c>
      <c r="F4435" s="18" t="s">
        <v>13426</v>
      </c>
      <c r="G4435" s="18">
        <v>5.8</v>
      </c>
      <c r="H4435" s="19">
        <v>41000</v>
      </c>
      <c r="I4435" s="18" t="s">
        <v>11715</v>
      </c>
      <c r="J4435" s="18" t="s">
        <v>2911</v>
      </c>
      <c r="K4435" s="18" t="s">
        <v>10328</v>
      </c>
      <c r="L4435" s="18" t="s">
        <v>457</v>
      </c>
      <c r="M4435" s="20">
        <v>1300000</v>
      </c>
      <c r="N4435" s="20">
        <v>65497208</v>
      </c>
      <c r="O4435" s="21">
        <f t="shared" si="207"/>
        <v>108461952.59565218</v>
      </c>
      <c r="P4435" s="22">
        <f t="shared" si="208"/>
        <v>5038.2467692307691</v>
      </c>
      <c r="Q4435" s="20">
        <f t="shared" si="209"/>
        <v>35596308.695652172</v>
      </c>
      <c r="R4435" s="18" t="s">
        <v>12254</v>
      </c>
      <c r="S4435" s="18">
        <v>84</v>
      </c>
    </row>
    <row r="4436" spans="1:19" x14ac:dyDescent="0.25">
      <c r="A4436" s="18" t="s">
        <v>13427</v>
      </c>
      <c r="B4436" s="18" t="s">
        <v>20</v>
      </c>
      <c r="C4436" s="18" t="s">
        <v>21</v>
      </c>
      <c r="D4436" s="18">
        <v>2003</v>
      </c>
      <c r="E4436" s="18">
        <f>VLOOKUP(D4436,'cpi roi'!A:C,2,FALSE)</f>
        <v>184</v>
      </c>
      <c r="F4436" s="18" t="s">
        <v>13428</v>
      </c>
      <c r="G4436" s="18">
        <v>7.5</v>
      </c>
      <c r="H4436" s="19">
        <v>24000</v>
      </c>
      <c r="I4436" s="18" t="s">
        <v>13429</v>
      </c>
      <c r="J4436" s="18" t="s">
        <v>13429</v>
      </c>
      <c r="K4436" s="18" t="s">
        <v>10820</v>
      </c>
      <c r="L4436" s="18" t="s">
        <v>1116</v>
      </c>
      <c r="M4436" s="20">
        <v>0</v>
      </c>
      <c r="N4436" s="20">
        <v>9781854</v>
      </c>
      <c r="O4436" s="21">
        <f t="shared" si="207"/>
        <v>16198537.574999999</v>
      </c>
      <c r="P4436" s="22">
        <f t="shared" si="208"/>
        <v>0</v>
      </c>
      <c r="Q4436" s="20">
        <f t="shared" si="209"/>
        <v>5316225</v>
      </c>
      <c r="R4436" s="18" t="s">
        <v>5201</v>
      </c>
      <c r="S4436" s="18">
        <v>106</v>
      </c>
    </row>
    <row r="4437" spans="1:19" x14ac:dyDescent="0.25">
      <c r="A4437" s="18" t="s">
        <v>13430</v>
      </c>
      <c r="B4437" s="18" t="s">
        <v>2004</v>
      </c>
      <c r="C4437" s="18" t="s">
        <v>21</v>
      </c>
      <c r="D4437" s="18">
        <v>2003</v>
      </c>
      <c r="E4437" s="18">
        <f>VLOOKUP(D4437,'cpi roi'!A:C,2,FALSE)</f>
        <v>184</v>
      </c>
      <c r="F4437" s="18" t="s">
        <v>13431</v>
      </c>
      <c r="G4437" s="18">
        <v>6.3</v>
      </c>
      <c r="H4437" s="19">
        <v>6300</v>
      </c>
      <c r="I4437" s="18" t="s">
        <v>99</v>
      </c>
      <c r="J4437" s="18" t="s">
        <v>8989</v>
      </c>
      <c r="K4437" s="18" t="s">
        <v>8989</v>
      </c>
      <c r="L4437" s="18" t="s">
        <v>34</v>
      </c>
      <c r="M4437" s="20">
        <v>15000000</v>
      </c>
      <c r="N4437" s="20">
        <v>6415017</v>
      </c>
      <c r="O4437" s="21">
        <f t="shared" si="207"/>
        <v>10623128.695108695</v>
      </c>
      <c r="P4437" s="22">
        <f t="shared" si="208"/>
        <v>42.766779999999997</v>
      </c>
      <c r="Q4437" s="20">
        <f t="shared" si="209"/>
        <v>3486422.2826086953</v>
      </c>
      <c r="R4437" s="18" t="s">
        <v>12772</v>
      </c>
      <c r="S4437" s="18">
        <v>112</v>
      </c>
    </row>
    <row r="4438" spans="1:19" x14ac:dyDescent="0.25">
      <c r="A4438" s="18" t="s">
        <v>13432</v>
      </c>
      <c r="B4438" s="18" t="s">
        <v>20</v>
      </c>
      <c r="C4438" s="18" t="s">
        <v>45</v>
      </c>
      <c r="D4438" s="18">
        <v>2003</v>
      </c>
      <c r="E4438" s="18">
        <f>VLOOKUP(D4438,'cpi roi'!A:C,2,FALSE)</f>
        <v>184</v>
      </c>
      <c r="F4438" s="18" t="s">
        <v>13433</v>
      </c>
      <c r="G4438" s="18">
        <v>7.6</v>
      </c>
      <c r="H4438" s="19">
        <v>29000</v>
      </c>
      <c r="I4438" s="18" t="s">
        <v>3708</v>
      </c>
      <c r="J4438" s="18" t="s">
        <v>3708</v>
      </c>
      <c r="K4438" s="18" t="s">
        <v>13434</v>
      </c>
      <c r="L4438" s="18" t="s">
        <v>199</v>
      </c>
      <c r="M4438" s="20">
        <v>0</v>
      </c>
      <c r="N4438" s="20">
        <v>34883010</v>
      </c>
      <c r="O4438" s="21">
        <f t="shared" si="207"/>
        <v>57765506.233695656</v>
      </c>
      <c r="P4438" s="22">
        <f t="shared" si="208"/>
        <v>0</v>
      </c>
      <c r="Q4438" s="20">
        <f t="shared" si="209"/>
        <v>18958157.608695652</v>
      </c>
      <c r="R4438" s="18" t="s">
        <v>13435</v>
      </c>
      <c r="S4438" s="18">
        <v>99</v>
      </c>
    </row>
    <row r="4439" spans="1:19" x14ac:dyDescent="0.25">
      <c r="A4439" s="18" t="s">
        <v>13436</v>
      </c>
      <c r="B4439" s="18" t="s">
        <v>37</v>
      </c>
      <c r="C4439" s="18" t="s">
        <v>45</v>
      </c>
      <c r="D4439" s="18">
        <v>2003</v>
      </c>
      <c r="E4439" s="18">
        <f>VLOOKUP(D4439,'cpi roi'!A:C,2,FALSE)</f>
        <v>184</v>
      </c>
      <c r="F4439" s="18" t="s">
        <v>12700</v>
      </c>
      <c r="G4439" s="18">
        <v>5.0999999999999996</v>
      </c>
      <c r="H4439" s="19">
        <v>4100</v>
      </c>
      <c r="I4439" s="18" t="s">
        <v>13437</v>
      </c>
      <c r="J4439" s="18" t="s">
        <v>13438</v>
      </c>
      <c r="K4439" s="18" t="s">
        <v>13439</v>
      </c>
      <c r="L4439" s="18" t="s">
        <v>34</v>
      </c>
      <c r="M4439" s="20">
        <v>18000000</v>
      </c>
      <c r="N4439" s="20">
        <v>45490616</v>
      </c>
      <c r="O4439" s="21">
        <f t="shared" si="207"/>
        <v>75331471.169565216</v>
      </c>
      <c r="P4439" s="22">
        <f t="shared" si="208"/>
        <v>252.72564444444444</v>
      </c>
      <c r="Q4439" s="20">
        <f t="shared" si="209"/>
        <v>24723160.869565215</v>
      </c>
      <c r="R4439" s="18" t="s">
        <v>122</v>
      </c>
      <c r="S4439" s="18">
        <v>87</v>
      </c>
    </row>
    <row r="4440" spans="1:19" x14ac:dyDescent="0.25">
      <c r="A4440" s="18" t="s">
        <v>13440</v>
      </c>
      <c r="B4440" s="18" t="s">
        <v>20</v>
      </c>
      <c r="C4440" s="18" t="s">
        <v>21</v>
      </c>
      <c r="D4440" s="18">
        <v>2003</v>
      </c>
      <c r="E4440" s="18">
        <f>VLOOKUP(D4440,'cpi roi'!A:C,2,FALSE)</f>
        <v>184</v>
      </c>
      <c r="F4440" s="18" t="s">
        <v>13441</v>
      </c>
      <c r="G4440" s="18">
        <v>7</v>
      </c>
      <c r="H4440" s="19">
        <v>23000</v>
      </c>
      <c r="I4440" s="18" t="s">
        <v>13442</v>
      </c>
      <c r="J4440" s="18" t="s">
        <v>13442</v>
      </c>
      <c r="K4440" s="18" t="s">
        <v>12168</v>
      </c>
      <c r="L4440" s="18" t="s">
        <v>34</v>
      </c>
      <c r="M4440" s="20">
        <v>0</v>
      </c>
      <c r="N4440" s="20">
        <v>343847</v>
      </c>
      <c r="O4440" s="21">
        <f t="shared" si="207"/>
        <v>569403.15706521738</v>
      </c>
      <c r="P4440" s="22">
        <f t="shared" si="208"/>
        <v>0</v>
      </c>
      <c r="Q4440" s="20">
        <f t="shared" si="209"/>
        <v>186873.36956521738</v>
      </c>
      <c r="R4440" s="18" t="s">
        <v>9270</v>
      </c>
      <c r="S4440" s="18">
        <v>108</v>
      </c>
    </row>
    <row r="4441" spans="1:19" x14ac:dyDescent="0.25">
      <c r="A4441" s="18" t="s">
        <v>13443</v>
      </c>
      <c r="B4441" s="18" t="s">
        <v>2004</v>
      </c>
      <c r="C4441" s="18" t="s">
        <v>45</v>
      </c>
      <c r="D4441" s="18">
        <v>2003</v>
      </c>
      <c r="E4441" s="18">
        <f>VLOOKUP(D4441,'cpi roi'!A:C,2,FALSE)</f>
        <v>184</v>
      </c>
      <c r="F4441" s="18" t="s">
        <v>13033</v>
      </c>
      <c r="G4441" s="18">
        <v>5.6</v>
      </c>
      <c r="H4441" s="19">
        <v>9300</v>
      </c>
      <c r="I4441" s="18" t="s">
        <v>13444</v>
      </c>
      <c r="J4441" s="18" t="s">
        <v>13445</v>
      </c>
      <c r="K4441" s="18" t="s">
        <v>12455</v>
      </c>
      <c r="L4441" s="18" t="s">
        <v>34</v>
      </c>
      <c r="M4441" s="20">
        <v>16000000</v>
      </c>
      <c r="N4441" s="20">
        <v>14390329</v>
      </c>
      <c r="O4441" s="21">
        <f t="shared" si="207"/>
        <v>23830071.99076087</v>
      </c>
      <c r="P4441" s="22">
        <f t="shared" si="208"/>
        <v>89.939556249999995</v>
      </c>
      <c r="Q4441" s="20">
        <f t="shared" si="209"/>
        <v>7820830.9782608692</v>
      </c>
      <c r="R4441" s="18" t="s">
        <v>12698</v>
      </c>
      <c r="S4441" s="18">
        <v>101</v>
      </c>
    </row>
    <row r="4442" spans="1:19" x14ac:dyDescent="0.25">
      <c r="A4442" s="18" t="s">
        <v>13446</v>
      </c>
      <c r="B4442" s="18" t="s">
        <v>20</v>
      </c>
      <c r="C4442" s="18" t="s">
        <v>21</v>
      </c>
      <c r="D4442" s="18">
        <v>2003</v>
      </c>
      <c r="E4442" s="18">
        <f>VLOOKUP(D4442,'cpi roi'!A:C,2,FALSE)</f>
        <v>184</v>
      </c>
      <c r="F4442" s="18" t="s">
        <v>13447</v>
      </c>
      <c r="G4442" s="18">
        <v>5.4</v>
      </c>
      <c r="H4442" s="19">
        <v>8100</v>
      </c>
      <c r="I4442" s="18" t="s">
        <v>10192</v>
      </c>
      <c r="J4442" s="18" t="s">
        <v>13448</v>
      </c>
      <c r="K4442" s="18" t="s">
        <v>10570</v>
      </c>
      <c r="L4442" s="18" t="s">
        <v>3814</v>
      </c>
      <c r="M4442" s="20">
        <v>0</v>
      </c>
      <c r="N4442" s="20">
        <v>478996</v>
      </c>
      <c r="O4442" s="21">
        <f t="shared" si="207"/>
        <v>793206.96304347832</v>
      </c>
      <c r="P4442" s="22">
        <f t="shared" si="208"/>
        <v>0</v>
      </c>
      <c r="Q4442" s="20">
        <f t="shared" si="209"/>
        <v>260323.91304347824</v>
      </c>
      <c r="R4442" s="18" t="s">
        <v>10194</v>
      </c>
      <c r="S4442" s="18">
        <v>106</v>
      </c>
    </row>
    <row r="4443" spans="1:19" x14ac:dyDescent="0.25">
      <c r="A4443" s="18" t="s">
        <v>13449</v>
      </c>
      <c r="B4443" s="18" t="s">
        <v>2004</v>
      </c>
      <c r="C4443" s="18" t="s">
        <v>45</v>
      </c>
      <c r="D4443" s="18">
        <v>2003</v>
      </c>
      <c r="E4443" s="18">
        <f>VLOOKUP(D4443,'cpi roi'!A:C,2,FALSE)</f>
        <v>184</v>
      </c>
      <c r="F4443" s="18" t="s">
        <v>13450</v>
      </c>
      <c r="G4443" s="18">
        <v>5.4</v>
      </c>
      <c r="H4443" s="19">
        <v>4500</v>
      </c>
      <c r="I4443" s="18" t="s">
        <v>13451</v>
      </c>
      <c r="J4443" s="18" t="s">
        <v>13452</v>
      </c>
      <c r="K4443" s="18" t="s">
        <v>13452</v>
      </c>
      <c r="L4443" s="18" t="s">
        <v>26</v>
      </c>
      <c r="M4443" s="20">
        <v>0</v>
      </c>
      <c r="N4443" s="20">
        <v>546106</v>
      </c>
      <c r="O4443" s="21">
        <f t="shared" si="207"/>
        <v>904339.66413043474</v>
      </c>
      <c r="P4443" s="22">
        <f t="shared" si="208"/>
        <v>0</v>
      </c>
      <c r="Q4443" s="20">
        <f t="shared" si="209"/>
        <v>296796.73913043475</v>
      </c>
      <c r="R4443" s="18" t="s">
        <v>13453</v>
      </c>
      <c r="S4443" s="18">
        <v>112</v>
      </c>
    </row>
    <row r="4444" spans="1:19" x14ac:dyDescent="0.25">
      <c r="A4444" s="18" t="s">
        <v>13454</v>
      </c>
      <c r="B4444" s="18" t="s">
        <v>20</v>
      </c>
      <c r="C4444" s="18" t="s">
        <v>45</v>
      </c>
      <c r="D4444" s="18">
        <v>2003</v>
      </c>
      <c r="E4444" s="18">
        <f>VLOOKUP(D4444,'cpi roi'!A:C,2,FALSE)</f>
        <v>184</v>
      </c>
      <c r="F4444" s="18" t="s">
        <v>13455</v>
      </c>
      <c r="G4444" s="18">
        <v>7.6</v>
      </c>
      <c r="H4444" s="19">
        <v>25000</v>
      </c>
      <c r="I4444" s="18" t="s">
        <v>13456</v>
      </c>
      <c r="J4444" s="18" t="s">
        <v>13457</v>
      </c>
      <c r="K4444" s="18" t="s">
        <v>13458</v>
      </c>
      <c r="L4444" s="18" t="s">
        <v>2540</v>
      </c>
      <c r="M4444" s="20">
        <v>0</v>
      </c>
      <c r="N4444" s="20">
        <v>1277800</v>
      </c>
      <c r="O4444" s="21">
        <f t="shared" si="207"/>
        <v>2116009.0217391304</v>
      </c>
      <c r="P4444" s="22">
        <f t="shared" si="208"/>
        <v>0</v>
      </c>
      <c r="Q4444" s="20">
        <f t="shared" si="209"/>
        <v>694456.52173913037</v>
      </c>
      <c r="R4444" s="18" t="s">
        <v>13459</v>
      </c>
      <c r="S4444" s="18">
        <v>111</v>
      </c>
    </row>
    <row r="4445" spans="1:19" x14ac:dyDescent="0.25">
      <c r="A4445" s="18" t="s">
        <v>13460</v>
      </c>
      <c r="B4445" s="18" t="s">
        <v>20</v>
      </c>
      <c r="C4445" s="18" t="s">
        <v>45</v>
      </c>
      <c r="D4445" s="18">
        <v>2004</v>
      </c>
      <c r="E4445" s="18">
        <f>VLOOKUP(D4445,'cpi roi'!A:C,2,FALSE)</f>
        <v>188.9</v>
      </c>
      <c r="F4445" s="18" t="s">
        <v>13461</v>
      </c>
      <c r="G4445" s="18">
        <v>6.7</v>
      </c>
      <c r="H4445" s="19">
        <v>208000</v>
      </c>
      <c r="I4445" s="18" t="s">
        <v>11993</v>
      </c>
      <c r="J4445" s="18" t="s">
        <v>13462</v>
      </c>
      <c r="K4445" s="18" t="s">
        <v>13463</v>
      </c>
      <c r="L4445" s="18" t="s">
        <v>34</v>
      </c>
      <c r="M4445" s="20">
        <v>25000000</v>
      </c>
      <c r="N4445" s="20">
        <v>30381722</v>
      </c>
      <c r="O4445" s="21">
        <f t="shared" si="207"/>
        <v>49006409.17628374</v>
      </c>
      <c r="P4445" s="22">
        <f t="shared" si="208"/>
        <v>121.526888</v>
      </c>
      <c r="Q4445" s="20">
        <f t="shared" si="209"/>
        <v>16083494.970884066</v>
      </c>
      <c r="R4445" s="18" t="s">
        <v>8628</v>
      </c>
      <c r="S4445" s="18">
        <v>109</v>
      </c>
    </row>
    <row r="4446" spans="1:19" x14ac:dyDescent="0.25">
      <c r="A4446" s="18" t="s">
        <v>13464</v>
      </c>
      <c r="B4446" s="18" t="s">
        <v>20</v>
      </c>
      <c r="C4446" s="18" t="s">
        <v>45</v>
      </c>
      <c r="D4446" s="18">
        <v>2004</v>
      </c>
      <c r="E4446" s="18">
        <f>VLOOKUP(D4446,'cpi roi'!A:C,2,FALSE)</f>
        <v>188.9</v>
      </c>
      <c r="F4446" s="18" t="s">
        <v>12942</v>
      </c>
      <c r="G4446" s="18">
        <v>6.6</v>
      </c>
      <c r="H4446" s="19">
        <v>200000</v>
      </c>
      <c r="I4446" s="18" t="s">
        <v>13465</v>
      </c>
      <c r="J4446" s="18" t="s">
        <v>13466</v>
      </c>
      <c r="K4446" s="18" t="s">
        <v>13467</v>
      </c>
      <c r="L4446" s="18" t="s">
        <v>34</v>
      </c>
      <c r="M4446" s="20">
        <v>25000000</v>
      </c>
      <c r="N4446" s="20">
        <v>22605153</v>
      </c>
      <c r="O4446" s="21">
        <f t="shared" si="207"/>
        <v>36462626.358390681</v>
      </c>
      <c r="P4446" s="22">
        <f t="shared" si="208"/>
        <v>90.420612000000006</v>
      </c>
      <c r="Q4446" s="20">
        <f t="shared" si="209"/>
        <v>11966730.015881419</v>
      </c>
      <c r="R4446" s="18" t="s">
        <v>9689</v>
      </c>
      <c r="S4446" s="18">
        <v>92</v>
      </c>
    </row>
    <row r="4447" spans="1:19" x14ac:dyDescent="0.25">
      <c r="A4447" s="18" t="s">
        <v>13468</v>
      </c>
      <c r="B4447" s="18" t="s">
        <v>2004</v>
      </c>
      <c r="C4447" s="18" t="s">
        <v>45</v>
      </c>
      <c r="D4447" s="18">
        <v>2004</v>
      </c>
      <c r="E4447" s="18">
        <f>VLOOKUP(D4447,'cpi roi'!A:C,2,FALSE)</f>
        <v>188.9</v>
      </c>
      <c r="F4447" s="18" t="s">
        <v>13395</v>
      </c>
      <c r="G4447" s="18">
        <v>6.7</v>
      </c>
      <c r="H4447" s="19">
        <v>235000</v>
      </c>
      <c r="I4447" s="18" t="s">
        <v>13469</v>
      </c>
      <c r="J4447" s="18" t="s">
        <v>13469</v>
      </c>
      <c r="K4447" s="18" t="s">
        <v>8011</v>
      </c>
      <c r="L4447" s="18" t="s">
        <v>34</v>
      </c>
      <c r="M4447" s="20">
        <v>20000000</v>
      </c>
      <c r="N4447" s="20">
        <v>168423227</v>
      </c>
      <c r="O4447" s="21">
        <f t="shared" si="207"/>
        <v>271670499.03070402</v>
      </c>
      <c r="P4447" s="22">
        <f t="shared" si="208"/>
        <v>842.11613499999999</v>
      </c>
      <c r="Q4447" s="20">
        <f t="shared" si="209"/>
        <v>89159993.118051872</v>
      </c>
      <c r="R4447" s="18" t="s">
        <v>184</v>
      </c>
      <c r="S4447" s="18">
        <v>92</v>
      </c>
    </row>
    <row r="4448" spans="1:19" x14ac:dyDescent="0.25">
      <c r="A4448" s="18" t="s">
        <v>13470</v>
      </c>
      <c r="B4448" s="18" t="s">
        <v>2004</v>
      </c>
      <c r="C4448" s="18" t="s">
        <v>45</v>
      </c>
      <c r="D4448" s="18">
        <v>2004</v>
      </c>
      <c r="E4448" s="18">
        <f>VLOOKUP(D4448,'cpi roi'!A:C,2,FALSE)</f>
        <v>188.9</v>
      </c>
      <c r="F4448" s="18" t="s">
        <v>13471</v>
      </c>
      <c r="G4448" s="18">
        <v>5.6</v>
      </c>
      <c r="H4448" s="19">
        <v>135000</v>
      </c>
      <c r="I4448" s="18" t="s">
        <v>4632</v>
      </c>
      <c r="J4448" s="18" t="s">
        <v>4632</v>
      </c>
      <c r="K4448" s="18" t="s">
        <v>10013</v>
      </c>
      <c r="L4448" s="18" t="s">
        <v>34</v>
      </c>
      <c r="M4448" s="20">
        <v>37000000</v>
      </c>
      <c r="N4448" s="20">
        <v>113100873</v>
      </c>
      <c r="O4448" s="21">
        <f t="shared" si="207"/>
        <v>182434282.70566434</v>
      </c>
      <c r="P4448" s="22">
        <f t="shared" si="208"/>
        <v>305.67803513513513</v>
      </c>
      <c r="Q4448" s="20">
        <f t="shared" si="209"/>
        <v>59873410.799364746</v>
      </c>
      <c r="R4448" s="18" t="s">
        <v>11858</v>
      </c>
      <c r="S4448" s="18">
        <v>109</v>
      </c>
    </row>
    <row r="4449" spans="1:19" x14ac:dyDescent="0.25">
      <c r="A4449" s="18" t="s">
        <v>13472</v>
      </c>
      <c r="B4449" s="18" t="s">
        <v>2004</v>
      </c>
      <c r="C4449" s="18" t="s">
        <v>45</v>
      </c>
      <c r="D4449" s="18">
        <v>2004</v>
      </c>
      <c r="E4449" s="18">
        <f>VLOOKUP(D4449,'cpi roi'!A:C,2,FALSE)</f>
        <v>188.9</v>
      </c>
      <c r="F4449" s="18" t="s">
        <v>13473</v>
      </c>
      <c r="G4449" s="18">
        <v>7</v>
      </c>
      <c r="H4449" s="19">
        <v>347000</v>
      </c>
      <c r="I4449" s="18" t="s">
        <v>9973</v>
      </c>
      <c r="J4449" s="18" t="s">
        <v>13474</v>
      </c>
      <c r="K4449" s="18" t="s">
        <v>10095</v>
      </c>
      <c r="L4449" s="18" t="s">
        <v>34</v>
      </c>
      <c r="M4449" s="20">
        <v>17000000</v>
      </c>
      <c r="N4449" s="20">
        <v>130126277</v>
      </c>
      <c r="O4449" s="21">
        <f t="shared" si="207"/>
        <v>209896646.91318154</v>
      </c>
      <c r="P4449" s="22">
        <f t="shared" si="208"/>
        <v>765.44868823529418</v>
      </c>
      <c r="Q4449" s="20">
        <f t="shared" si="209"/>
        <v>68886329.804129168</v>
      </c>
      <c r="R4449" s="18" t="s">
        <v>48</v>
      </c>
      <c r="S4449" s="18">
        <v>97</v>
      </c>
    </row>
    <row r="4450" spans="1:19" x14ac:dyDescent="0.25">
      <c r="A4450" s="18" t="s">
        <v>13475</v>
      </c>
      <c r="B4450" s="18" t="s">
        <v>37</v>
      </c>
      <c r="C4450" s="18" t="s">
        <v>29</v>
      </c>
      <c r="D4450" s="18">
        <v>2004</v>
      </c>
      <c r="E4450" s="18">
        <f>VLOOKUP(D4450,'cpi roi'!A:C,2,FALSE)</f>
        <v>188.9</v>
      </c>
      <c r="F4450" s="18" t="s">
        <v>13476</v>
      </c>
      <c r="G4450" s="18">
        <v>7.9</v>
      </c>
      <c r="H4450" s="19">
        <v>570000</v>
      </c>
      <c r="I4450" s="18" t="s">
        <v>6238</v>
      </c>
      <c r="J4450" s="18" t="s">
        <v>11816</v>
      </c>
      <c r="K4450" s="18" t="s">
        <v>11817</v>
      </c>
      <c r="L4450" s="18" t="s">
        <v>26</v>
      </c>
      <c r="M4450" s="20">
        <v>130000000</v>
      </c>
      <c r="N4450" s="20">
        <v>797361618</v>
      </c>
      <c r="O4450" s="21">
        <f t="shared" si="207"/>
        <v>1286162440.4690311</v>
      </c>
      <c r="P4450" s="22">
        <f t="shared" si="208"/>
        <v>613.35509076923074</v>
      </c>
      <c r="Q4450" s="20">
        <f t="shared" si="209"/>
        <v>422107791.42403388</v>
      </c>
      <c r="R4450" s="18" t="s">
        <v>27</v>
      </c>
      <c r="S4450" s="18">
        <v>142</v>
      </c>
    </row>
    <row r="4451" spans="1:19" x14ac:dyDescent="0.25">
      <c r="A4451" s="18" t="s">
        <v>13477</v>
      </c>
      <c r="B4451" s="18" t="s">
        <v>20</v>
      </c>
      <c r="C4451" s="18" t="s">
        <v>21</v>
      </c>
      <c r="D4451" s="18">
        <v>2004</v>
      </c>
      <c r="E4451" s="18">
        <f>VLOOKUP(D4451,'cpi roi'!A:C,2,FALSE)</f>
        <v>188.9</v>
      </c>
      <c r="F4451" s="18" t="s">
        <v>13159</v>
      </c>
      <c r="G4451" s="18">
        <v>7.2</v>
      </c>
      <c r="H4451" s="19">
        <v>500000</v>
      </c>
      <c r="I4451" s="18" t="s">
        <v>544</v>
      </c>
      <c r="J4451" s="18" t="s">
        <v>11295</v>
      </c>
      <c r="K4451" s="18" t="s">
        <v>6538</v>
      </c>
      <c r="L4451" s="18" t="s">
        <v>34</v>
      </c>
      <c r="M4451" s="20">
        <v>175000000</v>
      </c>
      <c r="N4451" s="20">
        <v>497409852</v>
      </c>
      <c r="O4451" s="21">
        <f t="shared" si="207"/>
        <v>802333413.99894118</v>
      </c>
      <c r="P4451" s="22">
        <f t="shared" si="208"/>
        <v>284.23420114285716</v>
      </c>
      <c r="Q4451" s="20">
        <f t="shared" si="209"/>
        <v>263319138.16834304</v>
      </c>
      <c r="R4451" s="18" t="s">
        <v>27</v>
      </c>
      <c r="S4451" s="18">
        <v>163</v>
      </c>
    </row>
    <row r="4452" spans="1:19" x14ac:dyDescent="0.25">
      <c r="A4452" s="18" t="s">
        <v>13478</v>
      </c>
      <c r="B4452" s="18" t="s">
        <v>20</v>
      </c>
      <c r="C4452" s="18" t="s">
        <v>21</v>
      </c>
      <c r="D4452" s="18">
        <v>2004</v>
      </c>
      <c r="E4452" s="18">
        <f>VLOOKUP(D4452,'cpi roi'!A:C,2,FALSE)</f>
        <v>188.9</v>
      </c>
      <c r="F4452" s="18" t="s">
        <v>13479</v>
      </c>
      <c r="G4452" s="18">
        <v>8.3000000000000007</v>
      </c>
      <c r="H4452" s="19">
        <v>935000</v>
      </c>
      <c r="I4452" s="18" t="s">
        <v>12239</v>
      </c>
      <c r="J4452" s="18" t="s">
        <v>10734</v>
      </c>
      <c r="K4452" s="18" t="s">
        <v>7916</v>
      </c>
      <c r="L4452" s="18" t="s">
        <v>34</v>
      </c>
      <c r="M4452" s="20">
        <v>20000000</v>
      </c>
      <c r="N4452" s="20">
        <v>74036715</v>
      </c>
      <c r="O4452" s="21">
        <f t="shared" si="207"/>
        <v>119422906.6199047</v>
      </c>
      <c r="P4452" s="22">
        <f t="shared" si="208"/>
        <v>370.18357499999996</v>
      </c>
      <c r="Q4452" s="20">
        <f t="shared" si="209"/>
        <v>39193602.435150877</v>
      </c>
      <c r="R4452" s="18" t="s">
        <v>12698</v>
      </c>
      <c r="S4452" s="18">
        <v>108</v>
      </c>
    </row>
    <row r="4453" spans="1:19" x14ac:dyDescent="0.25">
      <c r="A4453" s="18" t="s">
        <v>13480</v>
      </c>
      <c r="B4453" s="18" t="s">
        <v>20</v>
      </c>
      <c r="C4453" s="18" t="s">
        <v>38</v>
      </c>
      <c r="D4453" s="18">
        <v>2004</v>
      </c>
      <c r="E4453" s="18">
        <f>VLOOKUP(D4453,'cpi roi'!A:C,2,FALSE)</f>
        <v>188.9</v>
      </c>
      <c r="F4453" s="18" t="s">
        <v>13351</v>
      </c>
      <c r="G4453" s="18">
        <v>8</v>
      </c>
      <c r="H4453" s="19">
        <v>702000</v>
      </c>
      <c r="I4453" s="18" t="s">
        <v>6778</v>
      </c>
      <c r="J4453" s="18" t="s">
        <v>6778</v>
      </c>
      <c r="K4453" s="18" t="s">
        <v>7731</v>
      </c>
      <c r="L4453" s="18" t="s">
        <v>34</v>
      </c>
      <c r="M4453" s="20">
        <v>30000000</v>
      </c>
      <c r="N4453" s="20">
        <v>154118820</v>
      </c>
      <c r="O4453" s="21">
        <f t="shared" si="207"/>
        <v>248597164.92323977</v>
      </c>
      <c r="P4453" s="22">
        <f t="shared" si="208"/>
        <v>513.72939999999994</v>
      </c>
      <c r="Q4453" s="20">
        <f t="shared" si="209"/>
        <v>81587517.204870299</v>
      </c>
      <c r="R4453" s="18" t="s">
        <v>3747</v>
      </c>
      <c r="S4453" s="18">
        <v>137</v>
      </c>
    </row>
    <row r="4454" spans="1:19" x14ac:dyDescent="0.25">
      <c r="A4454" s="18" t="s">
        <v>13481</v>
      </c>
      <c r="B4454" s="18" t="s">
        <v>2004</v>
      </c>
      <c r="C4454" s="18" t="s">
        <v>21</v>
      </c>
      <c r="D4454" s="18">
        <v>2004</v>
      </c>
      <c r="E4454" s="18">
        <f>VLOOKUP(D4454,'cpi roi'!A:C,2,FALSE)</f>
        <v>188.9</v>
      </c>
      <c r="F4454" s="18" t="s">
        <v>13482</v>
      </c>
      <c r="G4454" s="18">
        <v>7.8</v>
      </c>
      <c r="H4454" s="19">
        <v>534000</v>
      </c>
      <c r="I4454" s="18" t="s">
        <v>9977</v>
      </c>
      <c r="J4454" s="18" t="s">
        <v>3004</v>
      </c>
      <c r="K4454" s="18" t="s">
        <v>4936</v>
      </c>
      <c r="L4454" s="18" t="s">
        <v>34</v>
      </c>
      <c r="M4454" s="20">
        <v>29000000</v>
      </c>
      <c r="N4454" s="20">
        <v>117815157</v>
      </c>
      <c r="O4454" s="21">
        <f t="shared" si="207"/>
        <v>190038530.11064053</v>
      </c>
      <c r="P4454" s="22">
        <f t="shared" si="208"/>
        <v>406.25916206896557</v>
      </c>
      <c r="Q4454" s="20">
        <f t="shared" si="209"/>
        <v>62369061.408152461</v>
      </c>
      <c r="R4454" s="18" t="s">
        <v>2031</v>
      </c>
      <c r="S4454" s="18">
        <v>123</v>
      </c>
    </row>
    <row r="4455" spans="1:19" x14ac:dyDescent="0.25">
      <c r="A4455" s="18" t="s">
        <v>13483</v>
      </c>
      <c r="B4455" s="18" t="s">
        <v>2004</v>
      </c>
      <c r="C4455" s="18" t="s">
        <v>45</v>
      </c>
      <c r="D4455" s="18">
        <v>2004</v>
      </c>
      <c r="E4455" s="18">
        <f>VLOOKUP(D4455,'cpi roi'!A:C,2,FALSE)</f>
        <v>188.9</v>
      </c>
      <c r="F4455" s="18" t="s">
        <v>13395</v>
      </c>
      <c r="G4455" s="18">
        <v>7.4</v>
      </c>
      <c r="H4455" s="19">
        <v>421000</v>
      </c>
      <c r="I4455" s="18" t="s">
        <v>500</v>
      </c>
      <c r="J4455" s="18" t="s">
        <v>9579</v>
      </c>
      <c r="K4455" s="18" t="s">
        <v>2096</v>
      </c>
      <c r="L4455" s="18" t="s">
        <v>34</v>
      </c>
      <c r="M4455" s="20">
        <v>60000000</v>
      </c>
      <c r="N4455" s="20">
        <v>219100084</v>
      </c>
      <c r="O4455" s="21">
        <f t="shared" si="207"/>
        <v>353413422.94759125</v>
      </c>
      <c r="P4455" s="22">
        <f t="shared" si="208"/>
        <v>365.16680666666667</v>
      </c>
      <c r="Q4455" s="20">
        <f t="shared" si="209"/>
        <v>115987339.33298041</v>
      </c>
      <c r="R4455" s="18" t="s">
        <v>9689</v>
      </c>
      <c r="S4455" s="18">
        <v>128</v>
      </c>
    </row>
    <row r="4456" spans="1:19" x14ac:dyDescent="0.25">
      <c r="A4456" s="18" t="s">
        <v>13484</v>
      </c>
      <c r="B4456" s="18" t="s">
        <v>2004</v>
      </c>
      <c r="C4456" s="18" t="s">
        <v>38</v>
      </c>
      <c r="D4456" s="18">
        <v>2004</v>
      </c>
      <c r="E4456" s="18">
        <f>VLOOKUP(D4456,'cpi roi'!A:C,2,FALSE)</f>
        <v>188.9</v>
      </c>
      <c r="F4456" s="18" t="s">
        <v>13485</v>
      </c>
      <c r="G4456" s="18">
        <v>6.1</v>
      </c>
      <c r="H4456" s="19">
        <v>251000</v>
      </c>
      <c r="I4456" s="18" t="s">
        <v>7686</v>
      </c>
      <c r="J4456" s="18" t="s">
        <v>7686</v>
      </c>
      <c r="K4456" s="18" t="s">
        <v>13486</v>
      </c>
      <c r="L4456" s="18" t="s">
        <v>34</v>
      </c>
      <c r="M4456" s="20">
        <v>160000000</v>
      </c>
      <c r="N4456" s="20">
        <v>300157638</v>
      </c>
      <c r="O4456" s="21">
        <f t="shared" si="207"/>
        <v>484161102.69242978</v>
      </c>
      <c r="P4456" s="22">
        <f t="shared" si="208"/>
        <v>187.59852375</v>
      </c>
      <c r="Q4456" s="20">
        <f t="shared" si="209"/>
        <v>158897637.90365273</v>
      </c>
      <c r="R4456" s="18" t="s">
        <v>65</v>
      </c>
      <c r="S4456" s="18">
        <v>131</v>
      </c>
    </row>
    <row r="4457" spans="1:19" x14ac:dyDescent="0.25">
      <c r="A4457" s="18" t="s">
        <v>13487</v>
      </c>
      <c r="B4457" s="18" t="s">
        <v>37</v>
      </c>
      <c r="C4457" s="18" t="s">
        <v>394</v>
      </c>
      <c r="D4457" s="18">
        <v>2004</v>
      </c>
      <c r="E4457" s="18">
        <f>VLOOKUP(D4457,'cpi roi'!A:C,2,FALSE)</f>
        <v>188.9</v>
      </c>
      <c r="F4457" s="18" t="s">
        <v>13488</v>
      </c>
      <c r="G4457" s="18">
        <v>8</v>
      </c>
      <c r="H4457" s="19">
        <v>673000</v>
      </c>
      <c r="I4457" s="18" t="s">
        <v>10737</v>
      </c>
      <c r="J4457" s="18" t="s">
        <v>10737</v>
      </c>
      <c r="K4457" s="18" t="s">
        <v>13489</v>
      </c>
      <c r="L4457" s="18" t="s">
        <v>34</v>
      </c>
      <c r="M4457" s="20">
        <v>92000000</v>
      </c>
      <c r="N4457" s="20">
        <v>631607053</v>
      </c>
      <c r="O4457" s="21">
        <f t="shared" si="207"/>
        <v>1018796553.9920591</v>
      </c>
      <c r="P4457" s="22">
        <f t="shared" si="208"/>
        <v>686.52940543478257</v>
      </c>
      <c r="Q4457" s="20">
        <f t="shared" si="209"/>
        <v>334360536.26257277</v>
      </c>
      <c r="R4457" s="18" t="s">
        <v>10121</v>
      </c>
      <c r="S4457" s="18">
        <v>115</v>
      </c>
    </row>
    <row r="4458" spans="1:19" x14ac:dyDescent="0.25">
      <c r="A4458" s="18" t="s">
        <v>13490</v>
      </c>
      <c r="B4458" s="18" t="s">
        <v>20</v>
      </c>
      <c r="C4458" s="18" t="s">
        <v>56</v>
      </c>
      <c r="D4458" s="18">
        <v>2004</v>
      </c>
      <c r="E4458" s="18">
        <f>VLOOKUP(D4458,'cpi roi'!A:C,2,FALSE)</f>
        <v>188.9</v>
      </c>
      <c r="F4458" s="18" t="s">
        <v>13491</v>
      </c>
      <c r="G4458" s="18">
        <v>7.6</v>
      </c>
      <c r="H4458" s="19">
        <v>391000</v>
      </c>
      <c r="I4458" s="18" t="s">
        <v>13492</v>
      </c>
      <c r="J4458" s="18" t="s">
        <v>13493</v>
      </c>
      <c r="K4458" s="18" t="s">
        <v>3856</v>
      </c>
      <c r="L4458" s="18" t="s">
        <v>34</v>
      </c>
      <c r="M4458" s="20">
        <v>1200000</v>
      </c>
      <c r="N4458" s="20">
        <v>103911669</v>
      </c>
      <c r="O4458" s="21">
        <f t="shared" si="207"/>
        <v>167611887.47644255</v>
      </c>
      <c r="P4458" s="22">
        <f t="shared" si="208"/>
        <v>8659.3057499999995</v>
      </c>
      <c r="Q4458" s="20">
        <f t="shared" si="209"/>
        <v>55008824.245632611</v>
      </c>
      <c r="R4458" s="18" t="s">
        <v>13494</v>
      </c>
      <c r="S4458" s="18">
        <v>103</v>
      </c>
    </row>
    <row r="4459" spans="1:19" x14ac:dyDescent="0.25">
      <c r="A4459" s="18" t="s">
        <v>13495</v>
      </c>
      <c r="B4459" s="18" t="s">
        <v>20</v>
      </c>
      <c r="C4459" s="18" t="s">
        <v>108</v>
      </c>
      <c r="D4459" s="18">
        <v>2004</v>
      </c>
      <c r="E4459" s="18">
        <f>VLOOKUP(D4459,'cpi roi'!A:C,2,FALSE)</f>
        <v>188.9</v>
      </c>
      <c r="F4459" s="18" t="s">
        <v>13496</v>
      </c>
      <c r="G4459" s="18">
        <v>7.5</v>
      </c>
      <c r="H4459" s="19">
        <v>373000</v>
      </c>
      <c r="I4459" s="18" t="s">
        <v>562</v>
      </c>
      <c r="J4459" s="18" t="s">
        <v>13497</v>
      </c>
      <c r="K4459" s="18" t="s">
        <v>1483</v>
      </c>
      <c r="L4459" s="18" t="s">
        <v>34</v>
      </c>
      <c r="M4459" s="20">
        <v>65000000</v>
      </c>
      <c r="N4459" s="20">
        <v>220239925</v>
      </c>
      <c r="O4459" s="21">
        <f t="shared" si="207"/>
        <v>355252012.42721009</v>
      </c>
      <c r="P4459" s="22">
        <f t="shared" si="208"/>
        <v>338.83065384615384</v>
      </c>
      <c r="Q4459" s="20">
        <f t="shared" si="209"/>
        <v>116590749.0735839</v>
      </c>
      <c r="R4459" s="18" t="s">
        <v>48</v>
      </c>
      <c r="S4459" s="18">
        <v>120</v>
      </c>
    </row>
    <row r="4460" spans="1:19" x14ac:dyDescent="0.25">
      <c r="A4460" s="18" t="s">
        <v>3017</v>
      </c>
      <c r="B4460" s="18" t="s">
        <v>2004</v>
      </c>
      <c r="C4460" s="18" t="s">
        <v>67</v>
      </c>
      <c r="D4460" s="18">
        <v>2004</v>
      </c>
      <c r="E4460" s="18">
        <f>VLOOKUP(D4460,'cpi roi'!A:C,2,FALSE)</f>
        <v>188.9</v>
      </c>
      <c r="F4460" s="18" t="s">
        <v>12827</v>
      </c>
      <c r="G4460" s="18">
        <v>7.5</v>
      </c>
      <c r="H4460" s="19">
        <v>342000</v>
      </c>
      <c r="I4460" s="18" t="s">
        <v>69</v>
      </c>
      <c r="J4460" s="18" t="s">
        <v>11072</v>
      </c>
      <c r="K4460" s="18" t="s">
        <v>8513</v>
      </c>
      <c r="L4460" s="18" t="s">
        <v>34</v>
      </c>
      <c r="M4460" s="20">
        <v>110000000</v>
      </c>
      <c r="N4460" s="20">
        <v>213719942</v>
      </c>
      <c r="O4460" s="21">
        <f t="shared" si="207"/>
        <v>344735131.43144518</v>
      </c>
      <c r="P4460" s="22">
        <f t="shared" si="208"/>
        <v>194.29085636363638</v>
      </c>
      <c r="Q4460" s="20">
        <f t="shared" si="209"/>
        <v>113139196.40021175</v>
      </c>
      <c r="R4460" s="18" t="s">
        <v>13498</v>
      </c>
      <c r="S4460" s="18">
        <v>170</v>
      </c>
    </row>
    <row r="4461" spans="1:19" x14ac:dyDescent="0.25">
      <c r="A4461" s="18" t="s">
        <v>13499</v>
      </c>
      <c r="B4461" s="18" t="s">
        <v>2004</v>
      </c>
      <c r="C4461" s="18" t="s">
        <v>38</v>
      </c>
      <c r="D4461" s="18">
        <v>2004</v>
      </c>
      <c r="E4461" s="18">
        <f>VLOOKUP(D4461,'cpi roi'!A:C,2,FALSE)</f>
        <v>188.9</v>
      </c>
      <c r="F4461" s="18" t="s">
        <v>13500</v>
      </c>
      <c r="G4461" s="18">
        <v>7.3</v>
      </c>
      <c r="H4461" s="19">
        <v>559000</v>
      </c>
      <c r="I4461" s="18" t="s">
        <v>516</v>
      </c>
      <c r="J4461" s="18" t="s">
        <v>12373</v>
      </c>
      <c r="K4461" s="18" t="s">
        <v>10137</v>
      </c>
      <c r="L4461" s="18" t="s">
        <v>34</v>
      </c>
      <c r="M4461" s="20">
        <v>200000000</v>
      </c>
      <c r="N4461" s="20">
        <v>788976453</v>
      </c>
      <c r="O4461" s="21">
        <f t="shared" si="207"/>
        <v>1272636978.4494441</v>
      </c>
      <c r="P4461" s="22">
        <f t="shared" si="208"/>
        <v>394.4882265</v>
      </c>
      <c r="Q4461" s="20">
        <f t="shared" si="209"/>
        <v>417668847.53838009</v>
      </c>
      <c r="R4461" s="18" t="s">
        <v>35</v>
      </c>
      <c r="S4461" s="18">
        <v>127</v>
      </c>
    </row>
    <row r="4462" spans="1:19" x14ac:dyDescent="0.25">
      <c r="A4462" s="18" t="s">
        <v>13501</v>
      </c>
      <c r="B4462" s="18" t="s">
        <v>20</v>
      </c>
      <c r="C4462" s="18" t="s">
        <v>38</v>
      </c>
      <c r="D4462" s="18">
        <v>2004</v>
      </c>
      <c r="E4462" s="18">
        <f>VLOOKUP(D4462,'cpi roi'!A:C,2,FALSE)</f>
        <v>188.9</v>
      </c>
      <c r="F4462" s="18" t="s">
        <v>13351</v>
      </c>
      <c r="G4462" s="18">
        <v>6.4</v>
      </c>
      <c r="H4462" s="19">
        <v>152000</v>
      </c>
      <c r="I4462" s="18" t="s">
        <v>8465</v>
      </c>
      <c r="J4462" s="18" t="s">
        <v>8465</v>
      </c>
      <c r="K4462" s="18" t="s">
        <v>10001</v>
      </c>
      <c r="L4462" s="18" t="s">
        <v>34</v>
      </c>
      <c r="M4462" s="20">
        <v>33000000</v>
      </c>
      <c r="N4462" s="20">
        <v>54700105</v>
      </c>
      <c r="O4462" s="21">
        <f t="shared" si="207"/>
        <v>88232514.523557425</v>
      </c>
      <c r="P4462" s="22">
        <f t="shared" si="208"/>
        <v>165.75789393939394</v>
      </c>
      <c r="Q4462" s="20">
        <f t="shared" si="209"/>
        <v>28957175.754367389</v>
      </c>
      <c r="R4462" s="18" t="s">
        <v>10357</v>
      </c>
      <c r="S4462" s="18">
        <v>124</v>
      </c>
    </row>
    <row r="4463" spans="1:19" x14ac:dyDescent="0.25">
      <c r="A4463" s="18" t="s">
        <v>13502</v>
      </c>
      <c r="B4463" s="18" t="s">
        <v>2004</v>
      </c>
      <c r="C4463" s="18" t="s">
        <v>38</v>
      </c>
      <c r="D4463" s="18">
        <v>2004</v>
      </c>
      <c r="E4463" s="18">
        <f>VLOOKUP(D4463,'cpi roi'!A:C,2,FALSE)</f>
        <v>188.9</v>
      </c>
      <c r="F4463" s="18" t="s">
        <v>13503</v>
      </c>
      <c r="G4463" s="18">
        <v>7.1</v>
      </c>
      <c r="H4463" s="19">
        <v>509000</v>
      </c>
      <c r="I4463" s="18" t="s">
        <v>7939</v>
      </c>
      <c r="J4463" s="18" t="s">
        <v>13504</v>
      </c>
      <c r="K4463" s="18" t="s">
        <v>7640</v>
      </c>
      <c r="L4463" s="18" t="s">
        <v>34</v>
      </c>
      <c r="M4463" s="20">
        <v>120000000</v>
      </c>
      <c r="N4463" s="20">
        <v>353133898</v>
      </c>
      <c r="O4463" s="21">
        <f t="shared" si="207"/>
        <v>569613015.99047112</v>
      </c>
      <c r="P4463" s="22">
        <f t="shared" si="208"/>
        <v>294.27824833333329</v>
      </c>
      <c r="Q4463" s="20">
        <f t="shared" si="209"/>
        <v>186942243.51508734</v>
      </c>
      <c r="R4463" s="18" t="s">
        <v>184</v>
      </c>
      <c r="S4463" s="18">
        <v>115</v>
      </c>
    </row>
    <row r="4464" spans="1:19" x14ac:dyDescent="0.25">
      <c r="A4464" s="18" t="s">
        <v>13505</v>
      </c>
      <c r="B4464" s="18" t="s">
        <v>37</v>
      </c>
      <c r="C4464" s="18" t="s">
        <v>394</v>
      </c>
      <c r="D4464" s="18">
        <v>2004</v>
      </c>
      <c r="E4464" s="18">
        <f>VLOOKUP(D4464,'cpi roi'!A:C,2,FALSE)</f>
        <v>188.9</v>
      </c>
      <c r="F4464" s="18" t="s">
        <v>13506</v>
      </c>
      <c r="G4464" s="18">
        <v>8.1999999999999993</v>
      </c>
      <c r="H4464" s="19">
        <v>350000</v>
      </c>
      <c r="I4464" s="18" t="s">
        <v>2111</v>
      </c>
      <c r="J4464" s="18" t="s">
        <v>2111</v>
      </c>
      <c r="K4464" s="18" t="s">
        <v>13507</v>
      </c>
      <c r="L4464" s="18" t="s">
        <v>2113</v>
      </c>
      <c r="M4464" s="20">
        <v>24000000</v>
      </c>
      <c r="N4464" s="20">
        <v>236214446</v>
      </c>
      <c r="O4464" s="21">
        <f t="shared" si="207"/>
        <v>381019278.43409204</v>
      </c>
      <c r="P4464" s="22">
        <f t="shared" si="208"/>
        <v>984.22685833333321</v>
      </c>
      <c r="Q4464" s="20">
        <f t="shared" si="209"/>
        <v>125047350.97935416</v>
      </c>
      <c r="R4464" s="18" t="s">
        <v>13508</v>
      </c>
      <c r="S4464" s="18">
        <v>119</v>
      </c>
    </row>
    <row r="4465" spans="1:19" x14ac:dyDescent="0.25">
      <c r="A4465" s="18" t="s">
        <v>13509</v>
      </c>
      <c r="B4465" s="18" t="s">
        <v>2004</v>
      </c>
      <c r="C4465" s="18" t="s">
        <v>45</v>
      </c>
      <c r="D4465" s="18">
        <v>2004</v>
      </c>
      <c r="E4465" s="18">
        <f>VLOOKUP(D4465,'cpi roi'!A:C,2,FALSE)</f>
        <v>188.9</v>
      </c>
      <c r="F4465" s="18" t="s">
        <v>13510</v>
      </c>
      <c r="G4465" s="18">
        <v>6.4</v>
      </c>
      <c r="H4465" s="19">
        <v>81000</v>
      </c>
      <c r="I4465" s="18" t="s">
        <v>1547</v>
      </c>
      <c r="J4465" s="18" t="s">
        <v>1547</v>
      </c>
      <c r="K4465" s="18" t="s">
        <v>8517</v>
      </c>
      <c r="L4465" s="18" t="s">
        <v>34</v>
      </c>
      <c r="M4465" s="20">
        <v>80000000</v>
      </c>
      <c r="N4465" s="20">
        <v>55470154</v>
      </c>
      <c r="O4465" s="21">
        <f t="shared" si="207"/>
        <v>89474621.08946532</v>
      </c>
      <c r="P4465" s="22">
        <f t="shared" si="208"/>
        <v>69.337692500000003</v>
      </c>
      <c r="Q4465" s="20">
        <f t="shared" si="209"/>
        <v>29364824.775013234</v>
      </c>
      <c r="R4465" s="18" t="s">
        <v>35</v>
      </c>
      <c r="S4465" s="18">
        <v>131</v>
      </c>
    </row>
    <row r="4466" spans="1:19" x14ac:dyDescent="0.25">
      <c r="A4466" s="18" t="s">
        <v>13511</v>
      </c>
      <c r="B4466" s="18" t="s">
        <v>2004</v>
      </c>
      <c r="C4466" s="18" t="s">
        <v>21</v>
      </c>
      <c r="D4466" s="18">
        <v>2004</v>
      </c>
      <c r="E4466" s="18">
        <f>VLOOKUP(D4466,'cpi roi'!A:C,2,FALSE)</f>
        <v>188.9</v>
      </c>
      <c r="F4466" s="18" t="s">
        <v>13512</v>
      </c>
      <c r="G4466" s="18">
        <v>8.1</v>
      </c>
      <c r="H4466" s="19">
        <v>650000</v>
      </c>
      <c r="I4466" s="18" t="s">
        <v>89</v>
      </c>
      <c r="J4466" s="18" t="s">
        <v>13513</v>
      </c>
      <c r="K4466" s="18" t="s">
        <v>10779</v>
      </c>
      <c r="L4466" s="18" t="s">
        <v>34</v>
      </c>
      <c r="M4466" s="20">
        <v>30000000</v>
      </c>
      <c r="N4466" s="20">
        <v>216763646</v>
      </c>
      <c r="O4466" s="21">
        <f t="shared" si="207"/>
        <v>349644695.26839596</v>
      </c>
      <c r="P4466" s="22">
        <f t="shared" si="208"/>
        <v>722.54548666666665</v>
      </c>
      <c r="Q4466" s="20">
        <f t="shared" si="209"/>
        <v>114750474.3250397</v>
      </c>
      <c r="R4466" s="18" t="s">
        <v>27</v>
      </c>
      <c r="S4466" s="18">
        <v>132</v>
      </c>
    </row>
    <row r="4467" spans="1:19" x14ac:dyDescent="0.25">
      <c r="A4467" s="18" t="s">
        <v>13514</v>
      </c>
      <c r="B4467" s="18" t="s">
        <v>20</v>
      </c>
      <c r="C4467" s="18" t="s">
        <v>45</v>
      </c>
      <c r="D4467" s="18">
        <v>2004</v>
      </c>
      <c r="E4467" s="18">
        <f>VLOOKUP(D4467,'cpi roi'!A:C,2,FALSE)</f>
        <v>188.9</v>
      </c>
      <c r="F4467" s="18" t="s">
        <v>13515</v>
      </c>
      <c r="G4467" s="18">
        <v>7.9</v>
      </c>
      <c r="H4467" s="19">
        <v>525000</v>
      </c>
      <c r="I4467" s="18" t="s">
        <v>13516</v>
      </c>
      <c r="J4467" s="18" t="s">
        <v>13517</v>
      </c>
      <c r="K4467" s="18" t="s">
        <v>13517</v>
      </c>
      <c r="L4467" s="18" t="s">
        <v>26</v>
      </c>
      <c r="M4467" s="20">
        <v>0</v>
      </c>
      <c r="N4467" s="20">
        <v>30097092</v>
      </c>
      <c r="O4467" s="21">
        <f t="shared" si="207"/>
        <v>48547294.507146634</v>
      </c>
      <c r="P4467" s="22">
        <f t="shared" si="208"/>
        <v>0</v>
      </c>
      <c r="Q4467" s="20">
        <f t="shared" si="209"/>
        <v>15932817.363684488</v>
      </c>
      <c r="R4467" s="18" t="s">
        <v>65</v>
      </c>
      <c r="S4467" s="18">
        <v>99</v>
      </c>
    </row>
    <row r="4468" spans="1:19" x14ac:dyDescent="0.25">
      <c r="A4468" s="18" t="s">
        <v>13518</v>
      </c>
      <c r="B4468" s="18" t="s">
        <v>2004</v>
      </c>
      <c r="C4468" s="18" t="s">
        <v>21</v>
      </c>
      <c r="D4468" s="18">
        <v>2004</v>
      </c>
      <c r="E4468" s="18">
        <f>VLOOKUP(D4468,'cpi roi'!A:C,2,FALSE)</f>
        <v>188.9</v>
      </c>
      <c r="F4468" s="18" t="s">
        <v>13519</v>
      </c>
      <c r="G4468" s="18">
        <v>6.5</v>
      </c>
      <c r="H4468" s="19">
        <v>247000</v>
      </c>
      <c r="I4468" s="18" t="s">
        <v>10478</v>
      </c>
      <c r="J4468" s="18" t="s">
        <v>10478</v>
      </c>
      <c r="K4468" s="18" t="s">
        <v>3240</v>
      </c>
      <c r="L4468" s="18" t="s">
        <v>34</v>
      </c>
      <c r="M4468" s="20">
        <v>60000000</v>
      </c>
      <c r="N4468" s="20">
        <v>256697520</v>
      </c>
      <c r="O4468" s="21">
        <f t="shared" si="207"/>
        <v>414058943.05981994</v>
      </c>
      <c r="P4468" s="22">
        <f t="shared" si="208"/>
        <v>427.82920000000001</v>
      </c>
      <c r="Q4468" s="20">
        <f t="shared" si="209"/>
        <v>135890693.48861831</v>
      </c>
      <c r="R4468" s="18" t="s">
        <v>2097</v>
      </c>
      <c r="S4468" s="18">
        <v>108</v>
      </c>
    </row>
    <row r="4469" spans="1:19" x14ac:dyDescent="0.25">
      <c r="A4469" s="18" t="s">
        <v>13520</v>
      </c>
      <c r="B4469" s="18" t="s">
        <v>20</v>
      </c>
      <c r="C4469" s="18" t="s">
        <v>21</v>
      </c>
      <c r="D4469" s="18">
        <v>2004</v>
      </c>
      <c r="E4469" s="18">
        <f>VLOOKUP(D4469,'cpi roi'!A:C,2,FALSE)</f>
        <v>188.9</v>
      </c>
      <c r="F4469" s="18" t="s">
        <v>13521</v>
      </c>
      <c r="G4469" s="18">
        <v>6.7</v>
      </c>
      <c r="H4469" s="19">
        <v>20000</v>
      </c>
      <c r="I4469" s="18" t="s">
        <v>13522</v>
      </c>
      <c r="J4469" s="18" t="s">
        <v>13523</v>
      </c>
      <c r="K4469" s="18" t="s">
        <v>13524</v>
      </c>
      <c r="L4469" s="18" t="s">
        <v>26</v>
      </c>
      <c r="M4469" s="20">
        <v>0</v>
      </c>
      <c r="N4469" s="20">
        <v>2766976</v>
      </c>
      <c r="O4469" s="21">
        <f t="shared" si="207"/>
        <v>4463195.2736897822</v>
      </c>
      <c r="P4469" s="22">
        <f t="shared" si="208"/>
        <v>0</v>
      </c>
      <c r="Q4469" s="20">
        <f t="shared" si="209"/>
        <v>1464783.4833245103</v>
      </c>
      <c r="R4469" s="18" t="s">
        <v>13525</v>
      </c>
      <c r="S4469" s="18">
        <v>86</v>
      </c>
    </row>
    <row r="4470" spans="1:19" x14ac:dyDescent="0.25">
      <c r="A4470" s="18" t="s">
        <v>13526</v>
      </c>
      <c r="B4470" s="18" t="s">
        <v>20</v>
      </c>
      <c r="C4470" s="18" t="s">
        <v>21</v>
      </c>
      <c r="D4470" s="18">
        <v>2004</v>
      </c>
      <c r="E4470" s="18">
        <f>VLOOKUP(D4470,'cpi roi'!A:C,2,FALSE)</f>
        <v>188.9</v>
      </c>
      <c r="F4470" s="18" t="s">
        <v>13527</v>
      </c>
      <c r="G4470" s="18">
        <v>7.6</v>
      </c>
      <c r="H4470" s="19">
        <v>460000</v>
      </c>
      <c r="I4470" s="18" t="s">
        <v>13528</v>
      </c>
      <c r="J4470" s="18" t="s">
        <v>13078</v>
      </c>
      <c r="K4470" s="18" t="s">
        <v>11333</v>
      </c>
      <c r="L4470" s="18" t="s">
        <v>34</v>
      </c>
      <c r="M4470" s="20">
        <v>13000000</v>
      </c>
      <c r="N4470" s="20">
        <v>96822421</v>
      </c>
      <c r="O4470" s="21">
        <f t="shared" si="207"/>
        <v>156176769.07728955</v>
      </c>
      <c r="P4470" s="22">
        <f t="shared" si="208"/>
        <v>744.78785384615389</v>
      </c>
      <c r="Q4470" s="20">
        <f t="shared" si="209"/>
        <v>51255913.710958175</v>
      </c>
      <c r="R4470" s="18" t="s">
        <v>13529</v>
      </c>
      <c r="S4470" s="18">
        <v>113</v>
      </c>
    </row>
    <row r="4471" spans="1:19" x14ac:dyDescent="0.25">
      <c r="A4471" s="18" t="s">
        <v>13530</v>
      </c>
      <c r="B4471" s="18" t="s">
        <v>2004</v>
      </c>
      <c r="C4471" s="18" t="s">
        <v>38</v>
      </c>
      <c r="D4471" s="18">
        <v>2004</v>
      </c>
      <c r="E4471" s="18">
        <f>VLOOKUP(D4471,'cpi roi'!A:C,2,FALSE)</f>
        <v>188.9</v>
      </c>
      <c r="F4471" s="18" t="s">
        <v>13125</v>
      </c>
      <c r="G4471" s="18">
        <v>6.4</v>
      </c>
      <c r="H4471" s="19">
        <v>424000</v>
      </c>
      <c r="I4471" s="18" t="s">
        <v>6856</v>
      </c>
      <c r="J4471" s="18" t="s">
        <v>6856</v>
      </c>
      <c r="K4471" s="18" t="s">
        <v>1502</v>
      </c>
      <c r="L4471" s="18" t="s">
        <v>34</v>
      </c>
      <c r="M4471" s="20">
        <v>125000000</v>
      </c>
      <c r="N4471" s="20">
        <v>552639571</v>
      </c>
      <c r="O4471" s="21">
        <f t="shared" si="207"/>
        <v>891420207.96029639</v>
      </c>
      <c r="P4471" s="22">
        <f t="shared" si="208"/>
        <v>442.11165680000005</v>
      </c>
      <c r="Q4471" s="20">
        <f t="shared" si="209"/>
        <v>292556681.31286395</v>
      </c>
      <c r="R4471" s="18" t="s">
        <v>184</v>
      </c>
      <c r="S4471" s="18">
        <v>124</v>
      </c>
    </row>
    <row r="4472" spans="1:19" x14ac:dyDescent="0.25">
      <c r="A4472" s="18" t="s">
        <v>13531</v>
      </c>
      <c r="B4472" s="18" t="s">
        <v>20</v>
      </c>
      <c r="C4472" s="18" t="s">
        <v>38</v>
      </c>
      <c r="D4472" s="18">
        <v>2004</v>
      </c>
      <c r="E4472" s="18">
        <f>VLOOKUP(D4472,'cpi roi'!A:C,2,FALSE)</f>
        <v>188.9</v>
      </c>
      <c r="F4472" s="18" t="s">
        <v>13532</v>
      </c>
      <c r="G4472" s="18">
        <v>7.3</v>
      </c>
      <c r="H4472" s="19">
        <v>171000</v>
      </c>
      <c r="I4472" s="18" t="s">
        <v>13533</v>
      </c>
      <c r="J4472" s="18" t="s">
        <v>13534</v>
      </c>
      <c r="K4472" s="18" t="s">
        <v>13535</v>
      </c>
      <c r="L4472" s="18" t="s">
        <v>26</v>
      </c>
      <c r="M4472" s="20">
        <v>0</v>
      </c>
      <c r="N4472" s="20">
        <v>11850214</v>
      </c>
      <c r="O4472" s="21">
        <f t="shared" si="207"/>
        <v>19114664.932768658</v>
      </c>
      <c r="P4472" s="22">
        <f t="shared" si="208"/>
        <v>0</v>
      </c>
      <c r="Q4472" s="20">
        <f t="shared" si="209"/>
        <v>6273273.6897829538</v>
      </c>
      <c r="R4472" s="18" t="s">
        <v>12772</v>
      </c>
      <c r="S4472" s="18">
        <v>105</v>
      </c>
    </row>
    <row r="4473" spans="1:19" x14ac:dyDescent="0.25">
      <c r="A4473" s="18" t="s">
        <v>13536</v>
      </c>
      <c r="B4473" s="18" t="s">
        <v>37</v>
      </c>
      <c r="C4473" s="18" t="s">
        <v>45</v>
      </c>
      <c r="D4473" s="18">
        <v>2004</v>
      </c>
      <c r="E4473" s="18">
        <f>VLOOKUP(D4473,'cpi roi'!A:C,2,FALSE)</f>
        <v>188.9</v>
      </c>
      <c r="F4473" s="18" t="s">
        <v>12512</v>
      </c>
      <c r="G4473" s="18">
        <v>6.9</v>
      </c>
      <c r="H4473" s="19">
        <v>204000</v>
      </c>
      <c r="I4473" s="18" t="s">
        <v>13537</v>
      </c>
      <c r="J4473" s="18" t="s">
        <v>13537</v>
      </c>
      <c r="K4473" s="18" t="s">
        <v>13538</v>
      </c>
      <c r="L4473" s="18" t="s">
        <v>34</v>
      </c>
      <c r="M4473" s="20">
        <v>400000</v>
      </c>
      <c r="N4473" s="20">
        <v>46138887</v>
      </c>
      <c r="O4473" s="21">
        <f t="shared" si="207"/>
        <v>74423075.007411316</v>
      </c>
      <c r="P4473" s="22">
        <f t="shared" si="208"/>
        <v>11534.721750000001</v>
      </c>
      <c r="Q4473" s="20">
        <f t="shared" si="209"/>
        <v>24425032.821598731</v>
      </c>
      <c r="R4473" s="18" t="s">
        <v>9442</v>
      </c>
      <c r="S4473" s="18">
        <v>96</v>
      </c>
    </row>
    <row r="4474" spans="1:19" x14ac:dyDescent="0.25">
      <c r="A4474" s="18" t="s">
        <v>13539</v>
      </c>
      <c r="B4474" s="18" t="s">
        <v>2004</v>
      </c>
      <c r="C4474" s="18" t="s">
        <v>45</v>
      </c>
      <c r="D4474" s="18">
        <v>2004</v>
      </c>
      <c r="E4474" s="18">
        <f>VLOOKUP(D4474,'cpi roi'!A:C,2,FALSE)</f>
        <v>188.9</v>
      </c>
      <c r="F4474" s="18" t="s">
        <v>12398</v>
      </c>
      <c r="G4474" s="18">
        <v>6.8</v>
      </c>
      <c r="H4474" s="19">
        <v>335000</v>
      </c>
      <c r="I4474" s="18" t="s">
        <v>8015</v>
      </c>
      <c r="J4474" s="18" t="s">
        <v>13540</v>
      </c>
      <c r="K4474" s="18" t="s">
        <v>8517</v>
      </c>
      <c r="L4474" s="18" t="s">
        <v>34</v>
      </c>
      <c r="M4474" s="20">
        <v>75000000</v>
      </c>
      <c r="N4474" s="20">
        <v>198520934</v>
      </c>
      <c r="O4474" s="21">
        <f t="shared" si="207"/>
        <v>320218785.54685014</v>
      </c>
      <c r="P4474" s="22">
        <f t="shared" si="208"/>
        <v>264.69457866666664</v>
      </c>
      <c r="Q4474" s="20">
        <f t="shared" si="209"/>
        <v>105093136.05082054</v>
      </c>
      <c r="R4474" s="18" t="s">
        <v>35</v>
      </c>
      <c r="S4474" s="18">
        <v>99</v>
      </c>
    </row>
    <row r="4475" spans="1:19" x14ac:dyDescent="0.25">
      <c r="A4475" s="18" t="s">
        <v>4129</v>
      </c>
      <c r="B4475" s="18" t="s">
        <v>20</v>
      </c>
      <c r="C4475" s="18" t="s">
        <v>38</v>
      </c>
      <c r="D4475" s="18">
        <v>2004</v>
      </c>
      <c r="E4475" s="18">
        <f>VLOOKUP(D4475,'cpi roi'!A:C,2,FALSE)</f>
        <v>188.9</v>
      </c>
      <c r="F4475" s="18" t="s">
        <v>13043</v>
      </c>
      <c r="G4475" s="18">
        <v>7.7</v>
      </c>
      <c r="H4475" s="19">
        <v>336000</v>
      </c>
      <c r="I4475" s="18" t="s">
        <v>1564</v>
      </c>
      <c r="J4475" s="18" t="s">
        <v>4132</v>
      </c>
      <c r="K4475" s="18" t="s">
        <v>4128</v>
      </c>
      <c r="L4475" s="18" t="s">
        <v>34</v>
      </c>
      <c r="M4475" s="20">
        <v>70000000</v>
      </c>
      <c r="N4475" s="20">
        <v>130834852</v>
      </c>
      <c r="O4475" s="21">
        <f t="shared" si="207"/>
        <v>211039594.51773423</v>
      </c>
      <c r="P4475" s="22">
        <f t="shared" si="208"/>
        <v>186.90693142857143</v>
      </c>
      <c r="Q4475" s="20">
        <f t="shared" si="209"/>
        <v>69261435.680254102</v>
      </c>
      <c r="R4475" s="18" t="s">
        <v>9112</v>
      </c>
      <c r="S4475" s="18">
        <v>146</v>
      </c>
    </row>
    <row r="4476" spans="1:19" x14ac:dyDescent="0.25">
      <c r="A4476" s="18" t="s">
        <v>13541</v>
      </c>
      <c r="B4476" s="18" t="s">
        <v>20</v>
      </c>
      <c r="C4476" s="18" t="s">
        <v>67</v>
      </c>
      <c r="D4476" s="18">
        <v>2004</v>
      </c>
      <c r="E4476" s="18">
        <f>VLOOKUP(D4476,'cpi roi'!A:C,2,FALSE)</f>
        <v>188.9</v>
      </c>
      <c r="F4476" s="18" t="s">
        <v>13542</v>
      </c>
      <c r="G4476" s="18">
        <v>8.1999999999999993</v>
      </c>
      <c r="H4476" s="19">
        <v>338000</v>
      </c>
      <c r="I4476" s="18" t="s">
        <v>12189</v>
      </c>
      <c r="J4476" s="18" t="s">
        <v>13543</v>
      </c>
      <c r="K4476" s="18" t="s">
        <v>3984</v>
      </c>
      <c r="L4476" s="18" t="s">
        <v>5820</v>
      </c>
      <c r="M4476" s="20">
        <v>0</v>
      </c>
      <c r="N4476" s="20">
        <v>92181574</v>
      </c>
      <c r="O4476" s="21">
        <f t="shared" si="207"/>
        <v>148690977.22498673</v>
      </c>
      <c r="P4476" s="22">
        <f t="shared" si="208"/>
        <v>0</v>
      </c>
      <c r="Q4476" s="20">
        <f t="shared" si="209"/>
        <v>48799139.227104291</v>
      </c>
      <c r="R4476" s="18" t="s">
        <v>2048</v>
      </c>
      <c r="S4476" s="18">
        <v>156</v>
      </c>
    </row>
    <row r="4477" spans="1:19" x14ac:dyDescent="0.25">
      <c r="A4477" s="18" t="s">
        <v>13544</v>
      </c>
      <c r="B4477" s="18" t="s">
        <v>2004</v>
      </c>
      <c r="C4477" s="18" t="s">
        <v>45</v>
      </c>
      <c r="D4477" s="18">
        <v>2004</v>
      </c>
      <c r="E4477" s="18">
        <f>VLOOKUP(D4477,'cpi roi'!A:C,2,FALSE)</f>
        <v>188.9</v>
      </c>
      <c r="F4477" s="18" t="s">
        <v>13043</v>
      </c>
      <c r="G4477" s="18">
        <v>6.2</v>
      </c>
      <c r="H4477" s="19">
        <v>174000</v>
      </c>
      <c r="I4477" s="18" t="s">
        <v>13545</v>
      </c>
      <c r="J4477" s="18" t="s">
        <v>11388</v>
      </c>
      <c r="K4477" s="18" t="s">
        <v>13546</v>
      </c>
      <c r="L4477" s="18" t="s">
        <v>34</v>
      </c>
      <c r="M4477" s="20">
        <v>37000000</v>
      </c>
      <c r="N4477" s="20">
        <v>96455697</v>
      </c>
      <c r="O4477" s="21">
        <f t="shared" si="207"/>
        <v>155585234.9174166</v>
      </c>
      <c r="P4477" s="22">
        <f t="shared" si="208"/>
        <v>260.69107297297296</v>
      </c>
      <c r="Q4477" s="20">
        <f t="shared" si="209"/>
        <v>51061777.130757011</v>
      </c>
      <c r="R4477" s="18" t="s">
        <v>11858</v>
      </c>
      <c r="S4477" s="18">
        <v>98</v>
      </c>
    </row>
    <row r="4478" spans="1:19" x14ac:dyDescent="0.25">
      <c r="A4478" s="18" t="s">
        <v>13547</v>
      </c>
      <c r="B4478" s="18" t="s">
        <v>37</v>
      </c>
      <c r="C4478" s="18" t="s">
        <v>394</v>
      </c>
      <c r="D4478" s="18">
        <v>2004</v>
      </c>
      <c r="E4478" s="18">
        <f>VLOOKUP(D4478,'cpi roi'!A:C,2,FALSE)</f>
        <v>188.9</v>
      </c>
      <c r="F4478" s="18" t="s">
        <v>13548</v>
      </c>
      <c r="G4478" s="18">
        <v>7.2</v>
      </c>
      <c r="H4478" s="19">
        <v>431000</v>
      </c>
      <c r="I4478" s="18" t="s">
        <v>11853</v>
      </c>
      <c r="J4478" s="18" t="s">
        <v>11854</v>
      </c>
      <c r="K4478" s="18" t="s">
        <v>6846</v>
      </c>
      <c r="L4478" s="18" t="s">
        <v>34</v>
      </c>
      <c r="M4478" s="20">
        <v>150000000</v>
      </c>
      <c r="N4478" s="20">
        <v>928760770</v>
      </c>
      <c r="O4478" s="21">
        <f t="shared" si="207"/>
        <v>1498112263.7321332</v>
      </c>
      <c r="P4478" s="22">
        <f t="shared" si="208"/>
        <v>619.17384666666669</v>
      </c>
      <c r="Q4478" s="20">
        <f t="shared" si="209"/>
        <v>491667956.59078878</v>
      </c>
      <c r="R4478" s="18" t="s">
        <v>9689</v>
      </c>
      <c r="S4478" s="18">
        <v>93</v>
      </c>
    </row>
    <row r="4479" spans="1:19" x14ac:dyDescent="0.25">
      <c r="A4479" s="18" t="s">
        <v>9015</v>
      </c>
      <c r="B4479" s="18" t="s">
        <v>20</v>
      </c>
      <c r="C4479" s="18" t="s">
        <v>108</v>
      </c>
      <c r="D4479" s="18">
        <v>2004</v>
      </c>
      <c r="E4479" s="18">
        <f>VLOOKUP(D4479,'cpi roi'!A:C,2,FALSE)</f>
        <v>188.9</v>
      </c>
      <c r="F4479" s="18" t="s">
        <v>13549</v>
      </c>
      <c r="G4479" s="18">
        <v>7.7</v>
      </c>
      <c r="H4479" s="19">
        <v>424000</v>
      </c>
      <c r="I4479" s="18" t="s">
        <v>13513</v>
      </c>
      <c r="J4479" s="18" t="s">
        <v>13513</v>
      </c>
      <c r="K4479" s="18" t="s">
        <v>13550</v>
      </c>
      <c r="L4479" s="18" t="s">
        <v>34</v>
      </c>
      <c r="M4479" s="20">
        <v>6500000</v>
      </c>
      <c r="N4479" s="20">
        <v>98410061</v>
      </c>
      <c r="O4479" s="21">
        <f t="shared" si="207"/>
        <v>158737668.5373213</v>
      </c>
      <c r="P4479" s="22">
        <f t="shared" si="208"/>
        <v>1514.0009384615385</v>
      </c>
      <c r="Q4479" s="20">
        <f t="shared" si="209"/>
        <v>52096379.565907888</v>
      </c>
      <c r="R4479" s="18" t="s">
        <v>13551</v>
      </c>
      <c r="S4479" s="18">
        <v>112</v>
      </c>
    </row>
    <row r="4480" spans="1:19" x14ac:dyDescent="0.25">
      <c r="A4480" s="18" t="s">
        <v>13552</v>
      </c>
      <c r="B4480" s="18" t="s">
        <v>2004</v>
      </c>
      <c r="C4480" s="18" t="s">
        <v>38</v>
      </c>
      <c r="D4480" s="18">
        <v>2004</v>
      </c>
      <c r="E4480" s="18">
        <f>VLOOKUP(D4480,'cpi roi'!A:C,2,FALSE)</f>
        <v>188.9</v>
      </c>
      <c r="F4480" s="18" t="s">
        <v>13553</v>
      </c>
      <c r="G4480" s="18">
        <v>7.7</v>
      </c>
      <c r="H4480" s="19">
        <v>443000</v>
      </c>
      <c r="I4480" s="18" t="s">
        <v>12843</v>
      </c>
      <c r="J4480" s="18" t="s">
        <v>1765</v>
      </c>
      <c r="K4480" s="18" t="s">
        <v>9532</v>
      </c>
      <c r="L4480" s="18" t="s">
        <v>34</v>
      </c>
      <c r="M4480" s="20">
        <v>75000000</v>
      </c>
      <c r="N4480" s="20">
        <v>290835269</v>
      </c>
      <c r="O4480" s="21">
        <f t="shared" si="207"/>
        <v>469123909.28692424</v>
      </c>
      <c r="P4480" s="22">
        <f t="shared" si="208"/>
        <v>387.78035866666664</v>
      </c>
      <c r="Q4480" s="20">
        <f t="shared" si="209"/>
        <v>153962556.37903652</v>
      </c>
      <c r="R4480" s="18" t="s">
        <v>65</v>
      </c>
      <c r="S4480" s="18">
        <v>108</v>
      </c>
    </row>
    <row r="4481" spans="1:19" x14ac:dyDescent="0.25">
      <c r="A4481" s="18" t="s">
        <v>13554</v>
      </c>
      <c r="B4481" s="18" t="s">
        <v>20</v>
      </c>
      <c r="C4481" s="18" t="s">
        <v>38</v>
      </c>
      <c r="D4481" s="18">
        <v>2004</v>
      </c>
      <c r="E4481" s="18">
        <f>VLOOKUP(D4481,'cpi roi'!A:C,2,FALSE)</f>
        <v>188.9</v>
      </c>
      <c r="F4481" s="18" t="s">
        <v>13479</v>
      </c>
      <c r="G4481" s="18">
        <v>7.3</v>
      </c>
      <c r="H4481" s="19">
        <v>243000</v>
      </c>
      <c r="I4481" s="18" t="s">
        <v>13555</v>
      </c>
      <c r="J4481" s="18" t="s">
        <v>1078</v>
      </c>
      <c r="K4481" s="18" t="s">
        <v>10820</v>
      </c>
      <c r="L4481" s="18" t="s">
        <v>34</v>
      </c>
      <c r="M4481" s="20">
        <v>26000000</v>
      </c>
      <c r="N4481" s="20">
        <v>102278712</v>
      </c>
      <c r="O4481" s="21">
        <f t="shared" si="207"/>
        <v>164977890.66384327</v>
      </c>
      <c r="P4481" s="22">
        <f t="shared" si="208"/>
        <v>393.37966153846151</v>
      </c>
      <c r="Q4481" s="20">
        <f t="shared" si="209"/>
        <v>54144368.448914766</v>
      </c>
      <c r="R4481" s="18" t="s">
        <v>13556</v>
      </c>
      <c r="S4481" s="18">
        <v>101</v>
      </c>
    </row>
    <row r="4482" spans="1:19" x14ac:dyDescent="0.25">
      <c r="A4482" s="18" t="s">
        <v>13557</v>
      </c>
      <c r="B4482" s="18" t="s">
        <v>20</v>
      </c>
      <c r="C4482" s="18" t="s">
        <v>21</v>
      </c>
      <c r="D4482" s="18">
        <v>2004</v>
      </c>
      <c r="E4482" s="18">
        <f>VLOOKUP(D4482,'cpi roi'!A:C,2,FALSE)</f>
        <v>188.9</v>
      </c>
      <c r="F4482" s="18" t="s">
        <v>13558</v>
      </c>
      <c r="G4482" s="18">
        <v>7.2</v>
      </c>
      <c r="H4482" s="19">
        <v>221000</v>
      </c>
      <c r="I4482" s="18" t="s">
        <v>540</v>
      </c>
      <c r="J4482" s="18" t="s">
        <v>13559</v>
      </c>
      <c r="K4482" s="18" t="s">
        <v>10135</v>
      </c>
      <c r="L4482" s="18" t="s">
        <v>34</v>
      </c>
      <c r="M4482" s="20">
        <v>30000000</v>
      </c>
      <c r="N4482" s="20">
        <v>612054506</v>
      </c>
      <c r="O4482" s="21">
        <f t="shared" si="207"/>
        <v>987257850.59925878</v>
      </c>
      <c r="P4482" s="22">
        <f t="shared" si="208"/>
        <v>2040.1816866666668</v>
      </c>
      <c r="Q4482" s="20">
        <f t="shared" si="209"/>
        <v>324009796.71784014</v>
      </c>
      <c r="R4482" s="18" t="s">
        <v>5815</v>
      </c>
      <c r="S4482" s="18">
        <v>127</v>
      </c>
    </row>
    <row r="4483" spans="1:19" x14ac:dyDescent="0.25">
      <c r="A4483" s="18" t="s">
        <v>13560</v>
      </c>
      <c r="B4483" s="18" t="s">
        <v>20</v>
      </c>
      <c r="C4483" s="18" t="s">
        <v>38</v>
      </c>
      <c r="D4483" s="18">
        <v>2004</v>
      </c>
      <c r="E4483" s="18">
        <f>VLOOKUP(D4483,'cpi roi'!A:C,2,FALSE)</f>
        <v>188.9</v>
      </c>
      <c r="F4483" s="18" t="s">
        <v>13561</v>
      </c>
      <c r="G4483" s="18">
        <v>6.2</v>
      </c>
      <c r="H4483" s="19">
        <v>190000</v>
      </c>
      <c r="I4483" s="18" t="s">
        <v>13562</v>
      </c>
      <c r="J4483" s="18" t="s">
        <v>8485</v>
      </c>
      <c r="K4483" s="18" t="s">
        <v>10840</v>
      </c>
      <c r="L4483" s="18" t="s">
        <v>5820</v>
      </c>
      <c r="M4483" s="20">
        <v>45000000</v>
      </c>
      <c r="N4483" s="20">
        <v>129342769</v>
      </c>
      <c r="O4483" s="21">
        <f t="shared" ref="O4483:O4546" si="210">(304.7/E4483)*N4483</f>
        <v>208632830.6739015</v>
      </c>
      <c r="P4483" s="22">
        <f t="shared" ref="P4483:P4546" si="211">IFERROR(N4483/M4483, 0)*100</f>
        <v>287.42837555555553</v>
      </c>
      <c r="Q4483" s="20">
        <f t="shared" ref="Q4483:Q4546" si="212">N4483/(E4483/100)</f>
        <v>68471555.849655896</v>
      </c>
      <c r="R4483" s="18" t="s">
        <v>10878</v>
      </c>
      <c r="S4483" s="18">
        <v>94</v>
      </c>
    </row>
    <row r="4484" spans="1:19" x14ac:dyDescent="0.25">
      <c r="A4484" s="18" t="s">
        <v>13563</v>
      </c>
      <c r="B4484" s="18" t="s">
        <v>2004</v>
      </c>
      <c r="C4484" s="18" t="s">
        <v>38</v>
      </c>
      <c r="D4484" s="18">
        <v>2004</v>
      </c>
      <c r="E4484" s="18">
        <f>VLOOKUP(D4484,'cpi roi'!A:C,2,FALSE)</f>
        <v>188.9</v>
      </c>
      <c r="F4484" s="18" t="s">
        <v>13564</v>
      </c>
      <c r="G4484" s="18">
        <v>6.8</v>
      </c>
      <c r="H4484" s="19">
        <v>312000</v>
      </c>
      <c r="I4484" s="18" t="s">
        <v>7560</v>
      </c>
      <c r="J4484" s="18" t="s">
        <v>7560</v>
      </c>
      <c r="K4484" s="18" t="s">
        <v>8625</v>
      </c>
      <c r="L4484" s="18" t="s">
        <v>34</v>
      </c>
      <c r="M4484" s="20">
        <v>66000000</v>
      </c>
      <c r="N4484" s="20">
        <v>99378985</v>
      </c>
      <c r="O4484" s="21">
        <f t="shared" si="210"/>
        <v>160300565.00529379</v>
      </c>
      <c r="P4484" s="22">
        <f t="shared" si="211"/>
        <v>150.57421969696969</v>
      </c>
      <c r="Q4484" s="20">
        <f t="shared" si="212"/>
        <v>52609309.158284806</v>
      </c>
      <c r="R4484" s="18" t="s">
        <v>11858</v>
      </c>
      <c r="S4484" s="18">
        <v>122</v>
      </c>
    </row>
    <row r="4485" spans="1:19" x14ac:dyDescent="0.25">
      <c r="A4485" s="18" t="s">
        <v>13565</v>
      </c>
      <c r="B4485" s="18" t="s">
        <v>2004</v>
      </c>
      <c r="C4485" s="18" t="s">
        <v>45</v>
      </c>
      <c r="D4485" s="18">
        <v>2004</v>
      </c>
      <c r="E4485" s="18">
        <f>VLOOKUP(D4485,'cpi roi'!A:C,2,FALSE)</f>
        <v>188.9</v>
      </c>
      <c r="F4485" s="18" t="s">
        <v>13566</v>
      </c>
      <c r="G4485" s="18">
        <v>7.2</v>
      </c>
      <c r="H4485" s="19">
        <v>337000</v>
      </c>
      <c r="I4485" s="18" t="s">
        <v>13567</v>
      </c>
      <c r="J4485" s="18" t="s">
        <v>13047</v>
      </c>
      <c r="K4485" s="18" t="s">
        <v>13047</v>
      </c>
      <c r="L4485" s="18" t="s">
        <v>34</v>
      </c>
      <c r="M4485" s="20">
        <v>26000000</v>
      </c>
      <c r="N4485" s="20">
        <v>90709367</v>
      </c>
      <c r="O4485" s="21">
        <f t="shared" si="210"/>
        <v>146316273.82159871</v>
      </c>
      <c r="P4485" s="22">
        <f t="shared" si="211"/>
        <v>348.88218076923079</v>
      </c>
      <c r="Q4485" s="20">
        <f t="shared" si="212"/>
        <v>48019781.365802012</v>
      </c>
      <c r="R4485" s="18" t="s">
        <v>9689</v>
      </c>
      <c r="S4485" s="18">
        <v>94</v>
      </c>
    </row>
    <row r="4486" spans="1:19" x14ac:dyDescent="0.25">
      <c r="A4486" s="18" t="s">
        <v>13568</v>
      </c>
      <c r="B4486" s="18" t="s">
        <v>2004</v>
      </c>
      <c r="C4486" s="18" t="s">
        <v>38</v>
      </c>
      <c r="D4486" s="18">
        <v>2004</v>
      </c>
      <c r="E4486" s="18">
        <f>VLOOKUP(D4486,'cpi roi'!A:C,2,FALSE)</f>
        <v>188.9</v>
      </c>
      <c r="F4486" s="18" t="s">
        <v>13564</v>
      </c>
      <c r="G4486" s="18">
        <v>6.3</v>
      </c>
      <c r="H4486" s="19">
        <v>72000</v>
      </c>
      <c r="I4486" s="18" t="s">
        <v>12785</v>
      </c>
      <c r="J4486" s="18" t="s">
        <v>13569</v>
      </c>
      <c r="K4486" s="18" t="s">
        <v>12472</v>
      </c>
      <c r="L4486" s="18" t="s">
        <v>34</v>
      </c>
      <c r="M4486" s="20">
        <v>46000000</v>
      </c>
      <c r="N4486" s="20">
        <v>57223890</v>
      </c>
      <c r="O4486" s="21">
        <f t="shared" si="210"/>
        <v>92303437.178401262</v>
      </c>
      <c r="P4486" s="22">
        <f t="shared" si="211"/>
        <v>124.39976086956521</v>
      </c>
      <c r="Q4486" s="20">
        <f t="shared" si="212"/>
        <v>30293218.634197988</v>
      </c>
      <c r="R4486" s="18" t="s">
        <v>122</v>
      </c>
      <c r="S4486" s="18">
        <v>86</v>
      </c>
    </row>
    <row r="4487" spans="1:19" x14ac:dyDescent="0.25">
      <c r="A4487" s="18" t="s">
        <v>13570</v>
      </c>
      <c r="B4487" s="18" t="s">
        <v>20</v>
      </c>
      <c r="C4487" s="18" t="s">
        <v>38</v>
      </c>
      <c r="D4487" s="18">
        <v>2004</v>
      </c>
      <c r="E4487" s="18">
        <f>VLOOKUP(D4487,'cpi roi'!A:C,2,FALSE)</f>
        <v>188.9</v>
      </c>
      <c r="F4487" s="18" t="s">
        <v>12827</v>
      </c>
      <c r="G4487" s="18">
        <v>7.3</v>
      </c>
      <c r="H4487" s="19">
        <v>185000</v>
      </c>
      <c r="I4487" s="18" t="s">
        <v>9044</v>
      </c>
      <c r="J4487" s="18" t="s">
        <v>9044</v>
      </c>
      <c r="K4487" s="18" t="s">
        <v>551</v>
      </c>
      <c r="L4487" s="18" t="s">
        <v>34</v>
      </c>
      <c r="M4487" s="20">
        <v>50000000</v>
      </c>
      <c r="N4487" s="20">
        <v>34809623</v>
      </c>
      <c r="O4487" s="21">
        <f t="shared" si="210"/>
        <v>56148714.28321863</v>
      </c>
      <c r="P4487" s="22">
        <f t="shared" si="211"/>
        <v>69.619246000000004</v>
      </c>
      <c r="Q4487" s="20">
        <f t="shared" si="212"/>
        <v>18427539.968237162</v>
      </c>
      <c r="R4487" s="18" t="s">
        <v>2097</v>
      </c>
      <c r="S4487" s="18">
        <v>119</v>
      </c>
    </row>
    <row r="4488" spans="1:19" x14ac:dyDescent="0.25">
      <c r="A4488" s="18" t="s">
        <v>13571</v>
      </c>
      <c r="B4488" s="18" t="s">
        <v>37</v>
      </c>
      <c r="C4488" s="18" t="s">
        <v>29</v>
      </c>
      <c r="D4488" s="18">
        <v>2004</v>
      </c>
      <c r="E4488" s="18">
        <f>VLOOKUP(D4488,'cpi roi'!A:C,2,FALSE)</f>
        <v>188.9</v>
      </c>
      <c r="F4488" s="18" t="s">
        <v>13510</v>
      </c>
      <c r="G4488" s="18">
        <v>6.8</v>
      </c>
      <c r="H4488" s="19">
        <v>199000</v>
      </c>
      <c r="I4488" s="18" t="s">
        <v>8546</v>
      </c>
      <c r="J4488" s="18" t="s">
        <v>9833</v>
      </c>
      <c r="K4488" s="18" t="s">
        <v>7916</v>
      </c>
      <c r="L4488" s="18" t="s">
        <v>5820</v>
      </c>
      <c r="M4488" s="20">
        <v>140000000</v>
      </c>
      <c r="N4488" s="20">
        <v>211468235</v>
      </c>
      <c r="O4488" s="21">
        <f t="shared" si="210"/>
        <v>341103076.78401268</v>
      </c>
      <c r="P4488" s="22">
        <f t="shared" si="211"/>
        <v>151.0487392857143</v>
      </c>
      <c r="Q4488" s="20">
        <f t="shared" si="212"/>
        <v>111947186.34197988</v>
      </c>
      <c r="R4488" s="18" t="s">
        <v>48</v>
      </c>
      <c r="S4488" s="18">
        <v>108</v>
      </c>
    </row>
    <row r="4489" spans="1:19" x14ac:dyDescent="0.25">
      <c r="A4489" s="18" t="s">
        <v>13572</v>
      </c>
      <c r="B4489" s="18" t="s">
        <v>20</v>
      </c>
      <c r="C4489" s="18" t="s">
        <v>21</v>
      </c>
      <c r="D4489" s="18">
        <v>2004</v>
      </c>
      <c r="E4489" s="18">
        <f>VLOOKUP(D4489,'cpi roi'!A:C,2,FALSE)</f>
        <v>188.9</v>
      </c>
      <c r="F4489" s="18" t="s">
        <v>13573</v>
      </c>
      <c r="G4489" s="18">
        <v>7.7</v>
      </c>
      <c r="H4489" s="19">
        <v>366000</v>
      </c>
      <c r="I4489" s="18" t="s">
        <v>12049</v>
      </c>
      <c r="J4489" s="18" t="s">
        <v>13574</v>
      </c>
      <c r="K4489" s="18" t="s">
        <v>3910</v>
      </c>
      <c r="L4489" s="18" t="s">
        <v>1116</v>
      </c>
      <c r="M4489" s="20">
        <v>5000000</v>
      </c>
      <c r="N4489" s="20">
        <v>8203235</v>
      </c>
      <c r="O4489" s="21">
        <f t="shared" si="210"/>
        <v>13232004.788247749</v>
      </c>
      <c r="P4489" s="22">
        <f t="shared" si="211"/>
        <v>164.06469999999999</v>
      </c>
      <c r="Q4489" s="20">
        <f t="shared" si="212"/>
        <v>4342633.6686077286</v>
      </c>
      <c r="R4489" s="18" t="s">
        <v>13575</v>
      </c>
      <c r="S4489" s="18">
        <v>101</v>
      </c>
    </row>
    <row r="4490" spans="1:19" x14ac:dyDescent="0.25">
      <c r="A4490" s="18" t="s">
        <v>5427</v>
      </c>
      <c r="B4490" s="18" t="s">
        <v>2004</v>
      </c>
      <c r="C4490" s="18" t="s">
        <v>21</v>
      </c>
      <c r="D4490" s="18">
        <v>2004</v>
      </c>
      <c r="E4490" s="18">
        <f>VLOOKUP(D4490,'cpi roi'!A:C,2,FALSE)</f>
        <v>188.9</v>
      </c>
      <c r="F4490" s="18" t="s">
        <v>13576</v>
      </c>
      <c r="G4490" s="18">
        <v>7.2</v>
      </c>
      <c r="H4490" s="19">
        <v>118000</v>
      </c>
      <c r="I4490" s="18" t="s">
        <v>833</v>
      </c>
      <c r="J4490" s="18" t="s">
        <v>5428</v>
      </c>
      <c r="K4490" s="18" t="s">
        <v>11444</v>
      </c>
      <c r="L4490" s="18" t="s">
        <v>26</v>
      </c>
      <c r="M4490" s="20">
        <v>70000000</v>
      </c>
      <c r="N4490" s="20">
        <v>154649125</v>
      </c>
      <c r="O4490" s="21">
        <f t="shared" si="210"/>
        <v>249452558.95976704</v>
      </c>
      <c r="P4490" s="22">
        <f t="shared" si="211"/>
        <v>220.92732142857142</v>
      </c>
      <c r="Q4490" s="20">
        <f t="shared" si="212"/>
        <v>81868250.397035465</v>
      </c>
      <c r="R4490" s="18" t="s">
        <v>27</v>
      </c>
      <c r="S4490" s="18">
        <v>143</v>
      </c>
    </row>
    <row r="4491" spans="1:19" x14ac:dyDescent="0.25">
      <c r="A4491" s="18" t="s">
        <v>13577</v>
      </c>
      <c r="B4491" s="18" t="s">
        <v>20</v>
      </c>
      <c r="C4491" s="18" t="s">
        <v>21</v>
      </c>
      <c r="D4491" s="18">
        <v>2004</v>
      </c>
      <c r="E4491" s="18">
        <f>VLOOKUP(D4491,'cpi roi'!A:C,2,FALSE)</f>
        <v>188.9</v>
      </c>
      <c r="F4491" s="18" t="s">
        <v>13573</v>
      </c>
      <c r="G4491" s="18">
        <v>7.2</v>
      </c>
      <c r="H4491" s="19">
        <v>207000</v>
      </c>
      <c r="I4491" s="18" t="s">
        <v>479</v>
      </c>
      <c r="J4491" s="18" t="s">
        <v>13578</v>
      </c>
      <c r="K4491" s="18" t="s">
        <v>11408</v>
      </c>
      <c r="L4491" s="18" t="s">
        <v>34</v>
      </c>
      <c r="M4491" s="20">
        <v>27000000</v>
      </c>
      <c r="N4491" s="20">
        <v>115505027</v>
      </c>
      <c r="O4491" s="21">
        <f t="shared" si="210"/>
        <v>186312237.83430383</v>
      </c>
      <c r="P4491" s="22">
        <f t="shared" si="211"/>
        <v>427.79639629629634</v>
      </c>
      <c r="Q4491" s="20">
        <f t="shared" si="212"/>
        <v>61146123.345685549</v>
      </c>
      <c r="R4491" s="18" t="s">
        <v>35</v>
      </c>
      <c r="S4491" s="18">
        <v>104</v>
      </c>
    </row>
    <row r="4492" spans="1:19" x14ac:dyDescent="0.25">
      <c r="A4492" s="18" t="s">
        <v>13579</v>
      </c>
      <c r="B4492" s="18" t="s">
        <v>37</v>
      </c>
      <c r="C4492" s="18" t="s">
        <v>38</v>
      </c>
      <c r="D4492" s="18">
        <v>2004</v>
      </c>
      <c r="E4492" s="18">
        <f>VLOOKUP(D4492,'cpi roi'!A:C,2,FALSE)</f>
        <v>188.9</v>
      </c>
      <c r="F4492" s="18" t="s">
        <v>13580</v>
      </c>
      <c r="G4492" s="18">
        <v>6.9</v>
      </c>
      <c r="H4492" s="19">
        <v>311000</v>
      </c>
      <c r="I4492" s="18" t="s">
        <v>6948</v>
      </c>
      <c r="J4492" s="18" t="s">
        <v>2293</v>
      </c>
      <c r="K4492" s="18" t="s">
        <v>1540</v>
      </c>
      <c r="L4492" s="18" t="s">
        <v>34</v>
      </c>
      <c r="M4492" s="20">
        <v>100000000</v>
      </c>
      <c r="N4492" s="20">
        <v>347512318</v>
      </c>
      <c r="O4492" s="21">
        <f t="shared" si="210"/>
        <v>560545279.48438323</v>
      </c>
      <c r="P4492" s="22">
        <f t="shared" si="211"/>
        <v>347.51231799999999</v>
      </c>
      <c r="Q4492" s="20">
        <f t="shared" si="212"/>
        <v>183966287.98305982</v>
      </c>
      <c r="R4492" s="18" t="s">
        <v>1729</v>
      </c>
      <c r="S4492" s="18">
        <v>131</v>
      </c>
    </row>
    <row r="4493" spans="1:19" x14ac:dyDescent="0.25">
      <c r="A4493" s="18" t="s">
        <v>13581</v>
      </c>
      <c r="B4493" s="18" t="s">
        <v>20</v>
      </c>
      <c r="C4493" s="18" t="s">
        <v>38</v>
      </c>
      <c r="D4493" s="18">
        <v>2004</v>
      </c>
      <c r="E4493" s="18">
        <f>VLOOKUP(D4493,'cpi roi'!A:C,2,FALSE)</f>
        <v>188.9</v>
      </c>
      <c r="F4493" s="18" t="s">
        <v>13582</v>
      </c>
      <c r="G4493" s="18">
        <v>5.6</v>
      </c>
      <c r="H4493" s="19">
        <v>165000</v>
      </c>
      <c r="I4493" s="18" t="s">
        <v>796</v>
      </c>
      <c r="J4493" s="18" t="s">
        <v>796</v>
      </c>
      <c r="K4493" s="18" t="s">
        <v>11550</v>
      </c>
      <c r="L4493" s="18" t="s">
        <v>34</v>
      </c>
      <c r="M4493" s="20">
        <v>155000000</v>
      </c>
      <c r="N4493" s="20">
        <v>167298192</v>
      </c>
      <c r="O4493" s="21">
        <f t="shared" si="210"/>
        <v>269855791.96611959</v>
      </c>
      <c r="P4493" s="22">
        <f t="shared" si="211"/>
        <v>107.93431741935484</v>
      </c>
      <c r="Q4493" s="20">
        <f t="shared" si="212"/>
        <v>88564421.38697724</v>
      </c>
      <c r="R4493" s="18" t="s">
        <v>27</v>
      </c>
      <c r="S4493" s="18">
        <v>175</v>
      </c>
    </row>
    <row r="4494" spans="1:19" x14ac:dyDescent="0.25">
      <c r="A4494" s="18" t="s">
        <v>13583</v>
      </c>
      <c r="B4494" s="18" t="s">
        <v>20</v>
      </c>
      <c r="C4494" s="18" t="s">
        <v>38</v>
      </c>
      <c r="D4494" s="18">
        <v>2004</v>
      </c>
      <c r="E4494" s="18">
        <f>VLOOKUP(D4494,'cpi roi'!A:C,2,FALSE)</f>
        <v>188.9</v>
      </c>
      <c r="F4494" s="18" t="s">
        <v>13227</v>
      </c>
      <c r="G4494" s="18">
        <v>6.7</v>
      </c>
      <c r="H4494" s="19">
        <v>218000</v>
      </c>
      <c r="I4494" s="18" t="s">
        <v>4804</v>
      </c>
      <c r="J4494" s="18" t="s">
        <v>5507</v>
      </c>
      <c r="K4494" s="18" t="s">
        <v>11821</v>
      </c>
      <c r="L4494" s="18" t="s">
        <v>34</v>
      </c>
      <c r="M4494" s="20">
        <v>105000000</v>
      </c>
      <c r="N4494" s="20">
        <v>115900534</v>
      </c>
      <c r="O4494" s="21">
        <f t="shared" si="210"/>
        <v>186950199.62837479</v>
      </c>
      <c r="P4494" s="22">
        <f t="shared" si="211"/>
        <v>110.38146095238095</v>
      </c>
      <c r="Q4494" s="20">
        <f t="shared" si="212"/>
        <v>61355497.088406563</v>
      </c>
      <c r="R4494" s="18" t="s">
        <v>65</v>
      </c>
      <c r="S4494" s="18">
        <v>119</v>
      </c>
    </row>
    <row r="4495" spans="1:19" x14ac:dyDescent="0.25">
      <c r="A4495" s="18" t="s">
        <v>13584</v>
      </c>
      <c r="B4495" s="18" t="s">
        <v>452</v>
      </c>
      <c r="C4495" s="18" t="s">
        <v>21</v>
      </c>
      <c r="D4495" s="18">
        <v>2004</v>
      </c>
      <c r="E4495" s="18">
        <f>VLOOKUP(D4495,'cpi roi'!A:C,2,FALSE)</f>
        <v>188.9</v>
      </c>
      <c r="F4495" s="18" t="s">
        <v>13585</v>
      </c>
      <c r="G4495" s="18">
        <v>4.8</v>
      </c>
      <c r="H4495" s="19">
        <v>22000</v>
      </c>
      <c r="I4495" s="18" t="s">
        <v>9290</v>
      </c>
      <c r="J4495" s="18" t="s">
        <v>9290</v>
      </c>
      <c r="K4495" s="18" t="s">
        <v>13586</v>
      </c>
      <c r="L4495" s="18" t="s">
        <v>26</v>
      </c>
      <c r="M4495" s="20">
        <v>0</v>
      </c>
      <c r="N4495" s="20">
        <v>1590308</v>
      </c>
      <c r="O4495" s="21">
        <f t="shared" si="210"/>
        <v>2565203.0047644251</v>
      </c>
      <c r="P4495" s="22">
        <f t="shared" si="211"/>
        <v>0</v>
      </c>
      <c r="Q4495" s="20">
        <f t="shared" si="212"/>
        <v>841878.24245632614</v>
      </c>
      <c r="R4495" s="18" t="s">
        <v>12686</v>
      </c>
      <c r="S4495" s="18">
        <v>71</v>
      </c>
    </row>
    <row r="4496" spans="1:19" x14ac:dyDescent="0.25">
      <c r="A4496" s="18" t="s">
        <v>13587</v>
      </c>
      <c r="B4496" s="18" t="s">
        <v>20</v>
      </c>
      <c r="C4496" s="18" t="s">
        <v>21</v>
      </c>
      <c r="D4496" s="18">
        <v>2004</v>
      </c>
      <c r="E4496" s="18">
        <f>VLOOKUP(D4496,'cpi roi'!A:C,2,FALSE)</f>
        <v>188.9</v>
      </c>
      <c r="F4496" s="18" t="s">
        <v>13519</v>
      </c>
      <c r="G4496" s="18">
        <v>6.6</v>
      </c>
      <c r="H4496" s="19">
        <v>107000</v>
      </c>
      <c r="I4496" s="18" t="s">
        <v>296</v>
      </c>
      <c r="J4496" s="18" t="s">
        <v>2794</v>
      </c>
      <c r="K4496" s="18" t="s">
        <v>4128</v>
      </c>
      <c r="L4496" s="18" t="s">
        <v>34</v>
      </c>
      <c r="M4496" s="20">
        <v>80000000</v>
      </c>
      <c r="N4496" s="20">
        <v>96105910</v>
      </c>
      <c r="O4496" s="21">
        <f t="shared" si="210"/>
        <v>155021020.5240868</v>
      </c>
      <c r="P4496" s="22">
        <f t="shared" si="211"/>
        <v>120.13238749999999</v>
      </c>
      <c r="Q4496" s="20">
        <f t="shared" si="212"/>
        <v>50876606.67019587</v>
      </c>
      <c r="R4496" s="18" t="s">
        <v>48</v>
      </c>
      <c r="S4496" s="18">
        <v>129</v>
      </c>
    </row>
    <row r="4497" spans="1:19" x14ac:dyDescent="0.25">
      <c r="A4497" s="18" t="s">
        <v>13588</v>
      </c>
      <c r="B4497" s="18" t="s">
        <v>2004</v>
      </c>
      <c r="C4497" s="18" t="s">
        <v>38</v>
      </c>
      <c r="D4497" s="18">
        <v>2004</v>
      </c>
      <c r="E4497" s="18">
        <f>VLOOKUP(D4497,'cpi roi'!A:C,2,FALSE)</f>
        <v>188.9</v>
      </c>
      <c r="F4497" s="18" t="s">
        <v>13589</v>
      </c>
      <c r="G4497" s="18">
        <v>6.3</v>
      </c>
      <c r="H4497" s="19">
        <v>162000</v>
      </c>
      <c r="I4497" s="18" t="s">
        <v>10323</v>
      </c>
      <c r="J4497" s="18" t="s">
        <v>3540</v>
      </c>
      <c r="K4497" s="18" t="s">
        <v>10333</v>
      </c>
      <c r="L4497" s="18" t="s">
        <v>34</v>
      </c>
      <c r="M4497" s="20">
        <v>120000000</v>
      </c>
      <c r="N4497" s="20">
        <v>203567857</v>
      </c>
      <c r="O4497" s="21">
        <f t="shared" si="210"/>
        <v>328359587.23080993</v>
      </c>
      <c r="P4497" s="22">
        <f t="shared" si="211"/>
        <v>169.63988083333334</v>
      </c>
      <c r="Q4497" s="20">
        <f t="shared" si="212"/>
        <v>107764879.30121757</v>
      </c>
      <c r="R4497" s="18" t="s">
        <v>2097</v>
      </c>
      <c r="S4497" s="18">
        <v>126</v>
      </c>
    </row>
    <row r="4498" spans="1:19" x14ac:dyDescent="0.25">
      <c r="A4498" s="18" t="s">
        <v>13590</v>
      </c>
      <c r="B4498" s="18" t="s">
        <v>2004</v>
      </c>
      <c r="C4498" s="18" t="s">
        <v>108</v>
      </c>
      <c r="D4498" s="18">
        <v>2004</v>
      </c>
      <c r="E4498" s="18">
        <f>VLOOKUP(D4498,'cpi roi'!A:C,2,FALSE)</f>
        <v>188.9</v>
      </c>
      <c r="F4498" s="18" t="s">
        <v>13591</v>
      </c>
      <c r="G4498" s="18">
        <v>6.5</v>
      </c>
      <c r="H4498" s="19">
        <v>367000</v>
      </c>
      <c r="I4498" s="18" t="s">
        <v>5109</v>
      </c>
      <c r="J4498" s="18" t="s">
        <v>13592</v>
      </c>
      <c r="K4498" s="18" t="s">
        <v>9716</v>
      </c>
      <c r="L4498" s="18" t="s">
        <v>34</v>
      </c>
      <c r="M4498" s="20">
        <v>110000000</v>
      </c>
      <c r="N4498" s="20">
        <v>362744280</v>
      </c>
      <c r="O4498" s="21">
        <f t="shared" si="210"/>
        <v>585114780.92112219</v>
      </c>
      <c r="P4498" s="22">
        <f t="shared" si="211"/>
        <v>329.76752727272725</v>
      </c>
      <c r="Q4498" s="20">
        <f t="shared" si="212"/>
        <v>192029793.54155639</v>
      </c>
      <c r="R4498" s="18" t="s">
        <v>27</v>
      </c>
      <c r="S4498" s="18">
        <v>125</v>
      </c>
    </row>
    <row r="4499" spans="1:19" x14ac:dyDescent="0.25">
      <c r="A4499" s="18" t="s">
        <v>13593</v>
      </c>
      <c r="B4499" s="18" t="s">
        <v>20</v>
      </c>
      <c r="C4499" s="18" t="s">
        <v>29</v>
      </c>
      <c r="D4499" s="18">
        <v>2004</v>
      </c>
      <c r="E4499" s="18">
        <f>VLOOKUP(D4499,'cpi roi'!A:C,2,FALSE)</f>
        <v>188.9</v>
      </c>
      <c r="F4499" s="18" t="s">
        <v>13519</v>
      </c>
      <c r="G4499" s="18">
        <v>7</v>
      </c>
      <c r="H4499" s="19">
        <v>185000</v>
      </c>
      <c r="I4499" s="18" t="s">
        <v>11331</v>
      </c>
      <c r="J4499" s="18" t="s">
        <v>13594</v>
      </c>
      <c r="K4499" s="18" t="s">
        <v>13595</v>
      </c>
      <c r="L4499" s="18" t="s">
        <v>34</v>
      </c>
      <c r="M4499" s="20">
        <v>9000000</v>
      </c>
      <c r="N4499" s="20">
        <v>23936908</v>
      </c>
      <c r="O4499" s="21">
        <f t="shared" si="210"/>
        <v>38610777.488618314</v>
      </c>
      <c r="P4499" s="22">
        <f t="shared" si="211"/>
        <v>265.96564444444442</v>
      </c>
      <c r="Q4499" s="20">
        <f t="shared" si="212"/>
        <v>12671735.309687665</v>
      </c>
      <c r="R4499" s="18" t="s">
        <v>13596</v>
      </c>
      <c r="S4499" s="18">
        <v>88</v>
      </c>
    </row>
    <row r="4500" spans="1:19" x14ac:dyDescent="0.25">
      <c r="A4500" s="18" t="s">
        <v>13597</v>
      </c>
      <c r="B4500" s="18" t="s">
        <v>20</v>
      </c>
      <c r="C4500" s="18" t="s">
        <v>38</v>
      </c>
      <c r="D4500" s="18">
        <v>2004</v>
      </c>
      <c r="E4500" s="18">
        <f>VLOOKUP(D4500,'cpi roi'!A:C,2,FALSE)</f>
        <v>188.9</v>
      </c>
      <c r="F4500" s="18" t="s">
        <v>13598</v>
      </c>
      <c r="G4500" s="18">
        <v>5.8</v>
      </c>
      <c r="H4500" s="19">
        <v>169000</v>
      </c>
      <c r="I4500" s="18" t="s">
        <v>5862</v>
      </c>
      <c r="J4500" s="18" t="s">
        <v>5862</v>
      </c>
      <c r="K4500" s="18" t="s">
        <v>6344</v>
      </c>
      <c r="L4500" s="18" t="s">
        <v>34</v>
      </c>
      <c r="M4500" s="20">
        <v>65000000</v>
      </c>
      <c r="N4500" s="20">
        <v>131977904</v>
      </c>
      <c r="O4500" s="21">
        <f t="shared" si="210"/>
        <v>212883363.41344625</v>
      </c>
      <c r="P4500" s="22">
        <f t="shared" si="211"/>
        <v>203.0429292307692</v>
      </c>
      <c r="Q4500" s="20">
        <f t="shared" si="212"/>
        <v>69866545.262043402</v>
      </c>
      <c r="R4500" s="18" t="s">
        <v>2031</v>
      </c>
      <c r="S4500" s="18">
        <v>113</v>
      </c>
    </row>
    <row r="4501" spans="1:19" x14ac:dyDescent="0.25">
      <c r="A4501" s="18" t="s">
        <v>13599</v>
      </c>
      <c r="B4501" s="18" t="s">
        <v>2004</v>
      </c>
      <c r="C4501" s="18" t="s">
        <v>38</v>
      </c>
      <c r="D4501" s="18">
        <v>2004</v>
      </c>
      <c r="E4501" s="18">
        <f>VLOOKUP(D4501,'cpi roi'!A:C,2,FALSE)</f>
        <v>188.9</v>
      </c>
      <c r="F4501" s="18" t="s">
        <v>13600</v>
      </c>
      <c r="G4501" s="18">
        <v>5.6</v>
      </c>
      <c r="H4501" s="19">
        <v>188000</v>
      </c>
      <c r="I4501" s="18" t="s">
        <v>8485</v>
      </c>
      <c r="J4501" s="18" t="s">
        <v>1574</v>
      </c>
      <c r="K4501" s="18" t="s">
        <v>11416</v>
      </c>
      <c r="L4501" s="18" t="s">
        <v>34</v>
      </c>
      <c r="M4501" s="20">
        <v>60000000</v>
      </c>
      <c r="N4501" s="20">
        <v>177427090</v>
      </c>
      <c r="O4501" s="21">
        <f t="shared" si="210"/>
        <v>286193935.00794065</v>
      </c>
      <c r="P4501" s="22">
        <f t="shared" si="211"/>
        <v>295.71181666666666</v>
      </c>
      <c r="Q4501" s="20">
        <f t="shared" si="212"/>
        <v>93926463.737427205</v>
      </c>
      <c r="R4501" s="18" t="s">
        <v>184</v>
      </c>
      <c r="S4501" s="18">
        <v>101</v>
      </c>
    </row>
    <row r="4502" spans="1:19" x14ac:dyDescent="0.25">
      <c r="A4502" s="18" t="s">
        <v>13601</v>
      </c>
      <c r="B4502" s="18" t="s">
        <v>2004</v>
      </c>
      <c r="C4502" s="18" t="s">
        <v>45</v>
      </c>
      <c r="D4502" s="18">
        <v>2004</v>
      </c>
      <c r="E4502" s="18">
        <f>VLOOKUP(D4502,'cpi roi'!A:C,2,FALSE)</f>
        <v>188.9</v>
      </c>
      <c r="F4502" s="18" t="s">
        <v>13602</v>
      </c>
      <c r="G4502" s="18">
        <v>6.3</v>
      </c>
      <c r="H4502" s="19">
        <v>257000</v>
      </c>
      <c r="I4502" s="18" t="s">
        <v>9525</v>
      </c>
      <c r="J4502" s="18" t="s">
        <v>11336</v>
      </c>
      <c r="K4502" s="18" t="s">
        <v>8011</v>
      </c>
      <c r="L4502" s="18" t="s">
        <v>34</v>
      </c>
      <c r="M4502" s="20">
        <v>80000000</v>
      </c>
      <c r="N4502" s="20">
        <v>522657936</v>
      </c>
      <c r="O4502" s="21">
        <f t="shared" si="210"/>
        <v>843059148.22233975</v>
      </c>
      <c r="P4502" s="22">
        <f t="shared" si="211"/>
        <v>653.32242000000008</v>
      </c>
      <c r="Q4502" s="20">
        <f t="shared" si="212"/>
        <v>276684984.64796185</v>
      </c>
      <c r="R4502" s="18" t="s">
        <v>65</v>
      </c>
      <c r="S4502" s="18">
        <v>115</v>
      </c>
    </row>
    <row r="4503" spans="1:19" x14ac:dyDescent="0.25">
      <c r="A4503" s="18" t="s">
        <v>13603</v>
      </c>
      <c r="B4503" s="18" t="s">
        <v>20</v>
      </c>
      <c r="C4503" s="18" t="s">
        <v>45</v>
      </c>
      <c r="D4503" s="18">
        <v>2004</v>
      </c>
      <c r="E4503" s="18">
        <f>VLOOKUP(D4503,'cpi roi'!A:C,2,FALSE)</f>
        <v>188.9</v>
      </c>
      <c r="F4503" s="18" t="s">
        <v>13604</v>
      </c>
      <c r="G4503" s="18">
        <v>7.5</v>
      </c>
      <c r="H4503" s="19">
        <v>183000</v>
      </c>
      <c r="I4503" s="18" t="s">
        <v>9358</v>
      </c>
      <c r="J4503" s="18" t="s">
        <v>13605</v>
      </c>
      <c r="K4503" s="18" t="s">
        <v>13300</v>
      </c>
      <c r="L4503" s="18" t="s">
        <v>34</v>
      </c>
      <c r="M4503" s="20">
        <v>16000000</v>
      </c>
      <c r="N4503" s="20">
        <v>109706931</v>
      </c>
      <c r="O4503" s="21">
        <f t="shared" si="210"/>
        <v>176959777.00211751</v>
      </c>
      <c r="P4503" s="22">
        <f t="shared" si="211"/>
        <v>685.66831875000003</v>
      </c>
      <c r="Q4503" s="20">
        <f t="shared" si="212"/>
        <v>58076723.663313925</v>
      </c>
      <c r="R4503" s="18" t="s">
        <v>9442</v>
      </c>
      <c r="S4503" s="18">
        <v>127</v>
      </c>
    </row>
    <row r="4504" spans="1:19" x14ac:dyDescent="0.25">
      <c r="A4504" s="18" t="s">
        <v>13606</v>
      </c>
      <c r="B4504" s="18" t="s">
        <v>2004</v>
      </c>
      <c r="C4504" s="18" t="s">
        <v>38</v>
      </c>
      <c r="D4504" s="18">
        <v>2004</v>
      </c>
      <c r="E4504" s="18">
        <f>VLOOKUP(D4504,'cpi roi'!A:C,2,FALSE)</f>
        <v>188.9</v>
      </c>
      <c r="F4504" s="18" t="s">
        <v>13607</v>
      </c>
      <c r="G4504" s="18">
        <v>7.2</v>
      </c>
      <c r="H4504" s="19">
        <v>60000</v>
      </c>
      <c r="I4504" s="18" t="s">
        <v>6749</v>
      </c>
      <c r="J4504" s="18" t="s">
        <v>13186</v>
      </c>
      <c r="K4504" s="18" t="s">
        <v>7043</v>
      </c>
      <c r="L4504" s="18" t="s">
        <v>5820</v>
      </c>
      <c r="M4504" s="20">
        <v>30000000</v>
      </c>
      <c r="N4504" s="20">
        <v>61950770</v>
      </c>
      <c r="O4504" s="21">
        <f t="shared" si="210"/>
        <v>99928002.21810481</v>
      </c>
      <c r="P4504" s="22">
        <f t="shared" si="211"/>
        <v>206.50256666666667</v>
      </c>
      <c r="Q4504" s="20">
        <f t="shared" si="212"/>
        <v>32795537.321334038</v>
      </c>
      <c r="R4504" s="18" t="s">
        <v>65</v>
      </c>
      <c r="S4504" s="18">
        <v>118</v>
      </c>
    </row>
    <row r="4505" spans="1:19" x14ac:dyDescent="0.25">
      <c r="A4505" s="18" t="s">
        <v>13608</v>
      </c>
      <c r="B4505" s="18" t="s">
        <v>2004</v>
      </c>
      <c r="C4505" s="18" t="s">
        <v>45</v>
      </c>
      <c r="D4505" s="18">
        <v>2004</v>
      </c>
      <c r="E4505" s="18">
        <f>VLOOKUP(D4505,'cpi roi'!A:C,2,FALSE)</f>
        <v>188.9</v>
      </c>
      <c r="F4505" s="18" t="s">
        <v>13433</v>
      </c>
      <c r="G4505" s="18">
        <v>6.1</v>
      </c>
      <c r="H4505" s="19">
        <v>141000</v>
      </c>
      <c r="I4505" s="18" t="s">
        <v>11280</v>
      </c>
      <c r="J4505" s="18" t="s">
        <v>13609</v>
      </c>
      <c r="K4505" s="18" t="s">
        <v>8011</v>
      </c>
      <c r="L4505" s="18" t="s">
        <v>34</v>
      </c>
      <c r="M4505" s="20">
        <v>60000000</v>
      </c>
      <c r="N4505" s="20">
        <v>170268750</v>
      </c>
      <c r="O4505" s="21">
        <f t="shared" si="210"/>
        <v>274647369.64002115</v>
      </c>
      <c r="P4505" s="22">
        <f t="shared" si="211"/>
        <v>283.78125</v>
      </c>
      <c r="Q4505" s="20">
        <f t="shared" si="212"/>
        <v>90136977.236633137</v>
      </c>
      <c r="R4505" s="18" t="s">
        <v>8990</v>
      </c>
      <c r="S4505" s="18">
        <v>101</v>
      </c>
    </row>
    <row r="4506" spans="1:19" x14ac:dyDescent="0.25">
      <c r="A4506" s="18" t="s">
        <v>13610</v>
      </c>
      <c r="B4506" s="18" t="s">
        <v>37</v>
      </c>
      <c r="C4506" s="18" t="s">
        <v>394</v>
      </c>
      <c r="D4506" s="18">
        <v>2004</v>
      </c>
      <c r="E4506" s="18">
        <f>VLOOKUP(D4506,'cpi roi'!A:C,2,FALSE)</f>
        <v>188.9</v>
      </c>
      <c r="F4506" s="18" t="s">
        <v>13611</v>
      </c>
      <c r="G4506" s="18">
        <v>6</v>
      </c>
      <c r="H4506" s="19">
        <v>171000</v>
      </c>
      <c r="I4506" s="18" t="s">
        <v>11375</v>
      </c>
      <c r="J4506" s="18" t="s">
        <v>12442</v>
      </c>
      <c r="K4506" s="18" t="s">
        <v>7640</v>
      </c>
      <c r="L4506" s="18" t="s">
        <v>34</v>
      </c>
      <c r="M4506" s="20">
        <v>75000000</v>
      </c>
      <c r="N4506" s="20">
        <v>374583879</v>
      </c>
      <c r="O4506" s="21">
        <f t="shared" si="210"/>
        <v>604212323.61725771</v>
      </c>
      <c r="P4506" s="22">
        <f t="shared" si="211"/>
        <v>499.44517199999996</v>
      </c>
      <c r="Q4506" s="20">
        <f t="shared" si="212"/>
        <v>198297447.85600847</v>
      </c>
      <c r="R4506" s="18" t="s">
        <v>10176</v>
      </c>
      <c r="S4506" s="18">
        <v>90</v>
      </c>
    </row>
    <row r="4507" spans="1:19" x14ac:dyDescent="0.25">
      <c r="A4507" s="18" t="s">
        <v>13612</v>
      </c>
      <c r="B4507" s="18" t="s">
        <v>20</v>
      </c>
      <c r="C4507" s="18" t="s">
        <v>21</v>
      </c>
      <c r="D4507" s="18">
        <v>2004</v>
      </c>
      <c r="E4507" s="18">
        <f>VLOOKUP(D4507,'cpi roi'!A:C,2,FALSE)</f>
        <v>188.9</v>
      </c>
      <c r="F4507" s="18" t="s">
        <v>13519</v>
      </c>
      <c r="G4507" s="18">
        <v>8.1</v>
      </c>
      <c r="H4507" s="19">
        <v>244000</v>
      </c>
      <c r="I4507" s="18" t="s">
        <v>5754</v>
      </c>
      <c r="J4507" s="18" t="s">
        <v>5754</v>
      </c>
      <c r="K4507" s="18" t="s">
        <v>2647</v>
      </c>
      <c r="L4507" s="18" t="s">
        <v>34</v>
      </c>
      <c r="M4507" s="20">
        <v>2700000</v>
      </c>
      <c r="N4507" s="20">
        <v>15936507</v>
      </c>
      <c r="O4507" s="21">
        <f t="shared" si="210"/>
        <v>25705948.559555318</v>
      </c>
      <c r="P4507" s="22">
        <f t="shared" si="211"/>
        <v>590.24099999999999</v>
      </c>
      <c r="Q4507" s="20">
        <f t="shared" si="212"/>
        <v>8436478.0307040755</v>
      </c>
      <c r="R4507" s="18" t="s">
        <v>13613</v>
      </c>
      <c r="S4507" s="18">
        <v>80</v>
      </c>
    </row>
    <row r="4508" spans="1:19" x14ac:dyDescent="0.25">
      <c r="A4508" s="18" t="s">
        <v>13614</v>
      </c>
      <c r="B4508" s="18" t="s">
        <v>37</v>
      </c>
      <c r="C4508" s="18" t="s">
        <v>45</v>
      </c>
      <c r="D4508" s="18">
        <v>2004</v>
      </c>
      <c r="E4508" s="18">
        <f>VLOOKUP(D4508,'cpi roi'!A:C,2,FALSE)</f>
        <v>188.9</v>
      </c>
      <c r="F4508" s="18" t="s">
        <v>13461</v>
      </c>
      <c r="G4508" s="18">
        <v>6.3</v>
      </c>
      <c r="H4508" s="19">
        <v>64000</v>
      </c>
      <c r="I4508" s="18" t="s">
        <v>12116</v>
      </c>
      <c r="J4508" s="18" t="s">
        <v>3609</v>
      </c>
      <c r="K4508" s="18" t="s">
        <v>13615</v>
      </c>
      <c r="L4508" s="18" t="s">
        <v>34</v>
      </c>
      <c r="M4508" s="20">
        <v>31000000</v>
      </c>
      <c r="N4508" s="20">
        <v>27388767</v>
      </c>
      <c r="O4508" s="21">
        <f t="shared" si="210"/>
        <v>44178704.631551079</v>
      </c>
      <c r="P4508" s="22">
        <f t="shared" si="211"/>
        <v>88.350861290322584</v>
      </c>
      <c r="Q4508" s="20">
        <f t="shared" si="212"/>
        <v>14499082.583377449</v>
      </c>
      <c r="R4508" s="18" t="s">
        <v>3747</v>
      </c>
      <c r="S4508" s="18">
        <v>96</v>
      </c>
    </row>
    <row r="4509" spans="1:19" x14ac:dyDescent="0.25">
      <c r="A4509" s="18" t="s">
        <v>13616</v>
      </c>
      <c r="B4509" s="18" t="s">
        <v>2004</v>
      </c>
      <c r="C4509" s="18" t="s">
        <v>21</v>
      </c>
      <c r="D4509" s="18">
        <v>2004</v>
      </c>
      <c r="E4509" s="18">
        <f>VLOOKUP(D4509,'cpi roi'!A:C,2,FALSE)</f>
        <v>188.9</v>
      </c>
      <c r="F4509" s="18" t="s">
        <v>13617</v>
      </c>
      <c r="G4509" s="18">
        <v>6.9</v>
      </c>
      <c r="H4509" s="19">
        <v>101000</v>
      </c>
      <c r="I4509" s="18" t="s">
        <v>13618</v>
      </c>
      <c r="J4509" s="18" t="s">
        <v>13618</v>
      </c>
      <c r="K4509" s="18" t="s">
        <v>13618</v>
      </c>
      <c r="L4509" s="18" t="s">
        <v>34</v>
      </c>
      <c r="M4509" s="20">
        <v>7000</v>
      </c>
      <c r="N4509" s="20">
        <v>545436</v>
      </c>
      <c r="O4509" s="21">
        <f t="shared" si="210"/>
        <v>879800.68395976699</v>
      </c>
      <c r="P4509" s="22">
        <f t="shared" si="211"/>
        <v>7791.9428571428571</v>
      </c>
      <c r="Q4509" s="20">
        <f t="shared" si="212"/>
        <v>288743.25039703544</v>
      </c>
      <c r="R4509" s="18" t="s">
        <v>13619</v>
      </c>
      <c r="S4509" s="18">
        <v>77</v>
      </c>
    </row>
    <row r="4510" spans="1:19" x14ac:dyDescent="0.25">
      <c r="A4510" s="18" t="s">
        <v>13620</v>
      </c>
      <c r="B4510" s="18" t="s">
        <v>37</v>
      </c>
      <c r="C4510" s="18" t="s">
        <v>45</v>
      </c>
      <c r="D4510" s="18">
        <v>2004</v>
      </c>
      <c r="E4510" s="18">
        <f>VLOOKUP(D4510,'cpi roi'!A:C,2,FALSE)</f>
        <v>188.9</v>
      </c>
      <c r="F4510" s="18" t="s">
        <v>13503</v>
      </c>
      <c r="G4510" s="18">
        <v>5.9</v>
      </c>
      <c r="H4510" s="19">
        <v>83000</v>
      </c>
      <c r="I4510" s="18" t="s">
        <v>1161</v>
      </c>
      <c r="J4510" s="18" t="s">
        <v>13621</v>
      </c>
      <c r="K4510" s="18" t="s">
        <v>13189</v>
      </c>
      <c r="L4510" s="18" t="s">
        <v>34</v>
      </c>
      <c r="M4510" s="20">
        <v>19000000</v>
      </c>
      <c r="N4510" s="20">
        <v>70067909</v>
      </c>
      <c r="O4510" s="21">
        <f t="shared" si="210"/>
        <v>113021132.19851772</v>
      </c>
      <c r="P4510" s="22">
        <f t="shared" si="211"/>
        <v>368.77846842105259</v>
      </c>
      <c r="Q4510" s="20">
        <f t="shared" si="212"/>
        <v>37092593.435680255</v>
      </c>
      <c r="R4510" s="18" t="s">
        <v>27</v>
      </c>
      <c r="S4510" s="18">
        <v>95</v>
      </c>
    </row>
    <row r="4511" spans="1:19" x14ac:dyDescent="0.25">
      <c r="A4511" s="18" t="s">
        <v>13622</v>
      </c>
      <c r="B4511" s="18" t="s">
        <v>2004</v>
      </c>
      <c r="C4511" s="18" t="s">
        <v>45</v>
      </c>
      <c r="D4511" s="18">
        <v>2004</v>
      </c>
      <c r="E4511" s="18">
        <f>VLOOKUP(D4511,'cpi roi'!A:C,2,FALSE)</f>
        <v>188.9</v>
      </c>
      <c r="F4511" s="18" t="s">
        <v>13081</v>
      </c>
      <c r="G4511" s="18">
        <v>6</v>
      </c>
      <c r="H4511" s="19">
        <v>129000</v>
      </c>
      <c r="I4511" s="18" t="s">
        <v>13623</v>
      </c>
      <c r="J4511" s="18" t="s">
        <v>13623</v>
      </c>
      <c r="K4511" s="18" t="s">
        <v>8011</v>
      </c>
      <c r="L4511" s="18" t="s">
        <v>34</v>
      </c>
      <c r="M4511" s="20">
        <v>42000000</v>
      </c>
      <c r="N4511" s="20">
        <v>178311729</v>
      </c>
      <c r="O4511" s="21">
        <f t="shared" si="210"/>
        <v>287620877.85230279</v>
      </c>
      <c r="P4511" s="22">
        <f t="shared" si="211"/>
        <v>424.55173571428571</v>
      </c>
      <c r="Q4511" s="20">
        <f t="shared" si="212"/>
        <v>94394774.483853891</v>
      </c>
      <c r="R4511" s="18" t="s">
        <v>65</v>
      </c>
      <c r="S4511" s="18">
        <v>90</v>
      </c>
    </row>
    <row r="4512" spans="1:19" x14ac:dyDescent="0.25">
      <c r="A4512" s="18" t="s">
        <v>13624</v>
      </c>
      <c r="B4512" s="18" t="s">
        <v>452</v>
      </c>
      <c r="C4512" s="18" t="s">
        <v>21</v>
      </c>
      <c r="D4512" s="18">
        <v>2004</v>
      </c>
      <c r="E4512" s="18">
        <f>VLOOKUP(D4512,'cpi roi'!A:C,2,FALSE)</f>
        <v>188.9</v>
      </c>
      <c r="F4512" s="18" t="s">
        <v>13625</v>
      </c>
      <c r="G4512" s="18">
        <v>6.7</v>
      </c>
      <c r="H4512" s="19">
        <v>7600</v>
      </c>
      <c r="I4512" s="18" t="s">
        <v>13626</v>
      </c>
      <c r="J4512" s="18" t="s">
        <v>13626</v>
      </c>
      <c r="K4512" s="18" t="s">
        <v>13627</v>
      </c>
      <c r="L4512" s="18" t="s">
        <v>252</v>
      </c>
      <c r="M4512" s="20">
        <v>0</v>
      </c>
      <c r="N4512" s="20">
        <v>1482316</v>
      </c>
      <c r="O4512" s="21">
        <f t="shared" si="210"/>
        <v>2391009.4505029111</v>
      </c>
      <c r="P4512" s="22">
        <f t="shared" si="211"/>
        <v>0</v>
      </c>
      <c r="Q4512" s="20">
        <f t="shared" si="212"/>
        <v>784709.37003705662</v>
      </c>
      <c r="R4512" s="18" t="s">
        <v>13628</v>
      </c>
      <c r="S4512" s="18">
        <v>106</v>
      </c>
    </row>
    <row r="4513" spans="1:19" x14ac:dyDescent="0.25">
      <c r="A4513" s="18" t="s">
        <v>13629</v>
      </c>
      <c r="B4513" s="18" t="s">
        <v>37</v>
      </c>
      <c r="C4513" s="18" t="s">
        <v>394</v>
      </c>
      <c r="D4513" s="18">
        <v>2004</v>
      </c>
      <c r="E4513" s="18">
        <f>VLOOKUP(D4513,'cpi roi'!A:C,2,FALSE)</f>
        <v>188.9</v>
      </c>
      <c r="F4513" s="18" t="s">
        <v>13580</v>
      </c>
      <c r="G4513" s="18">
        <v>7.1</v>
      </c>
      <c r="H4513" s="19">
        <v>82000</v>
      </c>
      <c r="I4513" s="18" t="s">
        <v>13630</v>
      </c>
      <c r="J4513" s="18" t="s">
        <v>13631</v>
      </c>
      <c r="K4513" s="18" t="s">
        <v>13632</v>
      </c>
      <c r="L4513" s="18" t="s">
        <v>34</v>
      </c>
      <c r="M4513" s="20">
        <v>30000000</v>
      </c>
      <c r="N4513" s="20">
        <v>141067127</v>
      </c>
      <c r="O4513" s="21">
        <f t="shared" si="210"/>
        <v>227544487.01376387</v>
      </c>
      <c r="P4513" s="22">
        <f t="shared" si="211"/>
        <v>470.22375666666665</v>
      </c>
      <c r="Q4513" s="20">
        <f t="shared" si="212"/>
        <v>74678203.811540499</v>
      </c>
      <c r="R4513" s="18" t="s">
        <v>48</v>
      </c>
      <c r="S4513" s="18">
        <v>87</v>
      </c>
    </row>
    <row r="4514" spans="1:19" x14ac:dyDescent="0.25">
      <c r="A4514" s="18" t="s">
        <v>13633</v>
      </c>
      <c r="B4514" s="18" t="s">
        <v>37</v>
      </c>
      <c r="C4514" s="18" t="s">
        <v>29</v>
      </c>
      <c r="D4514" s="18">
        <v>2004</v>
      </c>
      <c r="E4514" s="18">
        <f>VLOOKUP(D4514,'cpi roi'!A:C,2,FALSE)</f>
        <v>188.9</v>
      </c>
      <c r="F4514" s="18" t="s">
        <v>13258</v>
      </c>
      <c r="G4514" s="18">
        <v>5.0999999999999996</v>
      </c>
      <c r="H4514" s="19">
        <v>52000</v>
      </c>
      <c r="I4514" s="18" t="s">
        <v>9558</v>
      </c>
      <c r="J4514" s="18" t="s">
        <v>11433</v>
      </c>
      <c r="K4514" s="18" t="s">
        <v>10716</v>
      </c>
      <c r="L4514" s="18" t="s">
        <v>34</v>
      </c>
      <c r="M4514" s="20">
        <v>80000000</v>
      </c>
      <c r="N4514" s="20">
        <v>181216833</v>
      </c>
      <c r="O4514" s="21">
        <f t="shared" si="210"/>
        <v>292306876.7342509</v>
      </c>
      <c r="P4514" s="22">
        <f t="shared" si="211"/>
        <v>226.52104125</v>
      </c>
      <c r="Q4514" s="20">
        <f t="shared" si="212"/>
        <v>95932680.254102692</v>
      </c>
      <c r="R4514" s="18" t="s">
        <v>27</v>
      </c>
      <c r="S4514" s="18">
        <v>93</v>
      </c>
    </row>
    <row r="4515" spans="1:19" x14ac:dyDescent="0.25">
      <c r="A4515" s="18" t="s">
        <v>13634</v>
      </c>
      <c r="B4515" s="18" t="s">
        <v>20</v>
      </c>
      <c r="C4515" s="18" t="s">
        <v>45</v>
      </c>
      <c r="D4515" s="18">
        <v>2004</v>
      </c>
      <c r="E4515" s="18">
        <f>VLOOKUP(D4515,'cpi roi'!A:C,2,FALSE)</f>
        <v>188.9</v>
      </c>
      <c r="F4515" s="18" t="s">
        <v>13258</v>
      </c>
      <c r="G4515" s="18">
        <v>6.2</v>
      </c>
      <c r="H4515" s="19">
        <v>101000</v>
      </c>
      <c r="I4515" s="18" t="s">
        <v>2927</v>
      </c>
      <c r="J4515" s="18" t="s">
        <v>2099</v>
      </c>
      <c r="K4515" s="18" t="s">
        <v>2096</v>
      </c>
      <c r="L4515" s="18" t="s">
        <v>34</v>
      </c>
      <c r="M4515" s="20">
        <v>35000000</v>
      </c>
      <c r="N4515" s="20">
        <v>76665191</v>
      </c>
      <c r="O4515" s="21">
        <f t="shared" si="210"/>
        <v>123662698.24086817</v>
      </c>
      <c r="P4515" s="22">
        <f t="shared" si="211"/>
        <v>219.04340285714287</v>
      </c>
      <c r="Q4515" s="20">
        <f t="shared" si="212"/>
        <v>40585066.701958708</v>
      </c>
      <c r="R4515" s="18" t="s">
        <v>2097</v>
      </c>
      <c r="S4515" s="18">
        <v>104</v>
      </c>
    </row>
    <row r="4516" spans="1:19" x14ac:dyDescent="0.25">
      <c r="A4516" s="18" t="s">
        <v>13635</v>
      </c>
      <c r="B4516" s="18" t="s">
        <v>2004</v>
      </c>
      <c r="C4516" s="18" t="s">
        <v>67</v>
      </c>
      <c r="D4516" s="18">
        <v>2004</v>
      </c>
      <c r="E4516" s="18">
        <f>VLOOKUP(D4516,'cpi roi'!A:C,2,FALSE)</f>
        <v>188.9</v>
      </c>
      <c r="F4516" s="18" t="s">
        <v>13636</v>
      </c>
      <c r="G4516" s="18">
        <v>8.1</v>
      </c>
      <c r="H4516" s="19">
        <v>340000</v>
      </c>
      <c r="I4516" s="18" t="s">
        <v>13637</v>
      </c>
      <c r="J4516" s="18" t="s">
        <v>13638</v>
      </c>
      <c r="K4516" s="18" t="s">
        <v>13550</v>
      </c>
      <c r="L4516" s="18" t="s">
        <v>26</v>
      </c>
      <c r="M4516" s="20">
        <v>17500000</v>
      </c>
      <c r="N4516" s="20">
        <v>33882243</v>
      </c>
      <c r="O4516" s="21">
        <f t="shared" si="210"/>
        <v>54652829.232927471</v>
      </c>
      <c r="P4516" s="22">
        <f t="shared" si="211"/>
        <v>193.61281714285715</v>
      </c>
      <c r="Q4516" s="20">
        <f t="shared" si="212"/>
        <v>17936602.964531496</v>
      </c>
      <c r="R4516" s="18" t="s">
        <v>84</v>
      </c>
      <c r="S4516" s="18">
        <v>121</v>
      </c>
    </row>
    <row r="4517" spans="1:19" x14ac:dyDescent="0.25">
      <c r="A4517" s="18" t="s">
        <v>13639</v>
      </c>
      <c r="B4517" s="18" t="s">
        <v>20</v>
      </c>
      <c r="C4517" s="18" t="s">
        <v>108</v>
      </c>
      <c r="D4517" s="18">
        <v>2004</v>
      </c>
      <c r="E4517" s="18">
        <f>VLOOKUP(D4517,'cpi roi'!A:C,2,FALSE)</f>
        <v>188.9</v>
      </c>
      <c r="F4517" s="18" t="s">
        <v>13479</v>
      </c>
      <c r="G4517" s="18">
        <v>6.2</v>
      </c>
      <c r="H4517" s="19">
        <v>84000</v>
      </c>
      <c r="I4517" s="18" t="s">
        <v>12714</v>
      </c>
      <c r="J4517" s="18" t="s">
        <v>13640</v>
      </c>
      <c r="K4517" s="18" t="s">
        <v>11976</v>
      </c>
      <c r="L4517" s="18" t="s">
        <v>34</v>
      </c>
      <c r="M4517" s="20">
        <v>45000000</v>
      </c>
      <c r="N4517" s="20">
        <v>65470529</v>
      </c>
      <c r="O4517" s="21">
        <f t="shared" si="210"/>
        <v>105605453.60667019</v>
      </c>
      <c r="P4517" s="22">
        <f t="shared" si="211"/>
        <v>145.49006444444444</v>
      </c>
      <c r="Q4517" s="20">
        <f t="shared" si="212"/>
        <v>34658829.539438859</v>
      </c>
      <c r="R4517" s="18" t="s">
        <v>27</v>
      </c>
      <c r="S4517" s="18">
        <v>103</v>
      </c>
    </row>
    <row r="4518" spans="1:19" x14ac:dyDescent="0.25">
      <c r="A4518" s="18" t="s">
        <v>13641</v>
      </c>
      <c r="B4518" s="18" t="s">
        <v>20</v>
      </c>
      <c r="C4518" s="18" t="s">
        <v>38</v>
      </c>
      <c r="D4518" s="18">
        <v>2004</v>
      </c>
      <c r="E4518" s="18">
        <f>VLOOKUP(D4518,'cpi roi'!A:C,2,FALSE)</f>
        <v>188.9</v>
      </c>
      <c r="F4518" s="18" t="s">
        <v>13642</v>
      </c>
      <c r="G4518" s="18">
        <v>7.7</v>
      </c>
      <c r="H4518" s="19">
        <v>130000</v>
      </c>
      <c r="I4518" s="18" t="s">
        <v>12107</v>
      </c>
      <c r="J4518" s="18" t="s">
        <v>12107</v>
      </c>
      <c r="K4518" s="18" t="s">
        <v>12107</v>
      </c>
      <c r="L4518" s="18" t="s">
        <v>496</v>
      </c>
      <c r="M4518" s="20">
        <v>20000000</v>
      </c>
      <c r="N4518" s="20">
        <v>104882445</v>
      </c>
      <c r="O4518" s="21">
        <f t="shared" si="210"/>
        <v>169177771.26257277</v>
      </c>
      <c r="P4518" s="22">
        <f t="shared" si="211"/>
        <v>524.41222500000003</v>
      </c>
      <c r="Q4518" s="20">
        <f t="shared" si="212"/>
        <v>55522734.250926413</v>
      </c>
      <c r="R4518" s="18" t="s">
        <v>13643</v>
      </c>
      <c r="S4518" s="18">
        <v>99</v>
      </c>
    </row>
    <row r="4519" spans="1:19" x14ac:dyDescent="0.25">
      <c r="A4519" s="18" t="s">
        <v>13644</v>
      </c>
      <c r="B4519" s="18" t="s">
        <v>2004</v>
      </c>
      <c r="C4519" s="18" t="s">
        <v>45</v>
      </c>
      <c r="D4519" s="18">
        <v>2004</v>
      </c>
      <c r="E4519" s="18">
        <f>VLOOKUP(D4519,'cpi roi'!A:C,2,FALSE)</f>
        <v>188.9</v>
      </c>
      <c r="F4519" s="18" t="s">
        <v>12968</v>
      </c>
      <c r="G4519" s="18">
        <v>5.7</v>
      </c>
      <c r="H4519" s="19">
        <v>24000</v>
      </c>
      <c r="I4519" s="18" t="s">
        <v>9611</v>
      </c>
      <c r="J4519" s="18" t="s">
        <v>12035</v>
      </c>
      <c r="K4519" s="18" t="s">
        <v>9278</v>
      </c>
      <c r="L4519" s="18" t="s">
        <v>34</v>
      </c>
      <c r="M4519" s="20">
        <v>40000000</v>
      </c>
      <c r="N4519" s="20">
        <v>10898337</v>
      </c>
      <c r="O4519" s="21">
        <f t="shared" si="210"/>
        <v>17579265.6638433</v>
      </c>
      <c r="P4519" s="22">
        <f t="shared" si="211"/>
        <v>27.245842500000002</v>
      </c>
      <c r="Q4519" s="20">
        <f t="shared" si="212"/>
        <v>5769368.44891477</v>
      </c>
      <c r="R4519" s="18" t="s">
        <v>48</v>
      </c>
      <c r="S4519" s="18">
        <v>93</v>
      </c>
    </row>
    <row r="4520" spans="1:19" x14ac:dyDescent="0.25">
      <c r="A4520" s="18" t="s">
        <v>13645</v>
      </c>
      <c r="B4520" s="18" t="s">
        <v>20</v>
      </c>
      <c r="C4520" s="18" t="s">
        <v>45</v>
      </c>
      <c r="D4520" s="18">
        <v>2004</v>
      </c>
      <c r="E4520" s="18">
        <f>VLOOKUP(D4520,'cpi roi'!A:C,2,FALSE)</f>
        <v>188.9</v>
      </c>
      <c r="F4520" s="18" t="s">
        <v>13057</v>
      </c>
      <c r="G4520" s="18">
        <v>7.4</v>
      </c>
      <c r="H4520" s="19">
        <v>209000</v>
      </c>
      <c r="I4520" s="18" t="s">
        <v>13646</v>
      </c>
      <c r="J4520" s="18" t="s">
        <v>13646</v>
      </c>
      <c r="K4520" s="18" t="s">
        <v>13646</v>
      </c>
      <c r="L4520" s="18" t="s">
        <v>34</v>
      </c>
      <c r="M4520" s="20">
        <v>2500000</v>
      </c>
      <c r="N4520" s="20">
        <v>35825316</v>
      </c>
      <c r="O4520" s="21">
        <f t="shared" si="210"/>
        <v>57787050.212811001</v>
      </c>
      <c r="P4520" s="22">
        <f t="shared" si="211"/>
        <v>1433.0126399999999</v>
      </c>
      <c r="Q4520" s="20">
        <f t="shared" si="212"/>
        <v>18965228.163049232</v>
      </c>
      <c r="R4520" s="18" t="s">
        <v>13647</v>
      </c>
      <c r="S4520" s="18">
        <v>102</v>
      </c>
    </row>
    <row r="4521" spans="1:19" x14ac:dyDescent="0.25">
      <c r="A4521" s="18" t="s">
        <v>13648</v>
      </c>
      <c r="B4521" s="18" t="s">
        <v>341</v>
      </c>
      <c r="C4521" s="18" t="s">
        <v>45</v>
      </c>
      <c r="D4521" s="18">
        <v>2004</v>
      </c>
      <c r="E4521" s="18">
        <f>VLOOKUP(D4521,'cpi roi'!A:C,2,FALSE)</f>
        <v>188.9</v>
      </c>
      <c r="F4521" s="18" t="s">
        <v>13649</v>
      </c>
      <c r="G4521" s="18">
        <v>5.8</v>
      </c>
      <c r="H4521" s="19">
        <v>76000</v>
      </c>
      <c r="I4521" s="18" t="s">
        <v>1236</v>
      </c>
      <c r="J4521" s="18" t="s">
        <v>11889</v>
      </c>
      <c r="K4521" s="18" t="s">
        <v>13615</v>
      </c>
      <c r="L4521" s="18" t="s">
        <v>34</v>
      </c>
      <c r="M4521" s="20">
        <v>40000000</v>
      </c>
      <c r="N4521" s="20">
        <v>134734481</v>
      </c>
      <c r="O4521" s="21">
        <f t="shared" si="210"/>
        <v>217329784.86341977</v>
      </c>
      <c r="P4521" s="22">
        <f t="shared" si="211"/>
        <v>336.83620250000001</v>
      </c>
      <c r="Q4521" s="20">
        <f t="shared" si="212"/>
        <v>71325823.716251984</v>
      </c>
      <c r="R4521" s="18" t="s">
        <v>1729</v>
      </c>
      <c r="S4521" s="18">
        <v>113</v>
      </c>
    </row>
    <row r="4522" spans="1:19" x14ac:dyDescent="0.25">
      <c r="A4522" s="18" t="s">
        <v>13650</v>
      </c>
      <c r="B4522" s="18" t="s">
        <v>20</v>
      </c>
      <c r="C4522" s="18" t="s">
        <v>108</v>
      </c>
      <c r="D4522" s="18">
        <v>2004</v>
      </c>
      <c r="E4522" s="18">
        <f>VLOOKUP(D4522,'cpi roi'!A:C,2,FALSE)</f>
        <v>188.9</v>
      </c>
      <c r="F4522" s="18" t="s">
        <v>13651</v>
      </c>
      <c r="G4522" s="18">
        <v>5.3</v>
      </c>
      <c r="H4522" s="19">
        <v>21000</v>
      </c>
      <c r="I4522" s="18" t="s">
        <v>1519</v>
      </c>
      <c r="J4522" s="18" t="s">
        <v>13652</v>
      </c>
      <c r="K4522" s="18" t="s">
        <v>7635</v>
      </c>
      <c r="L4522" s="18" t="s">
        <v>5820</v>
      </c>
      <c r="M4522" s="20">
        <v>50000000</v>
      </c>
      <c r="N4522" s="20">
        <v>40954603</v>
      </c>
      <c r="O4522" s="21">
        <f t="shared" si="210"/>
        <v>66060706.90365272</v>
      </c>
      <c r="P4522" s="22">
        <f t="shared" si="211"/>
        <v>81.909205999999998</v>
      </c>
      <c r="Q4522" s="20">
        <f t="shared" si="212"/>
        <v>21680573.319216516</v>
      </c>
      <c r="R4522" s="18" t="s">
        <v>48</v>
      </c>
      <c r="S4522" s="18">
        <v>97</v>
      </c>
    </row>
    <row r="4523" spans="1:19" x14ac:dyDescent="0.25">
      <c r="A4523" s="18" t="s">
        <v>13653</v>
      </c>
      <c r="B4523" s="18" t="s">
        <v>2004</v>
      </c>
      <c r="C4523" s="18" t="s">
        <v>38</v>
      </c>
      <c r="D4523" s="18">
        <v>2004</v>
      </c>
      <c r="E4523" s="18">
        <f>VLOOKUP(D4523,'cpi roi'!A:C,2,FALSE)</f>
        <v>188.9</v>
      </c>
      <c r="F4523" s="18" t="s">
        <v>13553</v>
      </c>
      <c r="G4523" s="18">
        <v>3.4</v>
      </c>
      <c r="H4523" s="19">
        <v>113000</v>
      </c>
      <c r="I4523" s="18" t="s">
        <v>13654</v>
      </c>
      <c r="J4523" s="18" t="s">
        <v>5076</v>
      </c>
      <c r="K4523" s="18" t="s">
        <v>9775</v>
      </c>
      <c r="L4523" s="18" t="s">
        <v>34</v>
      </c>
      <c r="M4523" s="20">
        <v>100000000</v>
      </c>
      <c r="N4523" s="20">
        <v>82102379</v>
      </c>
      <c r="O4523" s="21">
        <f t="shared" si="210"/>
        <v>132433006.2535733</v>
      </c>
      <c r="P4523" s="22">
        <f t="shared" si="211"/>
        <v>82.102378999999999</v>
      </c>
      <c r="Q4523" s="20">
        <f t="shared" si="212"/>
        <v>43463408.681842245</v>
      </c>
      <c r="R4523" s="18" t="s">
        <v>27</v>
      </c>
      <c r="S4523" s="18">
        <v>104</v>
      </c>
    </row>
    <row r="4524" spans="1:19" x14ac:dyDescent="0.25">
      <c r="A4524" s="18" t="s">
        <v>13655</v>
      </c>
      <c r="B4524" s="18" t="s">
        <v>20</v>
      </c>
      <c r="C4524" s="18" t="s">
        <v>45</v>
      </c>
      <c r="D4524" s="18">
        <v>2004</v>
      </c>
      <c r="E4524" s="18">
        <f>VLOOKUP(D4524,'cpi roi'!A:C,2,FALSE)</f>
        <v>188.9</v>
      </c>
      <c r="F4524" s="18" t="s">
        <v>13656</v>
      </c>
      <c r="G4524" s="18">
        <v>4.8</v>
      </c>
      <c r="H4524" s="19">
        <v>40000</v>
      </c>
      <c r="I4524" s="18" t="s">
        <v>4515</v>
      </c>
      <c r="J4524" s="18" t="s">
        <v>4515</v>
      </c>
      <c r="K4524" s="18" t="s">
        <v>9053</v>
      </c>
      <c r="L4524" s="18" t="s">
        <v>34</v>
      </c>
      <c r="M4524" s="20">
        <v>12000000</v>
      </c>
      <c r="N4524" s="20">
        <v>24829644</v>
      </c>
      <c r="O4524" s="21">
        <f t="shared" si="210"/>
        <v>40050780.978295386</v>
      </c>
      <c r="P4524" s="22">
        <f t="shared" si="211"/>
        <v>206.91370000000001</v>
      </c>
      <c r="Q4524" s="20">
        <f t="shared" si="212"/>
        <v>13144332.451032292</v>
      </c>
      <c r="R4524" s="18" t="s">
        <v>13657</v>
      </c>
      <c r="S4524" s="18">
        <v>87</v>
      </c>
    </row>
    <row r="4525" spans="1:19" x14ac:dyDescent="0.25">
      <c r="A4525" s="18">
        <v>2046</v>
      </c>
      <c r="B4525" s="18" t="s">
        <v>20</v>
      </c>
      <c r="C4525" s="18" t="s">
        <v>21</v>
      </c>
      <c r="D4525" s="18">
        <v>2004</v>
      </c>
      <c r="E4525" s="18">
        <f>VLOOKUP(D4525,'cpi roi'!A:C,2,FALSE)</f>
        <v>188.9</v>
      </c>
      <c r="F4525" s="18" t="s">
        <v>13658</v>
      </c>
      <c r="G4525" s="18">
        <v>7.4</v>
      </c>
      <c r="H4525" s="19">
        <v>53000</v>
      </c>
      <c r="I4525" s="18" t="s">
        <v>4719</v>
      </c>
      <c r="J4525" s="18" t="s">
        <v>4719</v>
      </c>
      <c r="K4525" s="18" t="s">
        <v>11318</v>
      </c>
      <c r="L4525" s="18" t="s">
        <v>496</v>
      </c>
      <c r="M4525" s="20">
        <v>12000000</v>
      </c>
      <c r="N4525" s="20">
        <v>20205757</v>
      </c>
      <c r="O4525" s="21">
        <f t="shared" si="210"/>
        <v>32592345.992059287</v>
      </c>
      <c r="P4525" s="22">
        <f t="shared" si="211"/>
        <v>168.38130833333332</v>
      </c>
      <c r="Q4525" s="20">
        <f t="shared" si="212"/>
        <v>10696536.26257279</v>
      </c>
      <c r="R4525" s="18" t="s">
        <v>7961</v>
      </c>
      <c r="S4525" s="18">
        <v>129</v>
      </c>
    </row>
    <row r="4526" spans="1:19" x14ac:dyDescent="0.25">
      <c r="A4526" s="18" t="s">
        <v>13659</v>
      </c>
      <c r="B4526" s="18" t="s">
        <v>2004</v>
      </c>
      <c r="C4526" s="18" t="s">
        <v>38</v>
      </c>
      <c r="D4526" s="18">
        <v>2004</v>
      </c>
      <c r="E4526" s="18">
        <f>VLOOKUP(D4526,'cpi roi'!A:C,2,FALSE)</f>
        <v>188.9</v>
      </c>
      <c r="F4526" s="18" t="s">
        <v>13081</v>
      </c>
      <c r="G4526" s="18">
        <v>4.0999999999999996</v>
      </c>
      <c r="H4526" s="19">
        <v>27000</v>
      </c>
      <c r="I4526" s="18" t="s">
        <v>13660</v>
      </c>
      <c r="J4526" s="18" t="s">
        <v>13661</v>
      </c>
      <c r="K4526" s="18" t="s">
        <v>13662</v>
      </c>
      <c r="L4526" s="18" t="s">
        <v>34</v>
      </c>
      <c r="M4526" s="20">
        <v>40000000</v>
      </c>
      <c r="N4526" s="20">
        <v>46546197</v>
      </c>
      <c r="O4526" s="21">
        <f t="shared" si="210"/>
        <v>75080075.30915828</v>
      </c>
      <c r="P4526" s="22">
        <f t="shared" si="211"/>
        <v>116.36549249999999</v>
      </c>
      <c r="Q4526" s="20">
        <f t="shared" si="212"/>
        <v>24640654.843832716</v>
      </c>
      <c r="R4526" s="18" t="s">
        <v>27</v>
      </c>
      <c r="S4526" s="18">
        <v>84</v>
      </c>
    </row>
    <row r="4527" spans="1:19" x14ac:dyDescent="0.25">
      <c r="A4527" s="18" t="s">
        <v>13663</v>
      </c>
      <c r="B4527" s="18" t="s">
        <v>2004</v>
      </c>
      <c r="C4527" s="18" t="s">
        <v>67</v>
      </c>
      <c r="D4527" s="18">
        <v>2004</v>
      </c>
      <c r="E4527" s="18">
        <f>VLOOKUP(D4527,'cpi roi'!A:C,2,FALSE)</f>
        <v>188.9</v>
      </c>
      <c r="F4527" s="18" t="s">
        <v>13491</v>
      </c>
      <c r="G4527" s="18">
        <v>7.7</v>
      </c>
      <c r="H4527" s="19">
        <v>141000</v>
      </c>
      <c r="I4527" s="18" t="s">
        <v>1014</v>
      </c>
      <c r="J4527" s="18" t="s">
        <v>1014</v>
      </c>
      <c r="K4527" s="18" t="s">
        <v>9889</v>
      </c>
      <c r="L4527" s="18" t="s">
        <v>34</v>
      </c>
      <c r="M4527" s="20">
        <v>40000000</v>
      </c>
      <c r="N4527" s="20">
        <v>123971376</v>
      </c>
      <c r="O4527" s="21">
        <f t="shared" si="210"/>
        <v>199968651.4939121</v>
      </c>
      <c r="P4527" s="22">
        <f t="shared" si="211"/>
        <v>309.92844000000002</v>
      </c>
      <c r="Q4527" s="20">
        <f t="shared" si="212"/>
        <v>65628044.467972472</v>
      </c>
      <c r="R4527" s="18" t="s">
        <v>65</v>
      </c>
      <c r="S4527" s="18">
        <v>152</v>
      </c>
    </row>
    <row r="4528" spans="1:19" x14ac:dyDescent="0.25">
      <c r="A4528" s="18" t="s">
        <v>13664</v>
      </c>
      <c r="B4528" s="18" t="s">
        <v>2004</v>
      </c>
      <c r="C4528" s="18" t="s">
        <v>45</v>
      </c>
      <c r="D4528" s="18">
        <v>2004</v>
      </c>
      <c r="E4528" s="18">
        <f>VLOOKUP(D4528,'cpi roi'!A:C,2,FALSE)</f>
        <v>188.9</v>
      </c>
      <c r="F4528" s="18" t="s">
        <v>12937</v>
      </c>
      <c r="G4528" s="18">
        <v>6.1</v>
      </c>
      <c r="H4528" s="19">
        <v>37000</v>
      </c>
      <c r="I4528" s="18" t="s">
        <v>9983</v>
      </c>
      <c r="J4528" s="18" t="s">
        <v>13665</v>
      </c>
      <c r="K4528" s="18" t="s">
        <v>12455</v>
      </c>
      <c r="L4528" s="18" t="s">
        <v>34</v>
      </c>
      <c r="M4528" s="20">
        <v>23000000</v>
      </c>
      <c r="N4528" s="20">
        <v>12313323</v>
      </c>
      <c r="O4528" s="21">
        <f t="shared" si="210"/>
        <v>19861670.291688722</v>
      </c>
      <c r="P4528" s="22">
        <f t="shared" si="211"/>
        <v>53.536186956521739</v>
      </c>
      <c r="Q4528" s="20">
        <f t="shared" si="212"/>
        <v>6518434.6214928534</v>
      </c>
      <c r="R4528" s="18" t="s">
        <v>11131</v>
      </c>
      <c r="S4528" s="18">
        <v>111</v>
      </c>
    </row>
    <row r="4529" spans="1:19" x14ac:dyDescent="0.25">
      <c r="A4529" s="18" t="s">
        <v>13666</v>
      </c>
      <c r="B4529" s="18" t="s">
        <v>2004</v>
      </c>
      <c r="C4529" s="18" t="s">
        <v>21</v>
      </c>
      <c r="D4529" s="18">
        <v>2004</v>
      </c>
      <c r="E4529" s="18">
        <f>VLOOKUP(D4529,'cpi roi'!A:C,2,FALSE)</f>
        <v>188.9</v>
      </c>
      <c r="F4529" s="18" t="s">
        <v>13667</v>
      </c>
      <c r="G4529" s="18">
        <v>6.5</v>
      </c>
      <c r="H4529" s="19">
        <v>186000</v>
      </c>
      <c r="I4529" s="18" t="s">
        <v>5906</v>
      </c>
      <c r="J4529" s="18" t="s">
        <v>24</v>
      </c>
      <c r="K4529" s="18" t="s">
        <v>5686</v>
      </c>
      <c r="L4529" s="18" t="s">
        <v>34</v>
      </c>
      <c r="M4529" s="20">
        <v>40000000</v>
      </c>
      <c r="N4529" s="20">
        <v>92913171</v>
      </c>
      <c r="O4529" s="21">
        <f t="shared" si="210"/>
        <v>149871059.83959764</v>
      </c>
      <c r="P4529" s="22">
        <f t="shared" si="211"/>
        <v>232.28292750000003</v>
      </c>
      <c r="Q4529" s="20">
        <f t="shared" si="212"/>
        <v>49186432.503970355</v>
      </c>
      <c r="R4529" s="18" t="s">
        <v>13668</v>
      </c>
      <c r="S4529" s="18">
        <v>96</v>
      </c>
    </row>
    <row r="4530" spans="1:19" x14ac:dyDescent="0.25">
      <c r="A4530" s="18" t="s">
        <v>13669</v>
      </c>
      <c r="B4530" s="18" t="s">
        <v>2004</v>
      </c>
      <c r="C4530" s="18" t="s">
        <v>45</v>
      </c>
      <c r="D4530" s="18">
        <v>2004</v>
      </c>
      <c r="E4530" s="18">
        <f>VLOOKUP(D4530,'cpi roi'!A:C,2,FALSE)</f>
        <v>188.9</v>
      </c>
      <c r="F4530" s="18" t="s">
        <v>13670</v>
      </c>
      <c r="G4530" s="18">
        <v>6.2</v>
      </c>
      <c r="H4530" s="19">
        <v>20000</v>
      </c>
      <c r="I4530" s="18" t="s">
        <v>7855</v>
      </c>
      <c r="J4530" s="18" t="s">
        <v>7634</v>
      </c>
      <c r="K4530" s="18" t="s">
        <v>13662</v>
      </c>
      <c r="L4530" s="18" t="s">
        <v>26</v>
      </c>
      <c r="M4530" s="20">
        <v>7000000</v>
      </c>
      <c r="N4530" s="20">
        <v>24716440</v>
      </c>
      <c r="O4530" s="21">
        <f t="shared" si="210"/>
        <v>39868180.349391207</v>
      </c>
      <c r="P4530" s="22">
        <f t="shared" si="211"/>
        <v>353.09199999999998</v>
      </c>
      <c r="Q4530" s="20">
        <f t="shared" si="212"/>
        <v>13084404.446797248</v>
      </c>
      <c r="R4530" s="18" t="s">
        <v>10846</v>
      </c>
      <c r="S4530" s="18">
        <v>122</v>
      </c>
    </row>
    <row r="4531" spans="1:19" x14ac:dyDescent="0.25">
      <c r="A4531" s="18" t="s">
        <v>13671</v>
      </c>
      <c r="B4531" s="18" t="s">
        <v>37</v>
      </c>
      <c r="C4531" s="18" t="s">
        <v>67</v>
      </c>
      <c r="D4531" s="18">
        <v>2004</v>
      </c>
      <c r="E4531" s="18">
        <f>VLOOKUP(D4531,'cpi roi'!A:C,2,FALSE)</f>
        <v>188.9</v>
      </c>
      <c r="F4531" s="18" t="s">
        <v>13510</v>
      </c>
      <c r="G4531" s="18">
        <v>7.7</v>
      </c>
      <c r="H4531" s="19">
        <v>201000</v>
      </c>
      <c r="I4531" s="18" t="s">
        <v>11947</v>
      </c>
      <c r="J4531" s="18" t="s">
        <v>13672</v>
      </c>
      <c r="K4531" s="18" t="s">
        <v>5686</v>
      </c>
      <c r="L4531" s="18" t="s">
        <v>34</v>
      </c>
      <c r="M4531" s="20">
        <v>25000000</v>
      </c>
      <c r="N4531" s="20">
        <v>116650613</v>
      </c>
      <c r="O4531" s="21">
        <f t="shared" si="210"/>
        <v>188160094.12969822</v>
      </c>
      <c r="P4531" s="22">
        <f t="shared" si="211"/>
        <v>466.60245199999997</v>
      </c>
      <c r="Q4531" s="20">
        <f t="shared" si="212"/>
        <v>61752574.377977766</v>
      </c>
      <c r="R4531" s="18" t="s">
        <v>3747</v>
      </c>
      <c r="S4531" s="18">
        <v>106</v>
      </c>
    </row>
    <row r="4532" spans="1:19" x14ac:dyDescent="0.25">
      <c r="A4532" s="18" t="s">
        <v>13673</v>
      </c>
      <c r="B4532" s="18" t="s">
        <v>20</v>
      </c>
      <c r="C4532" s="18" t="s">
        <v>38</v>
      </c>
      <c r="D4532" s="18">
        <v>2004</v>
      </c>
      <c r="E4532" s="18">
        <f>VLOOKUP(D4532,'cpi roi'!A:C,2,FALSE)</f>
        <v>188.9</v>
      </c>
      <c r="F4532" s="18" t="s">
        <v>13674</v>
      </c>
      <c r="G4532" s="18">
        <v>7.2</v>
      </c>
      <c r="H4532" s="19">
        <v>162000</v>
      </c>
      <c r="I4532" s="18" t="s">
        <v>9741</v>
      </c>
      <c r="J4532" s="18" t="s">
        <v>9741</v>
      </c>
      <c r="K4532" s="18" t="s">
        <v>9741</v>
      </c>
      <c r="L4532" s="18" t="s">
        <v>34</v>
      </c>
      <c r="M4532" s="20">
        <v>32000000</v>
      </c>
      <c r="N4532" s="20">
        <v>50826898</v>
      </c>
      <c r="O4532" s="21">
        <f t="shared" si="210"/>
        <v>81984943.465325564</v>
      </c>
      <c r="P4532" s="22">
        <f t="shared" si="211"/>
        <v>158.83405625</v>
      </c>
      <c r="Q4532" s="20">
        <f t="shared" si="212"/>
        <v>26906775.013234515</v>
      </c>
      <c r="R4532" s="18" t="s">
        <v>48</v>
      </c>
      <c r="S4532" s="18">
        <v>98</v>
      </c>
    </row>
    <row r="4533" spans="1:19" x14ac:dyDescent="0.25">
      <c r="A4533" s="18" t="s">
        <v>13675</v>
      </c>
      <c r="B4533" s="18" t="s">
        <v>37</v>
      </c>
      <c r="C4533" s="18" t="s">
        <v>45</v>
      </c>
      <c r="D4533" s="18">
        <v>2004</v>
      </c>
      <c r="E4533" s="18">
        <f>VLOOKUP(D4533,'cpi roi'!A:C,2,FALSE)</f>
        <v>188.9</v>
      </c>
      <c r="F4533" s="18" t="s">
        <v>13566</v>
      </c>
      <c r="G4533" s="18">
        <v>5.4</v>
      </c>
      <c r="H4533" s="19">
        <v>16000</v>
      </c>
      <c r="I4533" s="18" t="s">
        <v>13676</v>
      </c>
      <c r="J4533" s="18" t="s">
        <v>9684</v>
      </c>
      <c r="K4533" s="18" t="s">
        <v>11952</v>
      </c>
      <c r="L4533" s="18" t="s">
        <v>34</v>
      </c>
      <c r="M4533" s="20">
        <v>10000000</v>
      </c>
      <c r="N4533" s="20">
        <v>10143022</v>
      </c>
      <c r="O4533" s="21">
        <f t="shared" si="210"/>
        <v>16360925.375330862</v>
      </c>
      <c r="P4533" s="22">
        <f t="shared" si="211"/>
        <v>101.43021999999999</v>
      </c>
      <c r="Q4533" s="20">
        <f t="shared" si="212"/>
        <v>5369519.3223928008</v>
      </c>
      <c r="R4533" s="18" t="s">
        <v>122</v>
      </c>
      <c r="S4533" s="18">
        <v>89</v>
      </c>
    </row>
    <row r="4534" spans="1:19" x14ac:dyDescent="0.25">
      <c r="A4534" s="18" t="s">
        <v>13677</v>
      </c>
      <c r="B4534" s="18" t="s">
        <v>2004</v>
      </c>
      <c r="C4534" s="18" t="s">
        <v>56</v>
      </c>
      <c r="D4534" s="18">
        <v>2004</v>
      </c>
      <c r="E4534" s="18">
        <f>VLOOKUP(D4534,'cpi roi'!A:C,2,FALSE)</f>
        <v>188.9</v>
      </c>
      <c r="F4534" s="18" t="s">
        <v>13604</v>
      </c>
      <c r="G4534" s="18">
        <v>5.9</v>
      </c>
      <c r="H4534" s="19">
        <v>140000</v>
      </c>
      <c r="I4534" s="18" t="s">
        <v>12717</v>
      </c>
      <c r="J4534" s="18" t="s">
        <v>13678</v>
      </c>
      <c r="K4534" s="18" t="s">
        <v>10682</v>
      </c>
      <c r="L4534" s="18" t="s">
        <v>34</v>
      </c>
      <c r="M4534" s="20">
        <v>10000000</v>
      </c>
      <c r="N4534" s="20">
        <v>187281115</v>
      </c>
      <c r="O4534" s="21">
        <f t="shared" si="210"/>
        <v>302088701.64372683</v>
      </c>
      <c r="P4534" s="22">
        <f t="shared" si="211"/>
        <v>1872.81115</v>
      </c>
      <c r="Q4534" s="20">
        <f t="shared" si="212"/>
        <v>99142993.647432506</v>
      </c>
      <c r="R4534" s="18" t="s">
        <v>35</v>
      </c>
      <c r="S4534" s="18">
        <v>91</v>
      </c>
    </row>
    <row r="4535" spans="1:19" x14ac:dyDescent="0.25">
      <c r="A4535" s="18" t="s">
        <v>13679</v>
      </c>
      <c r="B4535" s="18" t="s">
        <v>37</v>
      </c>
      <c r="C4535" s="18" t="s">
        <v>38</v>
      </c>
      <c r="D4535" s="18">
        <v>2004</v>
      </c>
      <c r="E4535" s="18">
        <f>VLOOKUP(D4535,'cpi roi'!A:C,2,FALSE)</f>
        <v>188.9</v>
      </c>
      <c r="F4535" s="18" t="s">
        <v>13680</v>
      </c>
      <c r="G4535" s="18">
        <v>5.9</v>
      </c>
      <c r="H4535" s="19">
        <v>87000</v>
      </c>
      <c r="I4535" s="18" t="s">
        <v>10101</v>
      </c>
      <c r="J4535" s="18" t="s">
        <v>13681</v>
      </c>
      <c r="K4535" s="18" t="s">
        <v>2756</v>
      </c>
      <c r="L4535" s="18" t="s">
        <v>34</v>
      </c>
      <c r="M4535" s="20">
        <v>110000000</v>
      </c>
      <c r="N4535" s="20">
        <v>72178895</v>
      </c>
      <c r="O4535" s="21">
        <f t="shared" si="210"/>
        <v>116426200.66966647</v>
      </c>
      <c r="P4535" s="22">
        <f t="shared" si="211"/>
        <v>65.617177272727261</v>
      </c>
      <c r="Q4535" s="20">
        <f t="shared" si="212"/>
        <v>38210108.523028053</v>
      </c>
      <c r="R4535" s="18" t="s">
        <v>1729</v>
      </c>
      <c r="S4535" s="18">
        <v>120</v>
      </c>
    </row>
    <row r="4536" spans="1:19" x14ac:dyDescent="0.25">
      <c r="A4536" s="18" t="s">
        <v>13682</v>
      </c>
      <c r="B4536" s="18" t="s">
        <v>2004</v>
      </c>
      <c r="C4536" s="18" t="s">
        <v>45</v>
      </c>
      <c r="D4536" s="18">
        <v>2004</v>
      </c>
      <c r="E4536" s="18">
        <f>VLOOKUP(D4536,'cpi roi'!A:C,2,FALSE)</f>
        <v>188.9</v>
      </c>
      <c r="F4536" s="18" t="s">
        <v>13683</v>
      </c>
      <c r="G4536" s="18">
        <v>6.3</v>
      </c>
      <c r="H4536" s="19">
        <v>61000</v>
      </c>
      <c r="I4536" s="18" t="s">
        <v>1349</v>
      </c>
      <c r="J4536" s="18" t="s">
        <v>2548</v>
      </c>
      <c r="K4536" s="18" t="s">
        <v>10170</v>
      </c>
      <c r="L4536" s="18" t="s">
        <v>26</v>
      </c>
      <c r="M4536" s="20">
        <v>31000000</v>
      </c>
      <c r="N4536" s="20">
        <v>41682237</v>
      </c>
      <c r="O4536" s="21">
        <f t="shared" si="210"/>
        <v>67234397.109052405</v>
      </c>
      <c r="P4536" s="22">
        <f t="shared" si="211"/>
        <v>134.45882903225805</v>
      </c>
      <c r="Q4536" s="20">
        <f t="shared" si="212"/>
        <v>22065768.660667021</v>
      </c>
      <c r="R4536" s="18" t="s">
        <v>65</v>
      </c>
      <c r="S4536" s="18">
        <v>98</v>
      </c>
    </row>
    <row r="4537" spans="1:19" x14ac:dyDescent="0.25">
      <c r="A4537" s="18" t="s">
        <v>13684</v>
      </c>
      <c r="B4537" s="18" t="s">
        <v>37</v>
      </c>
      <c r="C4537" s="18" t="s">
        <v>38</v>
      </c>
      <c r="D4537" s="18">
        <v>2004</v>
      </c>
      <c r="E4537" s="18">
        <f>VLOOKUP(D4537,'cpi roi'!A:C,2,FALSE)</f>
        <v>188.9</v>
      </c>
      <c r="F4537" s="18" t="s">
        <v>13097</v>
      </c>
      <c r="G4537" s="18">
        <v>3.7</v>
      </c>
      <c r="H4537" s="19">
        <v>35000</v>
      </c>
      <c r="I4537" s="18" t="s">
        <v>6909</v>
      </c>
      <c r="J4537" s="18" t="s">
        <v>6909</v>
      </c>
      <c r="K4537" s="18" t="s">
        <v>13685</v>
      </c>
      <c r="L4537" s="18" t="s">
        <v>34</v>
      </c>
      <c r="M4537" s="20">
        <v>50000000</v>
      </c>
      <c r="N4537" s="20">
        <v>71992655</v>
      </c>
      <c r="O4537" s="21">
        <f t="shared" si="210"/>
        <v>116125791.31021704</v>
      </c>
      <c r="P4537" s="22">
        <f t="shared" si="211"/>
        <v>143.98531</v>
      </c>
      <c r="Q4537" s="20">
        <f t="shared" si="212"/>
        <v>38111516.675489679</v>
      </c>
      <c r="R4537" s="18" t="s">
        <v>8990</v>
      </c>
      <c r="S4537" s="18">
        <v>93</v>
      </c>
    </row>
    <row r="4538" spans="1:19" x14ac:dyDescent="0.25">
      <c r="A4538" s="18" t="s">
        <v>13686</v>
      </c>
      <c r="B4538" s="18" t="s">
        <v>341</v>
      </c>
      <c r="C4538" s="18" t="s">
        <v>394</v>
      </c>
      <c r="D4538" s="18">
        <v>2004</v>
      </c>
      <c r="E4538" s="18">
        <f>VLOOKUP(D4538,'cpi roi'!A:C,2,FALSE)</f>
        <v>188.9</v>
      </c>
      <c r="F4538" s="18" t="s">
        <v>13687</v>
      </c>
      <c r="G4538" s="18">
        <v>6.6</v>
      </c>
      <c r="H4538" s="19">
        <v>185000</v>
      </c>
      <c r="I4538" s="18" t="s">
        <v>2060</v>
      </c>
      <c r="J4538" s="18" t="s">
        <v>13688</v>
      </c>
      <c r="K4538" s="18" t="s">
        <v>2096</v>
      </c>
      <c r="L4538" s="18" t="s">
        <v>34</v>
      </c>
      <c r="M4538" s="20">
        <v>165000000</v>
      </c>
      <c r="N4538" s="20">
        <v>314215454</v>
      </c>
      <c r="O4538" s="21">
        <f t="shared" si="210"/>
        <v>506836679.90365267</v>
      </c>
      <c r="P4538" s="22">
        <f t="shared" si="211"/>
        <v>190.43360848484849</v>
      </c>
      <c r="Q4538" s="20">
        <f t="shared" si="212"/>
        <v>166339573.31921652</v>
      </c>
      <c r="R4538" s="18" t="s">
        <v>5112</v>
      </c>
      <c r="S4538" s="18">
        <v>100</v>
      </c>
    </row>
    <row r="4539" spans="1:19" x14ac:dyDescent="0.25">
      <c r="A4539" s="18" t="s">
        <v>13689</v>
      </c>
      <c r="B4539" s="18" t="s">
        <v>2004</v>
      </c>
      <c r="C4539" s="18" t="s">
        <v>29</v>
      </c>
      <c r="D4539" s="18">
        <v>2004</v>
      </c>
      <c r="E4539" s="18">
        <f>VLOOKUP(D4539,'cpi roi'!A:C,2,FALSE)</f>
        <v>188.9</v>
      </c>
      <c r="F4539" s="18" t="s">
        <v>13057</v>
      </c>
      <c r="G4539" s="18">
        <v>5.9</v>
      </c>
      <c r="H4539" s="19">
        <v>45000</v>
      </c>
      <c r="I4539" s="18" t="s">
        <v>6812</v>
      </c>
      <c r="J4539" s="18" t="s">
        <v>9216</v>
      </c>
      <c r="K4539" s="18" t="s">
        <v>10321</v>
      </c>
      <c r="L4539" s="18" t="s">
        <v>34</v>
      </c>
      <c r="M4539" s="20">
        <v>19000000</v>
      </c>
      <c r="N4539" s="20">
        <v>73029190</v>
      </c>
      <c r="O4539" s="21">
        <f t="shared" si="210"/>
        <v>117797745.8602435</v>
      </c>
      <c r="P4539" s="22">
        <f t="shared" si="211"/>
        <v>384.36415789473688</v>
      </c>
      <c r="Q4539" s="20">
        <f t="shared" si="212"/>
        <v>38660238.221281104</v>
      </c>
      <c r="R4539" s="18" t="s">
        <v>48</v>
      </c>
      <c r="S4539" s="18">
        <v>95</v>
      </c>
    </row>
    <row r="4540" spans="1:19" x14ac:dyDescent="0.25">
      <c r="A4540" s="18" t="s">
        <v>13690</v>
      </c>
      <c r="B4540" s="18" t="s">
        <v>37</v>
      </c>
      <c r="C4540" s="18" t="s">
        <v>67</v>
      </c>
      <c r="D4540" s="18">
        <v>2004</v>
      </c>
      <c r="E4540" s="18">
        <f>VLOOKUP(D4540,'cpi roi'!A:C,2,FALSE)</f>
        <v>188.9</v>
      </c>
      <c r="F4540" s="18" t="s">
        <v>12737</v>
      </c>
      <c r="G4540" s="18">
        <v>7.5</v>
      </c>
      <c r="H4540" s="19">
        <v>50000</v>
      </c>
      <c r="I4540" s="18" t="s">
        <v>13691</v>
      </c>
      <c r="J4540" s="18" t="s">
        <v>13692</v>
      </c>
      <c r="K4540" s="18" t="s">
        <v>512</v>
      </c>
      <c r="L4540" s="18" t="s">
        <v>199</v>
      </c>
      <c r="M4540" s="20">
        <v>28000000</v>
      </c>
      <c r="N4540" s="20">
        <v>64445708</v>
      </c>
      <c r="O4540" s="21">
        <f t="shared" si="210"/>
        <v>103952394.00529379</v>
      </c>
      <c r="P4540" s="22">
        <f t="shared" si="211"/>
        <v>230.16324285714288</v>
      </c>
      <c r="Q4540" s="20">
        <f t="shared" si="212"/>
        <v>34116309.158284806</v>
      </c>
      <c r="R4540" s="18" t="s">
        <v>13693</v>
      </c>
      <c r="S4540" s="18">
        <v>135</v>
      </c>
    </row>
    <row r="4541" spans="1:19" x14ac:dyDescent="0.25">
      <c r="A4541" s="18" t="s">
        <v>13694</v>
      </c>
      <c r="B4541" s="18" t="s">
        <v>20</v>
      </c>
      <c r="C4541" s="18" t="s">
        <v>108</v>
      </c>
      <c r="D4541" s="18">
        <v>2004</v>
      </c>
      <c r="E4541" s="18">
        <f>VLOOKUP(D4541,'cpi roi'!A:C,2,FALSE)</f>
        <v>188.9</v>
      </c>
      <c r="F4541" s="18" t="s">
        <v>13695</v>
      </c>
      <c r="G4541" s="18">
        <v>6.4</v>
      </c>
      <c r="H4541" s="19">
        <v>59000</v>
      </c>
      <c r="I4541" s="18" t="s">
        <v>3789</v>
      </c>
      <c r="J4541" s="18" t="s">
        <v>13191</v>
      </c>
      <c r="K4541" s="18" t="s">
        <v>2080</v>
      </c>
      <c r="L4541" s="18" t="s">
        <v>1425</v>
      </c>
      <c r="M4541" s="20">
        <v>27000000</v>
      </c>
      <c r="N4541" s="20">
        <v>21148829</v>
      </c>
      <c r="O4541" s="21">
        <f t="shared" si="210"/>
        <v>34113542.595553197</v>
      </c>
      <c r="P4541" s="22">
        <f t="shared" si="211"/>
        <v>78.328996296296296</v>
      </c>
      <c r="Q4541" s="20">
        <f t="shared" si="212"/>
        <v>11195780.307040762</v>
      </c>
      <c r="R4541" s="18" t="s">
        <v>8990</v>
      </c>
      <c r="S4541" s="18">
        <v>106</v>
      </c>
    </row>
    <row r="4542" spans="1:19" x14ac:dyDescent="0.25">
      <c r="A4542" s="18" t="s">
        <v>13696</v>
      </c>
      <c r="B4542" s="18" t="s">
        <v>2711</v>
      </c>
      <c r="C4542" s="18" t="s">
        <v>21</v>
      </c>
      <c r="D4542" s="18">
        <v>2004</v>
      </c>
      <c r="E4542" s="18">
        <f>VLOOKUP(D4542,'cpi roi'!A:C,2,FALSE)</f>
        <v>188.9</v>
      </c>
      <c r="F4542" s="18" t="s">
        <v>12639</v>
      </c>
      <c r="G4542" s="18">
        <v>7.6</v>
      </c>
      <c r="H4542" s="19">
        <v>67000</v>
      </c>
      <c r="I4542" s="18" t="s">
        <v>7246</v>
      </c>
      <c r="J4542" s="18" t="s">
        <v>7246</v>
      </c>
      <c r="K4542" s="18" t="s">
        <v>13697</v>
      </c>
      <c r="L4542" s="18" t="s">
        <v>34</v>
      </c>
      <c r="M4542" s="20">
        <v>0</v>
      </c>
      <c r="N4542" s="20">
        <v>1532932</v>
      </c>
      <c r="O4542" s="21">
        <f t="shared" si="210"/>
        <v>2472654.2106934884</v>
      </c>
      <c r="P4542" s="22">
        <f t="shared" si="211"/>
        <v>0</v>
      </c>
      <c r="Q4542" s="20">
        <f t="shared" si="212"/>
        <v>811504.49973530963</v>
      </c>
      <c r="R4542" s="18" t="s">
        <v>13698</v>
      </c>
      <c r="S4542" s="18">
        <v>105</v>
      </c>
    </row>
    <row r="4543" spans="1:19" x14ac:dyDescent="0.25">
      <c r="A4543" s="18" t="s">
        <v>13699</v>
      </c>
      <c r="B4543" s="18" t="s">
        <v>37</v>
      </c>
      <c r="C4543" s="18" t="s">
        <v>45</v>
      </c>
      <c r="D4543" s="18">
        <v>2004</v>
      </c>
      <c r="E4543" s="18">
        <f>VLOOKUP(D4543,'cpi roi'!A:C,2,FALSE)</f>
        <v>188.9</v>
      </c>
      <c r="F4543" s="18" t="s">
        <v>13564</v>
      </c>
      <c r="G4543" s="18">
        <v>5.9</v>
      </c>
      <c r="H4543" s="19">
        <v>38000</v>
      </c>
      <c r="I4543" s="18" t="s">
        <v>1538</v>
      </c>
      <c r="J4543" s="18" t="s">
        <v>13700</v>
      </c>
      <c r="K4543" s="18" t="s">
        <v>11987</v>
      </c>
      <c r="L4543" s="18" t="s">
        <v>34</v>
      </c>
      <c r="M4543" s="20">
        <v>22000000</v>
      </c>
      <c r="N4543" s="20">
        <v>37666766</v>
      </c>
      <c r="O4543" s="21">
        <f t="shared" si="210"/>
        <v>60757350.980412908</v>
      </c>
      <c r="P4543" s="22">
        <f t="shared" si="211"/>
        <v>171.21257272727271</v>
      </c>
      <c r="Q4543" s="20">
        <f t="shared" si="212"/>
        <v>19940056.114346214</v>
      </c>
      <c r="R4543" s="18" t="s">
        <v>10357</v>
      </c>
      <c r="S4543" s="18">
        <v>111</v>
      </c>
    </row>
    <row r="4544" spans="1:19" x14ac:dyDescent="0.25">
      <c r="A4544" s="18" t="s">
        <v>10326</v>
      </c>
      <c r="B4544" s="18" t="s">
        <v>2004</v>
      </c>
      <c r="C4544" s="18" t="s">
        <v>38</v>
      </c>
      <c r="D4544" s="18">
        <v>2004</v>
      </c>
      <c r="E4544" s="18">
        <f>VLOOKUP(D4544,'cpi roi'!A:C,2,FALSE)</f>
        <v>188.9</v>
      </c>
      <c r="F4544" s="18" t="s">
        <v>13701</v>
      </c>
      <c r="G4544" s="18">
        <v>4.5</v>
      </c>
      <c r="H4544" s="19">
        <v>41000</v>
      </c>
      <c r="I4544" s="18" t="s">
        <v>12721</v>
      </c>
      <c r="J4544" s="18" t="s">
        <v>2911</v>
      </c>
      <c r="K4544" s="18" t="s">
        <v>13702</v>
      </c>
      <c r="L4544" s="18" t="s">
        <v>34</v>
      </c>
      <c r="M4544" s="20">
        <v>25000000</v>
      </c>
      <c r="N4544" s="20">
        <v>71255003</v>
      </c>
      <c r="O4544" s="21">
        <f t="shared" si="210"/>
        <v>114935941.84277394</v>
      </c>
      <c r="P4544" s="22">
        <f t="shared" si="211"/>
        <v>285.02001199999995</v>
      </c>
      <c r="Q4544" s="20">
        <f t="shared" si="212"/>
        <v>37721017.998941235</v>
      </c>
      <c r="R4544" s="18" t="s">
        <v>184</v>
      </c>
      <c r="S4544" s="18">
        <v>97</v>
      </c>
    </row>
    <row r="4545" spans="1:19" x14ac:dyDescent="0.25">
      <c r="A4545" s="18" t="s">
        <v>13703</v>
      </c>
      <c r="B4545" s="18" t="s">
        <v>2004</v>
      </c>
      <c r="C4545" s="18" t="s">
        <v>21</v>
      </c>
      <c r="D4545" s="18">
        <v>2004</v>
      </c>
      <c r="E4545" s="18">
        <f>VLOOKUP(D4545,'cpi roi'!A:C,2,FALSE)</f>
        <v>188.9</v>
      </c>
      <c r="F4545" s="18" t="s">
        <v>13704</v>
      </c>
      <c r="G4545" s="18">
        <v>7</v>
      </c>
      <c r="H4545" s="19">
        <v>53000</v>
      </c>
      <c r="I4545" s="18" t="s">
        <v>10594</v>
      </c>
      <c r="J4545" s="18" t="s">
        <v>13705</v>
      </c>
      <c r="K4545" s="18" t="s">
        <v>11857</v>
      </c>
      <c r="L4545" s="18" t="s">
        <v>34</v>
      </c>
      <c r="M4545" s="20">
        <v>30000000</v>
      </c>
      <c r="N4545" s="20">
        <v>21741598</v>
      </c>
      <c r="O4545" s="21">
        <f t="shared" si="210"/>
        <v>35069692.485971406</v>
      </c>
      <c r="P4545" s="22">
        <f t="shared" si="211"/>
        <v>72.47199333333333</v>
      </c>
      <c r="Q4545" s="20">
        <f t="shared" si="212"/>
        <v>11509580.730545262</v>
      </c>
      <c r="R4545" s="18" t="s">
        <v>122</v>
      </c>
      <c r="S4545" s="18">
        <v>114</v>
      </c>
    </row>
    <row r="4546" spans="1:19" x14ac:dyDescent="0.25">
      <c r="A4546" s="18" t="s">
        <v>13706</v>
      </c>
      <c r="B4546" s="18" t="s">
        <v>2004</v>
      </c>
      <c r="C4546" s="18" t="s">
        <v>38</v>
      </c>
      <c r="D4546" s="18">
        <v>2004</v>
      </c>
      <c r="E4546" s="18">
        <f>VLOOKUP(D4546,'cpi roi'!A:C,2,FALSE)</f>
        <v>188.9</v>
      </c>
      <c r="F4546" s="18" t="s">
        <v>13561</v>
      </c>
      <c r="G4546" s="18">
        <v>6.5</v>
      </c>
      <c r="H4546" s="19">
        <v>95000</v>
      </c>
      <c r="I4546" s="18" t="s">
        <v>9319</v>
      </c>
      <c r="J4546" s="18" t="s">
        <v>2488</v>
      </c>
      <c r="K4546" s="18" t="s">
        <v>4063</v>
      </c>
      <c r="L4546" s="18" t="s">
        <v>34</v>
      </c>
      <c r="M4546" s="20">
        <v>25000000</v>
      </c>
      <c r="N4546" s="20">
        <v>57678321</v>
      </c>
      <c r="O4546" s="21">
        <f t="shared" si="210"/>
        <v>93036444.72578083</v>
      </c>
      <c r="P4546" s="22">
        <f t="shared" si="211"/>
        <v>230.71328399999999</v>
      </c>
      <c r="Q4546" s="20">
        <f t="shared" si="212"/>
        <v>30533785.60084701</v>
      </c>
      <c r="R4546" s="18" t="s">
        <v>2031</v>
      </c>
      <c r="S4546" s="18">
        <v>94</v>
      </c>
    </row>
    <row r="4547" spans="1:19" x14ac:dyDescent="0.25">
      <c r="A4547" s="18" t="s">
        <v>13707</v>
      </c>
      <c r="B4547" s="18" t="s">
        <v>20</v>
      </c>
      <c r="C4547" s="18" t="s">
        <v>67</v>
      </c>
      <c r="D4547" s="18">
        <v>2004</v>
      </c>
      <c r="E4547" s="18">
        <f>VLOOKUP(D4547,'cpi roi'!A:C,2,FALSE)</f>
        <v>188.9</v>
      </c>
      <c r="F4547" s="18" t="s">
        <v>13708</v>
      </c>
      <c r="G4547" s="18">
        <v>7.1</v>
      </c>
      <c r="H4547" s="19">
        <v>48000</v>
      </c>
      <c r="I4547" s="18" t="s">
        <v>1886</v>
      </c>
      <c r="J4547" s="18" t="s">
        <v>1886</v>
      </c>
      <c r="K4547" s="18" t="s">
        <v>5713</v>
      </c>
      <c r="L4547" s="18" t="s">
        <v>34</v>
      </c>
      <c r="M4547" s="20">
        <v>11000000</v>
      </c>
      <c r="N4547" s="20">
        <v>17050017</v>
      </c>
      <c r="O4547" s="21">
        <f t="shared" ref="O4547:O4610" si="213">(304.7/E4547)*N4547</f>
        <v>27502065.53679195</v>
      </c>
      <c r="P4547" s="22">
        <f t="shared" ref="P4547:P4610" si="214">IFERROR(N4547/M4547, 0)*100</f>
        <v>155.00015454545456</v>
      </c>
      <c r="Q4547" s="20">
        <f t="shared" ref="Q4547:Q4610" si="215">N4547/(E4547/100)</f>
        <v>9025948.6500794068</v>
      </c>
      <c r="R4547" s="18" t="s">
        <v>9442</v>
      </c>
      <c r="S4547" s="18">
        <v>118</v>
      </c>
    </row>
    <row r="4548" spans="1:19" x14ac:dyDescent="0.25">
      <c r="A4548" s="18" t="s">
        <v>13709</v>
      </c>
      <c r="B4548" s="18" t="s">
        <v>2004</v>
      </c>
      <c r="C4548" s="18" t="s">
        <v>38</v>
      </c>
      <c r="D4548" s="18">
        <v>2004</v>
      </c>
      <c r="E4548" s="18">
        <f>VLOOKUP(D4548,'cpi roi'!A:C,2,FALSE)</f>
        <v>188.9</v>
      </c>
      <c r="F4548" s="18" t="s">
        <v>12512</v>
      </c>
      <c r="G4548" s="18">
        <v>4.7</v>
      </c>
      <c r="H4548" s="19">
        <v>30000</v>
      </c>
      <c r="I4548" s="18" t="s">
        <v>4612</v>
      </c>
      <c r="J4548" s="18" t="s">
        <v>9624</v>
      </c>
      <c r="K4548" s="18" t="s">
        <v>12853</v>
      </c>
      <c r="L4548" s="18" t="s">
        <v>34</v>
      </c>
      <c r="M4548" s="20">
        <v>20000000</v>
      </c>
      <c r="N4548" s="20">
        <v>70992898</v>
      </c>
      <c r="O4548" s="21">
        <f t="shared" si="213"/>
        <v>114513160.51138167</v>
      </c>
      <c r="P4548" s="22">
        <f t="shared" si="214"/>
        <v>354.96449000000001</v>
      </c>
      <c r="Q4548" s="20">
        <f t="shared" si="215"/>
        <v>37582264.690312333</v>
      </c>
      <c r="R4548" s="18" t="s">
        <v>10878</v>
      </c>
      <c r="S4548" s="18">
        <v>97</v>
      </c>
    </row>
    <row r="4549" spans="1:19" x14ac:dyDescent="0.25">
      <c r="A4549" s="18" t="s">
        <v>13710</v>
      </c>
      <c r="B4549" s="18" t="s">
        <v>20</v>
      </c>
      <c r="C4549" s="18" t="s">
        <v>21</v>
      </c>
      <c r="D4549" s="18">
        <v>2004</v>
      </c>
      <c r="E4549" s="18">
        <f>VLOOKUP(D4549,'cpi roi'!A:C,2,FALSE)</f>
        <v>188.9</v>
      </c>
      <c r="F4549" s="18" t="s">
        <v>13711</v>
      </c>
      <c r="G4549" s="18">
        <v>6.4</v>
      </c>
      <c r="H4549" s="19">
        <v>6500</v>
      </c>
      <c r="I4549" s="18" t="s">
        <v>11378</v>
      </c>
      <c r="J4549" s="18" t="s">
        <v>13712</v>
      </c>
      <c r="K4549" s="18" t="s">
        <v>11378</v>
      </c>
      <c r="L4549" s="18" t="s">
        <v>34</v>
      </c>
      <c r="M4549" s="20">
        <v>0</v>
      </c>
      <c r="N4549" s="20">
        <v>217499</v>
      </c>
      <c r="O4549" s="21">
        <f t="shared" si="213"/>
        <v>350830.83800952882</v>
      </c>
      <c r="P4549" s="22">
        <f t="shared" si="214"/>
        <v>0</v>
      </c>
      <c r="Q4549" s="20">
        <f t="shared" si="215"/>
        <v>115139.75648491265</v>
      </c>
      <c r="R4549" s="18" t="s">
        <v>13713</v>
      </c>
      <c r="S4549" s="18">
        <v>97</v>
      </c>
    </row>
    <row r="4550" spans="1:19" x14ac:dyDescent="0.25">
      <c r="A4550" s="18" t="s">
        <v>13714</v>
      </c>
      <c r="B4550" s="18" t="s">
        <v>37</v>
      </c>
      <c r="C4550" s="18" t="s">
        <v>45</v>
      </c>
      <c r="D4550" s="18">
        <v>2004</v>
      </c>
      <c r="E4550" s="18">
        <f>VLOOKUP(D4550,'cpi roi'!A:C,2,FALSE)</f>
        <v>188.9</v>
      </c>
      <c r="F4550" s="18" t="s">
        <v>12942</v>
      </c>
      <c r="G4550" s="18">
        <v>4.7</v>
      </c>
      <c r="H4550" s="19">
        <v>28000</v>
      </c>
      <c r="I4550" s="18" t="s">
        <v>13715</v>
      </c>
      <c r="J4550" s="18" t="s">
        <v>13716</v>
      </c>
      <c r="K4550" s="18" t="s">
        <v>10095</v>
      </c>
      <c r="L4550" s="18" t="s">
        <v>5820</v>
      </c>
      <c r="M4550" s="20">
        <v>15000000</v>
      </c>
      <c r="N4550" s="20">
        <v>33251890</v>
      </c>
      <c r="O4550" s="21">
        <f t="shared" si="213"/>
        <v>53636055.49497088</v>
      </c>
      <c r="P4550" s="22">
        <f t="shared" si="214"/>
        <v>221.67926666666665</v>
      </c>
      <c r="Q4550" s="20">
        <f t="shared" si="215"/>
        <v>17602906.299629435</v>
      </c>
      <c r="R4550" s="18" t="s">
        <v>1729</v>
      </c>
      <c r="S4550" s="18">
        <v>89</v>
      </c>
    </row>
    <row r="4551" spans="1:19" x14ac:dyDescent="0.25">
      <c r="A4551" s="18" t="s">
        <v>13717</v>
      </c>
      <c r="B4551" s="18" t="s">
        <v>2004</v>
      </c>
      <c r="C4551" s="18" t="s">
        <v>45</v>
      </c>
      <c r="D4551" s="18">
        <v>2004</v>
      </c>
      <c r="E4551" s="18">
        <f>VLOOKUP(D4551,'cpi roi'!A:C,2,FALSE)</f>
        <v>188.9</v>
      </c>
      <c r="F4551" s="18" t="s">
        <v>13125</v>
      </c>
      <c r="G4551" s="18">
        <v>6</v>
      </c>
      <c r="H4551" s="19">
        <v>36000</v>
      </c>
      <c r="I4551" s="18" t="s">
        <v>1236</v>
      </c>
      <c r="J4551" s="18" t="s">
        <v>7531</v>
      </c>
      <c r="K4551" s="18" t="s">
        <v>13024</v>
      </c>
      <c r="L4551" s="18" t="s">
        <v>34</v>
      </c>
      <c r="M4551" s="20">
        <v>50000000</v>
      </c>
      <c r="N4551" s="20">
        <v>49718611</v>
      </c>
      <c r="O4551" s="21">
        <f t="shared" si="213"/>
        <v>80197251.305981994</v>
      </c>
      <c r="P4551" s="22">
        <f t="shared" si="214"/>
        <v>99.437222000000006</v>
      </c>
      <c r="Q4551" s="20">
        <f t="shared" si="215"/>
        <v>26320069.348861832</v>
      </c>
      <c r="R4551" s="18" t="s">
        <v>2097</v>
      </c>
      <c r="S4551" s="18">
        <v>119</v>
      </c>
    </row>
    <row r="4552" spans="1:19" x14ac:dyDescent="0.25">
      <c r="A4552" s="18" t="s">
        <v>13718</v>
      </c>
      <c r="B4552" s="18" t="s">
        <v>37</v>
      </c>
      <c r="C4552" s="18" t="s">
        <v>45</v>
      </c>
      <c r="D4552" s="18">
        <v>2004</v>
      </c>
      <c r="E4552" s="18">
        <f>VLOOKUP(D4552,'cpi roi'!A:C,2,FALSE)</f>
        <v>188.9</v>
      </c>
      <c r="F4552" s="18" t="s">
        <v>12827</v>
      </c>
      <c r="G4552" s="18">
        <v>4.3</v>
      </c>
      <c r="H4552" s="19">
        <v>12000</v>
      </c>
      <c r="I4552" s="18" t="s">
        <v>5637</v>
      </c>
      <c r="J4552" s="18" t="s">
        <v>4294</v>
      </c>
      <c r="K4552" s="18" t="s">
        <v>13719</v>
      </c>
      <c r="L4552" s="18" t="s">
        <v>34</v>
      </c>
      <c r="M4552" s="20">
        <v>26000000</v>
      </c>
      <c r="N4552" s="20">
        <v>48551322</v>
      </c>
      <c r="O4552" s="21">
        <f t="shared" si="213"/>
        <v>78314387.577554256</v>
      </c>
      <c r="P4552" s="22">
        <f t="shared" si="214"/>
        <v>186.73585384615384</v>
      </c>
      <c r="Q4552" s="20">
        <f t="shared" si="215"/>
        <v>25702129.16887242</v>
      </c>
      <c r="R4552" s="18" t="s">
        <v>184</v>
      </c>
      <c r="S4552" s="18">
        <v>93</v>
      </c>
    </row>
    <row r="4553" spans="1:19" x14ac:dyDescent="0.25">
      <c r="A4553" s="18" t="s">
        <v>13720</v>
      </c>
      <c r="B4553" s="18" t="s">
        <v>37</v>
      </c>
      <c r="C4553" s="18" t="s">
        <v>38</v>
      </c>
      <c r="D4553" s="18">
        <v>2004</v>
      </c>
      <c r="E4553" s="18">
        <f>VLOOKUP(D4553,'cpi roi'!A:C,2,FALSE)</f>
        <v>188.9</v>
      </c>
      <c r="F4553" s="18" t="s">
        <v>13683</v>
      </c>
      <c r="G4553" s="18">
        <v>6</v>
      </c>
      <c r="H4553" s="19">
        <v>83000</v>
      </c>
      <c r="I4553" s="18" t="s">
        <v>13721</v>
      </c>
      <c r="J4553" s="18" t="s">
        <v>13721</v>
      </c>
      <c r="K4553" s="18" t="s">
        <v>9137</v>
      </c>
      <c r="L4553" s="18" t="s">
        <v>34</v>
      </c>
      <c r="M4553" s="20">
        <v>70000000</v>
      </c>
      <c r="N4553" s="20">
        <v>57947036</v>
      </c>
      <c r="O4553" s="21">
        <f t="shared" si="213"/>
        <v>93469888.137638956</v>
      </c>
      <c r="P4553" s="22">
        <f t="shared" si="214"/>
        <v>82.781480000000002</v>
      </c>
      <c r="Q4553" s="20">
        <f t="shared" si="215"/>
        <v>30676038.115404975</v>
      </c>
      <c r="R4553" s="18" t="s">
        <v>48</v>
      </c>
      <c r="S4553" s="18">
        <v>106</v>
      </c>
    </row>
    <row r="4554" spans="1:19" x14ac:dyDescent="0.25">
      <c r="A4554" s="18" t="s">
        <v>13722</v>
      </c>
      <c r="B4554" s="18" t="s">
        <v>2004</v>
      </c>
      <c r="C4554" s="18" t="s">
        <v>21</v>
      </c>
      <c r="D4554" s="18">
        <v>2004</v>
      </c>
      <c r="E4554" s="18">
        <f>VLOOKUP(D4554,'cpi roi'!A:C,2,FALSE)</f>
        <v>188.9</v>
      </c>
      <c r="F4554" s="18" t="s">
        <v>13674</v>
      </c>
      <c r="G4554" s="18">
        <v>6.2</v>
      </c>
      <c r="H4554" s="19">
        <v>32000</v>
      </c>
      <c r="I4554" s="18" t="s">
        <v>13723</v>
      </c>
      <c r="J4554" s="18" t="s">
        <v>13723</v>
      </c>
      <c r="K4554" s="18" t="s">
        <v>101</v>
      </c>
      <c r="L4554" s="18" t="s">
        <v>34</v>
      </c>
      <c r="M4554" s="20">
        <v>0</v>
      </c>
      <c r="N4554" s="20">
        <v>3222439</v>
      </c>
      <c r="O4554" s="21">
        <f t="shared" si="213"/>
        <v>5197867.4605611432</v>
      </c>
      <c r="P4554" s="22">
        <f t="shared" si="214"/>
        <v>0</v>
      </c>
      <c r="Q4554" s="20">
        <f t="shared" si="215"/>
        <v>1705896.7707781894</v>
      </c>
      <c r="R4554" s="18" t="s">
        <v>13724</v>
      </c>
      <c r="S4554" s="18">
        <v>95</v>
      </c>
    </row>
    <row r="4555" spans="1:19" x14ac:dyDescent="0.25">
      <c r="A4555" s="18" t="s">
        <v>13725</v>
      </c>
      <c r="B4555" s="18" t="s">
        <v>2004</v>
      </c>
      <c r="C4555" s="18" t="s">
        <v>45</v>
      </c>
      <c r="D4555" s="18">
        <v>2004</v>
      </c>
      <c r="E4555" s="18">
        <f>VLOOKUP(D4555,'cpi roi'!A:C,2,FALSE)</f>
        <v>188.9</v>
      </c>
      <c r="F4555" s="18" t="s">
        <v>13227</v>
      </c>
      <c r="G4555" s="18">
        <v>5.3</v>
      </c>
      <c r="H4555" s="19">
        <v>62000</v>
      </c>
      <c r="I4555" s="18" t="s">
        <v>2226</v>
      </c>
      <c r="J4555" s="18" t="s">
        <v>1218</v>
      </c>
      <c r="K4555" s="18" t="s">
        <v>5214</v>
      </c>
      <c r="L4555" s="18" t="s">
        <v>34</v>
      </c>
      <c r="M4555" s="20">
        <v>90000000</v>
      </c>
      <c r="N4555" s="20">
        <v>103370127</v>
      </c>
      <c r="O4555" s="21">
        <f t="shared" si="213"/>
        <v>166738367.90312332</v>
      </c>
      <c r="P4555" s="22">
        <f t="shared" si="214"/>
        <v>114.85569666666666</v>
      </c>
      <c r="Q4555" s="20">
        <f t="shared" si="215"/>
        <v>54722142.403388038</v>
      </c>
      <c r="R4555" s="18" t="s">
        <v>48</v>
      </c>
      <c r="S4555" s="18">
        <v>93</v>
      </c>
    </row>
    <row r="4556" spans="1:19" x14ac:dyDescent="0.25">
      <c r="A4556" s="18" t="s">
        <v>13726</v>
      </c>
      <c r="B4556" s="18" t="s">
        <v>2004</v>
      </c>
      <c r="C4556" s="18" t="s">
        <v>45</v>
      </c>
      <c r="D4556" s="18">
        <v>2004</v>
      </c>
      <c r="E4556" s="18">
        <f>VLOOKUP(D4556,'cpi roi'!A:C,2,FALSE)</f>
        <v>188.9</v>
      </c>
      <c r="F4556" s="18" t="s">
        <v>13674</v>
      </c>
      <c r="G4556" s="18">
        <v>6.1</v>
      </c>
      <c r="H4556" s="19">
        <v>45000</v>
      </c>
      <c r="I4556" s="18" t="s">
        <v>6505</v>
      </c>
      <c r="J4556" s="18" t="s">
        <v>13727</v>
      </c>
      <c r="K4556" s="18" t="s">
        <v>188</v>
      </c>
      <c r="L4556" s="18" t="s">
        <v>34</v>
      </c>
      <c r="M4556" s="20">
        <v>50000000</v>
      </c>
      <c r="N4556" s="20">
        <v>170128460</v>
      </c>
      <c r="O4556" s="21">
        <f t="shared" si="213"/>
        <v>274421078.67654842</v>
      </c>
      <c r="P4556" s="22">
        <f t="shared" si="214"/>
        <v>340.25691999999998</v>
      </c>
      <c r="Q4556" s="20">
        <f t="shared" si="215"/>
        <v>90062710.428798303</v>
      </c>
      <c r="R4556" s="18" t="s">
        <v>3747</v>
      </c>
      <c r="S4556" s="18">
        <v>106</v>
      </c>
    </row>
    <row r="4557" spans="1:19" x14ac:dyDescent="0.25">
      <c r="A4557" s="18" t="s">
        <v>13728</v>
      </c>
      <c r="B4557" s="18" t="s">
        <v>2004</v>
      </c>
      <c r="C4557" s="18" t="s">
        <v>38</v>
      </c>
      <c r="D4557" s="18">
        <v>2004</v>
      </c>
      <c r="E4557" s="18">
        <f>VLOOKUP(D4557,'cpi roi'!A:C,2,FALSE)</f>
        <v>188.9</v>
      </c>
      <c r="F4557" s="18" t="s">
        <v>13729</v>
      </c>
      <c r="G4557" s="18">
        <v>7.5</v>
      </c>
      <c r="H4557" s="19">
        <v>109000</v>
      </c>
      <c r="I4557" s="18" t="s">
        <v>5991</v>
      </c>
      <c r="J4557" s="18" t="s">
        <v>12513</v>
      </c>
      <c r="K4557" s="18" t="s">
        <v>13730</v>
      </c>
      <c r="L4557" s="18" t="s">
        <v>5994</v>
      </c>
      <c r="M4557" s="20">
        <v>0</v>
      </c>
      <c r="N4557" s="20">
        <v>92863945</v>
      </c>
      <c r="O4557" s="21">
        <f t="shared" si="213"/>
        <v>149791657.18104815</v>
      </c>
      <c r="P4557" s="22">
        <f t="shared" si="214"/>
        <v>0</v>
      </c>
      <c r="Q4557" s="20">
        <f t="shared" si="215"/>
        <v>49160373.213340394</v>
      </c>
      <c r="R4557" s="18" t="s">
        <v>13731</v>
      </c>
      <c r="S4557" s="18">
        <v>119</v>
      </c>
    </row>
    <row r="4558" spans="1:19" x14ac:dyDescent="0.25">
      <c r="A4558" s="18" t="s">
        <v>13732</v>
      </c>
      <c r="B4558" s="18" t="s">
        <v>20</v>
      </c>
      <c r="C4558" s="18" t="s">
        <v>38</v>
      </c>
      <c r="D4558" s="18">
        <v>2004</v>
      </c>
      <c r="E4558" s="18">
        <f>VLOOKUP(D4558,'cpi roi'!A:C,2,FALSE)</f>
        <v>188.9</v>
      </c>
      <c r="F4558" s="18" t="s">
        <v>13733</v>
      </c>
      <c r="G4558" s="18">
        <v>7.1</v>
      </c>
      <c r="H4558" s="19">
        <v>68000</v>
      </c>
      <c r="I4558" s="18" t="s">
        <v>13734</v>
      </c>
      <c r="J4558" s="18" t="s">
        <v>2911</v>
      </c>
      <c r="K4558" s="18" t="s">
        <v>13735</v>
      </c>
      <c r="L4558" s="18" t="s">
        <v>457</v>
      </c>
      <c r="M4558" s="20">
        <v>0</v>
      </c>
      <c r="N4558" s="20">
        <v>11169386</v>
      </c>
      <c r="O4558" s="21">
        <f t="shared" si="213"/>
        <v>18016473.870831124</v>
      </c>
      <c r="P4558" s="22">
        <f t="shared" si="214"/>
        <v>0</v>
      </c>
      <c r="Q4558" s="20">
        <f t="shared" si="215"/>
        <v>5912856.5378507143</v>
      </c>
      <c r="R4558" s="18" t="s">
        <v>12254</v>
      </c>
      <c r="S4558" s="18">
        <v>84</v>
      </c>
    </row>
    <row r="4559" spans="1:19" x14ac:dyDescent="0.25">
      <c r="A4559" s="18" t="s">
        <v>13736</v>
      </c>
      <c r="B4559" s="18" t="s">
        <v>452</v>
      </c>
      <c r="C4559" s="18" t="s">
        <v>108</v>
      </c>
      <c r="D4559" s="18">
        <v>2004</v>
      </c>
      <c r="E4559" s="18">
        <f>VLOOKUP(D4559,'cpi roi'!A:C,2,FALSE)</f>
        <v>188.9</v>
      </c>
      <c r="F4559" s="18" t="s">
        <v>13737</v>
      </c>
      <c r="G4559" s="18">
        <v>7.6</v>
      </c>
      <c r="H4559" s="19">
        <v>51000</v>
      </c>
      <c r="I4559" s="18" t="s">
        <v>11182</v>
      </c>
      <c r="J4559" s="18" t="s">
        <v>12738</v>
      </c>
      <c r="K4559" s="18" t="s">
        <v>12738</v>
      </c>
      <c r="L4559" s="18" t="s">
        <v>26</v>
      </c>
      <c r="M4559" s="20">
        <v>0</v>
      </c>
      <c r="N4559" s="20">
        <v>203450</v>
      </c>
      <c r="O4559" s="21">
        <f t="shared" si="213"/>
        <v>328169.48120698781</v>
      </c>
      <c r="P4559" s="22">
        <f t="shared" si="214"/>
        <v>0</v>
      </c>
      <c r="Q4559" s="20">
        <f t="shared" si="215"/>
        <v>107702.48808893595</v>
      </c>
      <c r="R4559" s="18" t="s">
        <v>13738</v>
      </c>
      <c r="S4559" s="18">
        <v>90</v>
      </c>
    </row>
    <row r="4560" spans="1:19" x14ac:dyDescent="0.25">
      <c r="A4560" s="18" t="s">
        <v>13739</v>
      </c>
      <c r="B4560" s="18" t="s">
        <v>2004</v>
      </c>
      <c r="C4560" s="18" t="s">
        <v>38</v>
      </c>
      <c r="D4560" s="18">
        <v>2004</v>
      </c>
      <c r="E4560" s="18">
        <f>VLOOKUP(D4560,'cpi roi'!A:C,2,FALSE)</f>
        <v>188.9</v>
      </c>
      <c r="F4560" s="18" t="s">
        <v>13656</v>
      </c>
      <c r="G4560" s="18">
        <v>6.3</v>
      </c>
      <c r="H4560" s="19">
        <v>45000</v>
      </c>
      <c r="I4560" s="18" t="s">
        <v>9783</v>
      </c>
      <c r="J4560" s="18" t="s">
        <v>13740</v>
      </c>
      <c r="K4560" s="18" t="s">
        <v>4736</v>
      </c>
      <c r="L4560" s="18" t="s">
        <v>34</v>
      </c>
      <c r="M4560" s="20">
        <v>60000000</v>
      </c>
      <c r="N4560" s="20">
        <v>62657868</v>
      </c>
      <c r="O4560" s="21">
        <f t="shared" si="213"/>
        <v>101068567.38803598</v>
      </c>
      <c r="P4560" s="22">
        <f t="shared" si="214"/>
        <v>104.42978000000001</v>
      </c>
      <c r="Q4560" s="20">
        <f t="shared" si="215"/>
        <v>33169861.302276336</v>
      </c>
      <c r="R4560" s="18" t="s">
        <v>2031</v>
      </c>
      <c r="S4560" s="18">
        <v>97</v>
      </c>
    </row>
    <row r="4561" spans="1:19" x14ac:dyDescent="0.25">
      <c r="A4561" s="18" t="s">
        <v>13741</v>
      </c>
      <c r="B4561" s="18" t="s">
        <v>20</v>
      </c>
      <c r="C4561" s="18" t="s">
        <v>21</v>
      </c>
      <c r="D4561" s="18">
        <v>2004</v>
      </c>
      <c r="E4561" s="18">
        <f>VLOOKUP(D4561,'cpi roi'!A:C,2,FALSE)</f>
        <v>188.9</v>
      </c>
      <c r="F4561" s="18" t="s">
        <v>13729</v>
      </c>
      <c r="G4561" s="18">
        <v>7.6</v>
      </c>
      <c r="H4561" s="19">
        <v>72000</v>
      </c>
      <c r="I4561" s="18" t="s">
        <v>6360</v>
      </c>
      <c r="J4561" s="18" t="s">
        <v>13742</v>
      </c>
      <c r="K4561" s="18" t="s">
        <v>11867</v>
      </c>
      <c r="L4561" s="18" t="s">
        <v>457</v>
      </c>
      <c r="M4561" s="20">
        <v>56600000</v>
      </c>
      <c r="N4561" s="20">
        <v>69424389</v>
      </c>
      <c r="O4561" s="21">
        <f t="shared" si="213"/>
        <v>111983119.78983589</v>
      </c>
      <c r="P4561" s="22">
        <f t="shared" si="214"/>
        <v>122.65793109540637</v>
      </c>
      <c r="Q4561" s="20">
        <f t="shared" si="215"/>
        <v>36751926.416093171</v>
      </c>
      <c r="R4561" s="18" t="s">
        <v>13743</v>
      </c>
      <c r="S4561" s="18">
        <v>133</v>
      </c>
    </row>
    <row r="4562" spans="1:19" x14ac:dyDescent="0.25">
      <c r="A4562" s="18" t="s">
        <v>13744</v>
      </c>
      <c r="B4562" s="18" t="s">
        <v>2004</v>
      </c>
      <c r="C4562" s="18" t="s">
        <v>21</v>
      </c>
      <c r="D4562" s="18">
        <v>2004</v>
      </c>
      <c r="E4562" s="18">
        <f>VLOOKUP(D4562,'cpi roi'!A:C,2,FALSE)</f>
        <v>188.9</v>
      </c>
      <c r="F4562" s="18" t="s">
        <v>13515</v>
      </c>
      <c r="G4562" s="18">
        <v>5.8</v>
      </c>
      <c r="H4562" s="19">
        <v>65000</v>
      </c>
      <c r="I4562" s="18" t="s">
        <v>2174</v>
      </c>
      <c r="J4562" s="18" t="s">
        <v>9222</v>
      </c>
      <c r="K4562" s="18" t="s">
        <v>8770</v>
      </c>
      <c r="L4562" s="18" t="s">
        <v>34</v>
      </c>
      <c r="M4562" s="20">
        <v>42000000</v>
      </c>
      <c r="N4562" s="20">
        <v>117592831</v>
      </c>
      <c r="O4562" s="21">
        <f t="shared" si="213"/>
        <v>189679913.21175224</v>
      </c>
      <c r="P4562" s="22">
        <f t="shared" si="214"/>
        <v>279.98293095238097</v>
      </c>
      <c r="Q4562" s="20">
        <f t="shared" si="215"/>
        <v>62251366.331392273</v>
      </c>
      <c r="R4562" s="18" t="s">
        <v>11858</v>
      </c>
      <c r="S4562" s="18">
        <v>91</v>
      </c>
    </row>
    <row r="4563" spans="1:19" x14ac:dyDescent="0.25">
      <c r="A4563" s="18" t="s">
        <v>13745</v>
      </c>
      <c r="B4563" s="18" t="s">
        <v>2004</v>
      </c>
      <c r="C4563" s="18" t="s">
        <v>38</v>
      </c>
      <c r="D4563" s="18">
        <v>2004</v>
      </c>
      <c r="E4563" s="18">
        <f>VLOOKUP(D4563,'cpi roi'!A:C,2,FALSE)</f>
        <v>188.9</v>
      </c>
      <c r="F4563" s="18" t="s">
        <v>13510</v>
      </c>
      <c r="G4563" s="18">
        <v>6.1</v>
      </c>
      <c r="H4563" s="19">
        <v>52000</v>
      </c>
      <c r="I4563" s="18" t="s">
        <v>11954</v>
      </c>
      <c r="J4563" s="18" t="s">
        <v>13746</v>
      </c>
      <c r="K4563" s="18" t="s">
        <v>1502</v>
      </c>
      <c r="L4563" s="18" t="s">
        <v>34</v>
      </c>
      <c r="M4563" s="20">
        <v>45000000</v>
      </c>
      <c r="N4563" s="20">
        <v>35021497</v>
      </c>
      <c r="O4563" s="21">
        <f t="shared" si="213"/>
        <v>56490471.868184216</v>
      </c>
      <c r="P4563" s="22">
        <f t="shared" si="214"/>
        <v>77.825548888888889</v>
      </c>
      <c r="Q4563" s="20">
        <f t="shared" si="215"/>
        <v>18539701.958708312</v>
      </c>
      <c r="R4563" s="18" t="s">
        <v>184</v>
      </c>
      <c r="S4563" s="18">
        <v>113</v>
      </c>
    </row>
    <row r="4564" spans="1:19" x14ac:dyDescent="0.25">
      <c r="A4564" s="18" t="s">
        <v>13747</v>
      </c>
      <c r="B4564" s="18" t="s">
        <v>2004</v>
      </c>
      <c r="C4564" s="18" t="s">
        <v>45</v>
      </c>
      <c r="D4564" s="18">
        <v>2004</v>
      </c>
      <c r="E4564" s="18">
        <f>VLOOKUP(D4564,'cpi roi'!A:C,2,FALSE)</f>
        <v>188.9</v>
      </c>
      <c r="F4564" s="18" t="s">
        <v>13227</v>
      </c>
      <c r="G4564" s="18">
        <v>6.7</v>
      </c>
      <c r="H4564" s="19">
        <v>45000</v>
      </c>
      <c r="I4564" s="18" t="s">
        <v>13748</v>
      </c>
      <c r="J4564" s="18" t="s">
        <v>13748</v>
      </c>
      <c r="K4564" s="18" t="s">
        <v>13749</v>
      </c>
      <c r="L4564" s="18" t="s">
        <v>34</v>
      </c>
      <c r="M4564" s="20">
        <v>5000000</v>
      </c>
      <c r="N4564" s="20">
        <v>10275509</v>
      </c>
      <c r="O4564" s="21">
        <f t="shared" si="213"/>
        <v>16574629.922181046</v>
      </c>
      <c r="P4564" s="22">
        <f t="shared" si="214"/>
        <v>205.51018000000002</v>
      </c>
      <c r="Q4564" s="20">
        <f t="shared" si="215"/>
        <v>5439655.3732133405</v>
      </c>
      <c r="R4564" s="18" t="s">
        <v>84</v>
      </c>
      <c r="S4564" s="18">
        <v>92</v>
      </c>
    </row>
    <row r="4565" spans="1:19" x14ac:dyDescent="0.25">
      <c r="A4565" s="18" t="s">
        <v>13750</v>
      </c>
      <c r="B4565" s="18" t="s">
        <v>37</v>
      </c>
      <c r="C4565" s="18" t="s">
        <v>394</v>
      </c>
      <c r="D4565" s="18">
        <v>2004</v>
      </c>
      <c r="E4565" s="18">
        <f>VLOOKUP(D4565,'cpi roi'!A:C,2,FALSE)</f>
        <v>188.9</v>
      </c>
      <c r="F4565" s="18" t="s">
        <v>13227</v>
      </c>
      <c r="G4565" s="18">
        <v>5</v>
      </c>
      <c r="H4565" s="19">
        <v>81000</v>
      </c>
      <c r="I4565" s="18" t="s">
        <v>6270</v>
      </c>
      <c r="J4565" s="18" t="s">
        <v>13751</v>
      </c>
      <c r="K4565" s="18" t="s">
        <v>11281</v>
      </c>
      <c r="L4565" s="18" t="s">
        <v>34</v>
      </c>
      <c r="M4565" s="20">
        <v>50000000</v>
      </c>
      <c r="N4565" s="20">
        <v>203172417</v>
      </c>
      <c r="O4565" s="21">
        <f t="shared" si="213"/>
        <v>327721733.50926411</v>
      </c>
      <c r="P4565" s="22">
        <f t="shared" si="214"/>
        <v>406.34483399999999</v>
      </c>
      <c r="Q4565" s="20">
        <f t="shared" si="215"/>
        <v>107555541.02699842</v>
      </c>
      <c r="R4565" s="18" t="s">
        <v>184</v>
      </c>
      <c r="S4565" s="18">
        <v>80</v>
      </c>
    </row>
    <row r="4566" spans="1:19" x14ac:dyDescent="0.25">
      <c r="A4566" s="18" t="s">
        <v>13752</v>
      </c>
      <c r="B4566" s="18" t="s">
        <v>2004</v>
      </c>
      <c r="C4566" s="18" t="s">
        <v>45</v>
      </c>
      <c r="D4566" s="18">
        <v>2004</v>
      </c>
      <c r="E4566" s="18">
        <f>VLOOKUP(D4566,'cpi roi'!A:C,2,FALSE)</f>
        <v>188.9</v>
      </c>
      <c r="F4566" s="18" t="s">
        <v>13729</v>
      </c>
      <c r="G4566" s="18">
        <v>6.4</v>
      </c>
      <c r="H4566" s="19">
        <v>54000</v>
      </c>
      <c r="I4566" s="18" t="s">
        <v>10656</v>
      </c>
      <c r="J4566" s="18" t="s">
        <v>10656</v>
      </c>
      <c r="K4566" s="18" t="s">
        <v>1502</v>
      </c>
      <c r="L4566" s="18" t="s">
        <v>34</v>
      </c>
      <c r="M4566" s="20">
        <v>26000000</v>
      </c>
      <c r="N4566" s="20">
        <v>61315215</v>
      </c>
      <c r="O4566" s="21">
        <f t="shared" si="213"/>
        <v>98902837.535733178</v>
      </c>
      <c r="P4566" s="22">
        <f t="shared" si="214"/>
        <v>235.82774999999998</v>
      </c>
      <c r="Q4566" s="20">
        <f t="shared" si="215"/>
        <v>32459086.818422444</v>
      </c>
      <c r="R4566" s="18" t="s">
        <v>65</v>
      </c>
      <c r="S4566" s="18">
        <v>109</v>
      </c>
    </row>
    <row r="4567" spans="1:19" x14ac:dyDescent="0.25">
      <c r="A4567" s="18" t="s">
        <v>13753</v>
      </c>
      <c r="B4567" s="18" t="s">
        <v>37</v>
      </c>
      <c r="C4567" s="18" t="s">
        <v>45</v>
      </c>
      <c r="D4567" s="18">
        <v>2004</v>
      </c>
      <c r="E4567" s="18">
        <f>VLOOKUP(D4567,'cpi roi'!A:C,2,FALSE)</f>
        <v>188.9</v>
      </c>
      <c r="F4567" s="18" t="s">
        <v>13515</v>
      </c>
      <c r="G4567" s="18">
        <v>5.0999999999999996</v>
      </c>
      <c r="H4567" s="19">
        <v>21000</v>
      </c>
      <c r="I4567" s="18" t="s">
        <v>4842</v>
      </c>
      <c r="J4567" s="18" t="s">
        <v>11287</v>
      </c>
      <c r="K4567" s="18" t="s">
        <v>12789</v>
      </c>
      <c r="L4567" s="18" t="s">
        <v>34</v>
      </c>
      <c r="M4567" s="20">
        <v>30000000</v>
      </c>
      <c r="N4567" s="20">
        <v>10592180</v>
      </c>
      <c r="O4567" s="21">
        <f t="shared" si="213"/>
        <v>17085427.453679193</v>
      </c>
      <c r="P4567" s="22">
        <f t="shared" si="214"/>
        <v>35.307266666666663</v>
      </c>
      <c r="Q4567" s="20">
        <f t="shared" si="215"/>
        <v>5607294.8650079407</v>
      </c>
      <c r="R4567" s="18" t="s">
        <v>8628</v>
      </c>
      <c r="S4567" s="18">
        <v>106</v>
      </c>
    </row>
    <row r="4568" spans="1:19" x14ac:dyDescent="0.25">
      <c r="A4568" s="18" t="s">
        <v>13754</v>
      </c>
      <c r="B4568" s="18" t="s">
        <v>2004</v>
      </c>
      <c r="C4568" s="18" t="s">
        <v>45</v>
      </c>
      <c r="D4568" s="18">
        <v>2004</v>
      </c>
      <c r="E4568" s="18">
        <f>VLOOKUP(D4568,'cpi roi'!A:C,2,FALSE)</f>
        <v>188.9</v>
      </c>
      <c r="F4568" s="18" t="s">
        <v>13258</v>
      </c>
      <c r="G4568" s="18">
        <v>6.2</v>
      </c>
      <c r="H4568" s="19">
        <v>64000</v>
      </c>
      <c r="I4568" s="18" t="s">
        <v>7973</v>
      </c>
      <c r="J4568" s="18" t="s">
        <v>7973</v>
      </c>
      <c r="K4568" s="18" t="s">
        <v>9663</v>
      </c>
      <c r="L4568" s="18" t="s">
        <v>34</v>
      </c>
      <c r="M4568" s="20">
        <v>35000000</v>
      </c>
      <c r="N4568" s="20">
        <v>35492921</v>
      </c>
      <c r="O4568" s="21">
        <f t="shared" si="213"/>
        <v>57250889.511381678</v>
      </c>
      <c r="P4568" s="22">
        <f t="shared" si="214"/>
        <v>101.40834571428572</v>
      </c>
      <c r="Q4568" s="20">
        <f t="shared" si="215"/>
        <v>18789264.690312333</v>
      </c>
      <c r="R4568" s="18" t="s">
        <v>3747</v>
      </c>
      <c r="S4568" s="18">
        <v>102</v>
      </c>
    </row>
    <row r="4569" spans="1:19" x14ac:dyDescent="0.25">
      <c r="A4569" s="18" t="s">
        <v>13755</v>
      </c>
      <c r="B4569" s="18" t="s">
        <v>2004</v>
      </c>
      <c r="C4569" s="18" t="s">
        <v>21</v>
      </c>
      <c r="D4569" s="18">
        <v>2004</v>
      </c>
      <c r="E4569" s="18">
        <f>VLOOKUP(D4569,'cpi roi'!A:C,2,FALSE)</f>
        <v>188.9</v>
      </c>
      <c r="F4569" s="18" t="s">
        <v>13461</v>
      </c>
      <c r="G4569" s="18">
        <v>6</v>
      </c>
      <c r="H4569" s="19">
        <v>20000</v>
      </c>
      <c r="I4569" s="18" t="s">
        <v>7517</v>
      </c>
      <c r="J4569" s="18" t="s">
        <v>9157</v>
      </c>
      <c r="K4569" s="18" t="s">
        <v>1502</v>
      </c>
      <c r="L4569" s="18" t="s">
        <v>34</v>
      </c>
      <c r="M4569" s="20">
        <v>107000000</v>
      </c>
      <c r="N4569" s="20">
        <v>25819961</v>
      </c>
      <c r="O4569" s="21">
        <f t="shared" si="213"/>
        <v>41648184.842244565</v>
      </c>
      <c r="P4569" s="22">
        <f t="shared" si="214"/>
        <v>24.130804672897195</v>
      </c>
      <c r="Q4569" s="20">
        <f t="shared" si="215"/>
        <v>13668587.083112758</v>
      </c>
      <c r="R4569" s="18" t="s">
        <v>2097</v>
      </c>
      <c r="S4569" s="18">
        <v>137</v>
      </c>
    </row>
    <row r="4570" spans="1:19" x14ac:dyDescent="0.25">
      <c r="A4570" s="18" t="s">
        <v>13756</v>
      </c>
      <c r="B4570" s="18" t="s">
        <v>20</v>
      </c>
      <c r="C4570" s="18" t="s">
        <v>21</v>
      </c>
      <c r="D4570" s="18">
        <v>2004</v>
      </c>
      <c r="E4570" s="18">
        <f>VLOOKUP(D4570,'cpi roi'!A:C,2,FALSE)</f>
        <v>188.9</v>
      </c>
      <c r="F4570" s="18" t="s">
        <v>13757</v>
      </c>
      <c r="G4570" s="18">
        <v>7.1</v>
      </c>
      <c r="H4570" s="19">
        <v>25000</v>
      </c>
      <c r="I4570" s="18" t="s">
        <v>13758</v>
      </c>
      <c r="J4570" s="18" t="s">
        <v>13759</v>
      </c>
      <c r="K4570" s="18" t="s">
        <v>9278</v>
      </c>
      <c r="L4570" s="18" t="s">
        <v>34</v>
      </c>
      <c r="M4570" s="20">
        <v>0</v>
      </c>
      <c r="N4570" s="20">
        <v>2039526</v>
      </c>
      <c r="O4570" s="21">
        <f t="shared" si="213"/>
        <v>3289801.8644785597</v>
      </c>
      <c r="P4570" s="22">
        <f t="shared" si="214"/>
        <v>0</v>
      </c>
      <c r="Q4570" s="20">
        <f t="shared" si="215"/>
        <v>1079685.5479089466</v>
      </c>
      <c r="R4570" s="18" t="s">
        <v>10357</v>
      </c>
      <c r="S4570" s="18">
        <v>119</v>
      </c>
    </row>
    <row r="4571" spans="1:19" x14ac:dyDescent="0.25">
      <c r="A4571" s="18" t="s">
        <v>13760</v>
      </c>
      <c r="B4571" s="18" t="s">
        <v>37</v>
      </c>
      <c r="C4571" s="18" t="s">
        <v>241</v>
      </c>
      <c r="D4571" s="18">
        <v>2004</v>
      </c>
      <c r="E4571" s="18">
        <f>VLOOKUP(D4571,'cpi roi'!A:C,2,FALSE)</f>
        <v>188.9</v>
      </c>
      <c r="F4571" s="18" t="s">
        <v>13607</v>
      </c>
      <c r="G4571" s="18">
        <v>5.9</v>
      </c>
      <c r="H4571" s="19">
        <v>27000</v>
      </c>
      <c r="I4571" s="18" t="s">
        <v>10505</v>
      </c>
      <c r="J4571" s="18" t="s">
        <v>13761</v>
      </c>
      <c r="K4571" s="18" t="s">
        <v>13189</v>
      </c>
      <c r="L4571" s="18" t="s">
        <v>34</v>
      </c>
      <c r="M4571" s="20">
        <v>15000000</v>
      </c>
      <c r="N4571" s="20">
        <v>14867514</v>
      </c>
      <c r="O4571" s="21">
        <f t="shared" si="213"/>
        <v>23981638.516675487</v>
      </c>
      <c r="P4571" s="22">
        <f t="shared" si="214"/>
        <v>99.116759999999999</v>
      </c>
      <c r="Q4571" s="20">
        <f t="shared" si="215"/>
        <v>7870573.848597141</v>
      </c>
      <c r="R4571" s="18" t="s">
        <v>2031</v>
      </c>
      <c r="S4571" s="18">
        <v>103</v>
      </c>
    </row>
    <row r="4572" spans="1:19" x14ac:dyDescent="0.25">
      <c r="A4572" s="18" t="s">
        <v>13762</v>
      </c>
      <c r="B4572" s="18" t="s">
        <v>2004</v>
      </c>
      <c r="C4572" s="18" t="s">
        <v>38</v>
      </c>
      <c r="D4572" s="18">
        <v>2004</v>
      </c>
      <c r="E4572" s="18">
        <f>VLOOKUP(D4572,'cpi roi'!A:C,2,FALSE)</f>
        <v>188.9</v>
      </c>
      <c r="F4572" s="18" t="s">
        <v>13433</v>
      </c>
      <c r="G4572" s="18">
        <v>6.7</v>
      </c>
      <c r="H4572" s="19">
        <v>79000</v>
      </c>
      <c r="I4572" s="18" t="s">
        <v>5099</v>
      </c>
      <c r="J4572" s="18" t="s">
        <v>3427</v>
      </c>
      <c r="K4572" s="18" t="s">
        <v>13763</v>
      </c>
      <c r="L4572" s="18" t="s">
        <v>34</v>
      </c>
      <c r="M4572" s="20">
        <v>100000000</v>
      </c>
      <c r="N4572" s="20">
        <v>108040622</v>
      </c>
      <c r="O4572" s="21">
        <f t="shared" si="213"/>
        <v>174271982.65431443</v>
      </c>
      <c r="P4572" s="22">
        <f t="shared" si="214"/>
        <v>108.040622</v>
      </c>
      <c r="Q4572" s="20">
        <f t="shared" si="215"/>
        <v>57194611.964002118</v>
      </c>
      <c r="R4572" s="18" t="s">
        <v>2097</v>
      </c>
      <c r="S4572" s="18">
        <v>136</v>
      </c>
    </row>
    <row r="4573" spans="1:19" x14ac:dyDescent="0.25">
      <c r="A4573" s="18" t="s">
        <v>13764</v>
      </c>
      <c r="B4573" s="18" t="s">
        <v>20</v>
      </c>
      <c r="C4573" s="18" t="s">
        <v>45</v>
      </c>
      <c r="D4573" s="18">
        <v>2004</v>
      </c>
      <c r="E4573" s="18">
        <f>VLOOKUP(D4573,'cpi roi'!A:C,2,FALSE)</f>
        <v>188.9</v>
      </c>
      <c r="F4573" s="18" t="s">
        <v>13580</v>
      </c>
      <c r="G4573" s="18">
        <v>6</v>
      </c>
      <c r="H4573" s="19">
        <v>109000</v>
      </c>
      <c r="I4573" s="18" t="s">
        <v>8550</v>
      </c>
      <c r="J4573" s="18" t="s">
        <v>11964</v>
      </c>
      <c r="K4573" s="18" t="s">
        <v>8031</v>
      </c>
      <c r="L4573" s="18" t="s">
        <v>26</v>
      </c>
      <c r="M4573" s="20">
        <v>40000000</v>
      </c>
      <c r="N4573" s="20">
        <v>265126918</v>
      </c>
      <c r="O4573" s="21">
        <f t="shared" si="213"/>
        <v>427655753.91529906</v>
      </c>
      <c r="P4573" s="22">
        <f t="shared" si="214"/>
        <v>662.81729499999994</v>
      </c>
      <c r="Q4573" s="20">
        <f t="shared" si="215"/>
        <v>140353053.46744308</v>
      </c>
      <c r="R4573" s="18" t="s">
        <v>65</v>
      </c>
      <c r="S4573" s="18">
        <v>108</v>
      </c>
    </row>
    <row r="4574" spans="1:19" x14ac:dyDescent="0.25">
      <c r="A4574" s="18" t="s">
        <v>13765</v>
      </c>
      <c r="B4574" s="18" t="s">
        <v>20</v>
      </c>
      <c r="C4574" s="18" t="s">
        <v>108</v>
      </c>
      <c r="D4574" s="18">
        <v>2004</v>
      </c>
      <c r="E4574" s="18">
        <f>VLOOKUP(D4574,'cpi roi'!A:C,2,FALSE)</f>
        <v>188.9</v>
      </c>
      <c r="F4574" s="18" t="s">
        <v>13766</v>
      </c>
      <c r="G4574" s="18">
        <v>7.2</v>
      </c>
      <c r="H4574" s="19">
        <v>31000</v>
      </c>
      <c r="I4574" s="18" t="s">
        <v>13767</v>
      </c>
      <c r="J4574" s="18" t="s">
        <v>13767</v>
      </c>
      <c r="K4574" s="18" t="s">
        <v>13768</v>
      </c>
      <c r="L4574" s="18" t="s">
        <v>34</v>
      </c>
      <c r="M4574" s="20">
        <v>500000</v>
      </c>
      <c r="N4574" s="20">
        <v>802948</v>
      </c>
      <c r="O4574" s="21">
        <f t="shared" si="213"/>
        <v>1295173.4017998939</v>
      </c>
      <c r="P4574" s="22">
        <f t="shared" si="214"/>
        <v>160.58959999999999</v>
      </c>
      <c r="Q4574" s="20">
        <f t="shared" si="215"/>
        <v>425065.11381683429</v>
      </c>
      <c r="R4574" s="18" t="s">
        <v>13769</v>
      </c>
      <c r="S4574" s="18">
        <v>90</v>
      </c>
    </row>
    <row r="4575" spans="1:19" x14ac:dyDescent="0.25">
      <c r="A4575" s="18" t="s">
        <v>13770</v>
      </c>
      <c r="B4575" s="18" t="s">
        <v>2004</v>
      </c>
      <c r="C4575" s="18" t="s">
        <v>21</v>
      </c>
      <c r="D4575" s="18">
        <v>2004</v>
      </c>
      <c r="E4575" s="18">
        <f>VLOOKUP(D4575,'cpi roi'!A:C,2,FALSE)</f>
        <v>188.9</v>
      </c>
      <c r="F4575" s="18" t="s">
        <v>13651</v>
      </c>
      <c r="G4575" s="18">
        <v>6</v>
      </c>
      <c r="H4575" s="19">
        <v>27000</v>
      </c>
      <c r="I4575" s="18" t="s">
        <v>13771</v>
      </c>
      <c r="J4575" s="18" t="s">
        <v>13772</v>
      </c>
      <c r="K4575" s="18" t="s">
        <v>13773</v>
      </c>
      <c r="L4575" s="18" t="s">
        <v>34</v>
      </c>
      <c r="M4575" s="20">
        <v>25000000</v>
      </c>
      <c r="N4575" s="20">
        <v>27685016</v>
      </c>
      <c r="O4575" s="21">
        <f t="shared" si="213"/>
        <v>44656561.012175746</v>
      </c>
      <c r="P4575" s="22">
        <f t="shared" si="214"/>
        <v>110.740064</v>
      </c>
      <c r="Q4575" s="20">
        <f t="shared" si="215"/>
        <v>14655911.064055055</v>
      </c>
      <c r="R4575" s="18" t="s">
        <v>10357</v>
      </c>
      <c r="S4575" s="18">
        <v>86</v>
      </c>
    </row>
    <row r="4576" spans="1:19" x14ac:dyDescent="0.25">
      <c r="A4576" s="18" t="s">
        <v>13774</v>
      </c>
      <c r="B4576" s="18" t="s">
        <v>2004</v>
      </c>
      <c r="C4576" s="18" t="s">
        <v>38</v>
      </c>
      <c r="D4576" s="18">
        <v>2004</v>
      </c>
      <c r="E4576" s="18">
        <f>VLOOKUP(D4576,'cpi roi'!A:C,2,FALSE)</f>
        <v>188.9</v>
      </c>
      <c r="F4576" s="18" t="s">
        <v>13416</v>
      </c>
      <c r="G4576" s="18">
        <v>5.3</v>
      </c>
      <c r="H4576" s="19">
        <v>15000</v>
      </c>
      <c r="I4576" s="18" t="s">
        <v>13775</v>
      </c>
      <c r="J4576" s="18" t="s">
        <v>13775</v>
      </c>
      <c r="K4576" s="18" t="s">
        <v>13776</v>
      </c>
      <c r="L4576" s="18" t="s">
        <v>34</v>
      </c>
      <c r="M4576" s="20">
        <v>3500000</v>
      </c>
      <c r="N4576" s="20">
        <v>97446</v>
      </c>
      <c r="O4576" s="21">
        <f t="shared" si="213"/>
        <v>157182.6161990471</v>
      </c>
      <c r="P4576" s="22">
        <f t="shared" si="214"/>
        <v>2.7841714285714287</v>
      </c>
      <c r="Q4576" s="20">
        <f t="shared" si="215"/>
        <v>51586.024351508735</v>
      </c>
      <c r="R4576" s="18" t="s">
        <v>10878</v>
      </c>
      <c r="S4576" s="18">
        <v>91</v>
      </c>
    </row>
    <row r="4577" spans="1:19" x14ac:dyDescent="0.25">
      <c r="A4577" s="18" t="s">
        <v>13777</v>
      </c>
      <c r="B4577" s="18" t="s">
        <v>20</v>
      </c>
      <c r="C4577" s="18" t="s">
        <v>29</v>
      </c>
      <c r="D4577" s="18">
        <v>2004</v>
      </c>
      <c r="E4577" s="18">
        <f>VLOOKUP(D4577,'cpi roi'!A:C,2,FALSE)</f>
        <v>188.9</v>
      </c>
      <c r="F4577" s="18" t="s">
        <v>13674</v>
      </c>
      <c r="G4577" s="18">
        <v>7.8</v>
      </c>
      <c r="H4577" s="19">
        <v>98000</v>
      </c>
      <c r="I4577" s="18" t="s">
        <v>10467</v>
      </c>
      <c r="J4577" s="18" t="s">
        <v>13778</v>
      </c>
      <c r="K4577" s="18" t="s">
        <v>13779</v>
      </c>
      <c r="L4577" s="18" t="s">
        <v>2991</v>
      </c>
      <c r="M4577" s="20">
        <v>0</v>
      </c>
      <c r="N4577" s="20">
        <v>57663711</v>
      </c>
      <c r="O4577" s="21">
        <f t="shared" si="213"/>
        <v>93012878.463208035</v>
      </c>
      <c r="P4577" s="22">
        <f t="shared" si="214"/>
        <v>0</v>
      </c>
      <c r="Q4577" s="20">
        <f t="shared" si="215"/>
        <v>30526051.349920593</v>
      </c>
      <c r="R4577" s="18" t="s">
        <v>11064</v>
      </c>
      <c r="S4577" s="18">
        <v>126</v>
      </c>
    </row>
    <row r="4578" spans="1:19" x14ac:dyDescent="0.25">
      <c r="A4578" s="18" t="s">
        <v>13780</v>
      </c>
      <c r="B4578" s="18" t="s">
        <v>20</v>
      </c>
      <c r="C4578" s="18" t="s">
        <v>45</v>
      </c>
      <c r="D4578" s="18">
        <v>2004</v>
      </c>
      <c r="E4578" s="18">
        <f>VLOOKUP(D4578,'cpi roi'!A:C,2,FALSE)</f>
        <v>188.9</v>
      </c>
      <c r="F4578" s="18" t="s">
        <v>13651</v>
      </c>
      <c r="G4578" s="18">
        <v>5.7</v>
      </c>
      <c r="H4578" s="19">
        <v>29000</v>
      </c>
      <c r="I4578" s="18" t="s">
        <v>11880</v>
      </c>
      <c r="J4578" s="18" t="s">
        <v>11880</v>
      </c>
      <c r="K4578" s="18" t="s">
        <v>11880</v>
      </c>
      <c r="L4578" s="18" t="s">
        <v>34</v>
      </c>
      <c r="M4578" s="20">
        <v>8600000</v>
      </c>
      <c r="N4578" s="20">
        <v>7565807</v>
      </c>
      <c r="O4578" s="21">
        <f t="shared" si="213"/>
        <v>12203818.914240338</v>
      </c>
      <c r="P4578" s="22">
        <f t="shared" si="214"/>
        <v>87.974500000000006</v>
      </c>
      <c r="Q4578" s="20">
        <f t="shared" si="215"/>
        <v>4005191.6357861301</v>
      </c>
      <c r="R4578" s="18" t="s">
        <v>13781</v>
      </c>
      <c r="S4578" s="18">
        <v>104</v>
      </c>
    </row>
    <row r="4579" spans="1:19" x14ac:dyDescent="0.25">
      <c r="A4579" s="18" t="s">
        <v>13782</v>
      </c>
      <c r="B4579" s="18" t="s">
        <v>20</v>
      </c>
      <c r="C4579" s="18" t="s">
        <v>21</v>
      </c>
      <c r="D4579" s="18">
        <v>2004</v>
      </c>
      <c r="E4579" s="18">
        <f>VLOOKUP(D4579,'cpi roi'!A:C,2,FALSE)</f>
        <v>188.9</v>
      </c>
      <c r="F4579" s="18" t="s">
        <v>13783</v>
      </c>
      <c r="G4579" s="18">
        <v>6</v>
      </c>
      <c r="H4579" s="19">
        <v>6400</v>
      </c>
      <c r="I4579" s="18" t="s">
        <v>8837</v>
      </c>
      <c r="J4579" s="18" t="s">
        <v>4719</v>
      </c>
      <c r="K4579" s="18" t="s">
        <v>4915</v>
      </c>
      <c r="L4579" s="18" t="s">
        <v>26</v>
      </c>
      <c r="M4579" s="20">
        <v>0</v>
      </c>
      <c r="N4579" s="20">
        <v>1553020</v>
      </c>
      <c r="O4579" s="21">
        <f t="shared" si="213"/>
        <v>2505056.6119640018</v>
      </c>
      <c r="P4579" s="22">
        <f t="shared" si="214"/>
        <v>0</v>
      </c>
      <c r="Q4579" s="20">
        <f t="shared" si="215"/>
        <v>822138.6977236633</v>
      </c>
      <c r="R4579" s="18" t="s">
        <v>9709</v>
      </c>
      <c r="S4579" s="18">
        <v>104</v>
      </c>
    </row>
    <row r="4580" spans="1:19" x14ac:dyDescent="0.25">
      <c r="A4580" s="18" t="s">
        <v>13784</v>
      </c>
      <c r="B4580" s="18" t="s">
        <v>514</v>
      </c>
      <c r="C4580" s="18" t="s">
        <v>108</v>
      </c>
      <c r="D4580" s="18">
        <v>2004</v>
      </c>
      <c r="E4580" s="18">
        <f>VLOOKUP(D4580,'cpi roi'!A:C,2,FALSE)</f>
        <v>188.9</v>
      </c>
      <c r="F4580" s="18" t="s">
        <v>13178</v>
      </c>
      <c r="G4580" s="18">
        <v>7.4</v>
      </c>
      <c r="H4580" s="19">
        <v>57000</v>
      </c>
      <c r="I4580" s="18" t="s">
        <v>3477</v>
      </c>
      <c r="J4580" s="18" t="s">
        <v>3477</v>
      </c>
      <c r="K4580" s="18" t="s">
        <v>13779</v>
      </c>
      <c r="L4580" s="18" t="s">
        <v>1116</v>
      </c>
      <c r="M4580" s="20">
        <v>5000000</v>
      </c>
      <c r="N4580" s="20">
        <v>40423279</v>
      </c>
      <c r="O4580" s="21">
        <f t="shared" si="213"/>
        <v>65203669.196929581</v>
      </c>
      <c r="P4580" s="22">
        <f t="shared" si="214"/>
        <v>808.46558000000005</v>
      </c>
      <c r="Q4580" s="20">
        <f t="shared" si="215"/>
        <v>21399300.688194811</v>
      </c>
      <c r="R4580" s="18" t="s">
        <v>8792</v>
      </c>
      <c r="S4580" s="18">
        <v>106</v>
      </c>
    </row>
    <row r="4581" spans="1:19" x14ac:dyDescent="0.25">
      <c r="A4581" s="18" t="s">
        <v>13785</v>
      </c>
      <c r="B4581" s="18" t="s">
        <v>20</v>
      </c>
      <c r="C4581" s="18" t="s">
        <v>45</v>
      </c>
      <c r="D4581" s="18">
        <v>2004</v>
      </c>
      <c r="E4581" s="18">
        <f>VLOOKUP(D4581,'cpi roi'!A:C,2,FALSE)</f>
        <v>188.9</v>
      </c>
      <c r="F4581" s="18" t="s">
        <v>13125</v>
      </c>
      <c r="G4581" s="18">
        <v>4.5</v>
      </c>
      <c r="H4581" s="19">
        <v>22000</v>
      </c>
      <c r="I4581" s="18" t="s">
        <v>13786</v>
      </c>
      <c r="J4581" s="18" t="s">
        <v>13787</v>
      </c>
      <c r="K4581" s="18" t="s">
        <v>13788</v>
      </c>
      <c r="L4581" s="18" t="s">
        <v>34</v>
      </c>
      <c r="M4581" s="20">
        <v>16000000</v>
      </c>
      <c r="N4581" s="20">
        <v>14821824</v>
      </c>
      <c r="O4581" s="21">
        <f t="shared" si="213"/>
        <v>23907939.506617256</v>
      </c>
      <c r="P4581" s="22">
        <f t="shared" si="214"/>
        <v>92.636399999999995</v>
      </c>
      <c r="Q4581" s="20">
        <f t="shared" si="215"/>
        <v>7846386.4478560081</v>
      </c>
      <c r="R4581" s="18" t="s">
        <v>122</v>
      </c>
      <c r="S4581" s="18">
        <v>86</v>
      </c>
    </row>
    <row r="4582" spans="1:19" x14ac:dyDescent="0.25">
      <c r="A4582" s="18" t="s">
        <v>13789</v>
      </c>
      <c r="B4582" s="18" t="s">
        <v>20</v>
      </c>
      <c r="C4582" s="18" t="s">
        <v>108</v>
      </c>
      <c r="D4582" s="18">
        <v>2004</v>
      </c>
      <c r="E4582" s="18">
        <f>VLOOKUP(D4582,'cpi roi'!A:C,2,FALSE)</f>
        <v>188.9</v>
      </c>
      <c r="F4582" s="18" t="s">
        <v>13790</v>
      </c>
      <c r="G4582" s="18">
        <v>8</v>
      </c>
      <c r="H4582" s="19">
        <v>52000</v>
      </c>
      <c r="I4582" s="18" t="s">
        <v>11601</v>
      </c>
      <c r="J4582" s="18" t="s">
        <v>11601</v>
      </c>
      <c r="K4582" s="18" t="s">
        <v>13791</v>
      </c>
      <c r="L4582" s="18" t="s">
        <v>925</v>
      </c>
      <c r="M4582" s="20">
        <v>1000000</v>
      </c>
      <c r="N4582" s="20">
        <v>3403957</v>
      </c>
      <c r="O4582" s="21">
        <f t="shared" si="213"/>
        <v>5490660.1265219683</v>
      </c>
      <c r="P4582" s="22">
        <f t="shared" si="214"/>
        <v>340.39570000000003</v>
      </c>
      <c r="Q4582" s="20">
        <f t="shared" si="215"/>
        <v>1801988.8830068819</v>
      </c>
      <c r="R4582" s="18" t="s">
        <v>13792</v>
      </c>
      <c r="S4582" s="18">
        <v>88</v>
      </c>
    </row>
    <row r="4583" spans="1:19" x14ac:dyDescent="0.25">
      <c r="A4583" s="18" t="s">
        <v>13793</v>
      </c>
      <c r="B4583" s="18" t="s">
        <v>37</v>
      </c>
      <c r="C4583" s="18" t="s">
        <v>38</v>
      </c>
      <c r="D4583" s="18">
        <v>2004</v>
      </c>
      <c r="E4583" s="18">
        <f>VLOOKUP(D4583,'cpi roi'!A:C,2,FALSE)</f>
        <v>188.9</v>
      </c>
      <c r="F4583" s="18" t="s">
        <v>13519</v>
      </c>
      <c r="G4583" s="18">
        <v>4.3</v>
      </c>
      <c r="H4583" s="19">
        <v>13000</v>
      </c>
      <c r="I4583" s="18" t="s">
        <v>9079</v>
      </c>
      <c r="J4583" s="18" t="s">
        <v>13794</v>
      </c>
      <c r="K4583" s="18" t="s">
        <v>4393</v>
      </c>
      <c r="L4583" s="18" t="s">
        <v>26</v>
      </c>
      <c r="M4583" s="20">
        <v>57000000</v>
      </c>
      <c r="N4583" s="20">
        <v>28283637</v>
      </c>
      <c r="O4583" s="21">
        <f t="shared" si="213"/>
        <v>45622150.311805181</v>
      </c>
      <c r="P4583" s="22">
        <f t="shared" si="214"/>
        <v>49.620415789473682</v>
      </c>
      <c r="Q4583" s="20">
        <f t="shared" si="215"/>
        <v>14972809.422975119</v>
      </c>
      <c r="R4583" s="18" t="s">
        <v>2778</v>
      </c>
      <c r="S4583" s="18">
        <v>95</v>
      </c>
    </row>
    <row r="4584" spans="1:19" x14ac:dyDescent="0.25">
      <c r="A4584" s="18" t="s">
        <v>13795</v>
      </c>
      <c r="B4584" s="18" t="s">
        <v>37</v>
      </c>
      <c r="C4584" s="18" t="s">
        <v>45</v>
      </c>
      <c r="D4584" s="18">
        <v>2004</v>
      </c>
      <c r="E4584" s="18">
        <f>VLOOKUP(D4584,'cpi roi'!A:C,2,FALSE)</f>
        <v>188.9</v>
      </c>
      <c r="F4584" s="18" t="s">
        <v>13485</v>
      </c>
      <c r="G4584" s="18">
        <v>5</v>
      </c>
      <c r="H4584" s="19">
        <v>22000</v>
      </c>
      <c r="I4584" s="18" t="s">
        <v>11903</v>
      </c>
      <c r="J4584" s="18" t="s">
        <v>13796</v>
      </c>
      <c r="K4584" s="18" t="s">
        <v>13797</v>
      </c>
      <c r="L4584" s="18" t="s">
        <v>34</v>
      </c>
      <c r="M4584" s="20">
        <v>30000000</v>
      </c>
      <c r="N4584" s="20">
        <v>21289826</v>
      </c>
      <c r="O4584" s="21">
        <f t="shared" si="213"/>
        <v>34340973.966119632</v>
      </c>
      <c r="P4584" s="22">
        <f t="shared" si="214"/>
        <v>70.966086666666655</v>
      </c>
      <c r="Q4584" s="20">
        <f t="shared" si="215"/>
        <v>11270421.386977237</v>
      </c>
      <c r="R4584" s="18" t="s">
        <v>27</v>
      </c>
      <c r="S4584" s="18">
        <v>91</v>
      </c>
    </row>
    <row r="4585" spans="1:19" x14ac:dyDescent="0.25">
      <c r="A4585" s="18" t="s">
        <v>13798</v>
      </c>
      <c r="B4585" s="18" t="s">
        <v>20</v>
      </c>
      <c r="C4585" s="18" t="s">
        <v>21</v>
      </c>
      <c r="D4585" s="18">
        <v>2004</v>
      </c>
      <c r="E4585" s="18">
        <f>VLOOKUP(D4585,'cpi roi'!A:C,2,FALSE)</f>
        <v>188.9</v>
      </c>
      <c r="F4585" s="18" t="s">
        <v>13491</v>
      </c>
      <c r="G4585" s="18">
        <v>6.2</v>
      </c>
      <c r="H4585" s="19">
        <v>35000</v>
      </c>
      <c r="I4585" s="18" t="s">
        <v>11314</v>
      </c>
      <c r="J4585" s="18" t="s">
        <v>1379</v>
      </c>
      <c r="K4585" s="18" t="s">
        <v>5214</v>
      </c>
      <c r="L4585" s="18" t="s">
        <v>26</v>
      </c>
      <c r="M4585" s="20">
        <v>20000000</v>
      </c>
      <c r="N4585" s="20">
        <v>23925492</v>
      </c>
      <c r="O4585" s="21">
        <f t="shared" si="213"/>
        <v>38592363.220751718</v>
      </c>
      <c r="P4585" s="22">
        <f t="shared" si="214"/>
        <v>119.62746</v>
      </c>
      <c r="Q4585" s="20">
        <f t="shared" si="215"/>
        <v>12665691.900476443</v>
      </c>
      <c r="R4585" s="18" t="s">
        <v>2031</v>
      </c>
      <c r="S4585" s="18">
        <v>100</v>
      </c>
    </row>
    <row r="4586" spans="1:19" x14ac:dyDescent="0.25">
      <c r="A4586" s="18" t="s">
        <v>13799</v>
      </c>
      <c r="B4586" s="18" t="s">
        <v>2004</v>
      </c>
      <c r="C4586" s="18" t="s">
        <v>21</v>
      </c>
      <c r="D4586" s="18">
        <v>2004</v>
      </c>
      <c r="E4586" s="18">
        <f>VLOOKUP(D4586,'cpi roi'!A:C,2,FALSE)</f>
        <v>188.9</v>
      </c>
      <c r="F4586" s="18" t="s">
        <v>13800</v>
      </c>
      <c r="G4586" s="18">
        <v>6.2</v>
      </c>
      <c r="H4586" s="19">
        <v>21000</v>
      </c>
      <c r="I4586" s="18" t="s">
        <v>4846</v>
      </c>
      <c r="J4586" s="18" t="s">
        <v>13801</v>
      </c>
      <c r="K4586" s="18" t="s">
        <v>7783</v>
      </c>
      <c r="L4586" s="18" t="s">
        <v>34</v>
      </c>
      <c r="M4586" s="20">
        <v>23000000</v>
      </c>
      <c r="N4586" s="20">
        <v>19463185</v>
      </c>
      <c r="O4586" s="21">
        <f t="shared" si="213"/>
        <v>31394560.452620432</v>
      </c>
      <c r="P4586" s="22">
        <f t="shared" si="214"/>
        <v>84.622543478260866</v>
      </c>
      <c r="Q4586" s="20">
        <f t="shared" si="215"/>
        <v>10303433.03335098</v>
      </c>
      <c r="R4586" s="18" t="s">
        <v>12698</v>
      </c>
      <c r="S4586" s="18">
        <v>141</v>
      </c>
    </row>
    <row r="4587" spans="1:19" x14ac:dyDescent="0.25">
      <c r="A4587" s="18" t="s">
        <v>13802</v>
      </c>
      <c r="B4587" s="18" t="s">
        <v>20</v>
      </c>
      <c r="C4587" s="18" t="s">
        <v>56</v>
      </c>
      <c r="D4587" s="18">
        <v>2004</v>
      </c>
      <c r="E4587" s="18">
        <f>VLOOKUP(D4587,'cpi roi'!A:C,2,FALSE)</f>
        <v>188.9</v>
      </c>
      <c r="F4587" s="18" t="s">
        <v>13057</v>
      </c>
      <c r="G4587" s="18">
        <v>5.0999999999999996</v>
      </c>
      <c r="H4587" s="19">
        <v>34000</v>
      </c>
      <c r="I4587" s="18" t="s">
        <v>3789</v>
      </c>
      <c r="J4587" s="18" t="s">
        <v>5764</v>
      </c>
      <c r="K4587" s="18" t="s">
        <v>9884</v>
      </c>
      <c r="L4587" s="18" t="s">
        <v>34</v>
      </c>
      <c r="M4587" s="20">
        <v>80000000</v>
      </c>
      <c r="N4587" s="20">
        <v>78110021</v>
      </c>
      <c r="O4587" s="21">
        <f t="shared" si="213"/>
        <v>125993241.92006351</v>
      </c>
      <c r="P4587" s="22">
        <f t="shared" si="214"/>
        <v>97.637526249999993</v>
      </c>
      <c r="Q4587" s="20">
        <f t="shared" si="215"/>
        <v>41349931.709899418</v>
      </c>
      <c r="R4587" s="18" t="s">
        <v>4534</v>
      </c>
      <c r="S4587" s="18">
        <v>114</v>
      </c>
    </row>
    <row r="4588" spans="1:19" x14ac:dyDescent="0.25">
      <c r="A4588" s="18" t="s">
        <v>13803</v>
      </c>
      <c r="B4588" s="18" t="s">
        <v>514</v>
      </c>
      <c r="C4588" s="18" t="s">
        <v>45</v>
      </c>
      <c r="D4588" s="18">
        <v>2004</v>
      </c>
      <c r="E4588" s="18">
        <f>VLOOKUP(D4588,'cpi roi'!A:C,2,FALSE)</f>
        <v>188.9</v>
      </c>
      <c r="F4588" s="18" t="s">
        <v>13515</v>
      </c>
      <c r="G4588" s="18">
        <v>5.0999999999999996</v>
      </c>
      <c r="H4588" s="19">
        <v>12000</v>
      </c>
      <c r="I4588" s="18" t="s">
        <v>4567</v>
      </c>
      <c r="J4588" s="18" t="s">
        <v>4567</v>
      </c>
      <c r="K4588" s="18" t="s">
        <v>13804</v>
      </c>
      <c r="L4588" s="18" t="s">
        <v>34</v>
      </c>
      <c r="M4588" s="20">
        <v>15000000</v>
      </c>
      <c r="N4588" s="20">
        <v>1914166</v>
      </c>
      <c r="O4588" s="21">
        <f t="shared" si="213"/>
        <v>3087593.33086289</v>
      </c>
      <c r="P4588" s="22">
        <f t="shared" si="214"/>
        <v>12.761106666666667</v>
      </c>
      <c r="Q4588" s="20">
        <f t="shared" si="215"/>
        <v>1013322.3928004235</v>
      </c>
      <c r="R4588" s="18" t="s">
        <v>7529</v>
      </c>
      <c r="S4588" s="18">
        <v>89</v>
      </c>
    </row>
    <row r="4589" spans="1:19" x14ac:dyDescent="0.25">
      <c r="A4589" s="18" t="s">
        <v>13805</v>
      </c>
      <c r="B4589" s="18" t="s">
        <v>452</v>
      </c>
      <c r="C4589" s="18" t="s">
        <v>21</v>
      </c>
      <c r="D4589" s="18">
        <v>2004</v>
      </c>
      <c r="E4589" s="18">
        <f>VLOOKUP(D4589,'cpi roi'!A:C,2,FALSE)</f>
        <v>188.9</v>
      </c>
      <c r="F4589" s="18" t="s">
        <v>13806</v>
      </c>
      <c r="G4589" s="18">
        <v>8.1999999999999993</v>
      </c>
      <c r="H4589" s="19">
        <v>86000</v>
      </c>
      <c r="I4589" s="18" t="s">
        <v>12133</v>
      </c>
      <c r="J4589" s="18" t="s">
        <v>13807</v>
      </c>
      <c r="K4589" s="18" t="s">
        <v>10295</v>
      </c>
      <c r="L4589" s="18" t="s">
        <v>10296</v>
      </c>
      <c r="M4589" s="20">
        <v>0</v>
      </c>
      <c r="N4589" s="20">
        <v>1953889</v>
      </c>
      <c r="O4589" s="21">
        <f t="shared" si="213"/>
        <v>3151667.4340921119</v>
      </c>
      <c r="P4589" s="22">
        <f t="shared" si="214"/>
        <v>0</v>
      </c>
      <c r="Q4589" s="20">
        <f t="shared" si="215"/>
        <v>1034350.9793541556</v>
      </c>
      <c r="R4589" s="18" t="s">
        <v>13808</v>
      </c>
      <c r="S4589" s="18">
        <v>189</v>
      </c>
    </row>
    <row r="4590" spans="1:19" x14ac:dyDescent="0.25">
      <c r="A4590" s="18" t="s">
        <v>13809</v>
      </c>
      <c r="B4590" s="18" t="s">
        <v>20</v>
      </c>
      <c r="C4590" s="18" t="s">
        <v>45</v>
      </c>
      <c r="D4590" s="18">
        <v>2004</v>
      </c>
      <c r="E4590" s="18">
        <f>VLOOKUP(D4590,'cpi roi'!A:C,2,FALSE)</f>
        <v>188.9</v>
      </c>
      <c r="F4590" s="18" t="s">
        <v>13604</v>
      </c>
      <c r="G4590" s="18">
        <v>6.6</v>
      </c>
      <c r="H4590" s="19">
        <v>63000</v>
      </c>
      <c r="I4590" s="18" t="s">
        <v>8190</v>
      </c>
      <c r="J4590" s="18" t="s">
        <v>8190</v>
      </c>
      <c r="K4590" s="18" t="s">
        <v>10144</v>
      </c>
      <c r="L4590" s="18" t="s">
        <v>26</v>
      </c>
      <c r="M4590" s="20">
        <v>20000000</v>
      </c>
      <c r="N4590" s="20">
        <v>20094909</v>
      </c>
      <c r="O4590" s="21">
        <f t="shared" si="213"/>
        <v>32413545.644785598</v>
      </c>
      <c r="P4590" s="22">
        <f t="shared" si="214"/>
        <v>100.47454499999999</v>
      </c>
      <c r="Q4590" s="20">
        <f t="shared" si="215"/>
        <v>10637855.479089465</v>
      </c>
      <c r="R4590" s="18" t="s">
        <v>9442</v>
      </c>
      <c r="S4590" s="18">
        <v>107</v>
      </c>
    </row>
    <row r="4591" spans="1:19" x14ac:dyDescent="0.25">
      <c r="A4591" s="18" t="s">
        <v>13810</v>
      </c>
      <c r="B4591" s="18" t="s">
        <v>2004</v>
      </c>
      <c r="C4591" s="18" t="s">
        <v>67</v>
      </c>
      <c r="D4591" s="18">
        <v>2004</v>
      </c>
      <c r="E4591" s="18">
        <f>VLOOKUP(D4591,'cpi roi'!A:C,2,FALSE)</f>
        <v>188.9</v>
      </c>
      <c r="F4591" s="18" t="s">
        <v>13811</v>
      </c>
      <c r="G4591" s="18">
        <v>8</v>
      </c>
      <c r="H4591" s="19">
        <v>79000</v>
      </c>
      <c r="I4591" s="18" t="s">
        <v>9732</v>
      </c>
      <c r="J4591" s="18" t="s">
        <v>9732</v>
      </c>
      <c r="K4591" s="18" t="s">
        <v>11574</v>
      </c>
      <c r="L4591" s="18" t="s">
        <v>1116</v>
      </c>
      <c r="M4591" s="20">
        <v>0</v>
      </c>
      <c r="N4591" s="20">
        <v>43731621</v>
      </c>
      <c r="O4591" s="21">
        <f t="shared" si="213"/>
        <v>70540100.151932225</v>
      </c>
      <c r="P4591" s="22">
        <f t="shared" si="214"/>
        <v>0</v>
      </c>
      <c r="Q4591" s="20">
        <f t="shared" si="215"/>
        <v>23150672.842773955</v>
      </c>
      <c r="R4591" s="18" t="s">
        <v>13812</v>
      </c>
      <c r="S4591" s="18">
        <v>126</v>
      </c>
    </row>
    <row r="4592" spans="1:19" x14ac:dyDescent="0.25">
      <c r="A4592" s="18" t="s">
        <v>13813</v>
      </c>
      <c r="B4592" s="18" t="s">
        <v>20</v>
      </c>
      <c r="C4592" s="18" t="s">
        <v>45</v>
      </c>
      <c r="D4592" s="18">
        <v>2004</v>
      </c>
      <c r="E4592" s="18">
        <f>VLOOKUP(D4592,'cpi roi'!A:C,2,FALSE)</f>
        <v>188.9</v>
      </c>
      <c r="F4592" s="18" t="s">
        <v>13496</v>
      </c>
      <c r="G4592" s="18">
        <v>6.7</v>
      </c>
      <c r="H4592" s="19">
        <v>15000</v>
      </c>
      <c r="I4592" s="18" t="s">
        <v>13814</v>
      </c>
      <c r="J4592" s="18" t="s">
        <v>1129</v>
      </c>
      <c r="K4592" s="18" t="s">
        <v>667</v>
      </c>
      <c r="L4592" s="18" t="s">
        <v>34</v>
      </c>
      <c r="M4592" s="20">
        <v>7500000</v>
      </c>
      <c r="N4592" s="20">
        <v>6715067</v>
      </c>
      <c r="O4592" s="21">
        <f t="shared" si="213"/>
        <v>10831555.928533614</v>
      </c>
      <c r="P4592" s="22">
        <f t="shared" si="214"/>
        <v>89.534226666666669</v>
      </c>
      <c r="Q4592" s="20">
        <f t="shared" si="215"/>
        <v>3554826.3631551084</v>
      </c>
      <c r="R4592" s="18" t="s">
        <v>12698</v>
      </c>
      <c r="S4592" s="18">
        <v>111</v>
      </c>
    </row>
    <row r="4593" spans="1:19" x14ac:dyDescent="0.25">
      <c r="A4593" s="18" t="s">
        <v>13815</v>
      </c>
      <c r="B4593" s="18" t="s">
        <v>2004</v>
      </c>
      <c r="C4593" s="18" t="s">
        <v>45</v>
      </c>
      <c r="D4593" s="18">
        <v>2004</v>
      </c>
      <c r="E4593" s="18">
        <f>VLOOKUP(D4593,'cpi roi'!A:C,2,FALSE)</f>
        <v>188.9</v>
      </c>
      <c r="F4593" s="18" t="s">
        <v>13461</v>
      </c>
      <c r="G4593" s="18">
        <v>5.5</v>
      </c>
      <c r="H4593" s="19">
        <v>55000</v>
      </c>
      <c r="I4593" s="18" t="s">
        <v>3260</v>
      </c>
      <c r="J4593" s="18" t="s">
        <v>11356</v>
      </c>
      <c r="K4593" s="18" t="s">
        <v>4462</v>
      </c>
      <c r="L4593" s="18" t="s">
        <v>34</v>
      </c>
      <c r="M4593" s="20">
        <v>40000000</v>
      </c>
      <c r="N4593" s="20">
        <v>26170671</v>
      </c>
      <c r="O4593" s="21">
        <f t="shared" si="213"/>
        <v>42213888.05558496</v>
      </c>
      <c r="P4593" s="22">
        <f t="shared" si="214"/>
        <v>65.426677499999997</v>
      </c>
      <c r="Q4593" s="20">
        <f t="shared" si="215"/>
        <v>13854246.161990471</v>
      </c>
      <c r="R4593" s="18" t="s">
        <v>13816</v>
      </c>
      <c r="S4593" s="18">
        <v>98</v>
      </c>
    </row>
    <row r="4594" spans="1:19" x14ac:dyDescent="0.25">
      <c r="A4594" s="18" t="s">
        <v>13817</v>
      </c>
      <c r="B4594" s="18" t="s">
        <v>2004</v>
      </c>
      <c r="C4594" s="18" t="s">
        <v>45</v>
      </c>
      <c r="D4594" s="18">
        <v>2004</v>
      </c>
      <c r="E4594" s="18">
        <f>VLOOKUP(D4594,'cpi roi'!A:C,2,FALSE)</f>
        <v>188.9</v>
      </c>
      <c r="F4594" s="18" t="s">
        <v>13473</v>
      </c>
      <c r="G4594" s="18">
        <v>4.8</v>
      </c>
      <c r="H4594" s="19">
        <v>30000</v>
      </c>
      <c r="I4594" s="18" t="s">
        <v>1132</v>
      </c>
      <c r="J4594" s="18" t="s">
        <v>13818</v>
      </c>
      <c r="K4594" s="18" t="s">
        <v>8011</v>
      </c>
      <c r="L4594" s="18" t="s">
        <v>34</v>
      </c>
      <c r="M4594" s="20">
        <v>40000000</v>
      </c>
      <c r="N4594" s="20">
        <v>14494036</v>
      </c>
      <c r="O4594" s="21">
        <f t="shared" si="213"/>
        <v>23379210.001058757</v>
      </c>
      <c r="P4594" s="22">
        <f t="shared" si="214"/>
        <v>36.23509</v>
      </c>
      <c r="Q4594" s="20">
        <f t="shared" si="215"/>
        <v>7672861.8316569617</v>
      </c>
      <c r="R4594" s="18" t="s">
        <v>9689</v>
      </c>
      <c r="S4594" s="18">
        <v>99</v>
      </c>
    </row>
    <row r="4595" spans="1:19" x14ac:dyDescent="0.25">
      <c r="A4595" s="18" t="s">
        <v>13819</v>
      </c>
      <c r="B4595" s="18" t="s">
        <v>20</v>
      </c>
      <c r="C4595" s="18" t="s">
        <v>45</v>
      </c>
      <c r="D4595" s="18">
        <v>2004</v>
      </c>
      <c r="E4595" s="18">
        <f>VLOOKUP(D4595,'cpi roi'!A:C,2,FALSE)</f>
        <v>188.9</v>
      </c>
      <c r="F4595" s="18" t="s">
        <v>13488</v>
      </c>
      <c r="G4595" s="18">
        <v>6.2</v>
      </c>
      <c r="H4595" s="19">
        <v>51000</v>
      </c>
      <c r="I4595" s="18" t="s">
        <v>2356</v>
      </c>
      <c r="J4595" s="18" t="s">
        <v>13820</v>
      </c>
      <c r="K4595" s="18" t="s">
        <v>10812</v>
      </c>
      <c r="L4595" s="18" t="s">
        <v>26</v>
      </c>
      <c r="M4595" s="20">
        <v>60000000</v>
      </c>
      <c r="N4595" s="20">
        <v>35060882</v>
      </c>
      <c r="O4595" s="21">
        <f t="shared" si="213"/>
        <v>56554000.769719422</v>
      </c>
      <c r="P4595" s="22">
        <f t="shared" si="214"/>
        <v>58.434803333333328</v>
      </c>
      <c r="Q4595" s="20">
        <f t="shared" si="215"/>
        <v>18560551.614610907</v>
      </c>
      <c r="R4595" s="18" t="s">
        <v>48</v>
      </c>
      <c r="S4595" s="18">
        <v>103</v>
      </c>
    </row>
    <row r="4596" spans="1:19" x14ac:dyDescent="0.25">
      <c r="A4596" s="18" t="s">
        <v>13821</v>
      </c>
      <c r="B4596" s="18" t="s">
        <v>37</v>
      </c>
      <c r="C4596" s="18" t="s">
        <v>45</v>
      </c>
      <c r="D4596" s="18">
        <v>2004</v>
      </c>
      <c r="E4596" s="18">
        <f>VLOOKUP(D4596,'cpi roi'!A:C,2,FALSE)</f>
        <v>188.9</v>
      </c>
      <c r="F4596" s="18" t="s">
        <v>12512</v>
      </c>
      <c r="G4596" s="18">
        <v>1.9</v>
      </c>
      <c r="H4596" s="19">
        <v>30000</v>
      </c>
      <c r="I4596" s="18" t="s">
        <v>521</v>
      </c>
      <c r="J4596" s="18" t="s">
        <v>13822</v>
      </c>
      <c r="K4596" s="18" t="s">
        <v>1300</v>
      </c>
      <c r="L4596" s="18" t="s">
        <v>5820</v>
      </c>
      <c r="M4596" s="20">
        <v>20000000</v>
      </c>
      <c r="N4596" s="20">
        <v>9448644</v>
      </c>
      <c r="O4596" s="21">
        <f t="shared" si="213"/>
        <v>15240877.854949707</v>
      </c>
      <c r="P4596" s="22">
        <f t="shared" si="214"/>
        <v>47.243220000000001</v>
      </c>
      <c r="Q4596" s="20">
        <f t="shared" si="215"/>
        <v>5001929.0629962943</v>
      </c>
      <c r="R4596" s="18" t="s">
        <v>12825</v>
      </c>
      <c r="S4596" s="18">
        <v>88</v>
      </c>
    </row>
    <row r="4597" spans="1:19" x14ac:dyDescent="0.25">
      <c r="A4597" s="18" t="s">
        <v>13823</v>
      </c>
      <c r="B4597" s="18" t="s">
        <v>2004</v>
      </c>
      <c r="C4597" s="18" t="s">
        <v>21</v>
      </c>
      <c r="D4597" s="18">
        <v>2004</v>
      </c>
      <c r="E4597" s="18">
        <f>VLOOKUP(D4597,'cpi roi'!A:C,2,FALSE)</f>
        <v>188.9</v>
      </c>
      <c r="F4597" s="18" t="s">
        <v>13824</v>
      </c>
      <c r="G4597" s="18">
        <v>8.1</v>
      </c>
      <c r="H4597" s="19">
        <v>26000</v>
      </c>
      <c r="I4597" s="18" t="s">
        <v>10534</v>
      </c>
      <c r="J4597" s="18" t="s">
        <v>10534</v>
      </c>
      <c r="K4597" s="18" t="s">
        <v>13825</v>
      </c>
      <c r="L4597" s="18" t="s">
        <v>2113</v>
      </c>
      <c r="M4597" s="20">
        <v>0</v>
      </c>
      <c r="N4597" s="20">
        <v>2288093</v>
      </c>
      <c r="O4597" s="21">
        <f t="shared" si="213"/>
        <v>3690746.0937003703</v>
      </c>
      <c r="P4597" s="22">
        <f t="shared" si="214"/>
        <v>0</v>
      </c>
      <c r="Q4597" s="20">
        <f t="shared" si="215"/>
        <v>1211272.1016410799</v>
      </c>
      <c r="R4597" s="18" t="s">
        <v>6119</v>
      </c>
      <c r="S4597" s="18">
        <v>141</v>
      </c>
    </row>
    <row r="4598" spans="1:19" x14ac:dyDescent="0.25">
      <c r="A4598" s="18" t="s">
        <v>13826</v>
      </c>
      <c r="B4598" s="18" t="s">
        <v>452</v>
      </c>
      <c r="C4598" s="18" t="s">
        <v>38</v>
      </c>
      <c r="D4598" s="18">
        <v>2004</v>
      </c>
      <c r="E4598" s="18">
        <f>VLOOKUP(D4598,'cpi roi'!A:C,2,FALSE)</f>
        <v>188.9</v>
      </c>
      <c r="F4598" s="18" t="s">
        <v>13827</v>
      </c>
      <c r="G4598" s="18">
        <v>8.5</v>
      </c>
      <c r="H4598" s="19">
        <v>20000</v>
      </c>
      <c r="I4598" s="18" t="s">
        <v>13828</v>
      </c>
      <c r="J4598" s="18" t="s">
        <v>13828</v>
      </c>
      <c r="K4598" s="18" t="s">
        <v>13829</v>
      </c>
      <c r="L4598" s="18" t="s">
        <v>10296</v>
      </c>
      <c r="M4598" s="20">
        <v>0</v>
      </c>
      <c r="N4598" s="20">
        <v>1610897</v>
      </c>
      <c r="O4598" s="21">
        <f t="shared" si="213"/>
        <v>2598413.5304393857</v>
      </c>
      <c r="P4598" s="22">
        <f t="shared" si="214"/>
        <v>0</v>
      </c>
      <c r="Q4598" s="20">
        <f t="shared" si="215"/>
        <v>852777.66013763892</v>
      </c>
      <c r="R4598" s="18" t="s">
        <v>13830</v>
      </c>
      <c r="S4598" s="18">
        <v>143</v>
      </c>
    </row>
    <row r="4599" spans="1:19" x14ac:dyDescent="0.25">
      <c r="A4599" s="18" t="s">
        <v>13831</v>
      </c>
      <c r="B4599" s="18" t="s">
        <v>2004</v>
      </c>
      <c r="C4599" s="18" t="s">
        <v>45</v>
      </c>
      <c r="D4599" s="18">
        <v>2004</v>
      </c>
      <c r="E4599" s="18">
        <f>VLOOKUP(D4599,'cpi roi'!A:C,2,FALSE)</f>
        <v>188.9</v>
      </c>
      <c r="F4599" s="18" t="s">
        <v>13832</v>
      </c>
      <c r="G4599" s="18">
        <v>4.5</v>
      </c>
      <c r="H4599" s="19">
        <v>7400</v>
      </c>
      <c r="I4599" s="18" t="s">
        <v>13833</v>
      </c>
      <c r="J4599" s="18" t="s">
        <v>13834</v>
      </c>
      <c r="K4599" s="18" t="s">
        <v>13835</v>
      </c>
      <c r="L4599" s="18" t="s">
        <v>34</v>
      </c>
      <c r="M4599" s="20">
        <v>12000000</v>
      </c>
      <c r="N4599" s="20">
        <v>31326183</v>
      </c>
      <c r="O4599" s="21">
        <f t="shared" si="213"/>
        <v>50529846.268395968</v>
      </c>
      <c r="P4599" s="22">
        <f t="shared" si="214"/>
        <v>261.05152500000003</v>
      </c>
      <c r="Q4599" s="20">
        <f t="shared" si="215"/>
        <v>16583474.325039703</v>
      </c>
      <c r="R4599" s="18" t="s">
        <v>9442</v>
      </c>
      <c r="S4599" s="18">
        <v>97</v>
      </c>
    </row>
    <row r="4600" spans="1:19" x14ac:dyDescent="0.25">
      <c r="A4600" s="18" t="s">
        <v>13836</v>
      </c>
      <c r="B4600" s="18" t="s">
        <v>2004</v>
      </c>
      <c r="C4600" s="18" t="s">
        <v>45</v>
      </c>
      <c r="D4600" s="18">
        <v>2004</v>
      </c>
      <c r="E4600" s="18">
        <f>VLOOKUP(D4600,'cpi roi'!A:C,2,FALSE)</f>
        <v>188.9</v>
      </c>
      <c r="F4600" s="18" t="s">
        <v>13837</v>
      </c>
      <c r="G4600" s="18">
        <v>7.9</v>
      </c>
      <c r="H4600" s="19">
        <v>59000</v>
      </c>
      <c r="I4600" s="18" t="s">
        <v>13838</v>
      </c>
      <c r="J4600" s="18" t="s">
        <v>13839</v>
      </c>
      <c r="K4600" s="18" t="s">
        <v>13840</v>
      </c>
      <c r="L4600" s="18" t="s">
        <v>457</v>
      </c>
      <c r="M4600" s="20">
        <v>0</v>
      </c>
      <c r="N4600" s="20">
        <v>88385944</v>
      </c>
      <c r="O4600" s="21">
        <f t="shared" si="213"/>
        <v>142568539.6336686</v>
      </c>
      <c r="P4600" s="22">
        <f t="shared" si="214"/>
        <v>0</v>
      </c>
      <c r="Q4600" s="20">
        <f t="shared" si="215"/>
        <v>46789806.246691369</v>
      </c>
      <c r="R4600" s="18" t="s">
        <v>13841</v>
      </c>
      <c r="S4600" s="18">
        <v>97</v>
      </c>
    </row>
    <row r="4601" spans="1:19" x14ac:dyDescent="0.25">
      <c r="A4601" s="18" t="s">
        <v>13842</v>
      </c>
      <c r="B4601" s="18" t="s">
        <v>20</v>
      </c>
      <c r="C4601" s="18" t="s">
        <v>21</v>
      </c>
      <c r="D4601" s="18">
        <v>2004</v>
      </c>
      <c r="E4601" s="18">
        <f>VLOOKUP(D4601,'cpi roi'!A:C,2,FALSE)</f>
        <v>188.9</v>
      </c>
      <c r="F4601" s="18" t="s">
        <v>13843</v>
      </c>
      <c r="G4601" s="18">
        <v>7.2</v>
      </c>
      <c r="H4601" s="19">
        <v>33000</v>
      </c>
      <c r="I4601" s="18" t="s">
        <v>13844</v>
      </c>
      <c r="J4601" s="18" t="s">
        <v>13845</v>
      </c>
      <c r="K4601" s="18" t="s">
        <v>2051</v>
      </c>
      <c r="L4601" s="18" t="s">
        <v>34</v>
      </c>
      <c r="M4601" s="20">
        <v>0</v>
      </c>
      <c r="N4601" s="20">
        <v>4678405</v>
      </c>
      <c r="O4601" s="21">
        <f t="shared" si="213"/>
        <v>7546373.7612493373</v>
      </c>
      <c r="P4601" s="22">
        <f t="shared" si="214"/>
        <v>0</v>
      </c>
      <c r="Q4601" s="20">
        <f t="shared" si="215"/>
        <v>2476656.9613552145</v>
      </c>
      <c r="R4601" s="18" t="s">
        <v>13846</v>
      </c>
      <c r="S4601" s="18">
        <v>87</v>
      </c>
    </row>
    <row r="4602" spans="1:19" x14ac:dyDescent="0.25">
      <c r="A4602" s="18" t="s">
        <v>13847</v>
      </c>
      <c r="B4602" s="18" t="s">
        <v>20</v>
      </c>
      <c r="C4602" s="18" t="s">
        <v>56</v>
      </c>
      <c r="D4602" s="18">
        <v>2004</v>
      </c>
      <c r="E4602" s="18">
        <f>VLOOKUP(D4602,'cpi roi'!A:C,2,FALSE)</f>
        <v>188.9</v>
      </c>
      <c r="F4602" s="18" t="s">
        <v>13848</v>
      </c>
      <c r="G4602" s="18">
        <v>7</v>
      </c>
      <c r="H4602" s="19">
        <v>19000</v>
      </c>
      <c r="I4602" s="18" t="s">
        <v>13849</v>
      </c>
      <c r="J4602" s="18" t="s">
        <v>12590</v>
      </c>
      <c r="K4602" s="18" t="s">
        <v>13850</v>
      </c>
      <c r="L4602" s="18" t="s">
        <v>496</v>
      </c>
      <c r="M4602" s="20">
        <v>0</v>
      </c>
      <c r="N4602" s="20">
        <v>516930</v>
      </c>
      <c r="O4602" s="21">
        <f t="shared" si="213"/>
        <v>833819.85706723121</v>
      </c>
      <c r="P4602" s="22">
        <f t="shared" si="214"/>
        <v>0</v>
      </c>
      <c r="Q4602" s="20">
        <f t="shared" si="215"/>
        <v>273652.72631021705</v>
      </c>
      <c r="R4602" s="18" t="s">
        <v>13851</v>
      </c>
      <c r="S4602" s="18">
        <v>125</v>
      </c>
    </row>
    <row r="4603" spans="1:19" x14ac:dyDescent="0.25">
      <c r="A4603" s="18" t="s">
        <v>13852</v>
      </c>
      <c r="B4603" s="18" t="s">
        <v>20</v>
      </c>
      <c r="C4603" s="18" t="s">
        <v>38</v>
      </c>
      <c r="D4603" s="18">
        <v>2004</v>
      </c>
      <c r="E4603" s="18">
        <f>VLOOKUP(D4603,'cpi roi'!A:C,2,FALSE)</f>
        <v>188.9</v>
      </c>
      <c r="F4603" s="18" t="s">
        <v>13667</v>
      </c>
      <c r="G4603" s="18">
        <v>6.5</v>
      </c>
      <c r="H4603" s="19">
        <v>29000</v>
      </c>
      <c r="I4603" s="18" t="s">
        <v>692</v>
      </c>
      <c r="J4603" s="18" t="s">
        <v>692</v>
      </c>
      <c r="K4603" s="18" t="s">
        <v>2080</v>
      </c>
      <c r="L4603" s="18" t="s">
        <v>5820</v>
      </c>
      <c r="M4603" s="20">
        <v>19250000</v>
      </c>
      <c r="N4603" s="20">
        <v>8112712</v>
      </c>
      <c r="O4603" s="21">
        <f t="shared" si="213"/>
        <v>13085989.128639489</v>
      </c>
      <c r="P4603" s="22">
        <f t="shared" si="214"/>
        <v>42.143958441558446</v>
      </c>
      <c r="Q4603" s="20">
        <f t="shared" si="215"/>
        <v>4294712.5463208044</v>
      </c>
      <c r="R4603" s="18" t="s">
        <v>10708</v>
      </c>
      <c r="S4603" s="18">
        <v>106</v>
      </c>
    </row>
    <row r="4604" spans="1:19" x14ac:dyDescent="0.25">
      <c r="A4604" s="18" t="s">
        <v>13853</v>
      </c>
      <c r="B4604" s="18" t="s">
        <v>37</v>
      </c>
      <c r="C4604" s="18" t="s">
        <v>394</v>
      </c>
      <c r="D4604" s="18">
        <v>2004</v>
      </c>
      <c r="E4604" s="18">
        <f>VLOOKUP(D4604,'cpi roi'!A:C,2,FALSE)</f>
        <v>188.9</v>
      </c>
      <c r="F4604" s="18" t="s">
        <v>13564</v>
      </c>
      <c r="G4604" s="18">
        <v>5.4</v>
      </c>
      <c r="H4604" s="19">
        <v>21000</v>
      </c>
      <c r="I4604" s="18" t="s">
        <v>13854</v>
      </c>
      <c r="J4604" s="18" t="s">
        <v>13854</v>
      </c>
      <c r="K4604" s="18" t="s">
        <v>9873</v>
      </c>
      <c r="L4604" s="18" t="s">
        <v>34</v>
      </c>
      <c r="M4604" s="20">
        <v>110000000</v>
      </c>
      <c r="N4604" s="20">
        <v>145358062</v>
      </c>
      <c r="O4604" s="21">
        <f t="shared" si="213"/>
        <v>234465862.84489146</v>
      </c>
      <c r="P4604" s="22">
        <f t="shared" si="214"/>
        <v>132.14369272727274</v>
      </c>
      <c r="Q4604" s="20">
        <f t="shared" si="215"/>
        <v>76949741.662255168</v>
      </c>
      <c r="R4604" s="18" t="s">
        <v>1729</v>
      </c>
      <c r="S4604" s="18">
        <v>76</v>
      </c>
    </row>
    <row r="4605" spans="1:19" x14ac:dyDescent="0.25">
      <c r="A4605" s="18" t="s">
        <v>13855</v>
      </c>
      <c r="B4605" s="18" t="s">
        <v>37</v>
      </c>
      <c r="C4605" s="18" t="s">
        <v>45</v>
      </c>
      <c r="D4605" s="18">
        <v>2004</v>
      </c>
      <c r="E4605" s="18">
        <f>VLOOKUP(D4605,'cpi roi'!A:C,2,FALSE)</f>
        <v>188.9</v>
      </c>
      <c r="F4605" s="18" t="s">
        <v>13582</v>
      </c>
      <c r="G4605" s="18">
        <v>5.4</v>
      </c>
      <c r="H4605" s="19">
        <v>45000</v>
      </c>
      <c r="I4605" s="18" t="s">
        <v>3975</v>
      </c>
      <c r="J4605" s="18" t="s">
        <v>7403</v>
      </c>
      <c r="K4605" s="18" t="s">
        <v>8082</v>
      </c>
      <c r="L4605" s="18" t="s">
        <v>34</v>
      </c>
      <c r="M4605" s="20">
        <v>60000000</v>
      </c>
      <c r="N4605" s="20">
        <v>96593018</v>
      </c>
      <c r="O4605" s="21">
        <f t="shared" si="213"/>
        <v>155806736.81630489</v>
      </c>
      <c r="P4605" s="22">
        <f t="shared" si="214"/>
        <v>160.98836333333333</v>
      </c>
      <c r="Q4605" s="20">
        <f t="shared" si="215"/>
        <v>51134472.207517207</v>
      </c>
      <c r="R4605" s="18" t="s">
        <v>11858</v>
      </c>
      <c r="S4605" s="18">
        <v>99</v>
      </c>
    </row>
    <row r="4606" spans="1:19" x14ac:dyDescent="0.25">
      <c r="A4606" s="18" t="s">
        <v>13856</v>
      </c>
      <c r="B4606" s="18" t="s">
        <v>2004</v>
      </c>
      <c r="C4606" s="18" t="s">
        <v>45</v>
      </c>
      <c r="D4606" s="18">
        <v>2004</v>
      </c>
      <c r="E4606" s="18">
        <f>VLOOKUP(D4606,'cpi roi'!A:C,2,FALSE)</f>
        <v>188.9</v>
      </c>
      <c r="F4606" s="18" t="s">
        <v>13527</v>
      </c>
      <c r="G4606" s="18">
        <v>5.6</v>
      </c>
      <c r="H4606" s="19">
        <v>27000</v>
      </c>
      <c r="I4606" s="18" t="s">
        <v>11826</v>
      </c>
      <c r="J4606" s="18" t="s">
        <v>13857</v>
      </c>
      <c r="K4606" s="18" t="s">
        <v>12486</v>
      </c>
      <c r="L4606" s="18" t="s">
        <v>34</v>
      </c>
      <c r="M4606" s="20">
        <v>22000000</v>
      </c>
      <c r="N4606" s="20">
        <v>21513434</v>
      </c>
      <c r="O4606" s="21">
        <f t="shared" si="213"/>
        <v>34701658.760190576</v>
      </c>
      <c r="P4606" s="22">
        <f t="shared" si="214"/>
        <v>97.788336363636361</v>
      </c>
      <c r="Q4606" s="20">
        <f t="shared" si="215"/>
        <v>11388795.129698252</v>
      </c>
      <c r="R4606" s="18" t="s">
        <v>9689</v>
      </c>
      <c r="S4606" s="18">
        <v>95</v>
      </c>
    </row>
    <row r="4607" spans="1:19" x14ac:dyDescent="0.25">
      <c r="A4607" s="18" t="s">
        <v>13858</v>
      </c>
      <c r="B4607" s="18" t="s">
        <v>20</v>
      </c>
      <c r="C4607" s="18" t="s">
        <v>38</v>
      </c>
      <c r="D4607" s="18">
        <v>2004</v>
      </c>
      <c r="E4607" s="18">
        <f>VLOOKUP(D4607,'cpi roi'!A:C,2,FALSE)</f>
        <v>188.9</v>
      </c>
      <c r="F4607" s="18" t="s">
        <v>13859</v>
      </c>
      <c r="G4607" s="18">
        <v>6.4</v>
      </c>
      <c r="H4607" s="19">
        <v>53000</v>
      </c>
      <c r="I4607" s="18" t="s">
        <v>13860</v>
      </c>
      <c r="J4607" s="18" t="s">
        <v>13860</v>
      </c>
      <c r="K4607" s="18" t="s">
        <v>13861</v>
      </c>
      <c r="L4607" s="18" t="s">
        <v>8402</v>
      </c>
      <c r="M4607" s="20">
        <v>4200000</v>
      </c>
      <c r="N4607" s="20">
        <v>50336279</v>
      </c>
      <c r="O4607" s="21">
        <f t="shared" si="213"/>
        <v>81193563.850185275</v>
      </c>
      <c r="P4607" s="22">
        <f t="shared" si="214"/>
        <v>1198.4828333333332</v>
      </c>
      <c r="Q4607" s="20">
        <f t="shared" si="215"/>
        <v>26647050.820539966</v>
      </c>
      <c r="R4607" s="18" t="s">
        <v>13862</v>
      </c>
      <c r="S4607" s="18">
        <v>114</v>
      </c>
    </row>
    <row r="4608" spans="1:19" x14ac:dyDescent="0.25">
      <c r="A4608" s="18" t="s">
        <v>13863</v>
      </c>
      <c r="B4608" s="18" t="s">
        <v>20</v>
      </c>
      <c r="C4608" s="18" t="s">
        <v>21</v>
      </c>
      <c r="D4608" s="18">
        <v>2004</v>
      </c>
      <c r="E4608" s="18">
        <f>VLOOKUP(D4608,'cpi roi'!A:C,2,FALSE)</f>
        <v>188.9</v>
      </c>
      <c r="F4608" s="18" t="s">
        <v>13864</v>
      </c>
      <c r="G4608" s="18">
        <v>7</v>
      </c>
      <c r="H4608" s="19">
        <v>36000</v>
      </c>
      <c r="I4608" s="18" t="s">
        <v>2077</v>
      </c>
      <c r="J4608" s="18" t="s">
        <v>5257</v>
      </c>
      <c r="K4608" s="18" t="s">
        <v>140</v>
      </c>
      <c r="L4608" s="18" t="s">
        <v>26</v>
      </c>
      <c r="M4608" s="20">
        <v>30000000</v>
      </c>
      <c r="N4608" s="20">
        <v>21560182</v>
      </c>
      <c r="O4608" s="21">
        <f t="shared" si="213"/>
        <v>34777064.34833245</v>
      </c>
      <c r="P4608" s="22">
        <f t="shared" si="214"/>
        <v>71.867273333333344</v>
      </c>
      <c r="Q4608" s="20">
        <f t="shared" si="215"/>
        <v>11413542.615140285</v>
      </c>
      <c r="R4608" s="18" t="s">
        <v>13865</v>
      </c>
      <c r="S4608" s="18">
        <v>131</v>
      </c>
    </row>
    <row r="4609" spans="1:19" x14ac:dyDescent="0.25">
      <c r="A4609" s="18" t="s">
        <v>13866</v>
      </c>
      <c r="B4609" s="18" t="s">
        <v>2004</v>
      </c>
      <c r="C4609" s="18" t="s">
        <v>38</v>
      </c>
      <c r="D4609" s="18">
        <v>2004</v>
      </c>
      <c r="E4609" s="18">
        <f>VLOOKUP(D4609,'cpi roi'!A:C,2,FALSE)</f>
        <v>188.9</v>
      </c>
      <c r="F4609" s="18" t="s">
        <v>13611</v>
      </c>
      <c r="G4609" s="18">
        <v>6.5</v>
      </c>
      <c r="H4609" s="19">
        <v>55000</v>
      </c>
      <c r="I4609" s="18" t="s">
        <v>11667</v>
      </c>
      <c r="J4609" s="18" t="s">
        <v>7652</v>
      </c>
      <c r="K4609" s="18" t="s">
        <v>10570</v>
      </c>
      <c r="L4609" s="18" t="s">
        <v>34</v>
      </c>
      <c r="M4609" s="20">
        <v>55000000</v>
      </c>
      <c r="N4609" s="20">
        <v>100572044</v>
      </c>
      <c r="O4609" s="21">
        <f t="shared" si="213"/>
        <v>162224996.3303335</v>
      </c>
      <c r="P4609" s="22">
        <f t="shared" si="214"/>
        <v>182.8582618181818</v>
      </c>
      <c r="Q4609" s="20">
        <f t="shared" si="215"/>
        <v>53240891.476971939</v>
      </c>
      <c r="R4609" s="18" t="s">
        <v>2097</v>
      </c>
      <c r="S4609" s="18">
        <v>115</v>
      </c>
    </row>
    <row r="4610" spans="1:19" x14ac:dyDescent="0.25">
      <c r="A4610" s="18" t="s">
        <v>13867</v>
      </c>
      <c r="B4610" s="18" t="s">
        <v>20</v>
      </c>
      <c r="C4610" s="18" t="s">
        <v>67</v>
      </c>
      <c r="D4610" s="18">
        <v>2004</v>
      </c>
      <c r="E4610" s="18">
        <f>VLOOKUP(D4610,'cpi roi'!A:C,2,FALSE)</f>
        <v>188.9</v>
      </c>
      <c r="F4610" s="18" t="s">
        <v>13868</v>
      </c>
      <c r="G4610" s="18">
        <v>6.3</v>
      </c>
      <c r="H4610" s="19">
        <v>35000</v>
      </c>
      <c r="I4610" s="18" t="s">
        <v>13869</v>
      </c>
      <c r="J4610" s="18" t="s">
        <v>13870</v>
      </c>
      <c r="K4610" s="18" t="s">
        <v>5686</v>
      </c>
      <c r="L4610" s="18" t="s">
        <v>26</v>
      </c>
      <c r="M4610" s="20">
        <v>0</v>
      </c>
      <c r="N4610" s="20">
        <v>10852064</v>
      </c>
      <c r="O4610" s="21">
        <f t="shared" si="213"/>
        <v>17504626.261514027</v>
      </c>
      <c r="P4610" s="22">
        <f t="shared" si="214"/>
        <v>0</v>
      </c>
      <c r="Q4610" s="20">
        <f t="shared" si="215"/>
        <v>5744872.4192694547</v>
      </c>
      <c r="R4610" s="18" t="s">
        <v>13871</v>
      </c>
      <c r="S4610" s="18">
        <v>114</v>
      </c>
    </row>
    <row r="4611" spans="1:19" x14ac:dyDescent="0.25">
      <c r="A4611" s="18" t="s">
        <v>13872</v>
      </c>
      <c r="B4611" s="18" t="s">
        <v>514</v>
      </c>
      <c r="C4611" s="18" t="s">
        <v>21</v>
      </c>
      <c r="D4611" s="18">
        <v>2004</v>
      </c>
      <c r="E4611" s="18">
        <f>VLOOKUP(D4611,'cpi roi'!A:C,2,FALSE)</f>
        <v>188.9</v>
      </c>
      <c r="F4611" s="18" t="s">
        <v>13873</v>
      </c>
      <c r="G4611" s="18">
        <v>5.0999999999999996</v>
      </c>
      <c r="H4611" s="19">
        <v>6600</v>
      </c>
      <c r="I4611" s="18" t="s">
        <v>13874</v>
      </c>
      <c r="J4611" s="18" t="s">
        <v>13875</v>
      </c>
      <c r="K4611" s="18" t="s">
        <v>3234</v>
      </c>
      <c r="L4611" s="18" t="s">
        <v>457</v>
      </c>
      <c r="M4611" s="20">
        <v>0</v>
      </c>
      <c r="N4611" s="20">
        <v>1510052</v>
      </c>
      <c r="O4611" s="21">
        <f t="shared" ref="O4611:O4674" si="216">(304.7/E4611)*N4611</f>
        <v>2435748.2498676544</v>
      </c>
      <c r="P4611" s="22">
        <f t="shared" ref="P4611:P4674" si="217">IFERROR(N4611/M4611, 0)*100</f>
        <v>0</v>
      </c>
      <c r="Q4611" s="20">
        <f t="shared" ref="Q4611:Q4674" si="218">N4611/(E4611/100)</f>
        <v>799392.27104287979</v>
      </c>
      <c r="R4611" s="18" t="s">
        <v>10317</v>
      </c>
      <c r="S4611" s="18">
        <v>110</v>
      </c>
    </row>
    <row r="4612" spans="1:19" x14ac:dyDescent="0.25">
      <c r="A4612" s="18" t="s">
        <v>13876</v>
      </c>
      <c r="B4612" s="18" t="s">
        <v>2004</v>
      </c>
      <c r="C4612" s="18" t="s">
        <v>21</v>
      </c>
      <c r="D4612" s="18">
        <v>2004</v>
      </c>
      <c r="E4612" s="18">
        <f>VLOOKUP(D4612,'cpi roi'!A:C,2,FALSE)</f>
        <v>188.9</v>
      </c>
      <c r="F4612" s="18" t="s">
        <v>12968</v>
      </c>
      <c r="G4612" s="18">
        <v>3.9</v>
      </c>
      <c r="H4612" s="19">
        <v>26000</v>
      </c>
      <c r="I4612" s="18" t="s">
        <v>13877</v>
      </c>
      <c r="J4612" s="18" t="s">
        <v>13877</v>
      </c>
      <c r="K4612" s="18" t="s">
        <v>13878</v>
      </c>
      <c r="L4612" s="18" t="s">
        <v>34</v>
      </c>
      <c r="M4612" s="20">
        <v>8000000</v>
      </c>
      <c r="N4612" s="20">
        <v>50576805</v>
      </c>
      <c r="O4612" s="21">
        <f t="shared" si="216"/>
        <v>81581537.763366848</v>
      </c>
      <c r="P4612" s="22">
        <f t="shared" si="217"/>
        <v>632.21006250000005</v>
      </c>
      <c r="Q4612" s="20">
        <f t="shared" si="218"/>
        <v>26774380.624669138</v>
      </c>
      <c r="R4612" s="18" t="s">
        <v>10878</v>
      </c>
      <c r="S4612" s="18">
        <v>95</v>
      </c>
    </row>
    <row r="4613" spans="1:19" x14ac:dyDescent="0.25">
      <c r="A4613" s="18" t="s">
        <v>13879</v>
      </c>
      <c r="B4613" s="18" t="s">
        <v>37</v>
      </c>
      <c r="C4613" s="18" t="s">
        <v>21</v>
      </c>
      <c r="D4613" s="18">
        <v>2004</v>
      </c>
      <c r="E4613" s="18">
        <f>VLOOKUP(D4613,'cpi roi'!A:C,2,FALSE)</f>
        <v>188.9</v>
      </c>
      <c r="F4613" s="18" t="s">
        <v>13880</v>
      </c>
      <c r="G4613" s="18">
        <v>6.5</v>
      </c>
      <c r="H4613" s="19">
        <v>12000</v>
      </c>
      <c r="I4613" s="18" t="s">
        <v>11143</v>
      </c>
      <c r="J4613" s="18" t="s">
        <v>5059</v>
      </c>
      <c r="K4613" s="18" t="s">
        <v>9009</v>
      </c>
      <c r="L4613" s="18" t="s">
        <v>26</v>
      </c>
      <c r="M4613" s="20">
        <v>0</v>
      </c>
      <c r="N4613" s="20">
        <v>6878433</v>
      </c>
      <c r="O4613" s="21">
        <f t="shared" si="216"/>
        <v>11095069.005293805</v>
      </c>
      <c r="P4613" s="22">
        <f t="shared" si="217"/>
        <v>0</v>
      </c>
      <c r="Q4613" s="20">
        <f t="shared" si="218"/>
        <v>3641309.1582848066</v>
      </c>
      <c r="R4613" s="18" t="s">
        <v>6982</v>
      </c>
      <c r="S4613" s="18">
        <v>93</v>
      </c>
    </row>
    <row r="4614" spans="1:19" x14ac:dyDescent="0.25">
      <c r="A4614" s="18" t="s">
        <v>13881</v>
      </c>
      <c r="B4614" s="18" t="s">
        <v>2004</v>
      </c>
      <c r="C4614" s="18" t="s">
        <v>67</v>
      </c>
      <c r="D4614" s="18">
        <v>2004</v>
      </c>
      <c r="E4614" s="18">
        <f>VLOOKUP(D4614,'cpi roi'!A:C,2,FALSE)</f>
        <v>188.9</v>
      </c>
      <c r="F4614" s="18" t="s">
        <v>13882</v>
      </c>
      <c r="G4614" s="18">
        <v>6.7</v>
      </c>
      <c r="H4614" s="19">
        <v>15000</v>
      </c>
      <c r="I4614" s="18" t="s">
        <v>8365</v>
      </c>
      <c r="J4614" s="18" t="s">
        <v>8365</v>
      </c>
      <c r="K4614" s="18" t="s">
        <v>8365</v>
      </c>
      <c r="L4614" s="18" t="s">
        <v>26</v>
      </c>
      <c r="M4614" s="20">
        <v>23000000</v>
      </c>
      <c r="N4614" s="20">
        <v>8447615</v>
      </c>
      <c r="O4614" s="21">
        <f t="shared" si="216"/>
        <v>13626195.291159341</v>
      </c>
      <c r="P4614" s="22">
        <f t="shared" si="217"/>
        <v>36.728760869565221</v>
      </c>
      <c r="Q4614" s="20">
        <f t="shared" si="218"/>
        <v>4472003.705664373</v>
      </c>
      <c r="R4614" s="18" t="s">
        <v>10357</v>
      </c>
      <c r="S4614" s="18">
        <v>118</v>
      </c>
    </row>
    <row r="4615" spans="1:19" x14ac:dyDescent="0.25">
      <c r="A4615" s="18" t="s">
        <v>13883</v>
      </c>
      <c r="B4615" s="18" t="s">
        <v>2004</v>
      </c>
      <c r="C4615" s="18" t="s">
        <v>21</v>
      </c>
      <c r="D4615" s="18">
        <v>2004</v>
      </c>
      <c r="E4615" s="18">
        <f>VLOOKUP(D4615,'cpi roi'!A:C,2,FALSE)</f>
        <v>188.9</v>
      </c>
      <c r="F4615" s="18" t="s">
        <v>13884</v>
      </c>
      <c r="G4615" s="18">
        <v>7</v>
      </c>
      <c r="H4615" s="19">
        <v>11000</v>
      </c>
      <c r="I4615" s="18" t="s">
        <v>13885</v>
      </c>
      <c r="J4615" s="18" t="s">
        <v>13886</v>
      </c>
      <c r="K4615" s="18" t="s">
        <v>9873</v>
      </c>
      <c r="L4615" s="18" t="s">
        <v>26</v>
      </c>
      <c r="M4615" s="20">
        <v>0</v>
      </c>
      <c r="N4615" s="20">
        <v>20421130</v>
      </c>
      <c r="O4615" s="21">
        <f t="shared" si="216"/>
        <v>32939747.543673899</v>
      </c>
      <c r="P4615" s="22">
        <f t="shared" si="217"/>
        <v>0</v>
      </c>
      <c r="Q4615" s="20">
        <f t="shared" si="218"/>
        <v>10810550.555849656</v>
      </c>
      <c r="R4615" s="18" t="s">
        <v>13887</v>
      </c>
      <c r="S4615" s="18">
        <v>104</v>
      </c>
    </row>
    <row r="4616" spans="1:19" x14ac:dyDescent="0.25">
      <c r="A4616" s="18" t="s">
        <v>13888</v>
      </c>
      <c r="B4616" s="18" t="s">
        <v>20</v>
      </c>
      <c r="C4616" s="18" t="s">
        <v>45</v>
      </c>
      <c r="D4616" s="18">
        <v>2004</v>
      </c>
      <c r="E4616" s="18">
        <f>VLOOKUP(D4616,'cpi roi'!A:C,2,FALSE)</f>
        <v>188.9</v>
      </c>
      <c r="F4616" s="18" t="s">
        <v>13889</v>
      </c>
      <c r="G4616" s="18">
        <v>6.5</v>
      </c>
      <c r="H4616" s="19">
        <v>8700</v>
      </c>
      <c r="I4616" s="18" t="s">
        <v>13890</v>
      </c>
      <c r="J4616" s="18" t="s">
        <v>13890</v>
      </c>
      <c r="K4616" s="18" t="s">
        <v>13891</v>
      </c>
      <c r="L4616" s="18" t="s">
        <v>26</v>
      </c>
      <c r="M4616" s="20">
        <v>6500000</v>
      </c>
      <c r="N4616" s="20">
        <v>89781</v>
      </c>
      <c r="O4616" s="21">
        <f t="shared" si="216"/>
        <v>144818.7967178401</v>
      </c>
      <c r="P4616" s="22">
        <f t="shared" si="217"/>
        <v>1.381246153846154</v>
      </c>
      <c r="Q4616" s="20">
        <f t="shared" si="218"/>
        <v>47528.321863419798</v>
      </c>
      <c r="R4616" s="18" t="s">
        <v>13892</v>
      </c>
      <c r="S4616" s="18">
        <v>91</v>
      </c>
    </row>
    <row r="4617" spans="1:19" x14ac:dyDescent="0.25">
      <c r="A4617" s="18" t="s">
        <v>13893</v>
      </c>
      <c r="B4617" s="18" t="s">
        <v>424</v>
      </c>
      <c r="C4617" s="18" t="s">
        <v>21</v>
      </c>
      <c r="D4617" s="18">
        <v>2004</v>
      </c>
      <c r="E4617" s="18">
        <f>VLOOKUP(D4617,'cpi roi'!A:C,2,FALSE)</f>
        <v>188.9</v>
      </c>
      <c r="F4617" s="18" t="s">
        <v>13894</v>
      </c>
      <c r="G4617" s="18">
        <v>7.4</v>
      </c>
      <c r="H4617" s="19">
        <v>15000</v>
      </c>
      <c r="I4617" s="18" t="s">
        <v>13895</v>
      </c>
      <c r="J4617" s="18" t="s">
        <v>13895</v>
      </c>
      <c r="K4617" s="18" t="s">
        <v>13896</v>
      </c>
      <c r="L4617" s="18" t="s">
        <v>5820</v>
      </c>
      <c r="M4617" s="20">
        <v>0</v>
      </c>
      <c r="N4617" s="20">
        <v>3764219</v>
      </c>
      <c r="O4617" s="21">
        <f t="shared" si="216"/>
        <v>6071770.9332980402</v>
      </c>
      <c r="P4617" s="22">
        <f t="shared" si="217"/>
        <v>0</v>
      </c>
      <c r="Q4617" s="20">
        <f t="shared" si="218"/>
        <v>1992704.6056114347</v>
      </c>
      <c r="R4617" s="18" t="s">
        <v>13897</v>
      </c>
      <c r="S4617" s="18">
        <v>110</v>
      </c>
    </row>
    <row r="4618" spans="1:19" x14ac:dyDescent="0.25">
      <c r="A4618" s="18" t="s">
        <v>13898</v>
      </c>
      <c r="B4618" s="18" t="s">
        <v>20</v>
      </c>
      <c r="C4618" s="18" t="s">
        <v>45</v>
      </c>
      <c r="D4618" s="18">
        <v>2004</v>
      </c>
      <c r="E4618" s="18">
        <f>VLOOKUP(D4618,'cpi roi'!A:C,2,FALSE)</f>
        <v>188.9</v>
      </c>
      <c r="F4618" s="18" t="s">
        <v>12639</v>
      </c>
      <c r="G4618" s="18">
        <v>7.4</v>
      </c>
      <c r="H4618" s="19">
        <v>11000</v>
      </c>
      <c r="I4618" s="18" t="s">
        <v>13899</v>
      </c>
      <c r="J4618" s="18" t="s">
        <v>13899</v>
      </c>
      <c r="K4618" s="18" t="s">
        <v>11564</v>
      </c>
      <c r="L4618" s="18" t="s">
        <v>34</v>
      </c>
      <c r="M4618" s="20">
        <v>0</v>
      </c>
      <c r="N4618" s="20">
        <v>1236518</v>
      </c>
      <c r="O4618" s="21">
        <f t="shared" si="216"/>
        <v>1994531.6813128637</v>
      </c>
      <c r="P4618" s="22">
        <f t="shared" si="217"/>
        <v>0</v>
      </c>
      <c r="Q4618" s="20">
        <f t="shared" si="218"/>
        <v>654588.67125463206</v>
      </c>
      <c r="R4618" s="18" t="s">
        <v>11073</v>
      </c>
      <c r="S4618" s="18">
        <v>91</v>
      </c>
    </row>
    <row r="4619" spans="1:19" x14ac:dyDescent="0.25">
      <c r="A4619" s="18" t="s">
        <v>13900</v>
      </c>
      <c r="B4619" s="18" t="s">
        <v>2004</v>
      </c>
      <c r="C4619" s="18" t="s">
        <v>45</v>
      </c>
      <c r="D4619" s="18">
        <v>2004</v>
      </c>
      <c r="E4619" s="18">
        <f>VLOOKUP(D4619,'cpi roi'!A:C,2,FALSE)</f>
        <v>188.9</v>
      </c>
      <c r="F4619" s="18" t="s">
        <v>12968</v>
      </c>
      <c r="G4619" s="18">
        <v>4.9000000000000004</v>
      </c>
      <c r="H4619" s="19">
        <v>18000</v>
      </c>
      <c r="I4619" s="18" t="s">
        <v>5972</v>
      </c>
      <c r="J4619" s="18" t="s">
        <v>2953</v>
      </c>
      <c r="K4619" s="18" t="s">
        <v>9045</v>
      </c>
      <c r="L4619" s="18" t="s">
        <v>34</v>
      </c>
      <c r="M4619" s="20">
        <v>50000000</v>
      </c>
      <c r="N4619" s="20">
        <v>6808550</v>
      </c>
      <c r="O4619" s="21">
        <f t="shared" si="216"/>
        <v>10982346.135521438</v>
      </c>
      <c r="P4619" s="22">
        <f t="shared" si="217"/>
        <v>13.617099999999999</v>
      </c>
      <c r="Q4619" s="20">
        <f t="shared" si="218"/>
        <v>3604314.4520910536</v>
      </c>
      <c r="R4619" s="18" t="s">
        <v>13901</v>
      </c>
      <c r="S4619" s="18">
        <v>88</v>
      </c>
    </row>
    <row r="4620" spans="1:19" x14ac:dyDescent="0.25">
      <c r="A4620" s="18" t="s">
        <v>13902</v>
      </c>
      <c r="B4620" s="18" t="s">
        <v>452</v>
      </c>
      <c r="C4620" s="18" t="s">
        <v>21</v>
      </c>
      <c r="D4620" s="18">
        <v>2004</v>
      </c>
      <c r="E4620" s="18">
        <f>VLOOKUP(D4620,'cpi roi'!A:C,2,FALSE)</f>
        <v>188.9</v>
      </c>
      <c r="F4620" s="18" t="s">
        <v>13903</v>
      </c>
      <c r="G4620" s="18">
        <v>7.8</v>
      </c>
      <c r="H4620" s="19">
        <v>50000</v>
      </c>
      <c r="I4620" s="18" t="s">
        <v>13904</v>
      </c>
      <c r="J4620" s="18" t="s">
        <v>13905</v>
      </c>
      <c r="K4620" s="18" t="s">
        <v>10295</v>
      </c>
      <c r="L4620" s="18" t="s">
        <v>10296</v>
      </c>
      <c r="M4620" s="20">
        <v>7000000</v>
      </c>
      <c r="N4620" s="20">
        <v>6887221</v>
      </c>
      <c r="O4620" s="21">
        <f t="shared" si="216"/>
        <v>11109244.249338273</v>
      </c>
      <c r="P4620" s="22">
        <f t="shared" si="217"/>
        <v>98.388871428571434</v>
      </c>
      <c r="Q4620" s="20">
        <f t="shared" si="218"/>
        <v>3645961.3552143993</v>
      </c>
      <c r="R4620" s="18" t="s">
        <v>13906</v>
      </c>
      <c r="S4620" s="18">
        <v>192</v>
      </c>
    </row>
    <row r="4621" spans="1:19" x14ac:dyDescent="0.25">
      <c r="A4621" s="18" t="s">
        <v>13907</v>
      </c>
      <c r="B4621" s="18" t="s">
        <v>2004</v>
      </c>
      <c r="C4621" s="18" t="s">
        <v>45</v>
      </c>
      <c r="D4621" s="18">
        <v>2004</v>
      </c>
      <c r="E4621" s="18">
        <f>VLOOKUP(D4621,'cpi roi'!A:C,2,FALSE)</f>
        <v>188.9</v>
      </c>
      <c r="F4621" s="18" t="s">
        <v>13496</v>
      </c>
      <c r="G4621" s="18">
        <v>5.3</v>
      </c>
      <c r="H4621" s="19">
        <v>18000</v>
      </c>
      <c r="I4621" s="18" t="s">
        <v>13908</v>
      </c>
      <c r="J4621" s="18" t="s">
        <v>13909</v>
      </c>
      <c r="K4621" s="18" t="s">
        <v>13197</v>
      </c>
      <c r="L4621" s="18" t="s">
        <v>34</v>
      </c>
      <c r="M4621" s="20">
        <v>35000000</v>
      </c>
      <c r="N4621" s="20">
        <v>22035509</v>
      </c>
      <c r="O4621" s="21">
        <f t="shared" si="216"/>
        <v>35543777.619375326</v>
      </c>
      <c r="P4621" s="22">
        <f t="shared" si="217"/>
        <v>62.958597142857144</v>
      </c>
      <c r="Q4621" s="20">
        <f t="shared" si="218"/>
        <v>11665171.519322393</v>
      </c>
      <c r="R4621" s="18" t="s">
        <v>11858</v>
      </c>
      <c r="S4621" s="18">
        <v>107</v>
      </c>
    </row>
    <row r="4622" spans="1:19" x14ac:dyDescent="0.25">
      <c r="A4622" s="18" t="s">
        <v>13910</v>
      </c>
      <c r="B4622" s="18" t="s">
        <v>2004</v>
      </c>
      <c r="C4622" s="18" t="s">
        <v>45</v>
      </c>
      <c r="D4622" s="18">
        <v>2004</v>
      </c>
      <c r="E4622" s="18">
        <f>VLOOKUP(D4622,'cpi roi'!A:C,2,FALSE)</f>
        <v>188.9</v>
      </c>
      <c r="F4622" s="18" t="s">
        <v>13473</v>
      </c>
      <c r="G4622" s="18">
        <v>5.9</v>
      </c>
      <c r="H4622" s="19">
        <v>23000</v>
      </c>
      <c r="I4622" s="18" t="s">
        <v>10236</v>
      </c>
      <c r="J4622" s="18" t="s">
        <v>13911</v>
      </c>
      <c r="K4622" s="18" t="s">
        <v>4736</v>
      </c>
      <c r="L4622" s="18" t="s">
        <v>3160</v>
      </c>
      <c r="M4622" s="20">
        <v>32000000</v>
      </c>
      <c r="N4622" s="20">
        <v>30031874</v>
      </c>
      <c r="O4622" s="21">
        <f t="shared" si="216"/>
        <v>48442096.388565369</v>
      </c>
      <c r="P4622" s="22">
        <f t="shared" si="217"/>
        <v>93.849606249999994</v>
      </c>
      <c r="Q4622" s="20">
        <f t="shared" si="218"/>
        <v>15898292.218104817</v>
      </c>
      <c r="R4622" s="18" t="s">
        <v>13912</v>
      </c>
      <c r="S4622" s="18">
        <v>90</v>
      </c>
    </row>
    <row r="4623" spans="1:19" x14ac:dyDescent="0.25">
      <c r="A4623" s="18" t="s">
        <v>13913</v>
      </c>
      <c r="B4623" s="18" t="s">
        <v>20</v>
      </c>
      <c r="C4623" s="18" t="s">
        <v>21</v>
      </c>
      <c r="D4623" s="18">
        <v>2004</v>
      </c>
      <c r="E4623" s="18">
        <f>VLOOKUP(D4623,'cpi roi'!A:C,2,FALSE)</f>
        <v>188.9</v>
      </c>
      <c r="F4623" s="18" t="s">
        <v>13914</v>
      </c>
      <c r="G4623" s="18">
        <v>6.6</v>
      </c>
      <c r="H4623" s="19">
        <v>8600</v>
      </c>
      <c r="I4623" s="18" t="s">
        <v>13356</v>
      </c>
      <c r="J4623" s="18" t="s">
        <v>13915</v>
      </c>
      <c r="K4623" s="18" t="s">
        <v>11362</v>
      </c>
      <c r="L4623" s="18" t="s">
        <v>34</v>
      </c>
      <c r="M4623" s="20">
        <v>0</v>
      </c>
      <c r="N4623" s="20">
        <v>156767</v>
      </c>
      <c r="O4623" s="21">
        <f t="shared" si="216"/>
        <v>252868.73954473264</v>
      </c>
      <c r="P4623" s="22">
        <f t="shared" si="217"/>
        <v>0</v>
      </c>
      <c r="Q4623" s="20">
        <f t="shared" si="218"/>
        <v>82989.412387506614</v>
      </c>
      <c r="R4623" s="18" t="s">
        <v>84</v>
      </c>
      <c r="S4623" s="18">
        <v>108</v>
      </c>
    </row>
    <row r="4624" spans="1:19" x14ac:dyDescent="0.25">
      <c r="A4624" s="18" t="s">
        <v>13916</v>
      </c>
      <c r="B4624" s="18" t="s">
        <v>20</v>
      </c>
      <c r="C4624" s="18" t="s">
        <v>21</v>
      </c>
      <c r="D4624" s="18">
        <v>2004</v>
      </c>
      <c r="E4624" s="18">
        <f>VLOOKUP(D4624,'cpi roi'!A:C,2,FALSE)</f>
        <v>188.9</v>
      </c>
      <c r="F4624" s="18" t="s">
        <v>13917</v>
      </c>
      <c r="G4624" s="18">
        <v>6.6</v>
      </c>
      <c r="H4624" s="19">
        <v>15000</v>
      </c>
      <c r="I4624" s="18" t="s">
        <v>4384</v>
      </c>
      <c r="J4624" s="18" t="s">
        <v>4384</v>
      </c>
      <c r="K4624" s="18" t="s">
        <v>11000</v>
      </c>
      <c r="L4624" s="18" t="s">
        <v>26</v>
      </c>
      <c r="M4624" s="20">
        <v>0</v>
      </c>
      <c r="N4624" s="20">
        <v>3664858</v>
      </c>
      <c r="O4624" s="21">
        <f t="shared" si="216"/>
        <v>5911499.3785071457</v>
      </c>
      <c r="P4624" s="22">
        <f t="shared" si="217"/>
        <v>0</v>
      </c>
      <c r="Q4624" s="20">
        <f t="shared" si="218"/>
        <v>1940104.8173636845</v>
      </c>
      <c r="R4624" s="18" t="s">
        <v>13918</v>
      </c>
      <c r="S4624" s="18">
        <v>132</v>
      </c>
    </row>
    <row r="4625" spans="1:19" x14ac:dyDescent="0.25">
      <c r="A4625" s="18" t="s">
        <v>13919</v>
      </c>
      <c r="B4625" s="18" t="s">
        <v>20</v>
      </c>
      <c r="C4625" s="18" t="s">
        <v>108</v>
      </c>
      <c r="D4625" s="18">
        <v>2004</v>
      </c>
      <c r="E4625" s="18">
        <f>VLOOKUP(D4625,'cpi roi'!A:C,2,FALSE)</f>
        <v>188.9</v>
      </c>
      <c r="F4625" s="18" t="s">
        <v>13496</v>
      </c>
      <c r="G4625" s="18">
        <v>7.4</v>
      </c>
      <c r="H4625" s="19">
        <v>34000</v>
      </c>
      <c r="I4625" s="18" t="s">
        <v>13920</v>
      </c>
      <c r="J4625" s="18" t="s">
        <v>13920</v>
      </c>
      <c r="K4625" s="18" t="s">
        <v>13921</v>
      </c>
      <c r="L4625" s="18" t="s">
        <v>13922</v>
      </c>
      <c r="M4625" s="20">
        <v>3000000</v>
      </c>
      <c r="N4625" s="20">
        <v>12594630</v>
      </c>
      <c r="O4625" s="21">
        <f t="shared" si="216"/>
        <v>20315424.886183161</v>
      </c>
      <c r="P4625" s="22">
        <f t="shared" si="217"/>
        <v>419.82100000000003</v>
      </c>
      <c r="Q4625" s="20">
        <f t="shared" si="218"/>
        <v>6667353.0968766538</v>
      </c>
      <c r="R4625" s="18" t="s">
        <v>12889</v>
      </c>
      <c r="S4625" s="18">
        <v>101</v>
      </c>
    </row>
    <row r="4626" spans="1:19" x14ac:dyDescent="0.25">
      <c r="A4626" s="18" t="s">
        <v>13923</v>
      </c>
      <c r="B4626" s="18" t="s">
        <v>20</v>
      </c>
      <c r="C4626" s="18" t="s">
        <v>108</v>
      </c>
      <c r="D4626" s="18">
        <v>2004</v>
      </c>
      <c r="E4626" s="18">
        <f>VLOOKUP(D4626,'cpi roi'!A:C,2,FALSE)</f>
        <v>188.9</v>
      </c>
      <c r="F4626" s="18" t="s">
        <v>13636</v>
      </c>
      <c r="G4626" s="18">
        <v>7.6</v>
      </c>
      <c r="H4626" s="19">
        <v>24000</v>
      </c>
      <c r="I4626" s="18" t="s">
        <v>4866</v>
      </c>
      <c r="J4626" s="18" t="s">
        <v>4866</v>
      </c>
      <c r="K4626" s="18" t="s">
        <v>13924</v>
      </c>
      <c r="L4626" s="18" t="s">
        <v>26</v>
      </c>
      <c r="M4626" s="20">
        <v>11000000</v>
      </c>
      <c r="N4626" s="20">
        <v>13267869</v>
      </c>
      <c r="O4626" s="21">
        <f t="shared" si="216"/>
        <v>21401374.718369506</v>
      </c>
      <c r="P4626" s="22">
        <f t="shared" si="217"/>
        <v>120.6169909090909</v>
      </c>
      <c r="Q4626" s="20">
        <f t="shared" si="218"/>
        <v>7023752.7792482795</v>
      </c>
      <c r="R4626" s="18" t="s">
        <v>10613</v>
      </c>
      <c r="S4626" s="18">
        <v>125</v>
      </c>
    </row>
    <row r="4627" spans="1:19" x14ac:dyDescent="0.25">
      <c r="A4627" s="18" t="s">
        <v>13925</v>
      </c>
      <c r="B4627" s="18" t="s">
        <v>37</v>
      </c>
      <c r="C4627" s="18" t="s">
        <v>45</v>
      </c>
      <c r="D4627" s="18">
        <v>2004</v>
      </c>
      <c r="E4627" s="18">
        <f>VLOOKUP(D4627,'cpi roi'!A:C,2,FALSE)</f>
        <v>188.9</v>
      </c>
      <c r="F4627" s="18" t="s">
        <v>13926</v>
      </c>
      <c r="G4627" s="18">
        <v>6.9</v>
      </c>
      <c r="H4627" s="19">
        <v>25000</v>
      </c>
      <c r="I4627" s="18" t="s">
        <v>8089</v>
      </c>
      <c r="J4627" s="18" t="s">
        <v>12684</v>
      </c>
      <c r="K4627" s="18" t="s">
        <v>13927</v>
      </c>
      <c r="L4627" s="18" t="s">
        <v>26</v>
      </c>
      <c r="M4627" s="20">
        <v>0</v>
      </c>
      <c r="N4627" s="20">
        <v>11782282</v>
      </c>
      <c r="O4627" s="21">
        <f t="shared" si="216"/>
        <v>19005089.070407622</v>
      </c>
      <c r="P4627" s="22">
        <f t="shared" si="217"/>
        <v>0</v>
      </c>
      <c r="Q4627" s="20">
        <f t="shared" si="218"/>
        <v>6237311.8051879304</v>
      </c>
      <c r="R4627" s="18" t="s">
        <v>10846</v>
      </c>
      <c r="S4627" s="18">
        <v>98</v>
      </c>
    </row>
    <row r="4628" spans="1:19" x14ac:dyDescent="0.25">
      <c r="A4628" s="18" t="s">
        <v>13928</v>
      </c>
      <c r="B4628" s="18" t="s">
        <v>20</v>
      </c>
      <c r="C4628" s="18" t="s">
        <v>67</v>
      </c>
      <c r="D4628" s="18">
        <v>2004</v>
      </c>
      <c r="E4628" s="18">
        <f>VLOOKUP(D4628,'cpi roi'!A:C,2,FALSE)</f>
        <v>188.9</v>
      </c>
      <c r="F4628" s="18" t="s">
        <v>13929</v>
      </c>
      <c r="G4628" s="18">
        <v>7.3</v>
      </c>
      <c r="H4628" s="19">
        <v>20000</v>
      </c>
      <c r="I4628" s="18" t="s">
        <v>13930</v>
      </c>
      <c r="J4628" s="18" t="s">
        <v>13930</v>
      </c>
      <c r="K4628" s="18" t="s">
        <v>13931</v>
      </c>
      <c r="L4628" s="18" t="s">
        <v>26</v>
      </c>
      <c r="M4628" s="20">
        <v>2000000</v>
      </c>
      <c r="N4628" s="20">
        <v>1635056</v>
      </c>
      <c r="O4628" s="21">
        <f t="shared" si="216"/>
        <v>2637382.5473795654</v>
      </c>
      <c r="P4628" s="22">
        <f t="shared" si="217"/>
        <v>81.752800000000008</v>
      </c>
      <c r="Q4628" s="20">
        <f t="shared" si="218"/>
        <v>865566.96664902067</v>
      </c>
      <c r="R4628" s="18" t="s">
        <v>13932</v>
      </c>
      <c r="S4628" s="18">
        <v>90</v>
      </c>
    </row>
    <row r="4629" spans="1:19" x14ac:dyDescent="0.25">
      <c r="A4629" s="18" t="s">
        <v>13933</v>
      </c>
      <c r="B4629" s="18" t="s">
        <v>37</v>
      </c>
      <c r="C4629" s="18" t="s">
        <v>38</v>
      </c>
      <c r="D4629" s="18">
        <v>2004</v>
      </c>
      <c r="E4629" s="18">
        <f>VLOOKUP(D4629,'cpi roi'!A:C,2,FALSE)</f>
        <v>188.9</v>
      </c>
      <c r="F4629" s="18" t="s">
        <v>12737</v>
      </c>
      <c r="G4629" s="18">
        <v>5.2</v>
      </c>
      <c r="H4629" s="19">
        <v>9800</v>
      </c>
      <c r="I4629" s="18" t="s">
        <v>13934</v>
      </c>
      <c r="J4629" s="18" t="s">
        <v>13935</v>
      </c>
      <c r="K4629" s="18" t="s">
        <v>13936</v>
      </c>
      <c r="L4629" s="18" t="s">
        <v>34</v>
      </c>
      <c r="M4629" s="20">
        <v>12000000</v>
      </c>
      <c r="N4629" s="20">
        <v>16951702</v>
      </c>
      <c r="O4629" s="21">
        <f t="shared" si="216"/>
        <v>27343481.203811537</v>
      </c>
      <c r="P4629" s="22">
        <f t="shared" si="217"/>
        <v>141.26418333333334</v>
      </c>
      <c r="Q4629" s="20">
        <f t="shared" si="218"/>
        <v>8973902.593965061</v>
      </c>
      <c r="R4629" s="18" t="s">
        <v>9112</v>
      </c>
      <c r="S4629" s="18">
        <v>91</v>
      </c>
    </row>
    <row r="4630" spans="1:19" x14ac:dyDescent="0.25">
      <c r="A4630" s="18" t="s">
        <v>13937</v>
      </c>
      <c r="B4630" s="18" t="s">
        <v>452</v>
      </c>
      <c r="C4630" s="18" t="s">
        <v>38</v>
      </c>
      <c r="D4630" s="18">
        <v>2004</v>
      </c>
      <c r="E4630" s="18">
        <f>VLOOKUP(D4630,'cpi roi'!A:C,2,FALSE)</f>
        <v>188.9</v>
      </c>
      <c r="F4630" s="18" t="s">
        <v>13395</v>
      </c>
      <c r="G4630" s="18">
        <v>7.9</v>
      </c>
      <c r="H4630" s="19">
        <v>22000</v>
      </c>
      <c r="I4630" s="18" t="s">
        <v>12172</v>
      </c>
      <c r="J4630" s="18" t="s">
        <v>13938</v>
      </c>
      <c r="K4630" s="18" t="s">
        <v>11784</v>
      </c>
      <c r="L4630" s="18" t="s">
        <v>10296</v>
      </c>
      <c r="M4630" s="20">
        <v>0</v>
      </c>
      <c r="N4630" s="20">
        <v>5859242</v>
      </c>
      <c r="O4630" s="21">
        <f t="shared" si="216"/>
        <v>9451090.7220751718</v>
      </c>
      <c r="P4630" s="22">
        <f t="shared" si="217"/>
        <v>0</v>
      </c>
      <c r="Q4630" s="20">
        <f t="shared" si="218"/>
        <v>3101769.1900476441</v>
      </c>
      <c r="R4630" s="18" t="s">
        <v>12174</v>
      </c>
      <c r="S4630" s="18">
        <v>186</v>
      </c>
    </row>
    <row r="4631" spans="1:19" x14ac:dyDescent="0.25">
      <c r="A4631" s="18" t="s">
        <v>13939</v>
      </c>
      <c r="B4631" s="18" t="s">
        <v>452</v>
      </c>
      <c r="C4631" s="18" t="s">
        <v>38</v>
      </c>
      <c r="D4631" s="18">
        <v>2004</v>
      </c>
      <c r="E4631" s="18">
        <f>VLOOKUP(D4631,'cpi roi'!A:C,2,FALSE)</f>
        <v>188.9</v>
      </c>
      <c r="F4631" s="18" t="s">
        <v>13940</v>
      </c>
      <c r="G4631" s="18">
        <v>7</v>
      </c>
      <c r="H4631" s="19">
        <v>33000</v>
      </c>
      <c r="I4631" s="18" t="s">
        <v>13941</v>
      </c>
      <c r="J4631" s="18" t="s">
        <v>13941</v>
      </c>
      <c r="K4631" s="18" t="s">
        <v>10295</v>
      </c>
      <c r="L4631" s="18" t="s">
        <v>10296</v>
      </c>
      <c r="M4631" s="20">
        <v>0</v>
      </c>
      <c r="N4631" s="20">
        <v>10836270</v>
      </c>
      <c r="O4631" s="21">
        <f t="shared" si="216"/>
        <v>17479150.179989409</v>
      </c>
      <c r="P4631" s="22">
        <f t="shared" si="217"/>
        <v>0</v>
      </c>
      <c r="Q4631" s="20">
        <f t="shared" si="218"/>
        <v>5736511.3816834306</v>
      </c>
      <c r="R4631" s="18" t="s">
        <v>12554</v>
      </c>
      <c r="S4631" s="18">
        <v>182</v>
      </c>
    </row>
    <row r="4632" spans="1:19" x14ac:dyDescent="0.25">
      <c r="A4632" s="18" t="s">
        <v>13942</v>
      </c>
      <c r="B4632" s="18" t="s">
        <v>20</v>
      </c>
      <c r="C4632" s="18" t="s">
        <v>38</v>
      </c>
      <c r="D4632" s="18">
        <v>2004</v>
      </c>
      <c r="E4632" s="18">
        <f>VLOOKUP(D4632,'cpi roi'!A:C,2,FALSE)</f>
        <v>188.9</v>
      </c>
      <c r="F4632" s="18" t="s">
        <v>13515</v>
      </c>
      <c r="G4632" s="18">
        <v>8</v>
      </c>
      <c r="H4632" s="19">
        <v>38000</v>
      </c>
      <c r="I4632" s="18" t="s">
        <v>13943</v>
      </c>
      <c r="J4632" s="18" t="s">
        <v>13944</v>
      </c>
      <c r="K4632" s="18" t="s">
        <v>13945</v>
      </c>
      <c r="L4632" s="18" t="s">
        <v>925</v>
      </c>
      <c r="M4632" s="20">
        <v>12800000</v>
      </c>
      <c r="N4632" s="20">
        <v>76287982</v>
      </c>
      <c r="O4632" s="21">
        <f t="shared" si="216"/>
        <v>123054251.53732131</v>
      </c>
      <c r="P4632" s="22">
        <f t="shared" si="217"/>
        <v>595.99985937500003</v>
      </c>
      <c r="Q4632" s="20">
        <f t="shared" si="218"/>
        <v>40385379.565907888</v>
      </c>
      <c r="R4632" s="18" t="s">
        <v>13946</v>
      </c>
      <c r="S4632" s="18">
        <v>140</v>
      </c>
    </row>
    <row r="4633" spans="1:19" x14ac:dyDescent="0.25">
      <c r="A4633" s="18" t="s">
        <v>13947</v>
      </c>
      <c r="B4633" s="18" t="s">
        <v>20</v>
      </c>
      <c r="C4633" s="18" t="s">
        <v>108</v>
      </c>
      <c r="D4633" s="18">
        <v>2004</v>
      </c>
      <c r="E4633" s="18">
        <f>VLOOKUP(D4633,'cpi roi'!A:C,2,FALSE)</f>
        <v>188.9</v>
      </c>
      <c r="F4633" s="18" t="s">
        <v>13948</v>
      </c>
      <c r="G4633" s="18">
        <v>6.9</v>
      </c>
      <c r="H4633" s="19">
        <v>4800</v>
      </c>
      <c r="I4633" s="18" t="s">
        <v>13949</v>
      </c>
      <c r="J4633" s="18" t="s">
        <v>13950</v>
      </c>
      <c r="K4633" s="18" t="s">
        <v>13951</v>
      </c>
      <c r="L4633" s="18" t="s">
        <v>457</v>
      </c>
      <c r="M4633" s="20">
        <v>0</v>
      </c>
      <c r="N4633" s="20">
        <v>537871</v>
      </c>
      <c r="O4633" s="21">
        <f t="shared" si="216"/>
        <v>867598.16675489664</v>
      </c>
      <c r="P4633" s="22">
        <f t="shared" si="217"/>
        <v>0</v>
      </c>
      <c r="Q4633" s="20">
        <f t="shared" si="218"/>
        <v>284738.48597141344</v>
      </c>
      <c r="R4633" s="18" t="s">
        <v>13952</v>
      </c>
      <c r="S4633" s="18">
        <v>89</v>
      </c>
    </row>
    <row r="4634" spans="1:19" x14ac:dyDescent="0.25">
      <c r="A4634" s="18" t="s">
        <v>13953</v>
      </c>
      <c r="B4634" s="18" t="s">
        <v>20</v>
      </c>
      <c r="C4634" s="18" t="s">
        <v>21</v>
      </c>
      <c r="D4634" s="18">
        <v>2004</v>
      </c>
      <c r="E4634" s="18">
        <f>VLOOKUP(D4634,'cpi roi'!A:C,2,FALSE)</f>
        <v>188.9</v>
      </c>
      <c r="F4634" s="18" t="s">
        <v>13954</v>
      </c>
      <c r="G4634" s="18">
        <v>6.6</v>
      </c>
      <c r="H4634" s="19">
        <v>9100</v>
      </c>
      <c r="I4634" s="18" t="s">
        <v>11606</v>
      </c>
      <c r="J4634" s="18" t="s">
        <v>11606</v>
      </c>
      <c r="K4634" s="18" t="s">
        <v>13955</v>
      </c>
      <c r="L4634" s="18" t="s">
        <v>457</v>
      </c>
      <c r="M4634" s="20">
        <v>0</v>
      </c>
      <c r="N4634" s="20">
        <v>7444906</v>
      </c>
      <c r="O4634" s="21">
        <f t="shared" si="216"/>
        <v>12008802.84912652</v>
      </c>
      <c r="P4634" s="22">
        <f t="shared" si="217"/>
        <v>0</v>
      </c>
      <c r="Q4634" s="20">
        <f t="shared" si="218"/>
        <v>3941188.9888830069</v>
      </c>
      <c r="R4634" s="18" t="s">
        <v>11608</v>
      </c>
      <c r="S4634" s="18">
        <v>90</v>
      </c>
    </row>
    <row r="4635" spans="1:19" x14ac:dyDescent="0.25">
      <c r="A4635" s="18" t="s">
        <v>13956</v>
      </c>
      <c r="B4635" s="18" t="s">
        <v>20</v>
      </c>
      <c r="C4635" s="18" t="s">
        <v>45</v>
      </c>
      <c r="D4635" s="18">
        <v>2004</v>
      </c>
      <c r="E4635" s="18">
        <f>VLOOKUP(D4635,'cpi roi'!A:C,2,FALSE)</f>
        <v>188.9</v>
      </c>
      <c r="F4635" s="18" t="s">
        <v>13519</v>
      </c>
      <c r="G4635" s="18">
        <v>5.3</v>
      </c>
      <c r="H4635" s="19">
        <v>7500</v>
      </c>
      <c r="I4635" s="18" t="s">
        <v>3432</v>
      </c>
      <c r="J4635" s="18" t="s">
        <v>13957</v>
      </c>
      <c r="K4635" s="18" t="s">
        <v>13958</v>
      </c>
      <c r="L4635" s="18" t="s">
        <v>34</v>
      </c>
      <c r="M4635" s="20">
        <v>8000000</v>
      </c>
      <c r="N4635" s="20">
        <v>1526951</v>
      </c>
      <c r="O4635" s="21">
        <f t="shared" si="216"/>
        <v>2463006.7215457913</v>
      </c>
      <c r="P4635" s="22">
        <f t="shared" si="217"/>
        <v>19.0868875</v>
      </c>
      <c r="Q4635" s="20">
        <f t="shared" si="218"/>
        <v>808338.27421916358</v>
      </c>
      <c r="R4635" s="18" t="s">
        <v>3434</v>
      </c>
      <c r="S4635" s="18">
        <v>138</v>
      </c>
    </row>
    <row r="4636" spans="1:19" x14ac:dyDescent="0.25">
      <c r="A4636" s="18" t="s">
        <v>13959</v>
      </c>
      <c r="B4636" s="18" t="s">
        <v>8585</v>
      </c>
      <c r="C4636" s="18" t="s">
        <v>394</v>
      </c>
      <c r="D4636" s="18">
        <v>2004</v>
      </c>
      <c r="E4636" s="18">
        <f>VLOOKUP(D4636,'cpi roi'!A:C,2,FALSE)</f>
        <v>188.9</v>
      </c>
      <c r="F4636" s="18" t="s">
        <v>13960</v>
      </c>
      <c r="G4636" s="18">
        <v>7.8</v>
      </c>
      <c r="H4636" s="19">
        <v>8700</v>
      </c>
      <c r="I4636" s="18" t="s">
        <v>13961</v>
      </c>
      <c r="J4636" s="18" t="s">
        <v>13962</v>
      </c>
      <c r="K4636" s="18" t="s">
        <v>13963</v>
      </c>
      <c r="L4636" s="18" t="s">
        <v>2113</v>
      </c>
      <c r="M4636" s="20">
        <v>0</v>
      </c>
      <c r="N4636" s="20">
        <v>36613</v>
      </c>
      <c r="O4636" s="21">
        <f t="shared" si="216"/>
        <v>59057.602435150868</v>
      </c>
      <c r="P4636" s="22">
        <f t="shared" si="217"/>
        <v>0</v>
      </c>
      <c r="Q4636" s="20">
        <f t="shared" si="218"/>
        <v>19382.212811011115</v>
      </c>
      <c r="R4636" s="18" t="s">
        <v>13964</v>
      </c>
      <c r="S4636" s="18">
        <v>103</v>
      </c>
    </row>
    <row r="4637" spans="1:19" x14ac:dyDescent="0.25">
      <c r="A4637" s="18" t="s">
        <v>13965</v>
      </c>
      <c r="B4637" s="18" t="s">
        <v>452</v>
      </c>
      <c r="C4637" s="18" t="s">
        <v>45</v>
      </c>
      <c r="D4637" s="18">
        <v>2004</v>
      </c>
      <c r="E4637" s="18">
        <f>VLOOKUP(D4637,'cpi roi'!A:C,2,FALSE)</f>
        <v>188.9</v>
      </c>
      <c r="F4637" s="18" t="s">
        <v>13966</v>
      </c>
      <c r="G4637" s="18">
        <v>7.5</v>
      </c>
      <c r="H4637" s="19">
        <v>17000</v>
      </c>
      <c r="I4637" s="18" t="s">
        <v>13967</v>
      </c>
      <c r="J4637" s="18" t="s">
        <v>13968</v>
      </c>
      <c r="K4637" s="18" t="s">
        <v>13969</v>
      </c>
      <c r="L4637" s="18" t="s">
        <v>1098</v>
      </c>
      <c r="M4637" s="20">
        <v>0</v>
      </c>
      <c r="N4637" s="20">
        <v>18328469</v>
      </c>
      <c r="O4637" s="21">
        <f t="shared" si="216"/>
        <v>29564237.714663841</v>
      </c>
      <c r="P4637" s="22">
        <f t="shared" si="217"/>
        <v>0</v>
      </c>
      <c r="Q4637" s="20">
        <f t="shared" si="218"/>
        <v>9702736.368448915</v>
      </c>
      <c r="R4637" s="18" t="s">
        <v>13970</v>
      </c>
      <c r="S4637" s="18">
        <v>133</v>
      </c>
    </row>
    <row r="4638" spans="1:19" x14ac:dyDescent="0.25">
      <c r="A4638" s="18" t="s">
        <v>13971</v>
      </c>
      <c r="B4638" s="18" t="s">
        <v>452</v>
      </c>
      <c r="C4638" s="18" t="s">
        <v>45</v>
      </c>
      <c r="D4638" s="18">
        <v>2004</v>
      </c>
      <c r="E4638" s="18">
        <f>VLOOKUP(D4638,'cpi roi'!A:C,2,FALSE)</f>
        <v>188.9</v>
      </c>
      <c r="F4638" s="18" t="s">
        <v>13972</v>
      </c>
      <c r="G4638" s="18">
        <v>6.7</v>
      </c>
      <c r="H4638" s="19">
        <v>12000</v>
      </c>
      <c r="I4638" s="18" t="s">
        <v>8684</v>
      </c>
      <c r="J4638" s="18" t="s">
        <v>8684</v>
      </c>
      <c r="K4638" s="18" t="s">
        <v>4956</v>
      </c>
      <c r="L4638" s="18" t="s">
        <v>34</v>
      </c>
      <c r="M4638" s="20">
        <v>0</v>
      </c>
      <c r="N4638" s="20">
        <v>809686</v>
      </c>
      <c r="O4638" s="21">
        <f t="shared" si="216"/>
        <v>1306041.9491794598</v>
      </c>
      <c r="P4638" s="22">
        <f t="shared" si="217"/>
        <v>0</v>
      </c>
      <c r="Q4638" s="20">
        <f t="shared" si="218"/>
        <v>428632.08046585496</v>
      </c>
      <c r="R4638" s="18" t="s">
        <v>13973</v>
      </c>
      <c r="S4638" s="18">
        <v>100</v>
      </c>
    </row>
    <row r="4639" spans="1:19" x14ac:dyDescent="0.25">
      <c r="A4639" s="18" t="s">
        <v>13974</v>
      </c>
      <c r="B4639" s="18" t="s">
        <v>452</v>
      </c>
      <c r="C4639" s="18" t="s">
        <v>38</v>
      </c>
      <c r="D4639" s="18">
        <v>2004</v>
      </c>
      <c r="E4639" s="18">
        <f>VLOOKUP(D4639,'cpi roi'!A:C,2,FALSE)</f>
        <v>188.9</v>
      </c>
      <c r="F4639" s="18" t="s">
        <v>13975</v>
      </c>
      <c r="G4639" s="18">
        <v>6.7</v>
      </c>
      <c r="H4639" s="19">
        <v>19000</v>
      </c>
      <c r="I4639" s="18" t="s">
        <v>13976</v>
      </c>
      <c r="J4639" s="18" t="s">
        <v>13977</v>
      </c>
      <c r="K4639" s="18" t="s">
        <v>13978</v>
      </c>
      <c r="L4639" s="18" t="s">
        <v>10296</v>
      </c>
      <c r="M4639" s="20">
        <v>0</v>
      </c>
      <c r="N4639" s="20">
        <v>7312209</v>
      </c>
      <c r="O4639" s="21">
        <f t="shared" si="216"/>
        <v>11794759.567496028</v>
      </c>
      <c r="P4639" s="22">
        <f t="shared" si="217"/>
        <v>0</v>
      </c>
      <c r="Q4639" s="20">
        <f t="shared" si="218"/>
        <v>3870941.7681312864</v>
      </c>
      <c r="R4639" s="18" t="s">
        <v>13906</v>
      </c>
      <c r="S4639" s="18">
        <v>129</v>
      </c>
    </row>
    <row r="4640" spans="1:19" x14ac:dyDescent="0.25">
      <c r="A4640" s="18" t="s">
        <v>13979</v>
      </c>
      <c r="B4640" s="18" t="s">
        <v>2004</v>
      </c>
      <c r="C4640" s="18" t="s">
        <v>45</v>
      </c>
      <c r="D4640" s="18">
        <v>2004</v>
      </c>
      <c r="E4640" s="18">
        <f>VLOOKUP(D4640,'cpi roi'!A:C,2,FALSE)</f>
        <v>188.9</v>
      </c>
      <c r="F4640" s="18" t="s">
        <v>12942</v>
      </c>
      <c r="G4640" s="18">
        <v>5.2</v>
      </c>
      <c r="H4640" s="19">
        <v>12000</v>
      </c>
      <c r="I4640" s="18" t="s">
        <v>4499</v>
      </c>
      <c r="J4640" s="18" t="s">
        <v>8720</v>
      </c>
      <c r="K4640" s="18" t="s">
        <v>77</v>
      </c>
      <c r="L4640" s="18" t="s">
        <v>34</v>
      </c>
      <c r="M4640" s="20">
        <v>30000000</v>
      </c>
      <c r="N4640" s="20">
        <v>14615099</v>
      </c>
      <c r="O4640" s="21">
        <f t="shared" si="216"/>
        <v>23574487.37586024</v>
      </c>
      <c r="P4640" s="22">
        <f t="shared" si="217"/>
        <v>48.716996666666667</v>
      </c>
      <c r="Q4640" s="20">
        <f t="shared" si="218"/>
        <v>7736950.2382212812</v>
      </c>
      <c r="R4640" s="18" t="s">
        <v>184</v>
      </c>
      <c r="S4640" s="18">
        <v>110</v>
      </c>
    </row>
    <row r="4641" spans="1:19" x14ac:dyDescent="0.25">
      <c r="A4641" s="18" t="s">
        <v>13980</v>
      </c>
      <c r="B4641" s="18" t="s">
        <v>2004</v>
      </c>
      <c r="C4641" s="18" t="s">
        <v>394</v>
      </c>
      <c r="D4641" s="18">
        <v>2004</v>
      </c>
      <c r="E4641" s="18">
        <f>VLOOKUP(D4641,'cpi roi'!A:C,2,FALSE)</f>
        <v>188.9</v>
      </c>
      <c r="F4641" s="18" t="s">
        <v>13515</v>
      </c>
      <c r="G4641" s="18">
        <v>7.5</v>
      </c>
      <c r="H4641" s="19">
        <v>37000</v>
      </c>
      <c r="I4641" s="18" t="s">
        <v>8587</v>
      </c>
      <c r="J4641" s="18" t="s">
        <v>8588</v>
      </c>
      <c r="K4641" s="18" t="s">
        <v>13981</v>
      </c>
      <c r="L4641" s="18" t="s">
        <v>2113</v>
      </c>
      <c r="M4641" s="20">
        <v>0</v>
      </c>
      <c r="N4641" s="20">
        <v>9789651</v>
      </c>
      <c r="O4641" s="21">
        <f t="shared" si="216"/>
        <v>15790929.90841715</v>
      </c>
      <c r="P4641" s="22">
        <f t="shared" si="217"/>
        <v>0</v>
      </c>
      <c r="Q4641" s="20">
        <f t="shared" si="218"/>
        <v>5182451.5616728431</v>
      </c>
      <c r="R4641" s="18" t="s">
        <v>6119</v>
      </c>
      <c r="S4641" s="18">
        <v>100</v>
      </c>
    </row>
    <row r="4642" spans="1:19" x14ac:dyDescent="0.25">
      <c r="A4642" s="18" t="s">
        <v>13982</v>
      </c>
      <c r="B4642" s="18" t="s">
        <v>341</v>
      </c>
      <c r="C4642" s="18" t="s">
        <v>394</v>
      </c>
      <c r="D4642" s="18">
        <v>2004</v>
      </c>
      <c r="E4642" s="18">
        <f>VLOOKUP(D4642,'cpi roi'!A:C,2,FALSE)</f>
        <v>188.9</v>
      </c>
      <c r="F4642" s="18" t="s">
        <v>13043</v>
      </c>
      <c r="G4642" s="18">
        <v>5.4</v>
      </c>
      <c r="H4642" s="19">
        <v>822</v>
      </c>
      <c r="I4642" s="18" t="s">
        <v>13983</v>
      </c>
      <c r="J4642" s="18" t="s">
        <v>13984</v>
      </c>
      <c r="K4642" s="18" t="s">
        <v>387</v>
      </c>
      <c r="L4642" s="18" t="s">
        <v>34</v>
      </c>
      <c r="M4642" s="20">
        <v>70000</v>
      </c>
      <c r="N4642" s="20">
        <v>3255426</v>
      </c>
      <c r="O4642" s="21">
        <f t="shared" si="216"/>
        <v>5251076.2424563253</v>
      </c>
      <c r="P4642" s="22">
        <f t="shared" si="217"/>
        <v>4650.6085714285718</v>
      </c>
      <c r="Q4642" s="20">
        <f t="shared" si="218"/>
        <v>1723359.4494441503</v>
      </c>
      <c r="R4642" s="18" t="s">
        <v>13985</v>
      </c>
      <c r="S4642" s="18">
        <v>74</v>
      </c>
    </row>
    <row r="4643" spans="1:19" x14ac:dyDescent="0.25">
      <c r="A4643" s="18" t="s">
        <v>13986</v>
      </c>
      <c r="B4643" s="18" t="s">
        <v>20</v>
      </c>
      <c r="C4643" s="18" t="s">
        <v>45</v>
      </c>
      <c r="D4643" s="18">
        <v>2004</v>
      </c>
      <c r="E4643" s="18">
        <f>VLOOKUP(D4643,'cpi roi'!A:C,2,FALSE)</f>
        <v>188.9</v>
      </c>
      <c r="F4643" s="18" t="s">
        <v>13987</v>
      </c>
      <c r="G4643" s="18">
        <v>7.2</v>
      </c>
      <c r="H4643" s="19">
        <v>14000</v>
      </c>
      <c r="I4643" s="18" t="s">
        <v>13988</v>
      </c>
      <c r="J4643" s="18" t="s">
        <v>13989</v>
      </c>
      <c r="K4643" s="18" t="s">
        <v>13990</v>
      </c>
      <c r="L4643" s="18" t="s">
        <v>5820</v>
      </c>
      <c r="M4643" s="20">
        <v>0</v>
      </c>
      <c r="N4643" s="20">
        <v>2096892</v>
      </c>
      <c r="O4643" s="21">
        <f t="shared" si="216"/>
        <v>3382334.5283218632</v>
      </c>
      <c r="P4643" s="22">
        <f t="shared" si="217"/>
        <v>0</v>
      </c>
      <c r="Q4643" s="20">
        <f t="shared" si="218"/>
        <v>1110053.9968237162</v>
      </c>
      <c r="R4643" s="18" t="s">
        <v>13991</v>
      </c>
      <c r="S4643" s="18">
        <v>98</v>
      </c>
    </row>
    <row r="4644" spans="1:19" x14ac:dyDescent="0.25">
      <c r="A4644" s="18" t="s">
        <v>13992</v>
      </c>
      <c r="B4644" s="18" t="s">
        <v>2004</v>
      </c>
      <c r="C4644" s="18" t="s">
        <v>45</v>
      </c>
      <c r="D4644" s="18">
        <v>2004</v>
      </c>
      <c r="E4644" s="18">
        <f>VLOOKUP(D4644,'cpi roi'!A:C,2,FALSE)</f>
        <v>188.9</v>
      </c>
      <c r="F4644" s="18" t="s">
        <v>13542</v>
      </c>
      <c r="G4644" s="18">
        <v>6.4</v>
      </c>
      <c r="H4644" s="19">
        <v>31000</v>
      </c>
      <c r="I4644" s="18" t="s">
        <v>293</v>
      </c>
      <c r="J4644" s="18" t="s">
        <v>293</v>
      </c>
      <c r="K4644" s="18" t="s">
        <v>13047</v>
      </c>
      <c r="L4644" s="18" t="s">
        <v>34</v>
      </c>
      <c r="M4644" s="20">
        <v>0</v>
      </c>
      <c r="N4644" s="20">
        <v>20129327</v>
      </c>
      <c r="O4644" s="21">
        <f t="shared" si="216"/>
        <v>32469062.662255157</v>
      </c>
      <c r="P4644" s="22">
        <f t="shared" si="217"/>
        <v>0</v>
      </c>
      <c r="Q4644" s="20">
        <f t="shared" si="218"/>
        <v>10656075.701429328</v>
      </c>
      <c r="R4644" s="18" t="s">
        <v>9442</v>
      </c>
      <c r="S4644" s="18">
        <v>99</v>
      </c>
    </row>
    <row r="4645" spans="1:19" x14ac:dyDescent="0.25">
      <c r="A4645" s="18" t="s">
        <v>13993</v>
      </c>
      <c r="B4645" s="18" t="s">
        <v>2004</v>
      </c>
      <c r="C4645" s="18" t="s">
        <v>29</v>
      </c>
      <c r="D4645" s="18">
        <v>2005</v>
      </c>
      <c r="E4645" s="18">
        <f>VLOOKUP(D4645,'cpi roi'!A:C,2,FALSE)</f>
        <v>195.3</v>
      </c>
      <c r="F4645" s="18" t="s">
        <v>13994</v>
      </c>
      <c r="G4645" s="18">
        <v>7.7</v>
      </c>
      <c r="H4645" s="19">
        <v>566000</v>
      </c>
      <c r="I4645" s="18" t="s">
        <v>267</v>
      </c>
      <c r="J4645" s="18" t="s">
        <v>2261</v>
      </c>
      <c r="K4645" s="18" t="s">
        <v>11817</v>
      </c>
      <c r="L4645" s="18" t="s">
        <v>26</v>
      </c>
      <c r="M4645" s="20">
        <v>150000000</v>
      </c>
      <c r="N4645" s="20">
        <v>896678241</v>
      </c>
      <c r="O4645" s="21">
        <f t="shared" si="216"/>
        <v>1398964977.1259599</v>
      </c>
      <c r="P4645" s="22">
        <f t="shared" si="217"/>
        <v>597.78549399999997</v>
      </c>
      <c r="Q4645" s="20">
        <f t="shared" si="218"/>
        <v>459128643.62519199</v>
      </c>
      <c r="R4645" s="18" t="s">
        <v>27</v>
      </c>
      <c r="S4645" s="18">
        <v>157</v>
      </c>
    </row>
    <row r="4646" spans="1:19" x14ac:dyDescent="0.25">
      <c r="A4646" s="18" t="s">
        <v>13995</v>
      </c>
      <c r="B4646" s="18" t="s">
        <v>20</v>
      </c>
      <c r="C4646" s="18" t="s">
        <v>45</v>
      </c>
      <c r="D4646" s="18">
        <v>2005</v>
      </c>
      <c r="E4646" s="18">
        <f>VLOOKUP(D4646,'cpi roi'!A:C,2,FALSE)</f>
        <v>195.3</v>
      </c>
      <c r="F4646" s="18" t="s">
        <v>13996</v>
      </c>
      <c r="G4646" s="18">
        <v>7.1</v>
      </c>
      <c r="H4646" s="19">
        <v>407000</v>
      </c>
      <c r="I4646" s="18" t="s">
        <v>8554</v>
      </c>
      <c r="J4646" s="18" t="s">
        <v>8554</v>
      </c>
      <c r="K4646" s="18" t="s">
        <v>13997</v>
      </c>
      <c r="L4646" s="18" t="s">
        <v>34</v>
      </c>
      <c r="M4646" s="20">
        <v>26000000</v>
      </c>
      <c r="N4646" s="20">
        <v>177378645</v>
      </c>
      <c r="O4646" s="21">
        <f t="shared" si="216"/>
        <v>276739749.77726573</v>
      </c>
      <c r="P4646" s="22">
        <f t="shared" si="217"/>
        <v>682.22555769230769</v>
      </c>
      <c r="Q4646" s="20">
        <f t="shared" si="218"/>
        <v>90823678.955453143</v>
      </c>
      <c r="R4646" s="18" t="s">
        <v>65</v>
      </c>
      <c r="S4646" s="18">
        <v>116</v>
      </c>
    </row>
    <row r="4647" spans="1:19" x14ac:dyDescent="0.25">
      <c r="A4647" s="18" t="s">
        <v>13998</v>
      </c>
      <c r="B4647" s="18" t="s">
        <v>2004</v>
      </c>
      <c r="C4647" s="18" t="s">
        <v>21</v>
      </c>
      <c r="D4647" s="18">
        <v>2005</v>
      </c>
      <c r="E4647" s="18">
        <f>VLOOKUP(D4647,'cpi roi'!A:C,2,FALSE)</f>
        <v>195.3</v>
      </c>
      <c r="F4647" s="18" t="s">
        <v>13999</v>
      </c>
      <c r="G4647" s="18">
        <v>7.3</v>
      </c>
      <c r="H4647" s="19">
        <v>141000</v>
      </c>
      <c r="I4647" s="18" t="s">
        <v>12453</v>
      </c>
      <c r="J4647" s="18" t="s">
        <v>14000</v>
      </c>
      <c r="K4647" s="18" t="s">
        <v>13730</v>
      </c>
      <c r="L4647" s="18" t="s">
        <v>457</v>
      </c>
      <c r="M4647" s="20">
        <v>85000000</v>
      </c>
      <c r="N4647" s="20">
        <v>162242962</v>
      </c>
      <c r="O4647" s="21">
        <f t="shared" si="216"/>
        <v>253125604.30824372</v>
      </c>
      <c r="P4647" s="22">
        <f t="shared" si="217"/>
        <v>190.87407294117645</v>
      </c>
      <c r="Q4647" s="20">
        <f t="shared" si="218"/>
        <v>83073713.261648744</v>
      </c>
      <c r="R4647" s="18" t="s">
        <v>35</v>
      </c>
      <c r="S4647" s="18">
        <v>145</v>
      </c>
    </row>
    <row r="4648" spans="1:19" x14ac:dyDescent="0.25">
      <c r="A4648" s="18" t="s">
        <v>14001</v>
      </c>
      <c r="B4648" s="18" t="s">
        <v>37</v>
      </c>
      <c r="C4648" s="18" t="s">
        <v>21</v>
      </c>
      <c r="D4648" s="18">
        <v>2005</v>
      </c>
      <c r="E4648" s="18">
        <f>VLOOKUP(D4648,'cpi roi'!A:C,2,FALSE)</f>
        <v>195.3</v>
      </c>
      <c r="F4648" s="18" t="s">
        <v>14002</v>
      </c>
      <c r="G4648" s="18">
        <v>7.8</v>
      </c>
      <c r="H4648" s="19">
        <v>269000</v>
      </c>
      <c r="I4648" s="18" t="s">
        <v>14003</v>
      </c>
      <c r="J4648" s="18" t="s">
        <v>14004</v>
      </c>
      <c r="K4648" s="18" t="s">
        <v>14005</v>
      </c>
      <c r="L4648" s="18" t="s">
        <v>457</v>
      </c>
      <c r="M4648" s="20">
        <v>28000000</v>
      </c>
      <c r="N4648" s="20">
        <v>121616555</v>
      </c>
      <c r="O4648" s="21">
        <f t="shared" si="216"/>
        <v>189741752.73169482</v>
      </c>
      <c r="P4648" s="22">
        <f t="shared" si="217"/>
        <v>434.34483928571427</v>
      </c>
      <c r="Q4648" s="20">
        <f t="shared" si="218"/>
        <v>62271661.546338961</v>
      </c>
      <c r="R4648" s="18" t="s">
        <v>12698</v>
      </c>
      <c r="S4648" s="18">
        <v>129</v>
      </c>
    </row>
    <row r="4649" spans="1:19" x14ac:dyDescent="0.25">
      <c r="A4649" s="18" t="s">
        <v>14006</v>
      </c>
      <c r="B4649" s="18" t="s">
        <v>2004</v>
      </c>
      <c r="C4649" s="18" t="s">
        <v>38</v>
      </c>
      <c r="D4649" s="18">
        <v>2005</v>
      </c>
      <c r="E4649" s="18">
        <f>VLOOKUP(D4649,'cpi roi'!A:C,2,FALSE)</f>
        <v>195.3</v>
      </c>
      <c r="F4649" s="18" t="s">
        <v>14007</v>
      </c>
      <c r="G4649" s="18">
        <v>8.1999999999999993</v>
      </c>
      <c r="H4649" s="19">
        <v>1300000</v>
      </c>
      <c r="I4649" s="18" t="s">
        <v>10274</v>
      </c>
      <c r="J4649" s="18" t="s">
        <v>5076</v>
      </c>
      <c r="K4649" s="18" t="s">
        <v>3910</v>
      </c>
      <c r="L4649" s="18" t="s">
        <v>26</v>
      </c>
      <c r="M4649" s="20">
        <v>150000000</v>
      </c>
      <c r="N4649" s="20">
        <v>373661946</v>
      </c>
      <c r="O4649" s="21">
        <f t="shared" si="216"/>
        <v>582973860.45161283</v>
      </c>
      <c r="P4649" s="22">
        <f t="shared" si="217"/>
        <v>249.10796400000001</v>
      </c>
      <c r="Q4649" s="20">
        <f t="shared" si="218"/>
        <v>191327161.29032257</v>
      </c>
      <c r="R4649" s="18" t="s">
        <v>27</v>
      </c>
      <c r="S4649" s="18">
        <v>140</v>
      </c>
    </row>
    <row r="4650" spans="1:19" x14ac:dyDescent="0.25">
      <c r="A4650" s="18" t="s">
        <v>14008</v>
      </c>
      <c r="B4650" s="18" t="s">
        <v>20</v>
      </c>
      <c r="C4650" s="18" t="s">
        <v>29</v>
      </c>
      <c r="D4650" s="18">
        <v>2005</v>
      </c>
      <c r="E4650" s="18">
        <f>VLOOKUP(D4650,'cpi roi'!A:C,2,FALSE)</f>
        <v>195.3</v>
      </c>
      <c r="F4650" s="18" t="s">
        <v>14009</v>
      </c>
      <c r="G4650" s="18">
        <v>7.2</v>
      </c>
      <c r="H4650" s="19">
        <v>207000</v>
      </c>
      <c r="I4650" s="18" t="s">
        <v>14010</v>
      </c>
      <c r="J4650" s="18" t="s">
        <v>14010</v>
      </c>
      <c r="K4650" s="18" t="s">
        <v>14011</v>
      </c>
      <c r="L4650" s="18" t="s">
        <v>26</v>
      </c>
      <c r="M4650" s="20">
        <v>0</v>
      </c>
      <c r="N4650" s="20">
        <v>57130027</v>
      </c>
      <c r="O4650" s="21">
        <f t="shared" si="216"/>
        <v>89132202.902713761</v>
      </c>
      <c r="P4650" s="22">
        <f t="shared" si="217"/>
        <v>0</v>
      </c>
      <c r="Q4650" s="20">
        <f t="shared" si="218"/>
        <v>29252445.980542753</v>
      </c>
      <c r="R4650" s="18" t="s">
        <v>14012</v>
      </c>
      <c r="S4650" s="18">
        <v>99</v>
      </c>
    </row>
    <row r="4651" spans="1:19" x14ac:dyDescent="0.25">
      <c r="A4651" s="18" t="s">
        <v>14013</v>
      </c>
      <c r="B4651" s="18" t="s">
        <v>20</v>
      </c>
      <c r="C4651" s="18" t="s">
        <v>21</v>
      </c>
      <c r="D4651" s="18">
        <v>2005</v>
      </c>
      <c r="E4651" s="18">
        <f>VLOOKUP(D4651,'cpi roi'!A:C,2,FALSE)</f>
        <v>195.3</v>
      </c>
      <c r="F4651" s="18" t="s">
        <v>14014</v>
      </c>
      <c r="G4651" s="18">
        <v>7.7</v>
      </c>
      <c r="H4651" s="19">
        <v>333000</v>
      </c>
      <c r="I4651" s="18" t="s">
        <v>7787</v>
      </c>
      <c r="J4651" s="18" t="s">
        <v>12260</v>
      </c>
      <c r="K4651" s="18" t="s">
        <v>10808</v>
      </c>
      <c r="L4651" s="18" t="s">
        <v>34</v>
      </c>
      <c r="M4651" s="20">
        <v>14000000</v>
      </c>
      <c r="N4651" s="20">
        <v>178062759</v>
      </c>
      <c r="O4651" s="21">
        <f t="shared" si="216"/>
        <v>277807079.7096774</v>
      </c>
      <c r="P4651" s="22">
        <f t="shared" si="217"/>
        <v>1271.8768499999999</v>
      </c>
      <c r="Q4651" s="20">
        <f t="shared" si="218"/>
        <v>91173967.741935477</v>
      </c>
      <c r="R4651" s="18" t="s">
        <v>12698</v>
      </c>
      <c r="S4651" s="18">
        <v>134</v>
      </c>
    </row>
    <row r="4652" spans="1:19" x14ac:dyDescent="0.25">
      <c r="A4652" s="18" t="s">
        <v>14015</v>
      </c>
      <c r="B4652" s="18" t="s">
        <v>20</v>
      </c>
      <c r="C4652" s="18" t="s">
        <v>108</v>
      </c>
      <c r="D4652" s="18">
        <v>2005</v>
      </c>
      <c r="E4652" s="18">
        <f>VLOOKUP(D4652,'cpi roi'!A:C,2,FALSE)</f>
        <v>195.3</v>
      </c>
      <c r="F4652" s="18" t="s">
        <v>14016</v>
      </c>
      <c r="G4652" s="18">
        <v>8</v>
      </c>
      <c r="H4652" s="19">
        <v>745000</v>
      </c>
      <c r="I4652" s="18" t="s">
        <v>14017</v>
      </c>
      <c r="J4652" s="18" t="s">
        <v>14017</v>
      </c>
      <c r="K4652" s="18" t="s">
        <v>2791</v>
      </c>
      <c r="L4652" s="18" t="s">
        <v>34</v>
      </c>
      <c r="M4652" s="20">
        <v>40000000</v>
      </c>
      <c r="N4652" s="20">
        <v>158733820</v>
      </c>
      <c r="O4652" s="21">
        <f t="shared" si="216"/>
        <v>247650767.81362006</v>
      </c>
      <c r="P4652" s="22">
        <f t="shared" si="217"/>
        <v>396.83454999999998</v>
      </c>
      <c r="Q4652" s="20">
        <f t="shared" si="218"/>
        <v>81276917.562724009</v>
      </c>
      <c r="R4652" s="18" t="s">
        <v>8990</v>
      </c>
      <c r="S4652" s="18">
        <v>124</v>
      </c>
    </row>
    <row r="4653" spans="1:19" x14ac:dyDescent="0.25">
      <c r="A4653" s="18" t="s">
        <v>14018</v>
      </c>
      <c r="B4653" s="18" t="s">
        <v>37</v>
      </c>
      <c r="C4653" s="18" t="s">
        <v>29</v>
      </c>
      <c r="D4653" s="18">
        <v>2005</v>
      </c>
      <c r="E4653" s="18">
        <f>VLOOKUP(D4653,'cpi roi'!A:C,2,FALSE)</f>
        <v>195.3</v>
      </c>
      <c r="F4653" s="18" t="s">
        <v>14019</v>
      </c>
      <c r="G4653" s="18">
        <v>6.6</v>
      </c>
      <c r="H4653" s="19">
        <v>441000</v>
      </c>
      <c r="I4653" s="18" t="s">
        <v>2673</v>
      </c>
      <c r="J4653" s="18" t="s">
        <v>5708</v>
      </c>
      <c r="K4653" s="18" t="s">
        <v>5686</v>
      </c>
      <c r="L4653" s="18" t="s">
        <v>26</v>
      </c>
      <c r="M4653" s="20">
        <v>150000000</v>
      </c>
      <c r="N4653" s="20">
        <v>474968763</v>
      </c>
      <c r="O4653" s="21">
        <f t="shared" si="216"/>
        <v>741029094.14285707</v>
      </c>
      <c r="P4653" s="22">
        <f t="shared" si="217"/>
        <v>316.64584200000002</v>
      </c>
      <c r="Q4653" s="20">
        <f t="shared" si="218"/>
        <v>243199571.42857143</v>
      </c>
      <c r="R4653" s="18" t="s">
        <v>27</v>
      </c>
      <c r="S4653" s="18">
        <v>115</v>
      </c>
    </row>
    <row r="4654" spans="1:19" x14ac:dyDescent="0.25">
      <c r="A4654" s="18" t="s">
        <v>14020</v>
      </c>
      <c r="B4654" s="18" t="s">
        <v>20</v>
      </c>
      <c r="C4654" s="18" t="s">
        <v>38</v>
      </c>
      <c r="D4654" s="18">
        <v>2005</v>
      </c>
      <c r="E4654" s="18">
        <f>VLOOKUP(D4654,'cpi roi'!A:C,2,FALSE)</f>
        <v>195.3</v>
      </c>
      <c r="F4654" s="18" t="s">
        <v>14021</v>
      </c>
      <c r="G4654" s="18">
        <v>8.1</v>
      </c>
      <c r="H4654" s="19">
        <v>1100000</v>
      </c>
      <c r="I4654" s="18" t="s">
        <v>14022</v>
      </c>
      <c r="J4654" s="18" t="s">
        <v>8664</v>
      </c>
      <c r="K4654" s="18" t="s">
        <v>6646</v>
      </c>
      <c r="L4654" s="18" t="s">
        <v>34</v>
      </c>
      <c r="M4654" s="20">
        <v>54000000</v>
      </c>
      <c r="N4654" s="20">
        <v>132511035</v>
      </c>
      <c r="O4654" s="21">
        <f t="shared" si="216"/>
        <v>206738926.59754223</v>
      </c>
      <c r="P4654" s="22">
        <f t="shared" si="217"/>
        <v>245.39080555555554</v>
      </c>
      <c r="Q4654" s="20">
        <f t="shared" si="218"/>
        <v>67849992.319508448</v>
      </c>
      <c r="R4654" s="18" t="s">
        <v>27</v>
      </c>
      <c r="S4654" s="18">
        <v>132</v>
      </c>
    </row>
    <row r="4655" spans="1:19" x14ac:dyDescent="0.25">
      <c r="A4655" s="18" t="s">
        <v>14023</v>
      </c>
      <c r="B4655" s="18" t="s">
        <v>37</v>
      </c>
      <c r="C4655" s="18" t="s">
        <v>29</v>
      </c>
      <c r="D4655" s="18">
        <v>2005</v>
      </c>
      <c r="E4655" s="18">
        <f>VLOOKUP(D4655,'cpi roi'!A:C,2,FALSE)</f>
        <v>195.3</v>
      </c>
      <c r="F4655" s="18" t="s">
        <v>14024</v>
      </c>
      <c r="G4655" s="18">
        <v>6.9</v>
      </c>
      <c r="H4655" s="19">
        <v>375000</v>
      </c>
      <c r="I4655" s="18" t="s">
        <v>11853</v>
      </c>
      <c r="J4655" s="18" t="s">
        <v>14025</v>
      </c>
      <c r="K4655" s="18" t="s">
        <v>6134</v>
      </c>
      <c r="L4655" s="18" t="s">
        <v>26</v>
      </c>
      <c r="M4655" s="20">
        <v>180000000</v>
      </c>
      <c r="N4655" s="20">
        <v>745013115</v>
      </c>
      <c r="O4655" s="21">
        <f t="shared" si="216"/>
        <v>1162342530.1612902</v>
      </c>
      <c r="P4655" s="22">
        <f t="shared" si="217"/>
        <v>413.89617499999997</v>
      </c>
      <c r="Q4655" s="20">
        <f t="shared" si="218"/>
        <v>381471129.03225803</v>
      </c>
      <c r="R4655" s="18" t="s">
        <v>1729</v>
      </c>
      <c r="S4655" s="18">
        <v>143</v>
      </c>
    </row>
    <row r="4656" spans="1:19" x14ac:dyDescent="0.25">
      <c r="A4656" s="18" t="s">
        <v>14026</v>
      </c>
      <c r="B4656" s="18" t="s">
        <v>20</v>
      </c>
      <c r="C4656" s="18" t="s">
        <v>45</v>
      </c>
      <c r="D4656" s="18">
        <v>2005</v>
      </c>
      <c r="E4656" s="18">
        <f>VLOOKUP(D4656,'cpi roi'!A:C,2,FALSE)</f>
        <v>195.3</v>
      </c>
      <c r="F4656" s="18" t="s">
        <v>14019</v>
      </c>
      <c r="G4656" s="18">
        <v>6.9</v>
      </c>
      <c r="H4656" s="19">
        <v>339000</v>
      </c>
      <c r="I4656" s="18" t="s">
        <v>10568</v>
      </c>
      <c r="J4656" s="18" t="s">
        <v>14027</v>
      </c>
      <c r="K4656" s="18" t="s">
        <v>9045</v>
      </c>
      <c r="L4656" s="18" t="s">
        <v>34</v>
      </c>
      <c r="M4656" s="20">
        <v>40000000</v>
      </c>
      <c r="N4656" s="20">
        <v>288467645</v>
      </c>
      <c r="O4656" s="21">
        <f t="shared" si="216"/>
        <v>450056791.76395285</v>
      </c>
      <c r="P4656" s="22">
        <f t="shared" si="217"/>
        <v>721.16911249999998</v>
      </c>
      <c r="Q4656" s="20">
        <f t="shared" si="218"/>
        <v>147704887.35279056</v>
      </c>
      <c r="R4656" s="18" t="s">
        <v>2031</v>
      </c>
      <c r="S4656" s="18">
        <v>119</v>
      </c>
    </row>
    <row r="4657" spans="1:19" x14ac:dyDescent="0.25">
      <c r="A4657" s="18" t="s">
        <v>14028</v>
      </c>
      <c r="B4657" s="18" t="s">
        <v>2004</v>
      </c>
      <c r="C4657" s="18" t="s">
        <v>29</v>
      </c>
      <c r="D4657" s="18">
        <v>2005</v>
      </c>
      <c r="E4657" s="18">
        <f>VLOOKUP(D4657,'cpi roi'!A:C,2,FALSE)</f>
        <v>195.3</v>
      </c>
      <c r="F4657" s="18" t="s">
        <v>14029</v>
      </c>
      <c r="G4657" s="18">
        <v>6.5</v>
      </c>
      <c r="H4657" s="19">
        <v>424000</v>
      </c>
      <c r="I4657" s="18" t="s">
        <v>500</v>
      </c>
      <c r="J4657" s="18" t="s">
        <v>14030</v>
      </c>
      <c r="K4657" s="18" t="s">
        <v>1483</v>
      </c>
      <c r="L4657" s="18" t="s">
        <v>34</v>
      </c>
      <c r="M4657" s="20">
        <v>132000000</v>
      </c>
      <c r="N4657" s="20">
        <v>603873119</v>
      </c>
      <c r="O4657" s="21">
        <f t="shared" si="216"/>
        <v>942141010.54429078</v>
      </c>
      <c r="P4657" s="22">
        <f t="shared" si="217"/>
        <v>457.47963560606058</v>
      </c>
      <c r="Q4657" s="20">
        <f t="shared" si="218"/>
        <v>309202825.90885818</v>
      </c>
      <c r="R4657" s="18" t="s">
        <v>48</v>
      </c>
      <c r="S4657" s="18">
        <v>116</v>
      </c>
    </row>
    <row r="4658" spans="1:19" x14ac:dyDescent="0.25">
      <c r="A4658" s="18" t="s">
        <v>14031</v>
      </c>
      <c r="B4658" s="18" t="s">
        <v>20</v>
      </c>
      <c r="C4658" s="18" t="s">
        <v>38</v>
      </c>
      <c r="D4658" s="18">
        <v>2005</v>
      </c>
      <c r="E4658" s="18">
        <f>VLOOKUP(D4658,'cpi roi'!A:C,2,FALSE)</f>
        <v>195.3</v>
      </c>
      <c r="F4658" s="18" t="s">
        <v>13549</v>
      </c>
      <c r="G4658" s="18">
        <v>7.2</v>
      </c>
      <c r="H4658" s="19">
        <v>272000</v>
      </c>
      <c r="I4658" s="18" t="s">
        <v>995</v>
      </c>
      <c r="J4658" s="18" t="s">
        <v>14032</v>
      </c>
      <c r="K4658" s="18" t="s">
        <v>14033</v>
      </c>
      <c r="L4658" s="18" t="s">
        <v>26</v>
      </c>
      <c r="M4658" s="20">
        <v>130000000</v>
      </c>
      <c r="N4658" s="20">
        <v>218122627</v>
      </c>
      <c r="O4658" s="21">
        <f t="shared" si="216"/>
        <v>340307037.61853558</v>
      </c>
      <c r="P4658" s="22">
        <f t="shared" si="217"/>
        <v>167.78663615384616</v>
      </c>
      <c r="Q4658" s="20">
        <f t="shared" si="218"/>
        <v>111685932.92370711</v>
      </c>
      <c r="R4658" s="18" t="s">
        <v>184</v>
      </c>
      <c r="S4658" s="18">
        <v>144</v>
      </c>
    </row>
    <row r="4659" spans="1:19" x14ac:dyDescent="0.25">
      <c r="A4659" s="18" t="s">
        <v>14034</v>
      </c>
      <c r="B4659" s="18" t="s">
        <v>20</v>
      </c>
      <c r="C4659" s="18" t="s">
        <v>38</v>
      </c>
      <c r="D4659" s="18">
        <v>2005</v>
      </c>
      <c r="E4659" s="18">
        <f>VLOOKUP(D4659,'cpi roi'!A:C,2,FALSE)</f>
        <v>195.3</v>
      </c>
      <c r="F4659" s="18" t="s">
        <v>13864</v>
      </c>
      <c r="G4659" s="18">
        <v>7</v>
      </c>
      <c r="H4659" s="19">
        <v>317000</v>
      </c>
      <c r="I4659" s="18" t="s">
        <v>14035</v>
      </c>
      <c r="J4659" s="18" t="s">
        <v>14036</v>
      </c>
      <c r="K4659" s="18" t="s">
        <v>5079</v>
      </c>
      <c r="L4659" s="18" t="s">
        <v>34</v>
      </c>
      <c r="M4659" s="20">
        <v>100000000</v>
      </c>
      <c r="N4659" s="20">
        <v>230884728</v>
      </c>
      <c r="O4659" s="21">
        <f t="shared" si="216"/>
        <v>360218006.25499231</v>
      </c>
      <c r="P4659" s="22">
        <f t="shared" si="217"/>
        <v>230.88472800000002</v>
      </c>
      <c r="Q4659" s="20">
        <f t="shared" si="218"/>
        <v>118220546.85099846</v>
      </c>
      <c r="R4659" s="18" t="s">
        <v>27</v>
      </c>
      <c r="S4659" s="18">
        <v>121</v>
      </c>
    </row>
    <row r="4660" spans="1:19" x14ac:dyDescent="0.25">
      <c r="A4660" s="18" t="s">
        <v>14037</v>
      </c>
      <c r="B4660" s="18" t="s">
        <v>2004</v>
      </c>
      <c r="C4660" s="18" t="s">
        <v>38</v>
      </c>
      <c r="D4660" s="18">
        <v>2005</v>
      </c>
      <c r="E4660" s="18">
        <f>VLOOKUP(D4660,'cpi roi'!A:C,2,FALSE)</f>
        <v>195.3</v>
      </c>
      <c r="F4660" s="18" t="s">
        <v>14038</v>
      </c>
      <c r="G4660" s="18">
        <v>7.5</v>
      </c>
      <c r="H4660" s="19">
        <v>729000</v>
      </c>
      <c r="I4660" s="18" t="s">
        <v>4484</v>
      </c>
      <c r="J4660" s="18" t="s">
        <v>4484</v>
      </c>
      <c r="K4660" s="18" t="s">
        <v>12076</v>
      </c>
      <c r="L4660" s="18" t="s">
        <v>34</v>
      </c>
      <c r="M4660" s="20">
        <v>113000000</v>
      </c>
      <c r="N4660" s="20">
        <v>868390560</v>
      </c>
      <c r="O4660" s="21">
        <f t="shared" si="216"/>
        <v>1354831559.8156681</v>
      </c>
      <c r="P4660" s="22">
        <f t="shared" si="217"/>
        <v>768.48722123893799</v>
      </c>
      <c r="Q4660" s="20">
        <f t="shared" si="218"/>
        <v>444644423.96313363</v>
      </c>
      <c r="R4660" s="18" t="s">
        <v>43</v>
      </c>
      <c r="S4660" s="18">
        <v>140</v>
      </c>
    </row>
    <row r="4661" spans="1:19" x14ac:dyDescent="0.25">
      <c r="A4661" s="18" t="s">
        <v>14039</v>
      </c>
      <c r="B4661" s="18" t="s">
        <v>2004</v>
      </c>
      <c r="C4661" s="18" t="s">
        <v>38</v>
      </c>
      <c r="D4661" s="18">
        <v>2005</v>
      </c>
      <c r="E4661" s="18">
        <f>VLOOKUP(D4661,'cpi roi'!A:C,2,FALSE)</f>
        <v>195.3</v>
      </c>
      <c r="F4661" s="18" t="s">
        <v>14040</v>
      </c>
      <c r="G4661" s="18">
        <v>7.2</v>
      </c>
      <c r="H4661" s="19">
        <v>403000</v>
      </c>
      <c r="I4661" s="18" t="s">
        <v>6886</v>
      </c>
      <c r="J4661" s="18" t="s">
        <v>7969</v>
      </c>
      <c r="K4661" s="18" t="s">
        <v>11830</v>
      </c>
      <c r="L4661" s="18" t="s">
        <v>34</v>
      </c>
      <c r="M4661" s="20">
        <v>207000000</v>
      </c>
      <c r="N4661" s="20">
        <v>562363449</v>
      </c>
      <c r="O4661" s="21">
        <f t="shared" si="216"/>
        <v>877379123.9646697</v>
      </c>
      <c r="P4661" s="22">
        <f t="shared" si="217"/>
        <v>271.6731637681159</v>
      </c>
      <c r="Q4661" s="20">
        <f t="shared" si="218"/>
        <v>287948514.59293395</v>
      </c>
      <c r="R4661" s="18" t="s">
        <v>65</v>
      </c>
      <c r="S4661" s="18">
        <v>187</v>
      </c>
    </row>
    <row r="4662" spans="1:19" x14ac:dyDescent="0.25">
      <c r="A4662" s="18" t="s">
        <v>14041</v>
      </c>
      <c r="B4662" s="18" t="s">
        <v>37</v>
      </c>
      <c r="C4662" s="18" t="s">
        <v>29</v>
      </c>
      <c r="D4662" s="18">
        <v>2005</v>
      </c>
      <c r="E4662" s="18">
        <f>VLOOKUP(D4662,'cpi roi'!A:C,2,FALSE)</f>
        <v>195.3</v>
      </c>
      <c r="F4662" s="18" t="s">
        <v>13926</v>
      </c>
      <c r="G4662" s="18">
        <v>6.7</v>
      </c>
      <c r="H4662" s="19">
        <v>190000</v>
      </c>
      <c r="I4662" s="18" t="s">
        <v>14042</v>
      </c>
      <c r="J4662" s="18" t="s">
        <v>14043</v>
      </c>
      <c r="K4662" s="18" t="s">
        <v>14044</v>
      </c>
      <c r="L4662" s="18" t="s">
        <v>26</v>
      </c>
      <c r="M4662" s="20">
        <v>50000000</v>
      </c>
      <c r="N4662" s="20">
        <v>104478416</v>
      </c>
      <c r="O4662" s="21">
        <f t="shared" si="216"/>
        <v>163003447.79928315</v>
      </c>
      <c r="P4662" s="22">
        <f t="shared" si="217"/>
        <v>208.95683200000002</v>
      </c>
      <c r="Q4662" s="20">
        <f t="shared" si="218"/>
        <v>53496372.759856626</v>
      </c>
      <c r="R4662" s="18" t="s">
        <v>2097</v>
      </c>
      <c r="S4662" s="18">
        <v>109</v>
      </c>
    </row>
    <row r="4663" spans="1:19" x14ac:dyDescent="0.25">
      <c r="A4663" s="18" t="s">
        <v>14045</v>
      </c>
      <c r="B4663" s="18" t="s">
        <v>2004</v>
      </c>
      <c r="C4663" s="18" t="s">
        <v>38</v>
      </c>
      <c r="D4663" s="18">
        <v>2005</v>
      </c>
      <c r="E4663" s="18">
        <f>VLOOKUP(D4663,'cpi roi'!A:C,2,FALSE)</f>
        <v>195.3</v>
      </c>
      <c r="F4663" s="18" t="s">
        <v>14046</v>
      </c>
      <c r="G4663" s="18">
        <v>5.7</v>
      </c>
      <c r="H4663" s="19">
        <v>316000</v>
      </c>
      <c r="I4663" s="18" t="s">
        <v>12721</v>
      </c>
      <c r="J4663" s="18" t="s">
        <v>7301</v>
      </c>
      <c r="K4663" s="18" t="s">
        <v>14047</v>
      </c>
      <c r="L4663" s="18" t="s">
        <v>34</v>
      </c>
      <c r="M4663" s="20">
        <v>100000000</v>
      </c>
      <c r="N4663" s="20">
        <v>333535934</v>
      </c>
      <c r="O4663" s="21">
        <f t="shared" si="216"/>
        <v>520370707.06502813</v>
      </c>
      <c r="P4663" s="22">
        <f t="shared" si="217"/>
        <v>333.535934</v>
      </c>
      <c r="Q4663" s="20">
        <f t="shared" si="218"/>
        <v>170781328.21300563</v>
      </c>
      <c r="R4663" s="18" t="s">
        <v>184</v>
      </c>
      <c r="S4663" s="18">
        <v>106</v>
      </c>
    </row>
    <row r="4664" spans="1:19" x14ac:dyDescent="0.25">
      <c r="A4664" s="18" t="s">
        <v>14048</v>
      </c>
      <c r="B4664" s="18" t="s">
        <v>20</v>
      </c>
      <c r="C4664" s="18" t="s">
        <v>108</v>
      </c>
      <c r="D4664" s="18">
        <v>2005</v>
      </c>
      <c r="E4664" s="18">
        <f>VLOOKUP(D4664,'cpi roi'!A:C,2,FALSE)</f>
        <v>195.3</v>
      </c>
      <c r="F4664" s="18" t="s">
        <v>14049</v>
      </c>
      <c r="G4664" s="18">
        <v>7.4</v>
      </c>
      <c r="H4664" s="19">
        <v>144000</v>
      </c>
      <c r="I4664" s="18" t="s">
        <v>14050</v>
      </c>
      <c r="J4664" s="18" t="s">
        <v>14050</v>
      </c>
      <c r="K4664" s="18" t="s">
        <v>7688</v>
      </c>
      <c r="L4664" s="18" t="s">
        <v>26</v>
      </c>
      <c r="M4664" s="20">
        <v>0</v>
      </c>
      <c r="N4664" s="20">
        <v>3814717</v>
      </c>
      <c r="O4664" s="21">
        <f t="shared" si="216"/>
        <v>5951583.5632360466</v>
      </c>
      <c r="P4664" s="22">
        <f t="shared" si="217"/>
        <v>0</v>
      </c>
      <c r="Q4664" s="20">
        <f t="shared" si="218"/>
        <v>1953260.1126472093</v>
      </c>
      <c r="R4664" s="18" t="s">
        <v>14051</v>
      </c>
      <c r="S4664" s="18">
        <v>109</v>
      </c>
    </row>
    <row r="4665" spans="1:19" x14ac:dyDescent="0.25">
      <c r="A4665" s="18" t="s">
        <v>14052</v>
      </c>
      <c r="B4665" s="18" t="s">
        <v>2004</v>
      </c>
      <c r="C4665" s="18" t="s">
        <v>38</v>
      </c>
      <c r="D4665" s="18">
        <v>2005</v>
      </c>
      <c r="E4665" s="18">
        <f>VLOOKUP(D4665,'cpi roi'!A:C,2,FALSE)</f>
        <v>195.3</v>
      </c>
      <c r="F4665" s="18" t="s">
        <v>14053</v>
      </c>
      <c r="G4665" s="18">
        <v>7.8</v>
      </c>
      <c r="H4665" s="19">
        <v>287000</v>
      </c>
      <c r="I4665" s="18" t="s">
        <v>6861</v>
      </c>
      <c r="J4665" s="18" t="s">
        <v>6861</v>
      </c>
      <c r="K4665" s="18" t="s">
        <v>14054</v>
      </c>
      <c r="L4665" s="18" t="s">
        <v>34</v>
      </c>
      <c r="M4665" s="20">
        <v>39000000</v>
      </c>
      <c r="N4665" s="20">
        <v>40445129</v>
      </c>
      <c r="O4665" s="21">
        <f t="shared" si="216"/>
        <v>63101028.194060415</v>
      </c>
      <c r="P4665" s="22">
        <f t="shared" si="217"/>
        <v>103.70545897435896</v>
      </c>
      <c r="Q4665" s="20">
        <f t="shared" si="218"/>
        <v>20709231.438812084</v>
      </c>
      <c r="R4665" s="18" t="s">
        <v>65</v>
      </c>
      <c r="S4665" s="18">
        <v>119</v>
      </c>
    </row>
    <row r="4666" spans="1:19" x14ac:dyDescent="0.25">
      <c r="A4666" s="18" t="s">
        <v>14055</v>
      </c>
      <c r="B4666" s="18" t="s">
        <v>2004</v>
      </c>
      <c r="C4666" s="18" t="s">
        <v>38</v>
      </c>
      <c r="D4666" s="18">
        <v>2005</v>
      </c>
      <c r="E4666" s="18">
        <f>VLOOKUP(D4666,'cpi roi'!A:C,2,FALSE)</f>
        <v>195.3</v>
      </c>
      <c r="F4666" s="18" t="s">
        <v>13097</v>
      </c>
      <c r="G4666" s="18">
        <v>6.5</v>
      </c>
      <c r="H4666" s="19">
        <v>461000</v>
      </c>
      <c r="I4666" s="18" t="s">
        <v>9083</v>
      </c>
      <c r="J4666" s="18" t="s">
        <v>14056</v>
      </c>
      <c r="K4666" s="18" t="s">
        <v>6538</v>
      </c>
      <c r="L4666" s="18" t="s">
        <v>34</v>
      </c>
      <c r="M4666" s="20">
        <v>110000000</v>
      </c>
      <c r="N4666" s="20">
        <v>487287646</v>
      </c>
      <c r="O4666" s="21">
        <f t="shared" si="216"/>
        <v>760248570.07782888</v>
      </c>
      <c r="P4666" s="22">
        <f t="shared" si="217"/>
        <v>442.98876909090905</v>
      </c>
      <c r="Q4666" s="20">
        <f t="shared" si="218"/>
        <v>249507243.2155658</v>
      </c>
      <c r="R4666" s="18" t="s">
        <v>8628</v>
      </c>
      <c r="S4666" s="18">
        <v>120</v>
      </c>
    </row>
    <row r="4667" spans="1:19" x14ac:dyDescent="0.25">
      <c r="A4667" s="18" t="s">
        <v>273</v>
      </c>
      <c r="B4667" s="18" t="s">
        <v>2004</v>
      </c>
      <c r="C4667" s="18" t="s">
        <v>38</v>
      </c>
      <c r="D4667" s="18">
        <v>2005</v>
      </c>
      <c r="E4667" s="18">
        <f>VLOOKUP(D4667,'cpi roi'!A:C,2,FALSE)</f>
        <v>195.3</v>
      </c>
      <c r="F4667" s="18" t="s">
        <v>14057</v>
      </c>
      <c r="G4667" s="18">
        <v>6.8</v>
      </c>
      <c r="H4667" s="19">
        <v>304000</v>
      </c>
      <c r="I4667" s="18" t="s">
        <v>8514</v>
      </c>
      <c r="J4667" s="18" t="s">
        <v>13327</v>
      </c>
      <c r="K4667" s="18" t="s">
        <v>9278</v>
      </c>
      <c r="L4667" s="18" t="s">
        <v>34</v>
      </c>
      <c r="M4667" s="20">
        <v>126000000</v>
      </c>
      <c r="N4667" s="20">
        <v>162949164</v>
      </c>
      <c r="O4667" s="21">
        <f t="shared" si="216"/>
        <v>254227395.13978493</v>
      </c>
      <c r="P4667" s="22">
        <f t="shared" si="217"/>
        <v>129.32473333333334</v>
      </c>
      <c r="Q4667" s="20">
        <f t="shared" si="218"/>
        <v>83435311.827956989</v>
      </c>
      <c r="R4667" s="18" t="s">
        <v>9689</v>
      </c>
      <c r="S4667" s="18">
        <v>136</v>
      </c>
    </row>
    <row r="4668" spans="1:19" x14ac:dyDescent="0.25">
      <c r="A4668" s="18" t="s">
        <v>14058</v>
      </c>
      <c r="B4668" s="18" t="s">
        <v>20</v>
      </c>
      <c r="C4668" s="18" t="s">
        <v>45</v>
      </c>
      <c r="D4668" s="18">
        <v>2005</v>
      </c>
      <c r="E4668" s="18">
        <f>VLOOKUP(D4668,'cpi roi'!A:C,2,FALSE)</f>
        <v>195.3</v>
      </c>
      <c r="F4668" s="18" t="s">
        <v>14059</v>
      </c>
      <c r="G4668" s="18">
        <v>6.7</v>
      </c>
      <c r="H4668" s="19">
        <v>93000</v>
      </c>
      <c r="I4668" s="18" t="s">
        <v>14060</v>
      </c>
      <c r="J4668" s="18" t="s">
        <v>14060</v>
      </c>
      <c r="K4668" s="18" t="s">
        <v>12494</v>
      </c>
      <c r="L4668" s="18" t="s">
        <v>34</v>
      </c>
      <c r="M4668" s="20">
        <v>3000000</v>
      </c>
      <c r="N4668" s="20">
        <v>18637690</v>
      </c>
      <c r="O4668" s="21">
        <f t="shared" si="216"/>
        <v>29077850.194572452</v>
      </c>
      <c r="P4668" s="22">
        <f t="shared" si="217"/>
        <v>621.25633333333337</v>
      </c>
      <c r="Q4668" s="20">
        <f t="shared" si="218"/>
        <v>9543108.0389144905</v>
      </c>
      <c r="R4668" s="18" t="s">
        <v>14061</v>
      </c>
      <c r="S4668" s="18">
        <v>94</v>
      </c>
    </row>
    <row r="4669" spans="1:19" x14ac:dyDescent="0.25">
      <c r="A4669" s="18" t="s">
        <v>14062</v>
      </c>
      <c r="B4669" s="18" t="s">
        <v>20</v>
      </c>
      <c r="C4669" s="18" t="s">
        <v>21</v>
      </c>
      <c r="D4669" s="18">
        <v>2005</v>
      </c>
      <c r="E4669" s="18">
        <f>VLOOKUP(D4669,'cpi roi'!A:C,2,FALSE)</f>
        <v>195.3</v>
      </c>
      <c r="F4669" s="18" t="s">
        <v>14063</v>
      </c>
      <c r="G4669" s="18">
        <v>7.6</v>
      </c>
      <c r="H4669" s="19">
        <v>209000</v>
      </c>
      <c r="I4669" s="18" t="s">
        <v>293</v>
      </c>
      <c r="J4669" s="18" t="s">
        <v>293</v>
      </c>
      <c r="K4669" s="18" t="s">
        <v>9278</v>
      </c>
      <c r="L4669" s="18" t="s">
        <v>26</v>
      </c>
      <c r="M4669" s="20">
        <v>15000000</v>
      </c>
      <c r="N4669" s="20">
        <v>85638656</v>
      </c>
      <c r="O4669" s="21">
        <f t="shared" si="216"/>
        <v>133610335.29544289</v>
      </c>
      <c r="P4669" s="22">
        <f t="shared" si="217"/>
        <v>570.92437333333339</v>
      </c>
      <c r="Q4669" s="20">
        <f t="shared" si="218"/>
        <v>43849798.259088583</v>
      </c>
      <c r="R4669" s="18" t="s">
        <v>6567</v>
      </c>
      <c r="S4669" s="18">
        <v>124</v>
      </c>
    </row>
    <row r="4670" spans="1:19" x14ac:dyDescent="0.25">
      <c r="A4670" s="18" t="s">
        <v>14064</v>
      </c>
      <c r="B4670" s="18" t="s">
        <v>20</v>
      </c>
      <c r="C4670" s="18" t="s">
        <v>56</v>
      </c>
      <c r="D4670" s="18">
        <v>2005</v>
      </c>
      <c r="E4670" s="18">
        <f>VLOOKUP(D4670,'cpi roi'!A:C,2,FALSE)</f>
        <v>195.3</v>
      </c>
      <c r="F4670" s="18" t="s">
        <v>14065</v>
      </c>
      <c r="G4670" s="18">
        <v>5.9</v>
      </c>
      <c r="H4670" s="19">
        <v>172000</v>
      </c>
      <c r="I4670" s="18" t="s">
        <v>12535</v>
      </c>
      <c r="J4670" s="18" t="s">
        <v>12535</v>
      </c>
      <c r="K4670" s="18" t="s">
        <v>14066</v>
      </c>
      <c r="L4670" s="18" t="s">
        <v>34</v>
      </c>
      <c r="M4670" s="20">
        <v>4800000</v>
      </c>
      <c r="N4670" s="20">
        <v>81979826</v>
      </c>
      <c r="O4670" s="21">
        <f t="shared" si="216"/>
        <v>127901960.99436763</v>
      </c>
      <c r="P4670" s="22">
        <f t="shared" si="217"/>
        <v>1707.9130416666669</v>
      </c>
      <c r="Q4670" s="20">
        <f t="shared" si="218"/>
        <v>41976357.398873523</v>
      </c>
      <c r="R4670" s="18" t="s">
        <v>14067</v>
      </c>
      <c r="S4670" s="18">
        <v>94</v>
      </c>
    </row>
    <row r="4671" spans="1:19" x14ac:dyDescent="0.25">
      <c r="A4671" s="18" t="s">
        <v>14068</v>
      </c>
      <c r="B4671" s="18" t="s">
        <v>37</v>
      </c>
      <c r="C4671" s="18" t="s">
        <v>29</v>
      </c>
      <c r="D4671" s="18">
        <v>2005</v>
      </c>
      <c r="E4671" s="18">
        <f>VLOOKUP(D4671,'cpi roi'!A:C,2,FALSE)</f>
        <v>195.3</v>
      </c>
      <c r="F4671" s="18" t="s">
        <v>14069</v>
      </c>
      <c r="G4671" s="18">
        <v>6.2</v>
      </c>
      <c r="H4671" s="19">
        <v>81000</v>
      </c>
      <c r="I4671" s="18" t="s">
        <v>10761</v>
      </c>
      <c r="J4671" s="18" t="s">
        <v>14070</v>
      </c>
      <c r="K4671" s="18" t="s">
        <v>512</v>
      </c>
      <c r="L4671" s="18" t="s">
        <v>34</v>
      </c>
      <c r="M4671" s="20">
        <v>35000000</v>
      </c>
      <c r="N4671" s="20">
        <v>86369815</v>
      </c>
      <c r="O4671" s="21">
        <f t="shared" si="216"/>
        <v>134751063.1362007</v>
      </c>
      <c r="P4671" s="22">
        <f t="shared" si="217"/>
        <v>246.77090000000001</v>
      </c>
      <c r="Q4671" s="20">
        <f t="shared" si="218"/>
        <v>44224175.627240144</v>
      </c>
      <c r="R4671" s="18" t="s">
        <v>1729</v>
      </c>
      <c r="S4671" s="18">
        <v>100</v>
      </c>
    </row>
    <row r="4672" spans="1:19" x14ac:dyDescent="0.25">
      <c r="A4672" s="18" t="s">
        <v>14071</v>
      </c>
      <c r="B4672" s="18" t="s">
        <v>20</v>
      </c>
      <c r="C4672" s="18" t="s">
        <v>38</v>
      </c>
      <c r="D4672" s="18">
        <v>2005</v>
      </c>
      <c r="E4672" s="18">
        <f>VLOOKUP(D4672,'cpi roi'!A:C,2,FALSE)</f>
        <v>195.3</v>
      </c>
      <c r="F4672" s="18" t="s">
        <v>14072</v>
      </c>
      <c r="G4672" s="18">
        <v>6.3</v>
      </c>
      <c r="H4672" s="19">
        <v>75000</v>
      </c>
      <c r="I4672" s="18" t="s">
        <v>14073</v>
      </c>
      <c r="J4672" s="18" t="s">
        <v>130</v>
      </c>
      <c r="K4672" s="18" t="s">
        <v>2647</v>
      </c>
      <c r="L4672" s="18" t="s">
        <v>457</v>
      </c>
      <c r="M4672" s="20">
        <v>30000000</v>
      </c>
      <c r="N4672" s="20">
        <v>35294470</v>
      </c>
      <c r="O4672" s="21">
        <f t="shared" si="216"/>
        <v>55065156.216077827</v>
      </c>
      <c r="P4672" s="22">
        <f t="shared" si="217"/>
        <v>117.64823333333334</v>
      </c>
      <c r="Q4672" s="20">
        <f t="shared" si="218"/>
        <v>18071925.243215565</v>
      </c>
      <c r="R4672" s="18" t="s">
        <v>13657</v>
      </c>
      <c r="S4672" s="18">
        <v>109</v>
      </c>
    </row>
    <row r="4673" spans="1:19" x14ac:dyDescent="0.25">
      <c r="A4673" s="18" t="s">
        <v>14074</v>
      </c>
      <c r="B4673" s="18" t="s">
        <v>37</v>
      </c>
      <c r="C4673" s="18" t="s">
        <v>394</v>
      </c>
      <c r="D4673" s="18">
        <v>2005</v>
      </c>
      <c r="E4673" s="18">
        <f>VLOOKUP(D4673,'cpi roi'!A:C,2,FALSE)</f>
        <v>195.3</v>
      </c>
      <c r="F4673" s="18" t="s">
        <v>13884</v>
      </c>
      <c r="G4673" s="18">
        <v>6.9</v>
      </c>
      <c r="H4673" s="19">
        <v>376000</v>
      </c>
      <c r="I4673" s="18" t="s">
        <v>10262</v>
      </c>
      <c r="J4673" s="18" t="s">
        <v>14075</v>
      </c>
      <c r="K4673" s="18" t="s">
        <v>7709</v>
      </c>
      <c r="L4673" s="18" t="s">
        <v>34</v>
      </c>
      <c r="M4673" s="20">
        <v>75000000</v>
      </c>
      <c r="N4673" s="20">
        <v>542063846</v>
      </c>
      <c r="O4673" s="21">
        <f t="shared" si="216"/>
        <v>845708417.18484378</v>
      </c>
      <c r="P4673" s="22">
        <f t="shared" si="217"/>
        <v>722.75179466666668</v>
      </c>
      <c r="Q4673" s="20">
        <f t="shared" si="218"/>
        <v>277554452.63696873</v>
      </c>
      <c r="R4673" s="18" t="s">
        <v>10176</v>
      </c>
      <c r="S4673" s="18">
        <v>86</v>
      </c>
    </row>
    <row r="4674" spans="1:19" x14ac:dyDescent="0.25">
      <c r="A4674" s="18" t="s">
        <v>14076</v>
      </c>
      <c r="B4674" s="18" t="s">
        <v>20</v>
      </c>
      <c r="C4674" s="18" t="s">
        <v>21</v>
      </c>
      <c r="D4674" s="18">
        <v>2005</v>
      </c>
      <c r="E4674" s="18">
        <f>VLOOKUP(D4674,'cpi roi'!A:C,2,FALSE)</f>
        <v>195.3</v>
      </c>
      <c r="F4674" s="18" t="s">
        <v>14077</v>
      </c>
      <c r="G4674" s="18">
        <v>7.1</v>
      </c>
      <c r="H4674" s="19">
        <v>156000</v>
      </c>
      <c r="I4674" s="18" t="s">
        <v>14078</v>
      </c>
      <c r="J4674" s="18" t="s">
        <v>14079</v>
      </c>
      <c r="K4674" s="18" t="s">
        <v>14080</v>
      </c>
      <c r="L4674" s="18" t="s">
        <v>34</v>
      </c>
      <c r="M4674" s="20">
        <v>950000</v>
      </c>
      <c r="N4674" s="20">
        <v>7022209</v>
      </c>
      <c r="O4674" s="21">
        <f t="shared" si="216"/>
        <v>10955796.63236047</v>
      </c>
      <c r="P4674" s="22">
        <f t="shared" si="217"/>
        <v>739.17989473684202</v>
      </c>
      <c r="Q4674" s="20">
        <f t="shared" si="218"/>
        <v>3595601.1264720941</v>
      </c>
      <c r="R4674" s="18" t="s">
        <v>10357</v>
      </c>
      <c r="S4674" s="18">
        <v>104</v>
      </c>
    </row>
    <row r="4675" spans="1:19" x14ac:dyDescent="0.25">
      <c r="A4675" s="18" t="s">
        <v>14081</v>
      </c>
      <c r="B4675" s="18" t="s">
        <v>37</v>
      </c>
      <c r="C4675" s="18" t="s">
        <v>45</v>
      </c>
      <c r="D4675" s="18">
        <v>2005</v>
      </c>
      <c r="E4675" s="18">
        <f>VLOOKUP(D4675,'cpi roi'!A:C,2,FALSE)</f>
        <v>195.3</v>
      </c>
      <c r="F4675" s="18" t="s">
        <v>14082</v>
      </c>
      <c r="G4675" s="18">
        <v>6.5</v>
      </c>
      <c r="H4675" s="19">
        <v>56000</v>
      </c>
      <c r="I4675" s="18" t="s">
        <v>4878</v>
      </c>
      <c r="J4675" s="18" t="s">
        <v>14083</v>
      </c>
      <c r="K4675" s="18" t="s">
        <v>14084</v>
      </c>
      <c r="L4675" s="18" t="s">
        <v>34</v>
      </c>
      <c r="M4675" s="20">
        <v>25000000</v>
      </c>
      <c r="N4675" s="20">
        <v>42013878</v>
      </c>
      <c r="O4675" s="21">
        <f t="shared" ref="O4675:O4738" si="219">(304.7/E4675)*N4675</f>
        <v>65548533.674347155</v>
      </c>
      <c r="P4675" s="22">
        <f t="shared" ref="P4675:P4738" si="220">IFERROR(N4675/M4675, 0)*100</f>
        <v>168.05551199999999</v>
      </c>
      <c r="Q4675" s="20">
        <f t="shared" ref="Q4675:Q4738" si="221">N4675/(E4675/100)</f>
        <v>21512482.334869429</v>
      </c>
      <c r="R4675" s="18" t="s">
        <v>11131</v>
      </c>
      <c r="S4675" s="18">
        <v>119</v>
      </c>
    </row>
    <row r="4676" spans="1:19" x14ac:dyDescent="0.25">
      <c r="A4676" s="18" t="s">
        <v>14085</v>
      </c>
      <c r="B4676" s="18" t="s">
        <v>2004</v>
      </c>
      <c r="C4676" s="18" t="s">
        <v>45</v>
      </c>
      <c r="D4676" s="18">
        <v>2005</v>
      </c>
      <c r="E4676" s="18">
        <f>VLOOKUP(D4676,'cpi roi'!A:C,2,FALSE)</f>
        <v>195.3</v>
      </c>
      <c r="F4676" s="18" t="s">
        <v>13884</v>
      </c>
      <c r="G4676" s="18">
        <v>6.4</v>
      </c>
      <c r="H4676" s="19">
        <v>167000</v>
      </c>
      <c r="I4676" s="18" t="s">
        <v>8015</v>
      </c>
      <c r="J4676" s="18" t="s">
        <v>8094</v>
      </c>
      <c r="K4676" s="18" t="s">
        <v>8517</v>
      </c>
      <c r="L4676" s="18" t="s">
        <v>34</v>
      </c>
      <c r="M4676" s="20">
        <v>82000000</v>
      </c>
      <c r="N4676" s="20">
        <v>191466556</v>
      </c>
      <c r="O4676" s="21">
        <f t="shared" si="219"/>
        <v>298719199.2483359</v>
      </c>
      <c r="P4676" s="22">
        <f t="shared" si="220"/>
        <v>233.49579999999997</v>
      </c>
      <c r="Q4676" s="20">
        <f t="shared" si="221"/>
        <v>98037151.04966718</v>
      </c>
      <c r="R4676" s="18" t="s">
        <v>48</v>
      </c>
      <c r="S4676" s="18">
        <v>113</v>
      </c>
    </row>
    <row r="4677" spans="1:19" x14ac:dyDescent="0.25">
      <c r="A4677" s="18" t="s">
        <v>14086</v>
      </c>
      <c r="B4677" s="18" t="s">
        <v>2004</v>
      </c>
      <c r="C4677" s="18" t="s">
        <v>1209</v>
      </c>
      <c r="D4677" s="18">
        <v>2005</v>
      </c>
      <c r="E4677" s="18">
        <f>VLOOKUP(D4677,'cpi roi'!A:C,2,FALSE)</f>
        <v>195.3</v>
      </c>
      <c r="F4677" s="18" t="s">
        <v>13996</v>
      </c>
      <c r="G4677" s="18">
        <v>6.5</v>
      </c>
      <c r="H4677" s="19">
        <v>115000</v>
      </c>
      <c r="I4677" s="18" t="s">
        <v>700</v>
      </c>
      <c r="J4677" s="18" t="s">
        <v>14087</v>
      </c>
      <c r="K4677" s="18" t="s">
        <v>14088</v>
      </c>
      <c r="L4677" s="18" t="s">
        <v>34</v>
      </c>
      <c r="M4677" s="20">
        <v>26000000</v>
      </c>
      <c r="N4677" s="20">
        <v>96258201</v>
      </c>
      <c r="O4677" s="21">
        <f t="shared" si="219"/>
        <v>150178565.51305681</v>
      </c>
      <c r="P4677" s="22">
        <f t="shared" si="220"/>
        <v>370.22384999999997</v>
      </c>
      <c r="Q4677" s="20">
        <f t="shared" si="221"/>
        <v>49287353.302611366</v>
      </c>
      <c r="R4677" s="18" t="s">
        <v>9689</v>
      </c>
      <c r="S4677" s="18">
        <v>85</v>
      </c>
    </row>
    <row r="4678" spans="1:19" x14ac:dyDescent="0.25">
      <c r="A4678" s="18" t="s">
        <v>14089</v>
      </c>
      <c r="B4678" s="18" t="s">
        <v>20</v>
      </c>
      <c r="C4678" s="18" t="s">
        <v>56</v>
      </c>
      <c r="D4678" s="18">
        <v>2005</v>
      </c>
      <c r="E4678" s="18">
        <f>VLOOKUP(D4678,'cpi roi'!A:C,2,FALSE)</f>
        <v>195.3</v>
      </c>
      <c r="F4678" s="18" t="s">
        <v>13549</v>
      </c>
      <c r="G4678" s="18">
        <v>5.4</v>
      </c>
      <c r="H4678" s="19">
        <v>118000</v>
      </c>
      <c r="I4678" s="18" t="s">
        <v>14090</v>
      </c>
      <c r="J4678" s="18" t="s">
        <v>14091</v>
      </c>
      <c r="K4678" s="18" t="s">
        <v>14092</v>
      </c>
      <c r="L4678" s="18" t="s">
        <v>252</v>
      </c>
      <c r="M4678" s="20">
        <v>40000000</v>
      </c>
      <c r="N4678" s="20">
        <v>68766121</v>
      </c>
      <c r="O4678" s="21">
        <f t="shared" si="219"/>
        <v>107286416.12237583</v>
      </c>
      <c r="P4678" s="22">
        <f t="shared" si="220"/>
        <v>171.9153025</v>
      </c>
      <c r="Q4678" s="20">
        <f t="shared" si="221"/>
        <v>35210507.424475163</v>
      </c>
      <c r="R4678" s="18" t="s">
        <v>27</v>
      </c>
      <c r="S4678" s="18">
        <v>113</v>
      </c>
    </row>
    <row r="4679" spans="1:19" x14ac:dyDescent="0.25">
      <c r="A4679" s="18" t="s">
        <v>14093</v>
      </c>
      <c r="B4679" s="18" t="s">
        <v>20</v>
      </c>
      <c r="C4679" s="18" t="s">
        <v>38</v>
      </c>
      <c r="D4679" s="18">
        <v>2005</v>
      </c>
      <c r="E4679" s="18">
        <f>VLOOKUP(D4679,'cpi roi'!A:C,2,FALSE)</f>
        <v>195.3</v>
      </c>
      <c r="F4679" s="18" t="s">
        <v>13521</v>
      </c>
      <c r="G4679" s="18">
        <v>6.8</v>
      </c>
      <c r="H4679" s="19">
        <v>138000</v>
      </c>
      <c r="I4679" s="18" t="s">
        <v>6221</v>
      </c>
      <c r="J4679" s="18" t="s">
        <v>14094</v>
      </c>
      <c r="K4679" s="18" t="s">
        <v>9041</v>
      </c>
      <c r="L4679" s="18" t="s">
        <v>34</v>
      </c>
      <c r="M4679" s="20">
        <v>45000000</v>
      </c>
      <c r="N4679" s="20">
        <v>92374674</v>
      </c>
      <c r="O4679" s="21">
        <f t="shared" si="219"/>
        <v>144119627.07526881</v>
      </c>
      <c r="P4679" s="22">
        <f t="shared" si="220"/>
        <v>205.27705333333333</v>
      </c>
      <c r="Q4679" s="20">
        <f t="shared" si="221"/>
        <v>47298860.21505376</v>
      </c>
      <c r="R4679" s="18" t="s">
        <v>48</v>
      </c>
      <c r="S4679" s="18">
        <v>109</v>
      </c>
    </row>
    <row r="4680" spans="1:19" x14ac:dyDescent="0.25">
      <c r="A4680" s="18" t="s">
        <v>14095</v>
      </c>
      <c r="B4680" s="18" t="s">
        <v>2004</v>
      </c>
      <c r="C4680" s="18" t="s">
        <v>45</v>
      </c>
      <c r="D4680" s="18">
        <v>2005</v>
      </c>
      <c r="E4680" s="18">
        <f>VLOOKUP(D4680,'cpi roi'!A:C,2,FALSE)</f>
        <v>195.3</v>
      </c>
      <c r="F4680" s="18" t="s">
        <v>14096</v>
      </c>
      <c r="G4680" s="18">
        <v>5.0999999999999996</v>
      </c>
      <c r="H4680" s="19">
        <v>76000</v>
      </c>
      <c r="I4680" s="18" t="s">
        <v>11880</v>
      </c>
      <c r="J4680" s="18" t="s">
        <v>14097</v>
      </c>
      <c r="K4680" s="18" t="s">
        <v>14098</v>
      </c>
      <c r="L4680" s="18" t="s">
        <v>34</v>
      </c>
      <c r="M4680" s="20">
        <v>50000000</v>
      </c>
      <c r="N4680" s="20">
        <v>111069515</v>
      </c>
      <c r="O4680" s="21">
        <f t="shared" si="219"/>
        <v>173286642.19406042</v>
      </c>
      <c r="P4680" s="22">
        <f t="shared" si="220"/>
        <v>222.13902999999999</v>
      </c>
      <c r="Q4680" s="20">
        <f t="shared" si="221"/>
        <v>56871231.438812084</v>
      </c>
      <c r="R4680" s="18" t="s">
        <v>27</v>
      </c>
      <c r="S4680" s="18">
        <v>104</v>
      </c>
    </row>
    <row r="4681" spans="1:19" x14ac:dyDescent="0.25">
      <c r="A4681" s="18" t="s">
        <v>14099</v>
      </c>
      <c r="B4681" s="18" t="s">
        <v>2004</v>
      </c>
      <c r="C4681" s="18" t="s">
        <v>108</v>
      </c>
      <c r="D4681" s="18">
        <v>2005</v>
      </c>
      <c r="E4681" s="18">
        <f>VLOOKUP(D4681,'cpi roi'!A:C,2,FALSE)</f>
        <v>195.3</v>
      </c>
      <c r="F4681" s="18" t="s">
        <v>13642</v>
      </c>
      <c r="G4681" s="18">
        <v>6.4</v>
      </c>
      <c r="H4681" s="19">
        <v>101000</v>
      </c>
      <c r="I4681" s="18" t="s">
        <v>625</v>
      </c>
      <c r="J4681" s="18" t="s">
        <v>3081</v>
      </c>
      <c r="K4681" s="18" t="s">
        <v>5214</v>
      </c>
      <c r="L4681" s="18" t="s">
        <v>26</v>
      </c>
      <c r="M4681" s="20">
        <v>80000000</v>
      </c>
      <c r="N4681" s="20">
        <v>162944923</v>
      </c>
      <c r="O4681" s="21">
        <f t="shared" si="219"/>
        <v>254220778.48489502</v>
      </c>
      <c r="P4681" s="22">
        <f t="shared" si="220"/>
        <v>203.68115375000002</v>
      </c>
      <c r="Q4681" s="20">
        <f t="shared" si="221"/>
        <v>83433140.29697901</v>
      </c>
      <c r="R4681" s="18" t="s">
        <v>65</v>
      </c>
      <c r="S4681" s="18">
        <v>128</v>
      </c>
    </row>
    <row r="4682" spans="1:19" x14ac:dyDescent="0.25">
      <c r="A4682" s="18" t="s">
        <v>14100</v>
      </c>
      <c r="B4682" s="18" t="s">
        <v>2004</v>
      </c>
      <c r="C4682" s="18" t="s">
        <v>67</v>
      </c>
      <c r="D4682" s="18">
        <v>2005</v>
      </c>
      <c r="E4682" s="18">
        <f>VLOOKUP(D4682,'cpi roi'!A:C,2,FALSE)</f>
        <v>195.3</v>
      </c>
      <c r="F4682" s="18" t="s">
        <v>13994</v>
      </c>
      <c r="G4682" s="18">
        <v>7.8</v>
      </c>
      <c r="H4682" s="19">
        <v>239000</v>
      </c>
      <c r="I4682" s="18" t="s">
        <v>8813</v>
      </c>
      <c r="J4682" s="18" t="s">
        <v>14101</v>
      </c>
      <c r="K4682" s="18" t="s">
        <v>10570</v>
      </c>
      <c r="L4682" s="18" t="s">
        <v>34</v>
      </c>
      <c r="M4682" s="20">
        <v>28000000</v>
      </c>
      <c r="N4682" s="20">
        <v>186797986</v>
      </c>
      <c r="O4682" s="21">
        <f t="shared" si="219"/>
        <v>291435465.10087043</v>
      </c>
      <c r="P4682" s="22">
        <f t="shared" si="220"/>
        <v>667.13566428571426</v>
      </c>
      <c r="Q4682" s="20">
        <f t="shared" si="221"/>
        <v>95646690.220174089</v>
      </c>
      <c r="R4682" s="18" t="s">
        <v>9112</v>
      </c>
      <c r="S4682" s="18">
        <v>136</v>
      </c>
    </row>
    <row r="4683" spans="1:19" x14ac:dyDescent="0.25">
      <c r="A4683" s="18" t="s">
        <v>14102</v>
      </c>
      <c r="B4683" s="18" t="s">
        <v>2004</v>
      </c>
      <c r="C4683" s="18" t="s">
        <v>67</v>
      </c>
      <c r="D4683" s="18">
        <v>2005</v>
      </c>
      <c r="E4683" s="18">
        <f>VLOOKUP(D4683,'cpi roi'!A:C,2,FALSE)</f>
        <v>195.3</v>
      </c>
      <c r="F4683" s="18" t="s">
        <v>13532</v>
      </c>
      <c r="G4683" s="18">
        <v>7.1</v>
      </c>
      <c r="H4683" s="19">
        <v>53000</v>
      </c>
      <c r="I4683" s="18" t="s">
        <v>12954</v>
      </c>
      <c r="J4683" s="18" t="s">
        <v>14103</v>
      </c>
      <c r="K4683" s="18" t="s">
        <v>10670</v>
      </c>
      <c r="L4683" s="18" t="s">
        <v>34</v>
      </c>
      <c r="M4683" s="20">
        <v>25000000</v>
      </c>
      <c r="N4683" s="20">
        <v>13411957</v>
      </c>
      <c r="O4683" s="21">
        <f t="shared" si="219"/>
        <v>20924850.47567844</v>
      </c>
      <c r="P4683" s="22">
        <f t="shared" si="220"/>
        <v>53.647827999999997</v>
      </c>
      <c r="Q4683" s="20">
        <f t="shared" si="221"/>
        <v>6867361.4951356882</v>
      </c>
      <c r="R4683" s="18" t="s">
        <v>35</v>
      </c>
      <c r="S4683" s="18">
        <v>107</v>
      </c>
    </row>
    <row r="4684" spans="1:19" x14ac:dyDescent="0.25">
      <c r="A4684" s="18" t="s">
        <v>14104</v>
      </c>
      <c r="B4684" s="18" t="s">
        <v>20</v>
      </c>
      <c r="C4684" s="18" t="s">
        <v>38</v>
      </c>
      <c r="D4684" s="18">
        <v>2005</v>
      </c>
      <c r="E4684" s="18">
        <f>VLOOKUP(D4684,'cpi roi'!A:C,2,FALSE)</f>
        <v>195.3</v>
      </c>
      <c r="F4684" s="18" t="s">
        <v>14065</v>
      </c>
      <c r="G4684" s="18">
        <v>7.5</v>
      </c>
      <c r="H4684" s="19">
        <v>216000</v>
      </c>
      <c r="I4684" s="18" t="s">
        <v>500</v>
      </c>
      <c r="J4684" s="18" t="s">
        <v>14105</v>
      </c>
      <c r="K4684" s="18" t="s">
        <v>11487</v>
      </c>
      <c r="L4684" s="18" t="s">
        <v>34</v>
      </c>
      <c r="M4684" s="20">
        <v>70000000</v>
      </c>
      <c r="N4684" s="20">
        <v>130982129</v>
      </c>
      <c r="O4684" s="21">
        <f t="shared" si="219"/>
        <v>204353582.72555041</v>
      </c>
      <c r="P4684" s="22">
        <f t="shared" si="220"/>
        <v>187.11732714285714</v>
      </c>
      <c r="Q4684" s="20">
        <f t="shared" si="221"/>
        <v>67067142.345110081</v>
      </c>
      <c r="R4684" s="18" t="s">
        <v>9689</v>
      </c>
      <c r="S4684" s="18">
        <v>164</v>
      </c>
    </row>
    <row r="4685" spans="1:19" x14ac:dyDescent="0.25">
      <c r="A4685" s="18" t="s">
        <v>14106</v>
      </c>
      <c r="B4685" s="18" t="s">
        <v>20</v>
      </c>
      <c r="C4685" s="18" t="s">
        <v>45</v>
      </c>
      <c r="D4685" s="18">
        <v>2005</v>
      </c>
      <c r="E4685" s="18">
        <f>VLOOKUP(D4685,'cpi roi'!A:C,2,FALSE)</f>
        <v>195.3</v>
      </c>
      <c r="F4685" s="18" t="s">
        <v>13994</v>
      </c>
      <c r="G4685" s="18">
        <v>7.5</v>
      </c>
      <c r="H4685" s="19">
        <v>219000</v>
      </c>
      <c r="I4685" s="18" t="s">
        <v>3886</v>
      </c>
      <c r="J4685" s="18" t="s">
        <v>14107</v>
      </c>
      <c r="K4685" s="18" t="s">
        <v>4915</v>
      </c>
      <c r="L4685" s="18" t="s">
        <v>34</v>
      </c>
      <c r="M4685" s="20">
        <v>15000000</v>
      </c>
      <c r="N4685" s="20">
        <v>15785148</v>
      </c>
      <c r="O4685" s="21">
        <f t="shared" si="219"/>
        <v>24627417.284178186</v>
      </c>
      <c r="P4685" s="22">
        <f t="shared" si="220"/>
        <v>105.23432</v>
      </c>
      <c r="Q4685" s="20">
        <f t="shared" si="221"/>
        <v>8082513.0568356374</v>
      </c>
      <c r="R4685" s="18" t="s">
        <v>27</v>
      </c>
      <c r="S4685" s="18">
        <v>103</v>
      </c>
    </row>
    <row r="4686" spans="1:19" x14ac:dyDescent="0.25">
      <c r="A4686" s="18" t="s">
        <v>14108</v>
      </c>
      <c r="B4686" s="18" t="s">
        <v>20</v>
      </c>
      <c r="C4686" s="18" t="s">
        <v>21</v>
      </c>
      <c r="D4686" s="18">
        <v>2005</v>
      </c>
      <c r="E4686" s="18">
        <f>VLOOKUP(D4686,'cpi roi'!A:C,2,FALSE)</f>
        <v>195.3</v>
      </c>
      <c r="F4686" s="18" t="s">
        <v>14109</v>
      </c>
      <c r="G4686" s="18">
        <v>7.4</v>
      </c>
      <c r="H4686" s="19">
        <v>135000</v>
      </c>
      <c r="I4686" s="18" t="s">
        <v>12399</v>
      </c>
      <c r="J4686" s="18" t="s">
        <v>14110</v>
      </c>
      <c r="K4686" s="18" t="s">
        <v>8102</v>
      </c>
      <c r="L4686" s="18" t="s">
        <v>26</v>
      </c>
      <c r="M4686" s="20">
        <v>25000000</v>
      </c>
      <c r="N4686" s="20">
        <v>82468097</v>
      </c>
      <c r="O4686" s="21">
        <f t="shared" si="219"/>
        <v>128663743.75780849</v>
      </c>
      <c r="P4686" s="22">
        <f t="shared" si="220"/>
        <v>329.872388</v>
      </c>
      <c r="Q4686" s="20">
        <f t="shared" si="221"/>
        <v>42226368.1515617</v>
      </c>
      <c r="R4686" s="18" t="s">
        <v>12698</v>
      </c>
      <c r="S4686" s="18">
        <v>129</v>
      </c>
    </row>
    <row r="4687" spans="1:19" x14ac:dyDescent="0.25">
      <c r="A4687" s="18" t="s">
        <v>14111</v>
      </c>
      <c r="B4687" s="18" t="s">
        <v>37</v>
      </c>
      <c r="C4687" s="18" t="s">
        <v>38</v>
      </c>
      <c r="D4687" s="18">
        <v>2005</v>
      </c>
      <c r="E4687" s="18">
        <f>VLOOKUP(D4687,'cpi roi'!A:C,2,FALSE)</f>
        <v>195.3</v>
      </c>
      <c r="F4687" s="18" t="s">
        <v>13811</v>
      </c>
      <c r="G4687" s="18">
        <v>5.6</v>
      </c>
      <c r="H4687" s="19">
        <v>90000</v>
      </c>
      <c r="I4687" s="18" t="s">
        <v>12044</v>
      </c>
      <c r="J4687" s="18" t="s">
        <v>14112</v>
      </c>
      <c r="K4687" s="18" t="s">
        <v>11821</v>
      </c>
      <c r="L4687" s="18" t="s">
        <v>199</v>
      </c>
      <c r="M4687" s="20">
        <v>56000000</v>
      </c>
      <c r="N4687" s="20">
        <v>198636868</v>
      </c>
      <c r="O4687" s="21">
        <f t="shared" si="219"/>
        <v>309906060.82744491</v>
      </c>
      <c r="P4687" s="22">
        <f t="shared" si="220"/>
        <v>354.70869285714286</v>
      </c>
      <c r="Q4687" s="20">
        <f t="shared" si="221"/>
        <v>101708585.76548898</v>
      </c>
      <c r="R4687" s="18" t="s">
        <v>1729</v>
      </c>
      <c r="S4687" s="18">
        <v>95</v>
      </c>
    </row>
    <row r="4688" spans="1:19" x14ac:dyDescent="0.25">
      <c r="A4688" s="18" t="s">
        <v>14113</v>
      </c>
      <c r="B4688" s="18" t="s">
        <v>20</v>
      </c>
      <c r="C4688" s="18" t="s">
        <v>21</v>
      </c>
      <c r="D4688" s="18">
        <v>2005</v>
      </c>
      <c r="E4688" s="18">
        <f>VLOOKUP(D4688,'cpi roi'!A:C,2,FALSE)</f>
        <v>195.3</v>
      </c>
      <c r="F4688" s="18" t="s">
        <v>14053</v>
      </c>
      <c r="G4688" s="18">
        <v>7.4</v>
      </c>
      <c r="H4688" s="19">
        <v>228000</v>
      </c>
      <c r="I4688" s="18" t="s">
        <v>586</v>
      </c>
      <c r="J4688" s="18" t="s">
        <v>8622</v>
      </c>
      <c r="K4688" s="18" t="s">
        <v>13763</v>
      </c>
      <c r="L4688" s="18" t="s">
        <v>199</v>
      </c>
      <c r="M4688" s="20">
        <v>32000000</v>
      </c>
      <c r="N4688" s="20">
        <v>61385065</v>
      </c>
      <c r="O4688" s="21">
        <f t="shared" si="219"/>
        <v>95770759.372759849</v>
      </c>
      <c r="P4688" s="22">
        <f t="shared" si="220"/>
        <v>191.82832812499998</v>
      </c>
      <c r="Q4688" s="20">
        <f t="shared" si="221"/>
        <v>31431164.874551971</v>
      </c>
      <c r="R4688" s="18" t="s">
        <v>2031</v>
      </c>
      <c r="S4688" s="18">
        <v>96</v>
      </c>
    </row>
    <row r="4689" spans="1:19" x14ac:dyDescent="0.25">
      <c r="A4689" s="18" t="s">
        <v>14114</v>
      </c>
      <c r="B4689" s="18" t="s">
        <v>20</v>
      </c>
      <c r="C4689" s="18" t="s">
        <v>56</v>
      </c>
      <c r="D4689" s="18">
        <v>2005</v>
      </c>
      <c r="E4689" s="18">
        <f>VLOOKUP(D4689,'cpi roi'!A:C,2,FALSE)</f>
        <v>195.3</v>
      </c>
      <c r="F4689" s="18" t="s">
        <v>14057</v>
      </c>
      <c r="G4689" s="18">
        <v>6.8</v>
      </c>
      <c r="H4689" s="19">
        <v>95000</v>
      </c>
      <c r="I4689" s="18" t="s">
        <v>13005</v>
      </c>
      <c r="J4689" s="18" t="s">
        <v>13005</v>
      </c>
      <c r="K4689" s="18" t="s">
        <v>13006</v>
      </c>
      <c r="L4689" s="18" t="s">
        <v>34</v>
      </c>
      <c r="M4689" s="20">
        <v>7000000</v>
      </c>
      <c r="N4689" s="20">
        <v>20901859</v>
      </c>
      <c r="O4689" s="21">
        <f t="shared" si="219"/>
        <v>32610324.819764461</v>
      </c>
      <c r="P4689" s="22">
        <f t="shared" si="220"/>
        <v>298.5979857142857</v>
      </c>
      <c r="Q4689" s="20">
        <f t="shared" si="221"/>
        <v>10702436.763952892</v>
      </c>
      <c r="R4689" s="18" t="s">
        <v>10357</v>
      </c>
      <c r="S4689" s="18">
        <v>107</v>
      </c>
    </row>
    <row r="4690" spans="1:19" x14ac:dyDescent="0.25">
      <c r="A4690" s="18" t="s">
        <v>14115</v>
      </c>
      <c r="B4690" s="18" t="s">
        <v>2004</v>
      </c>
      <c r="C4690" s="18" t="s">
        <v>45</v>
      </c>
      <c r="D4690" s="18">
        <v>2005</v>
      </c>
      <c r="E4690" s="18">
        <f>VLOOKUP(D4690,'cpi roi'!A:C,2,FALSE)</f>
        <v>195.3</v>
      </c>
      <c r="F4690" s="18" t="s">
        <v>13178</v>
      </c>
      <c r="G4690" s="18">
        <v>6.6</v>
      </c>
      <c r="H4690" s="19">
        <v>301000</v>
      </c>
      <c r="I4690" s="18" t="s">
        <v>8668</v>
      </c>
      <c r="J4690" s="18" t="s">
        <v>14116</v>
      </c>
      <c r="K4690" s="18" t="s">
        <v>7640</v>
      </c>
      <c r="L4690" s="18" t="s">
        <v>34</v>
      </c>
      <c r="M4690" s="20">
        <v>70000000</v>
      </c>
      <c r="N4690" s="20">
        <v>371594210</v>
      </c>
      <c r="O4690" s="21">
        <f t="shared" si="219"/>
        <v>579747853.4920634</v>
      </c>
      <c r="P4690" s="22">
        <f t="shared" si="220"/>
        <v>530.84887142857144</v>
      </c>
      <c r="Q4690" s="20">
        <f t="shared" si="221"/>
        <v>190268412.69841269</v>
      </c>
      <c r="R4690" s="18" t="s">
        <v>35</v>
      </c>
      <c r="S4690" s="18">
        <v>118</v>
      </c>
    </row>
    <row r="4691" spans="1:19" x14ac:dyDescent="0.25">
      <c r="A4691" s="18" t="s">
        <v>14117</v>
      </c>
      <c r="B4691" s="18" t="s">
        <v>37</v>
      </c>
      <c r="C4691" s="18" t="s">
        <v>29</v>
      </c>
      <c r="D4691" s="18">
        <v>2005</v>
      </c>
      <c r="E4691" s="18">
        <f>VLOOKUP(D4691,'cpi roi'!A:C,2,FALSE)</f>
        <v>195.3</v>
      </c>
      <c r="F4691" s="18" t="s">
        <v>14118</v>
      </c>
      <c r="G4691" s="18">
        <v>6.8</v>
      </c>
      <c r="H4691" s="19">
        <v>22000</v>
      </c>
      <c r="I4691" s="18" t="s">
        <v>14119</v>
      </c>
      <c r="J4691" s="18" t="s">
        <v>14120</v>
      </c>
      <c r="K4691" s="18" t="s">
        <v>14121</v>
      </c>
      <c r="L4691" s="18" t="s">
        <v>26</v>
      </c>
      <c r="M4691" s="20">
        <v>4000000</v>
      </c>
      <c r="N4691" s="20">
        <v>866999</v>
      </c>
      <c r="O4691" s="21">
        <f t="shared" si="219"/>
        <v>1352660.4982078853</v>
      </c>
      <c r="P4691" s="22">
        <f t="shared" si="220"/>
        <v>21.674975</v>
      </c>
      <c r="Q4691" s="20">
        <f t="shared" si="221"/>
        <v>443931.89964157704</v>
      </c>
      <c r="R4691" s="18" t="s">
        <v>11073</v>
      </c>
      <c r="S4691" s="18">
        <v>101</v>
      </c>
    </row>
    <row r="4692" spans="1:19" x14ac:dyDescent="0.25">
      <c r="A4692" s="18" t="s">
        <v>14122</v>
      </c>
      <c r="B4692" s="18" t="s">
        <v>2004</v>
      </c>
      <c r="C4692" s="18" t="s">
        <v>21</v>
      </c>
      <c r="D4692" s="18">
        <v>2005</v>
      </c>
      <c r="E4692" s="18">
        <f>VLOOKUP(D4692,'cpi roi'!A:C,2,FALSE)</f>
        <v>195.3</v>
      </c>
      <c r="F4692" s="18" t="s">
        <v>14002</v>
      </c>
      <c r="G4692" s="18">
        <v>6.9</v>
      </c>
      <c r="H4692" s="19">
        <v>49000</v>
      </c>
      <c r="I4692" s="18" t="s">
        <v>2056</v>
      </c>
      <c r="J4692" s="18" t="s">
        <v>14123</v>
      </c>
      <c r="K4692" s="18" t="s">
        <v>10925</v>
      </c>
      <c r="L4692" s="18" t="s">
        <v>34</v>
      </c>
      <c r="M4692" s="20">
        <v>40000000</v>
      </c>
      <c r="N4692" s="20">
        <v>31670620</v>
      </c>
      <c r="O4692" s="21">
        <f t="shared" si="219"/>
        <v>49411356.446492575</v>
      </c>
      <c r="P4692" s="22">
        <f t="shared" si="220"/>
        <v>79.176550000000006</v>
      </c>
      <c r="Q4692" s="20">
        <f t="shared" si="221"/>
        <v>16216395.289298514</v>
      </c>
      <c r="R4692" s="18" t="s">
        <v>14124</v>
      </c>
      <c r="S4692" s="18">
        <v>135</v>
      </c>
    </row>
    <row r="4693" spans="1:19" x14ac:dyDescent="0.25">
      <c r="A4693" s="18" t="s">
        <v>14125</v>
      </c>
      <c r="B4693" s="18" t="s">
        <v>37</v>
      </c>
      <c r="C4693" s="18" t="s">
        <v>394</v>
      </c>
      <c r="D4693" s="18">
        <v>2005</v>
      </c>
      <c r="E4693" s="18">
        <f>VLOOKUP(D4693,'cpi roi'!A:C,2,FALSE)</f>
        <v>195.3</v>
      </c>
      <c r="F4693" s="18" t="s">
        <v>13670</v>
      </c>
      <c r="G4693" s="18">
        <v>6.3</v>
      </c>
      <c r="H4693" s="19">
        <v>137000</v>
      </c>
      <c r="I4693" s="18" t="s">
        <v>12441</v>
      </c>
      <c r="J4693" s="18" t="s">
        <v>14126</v>
      </c>
      <c r="K4693" s="18" t="s">
        <v>9007</v>
      </c>
      <c r="L4693" s="18" t="s">
        <v>34</v>
      </c>
      <c r="M4693" s="20">
        <v>75000000</v>
      </c>
      <c r="N4693" s="20">
        <v>262511490</v>
      </c>
      <c r="O4693" s="21">
        <f t="shared" si="219"/>
        <v>409560937.03533024</v>
      </c>
      <c r="P4693" s="22">
        <f t="shared" si="220"/>
        <v>350.01532000000003</v>
      </c>
      <c r="Q4693" s="20">
        <f t="shared" si="221"/>
        <v>134414485.40706605</v>
      </c>
      <c r="R4693" s="18" t="s">
        <v>14127</v>
      </c>
      <c r="S4693" s="18">
        <v>91</v>
      </c>
    </row>
    <row r="4694" spans="1:19" x14ac:dyDescent="0.25">
      <c r="A4694" s="18" t="s">
        <v>14128</v>
      </c>
      <c r="B4694" s="18" t="s">
        <v>20</v>
      </c>
      <c r="C4694" s="18" t="s">
        <v>38</v>
      </c>
      <c r="D4694" s="18">
        <v>2005</v>
      </c>
      <c r="E4694" s="18">
        <f>VLOOKUP(D4694,'cpi roi'!A:C,2,FALSE)</f>
        <v>195.3</v>
      </c>
      <c r="F4694" s="18" t="s">
        <v>14129</v>
      </c>
      <c r="G4694" s="18">
        <v>7</v>
      </c>
      <c r="H4694" s="19">
        <v>179000</v>
      </c>
      <c r="I4694" s="18" t="s">
        <v>10663</v>
      </c>
      <c r="J4694" s="18" t="s">
        <v>11253</v>
      </c>
      <c r="K4694" s="18" t="s">
        <v>10808</v>
      </c>
      <c r="L4694" s="18" t="s">
        <v>34</v>
      </c>
      <c r="M4694" s="20">
        <v>72000000</v>
      </c>
      <c r="N4694" s="20">
        <v>97076152</v>
      </c>
      <c r="O4694" s="21">
        <f t="shared" si="219"/>
        <v>151454703.09472606</v>
      </c>
      <c r="P4694" s="22">
        <f t="shared" si="220"/>
        <v>134.82798888888888</v>
      </c>
      <c r="Q4694" s="20">
        <f t="shared" si="221"/>
        <v>49706171.01894521</v>
      </c>
      <c r="R4694" s="18" t="s">
        <v>65</v>
      </c>
      <c r="S4694" s="18">
        <v>125</v>
      </c>
    </row>
    <row r="4695" spans="1:19" x14ac:dyDescent="0.25">
      <c r="A4695" s="18" t="s">
        <v>14130</v>
      </c>
      <c r="B4695" s="18" t="s">
        <v>2004</v>
      </c>
      <c r="C4695" s="18" t="s">
        <v>38</v>
      </c>
      <c r="D4695" s="18">
        <v>2005</v>
      </c>
      <c r="E4695" s="18">
        <f>VLOOKUP(D4695,'cpi roi'!A:C,2,FALSE)</f>
        <v>195.3</v>
      </c>
      <c r="F4695" s="18" t="s">
        <v>14053</v>
      </c>
      <c r="G4695" s="18">
        <v>5.9</v>
      </c>
      <c r="H4695" s="19">
        <v>74000</v>
      </c>
      <c r="I4695" s="18" t="s">
        <v>2887</v>
      </c>
      <c r="J4695" s="18" t="s">
        <v>13661</v>
      </c>
      <c r="K4695" s="18" t="s">
        <v>10549</v>
      </c>
      <c r="L4695" s="18" t="s">
        <v>34</v>
      </c>
      <c r="M4695" s="20">
        <v>50000000</v>
      </c>
      <c r="N4695" s="20">
        <v>46117696</v>
      </c>
      <c r="O4695" s="21">
        <f t="shared" si="219"/>
        <v>71951162.166922674</v>
      </c>
      <c r="P4695" s="22">
        <f t="shared" si="220"/>
        <v>92.235392000000004</v>
      </c>
      <c r="Q4695" s="20">
        <f t="shared" si="221"/>
        <v>23613771.633384537</v>
      </c>
      <c r="R4695" s="18" t="s">
        <v>35</v>
      </c>
      <c r="S4695" s="18">
        <v>110</v>
      </c>
    </row>
    <row r="4696" spans="1:19" x14ac:dyDescent="0.25">
      <c r="A4696" s="18" t="s">
        <v>14131</v>
      </c>
      <c r="B4696" s="18" t="s">
        <v>20</v>
      </c>
      <c r="C4696" s="18" t="s">
        <v>56</v>
      </c>
      <c r="D4696" s="18">
        <v>2005</v>
      </c>
      <c r="E4696" s="18">
        <f>VLOOKUP(D4696,'cpi roi'!A:C,2,FALSE)</f>
        <v>195.3</v>
      </c>
      <c r="F4696" s="18" t="s">
        <v>14132</v>
      </c>
      <c r="G4696" s="18">
        <v>6.6</v>
      </c>
      <c r="H4696" s="19">
        <v>239000</v>
      </c>
      <c r="I4696" s="18" t="s">
        <v>14133</v>
      </c>
      <c r="J4696" s="18" t="s">
        <v>13493</v>
      </c>
      <c r="K4696" s="18" t="s">
        <v>14134</v>
      </c>
      <c r="L4696" s="18" t="s">
        <v>199</v>
      </c>
      <c r="M4696" s="20">
        <v>4000000</v>
      </c>
      <c r="N4696" s="20">
        <v>147748505</v>
      </c>
      <c r="O4696" s="21">
        <f t="shared" si="219"/>
        <v>230511876.4644137</v>
      </c>
      <c r="P4696" s="22">
        <f t="shared" si="220"/>
        <v>3693.7126249999997</v>
      </c>
      <c r="Q4696" s="20">
        <f t="shared" si="221"/>
        <v>75652076.29288274</v>
      </c>
      <c r="R4696" s="18" t="s">
        <v>14135</v>
      </c>
      <c r="S4696" s="18">
        <v>93</v>
      </c>
    </row>
    <row r="4697" spans="1:19" x14ac:dyDescent="0.25">
      <c r="A4697" s="18" t="s">
        <v>14136</v>
      </c>
      <c r="B4697" s="18" t="s">
        <v>20</v>
      </c>
      <c r="C4697" s="18" t="s">
        <v>38</v>
      </c>
      <c r="D4697" s="18">
        <v>2005</v>
      </c>
      <c r="E4697" s="18">
        <f>VLOOKUP(D4697,'cpi roi'!A:C,2,FALSE)</f>
        <v>195.3</v>
      </c>
      <c r="F4697" s="18" t="s">
        <v>14137</v>
      </c>
      <c r="G4697" s="18">
        <v>6.4</v>
      </c>
      <c r="H4697" s="19">
        <v>92000</v>
      </c>
      <c r="I4697" s="18" t="s">
        <v>10083</v>
      </c>
      <c r="J4697" s="18" t="s">
        <v>2911</v>
      </c>
      <c r="K4697" s="18" t="s">
        <v>11243</v>
      </c>
      <c r="L4697" s="18" t="s">
        <v>457</v>
      </c>
      <c r="M4697" s="20">
        <v>0</v>
      </c>
      <c r="N4697" s="20">
        <v>7155807</v>
      </c>
      <c r="O4697" s="21">
        <f t="shared" si="219"/>
        <v>11164231.402457757</v>
      </c>
      <c r="P4697" s="22">
        <f t="shared" si="220"/>
        <v>0</v>
      </c>
      <c r="Q4697" s="20">
        <f t="shared" si="221"/>
        <v>3664007.6804915513</v>
      </c>
      <c r="R4697" s="18" t="s">
        <v>12254</v>
      </c>
      <c r="S4697" s="18">
        <v>111</v>
      </c>
    </row>
    <row r="4698" spans="1:19" x14ac:dyDescent="0.25">
      <c r="A4698" s="18" t="s">
        <v>14138</v>
      </c>
      <c r="B4698" s="18" t="s">
        <v>2004</v>
      </c>
      <c r="C4698" s="18" t="s">
        <v>21</v>
      </c>
      <c r="D4698" s="18">
        <v>2005</v>
      </c>
      <c r="E4698" s="18">
        <f>VLOOKUP(D4698,'cpi roi'!A:C,2,FALSE)</f>
        <v>195.3</v>
      </c>
      <c r="F4698" s="18" t="s">
        <v>14139</v>
      </c>
      <c r="G4698" s="18">
        <v>6.3</v>
      </c>
      <c r="H4698" s="19">
        <v>155000</v>
      </c>
      <c r="I4698" s="18" t="s">
        <v>14140</v>
      </c>
      <c r="J4698" s="18" t="s">
        <v>14141</v>
      </c>
      <c r="K4698" s="18" t="s">
        <v>4364</v>
      </c>
      <c r="L4698" s="18" t="s">
        <v>34</v>
      </c>
      <c r="M4698" s="20">
        <v>55000000</v>
      </c>
      <c r="N4698" s="20">
        <v>223387299</v>
      </c>
      <c r="O4698" s="21">
        <f t="shared" si="219"/>
        <v>348520788.55760366</v>
      </c>
      <c r="P4698" s="22">
        <f t="shared" si="220"/>
        <v>406.15872545454545</v>
      </c>
      <c r="Q4698" s="20">
        <f t="shared" si="221"/>
        <v>114381617.51152073</v>
      </c>
      <c r="R4698" s="18" t="s">
        <v>2097</v>
      </c>
      <c r="S4698" s="18">
        <v>98</v>
      </c>
    </row>
    <row r="4699" spans="1:19" x14ac:dyDescent="0.25">
      <c r="A4699" s="18" t="s">
        <v>14142</v>
      </c>
      <c r="B4699" s="18" t="s">
        <v>2004</v>
      </c>
      <c r="C4699" s="18" t="s">
        <v>67</v>
      </c>
      <c r="D4699" s="18">
        <v>2005</v>
      </c>
      <c r="E4699" s="18">
        <f>VLOOKUP(D4699,'cpi roi'!A:C,2,FALSE)</f>
        <v>195.3</v>
      </c>
      <c r="F4699" s="18" t="s">
        <v>13729</v>
      </c>
      <c r="G4699" s="18">
        <v>7.3</v>
      </c>
      <c r="H4699" s="19">
        <v>133000</v>
      </c>
      <c r="I4699" s="18" t="s">
        <v>7625</v>
      </c>
      <c r="J4699" s="18" t="s">
        <v>11558</v>
      </c>
      <c r="K4699" s="18" t="s">
        <v>9412</v>
      </c>
      <c r="L4699" s="18" t="s">
        <v>34</v>
      </c>
      <c r="M4699" s="20">
        <v>30000000</v>
      </c>
      <c r="N4699" s="20">
        <v>76669554</v>
      </c>
      <c r="O4699" s="21">
        <f t="shared" si="219"/>
        <v>119617066.58371735</v>
      </c>
      <c r="P4699" s="22">
        <f t="shared" si="220"/>
        <v>255.56518000000003</v>
      </c>
      <c r="Q4699" s="20">
        <f t="shared" si="221"/>
        <v>39257324.116743468</v>
      </c>
      <c r="R4699" s="18" t="s">
        <v>14142</v>
      </c>
      <c r="S4699" s="18">
        <v>136</v>
      </c>
    </row>
    <row r="4700" spans="1:19" x14ac:dyDescent="0.25">
      <c r="A4700" s="18" t="s">
        <v>14143</v>
      </c>
      <c r="B4700" s="18" t="s">
        <v>2004</v>
      </c>
      <c r="C4700" s="18" t="s">
        <v>21</v>
      </c>
      <c r="D4700" s="18">
        <v>2005</v>
      </c>
      <c r="E4700" s="18">
        <f>VLOOKUP(D4700,'cpi roi'!A:C,2,FALSE)</f>
        <v>195.3</v>
      </c>
      <c r="F4700" s="18" t="s">
        <v>14046</v>
      </c>
      <c r="G4700" s="18">
        <v>5.6</v>
      </c>
      <c r="H4700" s="19">
        <v>60000</v>
      </c>
      <c r="I4700" s="18" t="s">
        <v>10467</v>
      </c>
      <c r="J4700" s="18" t="s">
        <v>14144</v>
      </c>
      <c r="K4700" s="18" t="s">
        <v>2892</v>
      </c>
      <c r="L4700" s="18" t="s">
        <v>34</v>
      </c>
      <c r="M4700" s="20">
        <v>30000000</v>
      </c>
      <c r="N4700" s="20">
        <v>68357079</v>
      </c>
      <c r="O4700" s="21">
        <f t="shared" si="219"/>
        <v>106648243.58064516</v>
      </c>
      <c r="P4700" s="22">
        <f t="shared" si="220"/>
        <v>227.85693000000001</v>
      </c>
      <c r="Q4700" s="20">
        <f t="shared" si="221"/>
        <v>35001064.516129032</v>
      </c>
      <c r="R4700" s="18" t="s">
        <v>2097</v>
      </c>
      <c r="S4700" s="18">
        <v>105</v>
      </c>
    </row>
    <row r="4701" spans="1:19" x14ac:dyDescent="0.25">
      <c r="A4701" s="18" t="s">
        <v>14145</v>
      </c>
      <c r="B4701" s="18" t="s">
        <v>20</v>
      </c>
      <c r="C4701" s="18" t="s">
        <v>38</v>
      </c>
      <c r="D4701" s="18">
        <v>2005</v>
      </c>
      <c r="E4701" s="18">
        <f>VLOOKUP(D4701,'cpi roi'!A:C,2,FALSE)</f>
        <v>195.3</v>
      </c>
      <c r="F4701" s="18" t="s">
        <v>14146</v>
      </c>
      <c r="G4701" s="18">
        <v>7.6</v>
      </c>
      <c r="H4701" s="19">
        <v>300000</v>
      </c>
      <c r="I4701" s="18" t="s">
        <v>9579</v>
      </c>
      <c r="J4701" s="18" t="s">
        <v>9579</v>
      </c>
      <c r="K4701" s="18" t="s">
        <v>1540</v>
      </c>
      <c r="L4701" s="18" t="s">
        <v>457</v>
      </c>
      <c r="M4701" s="20">
        <v>50000000</v>
      </c>
      <c r="N4701" s="20">
        <v>72617068</v>
      </c>
      <c r="O4701" s="21">
        <f t="shared" si="219"/>
        <v>113294524.42191499</v>
      </c>
      <c r="P4701" s="22">
        <f t="shared" si="220"/>
        <v>145.23413599999998</v>
      </c>
      <c r="Q4701" s="20">
        <f t="shared" si="221"/>
        <v>37182318.484383002</v>
      </c>
      <c r="R4701" s="18" t="s">
        <v>14147</v>
      </c>
      <c r="S4701" s="18">
        <v>122</v>
      </c>
    </row>
    <row r="4702" spans="1:19" x14ac:dyDescent="0.25">
      <c r="A4702" s="18" t="s">
        <v>14148</v>
      </c>
      <c r="B4702" s="18" t="s">
        <v>37</v>
      </c>
      <c r="C4702" s="18" t="s">
        <v>38</v>
      </c>
      <c r="D4702" s="18">
        <v>2005</v>
      </c>
      <c r="E4702" s="18">
        <f>VLOOKUP(D4702,'cpi roi'!A:C,2,FALSE)</f>
        <v>195.3</v>
      </c>
      <c r="F4702" s="18" t="s">
        <v>14149</v>
      </c>
      <c r="G4702" s="18">
        <v>6.2</v>
      </c>
      <c r="H4702" s="19">
        <v>97000</v>
      </c>
      <c r="I4702" s="18" t="s">
        <v>9084</v>
      </c>
      <c r="J4702" s="18" t="s">
        <v>13688</v>
      </c>
      <c r="K4702" s="18" t="s">
        <v>14150</v>
      </c>
      <c r="L4702" s="18" t="s">
        <v>34</v>
      </c>
      <c r="M4702" s="20">
        <v>65000000</v>
      </c>
      <c r="N4702" s="20">
        <v>65079104</v>
      </c>
      <c r="O4702" s="21">
        <f t="shared" si="219"/>
        <v>101534065.4828469</v>
      </c>
      <c r="P4702" s="22">
        <f t="shared" si="220"/>
        <v>100.12169846153847</v>
      </c>
      <c r="Q4702" s="20">
        <f t="shared" si="221"/>
        <v>33322633.896569379</v>
      </c>
      <c r="R4702" s="18" t="s">
        <v>35</v>
      </c>
      <c r="S4702" s="18">
        <v>101</v>
      </c>
    </row>
    <row r="4703" spans="1:19" x14ac:dyDescent="0.25">
      <c r="A4703" s="18" t="s">
        <v>14151</v>
      </c>
      <c r="B4703" s="18" t="s">
        <v>20</v>
      </c>
      <c r="C4703" s="18" t="s">
        <v>108</v>
      </c>
      <c r="D4703" s="18">
        <v>2005</v>
      </c>
      <c r="E4703" s="18">
        <f>VLOOKUP(D4703,'cpi roi'!A:C,2,FALSE)</f>
        <v>195.3</v>
      </c>
      <c r="F4703" s="18" t="s">
        <v>14152</v>
      </c>
      <c r="G4703" s="18">
        <v>6.2</v>
      </c>
      <c r="H4703" s="19">
        <v>16000</v>
      </c>
      <c r="I4703" s="18" t="s">
        <v>10787</v>
      </c>
      <c r="J4703" s="18" t="s">
        <v>14153</v>
      </c>
      <c r="K4703" s="18" t="s">
        <v>14154</v>
      </c>
      <c r="L4703" s="18" t="s">
        <v>34</v>
      </c>
      <c r="M4703" s="20">
        <v>900000</v>
      </c>
      <c r="N4703" s="20">
        <v>381420</v>
      </c>
      <c r="O4703" s="21">
        <f t="shared" si="219"/>
        <v>595077.6958525345</v>
      </c>
      <c r="P4703" s="22">
        <f t="shared" si="220"/>
        <v>42.38</v>
      </c>
      <c r="Q4703" s="20">
        <f t="shared" si="221"/>
        <v>195299.53917050691</v>
      </c>
      <c r="R4703" s="18" t="s">
        <v>14155</v>
      </c>
      <c r="S4703" s="18">
        <v>96</v>
      </c>
    </row>
    <row r="4704" spans="1:19" x14ac:dyDescent="0.25">
      <c r="A4704" s="18" t="s">
        <v>14156</v>
      </c>
      <c r="B4704" s="18" t="s">
        <v>20</v>
      </c>
      <c r="C4704" s="18" t="s">
        <v>56</v>
      </c>
      <c r="D4704" s="18">
        <v>2005</v>
      </c>
      <c r="E4704" s="18">
        <f>VLOOKUP(D4704,'cpi roi'!A:C,2,FALSE)</f>
        <v>195.3</v>
      </c>
      <c r="F4704" s="18" t="s">
        <v>14157</v>
      </c>
      <c r="G4704" s="18">
        <v>6</v>
      </c>
      <c r="H4704" s="19">
        <v>107000</v>
      </c>
      <c r="I4704" s="18" t="s">
        <v>14158</v>
      </c>
      <c r="J4704" s="18" t="s">
        <v>13574</v>
      </c>
      <c r="K4704" s="18" t="s">
        <v>12494</v>
      </c>
      <c r="L4704" s="18" t="s">
        <v>34</v>
      </c>
      <c r="M4704" s="20">
        <v>19000000</v>
      </c>
      <c r="N4704" s="20">
        <v>107516369</v>
      </c>
      <c r="O4704" s="21">
        <f t="shared" si="219"/>
        <v>167743152.24935994</v>
      </c>
      <c r="P4704" s="22">
        <f t="shared" si="220"/>
        <v>565.87562631578953</v>
      </c>
      <c r="Q4704" s="20">
        <f t="shared" si="221"/>
        <v>55051904.249871992</v>
      </c>
      <c r="R4704" s="18" t="s">
        <v>122</v>
      </c>
      <c r="S4704" s="18">
        <v>90</v>
      </c>
    </row>
    <row r="4705" spans="1:19" x14ac:dyDescent="0.25">
      <c r="A4705" s="18" t="s">
        <v>14159</v>
      </c>
      <c r="B4705" s="18" t="s">
        <v>2004</v>
      </c>
      <c r="C4705" s="18" t="s">
        <v>45</v>
      </c>
      <c r="D4705" s="18">
        <v>2005</v>
      </c>
      <c r="E4705" s="18">
        <f>VLOOKUP(D4705,'cpi roi'!A:C,2,FALSE)</f>
        <v>195.3</v>
      </c>
      <c r="F4705" s="18" t="s">
        <v>13811</v>
      </c>
      <c r="G4705" s="18">
        <v>5.6</v>
      </c>
      <c r="H4705" s="19">
        <v>68000</v>
      </c>
      <c r="I4705" s="18" t="s">
        <v>8502</v>
      </c>
      <c r="J4705" s="18" t="s">
        <v>2953</v>
      </c>
      <c r="K4705" s="18" t="s">
        <v>164</v>
      </c>
      <c r="L4705" s="18" t="s">
        <v>34</v>
      </c>
      <c r="M4705" s="20">
        <v>53000000</v>
      </c>
      <c r="N4705" s="20">
        <v>95763716</v>
      </c>
      <c r="O4705" s="21">
        <f t="shared" si="219"/>
        <v>149407087.89144903</v>
      </c>
      <c r="P4705" s="22">
        <f t="shared" si="220"/>
        <v>180.68625660377359</v>
      </c>
      <c r="Q4705" s="20">
        <f t="shared" si="221"/>
        <v>49034160.77828981</v>
      </c>
      <c r="R4705" s="18" t="s">
        <v>122</v>
      </c>
      <c r="S4705" s="18">
        <v>118</v>
      </c>
    </row>
    <row r="4706" spans="1:19" x14ac:dyDescent="0.25">
      <c r="A4706" s="18" t="s">
        <v>14160</v>
      </c>
      <c r="B4706" s="18" t="s">
        <v>2004</v>
      </c>
      <c r="C4706" s="18" t="s">
        <v>45</v>
      </c>
      <c r="D4706" s="18">
        <v>2005</v>
      </c>
      <c r="E4706" s="18">
        <f>VLOOKUP(D4706,'cpi roi'!A:C,2,FALSE)</f>
        <v>195.3</v>
      </c>
      <c r="F4706" s="18" t="s">
        <v>14002</v>
      </c>
      <c r="G4706" s="18">
        <v>6.2</v>
      </c>
      <c r="H4706" s="19">
        <v>109000</v>
      </c>
      <c r="I4706" s="18" t="s">
        <v>8757</v>
      </c>
      <c r="J4706" s="18" t="s">
        <v>14161</v>
      </c>
      <c r="K4706" s="18" t="s">
        <v>12494</v>
      </c>
      <c r="L4706" s="18" t="s">
        <v>5820</v>
      </c>
      <c r="M4706" s="20">
        <v>0</v>
      </c>
      <c r="N4706" s="20">
        <v>51024243</v>
      </c>
      <c r="O4706" s="21">
        <f t="shared" si="219"/>
        <v>79606179.427035332</v>
      </c>
      <c r="P4706" s="22">
        <f t="shared" si="220"/>
        <v>0</v>
      </c>
      <c r="Q4706" s="20">
        <f t="shared" si="221"/>
        <v>26126084.485407066</v>
      </c>
      <c r="R4706" s="18" t="s">
        <v>14162</v>
      </c>
      <c r="S4706" s="18">
        <v>96</v>
      </c>
    </row>
    <row r="4707" spans="1:19" x14ac:dyDescent="0.25">
      <c r="A4707" s="18" t="s">
        <v>14163</v>
      </c>
      <c r="B4707" s="18" t="s">
        <v>37</v>
      </c>
      <c r="C4707" s="18" t="s">
        <v>45</v>
      </c>
      <c r="D4707" s="18">
        <v>2005</v>
      </c>
      <c r="E4707" s="18">
        <f>VLOOKUP(D4707,'cpi roi'!A:C,2,FALSE)</f>
        <v>195.3</v>
      </c>
      <c r="F4707" s="18" t="s">
        <v>14002</v>
      </c>
      <c r="G4707" s="18">
        <v>5.5</v>
      </c>
      <c r="H4707" s="19">
        <v>27000</v>
      </c>
      <c r="I4707" s="18" t="s">
        <v>9558</v>
      </c>
      <c r="J4707" s="18" t="s">
        <v>14164</v>
      </c>
      <c r="K4707" s="18" t="s">
        <v>1502</v>
      </c>
      <c r="L4707" s="18" t="s">
        <v>34</v>
      </c>
      <c r="M4707" s="20">
        <v>45000000</v>
      </c>
      <c r="N4707" s="20">
        <v>72662923</v>
      </c>
      <c r="O4707" s="21">
        <f t="shared" si="219"/>
        <v>113366065.73527905</v>
      </c>
      <c r="P4707" s="22">
        <f t="shared" si="220"/>
        <v>161.47316222222224</v>
      </c>
      <c r="Q4707" s="20">
        <f t="shared" si="221"/>
        <v>37205797.747055814</v>
      </c>
      <c r="R4707" s="18" t="s">
        <v>48</v>
      </c>
      <c r="S4707" s="18">
        <v>88</v>
      </c>
    </row>
    <row r="4708" spans="1:19" x14ac:dyDescent="0.25">
      <c r="A4708" s="18" t="s">
        <v>14165</v>
      </c>
      <c r="B4708" s="18" t="s">
        <v>2004</v>
      </c>
      <c r="C4708" s="18" t="s">
        <v>67</v>
      </c>
      <c r="D4708" s="18">
        <v>2005</v>
      </c>
      <c r="E4708" s="18">
        <f>VLOOKUP(D4708,'cpi roi'!A:C,2,FALSE)</f>
        <v>195.3</v>
      </c>
      <c r="F4708" s="18" t="s">
        <v>13532</v>
      </c>
      <c r="G4708" s="18">
        <v>8</v>
      </c>
      <c r="H4708" s="19">
        <v>179000</v>
      </c>
      <c r="I4708" s="18" t="s">
        <v>1139</v>
      </c>
      <c r="J4708" s="18" t="s">
        <v>14166</v>
      </c>
      <c r="K4708" s="18" t="s">
        <v>7005</v>
      </c>
      <c r="L4708" s="18" t="s">
        <v>34</v>
      </c>
      <c r="M4708" s="20">
        <v>88000000</v>
      </c>
      <c r="N4708" s="20">
        <v>108539911</v>
      </c>
      <c r="O4708" s="21">
        <f t="shared" si="219"/>
        <v>169340045.47721455</v>
      </c>
      <c r="P4708" s="22">
        <f t="shared" si="220"/>
        <v>123.34080795454545</v>
      </c>
      <c r="Q4708" s="20">
        <f t="shared" si="221"/>
        <v>55575991.295442909</v>
      </c>
      <c r="R4708" s="18" t="s">
        <v>65</v>
      </c>
      <c r="S4708" s="18">
        <v>144</v>
      </c>
    </row>
    <row r="4709" spans="1:19" x14ac:dyDescent="0.25">
      <c r="A4709" s="18" t="s">
        <v>14167</v>
      </c>
      <c r="B4709" s="18" t="s">
        <v>37</v>
      </c>
      <c r="C4709" s="18" t="s">
        <v>45</v>
      </c>
      <c r="D4709" s="18">
        <v>2005</v>
      </c>
      <c r="E4709" s="18">
        <f>VLOOKUP(D4709,'cpi roi'!A:C,2,FALSE)</f>
        <v>195.3</v>
      </c>
      <c r="F4709" s="18" t="s">
        <v>14168</v>
      </c>
      <c r="G4709" s="18">
        <v>6.6</v>
      </c>
      <c r="H4709" s="19">
        <v>70000</v>
      </c>
      <c r="I4709" s="18" t="s">
        <v>10384</v>
      </c>
      <c r="J4709" s="18" t="s">
        <v>8506</v>
      </c>
      <c r="K4709" s="18" t="s">
        <v>8506</v>
      </c>
      <c r="L4709" s="18" t="s">
        <v>34</v>
      </c>
      <c r="M4709" s="20">
        <v>25000000</v>
      </c>
      <c r="N4709" s="20">
        <v>123276807</v>
      </c>
      <c r="O4709" s="21">
        <f t="shared" si="219"/>
        <v>192332017.88479263</v>
      </c>
      <c r="P4709" s="22">
        <f t="shared" si="220"/>
        <v>493.10722800000002</v>
      </c>
      <c r="Q4709" s="20">
        <f t="shared" si="221"/>
        <v>63121764.976958521</v>
      </c>
      <c r="R4709" s="18" t="s">
        <v>65</v>
      </c>
      <c r="S4709" s="18">
        <v>97</v>
      </c>
    </row>
    <row r="4710" spans="1:19" x14ac:dyDescent="0.25">
      <c r="A4710" s="18" t="s">
        <v>14169</v>
      </c>
      <c r="B4710" s="18" t="s">
        <v>2004</v>
      </c>
      <c r="C4710" s="18" t="s">
        <v>38</v>
      </c>
      <c r="D4710" s="18">
        <v>2005</v>
      </c>
      <c r="E4710" s="18">
        <f>VLOOKUP(D4710,'cpi roi'!A:C,2,FALSE)</f>
        <v>195.3</v>
      </c>
      <c r="F4710" s="18" t="s">
        <v>14170</v>
      </c>
      <c r="G4710" s="18">
        <v>5.9</v>
      </c>
      <c r="H4710" s="19">
        <v>118000</v>
      </c>
      <c r="I4710" s="18" t="s">
        <v>572</v>
      </c>
      <c r="J4710" s="18" t="s">
        <v>10877</v>
      </c>
      <c r="K4710" s="18" t="s">
        <v>9532</v>
      </c>
      <c r="L4710" s="18" t="s">
        <v>34</v>
      </c>
      <c r="M4710" s="20">
        <v>88000000</v>
      </c>
      <c r="N4710" s="20">
        <v>105316267</v>
      </c>
      <c r="O4710" s="21">
        <f t="shared" si="219"/>
        <v>164310632.64157704</v>
      </c>
      <c r="P4710" s="22">
        <f t="shared" si="220"/>
        <v>119.67757613636363</v>
      </c>
      <c r="Q4710" s="20">
        <f t="shared" si="221"/>
        <v>53925379.928315409</v>
      </c>
      <c r="R4710" s="18" t="s">
        <v>8990</v>
      </c>
      <c r="S4710" s="18">
        <v>118</v>
      </c>
    </row>
    <row r="4711" spans="1:19" x14ac:dyDescent="0.25">
      <c r="A4711" s="18" t="s">
        <v>1703</v>
      </c>
      <c r="B4711" s="18" t="s">
        <v>2004</v>
      </c>
      <c r="C4711" s="18" t="s">
        <v>38</v>
      </c>
      <c r="D4711" s="18">
        <v>2005</v>
      </c>
      <c r="E4711" s="18">
        <f>VLOOKUP(D4711,'cpi roi'!A:C,2,FALSE)</f>
        <v>195.3</v>
      </c>
      <c r="F4711" s="18" t="s">
        <v>13542</v>
      </c>
      <c r="G4711" s="18">
        <v>6</v>
      </c>
      <c r="H4711" s="19">
        <v>94000</v>
      </c>
      <c r="I4711" s="18" t="s">
        <v>14171</v>
      </c>
      <c r="J4711" s="18" t="s">
        <v>14172</v>
      </c>
      <c r="K4711" s="18" t="s">
        <v>9024</v>
      </c>
      <c r="L4711" s="18" t="s">
        <v>26</v>
      </c>
      <c r="M4711" s="20">
        <v>130000000</v>
      </c>
      <c r="N4711" s="20">
        <v>119240351</v>
      </c>
      <c r="O4711" s="21">
        <f t="shared" si="219"/>
        <v>186034485.14951354</v>
      </c>
      <c r="P4711" s="22">
        <f t="shared" si="220"/>
        <v>91.723346923076917</v>
      </c>
      <c r="Q4711" s="20">
        <f t="shared" si="221"/>
        <v>61054967.229902714</v>
      </c>
      <c r="R4711" s="18" t="s">
        <v>48</v>
      </c>
      <c r="S4711" s="18">
        <v>124</v>
      </c>
    </row>
    <row r="4712" spans="1:19" x14ac:dyDescent="0.25">
      <c r="A4712" s="18" t="s">
        <v>14173</v>
      </c>
      <c r="B4712" s="18" t="s">
        <v>37</v>
      </c>
      <c r="C4712" s="18" t="s">
        <v>394</v>
      </c>
      <c r="D4712" s="18">
        <v>2005</v>
      </c>
      <c r="E4712" s="18">
        <f>VLOOKUP(D4712,'cpi roi'!A:C,2,FALSE)</f>
        <v>195.3</v>
      </c>
      <c r="F4712" s="18" t="s">
        <v>14139</v>
      </c>
      <c r="G4712" s="18">
        <v>7.3</v>
      </c>
      <c r="H4712" s="19">
        <v>251000</v>
      </c>
      <c r="I4712" s="18" t="s">
        <v>2673</v>
      </c>
      <c r="J4712" s="18" t="s">
        <v>2673</v>
      </c>
      <c r="K4712" s="18" t="s">
        <v>5686</v>
      </c>
      <c r="L4712" s="18" t="s">
        <v>34</v>
      </c>
      <c r="M4712" s="20">
        <v>40000000</v>
      </c>
      <c r="N4712" s="20">
        <v>118090836</v>
      </c>
      <c r="O4712" s="21">
        <f t="shared" si="219"/>
        <v>184241053.40092164</v>
      </c>
      <c r="P4712" s="22">
        <f t="shared" si="220"/>
        <v>295.22708999999998</v>
      </c>
      <c r="Q4712" s="20">
        <f t="shared" si="221"/>
        <v>60466377.88018433</v>
      </c>
      <c r="R4712" s="18" t="s">
        <v>27</v>
      </c>
      <c r="S4712" s="18">
        <v>77</v>
      </c>
    </row>
    <row r="4713" spans="1:19" x14ac:dyDescent="0.25">
      <c r="A4713" s="18" t="s">
        <v>14174</v>
      </c>
      <c r="B4713" s="18" t="s">
        <v>20</v>
      </c>
      <c r="C4713" s="18" t="s">
        <v>38</v>
      </c>
      <c r="D4713" s="18">
        <v>2005</v>
      </c>
      <c r="E4713" s="18">
        <f>VLOOKUP(D4713,'cpi roi'!A:C,2,FALSE)</f>
        <v>195.3</v>
      </c>
      <c r="F4713" s="18" t="s">
        <v>14175</v>
      </c>
      <c r="G4713" s="18">
        <v>6.3</v>
      </c>
      <c r="H4713" s="19">
        <v>195000</v>
      </c>
      <c r="I4713" s="18" t="s">
        <v>12483</v>
      </c>
      <c r="J4713" s="18" t="s">
        <v>2911</v>
      </c>
      <c r="K4713" s="18" t="s">
        <v>11243</v>
      </c>
      <c r="L4713" s="18" t="s">
        <v>457</v>
      </c>
      <c r="M4713" s="20">
        <v>32000000</v>
      </c>
      <c r="N4713" s="20">
        <v>89083229</v>
      </c>
      <c r="O4713" s="21">
        <f t="shared" si="219"/>
        <v>138984433.5704045</v>
      </c>
      <c r="P4713" s="22">
        <f t="shared" si="220"/>
        <v>278.38509062500003</v>
      </c>
      <c r="Q4713" s="20">
        <f t="shared" si="221"/>
        <v>45613532.514080897</v>
      </c>
      <c r="R4713" s="18" t="s">
        <v>12254</v>
      </c>
      <c r="S4713" s="18">
        <v>87</v>
      </c>
    </row>
    <row r="4714" spans="1:19" x14ac:dyDescent="0.25">
      <c r="A4714" s="18" t="s">
        <v>14176</v>
      </c>
      <c r="B4714" s="18" t="s">
        <v>20</v>
      </c>
      <c r="C4714" s="18" t="s">
        <v>108</v>
      </c>
      <c r="D4714" s="18">
        <v>2005</v>
      </c>
      <c r="E4714" s="18">
        <f>VLOOKUP(D4714,'cpi roi'!A:C,2,FALSE)</f>
        <v>195.3</v>
      </c>
      <c r="F4714" s="18" t="s">
        <v>14059</v>
      </c>
      <c r="G4714" s="18">
        <v>6.3</v>
      </c>
      <c r="H4714" s="19">
        <v>44000</v>
      </c>
      <c r="I4714" s="18" t="s">
        <v>12714</v>
      </c>
      <c r="J4714" s="18" t="s">
        <v>14177</v>
      </c>
      <c r="K4714" s="18" t="s">
        <v>9024</v>
      </c>
      <c r="L4714" s="18" t="s">
        <v>34</v>
      </c>
      <c r="M4714" s="20">
        <v>35000000</v>
      </c>
      <c r="N4714" s="20">
        <v>30526509</v>
      </c>
      <c r="O4714" s="21">
        <f t="shared" si="219"/>
        <v>47626355.823348694</v>
      </c>
      <c r="P4714" s="22">
        <f t="shared" si="220"/>
        <v>87.218597142857149</v>
      </c>
      <c r="Q4714" s="20">
        <f t="shared" si="221"/>
        <v>15630572.964669738</v>
      </c>
      <c r="R4714" s="18" t="s">
        <v>65</v>
      </c>
      <c r="S4714" s="18">
        <v>122</v>
      </c>
    </row>
    <row r="4715" spans="1:19" x14ac:dyDescent="0.25">
      <c r="A4715" s="18" t="s">
        <v>14178</v>
      </c>
      <c r="B4715" s="18" t="s">
        <v>2004</v>
      </c>
      <c r="C4715" s="18" t="s">
        <v>67</v>
      </c>
      <c r="D4715" s="18">
        <v>2005</v>
      </c>
      <c r="E4715" s="18">
        <f>VLOOKUP(D4715,'cpi roi'!A:C,2,FALSE)</f>
        <v>195.3</v>
      </c>
      <c r="F4715" s="18" t="s">
        <v>14063</v>
      </c>
      <c r="G4715" s="18">
        <v>6.7</v>
      </c>
      <c r="H4715" s="19">
        <v>84000</v>
      </c>
      <c r="I4715" s="18" t="s">
        <v>10133</v>
      </c>
      <c r="J4715" s="18" t="s">
        <v>10133</v>
      </c>
      <c r="K4715" s="18" t="s">
        <v>11550</v>
      </c>
      <c r="L4715" s="18" t="s">
        <v>34</v>
      </c>
      <c r="M4715" s="20">
        <v>30000000</v>
      </c>
      <c r="N4715" s="20">
        <v>49334775</v>
      </c>
      <c r="O4715" s="21">
        <f t="shared" si="219"/>
        <v>76970332.52688171</v>
      </c>
      <c r="P4715" s="22">
        <f t="shared" si="220"/>
        <v>164.44924999999998</v>
      </c>
      <c r="Q4715" s="20">
        <f t="shared" si="221"/>
        <v>25261021.505376343</v>
      </c>
      <c r="R4715" s="18" t="s">
        <v>2031</v>
      </c>
      <c r="S4715" s="18">
        <v>135</v>
      </c>
    </row>
    <row r="4716" spans="1:19" x14ac:dyDescent="0.25">
      <c r="A4716" s="18" t="s">
        <v>14179</v>
      </c>
      <c r="B4716" s="18" t="s">
        <v>20</v>
      </c>
      <c r="C4716" s="18" t="s">
        <v>38</v>
      </c>
      <c r="D4716" s="18">
        <v>2005</v>
      </c>
      <c r="E4716" s="18">
        <f>VLOOKUP(D4716,'cpi roi'!A:C,2,FALSE)</f>
        <v>195.3</v>
      </c>
      <c r="F4716" s="18" t="s">
        <v>14180</v>
      </c>
      <c r="G4716" s="18">
        <v>7.3</v>
      </c>
      <c r="H4716" s="19">
        <v>103000</v>
      </c>
      <c r="I4716" s="18" t="s">
        <v>14181</v>
      </c>
      <c r="J4716" s="18" t="s">
        <v>14181</v>
      </c>
      <c r="K4716" s="18" t="s">
        <v>12130</v>
      </c>
      <c r="L4716" s="18" t="s">
        <v>34</v>
      </c>
      <c r="M4716" s="20">
        <v>475000</v>
      </c>
      <c r="N4716" s="20">
        <v>3947579</v>
      </c>
      <c r="O4716" s="21">
        <f t="shared" si="219"/>
        <v>6158870.0527393753</v>
      </c>
      <c r="P4716" s="22">
        <f t="shared" si="220"/>
        <v>831.06926315789474</v>
      </c>
      <c r="Q4716" s="20">
        <f t="shared" si="221"/>
        <v>2021289.810547875</v>
      </c>
      <c r="R4716" s="18" t="s">
        <v>14182</v>
      </c>
      <c r="S4716" s="18">
        <v>110</v>
      </c>
    </row>
    <row r="4717" spans="1:19" x14ac:dyDescent="0.25">
      <c r="A4717" s="18" t="s">
        <v>14183</v>
      </c>
      <c r="B4717" s="18" t="s">
        <v>20</v>
      </c>
      <c r="C4717" s="18" t="s">
        <v>56</v>
      </c>
      <c r="D4717" s="18">
        <v>2005</v>
      </c>
      <c r="E4717" s="18">
        <f>VLOOKUP(D4717,'cpi roi'!A:C,2,FALSE)</f>
        <v>195.3</v>
      </c>
      <c r="F4717" s="18" t="s">
        <v>14184</v>
      </c>
      <c r="G4717" s="18">
        <v>6.2</v>
      </c>
      <c r="H4717" s="19">
        <v>69000</v>
      </c>
      <c r="I4717" s="18" t="s">
        <v>14185</v>
      </c>
      <c r="J4717" s="18" t="s">
        <v>14185</v>
      </c>
      <c r="K4717" s="18" t="s">
        <v>14186</v>
      </c>
      <c r="L4717" s="18" t="s">
        <v>252</v>
      </c>
      <c r="M4717" s="20">
        <v>1000000</v>
      </c>
      <c r="N4717" s="20">
        <v>30894796</v>
      </c>
      <c r="O4717" s="21">
        <f t="shared" si="219"/>
        <v>48200943.887352787</v>
      </c>
      <c r="P4717" s="22">
        <f t="shared" si="220"/>
        <v>3089.4796000000001</v>
      </c>
      <c r="Q4717" s="20">
        <f t="shared" si="221"/>
        <v>15819147.977470558</v>
      </c>
      <c r="R4717" s="18" t="s">
        <v>6690</v>
      </c>
      <c r="S4717" s="18">
        <v>99</v>
      </c>
    </row>
    <row r="4718" spans="1:19" x14ac:dyDescent="0.25">
      <c r="A4718" s="18" t="s">
        <v>14187</v>
      </c>
      <c r="B4718" s="18" t="s">
        <v>20</v>
      </c>
      <c r="C4718" s="18" t="s">
        <v>45</v>
      </c>
      <c r="D4718" s="18">
        <v>2005</v>
      </c>
      <c r="E4718" s="18">
        <f>VLOOKUP(D4718,'cpi roi'!A:C,2,FALSE)</f>
        <v>195.3</v>
      </c>
      <c r="F4718" s="18" t="s">
        <v>14065</v>
      </c>
      <c r="G4718" s="18">
        <v>7.2</v>
      </c>
      <c r="H4718" s="19">
        <v>21000</v>
      </c>
      <c r="I4718" s="18" t="s">
        <v>2248</v>
      </c>
      <c r="J4718" s="18" t="s">
        <v>2248</v>
      </c>
      <c r="K4718" s="18" t="s">
        <v>12395</v>
      </c>
      <c r="L4718" s="18" t="s">
        <v>3160</v>
      </c>
      <c r="M4718" s="20">
        <v>0</v>
      </c>
      <c r="N4718" s="20">
        <v>3942254</v>
      </c>
      <c r="O4718" s="21">
        <f t="shared" si="219"/>
        <v>6150562.1802355349</v>
      </c>
      <c r="P4718" s="22">
        <f t="shared" si="220"/>
        <v>0</v>
      </c>
      <c r="Q4718" s="20">
        <f t="shared" si="221"/>
        <v>2018563.236047107</v>
      </c>
      <c r="R4718" s="18" t="s">
        <v>10846</v>
      </c>
      <c r="S4718" s="18">
        <v>128</v>
      </c>
    </row>
    <row r="4719" spans="1:19" x14ac:dyDescent="0.25">
      <c r="A4719" s="18" t="s">
        <v>14188</v>
      </c>
      <c r="B4719" s="18" t="s">
        <v>2004</v>
      </c>
      <c r="C4719" s="18" t="s">
        <v>21</v>
      </c>
      <c r="D4719" s="18">
        <v>2005</v>
      </c>
      <c r="E4719" s="18">
        <f>VLOOKUP(D4719,'cpi roi'!A:C,2,FALSE)</f>
        <v>195.3</v>
      </c>
      <c r="F4719" s="18" t="s">
        <v>14189</v>
      </c>
      <c r="G4719" s="18">
        <v>6.7</v>
      </c>
      <c r="H4719" s="19">
        <v>122000</v>
      </c>
      <c r="I4719" s="18" t="s">
        <v>14190</v>
      </c>
      <c r="J4719" s="18" t="s">
        <v>14191</v>
      </c>
      <c r="K4719" s="18" t="s">
        <v>8470</v>
      </c>
      <c r="L4719" s="18" t="s">
        <v>34</v>
      </c>
      <c r="M4719" s="20">
        <v>19000000</v>
      </c>
      <c r="N4719" s="20">
        <v>145166804</v>
      </c>
      <c r="O4719" s="21">
        <f t="shared" si="219"/>
        <v>226483999.89144903</v>
      </c>
      <c r="P4719" s="22">
        <f t="shared" si="220"/>
        <v>764.0358105263158</v>
      </c>
      <c r="Q4719" s="20">
        <f t="shared" si="221"/>
        <v>74330160.77828981</v>
      </c>
      <c r="R4719" s="18" t="s">
        <v>10878</v>
      </c>
      <c r="S4719" s="18">
        <v>119</v>
      </c>
    </row>
    <row r="4720" spans="1:19" x14ac:dyDescent="0.25">
      <c r="A4720" s="18" t="s">
        <v>14192</v>
      </c>
      <c r="B4720" s="18" t="s">
        <v>2004</v>
      </c>
      <c r="C4720" s="18" t="s">
        <v>38</v>
      </c>
      <c r="D4720" s="18">
        <v>2005</v>
      </c>
      <c r="E4720" s="18">
        <f>VLOOKUP(D4720,'cpi roi'!A:C,2,FALSE)</f>
        <v>195.3</v>
      </c>
      <c r="F4720" s="18" t="s">
        <v>13729</v>
      </c>
      <c r="G4720" s="18">
        <v>4.7</v>
      </c>
      <c r="H4720" s="19">
        <v>89000</v>
      </c>
      <c r="I4720" s="18" t="s">
        <v>7588</v>
      </c>
      <c r="J4720" s="18" t="s">
        <v>7514</v>
      </c>
      <c r="K4720" s="18" t="s">
        <v>13546</v>
      </c>
      <c r="L4720" s="18" t="s">
        <v>199</v>
      </c>
      <c r="M4720" s="20">
        <v>43000000</v>
      </c>
      <c r="N4720" s="20">
        <v>56995646</v>
      </c>
      <c r="O4720" s="21">
        <f t="shared" si="219"/>
        <v>88922546.524321556</v>
      </c>
      <c r="P4720" s="22">
        <f t="shared" si="220"/>
        <v>132.54801395348835</v>
      </c>
      <c r="Q4720" s="20">
        <f t="shared" si="221"/>
        <v>29183638.504864309</v>
      </c>
      <c r="R4720" s="18" t="s">
        <v>184</v>
      </c>
      <c r="S4720" s="18">
        <v>97</v>
      </c>
    </row>
    <row r="4721" spans="1:19" x14ac:dyDescent="0.25">
      <c r="A4721" s="18" t="s">
        <v>14193</v>
      </c>
      <c r="B4721" s="18" t="s">
        <v>20</v>
      </c>
      <c r="C4721" s="18" t="s">
        <v>38</v>
      </c>
      <c r="D4721" s="18">
        <v>2005</v>
      </c>
      <c r="E4721" s="18">
        <f>VLOOKUP(D4721,'cpi roi'!A:C,2,FALSE)</f>
        <v>195.3</v>
      </c>
      <c r="F4721" s="18" t="s">
        <v>14194</v>
      </c>
      <c r="G4721" s="18">
        <v>5.2</v>
      </c>
      <c r="H4721" s="19">
        <v>110000</v>
      </c>
      <c r="I4721" s="18" t="s">
        <v>11476</v>
      </c>
      <c r="J4721" s="18" t="s">
        <v>14195</v>
      </c>
      <c r="K4721" s="18" t="s">
        <v>14196</v>
      </c>
      <c r="L4721" s="18" t="s">
        <v>26</v>
      </c>
      <c r="M4721" s="20">
        <v>60000000</v>
      </c>
      <c r="N4721" s="20">
        <v>58072119</v>
      </c>
      <c r="O4721" s="21">
        <f t="shared" si="219"/>
        <v>90602020.784946233</v>
      </c>
      <c r="P4721" s="22">
        <f t="shared" si="220"/>
        <v>96.786865000000006</v>
      </c>
      <c r="Q4721" s="20">
        <f t="shared" si="221"/>
        <v>29734827.956989247</v>
      </c>
      <c r="R4721" s="18" t="s">
        <v>14197</v>
      </c>
      <c r="S4721" s="18">
        <v>105</v>
      </c>
    </row>
    <row r="4722" spans="1:19" x14ac:dyDescent="0.25">
      <c r="A4722" s="18" t="s">
        <v>14198</v>
      </c>
      <c r="B4722" s="18" t="s">
        <v>37</v>
      </c>
      <c r="C4722" s="18" t="s">
        <v>38</v>
      </c>
      <c r="D4722" s="18">
        <v>2005</v>
      </c>
      <c r="E4722" s="18">
        <f>VLOOKUP(D4722,'cpi roi'!A:C,2,FALSE)</f>
        <v>195.3</v>
      </c>
      <c r="F4722" s="18" t="s">
        <v>14132</v>
      </c>
      <c r="G4722" s="18">
        <v>6</v>
      </c>
      <c r="H4722" s="19">
        <v>95000</v>
      </c>
      <c r="I4722" s="18" t="s">
        <v>5019</v>
      </c>
      <c r="J4722" s="18" t="s">
        <v>14199</v>
      </c>
      <c r="K4722" s="18" t="s">
        <v>8153</v>
      </c>
      <c r="L4722" s="18" t="s">
        <v>34</v>
      </c>
      <c r="M4722" s="20">
        <v>75000000</v>
      </c>
      <c r="N4722" s="20">
        <v>142400065</v>
      </c>
      <c r="O4722" s="21">
        <f t="shared" si="219"/>
        <v>222167433.71991807</v>
      </c>
      <c r="P4722" s="22">
        <f t="shared" si="220"/>
        <v>189.86675333333335</v>
      </c>
      <c r="Q4722" s="20">
        <f t="shared" si="221"/>
        <v>72913499.743983611</v>
      </c>
      <c r="R4722" s="18" t="s">
        <v>35</v>
      </c>
      <c r="S4722" s="18">
        <v>129</v>
      </c>
    </row>
    <row r="4723" spans="1:19" x14ac:dyDescent="0.25">
      <c r="A4723" s="18" t="s">
        <v>14200</v>
      </c>
      <c r="B4723" s="18" t="s">
        <v>37</v>
      </c>
      <c r="C4723" s="18" t="s">
        <v>29</v>
      </c>
      <c r="D4723" s="18">
        <v>2005</v>
      </c>
      <c r="E4723" s="18">
        <f>VLOOKUP(D4723,'cpi roi'!A:C,2,FALSE)</f>
        <v>195.3</v>
      </c>
      <c r="F4723" s="18" t="s">
        <v>14201</v>
      </c>
      <c r="G4723" s="18">
        <v>5.5</v>
      </c>
      <c r="H4723" s="19">
        <v>56000</v>
      </c>
      <c r="I4723" s="18" t="s">
        <v>12044</v>
      </c>
      <c r="J4723" s="18" t="s">
        <v>7429</v>
      </c>
      <c r="K4723" s="18" t="s">
        <v>856</v>
      </c>
      <c r="L4723" s="18" t="s">
        <v>34</v>
      </c>
      <c r="M4723" s="20">
        <v>60000000</v>
      </c>
      <c r="N4723" s="20">
        <v>130154568</v>
      </c>
      <c r="O4723" s="21">
        <f t="shared" si="219"/>
        <v>203062451.96927801</v>
      </c>
      <c r="P4723" s="22">
        <f t="shared" si="220"/>
        <v>216.92428000000001</v>
      </c>
      <c r="Q4723" s="20">
        <f t="shared" si="221"/>
        <v>66643403.993855603</v>
      </c>
      <c r="R4723" s="18" t="s">
        <v>184</v>
      </c>
      <c r="S4723" s="18">
        <v>94</v>
      </c>
    </row>
    <row r="4724" spans="1:19" x14ac:dyDescent="0.25">
      <c r="A4724" s="18" t="s">
        <v>14202</v>
      </c>
      <c r="B4724" s="18" t="s">
        <v>2004</v>
      </c>
      <c r="C4724" s="18" t="s">
        <v>38</v>
      </c>
      <c r="D4724" s="18">
        <v>2005</v>
      </c>
      <c r="E4724" s="18">
        <f>VLOOKUP(D4724,'cpi roi'!A:C,2,FALSE)</f>
        <v>195.3</v>
      </c>
      <c r="F4724" s="18" t="s">
        <v>14203</v>
      </c>
      <c r="G4724" s="18">
        <v>5.5</v>
      </c>
      <c r="H4724" s="19">
        <v>125000</v>
      </c>
      <c r="I4724" s="18" t="s">
        <v>11656</v>
      </c>
      <c r="J4724" s="18" t="s">
        <v>12210</v>
      </c>
      <c r="K4724" s="18" t="s">
        <v>11000</v>
      </c>
      <c r="L4724" s="18" t="s">
        <v>34</v>
      </c>
      <c r="M4724" s="20">
        <v>62000000</v>
      </c>
      <c r="N4724" s="20">
        <v>53321673</v>
      </c>
      <c r="O4724" s="21">
        <f t="shared" si="219"/>
        <v>83190546.662058368</v>
      </c>
      <c r="P4724" s="22">
        <f t="shared" si="220"/>
        <v>86.002698387096771</v>
      </c>
      <c r="Q4724" s="20">
        <f t="shared" si="221"/>
        <v>27302443.932411674</v>
      </c>
      <c r="R4724" s="18" t="s">
        <v>48</v>
      </c>
      <c r="S4724" s="18">
        <v>93</v>
      </c>
    </row>
    <row r="4725" spans="1:19" x14ac:dyDescent="0.25">
      <c r="A4725" s="18" t="s">
        <v>14204</v>
      </c>
      <c r="B4725" s="18" t="s">
        <v>37</v>
      </c>
      <c r="C4725" s="18" t="s">
        <v>45</v>
      </c>
      <c r="D4725" s="18">
        <v>2005</v>
      </c>
      <c r="E4725" s="18">
        <f>VLOOKUP(D4725,'cpi roi'!A:C,2,FALSE)</f>
        <v>195.3</v>
      </c>
      <c r="F4725" s="18" t="s">
        <v>13864</v>
      </c>
      <c r="G4725" s="18">
        <v>2.2000000000000002</v>
      </c>
      <c r="H4725" s="19">
        <v>53000</v>
      </c>
      <c r="I4725" s="18" t="s">
        <v>12156</v>
      </c>
      <c r="J4725" s="18" t="s">
        <v>14205</v>
      </c>
      <c r="K4725" s="18" t="s">
        <v>13213</v>
      </c>
      <c r="L4725" s="18" t="s">
        <v>34</v>
      </c>
      <c r="M4725" s="20">
        <v>84000000</v>
      </c>
      <c r="N4725" s="20">
        <v>59981548</v>
      </c>
      <c r="O4725" s="21">
        <f t="shared" si="219"/>
        <v>93581042.885816693</v>
      </c>
      <c r="P4725" s="22">
        <f t="shared" si="220"/>
        <v>71.406604761904759</v>
      </c>
      <c r="Q4725" s="20">
        <f t="shared" si="221"/>
        <v>30712518.177163336</v>
      </c>
      <c r="R4725" s="18" t="s">
        <v>2031</v>
      </c>
      <c r="S4725" s="18">
        <v>94</v>
      </c>
    </row>
    <row r="4726" spans="1:19" x14ac:dyDescent="0.25">
      <c r="A4726" s="18" t="s">
        <v>14206</v>
      </c>
      <c r="B4726" s="18" t="s">
        <v>2004</v>
      </c>
      <c r="C4726" s="18" t="s">
        <v>45</v>
      </c>
      <c r="D4726" s="18">
        <v>2005</v>
      </c>
      <c r="E4726" s="18">
        <f>VLOOKUP(D4726,'cpi roi'!A:C,2,FALSE)</f>
        <v>195.3</v>
      </c>
      <c r="F4726" s="18" t="s">
        <v>14184</v>
      </c>
      <c r="G4726" s="18">
        <v>5.5</v>
      </c>
      <c r="H4726" s="19">
        <v>55000</v>
      </c>
      <c r="I4726" s="18" t="s">
        <v>2073</v>
      </c>
      <c r="J4726" s="18" t="s">
        <v>10849</v>
      </c>
      <c r="K4726" s="18" t="s">
        <v>9781</v>
      </c>
      <c r="L4726" s="18" t="s">
        <v>34</v>
      </c>
      <c r="M4726" s="20">
        <v>70000000</v>
      </c>
      <c r="N4726" s="20">
        <v>88933562</v>
      </c>
      <c r="O4726" s="21">
        <f t="shared" si="219"/>
        <v>138750928.52739376</v>
      </c>
      <c r="P4726" s="22">
        <f t="shared" si="220"/>
        <v>127.0479457142857</v>
      </c>
      <c r="Q4726" s="20">
        <f t="shared" si="221"/>
        <v>45536898.105478749</v>
      </c>
      <c r="R4726" s="18" t="s">
        <v>27</v>
      </c>
      <c r="S4726" s="18">
        <v>97</v>
      </c>
    </row>
    <row r="4727" spans="1:19" x14ac:dyDescent="0.25">
      <c r="A4727" s="18" t="s">
        <v>14207</v>
      </c>
      <c r="B4727" s="18" t="s">
        <v>2004</v>
      </c>
      <c r="C4727" s="18" t="s">
        <v>45</v>
      </c>
      <c r="D4727" s="18">
        <v>2005</v>
      </c>
      <c r="E4727" s="18">
        <f>VLOOKUP(D4727,'cpi roi'!A:C,2,FALSE)</f>
        <v>195.3</v>
      </c>
      <c r="F4727" s="18" t="s">
        <v>14184</v>
      </c>
      <c r="G4727" s="18">
        <v>6.3</v>
      </c>
      <c r="H4727" s="19">
        <v>42000</v>
      </c>
      <c r="I4727" s="18" t="s">
        <v>14208</v>
      </c>
      <c r="J4727" s="18" t="s">
        <v>283</v>
      </c>
      <c r="K4727" s="18" t="s">
        <v>9726</v>
      </c>
      <c r="L4727" s="18" t="s">
        <v>34</v>
      </c>
      <c r="M4727" s="20">
        <v>45000000</v>
      </c>
      <c r="N4727" s="20">
        <v>38075318</v>
      </c>
      <c r="O4727" s="21">
        <f t="shared" si="219"/>
        <v>59403734.739375316</v>
      </c>
      <c r="P4727" s="22">
        <f t="shared" si="220"/>
        <v>84.611817777777773</v>
      </c>
      <c r="Q4727" s="20">
        <f t="shared" si="221"/>
        <v>19495810.547875062</v>
      </c>
      <c r="R4727" s="18" t="s">
        <v>65</v>
      </c>
      <c r="S4727" s="18">
        <v>134</v>
      </c>
    </row>
    <row r="4728" spans="1:19" x14ac:dyDescent="0.25">
      <c r="A4728" s="18" t="s">
        <v>14209</v>
      </c>
      <c r="B4728" s="18" t="s">
        <v>2004</v>
      </c>
      <c r="C4728" s="18" t="s">
        <v>45</v>
      </c>
      <c r="D4728" s="18">
        <v>2005</v>
      </c>
      <c r="E4728" s="18">
        <f>VLOOKUP(D4728,'cpi roi'!A:C,2,FALSE)</f>
        <v>195.3</v>
      </c>
      <c r="F4728" s="18" t="s">
        <v>13999</v>
      </c>
      <c r="G4728" s="18">
        <v>5.8</v>
      </c>
      <c r="H4728" s="19">
        <v>36000</v>
      </c>
      <c r="I4728" s="18" t="s">
        <v>7014</v>
      </c>
      <c r="J4728" s="18" t="s">
        <v>14210</v>
      </c>
      <c r="K4728" s="18" t="s">
        <v>14211</v>
      </c>
      <c r="L4728" s="18" t="s">
        <v>34</v>
      </c>
      <c r="M4728" s="20">
        <v>0</v>
      </c>
      <c r="N4728" s="20">
        <v>40442443</v>
      </c>
      <c r="O4728" s="21">
        <f t="shared" si="219"/>
        <v>63096837.593958005</v>
      </c>
      <c r="P4728" s="22">
        <f t="shared" si="220"/>
        <v>0</v>
      </c>
      <c r="Q4728" s="20">
        <f t="shared" si="221"/>
        <v>20707856.118791603</v>
      </c>
      <c r="R4728" s="18" t="s">
        <v>14212</v>
      </c>
      <c r="S4728" s="18">
        <v>94</v>
      </c>
    </row>
    <row r="4729" spans="1:19" x14ac:dyDescent="0.25">
      <c r="A4729" s="18" t="s">
        <v>14213</v>
      </c>
      <c r="B4729" s="18" t="s">
        <v>37</v>
      </c>
      <c r="C4729" s="18" t="s">
        <v>45</v>
      </c>
      <c r="D4729" s="18">
        <v>2005</v>
      </c>
      <c r="E4729" s="18">
        <f>VLOOKUP(D4729,'cpi roi'!A:C,2,FALSE)</f>
        <v>195.3</v>
      </c>
      <c r="F4729" s="18" t="s">
        <v>13695</v>
      </c>
      <c r="G4729" s="18">
        <v>5.6</v>
      </c>
      <c r="H4729" s="19">
        <v>37000</v>
      </c>
      <c r="I4729" s="18" t="s">
        <v>11997</v>
      </c>
      <c r="J4729" s="18" t="s">
        <v>8081</v>
      </c>
      <c r="K4729" s="18" t="s">
        <v>13047</v>
      </c>
      <c r="L4729" s="18" t="s">
        <v>34</v>
      </c>
      <c r="M4729" s="20">
        <v>45000000</v>
      </c>
      <c r="N4729" s="20">
        <v>56070433</v>
      </c>
      <c r="O4729" s="21">
        <f t="shared" si="219"/>
        <v>87479062.647721455</v>
      </c>
      <c r="P4729" s="22">
        <f t="shared" si="220"/>
        <v>124.60096222222221</v>
      </c>
      <c r="Q4729" s="20">
        <f t="shared" si="221"/>
        <v>28709899.129544292</v>
      </c>
      <c r="R4729" s="18" t="s">
        <v>65</v>
      </c>
      <c r="S4729" s="18">
        <v>95</v>
      </c>
    </row>
    <row r="4730" spans="1:19" x14ac:dyDescent="0.25">
      <c r="A4730" s="18" t="s">
        <v>14214</v>
      </c>
      <c r="B4730" s="18" t="s">
        <v>2004</v>
      </c>
      <c r="C4730" s="18" t="s">
        <v>38</v>
      </c>
      <c r="D4730" s="18">
        <v>2005</v>
      </c>
      <c r="E4730" s="18">
        <f>VLOOKUP(D4730,'cpi roi'!A:C,2,FALSE)</f>
        <v>195.3</v>
      </c>
      <c r="F4730" s="18" t="s">
        <v>14170</v>
      </c>
      <c r="G4730" s="18">
        <v>5.0999999999999996</v>
      </c>
      <c r="H4730" s="19">
        <v>36000</v>
      </c>
      <c r="I4730" s="18" t="s">
        <v>14215</v>
      </c>
      <c r="J4730" s="18" t="s">
        <v>7850</v>
      </c>
      <c r="K4730" s="18" t="s">
        <v>11263</v>
      </c>
      <c r="L4730" s="18" t="s">
        <v>34</v>
      </c>
      <c r="M4730" s="20">
        <v>30000000</v>
      </c>
      <c r="N4730" s="20">
        <v>33296457</v>
      </c>
      <c r="O4730" s="21">
        <f t="shared" si="219"/>
        <v>51947928.560675882</v>
      </c>
      <c r="P4730" s="22">
        <f t="shared" si="220"/>
        <v>110.98819</v>
      </c>
      <c r="Q4730" s="20">
        <f t="shared" si="221"/>
        <v>17048877.112135176</v>
      </c>
      <c r="R4730" s="18" t="s">
        <v>10878</v>
      </c>
      <c r="S4730" s="18">
        <v>97</v>
      </c>
    </row>
    <row r="4731" spans="1:19" x14ac:dyDescent="0.25">
      <c r="A4731" s="18" t="s">
        <v>14216</v>
      </c>
      <c r="B4731" s="18" t="s">
        <v>20</v>
      </c>
      <c r="C4731" s="18" t="s">
        <v>108</v>
      </c>
      <c r="D4731" s="18">
        <v>2005</v>
      </c>
      <c r="E4731" s="18">
        <f>VLOOKUP(D4731,'cpi roi'!A:C,2,FALSE)</f>
        <v>195.3</v>
      </c>
      <c r="F4731" s="18" t="s">
        <v>14217</v>
      </c>
      <c r="G4731" s="18">
        <v>7.6</v>
      </c>
      <c r="H4731" s="19">
        <v>74000</v>
      </c>
      <c r="I4731" s="18" t="s">
        <v>12590</v>
      </c>
      <c r="J4731" s="18" t="s">
        <v>12590</v>
      </c>
      <c r="K4731" s="18" t="s">
        <v>14218</v>
      </c>
      <c r="L4731" s="18" t="s">
        <v>925</v>
      </c>
      <c r="M4731" s="20">
        <v>0</v>
      </c>
      <c r="N4731" s="20">
        <v>23834149</v>
      </c>
      <c r="O4731" s="21">
        <f t="shared" si="219"/>
        <v>37185177.676907316</v>
      </c>
      <c r="P4731" s="22">
        <f t="shared" si="220"/>
        <v>0</v>
      </c>
      <c r="Q4731" s="20">
        <f t="shared" si="221"/>
        <v>12203865.335381463</v>
      </c>
      <c r="R4731" s="18" t="s">
        <v>12593</v>
      </c>
      <c r="S4731" s="18">
        <v>115</v>
      </c>
    </row>
    <row r="4732" spans="1:19" x14ac:dyDescent="0.25">
      <c r="A4732" s="18" t="s">
        <v>14219</v>
      </c>
      <c r="B4732" s="18" t="s">
        <v>20</v>
      </c>
      <c r="C4732" s="18" t="s">
        <v>45</v>
      </c>
      <c r="D4732" s="18">
        <v>2005</v>
      </c>
      <c r="E4732" s="18">
        <f>VLOOKUP(D4732,'cpi roi'!A:C,2,FALSE)</f>
        <v>195.3</v>
      </c>
      <c r="F4732" s="18" t="s">
        <v>14170</v>
      </c>
      <c r="G4732" s="18">
        <v>7.2</v>
      </c>
      <c r="H4732" s="19">
        <v>100000</v>
      </c>
      <c r="I4732" s="18" t="s">
        <v>2193</v>
      </c>
      <c r="J4732" s="18" t="s">
        <v>2193</v>
      </c>
      <c r="K4732" s="18" t="s">
        <v>551</v>
      </c>
      <c r="L4732" s="18" t="s">
        <v>457</v>
      </c>
      <c r="M4732" s="20">
        <v>10000000</v>
      </c>
      <c r="N4732" s="20">
        <v>47329961</v>
      </c>
      <c r="O4732" s="21">
        <f t="shared" si="219"/>
        <v>73842494.197132617</v>
      </c>
      <c r="P4732" s="22">
        <f t="shared" si="220"/>
        <v>473.29961000000003</v>
      </c>
      <c r="Q4732" s="20">
        <f t="shared" si="221"/>
        <v>24234491.039426524</v>
      </c>
      <c r="R4732" s="18" t="s">
        <v>12698</v>
      </c>
      <c r="S4732" s="18">
        <v>106</v>
      </c>
    </row>
    <row r="4733" spans="1:19" x14ac:dyDescent="0.25">
      <c r="A4733" s="18" t="s">
        <v>14220</v>
      </c>
      <c r="B4733" s="18" t="s">
        <v>2004</v>
      </c>
      <c r="C4733" s="18" t="s">
        <v>45</v>
      </c>
      <c r="D4733" s="18">
        <v>2005</v>
      </c>
      <c r="E4733" s="18">
        <f>VLOOKUP(D4733,'cpi roi'!A:C,2,FALSE)</f>
        <v>195.3</v>
      </c>
      <c r="F4733" s="18" t="s">
        <v>14201</v>
      </c>
      <c r="G4733" s="18">
        <v>6.2</v>
      </c>
      <c r="H4733" s="19">
        <v>139000</v>
      </c>
      <c r="I4733" s="18" t="s">
        <v>10639</v>
      </c>
      <c r="J4733" s="18" t="s">
        <v>8554</v>
      </c>
      <c r="K4733" s="18" t="s">
        <v>7916</v>
      </c>
      <c r="L4733" s="18" t="s">
        <v>34</v>
      </c>
      <c r="M4733" s="20">
        <v>100000000</v>
      </c>
      <c r="N4733" s="20">
        <v>204681899</v>
      </c>
      <c r="O4733" s="21">
        <f t="shared" si="219"/>
        <v>319337299.66871476</v>
      </c>
      <c r="P4733" s="22">
        <f t="shared" si="220"/>
        <v>204.68189899999999</v>
      </c>
      <c r="Q4733" s="20">
        <f t="shared" si="221"/>
        <v>104803839.73374295</v>
      </c>
      <c r="R4733" s="18" t="s">
        <v>35</v>
      </c>
      <c r="S4733" s="18">
        <v>90</v>
      </c>
    </row>
    <row r="4734" spans="1:19" x14ac:dyDescent="0.25">
      <c r="A4734" s="18" t="s">
        <v>14221</v>
      </c>
      <c r="B4734" s="18" t="s">
        <v>20</v>
      </c>
      <c r="C4734" s="18" t="s">
        <v>45</v>
      </c>
      <c r="D4734" s="18">
        <v>2005</v>
      </c>
      <c r="E4734" s="18">
        <f>VLOOKUP(D4734,'cpi roi'!A:C,2,FALSE)</f>
        <v>195.3</v>
      </c>
      <c r="F4734" s="18" t="s">
        <v>14222</v>
      </c>
      <c r="G4734" s="18">
        <v>6.8</v>
      </c>
      <c r="H4734" s="19">
        <v>31000</v>
      </c>
      <c r="I4734" s="18" t="s">
        <v>14223</v>
      </c>
      <c r="J4734" s="18" t="s">
        <v>14223</v>
      </c>
      <c r="K4734" s="18" t="s">
        <v>11263</v>
      </c>
      <c r="L4734" s="18" t="s">
        <v>26</v>
      </c>
      <c r="M4734" s="20">
        <v>7900000</v>
      </c>
      <c r="N4734" s="20">
        <v>2635305</v>
      </c>
      <c r="O4734" s="21">
        <f t="shared" si="219"/>
        <v>4111507.5960061443</v>
      </c>
      <c r="P4734" s="22">
        <f t="shared" si="220"/>
        <v>33.358291139240507</v>
      </c>
      <c r="Q4734" s="20">
        <f t="shared" si="221"/>
        <v>1349362.5192012289</v>
      </c>
      <c r="R4734" s="18" t="s">
        <v>6567</v>
      </c>
      <c r="S4734" s="18">
        <v>90</v>
      </c>
    </row>
    <row r="4735" spans="1:19" x14ac:dyDescent="0.25">
      <c r="A4735" s="18" t="s">
        <v>14224</v>
      </c>
      <c r="B4735" s="18" t="s">
        <v>2004</v>
      </c>
      <c r="C4735" s="18" t="s">
        <v>45</v>
      </c>
      <c r="D4735" s="18">
        <v>2005</v>
      </c>
      <c r="E4735" s="18">
        <f>VLOOKUP(D4735,'cpi roi'!A:C,2,FALSE)</f>
        <v>195.3</v>
      </c>
      <c r="F4735" s="18" t="s">
        <v>14225</v>
      </c>
      <c r="G4735" s="18">
        <v>6.3</v>
      </c>
      <c r="H4735" s="19">
        <v>63000</v>
      </c>
      <c r="I4735" s="18" t="s">
        <v>11812</v>
      </c>
      <c r="J4735" s="18" t="s">
        <v>11812</v>
      </c>
      <c r="K4735" s="18" t="s">
        <v>7181</v>
      </c>
      <c r="L4735" s="18" t="s">
        <v>34</v>
      </c>
      <c r="M4735" s="20">
        <v>18000000</v>
      </c>
      <c r="N4735" s="20">
        <v>92884429</v>
      </c>
      <c r="O4735" s="21">
        <f t="shared" si="219"/>
        <v>144914928.39887351</v>
      </c>
      <c r="P4735" s="22">
        <f t="shared" si="220"/>
        <v>516.02460555555558</v>
      </c>
      <c r="Q4735" s="20">
        <f t="shared" si="221"/>
        <v>47559871.479774706</v>
      </c>
      <c r="R4735" s="18" t="s">
        <v>14224</v>
      </c>
      <c r="S4735" s="18">
        <v>103</v>
      </c>
    </row>
    <row r="4736" spans="1:19" x14ac:dyDescent="0.25">
      <c r="A4736" s="18" t="s">
        <v>14226</v>
      </c>
      <c r="B4736" s="18" t="s">
        <v>2004</v>
      </c>
      <c r="C4736" s="18" t="s">
        <v>45</v>
      </c>
      <c r="D4736" s="18">
        <v>2005</v>
      </c>
      <c r="E4736" s="18">
        <f>VLOOKUP(D4736,'cpi roi'!A:C,2,FALSE)</f>
        <v>195.3</v>
      </c>
      <c r="F4736" s="18" t="s">
        <v>14146</v>
      </c>
      <c r="G4736" s="18">
        <v>6.7</v>
      </c>
      <c r="H4736" s="19">
        <v>101000</v>
      </c>
      <c r="I4736" s="18" t="s">
        <v>9973</v>
      </c>
      <c r="J4736" s="18" t="s">
        <v>14227</v>
      </c>
      <c r="K4736" s="18" t="s">
        <v>7783</v>
      </c>
      <c r="L4736" s="18" t="s">
        <v>34</v>
      </c>
      <c r="M4736" s="20">
        <v>58000000</v>
      </c>
      <c r="N4736" s="20">
        <v>102854431</v>
      </c>
      <c r="O4736" s="21">
        <f t="shared" si="219"/>
        <v>160469765.10855094</v>
      </c>
      <c r="P4736" s="22">
        <f t="shared" si="220"/>
        <v>177.33522586206897</v>
      </c>
      <c r="Q4736" s="20">
        <f t="shared" si="221"/>
        <v>52664839.22171019</v>
      </c>
      <c r="R4736" s="18" t="s">
        <v>9689</v>
      </c>
      <c r="S4736" s="18">
        <v>95</v>
      </c>
    </row>
    <row r="4737" spans="1:19" x14ac:dyDescent="0.25">
      <c r="A4737" s="18" t="s">
        <v>14228</v>
      </c>
      <c r="B4737" s="18" t="s">
        <v>20</v>
      </c>
      <c r="C4737" s="18" t="s">
        <v>67</v>
      </c>
      <c r="D4737" s="18">
        <v>2005</v>
      </c>
      <c r="E4737" s="18">
        <f>VLOOKUP(D4737,'cpi roi'!A:C,2,FALSE)</f>
        <v>195.3</v>
      </c>
      <c r="F4737" s="18" t="s">
        <v>14229</v>
      </c>
      <c r="G4737" s="18">
        <v>7.3</v>
      </c>
      <c r="H4737" s="19">
        <v>128000</v>
      </c>
      <c r="I4737" s="18" t="s">
        <v>14230</v>
      </c>
      <c r="J4737" s="18" t="s">
        <v>14231</v>
      </c>
      <c r="K4737" s="18" t="s">
        <v>11697</v>
      </c>
      <c r="L4737" s="18" t="s">
        <v>34</v>
      </c>
      <c r="M4737" s="20">
        <v>7000000</v>
      </c>
      <c r="N4737" s="20">
        <v>49327405</v>
      </c>
      <c r="O4737" s="21">
        <f t="shared" si="219"/>
        <v>76958834.119303629</v>
      </c>
      <c r="P4737" s="22">
        <f t="shared" si="220"/>
        <v>704.67721428571429</v>
      </c>
      <c r="Q4737" s="20">
        <f t="shared" si="221"/>
        <v>25257247.823860727</v>
      </c>
      <c r="R4737" s="18" t="s">
        <v>84</v>
      </c>
      <c r="S4737" s="18">
        <v>114</v>
      </c>
    </row>
    <row r="4738" spans="1:19" x14ac:dyDescent="0.25">
      <c r="A4738" s="18" t="s">
        <v>14232</v>
      </c>
      <c r="B4738" s="18" t="s">
        <v>2004</v>
      </c>
      <c r="C4738" s="18" t="s">
        <v>21</v>
      </c>
      <c r="D4738" s="18">
        <v>2005</v>
      </c>
      <c r="E4738" s="18">
        <f>VLOOKUP(D4738,'cpi roi'!A:C,2,FALSE)</f>
        <v>195.3</v>
      </c>
      <c r="F4738" s="18" t="s">
        <v>14233</v>
      </c>
      <c r="G4738" s="18">
        <v>6.5</v>
      </c>
      <c r="H4738" s="19">
        <v>108000</v>
      </c>
      <c r="I4738" s="18" t="s">
        <v>8337</v>
      </c>
      <c r="J4738" s="18" t="s">
        <v>10877</v>
      </c>
      <c r="K4738" s="18" t="s">
        <v>13024</v>
      </c>
      <c r="L4738" s="18" t="s">
        <v>34</v>
      </c>
      <c r="M4738" s="20">
        <v>43000000</v>
      </c>
      <c r="N4738" s="20">
        <v>93983911</v>
      </c>
      <c r="O4738" s="21">
        <f t="shared" si="219"/>
        <v>146630300.46953404</v>
      </c>
      <c r="P4738" s="22">
        <f t="shared" si="220"/>
        <v>218.56723488372091</v>
      </c>
      <c r="Q4738" s="20">
        <f t="shared" si="221"/>
        <v>48122842.293906808</v>
      </c>
      <c r="R4738" s="18" t="s">
        <v>65</v>
      </c>
      <c r="S4738" s="18">
        <v>104</v>
      </c>
    </row>
    <row r="4739" spans="1:19" x14ac:dyDescent="0.25">
      <c r="A4739" s="18" t="s">
        <v>14234</v>
      </c>
      <c r="B4739" s="18" t="s">
        <v>20</v>
      </c>
      <c r="C4739" s="18" t="s">
        <v>45</v>
      </c>
      <c r="D4739" s="18">
        <v>2005</v>
      </c>
      <c r="E4739" s="18">
        <f>VLOOKUP(D4739,'cpi roi'!A:C,2,FALSE)</f>
        <v>195.3</v>
      </c>
      <c r="F4739" s="18" t="s">
        <v>14225</v>
      </c>
      <c r="G4739" s="18">
        <v>7.3</v>
      </c>
      <c r="H4739" s="19">
        <v>80000</v>
      </c>
      <c r="I4739" s="18" t="s">
        <v>8696</v>
      </c>
      <c r="J4739" s="18" t="s">
        <v>8696</v>
      </c>
      <c r="K4739" s="18" t="s">
        <v>14235</v>
      </c>
      <c r="L4739" s="18" t="s">
        <v>34</v>
      </c>
      <c r="M4739" s="20">
        <v>1500000</v>
      </c>
      <c r="N4739" s="20">
        <v>11098131</v>
      </c>
      <c r="O4739" s="21">
        <f t="shared" ref="O4739:O4802" si="222">(304.7/E4739)*N4739</f>
        <v>17314902.794162825</v>
      </c>
      <c r="P4739" s="22">
        <f t="shared" ref="P4739:P4802" si="223">IFERROR(N4739/M4739, 0)*100</f>
        <v>739.87540000000001</v>
      </c>
      <c r="Q4739" s="20">
        <f t="shared" ref="Q4739:Q4802" si="224">N4739/(E4739/100)</f>
        <v>5682606.7588325655</v>
      </c>
      <c r="R4739" s="18" t="s">
        <v>12333</v>
      </c>
      <c r="S4739" s="18">
        <v>81</v>
      </c>
    </row>
    <row r="4740" spans="1:19" x14ac:dyDescent="0.25">
      <c r="A4740" s="18" t="s">
        <v>14236</v>
      </c>
      <c r="B4740" s="18" t="s">
        <v>20</v>
      </c>
      <c r="C4740" s="18" t="s">
        <v>56</v>
      </c>
      <c r="D4740" s="18">
        <v>2005</v>
      </c>
      <c r="E4740" s="18">
        <f>VLOOKUP(D4740,'cpi roi'!A:C,2,FALSE)</f>
        <v>195.3</v>
      </c>
      <c r="F4740" s="18" t="s">
        <v>12639</v>
      </c>
      <c r="G4740" s="18">
        <v>6.2</v>
      </c>
      <c r="H4740" s="19">
        <v>93000</v>
      </c>
      <c r="I4740" s="18" t="s">
        <v>1078</v>
      </c>
      <c r="J4740" s="18" t="s">
        <v>1078</v>
      </c>
      <c r="K4740" s="18" t="s">
        <v>9906</v>
      </c>
      <c r="L4740" s="18" t="s">
        <v>34</v>
      </c>
      <c r="M4740" s="20">
        <v>15000000</v>
      </c>
      <c r="N4740" s="20">
        <v>47074133</v>
      </c>
      <c r="O4740" s="21">
        <f t="shared" si="222"/>
        <v>73443360.599590376</v>
      </c>
      <c r="P4740" s="22">
        <f t="shared" si="223"/>
        <v>313.8275533333333</v>
      </c>
      <c r="Q4740" s="20">
        <f t="shared" si="224"/>
        <v>24103498.719918072</v>
      </c>
      <c r="R4740" s="18" t="s">
        <v>65</v>
      </c>
      <c r="S4740" s="18">
        <v>93</v>
      </c>
    </row>
    <row r="4741" spans="1:19" x14ac:dyDescent="0.25">
      <c r="A4741" s="18" t="s">
        <v>8724</v>
      </c>
      <c r="B4741" s="18" t="s">
        <v>2004</v>
      </c>
      <c r="C4741" s="18" t="s">
        <v>45</v>
      </c>
      <c r="D4741" s="18">
        <v>2005</v>
      </c>
      <c r="E4741" s="18">
        <f>VLOOKUP(D4741,'cpi roi'!A:C,2,FALSE)</f>
        <v>195.3</v>
      </c>
      <c r="F4741" s="18" t="s">
        <v>14237</v>
      </c>
      <c r="G4741" s="18">
        <v>5.4</v>
      </c>
      <c r="H4741" s="19">
        <v>23000</v>
      </c>
      <c r="I4741" s="18" t="s">
        <v>3356</v>
      </c>
      <c r="J4741" s="18" t="s">
        <v>14238</v>
      </c>
      <c r="K4741" s="18" t="s">
        <v>1881</v>
      </c>
      <c r="L4741" s="18" t="s">
        <v>34</v>
      </c>
      <c r="M4741" s="20">
        <v>40000000</v>
      </c>
      <c r="N4741" s="20">
        <v>21577624</v>
      </c>
      <c r="O4741" s="21">
        <f t="shared" si="222"/>
        <v>33664628.944188423</v>
      </c>
      <c r="P4741" s="22">
        <f t="shared" si="223"/>
        <v>53.944060000000007</v>
      </c>
      <c r="Q4741" s="20">
        <f t="shared" si="224"/>
        <v>11048450.588837685</v>
      </c>
      <c r="R4741" s="18" t="s">
        <v>11858</v>
      </c>
      <c r="S4741" s="18">
        <v>100</v>
      </c>
    </row>
    <row r="4742" spans="1:19" x14ac:dyDescent="0.25">
      <c r="A4742" s="18" t="s">
        <v>14239</v>
      </c>
      <c r="B4742" s="18" t="s">
        <v>2004</v>
      </c>
      <c r="C4742" s="18" t="s">
        <v>45</v>
      </c>
      <c r="D4742" s="18">
        <v>2005</v>
      </c>
      <c r="E4742" s="18">
        <f>VLOOKUP(D4742,'cpi roi'!A:C,2,FALSE)</f>
        <v>195.3</v>
      </c>
      <c r="F4742" s="18" t="s">
        <v>14240</v>
      </c>
      <c r="G4742" s="18">
        <v>6.4</v>
      </c>
      <c r="H4742" s="19">
        <v>68000</v>
      </c>
      <c r="I4742" s="18" t="s">
        <v>991</v>
      </c>
      <c r="J4742" s="18" t="s">
        <v>991</v>
      </c>
      <c r="K4742" s="18" t="s">
        <v>14033</v>
      </c>
      <c r="L4742" s="18" t="s">
        <v>34</v>
      </c>
      <c r="M4742" s="20">
        <v>45000000</v>
      </c>
      <c r="N4742" s="20">
        <v>52164016</v>
      </c>
      <c r="O4742" s="21">
        <f t="shared" si="222"/>
        <v>81384412.05939579</v>
      </c>
      <c r="P4742" s="22">
        <f t="shared" si="223"/>
        <v>115.92003555555554</v>
      </c>
      <c r="Q4742" s="20">
        <f t="shared" si="224"/>
        <v>26709685.611879159</v>
      </c>
      <c r="R4742" s="18" t="s">
        <v>48</v>
      </c>
      <c r="S4742" s="18">
        <v>123</v>
      </c>
    </row>
    <row r="4743" spans="1:19" x14ac:dyDescent="0.25">
      <c r="A4743" s="18" t="s">
        <v>14241</v>
      </c>
      <c r="B4743" s="18" t="s">
        <v>341</v>
      </c>
      <c r="C4743" s="18" t="s">
        <v>394</v>
      </c>
      <c r="D4743" s="18">
        <v>2005</v>
      </c>
      <c r="E4743" s="18">
        <f>VLOOKUP(D4743,'cpi roi'!A:C,2,FALSE)</f>
        <v>195.3</v>
      </c>
      <c r="F4743" s="18" t="s">
        <v>14129</v>
      </c>
      <c r="G4743" s="18">
        <v>5.7</v>
      </c>
      <c r="H4743" s="19">
        <v>88000</v>
      </c>
      <c r="I4743" s="18" t="s">
        <v>9945</v>
      </c>
      <c r="J4743" s="18" t="s">
        <v>9945</v>
      </c>
      <c r="K4743" s="18" t="s">
        <v>13646</v>
      </c>
      <c r="L4743" s="18" t="s">
        <v>34</v>
      </c>
      <c r="M4743" s="20">
        <v>150000000</v>
      </c>
      <c r="N4743" s="20">
        <v>314432837</v>
      </c>
      <c r="O4743" s="21">
        <f t="shared" si="222"/>
        <v>490566745.69329232</v>
      </c>
      <c r="P4743" s="22">
        <f t="shared" si="223"/>
        <v>209.62189133333334</v>
      </c>
      <c r="Q4743" s="20">
        <f t="shared" si="224"/>
        <v>160999916.53865847</v>
      </c>
      <c r="R4743" s="18" t="s">
        <v>1729</v>
      </c>
      <c r="S4743" s="18">
        <v>81</v>
      </c>
    </row>
    <row r="4744" spans="1:19" x14ac:dyDescent="0.25">
      <c r="A4744" s="18" t="s">
        <v>14242</v>
      </c>
      <c r="B4744" s="18" t="s">
        <v>2004</v>
      </c>
      <c r="C4744" s="18" t="s">
        <v>45</v>
      </c>
      <c r="D4744" s="18">
        <v>2005</v>
      </c>
      <c r="E4744" s="18">
        <f>VLOOKUP(D4744,'cpi roi'!A:C,2,FALSE)</f>
        <v>195.3</v>
      </c>
      <c r="F4744" s="18" t="s">
        <v>13695</v>
      </c>
      <c r="G4744" s="18">
        <v>5.6</v>
      </c>
      <c r="H4744" s="19">
        <v>58000</v>
      </c>
      <c r="I4744" s="18" t="s">
        <v>11826</v>
      </c>
      <c r="J4744" s="18" t="s">
        <v>14243</v>
      </c>
      <c r="K4744" s="18" t="s">
        <v>9705</v>
      </c>
      <c r="L4744" s="18" t="s">
        <v>34</v>
      </c>
      <c r="M4744" s="20">
        <v>43000000</v>
      </c>
      <c r="N4744" s="20">
        <v>155457327</v>
      </c>
      <c r="O4744" s="21">
        <f t="shared" si="222"/>
        <v>242538901.87864822</v>
      </c>
      <c r="P4744" s="22">
        <f t="shared" si="223"/>
        <v>361.52866744186048</v>
      </c>
      <c r="Q4744" s="20">
        <f t="shared" si="224"/>
        <v>79599245.775729641</v>
      </c>
      <c r="R4744" s="18" t="s">
        <v>2031</v>
      </c>
      <c r="S4744" s="18">
        <v>101</v>
      </c>
    </row>
    <row r="4745" spans="1:19" x14ac:dyDescent="0.25">
      <c r="A4745" s="18" t="s">
        <v>14244</v>
      </c>
      <c r="B4745" s="18" t="s">
        <v>20</v>
      </c>
      <c r="C4745" s="18" t="s">
        <v>38</v>
      </c>
      <c r="D4745" s="18">
        <v>2005</v>
      </c>
      <c r="E4745" s="18">
        <f>VLOOKUP(D4745,'cpi roi'!A:C,2,FALSE)</f>
        <v>195.3</v>
      </c>
      <c r="F4745" s="18" t="s">
        <v>14240</v>
      </c>
      <c r="G4745" s="18">
        <v>5.9</v>
      </c>
      <c r="H4745" s="19">
        <v>65000</v>
      </c>
      <c r="I4745" s="18" t="s">
        <v>1564</v>
      </c>
      <c r="J4745" s="18" t="s">
        <v>11839</v>
      </c>
      <c r="K4745" s="18" t="s">
        <v>14005</v>
      </c>
      <c r="L4745" s="18" t="s">
        <v>34</v>
      </c>
      <c r="M4745" s="20">
        <v>50000000</v>
      </c>
      <c r="N4745" s="20">
        <v>22984628</v>
      </c>
      <c r="O4745" s="21">
        <f t="shared" si="222"/>
        <v>35859785.722478233</v>
      </c>
      <c r="P4745" s="22">
        <f t="shared" si="223"/>
        <v>45.969255999999994</v>
      </c>
      <c r="Q4745" s="20">
        <f t="shared" si="224"/>
        <v>11768882.744495647</v>
      </c>
      <c r="R4745" s="18" t="s">
        <v>2031</v>
      </c>
      <c r="S4745" s="18">
        <v>127</v>
      </c>
    </row>
    <row r="4746" spans="1:19" x14ac:dyDescent="0.25">
      <c r="A4746" s="18" t="s">
        <v>14245</v>
      </c>
      <c r="B4746" s="18" t="s">
        <v>2004</v>
      </c>
      <c r="C4746" s="18" t="s">
        <v>56</v>
      </c>
      <c r="D4746" s="18">
        <v>2005</v>
      </c>
      <c r="E4746" s="18">
        <f>VLOOKUP(D4746,'cpi roi'!A:C,2,FALSE)</f>
        <v>195.3</v>
      </c>
      <c r="F4746" s="18" t="s">
        <v>14246</v>
      </c>
      <c r="G4746" s="18">
        <v>5.4</v>
      </c>
      <c r="H4746" s="19">
        <v>93000</v>
      </c>
      <c r="I4746" s="18" t="s">
        <v>14247</v>
      </c>
      <c r="J4746" s="18" t="s">
        <v>10877</v>
      </c>
      <c r="K4746" s="18" t="s">
        <v>11830</v>
      </c>
      <c r="L4746" s="18" t="s">
        <v>34</v>
      </c>
      <c r="M4746" s="20">
        <v>50000000</v>
      </c>
      <c r="N4746" s="20">
        <v>163995949</v>
      </c>
      <c r="O4746" s="21">
        <f t="shared" si="222"/>
        <v>255860551.25601637</v>
      </c>
      <c r="P4746" s="22">
        <f t="shared" si="223"/>
        <v>327.99189799999999</v>
      </c>
      <c r="Q4746" s="20">
        <f t="shared" si="224"/>
        <v>83971300.051203281</v>
      </c>
      <c r="R4746" s="18" t="s">
        <v>9689</v>
      </c>
      <c r="S4746" s="18">
        <v>110</v>
      </c>
    </row>
    <row r="4747" spans="1:19" x14ac:dyDescent="0.25">
      <c r="A4747" s="18" t="s">
        <v>14248</v>
      </c>
      <c r="B4747" s="18" t="s">
        <v>20</v>
      </c>
      <c r="C4747" s="18" t="s">
        <v>21</v>
      </c>
      <c r="D4747" s="18">
        <v>2005</v>
      </c>
      <c r="E4747" s="18">
        <f>VLOOKUP(D4747,'cpi roi'!A:C,2,FALSE)</f>
        <v>195.3</v>
      </c>
      <c r="F4747" s="18" t="s">
        <v>14249</v>
      </c>
      <c r="G4747" s="18">
        <v>6.5</v>
      </c>
      <c r="H4747" s="19">
        <v>23000</v>
      </c>
      <c r="I4747" s="18" t="s">
        <v>14250</v>
      </c>
      <c r="J4747" s="18" t="s">
        <v>14250</v>
      </c>
      <c r="K4747" s="18" t="s">
        <v>12987</v>
      </c>
      <c r="L4747" s="18" t="s">
        <v>26</v>
      </c>
      <c r="M4747" s="20">
        <v>0</v>
      </c>
      <c r="N4747" s="20">
        <v>20361</v>
      </c>
      <c r="O4747" s="21">
        <f t="shared" si="222"/>
        <v>31766.496159754221</v>
      </c>
      <c r="P4747" s="22">
        <f t="shared" si="223"/>
        <v>0</v>
      </c>
      <c r="Q4747" s="20">
        <f t="shared" si="224"/>
        <v>10425.499231950844</v>
      </c>
      <c r="R4747" s="18" t="s">
        <v>11073</v>
      </c>
      <c r="S4747" s="18">
        <v>92</v>
      </c>
    </row>
    <row r="4748" spans="1:19" x14ac:dyDescent="0.25">
      <c r="A4748" s="18" t="s">
        <v>14251</v>
      </c>
      <c r="B4748" s="18" t="s">
        <v>20</v>
      </c>
      <c r="C4748" s="18" t="s">
        <v>45</v>
      </c>
      <c r="D4748" s="18">
        <v>2005</v>
      </c>
      <c r="E4748" s="18">
        <f>VLOOKUP(D4748,'cpi roi'!A:C,2,FALSE)</f>
        <v>195.3</v>
      </c>
      <c r="F4748" s="18" t="s">
        <v>14233</v>
      </c>
      <c r="G4748" s="18">
        <v>4.7</v>
      </c>
      <c r="H4748" s="19">
        <v>49000</v>
      </c>
      <c r="I4748" s="18" t="s">
        <v>14252</v>
      </c>
      <c r="J4748" s="18" t="s">
        <v>10762</v>
      </c>
      <c r="K4748" s="18" t="s">
        <v>10763</v>
      </c>
      <c r="L4748" s="18" t="s">
        <v>34</v>
      </c>
      <c r="M4748" s="20">
        <v>22000000</v>
      </c>
      <c r="N4748" s="20">
        <v>45109561</v>
      </c>
      <c r="O4748" s="21">
        <f t="shared" si="222"/>
        <v>70378306.383512542</v>
      </c>
      <c r="P4748" s="22">
        <f t="shared" si="223"/>
        <v>205.0434590909091</v>
      </c>
      <c r="Q4748" s="20">
        <f t="shared" si="224"/>
        <v>23097573.476702508</v>
      </c>
      <c r="R4748" s="18" t="s">
        <v>35</v>
      </c>
      <c r="S4748" s="18">
        <v>83</v>
      </c>
    </row>
    <row r="4749" spans="1:19" x14ac:dyDescent="0.25">
      <c r="A4749" s="18" t="s">
        <v>14253</v>
      </c>
      <c r="B4749" s="18" t="s">
        <v>20</v>
      </c>
      <c r="C4749" s="18" t="s">
        <v>38</v>
      </c>
      <c r="D4749" s="18">
        <v>2005</v>
      </c>
      <c r="E4749" s="18">
        <f>VLOOKUP(D4749,'cpi roi'!A:C,2,FALSE)</f>
        <v>195.3</v>
      </c>
      <c r="F4749" s="18" t="s">
        <v>14254</v>
      </c>
      <c r="G4749" s="18">
        <v>6.9</v>
      </c>
      <c r="H4749" s="19">
        <v>64000</v>
      </c>
      <c r="I4749" s="18" t="s">
        <v>11871</v>
      </c>
      <c r="J4749" s="18" t="s">
        <v>11871</v>
      </c>
      <c r="K4749" s="18" t="s">
        <v>3910</v>
      </c>
      <c r="L4749" s="18" t="s">
        <v>34</v>
      </c>
      <c r="M4749" s="20">
        <v>2000000</v>
      </c>
      <c r="N4749" s="20">
        <v>5969708</v>
      </c>
      <c r="O4749" s="21">
        <f t="shared" si="222"/>
        <v>9313722.6195596512</v>
      </c>
      <c r="P4749" s="22">
        <f t="shared" si="223"/>
        <v>298.48539999999997</v>
      </c>
      <c r="Q4749" s="20">
        <f t="shared" si="224"/>
        <v>3056686.1239119302</v>
      </c>
      <c r="R4749" s="18" t="s">
        <v>14155</v>
      </c>
      <c r="S4749" s="18">
        <v>116</v>
      </c>
    </row>
    <row r="4750" spans="1:19" x14ac:dyDescent="0.25">
      <c r="A4750" s="18" t="s">
        <v>14255</v>
      </c>
      <c r="B4750" s="18" t="s">
        <v>2004</v>
      </c>
      <c r="C4750" s="18" t="s">
        <v>45</v>
      </c>
      <c r="D4750" s="18">
        <v>2005</v>
      </c>
      <c r="E4750" s="18">
        <f>VLOOKUP(D4750,'cpi roi'!A:C,2,FALSE)</f>
        <v>195.3</v>
      </c>
      <c r="F4750" s="18" t="s">
        <v>14237</v>
      </c>
      <c r="G4750" s="18">
        <v>5.8</v>
      </c>
      <c r="H4750" s="19">
        <v>14000</v>
      </c>
      <c r="I4750" s="18" t="s">
        <v>14256</v>
      </c>
      <c r="J4750" s="18" t="s">
        <v>14257</v>
      </c>
      <c r="K4750" s="18" t="s">
        <v>14258</v>
      </c>
      <c r="L4750" s="18" t="s">
        <v>34</v>
      </c>
      <c r="M4750" s="20">
        <v>5500000</v>
      </c>
      <c r="N4750" s="20">
        <v>50652203</v>
      </c>
      <c r="O4750" s="21">
        <f t="shared" si="222"/>
        <v>79025736.068100348</v>
      </c>
      <c r="P4750" s="22">
        <f t="shared" si="223"/>
        <v>920.94914545454549</v>
      </c>
      <c r="Q4750" s="20">
        <f t="shared" si="224"/>
        <v>25935587.813620072</v>
      </c>
      <c r="R4750" s="18" t="s">
        <v>14259</v>
      </c>
      <c r="S4750" s="18">
        <v>116</v>
      </c>
    </row>
    <row r="4751" spans="1:19" x14ac:dyDescent="0.25">
      <c r="A4751" s="18" t="s">
        <v>14260</v>
      </c>
      <c r="B4751" s="18" t="s">
        <v>341</v>
      </c>
      <c r="C4751" s="18" t="s">
        <v>29</v>
      </c>
      <c r="D4751" s="18">
        <v>2005</v>
      </c>
      <c r="E4751" s="18">
        <f>VLOOKUP(D4751,'cpi roi'!A:C,2,FALSE)</f>
        <v>195.3</v>
      </c>
      <c r="F4751" s="18" t="s">
        <v>14261</v>
      </c>
      <c r="G4751" s="18">
        <v>4.8</v>
      </c>
      <c r="H4751" s="19">
        <v>46000</v>
      </c>
      <c r="I4751" s="18" t="s">
        <v>13775</v>
      </c>
      <c r="J4751" s="18" t="s">
        <v>14112</v>
      </c>
      <c r="K4751" s="18" t="s">
        <v>10095</v>
      </c>
      <c r="L4751" s="18" t="s">
        <v>34</v>
      </c>
      <c r="M4751" s="20">
        <v>50000000</v>
      </c>
      <c r="N4751" s="20">
        <v>144146816</v>
      </c>
      <c r="O4751" s="21">
        <f t="shared" si="222"/>
        <v>224892651.48591909</v>
      </c>
      <c r="P4751" s="22">
        <f t="shared" si="223"/>
        <v>288.293632</v>
      </c>
      <c r="Q4751" s="20">
        <f t="shared" si="224"/>
        <v>73807893.497183815</v>
      </c>
      <c r="R4751" s="18" t="s">
        <v>1729</v>
      </c>
      <c r="S4751" s="18">
        <v>101</v>
      </c>
    </row>
    <row r="4752" spans="1:19" x14ac:dyDescent="0.25">
      <c r="A4752" s="18" t="s">
        <v>14262</v>
      </c>
      <c r="B4752" s="18" t="s">
        <v>341</v>
      </c>
      <c r="C4752" s="18" t="s">
        <v>394</v>
      </c>
      <c r="D4752" s="18">
        <v>2005</v>
      </c>
      <c r="E4752" s="18">
        <f>VLOOKUP(D4752,'cpi roi'!A:C,2,FALSE)</f>
        <v>195.3</v>
      </c>
      <c r="F4752" s="18" t="s">
        <v>14059</v>
      </c>
      <c r="G4752" s="18">
        <v>7.4</v>
      </c>
      <c r="H4752" s="19">
        <v>128000</v>
      </c>
      <c r="I4752" s="18" t="s">
        <v>14263</v>
      </c>
      <c r="J4752" s="18" t="s">
        <v>14263</v>
      </c>
      <c r="K4752" s="18" t="s">
        <v>14264</v>
      </c>
      <c r="L4752" s="18" t="s">
        <v>26</v>
      </c>
      <c r="M4752" s="20">
        <v>30000000</v>
      </c>
      <c r="N4752" s="20">
        <v>194137091</v>
      </c>
      <c r="O4752" s="21">
        <f t="shared" si="222"/>
        <v>302885671.41679466</v>
      </c>
      <c r="P4752" s="22">
        <f t="shared" si="223"/>
        <v>647.1236366666667</v>
      </c>
      <c r="Q4752" s="20">
        <f t="shared" si="224"/>
        <v>99404552.483358935</v>
      </c>
      <c r="R4752" s="18" t="s">
        <v>11302</v>
      </c>
      <c r="S4752" s="18">
        <v>85</v>
      </c>
    </row>
    <row r="4753" spans="1:19" x14ac:dyDescent="0.25">
      <c r="A4753" s="18" t="s">
        <v>14265</v>
      </c>
      <c r="B4753" s="18" t="s">
        <v>20</v>
      </c>
      <c r="C4753" s="18" t="s">
        <v>29</v>
      </c>
      <c r="D4753" s="18">
        <v>2005</v>
      </c>
      <c r="E4753" s="18">
        <f>VLOOKUP(D4753,'cpi roi'!A:C,2,FALSE)</f>
        <v>195.3</v>
      </c>
      <c r="F4753" s="18" t="s">
        <v>14065</v>
      </c>
      <c r="G4753" s="18">
        <v>6.5</v>
      </c>
      <c r="H4753" s="19">
        <v>53000</v>
      </c>
      <c r="I4753" s="18" t="s">
        <v>2882</v>
      </c>
      <c r="J4753" s="18" t="s">
        <v>14266</v>
      </c>
      <c r="K4753" s="18" t="s">
        <v>10670</v>
      </c>
      <c r="L4753" s="18" t="s">
        <v>34</v>
      </c>
      <c r="M4753" s="20">
        <v>0</v>
      </c>
      <c r="N4753" s="20">
        <v>37691644</v>
      </c>
      <c r="O4753" s="21">
        <f t="shared" si="222"/>
        <v>58805140.434203789</v>
      </c>
      <c r="P4753" s="22">
        <f t="shared" si="223"/>
        <v>0</v>
      </c>
      <c r="Q4753" s="20">
        <f t="shared" si="224"/>
        <v>19299356.886840757</v>
      </c>
      <c r="R4753" s="18" t="s">
        <v>2097</v>
      </c>
      <c r="S4753" s="18">
        <v>112</v>
      </c>
    </row>
    <row r="4754" spans="1:19" x14ac:dyDescent="0.25">
      <c r="A4754" s="18" t="s">
        <v>14267</v>
      </c>
      <c r="B4754" s="18" t="s">
        <v>20</v>
      </c>
      <c r="C4754" s="18" t="s">
        <v>21</v>
      </c>
      <c r="D4754" s="18">
        <v>2005</v>
      </c>
      <c r="E4754" s="18">
        <f>VLOOKUP(D4754,'cpi roi'!A:C,2,FALSE)</f>
        <v>195.3</v>
      </c>
      <c r="F4754" s="18" t="s">
        <v>13811</v>
      </c>
      <c r="G4754" s="18">
        <v>7.1</v>
      </c>
      <c r="H4754" s="19">
        <v>110000</v>
      </c>
      <c r="I4754" s="18" t="s">
        <v>14268</v>
      </c>
      <c r="J4754" s="18" t="s">
        <v>14269</v>
      </c>
      <c r="K4754" s="18" t="s">
        <v>11167</v>
      </c>
      <c r="L4754" s="18" t="s">
        <v>5820</v>
      </c>
      <c r="M4754" s="20">
        <v>29000000</v>
      </c>
      <c r="N4754" s="20">
        <v>21733230</v>
      </c>
      <c r="O4754" s="21">
        <f t="shared" si="222"/>
        <v>33907399.800307214</v>
      </c>
      <c r="P4754" s="22">
        <f t="shared" si="223"/>
        <v>74.942172413793102</v>
      </c>
      <c r="Q4754" s="20">
        <f t="shared" si="224"/>
        <v>11128125.960061444</v>
      </c>
      <c r="R4754" s="18" t="s">
        <v>13328</v>
      </c>
      <c r="S4754" s="18">
        <v>103</v>
      </c>
    </row>
    <row r="4755" spans="1:19" x14ac:dyDescent="0.25">
      <c r="A4755" s="18" t="s">
        <v>14270</v>
      </c>
      <c r="B4755" s="18" t="s">
        <v>2004</v>
      </c>
      <c r="C4755" s="18" t="s">
        <v>45</v>
      </c>
      <c r="D4755" s="18">
        <v>2005</v>
      </c>
      <c r="E4755" s="18">
        <f>VLOOKUP(D4755,'cpi roi'!A:C,2,FALSE)</f>
        <v>195.3</v>
      </c>
      <c r="F4755" s="18" t="s">
        <v>13636</v>
      </c>
      <c r="G4755" s="18">
        <v>6.2</v>
      </c>
      <c r="H4755" s="19">
        <v>50000</v>
      </c>
      <c r="I4755" s="18" t="s">
        <v>13444</v>
      </c>
      <c r="J4755" s="18" t="s">
        <v>14271</v>
      </c>
      <c r="K4755" s="18" t="s">
        <v>7181</v>
      </c>
      <c r="L4755" s="18" t="s">
        <v>34</v>
      </c>
      <c r="M4755" s="20">
        <v>15000000</v>
      </c>
      <c r="N4755" s="20">
        <v>47096206</v>
      </c>
      <c r="O4755" s="21">
        <f t="shared" si="222"/>
        <v>73477798.096262157</v>
      </c>
      <c r="P4755" s="22">
        <f t="shared" si="223"/>
        <v>313.97470666666669</v>
      </c>
      <c r="Q4755" s="20">
        <f t="shared" si="224"/>
        <v>24114800.819252431</v>
      </c>
      <c r="R4755" s="18" t="s">
        <v>12460</v>
      </c>
      <c r="S4755" s="18">
        <v>90</v>
      </c>
    </row>
    <row r="4756" spans="1:19" x14ac:dyDescent="0.25">
      <c r="A4756" s="18" t="s">
        <v>14272</v>
      </c>
      <c r="B4756" s="18" t="s">
        <v>20</v>
      </c>
      <c r="C4756" s="18" t="s">
        <v>45</v>
      </c>
      <c r="D4756" s="18">
        <v>2005</v>
      </c>
      <c r="E4756" s="18">
        <f>VLOOKUP(D4756,'cpi roi'!A:C,2,FALSE)</f>
        <v>195.3</v>
      </c>
      <c r="F4756" s="18" t="s">
        <v>14180</v>
      </c>
      <c r="G4756" s="18">
        <v>7.6</v>
      </c>
      <c r="H4756" s="19">
        <v>215000</v>
      </c>
      <c r="I4756" s="18" t="s">
        <v>14273</v>
      </c>
      <c r="J4756" s="18" t="s">
        <v>14273</v>
      </c>
      <c r="K4756" s="18" t="s">
        <v>10038</v>
      </c>
      <c r="L4756" s="18" t="s">
        <v>34</v>
      </c>
      <c r="M4756" s="20">
        <v>6500000</v>
      </c>
      <c r="N4756" s="20">
        <v>39323027</v>
      </c>
      <c r="O4756" s="21">
        <f t="shared" si="222"/>
        <v>61350365.217101887</v>
      </c>
      <c r="P4756" s="22">
        <f t="shared" si="223"/>
        <v>604.96964615384616</v>
      </c>
      <c r="Q4756" s="20">
        <f t="shared" si="224"/>
        <v>20134678.443420377</v>
      </c>
      <c r="R4756" s="18" t="s">
        <v>14274</v>
      </c>
      <c r="S4756" s="18">
        <v>92</v>
      </c>
    </row>
    <row r="4757" spans="1:19" x14ac:dyDescent="0.25">
      <c r="A4757" s="18" t="s">
        <v>14275</v>
      </c>
      <c r="B4757" s="18" t="s">
        <v>20</v>
      </c>
      <c r="C4757" s="18" t="s">
        <v>21</v>
      </c>
      <c r="D4757" s="18">
        <v>2005</v>
      </c>
      <c r="E4757" s="18">
        <f>VLOOKUP(D4757,'cpi roi'!A:C,2,FALSE)</f>
        <v>195.3</v>
      </c>
      <c r="F4757" s="18" t="s">
        <v>13512</v>
      </c>
      <c r="G4757" s="18">
        <v>6</v>
      </c>
      <c r="H4757" s="19">
        <v>83000</v>
      </c>
      <c r="I4757" s="18" t="s">
        <v>12666</v>
      </c>
      <c r="J4757" s="18" t="s">
        <v>14276</v>
      </c>
      <c r="K4757" s="18" t="s">
        <v>71</v>
      </c>
      <c r="L4757" s="18" t="s">
        <v>5820</v>
      </c>
      <c r="M4757" s="20">
        <v>30000000</v>
      </c>
      <c r="N4757" s="20">
        <v>127369981</v>
      </c>
      <c r="O4757" s="21">
        <f t="shared" si="222"/>
        <v>198718039.99334356</v>
      </c>
      <c r="P4757" s="22">
        <f t="shared" si="223"/>
        <v>424.56660333333332</v>
      </c>
      <c r="Q4757" s="20">
        <f t="shared" si="224"/>
        <v>65217604.198668711</v>
      </c>
      <c r="R4757" s="18" t="s">
        <v>184</v>
      </c>
      <c r="S4757" s="18">
        <v>101</v>
      </c>
    </row>
    <row r="4758" spans="1:19" x14ac:dyDescent="0.25">
      <c r="A4758" s="18" t="s">
        <v>14277</v>
      </c>
      <c r="B4758" s="18" t="s">
        <v>2004</v>
      </c>
      <c r="C4758" s="18" t="s">
        <v>45</v>
      </c>
      <c r="D4758" s="18">
        <v>2005</v>
      </c>
      <c r="E4758" s="18">
        <f>VLOOKUP(D4758,'cpi roi'!A:C,2,FALSE)</f>
        <v>195.3</v>
      </c>
      <c r="F4758" s="18" t="s">
        <v>14237</v>
      </c>
      <c r="G4758" s="18">
        <v>5</v>
      </c>
      <c r="H4758" s="19">
        <v>31000</v>
      </c>
      <c r="I4758" s="18" t="s">
        <v>700</v>
      </c>
      <c r="J4758" s="18" t="s">
        <v>8988</v>
      </c>
      <c r="K4758" s="18" t="s">
        <v>8563</v>
      </c>
      <c r="L4758" s="18" t="s">
        <v>5820</v>
      </c>
      <c r="M4758" s="20">
        <v>38000000</v>
      </c>
      <c r="N4758" s="20">
        <v>29621722</v>
      </c>
      <c r="O4758" s="21">
        <f t="shared" si="222"/>
        <v>46214739.853558622</v>
      </c>
      <c r="P4758" s="22">
        <f t="shared" si="223"/>
        <v>77.951899999999995</v>
      </c>
      <c r="Q4758" s="20">
        <f t="shared" si="224"/>
        <v>15167292.370711725</v>
      </c>
      <c r="R4758" s="18" t="s">
        <v>8990</v>
      </c>
      <c r="S4758" s="18">
        <v>97</v>
      </c>
    </row>
    <row r="4759" spans="1:19" x14ac:dyDescent="0.25">
      <c r="A4759" s="18" t="s">
        <v>14278</v>
      </c>
      <c r="B4759" s="18" t="s">
        <v>2004</v>
      </c>
      <c r="C4759" s="18" t="s">
        <v>38</v>
      </c>
      <c r="D4759" s="18">
        <v>2005</v>
      </c>
      <c r="E4759" s="18">
        <f>VLOOKUP(D4759,'cpi roi'!A:C,2,FALSE)</f>
        <v>195.3</v>
      </c>
      <c r="F4759" s="18" t="s">
        <v>14279</v>
      </c>
      <c r="G4759" s="18">
        <v>5.0999999999999996</v>
      </c>
      <c r="H4759" s="19">
        <v>71000</v>
      </c>
      <c r="I4759" s="18" t="s">
        <v>8080</v>
      </c>
      <c r="J4759" s="18" t="s">
        <v>7733</v>
      </c>
      <c r="K4759" s="18" t="s">
        <v>8593</v>
      </c>
      <c r="L4759" s="18" t="s">
        <v>34</v>
      </c>
      <c r="M4759" s="20">
        <v>45000000</v>
      </c>
      <c r="N4759" s="20">
        <v>101393569</v>
      </c>
      <c r="O4759" s="21">
        <f t="shared" si="222"/>
        <v>158190581.02560163</v>
      </c>
      <c r="P4759" s="22">
        <f t="shared" si="223"/>
        <v>225.31904222222221</v>
      </c>
      <c r="Q4759" s="20">
        <f t="shared" si="224"/>
        <v>51916830.00512033</v>
      </c>
      <c r="R4759" s="18" t="s">
        <v>5112</v>
      </c>
      <c r="S4759" s="18">
        <v>115</v>
      </c>
    </row>
    <row r="4760" spans="1:19" x14ac:dyDescent="0.25">
      <c r="A4760" s="18" t="s">
        <v>14280</v>
      </c>
      <c r="B4760" s="18" t="s">
        <v>2004</v>
      </c>
      <c r="C4760" s="18" t="s">
        <v>45</v>
      </c>
      <c r="D4760" s="18">
        <v>2005</v>
      </c>
      <c r="E4760" s="18">
        <f>VLOOKUP(D4760,'cpi roi'!A:C,2,FALSE)</f>
        <v>195.3</v>
      </c>
      <c r="F4760" s="18" t="s">
        <v>14057</v>
      </c>
      <c r="G4760" s="18">
        <v>5.8</v>
      </c>
      <c r="H4760" s="19">
        <v>21000</v>
      </c>
      <c r="I4760" s="18" t="s">
        <v>5754</v>
      </c>
      <c r="J4760" s="18" t="s">
        <v>998</v>
      </c>
      <c r="K4760" s="18" t="s">
        <v>7043</v>
      </c>
      <c r="L4760" s="18" t="s">
        <v>34</v>
      </c>
      <c r="M4760" s="20">
        <v>35000000</v>
      </c>
      <c r="N4760" s="20">
        <v>34252847</v>
      </c>
      <c r="O4760" s="21">
        <f t="shared" si="222"/>
        <v>53440053.665642597</v>
      </c>
      <c r="P4760" s="22">
        <f t="shared" si="223"/>
        <v>97.865277142857138</v>
      </c>
      <c r="Q4760" s="20">
        <f t="shared" si="224"/>
        <v>17538580.13312852</v>
      </c>
      <c r="R4760" s="18" t="s">
        <v>48</v>
      </c>
      <c r="S4760" s="18">
        <v>113</v>
      </c>
    </row>
    <row r="4761" spans="1:19" x14ac:dyDescent="0.25">
      <c r="A4761" s="18" t="s">
        <v>3061</v>
      </c>
      <c r="B4761" s="18" t="s">
        <v>2004</v>
      </c>
      <c r="C4761" s="18" t="s">
        <v>45</v>
      </c>
      <c r="D4761" s="18">
        <v>2005</v>
      </c>
      <c r="E4761" s="18">
        <f>VLOOKUP(D4761,'cpi roi'!A:C,2,FALSE)</f>
        <v>195.3</v>
      </c>
      <c r="F4761" s="18" t="s">
        <v>13542</v>
      </c>
      <c r="G4761" s="18">
        <v>6.2</v>
      </c>
      <c r="H4761" s="19">
        <v>43000</v>
      </c>
      <c r="I4761" s="18" t="s">
        <v>9066</v>
      </c>
      <c r="J4761" s="18" t="s">
        <v>1140</v>
      </c>
      <c r="K4761" s="18" t="s">
        <v>2136</v>
      </c>
      <c r="L4761" s="18" t="s">
        <v>34</v>
      </c>
      <c r="M4761" s="20">
        <v>30000000</v>
      </c>
      <c r="N4761" s="20">
        <v>50605163</v>
      </c>
      <c r="O4761" s="21">
        <f t="shared" si="222"/>
        <v>78952345.960573465</v>
      </c>
      <c r="P4761" s="22">
        <f t="shared" si="223"/>
        <v>168.68387666666666</v>
      </c>
      <c r="Q4761" s="20">
        <f t="shared" si="224"/>
        <v>25911501.792114694</v>
      </c>
      <c r="R4761" s="18" t="s">
        <v>9112</v>
      </c>
      <c r="S4761" s="18">
        <v>104</v>
      </c>
    </row>
    <row r="4762" spans="1:19" x14ac:dyDescent="0.25">
      <c r="A4762" s="18" t="s">
        <v>14281</v>
      </c>
      <c r="B4762" s="18" t="s">
        <v>2004</v>
      </c>
      <c r="C4762" s="18" t="s">
        <v>45</v>
      </c>
      <c r="D4762" s="18">
        <v>2005</v>
      </c>
      <c r="E4762" s="18">
        <f>VLOOKUP(D4762,'cpi roi'!A:C,2,FALSE)</f>
        <v>195.3</v>
      </c>
      <c r="F4762" s="18" t="s">
        <v>14282</v>
      </c>
      <c r="G4762" s="18">
        <v>7.1</v>
      </c>
      <c r="H4762" s="19">
        <v>19000</v>
      </c>
      <c r="I4762" s="18" t="s">
        <v>14283</v>
      </c>
      <c r="J4762" s="18" t="s">
        <v>14284</v>
      </c>
      <c r="K4762" s="18" t="s">
        <v>12658</v>
      </c>
      <c r="L4762" s="18" t="s">
        <v>34</v>
      </c>
      <c r="M4762" s="20">
        <v>0</v>
      </c>
      <c r="N4762" s="20">
        <v>9950133</v>
      </c>
      <c r="O4762" s="21">
        <f t="shared" si="222"/>
        <v>15523837.814132104</v>
      </c>
      <c r="P4762" s="22">
        <f t="shared" si="223"/>
        <v>0</v>
      </c>
      <c r="Q4762" s="20">
        <f t="shared" si="224"/>
        <v>5094794.1628264207</v>
      </c>
      <c r="R4762" s="18" t="s">
        <v>3747</v>
      </c>
      <c r="S4762" s="18">
        <v>107</v>
      </c>
    </row>
    <row r="4763" spans="1:19" x14ac:dyDescent="0.25">
      <c r="A4763" s="18" t="s">
        <v>14285</v>
      </c>
      <c r="B4763" s="18" t="s">
        <v>2004</v>
      </c>
      <c r="C4763" s="18" t="s">
        <v>38</v>
      </c>
      <c r="D4763" s="18">
        <v>2005</v>
      </c>
      <c r="E4763" s="18">
        <f>VLOOKUP(D4763,'cpi roi'!A:C,2,FALSE)</f>
        <v>195.3</v>
      </c>
      <c r="F4763" s="18" t="s">
        <v>13926</v>
      </c>
      <c r="G4763" s="18">
        <v>4.5</v>
      </c>
      <c r="H4763" s="19">
        <v>68000</v>
      </c>
      <c r="I4763" s="18" t="s">
        <v>8059</v>
      </c>
      <c r="J4763" s="18" t="s">
        <v>8028</v>
      </c>
      <c r="K4763" s="18" t="s">
        <v>8503</v>
      </c>
      <c r="L4763" s="18" t="s">
        <v>34</v>
      </c>
      <c r="M4763" s="20">
        <v>113000000</v>
      </c>
      <c r="N4763" s="20">
        <v>71022693</v>
      </c>
      <c r="O4763" s="21">
        <f t="shared" si="222"/>
        <v>110807038.18279569</v>
      </c>
      <c r="P4763" s="22">
        <f t="shared" si="223"/>
        <v>62.851940707964602</v>
      </c>
      <c r="Q4763" s="20">
        <f t="shared" si="224"/>
        <v>36365946.236559138</v>
      </c>
      <c r="R4763" s="18" t="s">
        <v>35</v>
      </c>
      <c r="S4763" s="18">
        <v>101</v>
      </c>
    </row>
    <row r="4764" spans="1:19" x14ac:dyDescent="0.25">
      <c r="A4764" s="18" t="s">
        <v>14286</v>
      </c>
      <c r="B4764" s="18" t="s">
        <v>20</v>
      </c>
      <c r="C4764" s="18" t="s">
        <v>21</v>
      </c>
      <c r="D4764" s="18">
        <v>2005</v>
      </c>
      <c r="E4764" s="18">
        <f>VLOOKUP(D4764,'cpi roi'!A:C,2,FALSE)</f>
        <v>195.3</v>
      </c>
      <c r="F4764" s="18" t="s">
        <v>14024</v>
      </c>
      <c r="G4764" s="18">
        <v>6.9</v>
      </c>
      <c r="H4764" s="19">
        <v>127000</v>
      </c>
      <c r="I4764" s="18" t="s">
        <v>12788</v>
      </c>
      <c r="J4764" s="18" t="s">
        <v>12788</v>
      </c>
      <c r="K4764" s="18" t="s">
        <v>9716</v>
      </c>
      <c r="L4764" s="18" t="s">
        <v>34</v>
      </c>
      <c r="M4764" s="20">
        <v>50000000</v>
      </c>
      <c r="N4764" s="20">
        <v>93974620</v>
      </c>
      <c r="O4764" s="21">
        <f t="shared" si="222"/>
        <v>146615804.98719916</v>
      </c>
      <c r="P4764" s="22">
        <f t="shared" si="223"/>
        <v>187.94924</v>
      </c>
      <c r="Q4764" s="20">
        <f t="shared" si="224"/>
        <v>48118084.997439831</v>
      </c>
      <c r="R4764" s="18" t="s">
        <v>27</v>
      </c>
      <c r="S4764" s="18">
        <v>128</v>
      </c>
    </row>
    <row r="4765" spans="1:19" x14ac:dyDescent="0.25">
      <c r="A4765" s="18" t="s">
        <v>14287</v>
      </c>
      <c r="B4765" s="18" t="s">
        <v>20</v>
      </c>
      <c r="C4765" s="18" t="s">
        <v>21</v>
      </c>
      <c r="D4765" s="18">
        <v>2005</v>
      </c>
      <c r="E4765" s="18">
        <f>VLOOKUP(D4765,'cpi roi'!A:C,2,FALSE)</f>
        <v>195.3</v>
      </c>
      <c r="F4765" s="18" t="s">
        <v>14194</v>
      </c>
      <c r="G4765" s="18">
        <v>7.3</v>
      </c>
      <c r="H4765" s="19">
        <v>41000</v>
      </c>
      <c r="I4765" s="18" t="s">
        <v>12724</v>
      </c>
      <c r="J4765" s="18" t="s">
        <v>11742</v>
      </c>
      <c r="K4765" s="18" t="s">
        <v>11000</v>
      </c>
      <c r="L4765" s="18" t="s">
        <v>34</v>
      </c>
      <c r="M4765" s="20">
        <v>35000000</v>
      </c>
      <c r="N4765" s="20">
        <v>25211175</v>
      </c>
      <c r="O4765" s="21">
        <f t="shared" si="222"/>
        <v>39333563.863287248</v>
      </c>
      <c r="P4765" s="22">
        <f t="shared" si="223"/>
        <v>72.031928571428566</v>
      </c>
      <c r="Q4765" s="20">
        <f t="shared" si="224"/>
        <v>12908947.77265745</v>
      </c>
      <c r="R4765" s="18" t="s">
        <v>27</v>
      </c>
      <c r="S4765" s="18">
        <v>126</v>
      </c>
    </row>
    <row r="4766" spans="1:19" x14ac:dyDescent="0.25">
      <c r="A4766" s="18" t="s">
        <v>14288</v>
      </c>
      <c r="B4766" s="18" t="s">
        <v>20</v>
      </c>
      <c r="C4766" s="18" t="s">
        <v>108</v>
      </c>
      <c r="D4766" s="18">
        <v>2005</v>
      </c>
      <c r="E4766" s="18">
        <f>VLOOKUP(D4766,'cpi roi'!A:C,2,FALSE)</f>
        <v>195.3</v>
      </c>
      <c r="F4766" s="18" t="s">
        <v>14149</v>
      </c>
      <c r="G4766" s="18">
        <v>6.6</v>
      </c>
      <c r="H4766" s="19">
        <v>72000</v>
      </c>
      <c r="I4766" s="18" t="s">
        <v>13237</v>
      </c>
      <c r="J4766" s="18" t="s">
        <v>13497</v>
      </c>
      <c r="K4766" s="18" t="s">
        <v>10333</v>
      </c>
      <c r="L4766" s="18" t="s">
        <v>34</v>
      </c>
      <c r="M4766" s="20">
        <v>22000000</v>
      </c>
      <c r="N4766" s="20">
        <v>57479076</v>
      </c>
      <c r="O4766" s="21">
        <f t="shared" si="222"/>
        <v>89676776.5345622</v>
      </c>
      <c r="P4766" s="22">
        <f t="shared" si="223"/>
        <v>261.26852727272728</v>
      </c>
      <c r="Q4766" s="20">
        <f t="shared" si="224"/>
        <v>29431170.50691244</v>
      </c>
      <c r="R4766" s="18" t="s">
        <v>14289</v>
      </c>
      <c r="S4766" s="18">
        <v>108</v>
      </c>
    </row>
    <row r="4767" spans="1:19" x14ac:dyDescent="0.25">
      <c r="A4767" s="18" t="s">
        <v>14290</v>
      </c>
      <c r="B4767" s="18" t="s">
        <v>20</v>
      </c>
      <c r="C4767" s="18" t="s">
        <v>45</v>
      </c>
      <c r="D4767" s="18">
        <v>2005</v>
      </c>
      <c r="E4767" s="18">
        <f>VLOOKUP(D4767,'cpi roi'!A:C,2,FALSE)</f>
        <v>195.3</v>
      </c>
      <c r="F4767" s="18" t="s">
        <v>14291</v>
      </c>
      <c r="G4767" s="18">
        <v>6.2</v>
      </c>
      <c r="H4767" s="19">
        <v>12000</v>
      </c>
      <c r="I4767" s="18" t="s">
        <v>6313</v>
      </c>
      <c r="J4767" s="18" t="s">
        <v>6313</v>
      </c>
      <c r="K4767" s="18" t="s">
        <v>14292</v>
      </c>
      <c r="L4767" s="18" t="s">
        <v>34</v>
      </c>
      <c r="M4767" s="20">
        <v>0</v>
      </c>
      <c r="N4767" s="20">
        <v>2935242</v>
      </c>
      <c r="O4767" s="21">
        <f t="shared" si="222"/>
        <v>4579458.4608294927</v>
      </c>
      <c r="P4767" s="22">
        <f t="shared" si="223"/>
        <v>0</v>
      </c>
      <c r="Q4767" s="20">
        <f t="shared" si="224"/>
        <v>1502940.0921658985</v>
      </c>
      <c r="R4767" s="18" t="s">
        <v>84</v>
      </c>
      <c r="S4767" s="18">
        <v>105</v>
      </c>
    </row>
    <row r="4768" spans="1:19" x14ac:dyDescent="0.25">
      <c r="A4768" s="18" t="s">
        <v>14293</v>
      </c>
      <c r="B4768" s="18" t="s">
        <v>37</v>
      </c>
      <c r="C4768" s="18" t="s">
        <v>45</v>
      </c>
      <c r="D4768" s="18">
        <v>2005</v>
      </c>
      <c r="E4768" s="18">
        <f>VLOOKUP(D4768,'cpi roi'!A:C,2,FALSE)</f>
        <v>195.3</v>
      </c>
      <c r="F4768" s="18" t="s">
        <v>13506</v>
      </c>
      <c r="G4768" s="18">
        <v>5.5</v>
      </c>
      <c r="H4768" s="19">
        <v>29000</v>
      </c>
      <c r="I4768" s="18" t="s">
        <v>1161</v>
      </c>
      <c r="J4768" s="18" t="s">
        <v>14294</v>
      </c>
      <c r="K4768" s="18" t="s">
        <v>13189</v>
      </c>
      <c r="L4768" s="18" t="s">
        <v>34</v>
      </c>
      <c r="M4768" s="20">
        <v>10000000</v>
      </c>
      <c r="N4768" s="20">
        <v>19770475</v>
      </c>
      <c r="O4768" s="21">
        <f t="shared" si="222"/>
        <v>30845180.401945721</v>
      </c>
      <c r="P4768" s="22">
        <f t="shared" si="223"/>
        <v>197.70475000000002</v>
      </c>
      <c r="Q4768" s="20">
        <f t="shared" si="224"/>
        <v>10123131.080389144</v>
      </c>
      <c r="R4768" s="18" t="s">
        <v>65</v>
      </c>
      <c r="S4768" s="18">
        <v>100</v>
      </c>
    </row>
    <row r="4769" spans="1:19" x14ac:dyDescent="0.25">
      <c r="A4769" s="18" t="s">
        <v>14295</v>
      </c>
      <c r="B4769" s="18" t="s">
        <v>20</v>
      </c>
      <c r="C4769" s="18" t="s">
        <v>38</v>
      </c>
      <c r="D4769" s="18">
        <v>2005</v>
      </c>
      <c r="E4769" s="18">
        <f>VLOOKUP(D4769,'cpi roi'!A:C,2,FALSE)</f>
        <v>195.3</v>
      </c>
      <c r="F4769" s="18" t="s">
        <v>13695</v>
      </c>
      <c r="G4769" s="18">
        <v>7</v>
      </c>
      <c r="H4769" s="19">
        <v>100000</v>
      </c>
      <c r="I4769" s="18" t="s">
        <v>12483</v>
      </c>
      <c r="J4769" s="18" t="s">
        <v>2911</v>
      </c>
      <c r="K4769" s="18" t="s">
        <v>7346</v>
      </c>
      <c r="L4769" s="18" t="s">
        <v>26</v>
      </c>
      <c r="M4769" s="20">
        <v>45000000</v>
      </c>
      <c r="N4769" s="20">
        <v>50871113</v>
      </c>
      <c r="O4769" s="21">
        <f t="shared" si="222"/>
        <v>79367271.536610335</v>
      </c>
      <c r="P4769" s="22">
        <f t="shared" si="223"/>
        <v>113.04691777777778</v>
      </c>
      <c r="Q4769" s="20">
        <f t="shared" si="224"/>
        <v>26047676.907322068</v>
      </c>
      <c r="R4769" s="18" t="s">
        <v>13657</v>
      </c>
      <c r="S4769" s="18">
        <v>103</v>
      </c>
    </row>
    <row r="4770" spans="1:19" x14ac:dyDescent="0.25">
      <c r="A4770" s="18" t="s">
        <v>14296</v>
      </c>
      <c r="B4770" s="18" t="s">
        <v>20</v>
      </c>
      <c r="C4770" s="18" t="s">
        <v>38</v>
      </c>
      <c r="D4770" s="18">
        <v>2005</v>
      </c>
      <c r="E4770" s="18">
        <f>VLOOKUP(D4770,'cpi roi'!A:C,2,FALSE)</f>
        <v>195.3</v>
      </c>
      <c r="F4770" s="18" t="s">
        <v>13670</v>
      </c>
      <c r="G4770" s="18">
        <v>6.5</v>
      </c>
      <c r="H4770" s="19">
        <v>108000</v>
      </c>
      <c r="I4770" s="18" t="s">
        <v>14297</v>
      </c>
      <c r="J4770" s="18" t="s">
        <v>14298</v>
      </c>
      <c r="K4770" s="18" t="s">
        <v>4462</v>
      </c>
      <c r="L4770" s="18" t="s">
        <v>34</v>
      </c>
      <c r="M4770" s="20">
        <v>52000000</v>
      </c>
      <c r="N4770" s="20">
        <v>77663556</v>
      </c>
      <c r="O4770" s="21">
        <f t="shared" si="222"/>
        <v>121167872.57142857</v>
      </c>
      <c r="P4770" s="22">
        <f t="shared" si="223"/>
        <v>149.35299230769229</v>
      </c>
      <c r="Q4770" s="20">
        <f t="shared" si="224"/>
        <v>39766285.714285716</v>
      </c>
      <c r="R4770" s="18" t="s">
        <v>3747</v>
      </c>
      <c r="S4770" s="18">
        <v>113</v>
      </c>
    </row>
    <row r="4771" spans="1:19" x14ac:dyDescent="0.25">
      <c r="A4771" s="18" t="s">
        <v>14299</v>
      </c>
      <c r="B4771" s="18" t="s">
        <v>37</v>
      </c>
      <c r="C4771" s="18" t="s">
        <v>67</v>
      </c>
      <c r="D4771" s="18">
        <v>2005</v>
      </c>
      <c r="E4771" s="18">
        <f>VLOOKUP(D4771,'cpi roi'!A:C,2,FALSE)</f>
        <v>195.3</v>
      </c>
      <c r="F4771" s="18" t="s">
        <v>14053</v>
      </c>
      <c r="G4771" s="18">
        <v>7.4</v>
      </c>
      <c r="H4771" s="19">
        <v>29000</v>
      </c>
      <c r="I4771" s="18" t="s">
        <v>4393</v>
      </c>
      <c r="J4771" s="18" t="s">
        <v>7301</v>
      </c>
      <c r="K4771" s="18" t="s">
        <v>12997</v>
      </c>
      <c r="L4771" s="18" t="s">
        <v>34</v>
      </c>
      <c r="M4771" s="20">
        <v>26000000</v>
      </c>
      <c r="N4771" s="20">
        <v>15431177</v>
      </c>
      <c r="O4771" s="21">
        <f t="shared" si="222"/>
        <v>24075164.525857653</v>
      </c>
      <c r="P4771" s="22">
        <f t="shared" si="223"/>
        <v>59.35068076923077</v>
      </c>
      <c r="Q4771" s="20">
        <f t="shared" si="224"/>
        <v>7901268.3051715307</v>
      </c>
      <c r="R4771" s="18" t="s">
        <v>14300</v>
      </c>
      <c r="S4771" s="18">
        <v>120</v>
      </c>
    </row>
    <row r="4772" spans="1:19" x14ac:dyDescent="0.25">
      <c r="A4772" s="18" t="s">
        <v>14301</v>
      </c>
      <c r="B4772" s="18" t="s">
        <v>20</v>
      </c>
      <c r="C4772" s="18" t="s">
        <v>21</v>
      </c>
      <c r="D4772" s="18">
        <v>2005</v>
      </c>
      <c r="E4772" s="18">
        <f>VLOOKUP(D4772,'cpi roi'!A:C,2,FALSE)</f>
        <v>195.3</v>
      </c>
      <c r="F4772" s="18" t="s">
        <v>14302</v>
      </c>
      <c r="G4772" s="18">
        <v>7.3</v>
      </c>
      <c r="H4772" s="19">
        <v>76000</v>
      </c>
      <c r="I4772" s="18" t="s">
        <v>11705</v>
      </c>
      <c r="J4772" s="18" t="s">
        <v>11705</v>
      </c>
      <c r="K4772" s="18" t="s">
        <v>7122</v>
      </c>
      <c r="L4772" s="18" t="s">
        <v>457</v>
      </c>
      <c r="M4772" s="20">
        <v>0</v>
      </c>
      <c r="N4772" s="20">
        <v>16197824</v>
      </c>
      <c r="O4772" s="21">
        <f t="shared" si="222"/>
        <v>25271259.461341523</v>
      </c>
      <c r="P4772" s="22">
        <f t="shared" si="223"/>
        <v>0</v>
      </c>
      <c r="Q4772" s="20">
        <f t="shared" si="224"/>
        <v>8293816.6922683045</v>
      </c>
      <c r="R4772" s="18" t="s">
        <v>983</v>
      </c>
      <c r="S4772" s="18">
        <v>117</v>
      </c>
    </row>
    <row r="4773" spans="1:19" x14ac:dyDescent="0.25">
      <c r="A4773" s="18" t="s">
        <v>14303</v>
      </c>
      <c r="B4773" s="18" t="s">
        <v>20</v>
      </c>
      <c r="C4773" s="18" t="s">
        <v>67</v>
      </c>
      <c r="D4773" s="18">
        <v>2005</v>
      </c>
      <c r="E4773" s="18">
        <f>VLOOKUP(D4773,'cpi roi'!A:C,2,FALSE)</f>
        <v>195.3</v>
      </c>
      <c r="F4773" s="18" t="s">
        <v>12064</v>
      </c>
      <c r="G4773" s="18">
        <v>5.4</v>
      </c>
      <c r="H4773" s="19">
        <v>45000</v>
      </c>
      <c r="I4773" s="18" t="s">
        <v>5173</v>
      </c>
      <c r="J4773" s="18" t="s">
        <v>14304</v>
      </c>
      <c r="K4773" s="18" t="s">
        <v>14305</v>
      </c>
      <c r="L4773" s="18" t="s">
        <v>34</v>
      </c>
      <c r="M4773" s="20">
        <v>40000000</v>
      </c>
      <c r="N4773" s="20">
        <v>46563961</v>
      </c>
      <c r="O4773" s="21">
        <f t="shared" si="222"/>
        <v>72647408.687660009</v>
      </c>
      <c r="P4773" s="22">
        <f t="shared" si="223"/>
        <v>116.4099025</v>
      </c>
      <c r="Q4773" s="20">
        <f t="shared" si="224"/>
        <v>23842273.937532</v>
      </c>
      <c r="R4773" s="18" t="s">
        <v>14306</v>
      </c>
      <c r="S4773" s="18">
        <v>117</v>
      </c>
    </row>
    <row r="4774" spans="1:19" x14ac:dyDescent="0.25">
      <c r="A4774" s="18" t="s">
        <v>14307</v>
      </c>
      <c r="B4774" s="18" t="s">
        <v>2004</v>
      </c>
      <c r="C4774" s="18" t="s">
        <v>45</v>
      </c>
      <c r="D4774" s="18">
        <v>2005</v>
      </c>
      <c r="E4774" s="18">
        <f>VLOOKUP(D4774,'cpi roi'!A:C,2,FALSE)</f>
        <v>195.3</v>
      </c>
      <c r="F4774" s="18" t="s">
        <v>12639</v>
      </c>
      <c r="G4774" s="18">
        <v>4.8</v>
      </c>
      <c r="H4774" s="19">
        <v>70000</v>
      </c>
      <c r="I4774" s="18" t="s">
        <v>1590</v>
      </c>
      <c r="J4774" s="18" t="s">
        <v>1590</v>
      </c>
      <c r="K4774" s="18" t="s">
        <v>5214</v>
      </c>
      <c r="L4774" s="18" t="s">
        <v>34</v>
      </c>
      <c r="M4774" s="20">
        <v>85000000</v>
      </c>
      <c r="N4774" s="20">
        <v>131426169</v>
      </c>
      <c r="O4774" s="21">
        <f t="shared" si="222"/>
        <v>205046357.88172042</v>
      </c>
      <c r="P4774" s="22">
        <f t="shared" si="223"/>
        <v>154.61902235294119</v>
      </c>
      <c r="Q4774" s="20">
        <f t="shared" si="224"/>
        <v>67294505.376344085</v>
      </c>
      <c r="R4774" s="18" t="s">
        <v>35</v>
      </c>
      <c r="S4774" s="18">
        <v>102</v>
      </c>
    </row>
    <row r="4775" spans="1:19" x14ac:dyDescent="0.25">
      <c r="A4775" s="18" t="s">
        <v>14308</v>
      </c>
      <c r="B4775" s="18" t="s">
        <v>37</v>
      </c>
      <c r="C4775" s="18" t="s">
        <v>394</v>
      </c>
      <c r="D4775" s="18">
        <v>2005</v>
      </c>
      <c r="E4775" s="18">
        <f>VLOOKUP(D4775,'cpi roi'!A:C,2,FALSE)</f>
        <v>195.3</v>
      </c>
      <c r="F4775" s="18" t="s">
        <v>14014</v>
      </c>
      <c r="G4775" s="18">
        <v>6.4</v>
      </c>
      <c r="H4775" s="19">
        <v>58000</v>
      </c>
      <c r="I4775" s="18" t="s">
        <v>14309</v>
      </c>
      <c r="J4775" s="18" t="s">
        <v>14310</v>
      </c>
      <c r="K4775" s="18" t="s">
        <v>13615</v>
      </c>
      <c r="L4775" s="18" t="s">
        <v>34</v>
      </c>
      <c r="M4775" s="20">
        <v>30000000</v>
      </c>
      <c r="N4775" s="20">
        <v>110013167</v>
      </c>
      <c r="O4775" s="21">
        <f t="shared" si="222"/>
        <v>171638566.23092678</v>
      </c>
      <c r="P4775" s="22">
        <f t="shared" si="223"/>
        <v>366.71055666666666</v>
      </c>
      <c r="Q4775" s="20">
        <f t="shared" si="224"/>
        <v>56330346.646185353</v>
      </c>
      <c r="R4775" s="18" t="s">
        <v>13871</v>
      </c>
      <c r="S4775" s="18">
        <v>80</v>
      </c>
    </row>
    <row r="4776" spans="1:19" x14ac:dyDescent="0.25">
      <c r="A4776" s="18" t="s">
        <v>14311</v>
      </c>
      <c r="B4776" s="18" t="s">
        <v>20</v>
      </c>
      <c r="C4776" s="18" t="s">
        <v>45</v>
      </c>
      <c r="D4776" s="18">
        <v>2005</v>
      </c>
      <c r="E4776" s="18">
        <f>VLOOKUP(D4776,'cpi roi'!A:C,2,FALSE)</f>
        <v>195.3</v>
      </c>
      <c r="F4776" s="18" t="s">
        <v>14312</v>
      </c>
      <c r="G4776" s="18">
        <v>7.8</v>
      </c>
      <c r="H4776" s="19">
        <v>47000</v>
      </c>
      <c r="I4776" s="18" t="s">
        <v>13289</v>
      </c>
      <c r="J4776" s="18" t="s">
        <v>13289</v>
      </c>
      <c r="K4776" s="18" t="s">
        <v>10193</v>
      </c>
      <c r="L4776" s="18" t="s">
        <v>3814</v>
      </c>
      <c r="M4776" s="20">
        <v>0</v>
      </c>
      <c r="N4776" s="20">
        <v>2421577</v>
      </c>
      <c r="O4776" s="21">
        <f t="shared" si="222"/>
        <v>3778056.8965693801</v>
      </c>
      <c r="P4776" s="22">
        <f t="shared" si="223"/>
        <v>0</v>
      </c>
      <c r="Q4776" s="20">
        <f t="shared" si="224"/>
        <v>1239926.7793138761</v>
      </c>
      <c r="R4776" s="18" t="s">
        <v>13291</v>
      </c>
      <c r="S4776" s="18">
        <v>94</v>
      </c>
    </row>
    <row r="4777" spans="1:19" x14ac:dyDescent="0.25">
      <c r="A4777" s="18" t="s">
        <v>14313</v>
      </c>
      <c r="B4777" s="18" t="s">
        <v>20</v>
      </c>
      <c r="C4777" s="18" t="s">
        <v>38</v>
      </c>
      <c r="D4777" s="18">
        <v>2005</v>
      </c>
      <c r="E4777" s="18">
        <f>VLOOKUP(D4777,'cpi roi'!A:C,2,FALSE)</f>
        <v>195.3</v>
      </c>
      <c r="F4777" s="18" t="s">
        <v>14065</v>
      </c>
      <c r="G4777" s="18">
        <v>2.9</v>
      </c>
      <c r="H4777" s="19">
        <v>34000</v>
      </c>
      <c r="I4777" s="18" t="s">
        <v>13142</v>
      </c>
      <c r="J4777" s="18" t="s">
        <v>14314</v>
      </c>
      <c r="K4777" s="18" t="s">
        <v>14315</v>
      </c>
      <c r="L4777" s="18" t="s">
        <v>5820</v>
      </c>
      <c r="M4777" s="20">
        <v>25000000</v>
      </c>
      <c r="N4777" s="20">
        <v>3650275</v>
      </c>
      <c r="O4777" s="21">
        <f t="shared" si="222"/>
        <v>5695027.0993343573</v>
      </c>
      <c r="P4777" s="22">
        <f t="shared" si="223"/>
        <v>14.601100000000001</v>
      </c>
      <c r="Q4777" s="20">
        <f t="shared" si="224"/>
        <v>1869060.4198668713</v>
      </c>
      <c r="R4777" s="18" t="s">
        <v>13145</v>
      </c>
      <c r="S4777" s="18">
        <v>95</v>
      </c>
    </row>
    <row r="4778" spans="1:19" x14ac:dyDescent="0.25">
      <c r="A4778" s="18" t="s">
        <v>14316</v>
      </c>
      <c r="B4778" s="18" t="s">
        <v>20</v>
      </c>
      <c r="C4778" s="18" t="s">
        <v>29</v>
      </c>
      <c r="D4778" s="18">
        <v>2005</v>
      </c>
      <c r="E4778" s="18">
        <f>VLOOKUP(D4778,'cpi roi'!A:C,2,FALSE)</f>
        <v>195.3</v>
      </c>
      <c r="F4778" s="18" t="s">
        <v>14317</v>
      </c>
      <c r="G4778" s="18">
        <v>7.4</v>
      </c>
      <c r="H4778" s="19">
        <v>39000</v>
      </c>
      <c r="I4778" s="18" t="s">
        <v>1881</v>
      </c>
      <c r="J4778" s="18" t="s">
        <v>11366</v>
      </c>
      <c r="K4778" s="18" t="s">
        <v>1881</v>
      </c>
      <c r="L4778" s="18" t="s">
        <v>457</v>
      </c>
      <c r="M4778" s="20">
        <v>15000000</v>
      </c>
      <c r="N4778" s="20">
        <v>12045362</v>
      </c>
      <c r="O4778" s="21">
        <f t="shared" si="222"/>
        <v>18792738.358422939</v>
      </c>
      <c r="P4778" s="22">
        <f t="shared" si="223"/>
        <v>80.302413333333334</v>
      </c>
      <c r="Q4778" s="20">
        <f t="shared" si="224"/>
        <v>6167620.0716845877</v>
      </c>
      <c r="R4778" s="18" t="s">
        <v>12254</v>
      </c>
      <c r="S4778" s="18">
        <v>121</v>
      </c>
    </row>
    <row r="4779" spans="1:19" x14ac:dyDescent="0.25">
      <c r="A4779" s="18" t="s">
        <v>14318</v>
      </c>
      <c r="B4779" s="18" t="s">
        <v>20</v>
      </c>
      <c r="C4779" s="18" t="s">
        <v>38</v>
      </c>
      <c r="D4779" s="18">
        <v>2005</v>
      </c>
      <c r="E4779" s="18">
        <f>VLOOKUP(D4779,'cpi roi'!A:C,2,FALSE)</f>
        <v>195.3</v>
      </c>
      <c r="F4779" s="18" t="s">
        <v>14319</v>
      </c>
      <c r="G4779" s="18">
        <v>6.3</v>
      </c>
      <c r="H4779" s="19">
        <v>30000</v>
      </c>
      <c r="I4779" s="18" t="s">
        <v>14320</v>
      </c>
      <c r="J4779" s="18" t="s">
        <v>14321</v>
      </c>
      <c r="K4779" s="18" t="s">
        <v>14322</v>
      </c>
      <c r="L4779" s="18" t="s">
        <v>34</v>
      </c>
      <c r="M4779" s="20">
        <v>3200000</v>
      </c>
      <c r="N4779" s="20">
        <v>719135</v>
      </c>
      <c r="O4779" s="21">
        <f t="shared" si="222"/>
        <v>1121968.4306195595</v>
      </c>
      <c r="P4779" s="22">
        <f t="shared" si="223"/>
        <v>22.47296875</v>
      </c>
      <c r="Q4779" s="20">
        <f t="shared" si="224"/>
        <v>368220.68612391193</v>
      </c>
      <c r="R4779" s="18" t="s">
        <v>8990</v>
      </c>
      <c r="S4779" s="18">
        <v>95</v>
      </c>
    </row>
    <row r="4780" spans="1:19" x14ac:dyDescent="0.25">
      <c r="A4780" s="18" t="s">
        <v>14323</v>
      </c>
      <c r="B4780" s="18" t="s">
        <v>37</v>
      </c>
      <c r="C4780" s="18" t="s">
        <v>29</v>
      </c>
      <c r="D4780" s="18">
        <v>2005</v>
      </c>
      <c r="E4780" s="18">
        <f>VLOOKUP(D4780,'cpi roi'!A:C,2,FALSE)</f>
        <v>195.3</v>
      </c>
      <c r="F4780" s="18" t="s">
        <v>14324</v>
      </c>
      <c r="G4780" s="18">
        <v>6.7</v>
      </c>
      <c r="H4780" s="19">
        <v>61000</v>
      </c>
      <c r="I4780" s="18" t="s">
        <v>8621</v>
      </c>
      <c r="J4780" s="18" t="s">
        <v>14325</v>
      </c>
      <c r="K4780" s="18" t="s">
        <v>14326</v>
      </c>
      <c r="L4780" s="18" t="s">
        <v>34</v>
      </c>
      <c r="M4780" s="20">
        <v>10000000</v>
      </c>
      <c r="N4780" s="20">
        <v>27610873</v>
      </c>
      <c r="O4780" s="21">
        <f t="shared" si="222"/>
        <v>43077485.934971832</v>
      </c>
      <c r="P4780" s="22">
        <f t="shared" si="223"/>
        <v>276.10872999999998</v>
      </c>
      <c r="Q4780" s="20">
        <f t="shared" si="224"/>
        <v>14137671.786994368</v>
      </c>
      <c r="R4780" s="18" t="s">
        <v>14327</v>
      </c>
      <c r="S4780" s="18">
        <v>118</v>
      </c>
    </row>
    <row r="4781" spans="1:19" x14ac:dyDescent="0.25">
      <c r="A4781" s="18" t="s">
        <v>14328</v>
      </c>
      <c r="B4781" s="18" t="s">
        <v>20</v>
      </c>
      <c r="C4781" s="18" t="s">
        <v>67</v>
      </c>
      <c r="D4781" s="18">
        <v>2005</v>
      </c>
      <c r="E4781" s="18">
        <f>VLOOKUP(D4781,'cpi roi'!A:C,2,FALSE)</f>
        <v>195.3</v>
      </c>
      <c r="F4781" s="18" t="s">
        <v>14329</v>
      </c>
      <c r="G4781" s="18">
        <v>6.5</v>
      </c>
      <c r="H4781" s="19">
        <v>11000</v>
      </c>
      <c r="I4781" s="18" t="s">
        <v>9431</v>
      </c>
      <c r="J4781" s="18" t="s">
        <v>9431</v>
      </c>
      <c r="K4781" s="18" t="s">
        <v>14330</v>
      </c>
      <c r="L4781" s="18" t="s">
        <v>34</v>
      </c>
      <c r="M4781" s="20">
        <v>0</v>
      </c>
      <c r="N4781" s="20">
        <v>1778006</v>
      </c>
      <c r="O4781" s="21">
        <f t="shared" si="222"/>
        <v>2773980.6871479773</v>
      </c>
      <c r="P4781" s="22">
        <f t="shared" si="223"/>
        <v>0</v>
      </c>
      <c r="Q4781" s="20">
        <f t="shared" si="224"/>
        <v>910397.33742959541</v>
      </c>
      <c r="R4781" s="18" t="s">
        <v>12889</v>
      </c>
      <c r="S4781" s="18">
        <v>91</v>
      </c>
    </row>
    <row r="4782" spans="1:19" x14ac:dyDescent="0.25">
      <c r="A4782" s="18" t="s">
        <v>14331</v>
      </c>
      <c r="B4782" s="18" t="s">
        <v>20</v>
      </c>
      <c r="C4782" s="18" t="s">
        <v>38</v>
      </c>
      <c r="D4782" s="18">
        <v>2005</v>
      </c>
      <c r="E4782" s="18">
        <f>VLOOKUP(D4782,'cpi roi'!A:C,2,FALSE)</f>
        <v>195.3</v>
      </c>
      <c r="F4782" s="18" t="s">
        <v>14332</v>
      </c>
      <c r="G4782" s="18">
        <v>4</v>
      </c>
      <c r="H4782" s="19">
        <v>6100</v>
      </c>
      <c r="I4782" s="18" t="s">
        <v>6897</v>
      </c>
      <c r="J4782" s="18" t="s">
        <v>3272</v>
      </c>
      <c r="K4782" s="18" t="s">
        <v>8413</v>
      </c>
      <c r="L4782" s="18" t="s">
        <v>34</v>
      </c>
      <c r="M4782" s="20">
        <v>30000000</v>
      </c>
      <c r="N4782" s="20">
        <v>1123136</v>
      </c>
      <c r="O4782" s="21">
        <f t="shared" si="222"/>
        <v>1752276.1863799281</v>
      </c>
      <c r="P4782" s="22">
        <f t="shared" si="223"/>
        <v>3.7437866666666668</v>
      </c>
      <c r="Q4782" s="20">
        <f t="shared" si="224"/>
        <v>575082.43727598561</v>
      </c>
      <c r="R4782" s="18" t="s">
        <v>10357</v>
      </c>
      <c r="S4782" s="18">
        <v>97</v>
      </c>
    </row>
    <row r="4783" spans="1:19" x14ac:dyDescent="0.25">
      <c r="A4783" s="18" t="s">
        <v>14333</v>
      </c>
      <c r="B4783" s="18" t="s">
        <v>37</v>
      </c>
      <c r="C4783" s="18" t="s">
        <v>67</v>
      </c>
      <c r="D4783" s="18">
        <v>2005</v>
      </c>
      <c r="E4783" s="18">
        <f>VLOOKUP(D4783,'cpi roi'!A:C,2,FALSE)</f>
        <v>195.3</v>
      </c>
      <c r="F4783" s="18" t="s">
        <v>14129</v>
      </c>
      <c r="G4783" s="18">
        <v>7.4</v>
      </c>
      <c r="H4783" s="19">
        <v>95000</v>
      </c>
      <c r="I4783" s="18" t="s">
        <v>9716</v>
      </c>
      <c r="J4783" s="18" t="s">
        <v>9716</v>
      </c>
      <c r="K4783" s="18" t="s">
        <v>14334</v>
      </c>
      <c r="L4783" s="18" t="s">
        <v>34</v>
      </c>
      <c r="M4783" s="20">
        <v>7000000</v>
      </c>
      <c r="N4783" s="20">
        <v>54641191</v>
      </c>
      <c r="O4783" s="21">
        <f t="shared" si="222"/>
        <v>85249210.945724517</v>
      </c>
      <c r="P4783" s="22">
        <f t="shared" si="223"/>
        <v>780.58844285714292</v>
      </c>
      <c r="Q4783" s="20">
        <f t="shared" si="224"/>
        <v>27978080.389144905</v>
      </c>
      <c r="R4783" s="18" t="s">
        <v>13613</v>
      </c>
      <c r="S4783" s="18">
        <v>93</v>
      </c>
    </row>
    <row r="4784" spans="1:19" x14ac:dyDescent="0.25">
      <c r="A4784" s="18" t="s">
        <v>14335</v>
      </c>
      <c r="B4784" s="18" t="s">
        <v>341</v>
      </c>
      <c r="C4784" s="18" t="s">
        <v>45</v>
      </c>
      <c r="D4784" s="18">
        <v>2005</v>
      </c>
      <c r="E4784" s="18">
        <f>VLOOKUP(D4784,'cpi roi'!A:C,2,FALSE)</f>
        <v>195.3</v>
      </c>
      <c r="F4784" s="18" t="s">
        <v>14246</v>
      </c>
      <c r="G4784" s="18">
        <v>6</v>
      </c>
      <c r="H4784" s="19">
        <v>26000</v>
      </c>
      <c r="I4784" s="18" t="s">
        <v>13340</v>
      </c>
      <c r="J4784" s="18" t="s">
        <v>11889</v>
      </c>
      <c r="K4784" s="18" t="s">
        <v>9227</v>
      </c>
      <c r="L4784" s="18" t="s">
        <v>34</v>
      </c>
      <c r="M4784" s="20">
        <v>0</v>
      </c>
      <c r="N4784" s="20">
        <v>27645491</v>
      </c>
      <c r="O4784" s="21">
        <f t="shared" si="222"/>
        <v>43131495.687147975</v>
      </c>
      <c r="P4784" s="22">
        <f t="shared" si="223"/>
        <v>0</v>
      </c>
      <c r="Q4784" s="20">
        <f t="shared" si="224"/>
        <v>14155397.337429594</v>
      </c>
      <c r="R4784" s="18" t="s">
        <v>1729</v>
      </c>
      <c r="S4784" s="18">
        <v>98</v>
      </c>
    </row>
    <row r="4785" spans="1:19" x14ac:dyDescent="0.25">
      <c r="A4785" s="18" t="s">
        <v>14336</v>
      </c>
      <c r="B4785" s="18" t="s">
        <v>2004</v>
      </c>
      <c r="C4785" s="18" t="s">
        <v>45</v>
      </c>
      <c r="D4785" s="18">
        <v>2005</v>
      </c>
      <c r="E4785" s="18">
        <f>VLOOKUP(D4785,'cpi roi'!A:C,2,FALSE)</f>
        <v>195.3</v>
      </c>
      <c r="F4785" s="18" t="s">
        <v>13642</v>
      </c>
      <c r="G4785" s="18">
        <v>6.6</v>
      </c>
      <c r="H4785" s="19">
        <v>68000</v>
      </c>
      <c r="I4785" s="18" t="s">
        <v>11594</v>
      </c>
      <c r="J4785" s="18" t="s">
        <v>14337</v>
      </c>
      <c r="K4785" s="18" t="s">
        <v>11333</v>
      </c>
      <c r="L4785" s="18" t="s">
        <v>34</v>
      </c>
      <c r="M4785" s="20">
        <v>30000000</v>
      </c>
      <c r="N4785" s="20">
        <v>42886719</v>
      </c>
      <c r="O4785" s="21">
        <f t="shared" si="222"/>
        <v>66910308.649769582</v>
      </c>
      <c r="P4785" s="22">
        <f t="shared" si="223"/>
        <v>142.95572999999999</v>
      </c>
      <c r="Q4785" s="20">
        <f t="shared" si="224"/>
        <v>21959405.529953916</v>
      </c>
      <c r="R4785" s="18" t="s">
        <v>2097</v>
      </c>
      <c r="S4785" s="18">
        <v>107</v>
      </c>
    </row>
    <row r="4786" spans="1:19" x14ac:dyDescent="0.25">
      <c r="A4786" s="18" t="s">
        <v>14338</v>
      </c>
      <c r="B4786" s="18" t="s">
        <v>2004</v>
      </c>
      <c r="C4786" s="18" t="s">
        <v>21</v>
      </c>
      <c r="D4786" s="18">
        <v>2005</v>
      </c>
      <c r="E4786" s="18">
        <f>VLOOKUP(D4786,'cpi roi'!A:C,2,FALSE)</f>
        <v>195.3</v>
      </c>
      <c r="F4786" s="18" t="s">
        <v>14146</v>
      </c>
      <c r="G4786" s="18">
        <v>5.8</v>
      </c>
      <c r="H4786" s="19">
        <v>26000</v>
      </c>
      <c r="I4786" s="18" t="s">
        <v>14339</v>
      </c>
      <c r="J4786" s="18" t="s">
        <v>14339</v>
      </c>
      <c r="K4786" s="18" t="s">
        <v>14340</v>
      </c>
      <c r="L4786" s="18" t="s">
        <v>34</v>
      </c>
      <c r="M4786" s="20">
        <v>1000000</v>
      </c>
      <c r="N4786" s="20">
        <v>32586408</v>
      </c>
      <c r="O4786" s="21">
        <f t="shared" si="222"/>
        <v>50840135.778801844</v>
      </c>
      <c r="P4786" s="22">
        <f t="shared" si="223"/>
        <v>3258.6407999999997</v>
      </c>
      <c r="Q4786" s="20">
        <f t="shared" si="224"/>
        <v>16685308.755760368</v>
      </c>
      <c r="R4786" s="18" t="s">
        <v>13657</v>
      </c>
      <c r="S4786" s="18">
        <v>90</v>
      </c>
    </row>
    <row r="4787" spans="1:19" x14ac:dyDescent="0.25">
      <c r="A4787" s="18" t="s">
        <v>14341</v>
      </c>
      <c r="B4787" s="18" t="s">
        <v>20</v>
      </c>
      <c r="C4787" s="18" t="s">
        <v>108</v>
      </c>
      <c r="D4787" s="18">
        <v>2005</v>
      </c>
      <c r="E4787" s="18">
        <f>VLOOKUP(D4787,'cpi roi'!A:C,2,FALSE)</f>
        <v>195.3</v>
      </c>
      <c r="F4787" s="18" t="s">
        <v>14342</v>
      </c>
      <c r="G4787" s="18">
        <v>7.3</v>
      </c>
      <c r="H4787" s="19">
        <v>51000</v>
      </c>
      <c r="I4787" s="18" t="s">
        <v>14343</v>
      </c>
      <c r="J4787" s="18" t="s">
        <v>14344</v>
      </c>
      <c r="K4787" s="18" t="s">
        <v>10932</v>
      </c>
      <c r="L4787" s="18" t="s">
        <v>252</v>
      </c>
      <c r="M4787" s="20">
        <v>20000000</v>
      </c>
      <c r="N4787" s="20">
        <v>5048693</v>
      </c>
      <c r="O4787" s="21">
        <f t="shared" si="222"/>
        <v>7876788.3108038912</v>
      </c>
      <c r="P4787" s="22">
        <f t="shared" si="223"/>
        <v>25.243464999999997</v>
      </c>
      <c r="Q4787" s="20">
        <f t="shared" si="224"/>
        <v>2585096.262160778</v>
      </c>
      <c r="R4787" s="18" t="s">
        <v>13887</v>
      </c>
      <c r="S4787" s="18">
        <v>104</v>
      </c>
    </row>
    <row r="4788" spans="1:19" x14ac:dyDescent="0.25">
      <c r="A4788" s="18" t="s">
        <v>14345</v>
      </c>
      <c r="B4788" s="18" t="s">
        <v>2004</v>
      </c>
      <c r="C4788" s="18" t="s">
        <v>67</v>
      </c>
      <c r="D4788" s="18">
        <v>2005</v>
      </c>
      <c r="E4788" s="18">
        <f>VLOOKUP(D4788,'cpi roi'!A:C,2,FALSE)</f>
        <v>195.3</v>
      </c>
      <c r="F4788" s="18" t="s">
        <v>14346</v>
      </c>
      <c r="G4788" s="18">
        <v>7.8</v>
      </c>
      <c r="H4788" s="19">
        <v>53000</v>
      </c>
      <c r="I4788" s="18" t="s">
        <v>2132</v>
      </c>
      <c r="J4788" s="18" t="s">
        <v>2132</v>
      </c>
      <c r="K4788" s="18" t="s">
        <v>3060</v>
      </c>
      <c r="L4788" s="18" t="s">
        <v>1882</v>
      </c>
      <c r="M4788" s="20">
        <v>25000000</v>
      </c>
      <c r="N4788" s="20">
        <v>18299138</v>
      </c>
      <c r="O4788" s="21">
        <f t="shared" si="222"/>
        <v>28549653.602662567</v>
      </c>
      <c r="P4788" s="22">
        <f t="shared" si="223"/>
        <v>73.196551999999997</v>
      </c>
      <c r="Q4788" s="20">
        <f t="shared" si="224"/>
        <v>9369758.3205325138</v>
      </c>
      <c r="R4788" s="18" t="s">
        <v>14347</v>
      </c>
      <c r="S4788" s="18">
        <v>127</v>
      </c>
    </row>
    <row r="4789" spans="1:19" x14ac:dyDescent="0.25">
      <c r="A4789" s="18" t="s">
        <v>14348</v>
      </c>
      <c r="B4789" s="18" t="s">
        <v>2004</v>
      </c>
      <c r="C4789" s="18" t="s">
        <v>38</v>
      </c>
      <c r="D4789" s="18">
        <v>2005</v>
      </c>
      <c r="E4789" s="18">
        <f>VLOOKUP(D4789,'cpi roi'!A:C,2,FALSE)</f>
        <v>195.3</v>
      </c>
      <c r="F4789" s="18" t="s">
        <v>14069</v>
      </c>
      <c r="G4789" s="18">
        <v>5.0999999999999996</v>
      </c>
      <c r="H4789" s="19">
        <v>52000</v>
      </c>
      <c r="I4789" s="18" t="s">
        <v>2487</v>
      </c>
      <c r="J4789" s="18" t="s">
        <v>183</v>
      </c>
      <c r="K4789" s="18" t="s">
        <v>14349</v>
      </c>
      <c r="L4789" s="18" t="s">
        <v>34</v>
      </c>
      <c r="M4789" s="20">
        <v>135000000</v>
      </c>
      <c r="N4789" s="20">
        <v>79268322</v>
      </c>
      <c r="O4789" s="21">
        <f t="shared" si="222"/>
        <v>123671570.47311828</v>
      </c>
      <c r="P4789" s="22">
        <f t="shared" si="223"/>
        <v>58.71727555555556</v>
      </c>
      <c r="Q4789" s="20">
        <f t="shared" si="224"/>
        <v>40587978.494623654</v>
      </c>
      <c r="R4789" s="18" t="s">
        <v>35</v>
      </c>
      <c r="S4789" s="18">
        <v>121</v>
      </c>
    </row>
    <row r="4790" spans="1:19" x14ac:dyDescent="0.25">
      <c r="A4790" s="18" t="s">
        <v>14350</v>
      </c>
      <c r="B4790" s="18" t="s">
        <v>20</v>
      </c>
      <c r="C4790" s="18" t="s">
        <v>108</v>
      </c>
      <c r="D4790" s="18">
        <v>2005</v>
      </c>
      <c r="E4790" s="18">
        <f>VLOOKUP(D4790,'cpi roi'!A:C,2,FALSE)</f>
        <v>195.3</v>
      </c>
      <c r="F4790" s="18" t="s">
        <v>14057</v>
      </c>
      <c r="G4790" s="18">
        <v>7.3</v>
      </c>
      <c r="H4790" s="19">
        <v>39000</v>
      </c>
      <c r="I4790" s="18" t="s">
        <v>14351</v>
      </c>
      <c r="J4790" s="18" t="s">
        <v>14351</v>
      </c>
      <c r="K4790" s="18" t="s">
        <v>14352</v>
      </c>
      <c r="L4790" s="18" t="s">
        <v>34</v>
      </c>
      <c r="M4790" s="20">
        <v>2800000</v>
      </c>
      <c r="N4790" s="20">
        <v>23563727</v>
      </c>
      <c r="O4790" s="21">
        <f t="shared" si="222"/>
        <v>36763275.048131078</v>
      </c>
      <c r="P4790" s="22">
        <f t="shared" si="223"/>
        <v>841.56167857142862</v>
      </c>
      <c r="Q4790" s="20">
        <f t="shared" si="224"/>
        <v>12065400.409626216</v>
      </c>
      <c r="R4790" s="18" t="s">
        <v>14353</v>
      </c>
      <c r="S4790" s="18">
        <v>116</v>
      </c>
    </row>
    <row r="4791" spans="1:19" x14ac:dyDescent="0.25">
      <c r="A4791" s="18" t="s">
        <v>14354</v>
      </c>
      <c r="B4791" s="18" t="s">
        <v>20</v>
      </c>
      <c r="C4791" s="18" t="s">
        <v>45</v>
      </c>
      <c r="D4791" s="18">
        <v>2005</v>
      </c>
      <c r="E4791" s="18">
        <f>VLOOKUP(D4791,'cpi roi'!A:C,2,FALSE)</f>
        <v>195.3</v>
      </c>
      <c r="F4791" s="18" t="s">
        <v>14168</v>
      </c>
      <c r="G4791" s="18">
        <v>6.7</v>
      </c>
      <c r="H4791" s="19">
        <v>44000</v>
      </c>
      <c r="I4791" s="18" t="s">
        <v>14355</v>
      </c>
      <c r="J4791" s="18" t="s">
        <v>14355</v>
      </c>
      <c r="K4791" s="18" t="s">
        <v>4736</v>
      </c>
      <c r="L4791" s="18" t="s">
        <v>3160</v>
      </c>
      <c r="M4791" s="20">
        <v>12500000</v>
      </c>
      <c r="N4791" s="20">
        <v>17356268</v>
      </c>
      <c r="O4791" s="21">
        <f t="shared" si="222"/>
        <v>27078621.912954427</v>
      </c>
      <c r="P4791" s="22">
        <f t="shared" si="223"/>
        <v>138.850144</v>
      </c>
      <c r="Q4791" s="20">
        <f t="shared" si="224"/>
        <v>8886977.9825908858</v>
      </c>
      <c r="R4791" s="18" t="s">
        <v>14356</v>
      </c>
      <c r="S4791" s="18">
        <v>96</v>
      </c>
    </row>
    <row r="4792" spans="1:19" x14ac:dyDescent="0.25">
      <c r="A4792" s="18" t="s">
        <v>14357</v>
      </c>
      <c r="B4792" s="18" t="s">
        <v>2004</v>
      </c>
      <c r="C4792" s="18" t="s">
        <v>45</v>
      </c>
      <c r="D4792" s="18">
        <v>2005</v>
      </c>
      <c r="E4792" s="18">
        <f>VLOOKUP(D4792,'cpi roi'!A:C,2,FALSE)</f>
        <v>195.3</v>
      </c>
      <c r="F4792" s="18" t="s">
        <v>14059</v>
      </c>
      <c r="G4792" s="18">
        <v>6.4</v>
      </c>
      <c r="H4792" s="19">
        <v>60000</v>
      </c>
      <c r="I4792" s="18" t="s">
        <v>1668</v>
      </c>
      <c r="J4792" s="18" t="s">
        <v>14358</v>
      </c>
      <c r="K4792" s="18" t="s">
        <v>8046</v>
      </c>
      <c r="L4792" s="18" t="s">
        <v>34</v>
      </c>
      <c r="M4792" s="20">
        <v>0</v>
      </c>
      <c r="N4792" s="20">
        <v>83697473</v>
      </c>
      <c r="O4792" s="21">
        <f t="shared" si="222"/>
        <v>130581771.7516641</v>
      </c>
      <c r="P4792" s="22">
        <f t="shared" si="223"/>
        <v>0</v>
      </c>
      <c r="Q4792" s="20">
        <f t="shared" si="224"/>
        <v>42855848.95033282</v>
      </c>
      <c r="R4792" s="18" t="s">
        <v>9112</v>
      </c>
      <c r="S4792" s="18">
        <v>130</v>
      </c>
    </row>
    <row r="4793" spans="1:19" x14ac:dyDescent="0.25">
      <c r="A4793" s="18" t="s">
        <v>128</v>
      </c>
      <c r="B4793" s="18" t="s">
        <v>2004</v>
      </c>
      <c r="C4793" s="18" t="s">
        <v>56</v>
      </c>
      <c r="D4793" s="18">
        <v>2005</v>
      </c>
      <c r="E4793" s="18">
        <f>VLOOKUP(D4793,'cpi roi'!A:C,2,FALSE)</f>
        <v>195.3</v>
      </c>
      <c r="F4793" s="18" t="s">
        <v>14240</v>
      </c>
      <c r="G4793" s="18">
        <v>3.7</v>
      </c>
      <c r="H4793" s="19">
        <v>35000</v>
      </c>
      <c r="I4793" s="18" t="s">
        <v>8050</v>
      </c>
      <c r="J4793" s="18" t="s">
        <v>13114</v>
      </c>
      <c r="K4793" s="18" t="s">
        <v>14359</v>
      </c>
      <c r="L4793" s="18" t="s">
        <v>34</v>
      </c>
      <c r="M4793" s="20">
        <v>18000000</v>
      </c>
      <c r="N4793" s="20">
        <v>46201432</v>
      </c>
      <c r="O4793" s="21">
        <f t="shared" si="222"/>
        <v>72081804.047107011</v>
      </c>
      <c r="P4793" s="22">
        <f t="shared" si="223"/>
        <v>256.67462222222224</v>
      </c>
      <c r="Q4793" s="20">
        <f t="shared" si="224"/>
        <v>23656647.209421404</v>
      </c>
      <c r="R4793" s="18" t="s">
        <v>11858</v>
      </c>
      <c r="S4793" s="18">
        <v>100</v>
      </c>
    </row>
    <row r="4794" spans="1:19" x14ac:dyDescent="0.25">
      <c r="A4794" s="18" t="s">
        <v>14360</v>
      </c>
      <c r="B4794" s="18" t="s">
        <v>37</v>
      </c>
      <c r="C4794" s="18" t="s">
        <v>45</v>
      </c>
      <c r="D4794" s="18">
        <v>2005</v>
      </c>
      <c r="E4794" s="18">
        <f>VLOOKUP(D4794,'cpi roi'!A:C,2,FALSE)</f>
        <v>195.3</v>
      </c>
      <c r="F4794" s="18" t="s">
        <v>13864</v>
      </c>
      <c r="G4794" s="18">
        <v>6.3</v>
      </c>
      <c r="H4794" s="19">
        <v>11000</v>
      </c>
      <c r="I4794" s="18" t="s">
        <v>4256</v>
      </c>
      <c r="J4794" s="18" t="s">
        <v>14361</v>
      </c>
      <c r="K4794" s="18" t="s">
        <v>14362</v>
      </c>
      <c r="L4794" s="18" t="s">
        <v>34</v>
      </c>
      <c r="M4794" s="20">
        <v>14000000</v>
      </c>
      <c r="N4794" s="20">
        <v>33589427</v>
      </c>
      <c r="O4794" s="21">
        <f t="shared" si="222"/>
        <v>52405009.763952889</v>
      </c>
      <c r="P4794" s="22">
        <f t="shared" si="223"/>
        <v>239.92447857142855</v>
      </c>
      <c r="Q4794" s="20">
        <f t="shared" si="224"/>
        <v>17198887.352790579</v>
      </c>
      <c r="R4794" s="18" t="s">
        <v>184</v>
      </c>
      <c r="S4794" s="18">
        <v>106</v>
      </c>
    </row>
    <row r="4795" spans="1:19" x14ac:dyDescent="0.25">
      <c r="A4795" s="18" t="s">
        <v>14363</v>
      </c>
      <c r="B4795" s="18" t="s">
        <v>2711</v>
      </c>
      <c r="C4795" s="18" t="s">
        <v>108</v>
      </c>
      <c r="D4795" s="18">
        <v>2005</v>
      </c>
      <c r="E4795" s="18">
        <f>VLOOKUP(D4795,'cpi roi'!A:C,2,FALSE)</f>
        <v>195.3</v>
      </c>
      <c r="F4795" s="18" t="s">
        <v>14364</v>
      </c>
      <c r="G4795" s="18">
        <v>6.5</v>
      </c>
      <c r="H4795" s="19">
        <v>17000</v>
      </c>
      <c r="I4795" s="18" t="s">
        <v>6612</v>
      </c>
      <c r="J4795" s="18" t="s">
        <v>6612</v>
      </c>
      <c r="K4795" s="18" t="s">
        <v>2051</v>
      </c>
      <c r="L4795" s="18" t="s">
        <v>199</v>
      </c>
      <c r="M4795" s="20">
        <v>25000000</v>
      </c>
      <c r="N4795" s="20">
        <v>3487678</v>
      </c>
      <c r="O4795" s="21">
        <f t="shared" si="222"/>
        <v>5441349.137736815</v>
      </c>
      <c r="P4795" s="22">
        <f t="shared" si="223"/>
        <v>13.950712000000001</v>
      </c>
      <c r="Q4795" s="20">
        <f t="shared" si="224"/>
        <v>1785805.4275473629</v>
      </c>
      <c r="R4795" s="18" t="s">
        <v>14365</v>
      </c>
      <c r="S4795" s="18">
        <v>107</v>
      </c>
    </row>
    <row r="4796" spans="1:19" x14ac:dyDescent="0.25">
      <c r="A4796" s="18" t="s">
        <v>14366</v>
      </c>
      <c r="B4796" s="18" t="s">
        <v>2004</v>
      </c>
      <c r="C4796" s="18" t="s">
        <v>45</v>
      </c>
      <c r="D4796" s="18">
        <v>2005</v>
      </c>
      <c r="E4796" s="18">
        <f>VLOOKUP(D4796,'cpi roi'!A:C,2,FALSE)</f>
        <v>195.3</v>
      </c>
      <c r="F4796" s="18" t="s">
        <v>14069</v>
      </c>
      <c r="G4796" s="18">
        <v>5.9</v>
      </c>
      <c r="H4796" s="19">
        <v>31000</v>
      </c>
      <c r="I4796" s="18" t="s">
        <v>5397</v>
      </c>
      <c r="J4796" s="18" t="s">
        <v>14367</v>
      </c>
      <c r="K4796" s="18" t="s">
        <v>10803</v>
      </c>
      <c r="L4796" s="18" t="s">
        <v>34</v>
      </c>
      <c r="M4796" s="20">
        <v>30000000</v>
      </c>
      <c r="N4796" s="20">
        <v>58231520</v>
      </c>
      <c r="O4796" s="21">
        <f t="shared" si="222"/>
        <v>90850712.462877616</v>
      </c>
      <c r="P4796" s="22">
        <f t="shared" si="223"/>
        <v>194.10506666666666</v>
      </c>
      <c r="Q4796" s="20">
        <f t="shared" si="224"/>
        <v>29816446.492575523</v>
      </c>
      <c r="R4796" s="18" t="s">
        <v>27</v>
      </c>
      <c r="S4796" s="18">
        <v>98</v>
      </c>
    </row>
    <row r="4797" spans="1:19" x14ac:dyDescent="0.25">
      <c r="A4797" s="18" t="s">
        <v>14368</v>
      </c>
      <c r="B4797" s="18" t="s">
        <v>2004</v>
      </c>
      <c r="C4797" s="18" t="s">
        <v>45</v>
      </c>
      <c r="D4797" s="18">
        <v>2005</v>
      </c>
      <c r="E4797" s="18">
        <f>VLOOKUP(D4797,'cpi roi'!A:C,2,FALSE)</f>
        <v>195.3</v>
      </c>
      <c r="F4797" s="18" t="s">
        <v>13416</v>
      </c>
      <c r="G4797" s="18">
        <v>5.9</v>
      </c>
      <c r="H4797" s="19">
        <v>41000</v>
      </c>
      <c r="I4797" s="18" t="s">
        <v>10432</v>
      </c>
      <c r="J4797" s="18" t="s">
        <v>14369</v>
      </c>
      <c r="K4797" s="18" t="s">
        <v>11333</v>
      </c>
      <c r="L4797" s="18" t="s">
        <v>34</v>
      </c>
      <c r="M4797" s="20">
        <v>35000000</v>
      </c>
      <c r="N4797" s="20">
        <v>103121466</v>
      </c>
      <c r="O4797" s="21">
        <f t="shared" si="222"/>
        <v>160886383.46236557</v>
      </c>
      <c r="P4797" s="22">
        <f t="shared" si="223"/>
        <v>294.63276000000002</v>
      </c>
      <c r="Q4797" s="20">
        <f t="shared" si="224"/>
        <v>52801569.892473117</v>
      </c>
      <c r="R4797" s="18" t="s">
        <v>35</v>
      </c>
      <c r="S4797" s="18">
        <v>105</v>
      </c>
    </row>
    <row r="4798" spans="1:19" x14ac:dyDescent="0.25">
      <c r="A4798" s="18" t="s">
        <v>14370</v>
      </c>
      <c r="B4798" s="18" t="s">
        <v>20</v>
      </c>
      <c r="C4798" s="18" t="s">
        <v>21</v>
      </c>
      <c r="D4798" s="18">
        <v>2005</v>
      </c>
      <c r="E4798" s="18">
        <f>VLOOKUP(D4798,'cpi roi'!A:C,2,FALSE)</f>
        <v>195.3</v>
      </c>
      <c r="F4798" s="18" t="s">
        <v>13542</v>
      </c>
      <c r="G4798" s="18">
        <v>6.6</v>
      </c>
      <c r="H4798" s="19">
        <v>11000</v>
      </c>
      <c r="I4798" s="18" t="s">
        <v>14371</v>
      </c>
      <c r="J4798" s="18" t="s">
        <v>14371</v>
      </c>
      <c r="K4798" s="18" t="s">
        <v>4579</v>
      </c>
      <c r="L4798" s="18" t="s">
        <v>34</v>
      </c>
      <c r="M4798" s="20">
        <v>1500000</v>
      </c>
      <c r="N4798" s="20">
        <v>916051</v>
      </c>
      <c r="O4798" s="21">
        <f t="shared" si="222"/>
        <v>1429189.6554019456</v>
      </c>
      <c r="P4798" s="22">
        <f t="shared" si="223"/>
        <v>61.070066666666669</v>
      </c>
      <c r="Q4798" s="20">
        <f t="shared" si="224"/>
        <v>469048.13108038914</v>
      </c>
      <c r="R4798" s="18" t="s">
        <v>12280</v>
      </c>
      <c r="S4798" s="18">
        <v>112</v>
      </c>
    </row>
    <row r="4799" spans="1:19" x14ac:dyDescent="0.25">
      <c r="A4799" s="18" t="s">
        <v>14372</v>
      </c>
      <c r="B4799" s="18" t="s">
        <v>20</v>
      </c>
      <c r="C4799" s="18" t="s">
        <v>21</v>
      </c>
      <c r="D4799" s="18">
        <v>2005</v>
      </c>
      <c r="E4799" s="18">
        <f>VLOOKUP(D4799,'cpi roi'!A:C,2,FALSE)</f>
        <v>195.3</v>
      </c>
      <c r="F4799" s="18" t="s">
        <v>14194</v>
      </c>
      <c r="G4799" s="18">
        <v>6.8</v>
      </c>
      <c r="H4799" s="19">
        <v>77000</v>
      </c>
      <c r="I4799" s="18" t="s">
        <v>11947</v>
      </c>
      <c r="J4799" s="18" t="s">
        <v>12562</v>
      </c>
      <c r="K4799" s="18" t="s">
        <v>9007</v>
      </c>
      <c r="L4799" s="18" t="s">
        <v>34</v>
      </c>
      <c r="M4799" s="20">
        <v>50000000</v>
      </c>
      <c r="N4799" s="20">
        <v>8483797</v>
      </c>
      <c r="O4799" s="21">
        <f t="shared" si="222"/>
        <v>13236113.394265233</v>
      </c>
      <c r="P4799" s="22">
        <f t="shared" si="223"/>
        <v>16.967593999999998</v>
      </c>
      <c r="Q4799" s="20">
        <f t="shared" si="224"/>
        <v>4343982.0788530465</v>
      </c>
      <c r="R4799" s="18" t="s">
        <v>8628</v>
      </c>
      <c r="S4799" s="18">
        <v>99</v>
      </c>
    </row>
    <row r="4800" spans="1:19" x14ac:dyDescent="0.25">
      <c r="A4800" s="18" t="s">
        <v>14373</v>
      </c>
      <c r="B4800" s="18" t="s">
        <v>20</v>
      </c>
      <c r="C4800" s="18" t="s">
        <v>38</v>
      </c>
      <c r="D4800" s="18">
        <v>2005</v>
      </c>
      <c r="E4800" s="18">
        <f>VLOOKUP(D4800,'cpi roi'!A:C,2,FALSE)</f>
        <v>195.3</v>
      </c>
      <c r="F4800" s="18" t="s">
        <v>14233</v>
      </c>
      <c r="G4800" s="18">
        <v>6.7</v>
      </c>
      <c r="H4800" s="19">
        <v>21000</v>
      </c>
      <c r="I4800" s="18" t="s">
        <v>5314</v>
      </c>
      <c r="J4800" s="18" t="s">
        <v>14374</v>
      </c>
      <c r="K4800" s="18" t="s">
        <v>14375</v>
      </c>
      <c r="L4800" s="18" t="s">
        <v>34</v>
      </c>
      <c r="M4800" s="20">
        <v>80000000</v>
      </c>
      <c r="N4800" s="20">
        <v>10777375</v>
      </c>
      <c r="O4800" s="21">
        <f t="shared" si="222"/>
        <v>16814470.878136199</v>
      </c>
      <c r="P4800" s="22">
        <f t="shared" si="223"/>
        <v>13.471718750000001</v>
      </c>
      <c r="Q4800" s="20">
        <f t="shared" si="224"/>
        <v>5518369.17562724</v>
      </c>
      <c r="R4800" s="18" t="s">
        <v>3747</v>
      </c>
      <c r="S4800" s="18">
        <v>132</v>
      </c>
    </row>
    <row r="4801" spans="1:19" x14ac:dyDescent="0.25">
      <c r="A4801" s="18" t="s">
        <v>807</v>
      </c>
      <c r="B4801" s="18" t="s">
        <v>20</v>
      </c>
      <c r="C4801" s="18" t="s">
        <v>56</v>
      </c>
      <c r="D4801" s="18">
        <v>2005</v>
      </c>
      <c r="E4801" s="18">
        <f>VLOOKUP(D4801,'cpi roi'!A:C,2,FALSE)</f>
        <v>195.3</v>
      </c>
      <c r="F4801" s="18" t="s">
        <v>14146</v>
      </c>
      <c r="G4801" s="18">
        <v>4.5999999999999996</v>
      </c>
      <c r="H4801" s="19">
        <v>9700</v>
      </c>
      <c r="I4801" s="18" t="s">
        <v>9583</v>
      </c>
      <c r="J4801" s="18" t="s">
        <v>6426</v>
      </c>
      <c r="K4801" s="18" t="s">
        <v>14376</v>
      </c>
      <c r="L4801" s="18" t="s">
        <v>34</v>
      </c>
      <c r="M4801" s="20">
        <v>0</v>
      </c>
      <c r="N4801" s="20">
        <v>881779</v>
      </c>
      <c r="O4801" s="21">
        <f t="shared" si="222"/>
        <v>1375719.7199180746</v>
      </c>
      <c r="P4801" s="22">
        <f t="shared" si="223"/>
        <v>0</v>
      </c>
      <c r="Q4801" s="20">
        <f t="shared" si="224"/>
        <v>451499.74398361496</v>
      </c>
      <c r="R4801" s="18" t="s">
        <v>8990</v>
      </c>
      <c r="S4801" s="18">
        <v>87</v>
      </c>
    </row>
    <row r="4802" spans="1:19" x14ac:dyDescent="0.25">
      <c r="A4802" s="18" t="s">
        <v>14377</v>
      </c>
      <c r="B4802" s="18" t="s">
        <v>20</v>
      </c>
      <c r="C4802" s="18" t="s">
        <v>21</v>
      </c>
      <c r="D4802" s="18">
        <v>2005</v>
      </c>
      <c r="E4802" s="18">
        <f>VLOOKUP(D4802,'cpi roi'!A:C,2,FALSE)</f>
        <v>195.3</v>
      </c>
      <c r="F4802" s="18" t="s">
        <v>14378</v>
      </c>
      <c r="G4802" s="18">
        <v>6.5</v>
      </c>
      <c r="H4802" s="19">
        <v>32000</v>
      </c>
      <c r="I4802" s="18" t="s">
        <v>572</v>
      </c>
      <c r="J4802" s="18" t="s">
        <v>14379</v>
      </c>
      <c r="K4802" s="18" t="s">
        <v>667</v>
      </c>
      <c r="L4802" s="18" t="s">
        <v>26</v>
      </c>
      <c r="M4802" s="20">
        <v>19300000</v>
      </c>
      <c r="N4802" s="20">
        <v>566611</v>
      </c>
      <c r="O4802" s="21">
        <f t="shared" si="222"/>
        <v>884005.99948796711</v>
      </c>
      <c r="P4802" s="22">
        <f t="shared" si="223"/>
        <v>2.9358082901554403</v>
      </c>
      <c r="Q4802" s="20">
        <f t="shared" si="224"/>
        <v>290123.39989759342</v>
      </c>
      <c r="R4802" s="18" t="s">
        <v>1791</v>
      </c>
      <c r="S4802" s="18">
        <v>120</v>
      </c>
    </row>
    <row r="4803" spans="1:19" x14ac:dyDescent="0.25">
      <c r="A4803" s="18" t="s">
        <v>14380</v>
      </c>
      <c r="B4803" s="18" t="s">
        <v>2004</v>
      </c>
      <c r="C4803" s="18" t="s">
        <v>45</v>
      </c>
      <c r="D4803" s="18">
        <v>2005</v>
      </c>
      <c r="E4803" s="18">
        <f>VLOOKUP(D4803,'cpi roi'!A:C,2,FALSE)</f>
        <v>195.3</v>
      </c>
      <c r="F4803" s="18" t="s">
        <v>14139</v>
      </c>
      <c r="G4803" s="18">
        <v>6.2</v>
      </c>
      <c r="H4803" s="19">
        <v>6800</v>
      </c>
      <c r="I4803" s="18" t="s">
        <v>10924</v>
      </c>
      <c r="J4803" s="18" t="s">
        <v>14381</v>
      </c>
      <c r="K4803" s="18" t="s">
        <v>12573</v>
      </c>
      <c r="L4803" s="18" t="s">
        <v>34</v>
      </c>
      <c r="M4803" s="20">
        <v>0</v>
      </c>
      <c r="N4803" s="20">
        <v>17521290</v>
      </c>
      <c r="O4803" s="21">
        <f t="shared" ref="O4803:O4866" si="225">(304.7/E4803)*N4803</f>
        <v>27336083.2718894</v>
      </c>
      <c r="P4803" s="22">
        <f t="shared" ref="P4803:P4866" si="226">IFERROR(N4803/M4803, 0)*100</f>
        <v>0</v>
      </c>
      <c r="Q4803" s="20">
        <f t="shared" ref="Q4803:Q4866" si="227">N4803/(E4803/100)</f>
        <v>8971474.6543778796</v>
      </c>
      <c r="R4803" s="18" t="s">
        <v>14382</v>
      </c>
      <c r="S4803" s="18">
        <v>112</v>
      </c>
    </row>
    <row r="4804" spans="1:19" x14ac:dyDescent="0.25">
      <c r="A4804" s="18" t="s">
        <v>14383</v>
      </c>
      <c r="B4804" s="18" t="s">
        <v>20</v>
      </c>
      <c r="C4804" s="18" t="s">
        <v>38</v>
      </c>
      <c r="D4804" s="18">
        <v>2005</v>
      </c>
      <c r="E4804" s="18">
        <f>VLOOKUP(D4804,'cpi roi'!A:C,2,FALSE)</f>
        <v>195.3</v>
      </c>
      <c r="F4804" s="18" t="s">
        <v>13512</v>
      </c>
      <c r="G4804" s="18">
        <v>2.4</v>
      </c>
      <c r="H4804" s="19">
        <v>42000</v>
      </c>
      <c r="I4804" s="18" t="s">
        <v>13142</v>
      </c>
      <c r="J4804" s="18" t="s">
        <v>14384</v>
      </c>
      <c r="K4804" s="18" t="s">
        <v>5294</v>
      </c>
      <c r="L4804" s="18" t="s">
        <v>199</v>
      </c>
      <c r="M4804" s="20">
        <v>20000000</v>
      </c>
      <c r="N4804" s="20">
        <v>12693645</v>
      </c>
      <c r="O4804" s="21">
        <f t="shared" si="225"/>
        <v>19804166.059907831</v>
      </c>
      <c r="P4804" s="22">
        <f t="shared" si="226"/>
        <v>63.468225000000004</v>
      </c>
      <c r="Q4804" s="20">
        <f t="shared" si="227"/>
        <v>6499562.2119815666</v>
      </c>
      <c r="R4804" s="18" t="s">
        <v>14385</v>
      </c>
      <c r="S4804" s="18">
        <v>96</v>
      </c>
    </row>
    <row r="4805" spans="1:19" x14ac:dyDescent="0.25">
      <c r="A4805" s="18" t="s">
        <v>14386</v>
      </c>
      <c r="B4805" s="18" t="s">
        <v>2004</v>
      </c>
      <c r="C4805" s="18" t="s">
        <v>21</v>
      </c>
      <c r="D4805" s="18">
        <v>2005</v>
      </c>
      <c r="E4805" s="18">
        <f>VLOOKUP(D4805,'cpi roi'!A:C,2,FALSE)</f>
        <v>195.3</v>
      </c>
      <c r="F4805" s="18" t="s">
        <v>14329</v>
      </c>
      <c r="G4805" s="18">
        <v>5.0999999999999996</v>
      </c>
      <c r="H4805" s="19">
        <v>25000</v>
      </c>
      <c r="I4805" s="18" t="s">
        <v>11450</v>
      </c>
      <c r="J4805" s="18" t="s">
        <v>14387</v>
      </c>
      <c r="K4805" s="18" t="s">
        <v>106</v>
      </c>
      <c r="L4805" s="18" t="s">
        <v>26</v>
      </c>
      <c r="M4805" s="20">
        <v>14000000</v>
      </c>
      <c r="N4805" s="20">
        <v>29612137</v>
      </c>
      <c r="O4805" s="21">
        <f t="shared" si="225"/>
        <v>46199785.683051713</v>
      </c>
      <c r="P4805" s="22">
        <f t="shared" si="226"/>
        <v>211.51526428571427</v>
      </c>
      <c r="Q4805" s="20">
        <f t="shared" si="227"/>
        <v>15162384.536610343</v>
      </c>
      <c r="R4805" s="18" t="s">
        <v>14388</v>
      </c>
      <c r="S4805" s="18">
        <v>83</v>
      </c>
    </row>
    <row r="4806" spans="1:19" x14ac:dyDescent="0.25">
      <c r="A4806" s="18" t="s">
        <v>14389</v>
      </c>
      <c r="B4806" s="18" t="s">
        <v>2004</v>
      </c>
      <c r="C4806" s="18" t="s">
        <v>38</v>
      </c>
      <c r="D4806" s="18">
        <v>2005</v>
      </c>
      <c r="E4806" s="18">
        <f>VLOOKUP(D4806,'cpi roi'!A:C,2,FALSE)</f>
        <v>195.3</v>
      </c>
      <c r="F4806" s="18" t="s">
        <v>14390</v>
      </c>
      <c r="G4806" s="18">
        <v>4.3</v>
      </c>
      <c r="H4806" s="19">
        <v>4400</v>
      </c>
      <c r="I4806" s="18" t="s">
        <v>10547</v>
      </c>
      <c r="J4806" s="18" t="s">
        <v>9864</v>
      </c>
      <c r="K4806" s="18" t="s">
        <v>14391</v>
      </c>
      <c r="L4806" s="18" t="s">
        <v>34</v>
      </c>
      <c r="M4806" s="20">
        <v>16000000</v>
      </c>
      <c r="N4806" s="20">
        <v>3344431</v>
      </c>
      <c r="O4806" s="21">
        <f t="shared" si="225"/>
        <v>5217860.346646185</v>
      </c>
      <c r="P4806" s="22">
        <f t="shared" si="226"/>
        <v>20.902693750000001</v>
      </c>
      <c r="Q4806" s="20">
        <f t="shared" si="227"/>
        <v>1712458.2693292371</v>
      </c>
      <c r="R4806" s="18" t="s">
        <v>14392</v>
      </c>
      <c r="S4806" s="18">
        <v>80</v>
      </c>
    </row>
    <row r="4807" spans="1:19" x14ac:dyDescent="0.25">
      <c r="A4807" s="18" t="s">
        <v>14393</v>
      </c>
      <c r="B4807" s="18" t="s">
        <v>2004</v>
      </c>
      <c r="C4807" s="18" t="s">
        <v>108</v>
      </c>
      <c r="D4807" s="18">
        <v>2005</v>
      </c>
      <c r="E4807" s="18">
        <f>VLOOKUP(D4807,'cpi roi'!A:C,2,FALSE)</f>
        <v>195.3</v>
      </c>
      <c r="F4807" s="18" t="s">
        <v>14053</v>
      </c>
      <c r="G4807" s="18">
        <v>6.8</v>
      </c>
      <c r="H4807" s="19">
        <v>32000</v>
      </c>
      <c r="I4807" s="18" t="s">
        <v>3489</v>
      </c>
      <c r="J4807" s="18" t="s">
        <v>4379</v>
      </c>
      <c r="K4807" s="18" t="s">
        <v>14394</v>
      </c>
      <c r="L4807" s="18" t="s">
        <v>457</v>
      </c>
      <c r="M4807" s="20">
        <v>60000000</v>
      </c>
      <c r="N4807" s="20">
        <v>42580321</v>
      </c>
      <c r="O4807" s="21">
        <f t="shared" si="225"/>
        <v>66432277.566308238</v>
      </c>
      <c r="P4807" s="22">
        <f t="shared" si="226"/>
        <v>70.967201666666668</v>
      </c>
      <c r="Q4807" s="20">
        <f t="shared" si="227"/>
        <v>21802519.713261649</v>
      </c>
      <c r="R4807" s="18" t="s">
        <v>12380</v>
      </c>
      <c r="S4807" s="18">
        <v>130</v>
      </c>
    </row>
    <row r="4808" spans="1:19" x14ac:dyDescent="0.25">
      <c r="A4808" s="18" t="s">
        <v>14395</v>
      </c>
      <c r="B4808" s="18" t="s">
        <v>2004</v>
      </c>
      <c r="C4808" s="18" t="s">
        <v>21</v>
      </c>
      <c r="D4808" s="18">
        <v>2005</v>
      </c>
      <c r="E4808" s="18">
        <f>VLOOKUP(D4808,'cpi roi'!A:C,2,FALSE)</f>
        <v>195.3</v>
      </c>
      <c r="F4808" s="18" t="s">
        <v>13708</v>
      </c>
      <c r="G4808" s="18">
        <v>5.5</v>
      </c>
      <c r="H4808" s="19">
        <v>48000</v>
      </c>
      <c r="I4808" s="18" t="s">
        <v>14396</v>
      </c>
      <c r="J4808" s="18" t="s">
        <v>14397</v>
      </c>
      <c r="K4808" s="18" t="s">
        <v>1570</v>
      </c>
      <c r="L4808" s="18" t="s">
        <v>26</v>
      </c>
      <c r="M4808" s="20">
        <v>10000000</v>
      </c>
      <c r="N4808" s="20">
        <v>91196419</v>
      </c>
      <c r="O4808" s="21">
        <f t="shared" si="225"/>
        <v>142281356.21761391</v>
      </c>
      <c r="P4808" s="22">
        <f t="shared" si="226"/>
        <v>911.96418999999992</v>
      </c>
      <c r="Q4808" s="20">
        <f t="shared" si="227"/>
        <v>46695555.043522783</v>
      </c>
      <c r="R4808" s="18" t="s">
        <v>65</v>
      </c>
      <c r="S4808" s="18">
        <v>101</v>
      </c>
    </row>
    <row r="4809" spans="1:19" x14ac:dyDescent="0.25">
      <c r="A4809" s="18" t="s">
        <v>14398</v>
      </c>
      <c r="B4809" s="18" t="s">
        <v>37</v>
      </c>
      <c r="C4809" s="18" t="s">
        <v>29</v>
      </c>
      <c r="D4809" s="18">
        <v>2005</v>
      </c>
      <c r="E4809" s="18">
        <f>VLOOKUP(D4809,'cpi roi'!A:C,2,FALSE)</f>
        <v>195.3</v>
      </c>
      <c r="F4809" s="18" t="s">
        <v>13757</v>
      </c>
      <c r="G4809" s="18">
        <v>4.7</v>
      </c>
      <c r="H4809" s="19">
        <v>30000</v>
      </c>
      <c r="I4809" s="18" t="s">
        <v>6401</v>
      </c>
      <c r="J4809" s="18" t="s">
        <v>14399</v>
      </c>
      <c r="K4809" s="18" t="s">
        <v>8503</v>
      </c>
      <c r="L4809" s="18" t="s">
        <v>34</v>
      </c>
      <c r="M4809" s="20">
        <v>32000000</v>
      </c>
      <c r="N4809" s="20">
        <v>97918663</v>
      </c>
      <c r="O4809" s="21">
        <f t="shared" si="225"/>
        <v>152769158.30056322</v>
      </c>
      <c r="P4809" s="22">
        <f t="shared" si="226"/>
        <v>305.99582187499999</v>
      </c>
      <c r="Q4809" s="20">
        <f t="shared" si="227"/>
        <v>50137564.260112643</v>
      </c>
      <c r="R4809" s="18" t="s">
        <v>11858</v>
      </c>
      <c r="S4809" s="18">
        <v>95</v>
      </c>
    </row>
    <row r="4810" spans="1:19" x14ac:dyDescent="0.25">
      <c r="A4810" s="18" t="s">
        <v>2979</v>
      </c>
      <c r="B4810" s="18" t="s">
        <v>20</v>
      </c>
      <c r="C4810" s="18" t="s">
        <v>38</v>
      </c>
      <c r="D4810" s="18">
        <v>2005</v>
      </c>
      <c r="E4810" s="18">
        <f>VLOOKUP(D4810,'cpi roi'!A:C,2,FALSE)</f>
        <v>195.3</v>
      </c>
      <c r="F4810" s="18" t="s">
        <v>14400</v>
      </c>
      <c r="G4810" s="18">
        <v>7.1</v>
      </c>
      <c r="H4810" s="19">
        <v>36000</v>
      </c>
      <c r="I4810" s="18" t="s">
        <v>13179</v>
      </c>
      <c r="J4810" s="18" t="s">
        <v>14401</v>
      </c>
      <c r="K4810" s="18" t="s">
        <v>13181</v>
      </c>
      <c r="L4810" s="18" t="s">
        <v>13182</v>
      </c>
      <c r="M4810" s="20">
        <v>0</v>
      </c>
      <c r="N4810" s="20">
        <v>27165581</v>
      </c>
      <c r="O4810" s="21">
        <f t="shared" si="225"/>
        <v>42382757.453661032</v>
      </c>
      <c r="P4810" s="22">
        <f t="shared" si="226"/>
        <v>0</v>
      </c>
      <c r="Q4810" s="20">
        <f t="shared" si="227"/>
        <v>13909667.690732207</v>
      </c>
      <c r="R4810" s="18" t="s">
        <v>14402</v>
      </c>
      <c r="S4810" s="18">
        <v>111</v>
      </c>
    </row>
    <row r="4811" spans="1:19" x14ac:dyDescent="0.25">
      <c r="A4811" s="18" t="s">
        <v>6644</v>
      </c>
      <c r="B4811" s="18" t="s">
        <v>2004</v>
      </c>
      <c r="C4811" s="18" t="s">
        <v>21</v>
      </c>
      <c r="D4811" s="18">
        <v>2005</v>
      </c>
      <c r="E4811" s="18">
        <f>VLOOKUP(D4811,'cpi roi'!A:C,2,FALSE)</f>
        <v>195.3</v>
      </c>
      <c r="F4811" s="18" t="s">
        <v>14059</v>
      </c>
      <c r="G4811" s="18">
        <v>6.7</v>
      </c>
      <c r="H4811" s="19">
        <v>44000</v>
      </c>
      <c r="I4811" s="18" t="s">
        <v>7893</v>
      </c>
      <c r="J4811" s="18" t="s">
        <v>14403</v>
      </c>
      <c r="K4811" s="18" t="s">
        <v>9137</v>
      </c>
      <c r="L4811" s="18" t="s">
        <v>34</v>
      </c>
      <c r="M4811" s="20">
        <v>20000000</v>
      </c>
      <c r="N4811" s="20">
        <v>14189860</v>
      </c>
      <c r="O4811" s="21">
        <f t="shared" si="225"/>
        <v>22138506.615463387</v>
      </c>
      <c r="P4811" s="22">
        <f t="shared" si="226"/>
        <v>70.949300000000008</v>
      </c>
      <c r="Q4811" s="20">
        <f t="shared" si="227"/>
        <v>7265673.3230926776</v>
      </c>
      <c r="R4811" s="18" t="s">
        <v>3747</v>
      </c>
      <c r="S4811" s="18">
        <v>100</v>
      </c>
    </row>
    <row r="4812" spans="1:19" x14ac:dyDescent="0.25">
      <c r="A4812" s="18" t="s">
        <v>14404</v>
      </c>
      <c r="B4812" s="18" t="s">
        <v>20</v>
      </c>
      <c r="C4812" s="18" t="s">
        <v>21</v>
      </c>
      <c r="D4812" s="18">
        <v>2005</v>
      </c>
      <c r="E4812" s="18">
        <f>VLOOKUP(D4812,'cpi roi'!A:C,2,FALSE)</f>
        <v>195.3</v>
      </c>
      <c r="F4812" s="18" t="s">
        <v>14405</v>
      </c>
      <c r="G4812" s="18">
        <v>5.8</v>
      </c>
      <c r="H4812" s="19">
        <v>22000</v>
      </c>
      <c r="I4812" s="18" t="s">
        <v>5228</v>
      </c>
      <c r="J4812" s="18" t="s">
        <v>5228</v>
      </c>
      <c r="K4812" s="18" t="s">
        <v>12944</v>
      </c>
      <c r="L4812" s="18" t="s">
        <v>34</v>
      </c>
      <c r="M4812" s="20">
        <v>0</v>
      </c>
      <c r="N4812" s="20">
        <v>2456454</v>
      </c>
      <c r="O4812" s="21">
        <f t="shared" si="225"/>
        <v>3832470.7311827955</v>
      </c>
      <c r="P4812" s="22">
        <f t="shared" si="226"/>
        <v>0</v>
      </c>
      <c r="Q4812" s="20">
        <f t="shared" si="227"/>
        <v>1257784.9462365592</v>
      </c>
      <c r="R4812" s="18" t="s">
        <v>12889</v>
      </c>
      <c r="S4812" s="18">
        <v>97</v>
      </c>
    </row>
    <row r="4813" spans="1:19" x14ac:dyDescent="0.25">
      <c r="A4813" s="18" t="s">
        <v>14406</v>
      </c>
      <c r="B4813" s="18" t="s">
        <v>37</v>
      </c>
      <c r="C4813" s="18" t="s">
        <v>29</v>
      </c>
      <c r="D4813" s="18">
        <v>2005</v>
      </c>
      <c r="E4813" s="18">
        <f>VLOOKUP(D4813,'cpi roi'!A:C,2,FALSE)</f>
        <v>195.3</v>
      </c>
      <c r="F4813" s="18" t="s">
        <v>13729</v>
      </c>
      <c r="G4813" s="18">
        <v>5.2</v>
      </c>
      <c r="H4813" s="19">
        <v>16000</v>
      </c>
      <c r="I4813" s="18" t="s">
        <v>10395</v>
      </c>
      <c r="J4813" s="18" t="s">
        <v>14407</v>
      </c>
      <c r="K4813" s="18" t="s">
        <v>11669</v>
      </c>
      <c r="L4813" s="18" t="s">
        <v>34</v>
      </c>
      <c r="M4813" s="20">
        <v>30000000</v>
      </c>
      <c r="N4813" s="20">
        <v>90754475</v>
      </c>
      <c r="O4813" s="21">
        <f t="shared" si="225"/>
        <v>141591851.16487455</v>
      </c>
      <c r="P4813" s="22">
        <f t="shared" si="226"/>
        <v>302.51491666666664</v>
      </c>
      <c r="Q4813" s="20">
        <f t="shared" si="227"/>
        <v>46469265.232974909</v>
      </c>
      <c r="R4813" s="18" t="s">
        <v>11131</v>
      </c>
      <c r="S4813" s="18">
        <v>102</v>
      </c>
    </row>
    <row r="4814" spans="1:19" x14ac:dyDescent="0.25">
      <c r="A4814" s="18" t="s">
        <v>14408</v>
      </c>
      <c r="B4814" s="18" t="s">
        <v>2004</v>
      </c>
      <c r="C4814" s="18" t="s">
        <v>38</v>
      </c>
      <c r="D4814" s="18">
        <v>2005</v>
      </c>
      <c r="E4814" s="18">
        <f>VLOOKUP(D4814,'cpi roi'!A:C,2,FALSE)</f>
        <v>195.3</v>
      </c>
      <c r="F4814" s="18" t="s">
        <v>14175</v>
      </c>
      <c r="G4814" s="18">
        <v>4.2</v>
      </c>
      <c r="H4814" s="19">
        <v>19000</v>
      </c>
      <c r="I4814" s="18" t="s">
        <v>712</v>
      </c>
      <c r="J4814" s="18" t="s">
        <v>1642</v>
      </c>
      <c r="K4814" s="18" t="s">
        <v>8846</v>
      </c>
      <c r="L4814" s="18" t="s">
        <v>9405</v>
      </c>
      <c r="M4814" s="20">
        <v>80000000</v>
      </c>
      <c r="N4814" s="20">
        <v>11665465</v>
      </c>
      <c r="O4814" s="21">
        <f t="shared" si="225"/>
        <v>18200036.792114694</v>
      </c>
      <c r="P4814" s="22">
        <f t="shared" si="226"/>
        <v>14.581831249999999</v>
      </c>
      <c r="Q4814" s="20">
        <f t="shared" si="227"/>
        <v>5973100.3584229387</v>
      </c>
      <c r="R4814" s="18" t="s">
        <v>10708</v>
      </c>
      <c r="S4814" s="18">
        <v>110</v>
      </c>
    </row>
    <row r="4815" spans="1:19" x14ac:dyDescent="0.25">
      <c r="A4815" s="18" t="s">
        <v>14409</v>
      </c>
      <c r="B4815" s="18" t="s">
        <v>20</v>
      </c>
      <c r="C4815" s="18" t="s">
        <v>45</v>
      </c>
      <c r="D4815" s="18">
        <v>2005</v>
      </c>
      <c r="E4815" s="18">
        <f>VLOOKUP(D4815,'cpi roi'!A:C,2,FALSE)</f>
        <v>195.3</v>
      </c>
      <c r="F4815" s="18" t="s">
        <v>14132</v>
      </c>
      <c r="G4815" s="18">
        <v>6.5</v>
      </c>
      <c r="H4815" s="19">
        <v>78000</v>
      </c>
      <c r="I4815" s="18" t="s">
        <v>9725</v>
      </c>
      <c r="J4815" s="18" t="s">
        <v>14410</v>
      </c>
      <c r="K4815" s="18" t="s">
        <v>1540</v>
      </c>
      <c r="L4815" s="18" t="s">
        <v>34</v>
      </c>
      <c r="M4815" s="20">
        <v>22000000</v>
      </c>
      <c r="N4815" s="20">
        <v>19126398</v>
      </c>
      <c r="O4815" s="21">
        <f t="shared" si="225"/>
        <v>29840314.749615975</v>
      </c>
      <c r="P4815" s="22">
        <f t="shared" si="226"/>
        <v>86.938172727272729</v>
      </c>
      <c r="Q4815" s="20">
        <f t="shared" si="227"/>
        <v>9793342.5499231946</v>
      </c>
      <c r="R4815" s="18" t="s">
        <v>48</v>
      </c>
      <c r="S4815" s="18">
        <v>102</v>
      </c>
    </row>
    <row r="4816" spans="1:19" x14ac:dyDescent="0.25">
      <c r="A4816" s="18" t="s">
        <v>14411</v>
      </c>
      <c r="B4816" s="18" t="s">
        <v>20</v>
      </c>
      <c r="C4816" s="18" t="s">
        <v>45</v>
      </c>
      <c r="D4816" s="18">
        <v>2005</v>
      </c>
      <c r="E4816" s="18">
        <f>VLOOKUP(D4816,'cpi roi'!A:C,2,FALSE)</f>
        <v>195.3</v>
      </c>
      <c r="F4816" s="18" t="s">
        <v>14412</v>
      </c>
      <c r="G4816" s="18">
        <v>6.8</v>
      </c>
      <c r="H4816" s="19">
        <v>34000</v>
      </c>
      <c r="I4816" s="18" t="s">
        <v>14397</v>
      </c>
      <c r="J4816" s="18" t="s">
        <v>8155</v>
      </c>
      <c r="K4816" s="18" t="s">
        <v>9759</v>
      </c>
      <c r="L4816" s="18" t="s">
        <v>26</v>
      </c>
      <c r="M4816" s="20">
        <v>169000</v>
      </c>
      <c r="N4816" s="20">
        <v>18586834</v>
      </c>
      <c r="O4816" s="21">
        <f t="shared" si="225"/>
        <v>28998506.501792114</v>
      </c>
      <c r="P4816" s="22">
        <f t="shared" si="226"/>
        <v>10998.126627218935</v>
      </c>
      <c r="Q4816" s="20">
        <f t="shared" si="227"/>
        <v>9517068.1003584228</v>
      </c>
      <c r="R4816" s="18" t="s">
        <v>10085</v>
      </c>
      <c r="S4816" s="18">
        <v>99</v>
      </c>
    </row>
    <row r="4817" spans="1:19" x14ac:dyDescent="0.25">
      <c r="A4817" s="18" t="s">
        <v>14413</v>
      </c>
      <c r="B4817" s="18" t="s">
        <v>20</v>
      </c>
      <c r="C4817" s="18" t="s">
        <v>45</v>
      </c>
      <c r="D4817" s="18">
        <v>2005</v>
      </c>
      <c r="E4817" s="18">
        <f>VLOOKUP(D4817,'cpi roi'!A:C,2,FALSE)</f>
        <v>195.3</v>
      </c>
      <c r="F4817" s="18" t="s">
        <v>14414</v>
      </c>
      <c r="G4817" s="18">
        <v>7.1</v>
      </c>
      <c r="H4817" s="19">
        <v>33000</v>
      </c>
      <c r="I4817" s="18" t="s">
        <v>2911</v>
      </c>
      <c r="J4817" s="18" t="s">
        <v>2911</v>
      </c>
      <c r="K4817" s="18" t="s">
        <v>14415</v>
      </c>
      <c r="L4817" s="18" t="s">
        <v>457</v>
      </c>
      <c r="M4817" s="20">
        <v>0</v>
      </c>
      <c r="N4817" s="20">
        <v>9995168</v>
      </c>
      <c r="O4817" s="21">
        <f t="shared" si="225"/>
        <v>15594099.793138759</v>
      </c>
      <c r="P4817" s="22">
        <f t="shared" si="226"/>
        <v>0</v>
      </c>
      <c r="Q4817" s="20">
        <f t="shared" si="227"/>
        <v>5117853.5586277517</v>
      </c>
      <c r="R4817" s="18" t="s">
        <v>12254</v>
      </c>
      <c r="S4817" s="18">
        <v>91</v>
      </c>
    </row>
    <row r="4818" spans="1:19" x14ac:dyDescent="0.25">
      <c r="A4818" s="18" t="s">
        <v>14416</v>
      </c>
      <c r="B4818" s="18" t="s">
        <v>2004</v>
      </c>
      <c r="C4818" s="18" t="s">
        <v>21</v>
      </c>
      <c r="D4818" s="18">
        <v>2005</v>
      </c>
      <c r="E4818" s="18">
        <f>VLOOKUP(D4818,'cpi roi'!A:C,2,FALSE)</f>
        <v>195.3</v>
      </c>
      <c r="F4818" s="18" t="s">
        <v>14146</v>
      </c>
      <c r="G4818" s="18">
        <v>7</v>
      </c>
      <c r="H4818" s="19">
        <v>29000</v>
      </c>
      <c r="I4818" s="18" t="s">
        <v>2882</v>
      </c>
      <c r="J4818" s="18" t="s">
        <v>5462</v>
      </c>
      <c r="K4818" s="18" t="s">
        <v>9705</v>
      </c>
      <c r="L4818" s="18" t="s">
        <v>5820</v>
      </c>
      <c r="M4818" s="20">
        <v>30000000</v>
      </c>
      <c r="N4818" s="20">
        <v>18618284</v>
      </c>
      <c r="O4818" s="21">
        <f t="shared" si="225"/>
        <v>29047573.654889911</v>
      </c>
      <c r="P4818" s="22">
        <f t="shared" si="226"/>
        <v>62.060946666666673</v>
      </c>
      <c r="Q4818" s="20">
        <f t="shared" si="227"/>
        <v>9533171.530977983</v>
      </c>
      <c r="R4818" s="18" t="s">
        <v>3747</v>
      </c>
      <c r="S4818" s="18">
        <v>108</v>
      </c>
    </row>
    <row r="4819" spans="1:19" x14ac:dyDescent="0.25">
      <c r="A4819" s="18" t="s">
        <v>14417</v>
      </c>
      <c r="B4819" s="18" t="s">
        <v>2004</v>
      </c>
      <c r="C4819" s="18" t="s">
        <v>21</v>
      </c>
      <c r="D4819" s="18">
        <v>2005</v>
      </c>
      <c r="E4819" s="18">
        <f>VLOOKUP(D4819,'cpi roi'!A:C,2,FALSE)</f>
        <v>195.3</v>
      </c>
      <c r="F4819" s="18" t="s">
        <v>13636</v>
      </c>
      <c r="G4819" s="18">
        <v>4.2</v>
      </c>
      <c r="H4819" s="19">
        <v>30000</v>
      </c>
      <c r="I4819" s="18" t="s">
        <v>9999</v>
      </c>
      <c r="J4819" s="18" t="s">
        <v>14418</v>
      </c>
      <c r="K4819" s="18" t="s">
        <v>12779</v>
      </c>
      <c r="L4819" s="18" t="s">
        <v>34</v>
      </c>
      <c r="M4819" s="20">
        <v>20000000</v>
      </c>
      <c r="N4819" s="20">
        <v>67192859</v>
      </c>
      <c r="O4819" s="21">
        <f t="shared" si="225"/>
        <v>104831869.62263185</v>
      </c>
      <c r="P4819" s="22">
        <f t="shared" si="226"/>
        <v>335.96429499999999</v>
      </c>
      <c r="Q4819" s="20">
        <f t="shared" si="227"/>
        <v>34404945.724526368</v>
      </c>
      <c r="R4819" s="18" t="s">
        <v>10878</v>
      </c>
      <c r="S4819" s="18">
        <v>89</v>
      </c>
    </row>
    <row r="4820" spans="1:19" x14ac:dyDescent="0.25">
      <c r="A4820" s="18" t="s">
        <v>14419</v>
      </c>
      <c r="B4820" s="18" t="s">
        <v>20</v>
      </c>
      <c r="C4820" s="18" t="s">
        <v>21</v>
      </c>
      <c r="D4820" s="18">
        <v>2005</v>
      </c>
      <c r="E4820" s="18">
        <f>VLOOKUP(D4820,'cpi roi'!A:C,2,FALSE)</f>
        <v>195.3</v>
      </c>
      <c r="F4820" s="18" t="s">
        <v>14420</v>
      </c>
      <c r="G4820" s="18">
        <v>6.5</v>
      </c>
      <c r="H4820" s="19">
        <v>6600</v>
      </c>
      <c r="I4820" s="18" t="s">
        <v>2656</v>
      </c>
      <c r="J4820" s="18" t="s">
        <v>14421</v>
      </c>
      <c r="K4820" s="18" t="s">
        <v>10803</v>
      </c>
      <c r="L4820" s="18" t="s">
        <v>34</v>
      </c>
      <c r="M4820" s="20">
        <v>0</v>
      </c>
      <c r="N4820" s="20">
        <v>269755</v>
      </c>
      <c r="O4820" s="21">
        <f t="shared" si="225"/>
        <v>420861.99948796717</v>
      </c>
      <c r="P4820" s="22">
        <f t="shared" si="226"/>
        <v>0</v>
      </c>
      <c r="Q4820" s="20">
        <f t="shared" si="227"/>
        <v>138123.39989759345</v>
      </c>
      <c r="R4820" s="18" t="s">
        <v>14422</v>
      </c>
      <c r="S4820" s="18">
        <v>107</v>
      </c>
    </row>
    <row r="4821" spans="1:19" x14ac:dyDescent="0.25">
      <c r="A4821" s="18" t="s">
        <v>14423</v>
      </c>
      <c r="B4821" s="18" t="s">
        <v>20</v>
      </c>
      <c r="C4821" s="18" t="s">
        <v>21</v>
      </c>
      <c r="D4821" s="18">
        <v>2005</v>
      </c>
      <c r="E4821" s="18">
        <f>VLOOKUP(D4821,'cpi roi'!A:C,2,FALSE)</f>
        <v>195.3</v>
      </c>
      <c r="F4821" s="18" t="s">
        <v>14049</v>
      </c>
      <c r="G4821" s="18">
        <v>6.1</v>
      </c>
      <c r="H4821" s="19">
        <v>4900</v>
      </c>
      <c r="I4821" s="18" t="s">
        <v>13231</v>
      </c>
      <c r="J4821" s="18" t="s">
        <v>12764</v>
      </c>
      <c r="K4821" s="18" t="s">
        <v>5011</v>
      </c>
      <c r="L4821" s="18" t="s">
        <v>26</v>
      </c>
      <c r="M4821" s="20">
        <v>0</v>
      </c>
      <c r="N4821" s="20">
        <v>2788033</v>
      </c>
      <c r="O4821" s="21">
        <f t="shared" si="225"/>
        <v>4349788.3005632358</v>
      </c>
      <c r="P4821" s="22">
        <f t="shared" si="226"/>
        <v>0</v>
      </c>
      <c r="Q4821" s="20">
        <f t="shared" si="227"/>
        <v>1427564.2601126472</v>
      </c>
      <c r="R4821" s="18" t="s">
        <v>14424</v>
      </c>
      <c r="S4821" s="18">
        <v>99</v>
      </c>
    </row>
    <row r="4822" spans="1:19" x14ac:dyDescent="0.25">
      <c r="A4822" s="18" t="s">
        <v>14425</v>
      </c>
      <c r="B4822" s="18" t="s">
        <v>20</v>
      </c>
      <c r="C4822" s="18" t="s">
        <v>45</v>
      </c>
      <c r="D4822" s="18">
        <v>2005</v>
      </c>
      <c r="E4822" s="18">
        <f>VLOOKUP(D4822,'cpi roi'!A:C,2,FALSE)</f>
        <v>195.3</v>
      </c>
      <c r="F4822" s="18" t="s">
        <v>14096</v>
      </c>
      <c r="G4822" s="18">
        <v>7.3</v>
      </c>
      <c r="H4822" s="19">
        <v>36000</v>
      </c>
      <c r="I4822" s="18" t="s">
        <v>14426</v>
      </c>
      <c r="J4822" s="18" t="s">
        <v>14426</v>
      </c>
      <c r="K4822" s="18" t="s">
        <v>14427</v>
      </c>
      <c r="L4822" s="18" t="s">
        <v>34</v>
      </c>
      <c r="M4822" s="20">
        <v>800000</v>
      </c>
      <c r="N4822" s="20">
        <v>8012838</v>
      </c>
      <c r="O4822" s="21">
        <f t="shared" si="225"/>
        <v>12501340.187403994</v>
      </c>
      <c r="P4822" s="22">
        <f t="shared" si="226"/>
        <v>1001.6047500000001</v>
      </c>
      <c r="Q4822" s="20">
        <f t="shared" si="227"/>
        <v>4102835.6374807986</v>
      </c>
      <c r="R4822" s="18" t="s">
        <v>14428</v>
      </c>
      <c r="S4822" s="18">
        <v>91</v>
      </c>
    </row>
    <row r="4823" spans="1:19" x14ac:dyDescent="0.25">
      <c r="A4823" s="18" t="s">
        <v>14429</v>
      </c>
      <c r="B4823" s="18" t="s">
        <v>20</v>
      </c>
      <c r="C4823" s="18" t="s">
        <v>29</v>
      </c>
      <c r="D4823" s="18">
        <v>2005</v>
      </c>
      <c r="E4823" s="18">
        <f>VLOOKUP(D4823,'cpi roi'!A:C,2,FALSE)</f>
        <v>195.3</v>
      </c>
      <c r="F4823" s="18" t="s">
        <v>13859</v>
      </c>
      <c r="G4823" s="18">
        <v>7.4</v>
      </c>
      <c r="H4823" s="19">
        <v>41000</v>
      </c>
      <c r="I4823" s="18" t="s">
        <v>14430</v>
      </c>
      <c r="J4823" s="18" t="s">
        <v>14430</v>
      </c>
      <c r="K4823" s="18" t="s">
        <v>14431</v>
      </c>
      <c r="L4823" s="18" t="s">
        <v>34</v>
      </c>
      <c r="M4823" s="20">
        <v>1000000</v>
      </c>
      <c r="N4823" s="20">
        <v>15151744</v>
      </c>
      <c r="O4823" s="21">
        <f t="shared" si="225"/>
        <v>23639203.260624677</v>
      </c>
      <c r="P4823" s="22">
        <f t="shared" si="226"/>
        <v>1515.1744000000001</v>
      </c>
      <c r="Q4823" s="20">
        <f t="shared" si="227"/>
        <v>7758189.4521249356</v>
      </c>
      <c r="R4823" s="18" t="s">
        <v>14432</v>
      </c>
      <c r="S4823" s="18">
        <v>103</v>
      </c>
    </row>
    <row r="4824" spans="1:19" x14ac:dyDescent="0.25">
      <c r="A4824" s="18" t="s">
        <v>14433</v>
      </c>
      <c r="B4824" s="18" t="s">
        <v>20</v>
      </c>
      <c r="C4824" s="18" t="s">
        <v>21</v>
      </c>
      <c r="D4824" s="18">
        <v>2005</v>
      </c>
      <c r="E4824" s="18">
        <f>VLOOKUP(D4824,'cpi roi'!A:C,2,FALSE)</f>
        <v>195.3</v>
      </c>
      <c r="F4824" s="18" t="s">
        <v>14282</v>
      </c>
      <c r="G4824" s="18">
        <v>6.6</v>
      </c>
      <c r="H4824" s="19">
        <v>9300</v>
      </c>
      <c r="I4824" s="18" t="s">
        <v>7061</v>
      </c>
      <c r="J4824" s="18" t="s">
        <v>14434</v>
      </c>
      <c r="K4824" s="18" t="s">
        <v>7061</v>
      </c>
      <c r="L4824" s="18" t="s">
        <v>34</v>
      </c>
      <c r="M4824" s="20">
        <v>9600000</v>
      </c>
      <c r="N4824" s="20">
        <v>4408011</v>
      </c>
      <c r="O4824" s="21">
        <f t="shared" si="225"/>
        <v>6877219.4147465434</v>
      </c>
      <c r="P4824" s="22">
        <f t="shared" si="226"/>
        <v>45.91678125</v>
      </c>
      <c r="Q4824" s="20">
        <f t="shared" si="227"/>
        <v>2257046.0829493087</v>
      </c>
      <c r="R4824" s="18" t="s">
        <v>14435</v>
      </c>
      <c r="S4824" s="18">
        <v>144</v>
      </c>
    </row>
    <row r="4825" spans="1:19" x14ac:dyDescent="0.25">
      <c r="A4825" s="18" t="s">
        <v>14436</v>
      </c>
      <c r="B4825" s="18" t="s">
        <v>2004</v>
      </c>
      <c r="C4825" s="18" t="s">
        <v>45</v>
      </c>
      <c r="D4825" s="18">
        <v>2005</v>
      </c>
      <c r="E4825" s="18">
        <f>VLOOKUP(D4825,'cpi roi'!A:C,2,FALSE)</f>
        <v>195.3</v>
      </c>
      <c r="F4825" s="18" t="s">
        <v>14437</v>
      </c>
      <c r="G4825" s="18">
        <v>5.6</v>
      </c>
      <c r="H4825" s="19">
        <v>17000</v>
      </c>
      <c r="I4825" s="18" t="s">
        <v>13133</v>
      </c>
      <c r="J4825" s="18" t="s">
        <v>13337</v>
      </c>
      <c r="K4825" s="18" t="s">
        <v>13702</v>
      </c>
      <c r="L4825" s="18" t="s">
        <v>34</v>
      </c>
      <c r="M4825" s="20">
        <v>0</v>
      </c>
      <c r="N4825" s="20">
        <v>37245453</v>
      </c>
      <c r="O4825" s="21">
        <f t="shared" si="225"/>
        <v>58109009.365591392</v>
      </c>
      <c r="P4825" s="22">
        <f t="shared" si="226"/>
        <v>0</v>
      </c>
      <c r="Q4825" s="20">
        <f t="shared" si="227"/>
        <v>19070892.473118279</v>
      </c>
      <c r="R4825" s="18" t="s">
        <v>122</v>
      </c>
      <c r="S4825" s="18">
        <v>105</v>
      </c>
    </row>
    <row r="4826" spans="1:19" x14ac:dyDescent="0.25">
      <c r="A4826" s="18" t="s">
        <v>14438</v>
      </c>
      <c r="B4826" s="18" t="s">
        <v>20</v>
      </c>
      <c r="C4826" s="18" t="s">
        <v>45</v>
      </c>
      <c r="D4826" s="18">
        <v>2005</v>
      </c>
      <c r="E4826" s="18">
        <f>VLOOKUP(D4826,'cpi roi'!A:C,2,FALSE)</f>
        <v>195.3</v>
      </c>
      <c r="F4826" s="18" t="s">
        <v>14016</v>
      </c>
      <c r="G4826" s="18">
        <v>6.8</v>
      </c>
      <c r="H4826" s="19">
        <v>21000</v>
      </c>
      <c r="I4826" s="18" t="s">
        <v>6161</v>
      </c>
      <c r="J4826" s="18" t="s">
        <v>6161</v>
      </c>
      <c r="K4826" s="18" t="s">
        <v>11641</v>
      </c>
      <c r="L4826" s="18" t="s">
        <v>34</v>
      </c>
      <c r="M4826" s="20">
        <v>12000000</v>
      </c>
      <c r="N4826" s="20">
        <v>28237488</v>
      </c>
      <c r="O4826" s="21">
        <f t="shared" si="225"/>
        <v>44055108.00614439</v>
      </c>
      <c r="P4826" s="22">
        <f t="shared" si="226"/>
        <v>235.31240000000003</v>
      </c>
      <c r="Q4826" s="20">
        <f t="shared" si="227"/>
        <v>14458519.201228878</v>
      </c>
      <c r="R4826" s="18" t="s">
        <v>2031</v>
      </c>
      <c r="S4826" s="18">
        <v>118</v>
      </c>
    </row>
    <row r="4827" spans="1:19" x14ac:dyDescent="0.25">
      <c r="A4827" s="18" t="s">
        <v>14439</v>
      </c>
      <c r="B4827" s="18" t="s">
        <v>20</v>
      </c>
      <c r="C4827" s="18" t="s">
        <v>45</v>
      </c>
      <c r="D4827" s="18">
        <v>2005</v>
      </c>
      <c r="E4827" s="18">
        <f>VLOOKUP(D4827,'cpi roi'!A:C,2,FALSE)</f>
        <v>195.3</v>
      </c>
      <c r="F4827" s="18" t="s">
        <v>14440</v>
      </c>
      <c r="G4827" s="18">
        <v>6.9</v>
      </c>
      <c r="H4827" s="19">
        <v>18000</v>
      </c>
      <c r="I4827" s="18" t="s">
        <v>14441</v>
      </c>
      <c r="J4827" s="18" t="s">
        <v>14441</v>
      </c>
      <c r="K4827" s="18" t="s">
        <v>11362</v>
      </c>
      <c r="L4827" s="18" t="s">
        <v>34</v>
      </c>
      <c r="M4827" s="20">
        <v>6800000</v>
      </c>
      <c r="N4827" s="20">
        <v>351401</v>
      </c>
      <c r="O4827" s="21">
        <f t="shared" si="225"/>
        <v>548243.13722478237</v>
      </c>
      <c r="P4827" s="22">
        <f t="shared" si="226"/>
        <v>5.1676617647058825</v>
      </c>
      <c r="Q4827" s="20">
        <f t="shared" si="227"/>
        <v>179928.82744495646</v>
      </c>
      <c r="R4827" s="18" t="s">
        <v>14442</v>
      </c>
      <c r="S4827" s="18">
        <v>108</v>
      </c>
    </row>
    <row r="4828" spans="1:19" x14ac:dyDescent="0.25">
      <c r="A4828" s="18" t="s">
        <v>14443</v>
      </c>
      <c r="B4828" s="18" t="s">
        <v>2004</v>
      </c>
      <c r="C4828" s="18" t="s">
        <v>38</v>
      </c>
      <c r="D4828" s="18">
        <v>2005</v>
      </c>
      <c r="E4828" s="18">
        <f>VLOOKUP(D4828,'cpi roi'!A:C,2,FALSE)</f>
        <v>195.3</v>
      </c>
      <c r="F4828" s="18" t="s">
        <v>14189</v>
      </c>
      <c r="G4828" s="18">
        <v>5.6</v>
      </c>
      <c r="H4828" s="19">
        <v>25000</v>
      </c>
      <c r="I4828" s="18" t="s">
        <v>6900</v>
      </c>
      <c r="J4828" s="18" t="s">
        <v>7298</v>
      </c>
      <c r="K4828" s="18" t="s">
        <v>9412</v>
      </c>
      <c r="L4828" s="18" t="s">
        <v>34</v>
      </c>
      <c r="M4828" s="20">
        <v>33000000</v>
      </c>
      <c r="N4828" s="20">
        <v>13485145</v>
      </c>
      <c r="O4828" s="21">
        <f t="shared" si="225"/>
        <v>21039035.747567844</v>
      </c>
      <c r="P4828" s="22">
        <f t="shared" si="226"/>
        <v>40.864075757575755</v>
      </c>
      <c r="Q4828" s="20">
        <f t="shared" si="227"/>
        <v>6904836.1495135687</v>
      </c>
      <c r="R4828" s="18" t="s">
        <v>2031</v>
      </c>
      <c r="S4828" s="18">
        <v>83</v>
      </c>
    </row>
    <row r="4829" spans="1:19" x14ac:dyDescent="0.25">
      <c r="A4829" s="18" t="s">
        <v>14444</v>
      </c>
      <c r="B4829" s="18" t="s">
        <v>341</v>
      </c>
      <c r="C4829" s="18" t="s">
        <v>394</v>
      </c>
      <c r="D4829" s="18">
        <v>2005</v>
      </c>
      <c r="E4829" s="18">
        <f>VLOOKUP(D4829,'cpi roi'!A:C,2,FALSE)</f>
        <v>195.3</v>
      </c>
      <c r="F4829" s="18" t="s">
        <v>13996</v>
      </c>
      <c r="G4829" s="18">
        <v>5.5</v>
      </c>
      <c r="H4829" s="19">
        <v>22000</v>
      </c>
      <c r="I4829" s="18" t="s">
        <v>14445</v>
      </c>
      <c r="J4829" s="18" t="s">
        <v>14446</v>
      </c>
      <c r="K4829" s="18" t="s">
        <v>9007</v>
      </c>
      <c r="L4829" s="18" t="s">
        <v>26</v>
      </c>
      <c r="M4829" s="20">
        <v>35000000</v>
      </c>
      <c r="N4829" s="20">
        <v>61746888</v>
      </c>
      <c r="O4829" s="21">
        <f t="shared" si="225"/>
        <v>96335262.537634403</v>
      </c>
      <c r="P4829" s="22">
        <f t="shared" si="226"/>
        <v>176.41968</v>
      </c>
      <c r="Q4829" s="20">
        <f t="shared" si="227"/>
        <v>31616430.10752688</v>
      </c>
      <c r="R4829" s="18" t="s">
        <v>14447</v>
      </c>
      <c r="S4829" s="18">
        <v>76</v>
      </c>
    </row>
    <row r="4830" spans="1:19" x14ac:dyDescent="0.25">
      <c r="A4830" s="18" t="s">
        <v>14448</v>
      </c>
      <c r="B4830" s="18" t="s">
        <v>2004</v>
      </c>
      <c r="C4830" s="18" t="s">
        <v>45</v>
      </c>
      <c r="D4830" s="18">
        <v>2005</v>
      </c>
      <c r="E4830" s="18">
        <f>VLOOKUP(D4830,'cpi roi'!A:C,2,FALSE)</f>
        <v>195.3</v>
      </c>
      <c r="F4830" s="18" t="s">
        <v>14132</v>
      </c>
      <c r="G4830" s="18">
        <v>6.2</v>
      </c>
      <c r="H4830" s="19">
        <v>40000</v>
      </c>
      <c r="I4830" s="18" t="s">
        <v>11406</v>
      </c>
      <c r="J4830" s="18" t="s">
        <v>11406</v>
      </c>
      <c r="K4830" s="18" t="s">
        <v>7731</v>
      </c>
      <c r="L4830" s="18" t="s">
        <v>34</v>
      </c>
      <c r="M4830" s="20">
        <v>22000000</v>
      </c>
      <c r="N4830" s="20">
        <v>67937494</v>
      </c>
      <c r="O4830" s="21">
        <f t="shared" si="225"/>
        <v>105993622.2314388</v>
      </c>
      <c r="P4830" s="22">
        <f t="shared" si="226"/>
        <v>308.80679090909086</v>
      </c>
      <c r="Q4830" s="20">
        <f t="shared" si="227"/>
        <v>34786223.246287763</v>
      </c>
      <c r="R4830" s="18" t="s">
        <v>14449</v>
      </c>
      <c r="S4830" s="18">
        <v>105</v>
      </c>
    </row>
    <row r="4831" spans="1:19" x14ac:dyDescent="0.25">
      <c r="A4831" s="18" t="s">
        <v>14450</v>
      </c>
      <c r="B4831" s="18" t="s">
        <v>452</v>
      </c>
      <c r="C4831" s="18" t="s">
        <v>21</v>
      </c>
      <c r="D4831" s="18">
        <v>2005</v>
      </c>
      <c r="E4831" s="18">
        <f>VLOOKUP(D4831,'cpi roi'!A:C,2,FALSE)</f>
        <v>195.3</v>
      </c>
      <c r="F4831" s="18" t="s">
        <v>14451</v>
      </c>
      <c r="G4831" s="18">
        <v>7.3</v>
      </c>
      <c r="H4831" s="19">
        <v>23000</v>
      </c>
      <c r="I4831" s="18" t="s">
        <v>6527</v>
      </c>
      <c r="J4831" s="18" t="s">
        <v>6527</v>
      </c>
      <c r="K4831" s="18" t="s">
        <v>14452</v>
      </c>
      <c r="L4831" s="18" t="s">
        <v>3814</v>
      </c>
      <c r="M4831" s="20">
        <v>14200000</v>
      </c>
      <c r="N4831" s="20">
        <v>674918</v>
      </c>
      <c r="O4831" s="21">
        <f t="shared" si="225"/>
        <v>1052982.665642601</v>
      </c>
      <c r="P4831" s="22">
        <f t="shared" si="226"/>
        <v>4.7529436619718313</v>
      </c>
      <c r="Q4831" s="20">
        <f t="shared" si="227"/>
        <v>345580.13312852022</v>
      </c>
      <c r="R4831" s="18" t="s">
        <v>10417</v>
      </c>
      <c r="S4831" s="18">
        <v>139</v>
      </c>
    </row>
    <row r="4832" spans="1:19" x14ac:dyDescent="0.25">
      <c r="A4832" s="18" t="s">
        <v>14453</v>
      </c>
      <c r="B4832" s="18" t="s">
        <v>20</v>
      </c>
      <c r="C4832" s="18" t="s">
        <v>45</v>
      </c>
      <c r="D4832" s="18">
        <v>2005</v>
      </c>
      <c r="E4832" s="18">
        <f>VLOOKUP(D4832,'cpi roi'!A:C,2,FALSE)</f>
        <v>195.3</v>
      </c>
      <c r="F4832" s="18" t="s">
        <v>14146</v>
      </c>
      <c r="G4832" s="18">
        <v>6.9</v>
      </c>
      <c r="H4832" s="19">
        <v>22000</v>
      </c>
      <c r="I4832" s="18" t="s">
        <v>14454</v>
      </c>
      <c r="J4832" s="18" t="s">
        <v>14455</v>
      </c>
      <c r="K4832" s="18" t="s">
        <v>14456</v>
      </c>
      <c r="L4832" s="18" t="s">
        <v>34</v>
      </c>
      <c r="M4832" s="20">
        <v>1000000</v>
      </c>
      <c r="N4832" s="20">
        <v>3399228</v>
      </c>
      <c r="O4832" s="21">
        <f t="shared" si="225"/>
        <v>5303352.6451612897</v>
      </c>
      <c r="P4832" s="22">
        <f t="shared" si="226"/>
        <v>339.9228</v>
      </c>
      <c r="Q4832" s="20">
        <f t="shared" si="227"/>
        <v>1740516.1290322579</v>
      </c>
      <c r="R4832" s="18" t="s">
        <v>14457</v>
      </c>
      <c r="S4832" s="18">
        <v>106</v>
      </c>
    </row>
    <row r="4833" spans="1:19" x14ac:dyDescent="0.25">
      <c r="A4833" s="18" t="s">
        <v>14458</v>
      </c>
      <c r="B4833" s="18" t="s">
        <v>20</v>
      </c>
      <c r="C4833" s="18" t="s">
        <v>21</v>
      </c>
      <c r="D4833" s="18">
        <v>2005</v>
      </c>
      <c r="E4833" s="18">
        <f>VLOOKUP(D4833,'cpi roi'!A:C,2,FALSE)</f>
        <v>195.3</v>
      </c>
      <c r="F4833" s="18" t="s">
        <v>14459</v>
      </c>
      <c r="G4833" s="18">
        <v>5.2</v>
      </c>
      <c r="H4833" s="19">
        <v>11000</v>
      </c>
      <c r="I4833" s="18" t="s">
        <v>187</v>
      </c>
      <c r="J4833" s="18" t="s">
        <v>14460</v>
      </c>
      <c r="K4833" s="18" t="s">
        <v>9884</v>
      </c>
      <c r="L4833" s="18" t="s">
        <v>34</v>
      </c>
      <c r="M4833" s="20">
        <v>30000000</v>
      </c>
      <c r="N4833" s="20">
        <v>251495</v>
      </c>
      <c r="O4833" s="21">
        <f t="shared" si="225"/>
        <v>392373.40757808497</v>
      </c>
      <c r="P4833" s="22">
        <f t="shared" si="226"/>
        <v>0.83831666666666671</v>
      </c>
      <c r="Q4833" s="20">
        <f t="shared" si="227"/>
        <v>128773.68151561699</v>
      </c>
      <c r="R4833" s="18" t="s">
        <v>4534</v>
      </c>
      <c r="S4833" s="18">
        <v>117</v>
      </c>
    </row>
    <row r="4834" spans="1:19" x14ac:dyDescent="0.25">
      <c r="A4834" s="18" t="s">
        <v>14461</v>
      </c>
      <c r="B4834" s="18" t="s">
        <v>2711</v>
      </c>
      <c r="C4834" s="18" t="s">
        <v>108</v>
      </c>
      <c r="D4834" s="18">
        <v>2005</v>
      </c>
      <c r="E4834" s="18">
        <f>VLOOKUP(D4834,'cpi roi'!A:C,2,FALSE)</f>
        <v>195.3</v>
      </c>
      <c r="F4834" s="18" t="s">
        <v>14462</v>
      </c>
      <c r="G4834" s="18">
        <v>5.6</v>
      </c>
      <c r="H4834" s="19">
        <v>6100</v>
      </c>
      <c r="I4834" s="18" t="s">
        <v>14463</v>
      </c>
      <c r="J4834" s="18" t="s">
        <v>14463</v>
      </c>
      <c r="K4834" s="18" t="s">
        <v>14464</v>
      </c>
      <c r="L4834" s="18" t="s">
        <v>1199</v>
      </c>
      <c r="M4834" s="20">
        <v>0</v>
      </c>
      <c r="N4834" s="20">
        <v>258227</v>
      </c>
      <c r="O4834" s="21">
        <f t="shared" si="225"/>
        <v>402876.4306195596</v>
      </c>
      <c r="P4834" s="22">
        <f t="shared" si="226"/>
        <v>0</v>
      </c>
      <c r="Q4834" s="20">
        <f t="shared" si="227"/>
        <v>132220.68612391193</v>
      </c>
      <c r="R4834" s="18" t="s">
        <v>11800</v>
      </c>
      <c r="S4834" s="18">
        <v>98</v>
      </c>
    </row>
    <row r="4835" spans="1:19" x14ac:dyDescent="0.25">
      <c r="A4835" s="18" t="s">
        <v>14465</v>
      </c>
      <c r="B4835" s="18" t="s">
        <v>37</v>
      </c>
      <c r="C4835" s="18" t="s">
        <v>45</v>
      </c>
      <c r="D4835" s="18">
        <v>2005</v>
      </c>
      <c r="E4835" s="18">
        <f>VLOOKUP(D4835,'cpi roi'!A:C,2,FALSE)</f>
        <v>195.3</v>
      </c>
      <c r="F4835" s="18" t="s">
        <v>14466</v>
      </c>
      <c r="G4835" s="18">
        <v>7.5</v>
      </c>
      <c r="H4835" s="19">
        <v>23000</v>
      </c>
      <c r="I4835" s="18" t="s">
        <v>14467</v>
      </c>
      <c r="J4835" s="18" t="s">
        <v>14468</v>
      </c>
      <c r="K4835" s="18" t="s">
        <v>14150</v>
      </c>
      <c r="L4835" s="18" t="s">
        <v>34</v>
      </c>
      <c r="M4835" s="20">
        <v>0</v>
      </c>
      <c r="N4835" s="20">
        <v>1254005</v>
      </c>
      <c r="O4835" s="21">
        <f t="shared" si="225"/>
        <v>1956453.2693292371</v>
      </c>
      <c r="P4835" s="22">
        <f t="shared" si="226"/>
        <v>0</v>
      </c>
      <c r="Q4835" s="20">
        <f t="shared" si="227"/>
        <v>642091.65386584739</v>
      </c>
      <c r="R4835" s="18" t="s">
        <v>8628</v>
      </c>
      <c r="S4835" s="18">
        <v>90</v>
      </c>
    </row>
    <row r="4836" spans="1:19" x14ac:dyDescent="0.25">
      <c r="A4836" s="18" t="s">
        <v>14469</v>
      </c>
      <c r="B4836" s="18" t="s">
        <v>37</v>
      </c>
      <c r="C4836" s="18" t="s">
        <v>21</v>
      </c>
      <c r="D4836" s="18">
        <v>2005</v>
      </c>
      <c r="E4836" s="18">
        <f>VLOOKUP(D4836,'cpi roi'!A:C,2,FALSE)</f>
        <v>195.3</v>
      </c>
      <c r="F4836" s="18" t="s">
        <v>14194</v>
      </c>
      <c r="G4836" s="18">
        <v>6.8</v>
      </c>
      <c r="H4836" s="19">
        <v>12000</v>
      </c>
      <c r="I4836" s="18" t="s">
        <v>14470</v>
      </c>
      <c r="J4836" s="18" t="s">
        <v>14470</v>
      </c>
      <c r="K4836" s="18" t="s">
        <v>512</v>
      </c>
      <c r="L4836" s="18" t="s">
        <v>34</v>
      </c>
      <c r="M4836" s="20">
        <v>32000000</v>
      </c>
      <c r="N4836" s="20">
        <v>38741732</v>
      </c>
      <c r="O4836" s="21">
        <f t="shared" si="225"/>
        <v>60443449.771633379</v>
      </c>
      <c r="P4836" s="22">
        <f t="shared" si="226"/>
        <v>121.06791249999999</v>
      </c>
      <c r="Q4836" s="20">
        <f t="shared" si="227"/>
        <v>19837036.354326677</v>
      </c>
      <c r="R4836" s="18" t="s">
        <v>9689</v>
      </c>
      <c r="S4836" s="18">
        <v>106</v>
      </c>
    </row>
    <row r="4837" spans="1:19" x14ac:dyDescent="0.25">
      <c r="A4837" s="18" t="s">
        <v>14471</v>
      </c>
      <c r="B4837" s="18" t="s">
        <v>452</v>
      </c>
      <c r="C4837" s="18" t="s">
        <v>21</v>
      </c>
      <c r="D4837" s="18">
        <v>2005</v>
      </c>
      <c r="E4837" s="18">
        <f>VLOOKUP(D4837,'cpi roi'!A:C,2,FALSE)</f>
        <v>195.3</v>
      </c>
      <c r="F4837" s="18" t="s">
        <v>13636</v>
      </c>
      <c r="G4837" s="18">
        <v>8.1999999999999993</v>
      </c>
      <c r="H4837" s="19">
        <v>34000</v>
      </c>
      <c r="I4837" s="18" t="s">
        <v>12552</v>
      </c>
      <c r="J4837" s="18" t="s">
        <v>12552</v>
      </c>
      <c r="K4837" s="18" t="s">
        <v>14472</v>
      </c>
      <c r="L4837" s="18" t="s">
        <v>10296</v>
      </c>
      <c r="M4837" s="20">
        <v>0</v>
      </c>
      <c r="N4837" s="20">
        <v>1266341</v>
      </c>
      <c r="O4837" s="21">
        <f t="shared" si="225"/>
        <v>1975699.4505888375</v>
      </c>
      <c r="P4837" s="22">
        <f t="shared" si="226"/>
        <v>0</v>
      </c>
      <c r="Q4837" s="20">
        <f t="shared" si="227"/>
        <v>648408.09011776757</v>
      </c>
      <c r="R4837" s="18" t="s">
        <v>14473</v>
      </c>
      <c r="S4837" s="18">
        <v>122</v>
      </c>
    </row>
    <row r="4838" spans="1:19" x14ac:dyDescent="0.25">
      <c r="A4838" s="18" t="s">
        <v>14474</v>
      </c>
      <c r="B4838" s="18" t="s">
        <v>20</v>
      </c>
      <c r="C4838" s="18" t="s">
        <v>45</v>
      </c>
      <c r="D4838" s="18">
        <v>2005</v>
      </c>
      <c r="E4838" s="18">
        <f>VLOOKUP(D4838,'cpi roi'!A:C,2,FALSE)</f>
        <v>195.3</v>
      </c>
      <c r="F4838" s="18" t="s">
        <v>14475</v>
      </c>
      <c r="G4838" s="18">
        <v>6.6</v>
      </c>
      <c r="H4838" s="19">
        <v>14000</v>
      </c>
      <c r="I4838" s="18" t="s">
        <v>14476</v>
      </c>
      <c r="J4838" s="18" t="s">
        <v>4058</v>
      </c>
      <c r="K4838" s="18" t="s">
        <v>1222</v>
      </c>
      <c r="L4838" s="18" t="s">
        <v>9885</v>
      </c>
      <c r="M4838" s="20">
        <v>1000000</v>
      </c>
      <c r="N4838" s="20">
        <v>2708087</v>
      </c>
      <c r="O4838" s="21">
        <f t="shared" si="225"/>
        <v>4225059.4413722474</v>
      </c>
      <c r="P4838" s="22">
        <f t="shared" si="226"/>
        <v>270.80869999999999</v>
      </c>
      <c r="Q4838" s="20">
        <f t="shared" si="227"/>
        <v>1386629.2882744495</v>
      </c>
      <c r="R4838" s="18" t="s">
        <v>14477</v>
      </c>
      <c r="S4838" s="18">
        <v>94</v>
      </c>
    </row>
    <row r="4839" spans="1:19" x14ac:dyDescent="0.25">
      <c r="A4839" s="18" t="s">
        <v>14478</v>
      </c>
      <c r="B4839" s="18" t="s">
        <v>20</v>
      </c>
      <c r="C4839" s="18" t="s">
        <v>38</v>
      </c>
      <c r="D4839" s="18">
        <v>2005</v>
      </c>
      <c r="E4839" s="18">
        <f>VLOOKUP(D4839,'cpi roi'!A:C,2,FALSE)</f>
        <v>195.3</v>
      </c>
      <c r="F4839" s="18" t="s">
        <v>14479</v>
      </c>
      <c r="G4839" s="18">
        <v>5.8</v>
      </c>
      <c r="H4839" s="19">
        <v>18000</v>
      </c>
      <c r="I4839" s="18" t="s">
        <v>14480</v>
      </c>
      <c r="J4839" s="18" t="s">
        <v>14481</v>
      </c>
      <c r="K4839" s="18" t="s">
        <v>14482</v>
      </c>
      <c r="L4839" s="18" t="s">
        <v>199</v>
      </c>
      <c r="M4839" s="20">
        <v>0</v>
      </c>
      <c r="N4839" s="20">
        <v>92076</v>
      </c>
      <c r="O4839" s="21">
        <f t="shared" si="225"/>
        <v>143653.64669738861</v>
      </c>
      <c r="P4839" s="22">
        <f t="shared" si="226"/>
        <v>0</v>
      </c>
      <c r="Q4839" s="20">
        <f t="shared" si="227"/>
        <v>47145.929339477727</v>
      </c>
      <c r="R4839" s="18" t="s">
        <v>13865</v>
      </c>
      <c r="S4839" s="18">
        <v>103</v>
      </c>
    </row>
    <row r="4840" spans="1:19" x14ac:dyDescent="0.25">
      <c r="A4840" s="18" t="s">
        <v>14483</v>
      </c>
      <c r="B4840" s="18" t="s">
        <v>2004</v>
      </c>
      <c r="C4840" s="18" t="s">
        <v>21</v>
      </c>
      <c r="D4840" s="18">
        <v>2005</v>
      </c>
      <c r="E4840" s="18">
        <f>VLOOKUP(D4840,'cpi roi'!A:C,2,FALSE)</f>
        <v>195.3</v>
      </c>
      <c r="F4840" s="18" t="s">
        <v>14484</v>
      </c>
      <c r="G4840" s="18">
        <v>7.7</v>
      </c>
      <c r="H4840" s="19">
        <v>28000</v>
      </c>
      <c r="I4840" s="18" t="s">
        <v>14485</v>
      </c>
      <c r="J4840" s="18" t="s">
        <v>14485</v>
      </c>
      <c r="K4840" s="18" t="s">
        <v>14486</v>
      </c>
      <c r="L4840" s="18" t="s">
        <v>457</v>
      </c>
      <c r="M4840" s="20">
        <v>0</v>
      </c>
      <c r="N4840" s="20">
        <v>17709155</v>
      </c>
      <c r="O4840" s="21">
        <f t="shared" si="225"/>
        <v>27629183.453661032</v>
      </c>
      <c r="P4840" s="22">
        <f t="shared" si="226"/>
        <v>0</v>
      </c>
      <c r="Q4840" s="20">
        <f t="shared" si="227"/>
        <v>9067667.6907322071</v>
      </c>
      <c r="R4840" s="18" t="s">
        <v>13278</v>
      </c>
      <c r="S4840" s="18">
        <v>116</v>
      </c>
    </row>
    <row r="4841" spans="1:19" x14ac:dyDescent="0.25">
      <c r="A4841" s="18" t="s">
        <v>14487</v>
      </c>
      <c r="B4841" s="18" t="s">
        <v>20</v>
      </c>
      <c r="C4841" s="18" t="s">
        <v>45</v>
      </c>
      <c r="D4841" s="18">
        <v>2005</v>
      </c>
      <c r="E4841" s="18">
        <f>VLOOKUP(D4841,'cpi roi'!A:C,2,FALSE)</f>
        <v>195.3</v>
      </c>
      <c r="F4841" s="18" t="s">
        <v>14488</v>
      </c>
      <c r="G4841" s="18">
        <v>3.6</v>
      </c>
      <c r="H4841" s="19">
        <v>6800</v>
      </c>
      <c r="I4841" s="18" t="s">
        <v>14489</v>
      </c>
      <c r="J4841" s="18" t="s">
        <v>14490</v>
      </c>
      <c r="K4841" s="18" t="s">
        <v>14490</v>
      </c>
      <c r="L4841" s="18" t="s">
        <v>34</v>
      </c>
      <c r="M4841" s="20">
        <v>0</v>
      </c>
      <c r="N4841" s="20">
        <v>36099</v>
      </c>
      <c r="O4841" s="21">
        <f t="shared" si="225"/>
        <v>56320.354838709674</v>
      </c>
      <c r="P4841" s="22">
        <f t="shared" si="226"/>
        <v>0</v>
      </c>
      <c r="Q4841" s="20">
        <f t="shared" si="227"/>
        <v>18483.870967741936</v>
      </c>
      <c r="R4841" s="18" t="s">
        <v>14491</v>
      </c>
      <c r="S4841" s="18">
        <v>91</v>
      </c>
    </row>
    <row r="4842" spans="1:19" x14ac:dyDescent="0.25">
      <c r="A4842" s="18" t="s">
        <v>14492</v>
      </c>
      <c r="B4842" s="18" t="s">
        <v>2004</v>
      </c>
      <c r="C4842" s="18" t="s">
        <v>45</v>
      </c>
      <c r="D4842" s="18">
        <v>2005</v>
      </c>
      <c r="E4842" s="18">
        <f>VLOOKUP(D4842,'cpi roi'!A:C,2,FALSE)</f>
        <v>195.3</v>
      </c>
      <c r="F4842" s="18" t="s">
        <v>14493</v>
      </c>
      <c r="G4842" s="18">
        <v>7.4</v>
      </c>
      <c r="H4842" s="19">
        <v>57000</v>
      </c>
      <c r="I4842" s="18" t="s">
        <v>14494</v>
      </c>
      <c r="J4842" s="18" t="s">
        <v>14495</v>
      </c>
      <c r="K4842" s="18" t="s">
        <v>7688</v>
      </c>
      <c r="L4842" s="18" t="s">
        <v>34</v>
      </c>
      <c r="M4842" s="20">
        <v>7000000</v>
      </c>
      <c r="N4842" s="20">
        <v>3601974</v>
      </c>
      <c r="O4842" s="21">
        <f t="shared" si="225"/>
        <v>5619669.6251920117</v>
      </c>
      <c r="P4842" s="22">
        <f t="shared" si="226"/>
        <v>51.456771428571422</v>
      </c>
      <c r="Q4842" s="20">
        <f t="shared" si="227"/>
        <v>1844328.7250384025</v>
      </c>
      <c r="R4842" s="18" t="s">
        <v>13613</v>
      </c>
      <c r="S4842" s="18">
        <v>106</v>
      </c>
    </row>
    <row r="4843" spans="1:19" x14ac:dyDescent="0.25">
      <c r="A4843" s="18" t="s">
        <v>14496</v>
      </c>
      <c r="B4843" s="18" t="s">
        <v>20</v>
      </c>
      <c r="C4843" s="18" t="s">
        <v>45</v>
      </c>
      <c r="D4843" s="18">
        <v>2005</v>
      </c>
      <c r="E4843" s="18">
        <f>VLOOKUP(D4843,'cpi roi'!A:C,2,FALSE)</f>
        <v>195.3</v>
      </c>
      <c r="F4843" s="18" t="s">
        <v>14059</v>
      </c>
      <c r="G4843" s="18">
        <v>6.6</v>
      </c>
      <c r="H4843" s="19">
        <v>21000</v>
      </c>
      <c r="I4843" s="18" t="s">
        <v>14497</v>
      </c>
      <c r="J4843" s="18" t="s">
        <v>14498</v>
      </c>
      <c r="K4843" s="18" t="s">
        <v>14499</v>
      </c>
      <c r="L4843" s="18" t="s">
        <v>34</v>
      </c>
      <c r="M4843" s="20">
        <v>4000000</v>
      </c>
      <c r="N4843" s="20">
        <v>2138742</v>
      </c>
      <c r="O4843" s="21">
        <f t="shared" si="225"/>
        <v>3336787.9539170503</v>
      </c>
      <c r="P4843" s="22">
        <f t="shared" si="226"/>
        <v>53.46855</v>
      </c>
      <c r="Q4843" s="20">
        <f t="shared" si="227"/>
        <v>1095105.9907834101</v>
      </c>
      <c r="R4843" s="18" t="s">
        <v>13551</v>
      </c>
      <c r="S4843" s="18">
        <v>96</v>
      </c>
    </row>
    <row r="4844" spans="1:19" x14ac:dyDescent="0.25">
      <c r="A4844" s="18" t="s">
        <v>14500</v>
      </c>
      <c r="B4844" s="18" t="s">
        <v>37</v>
      </c>
      <c r="C4844" s="18" t="s">
        <v>45</v>
      </c>
      <c r="D4844" s="18">
        <v>2005</v>
      </c>
      <c r="E4844" s="18">
        <f>VLOOKUP(D4844,'cpi roi'!A:C,2,FALSE)</f>
        <v>195.3</v>
      </c>
      <c r="F4844" s="18" t="s">
        <v>13521</v>
      </c>
      <c r="G4844" s="18">
        <v>5.2</v>
      </c>
      <c r="H4844" s="19">
        <v>13000</v>
      </c>
      <c r="I4844" s="18" t="s">
        <v>11399</v>
      </c>
      <c r="J4844" s="18" t="s">
        <v>14501</v>
      </c>
      <c r="K4844" s="18" t="s">
        <v>9368</v>
      </c>
      <c r="L4844" s="18" t="s">
        <v>34</v>
      </c>
      <c r="M4844" s="20">
        <v>33100000</v>
      </c>
      <c r="N4844" s="20">
        <v>17492014</v>
      </c>
      <c r="O4844" s="21">
        <f t="shared" si="225"/>
        <v>27290407.915002558</v>
      </c>
      <c r="P4844" s="22">
        <f t="shared" si="226"/>
        <v>52.845963746223568</v>
      </c>
      <c r="Q4844" s="20">
        <f t="shared" si="227"/>
        <v>8956484.3830005117</v>
      </c>
      <c r="R4844" s="18" t="s">
        <v>184</v>
      </c>
      <c r="S4844" s="18">
        <v>86</v>
      </c>
    </row>
    <row r="4845" spans="1:19" x14ac:dyDescent="0.25">
      <c r="A4845" s="18" t="s">
        <v>14502</v>
      </c>
      <c r="B4845" s="18" t="s">
        <v>20</v>
      </c>
      <c r="C4845" s="18" t="s">
        <v>108</v>
      </c>
      <c r="D4845" s="18">
        <v>2006</v>
      </c>
      <c r="E4845" s="18">
        <f>VLOOKUP(D4845,'cpi roi'!A:C,2,FALSE)</f>
        <v>201.6</v>
      </c>
      <c r="F4845" s="18" t="s">
        <v>14412</v>
      </c>
      <c r="G4845" s="18">
        <v>8.5</v>
      </c>
      <c r="H4845" s="19">
        <v>1200000</v>
      </c>
      <c r="I4845" s="18" t="s">
        <v>69</v>
      </c>
      <c r="J4845" s="18" t="s">
        <v>14032</v>
      </c>
      <c r="K4845" s="18" t="s">
        <v>8513</v>
      </c>
      <c r="L4845" s="18" t="s">
        <v>34</v>
      </c>
      <c r="M4845" s="20">
        <v>90000000</v>
      </c>
      <c r="N4845" s="20">
        <v>291465373</v>
      </c>
      <c r="O4845" s="21">
        <f t="shared" si="225"/>
        <v>440523309.29117066</v>
      </c>
      <c r="P4845" s="22">
        <f t="shared" si="226"/>
        <v>323.85041444444443</v>
      </c>
      <c r="Q4845" s="20">
        <f t="shared" si="227"/>
        <v>144576077.87698412</v>
      </c>
      <c r="R4845" s="18" t="s">
        <v>27</v>
      </c>
      <c r="S4845" s="18">
        <v>151</v>
      </c>
    </row>
    <row r="4846" spans="1:19" x14ac:dyDescent="0.25">
      <c r="A4846" s="18" t="s">
        <v>14503</v>
      </c>
      <c r="B4846" s="18" t="s">
        <v>2004</v>
      </c>
      <c r="C4846" s="18" t="s">
        <v>38</v>
      </c>
      <c r="D4846" s="18">
        <v>2006</v>
      </c>
      <c r="E4846" s="18">
        <f>VLOOKUP(D4846,'cpi roi'!A:C,2,FALSE)</f>
        <v>201.6</v>
      </c>
      <c r="F4846" s="18" t="s">
        <v>14504</v>
      </c>
      <c r="G4846" s="18">
        <v>6</v>
      </c>
      <c r="H4846" s="19">
        <v>252000</v>
      </c>
      <c r="I4846" s="18" t="s">
        <v>12604</v>
      </c>
      <c r="J4846" s="18" t="s">
        <v>14505</v>
      </c>
      <c r="K4846" s="18" t="s">
        <v>14506</v>
      </c>
      <c r="L4846" s="18" t="s">
        <v>34</v>
      </c>
      <c r="M4846" s="20">
        <v>85000000</v>
      </c>
      <c r="N4846" s="20">
        <v>158964610</v>
      </c>
      <c r="O4846" s="21">
        <f t="shared" si="225"/>
        <v>240260499.34027779</v>
      </c>
      <c r="P4846" s="22">
        <f t="shared" si="226"/>
        <v>187.01718823529413</v>
      </c>
      <c r="Q4846" s="20">
        <f t="shared" si="227"/>
        <v>78851493.055555552</v>
      </c>
      <c r="R4846" s="18" t="s">
        <v>65</v>
      </c>
      <c r="S4846" s="18">
        <v>104</v>
      </c>
    </row>
    <row r="4847" spans="1:19" x14ac:dyDescent="0.25">
      <c r="A4847" s="18" t="s">
        <v>14507</v>
      </c>
      <c r="B4847" s="18" t="s">
        <v>2004</v>
      </c>
      <c r="C4847" s="18" t="s">
        <v>45</v>
      </c>
      <c r="D4847" s="18">
        <v>2006</v>
      </c>
      <c r="E4847" s="18">
        <f>VLOOKUP(D4847,'cpi roi'!A:C,2,FALSE)</f>
        <v>201.6</v>
      </c>
      <c r="F4847" s="18" t="s">
        <v>14009</v>
      </c>
      <c r="G4847" s="18">
        <v>6.6</v>
      </c>
      <c r="H4847" s="19">
        <v>172000</v>
      </c>
      <c r="I4847" s="18" t="s">
        <v>13567</v>
      </c>
      <c r="J4847" s="18" t="s">
        <v>13047</v>
      </c>
      <c r="K4847" s="18" t="s">
        <v>13047</v>
      </c>
      <c r="L4847" s="18" t="s">
        <v>34</v>
      </c>
      <c r="M4847" s="20">
        <v>72500000</v>
      </c>
      <c r="N4847" s="20">
        <v>163362095</v>
      </c>
      <c r="O4847" s="21">
        <f t="shared" si="225"/>
        <v>246906896.56001985</v>
      </c>
      <c r="P4847" s="22">
        <f t="shared" si="226"/>
        <v>225.3270275862069</v>
      </c>
      <c r="Q4847" s="20">
        <f t="shared" si="227"/>
        <v>81032785.21825397</v>
      </c>
      <c r="R4847" s="18" t="s">
        <v>35</v>
      </c>
      <c r="S4847" s="18">
        <v>108</v>
      </c>
    </row>
    <row r="4848" spans="1:19" x14ac:dyDescent="0.25">
      <c r="A4848" s="18" t="s">
        <v>14508</v>
      </c>
      <c r="B4848" s="18" t="s">
        <v>2004</v>
      </c>
      <c r="C4848" s="18" t="s">
        <v>21</v>
      </c>
      <c r="D4848" s="18">
        <v>2006</v>
      </c>
      <c r="E4848" s="18">
        <f>VLOOKUP(D4848,'cpi roi'!A:C,2,FALSE)</f>
        <v>201.6</v>
      </c>
      <c r="F4848" s="18" t="s">
        <v>14509</v>
      </c>
      <c r="G4848" s="18">
        <v>8.5</v>
      </c>
      <c r="H4848" s="19">
        <v>1200000</v>
      </c>
      <c r="I4848" s="18" t="s">
        <v>10274</v>
      </c>
      <c r="J4848" s="18" t="s">
        <v>14510</v>
      </c>
      <c r="K4848" s="18" t="s">
        <v>3910</v>
      </c>
      <c r="L4848" s="18" t="s">
        <v>26</v>
      </c>
      <c r="M4848" s="20">
        <v>40000000</v>
      </c>
      <c r="N4848" s="20">
        <v>109676311</v>
      </c>
      <c r="O4848" s="21">
        <f t="shared" si="225"/>
        <v>165765733.93700397</v>
      </c>
      <c r="P4848" s="22">
        <f t="shared" si="226"/>
        <v>274.19077750000002</v>
      </c>
      <c r="Q4848" s="20">
        <f t="shared" si="227"/>
        <v>54402932.043650791</v>
      </c>
      <c r="R4848" s="18" t="s">
        <v>2097</v>
      </c>
      <c r="S4848" s="18">
        <v>130</v>
      </c>
    </row>
    <row r="4849" spans="1:19" x14ac:dyDescent="0.25">
      <c r="A4849" s="18" t="s">
        <v>14511</v>
      </c>
      <c r="B4849" s="18" t="s">
        <v>341</v>
      </c>
      <c r="C4849" s="18" t="s">
        <v>394</v>
      </c>
      <c r="D4849" s="18">
        <v>2006</v>
      </c>
      <c r="E4849" s="18">
        <f>VLOOKUP(D4849,'cpi roi'!A:C,2,FALSE)</f>
        <v>201.6</v>
      </c>
      <c r="F4849" s="18" t="s">
        <v>14342</v>
      </c>
      <c r="G4849" s="18">
        <v>7.1</v>
      </c>
      <c r="H4849" s="19">
        <v>381000</v>
      </c>
      <c r="I4849" s="18" t="s">
        <v>8480</v>
      </c>
      <c r="J4849" s="18" t="s">
        <v>8480</v>
      </c>
      <c r="K4849" s="18" t="s">
        <v>9045</v>
      </c>
      <c r="L4849" s="18" t="s">
        <v>34</v>
      </c>
      <c r="M4849" s="20">
        <v>120000000</v>
      </c>
      <c r="N4849" s="20">
        <v>461991867</v>
      </c>
      <c r="O4849" s="21">
        <f t="shared" si="225"/>
        <v>698258541.04613101</v>
      </c>
      <c r="P4849" s="22">
        <f t="shared" si="226"/>
        <v>384.9932225</v>
      </c>
      <c r="Q4849" s="20">
        <f t="shared" si="227"/>
        <v>229162632.44047618</v>
      </c>
      <c r="R4849" s="18" t="s">
        <v>10121</v>
      </c>
      <c r="S4849" s="18">
        <v>117</v>
      </c>
    </row>
    <row r="4850" spans="1:19" x14ac:dyDescent="0.25">
      <c r="A4850" s="18">
        <v>300</v>
      </c>
      <c r="B4850" s="18" t="s">
        <v>20</v>
      </c>
      <c r="C4850" s="18" t="s">
        <v>38</v>
      </c>
      <c r="D4850" s="18">
        <v>2006</v>
      </c>
      <c r="E4850" s="18">
        <f>VLOOKUP(D4850,'cpi roi'!A:C,2,FALSE)</f>
        <v>201.6</v>
      </c>
      <c r="F4850" s="18" t="s">
        <v>14512</v>
      </c>
      <c r="G4850" s="18">
        <v>7.6</v>
      </c>
      <c r="H4850" s="19">
        <v>750000</v>
      </c>
      <c r="I4850" s="18" t="s">
        <v>13555</v>
      </c>
      <c r="J4850" s="18" t="s">
        <v>13555</v>
      </c>
      <c r="K4850" s="18" t="s">
        <v>11444</v>
      </c>
      <c r="L4850" s="18" t="s">
        <v>34</v>
      </c>
      <c r="M4850" s="20">
        <v>65000000</v>
      </c>
      <c r="N4850" s="20">
        <v>456068181</v>
      </c>
      <c r="O4850" s="21">
        <f t="shared" si="225"/>
        <v>689305430.31101191</v>
      </c>
      <c r="P4850" s="22">
        <f t="shared" si="226"/>
        <v>701.64335538461535</v>
      </c>
      <c r="Q4850" s="20">
        <f t="shared" si="227"/>
        <v>226224296.13095239</v>
      </c>
      <c r="R4850" s="18" t="s">
        <v>27</v>
      </c>
      <c r="S4850" s="18">
        <v>117</v>
      </c>
    </row>
    <row r="4851" spans="1:19" x14ac:dyDescent="0.25">
      <c r="A4851" s="18" t="s">
        <v>14513</v>
      </c>
      <c r="B4851" s="18" t="s">
        <v>2004</v>
      </c>
      <c r="C4851" s="18" t="s">
        <v>45</v>
      </c>
      <c r="D4851" s="18">
        <v>2006</v>
      </c>
      <c r="E4851" s="18">
        <f>VLOOKUP(D4851,'cpi roi'!A:C,2,FALSE)</f>
        <v>201.6</v>
      </c>
      <c r="F4851" s="18" t="s">
        <v>14514</v>
      </c>
      <c r="G4851" s="18">
        <v>6.9</v>
      </c>
      <c r="H4851" s="19">
        <v>385000</v>
      </c>
      <c r="I4851" s="18" t="s">
        <v>8958</v>
      </c>
      <c r="J4851" s="18" t="s">
        <v>13911</v>
      </c>
      <c r="K4851" s="18" t="s">
        <v>13615</v>
      </c>
      <c r="L4851" s="18" t="s">
        <v>34</v>
      </c>
      <c r="M4851" s="20">
        <v>35000000</v>
      </c>
      <c r="N4851" s="20">
        <v>326706115</v>
      </c>
      <c r="O4851" s="21">
        <f t="shared" si="225"/>
        <v>493786474.40724206</v>
      </c>
      <c r="P4851" s="22">
        <f t="shared" si="226"/>
        <v>933.44604285714286</v>
      </c>
      <c r="Q4851" s="20">
        <f t="shared" si="227"/>
        <v>162056604.66269842</v>
      </c>
      <c r="R4851" s="18" t="s">
        <v>9112</v>
      </c>
      <c r="S4851" s="18">
        <v>109</v>
      </c>
    </row>
    <row r="4852" spans="1:19" x14ac:dyDescent="0.25">
      <c r="A4852" s="18" t="s">
        <v>14515</v>
      </c>
      <c r="B4852" s="18" t="s">
        <v>2004</v>
      </c>
      <c r="C4852" s="18" t="s">
        <v>38</v>
      </c>
      <c r="D4852" s="18">
        <v>2006</v>
      </c>
      <c r="E4852" s="18">
        <f>VLOOKUP(D4852,'cpi roi'!A:C,2,FALSE)</f>
        <v>201.6</v>
      </c>
      <c r="F4852" s="18" t="s">
        <v>14516</v>
      </c>
      <c r="G4852" s="18">
        <v>8</v>
      </c>
      <c r="H4852" s="19">
        <v>594000</v>
      </c>
      <c r="I4852" s="18" t="s">
        <v>5019</v>
      </c>
      <c r="J4852" s="18" t="s">
        <v>10741</v>
      </c>
      <c r="K4852" s="18" t="s">
        <v>13535</v>
      </c>
      <c r="L4852" s="18" t="s">
        <v>26</v>
      </c>
      <c r="M4852" s="20">
        <v>150000000</v>
      </c>
      <c r="N4852" s="20">
        <v>616502912</v>
      </c>
      <c r="O4852" s="21">
        <f t="shared" si="225"/>
        <v>931787883.3650794</v>
      </c>
      <c r="P4852" s="22">
        <f t="shared" si="226"/>
        <v>411.00194133333332</v>
      </c>
      <c r="Q4852" s="20">
        <f t="shared" si="227"/>
        <v>305805015.87301588</v>
      </c>
      <c r="R4852" s="18" t="s">
        <v>35</v>
      </c>
      <c r="S4852" s="18">
        <v>144</v>
      </c>
    </row>
    <row r="4853" spans="1:19" x14ac:dyDescent="0.25">
      <c r="A4853" s="18" t="s">
        <v>14517</v>
      </c>
      <c r="B4853" s="18" t="s">
        <v>20</v>
      </c>
      <c r="C4853" s="18" t="s">
        <v>21</v>
      </c>
      <c r="D4853" s="18">
        <v>2006</v>
      </c>
      <c r="E4853" s="18">
        <f>VLOOKUP(D4853,'cpi roi'!A:C,2,FALSE)</f>
        <v>201.6</v>
      </c>
      <c r="F4853" s="18" t="s">
        <v>14518</v>
      </c>
      <c r="G4853" s="18">
        <v>8.1999999999999993</v>
      </c>
      <c r="H4853" s="19">
        <v>631000</v>
      </c>
      <c r="I4853" s="18" t="s">
        <v>7560</v>
      </c>
      <c r="J4853" s="18" t="s">
        <v>7560</v>
      </c>
      <c r="K4853" s="18" t="s">
        <v>14519</v>
      </c>
      <c r="L4853" s="18" t="s">
        <v>1116</v>
      </c>
      <c r="M4853" s="20">
        <v>19000000</v>
      </c>
      <c r="N4853" s="20">
        <v>83850267</v>
      </c>
      <c r="O4853" s="21">
        <f t="shared" si="225"/>
        <v>126732025.56994048</v>
      </c>
      <c r="P4853" s="22">
        <f t="shared" si="226"/>
        <v>441.31719473684211</v>
      </c>
      <c r="Q4853" s="20">
        <f t="shared" si="227"/>
        <v>41592394.345238097</v>
      </c>
      <c r="R4853" s="18" t="s">
        <v>14520</v>
      </c>
      <c r="S4853" s="18">
        <v>118</v>
      </c>
    </row>
    <row r="4854" spans="1:19" x14ac:dyDescent="0.25">
      <c r="A4854" s="18" t="s">
        <v>14521</v>
      </c>
      <c r="B4854" s="18" t="s">
        <v>2004</v>
      </c>
      <c r="C4854" s="18" t="s">
        <v>38</v>
      </c>
      <c r="D4854" s="18">
        <v>2006</v>
      </c>
      <c r="E4854" s="18">
        <f>VLOOKUP(D4854,'cpi roi'!A:C,2,FALSE)</f>
        <v>201.6</v>
      </c>
      <c r="F4854" s="18" t="s">
        <v>14522</v>
      </c>
      <c r="G4854" s="18">
        <v>7.3</v>
      </c>
      <c r="H4854" s="19">
        <v>668000</v>
      </c>
      <c r="I4854" s="18" t="s">
        <v>9725</v>
      </c>
      <c r="J4854" s="18" t="s">
        <v>12909</v>
      </c>
      <c r="K4854" s="18" t="s">
        <v>5686</v>
      </c>
      <c r="L4854" s="18" t="s">
        <v>34</v>
      </c>
      <c r="M4854" s="20">
        <v>225000000</v>
      </c>
      <c r="N4854" s="20">
        <v>1066179747</v>
      </c>
      <c r="O4854" s="21">
        <f t="shared" si="225"/>
        <v>1611433377.5342262</v>
      </c>
      <c r="P4854" s="22">
        <f t="shared" si="226"/>
        <v>473.85766533333333</v>
      </c>
      <c r="Q4854" s="20">
        <f t="shared" si="227"/>
        <v>528859001.48809522</v>
      </c>
      <c r="R4854" s="18" t="s">
        <v>1729</v>
      </c>
      <c r="S4854" s="18">
        <v>151</v>
      </c>
    </row>
    <row r="4855" spans="1:19" x14ac:dyDescent="0.25">
      <c r="A4855" s="18" t="s">
        <v>14523</v>
      </c>
      <c r="B4855" s="18" t="s">
        <v>20</v>
      </c>
      <c r="C4855" s="18" t="s">
        <v>29</v>
      </c>
      <c r="D4855" s="18">
        <v>2006</v>
      </c>
      <c r="E4855" s="18">
        <f>VLOOKUP(D4855,'cpi roi'!A:C,2,FALSE)</f>
        <v>201.6</v>
      </c>
      <c r="F4855" s="18" t="s">
        <v>14524</v>
      </c>
      <c r="G4855" s="18">
        <v>6.6</v>
      </c>
      <c r="H4855" s="19">
        <v>150000</v>
      </c>
      <c r="I4855" s="18" t="s">
        <v>9165</v>
      </c>
      <c r="J4855" s="18" t="s">
        <v>9165</v>
      </c>
      <c r="K4855" s="18" t="s">
        <v>9046</v>
      </c>
      <c r="L4855" s="18" t="s">
        <v>34</v>
      </c>
      <c r="M4855" s="20">
        <v>0</v>
      </c>
      <c r="N4855" s="20">
        <v>495303</v>
      </c>
      <c r="O4855" s="21">
        <f t="shared" si="225"/>
        <v>748605.27827380958</v>
      </c>
      <c r="P4855" s="22">
        <f t="shared" si="226"/>
        <v>0</v>
      </c>
      <c r="Q4855" s="20">
        <f t="shared" si="227"/>
        <v>245686.01190476189</v>
      </c>
      <c r="R4855" s="18" t="s">
        <v>184</v>
      </c>
      <c r="S4855" s="18">
        <v>84</v>
      </c>
    </row>
    <row r="4856" spans="1:19" x14ac:dyDescent="0.25">
      <c r="A4856" s="18" t="s">
        <v>14525</v>
      </c>
      <c r="B4856" s="18" t="s">
        <v>20</v>
      </c>
      <c r="C4856" s="18" t="s">
        <v>38</v>
      </c>
      <c r="D4856" s="18">
        <v>2006</v>
      </c>
      <c r="E4856" s="18">
        <f>VLOOKUP(D4856,'cpi roi'!A:C,2,FALSE)</f>
        <v>201.6</v>
      </c>
      <c r="F4856" s="18" t="s">
        <v>14526</v>
      </c>
      <c r="G4856" s="18">
        <v>7.8</v>
      </c>
      <c r="H4856" s="19">
        <v>297000</v>
      </c>
      <c r="I4856" s="18" t="s">
        <v>540</v>
      </c>
      <c r="J4856" s="18" t="s">
        <v>540</v>
      </c>
      <c r="K4856" s="18" t="s">
        <v>14527</v>
      </c>
      <c r="L4856" s="18" t="s">
        <v>34</v>
      </c>
      <c r="M4856" s="20">
        <v>40000000</v>
      </c>
      <c r="N4856" s="20">
        <v>120673227</v>
      </c>
      <c r="O4856" s="21">
        <f t="shared" si="225"/>
        <v>182386568.78422621</v>
      </c>
      <c r="P4856" s="22">
        <f t="shared" si="226"/>
        <v>301.68306749999999</v>
      </c>
      <c r="Q4856" s="20">
        <f t="shared" si="227"/>
        <v>59857751.488095239</v>
      </c>
      <c r="R4856" s="18" t="s">
        <v>5815</v>
      </c>
      <c r="S4856" s="18">
        <v>139</v>
      </c>
    </row>
    <row r="4857" spans="1:19" x14ac:dyDescent="0.25">
      <c r="A4857" s="18" t="s">
        <v>14528</v>
      </c>
      <c r="B4857" s="18" t="s">
        <v>2004</v>
      </c>
      <c r="C4857" s="18" t="s">
        <v>45</v>
      </c>
      <c r="D4857" s="18">
        <v>2006</v>
      </c>
      <c r="E4857" s="18">
        <f>VLOOKUP(D4857,'cpi roi'!A:C,2,FALSE)</f>
        <v>201.6</v>
      </c>
      <c r="F4857" s="18" t="s">
        <v>14021</v>
      </c>
      <c r="G4857" s="18">
        <v>6.3</v>
      </c>
      <c r="H4857" s="19">
        <v>149000</v>
      </c>
      <c r="I4857" s="18" t="s">
        <v>14529</v>
      </c>
      <c r="J4857" s="18" t="s">
        <v>14530</v>
      </c>
      <c r="K4857" s="18" t="s">
        <v>13031</v>
      </c>
      <c r="L4857" s="18" t="s">
        <v>34</v>
      </c>
      <c r="M4857" s="20">
        <v>20000000</v>
      </c>
      <c r="N4857" s="20">
        <v>57194667</v>
      </c>
      <c r="O4857" s="21">
        <f t="shared" si="225"/>
        <v>86444519.022321433</v>
      </c>
      <c r="P4857" s="22">
        <f t="shared" si="226"/>
        <v>285.97333500000002</v>
      </c>
      <c r="Q4857" s="20">
        <f t="shared" si="227"/>
        <v>28370370.535714287</v>
      </c>
      <c r="R4857" s="18" t="s">
        <v>9689</v>
      </c>
      <c r="S4857" s="18">
        <v>105</v>
      </c>
    </row>
    <row r="4858" spans="1:19" x14ac:dyDescent="0.25">
      <c r="A4858" s="18" t="s">
        <v>14531</v>
      </c>
      <c r="B4858" s="18" t="s">
        <v>20</v>
      </c>
      <c r="C4858" s="18" t="s">
        <v>21</v>
      </c>
      <c r="D4858" s="18">
        <v>2006</v>
      </c>
      <c r="E4858" s="18">
        <f>VLOOKUP(D4858,'cpi roi'!A:C,2,FALSE)</f>
        <v>201.6</v>
      </c>
      <c r="F4858" s="18" t="s">
        <v>14532</v>
      </c>
      <c r="G4858" s="18">
        <v>7.5</v>
      </c>
      <c r="H4858" s="19">
        <v>107000</v>
      </c>
      <c r="I4858" s="18" t="s">
        <v>12091</v>
      </c>
      <c r="J4858" s="18" t="s">
        <v>12091</v>
      </c>
      <c r="K4858" s="18" t="s">
        <v>10492</v>
      </c>
      <c r="L4858" s="18" t="s">
        <v>34</v>
      </c>
      <c r="M4858" s="20">
        <v>26000000</v>
      </c>
      <c r="N4858" s="20">
        <v>14821658</v>
      </c>
      <c r="O4858" s="21">
        <f t="shared" si="225"/>
        <v>22401583.296626985</v>
      </c>
      <c r="P4858" s="22">
        <f t="shared" si="226"/>
        <v>57.006376923076921</v>
      </c>
      <c r="Q4858" s="20">
        <f t="shared" si="227"/>
        <v>7352012.8968253965</v>
      </c>
      <c r="R4858" s="18" t="s">
        <v>2031</v>
      </c>
      <c r="S4858" s="18">
        <v>137</v>
      </c>
    </row>
    <row r="4859" spans="1:19" x14ac:dyDescent="0.25">
      <c r="A4859" s="18" t="s">
        <v>14533</v>
      </c>
      <c r="B4859" s="18" t="s">
        <v>20</v>
      </c>
      <c r="C4859" s="18" t="s">
        <v>29</v>
      </c>
      <c r="D4859" s="18">
        <v>2006</v>
      </c>
      <c r="E4859" s="18">
        <f>VLOOKUP(D4859,'cpi roi'!A:C,2,FALSE)</f>
        <v>201.6</v>
      </c>
      <c r="F4859" s="18" t="s">
        <v>14534</v>
      </c>
      <c r="G4859" s="18">
        <v>7.9</v>
      </c>
      <c r="H4859" s="19">
        <v>474000</v>
      </c>
      <c r="I4859" s="18" t="s">
        <v>6238</v>
      </c>
      <c r="J4859" s="18" t="s">
        <v>6238</v>
      </c>
      <c r="K4859" s="18" t="s">
        <v>8770</v>
      </c>
      <c r="L4859" s="18" t="s">
        <v>34</v>
      </c>
      <c r="M4859" s="20">
        <v>76000000</v>
      </c>
      <c r="N4859" s="20">
        <v>70595464</v>
      </c>
      <c r="O4859" s="21">
        <f t="shared" si="225"/>
        <v>106698600.59920636</v>
      </c>
      <c r="P4859" s="22">
        <f t="shared" si="226"/>
        <v>92.888768421052632</v>
      </c>
      <c r="Q4859" s="20">
        <f t="shared" si="227"/>
        <v>35017591.269841269</v>
      </c>
      <c r="R4859" s="18" t="s">
        <v>65</v>
      </c>
      <c r="S4859" s="18">
        <v>109</v>
      </c>
    </row>
    <row r="4860" spans="1:19" x14ac:dyDescent="0.25">
      <c r="A4860" s="18" t="s">
        <v>14535</v>
      </c>
      <c r="B4860" s="18" t="s">
        <v>2004</v>
      </c>
      <c r="C4860" s="18" t="s">
        <v>4887</v>
      </c>
      <c r="D4860" s="18">
        <v>2006</v>
      </c>
      <c r="E4860" s="18">
        <f>VLOOKUP(D4860,'cpi roi'!A:C,2,FALSE)</f>
        <v>201.6</v>
      </c>
      <c r="F4860" s="18" t="s">
        <v>14536</v>
      </c>
      <c r="G4860" s="18">
        <v>6.6</v>
      </c>
      <c r="H4860" s="19">
        <v>410000</v>
      </c>
      <c r="I4860" s="18" t="s">
        <v>1139</v>
      </c>
      <c r="J4860" s="18" t="s">
        <v>8345</v>
      </c>
      <c r="K4860" s="18" t="s">
        <v>2096</v>
      </c>
      <c r="L4860" s="18" t="s">
        <v>34</v>
      </c>
      <c r="M4860" s="20">
        <v>125000000</v>
      </c>
      <c r="N4860" s="20">
        <v>760006945</v>
      </c>
      <c r="O4860" s="21">
        <f t="shared" si="225"/>
        <v>1148681131.6542659</v>
      </c>
      <c r="P4860" s="22">
        <f t="shared" si="226"/>
        <v>608.00555599999996</v>
      </c>
      <c r="Q4860" s="20">
        <f t="shared" si="227"/>
        <v>376987571.92460316</v>
      </c>
      <c r="R4860" s="18" t="s">
        <v>35</v>
      </c>
      <c r="S4860" s="18">
        <v>149</v>
      </c>
    </row>
    <row r="4861" spans="1:19" x14ac:dyDescent="0.25">
      <c r="A4861" s="18" t="s">
        <v>14537</v>
      </c>
      <c r="B4861" s="18" t="s">
        <v>2004</v>
      </c>
      <c r="C4861" s="18" t="s">
        <v>67</v>
      </c>
      <c r="D4861" s="18">
        <v>2006</v>
      </c>
      <c r="E4861" s="18">
        <f>VLOOKUP(D4861,'cpi roi'!A:C,2,FALSE)</f>
        <v>201.6</v>
      </c>
      <c r="F4861" s="18" t="s">
        <v>14538</v>
      </c>
      <c r="G4861" s="18">
        <v>8</v>
      </c>
      <c r="H4861" s="19">
        <v>465000</v>
      </c>
      <c r="I4861" s="18" t="s">
        <v>14539</v>
      </c>
      <c r="J4861" s="18" t="s">
        <v>14410</v>
      </c>
      <c r="K4861" s="18" t="s">
        <v>7640</v>
      </c>
      <c r="L4861" s="18" t="s">
        <v>34</v>
      </c>
      <c r="M4861" s="20">
        <v>55000000</v>
      </c>
      <c r="N4861" s="20">
        <v>307127625</v>
      </c>
      <c r="O4861" s="21">
        <f t="shared" si="225"/>
        <v>464195373.69791669</v>
      </c>
      <c r="P4861" s="22">
        <f t="shared" si="226"/>
        <v>558.41386363636366</v>
      </c>
      <c r="Q4861" s="20">
        <f t="shared" si="227"/>
        <v>152345052.08333334</v>
      </c>
      <c r="R4861" s="18" t="s">
        <v>35</v>
      </c>
      <c r="S4861" s="18">
        <v>117</v>
      </c>
    </row>
    <row r="4862" spans="1:19" x14ac:dyDescent="0.25">
      <c r="A4862" s="18" t="s">
        <v>14540</v>
      </c>
      <c r="B4862" s="18" t="s">
        <v>20</v>
      </c>
      <c r="C4862" s="18" t="s">
        <v>45</v>
      </c>
      <c r="D4862" s="18">
        <v>2006</v>
      </c>
      <c r="E4862" s="18">
        <f>VLOOKUP(D4862,'cpi roi'!A:C,2,FALSE)</f>
        <v>201.6</v>
      </c>
      <c r="F4862" s="18" t="s">
        <v>14541</v>
      </c>
      <c r="G4862" s="18">
        <v>7.8</v>
      </c>
      <c r="H4862" s="19">
        <v>450000</v>
      </c>
      <c r="I4862" s="18" t="s">
        <v>14542</v>
      </c>
      <c r="J4862" s="18" t="s">
        <v>14543</v>
      </c>
      <c r="K4862" s="18" t="s">
        <v>13997</v>
      </c>
      <c r="L4862" s="18" t="s">
        <v>34</v>
      </c>
      <c r="M4862" s="20">
        <v>8000000</v>
      </c>
      <c r="N4862" s="20">
        <v>101058954</v>
      </c>
      <c r="O4862" s="21">
        <f t="shared" si="225"/>
        <v>152741385.33630952</v>
      </c>
      <c r="P4862" s="22">
        <f t="shared" si="226"/>
        <v>1263.2369249999999</v>
      </c>
      <c r="Q4862" s="20">
        <f t="shared" si="227"/>
        <v>50128449.404761903</v>
      </c>
      <c r="R4862" s="18" t="s">
        <v>9442</v>
      </c>
      <c r="S4862" s="18">
        <v>101</v>
      </c>
    </row>
    <row r="4863" spans="1:19" x14ac:dyDescent="0.25">
      <c r="A4863" s="18" t="s">
        <v>14544</v>
      </c>
      <c r="B4863" s="18" t="s">
        <v>20</v>
      </c>
      <c r="C4863" s="18" t="s">
        <v>67</v>
      </c>
      <c r="D4863" s="18">
        <v>2006</v>
      </c>
      <c r="E4863" s="18">
        <f>VLOOKUP(D4863,'cpi roi'!A:C,2,FALSE)</f>
        <v>201.6</v>
      </c>
      <c r="F4863" s="18" t="s">
        <v>14518</v>
      </c>
      <c r="G4863" s="18">
        <v>7.7</v>
      </c>
      <c r="H4863" s="19">
        <v>179000</v>
      </c>
      <c r="I4863" s="18" t="s">
        <v>14545</v>
      </c>
      <c r="J4863" s="18" t="s">
        <v>14546</v>
      </c>
      <c r="K4863" s="18" t="s">
        <v>14547</v>
      </c>
      <c r="L4863" s="18" t="s">
        <v>26</v>
      </c>
      <c r="M4863" s="20">
        <v>6000000</v>
      </c>
      <c r="N4863" s="20">
        <v>48618191</v>
      </c>
      <c r="O4863" s="21">
        <f t="shared" si="225"/>
        <v>73481958.321924612</v>
      </c>
      <c r="P4863" s="22">
        <f t="shared" si="226"/>
        <v>810.30318333333321</v>
      </c>
      <c r="Q4863" s="20">
        <f t="shared" si="227"/>
        <v>24116166.170634922</v>
      </c>
      <c r="R4863" s="18" t="s">
        <v>9442</v>
      </c>
      <c r="S4863" s="18">
        <v>123</v>
      </c>
    </row>
    <row r="4864" spans="1:19" x14ac:dyDescent="0.25">
      <c r="A4864" s="18" t="s">
        <v>14548</v>
      </c>
      <c r="B4864" s="18" t="s">
        <v>20</v>
      </c>
      <c r="C4864" s="18" t="s">
        <v>29</v>
      </c>
      <c r="D4864" s="18">
        <v>2006</v>
      </c>
      <c r="E4864" s="18">
        <f>VLOOKUP(D4864,'cpi roi'!A:C,2,FALSE)</f>
        <v>201.6</v>
      </c>
      <c r="F4864" s="18" t="s">
        <v>14526</v>
      </c>
      <c r="G4864" s="18">
        <v>8</v>
      </c>
      <c r="H4864" s="19">
        <v>511000</v>
      </c>
      <c r="I4864" s="18" t="s">
        <v>3353</v>
      </c>
      <c r="J4864" s="18" t="s">
        <v>9434</v>
      </c>
      <c r="K4864" s="18" t="s">
        <v>8513</v>
      </c>
      <c r="L4864" s="18" t="s">
        <v>34</v>
      </c>
      <c r="M4864" s="20">
        <v>100000000</v>
      </c>
      <c r="N4864" s="20">
        <v>171720398</v>
      </c>
      <c r="O4864" s="21">
        <f t="shared" si="225"/>
        <v>259539708.68353176</v>
      </c>
      <c r="P4864" s="22">
        <f t="shared" si="226"/>
        <v>171.72039800000002</v>
      </c>
      <c r="Q4864" s="20">
        <f t="shared" si="227"/>
        <v>85178768.849206343</v>
      </c>
      <c r="R4864" s="18" t="s">
        <v>27</v>
      </c>
      <c r="S4864" s="18">
        <v>143</v>
      </c>
    </row>
    <row r="4865" spans="1:19" x14ac:dyDescent="0.25">
      <c r="A4865" s="18" t="s">
        <v>14549</v>
      </c>
      <c r="B4865" s="18" t="s">
        <v>20</v>
      </c>
      <c r="C4865" s="18" t="s">
        <v>21</v>
      </c>
      <c r="D4865" s="18">
        <v>2006</v>
      </c>
      <c r="E4865" s="18">
        <f>VLOOKUP(D4865,'cpi roi'!A:C,2,FALSE)</f>
        <v>201.6</v>
      </c>
      <c r="F4865" s="18" t="s">
        <v>14550</v>
      </c>
      <c r="G4865" s="18">
        <v>8.4</v>
      </c>
      <c r="H4865" s="19">
        <v>368000</v>
      </c>
      <c r="I4865" s="18" t="s">
        <v>14551</v>
      </c>
      <c r="J4865" s="18" t="s">
        <v>14551</v>
      </c>
      <c r="K4865" s="18" t="s">
        <v>14552</v>
      </c>
      <c r="L4865" s="18" t="s">
        <v>5820</v>
      </c>
      <c r="M4865" s="20">
        <v>2000000</v>
      </c>
      <c r="N4865" s="20">
        <v>77356942</v>
      </c>
      <c r="O4865" s="21">
        <f t="shared" si="225"/>
        <v>116917957.47718255</v>
      </c>
      <c r="P4865" s="22">
        <f t="shared" si="226"/>
        <v>3867.8471</v>
      </c>
      <c r="Q4865" s="20">
        <f t="shared" si="227"/>
        <v>38371499.007936507</v>
      </c>
      <c r="R4865" s="18" t="s">
        <v>14553</v>
      </c>
      <c r="S4865" s="18">
        <v>137</v>
      </c>
    </row>
    <row r="4866" spans="1:19" x14ac:dyDescent="0.25">
      <c r="A4866" s="18" t="s">
        <v>14554</v>
      </c>
      <c r="B4866" s="18" t="s">
        <v>37</v>
      </c>
      <c r="C4866" s="18" t="s">
        <v>29</v>
      </c>
      <c r="D4866" s="18">
        <v>2006</v>
      </c>
      <c r="E4866" s="18">
        <f>VLOOKUP(D4866,'cpi roi'!A:C,2,FALSE)</f>
        <v>201.6</v>
      </c>
      <c r="F4866" s="18" t="s">
        <v>14555</v>
      </c>
      <c r="G4866" s="18">
        <v>6.4</v>
      </c>
      <c r="H4866" s="19">
        <v>323000</v>
      </c>
      <c r="I4866" s="18" t="s">
        <v>12609</v>
      </c>
      <c r="J4866" s="18" t="s">
        <v>14556</v>
      </c>
      <c r="K4866" s="18" t="s">
        <v>8011</v>
      </c>
      <c r="L4866" s="18" t="s">
        <v>34</v>
      </c>
      <c r="M4866" s="20">
        <v>110000000</v>
      </c>
      <c r="N4866" s="20">
        <v>574481229</v>
      </c>
      <c r="O4866" s="21">
        <f t="shared" si="225"/>
        <v>868275944.82291675</v>
      </c>
      <c r="P4866" s="22">
        <f t="shared" si="226"/>
        <v>522.25566272727269</v>
      </c>
      <c r="Q4866" s="20">
        <f t="shared" si="227"/>
        <v>284960927.08333331</v>
      </c>
      <c r="R4866" s="18" t="s">
        <v>184</v>
      </c>
      <c r="S4866" s="18">
        <v>108</v>
      </c>
    </row>
    <row r="4867" spans="1:19" x14ac:dyDescent="0.25">
      <c r="A4867" s="18" t="s">
        <v>14557</v>
      </c>
      <c r="B4867" s="18" t="s">
        <v>2004</v>
      </c>
      <c r="C4867" s="18" t="s">
        <v>38</v>
      </c>
      <c r="D4867" s="18">
        <v>2006</v>
      </c>
      <c r="E4867" s="18">
        <f>VLOOKUP(D4867,'cpi roi'!A:C,2,FALSE)</f>
        <v>201.6</v>
      </c>
      <c r="F4867" s="18" t="s">
        <v>14329</v>
      </c>
      <c r="G4867" s="18">
        <v>6.9</v>
      </c>
      <c r="H4867" s="19">
        <v>337000</v>
      </c>
      <c r="I4867" s="18" t="s">
        <v>6353</v>
      </c>
      <c r="J4867" s="18" t="s">
        <v>14558</v>
      </c>
      <c r="K4867" s="18" t="s">
        <v>1483</v>
      </c>
      <c r="L4867" s="18" t="s">
        <v>34</v>
      </c>
      <c r="M4867" s="20">
        <v>150000000</v>
      </c>
      <c r="N4867" s="20">
        <v>398479497</v>
      </c>
      <c r="O4867" s="21">
        <f t="shared" ref="O4867:O4930" si="228">(304.7/E4867)*N4867</f>
        <v>602265390.55505955</v>
      </c>
      <c r="P4867" s="22">
        <f t="shared" ref="P4867:P4930" si="229">IFERROR(N4867/M4867, 0)*100</f>
        <v>265.65299800000003</v>
      </c>
      <c r="Q4867" s="20">
        <f t="shared" ref="Q4867:Q4930" si="230">N4867/(E4867/100)</f>
        <v>197658480.65476191</v>
      </c>
      <c r="R4867" s="18" t="s">
        <v>48</v>
      </c>
      <c r="S4867" s="18">
        <v>126</v>
      </c>
    </row>
    <row r="4868" spans="1:19" x14ac:dyDescent="0.25">
      <c r="A4868" s="18" t="s">
        <v>14559</v>
      </c>
      <c r="B4868" s="18" t="s">
        <v>2004</v>
      </c>
      <c r="C4868" s="18" t="s">
        <v>67</v>
      </c>
      <c r="D4868" s="18">
        <v>2006</v>
      </c>
      <c r="E4868" s="18">
        <f>VLOOKUP(D4868,'cpi roi'!A:C,2,FALSE)</f>
        <v>201.6</v>
      </c>
      <c r="F4868" s="18" t="s">
        <v>14509</v>
      </c>
      <c r="G4868" s="18">
        <v>6.5</v>
      </c>
      <c r="H4868" s="19">
        <v>104000</v>
      </c>
      <c r="I4868" s="18" t="s">
        <v>10690</v>
      </c>
      <c r="J4868" s="18" t="s">
        <v>10690</v>
      </c>
      <c r="K4868" s="18" t="s">
        <v>10170</v>
      </c>
      <c r="L4868" s="18" t="s">
        <v>34</v>
      </c>
      <c r="M4868" s="20">
        <v>40000000</v>
      </c>
      <c r="N4868" s="20">
        <v>60917189</v>
      </c>
      <c r="O4868" s="21">
        <f t="shared" si="228"/>
        <v>92070771.271329373</v>
      </c>
      <c r="P4868" s="22">
        <f t="shared" si="229"/>
        <v>152.29297249999999</v>
      </c>
      <c r="Q4868" s="20">
        <f t="shared" si="230"/>
        <v>30216859.623015873</v>
      </c>
      <c r="R4868" s="18" t="s">
        <v>35</v>
      </c>
      <c r="S4868" s="18">
        <v>123</v>
      </c>
    </row>
    <row r="4869" spans="1:19" x14ac:dyDescent="0.25">
      <c r="A4869" s="18" t="s">
        <v>14560</v>
      </c>
      <c r="B4869" s="18" t="s">
        <v>20</v>
      </c>
      <c r="C4869" s="18" t="s">
        <v>108</v>
      </c>
      <c r="D4869" s="18">
        <v>2006</v>
      </c>
      <c r="E4869" s="18">
        <f>VLOOKUP(D4869,'cpi roi'!A:C,2,FALSE)</f>
        <v>201.6</v>
      </c>
      <c r="F4869" s="18" t="s">
        <v>14346</v>
      </c>
      <c r="G4869" s="18">
        <v>7.6</v>
      </c>
      <c r="H4869" s="19">
        <v>350000</v>
      </c>
      <c r="I4869" s="18" t="s">
        <v>3432</v>
      </c>
      <c r="J4869" s="18" t="s">
        <v>14561</v>
      </c>
      <c r="K4869" s="18" t="s">
        <v>4128</v>
      </c>
      <c r="L4869" s="18" t="s">
        <v>34</v>
      </c>
      <c r="M4869" s="20">
        <v>45000000</v>
      </c>
      <c r="N4869" s="20">
        <v>186003591</v>
      </c>
      <c r="O4869" s="21">
        <f t="shared" si="228"/>
        <v>281127451.27827382</v>
      </c>
      <c r="P4869" s="22">
        <f t="shared" si="229"/>
        <v>413.34131333333335</v>
      </c>
      <c r="Q4869" s="20">
        <f t="shared" si="230"/>
        <v>92263686.011904761</v>
      </c>
      <c r="R4869" s="18" t="s">
        <v>65</v>
      </c>
      <c r="S4869" s="18">
        <v>129</v>
      </c>
    </row>
    <row r="4870" spans="1:19" x14ac:dyDescent="0.25">
      <c r="A4870" s="18" t="s">
        <v>3435</v>
      </c>
      <c r="B4870" s="18" t="s">
        <v>20</v>
      </c>
      <c r="C4870" s="18" t="s">
        <v>38</v>
      </c>
      <c r="D4870" s="18">
        <v>2006</v>
      </c>
      <c r="E4870" s="18">
        <f>VLOOKUP(D4870,'cpi roi'!A:C,2,FALSE)</f>
        <v>201.6</v>
      </c>
      <c r="F4870" s="18" t="s">
        <v>14317</v>
      </c>
      <c r="G4870" s="18">
        <v>7.3</v>
      </c>
      <c r="H4870" s="19">
        <v>98000</v>
      </c>
      <c r="I4870" s="18" t="s">
        <v>13191</v>
      </c>
      <c r="J4870" s="18" t="s">
        <v>13191</v>
      </c>
      <c r="K4870" s="18" t="s">
        <v>10549</v>
      </c>
      <c r="L4870" s="18" t="s">
        <v>5820</v>
      </c>
      <c r="M4870" s="20">
        <v>15000000</v>
      </c>
      <c r="N4870" s="20">
        <v>9380029</v>
      </c>
      <c r="O4870" s="21">
        <f t="shared" si="228"/>
        <v>14177057.719742063</v>
      </c>
      <c r="P4870" s="22">
        <f t="shared" si="229"/>
        <v>62.53352666666666</v>
      </c>
      <c r="Q4870" s="20">
        <f t="shared" si="230"/>
        <v>4652792.1626984123</v>
      </c>
      <c r="R4870" s="18" t="s">
        <v>2031</v>
      </c>
      <c r="S4870" s="18">
        <v>122</v>
      </c>
    </row>
    <row r="4871" spans="1:19" x14ac:dyDescent="0.25">
      <c r="A4871" s="18" t="s">
        <v>14562</v>
      </c>
      <c r="B4871" s="18" t="s">
        <v>2004</v>
      </c>
      <c r="C4871" s="18" t="s">
        <v>45</v>
      </c>
      <c r="D4871" s="18">
        <v>2006</v>
      </c>
      <c r="E4871" s="18">
        <f>VLOOKUP(D4871,'cpi roi'!A:C,2,FALSE)</f>
        <v>201.6</v>
      </c>
      <c r="F4871" s="18" t="s">
        <v>14541</v>
      </c>
      <c r="G4871" s="18">
        <v>6.4</v>
      </c>
      <c r="H4871" s="19">
        <v>127000</v>
      </c>
      <c r="I4871" s="18" t="s">
        <v>14563</v>
      </c>
      <c r="J4871" s="18" t="s">
        <v>14564</v>
      </c>
      <c r="K4871" s="18" t="s">
        <v>14565</v>
      </c>
      <c r="L4871" s="18" t="s">
        <v>34</v>
      </c>
      <c r="M4871" s="20">
        <v>23000000</v>
      </c>
      <c r="N4871" s="20">
        <v>38623262</v>
      </c>
      <c r="O4871" s="21">
        <f t="shared" si="228"/>
        <v>58375535.37400794</v>
      </c>
      <c r="P4871" s="22">
        <f t="shared" si="229"/>
        <v>167.92722608695652</v>
      </c>
      <c r="Q4871" s="20">
        <f t="shared" si="230"/>
        <v>19158364.087301586</v>
      </c>
      <c r="R4871" s="18" t="s">
        <v>65</v>
      </c>
      <c r="S4871" s="18">
        <v>93</v>
      </c>
    </row>
    <row r="4872" spans="1:19" x14ac:dyDescent="0.25">
      <c r="A4872" s="18" t="s">
        <v>14566</v>
      </c>
      <c r="B4872" s="18" t="s">
        <v>2004</v>
      </c>
      <c r="C4872" s="18" t="s">
        <v>38</v>
      </c>
      <c r="D4872" s="18">
        <v>2006</v>
      </c>
      <c r="E4872" s="18">
        <f>VLOOKUP(D4872,'cpi roi'!A:C,2,FALSE)</f>
        <v>201.6</v>
      </c>
      <c r="F4872" s="18" t="s">
        <v>14567</v>
      </c>
      <c r="G4872" s="18">
        <v>6</v>
      </c>
      <c r="H4872" s="19">
        <v>274000</v>
      </c>
      <c r="I4872" s="18" t="s">
        <v>8462</v>
      </c>
      <c r="J4872" s="18" t="s">
        <v>14568</v>
      </c>
      <c r="K4872" s="18" t="s">
        <v>14569</v>
      </c>
      <c r="L4872" s="18" t="s">
        <v>34</v>
      </c>
      <c r="M4872" s="20">
        <v>270000000</v>
      </c>
      <c r="N4872" s="20">
        <v>391081192</v>
      </c>
      <c r="O4872" s="21">
        <f t="shared" si="228"/>
        <v>591083527.78968263</v>
      </c>
      <c r="P4872" s="22">
        <f t="shared" si="229"/>
        <v>144.84488592592592</v>
      </c>
      <c r="Q4872" s="20">
        <f t="shared" si="230"/>
        <v>193988686.50793651</v>
      </c>
      <c r="R4872" s="18" t="s">
        <v>27</v>
      </c>
      <c r="S4872" s="18">
        <v>154</v>
      </c>
    </row>
    <row r="4873" spans="1:19" x14ac:dyDescent="0.25">
      <c r="A4873" s="18" t="s">
        <v>14570</v>
      </c>
      <c r="B4873" s="18" t="s">
        <v>20</v>
      </c>
      <c r="C4873" s="18" t="s">
        <v>45</v>
      </c>
      <c r="D4873" s="18">
        <v>2006</v>
      </c>
      <c r="E4873" s="18">
        <f>VLOOKUP(D4873,'cpi roi'!A:C,2,FALSE)</f>
        <v>201.6</v>
      </c>
      <c r="F4873" s="18" t="s">
        <v>14571</v>
      </c>
      <c r="G4873" s="18">
        <v>6.5</v>
      </c>
      <c r="H4873" s="19">
        <v>76000</v>
      </c>
      <c r="I4873" s="18" t="s">
        <v>11769</v>
      </c>
      <c r="J4873" s="18" t="s">
        <v>11769</v>
      </c>
      <c r="K4873" s="18" t="s">
        <v>14054</v>
      </c>
      <c r="L4873" s="18" t="s">
        <v>199</v>
      </c>
      <c r="M4873" s="20">
        <v>15000000</v>
      </c>
      <c r="N4873" s="20">
        <v>12834936</v>
      </c>
      <c r="O4873" s="21">
        <f t="shared" si="228"/>
        <v>19398834.321428571</v>
      </c>
      <c r="P4873" s="22">
        <f t="shared" si="229"/>
        <v>85.566240000000008</v>
      </c>
      <c r="Q4873" s="20">
        <f t="shared" si="230"/>
        <v>6366535.7142857146</v>
      </c>
      <c r="R4873" s="18" t="s">
        <v>12460</v>
      </c>
      <c r="S4873" s="18">
        <v>95</v>
      </c>
    </row>
    <row r="4874" spans="1:19" x14ac:dyDescent="0.25">
      <c r="A4874" s="18" t="s">
        <v>14572</v>
      </c>
      <c r="B4874" s="18" t="s">
        <v>37</v>
      </c>
      <c r="C4874" s="18" t="s">
        <v>45</v>
      </c>
      <c r="D4874" s="18">
        <v>2006</v>
      </c>
      <c r="E4874" s="18">
        <f>VLOOKUP(D4874,'cpi roi'!A:C,2,FALSE)</f>
        <v>201.6</v>
      </c>
      <c r="F4874" s="18" t="s">
        <v>14504</v>
      </c>
      <c r="G4874" s="18">
        <v>5.8</v>
      </c>
      <c r="H4874" s="19">
        <v>83000</v>
      </c>
      <c r="I4874" s="18" t="s">
        <v>13537</v>
      </c>
      <c r="J4874" s="18" t="s">
        <v>13537</v>
      </c>
      <c r="K4874" s="18" t="s">
        <v>11920</v>
      </c>
      <c r="L4874" s="18" t="s">
        <v>34</v>
      </c>
      <c r="M4874" s="20">
        <v>35000000</v>
      </c>
      <c r="N4874" s="20">
        <v>99255460</v>
      </c>
      <c r="O4874" s="21">
        <f t="shared" si="228"/>
        <v>150015568.75992066</v>
      </c>
      <c r="P4874" s="22">
        <f t="shared" si="229"/>
        <v>283.58702857142862</v>
      </c>
      <c r="Q4874" s="20">
        <f t="shared" si="230"/>
        <v>49233859.126984127</v>
      </c>
      <c r="R4874" s="18" t="s">
        <v>48</v>
      </c>
      <c r="S4874" s="18">
        <v>92</v>
      </c>
    </row>
    <row r="4875" spans="1:19" x14ac:dyDescent="0.25">
      <c r="A4875" s="18" t="s">
        <v>14573</v>
      </c>
      <c r="B4875" s="18" t="s">
        <v>2004</v>
      </c>
      <c r="C4875" s="18" t="s">
        <v>38</v>
      </c>
      <c r="D4875" s="18">
        <v>2006</v>
      </c>
      <c r="E4875" s="18">
        <f>VLOOKUP(D4875,'cpi roi'!A:C,2,FALSE)</f>
        <v>201.6</v>
      </c>
      <c r="F4875" s="18" t="s">
        <v>14400</v>
      </c>
      <c r="G4875" s="18">
        <v>5.3</v>
      </c>
      <c r="H4875" s="19">
        <v>48000</v>
      </c>
      <c r="I4875" s="18" t="s">
        <v>3789</v>
      </c>
      <c r="J4875" s="18" t="s">
        <v>14574</v>
      </c>
      <c r="K4875" s="18" t="s">
        <v>14575</v>
      </c>
      <c r="L4875" s="18" t="s">
        <v>34</v>
      </c>
      <c r="M4875" s="20">
        <v>20000000</v>
      </c>
      <c r="N4875" s="20">
        <v>37598767</v>
      </c>
      <c r="O4875" s="21">
        <f t="shared" si="228"/>
        <v>56827104.68700397</v>
      </c>
      <c r="P4875" s="22">
        <f t="shared" si="229"/>
        <v>187.99383499999999</v>
      </c>
      <c r="Q4875" s="20">
        <f t="shared" si="230"/>
        <v>18650182.043650795</v>
      </c>
      <c r="R4875" s="18" t="s">
        <v>10878</v>
      </c>
      <c r="S4875" s="18">
        <v>97</v>
      </c>
    </row>
    <row r="4876" spans="1:19" x14ac:dyDescent="0.25">
      <c r="A4876" s="18" t="s">
        <v>14576</v>
      </c>
      <c r="B4876" s="18" t="s">
        <v>20</v>
      </c>
      <c r="C4876" s="18" t="s">
        <v>56</v>
      </c>
      <c r="D4876" s="18">
        <v>2006</v>
      </c>
      <c r="E4876" s="18">
        <f>VLOOKUP(D4876,'cpi roi'!A:C,2,FALSE)</f>
        <v>201.6</v>
      </c>
      <c r="F4876" s="18" t="s">
        <v>13868</v>
      </c>
      <c r="G4876" s="18">
        <v>6.4</v>
      </c>
      <c r="H4876" s="19">
        <v>162000</v>
      </c>
      <c r="I4876" s="18" t="s">
        <v>13098</v>
      </c>
      <c r="J4876" s="18" t="s">
        <v>700</v>
      </c>
      <c r="K4876" s="18" t="s">
        <v>14577</v>
      </c>
      <c r="L4876" s="18" t="s">
        <v>34</v>
      </c>
      <c r="M4876" s="20">
        <v>15000000</v>
      </c>
      <c r="N4876" s="20">
        <v>70009308</v>
      </c>
      <c r="O4876" s="21">
        <f t="shared" si="228"/>
        <v>105812679.30357143</v>
      </c>
      <c r="P4876" s="22">
        <f t="shared" si="229"/>
        <v>466.72871999999995</v>
      </c>
      <c r="Q4876" s="20">
        <f t="shared" si="230"/>
        <v>34726839.285714284</v>
      </c>
      <c r="R4876" s="18" t="s">
        <v>11111</v>
      </c>
      <c r="S4876" s="18">
        <v>107</v>
      </c>
    </row>
    <row r="4877" spans="1:19" x14ac:dyDescent="0.25">
      <c r="A4877" s="18" t="s">
        <v>14578</v>
      </c>
      <c r="B4877" s="18" t="s">
        <v>2004</v>
      </c>
      <c r="C4877" s="18" t="s">
        <v>21</v>
      </c>
      <c r="D4877" s="18">
        <v>2006</v>
      </c>
      <c r="E4877" s="18">
        <f>VLOOKUP(D4877,'cpi roi'!A:C,2,FALSE)</f>
        <v>201.6</v>
      </c>
      <c r="F4877" s="18" t="s">
        <v>14579</v>
      </c>
      <c r="G4877" s="18">
        <v>7.2</v>
      </c>
      <c r="H4877" s="19">
        <v>232000</v>
      </c>
      <c r="I4877" s="18" t="s">
        <v>10208</v>
      </c>
      <c r="J4877" s="18" t="s">
        <v>10208</v>
      </c>
      <c r="K4877" s="18" t="s">
        <v>13486</v>
      </c>
      <c r="L4877" s="18" t="s">
        <v>199</v>
      </c>
      <c r="M4877" s="20">
        <v>35000000</v>
      </c>
      <c r="N4877" s="20">
        <v>16468343</v>
      </c>
      <c r="O4877" s="21">
        <f t="shared" si="228"/>
        <v>24890397.381448414</v>
      </c>
      <c r="P4877" s="22">
        <f t="shared" si="229"/>
        <v>47.052408571428572</v>
      </c>
      <c r="Q4877" s="20">
        <f t="shared" si="230"/>
        <v>8168820.9325396828</v>
      </c>
      <c r="R4877" s="18" t="s">
        <v>27</v>
      </c>
      <c r="S4877" s="18">
        <v>97</v>
      </c>
    </row>
    <row r="4878" spans="1:19" x14ac:dyDescent="0.25">
      <c r="A4878" s="18" t="s">
        <v>14580</v>
      </c>
      <c r="B4878" s="18" t="s">
        <v>2004</v>
      </c>
      <c r="C4878" s="18" t="s">
        <v>38</v>
      </c>
      <c r="D4878" s="18">
        <v>2006</v>
      </c>
      <c r="E4878" s="18">
        <f>VLOOKUP(D4878,'cpi roi'!A:C,2,FALSE)</f>
        <v>201.6</v>
      </c>
      <c r="F4878" s="18" t="s">
        <v>14282</v>
      </c>
      <c r="G4878" s="18">
        <v>6.7</v>
      </c>
      <c r="H4878" s="19">
        <v>491000</v>
      </c>
      <c r="I4878" s="18" t="s">
        <v>9783</v>
      </c>
      <c r="J4878" s="18" t="s">
        <v>14056</v>
      </c>
      <c r="K4878" s="18" t="s">
        <v>7998</v>
      </c>
      <c r="L4878" s="18" t="s">
        <v>34</v>
      </c>
      <c r="M4878" s="20">
        <v>210000000</v>
      </c>
      <c r="N4878" s="20">
        <v>460435291</v>
      </c>
      <c r="O4878" s="21">
        <f t="shared" si="228"/>
        <v>695905918.49057543</v>
      </c>
      <c r="P4878" s="22">
        <f t="shared" si="229"/>
        <v>219.25490047619047</v>
      </c>
      <c r="Q4878" s="20">
        <f t="shared" si="230"/>
        <v>228390521.32936507</v>
      </c>
      <c r="R4878" s="18" t="s">
        <v>184</v>
      </c>
      <c r="S4878" s="18">
        <v>104</v>
      </c>
    </row>
    <row r="4879" spans="1:19" x14ac:dyDescent="0.25">
      <c r="A4879" s="18" t="s">
        <v>14581</v>
      </c>
      <c r="B4879" s="18" t="s">
        <v>20</v>
      </c>
      <c r="C4879" s="18" t="s">
        <v>38</v>
      </c>
      <c r="D4879" s="18">
        <v>2006</v>
      </c>
      <c r="E4879" s="18">
        <f>VLOOKUP(D4879,'cpi roi'!A:C,2,FALSE)</f>
        <v>201.6</v>
      </c>
      <c r="F4879" s="18" t="s">
        <v>14063</v>
      </c>
      <c r="G4879" s="18">
        <v>6.7</v>
      </c>
      <c r="H4879" s="19">
        <v>193000</v>
      </c>
      <c r="I4879" s="18" t="s">
        <v>12924</v>
      </c>
      <c r="J4879" s="18" t="s">
        <v>14582</v>
      </c>
      <c r="K4879" s="18" t="s">
        <v>12926</v>
      </c>
      <c r="L4879" s="18" t="s">
        <v>34</v>
      </c>
      <c r="M4879" s="20">
        <v>50000000</v>
      </c>
      <c r="N4879" s="20">
        <v>111476513</v>
      </c>
      <c r="O4879" s="21">
        <f t="shared" si="228"/>
        <v>168486574.95585319</v>
      </c>
      <c r="P4879" s="22">
        <f t="shared" si="229"/>
        <v>222.95302600000002</v>
      </c>
      <c r="Q4879" s="20">
        <f t="shared" si="230"/>
        <v>55295889.384920634</v>
      </c>
      <c r="R4879" s="18" t="s">
        <v>10878</v>
      </c>
      <c r="S4879" s="18">
        <v>106</v>
      </c>
    </row>
    <row r="4880" spans="1:19" x14ac:dyDescent="0.25">
      <c r="A4880" s="18" t="s">
        <v>14583</v>
      </c>
      <c r="B4880" s="18" t="s">
        <v>2004</v>
      </c>
      <c r="C4880" s="18" t="s">
        <v>45</v>
      </c>
      <c r="D4880" s="18">
        <v>2006</v>
      </c>
      <c r="E4880" s="18">
        <f>VLOOKUP(D4880,'cpi roi'!A:C,2,FALSE)</f>
        <v>201.6</v>
      </c>
      <c r="F4880" s="18" t="s">
        <v>14584</v>
      </c>
      <c r="G4880" s="18">
        <v>6.4</v>
      </c>
      <c r="H4880" s="19">
        <v>313000</v>
      </c>
      <c r="I4880" s="18" t="s">
        <v>10101</v>
      </c>
      <c r="J4880" s="18" t="s">
        <v>10300</v>
      </c>
      <c r="K4880" s="18" t="s">
        <v>8517</v>
      </c>
      <c r="L4880" s="18" t="s">
        <v>34</v>
      </c>
      <c r="M4880" s="20">
        <v>82500000</v>
      </c>
      <c r="N4880" s="20">
        <v>240685326</v>
      </c>
      <c r="O4880" s="21">
        <f t="shared" si="228"/>
        <v>363773902.9375</v>
      </c>
      <c r="P4880" s="22">
        <f t="shared" si="229"/>
        <v>291.73978909090908</v>
      </c>
      <c r="Q4880" s="20">
        <f t="shared" si="230"/>
        <v>119387562.5</v>
      </c>
      <c r="R4880" s="18" t="s">
        <v>35</v>
      </c>
      <c r="S4880" s="18">
        <v>107</v>
      </c>
    </row>
    <row r="4881" spans="1:19" x14ac:dyDescent="0.25">
      <c r="A4881" s="18" t="s">
        <v>14585</v>
      </c>
      <c r="B4881" s="18" t="s">
        <v>2004</v>
      </c>
      <c r="C4881" s="18" t="s">
        <v>45</v>
      </c>
      <c r="D4881" s="18">
        <v>2006</v>
      </c>
      <c r="E4881" s="18">
        <f>VLOOKUP(D4881,'cpi roi'!A:C,2,FALSE)</f>
        <v>201.6</v>
      </c>
      <c r="F4881" s="18" t="s">
        <v>14526</v>
      </c>
      <c r="G4881" s="18">
        <v>6.9</v>
      </c>
      <c r="H4881" s="19">
        <v>258000</v>
      </c>
      <c r="I4881" s="18" t="s">
        <v>218</v>
      </c>
      <c r="J4881" s="18" t="s">
        <v>218</v>
      </c>
      <c r="K4881" s="18" t="s">
        <v>10492</v>
      </c>
      <c r="L4881" s="18" t="s">
        <v>34</v>
      </c>
      <c r="M4881" s="20">
        <v>85000000</v>
      </c>
      <c r="N4881" s="20">
        <v>205850134</v>
      </c>
      <c r="O4881" s="21">
        <f t="shared" si="228"/>
        <v>311123689.63194448</v>
      </c>
      <c r="P4881" s="22">
        <f t="shared" si="229"/>
        <v>242.17662823529415</v>
      </c>
      <c r="Q4881" s="20">
        <f t="shared" si="230"/>
        <v>102108201.3888889</v>
      </c>
      <c r="R4881" s="18" t="s">
        <v>35</v>
      </c>
      <c r="S4881" s="18">
        <v>136</v>
      </c>
    </row>
    <row r="4882" spans="1:19" x14ac:dyDescent="0.25">
      <c r="A4882" s="18" t="s">
        <v>14586</v>
      </c>
      <c r="B4882" s="18" t="s">
        <v>20</v>
      </c>
      <c r="C4882" s="18" t="s">
        <v>56</v>
      </c>
      <c r="D4882" s="18">
        <v>2006</v>
      </c>
      <c r="E4882" s="18">
        <f>VLOOKUP(D4882,'cpi roi'!A:C,2,FALSE)</f>
        <v>201.6</v>
      </c>
      <c r="F4882" s="18" t="s">
        <v>14587</v>
      </c>
      <c r="G4882" s="18">
        <v>6.5</v>
      </c>
      <c r="H4882" s="19">
        <v>217000</v>
      </c>
      <c r="I4882" s="18" t="s">
        <v>12025</v>
      </c>
      <c r="J4882" s="18" t="s">
        <v>7556</v>
      </c>
      <c r="K4882" s="18" t="s">
        <v>10439</v>
      </c>
      <c r="L4882" s="18" t="s">
        <v>199</v>
      </c>
      <c r="M4882" s="20">
        <v>50000000</v>
      </c>
      <c r="N4882" s="20">
        <v>100605135</v>
      </c>
      <c r="O4882" s="21">
        <f t="shared" si="228"/>
        <v>152055479.33779761</v>
      </c>
      <c r="P4882" s="22">
        <f t="shared" si="229"/>
        <v>201.21026999999998</v>
      </c>
      <c r="Q4882" s="20">
        <f t="shared" si="230"/>
        <v>49903340.773809522</v>
      </c>
      <c r="R4882" s="18" t="s">
        <v>2105</v>
      </c>
      <c r="S4882" s="18">
        <v>125</v>
      </c>
    </row>
    <row r="4883" spans="1:19" x14ac:dyDescent="0.25">
      <c r="A4883" s="18" t="s">
        <v>14588</v>
      </c>
      <c r="B4883" s="18" t="s">
        <v>20</v>
      </c>
      <c r="C4883" s="18" t="s">
        <v>21</v>
      </c>
      <c r="D4883" s="18">
        <v>2006</v>
      </c>
      <c r="E4883" s="18">
        <f>VLOOKUP(D4883,'cpi roi'!A:C,2,FALSE)</f>
        <v>201.6</v>
      </c>
      <c r="F4883" s="18" t="s">
        <v>14571</v>
      </c>
      <c r="G4883" s="18">
        <v>4.3</v>
      </c>
      <c r="H4883" s="19">
        <v>38000</v>
      </c>
      <c r="I4883" s="18" t="s">
        <v>5271</v>
      </c>
      <c r="J4883" s="18" t="s">
        <v>2734</v>
      </c>
      <c r="K4883" s="18" t="s">
        <v>6661</v>
      </c>
      <c r="L4883" s="18" t="s">
        <v>26</v>
      </c>
      <c r="M4883" s="20">
        <v>70000000</v>
      </c>
      <c r="N4883" s="20">
        <v>38629478</v>
      </c>
      <c r="O4883" s="21">
        <f t="shared" si="228"/>
        <v>58384930.290674604</v>
      </c>
      <c r="P4883" s="22">
        <f t="shared" si="229"/>
        <v>55.18496857142857</v>
      </c>
      <c r="Q4883" s="20">
        <f t="shared" si="230"/>
        <v>19161447.420634922</v>
      </c>
      <c r="R4883" s="18" t="s">
        <v>122</v>
      </c>
      <c r="S4883" s="18">
        <v>114</v>
      </c>
    </row>
    <row r="4884" spans="1:19" x14ac:dyDescent="0.25">
      <c r="A4884" s="18" t="s">
        <v>14589</v>
      </c>
      <c r="B4884" s="18" t="s">
        <v>20</v>
      </c>
      <c r="C4884" s="18" t="s">
        <v>108</v>
      </c>
      <c r="D4884" s="18">
        <v>2006</v>
      </c>
      <c r="E4884" s="18">
        <f>VLOOKUP(D4884,'cpi roi'!A:C,2,FALSE)</f>
        <v>201.6</v>
      </c>
      <c r="F4884" s="18" t="s">
        <v>14590</v>
      </c>
      <c r="G4884" s="18">
        <v>5.6</v>
      </c>
      <c r="H4884" s="19">
        <v>72000</v>
      </c>
      <c r="I4884" s="18" t="s">
        <v>109</v>
      </c>
      <c r="J4884" s="18" t="s">
        <v>14030</v>
      </c>
      <c r="K4884" s="18" t="s">
        <v>11857</v>
      </c>
      <c r="L4884" s="18" t="s">
        <v>34</v>
      </c>
      <c r="M4884" s="20">
        <v>50000000</v>
      </c>
      <c r="N4884" s="20">
        <v>49332692</v>
      </c>
      <c r="O4884" s="21">
        <f t="shared" si="228"/>
        <v>74561861.371031746</v>
      </c>
      <c r="P4884" s="22">
        <f t="shared" si="229"/>
        <v>98.665384000000003</v>
      </c>
      <c r="Q4884" s="20">
        <f t="shared" si="230"/>
        <v>24470581.349206351</v>
      </c>
      <c r="R4884" s="18" t="s">
        <v>65</v>
      </c>
      <c r="S4884" s="18">
        <v>121</v>
      </c>
    </row>
    <row r="4885" spans="1:19" x14ac:dyDescent="0.25">
      <c r="A4885" s="18" t="s">
        <v>14591</v>
      </c>
      <c r="B4885" s="18" t="s">
        <v>20</v>
      </c>
      <c r="C4885" s="18" t="s">
        <v>108</v>
      </c>
      <c r="D4885" s="18">
        <v>2006</v>
      </c>
      <c r="E4885" s="18">
        <f>VLOOKUP(D4885,'cpi roi'!A:C,2,FALSE)</f>
        <v>201.6</v>
      </c>
      <c r="F4885" s="18" t="s">
        <v>14534</v>
      </c>
      <c r="G4885" s="18">
        <v>7.5</v>
      </c>
      <c r="H4885" s="19">
        <v>239000</v>
      </c>
      <c r="I4885" s="18" t="s">
        <v>10253</v>
      </c>
      <c r="J4885" s="18" t="s">
        <v>2970</v>
      </c>
      <c r="K4885" s="18" t="s">
        <v>14592</v>
      </c>
      <c r="L4885" s="18" t="s">
        <v>5820</v>
      </c>
      <c r="M4885" s="20">
        <v>60000000</v>
      </c>
      <c r="N4885" s="20">
        <v>135039924</v>
      </c>
      <c r="O4885" s="21">
        <f t="shared" si="228"/>
        <v>204100520.05357143</v>
      </c>
      <c r="P4885" s="22">
        <f t="shared" si="229"/>
        <v>225.06654</v>
      </c>
      <c r="Q4885" s="20">
        <f t="shared" si="230"/>
        <v>66984089.285714284</v>
      </c>
      <c r="R4885" s="18" t="s">
        <v>14593</v>
      </c>
      <c r="S4885" s="18">
        <v>147</v>
      </c>
    </row>
    <row r="4886" spans="1:19" x14ac:dyDescent="0.25">
      <c r="A4886" s="18" t="s">
        <v>14594</v>
      </c>
      <c r="B4886" s="18" t="s">
        <v>20</v>
      </c>
      <c r="C4886" s="18" t="s">
        <v>108</v>
      </c>
      <c r="D4886" s="18">
        <v>2006</v>
      </c>
      <c r="E4886" s="18">
        <f>VLOOKUP(D4886,'cpi roi'!A:C,2,FALSE)</f>
        <v>201.6</v>
      </c>
      <c r="F4886" s="18" t="s">
        <v>14595</v>
      </c>
      <c r="G4886" s="18">
        <v>7.7</v>
      </c>
      <c r="H4886" s="19">
        <v>303000</v>
      </c>
      <c r="I4886" s="18" t="s">
        <v>10594</v>
      </c>
      <c r="J4886" s="18" t="s">
        <v>14596</v>
      </c>
      <c r="K4886" s="18" t="s">
        <v>11857</v>
      </c>
      <c r="L4886" s="18" t="s">
        <v>34</v>
      </c>
      <c r="M4886" s="20">
        <v>27000000</v>
      </c>
      <c r="N4886" s="20">
        <v>56308881</v>
      </c>
      <c r="O4886" s="21">
        <f t="shared" si="228"/>
        <v>85105734.328869045</v>
      </c>
      <c r="P4886" s="22">
        <f t="shared" si="229"/>
        <v>208.55141111111112</v>
      </c>
      <c r="Q4886" s="20">
        <f t="shared" si="230"/>
        <v>27930992.55952381</v>
      </c>
      <c r="R4886" s="18" t="s">
        <v>13871</v>
      </c>
      <c r="S4886" s="18">
        <v>110</v>
      </c>
    </row>
    <row r="4887" spans="1:19" x14ac:dyDescent="0.25">
      <c r="A4887" s="18" t="s">
        <v>14597</v>
      </c>
      <c r="B4887" s="18" t="s">
        <v>20</v>
      </c>
      <c r="C4887" s="18" t="s">
        <v>38</v>
      </c>
      <c r="D4887" s="18">
        <v>2006</v>
      </c>
      <c r="E4887" s="18">
        <f>VLOOKUP(D4887,'cpi roi'!A:C,2,FALSE)</f>
        <v>201.6</v>
      </c>
      <c r="F4887" s="18" t="s">
        <v>14598</v>
      </c>
      <c r="G4887" s="18">
        <v>6.7</v>
      </c>
      <c r="H4887" s="19">
        <v>140000</v>
      </c>
      <c r="I4887" s="18" t="s">
        <v>12735</v>
      </c>
      <c r="J4887" s="18" t="s">
        <v>12735</v>
      </c>
      <c r="K4887" s="18" t="s">
        <v>8139</v>
      </c>
      <c r="L4887" s="18" t="s">
        <v>26</v>
      </c>
      <c r="M4887" s="20">
        <v>17000000</v>
      </c>
      <c r="N4887" s="20">
        <v>57232879</v>
      </c>
      <c r="O4887" s="21">
        <f t="shared" si="228"/>
        <v>86502272.972718254</v>
      </c>
      <c r="P4887" s="22">
        <f t="shared" si="229"/>
        <v>336.66399411764706</v>
      </c>
      <c r="Q4887" s="20">
        <f t="shared" si="230"/>
        <v>28389324.900793649</v>
      </c>
      <c r="R4887" s="18" t="s">
        <v>65</v>
      </c>
      <c r="S4887" s="18">
        <v>108</v>
      </c>
    </row>
    <row r="4888" spans="1:19" x14ac:dyDescent="0.25">
      <c r="A4888" s="18" t="s">
        <v>14599</v>
      </c>
      <c r="B4888" s="18" t="s">
        <v>452</v>
      </c>
      <c r="C4888" s="18" t="s">
        <v>108</v>
      </c>
      <c r="D4888" s="18">
        <v>2006</v>
      </c>
      <c r="E4888" s="18">
        <f>VLOOKUP(D4888,'cpi roi'!A:C,2,FALSE)</f>
        <v>201.6</v>
      </c>
      <c r="F4888" s="18" t="s">
        <v>14600</v>
      </c>
      <c r="G4888" s="18">
        <v>7.7</v>
      </c>
      <c r="H4888" s="19">
        <v>117000</v>
      </c>
      <c r="I4888" s="18" t="s">
        <v>11182</v>
      </c>
      <c r="J4888" s="18" t="s">
        <v>11182</v>
      </c>
      <c r="K4888" s="18" t="s">
        <v>14601</v>
      </c>
      <c r="L4888" s="18" t="s">
        <v>26</v>
      </c>
      <c r="M4888" s="20">
        <v>0</v>
      </c>
      <c r="N4888" s="20">
        <v>8481254</v>
      </c>
      <c r="O4888" s="21">
        <f t="shared" si="228"/>
        <v>12818641.338293651</v>
      </c>
      <c r="P4888" s="22">
        <f t="shared" si="229"/>
        <v>0</v>
      </c>
      <c r="Q4888" s="20">
        <f t="shared" si="230"/>
        <v>4206971.2301587304</v>
      </c>
      <c r="R4888" s="18" t="s">
        <v>13738</v>
      </c>
      <c r="S4888" s="18">
        <v>101</v>
      </c>
    </row>
    <row r="4889" spans="1:19" x14ac:dyDescent="0.25">
      <c r="A4889" s="18" t="s">
        <v>14602</v>
      </c>
      <c r="B4889" s="18" t="s">
        <v>20</v>
      </c>
      <c r="C4889" s="18" t="s">
        <v>45</v>
      </c>
      <c r="D4889" s="18">
        <v>2006</v>
      </c>
      <c r="E4889" s="18">
        <f>VLOOKUP(D4889,'cpi roi'!A:C,2,FALSE)</f>
        <v>201.6</v>
      </c>
      <c r="F4889" s="18" t="s">
        <v>14603</v>
      </c>
      <c r="G4889" s="18">
        <v>7.1</v>
      </c>
      <c r="H4889" s="19">
        <v>84000</v>
      </c>
      <c r="I4889" s="18" t="s">
        <v>14604</v>
      </c>
      <c r="J4889" s="18" t="s">
        <v>14604</v>
      </c>
      <c r="K4889" s="18" t="s">
        <v>14605</v>
      </c>
      <c r="L4889" s="18" t="s">
        <v>26</v>
      </c>
      <c r="M4889" s="20">
        <v>0</v>
      </c>
      <c r="N4889" s="20">
        <v>2294291</v>
      </c>
      <c r="O4889" s="21">
        <f t="shared" si="228"/>
        <v>3467611.4469246035</v>
      </c>
      <c r="P4889" s="22">
        <f t="shared" si="229"/>
        <v>0</v>
      </c>
      <c r="Q4889" s="20">
        <f t="shared" si="230"/>
        <v>1138041.1706349207</v>
      </c>
      <c r="R4889" s="18" t="s">
        <v>14606</v>
      </c>
      <c r="S4889" s="18">
        <v>102</v>
      </c>
    </row>
    <row r="4890" spans="1:19" x14ac:dyDescent="0.25">
      <c r="A4890" s="18" t="s">
        <v>14607</v>
      </c>
      <c r="B4890" s="18" t="s">
        <v>2004</v>
      </c>
      <c r="C4890" s="18" t="s">
        <v>38</v>
      </c>
      <c r="D4890" s="18">
        <v>2006</v>
      </c>
      <c r="E4890" s="18">
        <f>VLOOKUP(D4890,'cpi roi'!A:C,2,FALSE)</f>
        <v>201.6</v>
      </c>
      <c r="F4890" s="18" t="s">
        <v>14579</v>
      </c>
      <c r="G4890" s="18">
        <v>7</v>
      </c>
      <c r="H4890" s="19">
        <v>298000</v>
      </c>
      <c r="I4890" s="18" t="s">
        <v>1564</v>
      </c>
      <c r="J4890" s="18" t="s">
        <v>14608</v>
      </c>
      <c r="K4890" s="18" t="s">
        <v>4128</v>
      </c>
      <c r="L4890" s="18" t="s">
        <v>34</v>
      </c>
      <c r="M4890" s="20">
        <v>75000000</v>
      </c>
      <c r="N4890" s="20">
        <v>180557550</v>
      </c>
      <c r="O4890" s="21">
        <f t="shared" si="228"/>
        <v>272896257.36607146</v>
      </c>
      <c r="P4890" s="22">
        <f t="shared" si="229"/>
        <v>240.74339999999998</v>
      </c>
      <c r="Q4890" s="20">
        <f t="shared" si="230"/>
        <v>89562276.785714284</v>
      </c>
      <c r="R4890" s="18" t="s">
        <v>2097</v>
      </c>
      <c r="S4890" s="18">
        <v>126</v>
      </c>
    </row>
    <row r="4891" spans="1:19" x14ac:dyDescent="0.25">
      <c r="A4891" s="18" t="s">
        <v>14609</v>
      </c>
      <c r="B4891" s="18" t="s">
        <v>20</v>
      </c>
      <c r="C4891" s="18" t="s">
        <v>45</v>
      </c>
      <c r="D4891" s="18">
        <v>2006</v>
      </c>
      <c r="E4891" s="18">
        <f>VLOOKUP(D4891,'cpi roi'!A:C,2,FALSE)</f>
        <v>201.6</v>
      </c>
      <c r="F4891" s="18" t="s">
        <v>14065</v>
      </c>
      <c r="G4891" s="18">
        <v>7</v>
      </c>
      <c r="H4891" s="19">
        <v>79000</v>
      </c>
      <c r="I4891" s="18" t="s">
        <v>14610</v>
      </c>
      <c r="J4891" s="18" t="s">
        <v>14611</v>
      </c>
      <c r="K4891" s="18" t="s">
        <v>14612</v>
      </c>
      <c r="L4891" s="18" t="s">
        <v>34</v>
      </c>
      <c r="M4891" s="20">
        <v>0</v>
      </c>
      <c r="N4891" s="20">
        <v>6566277</v>
      </c>
      <c r="O4891" s="21">
        <f t="shared" si="228"/>
        <v>9924328.3824404757</v>
      </c>
      <c r="P4891" s="22">
        <f t="shared" si="229"/>
        <v>0</v>
      </c>
      <c r="Q4891" s="20">
        <f t="shared" si="230"/>
        <v>3257081.8452380951</v>
      </c>
      <c r="R4891" s="18" t="s">
        <v>184</v>
      </c>
      <c r="S4891" s="18">
        <v>94</v>
      </c>
    </row>
    <row r="4892" spans="1:19" x14ac:dyDescent="0.25">
      <c r="A4892" s="18" t="s">
        <v>14613</v>
      </c>
      <c r="B4892" s="18" t="s">
        <v>37</v>
      </c>
      <c r="C4892" s="18" t="s">
        <v>29</v>
      </c>
      <c r="D4892" s="18">
        <v>2006</v>
      </c>
      <c r="E4892" s="18">
        <f>VLOOKUP(D4892,'cpi roi'!A:C,2,FALSE)</f>
        <v>201.6</v>
      </c>
      <c r="F4892" s="18" t="s">
        <v>14077</v>
      </c>
      <c r="G4892" s="18">
        <v>5.5</v>
      </c>
      <c r="H4892" s="19">
        <v>57000</v>
      </c>
      <c r="I4892" s="18" t="s">
        <v>6232</v>
      </c>
      <c r="J4892" s="18" t="s">
        <v>13129</v>
      </c>
      <c r="K4892" s="18" t="s">
        <v>101</v>
      </c>
      <c r="L4892" s="18" t="s">
        <v>26</v>
      </c>
      <c r="M4892" s="20">
        <v>50000000</v>
      </c>
      <c r="N4892" s="20">
        <v>87528173</v>
      </c>
      <c r="O4892" s="21">
        <f t="shared" si="228"/>
        <v>132290844.80704366</v>
      </c>
      <c r="P4892" s="22">
        <f t="shared" si="229"/>
        <v>175.05634599999999</v>
      </c>
      <c r="Q4892" s="20">
        <f t="shared" si="230"/>
        <v>43416752.480158731</v>
      </c>
      <c r="R4892" s="18" t="s">
        <v>35</v>
      </c>
      <c r="S4892" s="18">
        <v>99</v>
      </c>
    </row>
    <row r="4893" spans="1:19" x14ac:dyDescent="0.25">
      <c r="A4893" s="18" t="s">
        <v>14614</v>
      </c>
      <c r="B4893" s="18" t="s">
        <v>20</v>
      </c>
      <c r="C4893" s="18" t="s">
        <v>29</v>
      </c>
      <c r="D4893" s="18">
        <v>2006</v>
      </c>
      <c r="E4893" s="18">
        <f>VLOOKUP(D4893,'cpi roi'!A:C,2,FALSE)</f>
        <v>201.6</v>
      </c>
      <c r="F4893" s="18" t="s">
        <v>14579</v>
      </c>
      <c r="G4893" s="18">
        <v>6.8</v>
      </c>
      <c r="H4893" s="19">
        <v>104000</v>
      </c>
      <c r="I4893" s="18" t="s">
        <v>14615</v>
      </c>
      <c r="J4893" s="18" t="s">
        <v>11920</v>
      </c>
      <c r="K4893" s="18" t="s">
        <v>11920</v>
      </c>
      <c r="L4893" s="18" t="s">
        <v>34</v>
      </c>
      <c r="M4893" s="20">
        <v>20000000</v>
      </c>
      <c r="N4893" s="20">
        <v>13939963</v>
      </c>
      <c r="O4893" s="21">
        <f t="shared" si="228"/>
        <v>21068981.776289683</v>
      </c>
      <c r="P4893" s="22">
        <f t="shared" si="229"/>
        <v>69.699815000000001</v>
      </c>
      <c r="Q4893" s="20">
        <f t="shared" si="230"/>
        <v>6914664.1865079366</v>
      </c>
      <c r="R4893" s="18" t="s">
        <v>14616</v>
      </c>
      <c r="S4893" s="18">
        <v>93</v>
      </c>
    </row>
    <row r="4894" spans="1:19" x14ac:dyDescent="0.25">
      <c r="A4894" s="18" t="s">
        <v>14617</v>
      </c>
      <c r="B4894" s="18" t="s">
        <v>20</v>
      </c>
      <c r="C4894" s="18" t="s">
        <v>21</v>
      </c>
      <c r="D4894" s="18">
        <v>2006</v>
      </c>
      <c r="E4894" s="18">
        <f>VLOOKUP(D4894,'cpi roi'!A:C,2,FALSE)</f>
        <v>201.6</v>
      </c>
      <c r="F4894" s="18" t="s">
        <v>14618</v>
      </c>
      <c r="G4894" s="18">
        <v>7.7</v>
      </c>
      <c r="H4894" s="19">
        <v>74000</v>
      </c>
      <c r="I4894" s="18" t="s">
        <v>2650</v>
      </c>
      <c r="J4894" s="18" t="s">
        <v>2651</v>
      </c>
      <c r="K4894" s="18" t="s">
        <v>14619</v>
      </c>
      <c r="L4894" s="18" t="s">
        <v>1425</v>
      </c>
      <c r="M4894" s="20">
        <v>21000000</v>
      </c>
      <c r="N4894" s="20">
        <v>26768563</v>
      </c>
      <c r="O4894" s="21">
        <f t="shared" si="228"/>
        <v>40458239.81200397</v>
      </c>
      <c r="P4894" s="22">
        <f t="shared" si="229"/>
        <v>127.46934761904762</v>
      </c>
      <c r="Q4894" s="20">
        <f t="shared" si="230"/>
        <v>13278057.043650793</v>
      </c>
      <c r="R4894" s="18" t="s">
        <v>14620</v>
      </c>
      <c r="S4894" s="18">
        <v>145</v>
      </c>
    </row>
    <row r="4895" spans="1:19" x14ac:dyDescent="0.25">
      <c r="A4895" s="18" t="s">
        <v>14621</v>
      </c>
      <c r="B4895" s="18" t="s">
        <v>2004</v>
      </c>
      <c r="C4895" s="18" t="s">
        <v>45</v>
      </c>
      <c r="D4895" s="18">
        <v>2006</v>
      </c>
      <c r="E4895" s="18">
        <f>VLOOKUP(D4895,'cpi roi'!A:C,2,FALSE)</f>
        <v>201.6</v>
      </c>
      <c r="F4895" s="18" t="s">
        <v>14077</v>
      </c>
      <c r="G4895" s="18">
        <v>6.4</v>
      </c>
      <c r="H4895" s="19">
        <v>27000</v>
      </c>
      <c r="I4895" s="18" t="s">
        <v>11287</v>
      </c>
      <c r="J4895" s="18" t="s">
        <v>11287</v>
      </c>
      <c r="K4895" s="18" t="s">
        <v>14622</v>
      </c>
      <c r="L4895" s="18" t="s">
        <v>5820</v>
      </c>
      <c r="M4895" s="20">
        <v>0</v>
      </c>
      <c r="N4895" s="20">
        <v>31976848</v>
      </c>
      <c r="O4895" s="21">
        <f t="shared" si="228"/>
        <v>48330087.230158731</v>
      </c>
      <c r="P4895" s="22">
        <f t="shared" si="229"/>
        <v>0</v>
      </c>
      <c r="Q4895" s="20">
        <f t="shared" si="230"/>
        <v>15861531.746031746</v>
      </c>
      <c r="R4895" s="18" t="s">
        <v>14623</v>
      </c>
      <c r="S4895" s="18">
        <v>103</v>
      </c>
    </row>
    <row r="4896" spans="1:19" x14ac:dyDescent="0.25">
      <c r="A4896" s="18" t="s">
        <v>14624</v>
      </c>
      <c r="B4896" s="18" t="s">
        <v>2004</v>
      </c>
      <c r="C4896" s="18" t="s">
        <v>108</v>
      </c>
      <c r="D4896" s="18">
        <v>2006</v>
      </c>
      <c r="E4896" s="18">
        <f>VLOOKUP(D4896,'cpi roi'!A:C,2,FALSE)</f>
        <v>201.6</v>
      </c>
      <c r="F4896" s="18" t="s">
        <v>14625</v>
      </c>
      <c r="G4896" s="18">
        <v>6.5</v>
      </c>
      <c r="H4896" s="19">
        <v>113000</v>
      </c>
      <c r="I4896" s="18" t="s">
        <v>14626</v>
      </c>
      <c r="J4896" s="18" t="s">
        <v>11986</v>
      </c>
      <c r="K4896" s="18" t="s">
        <v>14627</v>
      </c>
      <c r="L4896" s="18" t="s">
        <v>34</v>
      </c>
      <c r="M4896" s="20">
        <v>12000000</v>
      </c>
      <c r="N4896" s="20">
        <v>114197742</v>
      </c>
      <c r="O4896" s="21">
        <f t="shared" si="228"/>
        <v>172599464.2232143</v>
      </c>
      <c r="P4896" s="22">
        <f t="shared" si="229"/>
        <v>951.64784999999995</v>
      </c>
      <c r="Q4896" s="20">
        <f t="shared" si="230"/>
        <v>56645705.357142858</v>
      </c>
      <c r="R4896" s="18" t="s">
        <v>2097</v>
      </c>
      <c r="S4896" s="18">
        <v>104</v>
      </c>
    </row>
    <row r="4897" spans="1:19" x14ac:dyDescent="0.25">
      <c r="A4897" s="18" t="s">
        <v>14628</v>
      </c>
      <c r="B4897" s="18" t="s">
        <v>20</v>
      </c>
      <c r="C4897" s="18" t="s">
        <v>38</v>
      </c>
      <c r="D4897" s="18">
        <v>2006</v>
      </c>
      <c r="E4897" s="18">
        <f>VLOOKUP(D4897,'cpi roi'!A:C,2,FALSE)</f>
        <v>201.6</v>
      </c>
      <c r="F4897" s="18" t="s">
        <v>14550</v>
      </c>
      <c r="G4897" s="18">
        <v>7.1</v>
      </c>
      <c r="H4897" s="19">
        <v>112000</v>
      </c>
      <c r="I4897" s="18" t="s">
        <v>12947</v>
      </c>
      <c r="J4897" s="18" t="s">
        <v>12947</v>
      </c>
      <c r="K4897" s="18" t="s">
        <v>12592</v>
      </c>
      <c r="L4897" s="18" t="s">
        <v>925</v>
      </c>
      <c r="M4897" s="20">
        <v>0</v>
      </c>
      <c r="N4897" s="20">
        <v>89433436</v>
      </c>
      <c r="O4897" s="21">
        <f t="shared" si="228"/>
        <v>135170475.93849206</v>
      </c>
      <c r="P4897" s="22">
        <f t="shared" si="229"/>
        <v>0</v>
      </c>
      <c r="Q4897" s="20">
        <f t="shared" si="230"/>
        <v>44361823.41269841</v>
      </c>
      <c r="R4897" s="18" t="s">
        <v>14629</v>
      </c>
      <c r="S4897" s="18">
        <v>120</v>
      </c>
    </row>
    <row r="4898" spans="1:19" x14ac:dyDescent="0.25">
      <c r="A4898" s="18" t="s">
        <v>14630</v>
      </c>
      <c r="B4898" s="18" t="s">
        <v>20</v>
      </c>
      <c r="C4898" s="18" t="s">
        <v>45</v>
      </c>
      <c r="D4898" s="18">
        <v>2006</v>
      </c>
      <c r="E4898" s="18">
        <f>VLOOKUP(D4898,'cpi roi'!A:C,2,FALSE)</f>
        <v>201.6</v>
      </c>
      <c r="F4898" s="18" t="s">
        <v>14631</v>
      </c>
      <c r="G4898" s="18">
        <v>7.3</v>
      </c>
      <c r="H4898" s="19">
        <v>387000</v>
      </c>
      <c r="I4898" s="18" t="s">
        <v>13451</v>
      </c>
      <c r="J4898" s="18" t="s">
        <v>14632</v>
      </c>
      <c r="K4898" s="18" t="s">
        <v>14632</v>
      </c>
      <c r="L4898" s="18" t="s">
        <v>34</v>
      </c>
      <c r="M4898" s="20">
        <v>18000000</v>
      </c>
      <c r="N4898" s="20">
        <v>262552893</v>
      </c>
      <c r="O4898" s="21">
        <f t="shared" si="228"/>
        <v>396824734.60863096</v>
      </c>
      <c r="P4898" s="22">
        <f t="shared" si="229"/>
        <v>1458.6271833333333</v>
      </c>
      <c r="Q4898" s="20">
        <f t="shared" si="230"/>
        <v>130234569.94047619</v>
      </c>
      <c r="R4898" s="18" t="s">
        <v>14633</v>
      </c>
      <c r="S4898" s="18">
        <v>84</v>
      </c>
    </row>
    <row r="4899" spans="1:19" x14ac:dyDescent="0.25">
      <c r="A4899" s="18" t="s">
        <v>14634</v>
      </c>
      <c r="B4899" s="18" t="s">
        <v>20</v>
      </c>
      <c r="C4899" s="18" t="s">
        <v>38</v>
      </c>
      <c r="D4899" s="18">
        <v>2006</v>
      </c>
      <c r="E4899" s="18">
        <f>VLOOKUP(D4899,'cpi roi'!A:C,2,FALSE)</f>
        <v>201.6</v>
      </c>
      <c r="F4899" s="18" t="s">
        <v>14541</v>
      </c>
      <c r="G4899" s="18">
        <v>5.4</v>
      </c>
      <c r="H4899" s="19">
        <v>134000</v>
      </c>
      <c r="I4899" s="18" t="s">
        <v>9319</v>
      </c>
      <c r="J4899" s="18" t="s">
        <v>14635</v>
      </c>
      <c r="K4899" s="18" t="s">
        <v>9412</v>
      </c>
      <c r="L4899" s="18" t="s">
        <v>34</v>
      </c>
      <c r="M4899" s="20">
        <v>33000000</v>
      </c>
      <c r="N4899" s="20">
        <v>62022014</v>
      </c>
      <c r="O4899" s="21">
        <f t="shared" si="228"/>
        <v>93740613.421626985</v>
      </c>
      <c r="P4899" s="22">
        <f t="shared" si="229"/>
        <v>187.94549696969699</v>
      </c>
      <c r="Q4899" s="20">
        <f t="shared" si="230"/>
        <v>30764887.896825396</v>
      </c>
      <c r="R4899" s="18" t="s">
        <v>2031</v>
      </c>
      <c r="S4899" s="18">
        <v>105</v>
      </c>
    </row>
    <row r="4900" spans="1:19" x14ac:dyDescent="0.25">
      <c r="A4900" s="18" t="s">
        <v>14636</v>
      </c>
      <c r="B4900" s="18" t="s">
        <v>2004</v>
      </c>
      <c r="C4900" s="18" t="s">
        <v>21</v>
      </c>
      <c r="D4900" s="18">
        <v>2006</v>
      </c>
      <c r="E4900" s="18">
        <f>VLOOKUP(D4900,'cpi roi'!A:C,2,FALSE)</f>
        <v>201.6</v>
      </c>
      <c r="F4900" s="18" t="s">
        <v>14637</v>
      </c>
      <c r="G4900" s="18">
        <v>5.5</v>
      </c>
      <c r="H4900" s="19">
        <v>96000</v>
      </c>
      <c r="I4900" s="18" t="s">
        <v>10478</v>
      </c>
      <c r="J4900" s="18" t="s">
        <v>10478</v>
      </c>
      <c r="K4900" s="18" t="s">
        <v>13300</v>
      </c>
      <c r="L4900" s="18" t="s">
        <v>34</v>
      </c>
      <c r="M4900" s="20">
        <v>70000000</v>
      </c>
      <c r="N4900" s="20">
        <v>72785169</v>
      </c>
      <c r="O4900" s="21">
        <f t="shared" si="228"/>
        <v>110008139.85267858</v>
      </c>
      <c r="P4900" s="22">
        <f t="shared" si="229"/>
        <v>103.97881285714286</v>
      </c>
      <c r="Q4900" s="20">
        <f t="shared" si="230"/>
        <v>36103754.464285716</v>
      </c>
      <c r="R4900" s="18" t="s">
        <v>27</v>
      </c>
      <c r="S4900" s="18">
        <v>110</v>
      </c>
    </row>
    <row r="4901" spans="1:19" x14ac:dyDescent="0.25">
      <c r="A4901" s="18" t="s">
        <v>14638</v>
      </c>
      <c r="B4901" s="18" t="s">
        <v>20</v>
      </c>
      <c r="C4901" s="18" t="s">
        <v>38</v>
      </c>
      <c r="D4901" s="18">
        <v>2006</v>
      </c>
      <c r="E4901" s="18">
        <f>VLOOKUP(D4901,'cpi roi'!A:C,2,FALSE)</f>
        <v>201.6</v>
      </c>
      <c r="F4901" s="18" t="s">
        <v>14639</v>
      </c>
      <c r="G4901" s="18">
        <v>6.9</v>
      </c>
      <c r="H4901" s="19">
        <v>239000</v>
      </c>
      <c r="I4901" s="18" t="s">
        <v>14640</v>
      </c>
      <c r="J4901" s="18" t="s">
        <v>14640</v>
      </c>
      <c r="K4901" s="18" t="s">
        <v>11243</v>
      </c>
      <c r="L4901" s="18" t="s">
        <v>34</v>
      </c>
      <c r="M4901" s="20">
        <v>12000000</v>
      </c>
      <c r="N4901" s="20">
        <v>42931041</v>
      </c>
      <c r="O4901" s="21">
        <f t="shared" si="228"/>
        <v>64886350.162202381</v>
      </c>
      <c r="P4901" s="22">
        <f t="shared" si="229"/>
        <v>357.75867499999998</v>
      </c>
      <c r="Q4901" s="20">
        <f t="shared" si="230"/>
        <v>21295159.226190478</v>
      </c>
      <c r="R4901" s="18" t="s">
        <v>9991</v>
      </c>
      <c r="S4901" s="18">
        <v>88</v>
      </c>
    </row>
    <row r="4902" spans="1:19" x14ac:dyDescent="0.25">
      <c r="A4902" s="18" t="s">
        <v>14641</v>
      </c>
      <c r="B4902" s="18" t="s">
        <v>2004</v>
      </c>
      <c r="C4902" s="18" t="s">
        <v>21</v>
      </c>
      <c r="D4902" s="18">
        <v>2006</v>
      </c>
      <c r="E4902" s="18">
        <f>VLOOKUP(D4902,'cpi roi'!A:C,2,FALSE)</f>
        <v>201.6</v>
      </c>
      <c r="F4902" s="18" t="s">
        <v>14639</v>
      </c>
      <c r="G4902" s="18">
        <v>7.6</v>
      </c>
      <c r="H4902" s="19">
        <v>360000</v>
      </c>
      <c r="I4902" s="18" t="s">
        <v>14642</v>
      </c>
      <c r="J4902" s="18" t="s">
        <v>14642</v>
      </c>
      <c r="K4902" s="18" t="s">
        <v>10080</v>
      </c>
      <c r="L4902" s="18" t="s">
        <v>34</v>
      </c>
      <c r="M4902" s="20">
        <v>16500000</v>
      </c>
      <c r="N4902" s="20">
        <v>87892388</v>
      </c>
      <c r="O4902" s="21">
        <f t="shared" si="228"/>
        <v>132841322.53769842</v>
      </c>
      <c r="P4902" s="22">
        <f t="shared" si="229"/>
        <v>532.68113939393947</v>
      </c>
      <c r="Q4902" s="20">
        <f t="shared" si="230"/>
        <v>43597414.682539679</v>
      </c>
      <c r="R4902" s="18" t="s">
        <v>14643</v>
      </c>
      <c r="S4902" s="18">
        <v>110</v>
      </c>
    </row>
    <row r="4903" spans="1:19" x14ac:dyDescent="0.25">
      <c r="A4903" s="18" t="s">
        <v>14644</v>
      </c>
      <c r="B4903" s="18" t="s">
        <v>37</v>
      </c>
      <c r="C4903" s="18" t="s">
        <v>394</v>
      </c>
      <c r="D4903" s="18">
        <v>2006</v>
      </c>
      <c r="E4903" s="18">
        <f>VLOOKUP(D4903,'cpi roi'!A:C,2,FALSE)</f>
        <v>201.6</v>
      </c>
      <c r="F4903" s="18" t="s">
        <v>14536</v>
      </c>
      <c r="G4903" s="18">
        <v>6.7</v>
      </c>
      <c r="H4903" s="19">
        <v>164000</v>
      </c>
      <c r="I4903" s="18" t="s">
        <v>14645</v>
      </c>
      <c r="J4903" s="18" t="s">
        <v>550</v>
      </c>
      <c r="K4903" s="18" t="s">
        <v>4462</v>
      </c>
      <c r="L4903" s="18" t="s">
        <v>34</v>
      </c>
      <c r="M4903" s="20">
        <v>80000000</v>
      </c>
      <c r="N4903" s="20">
        <v>339795890</v>
      </c>
      <c r="O4903" s="21">
        <f t="shared" si="228"/>
        <v>513570474.61805558</v>
      </c>
      <c r="P4903" s="22">
        <f t="shared" si="229"/>
        <v>424.74486249999995</v>
      </c>
      <c r="Q4903" s="20">
        <f t="shared" si="230"/>
        <v>168549548.6111111</v>
      </c>
      <c r="R4903" s="18" t="s">
        <v>10176</v>
      </c>
      <c r="S4903" s="18">
        <v>83</v>
      </c>
    </row>
    <row r="4904" spans="1:19" x14ac:dyDescent="0.25">
      <c r="A4904" s="18" t="s">
        <v>14646</v>
      </c>
      <c r="B4904" s="18" t="s">
        <v>20</v>
      </c>
      <c r="C4904" s="18" t="s">
        <v>56</v>
      </c>
      <c r="D4904" s="18">
        <v>2006</v>
      </c>
      <c r="E4904" s="18">
        <f>VLOOKUP(D4904,'cpi roi'!A:C,2,FALSE)</f>
        <v>201.6</v>
      </c>
      <c r="F4904" s="18" t="s">
        <v>14249</v>
      </c>
      <c r="G4904" s="18">
        <v>5.8</v>
      </c>
      <c r="H4904" s="19">
        <v>133000</v>
      </c>
      <c r="I4904" s="18" t="s">
        <v>11307</v>
      </c>
      <c r="J4904" s="18" t="s">
        <v>11308</v>
      </c>
      <c r="K4904" s="18" t="s">
        <v>14647</v>
      </c>
      <c r="L4904" s="18" t="s">
        <v>34</v>
      </c>
      <c r="M4904" s="20">
        <v>25000000</v>
      </c>
      <c r="N4904" s="20">
        <v>118890272</v>
      </c>
      <c r="O4904" s="21">
        <f t="shared" si="228"/>
        <v>179691795.03174603</v>
      </c>
      <c r="P4904" s="22">
        <f t="shared" si="229"/>
        <v>475.56108799999998</v>
      </c>
      <c r="Q4904" s="20">
        <f t="shared" si="230"/>
        <v>58973349.206349209</v>
      </c>
      <c r="R4904" s="18" t="s">
        <v>2031</v>
      </c>
      <c r="S4904" s="18">
        <v>93</v>
      </c>
    </row>
    <row r="4905" spans="1:19" x14ac:dyDescent="0.25">
      <c r="A4905" s="18" t="s">
        <v>14648</v>
      </c>
      <c r="B4905" s="18" t="s">
        <v>2004</v>
      </c>
      <c r="C4905" s="18" t="s">
        <v>45</v>
      </c>
      <c r="D4905" s="18">
        <v>2006</v>
      </c>
      <c r="E4905" s="18">
        <f>VLOOKUP(D4905,'cpi roi'!A:C,2,FALSE)</f>
        <v>201.6</v>
      </c>
      <c r="F4905" s="18" t="s">
        <v>14254</v>
      </c>
      <c r="G4905" s="18">
        <v>7.5</v>
      </c>
      <c r="H4905" s="19">
        <v>222000</v>
      </c>
      <c r="I4905" s="18" t="s">
        <v>11947</v>
      </c>
      <c r="J4905" s="18" t="s">
        <v>14649</v>
      </c>
      <c r="K4905" s="18" t="s">
        <v>13047</v>
      </c>
      <c r="L4905" s="18" t="s">
        <v>34</v>
      </c>
      <c r="M4905" s="20">
        <v>30000000</v>
      </c>
      <c r="N4905" s="20">
        <v>53653224</v>
      </c>
      <c r="O4905" s="21">
        <f t="shared" si="228"/>
        <v>81091951.15476191</v>
      </c>
      <c r="P4905" s="22">
        <f t="shared" si="229"/>
        <v>178.84408000000002</v>
      </c>
      <c r="Q4905" s="20">
        <f t="shared" si="230"/>
        <v>26613702.380952381</v>
      </c>
      <c r="R4905" s="18" t="s">
        <v>35</v>
      </c>
      <c r="S4905" s="18">
        <v>113</v>
      </c>
    </row>
    <row r="4906" spans="1:19" x14ac:dyDescent="0.25">
      <c r="A4906" s="18" t="s">
        <v>14650</v>
      </c>
      <c r="B4906" s="18" t="s">
        <v>20</v>
      </c>
      <c r="C4906" s="18" t="s">
        <v>67</v>
      </c>
      <c r="D4906" s="18">
        <v>2006</v>
      </c>
      <c r="E4906" s="18">
        <f>VLOOKUP(D4906,'cpi roi'!A:C,2,FALSE)</f>
        <v>201.6</v>
      </c>
      <c r="F4906" s="18" t="s">
        <v>14651</v>
      </c>
      <c r="G4906" s="18">
        <v>6.9</v>
      </c>
      <c r="H4906" s="19">
        <v>100000</v>
      </c>
      <c r="I4906" s="18" t="s">
        <v>9977</v>
      </c>
      <c r="J4906" s="18" t="s">
        <v>9977</v>
      </c>
      <c r="K4906" s="18" t="s">
        <v>13463</v>
      </c>
      <c r="L4906" s="18" t="s">
        <v>5820</v>
      </c>
      <c r="M4906" s="20">
        <v>0</v>
      </c>
      <c r="N4906" s="20">
        <v>32351125</v>
      </c>
      <c r="O4906" s="21">
        <f t="shared" si="228"/>
        <v>48895772.755456351</v>
      </c>
      <c r="P4906" s="22">
        <f t="shared" si="229"/>
        <v>0</v>
      </c>
      <c r="Q4906" s="20">
        <f t="shared" si="230"/>
        <v>16047185.019841271</v>
      </c>
      <c r="R4906" s="18" t="s">
        <v>14652</v>
      </c>
      <c r="S4906" s="18">
        <v>122</v>
      </c>
    </row>
    <row r="4907" spans="1:19" x14ac:dyDescent="0.25">
      <c r="A4907" s="18" t="s">
        <v>14653</v>
      </c>
      <c r="B4907" s="18" t="s">
        <v>37</v>
      </c>
      <c r="C4907" s="18" t="s">
        <v>45</v>
      </c>
      <c r="D4907" s="18">
        <v>2006</v>
      </c>
      <c r="E4907" s="18">
        <f>VLOOKUP(D4907,'cpi roi'!A:C,2,FALSE)</f>
        <v>201.6</v>
      </c>
      <c r="F4907" s="18" t="s">
        <v>13859</v>
      </c>
      <c r="G4907" s="18">
        <v>5.4</v>
      </c>
      <c r="H4907" s="19">
        <v>39000</v>
      </c>
      <c r="I4907" s="18" t="s">
        <v>14654</v>
      </c>
      <c r="J4907" s="18" t="s">
        <v>14655</v>
      </c>
      <c r="K4907" s="18" t="s">
        <v>14656</v>
      </c>
      <c r="L4907" s="18" t="s">
        <v>34</v>
      </c>
      <c r="M4907" s="20">
        <v>12000000</v>
      </c>
      <c r="N4907" s="20">
        <v>22989957</v>
      </c>
      <c r="O4907" s="21">
        <f t="shared" si="228"/>
        <v>34747221.715773813</v>
      </c>
      <c r="P4907" s="22">
        <f t="shared" si="229"/>
        <v>191.582975</v>
      </c>
      <c r="Q4907" s="20">
        <f t="shared" si="230"/>
        <v>11403748.511904761</v>
      </c>
      <c r="R4907" s="18" t="s">
        <v>9112</v>
      </c>
      <c r="S4907" s="18">
        <v>110</v>
      </c>
    </row>
    <row r="4908" spans="1:19" x14ac:dyDescent="0.25">
      <c r="A4908" s="18" t="s">
        <v>14657</v>
      </c>
      <c r="B4908" s="18" t="s">
        <v>2004</v>
      </c>
      <c r="C4908" s="18" t="s">
        <v>45</v>
      </c>
      <c r="D4908" s="18">
        <v>2006</v>
      </c>
      <c r="E4908" s="18">
        <f>VLOOKUP(D4908,'cpi roi'!A:C,2,FALSE)</f>
        <v>201.6</v>
      </c>
      <c r="F4908" s="18" t="s">
        <v>14180</v>
      </c>
      <c r="G4908" s="18">
        <v>5.0999999999999996</v>
      </c>
      <c r="H4908" s="19">
        <v>116000</v>
      </c>
      <c r="I4908" s="18" t="s">
        <v>4522</v>
      </c>
      <c r="J4908" s="18" t="s">
        <v>11768</v>
      </c>
      <c r="K4908" s="18" t="s">
        <v>11255</v>
      </c>
      <c r="L4908" s="18" t="s">
        <v>34</v>
      </c>
      <c r="M4908" s="20">
        <v>45000000</v>
      </c>
      <c r="N4908" s="20">
        <v>178262620</v>
      </c>
      <c r="O4908" s="21">
        <f t="shared" si="228"/>
        <v>269427680.12896824</v>
      </c>
      <c r="P4908" s="22">
        <f t="shared" si="229"/>
        <v>396.13915555555559</v>
      </c>
      <c r="Q4908" s="20">
        <f t="shared" si="230"/>
        <v>88423918.650793657</v>
      </c>
      <c r="R4908" s="18" t="s">
        <v>8990</v>
      </c>
      <c r="S4908" s="18">
        <v>83</v>
      </c>
    </row>
    <row r="4909" spans="1:19" x14ac:dyDescent="0.25">
      <c r="A4909" s="18" t="s">
        <v>14658</v>
      </c>
      <c r="B4909" s="18" t="s">
        <v>20</v>
      </c>
      <c r="C4909" s="18" t="s">
        <v>29</v>
      </c>
      <c r="D4909" s="18">
        <v>2006</v>
      </c>
      <c r="E4909" s="18">
        <f>VLOOKUP(D4909,'cpi roi'!A:C,2,FALSE)</f>
        <v>201.6</v>
      </c>
      <c r="F4909" s="18" t="s">
        <v>14659</v>
      </c>
      <c r="G4909" s="18">
        <v>7.9</v>
      </c>
      <c r="H4909" s="19">
        <v>109000</v>
      </c>
      <c r="I4909" s="18" t="s">
        <v>11304</v>
      </c>
      <c r="J4909" s="18" t="s">
        <v>14177</v>
      </c>
      <c r="K4909" s="18" t="s">
        <v>14660</v>
      </c>
      <c r="L4909" s="18" t="s">
        <v>34</v>
      </c>
      <c r="M4909" s="20">
        <v>30000000</v>
      </c>
      <c r="N4909" s="20">
        <v>3669465</v>
      </c>
      <c r="O4909" s="21">
        <f t="shared" si="228"/>
        <v>5546061.4360119049</v>
      </c>
      <c r="P4909" s="22">
        <f t="shared" si="229"/>
        <v>12.231549999999999</v>
      </c>
      <c r="Q4909" s="20">
        <f t="shared" si="230"/>
        <v>1820171.1309523808</v>
      </c>
      <c r="R4909" s="18" t="s">
        <v>14661</v>
      </c>
      <c r="S4909" s="18">
        <v>117</v>
      </c>
    </row>
    <row r="4910" spans="1:19" x14ac:dyDescent="0.25">
      <c r="A4910" s="18" t="s">
        <v>14662</v>
      </c>
      <c r="B4910" s="18" t="s">
        <v>2004</v>
      </c>
      <c r="C4910" s="18" t="s">
        <v>45</v>
      </c>
      <c r="D4910" s="18">
        <v>2006</v>
      </c>
      <c r="E4910" s="18">
        <f>VLOOKUP(D4910,'cpi roi'!A:C,2,FALSE)</f>
        <v>201.6</v>
      </c>
      <c r="F4910" s="18" t="s">
        <v>14663</v>
      </c>
      <c r="G4910" s="18">
        <v>5.8</v>
      </c>
      <c r="H4910" s="19">
        <v>81000</v>
      </c>
      <c r="I4910" s="18" t="s">
        <v>8607</v>
      </c>
      <c r="J4910" s="18" t="s">
        <v>14664</v>
      </c>
      <c r="K4910" s="18" t="s">
        <v>14665</v>
      </c>
      <c r="L4910" s="18" t="s">
        <v>34</v>
      </c>
      <c r="M4910" s="20">
        <v>18000000</v>
      </c>
      <c r="N4910" s="20">
        <v>68844775</v>
      </c>
      <c r="O4910" s="21">
        <f t="shared" si="228"/>
        <v>104052593.96081349</v>
      </c>
      <c r="P4910" s="22">
        <f t="shared" si="229"/>
        <v>382.47097222222226</v>
      </c>
      <c r="Q4910" s="20">
        <f t="shared" si="230"/>
        <v>34149193.948412701</v>
      </c>
      <c r="R4910" s="18" t="s">
        <v>184</v>
      </c>
      <c r="S4910" s="18">
        <v>89</v>
      </c>
    </row>
    <row r="4911" spans="1:19" x14ac:dyDescent="0.25">
      <c r="A4911" s="18" t="s">
        <v>14666</v>
      </c>
      <c r="B4911" s="18" t="s">
        <v>20</v>
      </c>
      <c r="C4911" s="18" t="s">
        <v>21</v>
      </c>
      <c r="D4911" s="18">
        <v>2006</v>
      </c>
      <c r="E4911" s="18">
        <f>VLOOKUP(D4911,'cpi roi'!A:C,2,FALSE)</f>
        <v>201.6</v>
      </c>
      <c r="F4911" s="18" t="s">
        <v>14555</v>
      </c>
      <c r="G4911" s="18">
        <v>6.7</v>
      </c>
      <c r="H4911" s="19">
        <v>100000</v>
      </c>
      <c r="I4911" s="18" t="s">
        <v>71</v>
      </c>
      <c r="J4911" s="18" t="s">
        <v>4164</v>
      </c>
      <c r="K4911" s="18" t="s">
        <v>9532</v>
      </c>
      <c r="L4911" s="18" t="s">
        <v>34</v>
      </c>
      <c r="M4911" s="20">
        <v>110000000</v>
      </c>
      <c r="N4911" s="20">
        <v>100266865</v>
      </c>
      <c r="O4911" s="21">
        <f t="shared" si="228"/>
        <v>151544215.10664684</v>
      </c>
      <c r="P4911" s="22">
        <f t="shared" si="229"/>
        <v>91.151695454545461</v>
      </c>
      <c r="Q4911" s="20">
        <f t="shared" si="230"/>
        <v>49735548.115079366</v>
      </c>
      <c r="R4911" s="18" t="s">
        <v>65</v>
      </c>
      <c r="S4911" s="18">
        <v>167</v>
      </c>
    </row>
    <row r="4912" spans="1:19" x14ac:dyDescent="0.25">
      <c r="A4912" s="18" t="s">
        <v>14667</v>
      </c>
      <c r="B4912" s="18" t="s">
        <v>37</v>
      </c>
      <c r="C4912" s="18" t="s">
        <v>38</v>
      </c>
      <c r="D4912" s="18">
        <v>2006</v>
      </c>
      <c r="E4912" s="18">
        <f>VLOOKUP(D4912,'cpi roi'!A:C,2,FALSE)</f>
        <v>201.6</v>
      </c>
      <c r="F4912" s="18" t="s">
        <v>14668</v>
      </c>
      <c r="G4912" s="18">
        <v>7.1</v>
      </c>
      <c r="H4912" s="19">
        <v>208000</v>
      </c>
      <c r="I4912" s="18" t="s">
        <v>766</v>
      </c>
      <c r="J4912" s="18" t="s">
        <v>766</v>
      </c>
      <c r="K4912" s="18" t="s">
        <v>766</v>
      </c>
      <c r="L4912" s="18" t="s">
        <v>34</v>
      </c>
      <c r="M4912" s="20">
        <v>24000000</v>
      </c>
      <c r="N4912" s="20">
        <v>155929020</v>
      </c>
      <c r="O4912" s="21">
        <f t="shared" si="228"/>
        <v>235672482.11309525</v>
      </c>
      <c r="P4912" s="22">
        <f t="shared" si="229"/>
        <v>649.70425</v>
      </c>
      <c r="Q4912" s="20">
        <f t="shared" si="230"/>
        <v>77345744.047619045</v>
      </c>
      <c r="R4912" s="18" t="s">
        <v>122</v>
      </c>
      <c r="S4912" s="18">
        <v>102</v>
      </c>
    </row>
    <row r="4913" spans="1:19" x14ac:dyDescent="0.25">
      <c r="A4913" s="18" t="s">
        <v>14669</v>
      </c>
      <c r="B4913" s="18" t="s">
        <v>37</v>
      </c>
      <c r="C4913" s="18" t="s">
        <v>38</v>
      </c>
      <c r="D4913" s="18">
        <v>2006</v>
      </c>
      <c r="E4913" s="18">
        <f>VLOOKUP(D4913,'cpi roi'!A:C,2,FALSE)</f>
        <v>201.6</v>
      </c>
      <c r="F4913" s="18" t="s">
        <v>14538</v>
      </c>
      <c r="G4913" s="18">
        <v>5.0999999999999996</v>
      </c>
      <c r="H4913" s="19">
        <v>123000</v>
      </c>
      <c r="I4913" s="18" t="s">
        <v>14670</v>
      </c>
      <c r="J4913" s="18" t="s">
        <v>14671</v>
      </c>
      <c r="K4913" s="18" t="s">
        <v>14672</v>
      </c>
      <c r="L4913" s="18" t="s">
        <v>34</v>
      </c>
      <c r="M4913" s="20">
        <v>100000000</v>
      </c>
      <c r="N4913" s="20">
        <v>250425512</v>
      </c>
      <c r="O4913" s="21">
        <f t="shared" si="228"/>
        <v>378495305.09126985</v>
      </c>
      <c r="P4913" s="22">
        <f t="shared" si="229"/>
        <v>250.42551199999997</v>
      </c>
      <c r="Q4913" s="20">
        <f t="shared" si="230"/>
        <v>124219003.96825397</v>
      </c>
      <c r="R4913" s="18" t="s">
        <v>9112</v>
      </c>
      <c r="S4913" s="18">
        <v>104</v>
      </c>
    </row>
    <row r="4914" spans="1:19" x14ac:dyDescent="0.25">
      <c r="A4914" s="18" t="s">
        <v>14673</v>
      </c>
      <c r="B4914" s="18" t="s">
        <v>2004</v>
      </c>
      <c r="C4914" s="18" t="s">
        <v>21</v>
      </c>
      <c r="D4914" s="18">
        <v>2006</v>
      </c>
      <c r="E4914" s="18">
        <f>VLOOKUP(D4914,'cpi roi'!A:C,2,FALSE)</f>
        <v>201.6</v>
      </c>
      <c r="F4914" s="18" t="s">
        <v>14674</v>
      </c>
      <c r="G4914" s="18">
        <v>6.5</v>
      </c>
      <c r="H4914" s="19">
        <v>71000</v>
      </c>
      <c r="I4914" s="18" t="s">
        <v>1886</v>
      </c>
      <c r="J4914" s="18" t="s">
        <v>14675</v>
      </c>
      <c r="K4914" s="18" t="s">
        <v>14676</v>
      </c>
      <c r="L4914" s="18" t="s">
        <v>34</v>
      </c>
      <c r="M4914" s="20">
        <v>70000000</v>
      </c>
      <c r="N4914" s="20">
        <v>155430335</v>
      </c>
      <c r="O4914" s="21">
        <f t="shared" si="228"/>
        <v>234918765.25049603</v>
      </c>
      <c r="P4914" s="22">
        <f t="shared" si="229"/>
        <v>222.04333571428569</v>
      </c>
      <c r="Q4914" s="20">
        <f t="shared" si="230"/>
        <v>77098380.456349209</v>
      </c>
      <c r="R4914" s="18" t="s">
        <v>9689</v>
      </c>
      <c r="S4914" s="18">
        <v>130</v>
      </c>
    </row>
    <row r="4915" spans="1:19" x14ac:dyDescent="0.25">
      <c r="A4915" s="18" t="s">
        <v>14677</v>
      </c>
      <c r="B4915" s="18" t="s">
        <v>2004</v>
      </c>
      <c r="C4915" s="18" t="s">
        <v>67</v>
      </c>
      <c r="D4915" s="18">
        <v>2006</v>
      </c>
      <c r="E4915" s="18">
        <f>VLOOKUP(D4915,'cpi roi'!A:C,2,FALSE)</f>
        <v>201.6</v>
      </c>
      <c r="F4915" s="18" t="s">
        <v>14516</v>
      </c>
      <c r="G4915" s="18">
        <v>7.3</v>
      </c>
      <c r="H4915" s="19">
        <v>106000</v>
      </c>
      <c r="I4915" s="18" t="s">
        <v>2210</v>
      </c>
      <c r="J4915" s="18" t="s">
        <v>14546</v>
      </c>
      <c r="K4915" s="18" t="s">
        <v>10865</v>
      </c>
      <c r="L4915" s="18" t="s">
        <v>26</v>
      </c>
      <c r="M4915" s="20">
        <v>0</v>
      </c>
      <c r="N4915" s="20">
        <v>123384128</v>
      </c>
      <c r="O4915" s="21">
        <f t="shared" si="228"/>
        <v>186483848.22222224</v>
      </c>
      <c r="P4915" s="22">
        <f t="shared" si="229"/>
        <v>0</v>
      </c>
      <c r="Q4915" s="20">
        <f t="shared" si="230"/>
        <v>61202444.44444444</v>
      </c>
      <c r="R4915" s="18" t="s">
        <v>10846</v>
      </c>
      <c r="S4915" s="18">
        <v>103</v>
      </c>
    </row>
    <row r="4916" spans="1:19" x14ac:dyDescent="0.25">
      <c r="A4916" s="18" t="s">
        <v>14678</v>
      </c>
      <c r="B4916" s="18" t="s">
        <v>20</v>
      </c>
      <c r="C4916" s="18" t="s">
        <v>21</v>
      </c>
      <c r="D4916" s="18">
        <v>2006</v>
      </c>
      <c r="E4916" s="18">
        <f>VLOOKUP(D4916,'cpi roi'!A:C,2,FALSE)</f>
        <v>201.6</v>
      </c>
      <c r="F4916" s="18" t="s">
        <v>14254</v>
      </c>
      <c r="G4916" s="18">
        <v>7.4</v>
      </c>
      <c r="H4916" s="19">
        <v>293000</v>
      </c>
      <c r="I4916" s="18" t="s">
        <v>11365</v>
      </c>
      <c r="J4916" s="18" t="s">
        <v>11366</v>
      </c>
      <c r="K4916" s="18" t="s">
        <v>6538</v>
      </c>
      <c r="L4916" s="18" t="s">
        <v>34</v>
      </c>
      <c r="M4916" s="20">
        <v>25000000</v>
      </c>
      <c r="N4916" s="20">
        <v>135330182</v>
      </c>
      <c r="O4916" s="21">
        <f t="shared" si="228"/>
        <v>204539218.52876985</v>
      </c>
      <c r="P4916" s="22">
        <f t="shared" si="229"/>
        <v>541.32072800000003</v>
      </c>
      <c r="Q4916" s="20">
        <f t="shared" si="230"/>
        <v>67128066.46825397</v>
      </c>
      <c r="R4916" s="18" t="s">
        <v>48</v>
      </c>
      <c r="S4916" s="18">
        <v>143</v>
      </c>
    </row>
    <row r="4917" spans="1:19" x14ac:dyDescent="0.25">
      <c r="A4917" s="18" t="s">
        <v>14679</v>
      </c>
      <c r="B4917" s="18" t="s">
        <v>2004</v>
      </c>
      <c r="C4917" s="18" t="s">
        <v>45</v>
      </c>
      <c r="D4917" s="18">
        <v>2006</v>
      </c>
      <c r="E4917" s="18">
        <f>VLOOKUP(D4917,'cpi roi'!A:C,2,FALSE)</f>
        <v>201.6</v>
      </c>
      <c r="F4917" s="18" t="s">
        <v>14254</v>
      </c>
      <c r="G4917" s="18">
        <v>7</v>
      </c>
      <c r="H4917" s="19">
        <v>91000</v>
      </c>
      <c r="I4917" s="18" t="s">
        <v>995</v>
      </c>
      <c r="J4917" s="18" t="s">
        <v>12023</v>
      </c>
      <c r="K4917" s="18" t="s">
        <v>7005</v>
      </c>
      <c r="L4917" s="18" t="s">
        <v>34</v>
      </c>
      <c r="M4917" s="20">
        <v>35000000</v>
      </c>
      <c r="N4917" s="20">
        <v>42269923</v>
      </c>
      <c r="O4917" s="21">
        <f t="shared" si="228"/>
        <v>63887130.645337306</v>
      </c>
      <c r="P4917" s="22">
        <f t="shared" si="229"/>
        <v>120.77120857142857</v>
      </c>
      <c r="Q4917" s="20">
        <f t="shared" si="230"/>
        <v>20967223.710317459</v>
      </c>
      <c r="R4917" s="18" t="s">
        <v>9112</v>
      </c>
      <c r="S4917" s="18">
        <v>117</v>
      </c>
    </row>
    <row r="4918" spans="1:19" x14ac:dyDescent="0.25">
      <c r="A4918" s="18" t="s">
        <v>14680</v>
      </c>
      <c r="B4918" s="18" t="s">
        <v>20</v>
      </c>
      <c r="C4918" s="18" t="s">
        <v>38</v>
      </c>
      <c r="D4918" s="18">
        <v>2006</v>
      </c>
      <c r="E4918" s="18">
        <f>VLOOKUP(D4918,'cpi roi'!A:C,2,FALSE)</f>
        <v>201.6</v>
      </c>
      <c r="F4918" s="18" t="s">
        <v>14663</v>
      </c>
      <c r="G4918" s="18">
        <v>6</v>
      </c>
      <c r="H4918" s="19">
        <v>112000</v>
      </c>
      <c r="I4918" s="18" t="s">
        <v>562</v>
      </c>
      <c r="J4918" s="18" t="s">
        <v>562</v>
      </c>
      <c r="K4918" s="18" t="s">
        <v>11550</v>
      </c>
      <c r="L4918" s="18" t="s">
        <v>5820</v>
      </c>
      <c r="M4918" s="20">
        <v>135000000</v>
      </c>
      <c r="N4918" s="20">
        <v>163794509</v>
      </c>
      <c r="O4918" s="21">
        <f t="shared" si="228"/>
        <v>247560450.85466272</v>
      </c>
      <c r="P4918" s="22">
        <f t="shared" si="229"/>
        <v>121.32926592592592</v>
      </c>
      <c r="Q4918" s="20">
        <f t="shared" si="230"/>
        <v>81247276.289682537</v>
      </c>
      <c r="R4918" s="18" t="s">
        <v>65</v>
      </c>
      <c r="S4918" s="18">
        <v>132</v>
      </c>
    </row>
    <row r="4919" spans="1:19" x14ac:dyDescent="0.25">
      <c r="A4919" s="18" t="s">
        <v>14681</v>
      </c>
      <c r="B4919" s="18" t="s">
        <v>20</v>
      </c>
      <c r="C4919" s="18" t="s">
        <v>108</v>
      </c>
      <c r="D4919" s="18">
        <v>2006</v>
      </c>
      <c r="E4919" s="18">
        <f>VLOOKUP(D4919,'cpi roi'!A:C,2,FALSE)</f>
        <v>201.6</v>
      </c>
      <c r="F4919" s="18" t="s">
        <v>14682</v>
      </c>
      <c r="G4919" s="18">
        <v>6.2</v>
      </c>
      <c r="H4919" s="19">
        <v>183000</v>
      </c>
      <c r="I4919" s="18" t="s">
        <v>14133</v>
      </c>
      <c r="J4919" s="18" t="s">
        <v>13493</v>
      </c>
      <c r="K4919" s="18" t="s">
        <v>14683</v>
      </c>
      <c r="L4919" s="18" t="s">
        <v>199</v>
      </c>
      <c r="M4919" s="20">
        <v>10000000</v>
      </c>
      <c r="N4919" s="20">
        <v>164874275</v>
      </c>
      <c r="O4919" s="21">
        <f t="shared" si="228"/>
        <v>249192418.61359128</v>
      </c>
      <c r="P4919" s="22">
        <f t="shared" si="229"/>
        <v>1648.7427499999999</v>
      </c>
      <c r="Q4919" s="20">
        <f t="shared" si="230"/>
        <v>81782874.503968254</v>
      </c>
      <c r="R4919" s="18" t="s">
        <v>14135</v>
      </c>
      <c r="S4919" s="18">
        <v>108</v>
      </c>
    </row>
    <row r="4920" spans="1:19" x14ac:dyDescent="0.25">
      <c r="A4920" s="18" t="s">
        <v>14684</v>
      </c>
      <c r="B4920" s="18" t="s">
        <v>37</v>
      </c>
      <c r="C4920" s="18" t="s">
        <v>394</v>
      </c>
      <c r="D4920" s="18">
        <v>2006</v>
      </c>
      <c r="E4920" s="18">
        <f>VLOOKUP(D4920,'cpi roi'!A:C,2,FALSE)</f>
        <v>201.6</v>
      </c>
      <c r="F4920" s="18" t="s">
        <v>14516</v>
      </c>
      <c r="G4920" s="18">
        <v>6.4</v>
      </c>
      <c r="H4920" s="19">
        <v>174000</v>
      </c>
      <c r="I4920" s="18" t="s">
        <v>538</v>
      </c>
      <c r="J4920" s="18" t="s">
        <v>538</v>
      </c>
      <c r="K4920" s="18" t="s">
        <v>7688</v>
      </c>
      <c r="L4920" s="18" t="s">
        <v>34</v>
      </c>
      <c r="M4920" s="20">
        <v>100000000</v>
      </c>
      <c r="N4920" s="20">
        <v>384336108</v>
      </c>
      <c r="O4920" s="21">
        <f t="shared" si="228"/>
        <v>580888948.94642866</v>
      </c>
      <c r="P4920" s="22">
        <f t="shared" si="229"/>
        <v>384.33610800000002</v>
      </c>
      <c r="Q4920" s="20">
        <f t="shared" si="230"/>
        <v>190642910.7142857</v>
      </c>
      <c r="R4920" s="18" t="s">
        <v>27</v>
      </c>
      <c r="S4920" s="18">
        <v>108</v>
      </c>
    </row>
    <row r="4921" spans="1:19" x14ac:dyDescent="0.25">
      <c r="A4921" s="18" t="s">
        <v>14685</v>
      </c>
      <c r="B4921" s="18" t="s">
        <v>20</v>
      </c>
      <c r="C4921" s="18" t="s">
        <v>56</v>
      </c>
      <c r="D4921" s="18">
        <v>2006</v>
      </c>
      <c r="E4921" s="18">
        <f>VLOOKUP(D4921,'cpi roi'!A:C,2,FALSE)</f>
        <v>201.6</v>
      </c>
      <c r="F4921" s="18" t="s">
        <v>14412</v>
      </c>
      <c r="G4921" s="18">
        <v>5.8</v>
      </c>
      <c r="H4921" s="19">
        <v>69000</v>
      </c>
      <c r="I4921" s="18" t="s">
        <v>13105</v>
      </c>
      <c r="J4921" s="18" t="s">
        <v>14686</v>
      </c>
      <c r="K4921" s="18" t="s">
        <v>10118</v>
      </c>
      <c r="L4921" s="18" t="s">
        <v>34</v>
      </c>
      <c r="M4921" s="20">
        <v>16000000</v>
      </c>
      <c r="N4921" s="20">
        <v>51764406</v>
      </c>
      <c r="O4921" s="21">
        <f t="shared" si="228"/>
        <v>78237175.139880955</v>
      </c>
      <c r="P4921" s="22">
        <f t="shared" si="229"/>
        <v>323.52753749999999</v>
      </c>
      <c r="Q4921" s="20">
        <f t="shared" si="230"/>
        <v>25676788.69047619</v>
      </c>
      <c r="R4921" s="18" t="s">
        <v>2031</v>
      </c>
      <c r="S4921" s="18">
        <v>91</v>
      </c>
    </row>
    <row r="4922" spans="1:19" x14ac:dyDescent="0.25">
      <c r="A4922" s="18" t="s">
        <v>14687</v>
      </c>
      <c r="B4922" s="18" t="s">
        <v>20</v>
      </c>
      <c r="C4922" s="18" t="s">
        <v>21</v>
      </c>
      <c r="D4922" s="18">
        <v>2006</v>
      </c>
      <c r="E4922" s="18">
        <f>VLOOKUP(D4922,'cpi roi'!A:C,2,FALSE)</f>
        <v>201.6</v>
      </c>
      <c r="F4922" s="18" t="s">
        <v>14688</v>
      </c>
      <c r="G4922" s="18">
        <v>6.9</v>
      </c>
      <c r="H4922" s="19">
        <v>62000</v>
      </c>
      <c r="I4922" s="18" t="s">
        <v>14351</v>
      </c>
      <c r="J4922" s="18" t="s">
        <v>14351</v>
      </c>
      <c r="K4922" s="18" t="s">
        <v>8563</v>
      </c>
      <c r="L4922" s="18" t="s">
        <v>34</v>
      </c>
      <c r="M4922" s="20">
        <v>15000000</v>
      </c>
      <c r="N4922" s="20">
        <v>10907485</v>
      </c>
      <c r="O4922" s="21">
        <f t="shared" si="228"/>
        <v>16485668.053075397</v>
      </c>
      <c r="P4922" s="22">
        <f t="shared" si="229"/>
        <v>72.716566666666665</v>
      </c>
      <c r="Q4922" s="20">
        <f t="shared" si="230"/>
        <v>5410458.8293650793</v>
      </c>
      <c r="R4922" s="18" t="s">
        <v>14424</v>
      </c>
      <c r="S4922" s="18">
        <v>116</v>
      </c>
    </row>
    <row r="4923" spans="1:19" x14ac:dyDescent="0.25">
      <c r="A4923" s="18" t="s">
        <v>14689</v>
      </c>
      <c r="B4923" s="18" t="s">
        <v>20</v>
      </c>
      <c r="C4923" s="18" t="s">
        <v>394</v>
      </c>
      <c r="D4923" s="18">
        <v>2006</v>
      </c>
      <c r="E4923" s="18">
        <f>VLOOKUP(D4923,'cpi roi'!A:C,2,FALSE)</f>
        <v>201.6</v>
      </c>
      <c r="F4923" s="18" t="s">
        <v>14690</v>
      </c>
      <c r="G4923" s="18">
        <v>7.7</v>
      </c>
      <c r="H4923" s="19">
        <v>75000</v>
      </c>
      <c r="I4923" s="18" t="s">
        <v>9616</v>
      </c>
      <c r="J4923" s="18" t="s">
        <v>14691</v>
      </c>
      <c r="K4923" s="18" t="s">
        <v>14692</v>
      </c>
      <c r="L4923" s="18" t="s">
        <v>2113</v>
      </c>
      <c r="M4923" s="20">
        <v>0</v>
      </c>
      <c r="N4923" s="20">
        <v>946590</v>
      </c>
      <c r="O4923" s="21">
        <f t="shared" si="228"/>
        <v>1430684.3898809524</v>
      </c>
      <c r="P4923" s="22">
        <f t="shared" si="229"/>
        <v>0</v>
      </c>
      <c r="Q4923" s="20">
        <f t="shared" si="230"/>
        <v>469538.69047619047</v>
      </c>
      <c r="R4923" s="18" t="s">
        <v>6008</v>
      </c>
      <c r="S4923" s="18">
        <v>90</v>
      </c>
    </row>
    <row r="4924" spans="1:19" x14ac:dyDescent="0.25">
      <c r="A4924" s="18" t="s">
        <v>14693</v>
      </c>
      <c r="B4924" s="18" t="s">
        <v>37</v>
      </c>
      <c r="C4924" s="18" t="s">
        <v>394</v>
      </c>
      <c r="D4924" s="18">
        <v>2006</v>
      </c>
      <c r="E4924" s="18">
        <f>VLOOKUP(D4924,'cpi roi'!A:C,2,FALSE)</f>
        <v>201.6</v>
      </c>
      <c r="F4924" s="18" t="s">
        <v>14637</v>
      </c>
      <c r="G4924" s="18">
        <v>6.6</v>
      </c>
      <c r="H4924" s="19">
        <v>106000</v>
      </c>
      <c r="I4924" s="18" t="s">
        <v>14694</v>
      </c>
      <c r="J4924" s="18" t="s">
        <v>14695</v>
      </c>
      <c r="K4924" s="18" t="s">
        <v>14696</v>
      </c>
      <c r="L4924" s="18" t="s">
        <v>34</v>
      </c>
      <c r="M4924" s="20">
        <v>75000000</v>
      </c>
      <c r="N4924" s="20">
        <v>141861243</v>
      </c>
      <c r="O4924" s="21">
        <f t="shared" si="228"/>
        <v>214410321.14136904</v>
      </c>
      <c r="P4924" s="22">
        <f t="shared" si="229"/>
        <v>189.148324</v>
      </c>
      <c r="Q4924" s="20">
        <f t="shared" si="230"/>
        <v>70367680.059523806</v>
      </c>
      <c r="R4924" s="18" t="s">
        <v>35</v>
      </c>
      <c r="S4924" s="18">
        <v>91</v>
      </c>
    </row>
    <row r="4925" spans="1:19" x14ac:dyDescent="0.25">
      <c r="A4925" s="18" t="s">
        <v>14697</v>
      </c>
      <c r="B4925" s="18" t="s">
        <v>2004</v>
      </c>
      <c r="C4925" s="18" t="s">
        <v>45</v>
      </c>
      <c r="D4925" s="18">
        <v>2006</v>
      </c>
      <c r="E4925" s="18">
        <f>VLOOKUP(D4925,'cpi roi'!A:C,2,FALSE)</f>
        <v>201.6</v>
      </c>
      <c r="F4925" s="18" t="s">
        <v>14663</v>
      </c>
      <c r="G4925" s="18">
        <v>6.6</v>
      </c>
      <c r="H4925" s="19">
        <v>82000</v>
      </c>
      <c r="I4925" s="18" t="s">
        <v>293</v>
      </c>
      <c r="J4925" s="18" t="s">
        <v>293</v>
      </c>
      <c r="K4925" s="18" t="s">
        <v>9278</v>
      </c>
      <c r="L4925" s="18" t="s">
        <v>26</v>
      </c>
      <c r="M4925" s="20">
        <v>17300000</v>
      </c>
      <c r="N4925" s="20">
        <v>39220946</v>
      </c>
      <c r="O4925" s="21">
        <f t="shared" si="228"/>
        <v>59278880.189484127</v>
      </c>
      <c r="P4925" s="22">
        <f t="shared" si="229"/>
        <v>226.71067052023122</v>
      </c>
      <c r="Q4925" s="20">
        <f t="shared" si="230"/>
        <v>19454834.325396825</v>
      </c>
      <c r="R4925" s="18" t="s">
        <v>6567</v>
      </c>
      <c r="S4925" s="18">
        <v>96</v>
      </c>
    </row>
    <row r="4926" spans="1:19" x14ac:dyDescent="0.25">
      <c r="A4926" s="18" t="s">
        <v>14698</v>
      </c>
      <c r="B4926" s="18" t="s">
        <v>2004</v>
      </c>
      <c r="C4926" s="18" t="s">
        <v>21</v>
      </c>
      <c r="D4926" s="18">
        <v>2006</v>
      </c>
      <c r="E4926" s="18">
        <f>VLOOKUP(D4926,'cpi roi'!A:C,2,FALSE)</f>
        <v>201.6</v>
      </c>
      <c r="F4926" s="18" t="s">
        <v>14699</v>
      </c>
      <c r="G4926" s="18">
        <v>5.9</v>
      </c>
      <c r="H4926" s="19">
        <v>79000</v>
      </c>
      <c r="I4926" s="18" t="s">
        <v>796</v>
      </c>
      <c r="J4926" s="18" t="s">
        <v>14700</v>
      </c>
      <c r="K4926" s="18" t="s">
        <v>1540</v>
      </c>
      <c r="L4926" s="18" t="s">
        <v>34</v>
      </c>
      <c r="M4926" s="20">
        <v>65000000</v>
      </c>
      <c r="N4926" s="20">
        <v>163247198</v>
      </c>
      <c r="O4926" s="21">
        <f t="shared" si="228"/>
        <v>246733240.23115081</v>
      </c>
      <c r="P4926" s="22">
        <f t="shared" si="229"/>
        <v>251.14953538461538</v>
      </c>
      <c r="Q4926" s="20">
        <f t="shared" si="230"/>
        <v>80975792.658730164</v>
      </c>
      <c r="R4926" s="18" t="s">
        <v>48</v>
      </c>
      <c r="S4926" s="18">
        <v>129</v>
      </c>
    </row>
    <row r="4927" spans="1:19" x14ac:dyDescent="0.25">
      <c r="A4927" s="18" t="s">
        <v>14701</v>
      </c>
      <c r="B4927" s="18" t="s">
        <v>2004</v>
      </c>
      <c r="C4927" s="18" t="s">
        <v>45</v>
      </c>
      <c r="D4927" s="18">
        <v>2006</v>
      </c>
      <c r="E4927" s="18">
        <f>VLOOKUP(D4927,'cpi roi'!A:C,2,FALSE)</f>
        <v>201.6</v>
      </c>
      <c r="F4927" s="18" t="s">
        <v>14412</v>
      </c>
      <c r="G4927" s="18">
        <v>5.5</v>
      </c>
      <c r="H4927" s="19">
        <v>46000</v>
      </c>
      <c r="I4927" s="18" t="s">
        <v>14702</v>
      </c>
      <c r="J4927" s="18" t="s">
        <v>14703</v>
      </c>
      <c r="K4927" s="18" t="s">
        <v>14704</v>
      </c>
      <c r="L4927" s="18" t="s">
        <v>34</v>
      </c>
      <c r="M4927" s="20">
        <v>12000000</v>
      </c>
      <c r="N4927" s="20">
        <v>38395414</v>
      </c>
      <c r="O4927" s="21">
        <f t="shared" si="228"/>
        <v>58031163.917658731</v>
      </c>
      <c r="P4927" s="22">
        <f t="shared" si="229"/>
        <v>319.96178333333336</v>
      </c>
      <c r="Q4927" s="20">
        <f t="shared" si="230"/>
        <v>19045344.246031746</v>
      </c>
      <c r="R4927" s="18" t="s">
        <v>14705</v>
      </c>
      <c r="S4927" s="18">
        <v>103</v>
      </c>
    </row>
    <row r="4928" spans="1:19" x14ac:dyDescent="0.25">
      <c r="A4928" s="18" t="s">
        <v>14706</v>
      </c>
      <c r="B4928" s="18" t="s">
        <v>2004</v>
      </c>
      <c r="C4928" s="18" t="s">
        <v>45</v>
      </c>
      <c r="D4928" s="18">
        <v>2006</v>
      </c>
      <c r="E4928" s="18">
        <f>VLOOKUP(D4928,'cpi roi'!A:C,2,FALSE)</f>
        <v>201.6</v>
      </c>
      <c r="F4928" s="18" t="s">
        <v>14707</v>
      </c>
      <c r="G4928" s="18">
        <v>4.5</v>
      </c>
      <c r="H4928" s="19">
        <v>52000</v>
      </c>
      <c r="I4928" s="18" t="s">
        <v>4632</v>
      </c>
      <c r="J4928" s="18" t="s">
        <v>4632</v>
      </c>
      <c r="K4928" s="18" t="s">
        <v>9094</v>
      </c>
      <c r="L4928" s="18" t="s">
        <v>34</v>
      </c>
      <c r="M4928" s="20">
        <v>64000000</v>
      </c>
      <c r="N4928" s="20">
        <v>104003322</v>
      </c>
      <c r="O4928" s="21">
        <f t="shared" si="228"/>
        <v>157191528.83630952</v>
      </c>
      <c r="P4928" s="22">
        <f t="shared" si="229"/>
        <v>162.50519062499998</v>
      </c>
      <c r="Q4928" s="20">
        <f t="shared" si="230"/>
        <v>51588949.404761903</v>
      </c>
      <c r="R4928" s="18" t="s">
        <v>11858</v>
      </c>
      <c r="S4928" s="18">
        <v>98</v>
      </c>
    </row>
    <row r="4929" spans="1:19" x14ac:dyDescent="0.25">
      <c r="A4929" s="18" t="s">
        <v>14708</v>
      </c>
      <c r="B4929" s="18" t="s">
        <v>2004</v>
      </c>
      <c r="C4929" s="18" t="s">
        <v>45</v>
      </c>
      <c r="D4929" s="18">
        <v>2006</v>
      </c>
      <c r="E4929" s="18">
        <f>VLOOKUP(D4929,'cpi roi'!A:C,2,FALSE)</f>
        <v>201.6</v>
      </c>
      <c r="F4929" s="18" t="s">
        <v>14595</v>
      </c>
      <c r="G4929" s="18">
        <v>5.5</v>
      </c>
      <c r="H4929" s="19">
        <v>49000</v>
      </c>
      <c r="I4929" s="18" t="s">
        <v>5778</v>
      </c>
      <c r="J4929" s="18" t="s">
        <v>14612</v>
      </c>
      <c r="K4929" s="18" t="s">
        <v>11130</v>
      </c>
      <c r="L4929" s="18" t="s">
        <v>34</v>
      </c>
      <c r="M4929" s="20">
        <v>33000000</v>
      </c>
      <c r="N4929" s="20">
        <v>64962629</v>
      </c>
      <c r="O4929" s="21">
        <f t="shared" si="228"/>
        <v>98185084.604662701</v>
      </c>
      <c r="P4929" s="22">
        <f t="shared" si="229"/>
        <v>196.85645151515152</v>
      </c>
      <c r="Q4929" s="20">
        <f t="shared" si="230"/>
        <v>32223526.289682541</v>
      </c>
      <c r="R4929" s="18" t="s">
        <v>11858</v>
      </c>
      <c r="S4929" s="18">
        <v>85</v>
      </c>
    </row>
    <row r="4930" spans="1:19" x14ac:dyDescent="0.25">
      <c r="A4930" s="18" t="s">
        <v>14709</v>
      </c>
      <c r="B4930" s="18" t="s">
        <v>2004</v>
      </c>
      <c r="C4930" s="18" t="s">
        <v>38</v>
      </c>
      <c r="D4930" s="18">
        <v>2006</v>
      </c>
      <c r="E4930" s="18">
        <f>VLOOKUP(D4930,'cpi roi'!A:C,2,FALSE)</f>
        <v>201.6</v>
      </c>
      <c r="F4930" s="18" t="s">
        <v>14324</v>
      </c>
      <c r="G4930" s="18">
        <v>5.7</v>
      </c>
      <c r="H4930" s="19">
        <v>100000</v>
      </c>
      <c r="I4930" s="18" t="s">
        <v>544</v>
      </c>
      <c r="J4930" s="18" t="s">
        <v>11305</v>
      </c>
      <c r="K4930" s="18" t="s">
        <v>349</v>
      </c>
      <c r="L4930" s="18" t="s">
        <v>34</v>
      </c>
      <c r="M4930" s="20">
        <v>160000000</v>
      </c>
      <c r="N4930" s="20">
        <v>181674817</v>
      </c>
      <c r="O4930" s="21">
        <f t="shared" si="228"/>
        <v>274584904.4637897</v>
      </c>
      <c r="P4930" s="22">
        <f t="shared" si="229"/>
        <v>113.546760625</v>
      </c>
      <c r="Q4930" s="20">
        <f t="shared" si="230"/>
        <v>90116476.68650794</v>
      </c>
      <c r="R4930" s="18" t="s">
        <v>27</v>
      </c>
      <c r="S4930" s="18">
        <v>98</v>
      </c>
    </row>
    <row r="4931" spans="1:19" x14ac:dyDescent="0.25">
      <c r="A4931" s="18" t="s">
        <v>14710</v>
      </c>
      <c r="B4931" s="18" t="s">
        <v>37</v>
      </c>
      <c r="C4931" s="18" t="s">
        <v>394</v>
      </c>
      <c r="D4931" s="18">
        <v>2006</v>
      </c>
      <c r="E4931" s="18">
        <f>VLOOKUP(D4931,'cpi roi'!A:C,2,FALSE)</f>
        <v>201.6</v>
      </c>
      <c r="F4931" s="18" t="s">
        <v>14631</v>
      </c>
      <c r="G4931" s="18">
        <v>6.6</v>
      </c>
      <c r="H4931" s="19">
        <v>117000</v>
      </c>
      <c r="I4931" s="18" t="s">
        <v>14711</v>
      </c>
      <c r="J4931" s="18" t="s">
        <v>3046</v>
      </c>
      <c r="K4931" s="18" t="s">
        <v>13486</v>
      </c>
      <c r="L4931" s="18" t="s">
        <v>26</v>
      </c>
      <c r="M4931" s="20">
        <v>149000000</v>
      </c>
      <c r="N4931" s="20">
        <v>178281554</v>
      </c>
      <c r="O4931" s="21">
        <f t="shared" ref="O4931:O4994" si="231">(304.7/E4931)*N4931</f>
        <v>269456297.14186507</v>
      </c>
      <c r="P4931" s="22">
        <f t="shared" ref="P4931:P4994" si="232">IFERROR(N4931/M4931, 0)*100</f>
        <v>119.65204966442953</v>
      </c>
      <c r="Q4931" s="20">
        <f t="shared" ref="Q4931:Q4994" si="233">N4931/(E4931/100)</f>
        <v>88433310.515873015</v>
      </c>
      <c r="R4931" s="18" t="s">
        <v>11302</v>
      </c>
      <c r="S4931" s="18">
        <v>85</v>
      </c>
    </row>
    <row r="4932" spans="1:19" x14ac:dyDescent="0.25">
      <c r="A4932" s="18" t="s">
        <v>5965</v>
      </c>
      <c r="B4932" s="18" t="s">
        <v>2004</v>
      </c>
      <c r="C4932" s="18" t="s">
        <v>38</v>
      </c>
      <c r="D4932" s="18">
        <v>2006</v>
      </c>
      <c r="E4932" s="18">
        <f>VLOOKUP(D4932,'cpi roi'!A:C,2,FALSE)</f>
        <v>201.6</v>
      </c>
      <c r="F4932" s="18" t="s">
        <v>14712</v>
      </c>
      <c r="G4932" s="18">
        <v>6.9</v>
      </c>
      <c r="H4932" s="19">
        <v>89000</v>
      </c>
      <c r="I4932" s="18" t="s">
        <v>2924</v>
      </c>
      <c r="J4932" s="18" t="s">
        <v>14713</v>
      </c>
      <c r="K4932" s="18" t="s">
        <v>2833</v>
      </c>
      <c r="L4932" s="18" t="s">
        <v>34</v>
      </c>
      <c r="M4932" s="20">
        <v>70000000</v>
      </c>
      <c r="N4932" s="20">
        <v>94973540</v>
      </c>
      <c r="O4932" s="21">
        <f t="shared" si="231"/>
        <v>143543837.49007937</v>
      </c>
      <c r="P4932" s="22">
        <f t="shared" si="232"/>
        <v>135.67648571428572</v>
      </c>
      <c r="Q4932" s="20">
        <f t="shared" si="233"/>
        <v>47109890.873015873</v>
      </c>
      <c r="R4932" s="18" t="s">
        <v>2097</v>
      </c>
      <c r="S4932" s="18">
        <v>139</v>
      </c>
    </row>
    <row r="4933" spans="1:19" x14ac:dyDescent="0.25">
      <c r="A4933" s="18" t="s">
        <v>14714</v>
      </c>
      <c r="B4933" s="18" t="s">
        <v>2004</v>
      </c>
      <c r="C4933" s="18" t="s">
        <v>38</v>
      </c>
      <c r="D4933" s="18">
        <v>2006</v>
      </c>
      <c r="E4933" s="18">
        <f>VLOOKUP(D4933,'cpi roi'!A:C,2,FALSE)</f>
        <v>201.6</v>
      </c>
      <c r="F4933" s="18" t="s">
        <v>14715</v>
      </c>
      <c r="G4933" s="18">
        <v>7.3</v>
      </c>
      <c r="H4933" s="19">
        <v>103000</v>
      </c>
      <c r="I4933" s="18" t="s">
        <v>14716</v>
      </c>
      <c r="J4933" s="18" t="s">
        <v>14716</v>
      </c>
      <c r="K4933" s="18" t="s">
        <v>3910</v>
      </c>
      <c r="L4933" s="18" t="s">
        <v>34</v>
      </c>
      <c r="M4933" s="20">
        <v>10000000</v>
      </c>
      <c r="N4933" s="20">
        <v>7177143</v>
      </c>
      <c r="O4933" s="21">
        <f t="shared" si="231"/>
        <v>10847596.587797619</v>
      </c>
      <c r="P4933" s="22">
        <f t="shared" si="232"/>
        <v>71.771430000000009</v>
      </c>
      <c r="Q4933" s="20">
        <f t="shared" si="233"/>
        <v>3560090.7738095238</v>
      </c>
      <c r="R4933" s="18" t="s">
        <v>122</v>
      </c>
      <c r="S4933" s="18">
        <v>120</v>
      </c>
    </row>
    <row r="4934" spans="1:19" x14ac:dyDescent="0.25">
      <c r="A4934" s="18" t="s">
        <v>14717</v>
      </c>
      <c r="B4934" s="18" t="s">
        <v>2004</v>
      </c>
      <c r="C4934" s="18" t="s">
        <v>56</v>
      </c>
      <c r="D4934" s="18">
        <v>2006</v>
      </c>
      <c r="E4934" s="18">
        <f>VLOOKUP(D4934,'cpi roi'!A:C,2,FALSE)</f>
        <v>201.6</v>
      </c>
      <c r="F4934" s="18" t="s">
        <v>14229</v>
      </c>
      <c r="G4934" s="18">
        <v>5.0999999999999996</v>
      </c>
      <c r="H4934" s="19">
        <v>44000</v>
      </c>
      <c r="I4934" s="18" t="s">
        <v>9540</v>
      </c>
      <c r="J4934" s="18" t="s">
        <v>14718</v>
      </c>
      <c r="K4934" s="18" t="s">
        <v>14154</v>
      </c>
      <c r="L4934" s="18" t="s">
        <v>34</v>
      </c>
      <c r="M4934" s="20">
        <v>15000000</v>
      </c>
      <c r="N4934" s="20">
        <v>67062123</v>
      </c>
      <c r="O4934" s="21">
        <f t="shared" si="231"/>
        <v>101358278.16517858</v>
      </c>
      <c r="P4934" s="22">
        <f t="shared" si="232"/>
        <v>447.08081999999996</v>
      </c>
      <c r="Q4934" s="20">
        <f t="shared" si="233"/>
        <v>33264941.964285713</v>
      </c>
      <c r="R4934" s="18" t="s">
        <v>10878</v>
      </c>
      <c r="S4934" s="18">
        <v>87</v>
      </c>
    </row>
    <row r="4935" spans="1:19" x14ac:dyDescent="0.25">
      <c r="A4935" s="18" t="s">
        <v>14719</v>
      </c>
      <c r="B4935" s="18" t="s">
        <v>20</v>
      </c>
      <c r="C4935" s="18" t="s">
        <v>394</v>
      </c>
      <c r="D4935" s="18">
        <v>2006</v>
      </c>
      <c r="E4935" s="18">
        <f>VLOOKUP(D4935,'cpi roi'!A:C,2,FALSE)</f>
        <v>201.6</v>
      </c>
      <c r="F4935" s="18" t="s">
        <v>14663</v>
      </c>
      <c r="G4935" s="18">
        <v>7.1</v>
      </c>
      <c r="H4935" s="19">
        <v>108000</v>
      </c>
      <c r="I4935" s="18" t="s">
        <v>5754</v>
      </c>
      <c r="J4935" s="18" t="s">
        <v>5658</v>
      </c>
      <c r="K4935" s="18" t="s">
        <v>5079</v>
      </c>
      <c r="L4935" s="18" t="s">
        <v>34</v>
      </c>
      <c r="M4935" s="20">
        <v>8700000</v>
      </c>
      <c r="N4935" s="20">
        <v>7659918</v>
      </c>
      <c r="O4935" s="21">
        <f t="shared" si="231"/>
        <v>11577266.9375</v>
      </c>
      <c r="P4935" s="22">
        <f t="shared" si="232"/>
        <v>88.045034482758624</v>
      </c>
      <c r="Q4935" s="20">
        <f t="shared" si="233"/>
        <v>3799562.5</v>
      </c>
      <c r="R4935" s="18" t="s">
        <v>13613</v>
      </c>
      <c r="S4935" s="18">
        <v>100</v>
      </c>
    </row>
    <row r="4936" spans="1:19" x14ac:dyDescent="0.25">
      <c r="A4936" s="18" t="s">
        <v>14720</v>
      </c>
      <c r="B4936" s="18" t="s">
        <v>2004</v>
      </c>
      <c r="C4936" s="18" t="s">
        <v>38</v>
      </c>
      <c r="D4936" s="18">
        <v>2006</v>
      </c>
      <c r="E4936" s="18">
        <f>VLOOKUP(D4936,'cpi roi'!A:C,2,FALSE)</f>
        <v>201.6</v>
      </c>
      <c r="F4936" s="18" t="s">
        <v>14721</v>
      </c>
      <c r="G4936" s="18">
        <v>4.8</v>
      </c>
      <c r="H4936" s="19">
        <v>44000</v>
      </c>
      <c r="I4936" s="18" t="s">
        <v>2813</v>
      </c>
      <c r="J4936" s="18" t="s">
        <v>5661</v>
      </c>
      <c r="K4936" s="18" t="s">
        <v>14722</v>
      </c>
      <c r="L4936" s="18" t="s">
        <v>26</v>
      </c>
      <c r="M4936" s="20">
        <v>21000000</v>
      </c>
      <c r="N4936" s="20">
        <v>7563172</v>
      </c>
      <c r="O4936" s="21">
        <f t="shared" si="231"/>
        <v>11431044.188492063</v>
      </c>
      <c r="P4936" s="22">
        <f t="shared" si="232"/>
        <v>36.015104761904759</v>
      </c>
      <c r="Q4936" s="20">
        <f t="shared" si="233"/>
        <v>3751573.4126984128</v>
      </c>
      <c r="R4936" s="18" t="s">
        <v>8990</v>
      </c>
      <c r="S4936" s="18">
        <v>87</v>
      </c>
    </row>
    <row r="4937" spans="1:19" x14ac:dyDescent="0.25">
      <c r="A4937" s="18" t="s">
        <v>14723</v>
      </c>
      <c r="B4937" s="18" t="s">
        <v>452</v>
      </c>
      <c r="C4937" s="18" t="s">
        <v>45</v>
      </c>
      <c r="D4937" s="18">
        <v>2006</v>
      </c>
      <c r="E4937" s="18">
        <f>VLOOKUP(D4937,'cpi roi'!A:C,2,FALSE)</f>
        <v>201.6</v>
      </c>
      <c r="F4937" s="18" t="s">
        <v>14509</v>
      </c>
      <c r="G4937" s="18">
        <v>6.4</v>
      </c>
      <c r="H4937" s="19">
        <v>32000</v>
      </c>
      <c r="I4937" s="18" t="s">
        <v>12054</v>
      </c>
      <c r="J4937" s="18" t="s">
        <v>12054</v>
      </c>
      <c r="K4937" s="18" t="s">
        <v>14724</v>
      </c>
      <c r="L4937" s="18" t="s">
        <v>34</v>
      </c>
      <c r="M4937" s="20">
        <v>2000000</v>
      </c>
      <c r="N4937" s="20">
        <v>5526675</v>
      </c>
      <c r="O4937" s="21">
        <f t="shared" si="231"/>
        <v>8353064.84375</v>
      </c>
      <c r="P4937" s="22">
        <f t="shared" si="232"/>
        <v>276.33375000000001</v>
      </c>
      <c r="Q4937" s="20">
        <f t="shared" si="233"/>
        <v>2741406.25</v>
      </c>
      <c r="R4937" s="18" t="s">
        <v>14725</v>
      </c>
      <c r="S4937" s="18">
        <v>101</v>
      </c>
    </row>
    <row r="4938" spans="1:19" x14ac:dyDescent="0.25">
      <c r="A4938" s="18" t="s">
        <v>14726</v>
      </c>
      <c r="B4938" s="18" t="s">
        <v>2004</v>
      </c>
      <c r="C4938" s="18" t="s">
        <v>45</v>
      </c>
      <c r="D4938" s="18">
        <v>2006</v>
      </c>
      <c r="E4938" s="18">
        <f>VLOOKUP(D4938,'cpi roi'!A:C,2,FALSE)</f>
        <v>201.6</v>
      </c>
      <c r="F4938" s="18" t="s">
        <v>14598</v>
      </c>
      <c r="G4938" s="18">
        <v>6</v>
      </c>
      <c r="H4938" s="19">
        <v>25000</v>
      </c>
      <c r="I4938" s="18" t="s">
        <v>10156</v>
      </c>
      <c r="J4938" s="18" t="s">
        <v>10156</v>
      </c>
      <c r="K4938" s="18" t="s">
        <v>13546</v>
      </c>
      <c r="L4938" s="18" t="s">
        <v>34</v>
      </c>
      <c r="M4938" s="20">
        <v>25000000</v>
      </c>
      <c r="N4938" s="20">
        <v>16162580</v>
      </c>
      <c r="O4938" s="21">
        <f t="shared" si="231"/>
        <v>24428264.513888892</v>
      </c>
      <c r="P4938" s="22">
        <f t="shared" si="232"/>
        <v>64.650319999999994</v>
      </c>
      <c r="Q4938" s="20">
        <f t="shared" si="233"/>
        <v>8017152.777777778</v>
      </c>
      <c r="R4938" s="18" t="s">
        <v>35</v>
      </c>
      <c r="S4938" s="18">
        <v>124</v>
      </c>
    </row>
    <row r="4939" spans="1:19" x14ac:dyDescent="0.25">
      <c r="A4939" s="18" t="s">
        <v>14727</v>
      </c>
      <c r="B4939" s="18" t="s">
        <v>2004</v>
      </c>
      <c r="C4939" s="18" t="s">
        <v>45</v>
      </c>
      <c r="D4939" s="18">
        <v>2006</v>
      </c>
      <c r="E4939" s="18">
        <f>VLOOKUP(D4939,'cpi roi'!A:C,2,FALSE)</f>
        <v>201.6</v>
      </c>
      <c r="F4939" s="18" t="s">
        <v>13733</v>
      </c>
      <c r="G4939" s="18">
        <v>5.8</v>
      </c>
      <c r="H4939" s="19">
        <v>128000</v>
      </c>
      <c r="I4939" s="18" t="s">
        <v>11286</v>
      </c>
      <c r="J4939" s="18" t="s">
        <v>14728</v>
      </c>
      <c r="K4939" s="18" t="s">
        <v>9781</v>
      </c>
      <c r="L4939" s="18" t="s">
        <v>34</v>
      </c>
      <c r="M4939" s="20">
        <v>52000000</v>
      </c>
      <c r="N4939" s="20">
        <v>205668210</v>
      </c>
      <c r="O4939" s="21">
        <f t="shared" si="231"/>
        <v>310848728.11011904</v>
      </c>
      <c r="P4939" s="22">
        <f t="shared" si="232"/>
        <v>395.51578846153848</v>
      </c>
      <c r="Q4939" s="20">
        <f t="shared" si="233"/>
        <v>102017961.30952381</v>
      </c>
      <c r="R4939" s="18" t="s">
        <v>65</v>
      </c>
      <c r="S4939" s="18">
        <v>106</v>
      </c>
    </row>
    <row r="4940" spans="1:19" x14ac:dyDescent="0.25">
      <c r="A4940" s="18" t="s">
        <v>14729</v>
      </c>
      <c r="B4940" s="18" t="s">
        <v>452</v>
      </c>
      <c r="C4940" s="18" t="s">
        <v>108</v>
      </c>
      <c r="D4940" s="18">
        <v>2006</v>
      </c>
      <c r="E4940" s="18">
        <f>VLOOKUP(D4940,'cpi roi'!A:C,2,FALSE)</f>
        <v>201.6</v>
      </c>
      <c r="F4940" s="18" t="s">
        <v>14730</v>
      </c>
      <c r="G4940" s="18">
        <v>7.5</v>
      </c>
      <c r="H4940" s="19">
        <v>52000</v>
      </c>
      <c r="I4940" s="18" t="s">
        <v>13277</v>
      </c>
      <c r="J4940" s="18" t="s">
        <v>13277</v>
      </c>
      <c r="K4940" s="18" t="s">
        <v>14731</v>
      </c>
      <c r="L4940" s="18" t="s">
        <v>457</v>
      </c>
      <c r="M4940" s="20">
        <v>0</v>
      </c>
      <c r="N4940" s="20">
        <v>33428799</v>
      </c>
      <c r="O4940" s="21">
        <f t="shared" si="231"/>
        <v>50524578.647321433</v>
      </c>
      <c r="P4940" s="22">
        <f t="shared" si="232"/>
        <v>0</v>
      </c>
      <c r="Q4940" s="20">
        <f t="shared" si="233"/>
        <v>16581745.535714285</v>
      </c>
      <c r="R4940" s="18" t="s">
        <v>14732</v>
      </c>
      <c r="S4940" s="18">
        <v>131</v>
      </c>
    </row>
    <row r="4941" spans="1:19" x14ac:dyDescent="0.25">
      <c r="A4941" s="18" t="s">
        <v>14733</v>
      </c>
      <c r="B4941" s="18" t="s">
        <v>20</v>
      </c>
      <c r="C4941" s="18" t="s">
        <v>38</v>
      </c>
      <c r="D4941" s="18">
        <v>2006</v>
      </c>
      <c r="E4941" s="18">
        <f>VLOOKUP(D4941,'cpi roi'!A:C,2,FALSE)</f>
        <v>201.6</v>
      </c>
      <c r="F4941" s="18" t="s">
        <v>14077</v>
      </c>
      <c r="G4941" s="18">
        <v>7.6</v>
      </c>
      <c r="H4941" s="19">
        <v>100000</v>
      </c>
      <c r="I4941" s="18" t="s">
        <v>12843</v>
      </c>
      <c r="J4941" s="18" t="s">
        <v>12843</v>
      </c>
      <c r="K4941" s="18" t="s">
        <v>14734</v>
      </c>
      <c r="L4941" s="18" t="s">
        <v>34</v>
      </c>
      <c r="M4941" s="20">
        <v>15000000</v>
      </c>
      <c r="N4941" s="20">
        <v>76700659</v>
      </c>
      <c r="O4941" s="21">
        <f t="shared" si="231"/>
        <v>115926045.62152778</v>
      </c>
      <c r="P4941" s="22">
        <f t="shared" si="232"/>
        <v>511.33772666666664</v>
      </c>
      <c r="Q4941" s="20">
        <f t="shared" si="233"/>
        <v>38045961.805555552</v>
      </c>
      <c r="R4941" s="18" t="s">
        <v>65</v>
      </c>
      <c r="S4941" s="18">
        <v>111</v>
      </c>
    </row>
    <row r="4942" spans="1:19" x14ac:dyDescent="0.25">
      <c r="A4942" s="18" t="s">
        <v>14735</v>
      </c>
      <c r="B4942" s="18" t="s">
        <v>37</v>
      </c>
      <c r="C4942" s="18" t="s">
        <v>29</v>
      </c>
      <c r="D4942" s="18">
        <v>2006</v>
      </c>
      <c r="E4942" s="18">
        <f>VLOOKUP(D4942,'cpi roi'!A:C,2,FALSE)</f>
        <v>201.6</v>
      </c>
      <c r="F4942" s="18" t="s">
        <v>14249</v>
      </c>
      <c r="G4942" s="18">
        <v>5.7</v>
      </c>
      <c r="H4942" s="19">
        <v>83000</v>
      </c>
      <c r="I4942" s="18" t="s">
        <v>12609</v>
      </c>
      <c r="J4942" s="18" t="s">
        <v>550</v>
      </c>
      <c r="K4942" s="18" t="s">
        <v>856</v>
      </c>
      <c r="L4942" s="18" t="s">
        <v>34</v>
      </c>
      <c r="M4942" s="20">
        <v>80000000</v>
      </c>
      <c r="N4942" s="20">
        <v>164115897</v>
      </c>
      <c r="O4942" s="21">
        <f t="shared" si="231"/>
        <v>248046199.48363096</v>
      </c>
      <c r="P4942" s="22">
        <f t="shared" si="232"/>
        <v>205.14487124999999</v>
      </c>
      <c r="Q4942" s="20">
        <f t="shared" si="233"/>
        <v>81406694.940476194</v>
      </c>
      <c r="R4942" s="18" t="s">
        <v>122</v>
      </c>
      <c r="S4942" s="18">
        <v>93</v>
      </c>
    </row>
    <row r="4943" spans="1:19" x14ac:dyDescent="0.25">
      <c r="A4943" s="18" t="s">
        <v>14736</v>
      </c>
      <c r="B4943" s="18" t="s">
        <v>20</v>
      </c>
      <c r="C4943" s="18" t="s">
        <v>38</v>
      </c>
      <c r="D4943" s="18">
        <v>2006</v>
      </c>
      <c r="E4943" s="18">
        <f>VLOOKUP(D4943,'cpi roi'!A:C,2,FALSE)</f>
        <v>201.6</v>
      </c>
      <c r="F4943" s="18" t="s">
        <v>14737</v>
      </c>
      <c r="G4943" s="18">
        <v>7.9</v>
      </c>
      <c r="H4943" s="19">
        <v>156000</v>
      </c>
      <c r="I4943" s="18" t="s">
        <v>89</v>
      </c>
      <c r="J4943" s="18" t="s">
        <v>14738</v>
      </c>
      <c r="K4943" s="18" t="s">
        <v>2803</v>
      </c>
      <c r="L4943" s="18" t="s">
        <v>34</v>
      </c>
      <c r="M4943" s="20">
        <v>19000000</v>
      </c>
      <c r="N4943" s="20">
        <v>68673228</v>
      </c>
      <c r="O4943" s="21">
        <f t="shared" si="231"/>
        <v>103793316.32738096</v>
      </c>
      <c r="P4943" s="22">
        <f t="shared" si="232"/>
        <v>361.43804210526315</v>
      </c>
      <c r="Q4943" s="20">
        <f t="shared" si="233"/>
        <v>34064101.190476187</v>
      </c>
      <c r="R4943" s="18" t="s">
        <v>9689</v>
      </c>
      <c r="S4943" s="18">
        <v>141</v>
      </c>
    </row>
    <row r="4944" spans="1:19" x14ac:dyDescent="0.25">
      <c r="A4944" s="18" t="s">
        <v>14739</v>
      </c>
      <c r="B4944" s="18" t="s">
        <v>20</v>
      </c>
      <c r="C4944" s="18" t="s">
        <v>45</v>
      </c>
      <c r="D4944" s="18">
        <v>2006</v>
      </c>
      <c r="E4944" s="18">
        <f>VLOOKUP(D4944,'cpi roi'!A:C,2,FALSE)</f>
        <v>201.6</v>
      </c>
      <c r="F4944" s="18" t="s">
        <v>14740</v>
      </c>
      <c r="G4944" s="18">
        <v>5.4</v>
      </c>
      <c r="H4944" s="19">
        <v>38000</v>
      </c>
      <c r="I4944" s="18" t="s">
        <v>11839</v>
      </c>
      <c r="J4944" s="18" t="s">
        <v>11839</v>
      </c>
      <c r="K4944" s="18" t="s">
        <v>12472</v>
      </c>
      <c r="L4944" s="18" t="s">
        <v>457</v>
      </c>
      <c r="M4944" s="20">
        <v>17000000</v>
      </c>
      <c r="N4944" s="20">
        <v>374743</v>
      </c>
      <c r="O4944" s="21">
        <f t="shared" si="231"/>
        <v>566389.84176587302</v>
      </c>
      <c r="P4944" s="22">
        <f t="shared" si="232"/>
        <v>2.2043705882352942</v>
      </c>
      <c r="Q4944" s="20">
        <f t="shared" si="233"/>
        <v>185884.42460317462</v>
      </c>
      <c r="R4944" s="18" t="s">
        <v>65</v>
      </c>
      <c r="S4944" s="18">
        <v>145</v>
      </c>
    </row>
    <row r="4945" spans="1:19" x14ac:dyDescent="0.25">
      <c r="A4945" s="18" t="s">
        <v>14741</v>
      </c>
      <c r="B4945" s="18" t="s">
        <v>20</v>
      </c>
      <c r="C4945" s="18" t="s">
        <v>21</v>
      </c>
      <c r="D4945" s="18">
        <v>2006</v>
      </c>
      <c r="E4945" s="18">
        <f>VLOOKUP(D4945,'cpi roi'!A:C,2,FALSE)</f>
        <v>201.6</v>
      </c>
      <c r="F4945" s="18" t="s">
        <v>14742</v>
      </c>
      <c r="G4945" s="18">
        <v>6.9</v>
      </c>
      <c r="H4945" s="19">
        <v>55000</v>
      </c>
      <c r="I4945" s="18" t="s">
        <v>2006</v>
      </c>
      <c r="J4945" s="18" t="s">
        <v>2006</v>
      </c>
      <c r="K4945" s="18" t="s">
        <v>14743</v>
      </c>
      <c r="L4945" s="18" t="s">
        <v>457</v>
      </c>
      <c r="M4945" s="20">
        <v>0</v>
      </c>
      <c r="N4945" s="20">
        <v>4046144</v>
      </c>
      <c r="O4945" s="21">
        <f t="shared" si="231"/>
        <v>6115377.3650793657</v>
      </c>
      <c r="P4945" s="22">
        <f t="shared" si="232"/>
        <v>0</v>
      </c>
      <c r="Q4945" s="20">
        <f t="shared" si="233"/>
        <v>2007015.8730158729</v>
      </c>
      <c r="R4945" s="18" t="s">
        <v>6858</v>
      </c>
      <c r="S4945" s="18">
        <v>180</v>
      </c>
    </row>
    <row r="4946" spans="1:19" x14ac:dyDescent="0.25">
      <c r="A4946" s="18" t="s">
        <v>14744</v>
      </c>
      <c r="B4946" s="18" t="s">
        <v>20</v>
      </c>
      <c r="C4946" s="18" t="s">
        <v>38</v>
      </c>
      <c r="D4946" s="18">
        <v>2006</v>
      </c>
      <c r="E4946" s="18">
        <f>VLOOKUP(D4946,'cpi roi'!A:C,2,FALSE)</f>
        <v>201.6</v>
      </c>
      <c r="F4946" s="18" t="s">
        <v>14509</v>
      </c>
      <c r="G4946" s="18">
        <v>7.1</v>
      </c>
      <c r="H4946" s="19">
        <v>119000</v>
      </c>
      <c r="I4946" s="18" t="s">
        <v>89</v>
      </c>
      <c r="J4946" s="18" t="s">
        <v>11253</v>
      </c>
      <c r="K4946" s="18" t="s">
        <v>10231</v>
      </c>
      <c r="L4946" s="18" t="s">
        <v>34</v>
      </c>
      <c r="M4946" s="20">
        <v>90000000</v>
      </c>
      <c r="N4946" s="20">
        <v>65900249</v>
      </c>
      <c r="O4946" s="21">
        <f t="shared" si="231"/>
        <v>99602211.658234134</v>
      </c>
      <c r="P4946" s="22">
        <f t="shared" si="232"/>
        <v>73.222498888888893</v>
      </c>
      <c r="Q4946" s="20">
        <f t="shared" si="233"/>
        <v>32688615.575396825</v>
      </c>
      <c r="R4946" s="18" t="s">
        <v>9689</v>
      </c>
      <c r="S4946" s="18">
        <v>135</v>
      </c>
    </row>
    <row r="4947" spans="1:19" x14ac:dyDescent="0.25">
      <c r="A4947" s="18" t="s">
        <v>14745</v>
      </c>
      <c r="B4947" s="18" t="s">
        <v>2004</v>
      </c>
      <c r="C4947" s="18" t="s">
        <v>45</v>
      </c>
      <c r="D4947" s="18">
        <v>2006</v>
      </c>
      <c r="E4947" s="18">
        <f>VLOOKUP(D4947,'cpi roi'!A:C,2,FALSE)</f>
        <v>201.6</v>
      </c>
      <c r="F4947" s="18" t="s">
        <v>13868</v>
      </c>
      <c r="G4947" s="18">
        <v>5.6</v>
      </c>
      <c r="H4947" s="19">
        <v>76000</v>
      </c>
      <c r="I4947" s="18" t="s">
        <v>11418</v>
      </c>
      <c r="J4947" s="18" t="s">
        <v>14746</v>
      </c>
      <c r="K4947" s="18" t="s">
        <v>9024</v>
      </c>
      <c r="L4947" s="18" t="s">
        <v>34</v>
      </c>
      <c r="M4947" s="20">
        <v>50000000</v>
      </c>
      <c r="N4947" s="20">
        <v>130224158</v>
      </c>
      <c r="O4947" s="21">
        <f t="shared" si="231"/>
        <v>196821929.27876985</v>
      </c>
      <c r="P4947" s="22">
        <f t="shared" si="232"/>
        <v>260.44831599999998</v>
      </c>
      <c r="Q4947" s="20">
        <f t="shared" si="233"/>
        <v>64595316.46825397</v>
      </c>
      <c r="R4947" s="18" t="s">
        <v>48</v>
      </c>
      <c r="S4947" s="18">
        <v>97</v>
      </c>
    </row>
    <row r="4948" spans="1:19" x14ac:dyDescent="0.25">
      <c r="A4948" s="18" t="s">
        <v>14747</v>
      </c>
      <c r="B4948" s="18" t="s">
        <v>20</v>
      </c>
      <c r="C4948" s="18" t="s">
        <v>45</v>
      </c>
      <c r="D4948" s="18">
        <v>2006</v>
      </c>
      <c r="E4948" s="18">
        <f>VLOOKUP(D4948,'cpi roi'!A:C,2,FALSE)</f>
        <v>201.6</v>
      </c>
      <c r="F4948" s="18" t="s">
        <v>14637</v>
      </c>
      <c r="G4948" s="18">
        <v>7.3</v>
      </c>
      <c r="H4948" s="19">
        <v>131000</v>
      </c>
      <c r="I4948" s="18" t="s">
        <v>7973</v>
      </c>
      <c r="J4948" s="18" t="s">
        <v>7973</v>
      </c>
      <c r="K4948" s="18" t="s">
        <v>7974</v>
      </c>
      <c r="L4948" s="18" t="s">
        <v>34</v>
      </c>
      <c r="M4948" s="20">
        <v>5000000</v>
      </c>
      <c r="N4948" s="20">
        <v>26986174</v>
      </c>
      <c r="O4948" s="21">
        <f t="shared" si="231"/>
        <v>40787138.977182545</v>
      </c>
      <c r="P4948" s="22">
        <f t="shared" si="232"/>
        <v>539.72348</v>
      </c>
      <c r="Q4948" s="20">
        <f t="shared" si="233"/>
        <v>13385999.007936507</v>
      </c>
      <c r="R4948" s="18" t="s">
        <v>13871</v>
      </c>
      <c r="S4948" s="18">
        <v>97</v>
      </c>
    </row>
    <row r="4949" spans="1:19" x14ac:dyDescent="0.25">
      <c r="A4949" s="18" t="s">
        <v>14748</v>
      </c>
      <c r="B4949" s="18" t="s">
        <v>2004</v>
      </c>
      <c r="C4949" s="18" t="s">
        <v>38</v>
      </c>
      <c r="D4949" s="18">
        <v>2006</v>
      </c>
      <c r="E4949" s="18">
        <f>VLOOKUP(D4949,'cpi roi'!A:C,2,FALSE)</f>
        <v>201.6</v>
      </c>
      <c r="F4949" s="18" t="s">
        <v>13859</v>
      </c>
      <c r="G4949" s="18">
        <v>6.6</v>
      </c>
      <c r="H4949" s="19">
        <v>128000</v>
      </c>
      <c r="I4949" s="18" t="s">
        <v>1158</v>
      </c>
      <c r="J4949" s="18" t="s">
        <v>3573</v>
      </c>
      <c r="K4949" s="18" t="s">
        <v>4462</v>
      </c>
      <c r="L4949" s="18" t="s">
        <v>34</v>
      </c>
      <c r="M4949" s="20">
        <v>52000000</v>
      </c>
      <c r="N4949" s="20">
        <v>65664721</v>
      </c>
      <c r="O4949" s="21">
        <f t="shared" si="231"/>
        <v>99246232.582837313</v>
      </c>
      <c r="P4949" s="22">
        <f t="shared" si="232"/>
        <v>126.27830961538461</v>
      </c>
      <c r="Q4949" s="20">
        <f t="shared" si="233"/>
        <v>32571786.210317459</v>
      </c>
      <c r="R4949" s="18" t="s">
        <v>11131</v>
      </c>
      <c r="S4949" s="18">
        <v>102</v>
      </c>
    </row>
    <row r="4950" spans="1:19" x14ac:dyDescent="0.25">
      <c r="A4950" s="18" t="s">
        <v>14749</v>
      </c>
      <c r="B4950" s="18" t="s">
        <v>2004</v>
      </c>
      <c r="C4950" s="18" t="s">
        <v>45</v>
      </c>
      <c r="D4950" s="18">
        <v>2006</v>
      </c>
      <c r="E4950" s="18">
        <f>VLOOKUP(D4950,'cpi roi'!A:C,2,FALSE)</f>
        <v>201.6</v>
      </c>
      <c r="F4950" s="18" t="s">
        <v>14637</v>
      </c>
      <c r="G4950" s="18">
        <v>5.0999999999999996</v>
      </c>
      <c r="H4950" s="19">
        <v>63000</v>
      </c>
      <c r="I4950" s="18" t="s">
        <v>549</v>
      </c>
      <c r="J4950" s="18" t="s">
        <v>14750</v>
      </c>
      <c r="K4950" s="18" t="s">
        <v>7731</v>
      </c>
      <c r="L4950" s="18" t="s">
        <v>34</v>
      </c>
      <c r="M4950" s="20">
        <v>30000000</v>
      </c>
      <c r="N4950" s="20">
        <v>61108981</v>
      </c>
      <c r="O4950" s="21">
        <f t="shared" si="231"/>
        <v>92360647.37450397</v>
      </c>
      <c r="P4950" s="22">
        <f t="shared" si="232"/>
        <v>203.69660333333334</v>
      </c>
      <c r="Q4950" s="20">
        <f t="shared" si="233"/>
        <v>30311994.543650795</v>
      </c>
      <c r="R4950" s="18" t="s">
        <v>8628</v>
      </c>
      <c r="S4950" s="18">
        <v>96</v>
      </c>
    </row>
    <row r="4951" spans="1:19" x14ac:dyDescent="0.25">
      <c r="A4951" s="18" t="s">
        <v>14751</v>
      </c>
      <c r="B4951" s="18" t="s">
        <v>2004</v>
      </c>
      <c r="C4951" s="18" t="s">
        <v>38</v>
      </c>
      <c r="D4951" s="18">
        <v>2006</v>
      </c>
      <c r="E4951" s="18">
        <f>VLOOKUP(D4951,'cpi roi'!A:C,2,FALSE)</f>
        <v>201.6</v>
      </c>
      <c r="F4951" s="18" t="s">
        <v>14014</v>
      </c>
      <c r="G4951" s="18">
        <v>6.8</v>
      </c>
      <c r="H4951" s="19">
        <v>51000</v>
      </c>
      <c r="I4951" s="18" t="s">
        <v>2043</v>
      </c>
      <c r="J4951" s="18" t="s">
        <v>13101</v>
      </c>
      <c r="K4951" s="18" t="s">
        <v>12905</v>
      </c>
      <c r="L4951" s="18" t="s">
        <v>34</v>
      </c>
      <c r="M4951" s="20">
        <v>0</v>
      </c>
      <c r="N4951" s="20">
        <v>28047963</v>
      </c>
      <c r="O4951" s="21">
        <f t="shared" si="231"/>
        <v>42391936.141369052</v>
      </c>
      <c r="P4951" s="22">
        <f t="shared" si="232"/>
        <v>0</v>
      </c>
      <c r="Q4951" s="20">
        <f t="shared" si="233"/>
        <v>13912680.05952381</v>
      </c>
      <c r="R4951" s="18" t="s">
        <v>184</v>
      </c>
      <c r="S4951" s="18">
        <v>125</v>
      </c>
    </row>
    <row r="4952" spans="1:19" x14ac:dyDescent="0.25">
      <c r="A4952" s="18" t="s">
        <v>14752</v>
      </c>
      <c r="B4952" s="18" t="s">
        <v>37</v>
      </c>
      <c r="C4952" s="18" t="s">
        <v>21</v>
      </c>
      <c r="D4952" s="18">
        <v>2006</v>
      </c>
      <c r="E4952" s="18">
        <f>VLOOKUP(D4952,'cpi roi'!A:C,2,FALSE)</f>
        <v>201.6</v>
      </c>
      <c r="F4952" s="18" t="s">
        <v>14504</v>
      </c>
      <c r="G4952" s="18">
        <v>6.8</v>
      </c>
      <c r="H4952" s="19">
        <v>143000</v>
      </c>
      <c r="I4952" s="18" t="s">
        <v>14753</v>
      </c>
      <c r="J4952" s="18" t="s">
        <v>14403</v>
      </c>
      <c r="K4952" s="18" t="s">
        <v>5079</v>
      </c>
      <c r="L4952" s="18" t="s">
        <v>34</v>
      </c>
      <c r="M4952" s="20">
        <v>40000000</v>
      </c>
      <c r="N4952" s="20">
        <v>114830111</v>
      </c>
      <c r="O4952" s="21">
        <f t="shared" si="231"/>
        <v>173555232.25049603</v>
      </c>
      <c r="P4952" s="22">
        <f t="shared" si="232"/>
        <v>287.07527750000003</v>
      </c>
      <c r="Q4952" s="20">
        <f t="shared" si="233"/>
        <v>56959380.456349209</v>
      </c>
      <c r="R4952" s="18" t="s">
        <v>27</v>
      </c>
      <c r="S4952" s="18">
        <v>99</v>
      </c>
    </row>
    <row r="4953" spans="1:19" x14ac:dyDescent="0.25">
      <c r="A4953" s="18" t="s">
        <v>14754</v>
      </c>
      <c r="B4953" s="18" t="s">
        <v>2004</v>
      </c>
      <c r="C4953" s="18" t="s">
        <v>56</v>
      </c>
      <c r="D4953" s="18">
        <v>2006</v>
      </c>
      <c r="E4953" s="18">
        <f>VLOOKUP(D4953,'cpi roi'!A:C,2,FALSE)</f>
        <v>201.6</v>
      </c>
      <c r="F4953" s="18" t="s">
        <v>14639</v>
      </c>
      <c r="G4953" s="18">
        <v>3.7</v>
      </c>
      <c r="H4953" s="19">
        <v>65000</v>
      </c>
      <c r="I4953" s="18" t="s">
        <v>10037</v>
      </c>
      <c r="J4953" s="18" t="s">
        <v>10037</v>
      </c>
      <c r="K4953" s="18" t="s">
        <v>1540</v>
      </c>
      <c r="L4953" s="18" t="s">
        <v>34</v>
      </c>
      <c r="M4953" s="20">
        <v>40000000</v>
      </c>
      <c r="N4953" s="20">
        <v>38805380</v>
      </c>
      <c r="O4953" s="21">
        <f t="shared" si="231"/>
        <v>58650790.109126985</v>
      </c>
      <c r="P4953" s="22">
        <f t="shared" si="232"/>
        <v>97.013450000000006</v>
      </c>
      <c r="Q4953" s="20">
        <f t="shared" si="233"/>
        <v>19248700.396825396</v>
      </c>
      <c r="R4953" s="18" t="s">
        <v>27</v>
      </c>
      <c r="S4953" s="18">
        <v>102</v>
      </c>
    </row>
    <row r="4954" spans="1:19" x14ac:dyDescent="0.25">
      <c r="A4954" s="18" t="s">
        <v>14755</v>
      </c>
      <c r="B4954" s="18" t="s">
        <v>37</v>
      </c>
      <c r="C4954" s="18" t="s">
        <v>394</v>
      </c>
      <c r="D4954" s="18">
        <v>2006</v>
      </c>
      <c r="E4954" s="18">
        <f>VLOOKUP(D4954,'cpi roi'!A:C,2,FALSE)</f>
        <v>201.6</v>
      </c>
      <c r="F4954" s="18" t="s">
        <v>14712</v>
      </c>
      <c r="G4954" s="18">
        <v>6.1</v>
      </c>
      <c r="H4954" s="19">
        <v>89000</v>
      </c>
      <c r="I4954" s="18" t="s">
        <v>7911</v>
      </c>
      <c r="J4954" s="18" t="s">
        <v>14756</v>
      </c>
      <c r="K4954" s="18" t="s">
        <v>11333</v>
      </c>
      <c r="L4954" s="18" t="s">
        <v>34</v>
      </c>
      <c r="M4954" s="20">
        <v>85000000</v>
      </c>
      <c r="N4954" s="20">
        <v>200811689</v>
      </c>
      <c r="O4954" s="21">
        <f t="shared" si="231"/>
        <v>303508539.87251985</v>
      </c>
      <c r="P4954" s="22">
        <f t="shared" si="232"/>
        <v>236.24904588235296</v>
      </c>
      <c r="Q4954" s="20">
        <f t="shared" si="233"/>
        <v>99608972.71825397</v>
      </c>
      <c r="R4954" s="18" t="s">
        <v>35</v>
      </c>
      <c r="S4954" s="18">
        <v>86</v>
      </c>
    </row>
    <row r="4955" spans="1:19" x14ac:dyDescent="0.25">
      <c r="A4955" s="18" t="s">
        <v>14757</v>
      </c>
      <c r="B4955" s="18" t="s">
        <v>341</v>
      </c>
      <c r="C4955" s="18" t="s">
        <v>29</v>
      </c>
      <c r="D4955" s="18">
        <v>2006</v>
      </c>
      <c r="E4955" s="18">
        <f>VLOOKUP(D4955,'cpi roi'!A:C,2,FALSE)</f>
        <v>201.6</v>
      </c>
      <c r="F4955" s="18" t="s">
        <v>14538</v>
      </c>
      <c r="G4955" s="18">
        <v>6.3</v>
      </c>
      <c r="H4955" s="19">
        <v>39000</v>
      </c>
      <c r="I4955" s="18" t="s">
        <v>13545</v>
      </c>
      <c r="J4955" s="18" t="s">
        <v>10156</v>
      </c>
      <c r="K4955" s="18" t="s">
        <v>14758</v>
      </c>
      <c r="L4955" s="18" t="s">
        <v>34</v>
      </c>
      <c r="M4955" s="20">
        <v>85000000</v>
      </c>
      <c r="N4955" s="20">
        <v>148963822</v>
      </c>
      <c r="O4955" s="21">
        <f t="shared" si="231"/>
        <v>225145221.04861113</v>
      </c>
      <c r="P4955" s="22">
        <f t="shared" si="232"/>
        <v>175.25155529411765</v>
      </c>
      <c r="Q4955" s="20">
        <f t="shared" si="233"/>
        <v>73890784.722222224</v>
      </c>
      <c r="R4955" s="18" t="s">
        <v>48</v>
      </c>
      <c r="S4955" s="18">
        <v>97</v>
      </c>
    </row>
    <row r="4956" spans="1:19" x14ac:dyDescent="0.25">
      <c r="A4956" s="18" t="s">
        <v>14759</v>
      </c>
      <c r="B4956" s="18" t="s">
        <v>20</v>
      </c>
      <c r="C4956" s="18" t="s">
        <v>21</v>
      </c>
      <c r="D4956" s="18">
        <v>2006</v>
      </c>
      <c r="E4956" s="18">
        <f>VLOOKUP(D4956,'cpi roi'!A:C,2,FALSE)</f>
        <v>201.6</v>
      </c>
      <c r="F4956" s="18" t="s">
        <v>14760</v>
      </c>
      <c r="G4956" s="18">
        <v>7.2</v>
      </c>
      <c r="H4956" s="19">
        <v>44000</v>
      </c>
      <c r="I4956" s="18" t="s">
        <v>14761</v>
      </c>
      <c r="J4956" s="18" t="s">
        <v>14762</v>
      </c>
      <c r="K4956" s="18" t="s">
        <v>10670</v>
      </c>
      <c r="L4956" s="18" t="s">
        <v>252</v>
      </c>
      <c r="M4956" s="20">
        <v>0</v>
      </c>
      <c r="N4956" s="20">
        <v>2105096</v>
      </c>
      <c r="O4956" s="21">
        <f t="shared" si="231"/>
        <v>3181660.4722222225</v>
      </c>
      <c r="P4956" s="22">
        <f t="shared" si="232"/>
        <v>0</v>
      </c>
      <c r="Q4956" s="20">
        <f t="shared" si="233"/>
        <v>1044194.4444444444</v>
      </c>
      <c r="R4956" s="18" t="s">
        <v>14763</v>
      </c>
      <c r="S4956" s="18">
        <v>108</v>
      </c>
    </row>
    <row r="4957" spans="1:19" x14ac:dyDescent="0.25">
      <c r="A4957" s="18" t="s">
        <v>14764</v>
      </c>
      <c r="B4957" s="18" t="s">
        <v>20</v>
      </c>
      <c r="C4957" s="18" t="s">
        <v>38</v>
      </c>
      <c r="D4957" s="18">
        <v>2006</v>
      </c>
      <c r="E4957" s="18">
        <f>VLOOKUP(D4957,'cpi roi'!A:C,2,FALSE)</f>
        <v>201.6</v>
      </c>
      <c r="F4957" s="18" t="s">
        <v>14765</v>
      </c>
      <c r="G4957" s="18">
        <v>5.5</v>
      </c>
      <c r="H4957" s="19">
        <v>57000</v>
      </c>
      <c r="I4957" s="18" t="s">
        <v>11954</v>
      </c>
      <c r="J4957" s="18" t="s">
        <v>677</v>
      </c>
      <c r="K4957" s="18" t="s">
        <v>14494</v>
      </c>
      <c r="L4957" s="18" t="s">
        <v>34</v>
      </c>
      <c r="M4957" s="20">
        <v>25000000</v>
      </c>
      <c r="N4957" s="20">
        <v>119974972</v>
      </c>
      <c r="O4957" s="21">
        <f t="shared" si="231"/>
        <v>181331220.08134922</v>
      </c>
      <c r="P4957" s="22">
        <f t="shared" si="232"/>
        <v>479.89988800000003</v>
      </c>
      <c r="Q4957" s="20">
        <f t="shared" si="233"/>
        <v>59511394.841269843</v>
      </c>
      <c r="R4957" s="18" t="s">
        <v>184</v>
      </c>
      <c r="S4957" s="18">
        <v>110</v>
      </c>
    </row>
    <row r="4958" spans="1:19" x14ac:dyDescent="0.25">
      <c r="A4958" s="18" t="s">
        <v>14766</v>
      </c>
      <c r="B4958" s="18" t="s">
        <v>452</v>
      </c>
      <c r="C4958" s="18" t="s">
        <v>21</v>
      </c>
      <c r="D4958" s="18">
        <v>2006</v>
      </c>
      <c r="E4958" s="18">
        <f>VLOOKUP(D4958,'cpi roi'!A:C,2,FALSE)</f>
        <v>201.6</v>
      </c>
      <c r="F4958" s="18" t="s">
        <v>14767</v>
      </c>
      <c r="G4958" s="18">
        <v>7.5</v>
      </c>
      <c r="H4958" s="19">
        <v>48000</v>
      </c>
      <c r="I4958" s="18" t="s">
        <v>6069</v>
      </c>
      <c r="J4958" s="18" t="s">
        <v>12882</v>
      </c>
      <c r="K4958" s="18" t="s">
        <v>12395</v>
      </c>
      <c r="L4958" s="18" t="s">
        <v>3160</v>
      </c>
      <c r="M4958" s="20">
        <v>0</v>
      </c>
      <c r="N4958" s="20">
        <v>22903165</v>
      </c>
      <c r="O4958" s="21">
        <f t="shared" si="231"/>
        <v>34616043.529265873</v>
      </c>
      <c r="P4958" s="22">
        <f t="shared" si="232"/>
        <v>0</v>
      </c>
      <c r="Q4958" s="20">
        <f t="shared" si="233"/>
        <v>11360696.924603175</v>
      </c>
      <c r="R4958" s="18" t="s">
        <v>14768</v>
      </c>
      <c r="S4958" s="18">
        <v>127</v>
      </c>
    </row>
    <row r="4959" spans="1:19" x14ac:dyDescent="0.25">
      <c r="A4959" s="18" t="s">
        <v>14769</v>
      </c>
      <c r="B4959" s="18" t="s">
        <v>37</v>
      </c>
      <c r="C4959" s="18" t="s">
        <v>45</v>
      </c>
      <c r="D4959" s="18">
        <v>2006</v>
      </c>
      <c r="E4959" s="18">
        <f>VLOOKUP(D4959,'cpi roi'!A:C,2,FALSE)</f>
        <v>201.6</v>
      </c>
      <c r="F4959" s="18" t="s">
        <v>14770</v>
      </c>
      <c r="G4959" s="18">
        <v>6.7</v>
      </c>
      <c r="H4959" s="19">
        <v>61000</v>
      </c>
      <c r="I4959" s="18" t="s">
        <v>14771</v>
      </c>
      <c r="J4959" s="18" t="s">
        <v>14772</v>
      </c>
      <c r="K4959" s="18" t="s">
        <v>8563</v>
      </c>
      <c r="L4959" s="18" t="s">
        <v>26</v>
      </c>
      <c r="M4959" s="20">
        <v>15000000</v>
      </c>
      <c r="N4959" s="20">
        <v>21156270</v>
      </c>
      <c r="O4959" s="21">
        <f t="shared" si="231"/>
        <v>31975771.175595239</v>
      </c>
      <c r="P4959" s="22">
        <f t="shared" si="232"/>
        <v>141.04179999999999</v>
      </c>
      <c r="Q4959" s="20">
        <f t="shared" si="233"/>
        <v>10494181.547619047</v>
      </c>
      <c r="R4959" s="18" t="s">
        <v>10085</v>
      </c>
      <c r="S4959" s="18">
        <v>104</v>
      </c>
    </row>
    <row r="4960" spans="1:19" x14ac:dyDescent="0.25">
      <c r="A4960" s="18" t="s">
        <v>14773</v>
      </c>
      <c r="B4960" s="18" t="s">
        <v>37</v>
      </c>
      <c r="C4960" s="18" t="s">
        <v>394</v>
      </c>
      <c r="D4960" s="18">
        <v>2006</v>
      </c>
      <c r="E4960" s="18">
        <f>VLOOKUP(D4960,'cpi roi'!A:C,2,FALSE)</f>
        <v>201.6</v>
      </c>
      <c r="F4960" s="18" t="s">
        <v>14571</v>
      </c>
      <c r="G4960" s="18">
        <v>6.8</v>
      </c>
      <c r="H4960" s="19">
        <v>262000</v>
      </c>
      <c r="I4960" s="18" t="s">
        <v>14774</v>
      </c>
      <c r="J4960" s="18" t="s">
        <v>12298</v>
      </c>
      <c r="K4960" s="18" t="s">
        <v>13891</v>
      </c>
      <c r="L4960" s="18" t="s">
        <v>34</v>
      </c>
      <c r="M4960" s="20">
        <v>80000000</v>
      </c>
      <c r="N4960" s="20">
        <v>667094506</v>
      </c>
      <c r="O4960" s="21">
        <f t="shared" si="231"/>
        <v>1008252460.2093254</v>
      </c>
      <c r="P4960" s="22">
        <f t="shared" si="232"/>
        <v>833.8681325</v>
      </c>
      <c r="Q4960" s="20">
        <f t="shared" si="233"/>
        <v>330900052.57936507</v>
      </c>
      <c r="R4960" s="18" t="s">
        <v>14127</v>
      </c>
      <c r="S4960" s="18">
        <v>91</v>
      </c>
    </row>
    <row r="4961" spans="1:19" x14ac:dyDescent="0.25">
      <c r="A4961" s="18" t="s">
        <v>14775</v>
      </c>
      <c r="B4961" s="18" t="s">
        <v>20</v>
      </c>
      <c r="C4961" s="18" t="s">
        <v>45</v>
      </c>
      <c r="D4961" s="18">
        <v>2006</v>
      </c>
      <c r="E4961" s="18">
        <f>VLOOKUP(D4961,'cpi roi'!A:C,2,FALSE)</f>
        <v>201.6</v>
      </c>
      <c r="F4961" s="18" t="s">
        <v>14152</v>
      </c>
      <c r="G4961" s="18">
        <v>6.3</v>
      </c>
      <c r="H4961" s="19">
        <v>65000</v>
      </c>
      <c r="I4961" s="18" t="s">
        <v>11880</v>
      </c>
      <c r="J4961" s="18" t="s">
        <v>11880</v>
      </c>
      <c r="K4961" s="18" t="s">
        <v>11880</v>
      </c>
      <c r="L4961" s="18" t="s">
        <v>34</v>
      </c>
      <c r="M4961" s="20">
        <v>17500000</v>
      </c>
      <c r="N4961" s="20">
        <v>20387597</v>
      </c>
      <c r="O4961" s="21">
        <f t="shared" si="231"/>
        <v>30813992.092757937</v>
      </c>
      <c r="P4961" s="22">
        <f t="shared" si="232"/>
        <v>116.50055428571429</v>
      </c>
      <c r="Q4961" s="20">
        <f t="shared" si="233"/>
        <v>10112895.337301588</v>
      </c>
      <c r="R4961" s="18" t="s">
        <v>27</v>
      </c>
      <c r="S4961" s="18">
        <v>110</v>
      </c>
    </row>
    <row r="4962" spans="1:19" x14ac:dyDescent="0.25">
      <c r="A4962" s="18" t="s">
        <v>14776</v>
      </c>
      <c r="B4962" s="18" t="s">
        <v>2004</v>
      </c>
      <c r="C4962" s="18" t="s">
        <v>155</v>
      </c>
      <c r="D4962" s="18">
        <v>2006</v>
      </c>
      <c r="E4962" s="18">
        <f>VLOOKUP(D4962,'cpi roi'!A:C,2,FALSE)</f>
        <v>201.6</v>
      </c>
      <c r="F4962" s="18" t="s">
        <v>14346</v>
      </c>
      <c r="G4962" s="18">
        <v>5.0999999999999996</v>
      </c>
      <c r="H4962" s="19">
        <v>31000</v>
      </c>
      <c r="I4962" s="18" t="s">
        <v>14777</v>
      </c>
      <c r="J4962" s="18" t="s">
        <v>14777</v>
      </c>
      <c r="K4962" s="18" t="s">
        <v>14778</v>
      </c>
      <c r="L4962" s="18" t="s">
        <v>34</v>
      </c>
      <c r="M4962" s="20">
        <v>7000000</v>
      </c>
      <c r="N4962" s="20">
        <v>27298695</v>
      </c>
      <c r="O4962" s="21">
        <f t="shared" si="231"/>
        <v>41259485.944940478</v>
      </c>
      <c r="P4962" s="22">
        <f t="shared" si="232"/>
        <v>389.98135714285718</v>
      </c>
      <c r="Q4962" s="20">
        <f t="shared" si="233"/>
        <v>13541019.345238095</v>
      </c>
      <c r="R4962" s="18" t="s">
        <v>5724</v>
      </c>
      <c r="S4962" s="18">
        <v>85</v>
      </c>
    </row>
    <row r="4963" spans="1:19" x14ac:dyDescent="0.25">
      <c r="A4963" s="18" t="s">
        <v>14779</v>
      </c>
      <c r="B4963" s="18" t="s">
        <v>20</v>
      </c>
      <c r="C4963" s="18" t="s">
        <v>21</v>
      </c>
      <c r="D4963" s="18">
        <v>2006</v>
      </c>
      <c r="E4963" s="18">
        <f>VLOOKUP(D4963,'cpi roi'!A:C,2,FALSE)</f>
        <v>201.6</v>
      </c>
      <c r="F4963" s="18" t="s">
        <v>14780</v>
      </c>
      <c r="G4963" s="18">
        <v>6.1</v>
      </c>
      <c r="H4963" s="19">
        <v>34000</v>
      </c>
      <c r="I4963" s="18" t="s">
        <v>139</v>
      </c>
      <c r="J4963" s="18" t="s">
        <v>14781</v>
      </c>
      <c r="K4963" s="18" t="s">
        <v>7635</v>
      </c>
      <c r="L4963" s="18" t="s">
        <v>34</v>
      </c>
      <c r="M4963" s="20">
        <v>4000000</v>
      </c>
      <c r="N4963" s="20">
        <v>8095658</v>
      </c>
      <c r="O4963" s="21">
        <f t="shared" si="231"/>
        <v>12235848.177579366</v>
      </c>
      <c r="P4963" s="22">
        <f t="shared" si="232"/>
        <v>202.39145000000002</v>
      </c>
      <c r="Q4963" s="20">
        <f t="shared" si="233"/>
        <v>4015703.3730158731</v>
      </c>
      <c r="R4963" s="18" t="s">
        <v>10357</v>
      </c>
      <c r="S4963" s="18">
        <v>102</v>
      </c>
    </row>
    <row r="4964" spans="1:19" x14ac:dyDescent="0.25">
      <c r="A4964" s="18" t="s">
        <v>14782</v>
      </c>
      <c r="B4964" s="18" t="s">
        <v>20</v>
      </c>
      <c r="C4964" s="18" t="s">
        <v>56</v>
      </c>
      <c r="D4964" s="18">
        <v>2006</v>
      </c>
      <c r="E4964" s="18">
        <f>VLOOKUP(D4964,'cpi roi'!A:C,2,FALSE)</f>
        <v>201.6</v>
      </c>
      <c r="F4964" s="18" t="s">
        <v>14783</v>
      </c>
      <c r="G4964" s="18">
        <v>5.4</v>
      </c>
      <c r="H4964" s="19">
        <v>37000</v>
      </c>
      <c r="I4964" s="18" t="s">
        <v>2887</v>
      </c>
      <c r="J4964" s="18" t="s">
        <v>14784</v>
      </c>
      <c r="K4964" s="18" t="s">
        <v>14785</v>
      </c>
      <c r="L4964" s="18" t="s">
        <v>34</v>
      </c>
      <c r="M4964" s="20">
        <v>10000000</v>
      </c>
      <c r="N4964" s="20">
        <v>14756513</v>
      </c>
      <c r="O4964" s="21">
        <f t="shared" si="231"/>
        <v>22303122.574900795</v>
      </c>
      <c r="P4964" s="22">
        <f t="shared" si="232"/>
        <v>147.56513000000001</v>
      </c>
      <c r="Q4964" s="20">
        <f t="shared" si="233"/>
        <v>7319698.9087301586</v>
      </c>
      <c r="R4964" s="18" t="s">
        <v>14786</v>
      </c>
      <c r="S4964" s="18">
        <v>93</v>
      </c>
    </row>
    <row r="4965" spans="1:19" x14ac:dyDescent="0.25">
      <c r="A4965" s="18" t="s">
        <v>14787</v>
      </c>
      <c r="B4965" s="18" t="s">
        <v>20</v>
      </c>
      <c r="C4965" s="18" t="s">
        <v>108</v>
      </c>
      <c r="D4965" s="18">
        <v>2006</v>
      </c>
      <c r="E4965" s="18">
        <f>VLOOKUP(D4965,'cpi roi'!A:C,2,FALSE)</f>
        <v>201.6</v>
      </c>
      <c r="F4965" s="18" t="s">
        <v>14598</v>
      </c>
      <c r="G4965" s="18">
        <v>7.4</v>
      </c>
      <c r="H4965" s="19">
        <v>76000</v>
      </c>
      <c r="I4965" s="18" t="s">
        <v>12203</v>
      </c>
      <c r="J4965" s="18" t="s">
        <v>13578</v>
      </c>
      <c r="K4965" s="18" t="s">
        <v>10227</v>
      </c>
      <c r="L4965" s="18" t="s">
        <v>26</v>
      </c>
      <c r="M4965" s="20">
        <v>15000000</v>
      </c>
      <c r="N4965" s="20">
        <v>49814392</v>
      </c>
      <c r="O4965" s="21">
        <f t="shared" si="231"/>
        <v>75289906.956349209</v>
      </c>
      <c r="P4965" s="22">
        <f t="shared" si="232"/>
        <v>332.09594666666669</v>
      </c>
      <c r="Q4965" s="20">
        <f t="shared" si="233"/>
        <v>24709519.84126984</v>
      </c>
      <c r="R4965" s="18" t="s">
        <v>9442</v>
      </c>
      <c r="S4965" s="18">
        <v>92</v>
      </c>
    </row>
    <row r="4966" spans="1:19" x14ac:dyDescent="0.25">
      <c r="A4966" s="18" t="s">
        <v>14788</v>
      </c>
      <c r="B4966" s="18" t="s">
        <v>20</v>
      </c>
      <c r="C4966" s="18" t="s">
        <v>45</v>
      </c>
      <c r="D4966" s="18">
        <v>2006</v>
      </c>
      <c r="E4966" s="18">
        <f>VLOOKUP(D4966,'cpi roi'!A:C,2,FALSE)</f>
        <v>201.6</v>
      </c>
      <c r="F4966" s="18" t="s">
        <v>14721</v>
      </c>
      <c r="G4966" s="18">
        <v>7.2</v>
      </c>
      <c r="H4966" s="19">
        <v>71000</v>
      </c>
      <c r="I4966" s="18" t="s">
        <v>613</v>
      </c>
      <c r="J4966" s="18" t="s">
        <v>14789</v>
      </c>
      <c r="K4966" s="18" t="s">
        <v>6377</v>
      </c>
      <c r="L4966" s="18" t="s">
        <v>457</v>
      </c>
      <c r="M4966" s="20">
        <v>13000000</v>
      </c>
      <c r="N4966" s="20">
        <v>17471727</v>
      </c>
      <c r="O4966" s="21">
        <f t="shared" si="231"/>
        <v>26406920.71875</v>
      </c>
      <c r="P4966" s="22">
        <f t="shared" si="232"/>
        <v>134.39789999999999</v>
      </c>
      <c r="Q4966" s="20">
        <f t="shared" si="233"/>
        <v>8666531.25</v>
      </c>
      <c r="R4966" s="18" t="s">
        <v>14790</v>
      </c>
      <c r="S4966" s="18">
        <v>120</v>
      </c>
    </row>
    <row r="4967" spans="1:19" x14ac:dyDescent="0.25">
      <c r="A4967" s="18" t="s">
        <v>14791</v>
      </c>
      <c r="B4967" s="18" t="s">
        <v>20</v>
      </c>
      <c r="C4967" s="18" t="s">
        <v>45</v>
      </c>
      <c r="D4967" s="18">
        <v>2006</v>
      </c>
      <c r="E4967" s="18">
        <f>VLOOKUP(D4967,'cpi roi'!A:C,2,FALSE)</f>
        <v>201.6</v>
      </c>
      <c r="F4967" s="18" t="s">
        <v>14598</v>
      </c>
      <c r="G4967" s="18">
        <v>7.6</v>
      </c>
      <c r="H4967" s="19">
        <v>97000</v>
      </c>
      <c r="I4967" s="18" t="s">
        <v>3477</v>
      </c>
      <c r="J4967" s="18" t="s">
        <v>3477</v>
      </c>
      <c r="K4967" s="18" t="s">
        <v>6967</v>
      </c>
      <c r="L4967" s="18" t="s">
        <v>1116</v>
      </c>
      <c r="M4967" s="20">
        <v>0</v>
      </c>
      <c r="N4967" s="20">
        <v>85585177</v>
      </c>
      <c r="O4967" s="21">
        <f t="shared" si="231"/>
        <v>129354183.68998016</v>
      </c>
      <c r="P4967" s="22">
        <f t="shared" si="232"/>
        <v>0</v>
      </c>
      <c r="Q4967" s="20">
        <f t="shared" si="233"/>
        <v>42452964.78174603</v>
      </c>
      <c r="R4967" s="18" t="s">
        <v>8792</v>
      </c>
      <c r="S4967" s="18">
        <v>121</v>
      </c>
    </row>
    <row r="4968" spans="1:19" x14ac:dyDescent="0.25">
      <c r="A4968" s="18" t="s">
        <v>14792</v>
      </c>
      <c r="B4968" s="18" t="s">
        <v>20</v>
      </c>
      <c r="C4968" s="18" t="s">
        <v>38</v>
      </c>
      <c r="D4968" s="18">
        <v>2006</v>
      </c>
      <c r="E4968" s="18">
        <f>VLOOKUP(D4968,'cpi roi'!A:C,2,FALSE)</f>
        <v>201.6</v>
      </c>
      <c r="F4968" s="18" t="s">
        <v>14793</v>
      </c>
      <c r="G4968" s="18">
        <v>6.7</v>
      </c>
      <c r="H4968" s="19">
        <v>30000</v>
      </c>
      <c r="I4968" s="18" t="s">
        <v>14794</v>
      </c>
      <c r="J4968" s="18" t="s">
        <v>14794</v>
      </c>
      <c r="K4968" s="18" t="s">
        <v>4736</v>
      </c>
      <c r="L4968" s="18" t="s">
        <v>34</v>
      </c>
      <c r="M4968" s="20">
        <v>18000000</v>
      </c>
      <c r="N4968" s="20">
        <v>1220058</v>
      </c>
      <c r="O4968" s="21">
        <f t="shared" si="231"/>
        <v>1844006.3125</v>
      </c>
      <c r="P4968" s="22">
        <f t="shared" si="232"/>
        <v>6.7780999999999993</v>
      </c>
      <c r="Q4968" s="20">
        <f t="shared" si="233"/>
        <v>605187.5</v>
      </c>
      <c r="R4968" s="18" t="s">
        <v>5815</v>
      </c>
      <c r="S4968" s="18">
        <v>115</v>
      </c>
    </row>
    <row r="4969" spans="1:19" x14ac:dyDescent="0.25">
      <c r="A4969" s="18" t="s">
        <v>14795</v>
      </c>
      <c r="B4969" s="18" t="s">
        <v>37</v>
      </c>
      <c r="C4969" s="18" t="s">
        <v>67</v>
      </c>
      <c r="D4969" s="18">
        <v>2006</v>
      </c>
      <c r="E4969" s="18">
        <f>VLOOKUP(D4969,'cpi roi'!A:C,2,FALSE)</f>
        <v>201.6</v>
      </c>
      <c r="F4969" s="18" t="s">
        <v>14152</v>
      </c>
      <c r="G4969" s="18">
        <v>7.1</v>
      </c>
      <c r="H4969" s="19">
        <v>68000</v>
      </c>
      <c r="I4969" s="18" t="s">
        <v>14796</v>
      </c>
      <c r="J4969" s="18" t="s">
        <v>14797</v>
      </c>
      <c r="K4969" s="18" t="s">
        <v>9041</v>
      </c>
      <c r="L4969" s="18" t="s">
        <v>34</v>
      </c>
      <c r="M4969" s="20">
        <v>40000000</v>
      </c>
      <c r="N4969" s="20">
        <v>58480828</v>
      </c>
      <c r="O4969" s="21">
        <f t="shared" si="231"/>
        <v>88388433.986111119</v>
      </c>
      <c r="P4969" s="22">
        <f t="shared" si="232"/>
        <v>146.20206999999999</v>
      </c>
      <c r="Q4969" s="20">
        <f t="shared" si="233"/>
        <v>29008347.222222224</v>
      </c>
      <c r="R4969" s="18" t="s">
        <v>1729</v>
      </c>
      <c r="S4969" s="18">
        <v>105</v>
      </c>
    </row>
    <row r="4970" spans="1:19" x14ac:dyDescent="0.25">
      <c r="A4970" s="18" t="s">
        <v>14798</v>
      </c>
      <c r="B4970" s="18" t="s">
        <v>2004</v>
      </c>
      <c r="C4970" s="18" t="s">
        <v>38</v>
      </c>
      <c r="D4970" s="18">
        <v>2006</v>
      </c>
      <c r="E4970" s="18">
        <f>VLOOKUP(D4970,'cpi roi'!A:C,2,FALSE)</f>
        <v>201.6</v>
      </c>
      <c r="F4970" s="18" t="s">
        <v>14249</v>
      </c>
      <c r="G4970" s="18">
        <v>5.8</v>
      </c>
      <c r="H4970" s="19">
        <v>57000</v>
      </c>
      <c r="I4970" s="18" t="s">
        <v>1349</v>
      </c>
      <c r="J4970" s="18" t="s">
        <v>14799</v>
      </c>
      <c r="K4970" s="18" t="s">
        <v>502</v>
      </c>
      <c r="L4970" s="18" t="s">
        <v>34</v>
      </c>
      <c r="M4970" s="20">
        <v>50000000</v>
      </c>
      <c r="N4970" s="20">
        <v>82751189</v>
      </c>
      <c r="O4970" s="21">
        <f t="shared" si="231"/>
        <v>125070869.48561509</v>
      </c>
      <c r="P4970" s="22">
        <f t="shared" si="232"/>
        <v>165.50237799999999</v>
      </c>
      <c r="Q4970" s="20">
        <f t="shared" si="233"/>
        <v>41047216.765873015</v>
      </c>
      <c r="R4970" s="18" t="s">
        <v>27</v>
      </c>
      <c r="S4970" s="18">
        <v>105</v>
      </c>
    </row>
    <row r="4971" spans="1:19" x14ac:dyDescent="0.25">
      <c r="A4971" s="18" t="s">
        <v>14800</v>
      </c>
      <c r="B4971" s="18" t="s">
        <v>452</v>
      </c>
      <c r="C4971" s="18" t="s">
        <v>21</v>
      </c>
      <c r="D4971" s="18">
        <v>2006</v>
      </c>
      <c r="E4971" s="18">
        <f>VLOOKUP(D4971,'cpi roi'!A:C,2,FALSE)</f>
        <v>201.6</v>
      </c>
      <c r="F4971" s="18" t="s">
        <v>14801</v>
      </c>
      <c r="G4971" s="18">
        <v>5.4</v>
      </c>
      <c r="H4971" s="19">
        <v>3100</v>
      </c>
      <c r="I4971" s="18" t="s">
        <v>12540</v>
      </c>
      <c r="J4971" s="18" t="s">
        <v>12540</v>
      </c>
      <c r="K4971" s="18" t="s">
        <v>14802</v>
      </c>
      <c r="L4971" s="18" t="s">
        <v>457</v>
      </c>
      <c r="M4971" s="20">
        <v>0</v>
      </c>
      <c r="N4971" s="20">
        <v>154210</v>
      </c>
      <c r="O4971" s="21">
        <f t="shared" si="231"/>
        <v>233074.34027777778</v>
      </c>
      <c r="P4971" s="22">
        <f t="shared" si="232"/>
        <v>0</v>
      </c>
      <c r="Q4971" s="20">
        <f t="shared" si="233"/>
        <v>76493.055555555562</v>
      </c>
      <c r="R4971" s="18" t="s">
        <v>14803</v>
      </c>
      <c r="S4971" s="18">
        <v>100</v>
      </c>
    </row>
    <row r="4972" spans="1:19" x14ac:dyDescent="0.25">
      <c r="A4972" s="18" t="s">
        <v>14804</v>
      </c>
      <c r="B4972" s="18" t="s">
        <v>20</v>
      </c>
      <c r="C4972" s="18" t="s">
        <v>45</v>
      </c>
      <c r="D4972" s="18">
        <v>2006</v>
      </c>
      <c r="E4972" s="18">
        <f>VLOOKUP(D4972,'cpi roi'!A:C,2,FALSE)</f>
        <v>201.6</v>
      </c>
      <c r="F4972" s="18" t="s">
        <v>14805</v>
      </c>
      <c r="G4972" s="18">
        <v>5.7</v>
      </c>
      <c r="H4972" s="19">
        <v>30000</v>
      </c>
      <c r="I4972" s="18" t="s">
        <v>14806</v>
      </c>
      <c r="J4972" s="18" t="s">
        <v>14806</v>
      </c>
      <c r="K4972" s="18" t="s">
        <v>12010</v>
      </c>
      <c r="L4972" s="18" t="s">
        <v>34</v>
      </c>
      <c r="M4972" s="20">
        <v>1500000</v>
      </c>
      <c r="N4972" s="20">
        <v>208550</v>
      </c>
      <c r="O4972" s="21">
        <f t="shared" si="231"/>
        <v>315204.29067460319</v>
      </c>
      <c r="P4972" s="22">
        <f t="shared" si="232"/>
        <v>13.903333333333334</v>
      </c>
      <c r="Q4972" s="20">
        <f t="shared" si="233"/>
        <v>103447.42063492064</v>
      </c>
      <c r="R4972" s="18" t="s">
        <v>14807</v>
      </c>
      <c r="S4972" s="18">
        <v>93</v>
      </c>
    </row>
    <row r="4973" spans="1:19" x14ac:dyDescent="0.25">
      <c r="A4973" s="18" t="s">
        <v>14808</v>
      </c>
      <c r="B4973" s="18" t="s">
        <v>37</v>
      </c>
      <c r="C4973" s="18" t="s">
        <v>21</v>
      </c>
      <c r="D4973" s="18">
        <v>2006</v>
      </c>
      <c r="E4973" s="18">
        <f>VLOOKUP(D4973,'cpi roi'!A:C,2,FALSE)</f>
        <v>201.6</v>
      </c>
      <c r="F4973" s="18" t="s">
        <v>14555</v>
      </c>
      <c r="G4973" s="18">
        <v>7.1</v>
      </c>
      <c r="H4973" s="19">
        <v>59000</v>
      </c>
      <c r="I4973" s="18" t="s">
        <v>11277</v>
      </c>
      <c r="J4973" s="18" t="s">
        <v>14809</v>
      </c>
      <c r="K4973" s="18" t="s">
        <v>9024</v>
      </c>
      <c r="L4973" s="18" t="s">
        <v>34</v>
      </c>
      <c r="M4973" s="20">
        <v>65000000</v>
      </c>
      <c r="N4973" s="20">
        <v>43545364</v>
      </c>
      <c r="O4973" s="21">
        <f t="shared" si="231"/>
        <v>65814843.307539687</v>
      </c>
      <c r="P4973" s="22">
        <f t="shared" si="232"/>
        <v>66.992867692307684</v>
      </c>
      <c r="Q4973" s="20">
        <f t="shared" si="233"/>
        <v>21599882.936507937</v>
      </c>
      <c r="R4973" s="18" t="s">
        <v>27</v>
      </c>
      <c r="S4973" s="18">
        <v>131</v>
      </c>
    </row>
    <row r="4974" spans="1:19" x14ac:dyDescent="0.25">
      <c r="A4974" s="18" t="s">
        <v>14810</v>
      </c>
      <c r="B4974" s="18" t="s">
        <v>2004</v>
      </c>
      <c r="C4974" s="18" t="s">
        <v>45</v>
      </c>
      <c r="D4974" s="18">
        <v>2006</v>
      </c>
      <c r="E4974" s="18">
        <f>VLOOKUP(D4974,'cpi roi'!A:C,2,FALSE)</f>
        <v>201.6</v>
      </c>
      <c r="F4974" s="18" t="s">
        <v>14324</v>
      </c>
      <c r="G4974" s="18">
        <v>5.4</v>
      </c>
      <c r="H4974" s="19">
        <v>55000</v>
      </c>
      <c r="I4974" s="18" t="s">
        <v>4499</v>
      </c>
      <c r="J4974" s="18" t="s">
        <v>8562</v>
      </c>
      <c r="K4974" s="18" t="s">
        <v>10095</v>
      </c>
      <c r="L4974" s="18" t="s">
        <v>34</v>
      </c>
      <c r="M4974" s="20">
        <v>28000000</v>
      </c>
      <c r="N4974" s="20">
        <v>38159905</v>
      </c>
      <c r="O4974" s="21">
        <f t="shared" si="231"/>
        <v>57675213.559027784</v>
      </c>
      <c r="P4974" s="22">
        <f t="shared" si="232"/>
        <v>136.28537499999999</v>
      </c>
      <c r="Q4974" s="20">
        <f t="shared" si="233"/>
        <v>18928524.305555556</v>
      </c>
      <c r="R4974" s="18" t="s">
        <v>8628</v>
      </c>
      <c r="S4974" s="18">
        <v>103</v>
      </c>
    </row>
    <row r="4975" spans="1:19" x14ac:dyDescent="0.25">
      <c r="A4975" s="18" t="s">
        <v>14811</v>
      </c>
      <c r="B4975" s="18" t="s">
        <v>2004</v>
      </c>
      <c r="C4975" s="18" t="s">
        <v>45</v>
      </c>
      <c r="D4975" s="18">
        <v>2006</v>
      </c>
      <c r="E4975" s="18">
        <f>VLOOKUP(D4975,'cpi roi'!A:C,2,FALSE)</f>
        <v>201.6</v>
      </c>
      <c r="F4975" s="18" t="s">
        <v>14317</v>
      </c>
      <c r="G4975" s="18">
        <v>5.3</v>
      </c>
      <c r="H4975" s="19">
        <v>11000</v>
      </c>
      <c r="I4975" s="18" t="s">
        <v>14257</v>
      </c>
      <c r="J4975" s="18" t="s">
        <v>14257</v>
      </c>
      <c r="K4975" s="18" t="s">
        <v>14257</v>
      </c>
      <c r="L4975" s="18" t="s">
        <v>34</v>
      </c>
      <c r="M4975" s="20">
        <v>6000000</v>
      </c>
      <c r="N4975" s="20">
        <v>63368939</v>
      </c>
      <c r="O4975" s="21">
        <f t="shared" si="231"/>
        <v>95776367.62549603</v>
      </c>
      <c r="P4975" s="22">
        <f t="shared" si="232"/>
        <v>1056.1489833333333</v>
      </c>
      <c r="Q4975" s="20">
        <f t="shared" si="233"/>
        <v>31433005.456349205</v>
      </c>
      <c r="R4975" s="18" t="s">
        <v>10357</v>
      </c>
      <c r="S4975" s="18">
        <v>107</v>
      </c>
    </row>
    <row r="4976" spans="1:19" x14ac:dyDescent="0.25">
      <c r="A4976" s="18" t="s">
        <v>14812</v>
      </c>
      <c r="B4976" s="18" t="s">
        <v>2004</v>
      </c>
      <c r="C4976" s="18" t="s">
        <v>38</v>
      </c>
      <c r="D4976" s="18">
        <v>2006</v>
      </c>
      <c r="E4976" s="18">
        <f>VLOOKUP(D4976,'cpi roi'!A:C,2,FALSE)</f>
        <v>201.6</v>
      </c>
      <c r="F4976" s="18" t="s">
        <v>14813</v>
      </c>
      <c r="G4976" s="18">
        <v>4.7</v>
      </c>
      <c r="H4976" s="19">
        <v>33000</v>
      </c>
      <c r="I4976" s="18" t="s">
        <v>14814</v>
      </c>
      <c r="J4976" s="18" t="s">
        <v>14815</v>
      </c>
      <c r="K4976" s="18" t="s">
        <v>14816</v>
      </c>
      <c r="L4976" s="18" t="s">
        <v>34</v>
      </c>
      <c r="M4976" s="20">
        <v>20000000</v>
      </c>
      <c r="N4976" s="20">
        <v>22165608</v>
      </c>
      <c r="O4976" s="21">
        <f t="shared" si="231"/>
        <v>33501293.44047619</v>
      </c>
      <c r="P4976" s="22">
        <f t="shared" si="232"/>
        <v>110.82803999999999</v>
      </c>
      <c r="Q4976" s="20">
        <f t="shared" si="233"/>
        <v>10994845.238095239</v>
      </c>
      <c r="R4976" s="18" t="s">
        <v>184</v>
      </c>
      <c r="S4976" s="18">
        <v>92</v>
      </c>
    </row>
    <row r="4977" spans="1:19" x14ac:dyDescent="0.25">
      <c r="A4977" s="18" t="s">
        <v>14817</v>
      </c>
      <c r="B4977" s="18" t="s">
        <v>2004</v>
      </c>
      <c r="C4977" s="18" t="s">
        <v>21</v>
      </c>
      <c r="D4977" s="18">
        <v>2006</v>
      </c>
      <c r="E4977" s="18">
        <f>VLOOKUP(D4977,'cpi roi'!A:C,2,FALSE)</f>
        <v>201.6</v>
      </c>
      <c r="F4977" s="18" t="s">
        <v>14518</v>
      </c>
      <c r="G4977" s="18">
        <v>7.5</v>
      </c>
      <c r="H4977" s="19">
        <v>90000</v>
      </c>
      <c r="I4977" s="18" t="s">
        <v>14818</v>
      </c>
      <c r="J4977" s="18" t="s">
        <v>2432</v>
      </c>
      <c r="K4977" s="18" t="s">
        <v>11830</v>
      </c>
      <c r="L4977" s="18" t="s">
        <v>5994</v>
      </c>
      <c r="M4977" s="20">
        <v>19400000</v>
      </c>
      <c r="N4977" s="20">
        <v>26910847</v>
      </c>
      <c r="O4977" s="21">
        <f t="shared" si="231"/>
        <v>40673289.091765873</v>
      </c>
      <c r="P4977" s="22">
        <f t="shared" si="232"/>
        <v>138.715706185567</v>
      </c>
      <c r="Q4977" s="20">
        <f t="shared" si="233"/>
        <v>13348634.424603175</v>
      </c>
      <c r="R4977" s="18" t="s">
        <v>14819</v>
      </c>
      <c r="S4977" s="18">
        <v>125</v>
      </c>
    </row>
    <row r="4978" spans="1:19" x14ac:dyDescent="0.25">
      <c r="A4978" s="18" t="s">
        <v>14820</v>
      </c>
      <c r="B4978" s="18" t="s">
        <v>20</v>
      </c>
      <c r="C4978" s="18" t="s">
        <v>45</v>
      </c>
      <c r="D4978" s="18">
        <v>2006</v>
      </c>
      <c r="E4978" s="18">
        <f>VLOOKUP(D4978,'cpi roi'!A:C,2,FALSE)</f>
        <v>201.6</v>
      </c>
      <c r="F4978" s="18" t="s">
        <v>14516</v>
      </c>
      <c r="G4978" s="18">
        <v>6</v>
      </c>
      <c r="H4978" s="19">
        <v>24000</v>
      </c>
      <c r="I4978" s="18" t="s">
        <v>14821</v>
      </c>
      <c r="J4978" s="18" t="s">
        <v>14556</v>
      </c>
      <c r="K4978" s="18" t="s">
        <v>14822</v>
      </c>
      <c r="L4978" s="18" t="s">
        <v>34</v>
      </c>
      <c r="M4978" s="20">
        <v>0</v>
      </c>
      <c r="N4978" s="20">
        <v>4630045</v>
      </c>
      <c r="O4978" s="21">
        <f t="shared" si="231"/>
        <v>6997890.434027778</v>
      </c>
      <c r="P4978" s="22">
        <f t="shared" si="232"/>
        <v>0</v>
      </c>
      <c r="Q4978" s="20">
        <f t="shared" si="233"/>
        <v>2296649.3055555555</v>
      </c>
      <c r="R4978" s="18" t="s">
        <v>14823</v>
      </c>
      <c r="S4978" s="18">
        <v>84</v>
      </c>
    </row>
    <row r="4979" spans="1:19" x14ac:dyDescent="0.25">
      <c r="A4979" s="18" t="s">
        <v>14824</v>
      </c>
      <c r="B4979" s="18" t="s">
        <v>2004</v>
      </c>
      <c r="C4979" s="18" t="s">
        <v>38</v>
      </c>
      <c r="D4979" s="18">
        <v>2006</v>
      </c>
      <c r="E4979" s="18">
        <f>VLOOKUP(D4979,'cpi roi'!A:C,2,FALSE)</f>
        <v>201.6</v>
      </c>
      <c r="F4979" s="18" t="s">
        <v>13859</v>
      </c>
      <c r="G4979" s="18">
        <v>4.4000000000000004</v>
      </c>
      <c r="H4979" s="19">
        <v>80000</v>
      </c>
      <c r="I4979" s="18" t="s">
        <v>12469</v>
      </c>
      <c r="J4979" s="18" t="s">
        <v>12469</v>
      </c>
      <c r="K4979" s="18" t="s">
        <v>10840</v>
      </c>
      <c r="L4979" s="18" t="s">
        <v>34</v>
      </c>
      <c r="M4979" s="20">
        <v>30000000</v>
      </c>
      <c r="N4979" s="20">
        <v>31070211</v>
      </c>
      <c r="O4979" s="21">
        <f t="shared" si="231"/>
        <v>46959788.153273813</v>
      </c>
      <c r="P4979" s="22">
        <f t="shared" si="232"/>
        <v>103.56737</v>
      </c>
      <c r="Q4979" s="20">
        <f t="shared" si="233"/>
        <v>15411811.011904761</v>
      </c>
      <c r="R4979" s="18" t="s">
        <v>10878</v>
      </c>
      <c r="S4979" s="18">
        <v>88</v>
      </c>
    </row>
    <row r="4980" spans="1:19" x14ac:dyDescent="0.25">
      <c r="A4980" s="18" t="s">
        <v>14825</v>
      </c>
      <c r="B4980" s="18" t="s">
        <v>20</v>
      </c>
      <c r="C4980" s="18" t="s">
        <v>67</v>
      </c>
      <c r="D4980" s="18">
        <v>2006</v>
      </c>
      <c r="E4980" s="18">
        <f>VLOOKUP(D4980,'cpi roi'!A:C,2,FALSE)</f>
        <v>201.6</v>
      </c>
      <c r="F4980" s="18" t="s">
        <v>14826</v>
      </c>
      <c r="G4980" s="18">
        <v>6.4</v>
      </c>
      <c r="H4980" s="19">
        <v>21000</v>
      </c>
      <c r="I4980" s="18" t="s">
        <v>14827</v>
      </c>
      <c r="J4980" s="18" t="s">
        <v>14828</v>
      </c>
      <c r="K4980" s="18" t="s">
        <v>14829</v>
      </c>
      <c r="L4980" s="18" t="s">
        <v>34</v>
      </c>
      <c r="M4980" s="20">
        <v>7000000</v>
      </c>
      <c r="N4980" s="20">
        <v>3572632</v>
      </c>
      <c r="O4980" s="21">
        <f t="shared" si="231"/>
        <v>5399707.194444445</v>
      </c>
      <c r="P4980" s="22">
        <f t="shared" si="232"/>
        <v>51.037600000000005</v>
      </c>
      <c r="Q4980" s="20">
        <f t="shared" si="233"/>
        <v>1772138.888888889</v>
      </c>
      <c r="R4980" s="18" t="s">
        <v>13871</v>
      </c>
      <c r="S4980" s="18">
        <v>90</v>
      </c>
    </row>
    <row r="4981" spans="1:19" x14ac:dyDescent="0.25">
      <c r="A4981" s="18" t="s">
        <v>14830</v>
      </c>
      <c r="B4981" s="18" t="s">
        <v>37</v>
      </c>
      <c r="C4981" s="18" t="s">
        <v>21</v>
      </c>
      <c r="D4981" s="18">
        <v>2006</v>
      </c>
      <c r="E4981" s="18">
        <f>VLOOKUP(D4981,'cpi roi'!A:C,2,FALSE)</f>
        <v>201.6</v>
      </c>
      <c r="F4981" s="18" t="s">
        <v>14077</v>
      </c>
      <c r="G4981" s="18">
        <v>7.4</v>
      </c>
      <c r="H4981" s="19">
        <v>19000</v>
      </c>
      <c r="I4981" s="18" t="s">
        <v>14831</v>
      </c>
      <c r="J4981" s="18" t="s">
        <v>14831</v>
      </c>
      <c r="K4981" s="18" t="s">
        <v>7525</v>
      </c>
      <c r="L4981" s="18" t="s">
        <v>34</v>
      </c>
      <c r="M4981" s="20">
        <v>8000000</v>
      </c>
      <c r="N4981" s="20">
        <v>18948425</v>
      </c>
      <c r="O4981" s="21">
        <f t="shared" si="231"/>
        <v>28638814.967757937</v>
      </c>
      <c r="P4981" s="22">
        <f t="shared" si="232"/>
        <v>236.8553125</v>
      </c>
      <c r="Q4981" s="20">
        <f t="shared" si="233"/>
        <v>9399020.3373015877</v>
      </c>
      <c r="R4981" s="18" t="s">
        <v>14832</v>
      </c>
      <c r="S4981" s="18">
        <v>112</v>
      </c>
    </row>
    <row r="4982" spans="1:19" x14ac:dyDescent="0.25">
      <c r="A4982" s="18" t="s">
        <v>14833</v>
      </c>
      <c r="B4982" s="18" t="s">
        <v>2004</v>
      </c>
      <c r="C4982" s="18" t="s">
        <v>67</v>
      </c>
      <c r="D4982" s="18">
        <v>2006</v>
      </c>
      <c r="E4982" s="18">
        <f>VLOOKUP(D4982,'cpi roi'!A:C,2,FALSE)</f>
        <v>201.6</v>
      </c>
      <c r="F4982" s="18" t="s">
        <v>14834</v>
      </c>
      <c r="G4982" s="18">
        <v>6.7</v>
      </c>
      <c r="H4982" s="19">
        <v>2900</v>
      </c>
      <c r="I4982" s="18" t="s">
        <v>4293</v>
      </c>
      <c r="J4982" s="18" t="s">
        <v>14835</v>
      </c>
      <c r="K4982" s="18" t="s">
        <v>14836</v>
      </c>
      <c r="L4982" s="18" t="s">
        <v>457</v>
      </c>
      <c r="M4982" s="20">
        <v>0</v>
      </c>
      <c r="N4982" s="20">
        <v>1930133</v>
      </c>
      <c r="O4982" s="21">
        <f t="shared" si="231"/>
        <v>2917219.8665674604</v>
      </c>
      <c r="P4982" s="22">
        <f t="shared" si="232"/>
        <v>0</v>
      </c>
      <c r="Q4982" s="20">
        <f t="shared" si="233"/>
        <v>957407.24206349207</v>
      </c>
      <c r="R4982" s="18" t="s">
        <v>65</v>
      </c>
      <c r="S4982" s="18">
        <v>93</v>
      </c>
    </row>
    <row r="4983" spans="1:19" x14ac:dyDescent="0.25">
      <c r="A4983" s="18" t="s">
        <v>14837</v>
      </c>
      <c r="B4983" s="18" t="s">
        <v>37</v>
      </c>
      <c r="C4983" s="18" t="s">
        <v>21</v>
      </c>
      <c r="D4983" s="18">
        <v>2006</v>
      </c>
      <c r="E4983" s="18">
        <f>VLOOKUP(D4983,'cpi roi'!A:C,2,FALSE)</f>
        <v>201.6</v>
      </c>
      <c r="F4983" s="18" t="s">
        <v>14512</v>
      </c>
      <c r="G4983" s="18">
        <v>7.3</v>
      </c>
      <c r="H4983" s="19">
        <v>18000</v>
      </c>
      <c r="I4983" s="18" t="s">
        <v>14838</v>
      </c>
      <c r="J4983" s="18" t="s">
        <v>14839</v>
      </c>
      <c r="K4983" s="18" t="s">
        <v>14840</v>
      </c>
      <c r="L4983" s="18" t="s">
        <v>34</v>
      </c>
      <c r="M4983" s="20">
        <v>0</v>
      </c>
      <c r="N4983" s="20">
        <v>3438735</v>
      </c>
      <c r="O4983" s="21">
        <f t="shared" si="231"/>
        <v>5197334.0997023815</v>
      </c>
      <c r="P4983" s="22">
        <f t="shared" si="232"/>
        <v>0</v>
      </c>
      <c r="Q4983" s="20">
        <f t="shared" si="233"/>
        <v>1705721.7261904762</v>
      </c>
      <c r="R4983" s="18" t="s">
        <v>14841</v>
      </c>
      <c r="S4983" s="18">
        <v>114</v>
      </c>
    </row>
    <row r="4984" spans="1:19" x14ac:dyDescent="0.25">
      <c r="A4984" s="18" t="s">
        <v>14842</v>
      </c>
      <c r="B4984" s="18" t="s">
        <v>37</v>
      </c>
      <c r="C4984" s="18" t="s">
        <v>394</v>
      </c>
      <c r="D4984" s="18">
        <v>2006</v>
      </c>
      <c r="E4984" s="18">
        <f>VLOOKUP(D4984,'cpi roi'!A:C,2,FALSE)</f>
        <v>201.6</v>
      </c>
      <c r="F4984" s="18" t="s">
        <v>14009</v>
      </c>
      <c r="G4984" s="18">
        <v>5.6</v>
      </c>
      <c r="H4984" s="19">
        <v>29000</v>
      </c>
      <c r="I4984" s="18" t="s">
        <v>8647</v>
      </c>
      <c r="J4984" s="18" t="s">
        <v>8647</v>
      </c>
      <c r="K4984" s="18" t="s">
        <v>14843</v>
      </c>
      <c r="L4984" s="18" t="s">
        <v>34</v>
      </c>
      <c r="M4984" s="20">
        <v>51000000</v>
      </c>
      <c r="N4984" s="20">
        <v>116755080</v>
      </c>
      <c r="O4984" s="21">
        <f t="shared" si="231"/>
        <v>176464647.20238096</v>
      </c>
      <c r="P4984" s="22">
        <f t="shared" si="232"/>
        <v>228.9315294117647</v>
      </c>
      <c r="Q4984" s="20">
        <f t="shared" si="233"/>
        <v>57914226.190476187</v>
      </c>
      <c r="R4984" s="18" t="s">
        <v>9794</v>
      </c>
      <c r="S4984" s="18">
        <v>90</v>
      </c>
    </row>
    <row r="4985" spans="1:19" x14ac:dyDescent="0.25">
      <c r="A4985" s="18" t="s">
        <v>14844</v>
      </c>
      <c r="B4985" s="18" t="s">
        <v>37</v>
      </c>
      <c r="C4985" s="18" t="s">
        <v>394</v>
      </c>
      <c r="D4985" s="18">
        <v>2006</v>
      </c>
      <c r="E4985" s="18">
        <f>VLOOKUP(D4985,'cpi roi'!A:C,2,FALSE)</f>
        <v>201.6</v>
      </c>
      <c r="F4985" s="18" t="s">
        <v>14651</v>
      </c>
      <c r="G4985" s="18">
        <v>6</v>
      </c>
      <c r="H4985" s="19">
        <v>34000</v>
      </c>
      <c r="I4985" s="18" t="s">
        <v>2911</v>
      </c>
      <c r="J4985" s="18" t="s">
        <v>14845</v>
      </c>
      <c r="K4985" s="18" t="s">
        <v>14846</v>
      </c>
      <c r="L4985" s="18" t="s">
        <v>457</v>
      </c>
      <c r="M4985" s="20">
        <v>86000000</v>
      </c>
      <c r="N4985" s="20">
        <v>108605609</v>
      </c>
      <c r="O4985" s="21">
        <f t="shared" si="231"/>
        <v>164147465.58680555</v>
      </c>
      <c r="P4985" s="22">
        <f t="shared" si="232"/>
        <v>126.2855918604651</v>
      </c>
      <c r="Q4985" s="20">
        <f t="shared" si="233"/>
        <v>53871829.861111112</v>
      </c>
      <c r="R4985" s="18" t="s">
        <v>12254</v>
      </c>
      <c r="S4985" s="18">
        <v>94</v>
      </c>
    </row>
    <row r="4986" spans="1:19" x14ac:dyDescent="0.25">
      <c r="A4986" s="18" t="s">
        <v>14847</v>
      </c>
      <c r="B4986" s="18" t="s">
        <v>37</v>
      </c>
      <c r="C4986" s="18" t="s">
        <v>38</v>
      </c>
      <c r="D4986" s="18">
        <v>2006</v>
      </c>
      <c r="E4986" s="18">
        <f>VLOOKUP(D4986,'cpi roi'!A:C,2,FALSE)</f>
        <v>201.6</v>
      </c>
      <c r="F4986" s="18" t="s">
        <v>14625</v>
      </c>
      <c r="G4986" s="18">
        <v>4.4000000000000004</v>
      </c>
      <c r="H4986" s="19">
        <v>19000</v>
      </c>
      <c r="I4986" s="18" t="s">
        <v>6270</v>
      </c>
      <c r="J4986" s="18" t="s">
        <v>8214</v>
      </c>
      <c r="K4986" s="18" t="s">
        <v>8082</v>
      </c>
      <c r="L4986" s="18" t="s">
        <v>34</v>
      </c>
      <c r="M4986" s="20">
        <v>35000000</v>
      </c>
      <c r="N4986" s="20">
        <v>12506362</v>
      </c>
      <c r="O4986" s="21">
        <f t="shared" si="231"/>
        <v>18902224.709325399</v>
      </c>
      <c r="P4986" s="22">
        <f t="shared" si="232"/>
        <v>35.732462857142856</v>
      </c>
      <c r="Q4986" s="20">
        <f t="shared" si="233"/>
        <v>6203552.5793650793</v>
      </c>
      <c r="R4986" s="18" t="s">
        <v>11858</v>
      </c>
      <c r="S4986" s="18">
        <v>83</v>
      </c>
    </row>
    <row r="4987" spans="1:19" x14ac:dyDescent="0.25">
      <c r="A4987" s="18" t="s">
        <v>14848</v>
      </c>
      <c r="B4987" s="18" t="s">
        <v>37</v>
      </c>
      <c r="C4987" s="18" t="s">
        <v>29</v>
      </c>
      <c r="D4987" s="18">
        <v>2006</v>
      </c>
      <c r="E4987" s="18">
        <f>VLOOKUP(D4987,'cpi roi'!A:C,2,FALSE)</f>
        <v>201.6</v>
      </c>
      <c r="F4987" s="18" t="s">
        <v>14302</v>
      </c>
      <c r="G4987" s="18">
        <v>7.3</v>
      </c>
      <c r="H4987" s="19">
        <v>62000</v>
      </c>
      <c r="I4987" s="18" t="s">
        <v>5723</v>
      </c>
      <c r="J4987" s="18" t="s">
        <v>14849</v>
      </c>
      <c r="K4987" s="18" t="s">
        <v>10549</v>
      </c>
      <c r="L4987" s="18" t="s">
        <v>34</v>
      </c>
      <c r="M4987" s="20">
        <v>40000000</v>
      </c>
      <c r="N4987" s="20">
        <v>120455994</v>
      </c>
      <c r="O4987" s="21">
        <f t="shared" si="231"/>
        <v>182058240.93154764</v>
      </c>
      <c r="P4987" s="22">
        <f t="shared" si="232"/>
        <v>301.13998500000002</v>
      </c>
      <c r="Q4987" s="20">
        <f t="shared" si="233"/>
        <v>59749997.023809522</v>
      </c>
      <c r="R4987" s="18" t="s">
        <v>1729</v>
      </c>
      <c r="S4987" s="18">
        <v>120</v>
      </c>
    </row>
    <row r="4988" spans="1:19" x14ac:dyDescent="0.25">
      <c r="A4988" s="18" t="s">
        <v>14850</v>
      </c>
      <c r="B4988" s="18" t="s">
        <v>20</v>
      </c>
      <c r="C4988" s="18" t="s">
        <v>38</v>
      </c>
      <c r="D4988" s="18">
        <v>2006</v>
      </c>
      <c r="E4988" s="18">
        <f>VLOOKUP(D4988,'cpi roi'!A:C,2,FALSE)</f>
        <v>201.6</v>
      </c>
      <c r="F4988" s="18" t="s">
        <v>14651</v>
      </c>
      <c r="G4988" s="18">
        <v>7</v>
      </c>
      <c r="H4988" s="19">
        <v>43000</v>
      </c>
      <c r="I4988" s="18" t="s">
        <v>5991</v>
      </c>
      <c r="J4988" s="18" t="s">
        <v>14851</v>
      </c>
      <c r="K4988" s="18" t="s">
        <v>10325</v>
      </c>
      <c r="L4988" s="18" t="s">
        <v>496</v>
      </c>
      <c r="M4988" s="20">
        <v>45000000</v>
      </c>
      <c r="N4988" s="20">
        <v>78568977</v>
      </c>
      <c r="O4988" s="21">
        <f t="shared" si="231"/>
        <v>118749837.75744048</v>
      </c>
      <c r="P4988" s="22">
        <f t="shared" si="232"/>
        <v>174.59772666666666</v>
      </c>
      <c r="Q4988" s="20">
        <f t="shared" si="233"/>
        <v>38972706.845238097</v>
      </c>
      <c r="R4988" s="18" t="s">
        <v>14852</v>
      </c>
      <c r="S4988" s="18">
        <v>114</v>
      </c>
    </row>
    <row r="4989" spans="1:19" x14ac:dyDescent="0.25">
      <c r="A4989" s="18" t="s">
        <v>14853</v>
      </c>
      <c r="B4989" s="18" t="s">
        <v>20</v>
      </c>
      <c r="C4989" s="18" t="s">
        <v>21</v>
      </c>
      <c r="D4989" s="18">
        <v>2006</v>
      </c>
      <c r="E4989" s="18">
        <f>VLOOKUP(D4989,'cpi roi'!A:C,2,FALSE)</f>
        <v>201.6</v>
      </c>
      <c r="F4989" s="18" t="s">
        <v>14854</v>
      </c>
      <c r="G4989" s="18">
        <v>7.3</v>
      </c>
      <c r="H4989" s="19">
        <v>9800</v>
      </c>
      <c r="I4989" s="18" t="s">
        <v>14855</v>
      </c>
      <c r="J4989" s="18" t="s">
        <v>14855</v>
      </c>
      <c r="K4989" s="18" t="s">
        <v>14856</v>
      </c>
      <c r="L4989" s="18" t="s">
        <v>9885</v>
      </c>
      <c r="M4989" s="20">
        <v>0</v>
      </c>
      <c r="N4989" s="20">
        <v>1297260</v>
      </c>
      <c r="O4989" s="21">
        <f t="shared" si="231"/>
        <v>1960690.0892857143</v>
      </c>
      <c r="P4989" s="22">
        <f t="shared" si="232"/>
        <v>0</v>
      </c>
      <c r="Q4989" s="20">
        <f t="shared" si="233"/>
        <v>643482.14285714284</v>
      </c>
      <c r="R4989" s="18" t="s">
        <v>14857</v>
      </c>
      <c r="S4989" s="18">
        <v>105</v>
      </c>
    </row>
    <row r="4990" spans="1:19" x14ac:dyDescent="0.25">
      <c r="A4990" s="18" t="s">
        <v>14858</v>
      </c>
      <c r="B4990" s="18" t="s">
        <v>2004</v>
      </c>
      <c r="C4990" s="18" t="s">
        <v>45</v>
      </c>
      <c r="D4990" s="18">
        <v>2006</v>
      </c>
      <c r="E4990" s="18">
        <f>VLOOKUP(D4990,'cpi roi'!A:C,2,FALSE)</f>
        <v>201.6</v>
      </c>
      <c r="F4990" s="18" t="s">
        <v>14302</v>
      </c>
      <c r="G4990" s="18">
        <v>2.8</v>
      </c>
      <c r="H4990" s="19">
        <v>58000</v>
      </c>
      <c r="I4990" s="18" t="s">
        <v>14859</v>
      </c>
      <c r="J4990" s="18" t="s">
        <v>9242</v>
      </c>
      <c r="K4990" s="18" t="s">
        <v>14860</v>
      </c>
      <c r="L4990" s="18" t="s">
        <v>34</v>
      </c>
      <c r="M4990" s="20">
        <v>20000000</v>
      </c>
      <c r="N4990" s="20">
        <v>85749034</v>
      </c>
      <c r="O4990" s="21">
        <f t="shared" si="231"/>
        <v>129601838.59027779</v>
      </c>
      <c r="P4990" s="22">
        <f t="shared" si="232"/>
        <v>428.74517000000003</v>
      </c>
      <c r="Q4990" s="20">
        <f t="shared" si="233"/>
        <v>42534243.055555552</v>
      </c>
      <c r="R4990" s="18" t="s">
        <v>8628</v>
      </c>
      <c r="S4990" s="18">
        <v>83</v>
      </c>
    </row>
    <row r="4991" spans="1:19" x14ac:dyDescent="0.25">
      <c r="A4991" s="18" t="s">
        <v>14861</v>
      </c>
      <c r="B4991" s="18" t="s">
        <v>2004</v>
      </c>
      <c r="C4991" s="18" t="s">
        <v>38</v>
      </c>
      <c r="D4991" s="18">
        <v>2006</v>
      </c>
      <c r="E4991" s="18">
        <f>VLOOKUP(D4991,'cpi roi'!A:C,2,FALSE)</f>
        <v>201.6</v>
      </c>
      <c r="F4991" s="18" t="s">
        <v>14862</v>
      </c>
      <c r="G4991" s="18">
        <v>6.5</v>
      </c>
      <c r="H4991" s="19">
        <v>42000</v>
      </c>
      <c r="I4991" s="18" t="s">
        <v>191</v>
      </c>
      <c r="J4991" s="18" t="s">
        <v>14863</v>
      </c>
      <c r="K4991" s="18" t="s">
        <v>12905</v>
      </c>
      <c r="L4991" s="18" t="s">
        <v>26</v>
      </c>
      <c r="M4991" s="20">
        <v>60000000</v>
      </c>
      <c r="N4991" s="20">
        <v>17858059</v>
      </c>
      <c r="O4991" s="21">
        <f t="shared" si="231"/>
        <v>26990826.276289683</v>
      </c>
      <c r="P4991" s="22">
        <f t="shared" si="232"/>
        <v>29.763431666666669</v>
      </c>
      <c r="Q4991" s="20">
        <f t="shared" si="233"/>
        <v>8858164.1865079366</v>
      </c>
      <c r="R4991" s="18" t="s">
        <v>14864</v>
      </c>
      <c r="S4991" s="18">
        <v>140</v>
      </c>
    </row>
    <row r="4992" spans="1:19" x14ac:dyDescent="0.25">
      <c r="A4992" s="18" t="s">
        <v>14865</v>
      </c>
      <c r="B4992" s="18" t="s">
        <v>20</v>
      </c>
      <c r="C4992" s="18" t="s">
        <v>67</v>
      </c>
      <c r="D4992" s="18">
        <v>2006</v>
      </c>
      <c r="E4992" s="18">
        <f>VLOOKUP(D4992,'cpi roi'!A:C,2,FALSE)</f>
        <v>201.6</v>
      </c>
      <c r="F4992" s="18" t="s">
        <v>14021</v>
      </c>
      <c r="G4992" s="18">
        <v>7</v>
      </c>
      <c r="H4992" s="19">
        <v>33000</v>
      </c>
      <c r="I4992" s="18" t="s">
        <v>408</v>
      </c>
      <c r="J4992" s="18" t="s">
        <v>408</v>
      </c>
      <c r="K4992" s="18" t="s">
        <v>11821</v>
      </c>
      <c r="L4992" s="18" t="s">
        <v>5820</v>
      </c>
      <c r="M4992" s="20">
        <v>13000000</v>
      </c>
      <c r="N4992" s="20">
        <v>2636637</v>
      </c>
      <c r="O4992" s="21">
        <f t="shared" si="231"/>
        <v>3985036.1800595238</v>
      </c>
      <c r="P4992" s="22">
        <f t="shared" si="232"/>
        <v>20.281823076923079</v>
      </c>
      <c r="Q4992" s="20">
        <f t="shared" si="233"/>
        <v>1307855.6547619049</v>
      </c>
      <c r="R4992" s="18" t="s">
        <v>14866</v>
      </c>
      <c r="S4992" s="18">
        <v>125</v>
      </c>
    </row>
    <row r="4993" spans="1:19" x14ac:dyDescent="0.25">
      <c r="A4993" s="18" t="s">
        <v>14867</v>
      </c>
      <c r="B4993" s="18" t="s">
        <v>2004</v>
      </c>
      <c r="C4993" s="18" t="s">
        <v>45</v>
      </c>
      <c r="D4993" s="18">
        <v>2006</v>
      </c>
      <c r="E4993" s="18">
        <f>VLOOKUP(D4993,'cpi roi'!A:C,2,FALSE)</f>
        <v>201.6</v>
      </c>
      <c r="F4993" s="18" t="s">
        <v>14707</v>
      </c>
      <c r="G4993" s="18">
        <v>5.6</v>
      </c>
      <c r="H4993" s="19">
        <v>79000</v>
      </c>
      <c r="I4993" s="18" t="s">
        <v>14868</v>
      </c>
      <c r="J4993" s="18" t="s">
        <v>14869</v>
      </c>
      <c r="K4993" s="18" t="s">
        <v>13024</v>
      </c>
      <c r="L4993" s="18" t="s">
        <v>34</v>
      </c>
      <c r="M4993" s="20">
        <v>54000000</v>
      </c>
      <c r="N4993" s="20">
        <v>130628903</v>
      </c>
      <c r="O4993" s="21">
        <f t="shared" si="231"/>
        <v>197433664.40525794</v>
      </c>
      <c r="P4993" s="22">
        <f t="shared" si="232"/>
        <v>241.90537592592594</v>
      </c>
      <c r="Q4993" s="20">
        <f t="shared" si="233"/>
        <v>64796082.83730159</v>
      </c>
      <c r="R4993" s="18" t="s">
        <v>65</v>
      </c>
      <c r="S4993" s="18">
        <v>110</v>
      </c>
    </row>
    <row r="4994" spans="1:19" x14ac:dyDescent="0.25">
      <c r="A4994" s="18" t="s">
        <v>14870</v>
      </c>
      <c r="B4994" s="18" t="s">
        <v>341</v>
      </c>
      <c r="C4994" s="18" t="s">
        <v>394</v>
      </c>
      <c r="D4994" s="18">
        <v>2006</v>
      </c>
      <c r="E4994" s="18">
        <f>VLOOKUP(D4994,'cpi roi'!A:C,2,FALSE)</f>
        <v>201.6</v>
      </c>
      <c r="F4994" s="18" t="s">
        <v>14249</v>
      </c>
      <c r="G4994" s="18">
        <v>6.5</v>
      </c>
      <c r="H4994" s="19">
        <v>16000</v>
      </c>
      <c r="I4994" s="18" t="s">
        <v>14871</v>
      </c>
      <c r="J4994" s="18" t="s">
        <v>11267</v>
      </c>
      <c r="K4994" s="18" t="s">
        <v>13047</v>
      </c>
      <c r="L4994" s="18" t="s">
        <v>34</v>
      </c>
      <c r="M4994" s="20">
        <v>50000000</v>
      </c>
      <c r="N4994" s="20">
        <v>69865924</v>
      </c>
      <c r="O4994" s="21">
        <f t="shared" si="231"/>
        <v>105595967.47420636</v>
      </c>
      <c r="P4994" s="22">
        <f t="shared" si="232"/>
        <v>139.73184800000001</v>
      </c>
      <c r="Q4994" s="20">
        <f t="shared" si="233"/>
        <v>34655716.269841269</v>
      </c>
      <c r="R4994" s="18" t="s">
        <v>4881</v>
      </c>
      <c r="S4994" s="18">
        <v>87</v>
      </c>
    </row>
    <row r="4995" spans="1:19" x14ac:dyDescent="0.25">
      <c r="A4995" s="18" t="s">
        <v>14872</v>
      </c>
      <c r="B4995" s="18" t="s">
        <v>2004</v>
      </c>
      <c r="C4995" s="18" t="s">
        <v>394</v>
      </c>
      <c r="D4995" s="18">
        <v>2006</v>
      </c>
      <c r="E4995" s="18">
        <f>VLOOKUP(D4995,'cpi roi'!A:C,2,FALSE)</f>
        <v>201.6</v>
      </c>
      <c r="F4995" s="18" t="s">
        <v>14873</v>
      </c>
      <c r="G4995" s="18">
        <v>6.4</v>
      </c>
      <c r="H4995" s="19">
        <v>37000</v>
      </c>
      <c r="I4995" s="18" t="s">
        <v>14874</v>
      </c>
      <c r="J4995" s="18" t="s">
        <v>14875</v>
      </c>
      <c r="K4995" s="18" t="s">
        <v>3065</v>
      </c>
      <c r="L4995" s="18" t="s">
        <v>2113</v>
      </c>
      <c r="M4995" s="20">
        <v>0</v>
      </c>
      <c r="N4995" s="20">
        <v>68673762</v>
      </c>
      <c r="O4995" s="21">
        <f t="shared" ref="O4995:O5058" si="234">(304.7/E4995)*N4995</f>
        <v>103794123.41964287</v>
      </c>
      <c r="P4995" s="22">
        <f t="shared" ref="P4995:P5058" si="235">IFERROR(N4995/M4995, 0)*100</f>
        <v>0</v>
      </c>
      <c r="Q4995" s="20">
        <f t="shared" ref="Q4995:Q5058" si="236">N4995/(E4995/100)</f>
        <v>34064366.071428575</v>
      </c>
      <c r="R4995" s="18" t="s">
        <v>13508</v>
      </c>
      <c r="S4995" s="18">
        <v>115</v>
      </c>
    </row>
    <row r="4996" spans="1:19" x14ac:dyDescent="0.25">
      <c r="A4996" s="18" t="s">
        <v>14876</v>
      </c>
      <c r="B4996" s="18" t="s">
        <v>37</v>
      </c>
      <c r="C4996" s="18" t="s">
        <v>29</v>
      </c>
      <c r="D4996" s="18">
        <v>2006</v>
      </c>
      <c r="E4996" s="18">
        <f>VLOOKUP(D4996,'cpi roi'!A:C,2,FALSE)</f>
        <v>201.6</v>
      </c>
      <c r="F4996" s="18" t="s">
        <v>14509</v>
      </c>
      <c r="G4996" s="18">
        <v>6.1</v>
      </c>
      <c r="H4996" s="19">
        <v>7600</v>
      </c>
      <c r="I4996" s="18" t="s">
        <v>14877</v>
      </c>
      <c r="J4996" s="18" t="s">
        <v>2722</v>
      </c>
      <c r="K4996" s="18" t="s">
        <v>14878</v>
      </c>
      <c r="L4996" s="18" t="s">
        <v>34</v>
      </c>
      <c r="M4996" s="20">
        <v>15000000</v>
      </c>
      <c r="N4996" s="20">
        <v>21893591</v>
      </c>
      <c r="O4996" s="21">
        <f t="shared" si="234"/>
        <v>33090164.571924604</v>
      </c>
      <c r="P4996" s="22">
        <f t="shared" si="235"/>
        <v>145.95727333333332</v>
      </c>
      <c r="Q4996" s="20">
        <f t="shared" si="236"/>
        <v>10859916.17063492</v>
      </c>
      <c r="R4996" s="18" t="s">
        <v>9112</v>
      </c>
      <c r="S4996" s="18">
        <v>95</v>
      </c>
    </row>
    <row r="4997" spans="1:19" x14ac:dyDescent="0.25">
      <c r="A4997" s="18" t="s">
        <v>14879</v>
      </c>
      <c r="B4997" s="18" t="s">
        <v>20</v>
      </c>
      <c r="C4997" s="18" t="s">
        <v>21</v>
      </c>
      <c r="D4997" s="18">
        <v>2006</v>
      </c>
      <c r="E4997" s="18">
        <f>VLOOKUP(D4997,'cpi roi'!A:C,2,FALSE)</f>
        <v>201.6</v>
      </c>
      <c r="F4997" s="18" t="s">
        <v>14880</v>
      </c>
      <c r="G4997" s="18">
        <v>7.7</v>
      </c>
      <c r="H4997" s="19">
        <v>33000</v>
      </c>
      <c r="I4997" s="18" t="s">
        <v>12861</v>
      </c>
      <c r="J4997" s="18" t="s">
        <v>12861</v>
      </c>
      <c r="K4997" s="18" t="s">
        <v>14881</v>
      </c>
      <c r="L4997" s="18" t="s">
        <v>3814</v>
      </c>
      <c r="M4997" s="20">
        <v>0</v>
      </c>
      <c r="N4997" s="20">
        <v>11632723</v>
      </c>
      <c r="O4997" s="21">
        <f t="shared" si="234"/>
        <v>17581799.097718254</v>
      </c>
      <c r="P4997" s="22">
        <f t="shared" si="235"/>
        <v>0</v>
      </c>
      <c r="Q4997" s="20">
        <f t="shared" si="236"/>
        <v>5770199.9007936511</v>
      </c>
      <c r="R4997" s="18" t="s">
        <v>10417</v>
      </c>
      <c r="S4997" s="18">
        <v>120</v>
      </c>
    </row>
    <row r="4998" spans="1:19" x14ac:dyDescent="0.25">
      <c r="A4998" s="18" t="s">
        <v>14882</v>
      </c>
      <c r="B4998" s="18" t="s">
        <v>37</v>
      </c>
      <c r="C4998" s="18" t="s">
        <v>67</v>
      </c>
      <c r="D4998" s="18">
        <v>2006</v>
      </c>
      <c r="E4998" s="18">
        <f>VLOOKUP(D4998,'cpi roi'!A:C,2,FALSE)</f>
        <v>201.6</v>
      </c>
      <c r="F4998" s="18" t="s">
        <v>14014</v>
      </c>
      <c r="G4998" s="18">
        <v>7.2</v>
      </c>
      <c r="H4998" s="19">
        <v>44000</v>
      </c>
      <c r="I4998" s="18" t="s">
        <v>14883</v>
      </c>
      <c r="J4998" s="18" t="s">
        <v>14884</v>
      </c>
      <c r="K4998" s="18" t="s">
        <v>14349</v>
      </c>
      <c r="L4998" s="18" t="s">
        <v>34</v>
      </c>
      <c r="M4998" s="20">
        <v>0</v>
      </c>
      <c r="N4998" s="20">
        <v>42938449</v>
      </c>
      <c r="O4998" s="21">
        <f t="shared" si="234"/>
        <v>64897546.678075403</v>
      </c>
      <c r="P4998" s="22">
        <f t="shared" si="235"/>
        <v>0</v>
      </c>
      <c r="Q4998" s="20">
        <f t="shared" si="236"/>
        <v>21298833.829365078</v>
      </c>
      <c r="R4998" s="18" t="s">
        <v>1729</v>
      </c>
      <c r="S4998" s="18">
        <v>118</v>
      </c>
    </row>
    <row r="4999" spans="1:19" x14ac:dyDescent="0.25">
      <c r="A4999" s="18" t="s">
        <v>14885</v>
      </c>
      <c r="B4999" s="18" t="s">
        <v>20</v>
      </c>
      <c r="C4999" s="18" t="s">
        <v>56</v>
      </c>
      <c r="D4999" s="18">
        <v>2006</v>
      </c>
      <c r="E4999" s="18">
        <f>VLOOKUP(D4999,'cpi roi'!A:C,2,FALSE)</f>
        <v>201.6</v>
      </c>
      <c r="F4999" s="18" t="s">
        <v>14674</v>
      </c>
      <c r="G4999" s="18">
        <v>4.5999999999999996</v>
      </c>
      <c r="H4999" s="19">
        <v>25000</v>
      </c>
      <c r="I4999" s="18" t="s">
        <v>11308</v>
      </c>
      <c r="J4999" s="18" t="s">
        <v>11308</v>
      </c>
      <c r="K4999" s="18" t="s">
        <v>9227</v>
      </c>
      <c r="L4999" s="18" t="s">
        <v>199</v>
      </c>
      <c r="M4999" s="20">
        <v>9000000</v>
      </c>
      <c r="N4999" s="20">
        <v>21510851</v>
      </c>
      <c r="O4999" s="21">
        <f t="shared" si="234"/>
        <v>32511687.994543653</v>
      </c>
      <c r="P4999" s="22">
        <f t="shared" si="235"/>
        <v>239.00945555555558</v>
      </c>
      <c r="Q4999" s="20">
        <f t="shared" si="236"/>
        <v>10670064.980158729</v>
      </c>
      <c r="R4999" s="18" t="s">
        <v>8990</v>
      </c>
      <c r="S4999" s="18">
        <v>95</v>
      </c>
    </row>
    <row r="5000" spans="1:19" x14ac:dyDescent="0.25">
      <c r="A5000" s="18" t="s">
        <v>14886</v>
      </c>
      <c r="B5000" s="18" t="s">
        <v>20</v>
      </c>
      <c r="C5000" s="18" t="s">
        <v>45</v>
      </c>
      <c r="D5000" s="18">
        <v>2006</v>
      </c>
      <c r="E5000" s="18">
        <f>VLOOKUP(D5000,'cpi roi'!A:C,2,FALSE)</f>
        <v>201.6</v>
      </c>
      <c r="F5000" s="18" t="s">
        <v>14887</v>
      </c>
      <c r="G5000" s="18">
        <v>7.3</v>
      </c>
      <c r="H5000" s="19">
        <v>54000</v>
      </c>
      <c r="I5000" s="18" t="s">
        <v>14888</v>
      </c>
      <c r="J5000" s="18" t="s">
        <v>14888</v>
      </c>
      <c r="K5000" s="18" t="s">
        <v>14889</v>
      </c>
      <c r="L5000" s="18" t="s">
        <v>34</v>
      </c>
      <c r="M5000" s="20">
        <v>1000000</v>
      </c>
      <c r="N5000" s="20">
        <v>454026</v>
      </c>
      <c r="O5000" s="21">
        <f t="shared" si="234"/>
        <v>686218.86011904769</v>
      </c>
      <c r="P5000" s="22">
        <f t="shared" si="235"/>
        <v>45.4026</v>
      </c>
      <c r="Q5000" s="20">
        <f t="shared" si="236"/>
        <v>225211.30952380953</v>
      </c>
      <c r="R5000" s="18" t="s">
        <v>14890</v>
      </c>
      <c r="S5000" s="18">
        <v>88</v>
      </c>
    </row>
    <row r="5001" spans="1:19" x14ac:dyDescent="0.25">
      <c r="A5001" s="18" t="s">
        <v>14891</v>
      </c>
      <c r="B5001" s="18" t="s">
        <v>20</v>
      </c>
      <c r="C5001" s="18" t="s">
        <v>38</v>
      </c>
      <c r="D5001" s="18">
        <v>2006</v>
      </c>
      <c r="E5001" s="18">
        <f>VLOOKUP(D5001,'cpi roi'!A:C,2,FALSE)</f>
        <v>201.6</v>
      </c>
      <c r="F5001" s="18" t="s">
        <v>14536</v>
      </c>
      <c r="G5001" s="18">
        <v>5.0999999999999996</v>
      </c>
      <c r="H5001" s="19">
        <v>26000</v>
      </c>
      <c r="I5001" s="18" t="s">
        <v>14892</v>
      </c>
      <c r="J5001" s="18" t="s">
        <v>14893</v>
      </c>
      <c r="K5001" s="18" t="s">
        <v>14894</v>
      </c>
      <c r="L5001" s="18" t="s">
        <v>34</v>
      </c>
      <c r="M5001" s="20">
        <v>8000000</v>
      </c>
      <c r="N5001" s="20">
        <v>18707966</v>
      </c>
      <c r="O5001" s="21">
        <f t="shared" si="234"/>
        <v>28275383.135912701</v>
      </c>
      <c r="P5001" s="22">
        <f t="shared" si="235"/>
        <v>233.84957499999999</v>
      </c>
      <c r="Q5001" s="20">
        <f t="shared" si="236"/>
        <v>9279745.0396825392</v>
      </c>
      <c r="R5001" s="18" t="s">
        <v>14895</v>
      </c>
      <c r="S5001" s="18">
        <v>84</v>
      </c>
    </row>
    <row r="5002" spans="1:19" x14ac:dyDescent="0.25">
      <c r="A5002" s="18" t="s">
        <v>14896</v>
      </c>
      <c r="B5002" s="18" t="s">
        <v>2004</v>
      </c>
      <c r="C5002" s="18" t="s">
        <v>45</v>
      </c>
      <c r="D5002" s="18">
        <v>2006</v>
      </c>
      <c r="E5002" s="18">
        <f>VLOOKUP(D5002,'cpi roi'!A:C,2,FALSE)</f>
        <v>201.6</v>
      </c>
      <c r="F5002" s="18" t="s">
        <v>14014</v>
      </c>
      <c r="G5002" s="18">
        <v>6.5</v>
      </c>
      <c r="H5002" s="19">
        <v>30000</v>
      </c>
      <c r="I5002" s="18" t="s">
        <v>4256</v>
      </c>
      <c r="J5002" s="18" t="s">
        <v>1917</v>
      </c>
      <c r="K5002" s="18" t="s">
        <v>13702</v>
      </c>
      <c r="L5002" s="18" t="s">
        <v>34</v>
      </c>
      <c r="M5002" s="20">
        <v>45000000</v>
      </c>
      <c r="N5002" s="20">
        <v>43451846</v>
      </c>
      <c r="O5002" s="21">
        <f t="shared" si="234"/>
        <v>65673499.385912701</v>
      </c>
      <c r="P5002" s="22">
        <f t="shared" si="235"/>
        <v>96.559657777777772</v>
      </c>
      <c r="Q5002" s="20">
        <f t="shared" si="236"/>
        <v>21553495.039682541</v>
      </c>
      <c r="R5002" s="18" t="s">
        <v>14897</v>
      </c>
      <c r="S5002" s="18">
        <v>112</v>
      </c>
    </row>
    <row r="5003" spans="1:19" x14ac:dyDescent="0.25">
      <c r="A5003" s="18" t="s">
        <v>14898</v>
      </c>
      <c r="B5003" s="18" t="s">
        <v>20</v>
      </c>
      <c r="C5003" s="18" t="s">
        <v>45</v>
      </c>
      <c r="D5003" s="18">
        <v>2006</v>
      </c>
      <c r="E5003" s="18">
        <f>VLOOKUP(D5003,'cpi roi'!A:C,2,FALSE)</f>
        <v>201.6</v>
      </c>
      <c r="F5003" s="18" t="s">
        <v>14587</v>
      </c>
      <c r="G5003" s="18">
        <v>5.8</v>
      </c>
      <c r="H5003" s="19">
        <v>29000</v>
      </c>
      <c r="I5003" s="18" t="s">
        <v>12338</v>
      </c>
      <c r="J5003" s="18" t="s">
        <v>12338</v>
      </c>
      <c r="K5003" s="18" t="s">
        <v>9781</v>
      </c>
      <c r="L5003" s="18" t="s">
        <v>34</v>
      </c>
      <c r="M5003" s="20">
        <v>6500000</v>
      </c>
      <c r="N5003" s="20">
        <v>18245244</v>
      </c>
      <c r="O5003" s="21">
        <f t="shared" si="234"/>
        <v>27576021.06547619</v>
      </c>
      <c r="P5003" s="22">
        <f t="shared" si="235"/>
        <v>280.69606153846155</v>
      </c>
      <c r="Q5003" s="20">
        <f t="shared" si="236"/>
        <v>9050220.2380952388</v>
      </c>
      <c r="R5003" s="18" t="s">
        <v>13082</v>
      </c>
      <c r="S5003" s="18">
        <v>88</v>
      </c>
    </row>
    <row r="5004" spans="1:19" x14ac:dyDescent="0.25">
      <c r="A5004" s="18" t="s">
        <v>14899</v>
      </c>
      <c r="B5004" s="18" t="s">
        <v>2004</v>
      </c>
      <c r="C5004" s="18" t="s">
        <v>21</v>
      </c>
      <c r="D5004" s="18">
        <v>2006</v>
      </c>
      <c r="E5004" s="18">
        <f>VLOOKUP(D5004,'cpi roi'!A:C,2,FALSE)</f>
        <v>201.6</v>
      </c>
      <c r="F5004" s="18" t="s">
        <v>14862</v>
      </c>
      <c r="G5004" s="18">
        <v>6.2</v>
      </c>
      <c r="H5004" s="19">
        <v>24000</v>
      </c>
      <c r="I5004" s="18" t="s">
        <v>7541</v>
      </c>
      <c r="J5004" s="18" t="s">
        <v>7541</v>
      </c>
      <c r="K5004" s="18" t="s">
        <v>992</v>
      </c>
      <c r="L5004" s="18" t="s">
        <v>5820</v>
      </c>
      <c r="M5004" s="20">
        <v>55000000</v>
      </c>
      <c r="N5004" s="20">
        <v>9451623</v>
      </c>
      <c r="O5004" s="21">
        <f t="shared" si="234"/>
        <v>14285265.516369049</v>
      </c>
      <c r="P5004" s="22">
        <f t="shared" si="235"/>
        <v>17.184769090909093</v>
      </c>
      <c r="Q5004" s="20">
        <f t="shared" si="236"/>
        <v>4688305.0595238097</v>
      </c>
      <c r="R5004" s="18" t="s">
        <v>35</v>
      </c>
      <c r="S5004" s="18">
        <v>128</v>
      </c>
    </row>
    <row r="5005" spans="1:19" x14ac:dyDescent="0.25">
      <c r="A5005" s="18" t="s">
        <v>14900</v>
      </c>
      <c r="B5005" s="18" t="s">
        <v>20</v>
      </c>
      <c r="C5005" s="18" t="s">
        <v>67</v>
      </c>
      <c r="D5005" s="18">
        <v>2006</v>
      </c>
      <c r="E5005" s="18">
        <f>VLOOKUP(D5005,'cpi roi'!A:C,2,FALSE)</f>
        <v>201.6</v>
      </c>
      <c r="F5005" s="18" t="s">
        <v>14400</v>
      </c>
      <c r="G5005" s="18">
        <v>6.5</v>
      </c>
      <c r="H5005" s="19">
        <v>33000</v>
      </c>
      <c r="I5005" s="18" t="s">
        <v>14901</v>
      </c>
      <c r="J5005" s="18" t="s">
        <v>14902</v>
      </c>
      <c r="K5005" s="18" t="s">
        <v>11167</v>
      </c>
      <c r="L5005" s="18" t="s">
        <v>34</v>
      </c>
      <c r="M5005" s="20">
        <v>28000000</v>
      </c>
      <c r="N5005" s="20">
        <v>16800438</v>
      </c>
      <c r="O5005" s="21">
        <f t="shared" si="234"/>
        <v>25392328.663690478</v>
      </c>
      <c r="P5005" s="22">
        <f t="shared" si="235"/>
        <v>60.001564285714281</v>
      </c>
      <c r="Q5005" s="20">
        <f t="shared" si="236"/>
        <v>8333550.5952380951</v>
      </c>
      <c r="R5005" s="18" t="s">
        <v>12698</v>
      </c>
      <c r="S5005" s="18">
        <v>126</v>
      </c>
    </row>
    <row r="5006" spans="1:19" x14ac:dyDescent="0.25">
      <c r="A5006" s="18" t="s">
        <v>14903</v>
      </c>
      <c r="B5006" s="18" t="s">
        <v>452</v>
      </c>
      <c r="C5006" s="18" t="s">
        <v>38</v>
      </c>
      <c r="D5006" s="18">
        <v>2006</v>
      </c>
      <c r="E5006" s="18">
        <f>VLOOKUP(D5006,'cpi roi'!A:C,2,FALSE)</f>
        <v>201.6</v>
      </c>
      <c r="F5006" s="18" t="s">
        <v>14904</v>
      </c>
      <c r="G5006" s="18">
        <v>7.1</v>
      </c>
      <c r="H5006" s="19">
        <v>19000</v>
      </c>
      <c r="I5006" s="18" t="s">
        <v>14905</v>
      </c>
      <c r="J5006" s="18" t="s">
        <v>14906</v>
      </c>
      <c r="K5006" s="18" t="s">
        <v>14907</v>
      </c>
      <c r="L5006" s="18" t="s">
        <v>457</v>
      </c>
      <c r="M5006" s="20">
        <v>0</v>
      </c>
      <c r="N5006" s="20">
        <v>23055884</v>
      </c>
      <c r="O5006" s="21">
        <f t="shared" si="234"/>
        <v>34846864.359126985</v>
      </c>
      <c r="P5006" s="22">
        <f t="shared" si="235"/>
        <v>0</v>
      </c>
      <c r="Q5006" s="20">
        <f t="shared" si="236"/>
        <v>11436450.396825397</v>
      </c>
      <c r="R5006" s="18" t="s">
        <v>556</v>
      </c>
      <c r="S5006" s="18">
        <v>99</v>
      </c>
    </row>
    <row r="5007" spans="1:19" x14ac:dyDescent="0.25">
      <c r="A5007" s="18" t="s">
        <v>14908</v>
      </c>
      <c r="B5007" s="18" t="s">
        <v>2004</v>
      </c>
      <c r="C5007" s="18" t="s">
        <v>45</v>
      </c>
      <c r="D5007" s="18">
        <v>2006</v>
      </c>
      <c r="E5007" s="18">
        <f>VLOOKUP(D5007,'cpi roi'!A:C,2,FALSE)</f>
        <v>201.6</v>
      </c>
      <c r="F5007" s="18" t="s">
        <v>14571</v>
      </c>
      <c r="G5007" s="18">
        <v>6.2</v>
      </c>
      <c r="H5007" s="19">
        <v>11000</v>
      </c>
      <c r="I5007" s="18" t="s">
        <v>14909</v>
      </c>
      <c r="J5007" s="18" t="s">
        <v>14910</v>
      </c>
      <c r="K5007" s="18" t="s">
        <v>14911</v>
      </c>
      <c r="L5007" s="18" t="s">
        <v>34</v>
      </c>
      <c r="M5007" s="20">
        <v>20000000</v>
      </c>
      <c r="N5007" s="20">
        <v>21170563</v>
      </c>
      <c r="O5007" s="21">
        <f t="shared" si="234"/>
        <v>31997373.740575399</v>
      </c>
      <c r="P5007" s="22">
        <f t="shared" si="235"/>
        <v>105.85281499999999</v>
      </c>
      <c r="Q5007" s="20">
        <f t="shared" si="236"/>
        <v>10501271.329365078</v>
      </c>
      <c r="R5007" s="18" t="s">
        <v>14912</v>
      </c>
      <c r="S5007" s="18">
        <v>105</v>
      </c>
    </row>
    <row r="5008" spans="1:19" x14ac:dyDescent="0.25">
      <c r="A5008" s="18" t="s">
        <v>14913</v>
      </c>
      <c r="B5008" s="18" t="s">
        <v>37</v>
      </c>
      <c r="C5008" s="18" t="s">
        <v>38</v>
      </c>
      <c r="D5008" s="18">
        <v>2006</v>
      </c>
      <c r="E5008" s="18">
        <f>VLOOKUP(D5008,'cpi roi'!A:C,2,FALSE)</f>
        <v>201.6</v>
      </c>
      <c r="F5008" s="18" t="s">
        <v>14813</v>
      </c>
      <c r="G5008" s="18">
        <v>5.0999999999999996</v>
      </c>
      <c r="H5008" s="19">
        <v>24000</v>
      </c>
      <c r="I5008" s="18" t="s">
        <v>14396</v>
      </c>
      <c r="J5008" s="18" t="s">
        <v>14914</v>
      </c>
      <c r="K5008" s="18" t="s">
        <v>14915</v>
      </c>
      <c r="L5008" s="18" t="s">
        <v>26</v>
      </c>
      <c r="M5008" s="20">
        <v>0</v>
      </c>
      <c r="N5008" s="20">
        <v>23937870</v>
      </c>
      <c r="O5008" s="21">
        <f t="shared" si="234"/>
        <v>36179905.699404761</v>
      </c>
      <c r="P5008" s="22">
        <f t="shared" si="235"/>
        <v>0</v>
      </c>
      <c r="Q5008" s="20">
        <f t="shared" si="236"/>
        <v>11873943.452380951</v>
      </c>
      <c r="R5008" s="18" t="s">
        <v>9660</v>
      </c>
      <c r="S5008" s="18">
        <v>93</v>
      </c>
    </row>
    <row r="5009" spans="1:19" x14ac:dyDescent="0.25">
      <c r="A5009" s="18" t="s">
        <v>7671</v>
      </c>
      <c r="B5009" s="18" t="s">
        <v>2004</v>
      </c>
      <c r="C5009" s="18" t="s">
        <v>38</v>
      </c>
      <c r="D5009" s="18">
        <v>2006</v>
      </c>
      <c r="E5009" s="18">
        <f>VLOOKUP(D5009,'cpi roi'!A:C,2,FALSE)</f>
        <v>201.6</v>
      </c>
      <c r="F5009" s="18" t="s">
        <v>14862</v>
      </c>
      <c r="G5009" s="18">
        <v>7.6</v>
      </c>
      <c r="H5009" s="19">
        <v>74000</v>
      </c>
      <c r="I5009" s="18" t="s">
        <v>9911</v>
      </c>
      <c r="J5009" s="18" t="s">
        <v>14916</v>
      </c>
      <c r="K5009" s="18" t="s">
        <v>7346</v>
      </c>
      <c r="L5009" s="18" t="s">
        <v>5994</v>
      </c>
      <c r="M5009" s="20">
        <v>0</v>
      </c>
      <c r="N5009" s="20">
        <v>68072848</v>
      </c>
      <c r="O5009" s="21">
        <f t="shared" si="234"/>
        <v>102885896.75396825</v>
      </c>
      <c r="P5009" s="22">
        <f t="shared" si="235"/>
        <v>0</v>
      </c>
      <c r="Q5009" s="20">
        <f t="shared" si="236"/>
        <v>33766293.650793649</v>
      </c>
      <c r="R5009" s="18" t="s">
        <v>559</v>
      </c>
      <c r="S5009" s="18">
        <v>104</v>
      </c>
    </row>
    <row r="5010" spans="1:19" x14ac:dyDescent="0.25">
      <c r="A5010" s="18" t="s">
        <v>14917</v>
      </c>
      <c r="B5010" s="18" t="s">
        <v>20</v>
      </c>
      <c r="C5010" s="18" t="s">
        <v>45</v>
      </c>
      <c r="D5010" s="18">
        <v>2006</v>
      </c>
      <c r="E5010" s="18">
        <f>VLOOKUP(D5010,'cpi roi'!A:C,2,FALSE)</f>
        <v>201.6</v>
      </c>
      <c r="F5010" s="18" t="s">
        <v>14813</v>
      </c>
      <c r="G5010" s="18">
        <v>6.7</v>
      </c>
      <c r="H5010" s="19">
        <v>22000</v>
      </c>
      <c r="I5010" s="18" t="s">
        <v>14918</v>
      </c>
      <c r="J5010" s="18" t="s">
        <v>14918</v>
      </c>
      <c r="K5010" s="18" t="s">
        <v>14919</v>
      </c>
      <c r="L5010" s="18" t="s">
        <v>34</v>
      </c>
      <c r="M5010" s="20">
        <v>0</v>
      </c>
      <c r="N5010" s="20">
        <v>69136</v>
      </c>
      <c r="O5010" s="21">
        <f t="shared" si="234"/>
        <v>104492.75396825398</v>
      </c>
      <c r="P5010" s="22">
        <f t="shared" si="235"/>
        <v>0</v>
      </c>
      <c r="Q5010" s="20">
        <f t="shared" si="236"/>
        <v>34293.650793650791</v>
      </c>
      <c r="R5010" s="18" t="s">
        <v>14920</v>
      </c>
      <c r="S5010" s="18">
        <v>92</v>
      </c>
    </row>
    <row r="5011" spans="1:19" x14ac:dyDescent="0.25">
      <c r="A5011" s="18" t="s">
        <v>14921</v>
      </c>
      <c r="B5011" s="18" t="s">
        <v>20</v>
      </c>
      <c r="C5011" s="18" t="s">
        <v>67</v>
      </c>
      <c r="D5011" s="18">
        <v>2006</v>
      </c>
      <c r="E5011" s="18">
        <f>VLOOKUP(D5011,'cpi roi'!A:C,2,FALSE)</f>
        <v>201.6</v>
      </c>
      <c r="F5011" s="18" t="s">
        <v>14922</v>
      </c>
      <c r="G5011" s="18">
        <v>7</v>
      </c>
      <c r="H5011" s="19">
        <v>41000</v>
      </c>
      <c r="I5011" s="18" t="s">
        <v>2581</v>
      </c>
      <c r="J5011" s="18" t="s">
        <v>2581</v>
      </c>
      <c r="K5011" s="18" t="s">
        <v>3060</v>
      </c>
      <c r="L5011" s="18" t="s">
        <v>34</v>
      </c>
      <c r="M5011" s="20">
        <v>14000000</v>
      </c>
      <c r="N5011" s="20">
        <v>20718608</v>
      </c>
      <c r="O5011" s="21">
        <f t="shared" si="234"/>
        <v>31314285.007936511</v>
      </c>
      <c r="P5011" s="22">
        <f t="shared" si="235"/>
        <v>147.99005714285713</v>
      </c>
      <c r="Q5011" s="20">
        <f t="shared" si="236"/>
        <v>10277087.301587302</v>
      </c>
      <c r="R5011" s="18" t="s">
        <v>13871</v>
      </c>
      <c r="S5011" s="18">
        <v>117</v>
      </c>
    </row>
    <row r="5012" spans="1:19" x14ac:dyDescent="0.25">
      <c r="A5012" s="18" t="s">
        <v>14923</v>
      </c>
      <c r="B5012" s="18" t="s">
        <v>20</v>
      </c>
      <c r="C5012" s="18" t="s">
        <v>21</v>
      </c>
      <c r="D5012" s="18">
        <v>2006</v>
      </c>
      <c r="E5012" s="18">
        <f>VLOOKUP(D5012,'cpi roi'!A:C,2,FALSE)</f>
        <v>201.6</v>
      </c>
      <c r="F5012" s="18" t="s">
        <v>14862</v>
      </c>
      <c r="G5012" s="18">
        <v>7.2</v>
      </c>
      <c r="H5012" s="19">
        <v>85000</v>
      </c>
      <c r="I5012" s="18" t="s">
        <v>14924</v>
      </c>
      <c r="J5012" s="18" t="s">
        <v>14924</v>
      </c>
      <c r="K5012" s="18" t="s">
        <v>12168</v>
      </c>
      <c r="L5012" s="18" t="s">
        <v>34</v>
      </c>
      <c r="M5012" s="20">
        <v>700000</v>
      </c>
      <c r="N5012" s="20">
        <v>4660481</v>
      </c>
      <c r="O5012" s="21">
        <f t="shared" si="234"/>
        <v>7043891.670138889</v>
      </c>
      <c r="P5012" s="22">
        <f t="shared" si="235"/>
        <v>665.78300000000002</v>
      </c>
      <c r="Q5012" s="20">
        <f t="shared" si="236"/>
        <v>2311746.527777778</v>
      </c>
      <c r="R5012" s="18" t="s">
        <v>14925</v>
      </c>
      <c r="S5012" s="18">
        <v>106</v>
      </c>
    </row>
    <row r="5013" spans="1:19" x14ac:dyDescent="0.25">
      <c r="A5013" s="18" t="s">
        <v>14926</v>
      </c>
      <c r="B5013" s="18" t="s">
        <v>341</v>
      </c>
      <c r="C5013" s="18" t="s">
        <v>394</v>
      </c>
      <c r="D5013" s="18">
        <v>2006</v>
      </c>
      <c r="E5013" s="18">
        <f>VLOOKUP(D5013,'cpi roi'!A:C,2,FALSE)</f>
        <v>201.6</v>
      </c>
      <c r="F5013" s="18" t="s">
        <v>14180</v>
      </c>
      <c r="G5013" s="18">
        <v>5.2</v>
      </c>
      <c r="H5013" s="19">
        <v>25000</v>
      </c>
      <c r="I5013" s="18" t="s">
        <v>14927</v>
      </c>
      <c r="J5013" s="18" t="s">
        <v>10114</v>
      </c>
      <c r="K5013" s="18" t="s">
        <v>5471</v>
      </c>
      <c r="L5013" s="18" t="s">
        <v>199</v>
      </c>
      <c r="M5013" s="20">
        <v>80000000</v>
      </c>
      <c r="N5013" s="20">
        <v>102338515</v>
      </c>
      <c r="O5013" s="21">
        <f t="shared" si="234"/>
        <v>154675325.00248018</v>
      </c>
      <c r="P5013" s="22">
        <f t="shared" si="235"/>
        <v>127.92314375000001</v>
      </c>
      <c r="Q5013" s="20">
        <f t="shared" si="236"/>
        <v>50763152.28174603</v>
      </c>
      <c r="R5013" s="18" t="s">
        <v>14928</v>
      </c>
      <c r="S5013" s="18">
        <v>82</v>
      </c>
    </row>
    <row r="5014" spans="1:19" x14ac:dyDescent="0.25">
      <c r="A5014" s="18" t="s">
        <v>14929</v>
      </c>
      <c r="B5014" s="18" t="s">
        <v>20</v>
      </c>
      <c r="C5014" s="18" t="s">
        <v>67</v>
      </c>
      <c r="D5014" s="18">
        <v>2006</v>
      </c>
      <c r="E5014" s="18">
        <f>VLOOKUP(D5014,'cpi roi'!A:C,2,FALSE)</f>
        <v>201.6</v>
      </c>
      <c r="F5014" s="18" t="s">
        <v>14813</v>
      </c>
      <c r="G5014" s="18">
        <v>7.1</v>
      </c>
      <c r="H5014" s="19">
        <v>17000</v>
      </c>
      <c r="I5014" s="18" t="s">
        <v>9136</v>
      </c>
      <c r="J5014" s="18" t="s">
        <v>9136</v>
      </c>
      <c r="K5014" s="18" t="s">
        <v>14930</v>
      </c>
      <c r="L5014" s="18" t="s">
        <v>34</v>
      </c>
      <c r="M5014" s="20">
        <v>13000000</v>
      </c>
      <c r="N5014" s="20">
        <v>2689799</v>
      </c>
      <c r="O5014" s="21">
        <f t="shared" si="234"/>
        <v>4065385.6909722225</v>
      </c>
      <c r="P5014" s="22">
        <f t="shared" si="235"/>
        <v>20.690761538461537</v>
      </c>
      <c r="Q5014" s="20">
        <f t="shared" si="236"/>
        <v>1334225.6944444445</v>
      </c>
      <c r="R5014" s="18" t="s">
        <v>13613</v>
      </c>
      <c r="S5014" s="18">
        <v>110</v>
      </c>
    </row>
    <row r="5015" spans="1:19" x14ac:dyDescent="0.25">
      <c r="A5015" s="18" t="s">
        <v>9215</v>
      </c>
      <c r="B5015" s="18" t="s">
        <v>452</v>
      </c>
      <c r="C5015" s="18" t="s">
        <v>45</v>
      </c>
      <c r="D5015" s="18">
        <v>2006</v>
      </c>
      <c r="E5015" s="18">
        <f>VLOOKUP(D5015,'cpi roi'!A:C,2,FALSE)</f>
        <v>201.6</v>
      </c>
      <c r="F5015" s="18" t="s">
        <v>14931</v>
      </c>
      <c r="G5015" s="18">
        <v>5.8</v>
      </c>
      <c r="H5015" s="19">
        <v>40000</v>
      </c>
      <c r="I5015" s="18" t="s">
        <v>14932</v>
      </c>
      <c r="J5015" s="18" t="s">
        <v>14932</v>
      </c>
      <c r="K5015" s="18" t="s">
        <v>14933</v>
      </c>
      <c r="L5015" s="18" t="s">
        <v>1882</v>
      </c>
      <c r="M5015" s="20">
        <v>0</v>
      </c>
      <c r="N5015" s="20">
        <v>4947717</v>
      </c>
      <c r="O5015" s="21">
        <f t="shared" si="234"/>
        <v>7478022.6681547621</v>
      </c>
      <c r="P5015" s="22">
        <f t="shared" si="235"/>
        <v>0</v>
      </c>
      <c r="Q5015" s="20">
        <f t="shared" si="236"/>
        <v>2454224.7023809524</v>
      </c>
      <c r="R5015" s="18" t="s">
        <v>14934</v>
      </c>
      <c r="S5015" s="18">
        <v>87</v>
      </c>
    </row>
    <row r="5016" spans="1:19" x14ac:dyDescent="0.25">
      <c r="A5016" s="18" t="s">
        <v>14935</v>
      </c>
      <c r="B5016" s="18" t="s">
        <v>2004</v>
      </c>
      <c r="C5016" s="18" t="s">
        <v>21</v>
      </c>
      <c r="D5016" s="18">
        <v>2006</v>
      </c>
      <c r="E5016" s="18">
        <f>VLOOKUP(D5016,'cpi roi'!A:C,2,FALSE)</f>
        <v>201.6</v>
      </c>
      <c r="F5016" s="18" t="s">
        <v>14595</v>
      </c>
      <c r="G5016" s="18">
        <v>6.6</v>
      </c>
      <c r="H5016" s="19">
        <v>25000</v>
      </c>
      <c r="I5016" s="18" t="s">
        <v>14936</v>
      </c>
      <c r="J5016" s="18" t="s">
        <v>14937</v>
      </c>
      <c r="K5016" s="18" t="s">
        <v>8153</v>
      </c>
      <c r="L5016" s="18" t="s">
        <v>34</v>
      </c>
      <c r="M5016" s="20">
        <v>30000000</v>
      </c>
      <c r="N5016" s="20">
        <v>66500090</v>
      </c>
      <c r="O5016" s="21">
        <f t="shared" si="234"/>
        <v>100508816.58234127</v>
      </c>
      <c r="P5016" s="22">
        <f t="shared" si="235"/>
        <v>221.66696666666667</v>
      </c>
      <c r="Q5016" s="20">
        <f t="shared" si="236"/>
        <v>32986155.753968254</v>
      </c>
      <c r="R5016" s="18" t="s">
        <v>2031</v>
      </c>
      <c r="S5016" s="18">
        <v>118</v>
      </c>
    </row>
    <row r="5017" spans="1:19" x14ac:dyDescent="0.25">
      <c r="A5017" s="18" t="s">
        <v>14938</v>
      </c>
      <c r="B5017" s="18" t="s">
        <v>2004</v>
      </c>
      <c r="C5017" s="18" t="s">
        <v>67</v>
      </c>
      <c r="D5017" s="18">
        <v>2006</v>
      </c>
      <c r="E5017" s="18">
        <f>VLOOKUP(D5017,'cpi roi'!A:C,2,FALSE)</f>
        <v>201.6</v>
      </c>
      <c r="F5017" s="18" t="s">
        <v>14590</v>
      </c>
      <c r="G5017" s="18">
        <v>6.9</v>
      </c>
      <c r="H5017" s="19">
        <v>58000</v>
      </c>
      <c r="I5017" s="18" t="s">
        <v>4104</v>
      </c>
      <c r="J5017" s="18" t="s">
        <v>7446</v>
      </c>
      <c r="K5017" s="18" t="s">
        <v>12472</v>
      </c>
      <c r="L5017" s="18" t="s">
        <v>34</v>
      </c>
      <c r="M5017" s="20">
        <v>30000000</v>
      </c>
      <c r="N5017" s="20">
        <v>41480851</v>
      </c>
      <c r="O5017" s="21">
        <f t="shared" si="234"/>
        <v>62694520.335813493</v>
      </c>
      <c r="P5017" s="22">
        <f t="shared" si="235"/>
        <v>138.26950333333335</v>
      </c>
      <c r="Q5017" s="20">
        <f t="shared" si="236"/>
        <v>20575818.948412698</v>
      </c>
      <c r="R5017" s="18" t="s">
        <v>4015</v>
      </c>
      <c r="S5017" s="18">
        <v>125</v>
      </c>
    </row>
    <row r="5018" spans="1:19" x14ac:dyDescent="0.25">
      <c r="A5018" s="18" t="s">
        <v>14939</v>
      </c>
      <c r="B5018" s="18" t="s">
        <v>37</v>
      </c>
      <c r="C5018" s="18" t="s">
        <v>394</v>
      </c>
      <c r="D5018" s="18">
        <v>2006</v>
      </c>
      <c r="E5018" s="18">
        <f>VLOOKUP(D5018,'cpi roi'!A:C,2,FALSE)</f>
        <v>201.6</v>
      </c>
      <c r="F5018" s="18" t="s">
        <v>14663</v>
      </c>
      <c r="G5018" s="18">
        <v>5.8</v>
      </c>
      <c r="H5018" s="19">
        <v>38000</v>
      </c>
      <c r="I5018" s="18" t="s">
        <v>12110</v>
      </c>
      <c r="J5018" s="18" t="s">
        <v>12110</v>
      </c>
      <c r="K5018" s="18" t="s">
        <v>13300</v>
      </c>
      <c r="L5018" s="18" t="s">
        <v>34</v>
      </c>
      <c r="M5018" s="20">
        <v>50000000</v>
      </c>
      <c r="N5018" s="20">
        <v>55181129</v>
      </c>
      <c r="O5018" s="21">
        <f t="shared" si="234"/>
        <v>83401240.11061509</v>
      </c>
      <c r="P5018" s="22">
        <f t="shared" si="235"/>
        <v>110.362258</v>
      </c>
      <c r="Q5018" s="20">
        <f t="shared" si="236"/>
        <v>27371591.765873015</v>
      </c>
      <c r="R5018" s="18" t="s">
        <v>27</v>
      </c>
      <c r="S5018" s="18">
        <v>88</v>
      </c>
    </row>
    <row r="5019" spans="1:19" x14ac:dyDescent="0.25">
      <c r="A5019" s="18" t="s">
        <v>14940</v>
      </c>
      <c r="B5019" s="18" t="s">
        <v>20</v>
      </c>
      <c r="C5019" s="18" t="s">
        <v>67</v>
      </c>
      <c r="D5019" s="18">
        <v>2006</v>
      </c>
      <c r="E5019" s="18">
        <f>VLOOKUP(D5019,'cpi roi'!A:C,2,FALSE)</f>
        <v>201.6</v>
      </c>
      <c r="F5019" s="18" t="s">
        <v>14941</v>
      </c>
      <c r="G5019" s="18">
        <v>6.4</v>
      </c>
      <c r="H5019" s="19">
        <v>15000</v>
      </c>
      <c r="I5019" s="18" t="s">
        <v>12413</v>
      </c>
      <c r="J5019" s="18" t="s">
        <v>12414</v>
      </c>
      <c r="K5019" s="18" t="s">
        <v>5214</v>
      </c>
      <c r="L5019" s="18" t="s">
        <v>34</v>
      </c>
      <c r="M5019" s="20">
        <v>16800000</v>
      </c>
      <c r="N5019" s="20">
        <v>2312717</v>
      </c>
      <c r="O5019" s="21">
        <f t="shared" si="234"/>
        <v>3495460.6641865079</v>
      </c>
      <c r="P5019" s="22">
        <f t="shared" si="235"/>
        <v>13.766172619047619</v>
      </c>
      <c r="Q5019" s="20">
        <f t="shared" si="236"/>
        <v>1147181.0515873015</v>
      </c>
      <c r="R5019" s="18" t="s">
        <v>6440</v>
      </c>
      <c r="S5019" s="18">
        <v>122</v>
      </c>
    </row>
    <row r="5020" spans="1:19" x14ac:dyDescent="0.25">
      <c r="A5020" s="18" t="s">
        <v>14942</v>
      </c>
      <c r="B5020" s="18" t="s">
        <v>452</v>
      </c>
      <c r="C5020" s="18" t="s">
        <v>45</v>
      </c>
      <c r="D5020" s="18">
        <v>2006</v>
      </c>
      <c r="E5020" s="18">
        <f>VLOOKUP(D5020,'cpi roi'!A:C,2,FALSE)</f>
        <v>201.6</v>
      </c>
      <c r="F5020" s="18" t="s">
        <v>14943</v>
      </c>
      <c r="G5020" s="18">
        <v>8.1</v>
      </c>
      <c r="H5020" s="19">
        <v>115000</v>
      </c>
      <c r="I5020" s="18" t="s">
        <v>14944</v>
      </c>
      <c r="J5020" s="18" t="s">
        <v>14945</v>
      </c>
      <c r="K5020" s="18" t="s">
        <v>12134</v>
      </c>
      <c r="L5020" s="18" t="s">
        <v>10296</v>
      </c>
      <c r="M5020" s="20">
        <v>0</v>
      </c>
      <c r="N5020" s="20">
        <v>10800778</v>
      </c>
      <c r="O5020" s="21">
        <f t="shared" si="234"/>
        <v>16324390.161706351</v>
      </c>
      <c r="P5020" s="22">
        <f t="shared" si="235"/>
        <v>0</v>
      </c>
      <c r="Q5020" s="20">
        <f t="shared" si="236"/>
        <v>5357528.7698412696</v>
      </c>
      <c r="R5020" s="18" t="s">
        <v>14946</v>
      </c>
      <c r="S5020" s="18">
        <v>167</v>
      </c>
    </row>
    <row r="5021" spans="1:19" x14ac:dyDescent="0.25">
      <c r="A5021" s="18" t="s">
        <v>14947</v>
      </c>
      <c r="B5021" s="18" t="s">
        <v>2004</v>
      </c>
      <c r="C5021" s="18" t="s">
        <v>21</v>
      </c>
      <c r="D5021" s="18">
        <v>2006</v>
      </c>
      <c r="E5021" s="18">
        <f>VLOOKUP(D5021,'cpi roi'!A:C,2,FALSE)</f>
        <v>201.6</v>
      </c>
      <c r="F5021" s="18" t="s">
        <v>14584</v>
      </c>
      <c r="G5021" s="18">
        <v>7.3</v>
      </c>
      <c r="H5021" s="19">
        <v>27000</v>
      </c>
      <c r="I5021" s="18" t="s">
        <v>8632</v>
      </c>
      <c r="J5021" s="18" t="s">
        <v>14948</v>
      </c>
      <c r="K5021" s="18" t="s">
        <v>13467</v>
      </c>
      <c r="L5021" s="18" t="s">
        <v>34</v>
      </c>
      <c r="M5021" s="20">
        <v>10000000</v>
      </c>
      <c r="N5021" s="20">
        <v>4326927</v>
      </c>
      <c r="O5021" s="21">
        <f t="shared" si="234"/>
        <v>6539755.2425595243</v>
      </c>
      <c r="P5021" s="22">
        <f t="shared" si="235"/>
        <v>43.269269999999999</v>
      </c>
      <c r="Q5021" s="20">
        <f t="shared" si="236"/>
        <v>2146293.1547619049</v>
      </c>
      <c r="R5021" s="18" t="s">
        <v>14949</v>
      </c>
      <c r="S5021" s="18">
        <v>120</v>
      </c>
    </row>
    <row r="5022" spans="1:19" x14ac:dyDescent="0.25">
      <c r="A5022" s="18" t="s">
        <v>14950</v>
      </c>
      <c r="B5022" s="18" t="s">
        <v>341</v>
      </c>
      <c r="C5022" s="18" t="s">
        <v>29</v>
      </c>
      <c r="D5022" s="18">
        <v>2006</v>
      </c>
      <c r="E5022" s="18">
        <f>VLOOKUP(D5022,'cpi roi'!A:C,2,FALSE)</f>
        <v>201.6</v>
      </c>
      <c r="F5022" s="18" t="s">
        <v>14631</v>
      </c>
      <c r="G5022" s="18">
        <v>4.8</v>
      </c>
      <c r="H5022" s="19">
        <v>34000</v>
      </c>
      <c r="I5022" s="18" t="s">
        <v>12770</v>
      </c>
      <c r="J5022" s="18" t="s">
        <v>10114</v>
      </c>
      <c r="K5022" s="18" t="s">
        <v>8082</v>
      </c>
      <c r="L5022" s="18" t="s">
        <v>34</v>
      </c>
      <c r="M5022" s="20">
        <v>12000000</v>
      </c>
      <c r="N5022" s="20">
        <v>110768122</v>
      </c>
      <c r="O5022" s="21">
        <f t="shared" si="234"/>
        <v>167415906.61408731</v>
      </c>
      <c r="P5022" s="22">
        <f t="shared" si="235"/>
        <v>923.06768333333343</v>
      </c>
      <c r="Q5022" s="20">
        <f t="shared" si="236"/>
        <v>54944504.960317463</v>
      </c>
      <c r="R5022" s="18" t="s">
        <v>1729</v>
      </c>
      <c r="S5022" s="18">
        <v>92</v>
      </c>
    </row>
    <row r="5023" spans="1:19" x14ac:dyDescent="0.25">
      <c r="A5023" s="18" t="s">
        <v>14951</v>
      </c>
      <c r="B5023" s="18" t="s">
        <v>37</v>
      </c>
      <c r="C5023" s="18" t="s">
        <v>67</v>
      </c>
      <c r="D5023" s="18">
        <v>2006</v>
      </c>
      <c r="E5023" s="18">
        <f>VLOOKUP(D5023,'cpi roi'!A:C,2,FALSE)</f>
        <v>201.6</v>
      </c>
      <c r="F5023" s="18" t="s">
        <v>14512</v>
      </c>
      <c r="G5023" s="18">
        <v>7</v>
      </c>
      <c r="H5023" s="19">
        <v>28000</v>
      </c>
      <c r="I5023" s="18" t="s">
        <v>8599</v>
      </c>
      <c r="J5023" s="18" t="s">
        <v>14952</v>
      </c>
      <c r="K5023" s="18" t="s">
        <v>8031</v>
      </c>
      <c r="L5023" s="18" t="s">
        <v>26</v>
      </c>
      <c r="M5023" s="20">
        <v>30000000</v>
      </c>
      <c r="N5023" s="20">
        <v>35078241</v>
      </c>
      <c r="O5023" s="21">
        <f t="shared" si="234"/>
        <v>53017559.68601191</v>
      </c>
      <c r="P5023" s="22">
        <f t="shared" si="235"/>
        <v>116.92746999999999</v>
      </c>
      <c r="Q5023" s="20">
        <f t="shared" si="236"/>
        <v>17399921.130952381</v>
      </c>
      <c r="R5023" s="18" t="s">
        <v>9668</v>
      </c>
      <c r="S5023" s="18">
        <v>88</v>
      </c>
    </row>
    <row r="5024" spans="1:19" x14ac:dyDescent="0.25">
      <c r="A5024" s="18" t="s">
        <v>14953</v>
      </c>
      <c r="B5024" s="18" t="s">
        <v>2004</v>
      </c>
      <c r="C5024" s="18" t="s">
        <v>45</v>
      </c>
      <c r="D5024" s="18">
        <v>2006</v>
      </c>
      <c r="E5024" s="18">
        <f>VLOOKUP(D5024,'cpi roi'!A:C,2,FALSE)</f>
        <v>201.6</v>
      </c>
      <c r="F5024" s="18" t="s">
        <v>14168</v>
      </c>
      <c r="G5024" s="18">
        <v>4.8</v>
      </c>
      <c r="H5024" s="19">
        <v>41000</v>
      </c>
      <c r="I5024" s="18" t="s">
        <v>7711</v>
      </c>
      <c r="J5024" s="18" t="s">
        <v>9349</v>
      </c>
      <c r="K5024" s="18" t="s">
        <v>9368</v>
      </c>
      <c r="L5024" s="18" t="s">
        <v>34</v>
      </c>
      <c r="M5024" s="20">
        <v>40000000</v>
      </c>
      <c r="N5024" s="20">
        <v>141522961</v>
      </c>
      <c r="O5024" s="21">
        <f t="shared" si="234"/>
        <v>213899038.77331349</v>
      </c>
      <c r="P5024" s="22">
        <f t="shared" si="235"/>
        <v>353.80740249999997</v>
      </c>
      <c r="Q5024" s="20">
        <f t="shared" si="236"/>
        <v>70199881.448412701</v>
      </c>
      <c r="R5024" s="18" t="s">
        <v>184</v>
      </c>
      <c r="S5024" s="18">
        <v>99</v>
      </c>
    </row>
    <row r="5025" spans="1:19" x14ac:dyDescent="0.25">
      <c r="A5025" s="18" t="s">
        <v>4947</v>
      </c>
      <c r="B5025" s="18" t="s">
        <v>2004</v>
      </c>
      <c r="C5025" s="18" t="s">
        <v>56</v>
      </c>
      <c r="D5025" s="18">
        <v>2006</v>
      </c>
      <c r="E5025" s="18">
        <f>VLOOKUP(D5025,'cpi roi'!A:C,2,FALSE)</f>
        <v>201.6</v>
      </c>
      <c r="F5025" s="18" t="s">
        <v>14625</v>
      </c>
      <c r="G5025" s="18">
        <v>4.8</v>
      </c>
      <c r="H5025" s="19">
        <v>28000</v>
      </c>
      <c r="I5025" s="18" t="s">
        <v>14954</v>
      </c>
      <c r="J5025" s="18" t="s">
        <v>9806</v>
      </c>
      <c r="K5025" s="18" t="s">
        <v>14955</v>
      </c>
      <c r="L5025" s="18" t="s">
        <v>34</v>
      </c>
      <c r="M5025" s="20">
        <v>20500000</v>
      </c>
      <c r="N5025" s="20">
        <v>29907685</v>
      </c>
      <c r="O5025" s="21">
        <f t="shared" si="234"/>
        <v>45202736.207837306</v>
      </c>
      <c r="P5025" s="22">
        <f t="shared" si="235"/>
        <v>145.89114634146341</v>
      </c>
      <c r="Q5025" s="20">
        <f t="shared" si="236"/>
        <v>14835161.210317461</v>
      </c>
      <c r="R5025" s="18" t="s">
        <v>8990</v>
      </c>
      <c r="S5025" s="18">
        <v>90</v>
      </c>
    </row>
    <row r="5026" spans="1:19" x14ac:dyDescent="0.25">
      <c r="A5026" s="18" t="s">
        <v>14956</v>
      </c>
      <c r="B5026" s="18" t="s">
        <v>20</v>
      </c>
      <c r="C5026" s="18" t="s">
        <v>45</v>
      </c>
      <c r="D5026" s="18">
        <v>2006</v>
      </c>
      <c r="E5026" s="18">
        <f>VLOOKUP(D5026,'cpi roi'!A:C,2,FALSE)</f>
        <v>201.6</v>
      </c>
      <c r="F5026" s="18" t="s">
        <v>14590</v>
      </c>
      <c r="G5026" s="18">
        <v>6.4</v>
      </c>
      <c r="H5026" s="19">
        <v>41000</v>
      </c>
      <c r="I5026" s="18" t="s">
        <v>10727</v>
      </c>
      <c r="J5026" s="18" t="s">
        <v>13513</v>
      </c>
      <c r="K5026" s="18" t="s">
        <v>13646</v>
      </c>
      <c r="L5026" s="18" t="s">
        <v>34</v>
      </c>
      <c r="M5026" s="20">
        <v>20000000</v>
      </c>
      <c r="N5026" s="20">
        <v>15852401</v>
      </c>
      <c r="O5026" s="21">
        <f t="shared" si="234"/>
        <v>23959457.265376985</v>
      </c>
      <c r="P5026" s="22">
        <f t="shared" si="235"/>
        <v>79.262005000000002</v>
      </c>
      <c r="Q5026" s="20">
        <f t="shared" si="236"/>
        <v>7863294.1468253965</v>
      </c>
      <c r="R5026" s="18" t="s">
        <v>9991</v>
      </c>
      <c r="S5026" s="18">
        <v>104</v>
      </c>
    </row>
    <row r="5027" spans="1:19" x14ac:dyDescent="0.25">
      <c r="A5027" s="18" t="s">
        <v>14957</v>
      </c>
      <c r="B5027" s="18" t="s">
        <v>20</v>
      </c>
      <c r="C5027" s="18" t="s">
        <v>45</v>
      </c>
      <c r="D5027" s="18">
        <v>2006</v>
      </c>
      <c r="E5027" s="18">
        <f>VLOOKUP(D5027,'cpi roi'!A:C,2,FALSE)</f>
        <v>201.6</v>
      </c>
      <c r="F5027" s="18" t="s">
        <v>14958</v>
      </c>
      <c r="G5027" s="18">
        <v>6.3</v>
      </c>
      <c r="H5027" s="19">
        <v>12000</v>
      </c>
      <c r="I5027" s="18" t="s">
        <v>14959</v>
      </c>
      <c r="J5027" s="18" t="s">
        <v>14960</v>
      </c>
      <c r="K5027" s="18" t="s">
        <v>14582</v>
      </c>
      <c r="L5027" s="18" t="s">
        <v>34</v>
      </c>
      <c r="M5027" s="20">
        <v>0</v>
      </c>
      <c r="N5027" s="20">
        <v>245292</v>
      </c>
      <c r="O5027" s="21">
        <f t="shared" si="234"/>
        <v>370736.47023809527</v>
      </c>
      <c r="P5027" s="22">
        <f t="shared" si="235"/>
        <v>0</v>
      </c>
      <c r="Q5027" s="20">
        <f t="shared" si="236"/>
        <v>121672.61904761905</v>
      </c>
      <c r="R5027" s="18" t="s">
        <v>10712</v>
      </c>
      <c r="S5027" s="18">
        <v>85</v>
      </c>
    </row>
    <row r="5028" spans="1:19" x14ac:dyDescent="0.25">
      <c r="A5028" s="18" t="s">
        <v>14961</v>
      </c>
      <c r="B5028" s="18" t="s">
        <v>37</v>
      </c>
      <c r="C5028" s="18" t="s">
        <v>29</v>
      </c>
      <c r="D5028" s="18">
        <v>2006</v>
      </c>
      <c r="E5028" s="18">
        <f>VLOOKUP(D5028,'cpi roi'!A:C,2,FALSE)</f>
        <v>201.6</v>
      </c>
      <c r="F5028" s="18" t="s">
        <v>14962</v>
      </c>
      <c r="G5028" s="18">
        <v>6.3</v>
      </c>
      <c r="H5028" s="19">
        <v>22000</v>
      </c>
      <c r="I5028" s="18" t="s">
        <v>14963</v>
      </c>
      <c r="J5028" s="18" t="s">
        <v>14964</v>
      </c>
      <c r="K5028" s="18" t="s">
        <v>7043</v>
      </c>
      <c r="L5028" s="18" t="s">
        <v>34</v>
      </c>
      <c r="M5028" s="20">
        <v>13000000</v>
      </c>
      <c r="N5028" s="20">
        <v>11130889</v>
      </c>
      <c r="O5028" s="21">
        <f t="shared" si="234"/>
        <v>16823322.80902778</v>
      </c>
      <c r="P5028" s="22">
        <f t="shared" si="235"/>
        <v>85.622223076923078</v>
      </c>
      <c r="Q5028" s="20">
        <f t="shared" si="236"/>
        <v>5521274.305555556</v>
      </c>
      <c r="R5028" s="18" t="s">
        <v>27</v>
      </c>
      <c r="S5028" s="18">
        <v>104</v>
      </c>
    </row>
    <row r="5029" spans="1:19" x14ac:dyDescent="0.25">
      <c r="A5029" s="18" t="s">
        <v>14965</v>
      </c>
      <c r="B5029" s="18" t="s">
        <v>2004</v>
      </c>
      <c r="C5029" s="18" t="s">
        <v>45</v>
      </c>
      <c r="D5029" s="18">
        <v>2006</v>
      </c>
      <c r="E5029" s="18">
        <f>VLOOKUP(D5029,'cpi roi'!A:C,2,FALSE)</f>
        <v>201.6</v>
      </c>
      <c r="F5029" s="18" t="s">
        <v>14512</v>
      </c>
      <c r="G5029" s="18">
        <v>6.7</v>
      </c>
      <c r="H5029" s="19">
        <v>22000</v>
      </c>
      <c r="I5029" s="18" t="s">
        <v>14966</v>
      </c>
      <c r="J5029" s="18" t="s">
        <v>14967</v>
      </c>
      <c r="K5029" s="18" t="s">
        <v>14547</v>
      </c>
      <c r="L5029" s="18" t="s">
        <v>26</v>
      </c>
      <c r="M5029" s="20">
        <v>0</v>
      </c>
      <c r="N5029" s="20">
        <v>1736394</v>
      </c>
      <c r="O5029" s="21">
        <f t="shared" si="234"/>
        <v>2624401.0505952383</v>
      </c>
      <c r="P5029" s="22">
        <f t="shared" si="235"/>
        <v>0</v>
      </c>
      <c r="Q5029" s="20">
        <f t="shared" si="236"/>
        <v>861306.54761904757</v>
      </c>
      <c r="R5029" s="18" t="s">
        <v>6567</v>
      </c>
      <c r="S5029" s="18">
        <v>92</v>
      </c>
    </row>
    <row r="5030" spans="1:19" x14ac:dyDescent="0.25">
      <c r="A5030" s="18" t="s">
        <v>14968</v>
      </c>
      <c r="B5030" s="18" t="s">
        <v>20</v>
      </c>
      <c r="C5030" s="18" t="s">
        <v>45</v>
      </c>
      <c r="D5030" s="18">
        <v>2006</v>
      </c>
      <c r="E5030" s="18">
        <f>VLOOKUP(D5030,'cpi roi'!A:C,2,FALSE)</f>
        <v>201.6</v>
      </c>
      <c r="F5030" s="18" t="s">
        <v>14969</v>
      </c>
      <c r="G5030" s="18">
        <v>5.8</v>
      </c>
      <c r="H5030" s="19">
        <v>8100</v>
      </c>
      <c r="I5030" s="18" t="s">
        <v>14970</v>
      </c>
      <c r="J5030" s="18" t="s">
        <v>14970</v>
      </c>
      <c r="K5030" s="18" t="s">
        <v>4467</v>
      </c>
      <c r="L5030" s="18" t="s">
        <v>34</v>
      </c>
      <c r="M5030" s="20">
        <v>6000000</v>
      </c>
      <c r="N5030" s="20">
        <v>156318</v>
      </c>
      <c r="O5030" s="21">
        <f t="shared" si="234"/>
        <v>236260.3898809524</v>
      </c>
      <c r="P5030" s="22">
        <f t="shared" si="235"/>
        <v>2.6053000000000002</v>
      </c>
      <c r="Q5030" s="20">
        <f t="shared" si="236"/>
        <v>77538.690476190473</v>
      </c>
      <c r="R5030" s="18" t="s">
        <v>14971</v>
      </c>
      <c r="S5030" s="18">
        <v>91</v>
      </c>
    </row>
    <row r="5031" spans="1:19" x14ac:dyDescent="0.25">
      <c r="A5031" s="18" t="s">
        <v>1467</v>
      </c>
      <c r="B5031" s="18" t="s">
        <v>20</v>
      </c>
      <c r="C5031" s="18" t="s">
        <v>67</v>
      </c>
      <c r="D5031" s="18">
        <v>2006</v>
      </c>
      <c r="E5031" s="18">
        <f>VLOOKUP(D5031,'cpi roi'!A:C,2,FALSE)</f>
        <v>201.6</v>
      </c>
      <c r="F5031" s="18" t="s">
        <v>14972</v>
      </c>
      <c r="G5031" s="18">
        <v>6.4</v>
      </c>
      <c r="H5031" s="19">
        <v>20000</v>
      </c>
      <c r="I5031" s="18" t="s">
        <v>14973</v>
      </c>
      <c r="J5031" s="18" t="s">
        <v>14973</v>
      </c>
      <c r="K5031" s="18" t="s">
        <v>164</v>
      </c>
      <c r="L5031" s="18" t="s">
        <v>5820</v>
      </c>
      <c r="M5031" s="20">
        <v>18000000</v>
      </c>
      <c r="N5031" s="20">
        <v>2520835</v>
      </c>
      <c r="O5031" s="21">
        <f t="shared" si="234"/>
        <v>3810012.0262896828</v>
      </c>
      <c r="P5031" s="22">
        <f t="shared" si="235"/>
        <v>14.00463888888889</v>
      </c>
      <c r="Q5031" s="20">
        <f t="shared" si="236"/>
        <v>1250414.1865079366</v>
      </c>
      <c r="R5031" s="18" t="s">
        <v>14974</v>
      </c>
      <c r="S5031" s="18">
        <v>108</v>
      </c>
    </row>
    <row r="5032" spans="1:19" x14ac:dyDescent="0.25">
      <c r="A5032" s="18" t="s">
        <v>14975</v>
      </c>
      <c r="B5032" s="18" t="s">
        <v>20</v>
      </c>
      <c r="C5032" s="18" t="s">
        <v>108</v>
      </c>
      <c r="D5032" s="18">
        <v>2006</v>
      </c>
      <c r="E5032" s="18">
        <f>VLOOKUP(D5032,'cpi roi'!A:C,2,FALSE)</f>
        <v>201.6</v>
      </c>
      <c r="F5032" s="18" t="s">
        <v>14813</v>
      </c>
      <c r="G5032" s="18">
        <v>7</v>
      </c>
      <c r="H5032" s="19">
        <v>25000</v>
      </c>
      <c r="I5032" s="18" t="s">
        <v>14976</v>
      </c>
      <c r="J5032" s="18" t="s">
        <v>14976</v>
      </c>
      <c r="K5032" s="18" t="s">
        <v>4915</v>
      </c>
      <c r="L5032" s="18" t="s">
        <v>34</v>
      </c>
      <c r="M5032" s="20">
        <v>0</v>
      </c>
      <c r="N5032" s="20">
        <v>2035468</v>
      </c>
      <c r="O5032" s="21">
        <f t="shared" si="234"/>
        <v>3076424.1051587304</v>
      </c>
      <c r="P5032" s="22">
        <f t="shared" si="235"/>
        <v>0</v>
      </c>
      <c r="Q5032" s="20">
        <f t="shared" si="236"/>
        <v>1009656.746031746</v>
      </c>
      <c r="R5032" s="18" t="s">
        <v>14432</v>
      </c>
      <c r="S5032" s="18">
        <v>100</v>
      </c>
    </row>
    <row r="5033" spans="1:19" x14ac:dyDescent="0.25">
      <c r="A5033" s="18" t="s">
        <v>14977</v>
      </c>
      <c r="B5033" s="18" t="s">
        <v>341</v>
      </c>
      <c r="C5033" s="18" t="s">
        <v>394</v>
      </c>
      <c r="D5033" s="18">
        <v>2006</v>
      </c>
      <c r="E5033" s="18">
        <f>VLOOKUP(D5033,'cpi roi'!A:C,2,FALSE)</f>
        <v>201.6</v>
      </c>
      <c r="F5033" s="18" t="s">
        <v>14590</v>
      </c>
      <c r="G5033" s="18">
        <v>5.7</v>
      </c>
      <c r="H5033" s="19">
        <v>8300</v>
      </c>
      <c r="I5033" s="18" t="s">
        <v>14978</v>
      </c>
      <c r="J5033" s="18" t="s">
        <v>14979</v>
      </c>
      <c r="K5033" s="18" t="s">
        <v>14980</v>
      </c>
      <c r="L5033" s="18" t="s">
        <v>199</v>
      </c>
      <c r="M5033" s="20">
        <v>35000000</v>
      </c>
      <c r="N5033" s="20">
        <v>16627188</v>
      </c>
      <c r="O5033" s="21">
        <f t="shared" si="234"/>
        <v>25130477.101190478</v>
      </c>
      <c r="P5033" s="22">
        <f t="shared" si="235"/>
        <v>47.506251428571424</v>
      </c>
      <c r="Q5033" s="20">
        <f t="shared" si="236"/>
        <v>8247613.0952380951</v>
      </c>
      <c r="R5033" s="18" t="s">
        <v>14981</v>
      </c>
      <c r="S5033" s="18">
        <v>87</v>
      </c>
    </row>
    <row r="5034" spans="1:19" x14ac:dyDescent="0.25">
      <c r="A5034" s="18" t="s">
        <v>14982</v>
      </c>
      <c r="B5034" s="18" t="s">
        <v>20</v>
      </c>
      <c r="C5034" s="18" t="s">
        <v>45</v>
      </c>
      <c r="D5034" s="18">
        <v>2006</v>
      </c>
      <c r="E5034" s="18">
        <f>VLOOKUP(D5034,'cpi roi'!A:C,2,FALSE)</f>
        <v>201.6</v>
      </c>
      <c r="F5034" s="18" t="s">
        <v>14983</v>
      </c>
      <c r="G5034" s="18">
        <v>6.5</v>
      </c>
      <c r="H5034" s="19">
        <v>37000</v>
      </c>
      <c r="I5034" s="18" t="s">
        <v>14984</v>
      </c>
      <c r="J5034" s="18" t="s">
        <v>14985</v>
      </c>
      <c r="K5034" s="18" t="s">
        <v>14986</v>
      </c>
      <c r="L5034" s="18" t="s">
        <v>26</v>
      </c>
      <c r="M5034" s="20">
        <v>0</v>
      </c>
      <c r="N5034" s="20">
        <v>5515163</v>
      </c>
      <c r="O5034" s="21">
        <f t="shared" si="234"/>
        <v>8335665.5064484132</v>
      </c>
      <c r="P5034" s="22">
        <f t="shared" si="235"/>
        <v>0</v>
      </c>
      <c r="Q5034" s="20">
        <f t="shared" si="236"/>
        <v>2735695.9325396824</v>
      </c>
      <c r="R5034" s="18" t="s">
        <v>14987</v>
      </c>
      <c r="S5034" s="18">
        <v>96</v>
      </c>
    </row>
    <row r="5035" spans="1:19" x14ac:dyDescent="0.25">
      <c r="A5035" s="18" t="s">
        <v>14988</v>
      </c>
      <c r="B5035" s="18" t="s">
        <v>452</v>
      </c>
      <c r="C5035" s="18" t="s">
        <v>21</v>
      </c>
      <c r="D5035" s="18">
        <v>2006</v>
      </c>
      <c r="E5035" s="18">
        <f>VLOOKUP(D5035,'cpi roi'!A:C,2,FALSE)</f>
        <v>201.6</v>
      </c>
      <c r="F5035" s="18" t="s">
        <v>14989</v>
      </c>
      <c r="G5035" s="18">
        <v>6.3</v>
      </c>
      <c r="H5035" s="19">
        <v>12000</v>
      </c>
      <c r="I5035" s="18" t="s">
        <v>14990</v>
      </c>
      <c r="J5035" s="18" t="s">
        <v>14990</v>
      </c>
      <c r="K5035" s="18" t="s">
        <v>14991</v>
      </c>
      <c r="L5035" s="18" t="s">
        <v>34</v>
      </c>
      <c r="M5035" s="20">
        <v>1000000</v>
      </c>
      <c r="N5035" s="20">
        <v>0</v>
      </c>
      <c r="O5035" s="21">
        <f t="shared" si="234"/>
        <v>0</v>
      </c>
      <c r="P5035" s="22">
        <f t="shared" si="235"/>
        <v>0</v>
      </c>
      <c r="Q5035" s="20">
        <f t="shared" si="236"/>
        <v>0</v>
      </c>
      <c r="R5035" s="18" t="s">
        <v>14992</v>
      </c>
      <c r="S5035" s="18">
        <v>77</v>
      </c>
    </row>
    <row r="5036" spans="1:19" x14ac:dyDescent="0.25">
      <c r="A5036" s="18" t="s">
        <v>14993</v>
      </c>
      <c r="B5036" s="18" t="s">
        <v>452</v>
      </c>
      <c r="C5036" s="18" t="s">
        <v>21</v>
      </c>
      <c r="D5036" s="18">
        <v>2006</v>
      </c>
      <c r="E5036" s="18">
        <f>VLOOKUP(D5036,'cpi roi'!A:C,2,FALSE)</f>
        <v>201.6</v>
      </c>
      <c r="F5036" s="18" t="s">
        <v>14994</v>
      </c>
      <c r="G5036" s="18">
        <v>6.1</v>
      </c>
      <c r="H5036" s="19">
        <v>19000</v>
      </c>
      <c r="I5036" s="18" t="s">
        <v>10294</v>
      </c>
      <c r="J5036" s="18" t="s">
        <v>10294</v>
      </c>
      <c r="K5036" s="18" t="s">
        <v>10295</v>
      </c>
      <c r="L5036" s="18" t="s">
        <v>10296</v>
      </c>
      <c r="M5036" s="20">
        <v>0</v>
      </c>
      <c r="N5036" s="20">
        <v>25229168</v>
      </c>
      <c r="O5036" s="21">
        <f t="shared" si="234"/>
        <v>38131584.769841269</v>
      </c>
      <c r="P5036" s="22">
        <f t="shared" si="235"/>
        <v>0</v>
      </c>
      <c r="Q5036" s="20">
        <f t="shared" si="236"/>
        <v>12514468.253968254</v>
      </c>
      <c r="R5036" s="18" t="s">
        <v>10297</v>
      </c>
      <c r="S5036" s="18">
        <v>193</v>
      </c>
    </row>
    <row r="5037" spans="1:19" x14ac:dyDescent="0.25">
      <c r="A5037" s="18" t="s">
        <v>14995</v>
      </c>
      <c r="B5037" s="18" t="s">
        <v>2711</v>
      </c>
      <c r="C5037" s="18" t="s">
        <v>21</v>
      </c>
      <c r="D5037" s="18">
        <v>2006</v>
      </c>
      <c r="E5037" s="18">
        <f>VLOOKUP(D5037,'cpi roi'!A:C,2,FALSE)</f>
        <v>201.6</v>
      </c>
      <c r="F5037" s="18" t="s">
        <v>14996</v>
      </c>
      <c r="G5037" s="18">
        <v>6.8</v>
      </c>
      <c r="H5037" s="19">
        <v>7000</v>
      </c>
      <c r="I5037" s="18" t="s">
        <v>8435</v>
      </c>
      <c r="J5037" s="18" t="s">
        <v>14997</v>
      </c>
      <c r="K5037" s="18" t="s">
        <v>14998</v>
      </c>
      <c r="L5037" s="18" t="s">
        <v>34</v>
      </c>
      <c r="M5037" s="20">
        <v>300000</v>
      </c>
      <c r="N5037" s="20">
        <v>301047</v>
      </c>
      <c r="O5037" s="21">
        <f t="shared" si="234"/>
        <v>455005.06398809527</v>
      </c>
      <c r="P5037" s="22">
        <f t="shared" si="235"/>
        <v>100.349</v>
      </c>
      <c r="Q5037" s="20">
        <f t="shared" si="236"/>
        <v>149328.86904761905</v>
      </c>
      <c r="R5037" s="18" t="s">
        <v>14999</v>
      </c>
      <c r="S5037" s="18">
        <v>76</v>
      </c>
    </row>
    <row r="5038" spans="1:19" x14ac:dyDescent="0.25">
      <c r="A5038" s="18" t="s">
        <v>15000</v>
      </c>
      <c r="B5038" s="18" t="s">
        <v>2004</v>
      </c>
      <c r="C5038" s="18" t="s">
        <v>56</v>
      </c>
      <c r="D5038" s="18">
        <v>2006</v>
      </c>
      <c r="E5038" s="18">
        <f>VLOOKUP(D5038,'cpi roi'!A:C,2,FALSE)</f>
        <v>201.6</v>
      </c>
      <c r="F5038" s="18" t="s">
        <v>14813</v>
      </c>
      <c r="G5038" s="18">
        <v>5.0999999999999996</v>
      </c>
      <c r="H5038" s="19">
        <v>48000</v>
      </c>
      <c r="I5038" s="18" t="s">
        <v>12717</v>
      </c>
      <c r="J5038" s="18" t="s">
        <v>13678</v>
      </c>
      <c r="K5038" s="18" t="s">
        <v>14084</v>
      </c>
      <c r="L5038" s="18" t="s">
        <v>34</v>
      </c>
      <c r="M5038" s="20">
        <v>20000000</v>
      </c>
      <c r="N5038" s="20">
        <v>70711175</v>
      </c>
      <c r="O5038" s="21">
        <f t="shared" si="234"/>
        <v>106873487.21478175</v>
      </c>
      <c r="P5038" s="22">
        <f t="shared" si="235"/>
        <v>353.55587500000001</v>
      </c>
      <c r="Q5038" s="20">
        <f t="shared" si="236"/>
        <v>35074987.599206351</v>
      </c>
      <c r="R5038" s="18" t="s">
        <v>35</v>
      </c>
      <c r="S5038" s="18">
        <v>102</v>
      </c>
    </row>
    <row r="5039" spans="1:19" x14ac:dyDescent="0.25">
      <c r="A5039" s="18" t="s">
        <v>15001</v>
      </c>
      <c r="B5039" s="18" t="s">
        <v>2004</v>
      </c>
      <c r="C5039" s="18" t="s">
        <v>45</v>
      </c>
      <c r="D5039" s="18">
        <v>2006</v>
      </c>
      <c r="E5039" s="18">
        <f>VLOOKUP(D5039,'cpi roi'!A:C,2,FALSE)</f>
        <v>201.6</v>
      </c>
      <c r="F5039" s="18" t="s">
        <v>14579</v>
      </c>
      <c r="G5039" s="18">
        <v>6.3</v>
      </c>
      <c r="H5039" s="19">
        <v>14000</v>
      </c>
      <c r="I5039" s="18" t="s">
        <v>2074</v>
      </c>
      <c r="J5039" s="18" t="s">
        <v>2074</v>
      </c>
      <c r="K5039" s="18" t="s">
        <v>15002</v>
      </c>
      <c r="L5039" s="18" t="s">
        <v>34</v>
      </c>
      <c r="M5039" s="20">
        <v>12000000</v>
      </c>
      <c r="N5039" s="20">
        <v>5925637</v>
      </c>
      <c r="O5039" s="21">
        <f t="shared" si="234"/>
        <v>8956059.4935515877</v>
      </c>
      <c r="P5039" s="22">
        <f t="shared" si="235"/>
        <v>49.380308333333332</v>
      </c>
      <c r="Q5039" s="20">
        <f t="shared" si="236"/>
        <v>2939304.0674603176</v>
      </c>
      <c r="R5039" s="18" t="s">
        <v>13901</v>
      </c>
      <c r="S5039" s="18">
        <v>86</v>
      </c>
    </row>
    <row r="5040" spans="1:19" x14ac:dyDescent="0.25">
      <c r="A5040" s="18" t="s">
        <v>15003</v>
      </c>
      <c r="B5040" s="18" t="s">
        <v>2004</v>
      </c>
      <c r="C5040" s="18" t="s">
        <v>38</v>
      </c>
      <c r="D5040" s="18">
        <v>2006</v>
      </c>
      <c r="E5040" s="18">
        <f>VLOOKUP(D5040,'cpi roi'!A:C,2,FALSE)</f>
        <v>201.6</v>
      </c>
      <c r="F5040" s="18" t="s">
        <v>14587</v>
      </c>
      <c r="G5040" s="18">
        <v>6.1</v>
      </c>
      <c r="H5040" s="19">
        <v>49000</v>
      </c>
      <c r="I5040" s="18" t="s">
        <v>12990</v>
      </c>
      <c r="J5040" s="18" t="s">
        <v>13592</v>
      </c>
      <c r="K5040" s="18" t="s">
        <v>1824</v>
      </c>
      <c r="L5040" s="18" t="s">
        <v>34</v>
      </c>
      <c r="M5040" s="20">
        <v>60000000</v>
      </c>
      <c r="N5040" s="20">
        <v>78810595</v>
      </c>
      <c r="O5040" s="21">
        <f t="shared" si="234"/>
        <v>119115021.31200397</v>
      </c>
      <c r="P5040" s="22">
        <f t="shared" si="235"/>
        <v>131.35099166666666</v>
      </c>
      <c r="Q5040" s="20">
        <f t="shared" si="236"/>
        <v>39092557.043650791</v>
      </c>
      <c r="R5040" s="18" t="s">
        <v>184</v>
      </c>
      <c r="S5040" s="18">
        <v>108</v>
      </c>
    </row>
    <row r="5041" spans="1:19" x14ac:dyDescent="0.25">
      <c r="A5041" s="18" t="s">
        <v>15004</v>
      </c>
      <c r="B5041" s="18" t="s">
        <v>20</v>
      </c>
      <c r="C5041" s="18" t="s">
        <v>38</v>
      </c>
      <c r="D5041" s="18">
        <v>2006</v>
      </c>
      <c r="E5041" s="18">
        <f>VLOOKUP(D5041,'cpi roi'!A:C,2,FALSE)</f>
        <v>201.6</v>
      </c>
      <c r="F5041" s="18" t="s">
        <v>15005</v>
      </c>
      <c r="G5041" s="18">
        <v>5.0999999999999996</v>
      </c>
      <c r="H5041" s="19">
        <v>13000</v>
      </c>
      <c r="I5041" s="18" t="s">
        <v>15006</v>
      </c>
      <c r="J5041" s="18" t="s">
        <v>5356</v>
      </c>
      <c r="K5041" s="18" t="s">
        <v>11657</v>
      </c>
      <c r="L5041" s="18" t="s">
        <v>5820</v>
      </c>
      <c r="M5041" s="20">
        <v>0</v>
      </c>
      <c r="N5041" s="20">
        <v>1689984</v>
      </c>
      <c r="O5041" s="21">
        <f t="shared" si="234"/>
        <v>2554256.5714285714</v>
      </c>
      <c r="P5041" s="22">
        <f t="shared" si="235"/>
        <v>0</v>
      </c>
      <c r="Q5041" s="20">
        <f t="shared" si="236"/>
        <v>838285.71428571432</v>
      </c>
      <c r="R5041" s="18" t="s">
        <v>15007</v>
      </c>
      <c r="S5041" s="18">
        <v>91</v>
      </c>
    </row>
    <row r="5042" spans="1:19" x14ac:dyDescent="0.25">
      <c r="A5042" s="18" t="s">
        <v>15008</v>
      </c>
      <c r="B5042" s="18" t="s">
        <v>20</v>
      </c>
      <c r="C5042" s="18" t="s">
        <v>38</v>
      </c>
      <c r="D5042" s="18">
        <v>2006</v>
      </c>
      <c r="E5042" s="18">
        <f>VLOOKUP(D5042,'cpi roi'!A:C,2,FALSE)</f>
        <v>201.6</v>
      </c>
      <c r="F5042" s="18" t="s">
        <v>15009</v>
      </c>
      <c r="G5042" s="18">
        <v>4.5999999999999996</v>
      </c>
      <c r="H5042" s="19">
        <v>13000</v>
      </c>
      <c r="I5042" s="18" t="s">
        <v>5445</v>
      </c>
      <c r="J5042" s="18" t="s">
        <v>9129</v>
      </c>
      <c r="K5042" s="18" t="s">
        <v>15010</v>
      </c>
      <c r="L5042" s="18" t="s">
        <v>199</v>
      </c>
      <c r="M5042" s="20">
        <v>0</v>
      </c>
      <c r="N5042" s="20">
        <v>3269736</v>
      </c>
      <c r="O5042" s="21">
        <f t="shared" si="234"/>
        <v>4941907.5357142864</v>
      </c>
      <c r="P5042" s="22">
        <f t="shared" si="235"/>
        <v>0</v>
      </c>
      <c r="Q5042" s="20">
        <f t="shared" si="236"/>
        <v>1621892.857142857</v>
      </c>
      <c r="R5042" s="18" t="s">
        <v>14705</v>
      </c>
      <c r="S5042" s="18">
        <v>110</v>
      </c>
    </row>
    <row r="5043" spans="1:19" x14ac:dyDescent="0.25">
      <c r="A5043" s="18" t="s">
        <v>15011</v>
      </c>
      <c r="B5043" s="18" t="s">
        <v>37</v>
      </c>
      <c r="C5043" s="18" t="s">
        <v>29</v>
      </c>
      <c r="D5043" s="18">
        <v>2006</v>
      </c>
      <c r="E5043" s="18">
        <f>VLOOKUP(D5043,'cpi roi'!A:C,2,FALSE)</f>
        <v>201.6</v>
      </c>
      <c r="F5043" s="18" t="s">
        <v>14329</v>
      </c>
      <c r="G5043" s="18">
        <v>5.5</v>
      </c>
      <c r="H5043" s="19">
        <v>8000</v>
      </c>
      <c r="I5043" s="18" t="s">
        <v>15012</v>
      </c>
      <c r="J5043" s="18" t="s">
        <v>15012</v>
      </c>
      <c r="K5043" s="18" t="s">
        <v>15013</v>
      </c>
      <c r="L5043" s="18" t="s">
        <v>34</v>
      </c>
      <c r="M5043" s="20">
        <v>15000000</v>
      </c>
      <c r="N5043" s="20">
        <v>8224998</v>
      </c>
      <c r="O5043" s="21">
        <f t="shared" si="234"/>
        <v>12431333.782738095</v>
      </c>
      <c r="P5043" s="22">
        <f t="shared" si="235"/>
        <v>54.833319999999993</v>
      </c>
      <c r="Q5043" s="20">
        <f t="shared" si="236"/>
        <v>4079860.1190476189</v>
      </c>
      <c r="R5043" s="18" t="s">
        <v>15014</v>
      </c>
      <c r="S5043" s="18">
        <v>91</v>
      </c>
    </row>
    <row r="5044" spans="1:19" x14ac:dyDescent="0.25">
      <c r="A5044" s="18" t="s">
        <v>15015</v>
      </c>
      <c r="B5044" s="18" t="s">
        <v>37</v>
      </c>
      <c r="C5044" s="18" t="s">
        <v>394</v>
      </c>
      <c r="D5044" s="18">
        <v>2006</v>
      </c>
      <c r="E5044" s="18">
        <f>VLOOKUP(D5044,'cpi roi'!A:C,2,FALSE)</f>
        <v>201.6</v>
      </c>
      <c r="F5044" s="18" t="s">
        <v>14504</v>
      </c>
      <c r="G5044" s="18">
        <v>5</v>
      </c>
      <c r="H5044" s="19">
        <v>40000</v>
      </c>
      <c r="I5044" s="18" t="s">
        <v>11003</v>
      </c>
      <c r="J5044" s="18" t="s">
        <v>4392</v>
      </c>
      <c r="K5044" s="18" t="s">
        <v>11281</v>
      </c>
      <c r="L5044" s="18" t="s">
        <v>26</v>
      </c>
      <c r="M5044" s="20">
        <v>60000000</v>
      </c>
      <c r="N5044" s="20">
        <v>143325970</v>
      </c>
      <c r="O5044" s="21">
        <f t="shared" si="234"/>
        <v>216624122.31646827</v>
      </c>
      <c r="P5044" s="22">
        <f t="shared" si="235"/>
        <v>238.87661666666668</v>
      </c>
      <c r="Q5044" s="20">
        <f t="shared" si="236"/>
        <v>71094231.150793657</v>
      </c>
      <c r="R5044" s="18" t="s">
        <v>184</v>
      </c>
      <c r="S5044" s="18">
        <v>82</v>
      </c>
    </row>
    <row r="5045" spans="1:19" x14ac:dyDescent="0.25">
      <c r="A5045" s="18" t="s">
        <v>15016</v>
      </c>
      <c r="B5045" s="18" t="s">
        <v>20</v>
      </c>
      <c r="C5045" s="18" t="s">
        <v>21</v>
      </c>
      <c r="D5045" s="18">
        <v>2007</v>
      </c>
      <c r="E5045" s="18">
        <f>VLOOKUP(D5045,'cpi roi'!A:C,2,FALSE)</f>
        <v>207.3</v>
      </c>
      <c r="F5045" s="18" t="s">
        <v>15017</v>
      </c>
      <c r="G5045" s="18">
        <v>8.1999999999999993</v>
      </c>
      <c r="H5045" s="19">
        <v>535000</v>
      </c>
      <c r="I5045" s="18" t="s">
        <v>9099</v>
      </c>
      <c r="J5045" s="18" t="s">
        <v>9099</v>
      </c>
      <c r="K5045" s="18" t="s">
        <v>4579</v>
      </c>
      <c r="L5045" s="18" t="s">
        <v>34</v>
      </c>
      <c r="M5045" s="20">
        <v>25000000</v>
      </c>
      <c r="N5045" s="20">
        <v>76182388</v>
      </c>
      <c r="O5045" s="21">
        <f t="shared" si="234"/>
        <v>111976717.91413409</v>
      </c>
      <c r="P5045" s="22">
        <f t="shared" si="235"/>
        <v>304.72955200000001</v>
      </c>
      <c r="Q5045" s="20">
        <f t="shared" si="236"/>
        <v>36749825.373854317</v>
      </c>
      <c r="R5045" s="18" t="s">
        <v>15018</v>
      </c>
      <c r="S5045" s="18">
        <v>158</v>
      </c>
    </row>
    <row r="5046" spans="1:19" x14ac:dyDescent="0.25">
      <c r="A5046" s="18" t="s">
        <v>15019</v>
      </c>
      <c r="B5046" s="18" t="s">
        <v>20</v>
      </c>
      <c r="C5046" s="18" t="s">
        <v>108</v>
      </c>
      <c r="D5046" s="18">
        <v>2007</v>
      </c>
      <c r="E5046" s="18">
        <f>VLOOKUP(D5046,'cpi roi'!A:C,2,FALSE)</f>
        <v>207.3</v>
      </c>
      <c r="F5046" s="18" t="s">
        <v>15020</v>
      </c>
      <c r="G5046" s="18">
        <v>8.1</v>
      </c>
      <c r="H5046" s="19">
        <v>886000</v>
      </c>
      <c r="I5046" s="18" t="s">
        <v>2927</v>
      </c>
      <c r="J5046" s="18" t="s">
        <v>2099</v>
      </c>
      <c r="K5046" s="18" t="s">
        <v>1881</v>
      </c>
      <c r="L5046" s="18" t="s">
        <v>34</v>
      </c>
      <c r="M5046" s="20">
        <v>25000000</v>
      </c>
      <c r="N5046" s="20">
        <v>171627166</v>
      </c>
      <c r="O5046" s="21">
        <f t="shared" si="234"/>
        <v>252266268.59720209</v>
      </c>
      <c r="P5046" s="22">
        <f t="shared" si="235"/>
        <v>686.50866400000007</v>
      </c>
      <c r="Q5046" s="20">
        <f t="shared" si="236"/>
        <v>82791686.444766045</v>
      </c>
      <c r="R5046" s="18" t="s">
        <v>15018</v>
      </c>
      <c r="S5046" s="18">
        <v>122</v>
      </c>
    </row>
    <row r="5047" spans="1:19" x14ac:dyDescent="0.25">
      <c r="A5047" s="18" t="s">
        <v>15021</v>
      </c>
      <c r="B5047" s="18" t="s">
        <v>2004</v>
      </c>
      <c r="C5047" s="18" t="s">
        <v>29</v>
      </c>
      <c r="D5047" s="18">
        <v>2007</v>
      </c>
      <c r="E5047" s="18">
        <f>VLOOKUP(D5047,'cpi roi'!A:C,2,FALSE)</f>
        <v>207.3</v>
      </c>
      <c r="F5047" s="18" t="s">
        <v>15009</v>
      </c>
      <c r="G5047" s="18">
        <v>7.6</v>
      </c>
      <c r="H5047" s="19">
        <v>260000</v>
      </c>
      <c r="I5047" s="18" t="s">
        <v>13533</v>
      </c>
      <c r="J5047" s="18" t="s">
        <v>15022</v>
      </c>
      <c r="K5047" s="18" t="s">
        <v>15023</v>
      </c>
      <c r="L5047" s="18" t="s">
        <v>26</v>
      </c>
      <c r="M5047" s="20">
        <v>70000000</v>
      </c>
      <c r="N5047" s="20">
        <v>137515140</v>
      </c>
      <c r="O5047" s="21">
        <f t="shared" si="234"/>
        <v>202126691.54848045</v>
      </c>
      <c r="P5047" s="22">
        <f t="shared" si="235"/>
        <v>196.4502</v>
      </c>
      <c r="Q5047" s="20">
        <f t="shared" si="236"/>
        <v>66336295.224312589</v>
      </c>
      <c r="R5047" s="18" t="s">
        <v>48</v>
      </c>
      <c r="S5047" s="18">
        <v>127</v>
      </c>
    </row>
    <row r="5048" spans="1:19" x14ac:dyDescent="0.25">
      <c r="A5048" s="18" t="s">
        <v>15024</v>
      </c>
      <c r="B5048" s="18" t="s">
        <v>20</v>
      </c>
      <c r="C5048" s="18" t="s">
        <v>108</v>
      </c>
      <c r="D5048" s="18">
        <v>2007</v>
      </c>
      <c r="E5048" s="18">
        <f>VLOOKUP(D5048,'cpi roi'!A:C,2,FALSE)</f>
        <v>207.3</v>
      </c>
      <c r="F5048" s="18" t="s">
        <v>15025</v>
      </c>
      <c r="G5048" s="18">
        <v>7.6</v>
      </c>
      <c r="H5048" s="19">
        <v>258000</v>
      </c>
      <c r="I5048" s="18" t="s">
        <v>9663</v>
      </c>
      <c r="J5048" s="18" t="s">
        <v>9663</v>
      </c>
      <c r="K5048" s="18" t="s">
        <v>5224</v>
      </c>
      <c r="L5048" s="18" t="s">
        <v>34</v>
      </c>
      <c r="M5048" s="20">
        <v>19000000</v>
      </c>
      <c r="N5048" s="20">
        <v>34612443</v>
      </c>
      <c r="O5048" s="21">
        <f t="shared" si="234"/>
        <v>50875115.205499269</v>
      </c>
      <c r="P5048" s="22">
        <f t="shared" si="235"/>
        <v>182.17075263157895</v>
      </c>
      <c r="Q5048" s="20">
        <f t="shared" si="236"/>
        <v>16696788.712011578</v>
      </c>
      <c r="R5048" s="18" t="s">
        <v>3747</v>
      </c>
      <c r="S5048" s="18">
        <v>114</v>
      </c>
    </row>
    <row r="5049" spans="1:19" x14ac:dyDescent="0.25">
      <c r="A5049" s="18" t="s">
        <v>15026</v>
      </c>
      <c r="B5049" s="18" t="s">
        <v>2004</v>
      </c>
      <c r="C5049" s="18" t="s">
        <v>108</v>
      </c>
      <c r="D5049" s="18">
        <v>2007</v>
      </c>
      <c r="E5049" s="18">
        <f>VLOOKUP(D5049,'cpi roi'!A:C,2,FALSE)</f>
        <v>207.3</v>
      </c>
      <c r="F5049" s="18" t="s">
        <v>15027</v>
      </c>
      <c r="G5049" s="18">
        <v>6.8</v>
      </c>
      <c r="H5049" s="19">
        <v>226000</v>
      </c>
      <c r="I5049" s="18" t="s">
        <v>12714</v>
      </c>
      <c r="J5049" s="18" t="s">
        <v>15028</v>
      </c>
      <c r="K5049" s="18" t="s">
        <v>12997</v>
      </c>
      <c r="L5049" s="18" t="s">
        <v>34</v>
      </c>
      <c r="M5049" s="20">
        <v>20000000</v>
      </c>
      <c r="N5049" s="20">
        <v>118114220</v>
      </c>
      <c r="O5049" s="21">
        <f t="shared" si="234"/>
        <v>173610240.39556196</v>
      </c>
      <c r="P5049" s="22">
        <f t="shared" si="235"/>
        <v>590.5711</v>
      </c>
      <c r="Q5049" s="20">
        <f t="shared" si="236"/>
        <v>56977433.671008199</v>
      </c>
      <c r="R5049" s="18" t="s">
        <v>9689</v>
      </c>
      <c r="S5049" s="18">
        <v>105</v>
      </c>
    </row>
    <row r="5050" spans="1:19" x14ac:dyDescent="0.25">
      <c r="A5050" s="18" t="s">
        <v>15029</v>
      </c>
      <c r="B5050" s="18" t="s">
        <v>20</v>
      </c>
      <c r="C5050" s="18" t="s">
        <v>108</v>
      </c>
      <c r="D5050" s="18">
        <v>2007</v>
      </c>
      <c r="E5050" s="18">
        <f>VLOOKUP(D5050,'cpi roi'!A:C,2,FALSE)</f>
        <v>207.3</v>
      </c>
      <c r="F5050" s="18" t="s">
        <v>14688</v>
      </c>
      <c r="G5050" s="18">
        <v>7.7</v>
      </c>
      <c r="H5050" s="19">
        <v>486000</v>
      </c>
      <c r="I5050" s="18" t="s">
        <v>6821</v>
      </c>
      <c r="J5050" s="18" t="s">
        <v>13164</v>
      </c>
      <c r="K5050" s="18" t="s">
        <v>10808</v>
      </c>
      <c r="L5050" s="18" t="s">
        <v>34</v>
      </c>
      <c r="M5050" s="20">
        <v>65000000</v>
      </c>
      <c r="N5050" s="20">
        <v>84785914</v>
      </c>
      <c r="O5050" s="21">
        <f t="shared" si="234"/>
        <v>124622614.54799806</v>
      </c>
      <c r="P5050" s="22">
        <f t="shared" si="235"/>
        <v>130.4398676923077</v>
      </c>
      <c r="Q5050" s="20">
        <f t="shared" si="236"/>
        <v>40900103.232030876</v>
      </c>
      <c r="R5050" s="18" t="s">
        <v>48</v>
      </c>
      <c r="S5050" s="18">
        <v>157</v>
      </c>
    </row>
    <row r="5051" spans="1:19" x14ac:dyDescent="0.25">
      <c r="A5051" s="18" t="s">
        <v>15030</v>
      </c>
      <c r="B5051" s="18" t="s">
        <v>20</v>
      </c>
      <c r="C5051" s="18" t="s">
        <v>45</v>
      </c>
      <c r="D5051" s="18">
        <v>2007</v>
      </c>
      <c r="E5051" s="18">
        <f>VLOOKUP(D5051,'cpi roi'!A:C,2,FALSE)</f>
        <v>207.3</v>
      </c>
      <c r="F5051" s="18" t="s">
        <v>15031</v>
      </c>
      <c r="G5051" s="18">
        <v>7.6</v>
      </c>
      <c r="H5051" s="19">
        <v>535000</v>
      </c>
      <c r="I5051" s="18" t="s">
        <v>9353</v>
      </c>
      <c r="J5051" s="18" t="s">
        <v>15032</v>
      </c>
      <c r="K5051" s="18" t="s">
        <v>15033</v>
      </c>
      <c r="L5051" s="18" t="s">
        <v>34</v>
      </c>
      <c r="M5051" s="20">
        <v>20000000</v>
      </c>
      <c r="N5051" s="20">
        <v>170812526</v>
      </c>
      <c r="O5051" s="21">
        <f t="shared" si="234"/>
        <v>251068869.61987454</v>
      </c>
      <c r="P5051" s="22">
        <f t="shared" si="235"/>
        <v>854.0626299999999</v>
      </c>
      <c r="Q5051" s="20">
        <f t="shared" si="236"/>
        <v>82398710.082006752</v>
      </c>
      <c r="R5051" s="18" t="s">
        <v>35</v>
      </c>
      <c r="S5051" s="18">
        <v>113</v>
      </c>
    </row>
    <row r="5052" spans="1:19" x14ac:dyDescent="0.25">
      <c r="A5052" s="18" t="s">
        <v>15034</v>
      </c>
      <c r="B5052" s="18" t="s">
        <v>2004</v>
      </c>
      <c r="C5052" s="18" t="s">
        <v>38</v>
      </c>
      <c r="D5052" s="18">
        <v>2007</v>
      </c>
      <c r="E5052" s="18">
        <f>VLOOKUP(D5052,'cpi roi'!A:C,2,FALSE)</f>
        <v>207.3</v>
      </c>
      <c r="F5052" s="18" t="s">
        <v>15035</v>
      </c>
      <c r="G5052" s="18">
        <v>7</v>
      </c>
      <c r="H5052" s="19">
        <v>607000</v>
      </c>
      <c r="I5052" s="18" t="s">
        <v>8514</v>
      </c>
      <c r="J5052" s="18" t="s">
        <v>14199</v>
      </c>
      <c r="K5052" s="18" t="s">
        <v>12997</v>
      </c>
      <c r="L5052" s="18" t="s">
        <v>34</v>
      </c>
      <c r="M5052" s="20">
        <v>150000000</v>
      </c>
      <c r="N5052" s="20">
        <v>709709780</v>
      </c>
      <c r="O5052" s="21">
        <f t="shared" si="234"/>
        <v>1043167245.3738542</v>
      </c>
      <c r="P5052" s="22">
        <f t="shared" si="235"/>
        <v>473.13985333333335</v>
      </c>
      <c r="Q5052" s="20">
        <f t="shared" si="236"/>
        <v>342358794.01833093</v>
      </c>
      <c r="R5052" s="18" t="s">
        <v>9689</v>
      </c>
      <c r="S5052" s="18">
        <v>144</v>
      </c>
    </row>
    <row r="5053" spans="1:19" x14ac:dyDescent="0.25">
      <c r="A5053" s="18" t="s">
        <v>15036</v>
      </c>
      <c r="B5053" s="18" t="s">
        <v>2004</v>
      </c>
      <c r="C5053" s="18" t="s">
        <v>38</v>
      </c>
      <c r="D5053" s="18">
        <v>2007</v>
      </c>
      <c r="E5053" s="18">
        <f>VLOOKUP(D5053,'cpi roi'!A:C,2,FALSE)</f>
        <v>207.3</v>
      </c>
      <c r="F5053" s="18" t="s">
        <v>15037</v>
      </c>
      <c r="G5053" s="18">
        <v>7.5</v>
      </c>
      <c r="H5053" s="19">
        <v>527000</v>
      </c>
      <c r="I5053" s="18" t="s">
        <v>15038</v>
      </c>
      <c r="J5053" s="18" t="s">
        <v>9384</v>
      </c>
      <c r="K5053" s="18" t="s">
        <v>11817</v>
      </c>
      <c r="L5053" s="18" t="s">
        <v>26</v>
      </c>
      <c r="M5053" s="20">
        <v>150000000</v>
      </c>
      <c r="N5053" s="20">
        <v>942172396</v>
      </c>
      <c r="O5053" s="21">
        <f t="shared" si="234"/>
        <v>1384852528.0328026</v>
      </c>
      <c r="P5053" s="22">
        <f t="shared" si="235"/>
        <v>628.11493066666662</v>
      </c>
      <c r="Q5053" s="20">
        <f t="shared" si="236"/>
        <v>454497055.47515678</v>
      </c>
      <c r="R5053" s="18" t="s">
        <v>27</v>
      </c>
      <c r="S5053" s="18">
        <v>138</v>
      </c>
    </row>
    <row r="5054" spans="1:19" x14ac:dyDescent="0.25">
      <c r="A5054" s="18" t="s">
        <v>15039</v>
      </c>
      <c r="B5054" s="18" t="s">
        <v>20</v>
      </c>
      <c r="C5054" s="18" t="s">
        <v>29</v>
      </c>
      <c r="D5054" s="18">
        <v>2007</v>
      </c>
      <c r="E5054" s="18">
        <f>VLOOKUP(D5054,'cpi roi'!A:C,2,FALSE)</f>
        <v>207.3</v>
      </c>
      <c r="F5054" s="18" t="s">
        <v>15025</v>
      </c>
      <c r="G5054" s="18">
        <v>8.1</v>
      </c>
      <c r="H5054" s="19">
        <v>588000</v>
      </c>
      <c r="I5054" s="18" t="s">
        <v>992</v>
      </c>
      <c r="J5054" s="18" t="s">
        <v>992</v>
      </c>
      <c r="K5054" s="18" t="s">
        <v>13463</v>
      </c>
      <c r="L5054" s="18" t="s">
        <v>34</v>
      </c>
      <c r="M5054" s="20">
        <v>15000000</v>
      </c>
      <c r="N5054" s="20">
        <v>56675895</v>
      </c>
      <c r="O5054" s="21">
        <f t="shared" si="234"/>
        <v>83305090.238784358</v>
      </c>
      <c r="P5054" s="22">
        <f t="shared" si="235"/>
        <v>377.83929999999998</v>
      </c>
      <c r="Q5054" s="20">
        <f t="shared" si="236"/>
        <v>27340036.179450072</v>
      </c>
      <c r="R5054" s="18" t="s">
        <v>15018</v>
      </c>
      <c r="S5054" s="18">
        <v>148</v>
      </c>
    </row>
    <row r="5055" spans="1:19" x14ac:dyDescent="0.25">
      <c r="A5055" s="18" t="s">
        <v>15040</v>
      </c>
      <c r="B5055" s="18" t="s">
        <v>341</v>
      </c>
      <c r="C5055" s="18" t="s">
        <v>394</v>
      </c>
      <c r="D5055" s="18">
        <v>2007</v>
      </c>
      <c r="E5055" s="18">
        <f>VLOOKUP(D5055,'cpi roi'!A:C,2,FALSE)</f>
        <v>207.3</v>
      </c>
      <c r="F5055" s="18" t="s">
        <v>15041</v>
      </c>
      <c r="G5055" s="18">
        <v>8</v>
      </c>
      <c r="H5055" s="19">
        <v>660000</v>
      </c>
      <c r="I5055" s="18" t="s">
        <v>10737</v>
      </c>
      <c r="J5055" s="18" t="s">
        <v>10737</v>
      </c>
      <c r="K5055" s="18" t="s">
        <v>15042</v>
      </c>
      <c r="L5055" s="18" t="s">
        <v>34</v>
      </c>
      <c r="M5055" s="20">
        <v>150000000</v>
      </c>
      <c r="N5055" s="20">
        <v>623726085</v>
      </c>
      <c r="O5055" s="21">
        <f t="shared" si="234"/>
        <v>916784071.87409544</v>
      </c>
      <c r="P5055" s="22">
        <f t="shared" si="235"/>
        <v>415.81739000000005</v>
      </c>
      <c r="Q5055" s="20">
        <f t="shared" si="236"/>
        <v>300880890.01447177</v>
      </c>
      <c r="R5055" s="18" t="s">
        <v>1729</v>
      </c>
      <c r="S5055" s="18">
        <v>111</v>
      </c>
    </row>
    <row r="5056" spans="1:19" x14ac:dyDescent="0.25">
      <c r="A5056" s="18" t="s">
        <v>15043</v>
      </c>
      <c r="B5056" s="18" t="s">
        <v>20</v>
      </c>
      <c r="C5056" s="18" t="s">
        <v>21</v>
      </c>
      <c r="D5056" s="18">
        <v>2007</v>
      </c>
      <c r="E5056" s="18">
        <f>VLOOKUP(D5056,'cpi roi'!A:C,2,FALSE)</f>
        <v>207.3</v>
      </c>
      <c r="F5056" s="18" t="s">
        <v>15044</v>
      </c>
      <c r="G5056" s="18">
        <v>7.8</v>
      </c>
      <c r="H5056" s="19">
        <v>259000</v>
      </c>
      <c r="I5056" s="18" t="s">
        <v>14003</v>
      </c>
      <c r="J5056" s="18" t="s">
        <v>5899</v>
      </c>
      <c r="K5056" s="18" t="s">
        <v>14005</v>
      </c>
      <c r="L5056" s="18" t="s">
        <v>26</v>
      </c>
      <c r="M5056" s="20">
        <v>30000000</v>
      </c>
      <c r="N5056" s="20">
        <v>131016624</v>
      </c>
      <c r="O5056" s="21">
        <f t="shared" si="234"/>
        <v>192574844.82778579</v>
      </c>
      <c r="P5056" s="22">
        <f t="shared" si="235"/>
        <v>436.72208000000001</v>
      </c>
      <c r="Q5056" s="20">
        <f t="shared" si="236"/>
        <v>63201458.755426921</v>
      </c>
      <c r="R5056" s="18" t="s">
        <v>65</v>
      </c>
      <c r="S5056" s="18">
        <v>123</v>
      </c>
    </row>
    <row r="5057" spans="1:19" x14ac:dyDescent="0.25">
      <c r="A5057" s="18" t="s">
        <v>15045</v>
      </c>
      <c r="B5057" s="18" t="s">
        <v>20</v>
      </c>
      <c r="C5057" s="18" t="s">
        <v>38</v>
      </c>
      <c r="D5057" s="18">
        <v>2007</v>
      </c>
      <c r="E5057" s="18">
        <f>VLOOKUP(D5057,'cpi roi'!A:C,2,FALSE)</f>
        <v>207.3</v>
      </c>
      <c r="F5057" s="18" t="s">
        <v>14767</v>
      </c>
      <c r="G5057" s="18">
        <v>7.2</v>
      </c>
      <c r="H5057" s="19">
        <v>317000</v>
      </c>
      <c r="I5057" s="18" t="s">
        <v>10323</v>
      </c>
      <c r="J5057" s="18" t="s">
        <v>15046</v>
      </c>
      <c r="K5057" s="18" t="s">
        <v>9041</v>
      </c>
      <c r="L5057" s="18" t="s">
        <v>34</v>
      </c>
      <c r="M5057" s="20">
        <v>61000000</v>
      </c>
      <c r="N5057" s="20">
        <v>95696996</v>
      </c>
      <c r="O5057" s="21">
        <f t="shared" si="234"/>
        <v>140660273.4259527</v>
      </c>
      <c r="P5057" s="22">
        <f t="shared" si="235"/>
        <v>156.8803213114754</v>
      </c>
      <c r="Q5057" s="20">
        <f t="shared" si="236"/>
        <v>46163529.184756391</v>
      </c>
      <c r="R5057" s="18" t="s">
        <v>48</v>
      </c>
      <c r="S5057" s="18">
        <v>124</v>
      </c>
    </row>
    <row r="5058" spans="1:19" x14ac:dyDescent="0.25">
      <c r="A5058" s="18" t="s">
        <v>15047</v>
      </c>
      <c r="B5058" s="18" t="s">
        <v>20</v>
      </c>
      <c r="C5058" s="18" t="s">
        <v>67</v>
      </c>
      <c r="D5058" s="18">
        <v>2007</v>
      </c>
      <c r="E5058" s="18">
        <f>VLOOKUP(D5058,'cpi roi'!A:C,2,FALSE)</f>
        <v>207.3</v>
      </c>
      <c r="F5058" s="18" t="s">
        <v>14887</v>
      </c>
      <c r="G5058" s="18">
        <v>7.8</v>
      </c>
      <c r="H5058" s="19">
        <v>401000</v>
      </c>
      <c r="I5058" s="18" t="s">
        <v>995</v>
      </c>
      <c r="J5058" s="18" t="s">
        <v>7541</v>
      </c>
      <c r="K5058" s="18" t="s">
        <v>4128</v>
      </c>
      <c r="L5058" s="18" t="s">
        <v>34</v>
      </c>
      <c r="M5058" s="20">
        <v>100000000</v>
      </c>
      <c r="N5058" s="20">
        <v>269755430</v>
      </c>
      <c r="O5058" s="21">
        <f t="shared" si="234"/>
        <v>396500142.40713936</v>
      </c>
      <c r="P5058" s="22">
        <f t="shared" si="235"/>
        <v>269.75543000000005</v>
      </c>
      <c r="Q5058" s="20">
        <f t="shared" si="236"/>
        <v>130128041.48576942</v>
      </c>
      <c r="R5058" s="18" t="s">
        <v>65</v>
      </c>
      <c r="S5058" s="18">
        <v>157</v>
      </c>
    </row>
    <row r="5059" spans="1:19" x14ac:dyDescent="0.25">
      <c r="A5059" s="18" t="s">
        <v>15048</v>
      </c>
      <c r="B5059" s="18" t="s">
        <v>2004</v>
      </c>
      <c r="C5059" s="18" t="s">
        <v>38</v>
      </c>
      <c r="D5059" s="18">
        <v>2007</v>
      </c>
      <c r="E5059" s="18">
        <f>VLOOKUP(D5059,'cpi roi'!A:C,2,FALSE)</f>
        <v>207.3</v>
      </c>
      <c r="F5059" s="18" t="s">
        <v>15049</v>
      </c>
      <c r="G5059" s="18">
        <v>6.2</v>
      </c>
      <c r="H5059" s="19">
        <v>513000</v>
      </c>
      <c r="I5059" s="18" t="s">
        <v>516</v>
      </c>
      <c r="J5059" s="18" t="s">
        <v>516</v>
      </c>
      <c r="K5059" s="18" t="s">
        <v>10137</v>
      </c>
      <c r="L5059" s="18" t="s">
        <v>34</v>
      </c>
      <c r="M5059" s="20">
        <v>258000000</v>
      </c>
      <c r="N5059" s="20">
        <v>894983373</v>
      </c>
      <c r="O5059" s="21">
        <f t="shared" ref="O5059:O5122" si="237">(304.7/E5059)*N5059</f>
        <v>1315491720.9507959</v>
      </c>
      <c r="P5059" s="22">
        <f t="shared" ref="P5059:P5122" si="238">IFERROR(N5059/M5059, 0)*100</f>
        <v>346.89278023255815</v>
      </c>
      <c r="Q5059" s="20">
        <f t="shared" ref="Q5059:Q5122" si="239">N5059/(E5059/100)</f>
        <v>431733416.78726482</v>
      </c>
      <c r="R5059" s="18" t="s">
        <v>35</v>
      </c>
      <c r="S5059" s="18">
        <v>139</v>
      </c>
    </row>
    <row r="5060" spans="1:19" x14ac:dyDescent="0.25">
      <c r="A5060" s="18" t="s">
        <v>15050</v>
      </c>
      <c r="B5060" s="18" t="s">
        <v>2004</v>
      </c>
      <c r="C5060" s="18" t="s">
        <v>38</v>
      </c>
      <c r="D5060" s="18">
        <v>2007</v>
      </c>
      <c r="E5060" s="18">
        <f>VLOOKUP(D5060,'cpi roi'!A:C,2,FALSE)</f>
        <v>207.3</v>
      </c>
      <c r="F5060" s="18" t="s">
        <v>15051</v>
      </c>
      <c r="G5060" s="18">
        <v>7.1</v>
      </c>
      <c r="H5060" s="19">
        <v>394000</v>
      </c>
      <c r="I5060" s="18" t="s">
        <v>12924</v>
      </c>
      <c r="J5060" s="18" t="s">
        <v>15052</v>
      </c>
      <c r="K5060" s="18" t="s">
        <v>4462</v>
      </c>
      <c r="L5060" s="18" t="s">
        <v>34</v>
      </c>
      <c r="M5060" s="20">
        <v>110000000</v>
      </c>
      <c r="N5060" s="20">
        <v>388156011</v>
      </c>
      <c r="O5060" s="21">
        <f t="shared" si="237"/>
        <v>570531290.6497829</v>
      </c>
      <c r="P5060" s="22">
        <f t="shared" si="238"/>
        <v>352.86910090909089</v>
      </c>
      <c r="Q5060" s="20">
        <f t="shared" si="239"/>
        <v>187243613.60347325</v>
      </c>
      <c r="R5060" s="18" t="s">
        <v>184</v>
      </c>
      <c r="S5060" s="18">
        <v>128</v>
      </c>
    </row>
    <row r="5061" spans="1:19" x14ac:dyDescent="0.25">
      <c r="A5061" s="18" t="s">
        <v>15053</v>
      </c>
      <c r="B5061" s="18" t="s">
        <v>20</v>
      </c>
      <c r="C5061" s="18" t="s">
        <v>38</v>
      </c>
      <c r="D5061" s="18">
        <v>2007</v>
      </c>
      <c r="E5061" s="18">
        <f>VLOOKUP(D5061,'cpi roi'!A:C,2,FALSE)</f>
        <v>207.3</v>
      </c>
      <c r="F5061" s="18" t="s">
        <v>15054</v>
      </c>
      <c r="G5061" s="18">
        <v>7.8</v>
      </c>
      <c r="H5061" s="19">
        <v>476000</v>
      </c>
      <c r="I5061" s="18" t="s">
        <v>13516</v>
      </c>
      <c r="J5061" s="18" t="s">
        <v>13516</v>
      </c>
      <c r="K5061" s="18" t="s">
        <v>13517</v>
      </c>
      <c r="L5061" s="18" t="s">
        <v>26</v>
      </c>
      <c r="M5061" s="20">
        <v>0</v>
      </c>
      <c r="N5061" s="20">
        <v>80743363</v>
      </c>
      <c r="O5061" s="21">
        <f t="shared" si="237"/>
        <v>118680669.10805595</v>
      </c>
      <c r="P5061" s="22">
        <f t="shared" si="238"/>
        <v>0</v>
      </c>
      <c r="Q5061" s="20">
        <f t="shared" si="239"/>
        <v>38950006.271104679</v>
      </c>
      <c r="R5061" s="18" t="s">
        <v>65</v>
      </c>
      <c r="S5061" s="18">
        <v>121</v>
      </c>
    </row>
    <row r="5062" spans="1:19" x14ac:dyDescent="0.25">
      <c r="A5062" s="18" t="s">
        <v>15055</v>
      </c>
      <c r="B5062" s="18" t="s">
        <v>2004</v>
      </c>
      <c r="C5062" s="18" t="s">
        <v>38</v>
      </c>
      <c r="D5062" s="18">
        <v>2007</v>
      </c>
      <c r="E5062" s="18">
        <f>VLOOKUP(D5062,'cpi roi'!A:C,2,FALSE)</f>
        <v>207.3</v>
      </c>
      <c r="F5062" s="18" t="s">
        <v>14780</v>
      </c>
      <c r="G5062" s="18">
        <v>7.1</v>
      </c>
      <c r="H5062" s="19">
        <v>608000</v>
      </c>
      <c r="I5062" s="18" t="s">
        <v>9725</v>
      </c>
      <c r="J5062" s="18" t="s">
        <v>12909</v>
      </c>
      <c r="K5062" s="18" t="s">
        <v>5686</v>
      </c>
      <c r="L5062" s="18" t="s">
        <v>34</v>
      </c>
      <c r="M5062" s="20">
        <v>300000000</v>
      </c>
      <c r="N5062" s="20">
        <v>960996492</v>
      </c>
      <c r="O5062" s="21">
        <f t="shared" si="237"/>
        <v>1412521134.164978</v>
      </c>
      <c r="P5062" s="22">
        <f t="shared" si="238"/>
        <v>320.33216399999998</v>
      </c>
      <c r="Q5062" s="20">
        <f t="shared" si="239"/>
        <v>463577661.36034733</v>
      </c>
      <c r="R5062" s="18" t="s">
        <v>1729</v>
      </c>
      <c r="S5062" s="18">
        <v>169</v>
      </c>
    </row>
    <row r="5063" spans="1:19" x14ac:dyDescent="0.25">
      <c r="A5063" s="18" t="s">
        <v>15056</v>
      </c>
      <c r="B5063" s="18" t="s">
        <v>2004</v>
      </c>
      <c r="C5063" s="18" t="s">
        <v>38</v>
      </c>
      <c r="D5063" s="18">
        <v>2007</v>
      </c>
      <c r="E5063" s="18">
        <f>VLOOKUP(D5063,'cpi roi'!A:C,2,FALSE)</f>
        <v>207.3</v>
      </c>
      <c r="F5063" s="18" t="s">
        <v>15057</v>
      </c>
      <c r="G5063" s="18">
        <v>7.2</v>
      </c>
      <c r="H5063" s="19">
        <v>704000</v>
      </c>
      <c r="I5063" s="18" t="s">
        <v>14035</v>
      </c>
      <c r="J5063" s="18" t="s">
        <v>11305</v>
      </c>
      <c r="K5063" s="18" t="s">
        <v>7640</v>
      </c>
      <c r="L5063" s="18" t="s">
        <v>34</v>
      </c>
      <c r="M5063" s="20">
        <v>150000000</v>
      </c>
      <c r="N5063" s="20">
        <v>585410052</v>
      </c>
      <c r="O5063" s="21">
        <f t="shared" si="237"/>
        <v>860465233.20984066</v>
      </c>
      <c r="P5063" s="22">
        <f t="shared" si="238"/>
        <v>390.273368</v>
      </c>
      <c r="Q5063" s="20">
        <f t="shared" si="239"/>
        <v>282397516.64254701</v>
      </c>
      <c r="R5063" s="18" t="s">
        <v>27</v>
      </c>
      <c r="S5063" s="18">
        <v>101</v>
      </c>
    </row>
    <row r="5064" spans="1:19" x14ac:dyDescent="0.25">
      <c r="A5064" s="18" t="s">
        <v>8840</v>
      </c>
      <c r="B5064" s="18" t="s">
        <v>20</v>
      </c>
      <c r="C5064" s="18" t="s">
        <v>334</v>
      </c>
      <c r="D5064" s="18">
        <v>2007</v>
      </c>
      <c r="E5064" s="18">
        <f>VLOOKUP(D5064,'cpi roi'!A:C,2,FALSE)</f>
        <v>207.3</v>
      </c>
      <c r="F5064" s="18" t="s">
        <v>14715</v>
      </c>
      <c r="G5064" s="18">
        <v>7.2</v>
      </c>
      <c r="H5064" s="19">
        <v>238000</v>
      </c>
      <c r="I5064" s="18" t="s">
        <v>8089</v>
      </c>
      <c r="J5064" s="18" t="s">
        <v>12394</v>
      </c>
      <c r="K5064" s="18" t="s">
        <v>12395</v>
      </c>
      <c r="L5064" s="18" t="s">
        <v>26</v>
      </c>
      <c r="M5064" s="20">
        <v>0</v>
      </c>
      <c r="N5064" s="20">
        <v>34806812</v>
      </c>
      <c r="O5064" s="21">
        <f t="shared" si="237"/>
        <v>51160808.569223344</v>
      </c>
      <c r="P5064" s="22">
        <f t="shared" si="238"/>
        <v>0</v>
      </c>
      <c r="Q5064" s="20">
        <f t="shared" si="239"/>
        <v>16790550.892426435</v>
      </c>
      <c r="R5064" s="18" t="s">
        <v>12396</v>
      </c>
      <c r="S5064" s="18">
        <v>107</v>
      </c>
    </row>
    <row r="5065" spans="1:19" x14ac:dyDescent="0.25">
      <c r="A5065" s="18" t="s">
        <v>15058</v>
      </c>
      <c r="B5065" s="18" t="s">
        <v>2004</v>
      </c>
      <c r="C5065" s="18" t="s">
        <v>45</v>
      </c>
      <c r="D5065" s="18">
        <v>2007</v>
      </c>
      <c r="E5065" s="18">
        <f>VLOOKUP(D5065,'cpi roi'!A:C,2,FALSE)</f>
        <v>207.3</v>
      </c>
      <c r="F5065" s="18" t="s">
        <v>15059</v>
      </c>
      <c r="G5065" s="18">
        <v>7.4</v>
      </c>
      <c r="H5065" s="19">
        <v>499000</v>
      </c>
      <c r="I5065" s="18" t="s">
        <v>14273</v>
      </c>
      <c r="J5065" s="18" t="s">
        <v>15060</v>
      </c>
      <c r="K5065" s="18" t="s">
        <v>15061</v>
      </c>
      <c r="L5065" s="18" t="s">
        <v>34</v>
      </c>
      <c r="M5065" s="20">
        <v>7500000</v>
      </c>
      <c r="N5065" s="20">
        <v>232372681</v>
      </c>
      <c r="O5065" s="21">
        <f t="shared" si="237"/>
        <v>341553091.65798354</v>
      </c>
      <c r="P5065" s="22">
        <f t="shared" si="238"/>
        <v>3098.3024133333333</v>
      </c>
      <c r="Q5065" s="20">
        <f t="shared" si="239"/>
        <v>112094877.47226243</v>
      </c>
      <c r="R5065" s="18" t="s">
        <v>9442</v>
      </c>
      <c r="S5065" s="18">
        <v>96</v>
      </c>
    </row>
    <row r="5066" spans="1:19" x14ac:dyDescent="0.25">
      <c r="A5066" s="18" t="s">
        <v>15062</v>
      </c>
      <c r="B5066" s="18" t="s">
        <v>20</v>
      </c>
      <c r="C5066" s="18" t="s">
        <v>56</v>
      </c>
      <c r="D5066" s="18">
        <v>2007</v>
      </c>
      <c r="E5066" s="18">
        <f>VLOOKUP(D5066,'cpi roi'!A:C,2,FALSE)</f>
        <v>207.3</v>
      </c>
      <c r="F5066" s="18" t="s">
        <v>14880</v>
      </c>
      <c r="G5066" s="18">
        <v>7</v>
      </c>
      <c r="H5066" s="19">
        <v>263000</v>
      </c>
      <c r="I5066" s="18" t="s">
        <v>15063</v>
      </c>
      <c r="J5066" s="18" t="s">
        <v>15064</v>
      </c>
      <c r="K5066" s="18" t="s">
        <v>12746</v>
      </c>
      <c r="L5066" s="18" t="s">
        <v>26</v>
      </c>
      <c r="M5066" s="20">
        <v>15000000</v>
      </c>
      <c r="N5066" s="20">
        <v>65048678</v>
      </c>
      <c r="O5066" s="21">
        <f t="shared" si="237"/>
        <v>95611829.168355033</v>
      </c>
      <c r="P5066" s="22">
        <f t="shared" si="238"/>
        <v>433.65785333333332</v>
      </c>
      <c r="Q5066" s="20">
        <f t="shared" si="239"/>
        <v>31379005.306319345</v>
      </c>
      <c r="R5066" s="18" t="s">
        <v>14786</v>
      </c>
      <c r="S5066" s="18">
        <v>100</v>
      </c>
    </row>
    <row r="5067" spans="1:19" x14ac:dyDescent="0.25">
      <c r="A5067" s="18" t="s">
        <v>15065</v>
      </c>
      <c r="B5067" s="18" t="s">
        <v>20</v>
      </c>
      <c r="C5067" s="18" t="s">
        <v>38</v>
      </c>
      <c r="D5067" s="18">
        <v>2007</v>
      </c>
      <c r="E5067" s="18">
        <f>VLOOKUP(D5067,'cpi roi'!A:C,2,FALSE)</f>
        <v>207.3</v>
      </c>
      <c r="F5067" s="18" t="s">
        <v>15020</v>
      </c>
      <c r="G5067" s="18">
        <v>6.3</v>
      </c>
      <c r="H5067" s="19">
        <v>163000</v>
      </c>
      <c r="I5067" s="18" t="s">
        <v>15066</v>
      </c>
      <c r="J5067" s="18" t="s">
        <v>10420</v>
      </c>
      <c r="K5067" s="18" t="s">
        <v>11649</v>
      </c>
      <c r="L5067" s="18" t="s">
        <v>457</v>
      </c>
      <c r="M5067" s="20">
        <v>24000000</v>
      </c>
      <c r="N5067" s="20">
        <v>101276318</v>
      </c>
      <c r="O5067" s="21">
        <f t="shared" si="237"/>
        <v>148861042.42450553</v>
      </c>
      <c r="P5067" s="22">
        <f t="shared" si="238"/>
        <v>421.9846583333333</v>
      </c>
      <c r="Q5067" s="20">
        <f t="shared" si="239"/>
        <v>48854953.207911238</v>
      </c>
      <c r="R5067" s="18" t="s">
        <v>184</v>
      </c>
      <c r="S5067" s="18">
        <v>100</v>
      </c>
    </row>
    <row r="5068" spans="1:19" x14ac:dyDescent="0.25">
      <c r="A5068" s="18" t="s">
        <v>15067</v>
      </c>
      <c r="B5068" s="18" t="s">
        <v>37</v>
      </c>
      <c r="C5068" s="18" t="s">
        <v>45</v>
      </c>
      <c r="D5068" s="18">
        <v>2007</v>
      </c>
      <c r="E5068" s="18">
        <f>VLOOKUP(D5068,'cpi roi'!A:C,2,FALSE)</f>
        <v>207.3</v>
      </c>
      <c r="F5068" s="18" t="s">
        <v>15020</v>
      </c>
      <c r="G5068" s="18">
        <v>7</v>
      </c>
      <c r="H5068" s="19">
        <v>181000</v>
      </c>
      <c r="I5068" s="18" t="s">
        <v>8569</v>
      </c>
      <c r="J5068" s="18" t="s">
        <v>10183</v>
      </c>
      <c r="K5068" s="18" t="s">
        <v>15068</v>
      </c>
      <c r="L5068" s="18" t="s">
        <v>34</v>
      </c>
      <c r="M5068" s="20">
        <v>85000000</v>
      </c>
      <c r="N5068" s="20">
        <v>340487836</v>
      </c>
      <c r="O5068" s="21">
        <f t="shared" si="237"/>
        <v>500466201.78099364</v>
      </c>
      <c r="P5068" s="22">
        <f t="shared" si="238"/>
        <v>400.57392470588235</v>
      </c>
      <c r="Q5068" s="20">
        <f t="shared" si="239"/>
        <v>164248835.50410035</v>
      </c>
      <c r="R5068" s="18" t="s">
        <v>1729</v>
      </c>
      <c r="S5068" s="18">
        <v>107</v>
      </c>
    </row>
    <row r="5069" spans="1:19" x14ac:dyDescent="0.25">
      <c r="A5069" s="18" t="s">
        <v>15069</v>
      </c>
      <c r="B5069" s="18" t="s">
        <v>20</v>
      </c>
      <c r="C5069" s="18" t="s">
        <v>56</v>
      </c>
      <c r="D5069" s="18">
        <v>2007</v>
      </c>
      <c r="E5069" s="18">
        <f>VLOOKUP(D5069,'cpi roi'!A:C,2,FALSE)</f>
        <v>207.3</v>
      </c>
      <c r="F5069" s="18" t="s">
        <v>15020</v>
      </c>
      <c r="G5069" s="18">
        <v>7.1</v>
      </c>
      <c r="H5069" s="19">
        <v>287000</v>
      </c>
      <c r="I5069" s="18" t="s">
        <v>7899</v>
      </c>
      <c r="J5069" s="18" t="s">
        <v>7899</v>
      </c>
      <c r="K5069" s="18" t="s">
        <v>10001</v>
      </c>
      <c r="L5069" s="18" t="s">
        <v>34</v>
      </c>
      <c r="M5069" s="20">
        <v>18000000</v>
      </c>
      <c r="N5069" s="20">
        <v>57470220</v>
      </c>
      <c r="O5069" s="21">
        <f t="shared" si="237"/>
        <v>84472629.204052091</v>
      </c>
      <c r="P5069" s="22">
        <f t="shared" si="238"/>
        <v>319.279</v>
      </c>
      <c r="Q5069" s="20">
        <f t="shared" si="239"/>
        <v>27723212.735166427</v>
      </c>
      <c r="R5069" s="18" t="s">
        <v>8990</v>
      </c>
      <c r="S5069" s="18">
        <v>126</v>
      </c>
    </row>
    <row r="5070" spans="1:19" x14ac:dyDescent="0.25">
      <c r="A5070" s="18" t="s">
        <v>4565</v>
      </c>
      <c r="B5070" s="18" t="s">
        <v>37</v>
      </c>
      <c r="C5070" s="18" t="s">
        <v>45</v>
      </c>
      <c r="D5070" s="18">
        <v>2007</v>
      </c>
      <c r="E5070" s="18">
        <f>VLOOKUP(D5070,'cpi roi'!A:C,2,FALSE)</f>
        <v>207.3</v>
      </c>
      <c r="F5070" s="18" t="s">
        <v>15070</v>
      </c>
      <c r="G5070" s="18">
        <v>6.6</v>
      </c>
      <c r="H5070" s="19">
        <v>122000</v>
      </c>
      <c r="I5070" s="18" t="s">
        <v>12044</v>
      </c>
      <c r="J5070" s="18" t="s">
        <v>3944</v>
      </c>
      <c r="K5070" s="18" t="s">
        <v>164</v>
      </c>
      <c r="L5070" s="18" t="s">
        <v>34</v>
      </c>
      <c r="M5070" s="20">
        <v>75000000</v>
      </c>
      <c r="N5070" s="20">
        <v>203553311</v>
      </c>
      <c r="O5070" s="21">
        <f t="shared" si="237"/>
        <v>299192927.45634341</v>
      </c>
      <c r="P5070" s="22">
        <f t="shared" si="238"/>
        <v>271.4044146666667</v>
      </c>
      <c r="Q5070" s="20">
        <f t="shared" si="239"/>
        <v>98192624.698504582</v>
      </c>
      <c r="R5070" s="18" t="s">
        <v>2031</v>
      </c>
      <c r="S5070" s="18">
        <v>117</v>
      </c>
    </row>
    <row r="5071" spans="1:19" x14ac:dyDescent="0.25">
      <c r="A5071" s="18" t="s">
        <v>15071</v>
      </c>
      <c r="B5071" s="18" t="s">
        <v>20</v>
      </c>
      <c r="C5071" s="18" t="s">
        <v>45</v>
      </c>
      <c r="D5071" s="18">
        <v>2007</v>
      </c>
      <c r="E5071" s="18">
        <f>VLOOKUP(D5071,'cpi roi'!A:C,2,FALSE)</f>
        <v>207.3</v>
      </c>
      <c r="F5071" s="18" t="s">
        <v>15072</v>
      </c>
      <c r="G5071" s="18">
        <v>6.9</v>
      </c>
      <c r="H5071" s="19">
        <v>356000</v>
      </c>
      <c r="I5071" s="18" t="s">
        <v>8554</v>
      </c>
      <c r="J5071" s="18" t="s">
        <v>8554</v>
      </c>
      <c r="K5071" s="18" t="s">
        <v>15032</v>
      </c>
      <c r="L5071" s="18" t="s">
        <v>34</v>
      </c>
      <c r="M5071" s="20">
        <v>30000000</v>
      </c>
      <c r="N5071" s="20">
        <v>219922417</v>
      </c>
      <c r="O5071" s="21">
        <f t="shared" si="237"/>
        <v>323253065.41196328</v>
      </c>
      <c r="P5071" s="22">
        <f t="shared" si="238"/>
        <v>733.0747233333334</v>
      </c>
      <c r="Q5071" s="20">
        <f t="shared" si="239"/>
        <v>106088961.40858659</v>
      </c>
      <c r="R5071" s="18" t="s">
        <v>65</v>
      </c>
      <c r="S5071" s="18">
        <v>129</v>
      </c>
    </row>
    <row r="5072" spans="1:19" x14ac:dyDescent="0.25">
      <c r="A5072" s="18" t="s">
        <v>15073</v>
      </c>
      <c r="B5072" s="18" t="s">
        <v>20</v>
      </c>
      <c r="C5072" s="18" t="s">
        <v>21</v>
      </c>
      <c r="D5072" s="18">
        <v>2007</v>
      </c>
      <c r="E5072" s="18">
        <f>VLOOKUP(D5072,'cpi roi'!A:C,2,FALSE)</f>
        <v>207.3</v>
      </c>
      <c r="F5072" s="18" t="s">
        <v>15074</v>
      </c>
      <c r="G5072" s="18">
        <v>7.3</v>
      </c>
      <c r="H5072" s="19">
        <v>350000</v>
      </c>
      <c r="I5072" s="18" t="s">
        <v>2673</v>
      </c>
      <c r="J5072" s="18" t="s">
        <v>11072</v>
      </c>
      <c r="K5072" s="18" t="s">
        <v>5686</v>
      </c>
      <c r="L5072" s="18" t="s">
        <v>34</v>
      </c>
      <c r="M5072" s="20">
        <v>50000000</v>
      </c>
      <c r="N5072" s="20">
        <v>153383627</v>
      </c>
      <c r="O5072" s="21">
        <f t="shared" si="237"/>
        <v>225450994.43753013</v>
      </c>
      <c r="P5072" s="22">
        <f t="shared" si="238"/>
        <v>306.76725399999998</v>
      </c>
      <c r="Q5072" s="20">
        <f t="shared" si="239"/>
        <v>73991136.999517605</v>
      </c>
      <c r="R5072" s="18" t="s">
        <v>9689</v>
      </c>
      <c r="S5072" s="18">
        <v>116</v>
      </c>
    </row>
    <row r="5073" spans="1:19" x14ac:dyDescent="0.25">
      <c r="A5073" s="18" t="s">
        <v>15075</v>
      </c>
      <c r="B5073" s="18" t="s">
        <v>20</v>
      </c>
      <c r="C5073" s="18" t="s">
        <v>38</v>
      </c>
      <c r="D5073" s="18">
        <v>2007</v>
      </c>
      <c r="E5073" s="18">
        <f>VLOOKUP(D5073,'cpi roi'!A:C,2,FALSE)</f>
        <v>207.3</v>
      </c>
      <c r="F5073" s="18" t="s">
        <v>15076</v>
      </c>
      <c r="G5073" s="18">
        <v>7.5</v>
      </c>
      <c r="H5073" s="19">
        <v>180000</v>
      </c>
      <c r="I5073" s="18" t="s">
        <v>613</v>
      </c>
      <c r="J5073" s="18" t="s">
        <v>6909</v>
      </c>
      <c r="K5073" s="18" t="s">
        <v>512</v>
      </c>
      <c r="L5073" s="18" t="s">
        <v>34</v>
      </c>
      <c r="M5073" s="20">
        <v>67000000</v>
      </c>
      <c r="N5073" s="20">
        <v>25422088</v>
      </c>
      <c r="O5073" s="21">
        <f t="shared" si="237"/>
        <v>37366667.697057404</v>
      </c>
      <c r="P5073" s="22">
        <f t="shared" si="238"/>
        <v>37.943414925373133</v>
      </c>
      <c r="Q5073" s="20">
        <f t="shared" si="239"/>
        <v>12263428.847081525</v>
      </c>
      <c r="R5073" s="18" t="s">
        <v>8990</v>
      </c>
      <c r="S5073" s="18">
        <v>191</v>
      </c>
    </row>
    <row r="5074" spans="1:19" x14ac:dyDescent="0.25">
      <c r="A5074" s="18" t="s">
        <v>15077</v>
      </c>
      <c r="B5074" s="18" t="s">
        <v>2004</v>
      </c>
      <c r="C5074" s="18" t="s">
        <v>38</v>
      </c>
      <c r="D5074" s="18">
        <v>2007</v>
      </c>
      <c r="E5074" s="18">
        <f>VLOOKUP(D5074,'cpi roi'!A:C,2,FALSE)</f>
        <v>207.3</v>
      </c>
      <c r="F5074" s="18" t="s">
        <v>14826</v>
      </c>
      <c r="G5074" s="18">
        <v>5.3</v>
      </c>
      <c r="H5074" s="19">
        <v>227000</v>
      </c>
      <c r="I5074" s="18" t="s">
        <v>7514</v>
      </c>
      <c r="J5074" s="18" t="s">
        <v>7514</v>
      </c>
      <c r="K5074" s="18" t="s">
        <v>1540</v>
      </c>
      <c r="L5074" s="18" t="s">
        <v>34</v>
      </c>
      <c r="M5074" s="20">
        <v>110000000</v>
      </c>
      <c r="N5074" s="20">
        <v>228738393</v>
      </c>
      <c r="O5074" s="21">
        <f t="shared" si="237"/>
        <v>336211231.7756874</v>
      </c>
      <c r="P5074" s="22">
        <f t="shared" si="238"/>
        <v>207.94399363636361</v>
      </c>
      <c r="Q5074" s="20">
        <f t="shared" si="239"/>
        <v>110341723.58900145</v>
      </c>
      <c r="R5074" s="18" t="s">
        <v>35</v>
      </c>
      <c r="S5074" s="18">
        <v>110</v>
      </c>
    </row>
    <row r="5075" spans="1:19" x14ac:dyDescent="0.25">
      <c r="A5075" s="18" t="s">
        <v>15078</v>
      </c>
      <c r="B5075" s="18" t="s">
        <v>2004</v>
      </c>
      <c r="C5075" s="18" t="s">
        <v>45</v>
      </c>
      <c r="D5075" s="18">
        <v>2007</v>
      </c>
      <c r="E5075" s="18">
        <f>VLOOKUP(D5075,'cpi roi'!A:C,2,FALSE)</f>
        <v>207.3</v>
      </c>
      <c r="F5075" s="18" t="s">
        <v>15079</v>
      </c>
      <c r="G5075" s="18">
        <v>6.7</v>
      </c>
      <c r="H5075" s="19">
        <v>80000</v>
      </c>
      <c r="I5075" s="18" t="s">
        <v>15080</v>
      </c>
      <c r="J5075" s="18" t="s">
        <v>15081</v>
      </c>
      <c r="K5075" s="18" t="s">
        <v>15082</v>
      </c>
      <c r="L5075" s="18" t="s">
        <v>34</v>
      </c>
      <c r="M5075" s="20">
        <v>0</v>
      </c>
      <c r="N5075" s="20">
        <v>14353654</v>
      </c>
      <c r="O5075" s="21">
        <f t="shared" si="237"/>
        <v>21097724.909792569</v>
      </c>
      <c r="P5075" s="22">
        <f t="shared" si="238"/>
        <v>0</v>
      </c>
      <c r="Q5075" s="20">
        <f t="shared" si="239"/>
        <v>6924097.4433188615</v>
      </c>
      <c r="R5075" s="18" t="s">
        <v>48</v>
      </c>
      <c r="S5075" s="18">
        <v>88</v>
      </c>
    </row>
    <row r="5076" spans="1:19" x14ac:dyDescent="0.25">
      <c r="A5076" s="18" t="s">
        <v>15083</v>
      </c>
      <c r="B5076" s="18" t="s">
        <v>20</v>
      </c>
      <c r="C5076" s="18" t="s">
        <v>29</v>
      </c>
      <c r="D5076" s="18">
        <v>2007</v>
      </c>
      <c r="E5076" s="18">
        <f>VLOOKUP(D5076,'cpi roi'!A:C,2,FALSE)</f>
        <v>207.3</v>
      </c>
      <c r="F5076" s="18" t="s">
        <v>15084</v>
      </c>
      <c r="G5076" s="18">
        <v>7.2</v>
      </c>
      <c r="H5076" s="19">
        <v>186000</v>
      </c>
      <c r="I5076" s="18" t="s">
        <v>9044</v>
      </c>
      <c r="J5076" s="18" t="s">
        <v>9044</v>
      </c>
      <c r="K5076" s="18" t="s">
        <v>9045</v>
      </c>
      <c r="L5076" s="18" t="s">
        <v>34</v>
      </c>
      <c r="M5076" s="20">
        <v>16000000</v>
      </c>
      <c r="N5076" s="20">
        <v>35310019</v>
      </c>
      <c r="O5076" s="21">
        <f t="shared" si="237"/>
        <v>51900447.608779542</v>
      </c>
      <c r="P5076" s="22">
        <f t="shared" si="238"/>
        <v>220.68761874999998</v>
      </c>
      <c r="Q5076" s="20">
        <f t="shared" si="239"/>
        <v>17033294.259527255</v>
      </c>
      <c r="R5076" s="18" t="s">
        <v>9442</v>
      </c>
      <c r="S5076" s="18">
        <v>91</v>
      </c>
    </row>
    <row r="5077" spans="1:19" x14ac:dyDescent="0.25">
      <c r="A5077" s="18" t="s">
        <v>15085</v>
      </c>
      <c r="B5077" s="18" t="s">
        <v>37</v>
      </c>
      <c r="C5077" s="18" t="s">
        <v>21</v>
      </c>
      <c r="D5077" s="18">
        <v>2007</v>
      </c>
      <c r="E5077" s="18">
        <f>VLOOKUP(D5077,'cpi roi'!A:C,2,FALSE)</f>
        <v>207.3</v>
      </c>
      <c r="F5077" s="18" t="s">
        <v>14826</v>
      </c>
      <c r="G5077" s="18">
        <v>7.1</v>
      </c>
      <c r="H5077" s="19">
        <v>147000</v>
      </c>
      <c r="I5077" s="18" t="s">
        <v>15086</v>
      </c>
      <c r="J5077" s="18" t="s">
        <v>15087</v>
      </c>
      <c r="K5077" s="18" t="s">
        <v>14150</v>
      </c>
      <c r="L5077" s="18" t="s">
        <v>34</v>
      </c>
      <c r="M5077" s="20">
        <v>17000000</v>
      </c>
      <c r="N5077" s="20">
        <v>137587063</v>
      </c>
      <c r="O5077" s="21">
        <f t="shared" si="237"/>
        <v>202232407.60299081</v>
      </c>
      <c r="P5077" s="22">
        <f t="shared" si="238"/>
        <v>809.33566470588244</v>
      </c>
      <c r="Q5077" s="20">
        <f t="shared" si="239"/>
        <v>66370990.352146648</v>
      </c>
      <c r="R5077" s="18" t="s">
        <v>15088</v>
      </c>
      <c r="S5077" s="18">
        <v>96</v>
      </c>
    </row>
    <row r="5078" spans="1:19" x14ac:dyDescent="0.25">
      <c r="A5078" s="18" t="s">
        <v>15089</v>
      </c>
      <c r="B5078" s="18" t="s">
        <v>2004</v>
      </c>
      <c r="C5078" s="18" t="s">
        <v>45</v>
      </c>
      <c r="D5078" s="18">
        <v>2007</v>
      </c>
      <c r="E5078" s="18">
        <f>VLOOKUP(D5078,'cpi roi'!A:C,2,FALSE)</f>
        <v>207.3</v>
      </c>
      <c r="F5078" s="18" t="s">
        <v>15090</v>
      </c>
      <c r="G5078" s="18">
        <v>6.2</v>
      </c>
      <c r="H5078" s="19">
        <v>57000</v>
      </c>
      <c r="I5078" s="18" t="s">
        <v>13298</v>
      </c>
      <c r="J5078" s="18" t="s">
        <v>15091</v>
      </c>
      <c r="K5078" s="18" t="s">
        <v>9278</v>
      </c>
      <c r="L5078" s="18" t="s">
        <v>34</v>
      </c>
      <c r="M5078" s="20">
        <v>20000000</v>
      </c>
      <c r="N5078" s="20">
        <v>47817020</v>
      </c>
      <c r="O5078" s="21">
        <f t="shared" si="237"/>
        <v>70283868.760250837</v>
      </c>
      <c r="P5078" s="22">
        <f t="shared" si="238"/>
        <v>239.08510000000001</v>
      </c>
      <c r="Q5078" s="20">
        <f t="shared" si="239"/>
        <v>23066579.835986495</v>
      </c>
      <c r="R5078" s="18" t="s">
        <v>13871</v>
      </c>
      <c r="S5078" s="18">
        <v>105</v>
      </c>
    </row>
    <row r="5079" spans="1:19" x14ac:dyDescent="0.25">
      <c r="A5079" s="18" t="s">
        <v>15092</v>
      </c>
      <c r="B5079" s="18" t="s">
        <v>20</v>
      </c>
      <c r="C5079" s="18" t="s">
        <v>108</v>
      </c>
      <c r="D5079" s="18">
        <v>2007</v>
      </c>
      <c r="E5079" s="18">
        <f>VLOOKUP(D5079,'cpi roi'!A:C,2,FALSE)</f>
        <v>207.3</v>
      </c>
      <c r="F5079" s="18" t="s">
        <v>15093</v>
      </c>
      <c r="G5079" s="18">
        <v>6.6</v>
      </c>
      <c r="H5079" s="19">
        <v>93000</v>
      </c>
      <c r="I5079" s="18" t="s">
        <v>11705</v>
      </c>
      <c r="J5079" s="18" t="s">
        <v>11705</v>
      </c>
      <c r="K5079" s="18" t="s">
        <v>11830</v>
      </c>
      <c r="L5079" s="18" t="s">
        <v>34</v>
      </c>
      <c r="M5079" s="20">
        <v>15000000</v>
      </c>
      <c r="N5079" s="20">
        <v>7938872</v>
      </c>
      <c r="O5079" s="21">
        <f t="shared" si="237"/>
        <v>11668954.647370959</v>
      </c>
      <c r="P5079" s="22">
        <f t="shared" si="238"/>
        <v>52.925813333333338</v>
      </c>
      <c r="Q5079" s="20">
        <f t="shared" si="239"/>
        <v>3829653.6420646408</v>
      </c>
      <c r="R5079" s="18" t="s">
        <v>15094</v>
      </c>
      <c r="S5079" s="18">
        <v>111</v>
      </c>
    </row>
    <row r="5080" spans="1:19" x14ac:dyDescent="0.25">
      <c r="A5080" s="18" t="s">
        <v>15095</v>
      </c>
      <c r="B5080" s="18" t="s">
        <v>20</v>
      </c>
      <c r="C5080" s="18" t="s">
        <v>56</v>
      </c>
      <c r="D5080" s="18">
        <v>2007</v>
      </c>
      <c r="E5080" s="18">
        <f>VLOOKUP(D5080,'cpi roi'!A:C,2,FALSE)</f>
        <v>207.3</v>
      </c>
      <c r="F5080" s="18" t="s">
        <v>15096</v>
      </c>
      <c r="G5080" s="18">
        <v>6.1</v>
      </c>
      <c r="H5080" s="19">
        <v>111000</v>
      </c>
      <c r="I5080" s="18" t="s">
        <v>13005</v>
      </c>
      <c r="J5080" s="18" t="s">
        <v>13005</v>
      </c>
      <c r="K5080" s="18" t="s">
        <v>15097</v>
      </c>
      <c r="L5080" s="18" t="s">
        <v>34</v>
      </c>
      <c r="M5080" s="20">
        <v>15000000</v>
      </c>
      <c r="N5080" s="20">
        <v>80460948</v>
      </c>
      <c r="O5080" s="21">
        <f t="shared" si="237"/>
        <v>118265561.29088277</v>
      </c>
      <c r="P5080" s="22">
        <f t="shared" si="238"/>
        <v>536.40632000000005</v>
      </c>
      <c r="Q5080" s="20">
        <f t="shared" si="239"/>
        <v>38813771.345875546</v>
      </c>
      <c r="R5080" s="18" t="s">
        <v>8990</v>
      </c>
      <c r="S5080" s="18">
        <v>109</v>
      </c>
    </row>
    <row r="5081" spans="1:19" x14ac:dyDescent="0.25">
      <c r="A5081" s="18" t="s">
        <v>15098</v>
      </c>
      <c r="B5081" s="18" t="s">
        <v>20</v>
      </c>
      <c r="C5081" s="18" t="s">
        <v>38</v>
      </c>
      <c r="D5081" s="18">
        <v>2007</v>
      </c>
      <c r="E5081" s="18">
        <f>VLOOKUP(D5081,'cpi roi'!A:C,2,FALSE)</f>
        <v>207.3</v>
      </c>
      <c r="F5081" s="18" t="s">
        <v>15099</v>
      </c>
      <c r="G5081" s="18">
        <v>7.6</v>
      </c>
      <c r="H5081" s="19">
        <v>232000</v>
      </c>
      <c r="I5081" s="18" t="s">
        <v>586</v>
      </c>
      <c r="J5081" s="18" t="s">
        <v>12657</v>
      </c>
      <c r="K5081" s="18" t="s">
        <v>11830</v>
      </c>
      <c r="L5081" s="18" t="s">
        <v>26</v>
      </c>
      <c r="M5081" s="20">
        <v>0</v>
      </c>
      <c r="N5081" s="20">
        <v>56107312</v>
      </c>
      <c r="O5081" s="21">
        <f t="shared" si="237"/>
        <v>82469358.255668104</v>
      </c>
      <c r="P5081" s="22">
        <f t="shared" si="238"/>
        <v>0</v>
      </c>
      <c r="Q5081" s="20">
        <f t="shared" si="239"/>
        <v>27065755.909310181</v>
      </c>
      <c r="R5081" s="18" t="s">
        <v>15100</v>
      </c>
      <c r="S5081" s="18">
        <v>100</v>
      </c>
    </row>
    <row r="5082" spans="1:19" x14ac:dyDescent="0.25">
      <c r="A5082" s="18" t="s">
        <v>15101</v>
      </c>
      <c r="B5082" s="18" t="s">
        <v>2004</v>
      </c>
      <c r="C5082" s="18" t="s">
        <v>38</v>
      </c>
      <c r="D5082" s="18">
        <v>2007</v>
      </c>
      <c r="E5082" s="18">
        <f>VLOOKUP(D5082,'cpi roi'!A:C,2,FALSE)</f>
        <v>207.3</v>
      </c>
      <c r="F5082" s="18" t="s">
        <v>15079</v>
      </c>
      <c r="G5082" s="18">
        <v>8</v>
      </c>
      <c r="H5082" s="19">
        <v>612000</v>
      </c>
      <c r="I5082" s="18" t="s">
        <v>12843</v>
      </c>
      <c r="J5082" s="18" t="s">
        <v>6961</v>
      </c>
      <c r="K5082" s="18" t="s">
        <v>9532</v>
      </c>
      <c r="L5082" s="18" t="s">
        <v>34</v>
      </c>
      <c r="M5082" s="20">
        <v>110000000</v>
      </c>
      <c r="N5082" s="20">
        <v>444100035</v>
      </c>
      <c r="O5082" s="21">
        <f t="shared" si="237"/>
        <v>652760639.96382046</v>
      </c>
      <c r="P5082" s="22">
        <f t="shared" si="238"/>
        <v>403.72730454545456</v>
      </c>
      <c r="Q5082" s="20">
        <f t="shared" si="239"/>
        <v>214230600.57887122</v>
      </c>
      <c r="R5082" s="18" t="s">
        <v>65</v>
      </c>
      <c r="S5082" s="18">
        <v>115</v>
      </c>
    </row>
    <row r="5083" spans="1:19" x14ac:dyDescent="0.25">
      <c r="A5083" s="18" t="s">
        <v>15102</v>
      </c>
      <c r="B5083" s="18" t="s">
        <v>2004</v>
      </c>
      <c r="C5083" s="18" t="s">
        <v>45</v>
      </c>
      <c r="D5083" s="18">
        <v>2007</v>
      </c>
      <c r="E5083" s="18">
        <f>VLOOKUP(D5083,'cpi roi'!A:C,2,FALSE)</f>
        <v>207.3</v>
      </c>
      <c r="F5083" s="18" t="s">
        <v>14532</v>
      </c>
      <c r="G5083" s="18">
        <v>4.0999999999999996</v>
      </c>
      <c r="H5083" s="19">
        <v>71000</v>
      </c>
      <c r="I5083" s="18" t="s">
        <v>9611</v>
      </c>
      <c r="J5083" s="18" t="s">
        <v>1490</v>
      </c>
      <c r="K5083" s="18" t="s">
        <v>1490</v>
      </c>
      <c r="L5083" s="18" t="s">
        <v>34</v>
      </c>
      <c r="M5083" s="20">
        <v>60000000</v>
      </c>
      <c r="N5083" s="20">
        <v>159814490</v>
      </c>
      <c r="O5083" s="21">
        <f t="shared" si="237"/>
        <v>234903401.36517122</v>
      </c>
      <c r="P5083" s="22">
        <f t="shared" si="238"/>
        <v>266.35748333333333</v>
      </c>
      <c r="Q5083" s="20">
        <f t="shared" si="239"/>
        <v>77093338.157260016</v>
      </c>
      <c r="R5083" s="18" t="s">
        <v>9689</v>
      </c>
      <c r="S5083" s="18">
        <v>102</v>
      </c>
    </row>
    <row r="5084" spans="1:19" x14ac:dyDescent="0.25">
      <c r="A5084" s="18" t="s">
        <v>15103</v>
      </c>
      <c r="B5084" s="18" t="s">
        <v>20</v>
      </c>
      <c r="C5084" s="18" t="s">
        <v>108</v>
      </c>
      <c r="D5084" s="18">
        <v>2007</v>
      </c>
      <c r="E5084" s="18">
        <f>VLOOKUP(D5084,'cpi roi'!A:C,2,FALSE)</f>
        <v>207.3</v>
      </c>
      <c r="F5084" s="18" t="s">
        <v>15054</v>
      </c>
      <c r="G5084" s="18">
        <v>7.2</v>
      </c>
      <c r="H5084" s="19">
        <v>192000</v>
      </c>
      <c r="I5084" s="18" t="s">
        <v>9030</v>
      </c>
      <c r="J5084" s="18" t="s">
        <v>5801</v>
      </c>
      <c r="K5084" s="18" t="s">
        <v>3060</v>
      </c>
      <c r="L5084" s="18" t="s">
        <v>34</v>
      </c>
      <c r="M5084" s="20">
        <v>0</v>
      </c>
      <c r="N5084" s="20">
        <v>92011561</v>
      </c>
      <c r="O5084" s="21">
        <f t="shared" si="237"/>
        <v>135243235.10226724</v>
      </c>
      <c r="P5084" s="22">
        <f t="shared" si="238"/>
        <v>0</v>
      </c>
      <c r="Q5084" s="20">
        <f t="shared" si="239"/>
        <v>44385702.363724075</v>
      </c>
      <c r="R5084" s="18" t="s">
        <v>2031</v>
      </c>
      <c r="S5084" s="18">
        <v>113</v>
      </c>
    </row>
    <row r="5085" spans="1:19" x14ac:dyDescent="0.25">
      <c r="A5085" s="18" t="s">
        <v>15104</v>
      </c>
      <c r="B5085" s="18" t="s">
        <v>2004</v>
      </c>
      <c r="C5085" s="18" t="s">
        <v>394</v>
      </c>
      <c r="D5085" s="18">
        <v>2007</v>
      </c>
      <c r="E5085" s="18">
        <f>VLOOKUP(D5085,'cpi roi'!A:C,2,FALSE)</f>
        <v>207.3</v>
      </c>
      <c r="F5085" s="18" t="s">
        <v>15105</v>
      </c>
      <c r="G5085" s="18">
        <v>6.2</v>
      </c>
      <c r="H5085" s="19">
        <v>163000</v>
      </c>
      <c r="I5085" s="18" t="s">
        <v>2060</v>
      </c>
      <c r="J5085" s="18" t="s">
        <v>14120</v>
      </c>
      <c r="K5085" s="18" t="s">
        <v>10932</v>
      </c>
      <c r="L5085" s="18" t="s">
        <v>34</v>
      </c>
      <c r="M5085" s="20">
        <v>150000000</v>
      </c>
      <c r="N5085" s="20">
        <v>196393745</v>
      </c>
      <c r="O5085" s="21">
        <f t="shared" si="237"/>
        <v>288669436.0902074</v>
      </c>
      <c r="P5085" s="22">
        <f t="shared" si="238"/>
        <v>130.92916333333332</v>
      </c>
      <c r="Q5085" s="20">
        <f t="shared" si="239"/>
        <v>94738902.556681141</v>
      </c>
      <c r="R5085" s="18" t="s">
        <v>48</v>
      </c>
      <c r="S5085" s="18">
        <v>115</v>
      </c>
    </row>
    <row r="5086" spans="1:19" x14ac:dyDescent="0.25">
      <c r="A5086" s="18" t="s">
        <v>15106</v>
      </c>
      <c r="B5086" s="18" t="s">
        <v>2004</v>
      </c>
      <c r="C5086" s="18" t="s">
        <v>38</v>
      </c>
      <c r="D5086" s="18">
        <v>2007</v>
      </c>
      <c r="E5086" s="18">
        <f>VLOOKUP(D5086,'cpi roi'!A:C,2,FALSE)</f>
        <v>207.3</v>
      </c>
      <c r="F5086" s="18" t="s">
        <v>15107</v>
      </c>
      <c r="G5086" s="18">
        <v>6.2</v>
      </c>
      <c r="H5086" s="19">
        <v>152000</v>
      </c>
      <c r="I5086" s="18" t="s">
        <v>8059</v>
      </c>
      <c r="J5086" s="18" t="s">
        <v>3258</v>
      </c>
      <c r="K5086" s="18" t="s">
        <v>1540</v>
      </c>
      <c r="L5086" s="18" t="s">
        <v>34</v>
      </c>
      <c r="M5086" s="20">
        <v>70000000</v>
      </c>
      <c r="N5086" s="20">
        <v>77621983</v>
      </c>
      <c r="O5086" s="21">
        <f t="shared" si="237"/>
        <v>114092707.28461166</v>
      </c>
      <c r="P5086" s="22">
        <f t="shared" si="238"/>
        <v>110.88854714285713</v>
      </c>
      <c r="Q5086" s="20">
        <f t="shared" si="239"/>
        <v>37444275.446213216</v>
      </c>
      <c r="R5086" s="18" t="s">
        <v>48</v>
      </c>
      <c r="S5086" s="18">
        <v>96</v>
      </c>
    </row>
    <row r="5087" spans="1:19" x14ac:dyDescent="0.25">
      <c r="A5087" s="18" t="s">
        <v>15108</v>
      </c>
      <c r="B5087" s="18" t="s">
        <v>20</v>
      </c>
      <c r="C5087" s="18" t="s">
        <v>38</v>
      </c>
      <c r="D5087" s="18">
        <v>2007</v>
      </c>
      <c r="E5087" s="18">
        <f>VLOOKUP(D5087,'cpi roi'!A:C,2,FALSE)</f>
        <v>207.3</v>
      </c>
      <c r="F5087" s="18" t="s">
        <v>15109</v>
      </c>
      <c r="G5087" s="18">
        <v>7.7</v>
      </c>
      <c r="H5087" s="19">
        <v>295000</v>
      </c>
      <c r="I5087" s="18" t="s">
        <v>8813</v>
      </c>
      <c r="J5087" s="18" t="s">
        <v>15110</v>
      </c>
      <c r="K5087" s="18" t="s">
        <v>7005</v>
      </c>
      <c r="L5087" s="18" t="s">
        <v>34</v>
      </c>
      <c r="M5087" s="20">
        <v>55000000</v>
      </c>
      <c r="N5087" s="20">
        <v>70016220</v>
      </c>
      <c r="O5087" s="21">
        <f t="shared" si="237"/>
        <v>102913373.05354558</v>
      </c>
      <c r="P5087" s="22">
        <f t="shared" si="238"/>
        <v>127.30221818181818</v>
      </c>
      <c r="Q5087" s="20">
        <f t="shared" si="239"/>
        <v>33775311.143270627</v>
      </c>
      <c r="R5087" s="18" t="s">
        <v>14705</v>
      </c>
      <c r="S5087" s="18">
        <v>122</v>
      </c>
    </row>
    <row r="5088" spans="1:19" x14ac:dyDescent="0.25">
      <c r="A5088" s="18" t="s">
        <v>15111</v>
      </c>
      <c r="B5088" s="18" t="s">
        <v>2004</v>
      </c>
      <c r="C5088" s="18" t="s">
        <v>21</v>
      </c>
      <c r="D5088" s="18">
        <v>2007</v>
      </c>
      <c r="E5088" s="18">
        <f>VLOOKUP(D5088,'cpi roi'!A:C,2,FALSE)</f>
        <v>207.3</v>
      </c>
      <c r="F5088" s="18" t="s">
        <v>15112</v>
      </c>
      <c r="G5088" s="18">
        <v>7.3</v>
      </c>
      <c r="H5088" s="19">
        <v>107000</v>
      </c>
      <c r="I5088" s="18" t="s">
        <v>10937</v>
      </c>
      <c r="J5088" s="18" t="s">
        <v>3046</v>
      </c>
      <c r="K5088" s="18" t="s">
        <v>12955</v>
      </c>
      <c r="L5088" s="18" t="s">
        <v>34</v>
      </c>
      <c r="M5088" s="20">
        <v>45000000</v>
      </c>
      <c r="N5088" s="20">
        <v>29625761</v>
      </c>
      <c r="O5088" s="21">
        <f t="shared" si="237"/>
        <v>43545438.38253738</v>
      </c>
      <c r="P5088" s="22">
        <f t="shared" si="238"/>
        <v>65.835024444444443</v>
      </c>
      <c r="Q5088" s="20">
        <f t="shared" si="239"/>
        <v>14291249.879401833</v>
      </c>
      <c r="R5088" s="18" t="s">
        <v>11858</v>
      </c>
      <c r="S5088" s="18">
        <v>133</v>
      </c>
    </row>
    <row r="5089" spans="1:19" x14ac:dyDescent="0.25">
      <c r="A5089" s="18" t="s">
        <v>15113</v>
      </c>
      <c r="B5089" s="18" t="s">
        <v>2004</v>
      </c>
      <c r="C5089" s="18" t="s">
        <v>108</v>
      </c>
      <c r="D5089" s="18">
        <v>2007</v>
      </c>
      <c r="E5089" s="18">
        <f>VLOOKUP(D5089,'cpi roi'!A:C,2,FALSE)</f>
        <v>207.3</v>
      </c>
      <c r="F5089" s="18" t="s">
        <v>15114</v>
      </c>
      <c r="G5089" s="18">
        <v>6.9</v>
      </c>
      <c r="H5089" s="19">
        <v>328000</v>
      </c>
      <c r="I5089" s="18" t="s">
        <v>5109</v>
      </c>
      <c r="J5089" s="18" t="s">
        <v>12275</v>
      </c>
      <c r="K5089" s="18" t="s">
        <v>9716</v>
      </c>
      <c r="L5089" s="18" t="s">
        <v>34</v>
      </c>
      <c r="M5089" s="20">
        <v>85000000</v>
      </c>
      <c r="N5089" s="20">
        <v>311312624</v>
      </c>
      <c r="O5089" s="21">
        <f t="shared" si="237"/>
        <v>457583003.05258071</v>
      </c>
      <c r="P5089" s="22">
        <f t="shared" si="238"/>
        <v>366.25014588235297</v>
      </c>
      <c r="Q5089" s="20">
        <f t="shared" si="239"/>
        <v>150174927.1587072</v>
      </c>
      <c r="R5089" s="18" t="s">
        <v>27</v>
      </c>
      <c r="S5089" s="18">
        <v>122</v>
      </c>
    </row>
    <row r="5090" spans="1:19" x14ac:dyDescent="0.25">
      <c r="A5090" s="18" t="s">
        <v>15115</v>
      </c>
      <c r="B5090" s="18" t="s">
        <v>2004</v>
      </c>
      <c r="C5090" s="18" t="s">
        <v>45</v>
      </c>
      <c r="D5090" s="18">
        <v>2007</v>
      </c>
      <c r="E5090" s="18">
        <f>VLOOKUP(D5090,'cpi roi'!A:C,2,FALSE)</f>
        <v>207.3</v>
      </c>
      <c r="F5090" s="18" t="s">
        <v>14550</v>
      </c>
      <c r="G5090" s="18">
        <v>6.3</v>
      </c>
      <c r="H5090" s="19">
        <v>161000</v>
      </c>
      <c r="I5090" s="18" t="s">
        <v>15116</v>
      </c>
      <c r="J5090" s="18" t="s">
        <v>15117</v>
      </c>
      <c r="K5090" s="18" t="s">
        <v>13047</v>
      </c>
      <c r="L5090" s="18" t="s">
        <v>34</v>
      </c>
      <c r="M5090" s="20">
        <v>61000000</v>
      </c>
      <c r="N5090" s="20">
        <v>145710347</v>
      </c>
      <c r="O5090" s="21">
        <f t="shared" si="237"/>
        <v>214172420.3130728</v>
      </c>
      <c r="P5090" s="22">
        <f t="shared" si="238"/>
        <v>238.86942131147541</v>
      </c>
      <c r="Q5090" s="20">
        <f t="shared" si="239"/>
        <v>70289602.990834534</v>
      </c>
      <c r="R5090" s="18" t="s">
        <v>9689</v>
      </c>
      <c r="S5090" s="18">
        <v>93</v>
      </c>
    </row>
    <row r="5091" spans="1:19" x14ac:dyDescent="0.25">
      <c r="A5091" s="18" t="s">
        <v>15118</v>
      </c>
      <c r="B5091" s="18" t="s">
        <v>37</v>
      </c>
      <c r="C5091" s="18" t="s">
        <v>394</v>
      </c>
      <c r="D5091" s="18">
        <v>2007</v>
      </c>
      <c r="E5091" s="18">
        <f>VLOOKUP(D5091,'cpi roi'!A:C,2,FALSE)</f>
        <v>207.3</v>
      </c>
      <c r="F5091" s="18" t="s">
        <v>15114</v>
      </c>
      <c r="G5091" s="18">
        <v>6.7</v>
      </c>
      <c r="H5091" s="19">
        <v>72000</v>
      </c>
      <c r="I5091" s="18" t="s">
        <v>15119</v>
      </c>
      <c r="J5091" s="18" t="s">
        <v>9349</v>
      </c>
      <c r="K5091" s="18" t="s">
        <v>12997</v>
      </c>
      <c r="L5091" s="18" t="s">
        <v>34</v>
      </c>
      <c r="M5091" s="20">
        <v>100000000</v>
      </c>
      <c r="N5091" s="20">
        <v>152005713</v>
      </c>
      <c r="O5091" s="21">
        <f t="shared" si="237"/>
        <v>223425666.91316929</v>
      </c>
      <c r="P5091" s="22">
        <f t="shared" si="238"/>
        <v>152.00571300000001</v>
      </c>
      <c r="Q5091" s="20">
        <f t="shared" si="239"/>
        <v>73326441.389290884</v>
      </c>
      <c r="R5091" s="18" t="s">
        <v>35</v>
      </c>
      <c r="S5091" s="18">
        <v>85</v>
      </c>
    </row>
    <row r="5092" spans="1:19" x14ac:dyDescent="0.25">
      <c r="A5092" s="18" t="s">
        <v>15120</v>
      </c>
      <c r="B5092" s="18" t="s">
        <v>20</v>
      </c>
      <c r="C5092" s="18" t="s">
        <v>38</v>
      </c>
      <c r="D5092" s="18">
        <v>2007</v>
      </c>
      <c r="E5092" s="18">
        <f>VLOOKUP(D5092,'cpi roi'!A:C,2,FALSE)</f>
        <v>207.3</v>
      </c>
      <c r="F5092" s="18" t="s">
        <v>15099</v>
      </c>
      <c r="G5092" s="18">
        <v>6.2</v>
      </c>
      <c r="H5092" s="19">
        <v>187000</v>
      </c>
      <c r="I5092" s="18" t="s">
        <v>2338</v>
      </c>
      <c r="J5092" s="18" t="s">
        <v>8485</v>
      </c>
      <c r="K5092" s="18" t="s">
        <v>10840</v>
      </c>
      <c r="L5092" s="18" t="s">
        <v>457</v>
      </c>
      <c r="M5092" s="20">
        <v>45000000</v>
      </c>
      <c r="N5092" s="20">
        <v>147717833</v>
      </c>
      <c r="O5092" s="21">
        <f t="shared" si="237"/>
        <v>217123124.53014952</v>
      </c>
      <c r="P5092" s="22">
        <f t="shared" si="238"/>
        <v>328.26185111111113</v>
      </c>
      <c r="Q5092" s="20">
        <f t="shared" si="239"/>
        <v>71257999.517607331</v>
      </c>
      <c r="R5092" s="18" t="s">
        <v>10878</v>
      </c>
      <c r="S5092" s="18">
        <v>94</v>
      </c>
    </row>
    <row r="5093" spans="1:19" x14ac:dyDescent="0.25">
      <c r="A5093" s="18" t="s">
        <v>15121</v>
      </c>
      <c r="B5093" s="18" t="s">
        <v>20</v>
      </c>
      <c r="C5093" s="18" t="s">
        <v>38</v>
      </c>
      <c r="D5093" s="18">
        <v>2007</v>
      </c>
      <c r="E5093" s="18">
        <f>VLOOKUP(D5093,'cpi roi'!A:C,2,FALSE)</f>
        <v>207.3</v>
      </c>
      <c r="F5093" s="18" t="s">
        <v>15025</v>
      </c>
      <c r="G5093" s="18">
        <v>6.6</v>
      </c>
      <c r="H5093" s="19">
        <v>168000</v>
      </c>
      <c r="I5093" s="18" t="s">
        <v>14078</v>
      </c>
      <c r="J5093" s="18" t="s">
        <v>15122</v>
      </c>
      <c r="K5093" s="18" t="s">
        <v>11857</v>
      </c>
      <c r="L5093" s="18" t="s">
        <v>34</v>
      </c>
      <c r="M5093" s="20">
        <v>30000000</v>
      </c>
      <c r="N5093" s="20">
        <v>75513170</v>
      </c>
      <c r="O5093" s="21">
        <f t="shared" si="237"/>
        <v>110993067.53014953</v>
      </c>
      <c r="P5093" s="22">
        <f t="shared" si="238"/>
        <v>251.71056666666667</v>
      </c>
      <c r="Q5093" s="20">
        <f t="shared" si="239"/>
        <v>36426999.517607331</v>
      </c>
      <c r="R5093" s="18" t="s">
        <v>35</v>
      </c>
      <c r="S5093" s="18">
        <v>113</v>
      </c>
    </row>
    <row r="5094" spans="1:19" x14ac:dyDescent="0.25">
      <c r="A5094" s="18" t="s">
        <v>15123</v>
      </c>
      <c r="B5094" s="18" t="s">
        <v>20</v>
      </c>
      <c r="C5094" s="18" t="s">
        <v>108</v>
      </c>
      <c r="D5094" s="18">
        <v>2007</v>
      </c>
      <c r="E5094" s="18">
        <f>VLOOKUP(D5094,'cpi roi'!A:C,2,FALSE)</f>
        <v>207.3</v>
      </c>
      <c r="F5094" s="18" t="s">
        <v>14420</v>
      </c>
      <c r="G5094" s="18">
        <v>6.5</v>
      </c>
      <c r="H5094" s="19">
        <v>73000</v>
      </c>
      <c r="I5094" s="18" t="s">
        <v>15124</v>
      </c>
      <c r="J5094" s="18" t="s">
        <v>15124</v>
      </c>
      <c r="K5094" s="18" t="s">
        <v>12076</v>
      </c>
      <c r="L5094" s="18" t="s">
        <v>34</v>
      </c>
      <c r="M5094" s="20">
        <v>8600000</v>
      </c>
      <c r="N5094" s="20">
        <v>32730062</v>
      </c>
      <c r="O5094" s="21">
        <f t="shared" si="237"/>
        <v>48108296.630004816</v>
      </c>
      <c r="P5094" s="22">
        <f t="shared" si="238"/>
        <v>380.58211627906979</v>
      </c>
      <c r="Q5094" s="20">
        <f t="shared" si="239"/>
        <v>15788741.919922817</v>
      </c>
      <c r="R5094" s="18" t="s">
        <v>13871</v>
      </c>
      <c r="S5094" s="18">
        <v>84</v>
      </c>
    </row>
    <row r="5095" spans="1:19" x14ac:dyDescent="0.25">
      <c r="A5095" s="18" t="s">
        <v>15125</v>
      </c>
      <c r="B5095" s="18" t="s">
        <v>20</v>
      </c>
      <c r="C5095" s="18" t="s">
        <v>56</v>
      </c>
      <c r="D5095" s="18">
        <v>2007</v>
      </c>
      <c r="E5095" s="18">
        <f>VLOOKUP(D5095,'cpi roi'!A:C,2,FALSE)</f>
        <v>207.3</v>
      </c>
      <c r="F5095" s="18" t="s">
        <v>15126</v>
      </c>
      <c r="G5095" s="18">
        <v>6.2</v>
      </c>
      <c r="H5095" s="19">
        <v>89000</v>
      </c>
      <c r="I5095" s="18" t="s">
        <v>13492</v>
      </c>
      <c r="J5095" s="18" t="s">
        <v>13493</v>
      </c>
      <c r="K5095" s="18" t="s">
        <v>15127</v>
      </c>
      <c r="L5095" s="18" t="s">
        <v>34</v>
      </c>
      <c r="M5095" s="20">
        <v>20000000</v>
      </c>
      <c r="N5095" s="20">
        <v>22382047</v>
      </c>
      <c r="O5095" s="21">
        <f t="shared" si="237"/>
        <v>32898262.040038586</v>
      </c>
      <c r="P5095" s="22">
        <f t="shared" si="238"/>
        <v>111.91023499999999</v>
      </c>
      <c r="Q5095" s="20">
        <f t="shared" si="239"/>
        <v>10796935.359382538</v>
      </c>
      <c r="R5095" s="18" t="s">
        <v>65</v>
      </c>
      <c r="S5095" s="18">
        <v>89</v>
      </c>
    </row>
    <row r="5096" spans="1:19" x14ac:dyDescent="0.25">
      <c r="A5096" s="18" t="s">
        <v>15128</v>
      </c>
      <c r="B5096" s="18" t="s">
        <v>37</v>
      </c>
      <c r="C5096" s="18" t="s">
        <v>394</v>
      </c>
      <c r="D5096" s="18">
        <v>2007</v>
      </c>
      <c r="E5096" s="18">
        <f>VLOOKUP(D5096,'cpi roi'!A:C,2,FALSE)</f>
        <v>207.3</v>
      </c>
      <c r="F5096" s="18" t="s">
        <v>14887</v>
      </c>
      <c r="G5096" s="18">
        <v>6.1</v>
      </c>
      <c r="H5096" s="19">
        <v>148000</v>
      </c>
      <c r="I5096" s="18" t="s">
        <v>15129</v>
      </c>
      <c r="J5096" s="18" t="s">
        <v>15130</v>
      </c>
      <c r="K5096" s="18" t="s">
        <v>15130</v>
      </c>
      <c r="L5096" s="18" t="s">
        <v>34</v>
      </c>
      <c r="M5096" s="20">
        <v>150000000</v>
      </c>
      <c r="N5096" s="20">
        <v>293514336</v>
      </c>
      <c r="O5096" s="21">
        <f t="shared" si="237"/>
        <v>431422181.27930528</v>
      </c>
      <c r="P5096" s="22">
        <f t="shared" si="238"/>
        <v>195.67622399999999</v>
      </c>
      <c r="Q5096" s="20">
        <f t="shared" si="239"/>
        <v>141589163.53111434</v>
      </c>
      <c r="R5096" s="18" t="s">
        <v>10176</v>
      </c>
      <c r="S5096" s="18">
        <v>91</v>
      </c>
    </row>
    <row r="5097" spans="1:19" x14ac:dyDescent="0.25">
      <c r="A5097" s="18" t="s">
        <v>15131</v>
      </c>
      <c r="B5097" s="18" t="s">
        <v>20</v>
      </c>
      <c r="C5097" s="18" t="s">
        <v>45</v>
      </c>
      <c r="D5097" s="18">
        <v>2007</v>
      </c>
      <c r="E5097" s="18">
        <f>VLOOKUP(D5097,'cpi roi'!A:C,2,FALSE)</f>
        <v>207.3</v>
      </c>
      <c r="F5097" s="18" t="s">
        <v>15132</v>
      </c>
      <c r="G5097" s="18">
        <v>5.8</v>
      </c>
      <c r="H5097" s="19">
        <v>88000</v>
      </c>
      <c r="I5097" s="18" t="s">
        <v>9066</v>
      </c>
      <c r="J5097" s="18" t="s">
        <v>15133</v>
      </c>
      <c r="K5097" s="18" t="s">
        <v>8011</v>
      </c>
      <c r="L5097" s="18" t="s">
        <v>34</v>
      </c>
      <c r="M5097" s="20">
        <v>60000000</v>
      </c>
      <c r="N5097" s="20">
        <v>128453183</v>
      </c>
      <c r="O5097" s="21">
        <f t="shared" si="237"/>
        <v>188806969.89917991</v>
      </c>
      <c r="P5097" s="22">
        <f t="shared" si="238"/>
        <v>214.08863833333331</v>
      </c>
      <c r="Q5097" s="20">
        <f t="shared" si="239"/>
        <v>61964873.613121085</v>
      </c>
      <c r="R5097" s="18" t="s">
        <v>9689</v>
      </c>
      <c r="S5097" s="18">
        <v>116</v>
      </c>
    </row>
    <row r="5098" spans="1:19" x14ac:dyDescent="0.25">
      <c r="A5098" s="18" t="s">
        <v>15134</v>
      </c>
      <c r="B5098" s="18" t="s">
        <v>20</v>
      </c>
      <c r="C5098" s="18" t="s">
        <v>38</v>
      </c>
      <c r="D5098" s="18">
        <v>2007</v>
      </c>
      <c r="E5098" s="18">
        <f>VLOOKUP(D5098,'cpi roi'!A:C,2,FALSE)</f>
        <v>207.3</v>
      </c>
      <c r="F5098" s="18" t="s">
        <v>15059</v>
      </c>
      <c r="G5098" s="18">
        <v>4.5999999999999996</v>
      </c>
      <c r="H5098" s="19">
        <v>118000</v>
      </c>
      <c r="I5098" s="18" t="s">
        <v>15135</v>
      </c>
      <c r="J5098" s="18" t="s">
        <v>15136</v>
      </c>
      <c r="K5098" s="18" t="s">
        <v>15137</v>
      </c>
      <c r="L5098" s="18" t="s">
        <v>34</v>
      </c>
      <c r="M5098" s="20">
        <v>40000000</v>
      </c>
      <c r="N5098" s="20">
        <v>130290885</v>
      </c>
      <c r="O5098" s="21">
        <f t="shared" si="237"/>
        <v>191508117.02604917</v>
      </c>
      <c r="P5098" s="22">
        <f t="shared" si="238"/>
        <v>325.72721250000001</v>
      </c>
      <c r="Q5098" s="20">
        <f t="shared" si="239"/>
        <v>62851367.583212733</v>
      </c>
      <c r="R5098" s="18" t="s">
        <v>184</v>
      </c>
      <c r="S5098" s="18">
        <v>94</v>
      </c>
    </row>
    <row r="5099" spans="1:19" x14ac:dyDescent="0.25">
      <c r="A5099" s="18" t="s">
        <v>15138</v>
      </c>
      <c r="B5099" s="18" t="s">
        <v>37</v>
      </c>
      <c r="C5099" s="18" t="s">
        <v>394</v>
      </c>
      <c r="D5099" s="18">
        <v>2007</v>
      </c>
      <c r="E5099" s="18">
        <f>VLOOKUP(D5099,'cpi roi'!A:C,2,FALSE)</f>
        <v>207.3</v>
      </c>
      <c r="F5099" s="18" t="s">
        <v>14618</v>
      </c>
      <c r="G5099" s="18">
        <v>6.1</v>
      </c>
      <c r="H5099" s="19">
        <v>288000</v>
      </c>
      <c r="I5099" s="18" t="s">
        <v>9252</v>
      </c>
      <c r="J5099" s="18" t="s">
        <v>1917</v>
      </c>
      <c r="K5099" s="18" t="s">
        <v>6846</v>
      </c>
      <c r="L5099" s="18" t="s">
        <v>34</v>
      </c>
      <c r="M5099" s="20">
        <v>160000000</v>
      </c>
      <c r="N5099" s="20">
        <v>813367380</v>
      </c>
      <c r="O5099" s="21">
        <f t="shared" si="237"/>
        <v>1195528416.2373371</v>
      </c>
      <c r="P5099" s="22">
        <f t="shared" si="238"/>
        <v>508.35461249999997</v>
      </c>
      <c r="Q5099" s="20">
        <f t="shared" si="239"/>
        <v>392362460.20260495</v>
      </c>
      <c r="R5099" s="18" t="s">
        <v>14593</v>
      </c>
      <c r="S5099" s="18">
        <v>93</v>
      </c>
    </row>
    <row r="5100" spans="1:19" x14ac:dyDescent="0.25">
      <c r="A5100" s="18">
        <v>1408</v>
      </c>
      <c r="B5100" s="18" t="s">
        <v>2004</v>
      </c>
      <c r="C5100" s="18" t="s">
        <v>155</v>
      </c>
      <c r="D5100" s="18">
        <v>2007</v>
      </c>
      <c r="E5100" s="18">
        <f>VLOOKUP(D5100,'cpi roi'!A:C,2,FALSE)</f>
        <v>207.3</v>
      </c>
      <c r="F5100" s="18" t="s">
        <v>14690</v>
      </c>
      <c r="G5100" s="18">
        <v>6.8</v>
      </c>
      <c r="H5100" s="19">
        <v>260000</v>
      </c>
      <c r="I5100" s="18" t="s">
        <v>13237</v>
      </c>
      <c r="J5100" s="18" t="s">
        <v>15139</v>
      </c>
      <c r="K5100" s="18" t="s">
        <v>2629</v>
      </c>
      <c r="L5100" s="18" t="s">
        <v>34</v>
      </c>
      <c r="M5100" s="20">
        <v>25000000</v>
      </c>
      <c r="N5100" s="20">
        <v>132963417</v>
      </c>
      <c r="O5100" s="21">
        <f t="shared" si="237"/>
        <v>195436339.41099852</v>
      </c>
      <c r="P5100" s="22">
        <f t="shared" si="238"/>
        <v>531.85366799999997</v>
      </c>
      <c r="Q5100" s="20">
        <f t="shared" si="239"/>
        <v>64140577.424023159</v>
      </c>
      <c r="R5100" s="18" t="s">
        <v>8990</v>
      </c>
      <c r="S5100" s="18">
        <v>104</v>
      </c>
    </row>
    <row r="5101" spans="1:19" x14ac:dyDescent="0.25">
      <c r="A5101" s="18" t="s">
        <v>15140</v>
      </c>
      <c r="B5101" s="18" t="s">
        <v>20</v>
      </c>
      <c r="C5101" s="18" t="s">
        <v>38</v>
      </c>
      <c r="D5101" s="18">
        <v>2007</v>
      </c>
      <c r="E5101" s="18">
        <f>VLOOKUP(D5101,'cpi roi'!A:C,2,FALSE)</f>
        <v>207.3</v>
      </c>
      <c r="F5101" s="18" t="s">
        <v>15141</v>
      </c>
      <c r="G5101" s="18">
        <v>7</v>
      </c>
      <c r="H5101" s="19">
        <v>121000</v>
      </c>
      <c r="I5101" s="18" t="s">
        <v>6749</v>
      </c>
      <c r="J5101" s="18" t="s">
        <v>15142</v>
      </c>
      <c r="K5101" s="18" t="s">
        <v>9889</v>
      </c>
      <c r="L5101" s="18" t="s">
        <v>34</v>
      </c>
      <c r="M5101" s="20">
        <v>70000000</v>
      </c>
      <c r="N5101" s="20">
        <v>87019158</v>
      </c>
      <c r="O5101" s="21">
        <f t="shared" si="237"/>
        <v>127905149.26483355</v>
      </c>
      <c r="P5101" s="22">
        <f t="shared" si="238"/>
        <v>124.31308285714286</v>
      </c>
      <c r="Q5101" s="20">
        <f t="shared" si="239"/>
        <v>41977403.762662806</v>
      </c>
      <c r="R5101" s="18" t="s">
        <v>65</v>
      </c>
      <c r="S5101" s="18">
        <v>110</v>
      </c>
    </row>
    <row r="5102" spans="1:19" x14ac:dyDescent="0.25">
      <c r="A5102" s="18" t="s">
        <v>15143</v>
      </c>
      <c r="B5102" s="18" t="s">
        <v>20</v>
      </c>
      <c r="C5102" s="18" t="s">
        <v>67</v>
      </c>
      <c r="D5102" s="18">
        <v>2007</v>
      </c>
      <c r="E5102" s="18">
        <f>VLOOKUP(D5102,'cpi roi'!A:C,2,FALSE)</f>
        <v>207.3</v>
      </c>
      <c r="F5102" s="18" t="s">
        <v>15025</v>
      </c>
      <c r="G5102" s="18">
        <v>7.5</v>
      </c>
      <c r="H5102" s="19">
        <v>173000</v>
      </c>
      <c r="I5102" s="18" t="s">
        <v>11485</v>
      </c>
      <c r="J5102" s="18" t="s">
        <v>11485</v>
      </c>
      <c r="K5102" s="18" t="s">
        <v>6538</v>
      </c>
      <c r="L5102" s="18" t="s">
        <v>34</v>
      </c>
      <c r="M5102" s="20">
        <v>30000000</v>
      </c>
      <c r="N5102" s="20">
        <v>15001776</v>
      </c>
      <c r="O5102" s="21">
        <f t="shared" si="237"/>
        <v>22050367.328509405</v>
      </c>
      <c r="P5102" s="22">
        <f t="shared" si="238"/>
        <v>50.005920000000003</v>
      </c>
      <c r="Q5102" s="20">
        <f t="shared" si="239"/>
        <v>7236746.7438494936</v>
      </c>
      <c r="R5102" s="18" t="s">
        <v>27</v>
      </c>
      <c r="S5102" s="18">
        <v>160</v>
      </c>
    </row>
    <row r="5103" spans="1:19" x14ac:dyDescent="0.25">
      <c r="A5103" s="18" t="s">
        <v>15144</v>
      </c>
      <c r="B5103" s="18" t="s">
        <v>20</v>
      </c>
      <c r="C5103" s="18" t="s">
        <v>45</v>
      </c>
      <c r="D5103" s="18">
        <v>2007</v>
      </c>
      <c r="E5103" s="18">
        <f>VLOOKUP(D5103,'cpi roi'!A:C,2,FALSE)</f>
        <v>207.3</v>
      </c>
      <c r="F5103" s="18" t="s">
        <v>15099</v>
      </c>
      <c r="G5103" s="18">
        <v>5.6</v>
      </c>
      <c r="H5103" s="19">
        <v>87000</v>
      </c>
      <c r="I5103" s="18" t="s">
        <v>15145</v>
      </c>
      <c r="J5103" s="18" t="s">
        <v>15146</v>
      </c>
      <c r="K5103" s="18" t="s">
        <v>15147</v>
      </c>
      <c r="L5103" s="18" t="s">
        <v>34</v>
      </c>
      <c r="M5103" s="20">
        <v>25000000</v>
      </c>
      <c r="N5103" s="20">
        <v>59768495</v>
      </c>
      <c r="O5103" s="21">
        <f t="shared" si="237"/>
        <v>87850749.76603955</v>
      </c>
      <c r="P5103" s="22">
        <f t="shared" si="238"/>
        <v>239.07398000000001</v>
      </c>
      <c r="Q5103" s="20">
        <f t="shared" si="239"/>
        <v>28831883.743367102</v>
      </c>
      <c r="R5103" s="18" t="s">
        <v>14705</v>
      </c>
      <c r="S5103" s="18">
        <v>96</v>
      </c>
    </row>
    <row r="5104" spans="1:19" x14ac:dyDescent="0.25">
      <c r="A5104" s="18" t="s">
        <v>15148</v>
      </c>
      <c r="B5104" s="18" t="s">
        <v>20</v>
      </c>
      <c r="C5104" s="18" t="s">
        <v>56</v>
      </c>
      <c r="D5104" s="18">
        <v>2007</v>
      </c>
      <c r="E5104" s="18">
        <f>VLOOKUP(D5104,'cpi roi'!A:C,2,FALSE)</f>
        <v>207.3</v>
      </c>
      <c r="F5104" s="18" t="s">
        <v>15114</v>
      </c>
      <c r="G5104" s="18">
        <v>5.5</v>
      </c>
      <c r="H5104" s="19">
        <v>87000</v>
      </c>
      <c r="I5104" s="18" t="s">
        <v>12535</v>
      </c>
      <c r="J5104" s="18" t="s">
        <v>12535</v>
      </c>
      <c r="K5104" s="18" t="s">
        <v>15149</v>
      </c>
      <c r="L5104" s="18" t="s">
        <v>34</v>
      </c>
      <c r="M5104" s="20">
        <v>10200000</v>
      </c>
      <c r="N5104" s="20">
        <v>35728183</v>
      </c>
      <c r="O5104" s="21">
        <f t="shared" si="237"/>
        <v>52515086.155812822</v>
      </c>
      <c r="P5104" s="22">
        <f t="shared" si="238"/>
        <v>350.27630392156863</v>
      </c>
      <c r="Q5104" s="20">
        <f t="shared" si="239"/>
        <v>17235013.506994694</v>
      </c>
      <c r="R5104" s="18" t="s">
        <v>14705</v>
      </c>
      <c r="S5104" s="18">
        <v>94</v>
      </c>
    </row>
    <row r="5105" spans="1:19" x14ac:dyDescent="0.25">
      <c r="A5105" s="18" t="s">
        <v>15150</v>
      </c>
      <c r="B5105" s="18" t="s">
        <v>37</v>
      </c>
      <c r="C5105" s="18" t="s">
        <v>38</v>
      </c>
      <c r="D5105" s="18">
        <v>2007</v>
      </c>
      <c r="E5105" s="18">
        <f>VLOOKUP(D5105,'cpi roi'!A:C,2,FALSE)</f>
        <v>207.3</v>
      </c>
      <c r="F5105" s="18" t="s">
        <v>14721</v>
      </c>
      <c r="G5105" s="18">
        <v>5.6</v>
      </c>
      <c r="H5105" s="19">
        <v>254000</v>
      </c>
      <c r="I5105" s="18" t="s">
        <v>12721</v>
      </c>
      <c r="J5105" s="18" t="s">
        <v>14750</v>
      </c>
      <c r="K5105" s="18" t="s">
        <v>14047</v>
      </c>
      <c r="L5105" s="18" t="s">
        <v>34</v>
      </c>
      <c r="M5105" s="20">
        <v>130000000</v>
      </c>
      <c r="N5105" s="20">
        <v>301913131</v>
      </c>
      <c r="O5105" s="21">
        <f t="shared" si="237"/>
        <v>443767153.95899659</v>
      </c>
      <c r="P5105" s="22">
        <f t="shared" si="238"/>
        <v>232.24087</v>
      </c>
      <c r="Q5105" s="20">
        <f t="shared" si="239"/>
        <v>145640680.65605402</v>
      </c>
      <c r="R5105" s="18" t="s">
        <v>184</v>
      </c>
      <c r="S5105" s="18">
        <v>92</v>
      </c>
    </row>
    <row r="5106" spans="1:19" x14ac:dyDescent="0.25">
      <c r="A5106" s="18" t="s">
        <v>15151</v>
      </c>
      <c r="B5106" s="18" t="s">
        <v>2004</v>
      </c>
      <c r="C5106" s="18" t="s">
        <v>29</v>
      </c>
      <c r="D5106" s="18">
        <v>2007</v>
      </c>
      <c r="E5106" s="18">
        <f>VLOOKUP(D5106,'cpi roi'!A:C,2,FALSE)</f>
        <v>207.3</v>
      </c>
      <c r="F5106" s="18" t="s">
        <v>15152</v>
      </c>
      <c r="G5106" s="18">
        <v>6.1</v>
      </c>
      <c r="H5106" s="19">
        <v>182000</v>
      </c>
      <c r="I5106" s="18" t="s">
        <v>12310</v>
      </c>
      <c r="J5106" s="18" t="s">
        <v>12310</v>
      </c>
      <c r="K5106" s="18" t="s">
        <v>5214</v>
      </c>
      <c r="L5106" s="18" t="s">
        <v>26</v>
      </c>
      <c r="M5106" s="20">
        <v>180000000</v>
      </c>
      <c r="N5106" s="20">
        <v>372234864</v>
      </c>
      <c r="O5106" s="21">
        <f t="shared" si="237"/>
        <v>547129585.43560052</v>
      </c>
      <c r="P5106" s="22">
        <f t="shared" si="238"/>
        <v>206.79714666666666</v>
      </c>
      <c r="Q5106" s="20">
        <f t="shared" si="239"/>
        <v>179563369.03039074</v>
      </c>
      <c r="R5106" s="18" t="s">
        <v>2031</v>
      </c>
      <c r="S5106" s="18">
        <v>113</v>
      </c>
    </row>
    <row r="5107" spans="1:19" x14ac:dyDescent="0.25">
      <c r="A5107" s="18" t="s">
        <v>15153</v>
      </c>
      <c r="B5107" s="18" t="s">
        <v>2004</v>
      </c>
      <c r="C5107" s="18" t="s">
        <v>38</v>
      </c>
      <c r="D5107" s="18">
        <v>2007</v>
      </c>
      <c r="E5107" s="18">
        <f>VLOOKUP(D5107,'cpi roi'!A:C,2,FALSE)</f>
        <v>207.3</v>
      </c>
      <c r="F5107" s="18" t="s">
        <v>15009</v>
      </c>
      <c r="G5107" s="18">
        <v>6.2</v>
      </c>
      <c r="H5107" s="19">
        <v>157000</v>
      </c>
      <c r="I5107" s="18" t="s">
        <v>9783</v>
      </c>
      <c r="J5107" s="18" t="s">
        <v>12391</v>
      </c>
      <c r="K5107" s="18" t="s">
        <v>2756</v>
      </c>
      <c r="L5107" s="18" t="s">
        <v>34</v>
      </c>
      <c r="M5107" s="20">
        <v>140000000</v>
      </c>
      <c r="N5107" s="20">
        <v>258097122</v>
      </c>
      <c r="O5107" s="21">
        <f t="shared" si="237"/>
        <v>379364173.05065119</v>
      </c>
      <c r="P5107" s="22">
        <f t="shared" si="238"/>
        <v>184.35508714285714</v>
      </c>
      <c r="Q5107" s="20">
        <f t="shared" si="239"/>
        <v>124504159.18958032</v>
      </c>
      <c r="R5107" s="18" t="s">
        <v>2031</v>
      </c>
      <c r="S5107" s="18">
        <v>91</v>
      </c>
    </row>
    <row r="5108" spans="1:19" x14ac:dyDescent="0.25">
      <c r="A5108" s="18" t="s">
        <v>15154</v>
      </c>
      <c r="B5108" s="18" t="s">
        <v>20</v>
      </c>
      <c r="C5108" s="18" t="s">
        <v>21</v>
      </c>
      <c r="D5108" s="18">
        <v>2007</v>
      </c>
      <c r="E5108" s="18">
        <f>VLOOKUP(D5108,'cpi roi'!A:C,2,FALSE)</f>
        <v>207.3</v>
      </c>
      <c r="F5108" s="18" t="s">
        <v>15155</v>
      </c>
      <c r="G5108" s="18">
        <v>5.6</v>
      </c>
      <c r="H5108" s="19">
        <v>11000</v>
      </c>
      <c r="I5108" s="18" t="s">
        <v>15156</v>
      </c>
      <c r="J5108" s="18" t="s">
        <v>15156</v>
      </c>
      <c r="K5108" s="18" t="s">
        <v>15157</v>
      </c>
      <c r="L5108" s="18" t="s">
        <v>34</v>
      </c>
      <c r="M5108" s="20">
        <v>0</v>
      </c>
      <c r="N5108" s="20">
        <v>44852</v>
      </c>
      <c r="O5108" s="21">
        <f t="shared" si="237"/>
        <v>65925.732754462122</v>
      </c>
      <c r="P5108" s="22">
        <f t="shared" si="238"/>
        <v>0</v>
      </c>
      <c r="Q5108" s="20">
        <f t="shared" si="239"/>
        <v>21636.275928605886</v>
      </c>
      <c r="R5108" s="18" t="s">
        <v>15158</v>
      </c>
      <c r="S5108" s="18">
        <v>88</v>
      </c>
    </row>
    <row r="5109" spans="1:19" x14ac:dyDescent="0.25">
      <c r="A5109" s="18" t="s">
        <v>15159</v>
      </c>
      <c r="B5109" s="18" t="s">
        <v>20</v>
      </c>
      <c r="C5109" s="18" t="s">
        <v>56</v>
      </c>
      <c r="D5109" s="18">
        <v>2007</v>
      </c>
      <c r="E5109" s="18">
        <f>VLOOKUP(D5109,'cpi roi'!A:C,2,FALSE)</f>
        <v>207.3</v>
      </c>
      <c r="F5109" s="18" t="s">
        <v>15160</v>
      </c>
      <c r="G5109" s="18">
        <v>7.2</v>
      </c>
      <c r="H5109" s="19">
        <v>60000</v>
      </c>
      <c r="I5109" s="18" t="s">
        <v>15161</v>
      </c>
      <c r="J5109" s="18" t="s">
        <v>15161</v>
      </c>
      <c r="K5109" s="18" t="s">
        <v>15162</v>
      </c>
      <c r="L5109" s="18" t="s">
        <v>1116</v>
      </c>
      <c r="M5109" s="20">
        <v>2600000</v>
      </c>
      <c r="N5109" s="20">
        <v>553198</v>
      </c>
      <c r="O5109" s="21">
        <f t="shared" si="237"/>
        <v>813118.33381572587</v>
      </c>
      <c r="P5109" s="22">
        <f t="shared" si="238"/>
        <v>21.276846153846154</v>
      </c>
      <c r="Q5109" s="20">
        <f t="shared" si="239"/>
        <v>266858.65894838399</v>
      </c>
      <c r="R5109" s="18" t="s">
        <v>15163</v>
      </c>
      <c r="S5109" s="18">
        <v>92</v>
      </c>
    </row>
    <row r="5110" spans="1:19" x14ac:dyDescent="0.25">
      <c r="A5110" s="18" t="s">
        <v>15164</v>
      </c>
      <c r="B5110" s="18" t="s">
        <v>2004</v>
      </c>
      <c r="C5110" s="18" t="s">
        <v>29</v>
      </c>
      <c r="D5110" s="18">
        <v>2007</v>
      </c>
      <c r="E5110" s="18">
        <f>VLOOKUP(D5110,'cpi roi'!A:C,2,FALSE)</f>
        <v>207.3</v>
      </c>
      <c r="F5110" s="18" t="s">
        <v>14598</v>
      </c>
      <c r="G5110" s="18">
        <v>2.4</v>
      </c>
      <c r="H5110" s="19">
        <v>103000</v>
      </c>
      <c r="I5110" s="18" t="s">
        <v>9242</v>
      </c>
      <c r="J5110" s="18" t="s">
        <v>9242</v>
      </c>
      <c r="K5110" s="18" t="s">
        <v>15165</v>
      </c>
      <c r="L5110" s="18" t="s">
        <v>34</v>
      </c>
      <c r="M5110" s="20">
        <v>20000000</v>
      </c>
      <c r="N5110" s="20">
        <v>87238158</v>
      </c>
      <c r="O5110" s="21">
        <f t="shared" si="237"/>
        <v>128227046.51519535</v>
      </c>
      <c r="P5110" s="22">
        <f t="shared" si="238"/>
        <v>436.19079000000005</v>
      </c>
      <c r="Q5110" s="20">
        <f t="shared" si="239"/>
        <v>42083047.756874099</v>
      </c>
      <c r="R5110" s="18" t="s">
        <v>8628</v>
      </c>
      <c r="S5110" s="18">
        <v>86</v>
      </c>
    </row>
    <row r="5111" spans="1:19" x14ac:dyDescent="0.25">
      <c r="A5111" s="18" t="s">
        <v>15166</v>
      </c>
      <c r="B5111" s="18" t="s">
        <v>341</v>
      </c>
      <c r="C5111" s="18" t="s">
        <v>394</v>
      </c>
      <c r="D5111" s="18">
        <v>2007</v>
      </c>
      <c r="E5111" s="18">
        <f>VLOOKUP(D5111,'cpi roi'!A:C,2,FALSE)</f>
        <v>207.3</v>
      </c>
      <c r="F5111" s="18" t="s">
        <v>14550</v>
      </c>
      <c r="G5111" s="18">
        <v>6.8</v>
      </c>
      <c r="H5111" s="19">
        <v>91000</v>
      </c>
      <c r="I5111" s="18" t="s">
        <v>15167</v>
      </c>
      <c r="J5111" s="18" t="s">
        <v>10586</v>
      </c>
      <c r="K5111" s="18" t="s">
        <v>15168</v>
      </c>
      <c r="L5111" s="18" t="s">
        <v>34</v>
      </c>
      <c r="M5111" s="20">
        <v>150000000</v>
      </c>
      <c r="N5111" s="20">
        <v>169333034</v>
      </c>
      <c r="O5111" s="21">
        <f t="shared" si="237"/>
        <v>248894237.62566325</v>
      </c>
      <c r="P5111" s="22">
        <f t="shared" si="238"/>
        <v>112.88868933333333</v>
      </c>
      <c r="Q5111" s="20">
        <f t="shared" si="239"/>
        <v>81685013.989387363</v>
      </c>
      <c r="R5111" s="18" t="s">
        <v>616</v>
      </c>
      <c r="S5111" s="18">
        <v>95</v>
      </c>
    </row>
    <row r="5112" spans="1:19" x14ac:dyDescent="0.25">
      <c r="A5112" s="18" t="s">
        <v>15169</v>
      </c>
      <c r="B5112" s="18" t="s">
        <v>20</v>
      </c>
      <c r="C5112" s="18" t="s">
        <v>108</v>
      </c>
      <c r="D5112" s="18">
        <v>2007</v>
      </c>
      <c r="E5112" s="18">
        <f>VLOOKUP(D5112,'cpi roi'!A:C,2,FALSE)</f>
        <v>207.3</v>
      </c>
      <c r="F5112" s="18" t="s">
        <v>15112</v>
      </c>
      <c r="G5112" s="18">
        <v>7.2</v>
      </c>
      <c r="H5112" s="19">
        <v>159000</v>
      </c>
      <c r="I5112" s="18" t="s">
        <v>6961</v>
      </c>
      <c r="J5112" s="18" t="s">
        <v>6961</v>
      </c>
      <c r="K5112" s="18" t="s">
        <v>9716</v>
      </c>
      <c r="L5112" s="18" t="s">
        <v>34</v>
      </c>
      <c r="M5112" s="20">
        <v>25000000</v>
      </c>
      <c r="N5112" s="20">
        <v>92991835</v>
      </c>
      <c r="O5112" s="21">
        <f t="shared" si="237"/>
        <v>136684091.29040036</v>
      </c>
      <c r="P5112" s="22">
        <f t="shared" si="238"/>
        <v>371.96733999999998</v>
      </c>
      <c r="Q5112" s="20">
        <f t="shared" si="239"/>
        <v>44858579.353593826</v>
      </c>
      <c r="R5112" s="18" t="s">
        <v>15170</v>
      </c>
      <c r="S5112" s="18">
        <v>119</v>
      </c>
    </row>
    <row r="5113" spans="1:19" x14ac:dyDescent="0.25">
      <c r="A5113" s="18" t="s">
        <v>15171</v>
      </c>
      <c r="B5113" s="18" t="s">
        <v>2004</v>
      </c>
      <c r="C5113" s="18" t="s">
        <v>29</v>
      </c>
      <c r="D5113" s="18">
        <v>2007</v>
      </c>
      <c r="E5113" s="18">
        <f>VLOOKUP(D5113,'cpi roi'!A:C,2,FALSE)</f>
        <v>207.3</v>
      </c>
      <c r="F5113" s="18" t="s">
        <v>15044</v>
      </c>
      <c r="G5113" s="18">
        <v>7.4</v>
      </c>
      <c r="H5113" s="19">
        <v>235000</v>
      </c>
      <c r="I5113" s="18" t="s">
        <v>2073</v>
      </c>
      <c r="J5113" s="18" t="s">
        <v>15172</v>
      </c>
      <c r="K5113" s="18" t="s">
        <v>25</v>
      </c>
      <c r="L5113" s="18" t="s">
        <v>34</v>
      </c>
      <c r="M5113" s="20">
        <v>45000000</v>
      </c>
      <c r="N5113" s="20">
        <v>175372502</v>
      </c>
      <c r="O5113" s="21">
        <f t="shared" si="237"/>
        <v>257771352.43318859</v>
      </c>
      <c r="P5113" s="22">
        <f t="shared" si="238"/>
        <v>389.71667111111111</v>
      </c>
      <c r="Q5113" s="20">
        <f t="shared" si="239"/>
        <v>84598409.068982154</v>
      </c>
      <c r="R5113" s="18" t="s">
        <v>27</v>
      </c>
      <c r="S5113" s="18">
        <v>97</v>
      </c>
    </row>
    <row r="5114" spans="1:19" x14ac:dyDescent="0.25">
      <c r="A5114" s="18" t="s">
        <v>15173</v>
      </c>
      <c r="B5114" s="18" t="s">
        <v>514</v>
      </c>
      <c r="C5114" s="18" t="s">
        <v>21</v>
      </c>
      <c r="D5114" s="18">
        <v>2007</v>
      </c>
      <c r="E5114" s="18">
        <f>VLOOKUP(D5114,'cpi roi'!A:C,2,FALSE)</f>
        <v>207.3</v>
      </c>
      <c r="F5114" s="18" t="s">
        <v>15084</v>
      </c>
      <c r="G5114" s="18">
        <v>7.5</v>
      </c>
      <c r="H5114" s="19">
        <v>38000</v>
      </c>
      <c r="I5114" s="18" t="s">
        <v>7787</v>
      </c>
      <c r="J5114" s="18" t="s">
        <v>15174</v>
      </c>
      <c r="K5114" s="18" t="s">
        <v>11318</v>
      </c>
      <c r="L5114" s="18" t="s">
        <v>3010</v>
      </c>
      <c r="M5114" s="20">
        <v>15000000</v>
      </c>
      <c r="N5114" s="20">
        <v>67091915</v>
      </c>
      <c r="O5114" s="21">
        <f t="shared" si="237"/>
        <v>98615082.009165451</v>
      </c>
      <c r="P5114" s="22">
        <f t="shared" si="238"/>
        <v>447.27943333333337</v>
      </c>
      <c r="Q5114" s="20">
        <f t="shared" si="239"/>
        <v>32364647.853352629</v>
      </c>
      <c r="R5114" s="18" t="s">
        <v>15175</v>
      </c>
      <c r="S5114" s="18">
        <v>157</v>
      </c>
    </row>
    <row r="5115" spans="1:19" x14ac:dyDescent="0.25">
      <c r="A5115" s="18" t="s">
        <v>15176</v>
      </c>
      <c r="B5115" s="18" t="s">
        <v>20</v>
      </c>
      <c r="C5115" s="18" t="s">
        <v>67</v>
      </c>
      <c r="D5115" s="18">
        <v>2007</v>
      </c>
      <c r="E5115" s="18">
        <f>VLOOKUP(D5115,'cpi roi'!A:C,2,FALSE)</f>
        <v>207.3</v>
      </c>
      <c r="F5115" s="18" t="s">
        <v>15074</v>
      </c>
      <c r="G5115" s="18">
        <v>7</v>
      </c>
      <c r="H5115" s="19">
        <v>113000</v>
      </c>
      <c r="I5115" s="18" t="s">
        <v>479</v>
      </c>
      <c r="J5115" s="18" t="s">
        <v>6798</v>
      </c>
      <c r="K5115" s="18" t="s">
        <v>2096</v>
      </c>
      <c r="L5115" s="18" t="s">
        <v>34</v>
      </c>
      <c r="M5115" s="20">
        <v>75000000</v>
      </c>
      <c r="N5115" s="20">
        <v>119483446</v>
      </c>
      <c r="O5115" s="21">
        <f t="shared" si="237"/>
        <v>175622797.85914132</v>
      </c>
      <c r="P5115" s="22">
        <f t="shared" si="238"/>
        <v>159.31126133333333</v>
      </c>
      <c r="Q5115" s="20">
        <f t="shared" si="239"/>
        <v>57637938.253738545</v>
      </c>
      <c r="R5115" s="18" t="s">
        <v>65</v>
      </c>
      <c r="S5115" s="18">
        <v>102</v>
      </c>
    </row>
    <row r="5116" spans="1:19" x14ac:dyDescent="0.25">
      <c r="A5116" s="18" t="s">
        <v>15177</v>
      </c>
      <c r="B5116" s="18" t="s">
        <v>20</v>
      </c>
      <c r="C5116" s="18" t="s">
        <v>56</v>
      </c>
      <c r="D5116" s="18">
        <v>2007</v>
      </c>
      <c r="E5116" s="18">
        <f>VLOOKUP(D5116,'cpi roi'!A:C,2,FALSE)</f>
        <v>207.3</v>
      </c>
      <c r="F5116" s="18" t="s">
        <v>15178</v>
      </c>
      <c r="G5116" s="18">
        <v>6.3</v>
      </c>
      <c r="H5116" s="19">
        <v>225000</v>
      </c>
      <c r="I5116" s="18" t="s">
        <v>15179</v>
      </c>
      <c r="J5116" s="18" t="s">
        <v>15179</v>
      </c>
      <c r="K5116" s="18" t="s">
        <v>15180</v>
      </c>
      <c r="L5116" s="18" t="s">
        <v>34</v>
      </c>
      <c r="M5116" s="20">
        <v>15000</v>
      </c>
      <c r="N5116" s="20">
        <v>193355800</v>
      </c>
      <c r="O5116" s="21">
        <f t="shared" si="237"/>
        <v>284204111.23974913</v>
      </c>
      <c r="P5116" s="22">
        <f t="shared" si="238"/>
        <v>1289038.6666666667</v>
      </c>
      <c r="Q5116" s="20">
        <f t="shared" si="239"/>
        <v>93273420.164013505</v>
      </c>
      <c r="R5116" s="18" t="s">
        <v>15181</v>
      </c>
      <c r="S5116" s="18">
        <v>86</v>
      </c>
    </row>
    <row r="5117" spans="1:19" x14ac:dyDescent="0.25">
      <c r="A5117" s="18" t="s">
        <v>15182</v>
      </c>
      <c r="B5117" s="18" t="s">
        <v>2004</v>
      </c>
      <c r="C5117" s="18" t="s">
        <v>67</v>
      </c>
      <c r="D5117" s="18">
        <v>2007</v>
      </c>
      <c r="E5117" s="18">
        <f>VLOOKUP(D5117,'cpi roi'!A:C,2,FALSE)</f>
        <v>207.3</v>
      </c>
      <c r="F5117" s="18" t="s">
        <v>14534</v>
      </c>
      <c r="G5117" s="18">
        <v>7.6</v>
      </c>
      <c r="H5117" s="19">
        <v>72000</v>
      </c>
      <c r="I5117" s="18" t="s">
        <v>6280</v>
      </c>
      <c r="J5117" s="18" t="s">
        <v>6280</v>
      </c>
      <c r="K5117" s="18" t="s">
        <v>10779</v>
      </c>
      <c r="L5117" s="18" t="s">
        <v>5820</v>
      </c>
      <c r="M5117" s="20">
        <v>21000000</v>
      </c>
      <c r="N5117" s="20">
        <v>43095175</v>
      </c>
      <c r="O5117" s="21">
        <f t="shared" si="237"/>
        <v>63343462.7231066</v>
      </c>
      <c r="P5117" s="22">
        <f t="shared" si="238"/>
        <v>205.21511904761905</v>
      </c>
      <c r="Q5117" s="20">
        <f t="shared" si="239"/>
        <v>20788796.43029426</v>
      </c>
      <c r="R5117" s="18" t="s">
        <v>48</v>
      </c>
      <c r="S5117" s="18">
        <v>123</v>
      </c>
    </row>
    <row r="5118" spans="1:19" x14ac:dyDescent="0.25">
      <c r="A5118" s="18" t="s">
        <v>15183</v>
      </c>
      <c r="B5118" s="18" t="s">
        <v>20</v>
      </c>
      <c r="C5118" s="18" t="s">
        <v>108</v>
      </c>
      <c r="D5118" s="18">
        <v>2007</v>
      </c>
      <c r="E5118" s="18">
        <f>VLOOKUP(D5118,'cpi roi'!A:C,2,FALSE)</f>
        <v>207.3</v>
      </c>
      <c r="F5118" s="18" t="s">
        <v>15084</v>
      </c>
      <c r="G5118" s="18">
        <v>7.3</v>
      </c>
      <c r="H5118" s="19">
        <v>99000</v>
      </c>
      <c r="I5118" s="18" t="s">
        <v>408</v>
      </c>
      <c r="J5118" s="18" t="s">
        <v>15184</v>
      </c>
      <c r="K5118" s="18" t="s">
        <v>11697</v>
      </c>
      <c r="L5118" s="18" t="s">
        <v>34</v>
      </c>
      <c r="M5118" s="20">
        <v>18000000</v>
      </c>
      <c r="N5118" s="20">
        <v>25038466</v>
      </c>
      <c r="O5118" s="21">
        <f t="shared" si="237"/>
        <v>36802800.724553779</v>
      </c>
      <c r="P5118" s="22">
        <f t="shared" si="238"/>
        <v>139.1025888888889</v>
      </c>
      <c r="Q5118" s="20">
        <f t="shared" si="239"/>
        <v>12078372.407139411</v>
      </c>
      <c r="R5118" s="18" t="s">
        <v>8215</v>
      </c>
      <c r="S5118" s="18">
        <v>117</v>
      </c>
    </row>
    <row r="5119" spans="1:19" x14ac:dyDescent="0.25">
      <c r="A5119" s="18" t="s">
        <v>15185</v>
      </c>
      <c r="B5119" s="18" t="s">
        <v>20</v>
      </c>
      <c r="C5119" s="18" t="s">
        <v>108</v>
      </c>
      <c r="D5119" s="18">
        <v>2007</v>
      </c>
      <c r="E5119" s="18">
        <f>VLOOKUP(D5119,'cpi roi'!A:C,2,FALSE)</f>
        <v>207.3</v>
      </c>
      <c r="F5119" s="18" t="s">
        <v>15141</v>
      </c>
      <c r="G5119" s="18">
        <v>7.1</v>
      </c>
      <c r="H5119" s="19">
        <v>70000</v>
      </c>
      <c r="I5119" s="18" t="s">
        <v>13513</v>
      </c>
      <c r="J5119" s="18" t="s">
        <v>13513</v>
      </c>
      <c r="K5119" s="18" t="s">
        <v>1881</v>
      </c>
      <c r="L5119" s="18" t="s">
        <v>34</v>
      </c>
      <c r="M5119" s="20">
        <v>0</v>
      </c>
      <c r="N5119" s="20">
        <v>29541790</v>
      </c>
      <c r="O5119" s="21">
        <f t="shared" si="237"/>
        <v>43422013.569705732</v>
      </c>
      <c r="P5119" s="22">
        <f t="shared" si="238"/>
        <v>0</v>
      </c>
      <c r="Q5119" s="20">
        <f t="shared" si="239"/>
        <v>14250742.884708153</v>
      </c>
      <c r="R5119" s="18" t="s">
        <v>13613</v>
      </c>
      <c r="S5119" s="18">
        <v>121</v>
      </c>
    </row>
    <row r="5120" spans="1:19" x14ac:dyDescent="0.25">
      <c r="A5120" s="18" t="s">
        <v>15186</v>
      </c>
      <c r="B5120" s="18" t="s">
        <v>37</v>
      </c>
      <c r="C5120" s="18" t="s">
        <v>394</v>
      </c>
      <c r="D5120" s="18">
        <v>2007</v>
      </c>
      <c r="E5120" s="18">
        <f>VLOOKUP(D5120,'cpi roi'!A:C,2,FALSE)</f>
        <v>207.3</v>
      </c>
      <c r="F5120" s="18" t="s">
        <v>15057</v>
      </c>
      <c r="G5120" s="18">
        <v>5.2</v>
      </c>
      <c r="H5120" s="19">
        <v>79000</v>
      </c>
      <c r="I5120" s="18" t="s">
        <v>11003</v>
      </c>
      <c r="J5120" s="18" t="s">
        <v>15187</v>
      </c>
      <c r="K5120" s="18" t="s">
        <v>13349</v>
      </c>
      <c r="L5120" s="18" t="s">
        <v>34</v>
      </c>
      <c r="M5120" s="20">
        <v>60000000</v>
      </c>
      <c r="N5120" s="20">
        <v>365352546</v>
      </c>
      <c r="O5120" s="21">
        <f t="shared" si="237"/>
        <v>537013607.16931975</v>
      </c>
      <c r="P5120" s="22">
        <f t="shared" si="238"/>
        <v>608.92090999999994</v>
      </c>
      <c r="Q5120" s="20">
        <f t="shared" si="239"/>
        <v>176243389.2908828</v>
      </c>
      <c r="R5120" s="18" t="s">
        <v>9112</v>
      </c>
      <c r="S5120" s="18">
        <v>92</v>
      </c>
    </row>
    <row r="5121" spans="1:19" x14ac:dyDescent="0.25">
      <c r="A5121" s="18" t="s">
        <v>15188</v>
      </c>
      <c r="B5121" s="18" t="s">
        <v>2004</v>
      </c>
      <c r="C5121" s="18" t="s">
        <v>45</v>
      </c>
      <c r="D5121" s="18">
        <v>2007</v>
      </c>
      <c r="E5121" s="18">
        <f>VLOOKUP(D5121,'cpi roi'!A:C,2,FALSE)</f>
        <v>207.3</v>
      </c>
      <c r="F5121" s="18" t="s">
        <v>15074</v>
      </c>
      <c r="G5121" s="18">
        <v>7</v>
      </c>
      <c r="H5121" s="19">
        <v>203000</v>
      </c>
      <c r="I5121" s="18" t="s">
        <v>6280</v>
      </c>
      <c r="J5121" s="18" t="s">
        <v>6280</v>
      </c>
      <c r="K5121" s="18" t="s">
        <v>10779</v>
      </c>
      <c r="L5121" s="18" t="s">
        <v>34</v>
      </c>
      <c r="M5121" s="20">
        <v>30000000</v>
      </c>
      <c r="N5121" s="20">
        <v>156835339</v>
      </c>
      <c r="O5121" s="21">
        <f t="shared" si="237"/>
        <v>230524494.90255666</v>
      </c>
      <c r="P5121" s="22">
        <f t="shared" si="238"/>
        <v>522.78446333333341</v>
      </c>
      <c r="Q5121" s="20">
        <f t="shared" si="239"/>
        <v>75656217.559093103</v>
      </c>
      <c r="R5121" s="18" t="s">
        <v>11131</v>
      </c>
      <c r="S5121" s="18">
        <v>126</v>
      </c>
    </row>
    <row r="5122" spans="1:19" x14ac:dyDescent="0.25">
      <c r="A5122" s="18" t="s">
        <v>15189</v>
      </c>
      <c r="B5122" s="18" t="s">
        <v>20</v>
      </c>
      <c r="C5122" s="18" t="s">
        <v>45</v>
      </c>
      <c r="D5122" s="18">
        <v>2007</v>
      </c>
      <c r="E5122" s="18">
        <f>VLOOKUP(D5122,'cpi roi'!A:C,2,FALSE)</f>
        <v>207.3</v>
      </c>
      <c r="F5122" s="18" t="s">
        <v>15074</v>
      </c>
      <c r="G5122" s="18">
        <v>6.8</v>
      </c>
      <c r="H5122" s="19">
        <v>69000</v>
      </c>
      <c r="I5122" s="18" t="s">
        <v>10624</v>
      </c>
      <c r="J5122" s="18" t="s">
        <v>8554</v>
      </c>
      <c r="K5122" s="18" t="s">
        <v>15190</v>
      </c>
      <c r="L5122" s="18" t="s">
        <v>34</v>
      </c>
      <c r="M5122" s="20">
        <v>35000000</v>
      </c>
      <c r="N5122" s="20">
        <v>20576198</v>
      </c>
      <c r="O5122" s="21">
        <f t="shared" si="237"/>
        <v>30243934.059816688</v>
      </c>
      <c r="P5122" s="22">
        <f t="shared" si="238"/>
        <v>58.789137142857143</v>
      </c>
      <c r="Q5122" s="20">
        <f t="shared" si="239"/>
        <v>9925807.0429329481</v>
      </c>
      <c r="R5122" s="18" t="s">
        <v>15191</v>
      </c>
      <c r="S5122" s="18">
        <v>96</v>
      </c>
    </row>
    <row r="5123" spans="1:19" x14ac:dyDescent="0.25">
      <c r="A5123" s="18" t="s">
        <v>15192</v>
      </c>
      <c r="B5123" s="18" t="s">
        <v>37</v>
      </c>
      <c r="C5123" s="18" t="s">
        <v>38</v>
      </c>
      <c r="D5123" s="18">
        <v>2007</v>
      </c>
      <c r="E5123" s="18">
        <f>VLOOKUP(D5123,'cpi roi'!A:C,2,FALSE)</f>
        <v>207.3</v>
      </c>
      <c r="F5123" s="18" t="s">
        <v>15074</v>
      </c>
      <c r="G5123" s="18">
        <v>6.5</v>
      </c>
      <c r="H5123" s="19">
        <v>223000</v>
      </c>
      <c r="I5123" s="18" t="s">
        <v>6948</v>
      </c>
      <c r="J5123" s="18" t="s">
        <v>15193</v>
      </c>
      <c r="K5123" s="18" t="s">
        <v>1540</v>
      </c>
      <c r="L5123" s="18" t="s">
        <v>34</v>
      </c>
      <c r="M5123" s="20">
        <v>130000000</v>
      </c>
      <c r="N5123" s="20">
        <v>459242249</v>
      </c>
      <c r="O5123" s="21">
        <f t="shared" ref="O5123:O5186" si="240">(304.7/E5123)*N5123</f>
        <v>675017430.15098882</v>
      </c>
      <c r="P5123" s="22">
        <f t="shared" ref="P5123:P5186" si="241">IFERROR(N5123/M5123, 0)*100</f>
        <v>353.26326846153847</v>
      </c>
      <c r="Q5123" s="20">
        <f t="shared" ref="Q5123:Q5186" si="242">N5123/(E5123/100)</f>
        <v>221535093.58417752</v>
      </c>
      <c r="R5123" s="18" t="s">
        <v>1729</v>
      </c>
      <c r="S5123" s="18">
        <v>124</v>
      </c>
    </row>
    <row r="5124" spans="1:19" x14ac:dyDescent="0.25">
      <c r="A5124" s="18" t="s">
        <v>15194</v>
      </c>
      <c r="B5124" s="18" t="s">
        <v>2004</v>
      </c>
      <c r="C5124" s="18" t="s">
        <v>45</v>
      </c>
      <c r="D5124" s="18">
        <v>2007</v>
      </c>
      <c r="E5124" s="18">
        <f>VLOOKUP(D5124,'cpi roi'!A:C,2,FALSE)</f>
        <v>207.3</v>
      </c>
      <c r="F5124" s="18" t="s">
        <v>14887</v>
      </c>
      <c r="G5124" s="18">
        <v>7.3</v>
      </c>
      <c r="H5124" s="19">
        <v>141000</v>
      </c>
      <c r="I5124" s="18" t="s">
        <v>15195</v>
      </c>
      <c r="J5124" s="18" t="s">
        <v>15196</v>
      </c>
      <c r="K5124" s="18" t="s">
        <v>12168</v>
      </c>
      <c r="L5124" s="18" t="s">
        <v>34</v>
      </c>
      <c r="M5124" s="20">
        <v>12000000</v>
      </c>
      <c r="N5124" s="20">
        <v>11293663</v>
      </c>
      <c r="O5124" s="21">
        <f t="shared" si="240"/>
        <v>16599995.736131208</v>
      </c>
      <c r="P5124" s="22">
        <f t="shared" si="241"/>
        <v>94.11385833333334</v>
      </c>
      <c r="Q5124" s="20">
        <f t="shared" si="242"/>
        <v>5447980.221900627</v>
      </c>
      <c r="R5124" s="18" t="s">
        <v>122</v>
      </c>
      <c r="S5124" s="18">
        <v>106</v>
      </c>
    </row>
    <row r="5125" spans="1:19" x14ac:dyDescent="0.25">
      <c r="A5125" s="18" t="s">
        <v>15197</v>
      </c>
      <c r="B5125" s="18" t="s">
        <v>20</v>
      </c>
      <c r="C5125" s="18" t="s">
        <v>21</v>
      </c>
      <c r="D5125" s="18">
        <v>2007</v>
      </c>
      <c r="E5125" s="18">
        <f>VLOOKUP(D5125,'cpi roi'!A:C,2,FALSE)</f>
        <v>207.3</v>
      </c>
      <c r="F5125" s="18" t="s">
        <v>15044</v>
      </c>
      <c r="G5125" s="18">
        <v>7.4</v>
      </c>
      <c r="H5125" s="19">
        <v>150000</v>
      </c>
      <c r="I5125" s="18" t="s">
        <v>15198</v>
      </c>
      <c r="J5125" s="18" t="s">
        <v>15199</v>
      </c>
      <c r="K5125" s="18" t="s">
        <v>15200</v>
      </c>
      <c r="L5125" s="18" t="s">
        <v>1116</v>
      </c>
      <c r="M5125" s="20">
        <v>0</v>
      </c>
      <c r="N5125" s="20">
        <v>78638987</v>
      </c>
      <c r="O5125" s="21">
        <f t="shared" si="240"/>
        <v>115587551.08007717</v>
      </c>
      <c r="P5125" s="22">
        <f t="shared" si="241"/>
        <v>0</v>
      </c>
      <c r="Q5125" s="20">
        <f t="shared" si="242"/>
        <v>37934870.718765073</v>
      </c>
      <c r="R5125" s="18" t="s">
        <v>15201</v>
      </c>
      <c r="S5125" s="18">
        <v>105</v>
      </c>
    </row>
    <row r="5126" spans="1:19" x14ac:dyDescent="0.25">
      <c r="A5126" s="18" t="s">
        <v>15202</v>
      </c>
      <c r="B5126" s="18" t="s">
        <v>37</v>
      </c>
      <c r="C5126" s="18" t="s">
        <v>45</v>
      </c>
      <c r="D5126" s="18">
        <v>2007</v>
      </c>
      <c r="E5126" s="18">
        <f>VLOOKUP(D5126,'cpi roi'!A:C,2,FALSE)</f>
        <v>207.3</v>
      </c>
      <c r="F5126" s="18" t="s">
        <v>15141</v>
      </c>
      <c r="G5126" s="18">
        <v>6.1</v>
      </c>
      <c r="H5126" s="19">
        <v>61000</v>
      </c>
      <c r="I5126" s="18" t="s">
        <v>14529</v>
      </c>
      <c r="J5126" s="18" t="s">
        <v>15203</v>
      </c>
      <c r="K5126" s="18" t="s">
        <v>12472</v>
      </c>
      <c r="L5126" s="18" t="s">
        <v>34</v>
      </c>
      <c r="M5126" s="20">
        <v>22000000</v>
      </c>
      <c r="N5126" s="20">
        <v>147880543</v>
      </c>
      <c r="O5126" s="21">
        <f t="shared" si="240"/>
        <v>217362283.89821512</v>
      </c>
      <c r="P5126" s="22">
        <f t="shared" si="241"/>
        <v>672.18428636363637</v>
      </c>
      <c r="Q5126" s="20">
        <f t="shared" si="242"/>
        <v>71336489.628557652</v>
      </c>
      <c r="R5126" s="18" t="s">
        <v>1729</v>
      </c>
      <c r="S5126" s="18">
        <v>110</v>
      </c>
    </row>
    <row r="5127" spans="1:19" x14ac:dyDescent="0.25">
      <c r="A5127" s="18" t="s">
        <v>15204</v>
      </c>
      <c r="B5127" s="18" t="s">
        <v>20</v>
      </c>
      <c r="C5127" s="18" t="s">
        <v>38</v>
      </c>
      <c r="D5127" s="18">
        <v>2007</v>
      </c>
      <c r="E5127" s="18">
        <f>VLOOKUP(D5127,'cpi roi'!A:C,2,FALSE)</f>
        <v>207.3</v>
      </c>
      <c r="F5127" s="18" t="s">
        <v>14532</v>
      </c>
      <c r="G5127" s="18">
        <v>6.2</v>
      </c>
      <c r="H5127" s="19">
        <v>106000</v>
      </c>
      <c r="I5127" s="18" t="s">
        <v>13064</v>
      </c>
      <c r="J5127" s="18" t="s">
        <v>3269</v>
      </c>
      <c r="K5127" s="18" t="s">
        <v>15205</v>
      </c>
      <c r="L5127" s="18" t="s">
        <v>9405</v>
      </c>
      <c r="M5127" s="20">
        <v>50000000</v>
      </c>
      <c r="N5127" s="20">
        <v>82169884</v>
      </c>
      <c r="O5127" s="21">
        <f t="shared" si="240"/>
        <v>120777441.65364204</v>
      </c>
      <c r="P5127" s="22">
        <f t="shared" si="241"/>
        <v>164.33976800000002</v>
      </c>
      <c r="Q5127" s="20">
        <f t="shared" si="242"/>
        <v>39638149.541726969</v>
      </c>
      <c r="R5127" s="18" t="s">
        <v>15206</v>
      </c>
      <c r="S5127" s="18">
        <v>121</v>
      </c>
    </row>
    <row r="5128" spans="1:19" x14ac:dyDescent="0.25">
      <c r="A5128" s="18" t="s">
        <v>15207</v>
      </c>
      <c r="B5128" s="18" t="s">
        <v>20</v>
      </c>
      <c r="C5128" s="18" t="s">
        <v>108</v>
      </c>
      <c r="D5128" s="18">
        <v>2007</v>
      </c>
      <c r="E5128" s="18">
        <f>VLOOKUP(D5128,'cpi roi'!A:C,2,FALSE)</f>
        <v>207.3</v>
      </c>
      <c r="F5128" s="18" t="s">
        <v>15084</v>
      </c>
      <c r="G5128" s="18">
        <v>5.9</v>
      </c>
      <c r="H5128" s="19">
        <v>144000</v>
      </c>
      <c r="I5128" s="18" t="s">
        <v>14133</v>
      </c>
      <c r="J5128" s="18" t="s">
        <v>14321</v>
      </c>
      <c r="K5128" s="18" t="s">
        <v>14683</v>
      </c>
      <c r="L5128" s="18" t="s">
        <v>199</v>
      </c>
      <c r="M5128" s="20">
        <v>10000000</v>
      </c>
      <c r="N5128" s="20">
        <v>139352633</v>
      </c>
      <c r="O5128" s="21">
        <f t="shared" si="240"/>
        <v>204827531.47660393</v>
      </c>
      <c r="P5128" s="22">
        <f t="shared" si="241"/>
        <v>1393.5263300000001</v>
      </c>
      <c r="Q5128" s="20">
        <f t="shared" si="242"/>
        <v>67222688.374336705</v>
      </c>
      <c r="R5128" s="18" t="s">
        <v>14135</v>
      </c>
      <c r="S5128" s="18">
        <v>93</v>
      </c>
    </row>
    <row r="5129" spans="1:19" x14ac:dyDescent="0.25">
      <c r="A5129" s="18" t="s">
        <v>15208</v>
      </c>
      <c r="B5129" s="18" t="s">
        <v>2004</v>
      </c>
      <c r="C5129" s="18" t="s">
        <v>21</v>
      </c>
      <c r="D5129" s="18">
        <v>2007</v>
      </c>
      <c r="E5129" s="18">
        <f>VLOOKUP(D5129,'cpi roi'!A:C,2,FALSE)</f>
        <v>207.3</v>
      </c>
      <c r="F5129" s="18" t="s">
        <v>15126</v>
      </c>
      <c r="G5129" s="18">
        <v>5.9</v>
      </c>
      <c r="H5129" s="19">
        <v>74000</v>
      </c>
      <c r="I5129" s="18" t="s">
        <v>15209</v>
      </c>
      <c r="J5129" s="18" t="s">
        <v>10183</v>
      </c>
      <c r="K5129" s="18" t="s">
        <v>8593</v>
      </c>
      <c r="L5129" s="18" t="s">
        <v>34</v>
      </c>
      <c r="M5129" s="20">
        <v>20000000</v>
      </c>
      <c r="N5129" s="20">
        <v>84297309</v>
      </c>
      <c r="O5129" s="21">
        <f t="shared" si="240"/>
        <v>123904438.26483355</v>
      </c>
      <c r="P5129" s="22">
        <f t="shared" si="241"/>
        <v>421.48654499999998</v>
      </c>
      <c r="Q5129" s="20">
        <f t="shared" si="242"/>
        <v>40664403.762662806</v>
      </c>
      <c r="R5129" s="18" t="s">
        <v>2105</v>
      </c>
      <c r="S5129" s="18">
        <v>96</v>
      </c>
    </row>
    <row r="5130" spans="1:19" x14ac:dyDescent="0.25">
      <c r="A5130" s="18" t="s">
        <v>15210</v>
      </c>
      <c r="B5130" s="18" t="s">
        <v>2004</v>
      </c>
      <c r="C5130" s="18" t="s">
        <v>394</v>
      </c>
      <c r="D5130" s="18">
        <v>2007</v>
      </c>
      <c r="E5130" s="18">
        <f>VLOOKUP(D5130,'cpi roi'!A:C,2,FALSE)</f>
        <v>207.3</v>
      </c>
      <c r="F5130" s="18" t="s">
        <v>14715</v>
      </c>
      <c r="G5130" s="18">
        <v>7.3</v>
      </c>
      <c r="H5130" s="19">
        <v>314000</v>
      </c>
      <c r="I5130" s="18" t="s">
        <v>15211</v>
      </c>
      <c r="J5130" s="18" t="s">
        <v>1547</v>
      </c>
      <c r="K5130" s="18" t="s">
        <v>15212</v>
      </c>
      <c r="L5130" s="18" t="s">
        <v>34</v>
      </c>
      <c r="M5130" s="20">
        <v>75000000</v>
      </c>
      <c r="N5130" s="20">
        <v>536414293</v>
      </c>
      <c r="O5130" s="21">
        <f t="shared" si="240"/>
        <v>788448794.39025557</v>
      </c>
      <c r="P5130" s="22">
        <f t="shared" si="241"/>
        <v>715.21905733333335</v>
      </c>
      <c r="Q5130" s="20">
        <f t="shared" si="242"/>
        <v>258762321.75590932</v>
      </c>
      <c r="R5130" s="18" t="s">
        <v>184</v>
      </c>
      <c r="S5130" s="18">
        <v>87</v>
      </c>
    </row>
    <row r="5131" spans="1:19" x14ac:dyDescent="0.25">
      <c r="A5131" s="18" t="s">
        <v>15213</v>
      </c>
      <c r="B5131" s="18" t="s">
        <v>20</v>
      </c>
      <c r="C5131" s="18" t="s">
        <v>38</v>
      </c>
      <c r="D5131" s="18">
        <v>2007</v>
      </c>
      <c r="E5131" s="18">
        <f>VLOOKUP(D5131,'cpi roi'!A:C,2,FALSE)</f>
        <v>207.3</v>
      </c>
      <c r="F5131" s="18" t="s">
        <v>15214</v>
      </c>
      <c r="G5131" s="18">
        <v>5.4</v>
      </c>
      <c r="H5131" s="19">
        <v>42000</v>
      </c>
      <c r="I5131" s="18" t="s">
        <v>15215</v>
      </c>
      <c r="J5131" s="18" t="s">
        <v>15215</v>
      </c>
      <c r="K5131" s="18" t="s">
        <v>15216</v>
      </c>
      <c r="L5131" s="18" t="s">
        <v>34</v>
      </c>
      <c r="M5131" s="20">
        <v>0</v>
      </c>
      <c r="N5131" s="20">
        <v>2340110</v>
      </c>
      <c r="O5131" s="21">
        <f t="shared" si="240"/>
        <v>3439611.7559093097</v>
      </c>
      <c r="P5131" s="22">
        <f t="shared" si="241"/>
        <v>0</v>
      </c>
      <c r="Q5131" s="20">
        <f t="shared" si="242"/>
        <v>1128851.9054510372</v>
      </c>
      <c r="R5131" s="18" t="s">
        <v>15217</v>
      </c>
      <c r="S5131" s="18">
        <v>94</v>
      </c>
    </row>
    <row r="5132" spans="1:19" x14ac:dyDescent="0.25">
      <c r="A5132" s="18" t="s">
        <v>15218</v>
      </c>
      <c r="B5132" s="18" t="s">
        <v>20</v>
      </c>
      <c r="C5132" s="18" t="s">
        <v>45</v>
      </c>
      <c r="D5132" s="18">
        <v>2007</v>
      </c>
      <c r="E5132" s="18">
        <f>VLOOKUP(D5132,'cpi roi'!A:C,2,FALSE)</f>
        <v>207.3</v>
      </c>
      <c r="F5132" s="18" t="s">
        <v>15109</v>
      </c>
      <c r="G5132" s="18">
        <v>7.4</v>
      </c>
      <c r="H5132" s="19">
        <v>111000</v>
      </c>
      <c r="I5132" s="18" t="s">
        <v>2226</v>
      </c>
      <c r="J5132" s="18" t="s">
        <v>15219</v>
      </c>
      <c r="K5132" s="18" t="s">
        <v>15220</v>
      </c>
      <c r="L5132" s="18" t="s">
        <v>34</v>
      </c>
      <c r="M5132" s="20">
        <v>9000000</v>
      </c>
      <c r="N5132" s="20">
        <v>46789413</v>
      </c>
      <c r="O5132" s="21">
        <f t="shared" si="240"/>
        <v>68773440.140376255</v>
      </c>
      <c r="P5132" s="22">
        <f t="shared" si="241"/>
        <v>519.88236666666671</v>
      </c>
      <c r="Q5132" s="20">
        <f t="shared" si="242"/>
        <v>22570869.753979739</v>
      </c>
      <c r="R5132" s="18" t="s">
        <v>14652</v>
      </c>
      <c r="S5132" s="18">
        <v>90</v>
      </c>
    </row>
    <row r="5133" spans="1:19" x14ac:dyDescent="0.25">
      <c r="A5133" s="18" t="s">
        <v>15221</v>
      </c>
      <c r="B5133" s="18" t="s">
        <v>2004</v>
      </c>
      <c r="C5133" s="18" t="s">
        <v>38</v>
      </c>
      <c r="D5133" s="18">
        <v>2007</v>
      </c>
      <c r="E5133" s="18">
        <f>VLOOKUP(D5133,'cpi roi'!A:C,2,FALSE)</f>
        <v>207.3</v>
      </c>
      <c r="F5133" s="18" t="s">
        <v>14688</v>
      </c>
      <c r="G5133" s="18">
        <v>5.8</v>
      </c>
      <c r="H5133" s="19">
        <v>115000</v>
      </c>
      <c r="I5133" s="18" t="s">
        <v>12492</v>
      </c>
      <c r="J5133" s="18" t="s">
        <v>15222</v>
      </c>
      <c r="K5133" s="18" t="s">
        <v>8082</v>
      </c>
      <c r="L5133" s="18" t="s">
        <v>34</v>
      </c>
      <c r="M5133" s="20">
        <v>0</v>
      </c>
      <c r="N5133" s="20">
        <v>253625427</v>
      </c>
      <c r="O5133" s="21">
        <f t="shared" si="240"/>
        <v>372791450.10564393</v>
      </c>
      <c r="P5133" s="22">
        <f t="shared" si="241"/>
        <v>0</v>
      </c>
      <c r="Q5133" s="20">
        <f t="shared" si="242"/>
        <v>122347046.30969609</v>
      </c>
      <c r="R5133" s="18" t="s">
        <v>2097</v>
      </c>
      <c r="S5133" s="18">
        <v>100</v>
      </c>
    </row>
    <row r="5134" spans="1:19" x14ac:dyDescent="0.25">
      <c r="A5134" s="18" t="s">
        <v>15223</v>
      </c>
      <c r="B5134" s="18" t="s">
        <v>20</v>
      </c>
      <c r="C5134" s="18" t="s">
        <v>108</v>
      </c>
      <c r="D5134" s="18">
        <v>2007</v>
      </c>
      <c r="E5134" s="18">
        <f>VLOOKUP(D5134,'cpi roi'!A:C,2,FALSE)</f>
        <v>207.3</v>
      </c>
      <c r="F5134" s="18" t="s">
        <v>15072</v>
      </c>
      <c r="G5134" s="18">
        <v>7.3</v>
      </c>
      <c r="H5134" s="19">
        <v>146000</v>
      </c>
      <c r="I5134" s="18" t="s">
        <v>2166</v>
      </c>
      <c r="J5134" s="18" t="s">
        <v>2166</v>
      </c>
      <c r="K5134" s="18" t="s">
        <v>2833</v>
      </c>
      <c r="L5134" s="18" t="s">
        <v>34</v>
      </c>
      <c r="M5134" s="20">
        <v>20000000</v>
      </c>
      <c r="N5134" s="20">
        <v>48443734</v>
      </c>
      <c r="O5134" s="21">
        <f t="shared" si="240"/>
        <v>71205044.620356962</v>
      </c>
      <c r="P5134" s="22">
        <f t="shared" si="241"/>
        <v>242.21867</v>
      </c>
      <c r="Q5134" s="20">
        <f t="shared" si="242"/>
        <v>23368902.074288473</v>
      </c>
      <c r="R5134" s="18" t="s">
        <v>122</v>
      </c>
      <c r="S5134" s="18">
        <v>120</v>
      </c>
    </row>
    <row r="5135" spans="1:19" x14ac:dyDescent="0.25">
      <c r="A5135" s="18" t="s">
        <v>15224</v>
      </c>
      <c r="B5135" s="18" t="s">
        <v>20</v>
      </c>
      <c r="C5135" s="18" t="s">
        <v>56</v>
      </c>
      <c r="D5135" s="18">
        <v>2007</v>
      </c>
      <c r="E5135" s="18">
        <f>VLOOKUP(D5135,'cpi roi'!A:C,2,FALSE)</f>
        <v>207.3</v>
      </c>
      <c r="F5135" s="18" t="s">
        <v>15054</v>
      </c>
      <c r="G5135" s="18">
        <v>6.2</v>
      </c>
      <c r="H5135" s="19">
        <v>96000</v>
      </c>
      <c r="I5135" s="18" t="s">
        <v>13456</v>
      </c>
      <c r="J5135" s="18" t="s">
        <v>15225</v>
      </c>
      <c r="K5135" s="18" t="s">
        <v>12926</v>
      </c>
      <c r="L5135" s="18" t="s">
        <v>34</v>
      </c>
      <c r="M5135" s="20">
        <v>19000000</v>
      </c>
      <c r="N5135" s="20">
        <v>35442935</v>
      </c>
      <c r="O5135" s="21">
        <f t="shared" si="240"/>
        <v>52095814.252291359</v>
      </c>
      <c r="P5135" s="22">
        <f t="shared" si="241"/>
        <v>186.54176315789474</v>
      </c>
      <c r="Q5135" s="20">
        <f t="shared" si="242"/>
        <v>17097411.963338159</v>
      </c>
      <c r="R5135" s="18" t="s">
        <v>10878</v>
      </c>
      <c r="S5135" s="18">
        <v>85</v>
      </c>
    </row>
    <row r="5136" spans="1:19" x14ac:dyDescent="0.25">
      <c r="A5136" s="18" t="s">
        <v>15226</v>
      </c>
      <c r="B5136" s="18" t="s">
        <v>37</v>
      </c>
      <c r="C5136" s="18" t="s">
        <v>21</v>
      </c>
      <c r="D5136" s="18">
        <v>2007</v>
      </c>
      <c r="E5136" s="18">
        <f>VLOOKUP(D5136,'cpi roi'!A:C,2,FALSE)</f>
        <v>207.3</v>
      </c>
      <c r="F5136" s="18" t="s">
        <v>15227</v>
      </c>
      <c r="G5136" s="18">
        <v>8.4</v>
      </c>
      <c r="H5136" s="19">
        <v>177000</v>
      </c>
      <c r="I5136" s="18" t="s">
        <v>12134</v>
      </c>
      <c r="J5136" s="18" t="s">
        <v>15228</v>
      </c>
      <c r="K5136" s="18" t="s">
        <v>15229</v>
      </c>
      <c r="L5136" s="18" t="s">
        <v>10296</v>
      </c>
      <c r="M5136" s="20">
        <v>0</v>
      </c>
      <c r="N5136" s="20">
        <v>21897373</v>
      </c>
      <c r="O5136" s="21">
        <f t="shared" si="240"/>
        <v>32185863.739025563</v>
      </c>
      <c r="P5136" s="22">
        <f t="shared" si="241"/>
        <v>0</v>
      </c>
      <c r="Q5136" s="20">
        <f t="shared" si="242"/>
        <v>10563132.175590931</v>
      </c>
      <c r="R5136" s="18" t="s">
        <v>12135</v>
      </c>
      <c r="S5136" s="18">
        <v>165</v>
      </c>
    </row>
    <row r="5137" spans="1:19" x14ac:dyDescent="0.25">
      <c r="A5137" s="18" t="s">
        <v>15230</v>
      </c>
      <c r="B5137" s="18" t="s">
        <v>341</v>
      </c>
      <c r="C5137" s="18" t="s">
        <v>45</v>
      </c>
      <c r="D5137" s="18">
        <v>2007</v>
      </c>
      <c r="E5137" s="18">
        <f>VLOOKUP(D5137,'cpi roi'!A:C,2,FALSE)</f>
        <v>207.3</v>
      </c>
      <c r="F5137" s="18" t="s">
        <v>15090</v>
      </c>
      <c r="G5137" s="18">
        <v>6.4</v>
      </c>
      <c r="H5137" s="19">
        <v>119000</v>
      </c>
      <c r="I5137" s="18" t="s">
        <v>15231</v>
      </c>
      <c r="J5137" s="18" t="s">
        <v>9759</v>
      </c>
      <c r="K5137" s="18" t="s">
        <v>9759</v>
      </c>
      <c r="L5137" s="18" t="s">
        <v>26</v>
      </c>
      <c r="M5137" s="20">
        <v>25000000</v>
      </c>
      <c r="N5137" s="20">
        <v>232225908</v>
      </c>
      <c r="O5137" s="21">
        <f t="shared" si="240"/>
        <v>341337357.29667145</v>
      </c>
      <c r="P5137" s="22">
        <f t="shared" si="241"/>
        <v>928.9036319999999</v>
      </c>
      <c r="Q5137" s="20">
        <f t="shared" si="242"/>
        <v>112024075.25325616</v>
      </c>
      <c r="R5137" s="18" t="s">
        <v>65</v>
      </c>
      <c r="S5137" s="18">
        <v>90</v>
      </c>
    </row>
    <row r="5138" spans="1:19" x14ac:dyDescent="0.25">
      <c r="A5138" s="18" t="s">
        <v>15232</v>
      </c>
      <c r="B5138" s="18" t="s">
        <v>20</v>
      </c>
      <c r="C5138" s="18" t="s">
        <v>108</v>
      </c>
      <c r="D5138" s="18">
        <v>2007</v>
      </c>
      <c r="E5138" s="18">
        <f>VLOOKUP(D5138,'cpi roi'!A:C,2,FALSE)</f>
        <v>207.3</v>
      </c>
      <c r="F5138" s="18" t="s">
        <v>15027</v>
      </c>
      <c r="G5138" s="18">
        <v>5.7</v>
      </c>
      <c r="H5138" s="19">
        <v>46000</v>
      </c>
      <c r="I5138" s="18" t="s">
        <v>2282</v>
      </c>
      <c r="J5138" s="18" t="s">
        <v>15233</v>
      </c>
      <c r="K5138" s="18" t="s">
        <v>9775</v>
      </c>
      <c r="L5138" s="18" t="s">
        <v>34</v>
      </c>
      <c r="M5138" s="20">
        <v>60795000</v>
      </c>
      <c r="N5138" s="20">
        <v>73534117</v>
      </c>
      <c r="O5138" s="21">
        <f t="shared" si="240"/>
        <v>108084155.57115291</v>
      </c>
      <c r="P5138" s="22">
        <f t="shared" si="241"/>
        <v>120.95421827452914</v>
      </c>
      <c r="Q5138" s="20">
        <f t="shared" si="242"/>
        <v>35472318.861553304</v>
      </c>
      <c r="R5138" s="18" t="s">
        <v>11858</v>
      </c>
      <c r="S5138" s="18">
        <v>109</v>
      </c>
    </row>
    <row r="5139" spans="1:19" x14ac:dyDescent="0.25">
      <c r="A5139" s="18" t="s">
        <v>15234</v>
      </c>
      <c r="B5139" s="18" t="s">
        <v>20</v>
      </c>
      <c r="C5139" s="18" t="s">
        <v>38</v>
      </c>
      <c r="D5139" s="18">
        <v>2007</v>
      </c>
      <c r="E5139" s="18">
        <f>VLOOKUP(D5139,'cpi roi'!A:C,2,FALSE)</f>
        <v>207.3</v>
      </c>
      <c r="F5139" s="18" t="s">
        <v>15107</v>
      </c>
      <c r="G5139" s="18">
        <v>6</v>
      </c>
      <c r="H5139" s="19">
        <v>51000</v>
      </c>
      <c r="I5139" s="18" t="s">
        <v>15235</v>
      </c>
      <c r="J5139" s="18" t="s">
        <v>15235</v>
      </c>
      <c r="K5139" s="18" t="s">
        <v>15236</v>
      </c>
      <c r="L5139" s="18" t="s">
        <v>34</v>
      </c>
      <c r="M5139" s="20">
        <v>0</v>
      </c>
      <c r="N5139" s="20">
        <v>8642858</v>
      </c>
      <c r="O5139" s="21">
        <f t="shared" si="240"/>
        <v>12703708.792088758</v>
      </c>
      <c r="P5139" s="22">
        <f t="shared" si="241"/>
        <v>0</v>
      </c>
      <c r="Q5139" s="20">
        <f t="shared" si="242"/>
        <v>4169251.3265798362</v>
      </c>
      <c r="R5139" s="18" t="s">
        <v>14705</v>
      </c>
      <c r="S5139" s="18">
        <v>113</v>
      </c>
    </row>
    <row r="5140" spans="1:19" x14ac:dyDescent="0.25">
      <c r="A5140" s="18" t="s">
        <v>15237</v>
      </c>
      <c r="B5140" s="18" t="s">
        <v>20</v>
      </c>
      <c r="C5140" s="18" t="s">
        <v>45</v>
      </c>
      <c r="D5140" s="18">
        <v>2007</v>
      </c>
      <c r="E5140" s="18">
        <f>VLOOKUP(D5140,'cpi roi'!A:C,2,FALSE)</f>
        <v>207.3</v>
      </c>
      <c r="F5140" s="18" t="s">
        <v>15109</v>
      </c>
      <c r="G5140" s="18">
        <v>5.3</v>
      </c>
      <c r="H5140" s="19">
        <v>11000</v>
      </c>
      <c r="I5140" s="18" t="s">
        <v>14821</v>
      </c>
      <c r="J5140" s="18" t="s">
        <v>15238</v>
      </c>
      <c r="K5140" s="18" t="s">
        <v>15239</v>
      </c>
      <c r="L5140" s="18" t="s">
        <v>34</v>
      </c>
      <c r="M5140" s="20">
        <v>10000000</v>
      </c>
      <c r="N5140" s="20">
        <v>1035056</v>
      </c>
      <c r="O5140" s="21">
        <f t="shared" si="240"/>
        <v>1521377.5359382536</v>
      </c>
      <c r="P5140" s="22">
        <f t="shared" si="241"/>
        <v>10.35056</v>
      </c>
      <c r="Q5140" s="20">
        <f t="shared" si="242"/>
        <v>499303.42498794018</v>
      </c>
      <c r="R5140" s="18" t="s">
        <v>14823</v>
      </c>
      <c r="S5140" s="18">
        <v>93</v>
      </c>
    </row>
    <row r="5141" spans="1:19" x14ac:dyDescent="0.25">
      <c r="A5141" s="18" t="s">
        <v>15240</v>
      </c>
      <c r="B5141" s="18" t="s">
        <v>37</v>
      </c>
      <c r="C5141" s="18" t="s">
        <v>21</v>
      </c>
      <c r="D5141" s="18">
        <v>2007</v>
      </c>
      <c r="E5141" s="18">
        <f>VLOOKUP(D5141,'cpi roi'!A:C,2,FALSE)</f>
        <v>207.3</v>
      </c>
      <c r="F5141" s="18" t="s">
        <v>15020</v>
      </c>
      <c r="G5141" s="18">
        <v>7.5</v>
      </c>
      <c r="H5141" s="19">
        <v>105000</v>
      </c>
      <c r="I5141" s="18" t="s">
        <v>15241</v>
      </c>
      <c r="J5141" s="18" t="s">
        <v>2091</v>
      </c>
      <c r="K5141" s="18" t="s">
        <v>14846</v>
      </c>
      <c r="L5141" s="18" t="s">
        <v>34</v>
      </c>
      <c r="M5141" s="20">
        <v>30000000</v>
      </c>
      <c r="N5141" s="20">
        <v>66122026</v>
      </c>
      <c r="O5141" s="21">
        <f t="shared" si="240"/>
        <v>97189490.21804148</v>
      </c>
      <c r="P5141" s="22">
        <f t="shared" si="241"/>
        <v>220.40675333333331</v>
      </c>
      <c r="Q5141" s="20">
        <f t="shared" si="242"/>
        <v>31896780.51133623</v>
      </c>
      <c r="R5141" s="18" t="s">
        <v>27</v>
      </c>
      <c r="S5141" s="18">
        <v>114</v>
      </c>
    </row>
    <row r="5142" spans="1:19" x14ac:dyDescent="0.25">
      <c r="A5142" s="18" t="s">
        <v>15242</v>
      </c>
      <c r="B5142" s="18" t="s">
        <v>2004</v>
      </c>
      <c r="C5142" s="18" t="s">
        <v>45</v>
      </c>
      <c r="D5142" s="18">
        <v>2007</v>
      </c>
      <c r="E5142" s="18">
        <f>VLOOKUP(D5142,'cpi roi'!A:C,2,FALSE)</f>
        <v>207.3</v>
      </c>
      <c r="F5142" s="18" t="s">
        <v>15243</v>
      </c>
      <c r="G5142" s="18">
        <v>6.5</v>
      </c>
      <c r="H5142" s="19">
        <v>99000</v>
      </c>
      <c r="I5142" s="18" t="s">
        <v>7733</v>
      </c>
      <c r="J5142" s="18" t="s">
        <v>7733</v>
      </c>
      <c r="K5142" s="18" t="s">
        <v>6914</v>
      </c>
      <c r="L5142" s="18" t="s">
        <v>34</v>
      </c>
      <c r="M5142" s="20">
        <v>40000000</v>
      </c>
      <c r="N5142" s="20">
        <v>145896422</v>
      </c>
      <c r="O5142" s="21">
        <f t="shared" si="240"/>
        <v>214445922.73709598</v>
      </c>
      <c r="P5142" s="22">
        <f t="shared" si="241"/>
        <v>364.74105500000002</v>
      </c>
      <c r="Q5142" s="20">
        <f t="shared" si="242"/>
        <v>70379364.206464067</v>
      </c>
      <c r="R5142" s="18" t="s">
        <v>5112</v>
      </c>
      <c r="S5142" s="18">
        <v>104</v>
      </c>
    </row>
    <row r="5143" spans="1:19" x14ac:dyDescent="0.25">
      <c r="A5143" s="18" t="s">
        <v>15244</v>
      </c>
      <c r="B5143" s="18" t="s">
        <v>20</v>
      </c>
      <c r="C5143" s="18" t="s">
        <v>108</v>
      </c>
      <c r="D5143" s="18">
        <v>2007</v>
      </c>
      <c r="E5143" s="18">
        <f>VLOOKUP(D5143,'cpi roi'!A:C,2,FALSE)</f>
        <v>207.3</v>
      </c>
      <c r="F5143" s="18" t="s">
        <v>15245</v>
      </c>
      <c r="G5143" s="18">
        <v>6.7</v>
      </c>
      <c r="H5143" s="19">
        <v>23000</v>
      </c>
      <c r="I5143" s="18" t="s">
        <v>13637</v>
      </c>
      <c r="J5143" s="18" t="s">
        <v>15246</v>
      </c>
      <c r="K5143" s="18" t="s">
        <v>10570</v>
      </c>
      <c r="L5143" s="18" t="s">
        <v>34</v>
      </c>
      <c r="M5143" s="20">
        <v>11000000</v>
      </c>
      <c r="N5143" s="20">
        <v>1783226</v>
      </c>
      <c r="O5143" s="21">
        <f t="shared" si="240"/>
        <v>2621075.5533043896</v>
      </c>
      <c r="P5143" s="22">
        <f t="shared" si="241"/>
        <v>16.211145454545456</v>
      </c>
      <c r="Q5143" s="20">
        <f t="shared" si="242"/>
        <v>860215.14712976362</v>
      </c>
      <c r="R5143" s="18" t="s">
        <v>12698</v>
      </c>
      <c r="S5143" s="18">
        <v>102</v>
      </c>
    </row>
    <row r="5144" spans="1:19" x14ac:dyDescent="0.25">
      <c r="A5144" s="18" t="s">
        <v>15247</v>
      </c>
      <c r="B5144" s="18" t="s">
        <v>20</v>
      </c>
      <c r="C5144" s="18" t="s">
        <v>67</v>
      </c>
      <c r="D5144" s="18">
        <v>2007</v>
      </c>
      <c r="E5144" s="18">
        <f>VLOOKUP(D5144,'cpi roi'!A:C,2,FALSE)</f>
        <v>207.3</v>
      </c>
      <c r="F5144" s="18" t="s">
        <v>15152</v>
      </c>
      <c r="G5144" s="18">
        <v>6.9</v>
      </c>
      <c r="H5144" s="19">
        <v>57000</v>
      </c>
      <c r="I5144" s="18" t="s">
        <v>6556</v>
      </c>
      <c r="J5144" s="18" t="s">
        <v>6556</v>
      </c>
      <c r="K5144" s="18" t="s">
        <v>3910</v>
      </c>
      <c r="L5144" s="18" t="s">
        <v>5820</v>
      </c>
      <c r="M5144" s="20">
        <v>20000000</v>
      </c>
      <c r="N5144" s="20">
        <v>11792542</v>
      </c>
      <c r="O5144" s="21">
        <f t="shared" si="240"/>
        <v>17333273.262904003</v>
      </c>
      <c r="P5144" s="22">
        <f t="shared" si="241"/>
        <v>58.962709999999994</v>
      </c>
      <c r="Q5144" s="20">
        <f t="shared" si="242"/>
        <v>5688635.7935359385</v>
      </c>
      <c r="R5144" s="18" t="s">
        <v>12055</v>
      </c>
      <c r="S5144" s="18">
        <v>135</v>
      </c>
    </row>
    <row r="5145" spans="1:19" x14ac:dyDescent="0.25">
      <c r="A5145" s="18" t="s">
        <v>15248</v>
      </c>
      <c r="B5145" s="18" t="s">
        <v>20</v>
      </c>
      <c r="C5145" s="18" t="s">
        <v>45</v>
      </c>
      <c r="D5145" s="18">
        <v>2007</v>
      </c>
      <c r="E5145" s="18">
        <f>VLOOKUP(D5145,'cpi roi'!A:C,2,FALSE)</f>
        <v>207.3</v>
      </c>
      <c r="F5145" s="18" t="s">
        <v>14962</v>
      </c>
      <c r="G5145" s="18">
        <v>5.9</v>
      </c>
      <c r="H5145" s="19">
        <v>26000</v>
      </c>
      <c r="I5145" s="18" t="s">
        <v>14556</v>
      </c>
      <c r="J5145" s="18" t="s">
        <v>14556</v>
      </c>
      <c r="K5145" s="18" t="s">
        <v>14112</v>
      </c>
      <c r="L5145" s="18" t="s">
        <v>34</v>
      </c>
      <c r="M5145" s="20">
        <v>10000000</v>
      </c>
      <c r="N5145" s="20">
        <v>22021262</v>
      </c>
      <c r="O5145" s="21">
        <f t="shared" si="240"/>
        <v>32367962.042450551</v>
      </c>
      <c r="P5145" s="22">
        <f t="shared" si="241"/>
        <v>220.21261999999999</v>
      </c>
      <c r="Q5145" s="20">
        <f t="shared" si="242"/>
        <v>10622895.320791123</v>
      </c>
      <c r="R5145" s="18" t="s">
        <v>184</v>
      </c>
      <c r="S5145" s="18">
        <v>84</v>
      </c>
    </row>
    <row r="5146" spans="1:19" x14ac:dyDescent="0.25">
      <c r="A5146" s="18" t="s">
        <v>15249</v>
      </c>
      <c r="B5146" s="18" t="s">
        <v>20</v>
      </c>
      <c r="C5146" s="18" t="s">
        <v>108</v>
      </c>
      <c r="D5146" s="18">
        <v>2007</v>
      </c>
      <c r="E5146" s="18">
        <f>VLOOKUP(D5146,'cpi roi'!A:C,2,FALSE)</f>
        <v>207.3</v>
      </c>
      <c r="F5146" s="18" t="s">
        <v>14962</v>
      </c>
      <c r="G5146" s="18">
        <v>6.4</v>
      </c>
      <c r="H5146" s="19">
        <v>196000</v>
      </c>
      <c r="I5146" s="18" t="s">
        <v>833</v>
      </c>
      <c r="J5146" s="18" t="s">
        <v>15250</v>
      </c>
      <c r="K5146" s="18" t="s">
        <v>7916</v>
      </c>
      <c r="L5146" s="18" t="s">
        <v>34</v>
      </c>
      <c r="M5146" s="20">
        <v>30000000</v>
      </c>
      <c r="N5146" s="20">
        <v>77677553</v>
      </c>
      <c r="O5146" s="21">
        <f t="shared" si="240"/>
        <v>114174386.87457789</v>
      </c>
      <c r="P5146" s="22">
        <f t="shared" si="241"/>
        <v>258.92517666666663</v>
      </c>
      <c r="Q5146" s="20">
        <f t="shared" si="242"/>
        <v>37471082.006753497</v>
      </c>
      <c r="R5146" s="18" t="s">
        <v>2031</v>
      </c>
      <c r="S5146" s="18">
        <v>98</v>
      </c>
    </row>
    <row r="5147" spans="1:19" x14ac:dyDescent="0.25">
      <c r="A5147" s="18" t="s">
        <v>15251</v>
      </c>
      <c r="B5147" s="18" t="s">
        <v>20</v>
      </c>
      <c r="C5147" s="18" t="s">
        <v>38</v>
      </c>
      <c r="D5147" s="18">
        <v>2007</v>
      </c>
      <c r="E5147" s="18">
        <f>VLOOKUP(D5147,'cpi roi'!A:C,2,FALSE)</f>
        <v>207.3</v>
      </c>
      <c r="F5147" s="18" t="s">
        <v>15109</v>
      </c>
      <c r="G5147" s="18">
        <v>6.6</v>
      </c>
      <c r="H5147" s="19">
        <v>146000</v>
      </c>
      <c r="I5147" s="18" t="s">
        <v>10023</v>
      </c>
      <c r="J5147" s="18" t="s">
        <v>10023</v>
      </c>
      <c r="K5147" s="18" t="s">
        <v>10333</v>
      </c>
      <c r="L5147" s="18" t="s">
        <v>34</v>
      </c>
      <c r="M5147" s="20">
        <v>39000000</v>
      </c>
      <c r="N5147" s="20">
        <v>27122238</v>
      </c>
      <c r="O5147" s="21">
        <f t="shared" si="240"/>
        <v>39865633.953690298</v>
      </c>
      <c r="P5147" s="22">
        <f t="shared" si="241"/>
        <v>69.544200000000004</v>
      </c>
      <c r="Q5147" s="20">
        <f t="shared" si="242"/>
        <v>13083568.740955139</v>
      </c>
      <c r="R5147" s="18" t="s">
        <v>2031</v>
      </c>
      <c r="S5147" s="18">
        <v>86</v>
      </c>
    </row>
    <row r="5148" spans="1:19" x14ac:dyDescent="0.25">
      <c r="A5148" s="18" t="s">
        <v>15252</v>
      </c>
      <c r="B5148" s="18" t="s">
        <v>37</v>
      </c>
      <c r="C5148" s="18" t="s">
        <v>45</v>
      </c>
      <c r="D5148" s="18">
        <v>2007</v>
      </c>
      <c r="E5148" s="18">
        <f>VLOOKUP(D5148,'cpi roi'!A:C,2,FALSE)</f>
        <v>207.3</v>
      </c>
      <c r="F5148" s="18" t="s">
        <v>14690</v>
      </c>
      <c r="G5148" s="18">
        <v>5.4</v>
      </c>
      <c r="H5148" s="19">
        <v>142000</v>
      </c>
      <c r="I5148" s="18" t="s">
        <v>7950</v>
      </c>
      <c r="J5148" s="18" t="s">
        <v>8647</v>
      </c>
      <c r="K5148" s="18" t="s">
        <v>13997</v>
      </c>
      <c r="L5148" s="18" t="s">
        <v>34</v>
      </c>
      <c r="M5148" s="20">
        <v>175000000</v>
      </c>
      <c r="N5148" s="20">
        <v>174440724</v>
      </c>
      <c r="O5148" s="21">
        <f t="shared" si="240"/>
        <v>256401778.11287984</v>
      </c>
      <c r="P5148" s="22">
        <f t="shared" si="241"/>
        <v>99.680413714285706</v>
      </c>
      <c r="Q5148" s="20">
        <f t="shared" si="242"/>
        <v>84148926.193921849</v>
      </c>
      <c r="R5148" s="18" t="s">
        <v>65</v>
      </c>
      <c r="S5148" s="18">
        <v>96</v>
      </c>
    </row>
    <row r="5149" spans="1:19" x14ac:dyDescent="0.25">
      <c r="A5149" s="18" t="s">
        <v>15253</v>
      </c>
      <c r="B5149" s="18" t="s">
        <v>2004</v>
      </c>
      <c r="C5149" s="18" t="s">
        <v>45</v>
      </c>
      <c r="D5149" s="18">
        <v>2007</v>
      </c>
      <c r="E5149" s="18">
        <f>VLOOKUP(D5149,'cpi roi'!A:C,2,FALSE)</f>
        <v>207.3</v>
      </c>
      <c r="F5149" s="18" t="s">
        <v>15084</v>
      </c>
      <c r="G5149" s="18">
        <v>6.7</v>
      </c>
      <c r="H5149" s="19">
        <v>99000</v>
      </c>
      <c r="I5149" s="18" t="s">
        <v>7381</v>
      </c>
      <c r="J5149" s="18" t="s">
        <v>11774</v>
      </c>
      <c r="K5149" s="18" t="s">
        <v>13997</v>
      </c>
      <c r="L5149" s="18" t="s">
        <v>34</v>
      </c>
      <c r="M5149" s="20">
        <v>25000000</v>
      </c>
      <c r="N5149" s="20">
        <v>68474305</v>
      </c>
      <c r="O5149" s="21">
        <f t="shared" si="240"/>
        <v>100646988.58417751</v>
      </c>
      <c r="P5149" s="22">
        <f t="shared" si="241"/>
        <v>273.89722</v>
      </c>
      <c r="Q5149" s="20">
        <f t="shared" si="242"/>
        <v>33031502.653159674</v>
      </c>
      <c r="R5149" s="18" t="s">
        <v>2097</v>
      </c>
      <c r="S5149" s="18">
        <v>98</v>
      </c>
    </row>
    <row r="5150" spans="1:19" x14ac:dyDescent="0.25">
      <c r="A5150" s="18" t="s">
        <v>13454</v>
      </c>
      <c r="B5150" s="18" t="s">
        <v>20</v>
      </c>
      <c r="C5150" s="18" t="s">
        <v>67</v>
      </c>
      <c r="D5150" s="18">
        <v>2007</v>
      </c>
      <c r="E5150" s="18">
        <f>VLOOKUP(D5150,'cpi roi'!A:C,2,FALSE)</f>
        <v>207.3</v>
      </c>
      <c r="F5150" s="18" t="s">
        <v>15254</v>
      </c>
      <c r="G5150" s="18">
        <v>7.7</v>
      </c>
      <c r="H5150" s="19">
        <v>63000</v>
      </c>
      <c r="I5150" s="18" t="s">
        <v>15255</v>
      </c>
      <c r="J5150" s="18" t="s">
        <v>15256</v>
      </c>
      <c r="K5150" s="18" t="s">
        <v>15257</v>
      </c>
      <c r="L5150" s="18" t="s">
        <v>26</v>
      </c>
      <c r="M5150" s="20">
        <v>0</v>
      </c>
      <c r="N5150" s="20">
        <v>8159508</v>
      </c>
      <c r="O5150" s="21">
        <f t="shared" si="240"/>
        <v>11993256.573082488</v>
      </c>
      <c r="P5150" s="22">
        <f t="shared" si="241"/>
        <v>0</v>
      </c>
      <c r="Q5150" s="20">
        <f t="shared" si="242"/>
        <v>3936086.8306801738</v>
      </c>
      <c r="R5150" s="18" t="s">
        <v>15258</v>
      </c>
      <c r="S5150" s="18">
        <v>122</v>
      </c>
    </row>
    <row r="5151" spans="1:19" x14ac:dyDescent="0.25">
      <c r="A5151" s="18" t="s">
        <v>15259</v>
      </c>
      <c r="B5151" s="18" t="s">
        <v>20</v>
      </c>
      <c r="C5151" s="18" t="s">
        <v>108</v>
      </c>
      <c r="D5151" s="18">
        <v>2007</v>
      </c>
      <c r="E5151" s="18">
        <f>VLOOKUP(D5151,'cpi roi'!A:C,2,FALSE)</f>
        <v>207.3</v>
      </c>
      <c r="F5151" s="18" t="s">
        <v>14550</v>
      </c>
      <c r="G5151" s="18">
        <v>7</v>
      </c>
      <c r="H5151" s="19">
        <v>57000</v>
      </c>
      <c r="I5151" s="18" t="s">
        <v>6411</v>
      </c>
      <c r="J5151" s="18" t="s">
        <v>6411</v>
      </c>
      <c r="K5151" s="18" t="s">
        <v>12130</v>
      </c>
      <c r="L5151" s="18" t="s">
        <v>34</v>
      </c>
      <c r="M5151" s="20">
        <v>16000000</v>
      </c>
      <c r="N5151" s="20">
        <v>5371181</v>
      </c>
      <c r="O5151" s="21">
        <f t="shared" si="240"/>
        <v>7894832.8543174136</v>
      </c>
      <c r="P5151" s="22">
        <f t="shared" si="241"/>
        <v>33.569881250000002</v>
      </c>
      <c r="Q5151" s="20">
        <f t="shared" si="242"/>
        <v>2591018.3309213701</v>
      </c>
      <c r="R5151" s="18" t="s">
        <v>3747</v>
      </c>
      <c r="S5151" s="18">
        <v>99</v>
      </c>
    </row>
    <row r="5152" spans="1:19" x14ac:dyDescent="0.25">
      <c r="A5152" s="18" t="s">
        <v>15260</v>
      </c>
      <c r="B5152" s="18" t="s">
        <v>20</v>
      </c>
      <c r="C5152" s="18" t="s">
        <v>38</v>
      </c>
      <c r="D5152" s="18">
        <v>2007</v>
      </c>
      <c r="E5152" s="18">
        <f>VLOOKUP(D5152,'cpi roi'!A:C,2,FALSE)</f>
        <v>207.3</v>
      </c>
      <c r="F5152" s="18" t="s">
        <v>15261</v>
      </c>
      <c r="G5152" s="18">
        <v>6.7</v>
      </c>
      <c r="H5152" s="19">
        <v>59000</v>
      </c>
      <c r="I5152" s="18" t="s">
        <v>2248</v>
      </c>
      <c r="J5152" s="18" t="s">
        <v>1823</v>
      </c>
      <c r="K5152" s="18" t="s">
        <v>4364</v>
      </c>
      <c r="L5152" s="18" t="s">
        <v>34</v>
      </c>
      <c r="M5152" s="20">
        <v>70000000</v>
      </c>
      <c r="N5152" s="20">
        <v>69787394</v>
      </c>
      <c r="O5152" s="21">
        <f t="shared" si="240"/>
        <v>102577033.05258079</v>
      </c>
      <c r="P5152" s="22">
        <f t="shared" si="241"/>
        <v>99.696277142857141</v>
      </c>
      <c r="Q5152" s="20">
        <f t="shared" si="242"/>
        <v>33664927.158707187</v>
      </c>
      <c r="R5152" s="18" t="s">
        <v>27</v>
      </c>
      <c r="S5152" s="18">
        <v>122</v>
      </c>
    </row>
    <row r="5153" spans="1:19" x14ac:dyDescent="0.25">
      <c r="A5153" s="18" t="s">
        <v>15262</v>
      </c>
      <c r="B5153" s="18" t="s">
        <v>2004</v>
      </c>
      <c r="C5153" s="18" t="s">
        <v>45</v>
      </c>
      <c r="D5153" s="18">
        <v>2007</v>
      </c>
      <c r="E5153" s="18">
        <f>VLOOKUP(D5153,'cpi roi'!A:C,2,FALSE)</f>
        <v>207.3</v>
      </c>
      <c r="F5153" s="18" t="s">
        <v>15070</v>
      </c>
      <c r="G5153" s="18">
        <v>5.9</v>
      </c>
      <c r="H5153" s="19">
        <v>143000</v>
      </c>
      <c r="I5153" s="18" t="s">
        <v>5778</v>
      </c>
      <c r="J5153" s="18" t="s">
        <v>9067</v>
      </c>
      <c r="K5153" s="18" t="s">
        <v>8517</v>
      </c>
      <c r="L5153" s="18" t="s">
        <v>34</v>
      </c>
      <c r="M5153" s="20">
        <v>85000000</v>
      </c>
      <c r="N5153" s="20">
        <v>187134117</v>
      </c>
      <c r="O5153" s="21">
        <f t="shared" si="240"/>
        <v>275059167.63096958</v>
      </c>
      <c r="P5153" s="22">
        <f t="shared" si="241"/>
        <v>220.15778470588234</v>
      </c>
      <c r="Q5153" s="20">
        <f t="shared" si="242"/>
        <v>90272125.904486254</v>
      </c>
      <c r="R5153" s="18" t="s">
        <v>65</v>
      </c>
      <c r="S5153" s="18">
        <v>115</v>
      </c>
    </row>
    <row r="5154" spans="1:19" x14ac:dyDescent="0.25">
      <c r="A5154" s="18" t="s">
        <v>15263</v>
      </c>
      <c r="B5154" s="18" t="s">
        <v>20</v>
      </c>
      <c r="C5154" s="18" t="s">
        <v>38</v>
      </c>
      <c r="D5154" s="18">
        <v>2007</v>
      </c>
      <c r="E5154" s="18">
        <f>VLOOKUP(D5154,'cpi roi'!A:C,2,FALSE)</f>
        <v>207.3</v>
      </c>
      <c r="F5154" s="18" t="s">
        <v>15264</v>
      </c>
      <c r="G5154" s="18">
        <v>6.2</v>
      </c>
      <c r="H5154" s="19">
        <v>29000</v>
      </c>
      <c r="I5154" s="18" t="s">
        <v>14185</v>
      </c>
      <c r="J5154" s="18" t="s">
        <v>14185</v>
      </c>
      <c r="K5154" s="18" t="s">
        <v>15265</v>
      </c>
      <c r="L5154" s="18" t="s">
        <v>252</v>
      </c>
      <c r="M5154" s="20">
        <v>0</v>
      </c>
      <c r="N5154" s="20">
        <v>4631926</v>
      </c>
      <c r="O5154" s="21">
        <f t="shared" si="240"/>
        <v>6808238.5537867816</v>
      </c>
      <c r="P5154" s="22">
        <f t="shared" si="241"/>
        <v>0</v>
      </c>
      <c r="Q5154" s="20">
        <f t="shared" si="242"/>
        <v>2234407.1394114811</v>
      </c>
      <c r="R5154" s="18" t="s">
        <v>8990</v>
      </c>
      <c r="S5154" s="18">
        <v>99</v>
      </c>
    </row>
    <row r="5155" spans="1:19" x14ac:dyDescent="0.25">
      <c r="A5155" s="18" t="s">
        <v>15266</v>
      </c>
      <c r="B5155" s="18" t="s">
        <v>2004</v>
      </c>
      <c r="C5155" s="18" t="s">
        <v>67</v>
      </c>
      <c r="D5155" s="18">
        <v>2007</v>
      </c>
      <c r="E5155" s="18">
        <f>VLOOKUP(D5155,'cpi roi'!A:C,2,FALSE)</f>
        <v>207.3</v>
      </c>
      <c r="F5155" s="18" t="s">
        <v>15070</v>
      </c>
      <c r="G5155" s="18">
        <v>7.6</v>
      </c>
      <c r="H5155" s="19">
        <v>84000</v>
      </c>
      <c r="I5155" s="18" t="s">
        <v>15267</v>
      </c>
      <c r="J5155" s="18" t="s">
        <v>15268</v>
      </c>
      <c r="K5155" s="18" t="s">
        <v>15269</v>
      </c>
      <c r="L5155" s="18" t="s">
        <v>457</v>
      </c>
      <c r="M5155" s="20">
        <v>25000000</v>
      </c>
      <c r="N5155" s="20">
        <v>86274793</v>
      </c>
      <c r="O5155" s="21">
        <f t="shared" si="240"/>
        <v>126811044.02846116</v>
      </c>
      <c r="P5155" s="22">
        <f t="shared" si="241"/>
        <v>345.09917200000001</v>
      </c>
      <c r="Q5155" s="20">
        <f t="shared" si="242"/>
        <v>41618327.544621326</v>
      </c>
      <c r="R5155" s="18" t="s">
        <v>11535</v>
      </c>
      <c r="S5155" s="18">
        <v>140</v>
      </c>
    </row>
    <row r="5156" spans="1:19" x14ac:dyDescent="0.25">
      <c r="A5156" s="18" t="s">
        <v>15270</v>
      </c>
      <c r="B5156" s="18" t="s">
        <v>20</v>
      </c>
      <c r="C5156" s="18" t="s">
        <v>21</v>
      </c>
      <c r="D5156" s="18">
        <v>2007</v>
      </c>
      <c r="E5156" s="18">
        <f>VLOOKUP(D5156,'cpi roi'!A:C,2,FALSE)</f>
        <v>207.3</v>
      </c>
      <c r="F5156" s="18" t="s">
        <v>14721</v>
      </c>
      <c r="G5156" s="18">
        <v>7.8</v>
      </c>
      <c r="H5156" s="19">
        <v>112000</v>
      </c>
      <c r="I5156" s="18" t="s">
        <v>15271</v>
      </c>
      <c r="J5156" s="18" t="s">
        <v>15271</v>
      </c>
      <c r="K5156" s="18" t="s">
        <v>15272</v>
      </c>
      <c r="L5156" s="18" t="s">
        <v>3160</v>
      </c>
      <c r="M5156" s="20">
        <v>150000</v>
      </c>
      <c r="N5156" s="20">
        <v>20936722</v>
      </c>
      <c r="O5156" s="21">
        <f t="shared" si="240"/>
        <v>30773850.426435113</v>
      </c>
      <c r="P5156" s="22">
        <f t="shared" si="241"/>
        <v>13957.814666666667</v>
      </c>
      <c r="Q5156" s="20">
        <f t="shared" si="242"/>
        <v>10099721.177038109</v>
      </c>
      <c r="R5156" s="18" t="s">
        <v>12845</v>
      </c>
      <c r="S5156" s="18">
        <v>86</v>
      </c>
    </row>
    <row r="5157" spans="1:19" x14ac:dyDescent="0.25">
      <c r="A5157" s="18" t="s">
        <v>15273</v>
      </c>
      <c r="B5157" s="18" t="s">
        <v>20</v>
      </c>
      <c r="C5157" s="18" t="s">
        <v>38</v>
      </c>
      <c r="D5157" s="18">
        <v>2007</v>
      </c>
      <c r="E5157" s="18">
        <f>VLOOKUP(D5157,'cpi roi'!A:C,2,FALSE)</f>
        <v>207.3</v>
      </c>
      <c r="F5157" s="18" t="s">
        <v>15090</v>
      </c>
      <c r="G5157" s="18">
        <v>6.2</v>
      </c>
      <c r="H5157" s="19">
        <v>87000</v>
      </c>
      <c r="I5157" s="18" t="s">
        <v>15274</v>
      </c>
      <c r="J5157" s="18" t="s">
        <v>15275</v>
      </c>
      <c r="K5157" s="18" t="s">
        <v>7346</v>
      </c>
      <c r="L5157" s="18" t="s">
        <v>199</v>
      </c>
      <c r="M5157" s="20">
        <v>25000000</v>
      </c>
      <c r="N5157" s="20">
        <v>40481352</v>
      </c>
      <c r="O5157" s="21">
        <f t="shared" si="240"/>
        <v>59501533.788712002</v>
      </c>
      <c r="P5157" s="22">
        <f t="shared" si="241"/>
        <v>161.925408</v>
      </c>
      <c r="Q5157" s="20">
        <f t="shared" si="242"/>
        <v>19527907.380607814</v>
      </c>
      <c r="R5157" s="18" t="s">
        <v>14705</v>
      </c>
      <c r="S5157" s="18">
        <v>103</v>
      </c>
    </row>
    <row r="5158" spans="1:19" x14ac:dyDescent="0.25">
      <c r="A5158" s="18" t="s">
        <v>15276</v>
      </c>
      <c r="B5158" s="18" t="s">
        <v>2004</v>
      </c>
      <c r="C5158" s="18" t="s">
        <v>21</v>
      </c>
      <c r="D5158" s="18">
        <v>2007</v>
      </c>
      <c r="E5158" s="18">
        <f>VLOOKUP(D5158,'cpi roi'!A:C,2,FALSE)</f>
        <v>207.3</v>
      </c>
      <c r="F5158" s="18" t="s">
        <v>15277</v>
      </c>
      <c r="G5158" s="18">
        <v>7.6</v>
      </c>
      <c r="H5158" s="19">
        <v>42000</v>
      </c>
      <c r="I5158" s="18" t="s">
        <v>13155</v>
      </c>
      <c r="J5158" s="18" t="s">
        <v>13155</v>
      </c>
      <c r="K5158" s="18" t="s">
        <v>15278</v>
      </c>
      <c r="L5158" s="18" t="s">
        <v>34</v>
      </c>
      <c r="M5158" s="20">
        <v>4000000</v>
      </c>
      <c r="N5158" s="20">
        <v>18197518</v>
      </c>
      <c r="O5158" s="21">
        <f t="shared" si="240"/>
        <v>26747630.171731785</v>
      </c>
      <c r="P5158" s="22">
        <f t="shared" si="241"/>
        <v>454.93794999999994</v>
      </c>
      <c r="Q5158" s="20">
        <f t="shared" si="242"/>
        <v>8778349.2522913646</v>
      </c>
      <c r="R5158" s="18" t="s">
        <v>15279</v>
      </c>
      <c r="S5158" s="18">
        <v>104</v>
      </c>
    </row>
    <row r="5159" spans="1:19" x14ac:dyDescent="0.25">
      <c r="A5159" s="18" t="s">
        <v>15280</v>
      </c>
      <c r="B5159" s="18" t="s">
        <v>2004</v>
      </c>
      <c r="C5159" s="18" t="s">
        <v>67</v>
      </c>
      <c r="D5159" s="18">
        <v>2007</v>
      </c>
      <c r="E5159" s="18">
        <f>VLOOKUP(D5159,'cpi roi'!A:C,2,FALSE)</f>
        <v>207.3</v>
      </c>
      <c r="F5159" s="18" t="s">
        <v>15112</v>
      </c>
      <c r="G5159" s="18">
        <v>6.8</v>
      </c>
      <c r="H5159" s="19">
        <v>69000</v>
      </c>
      <c r="I5159" s="18" t="s">
        <v>10225</v>
      </c>
      <c r="J5159" s="18" t="s">
        <v>7654</v>
      </c>
      <c r="K5159" s="18" t="s">
        <v>10227</v>
      </c>
      <c r="L5159" s="18" t="s">
        <v>26</v>
      </c>
      <c r="M5159" s="20">
        <v>55000000</v>
      </c>
      <c r="N5159" s="20">
        <v>75782758</v>
      </c>
      <c r="O5159" s="21">
        <f t="shared" si="240"/>
        <v>111389321.57549444</v>
      </c>
      <c r="P5159" s="22">
        <f t="shared" si="241"/>
        <v>137.78683272727272</v>
      </c>
      <c r="Q5159" s="20">
        <f t="shared" si="242"/>
        <v>36557046.792088762</v>
      </c>
      <c r="R5159" s="18" t="s">
        <v>65</v>
      </c>
      <c r="S5159" s="18">
        <v>114</v>
      </c>
    </row>
    <row r="5160" spans="1:19" x14ac:dyDescent="0.25">
      <c r="A5160" s="18" t="s">
        <v>15281</v>
      </c>
      <c r="B5160" s="18" t="s">
        <v>2004</v>
      </c>
      <c r="C5160" s="18" t="s">
        <v>45</v>
      </c>
      <c r="D5160" s="18">
        <v>2007</v>
      </c>
      <c r="E5160" s="18">
        <f>VLOOKUP(D5160,'cpi roi'!A:C,2,FALSE)</f>
        <v>207.3</v>
      </c>
      <c r="F5160" s="18" t="s">
        <v>14780</v>
      </c>
      <c r="G5160" s="18">
        <v>7</v>
      </c>
      <c r="H5160" s="19">
        <v>44000</v>
      </c>
      <c r="I5160" s="18" t="s">
        <v>5440</v>
      </c>
      <c r="J5160" s="18" t="s">
        <v>5440</v>
      </c>
      <c r="K5160" s="18" t="s">
        <v>15282</v>
      </c>
      <c r="L5160" s="18" t="s">
        <v>34</v>
      </c>
      <c r="M5160" s="20">
        <v>1500000</v>
      </c>
      <c r="N5160" s="20">
        <v>22240529</v>
      </c>
      <c r="O5160" s="21">
        <f t="shared" si="240"/>
        <v>32690251.742884703</v>
      </c>
      <c r="P5160" s="22">
        <f t="shared" si="241"/>
        <v>1482.7019333333335</v>
      </c>
      <c r="Q5160" s="20">
        <f t="shared" si="242"/>
        <v>10728668.11384467</v>
      </c>
      <c r="R5160" s="18" t="s">
        <v>15283</v>
      </c>
      <c r="S5160" s="18">
        <v>108</v>
      </c>
    </row>
    <row r="5161" spans="1:19" x14ac:dyDescent="0.25">
      <c r="A5161" s="18" t="s">
        <v>15284</v>
      </c>
      <c r="B5161" s="18" t="s">
        <v>37</v>
      </c>
      <c r="C5161" s="18" t="s">
        <v>29</v>
      </c>
      <c r="D5161" s="18">
        <v>2007</v>
      </c>
      <c r="E5161" s="18">
        <f>VLOOKUP(D5161,'cpi roi'!A:C,2,FALSE)</f>
        <v>207.3</v>
      </c>
      <c r="F5161" s="18" t="s">
        <v>15132</v>
      </c>
      <c r="G5161" s="18">
        <v>4.8</v>
      </c>
      <c r="H5161" s="19">
        <v>15000</v>
      </c>
      <c r="I5161" s="18" t="s">
        <v>15285</v>
      </c>
      <c r="J5161" s="18" t="s">
        <v>8090</v>
      </c>
      <c r="K5161" s="18" t="s">
        <v>15286</v>
      </c>
      <c r="L5161" s="18" t="s">
        <v>34</v>
      </c>
      <c r="M5161" s="20">
        <v>45000000</v>
      </c>
      <c r="N5161" s="20">
        <v>31852619</v>
      </c>
      <c r="O5161" s="21">
        <f t="shared" si="240"/>
        <v>46818586.634346351</v>
      </c>
      <c r="P5161" s="22">
        <f t="shared" si="241"/>
        <v>70.783597777777771</v>
      </c>
      <c r="Q5161" s="20">
        <f t="shared" si="242"/>
        <v>15365469.850458274</v>
      </c>
      <c r="R5161" s="18" t="s">
        <v>184</v>
      </c>
      <c r="S5161" s="18">
        <v>99</v>
      </c>
    </row>
    <row r="5162" spans="1:19" x14ac:dyDescent="0.25">
      <c r="A5162" s="18" t="s">
        <v>15287</v>
      </c>
      <c r="B5162" s="18" t="s">
        <v>37</v>
      </c>
      <c r="C5162" s="18" t="s">
        <v>45</v>
      </c>
      <c r="D5162" s="18">
        <v>2007</v>
      </c>
      <c r="E5162" s="18">
        <f>VLOOKUP(D5162,'cpi roi'!A:C,2,FALSE)</f>
        <v>207.3</v>
      </c>
      <c r="F5162" s="18" t="s">
        <v>14715</v>
      </c>
      <c r="G5162" s="18">
        <v>6.3</v>
      </c>
      <c r="H5162" s="19">
        <v>72000</v>
      </c>
      <c r="I5162" s="18" t="s">
        <v>9212</v>
      </c>
      <c r="J5162" s="18" t="s">
        <v>15288</v>
      </c>
      <c r="K5162" s="18" t="s">
        <v>15289</v>
      </c>
      <c r="L5162" s="18" t="s">
        <v>34</v>
      </c>
      <c r="M5162" s="20">
        <v>28000000</v>
      </c>
      <c r="N5162" s="20">
        <v>92601050</v>
      </c>
      <c r="O5162" s="21">
        <f t="shared" si="240"/>
        <v>136109695.77906415</v>
      </c>
      <c r="P5162" s="22">
        <f t="shared" si="241"/>
        <v>330.71803571428575</v>
      </c>
      <c r="Q5162" s="20">
        <f t="shared" si="242"/>
        <v>44670067.534973472</v>
      </c>
      <c r="R5162" s="18" t="s">
        <v>5112</v>
      </c>
      <c r="S5162" s="18">
        <v>104</v>
      </c>
    </row>
    <row r="5163" spans="1:19" x14ac:dyDescent="0.25">
      <c r="A5163" s="18" t="s">
        <v>15290</v>
      </c>
      <c r="B5163" s="18" t="s">
        <v>37</v>
      </c>
      <c r="C5163" s="18" t="s">
        <v>394</v>
      </c>
      <c r="D5163" s="18">
        <v>2007</v>
      </c>
      <c r="E5163" s="18">
        <f>VLOOKUP(D5163,'cpi roi'!A:C,2,FALSE)</f>
        <v>207.3</v>
      </c>
      <c r="F5163" s="18" t="s">
        <v>14767</v>
      </c>
      <c r="G5163" s="18">
        <v>6.2</v>
      </c>
      <c r="H5163" s="19">
        <v>62000</v>
      </c>
      <c r="I5163" s="18" t="s">
        <v>15291</v>
      </c>
      <c r="J5163" s="18" t="s">
        <v>15291</v>
      </c>
      <c r="K5163" s="18" t="s">
        <v>7998</v>
      </c>
      <c r="L5163" s="18" t="s">
        <v>496</v>
      </c>
      <c r="M5163" s="20">
        <v>34000000</v>
      </c>
      <c r="N5163" s="20">
        <v>95802916</v>
      </c>
      <c r="O5163" s="21">
        <f t="shared" si="240"/>
        <v>140815959.98649299</v>
      </c>
      <c r="P5163" s="22">
        <f t="shared" si="241"/>
        <v>281.77328235294118</v>
      </c>
      <c r="Q5163" s="20">
        <f t="shared" si="242"/>
        <v>46214624.216111913</v>
      </c>
      <c r="R5163" s="18" t="s">
        <v>15292</v>
      </c>
      <c r="S5163" s="18">
        <v>103</v>
      </c>
    </row>
    <row r="5164" spans="1:19" x14ac:dyDescent="0.25">
      <c r="A5164" s="18" t="s">
        <v>15293</v>
      </c>
      <c r="B5164" s="18" t="s">
        <v>20</v>
      </c>
      <c r="C5164" s="18" t="s">
        <v>56</v>
      </c>
      <c r="D5164" s="18">
        <v>2007</v>
      </c>
      <c r="E5164" s="18">
        <f>VLOOKUP(D5164,'cpi roi'!A:C,2,FALSE)</f>
        <v>207.3</v>
      </c>
      <c r="F5164" s="18" t="s">
        <v>14767</v>
      </c>
      <c r="G5164" s="18">
        <v>5.0999999999999996</v>
      </c>
      <c r="H5164" s="19">
        <v>62000</v>
      </c>
      <c r="I5164" s="18" t="s">
        <v>15294</v>
      </c>
      <c r="J5164" s="18" t="s">
        <v>700</v>
      </c>
      <c r="K5164" s="18" t="s">
        <v>15295</v>
      </c>
      <c r="L5164" s="18" t="s">
        <v>34</v>
      </c>
      <c r="M5164" s="20">
        <v>15000000</v>
      </c>
      <c r="N5164" s="20">
        <v>37697773</v>
      </c>
      <c r="O5164" s="21">
        <f t="shared" si="240"/>
        <v>55410088.919922814</v>
      </c>
      <c r="P5164" s="22">
        <f t="shared" si="241"/>
        <v>251.31848666666667</v>
      </c>
      <c r="Q5164" s="20">
        <f t="shared" si="242"/>
        <v>18185129.281234927</v>
      </c>
      <c r="R5164" s="18" t="s">
        <v>14786</v>
      </c>
      <c r="S5164" s="18">
        <v>89</v>
      </c>
    </row>
    <row r="5165" spans="1:19" x14ac:dyDescent="0.25">
      <c r="A5165" s="18" t="s">
        <v>15296</v>
      </c>
      <c r="B5165" s="18" t="s">
        <v>20</v>
      </c>
      <c r="C5165" s="18" t="s">
        <v>21</v>
      </c>
      <c r="D5165" s="18">
        <v>2007</v>
      </c>
      <c r="E5165" s="18">
        <f>VLOOKUP(D5165,'cpi roi'!A:C,2,FALSE)</f>
        <v>207.3</v>
      </c>
      <c r="F5165" s="18" t="s">
        <v>15297</v>
      </c>
      <c r="G5165" s="18">
        <v>7.7</v>
      </c>
      <c r="H5165" s="19">
        <v>22000</v>
      </c>
      <c r="I5165" s="18" t="s">
        <v>15298</v>
      </c>
      <c r="J5165" s="18" t="s">
        <v>15298</v>
      </c>
      <c r="K5165" s="18" t="s">
        <v>15299</v>
      </c>
      <c r="L5165" s="18" t="s">
        <v>34</v>
      </c>
      <c r="M5165" s="20">
        <v>0</v>
      </c>
      <c r="N5165" s="20">
        <v>142666</v>
      </c>
      <c r="O5165" s="21">
        <f t="shared" si="240"/>
        <v>209697.68547998069</v>
      </c>
      <c r="P5165" s="22">
        <f t="shared" si="241"/>
        <v>0</v>
      </c>
      <c r="Q5165" s="20">
        <f t="shared" si="242"/>
        <v>68821.032320308732</v>
      </c>
      <c r="R5165" s="18" t="s">
        <v>15300</v>
      </c>
      <c r="S5165" s="18">
        <v>97</v>
      </c>
    </row>
    <row r="5166" spans="1:19" x14ac:dyDescent="0.25">
      <c r="A5166" s="18" t="s">
        <v>3386</v>
      </c>
      <c r="B5166" s="18" t="s">
        <v>20</v>
      </c>
      <c r="C5166" s="18" t="s">
        <v>108</v>
      </c>
      <c r="D5166" s="18">
        <v>2007</v>
      </c>
      <c r="E5166" s="18">
        <f>VLOOKUP(D5166,'cpi roi'!A:C,2,FALSE)</f>
        <v>207.3</v>
      </c>
      <c r="F5166" s="18" t="s">
        <v>14518</v>
      </c>
      <c r="G5166" s="18">
        <v>5.6</v>
      </c>
      <c r="H5166" s="19">
        <v>41000</v>
      </c>
      <c r="I5166" s="18" t="s">
        <v>15301</v>
      </c>
      <c r="J5166" s="18" t="s">
        <v>3388</v>
      </c>
      <c r="K5166" s="18" t="s">
        <v>8272</v>
      </c>
      <c r="L5166" s="18" t="s">
        <v>34</v>
      </c>
      <c r="M5166" s="20">
        <v>10000000</v>
      </c>
      <c r="N5166" s="20">
        <v>25399945</v>
      </c>
      <c r="O5166" s="21">
        <f t="shared" si="240"/>
        <v>37334120.798359863</v>
      </c>
      <c r="P5166" s="22">
        <f t="shared" si="241"/>
        <v>253.99945000000002</v>
      </c>
      <c r="Q5166" s="20">
        <f t="shared" si="242"/>
        <v>12252747.226242162</v>
      </c>
      <c r="R5166" s="18" t="s">
        <v>12698</v>
      </c>
      <c r="S5166" s="18">
        <v>84</v>
      </c>
    </row>
    <row r="5167" spans="1:19" x14ac:dyDescent="0.25">
      <c r="A5167" s="18" t="s">
        <v>15302</v>
      </c>
      <c r="B5167" s="18" t="s">
        <v>2004</v>
      </c>
      <c r="C5167" s="18" t="s">
        <v>45</v>
      </c>
      <c r="D5167" s="18">
        <v>2007</v>
      </c>
      <c r="E5167" s="18">
        <f>VLOOKUP(D5167,'cpi roi'!A:C,2,FALSE)</f>
        <v>207.3</v>
      </c>
      <c r="F5167" s="18" t="s">
        <v>15099</v>
      </c>
      <c r="G5167" s="18">
        <v>6.2</v>
      </c>
      <c r="H5167" s="19">
        <v>47000</v>
      </c>
      <c r="I5167" s="18" t="s">
        <v>13676</v>
      </c>
      <c r="J5167" s="18" t="s">
        <v>15303</v>
      </c>
      <c r="K5167" s="18" t="s">
        <v>13031</v>
      </c>
      <c r="L5167" s="18" t="s">
        <v>34</v>
      </c>
      <c r="M5167" s="20">
        <v>16500000</v>
      </c>
      <c r="N5167" s="20">
        <v>13620075</v>
      </c>
      <c r="O5167" s="21">
        <f t="shared" si="240"/>
        <v>20019473.480463095</v>
      </c>
      <c r="P5167" s="22">
        <f t="shared" si="241"/>
        <v>82.545909090909092</v>
      </c>
      <c r="Q5167" s="20">
        <f t="shared" si="242"/>
        <v>6570224.3125904491</v>
      </c>
      <c r="R5167" s="18" t="s">
        <v>4534</v>
      </c>
      <c r="S5167" s="18">
        <v>108</v>
      </c>
    </row>
    <row r="5168" spans="1:19" x14ac:dyDescent="0.25">
      <c r="A5168" s="18" t="s">
        <v>15304</v>
      </c>
      <c r="B5168" s="18" t="s">
        <v>2004</v>
      </c>
      <c r="C5168" s="18" t="s">
        <v>21</v>
      </c>
      <c r="D5168" s="18">
        <v>2007</v>
      </c>
      <c r="E5168" s="18">
        <f>VLOOKUP(D5168,'cpi roi'!A:C,2,FALSE)</f>
        <v>207.3</v>
      </c>
      <c r="F5168" s="18" t="s">
        <v>15044</v>
      </c>
      <c r="G5168" s="18">
        <v>7.6</v>
      </c>
      <c r="H5168" s="19">
        <v>78000</v>
      </c>
      <c r="I5168" s="18" t="s">
        <v>11947</v>
      </c>
      <c r="J5168" s="18" t="s">
        <v>12562</v>
      </c>
      <c r="K5168" s="18" t="s">
        <v>15305</v>
      </c>
      <c r="L5168" s="18" t="s">
        <v>34</v>
      </c>
      <c r="M5168" s="20">
        <v>20000000</v>
      </c>
      <c r="N5168" s="20">
        <v>75011029</v>
      </c>
      <c r="O5168" s="21">
        <f t="shared" si="240"/>
        <v>110254995.35118185</v>
      </c>
      <c r="P5168" s="22">
        <f t="shared" si="241"/>
        <v>375.05514500000004</v>
      </c>
      <c r="Q5168" s="20">
        <f t="shared" si="242"/>
        <v>36184770.381090209</v>
      </c>
      <c r="R5168" s="18" t="s">
        <v>9689</v>
      </c>
      <c r="S5168" s="18">
        <v>128</v>
      </c>
    </row>
    <row r="5169" spans="1:19" x14ac:dyDescent="0.25">
      <c r="A5169" s="18" t="s">
        <v>15306</v>
      </c>
      <c r="B5169" s="18" t="s">
        <v>20</v>
      </c>
      <c r="C5169" s="18" t="s">
        <v>21</v>
      </c>
      <c r="D5169" s="18">
        <v>2007</v>
      </c>
      <c r="E5169" s="18">
        <f>VLOOKUP(D5169,'cpi roi'!A:C,2,FALSE)</f>
        <v>207.3</v>
      </c>
      <c r="F5169" s="18" t="s">
        <v>14767</v>
      </c>
      <c r="G5169" s="18">
        <v>7.4</v>
      </c>
      <c r="H5169" s="19">
        <v>94000</v>
      </c>
      <c r="I5169" s="18" t="s">
        <v>6161</v>
      </c>
      <c r="J5169" s="18" t="s">
        <v>6161</v>
      </c>
      <c r="K5169" s="18" t="s">
        <v>8517</v>
      </c>
      <c r="L5169" s="18" t="s">
        <v>34</v>
      </c>
      <c r="M5169" s="20">
        <v>20000000</v>
      </c>
      <c r="N5169" s="20">
        <v>22242388</v>
      </c>
      <c r="O5169" s="21">
        <f t="shared" si="240"/>
        <v>32692984.194886632</v>
      </c>
      <c r="P5169" s="22">
        <f t="shared" si="241"/>
        <v>111.21194000000001</v>
      </c>
      <c r="Q5169" s="20">
        <f t="shared" si="242"/>
        <v>10729564.881813796</v>
      </c>
      <c r="R5169" s="18" t="s">
        <v>15307</v>
      </c>
      <c r="S5169" s="18">
        <v>124</v>
      </c>
    </row>
    <row r="5170" spans="1:19" x14ac:dyDescent="0.25">
      <c r="A5170" s="18" t="s">
        <v>15308</v>
      </c>
      <c r="B5170" s="18" t="s">
        <v>37</v>
      </c>
      <c r="C5170" s="18" t="s">
        <v>45</v>
      </c>
      <c r="D5170" s="18">
        <v>2007</v>
      </c>
      <c r="E5170" s="18">
        <f>VLOOKUP(D5170,'cpi roi'!A:C,2,FALSE)</f>
        <v>207.3</v>
      </c>
      <c r="F5170" s="18" t="s">
        <v>15079</v>
      </c>
      <c r="G5170" s="18">
        <v>3.1</v>
      </c>
      <c r="H5170" s="19">
        <v>18000</v>
      </c>
      <c r="I5170" s="18" t="s">
        <v>10505</v>
      </c>
      <c r="J5170" s="18" t="s">
        <v>13188</v>
      </c>
      <c r="K5170" s="18" t="s">
        <v>15309</v>
      </c>
      <c r="L5170" s="18" t="s">
        <v>34</v>
      </c>
      <c r="M5170" s="20">
        <v>20000000</v>
      </c>
      <c r="N5170" s="20">
        <v>26013153</v>
      </c>
      <c r="O5170" s="21">
        <f t="shared" si="240"/>
        <v>38235444.858176552</v>
      </c>
      <c r="P5170" s="22">
        <f t="shared" si="241"/>
        <v>130.065765</v>
      </c>
      <c r="Q5170" s="20">
        <f t="shared" si="242"/>
        <v>12548554.269175109</v>
      </c>
      <c r="R5170" s="18" t="s">
        <v>15310</v>
      </c>
      <c r="S5170" s="18">
        <v>110</v>
      </c>
    </row>
    <row r="5171" spans="1:19" x14ac:dyDescent="0.25">
      <c r="A5171" s="18" t="s">
        <v>15311</v>
      </c>
      <c r="B5171" s="18" t="s">
        <v>2004</v>
      </c>
      <c r="C5171" s="18" t="s">
        <v>21</v>
      </c>
      <c r="D5171" s="18">
        <v>2007</v>
      </c>
      <c r="E5171" s="18">
        <f>VLOOKUP(D5171,'cpi roi'!A:C,2,FALSE)</f>
        <v>207.3</v>
      </c>
      <c r="F5171" s="18" t="s">
        <v>15243</v>
      </c>
      <c r="G5171" s="18">
        <v>5.8</v>
      </c>
      <c r="H5171" s="19">
        <v>7200</v>
      </c>
      <c r="I5171" s="18" t="s">
        <v>14257</v>
      </c>
      <c r="J5171" s="18" t="s">
        <v>14257</v>
      </c>
      <c r="K5171" s="18" t="s">
        <v>15312</v>
      </c>
      <c r="L5171" s="18" t="s">
        <v>34</v>
      </c>
      <c r="M5171" s="20">
        <v>10000000</v>
      </c>
      <c r="N5171" s="20">
        <v>31609243</v>
      </c>
      <c r="O5171" s="21">
        <f t="shared" si="240"/>
        <v>46460860.30921369</v>
      </c>
      <c r="P5171" s="22">
        <f t="shared" si="241"/>
        <v>316.09242999999998</v>
      </c>
      <c r="Q5171" s="20">
        <f t="shared" si="242"/>
        <v>15248067.052580802</v>
      </c>
      <c r="R5171" s="18" t="s">
        <v>10357</v>
      </c>
      <c r="S5171" s="18">
        <v>100</v>
      </c>
    </row>
    <row r="5172" spans="1:19" x14ac:dyDescent="0.25">
      <c r="A5172" s="18" t="s">
        <v>15313</v>
      </c>
      <c r="B5172" s="18" t="s">
        <v>37</v>
      </c>
      <c r="C5172" s="18" t="s">
        <v>67</v>
      </c>
      <c r="D5172" s="18">
        <v>2007</v>
      </c>
      <c r="E5172" s="18">
        <f>VLOOKUP(D5172,'cpi roi'!A:C,2,FALSE)</f>
        <v>207.3</v>
      </c>
      <c r="F5172" s="18" t="s">
        <v>15009</v>
      </c>
      <c r="G5172" s="18">
        <v>7</v>
      </c>
      <c r="H5172" s="19">
        <v>59000</v>
      </c>
      <c r="I5172" s="18" t="s">
        <v>14283</v>
      </c>
      <c r="J5172" s="18" t="s">
        <v>7634</v>
      </c>
      <c r="K5172" s="18" t="s">
        <v>13615</v>
      </c>
      <c r="L5172" s="18" t="s">
        <v>26</v>
      </c>
      <c r="M5172" s="20">
        <v>16500000</v>
      </c>
      <c r="N5172" s="20">
        <v>37407812</v>
      </c>
      <c r="O5172" s="21">
        <f t="shared" si="240"/>
        <v>54983889.611191504</v>
      </c>
      <c r="P5172" s="22">
        <f t="shared" si="241"/>
        <v>226.71401212121211</v>
      </c>
      <c r="Q5172" s="20">
        <f t="shared" si="242"/>
        <v>18045254.220935844</v>
      </c>
      <c r="R5172" s="18" t="s">
        <v>15314</v>
      </c>
      <c r="S5172" s="18">
        <v>120</v>
      </c>
    </row>
    <row r="5173" spans="1:19" x14ac:dyDescent="0.25">
      <c r="A5173" s="18" t="s">
        <v>15315</v>
      </c>
      <c r="B5173" s="18" t="s">
        <v>2004</v>
      </c>
      <c r="C5173" s="18" t="s">
        <v>67</v>
      </c>
      <c r="D5173" s="18">
        <v>2007</v>
      </c>
      <c r="E5173" s="18">
        <f>VLOOKUP(D5173,'cpi roi'!A:C,2,FALSE)</f>
        <v>207.3</v>
      </c>
      <c r="F5173" s="18" t="s">
        <v>14826</v>
      </c>
      <c r="G5173" s="18">
        <v>7</v>
      </c>
      <c r="H5173" s="19">
        <v>58000</v>
      </c>
      <c r="I5173" s="18" t="s">
        <v>8038</v>
      </c>
      <c r="J5173" s="18" t="s">
        <v>15316</v>
      </c>
      <c r="K5173" s="18" t="s">
        <v>4155</v>
      </c>
      <c r="L5173" s="18" t="s">
        <v>34</v>
      </c>
      <c r="M5173" s="20">
        <v>0</v>
      </c>
      <c r="N5173" s="20">
        <v>40953935</v>
      </c>
      <c r="O5173" s="21">
        <f t="shared" si="240"/>
        <v>60196160.127834052</v>
      </c>
      <c r="P5173" s="22">
        <f t="shared" si="241"/>
        <v>0</v>
      </c>
      <c r="Q5173" s="20">
        <f t="shared" si="242"/>
        <v>19755877.954655088</v>
      </c>
      <c r="R5173" s="18" t="s">
        <v>65</v>
      </c>
      <c r="S5173" s="18">
        <v>110</v>
      </c>
    </row>
    <row r="5174" spans="1:19" x14ac:dyDescent="0.25">
      <c r="A5174" s="18" t="s">
        <v>15317</v>
      </c>
      <c r="B5174" s="18" t="s">
        <v>2004</v>
      </c>
      <c r="C5174" s="18" t="s">
        <v>38</v>
      </c>
      <c r="D5174" s="18">
        <v>2007</v>
      </c>
      <c r="E5174" s="18">
        <f>VLOOKUP(D5174,'cpi roi'!A:C,2,FALSE)</f>
        <v>207.3</v>
      </c>
      <c r="F5174" s="18" t="s">
        <v>15044</v>
      </c>
      <c r="G5174" s="18">
        <v>3.8</v>
      </c>
      <c r="H5174" s="19">
        <v>45000</v>
      </c>
      <c r="I5174" s="18" t="s">
        <v>13142</v>
      </c>
      <c r="J5174" s="18" t="s">
        <v>15318</v>
      </c>
      <c r="K5174" s="18" t="s">
        <v>11243</v>
      </c>
      <c r="L5174" s="18" t="s">
        <v>5820</v>
      </c>
      <c r="M5174" s="20">
        <v>60000000</v>
      </c>
      <c r="N5174" s="20">
        <v>13097915</v>
      </c>
      <c r="O5174" s="21">
        <f t="shared" si="240"/>
        <v>19251976.365171246</v>
      </c>
      <c r="P5174" s="22">
        <f t="shared" si="241"/>
        <v>21.829858333333334</v>
      </c>
      <c r="Q5174" s="20">
        <f t="shared" si="242"/>
        <v>6318338.15726001</v>
      </c>
      <c r="R5174" s="18" t="s">
        <v>13145</v>
      </c>
      <c r="S5174" s="18">
        <v>127</v>
      </c>
    </row>
    <row r="5175" spans="1:19" x14ac:dyDescent="0.25">
      <c r="A5175" s="18" t="s">
        <v>15319</v>
      </c>
      <c r="B5175" s="18" t="s">
        <v>2004</v>
      </c>
      <c r="C5175" s="18" t="s">
        <v>45</v>
      </c>
      <c r="D5175" s="18">
        <v>2007</v>
      </c>
      <c r="E5175" s="18">
        <f>VLOOKUP(D5175,'cpi roi'!A:C,2,FALSE)</f>
        <v>207.3</v>
      </c>
      <c r="F5175" s="18" t="s">
        <v>15320</v>
      </c>
      <c r="G5175" s="18">
        <v>5.3</v>
      </c>
      <c r="H5175" s="19">
        <v>41000</v>
      </c>
      <c r="I5175" s="18" t="s">
        <v>14556</v>
      </c>
      <c r="J5175" s="18" t="s">
        <v>14112</v>
      </c>
      <c r="K5175" s="18" t="s">
        <v>15321</v>
      </c>
      <c r="L5175" s="18" t="s">
        <v>34</v>
      </c>
      <c r="M5175" s="20">
        <v>0</v>
      </c>
      <c r="N5175" s="20">
        <v>41739766</v>
      </c>
      <c r="O5175" s="21">
        <f t="shared" si="240"/>
        <v>61351214.183309205</v>
      </c>
      <c r="P5175" s="22">
        <f t="shared" si="241"/>
        <v>0</v>
      </c>
      <c r="Q5175" s="20">
        <f t="shared" si="242"/>
        <v>20134957.06705258</v>
      </c>
      <c r="R5175" s="18" t="s">
        <v>13657</v>
      </c>
      <c r="S5175" s="18">
        <v>90</v>
      </c>
    </row>
    <row r="5176" spans="1:19" x14ac:dyDescent="0.25">
      <c r="A5176" s="18" t="s">
        <v>15322</v>
      </c>
      <c r="B5176" s="18" t="s">
        <v>20</v>
      </c>
      <c r="C5176" s="18" t="s">
        <v>38</v>
      </c>
      <c r="D5176" s="18">
        <v>2007</v>
      </c>
      <c r="E5176" s="18">
        <f>VLOOKUP(D5176,'cpi roi'!A:C,2,FALSE)</f>
        <v>207.3</v>
      </c>
      <c r="F5176" s="18" t="s">
        <v>15027</v>
      </c>
      <c r="G5176" s="18">
        <v>5.4</v>
      </c>
      <c r="H5176" s="19">
        <v>43000</v>
      </c>
      <c r="I5176" s="18" t="s">
        <v>12986</v>
      </c>
      <c r="J5176" s="18" t="s">
        <v>15323</v>
      </c>
      <c r="K5176" s="18" t="s">
        <v>14196</v>
      </c>
      <c r="L5176" s="18" t="s">
        <v>34</v>
      </c>
      <c r="M5176" s="20">
        <v>45000000</v>
      </c>
      <c r="N5176" s="20">
        <v>30984583</v>
      </c>
      <c r="O5176" s="21">
        <f t="shared" si="240"/>
        <v>45542703.521948859</v>
      </c>
      <c r="P5176" s="22">
        <f t="shared" si="241"/>
        <v>68.854628888888897</v>
      </c>
      <c r="Q5176" s="20">
        <f t="shared" si="242"/>
        <v>14946735.648818139</v>
      </c>
      <c r="R5176" s="18" t="s">
        <v>184</v>
      </c>
      <c r="S5176" s="18">
        <v>99</v>
      </c>
    </row>
    <row r="5177" spans="1:19" x14ac:dyDescent="0.25">
      <c r="A5177" s="18" t="s">
        <v>15324</v>
      </c>
      <c r="B5177" s="18" t="s">
        <v>2004</v>
      </c>
      <c r="C5177" s="18" t="s">
        <v>45</v>
      </c>
      <c r="D5177" s="18">
        <v>2007</v>
      </c>
      <c r="E5177" s="18">
        <f>VLOOKUP(D5177,'cpi roi'!A:C,2,FALSE)</f>
        <v>207.3</v>
      </c>
      <c r="F5177" s="18" t="s">
        <v>15025</v>
      </c>
      <c r="G5177" s="18">
        <v>4.3</v>
      </c>
      <c r="H5177" s="19">
        <v>11000</v>
      </c>
      <c r="I5177" s="18" t="s">
        <v>11994</v>
      </c>
      <c r="J5177" s="18" t="s">
        <v>15325</v>
      </c>
      <c r="K5177" s="18" t="s">
        <v>15326</v>
      </c>
      <c r="L5177" s="18" t="s">
        <v>34</v>
      </c>
      <c r="M5177" s="20">
        <v>20000000</v>
      </c>
      <c r="N5177" s="20">
        <v>13539154</v>
      </c>
      <c r="O5177" s="21">
        <f t="shared" si="240"/>
        <v>19900531.71152918</v>
      </c>
      <c r="P5177" s="22">
        <f t="shared" si="241"/>
        <v>67.695769999999996</v>
      </c>
      <c r="Q5177" s="20">
        <f t="shared" si="242"/>
        <v>6531188.6155330436</v>
      </c>
      <c r="R5177" s="18" t="s">
        <v>14786</v>
      </c>
      <c r="S5177" s="18">
        <v>84</v>
      </c>
    </row>
    <row r="5178" spans="1:19" x14ac:dyDescent="0.25">
      <c r="A5178" s="18" t="s">
        <v>15327</v>
      </c>
      <c r="B5178" s="18" t="s">
        <v>20</v>
      </c>
      <c r="C5178" s="18" t="s">
        <v>38</v>
      </c>
      <c r="D5178" s="18">
        <v>2007</v>
      </c>
      <c r="E5178" s="18">
        <f>VLOOKUP(D5178,'cpi roi'!A:C,2,FALSE)</f>
        <v>207.3</v>
      </c>
      <c r="F5178" s="18" t="s">
        <v>15112</v>
      </c>
      <c r="G5178" s="18">
        <v>6.8</v>
      </c>
      <c r="H5178" s="19">
        <v>86000</v>
      </c>
      <c r="I5178" s="18" t="s">
        <v>8319</v>
      </c>
      <c r="J5178" s="18" t="s">
        <v>8319</v>
      </c>
      <c r="K5178" s="18" t="s">
        <v>10570</v>
      </c>
      <c r="L5178" s="18" t="s">
        <v>34</v>
      </c>
      <c r="M5178" s="20">
        <v>21000000</v>
      </c>
      <c r="N5178" s="20">
        <v>55033767</v>
      </c>
      <c r="O5178" s="21">
        <f t="shared" si="240"/>
        <v>80891407.645441383</v>
      </c>
      <c r="P5178" s="22">
        <f t="shared" si="241"/>
        <v>262.06555714285713</v>
      </c>
      <c r="Q5178" s="20">
        <f t="shared" si="242"/>
        <v>26547885.672937773</v>
      </c>
      <c r="R5178" s="18" t="s">
        <v>35</v>
      </c>
      <c r="S5178" s="18">
        <v>117</v>
      </c>
    </row>
    <row r="5179" spans="1:19" x14ac:dyDescent="0.25">
      <c r="A5179" s="18" t="s">
        <v>15328</v>
      </c>
      <c r="B5179" s="18" t="s">
        <v>452</v>
      </c>
      <c r="C5179" s="18" t="s">
        <v>21</v>
      </c>
      <c r="D5179" s="18">
        <v>2007</v>
      </c>
      <c r="E5179" s="18">
        <f>VLOOKUP(D5179,'cpi roi'!A:C,2,FALSE)</f>
        <v>207.3</v>
      </c>
      <c r="F5179" s="18" t="s">
        <v>15329</v>
      </c>
      <c r="G5179" s="18">
        <v>5.8</v>
      </c>
      <c r="H5179" s="19">
        <v>11000</v>
      </c>
      <c r="I5179" s="18" t="s">
        <v>7156</v>
      </c>
      <c r="J5179" s="18" t="s">
        <v>15330</v>
      </c>
      <c r="K5179" s="18" t="s">
        <v>8770</v>
      </c>
      <c r="L5179" s="18" t="s">
        <v>457</v>
      </c>
      <c r="M5179" s="20">
        <v>4600000</v>
      </c>
      <c r="N5179" s="20">
        <v>1432799</v>
      </c>
      <c r="O5179" s="21">
        <f t="shared" si="240"/>
        <v>2106000.2667631451</v>
      </c>
      <c r="P5179" s="22">
        <f t="shared" si="241"/>
        <v>31.147804347826085</v>
      </c>
      <c r="Q5179" s="20">
        <f t="shared" si="242"/>
        <v>691171.73178967682</v>
      </c>
      <c r="R5179" s="18" t="s">
        <v>15094</v>
      </c>
      <c r="S5179" s="18">
        <v>97</v>
      </c>
    </row>
    <row r="5180" spans="1:19" x14ac:dyDescent="0.25">
      <c r="A5180" s="18" t="s">
        <v>15331</v>
      </c>
      <c r="B5180" s="18" t="s">
        <v>20</v>
      </c>
      <c r="C5180" s="18" t="s">
        <v>38</v>
      </c>
      <c r="D5180" s="18">
        <v>2007</v>
      </c>
      <c r="E5180" s="18">
        <f>VLOOKUP(D5180,'cpi roi'!A:C,2,FALSE)</f>
        <v>207.3</v>
      </c>
      <c r="F5180" s="18" t="s">
        <v>15096</v>
      </c>
      <c r="G5180" s="18">
        <v>6.7</v>
      </c>
      <c r="H5180" s="19">
        <v>70000</v>
      </c>
      <c r="I5180" s="18" t="s">
        <v>13492</v>
      </c>
      <c r="J5180" s="18" t="s">
        <v>15332</v>
      </c>
      <c r="K5180" s="18" t="s">
        <v>2051</v>
      </c>
      <c r="L5180" s="18" t="s">
        <v>34</v>
      </c>
      <c r="M5180" s="20">
        <v>20000000</v>
      </c>
      <c r="N5180" s="20">
        <v>16974459</v>
      </c>
      <c r="O5180" s="21">
        <f t="shared" si="240"/>
        <v>24949916.340086829</v>
      </c>
      <c r="P5180" s="22">
        <f t="shared" si="241"/>
        <v>84.872294999999994</v>
      </c>
      <c r="Q5180" s="20">
        <f t="shared" si="242"/>
        <v>8188354.5586107094</v>
      </c>
      <c r="R5180" s="18" t="s">
        <v>184</v>
      </c>
      <c r="S5180" s="18">
        <v>105</v>
      </c>
    </row>
    <row r="5181" spans="1:19" x14ac:dyDescent="0.25">
      <c r="A5181" s="18" t="s">
        <v>15333</v>
      </c>
      <c r="B5181" s="18" t="s">
        <v>37</v>
      </c>
      <c r="C5181" s="18" t="s">
        <v>29</v>
      </c>
      <c r="D5181" s="18">
        <v>2007</v>
      </c>
      <c r="E5181" s="18">
        <f>VLOOKUP(D5181,'cpi roi'!A:C,2,FALSE)</f>
        <v>207.3</v>
      </c>
      <c r="F5181" s="18" t="s">
        <v>15059</v>
      </c>
      <c r="G5181" s="18">
        <v>6.4</v>
      </c>
      <c r="H5181" s="19">
        <v>39000</v>
      </c>
      <c r="I5181" s="18" t="s">
        <v>11667</v>
      </c>
      <c r="J5181" s="18" t="s">
        <v>10004</v>
      </c>
      <c r="K5181" s="18" t="s">
        <v>9178</v>
      </c>
      <c r="L5181" s="18" t="s">
        <v>1882</v>
      </c>
      <c r="M5181" s="20">
        <v>40000000</v>
      </c>
      <c r="N5181" s="20">
        <v>103967384</v>
      </c>
      <c r="O5181" s="21">
        <f t="shared" si="240"/>
        <v>152816507.01784852</v>
      </c>
      <c r="P5181" s="22">
        <f t="shared" si="241"/>
        <v>259.91845999999998</v>
      </c>
      <c r="Q5181" s="20">
        <f t="shared" si="242"/>
        <v>50153103.714423545</v>
      </c>
      <c r="R5181" s="18" t="s">
        <v>11858</v>
      </c>
      <c r="S5181" s="18">
        <v>112</v>
      </c>
    </row>
    <row r="5182" spans="1:19" x14ac:dyDescent="0.25">
      <c r="A5182" s="18" t="s">
        <v>15334</v>
      </c>
      <c r="B5182" s="18" t="s">
        <v>20</v>
      </c>
      <c r="C5182" s="18" t="s">
        <v>38</v>
      </c>
      <c r="D5182" s="18">
        <v>2007</v>
      </c>
      <c r="E5182" s="18">
        <f>VLOOKUP(D5182,'cpi roi'!A:C,2,FALSE)</f>
        <v>207.3</v>
      </c>
      <c r="F5182" s="18" t="s">
        <v>15335</v>
      </c>
      <c r="G5182" s="18">
        <v>8</v>
      </c>
      <c r="H5182" s="19">
        <v>100000</v>
      </c>
      <c r="I5182" s="18" t="s">
        <v>15336</v>
      </c>
      <c r="J5182" s="18" t="s">
        <v>15337</v>
      </c>
      <c r="K5182" s="18" t="s">
        <v>15338</v>
      </c>
      <c r="L5182" s="18" t="s">
        <v>2602</v>
      </c>
      <c r="M5182" s="20">
        <v>4000000</v>
      </c>
      <c r="N5182" s="20">
        <v>14759148</v>
      </c>
      <c r="O5182" s="21">
        <f t="shared" si="240"/>
        <v>21693740.451519534</v>
      </c>
      <c r="P5182" s="22">
        <f t="shared" si="241"/>
        <v>368.9787</v>
      </c>
      <c r="Q5182" s="20">
        <f t="shared" si="242"/>
        <v>7119704.7756874096</v>
      </c>
      <c r="R5182" s="18" t="s">
        <v>15339</v>
      </c>
      <c r="S5182" s="18">
        <v>115</v>
      </c>
    </row>
    <row r="5183" spans="1:19" x14ac:dyDescent="0.25">
      <c r="A5183" s="18" t="s">
        <v>15340</v>
      </c>
      <c r="B5183" s="18" t="s">
        <v>2004</v>
      </c>
      <c r="C5183" s="18" t="s">
        <v>67</v>
      </c>
      <c r="D5183" s="18">
        <v>2007</v>
      </c>
      <c r="E5183" s="18">
        <f>VLOOKUP(D5183,'cpi roi'!A:C,2,FALSE)</f>
        <v>207.3</v>
      </c>
      <c r="F5183" s="18" t="s">
        <v>15341</v>
      </c>
      <c r="G5183" s="18">
        <v>8</v>
      </c>
      <c r="H5183" s="19">
        <v>105000</v>
      </c>
      <c r="I5183" s="18" t="s">
        <v>9264</v>
      </c>
      <c r="J5183" s="18" t="s">
        <v>1827</v>
      </c>
      <c r="K5183" s="18" t="s">
        <v>15342</v>
      </c>
      <c r="L5183" s="18" t="s">
        <v>457</v>
      </c>
      <c r="M5183" s="20">
        <v>0</v>
      </c>
      <c r="N5183" s="20">
        <v>19780116</v>
      </c>
      <c r="O5183" s="21">
        <f t="shared" si="240"/>
        <v>29073812.567293774</v>
      </c>
      <c r="P5183" s="22">
        <f t="shared" si="241"/>
        <v>0</v>
      </c>
      <c r="Q5183" s="20">
        <f t="shared" si="242"/>
        <v>9541782.9232995659</v>
      </c>
      <c r="R5183" s="18" t="s">
        <v>15343</v>
      </c>
      <c r="S5183" s="18">
        <v>112</v>
      </c>
    </row>
    <row r="5184" spans="1:19" x14ac:dyDescent="0.25">
      <c r="A5184" s="18" t="s">
        <v>15344</v>
      </c>
      <c r="B5184" s="18" t="s">
        <v>2004</v>
      </c>
      <c r="C5184" s="18" t="s">
        <v>21</v>
      </c>
      <c r="D5184" s="18">
        <v>2007</v>
      </c>
      <c r="E5184" s="18">
        <f>VLOOKUP(D5184,'cpi roi'!A:C,2,FALSE)</f>
        <v>207.3</v>
      </c>
      <c r="F5184" s="18" t="s">
        <v>15345</v>
      </c>
      <c r="G5184" s="18">
        <v>6.6</v>
      </c>
      <c r="H5184" s="19">
        <v>53000</v>
      </c>
      <c r="I5184" s="18" t="s">
        <v>4719</v>
      </c>
      <c r="J5184" s="18" t="s">
        <v>4719</v>
      </c>
      <c r="K5184" s="18" t="s">
        <v>15346</v>
      </c>
      <c r="L5184" s="18" t="s">
        <v>5994</v>
      </c>
      <c r="M5184" s="20">
        <v>10000000</v>
      </c>
      <c r="N5184" s="20">
        <v>22007671</v>
      </c>
      <c r="O5184" s="21">
        <f t="shared" si="240"/>
        <v>32347985.304872163</v>
      </c>
      <c r="P5184" s="22">
        <f t="shared" si="241"/>
        <v>220.07671000000002</v>
      </c>
      <c r="Q5184" s="20">
        <f t="shared" si="242"/>
        <v>10616339.122045346</v>
      </c>
      <c r="R5184" s="18" t="s">
        <v>9709</v>
      </c>
      <c r="S5184" s="18">
        <v>95</v>
      </c>
    </row>
    <row r="5185" spans="1:19" x14ac:dyDescent="0.25">
      <c r="A5185" s="18" t="s">
        <v>15347</v>
      </c>
      <c r="B5185" s="18" t="s">
        <v>20</v>
      </c>
      <c r="C5185" s="18" t="s">
        <v>45</v>
      </c>
      <c r="D5185" s="18">
        <v>2007</v>
      </c>
      <c r="E5185" s="18">
        <f>VLOOKUP(D5185,'cpi roi'!A:C,2,FALSE)</f>
        <v>207.3</v>
      </c>
      <c r="F5185" s="18" t="s">
        <v>15348</v>
      </c>
      <c r="G5185" s="18">
        <v>6</v>
      </c>
      <c r="H5185" s="19">
        <v>20000</v>
      </c>
      <c r="I5185" s="18" t="s">
        <v>8696</v>
      </c>
      <c r="J5185" s="18" t="s">
        <v>8696</v>
      </c>
      <c r="K5185" s="18" t="s">
        <v>5214</v>
      </c>
      <c r="L5185" s="18" t="s">
        <v>34</v>
      </c>
      <c r="M5185" s="20">
        <v>10000000</v>
      </c>
      <c r="N5185" s="20">
        <v>2900156</v>
      </c>
      <c r="O5185" s="21">
        <f t="shared" si="240"/>
        <v>4262795.6256632898</v>
      </c>
      <c r="P5185" s="22">
        <f t="shared" si="241"/>
        <v>29.001559999999998</v>
      </c>
      <c r="Q5185" s="20">
        <f t="shared" si="242"/>
        <v>1399013.9893873613</v>
      </c>
      <c r="R5185" s="18" t="s">
        <v>9250</v>
      </c>
      <c r="S5185" s="18">
        <v>91</v>
      </c>
    </row>
    <row r="5186" spans="1:19" x14ac:dyDescent="0.25">
      <c r="A5186" s="18" t="s">
        <v>15349</v>
      </c>
      <c r="B5186" s="18" t="s">
        <v>2004</v>
      </c>
      <c r="C5186" s="18" t="s">
        <v>21</v>
      </c>
      <c r="D5186" s="18">
        <v>2007</v>
      </c>
      <c r="E5186" s="18">
        <f>VLOOKUP(D5186,'cpi roi'!A:C,2,FALSE)</f>
        <v>207.3</v>
      </c>
      <c r="F5186" s="18" t="s">
        <v>14737</v>
      </c>
      <c r="G5186" s="18">
        <v>5.4</v>
      </c>
      <c r="H5186" s="19">
        <v>39000</v>
      </c>
      <c r="I5186" s="18" t="s">
        <v>15350</v>
      </c>
      <c r="J5186" s="18" t="s">
        <v>15351</v>
      </c>
      <c r="K5186" s="18" t="s">
        <v>5877</v>
      </c>
      <c r="L5186" s="18" t="s">
        <v>34</v>
      </c>
      <c r="M5186" s="20">
        <v>16000000</v>
      </c>
      <c r="N5186" s="20">
        <v>55060212</v>
      </c>
      <c r="O5186" s="21">
        <f t="shared" si="240"/>
        <v>80930277.840810403</v>
      </c>
      <c r="P5186" s="22">
        <f t="shared" si="241"/>
        <v>344.12632500000001</v>
      </c>
      <c r="Q5186" s="20">
        <f t="shared" si="242"/>
        <v>26560642.547033284</v>
      </c>
      <c r="R5186" s="18" t="s">
        <v>10878</v>
      </c>
      <c r="S5186" s="18">
        <v>90</v>
      </c>
    </row>
    <row r="5187" spans="1:19" x14ac:dyDescent="0.25">
      <c r="A5187" s="18" t="s">
        <v>15352</v>
      </c>
      <c r="B5187" s="18" t="s">
        <v>424</v>
      </c>
      <c r="C5187" s="18" t="s">
        <v>21</v>
      </c>
      <c r="D5187" s="18">
        <v>2007</v>
      </c>
      <c r="E5187" s="18">
        <f>VLOOKUP(D5187,'cpi roi'!A:C,2,FALSE)</f>
        <v>207.3</v>
      </c>
      <c r="F5187" s="18" t="s">
        <v>15353</v>
      </c>
      <c r="G5187" s="18">
        <v>6.7</v>
      </c>
      <c r="H5187" s="19">
        <v>11000</v>
      </c>
      <c r="I5187" s="18" t="s">
        <v>15354</v>
      </c>
      <c r="J5187" s="18" t="s">
        <v>15354</v>
      </c>
      <c r="K5187" s="18" t="s">
        <v>15355</v>
      </c>
      <c r="L5187" s="18" t="s">
        <v>457</v>
      </c>
      <c r="M5187" s="20">
        <v>0</v>
      </c>
      <c r="N5187" s="20">
        <v>628258</v>
      </c>
      <c r="O5187" s="21">
        <f t="shared" ref="O5187:O5250" si="243">(304.7/E5187)*N5187</f>
        <v>923445.30921369989</v>
      </c>
      <c r="P5187" s="22">
        <f t="shared" ref="P5187:P5250" si="244">IFERROR(N5187/M5187, 0)*100</f>
        <v>0</v>
      </c>
      <c r="Q5187" s="20">
        <f t="shared" ref="Q5187:Q5250" si="245">N5187/(E5187/100)</f>
        <v>303067.05258080078</v>
      </c>
      <c r="R5187" s="18" t="s">
        <v>15356</v>
      </c>
      <c r="S5187" s="18">
        <v>85</v>
      </c>
    </row>
    <row r="5188" spans="1:19" x14ac:dyDescent="0.25">
      <c r="A5188" s="18" t="s">
        <v>15357</v>
      </c>
      <c r="B5188" s="18" t="s">
        <v>452</v>
      </c>
      <c r="C5188" s="18" t="s">
        <v>38</v>
      </c>
      <c r="D5188" s="18">
        <v>2007</v>
      </c>
      <c r="E5188" s="18">
        <f>VLOOKUP(D5188,'cpi roi'!A:C,2,FALSE)</f>
        <v>207.3</v>
      </c>
      <c r="F5188" s="18" t="s">
        <v>15358</v>
      </c>
      <c r="G5188" s="18">
        <v>6.7</v>
      </c>
      <c r="H5188" s="19">
        <v>40000</v>
      </c>
      <c r="I5188" s="18" t="s">
        <v>13941</v>
      </c>
      <c r="J5188" s="18" t="s">
        <v>13941</v>
      </c>
      <c r="K5188" s="18" t="s">
        <v>10295</v>
      </c>
      <c r="L5188" s="18" t="s">
        <v>10296</v>
      </c>
      <c r="M5188" s="20">
        <v>0</v>
      </c>
      <c r="N5188" s="20">
        <v>39997274</v>
      </c>
      <c r="O5188" s="21">
        <f t="shared" si="243"/>
        <v>58790011.518572107</v>
      </c>
      <c r="P5188" s="22">
        <f t="shared" si="244"/>
        <v>0</v>
      </c>
      <c r="Q5188" s="20">
        <f t="shared" si="245"/>
        <v>19294391.702846117</v>
      </c>
      <c r="R5188" s="18" t="s">
        <v>15359</v>
      </c>
      <c r="S5188" s="18">
        <v>162</v>
      </c>
    </row>
    <row r="5189" spans="1:19" x14ac:dyDescent="0.25">
      <c r="A5189" s="18" t="s">
        <v>15360</v>
      </c>
      <c r="B5189" s="18" t="s">
        <v>20</v>
      </c>
      <c r="C5189" s="18" t="s">
        <v>21</v>
      </c>
      <c r="D5189" s="18">
        <v>2007</v>
      </c>
      <c r="E5189" s="18">
        <f>VLOOKUP(D5189,'cpi roi'!A:C,2,FALSE)</f>
        <v>207.3</v>
      </c>
      <c r="F5189" s="18" t="s">
        <v>15141</v>
      </c>
      <c r="G5189" s="18">
        <v>6.6</v>
      </c>
      <c r="H5189" s="19">
        <v>16000</v>
      </c>
      <c r="I5189" s="18" t="s">
        <v>1245</v>
      </c>
      <c r="J5189" s="18" t="s">
        <v>11565</v>
      </c>
      <c r="K5189" s="18" t="s">
        <v>5224</v>
      </c>
      <c r="L5189" s="18" t="s">
        <v>34</v>
      </c>
      <c r="M5189" s="20">
        <v>0</v>
      </c>
      <c r="N5189" s="20">
        <v>5741608</v>
      </c>
      <c r="O5189" s="21">
        <f t="shared" si="243"/>
        <v>8439305.1500241179</v>
      </c>
      <c r="P5189" s="22">
        <f t="shared" si="244"/>
        <v>0</v>
      </c>
      <c r="Q5189" s="20">
        <f t="shared" si="245"/>
        <v>2769709.5996140861</v>
      </c>
      <c r="R5189" s="18" t="s">
        <v>15361</v>
      </c>
      <c r="S5189" s="18">
        <v>97</v>
      </c>
    </row>
    <row r="5190" spans="1:19" x14ac:dyDescent="0.25">
      <c r="A5190" s="18" t="s">
        <v>15362</v>
      </c>
      <c r="B5190" s="18" t="s">
        <v>2004</v>
      </c>
      <c r="C5190" s="18" t="s">
        <v>45</v>
      </c>
      <c r="D5190" s="18">
        <v>2007</v>
      </c>
      <c r="E5190" s="18">
        <f>VLOOKUP(D5190,'cpi roi'!A:C,2,FALSE)</f>
        <v>207.3</v>
      </c>
      <c r="F5190" s="18" t="s">
        <v>15112</v>
      </c>
      <c r="G5190" s="18">
        <v>5.9</v>
      </c>
      <c r="H5190" s="19">
        <v>12000</v>
      </c>
      <c r="I5190" s="18" t="s">
        <v>14257</v>
      </c>
      <c r="J5190" s="18" t="s">
        <v>14257</v>
      </c>
      <c r="K5190" s="18" t="s">
        <v>14257</v>
      </c>
      <c r="L5190" s="18" t="s">
        <v>34</v>
      </c>
      <c r="M5190" s="20">
        <v>15000000</v>
      </c>
      <c r="N5190" s="20">
        <v>55862886</v>
      </c>
      <c r="O5190" s="21">
        <f t="shared" si="243"/>
        <v>82110088.587554261</v>
      </c>
      <c r="P5190" s="22">
        <f t="shared" si="244"/>
        <v>372.41924</v>
      </c>
      <c r="Q5190" s="20">
        <f t="shared" si="245"/>
        <v>26947846.599131692</v>
      </c>
      <c r="R5190" s="18" t="s">
        <v>10357</v>
      </c>
      <c r="S5190" s="18">
        <v>113</v>
      </c>
    </row>
    <row r="5191" spans="1:19" x14ac:dyDescent="0.25">
      <c r="A5191" s="18" t="s">
        <v>15363</v>
      </c>
      <c r="B5191" s="18" t="s">
        <v>20</v>
      </c>
      <c r="C5191" s="18" t="s">
        <v>21</v>
      </c>
      <c r="D5191" s="18">
        <v>2007</v>
      </c>
      <c r="E5191" s="18">
        <f>VLOOKUP(D5191,'cpi roi'!A:C,2,FALSE)</f>
        <v>207.3</v>
      </c>
      <c r="F5191" s="18" t="s">
        <v>15105</v>
      </c>
      <c r="G5191" s="18">
        <v>6.4</v>
      </c>
      <c r="H5191" s="19">
        <v>23000</v>
      </c>
      <c r="I5191" s="18" t="s">
        <v>267</v>
      </c>
      <c r="J5191" s="18" t="s">
        <v>1827</v>
      </c>
      <c r="K5191" s="18" t="s">
        <v>11574</v>
      </c>
      <c r="L5191" s="18" t="s">
        <v>34</v>
      </c>
      <c r="M5191" s="20">
        <v>45000000</v>
      </c>
      <c r="N5191" s="20">
        <v>31575877</v>
      </c>
      <c r="O5191" s="21">
        <f t="shared" si="243"/>
        <v>46411817.278822958</v>
      </c>
      <c r="P5191" s="22">
        <f t="shared" si="244"/>
        <v>70.168615555555562</v>
      </c>
      <c r="Q5191" s="20">
        <f t="shared" si="245"/>
        <v>15231971.53883261</v>
      </c>
      <c r="R5191" s="18" t="s">
        <v>2031</v>
      </c>
      <c r="S5191" s="18">
        <v>139</v>
      </c>
    </row>
    <row r="5192" spans="1:19" x14ac:dyDescent="0.25">
      <c r="A5192" s="18" t="s">
        <v>15364</v>
      </c>
      <c r="B5192" s="18" t="s">
        <v>20</v>
      </c>
      <c r="C5192" s="18" t="s">
        <v>108</v>
      </c>
      <c r="D5192" s="18">
        <v>2007</v>
      </c>
      <c r="E5192" s="18">
        <f>VLOOKUP(D5192,'cpi roi'!A:C,2,FALSE)</f>
        <v>207.3</v>
      </c>
      <c r="F5192" s="18" t="s">
        <v>15365</v>
      </c>
      <c r="G5192" s="18">
        <v>5.9</v>
      </c>
      <c r="H5192" s="19">
        <v>33000</v>
      </c>
      <c r="I5192" s="18" t="s">
        <v>15366</v>
      </c>
      <c r="J5192" s="18" t="s">
        <v>13098</v>
      </c>
      <c r="K5192" s="18" t="s">
        <v>15367</v>
      </c>
      <c r="L5192" s="18" t="s">
        <v>34</v>
      </c>
      <c r="M5192" s="20">
        <v>8000000</v>
      </c>
      <c r="N5192" s="20">
        <v>7766240</v>
      </c>
      <c r="O5192" s="21">
        <f t="shared" si="243"/>
        <v>11415211.423058368</v>
      </c>
      <c r="P5192" s="22">
        <f t="shared" si="244"/>
        <v>97.078000000000003</v>
      </c>
      <c r="Q5192" s="20">
        <f t="shared" si="245"/>
        <v>3746377.2310660877</v>
      </c>
      <c r="R5192" s="18" t="s">
        <v>15368</v>
      </c>
      <c r="S5192" s="18">
        <v>98</v>
      </c>
    </row>
    <row r="5193" spans="1:19" x14ac:dyDescent="0.25">
      <c r="A5193" s="18" t="s">
        <v>15369</v>
      </c>
      <c r="B5193" s="18" t="s">
        <v>20</v>
      </c>
      <c r="C5193" s="18" t="s">
        <v>56</v>
      </c>
      <c r="D5193" s="18">
        <v>2007</v>
      </c>
      <c r="E5193" s="18">
        <f>VLOOKUP(D5193,'cpi roi'!A:C,2,FALSE)</f>
        <v>207.3</v>
      </c>
      <c r="F5193" s="18" t="s">
        <v>15370</v>
      </c>
      <c r="G5193" s="18">
        <v>5.6</v>
      </c>
      <c r="H5193" s="19">
        <v>42000</v>
      </c>
      <c r="I5193" s="18" t="s">
        <v>5232</v>
      </c>
      <c r="J5193" s="18" t="s">
        <v>15371</v>
      </c>
      <c r="K5193" s="18" t="s">
        <v>10779</v>
      </c>
      <c r="L5193" s="18" t="s">
        <v>34</v>
      </c>
      <c r="M5193" s="20">
        <v>40000000</v>
      </c>
      <c r="N5193" s="20">
        <v>62771059</v>
      </c>
      <c r="O5193" s="21">
        <f t="shared" si="243"/>
        <v>92264069.837433666</v>
      </c>
      <c r="P5193" s="22">
        <f t="shared" si="244"/>
        <v>156.92764749999998</v>
      </c>
      <c r="Q5193" s="20">
        <f t="shared" si="245"/>
        <v>30280298.601061266</v>
      </c>
      <c r="R5193" s="18" t="s">
        <v>27</v>
      </c>
      <c r="S5193" s="18">
        <v>99</v>
      </c>
    </row>
    <row r="5194" spans="1:19" x14ac:dyDescent="0.25">
      <c r="A5194" s="18" t="s">
        <v>15372</v>
      </c>
      <c r="B5194" s="18" t="s">
        <v>2004</v>
      </c>
      <c r="C5194" s="18" t="s">
        <v>334</v>
      </c>
      <c r="D5194" s="18">
        <v>2007</v>
      </c>
      <c r="E5194" s="18">
        <f>VLOOKUP(D5194,'cpi roi'!A:C,2,FALSE)</f>
        <v>207.3</v>
      </c>
      <c r="F5194" s="18" t="s">
        <v>15031</v>
      </c>
      <c r="G5194" s="18">
        <v>5.9</v>
      </c>
      <c r="H5194" s="19">
        <v>75000</v>
      </c>
      <c r="I5194" s="18" t="s">
        <v>12189</v>
      </c>
      <c r="J5194" s="18" t="s">
        <v>15373</v>
      </c>
      <c r="K5194" s="18" t="s">
        <v>5214</v>
      </c>
      <c r="L5194" s="18" t="s">
        <v>34</v>
      </c>
      <c r="M5194" s="20">
        <v>80000000</v>
      </c>
      <c r="N5194" s="20">
        <v>40170558</v>
      </c>
      <c r="O5194" s="21">
        <f t="shared" si="243"/>
        <v>59044713.085383497</v>
      </c>
      <c r="P5194" s="22">
        <f t="shared" si="244"/>
        <v>50.213197499999993</v>
      </c>
      <c r="Q5194" s="20">
        <f t="shared" si="245"/>
        <v>19377982.633863967</v>
      </c>
      <c r="R5194" s="18" t="s">
        <v>27</v>
      </c>
      <c r="S5194" s="18">
        <v>99</v>
      </c>
    </row>
    <row r="5195" spans="1:19" x14ac:dyDescent="0.25">
      <c r="A5195" s="18" t="s">
        <v>15374</v>
      </c>
      <c r="B5195" s="18" t="s">
        <v>20</v>
      </c>
      <c r="C5195" s="18" t="s">
        <v>108</v>
      </c>
      <c r="D5195" s="18">
        <v>2007</v>
      </c>
      <c r="E5195" s="18">
        <f>VLOOKUP(D5195,'cpi roi'!A:C,2,FALSE)</f>
        <v>207.3</v>
      </c>
      <c r="F5195" s="18" t="s">
        <v>15375</v>
      </c>
      <c r="G5195" s="18">
        <v>6.1</v>
      </c>
      <c r="H5195" s="19">
        <v>10000</v>
      </c>
      <c r="I5195" s="18" t="s">
        <v>109</v>
      </c>
      <c r="J5195" s="18" t="s">
        <v>109</v>
      </c>
      <c r="K5195" s="18" t="s">
        <v>15376</v>
      </c>
      <c r="L5195" s="18" t="s">
        <v>34</v>
      </c>
      <c r="M5195" s="20">
        <v>5000000</v>
      </c>
      <c r="N5195" s="20">
        <v>784604</v>
      </c>
      <c r="O5195" s="21">
        <f t="shared" si="243"/>
        <v>1153250.5489628557</v>
      </c>
      <c r="P5195" s="22">
        <f t="shared" si="244"/>
        <v>15.692080000000001</v>
      </c>
      <c r="Q5195" s="20">
        <f t="shared" si="245"/>
        <v>378487.2165943078</v>
      </c>
      <c r="R5195" s="18" t="s">
        <v>15377</v>
      </c>
      <c r="S5195" s="18">
        <v>90</v>
      </c>
    </row>
    <row r="5196" spans="1:19" x14ac:dyDescent="0.25">
      <c r="A5196" s="18" t="s">
        <v>15378</v>
      </c>
      <c r="B5196" s="18" t="s">
        <v>2004</v>
      </c>
      <c r="C5196" s="18" t="s">
        <v>45</v>
      </c>
      <c r="D5196" s="18">
        <v>2007</v>
      </c>
      <c r="E5196" s="18">
        <f>VLOOKUP(D5196,'cpi roi'!A:C,2,FALSE)</f>
        <v>207.3</v>
      </c>
      <c r="F5196" s="18" t="s">
        <v>14715</v>
      </c>
      <c r="G5196" s="18">
        <v>2.2000000000000002</v>
      </c>
      <c r="H5196" s="19">
        <v>15000</v>
      </c>
      <c r="I5196" s="18" t="s">
        <v>6392</v>
      </c>
      <c r="J5196" s="18" t="s">
        <v>6392</v>
      </c>
      <c r="K5196" s="18" t="s">
        <v>15379</v>
      </c>
      <c r="L5196" s="18" t="s">
        <v>34</v>
      </c>
      <c r="M5196" s="20">
        <v>7000000</v>
      </c>
      <c r="N5196" s="20">
        <v>5713425</v>
      </c>
      <c r="O5196" s="21">
        <f t="shared" si="243"/>
        <v>8397880.3545586094</v>
      </c>
      <c r="P5196" s="22">
        <f t="shared" si="244"/>
        <v>81.620357142857145</v>
      </c>
      <c r="Q5196" s="20">
        <f t="shared" si="245"/>
        <v>2756114.3270622287</v>
      </c>
      <c r="R5196" s="18" t="s">
        <v>15380</v>
      </c>
      <c r="S5196" s="18">
        <v>93</v>
      </c>
    </row>
    <row r="5197" spans="1:19" x14ac:dyDescent="0.25">
      <c r="A5197" s="18" t="s">
        <v>15381</v>
      </c>
      <c r="B5197" s="18" t="s">
        <v>2004</v>
      </c>
      <c r="C5197" s="18" t="s">
        <v>394</v>
      </c>
      <c r="D5197" s="18">
        <v>2007</v>
      </c>
      <c r="E5197" s="18">
        <f>VLOOKUP(D5197,'cpi roi'!A:C,2,FALSE)</f>
        <v>207.3</v>
      </c>
      <c r="F5197" s="18" t="s">
        <v>15382</v>
      </c>
      <c r="G5197" s="18">
        <v>8</v>
      </c>
      <c r="H5197" s="19">
        <v>90000</v>
      </c>
      <c r="I5197" s="18" t="s">
        <v>15383</v>
      </c>
      <c r="J5197" s="18" t="s">
        <v>15384</v>
      </c>
      <c r="K5197" s="18" t="s">
        <v>15385</v>
      </c>
      <c r="L5197" s="18" t="s">
        <v>457</v>
      </c>
      <c r="M5197" s="20">
        <v>7300000</v>
      </c>
      <c r="N5197" s="20">
        <v>22783978</v>
      </c>
      <c r="O5197" s="21">
        <f t="shared" si="243"/>
        <v>33489040.504582725</v>
      </c>
      <c r="P5197" s="22">
        <f t="shared" si="244"/>
        <v>312.10928767123289</v>
      </c>
      <c r="Q5197" s="20">
        <f t="shared" si="245"/>
        <v>10990823.926676314</v>
      </c>
      <c r="R5197" s="18" t="s">
        <v>15386</v>
      </c>
      <c r="S5197" s="18">
        <v>96</v>
      </c>
    </row>
    <row r="5198" spans="1:19" x14ac:dyDescent="0.25">
      <c r="A5198" s="18" t="s">
        <v>15387</v>
      </c>
      <c r="B5198" s="18" t="s">
        <v>2004</v>
      </c>
      <c r="C5198" s="18" t="s">
        <v>67</v>
      </c>
      <c r="D5198" s="18">
        <v>2007</v>
      </c>
      <c r="E5198" s="18">
        <f>VLOOKUP(D5198,'cpi roi'!A:C,2,FALSE)</f>
        <v>207.3</v>
      </c>
      <c r="F5198" s="18" t="s">
        <v>15059</v>
      </c>
      <c r="G5198" s="18">
        <v>7.5</v>
      </c>
      <c r="H5198" s="19">
        <v>57000</v>
      </c>
      <c r="I5198" s="18" t="s">
        <v>4128</v>
      </c>
      <c r="J5198" s="18" t="s">
        <v>15388</v>
      </c>
      <c r="K5198" s="18" t="s">
        <v>4128</v>
      </c>
      <c r="L5198" s="18" t="s">
        <v>34</v>
      </c>
      <c r="M5198" s="20">
        <v>15000000</v>
      </c>
      <c r="N5198" s="20">
        <v>30271556</v>
      </c>
      <c r="O5198" s="21">
        <f t="shared" si="243"/>
        <v>44494660.459237814</v>
      </c>
      <c r="P5198" s="22">
        <f t="shared" si="244"/>
        <v>201.8103733333333</v>
      </c>
      <c r="Q5198" s="20">
        <f t="shared" si="245"/>
        <v>14602776.652194887</v>
      </c>
      <c r="R5198" s="18" t="s">
        <v>10502</v>
      </c>
      <c r="S5198" s="18">
        <v>126</v>
      </c>
    </row>
    <row r="5199" spans="1:19" x14ac:dyDescent="0.25">
      <c r="A5199" s="18" t="s">
        <v>15389</v>
      </c>
      <c r="B5199" s="18" t="s">
        <v>20</v>
      </c>
      <c r="C5199" s="18" t="s">
        <v>45</v>
      </c>
      <c r="D5199" s="18">
        <v>2007</v>
      </c>
      <c r="E5199" s="18">
        <f>VLOOKUP(D5199,'cpi roi'!A:C,2,FALSE)</f>
        <v>207.3</v>
      </c>
      <c r="F5199" s="18" t="s">
        <v>14880</v>
      </c>
      <c r="G5199" s="18">
        <v>5.8</v>
      </c>
      <c r="H5199" s="19">
        <v>24000</v>
      </c>
      <c r="I5199" s="18" t="s">
        <v>1236</v>
      </c>
      <c r="J5199" s="18" t="s">
        <v>6759</v>
      </c>
      <c r="K5199" s="18" t="s">
        <v>126</v>
      </c>
      <c r="L5199" s="18" t="s">
        <v>34</v>
      </c>
      <c r="M5199" s="20">
        <v>20000000</v>
      </c>
      <c r="N5199" s="20">
        <v>25000167</v>
      </c>
      <c r="O5199" s="21">
        <f t="shared" si="243"/>
        <v>36746506.92185238</v>
      </c>
      <c r="P5199" s="22">
        <f t="shared" si="244"/>
        <v>125.00083500000001</v>
      </c>
      <c r="Q5199" s="20">
        <f t="shared" si="245"/>
        <v>12059897.250361795</v>
      </c>
      <c r="R5199" s="18" t="s">
        <v>4534</v>
      </c>
      <c r="S5199" s="18">
        <v>113</v>
      </c>
    </row>
    <row r="5200" spans="1:19" x14ac:dyDescent="0.25">
      <c r="A5200" s="18" t="s">
        <v>15390</v>
      </c>
      <c r="B5200" s="18" t="s">
        <v>20</v>
      </c>
      <c r="C5200" s="18" t="s">
        <v>21</v>
      </c>
      <c r="D5200" s="18">
        <v>2007</v>
      </c>
      <c r="E5200" s="18">
        <f>VLOOKUP(D5200,'cpi roi'!A:C,2,FALSE)</f>
        <v>207.3</v>
      </c>
      <c r="F5200" s="18" t="s">
        <v>15391</v>
      </c>
      <c r="G5200" s="18">
        <v>6.3</v>
      </c>
      <c r="H5200" s="19">
        <v>33000</v>
      </c>
      <c r="I5200" s="18" t="s">
        <v>10819</v>
      </c>
      <c r="J5200" s="18" t="s">
        <v>10819</v>
      </c>
      <c r="K5200" s="18" t="s">
        <v>12494</v>
      </c>
      <c r="L5200" s="18" t="s">
        <v>34</v>
      </c>
      <c r="M5200" s="20">
        <v>0</v>
      </c>
      <c r="N5200" s="20">
        <v>130880</v>
      </c>
      <c r="O5200" s="21">
        <f t="shared" si="243"/>
        <v>192374.02797877471</v>
      </c>
      <c r="P5200" s="22">
        <f t="shared" si="244"/>
        <v>0</v>
      </c>
      <c r="Q5200" s="20">
        <f t="shared" si="245"/>
        <v>63135.552339604437</v>
      </c>
      <c r="R5200" s="18" t="s">
        <v>11073</v>
      </c>
      <c r="S5200" s="18">
        <v>100</v>
      </c>
    </row>
    <row r="5201" spans="1:19" x14ac:dyDescent="0.25">
      <c r="A5201" s="18" t="s">
        <v>15392</v>
      </c>
      <c r="B5201" s="18" t="s">
        <v>20</v>
      </c>
      <c r="C5201" s="18" t="s">
        <v>108</v>
      </c>
      <c r="D5201" s="18">
        <v>2007</v>
      </c>
      <c r="E5201" s="18">
        <f>VLOOKUP(D5201,'cpi roi'!A:C,2,FALSE)</f>
        <v>207.3</v>
      </c>
      <c r="F5201" s="18" t="s">
        <v>14715</v>
      </c>
      <c r="G5201" s="18">
        <v>3.6</v>
      </c>
      <c r="H5201" s="19">
        <v>26000</v>
      </c>
      <c r="I5201" s="18" t="s">
        <v>15393</v>
      </c>
      <c r="J5201" s="18" t="s">
        <v>15394</v>
      </c>
      <c r="K5201" s="18" t="s">
        <v>10095</v>
      </c>
      <c r="L5201" s="18" t="s">
        <v>34</v>
      </c>
      <c r="M5201" s="20">
        <v>12000000</v>
      </c>
      <c r="N5201" s="20">
        <v>9669758</v>
      </c>
      <c r="O5201" s="21">
        <f t="shared" si="243"/>
        <v>14213098.227689337</v>
      </c>
      <c r="P5201" s="22">
        <f t="shared" si="244"/>
        <v>80.581316666666666</v>
      </c>
      <c r="Q5201" s="20">
        <f t="shared" si="245"/>
        <v>4664620.3569705738</v>
      </c>
      <c r="R5201" s="18" t="s">
        <v>15395</v>
      </c>
      <c r="S5201" s="18">
        <v>105</v>
      </c>
    </row>
    <row r="5202" spans="1:19" x14ac:dyDescent="0.25">
      <c r="A5202" s="18" t="s">
        <v>15396</v>
      </c>
      <c r="B5202" s="18" t="s">
        <v>341</v>
      </c>
      <c r="C5202" s="18" t="s">
        <v>45</v>
      </c>
      <c r="D5202" s="18">
        <v>2007</v>
      </c>
      <c r="E5202" s="18">
        <f>VLOOKUP(D5202,'cpi roi'!A:C,2,FALSE)</f>
        <v>207.3</v>
      </c>
      <c r="F5202" s="18" t="s">
        <v>15105</v>
      </c>
      <c r="G5202" s="18">
        <v>6.2</v>
      </c>
      <c r="H5202" s="19">
        <v>44000</v>
      </c>
      <c r="I5202" s="18" t="s">
        <v>14649</v>
      </c>
      <c r="J5202" s="18" t="s">
        <v>14649</v>
      </c>
      <c r="K5202" s="18" t="s">
        <v>11408</v>
      </c>
      <c r="L5202" s="18" t="s">
        <v>34</v>
      </c>
      <c r="M5202" s="20">
        <v>65000000</v>
      </c>
      <c r="N5202" s="20">
        <v>69474661</v>
      </c>
      <c r="O5202" s="21">
        <f t="shared" si="243"/>
        <v>102117362.30921368</v>
      </c>
      <c r="P5202" s="22">
        <f t="shared" si="244"/>
        <v>106.88409384615385</v>
      </c>
      <c r="Q5202" s="20">
        <f t="shared" si="245"/>
        <v>33514067.0525808</v>
      </c>
      <c r="R5202" s="18" t="s">
        <v>15397</v>
      </c>
      <c r="S5202" s="18">
        <v>93</v>
      </c>
    </row>
    <row r="5203" spans="1:19" x14ac:dyDescent="0.25">
      <c r="A5203" s="18" t="s">
        <v>15398</v>
      </c>
      <c r="B5203" s="18" t="s">
        <v>20</v>
      </c>
      <c r="C5203" s="18" t="s">
        <v>38</v>
      </c>
      <c r="D5203" s="18">
        <v>2007</v>
      </c>
      <c r="E5203" s="18">
        <f>VLOOKUP(D5203,'cpi roi'!A:C,2,FALSE)</f>
        <v>207.3</v>
      </c>
      <c r="F5203" s="18" t="s">
        <v>15399</v>
      </c>
      <c r="G5203" s="18">
        <v>4.9000000000000004</v>
      </c>
      <c r="H5203" s="19">
        <v>12000</v>
      </c>
      <c r="I5203" s="18" t="s">
        <v>13174</v>
      </c>
      <c r="J5203" s="18" t="s">
        <v>13174</v>
      </c>
      <c r="K5203" s="18" t="s">
        <v>15400</v>
      </c>
      <c r="L5203" s="18" t="s">
        <v>34</v>
      </c>
      <c r="M5203" s="20">
        <v>0</v>
      </c>
      <c r="N5203" s="20">
        <v>2850927</v>
      </c>
      <c r="O5203" s="21">
        <f t="shared" si="243"/>
        <v>4190436.3574529663</v>
      </c>
      <c r="P5203" s="22">
        <f t="shared" si="244"/>
        <v>0</v>
      </c>
      <c r="Q5203" s="20">
        <f t="shared" si="245"/>
        <v>1375266.2807525326</v>
      </c>
      <c r="R5203" s="18" t="s">
        <v>15397</v>
      </c>
      <c r="S5203" s="18">
        <v>97</v>
      </c>
    </row>
    <row r="5204" spans="1:19" x14ac:dyDescent="0.25">
      <c r="A5204" s="18" t="s">
        <v>15401</v>
      </c>
      <c r="B5204" s="18" t="s">
        <v>37</v>
      </c>
      <c r="C5204" s="18" t="s">
        <v>45</v>
      </c>
      <c r="D5204" s="18">
        <v>2007</v>
      </c>
      <c r="E5204" s="18">
        <f>VLOOKUP(D5204,'cpi roi'!A:C,2,FALSE)</f>
        <v>207.3</v>
      </c>
      <c r="F5204" s="18" t="s">
        <v>15402</v>
      </c>
      <c r="G5204" s="18">
        <v>5.4</v>
      </c>
      <c r="H5204" s="19">
        <v>22000</v>
      </c>
      <c r="I5204" s="18" t="s">
        <v>15403</v>
      </c>
      <c r="J5204" s="18" t="s">
        <v>14664</v>
      </c>
      <c r="K5204" s="18" t="s">
        <v>14656</v>
      </c>
      <c r="L5204" s="18" t="s">
        <v>5820</v>
      </c>
      <c r="M5204" s="20">
        <v>35000000</v>
      </c>
      <c r="N5204" s="20">
        <v>117252578</v>
      </c>
      <c r="O5204" s="21">
        <f t="shared" si="243"/>
        <v>172343755.50699466</v>
      </c>
      <c r="P5204" s="22">
        <f t="shared" si="244"/>
        <v>335.0073657142857</v>
      </c>
      <c r="Q5204" s="20">
        <f t="shared" si="245"/>
        <v>56561783.888084903</v>
      </c>
      <c r="R5204" s="18" t="s">
        <v>9689</v>
      </c>
      <c r="S5204" s="18">
        <v>100</v>
      </c>
    </row>
    <row r="5205" spans="1:19" x14ac:dyDescent="0.25">
      <c r="A5205" s="18" t="s">
        <v>15404</v>
      </c>
      <c r="B5205" s="18" t="s">
        <v>2004</v>
      </c>
      <c r="C5205" s="18" t="s">
        <v>45</v>
      </c>
      <c r="D5205" s="18">
        <v>2007</v>
      </c>
      <c r="E5205" s="18">
        <f>VLOOKUP(D5205,'cpi roi'!A:C,2,FALSE)</f>
        <v>207.3</v>
      </c>
      <c r="F5205" s="18" t="s">
        <v>14737</v>
      </c>
      <c r="G5205" s="18">
        <v>5.7</v>
      </c>
      <c r="H5205" s="19">
        <v>38000</v>
      </c>
      <c r="I5205" s="18" t="s">
        <v>4490</v>
      </c>
      <c r="J5205" s="18" t="s">
        <v>5904</v>
      </c>
      <c r="K5205" s="18" t="s">
        <v>2371</v>
      </c>
      <c r="L5205" s="18" t="s">
        <v>34</v>
      </c>
      <c r="M5205" s="20">
        <v>0</v>
      </c>
      <c r="N5205" s="20">
        <v>69485490</v>
      </c>
      <c r="O5205" s="21">
        <f t="shared" si="243"/>
        <v>102133279.31982632</v>
      </c>
      <c r="P5205" s="22">
        <f t="shared" si="244"/>
        <v>0</v>
      </c>
      <c r="Q5205" s="20">
        <f t="shared" si="245"/>
        <v>33519290.882778581</v>
      </c>
      <c r="R5205" s="18" t="s">
        <v>65</v>
      </c>
      <c r="S5205" s="18">
        <v>102</v>
      </c>
    </row>
    <row r="5206" spans="1:19" x14ac:dyDescent="0.25">
      <c r="A5206" s="18" t="s">
        <v>15405</v>
      </c>
      <c r="B5206" s="18" t="s">
        <v>452</v>
      </c>
      <c r="C5206" s="18" t="s">
        <v>21</v>
      </c>
      <c r="D5206" s="18">
        <v>2007</v>
      </c>
      <c r="E5206" s="18">
        <f>VLOOKUP(D5206,'cpi roi'!A:C,2,FALSE)</f>
        <v>207.3</v>
      </c>
      <c r="F5206" s="18" t="s">
        <v>15406</v>
      </c>
      <c r="G5206" s="18">
        <v>7.9</v>
      </c>
      <c r="H5206" s="19">
        <v>58000</v>
      </c>
      <c r="I5206" s="18" t="s">
        <v>15407</v>
      </c>
      <c r="J5206" s="18" t="s">
        <v>15407</v>
      </c>
      <c r="K5206" s="18" t="s">
        <v>15408</v>
      </c>
      <c r="L5206" s="18" t="s">
        <v>15409</v>
      </c>
      <c r="M5206" s="20">
        <v>0</v>
      </c>
      <c r="N5206" s="20">
        <v>10174839</v>
      </c>
      <c r="O5206" s="21">
        <f t="shared" si="243"/>
        <v>14955491.767004339</v>
      </c>
      <c r="P5206" s="22">
        <f t="shared" si="244"/>
        <v>0</v>
      </c>
      <c r="Q5206" s="20">
        <f t="shared" si="245"/>
        <v>4908267.7279305356</v>
      </c>
      <c r="R5206" s="18" t="s">
        <v>15410</v>
      </c>
      <c r="S5206" s="18">
        <v>113</v>
      </c>
    </row>
    <row r="5207" spans="1:19" x14ac:dyDescent="0.25">
      <c r="A5207" s="18" t="s">
        <v>15411</v>
      </c>
      <c r="B5207" s="18" t="s">
        <v>37</v>
      </c>
      <c r="C5207" s="18" t="s">
        <v>45</v>
      </c>
      <c r="D5207" s="18">
        <v>2007</v>
      </c>
      <c r="E5207" s="18">
        <f>VLOOKUP(D5207,'cpi roi'!A:C,2,FALSE)</f>
        <v>207.3</v>
      </c>
      <c r="F5207" s="18" t="s">
        <v>15365</v>
      </c>
      <c r="G5207" s="18">
        <v>5.6</v>
      </c>
      <c r="H5207" s="19">
        <v>41000</v>
      </c>
      <c r="I5207" s="18" t="s">
        <v>10568</v>
      </c>
      <c r="J5207" s="18" t="s">
        <v>15412</v>
      </c>
      <c r="K5207" s="18" t="s">
        <v>9085</v>
      </c>
      <c r="L5207" s="18" t="s">
        <v>34</v>
      </c>
      <c r="M5207" s="20">
        <v>100000000</v>
      </c>
      <c r="N5207" s="20">
        <v>97838349</v>
      </c>
      <c r="O5207" s="21">
        <f t="shared" si="243"/>
        <v>143807742.11432704</v>
      </c>
      <c r="P5207" s="22">
        <f t="shared" si="244"/>
        <v>97.838349000000008</v>
      </c>
      <c r="Q5207" s="20">
        <f t="shared" si="245"/>
        <v>47196502.170767002</v>
      </c>
      <c r="R5207" s="18" t="s">
        <v>27</v>
      </c>
      <c r="S5207" s="18">
        <v>116</v>
      </c>
    </row>
    <row r="5208" spans="1:19" x14ac:dyDescent="0.25">
      <c r="A5208" s="18" t="s">
        <v>15413</v>
      </c>
      <c r="B5208" s="18" t="s">
        <v>20</v>
      </c>
      <c r="C5208" s="18" t="s">
        <v>45</v>
      </c>
      <c r="D5208" s="18">
        <v>2007</v>
      </c>
      <c r="E5208" s="18">
        <f>VLOOKUP(D5208,'cpi roi'!A:C,2,FALSE)</f>
        <v>207.3</v>
      </c>
      <c r="F5208" s="18" t="s">
        <v>15382</v>
      </c>
      <c r="G5208" s="18">
        <v>5.9</v>
      </c>
      <c r="H5208" s="19">
        <v>11000</v>
      </c>
      <c r="I5208" s="18" t="s">
        <v>4491</v>
      </c>
      <c r="J5208" s="18" t="s">
        <v>4491</v>
      </c>
      <c r="K5208" s="18" t="s">
        <v>15414</v>
      </c>
      <c r="L5208" s="18" t="s">
        <v>34</v>
      </c>
      <c r="M5208" s="20">
        <v>5000000</v>
      </c>
      <c r="N5208" s="20">
        <v>1229330</v>
      </c>
      <c r="O5208" s="21">
        <f t="shared" si="243"/>
        <v>1806931.263868789</v>
      </c>
      <c r="P5208" s="22">
        <f t="shared" si="244"/>
        <v>24.586600000000001</v>
      </c>
      <c r="Q5208" s="20">
        <f t="shared" si="245"/>
        <v>593019.77809937287</v>
      </c>
      <c r="R5208" s="18" t="s">
        <v>4982</v>
      </c>
      <c r="S5208" s="18">
        <v>117</v>
      </c>
    </row>
    <row r="5209" spans="1:19" x14ac:dyDescent="0.25">
      <c r="A5209" s="18" t="s">
        <v>15415</v>
      </c>
      <c r="B5209" s="18" t="s">
        <v>20</v>
      </c>
      <c r="C5209" s="18" t="s">
        <v>108</v>
      </c>
      <c r="D5209" s="18">
        <v>2007</v>
      </c>
      <c r="E5209" s="18">
        <f>VLOOKUP(D5209,'cpi roi'!A:C,2,FALSE)</f>
        <v>207.3</v>
      </c>
      <c r="F5209" s="18" t="s">
        <v>15365</v>
      </c>
      <c r="G5209" s="18">
        <v>6.2</v>
      </c>
      <c r="H5209" s="19">
        <v>48000</v>
      </c>
      <c r="I5209" s="18" t="s">
        <v>104</v>
      </c>
      <c r="J5209" s="18" t="s">
        <v>15142</v>
      </c>
      <c r="K5209" s="18" t="s">
        <v>1483</v>
      </c>
      <c r="L5209" s="18" t="s">
        <v>34</v>
      </c>
      <c r="M5209" s="20">
        <v>35000000</v>
      </c>
      <c r="N5209" s="20">
        <v>64811540</v>
      </c>
      <c r="O5209" s="21">
        <f t="shared" si="243"/>
        <v>95263271.770381078</v>
      </c>
      <c r="P5209" s="22">
        <f t="shared" si="244"/>
        <v>185.17582857142858</v>
      </c>
      <c r="Q5209" s="20">
        <f t="shared" si="245"/>
        <v>31264611.673902556</v>
      </c>
      <c r="R5209" s="18" t="s">
        <v>122</v>
      </c>
      <c r="S5209" s="18">
        <v>92</v>
      </c>
    </row>
    <row r="5210" spans="1:19" x14ac:dyDescent="0.25">
      <c r="A5210" s="18" t="s">
        <v>15416</v>
      </c>
      <c r="B5210" s="18" t="s">
        <v>20</v>
      </c>
      <c r="C5210" s="18" t="s">
        <v>108</v>
      </c>
      <c r="D5210" s="18">
        <v>2007</v>
      </c>
      <c r="E5210" s="18">
        <f>VLOOKUP(D5210,'cpi roi'!A:C,2,FALSE)</f>
        <v>207.3</v>
      </c>
      <c r="F5210" s="18" t="s">
        <v>15417</v>
      </c>
      <c r="G5210" s="18">
        <v>4.5999999999999996</v>
      </c>
      <c r="H5210" s="19">
        <v>23000</v>
      </c>
      <c r="I5210" s="18" t="s">
        <v>2160</v>
      </c>
      <c r="J5210" s="18" t="s">
        <v>2488</v>
      </c>
      <c r="K5210" s="18" t="s">
        <v>15418</v>
      </c>
      <c r="L5210" s="18" t="s">
        <v>34</v>
      </c>
      <c r="M5210" s="20">
        <v>17000000</v>
      </c>
      <c r="N5210" s="20">
        <v>10921200</v>
      </c>
      <c r="O5210" s="21">
        <f t="shared" si="243"/>
        <v>16052530.824891459</v>
      </c>
      <c r="P5210" s="22">
        <f t="shared" si="244"/>
        <v>64.242352941176478</v>
      </c>
      <c r="Q5210" s="20">
        <f t="shared" si="245"/>
        <v>5268306.8017366137</v>
      </c>
      <c r="R5210" s="18" t="s">
        <v>15419</v>
      </c>
      <c r="S5210" s="18">
        <v>96</v>
      </c>
    </row>
    <row r="5211" spans="1:19" x14ac:dyDescent="0.25">
      <c r="A5211" s="18" t="s">
        <v>15420</v>
      </c>
      <c r="B5211" s="18" t="s">
        <v>20</v>
      </c>
      <c r="C5211" s="18" t="s">
        <v>45</v>
      </c>
      <c r="D5211" s="18">
        <v>2007</v>
      </c>
      <c r="E5211" s="18">
        <f>VLOOKUP(D5211,'cpi roi'!A:C,2,FALSE)</f>
        <v>207.3</v>
      </c>
      <c r="F5211" s="18" t="s">
        <v>15382</v>
      </c>
      <c r="G5211" s="18">
        <v>7</v>
      </c>
      <c r="H5211" s="19">
        <v>64000</v>
      </c>
      <c r="I5211" s="18" t="s">
        <v>15421</v>
      </c>
      <c r="J5211" s="18" t="s">
        <v>15422</v>
      </c>
      <c r="K5211" s="18" t="s">
        <v>15423</v>
      </c>
      <c r="L5211" s="18" t="s">
        <v>34</v>
      </c>
      <c r="M5211" s="20">
        <v>12000000</v>
      </c>
      <c r="N5211" s="20">
        <v>5254986</v>
      </c>
      <c r="O5211" s="21">
        <f t="shared" si="243"/>
        <v>7724043.5803183783</v>
      </c>
      <c r="P5211" s="22">
        <f t="shared" si="244"/>
        <v>43.791550000000001</v>
      </c>
      <c r="Q5211" s="20">
        <f t="shared" si="245"/>
        <v>2534966.7149059335</v>
      </c>
      <c r="R5211" s="18" t="s">
        <v>122</v>
      </c>
      <c r="S5211" s="18">
        <v>97</v>
      </c>
    </row>
    <row r="5212" spans="1:19" x14ac:dyDescent="0.25">
      <c r="A5212" s="18" t="s">
        <v>15424</v>
      </c>
      <c r="B5212" s="18" t="s">
        <v>2004</v>
      </c>
      <c r="C5212" s="18" t="s">
        <v>108</v>
      </c>
      <c r="D5212" s="18">
        <v>2007</v>
      </c>
      <c r="E5212" s="18">
        <f>VLOOKUP(D5212,'cpi roi'!A:C,2,FALSE)</f>
        <v>207.3</v>
      </c>
      <c r="F5212" s="18" t="s">
        <v>15107</v>
      </c>
      <c r="G5212" s="18">
        <v>6.2</v>
      </c>
      <c r="H5212" s="19">
        <v>35000</v>
      </c>
      <c r="I5212" s="18" t="s">
        <v>5862</v>
      </c>
      <c r="J5212" s="18" t="s">
        <v>15425</v>
      </c>
      <c r="K5212" s="18" t="s">
        <v>15426</v>
      </c>
      <c r="L5212" s="18" t="s">
        <v>34</v>
      </c>
      <c r="M5212" s="20">
        <v>30000000</v>
      </c>
      <c r="N5212" s="20">
        <v>26810113</v>
      </c>
      <c r="O5212" s="21">
        <f t="shared" si="243"/>
        <v>39406856.879401825</v>
      </c>
      <c r="P5212" s="22">
        <f t="shared" si="244"/>
        <v>89.367043333333328</v>
      </c>
      <c r="Q5212" s="20">
        <f t="shared" si="245"/>
        <v>12933001.929570671</v>
      </c>
      <c r="R5212" s="18" t="s">
        <v>5724</v>
      </c>
      <c r="S5212" s="18">
        <v>102</v>
      </c>
    </row>
    <row r="5213" spans="1:19" x14ac:dyDescent="0.25">
      <c r="A5213" s="18" t="s">
        <v>15427</v>
      </c>
      <c r="B5213" s="18" t="s">
        <v>37</v>
      </c>
      <c r="C5213" s="18" t="s">
        <v>38</v>
      </c>
      <c r="D5213" s="18">
        <v>2007</v>
      </c>
      <c r="E5213" s="18">
        <f>VLOOKUP(D5213,'cpi roi'!A:C,2,FALSE)</f>
        <v>207.3</v>
      </c>
      <c r="F5213" s="18" t="s">
        <v>15079</v>
      </c>
      <c r="G5213" s="18">
        <v>4.8</v>
      </c>
      <c r="H5213" s="19">
        <v>20000</v>
      </c>
      <c r="I5213" s="18" t="s">
        <v>10395</v>
      </c>
      <c r="J5213" s="18" t="s">
        <v>8214</v>
      </c>
      <c r="K5213" s="18" t="s">
        <v>13156</v>
      </c>
      <c r="L5213" s="18" t="s">
        <v>34</v>
      </c>
      <c r="M5213" s="20">
        <v>0</v>
      </c>
      <c r="N5213" s="20">
        <v>65270477</v>
      </c>
      <c r="O5213" s="21">
        <f t="shared" si="243"/>
        <v>95937840.530149534</v>
      </c>
      <c r="P5213" s="22">
        <f t="shared" si="244"/>
        <v>0</v>
      </c>
      <c r="Q5213" s="20">
        <f t="shared" si="245"/>
        <v>31485999.517607331</v>
      </c>
      <c r="R5213" s="18" t="s">
        <v>15428</v>
      </c>
      <c r="S5213" s="18">
        <v>84</v>
      </c>
    </row>
    <row r="5214" spans="1:19" x14ac:dyDescent="0.25">
      <c r="A5214" s="18" t="s">
        <v>15429</v>
      </c>
      <c r="B5214" s="18" t="s">
        <v>2004</v>
      </c>
      <c r="C5214" s="18" t="s">
        <v>38</v>
      </c>
      <c r="D5214" s="18">
        <v>2007</v>
      </c>
      <c r="E5214" s="18">
        <f>VLOOKUP(D5214,'cpi roi'!A:C,2,FALSE)</f>
        <v>207.3</v>
      </c>
      <c r="F5214" s="18" t="s">
        <v>15031</v>
      </c>
      <c r="G5214" s="18">
        <v>5.4</v>
      </c>
      <c r="H5214" s="19">
        <v>35000</v>
      </c>
      <c r="I5214" s="18" t="s">
        <v>4213</v>
      </c>
      <c r="J5214" s="18" t="s">
        <v>12235</v>
      </c>
      <c r="K5214" s="18" t="s">
        <v>4204</v>
      </c>
      <c r="L5214" s="18" t="s">
        <v>26</v>
      </c>
      <c r="M5214" s="20">
        <v>35000000</v>
      </c>
      <c r="N5214" s="20">
        <v>25303038</v>
      </c>
      <c r="O5214" s="21">
        <f t="shared" si="243"/>
        <v>37191681.999999993</v>
      </c>
      <c r="P5214" s="22">
        <f t="shared" si="244"/>
        <v>72.294394285714276</v>
      </c>
      <c r="Q5214" s="20">
        <f t="shared" si="245"/>
        <v>12206000</v>
      </c>
      <c r="R5214" s="18" t="s">
        <v>598</v>
      </c>
      <c r="S5214" s="18">
        <v>101</v>
      </c>
    </row>
    <row r="5215" spans="1:19" x14ac:dyDescent="0.25">
      <c r="A5215" s="18" t="s">
        <v>15430</v>
      </c>
      <c r="B5215" s="18" t="s">
        <v>20</v>
      </c>
      <c r="C5215" s="18" t="s">
        <v>155</v>
      </c>
      <c r="D5215" s="18">
        <v>2007</v>
      </c>
      <c r="E5215" s="18">
        <f>VLOOKUP(D5215,'cpi roi'!A:C,2,FALSE)</f>
        <v>207.3</v>
      </c>
      <c r="F5215" s="18" t="s">
        <v>15382</v>
      </c>
      <c r="G5215" s="18">
        <v>5.6</v>
      </c>
      <c r="H5215" s="19">
        <v>46000</v>
      </c>
      <c r="I5215" s="18" t="s">
        <v>1078</v>
      </c>
      <c r="J5215" s="18" t="s">
        <v>1078</v>
      </c>
      <c r="K5215" s="18" t="s">
        <v>15431</v>
      </c>
      <c r="L5215" s="18" t="s">
        <v>34</v>
      </c>
      <c r="M5215" s="20">
        <v>2000000</v>
      </c>
      <c r="N5215" s="20">
        <v>5540941</v>
      </c>
      <c r="O5215" s="21">
        <f t="shared" si="243"/>
        <v>8144354.6681138435</v>
      </c>
      <c r="P5215" s="22">
        <f t="shared" si="244"/>
        <v>277.04705000000001</v>
      </c>
      <c r="Q5215" s="20">
        <f t="shared" si="245"/>
        <v>2672909.3101784852</v>
      </c>
      <c r="R5215" s="18" t="s">
        <v>15432</v>
      </c>
      <c r="S5215" s="18">
        <v>95</v>
      </c>
    </row>
    <row r="5216" spans="1:19" x14ac:dyDescent="0.25">
      <c r="A5216" s="18" t="s">
        <v>15433</v>
      </c>
      <c r="B5216" s="18" t="s">
        <v>2004</v>
      </c>
      <c r="C5216" s="18" t="s">
        <v>394</v>
      </c>
      <c r="D5216" s="18">
        <v>2007</v>
      </c>
      <c r="E5216" s="18">
        <f>VLOOKUP(D5216,'cpi roi'!A:C,2,FALSE)</f>
        <v>207.3</v>
      </c>
      <c r="F5216" s="18" t="s">
        <v>15434</v>
      </c>
      <c r="G5216" s="18">
        <v>7.7</v>
      </c>
      <c r="H5216" s="19">
        <v>19000</v>
      </c>
      <c r="I5216" s="18" t="s">
        <v>15435</v>
      </c>
      <c r="J5216" s="18" t="s">
        <v>15436</v>
      </c>
      <c r="K5216" s="18" t="s">
        <v>15437</v>
      </c>
      <c r="L5216" s="18" t="s">
        <v>2113</v>
      </c>
      <c r="M5216" s="20">
        <v>0</v>
      </c>
      <c r="N5216" s="20">
        <v>16444137</v>
      </c>
      <c r="O5216" s="21">
        <f t="shared" si="243"/>
        <v>24170422.305354554</v>
      </c>
      <c r="P5216" s="22">
        <f t="shared" si="244"/>
        <v>0</v>
      </c>
      <c r="Q5216" s="20">
        <f t="shared" si="245"/>
        <v>7932531.1143270629</v>
      </c>
      <c r="R5216" s="18" t="s">
        <v>15438</v>
      </c>
      <c r="S5216" s="18">
        <v>98</v>
      </c>
    </row>
    <row r="5217" spans="1:19" x14ac:dyDescent="0.25">
      <c r="A5217" s="18" t="s">
        <v>15439</v>
      </c>
      <c r="B5217" s="18" t="s">
        <v>20</v>
      </c>
      <c r="C5217" s="18" t="s">
        <v>38</v>
      </c>
      <c r="D5217" s="18">
        <v>2007</v>
      </c>
      <c r="E5217" s="18">
        <f>VLOOKUP(D5217,'cpi roi'!A:C,2,FALSE)</f>
        <v>207.3</v>
      </c>
      <c r="F5217" s="18" t="s">
        <v>15440</v>
      </c>
      <c r="G5217" s="18">
        <v>7.2</v>
      </c>
      <c r="H5217" s="19">
        <v>45000</v>
      </c>
      <c r="I5217" s="18" t="s">
        <v>15441</v>
      </c>
      <c r="J5217" s="18" t="s">
        <v>15442</v>
      </c>
      <c r="K5217" s="18" t="s">
        <v>12082</v>
      </c>
      <c r="L5217" s="18" t="s">
        <v>8402</v>
      </c>
      <c r="M5217" s="20">
        <v>18000000</v>
      </c>
      <c r="N5217" s="20">
        <v>26527510</v>
      </c>
      <c r="O5217" s="21">
        <f t="shared" si="243"/>
        <v>38991472.730342492</v>
      </c>
      <c r="P5217" s="22">
        <f t="shared" si="244"/>
        <v>147.37505555555555</v>
      </c>
      <c r="Q5217" s="20">
        <f t="shared" si="245"/>
        <v>12796676.31452002</v>
      </c>
      <c r="R5217" s="18" t="s">
        <v>15443</v>
      </c>
      <c r="S5217" s="18">
        <v>126</v>
      </c>
    </row>
    <row r="5218" spans="1:19" x14ac:dyDescent="0.25">
      <c r="A5218" s="18" t="s">
        <v>15444</v>
      </c>
      <c r="B5218" s="18" t="s">
        <v>20</v>
      </c>
      <c r="C5218" s="18" t="s">
        <v>45</v>
      </c>
      <c r="D5218" s="18">
        <v>2007</v>
      </c>
      <c r="E5218" s="18">
        <f>VLOOKUP(D5218,'cpi roi'!A:C,2,FALSE)</f>
        <v>207.3</v>
      </c>
      <c r="F5218" s="18" t="s">
        <v>15445</v>
      </c>
      <c r="G5218" s="18">
        <v>6.8</v>
      </c>
      <c r="H5218" s="19">
        <v>24000</v>
      </c>
      <c r="I5218" s="18" t="s">
        <v>15446</v>
      </c>
      <c r="J5218" s="18" t="s">
        <v>15447</v>
      </c>
      <c r="K5218" s="18" t="s">
        <v>15447</v>
      </c>
      <c r="L5218" s="18" t="s">
        <v>1882</v>
      </c>
      <c r="M5218" s="20">
        <v>0</v>
      </c>
      <c r="N5218" s="20">
        <v>1298037</v>
      </c>
      <c r="O5218" s="21">
        <f t="shared" si="243"/>
        <v>1907920.2793053542</v>
      </c>
      <c r="P5218" s="22">
        <f t="shared" si="244"/>
        <v>0</v>
      </c>
      <c r="Q5218" s="20">
        <f t="shared" si="245"/>
        <v>626163.53111432702</v>
      </c>
      <c r="R5218" s="18" t="s">
        <v>14934</v>
      </c>
      <c r="S5218" s="18">
        <v>88</v>
      </c>
    </row>
    <row r="5219" spans="1:19" x14ac:dyDescent="0.25">
      <c r="A5219" s="18" t="s">
        <v>15448</v>
      </c>
      <c r="B5219" s="18" t="s">
        <v>20</v>
      </c>
      <c r="C5219" s="18" t="s">
        <v>21</v>
      </c>
      <c r="D5219" s="18">
        <v>2007</v>
      </c>
      <c r="E5219" s="18">
        <f>VLOOKUP(D5219,'cpi roi'!A:C,2,FALSE)</f>
        <v>207.3</v>
      </c>
      <c r="F5219" s="18" t="s">
        <v>15449</v>
      </c>
      <c r="G5219" s="18">
        <v>6.9</v>
      </c>
      <c r="H5219" s="19">
        <v>11000</v>
      </c>
      <c r="I5219" s="18" t="s">
        <v>10664</v>
      </c>
      <c r="J5219" s="18" t="s">
        <v>10664</v>
      </c>
      <c r="K5219" s="18" t="s">
        <v>15450</v>
      </c>
      <c r="L5219" s="18" t="s">
        <v>34</v>
      </c>
      <c r="M5219" s="20">
        <v>0</v>
      </c>
      <c r="N5219" s="20">
        <v>691733</v>
      </c>
      <c r="O5219" s="21">
        <f t="shared" si="243"/>
        <v>1016744.0670525806</v>
      </c>
      <c r="P5219" s="22">
        <f t="shared" si="244"/>
        <v>0</v>
      </c>
      <c r="Q5219" s="20">
        <f t="shared" si="245"/>
        <v>333686.92715870717</v>
      </c>
      <c r="R5219" s="18" t="s">
        <v>15451</v>
      </c>
      <c r="S5219" s="18">
        <v>124</v>
      </c>
    </row>
    <row r="5220" spans="1:19" x14ac:dyDescent="0.25">
      <c r="A5220" s="18" t="s">
        <v>15452</v>
      </c>
      <c r="B5220" s="18" t="s">
        <v>20</v>
      </c>
      <c r="C5220" s="18" t="s">
        <v>21</v>
      </c>
      <c r="D5220" s="18">
        <v>2007</v>
      </c>
      <c r="E5220" s="18">
        <f>VLOOKUP(D5220,'cpi roi'!A:C,2,FALSE)</f>
        <v>207.3</v>
      </c>
      <c r="F5220" s="18" t="s">
        <v>15453</v>
      </c>
      <c r="G5220" s="18">
        <v>6.3</v>
      </c>
      <c r="H5220" s="19">
        <v>14000</v>
      </c>
      <c r="I5220" s="18" t="s">
        <v>13149</v>
      </c>
      <c r="J5220" s="18" t="s">
        <v>15454</v>
      </c>
      <c r="K5220" s="18" t="s">
        <v>7731</v>
      </c>
      <c r="L5220" s="18" t="s">
        <v>34</v>
      </c>
      <c r="M5220" s="20">
        <v>13000000</v>
      </c>
      <c r="N5220" s="20">
        <v>7248490</v>
      </c>
      <c r="O5220" s="21">
        <f t="shared" si="243"/>
        <v>10654196.348287504</v>
      </c>
      <c r="P5220" s="22">
        <f t="shared" si="244"/>
        <v>55.757615384615391</v>
      </c>
      <c r="Q5220" s="20">
        <f t="shared" si="245"/>
        <v>3496618.4273999035</v>
      </c>
      <c r="R5220" s="18" t="s">
        <v>15455</v>
      </c>
      <c r="S5220" s="18">
        <v>90</v>
      </c>
    </row>
    <row r="5221" spans="1:19" x14ac:dyDescent="0.25">
      <c r="A5221" s="18" t="s">
        <v>15456</v>
      </c>
      <c r="B5221" s="18" t="s">
        <v>20</v>
      </c>
      <c r="C5221" s="18" t="s">
        <v>108</v>
      </c>
      <c r="D5221" s="18">
        <v>2007</v>
      </c>
      <c r="E5221" s="18">
        <f>VLOOKUP(D5221,'cpi roi'!A:C,2,FALSE)</f>
        <v>207.3</v>
      </c>
      <c r="F5221" s="18" t="s">
        <v>15457</v>
      </c>
      <c r="G5221" s="18">
        <v>7.6</v>
      </c>
      <c r="H5221" s="19">
        <v>44000</v>
      </c>
      <c r="I5221" s="18" t="s">
        <v>15458</v>
      </c>
      <c r="J5221" s="18" t="s">
        <v>15459</v>
      </c>
      <c r="K5221" s="18" t="s">
        <v>15460</v>
      </c>
      <c r="L5221" s="18" t="s">
        <v>7459</v>
      </c>
      <c r="M5221" s="20">
        <v>0</v>
      </c>
      <c r="N5221" s="20">
        <v>18814713</v>
      </c>
      <c r="O5221" s="21">
        <f t="shared" si="243"/>
        <v>27654814.525325611</v>
      </c>
      <c r="P5221" s="22">
        <f t="shared" si="244"/>
        <v>0</v>
      </c>
      <c r="Q5221" s="20">
        <f t="shared" si="245"/>
        <v>9076079.5947901588</v>
      </c>
      <c r="R5221" s="18" t="s">
        <v>15461</v>
      </c>
      <c r="S5221" s="18">
        <v>99</v>
      </c>
    </row>
    <row r="5222" spans="1:19" x14ac:dyDescent="0.25">
      <c r="A5222" s="18" t="s">
        <v>15462</v>
      </c>
      <c r="B5222" s="18" t="s">
        <v>2004</v>
      </c>
      <c r="C5222" s="18" t="s">
        <v>21</v>
      </c>
      <c r="D5222" s="18">
        <v>2007</v>
      </c>
      <c r="E5222" s="18">
        <f>VLOOKUP(D5222,'cpi roi'!A:C,2,FALSE)</f>
        <v>207.3</v>
      </c>
      <c r="F5222" s="18" t="s">
        <v>15463</v>
      </c>
      <c r="G5222" s="18">
        <v>7.2</v>
      </c>
      <c r="H5222" s="19">
        <v>10000</v>
      </c>
      <c r="I5222" s="18" t="s">
        <v>15464</v>
      </c>
      <c r="J5222" s="18" t="s">
        <v>15464</v>
      </c>
      <c r="K5222" s="18" t="s">
        <v>15465</v>
      </c>
      <c r="L5222" s="18" t="s">
        <v>34</v>
      </c>
      <c r="M5222" s="20">
        <v>0</v>
      </c>
      <c r="N5222" s="20">
        <v>185699</v>
      </c>
      <c r="O5222" s="21">
        <f t="shared" si="243"/>
        <v>272949.76025084418</v>
      </c>
      <c r="P5222" s="22">
        <f t="shared" si="244"/>
        <v>0</v>
      </c>
      <c r="Q5222" s="20">
        <f t="shared" si="245"/>
        <v>89579.83598649301</v>
      </c>
      <c r="R5222" s="18" t="s">
        <v>15466</v>
      </c>
      <c r="S5222" s="18">
        <v>92</v>
      </c>
    </row>
    <row r="5223" spans="1:19" x14ac:dyDescent="0.25">
      <c r="A5223" s="18" t="s">
        <v>15467</v>
      </c>
      <c r="B5223" s="18" t="s">
        <v>37</v>
      </c>
      <c r="C5223" s="18" t="s">
        <v>45</v>
      </c>
      <c r="D5223" s="18">
        <v>2007</v>
      </c>
      <c r="E5223" s="18">
        <f>VLOOKUP(D5223,'cpi roi'!A:C,2,FALSE)</f>
        <v>207.3</v>
      </c>
      <c r="F5223" s="18" t="s">
        <v>14721</v>
      </c>
      <c r="G5223" s="18">
        <v>5.9</v>
      </c>
      <c r="H5223" s="19">
        <v>20000</v>
      </c>
      <c r="I5223" s="18" t="s">
        <v>4932</v>
      </c>
      <c r="J5223" s="18" t="s">
        <v>4932</v>
      </c>
      <c r="K5223" s="18" t="s">
        <v>14656</v>
      </c>
      <c r="L5223" s="18" t="s">
        <v>34</v>
      </c>
      <c r="M5223" s="20">
        <v>20000000</v>
      </c>
      <c r="N5223" s="20">
        <v>30666930</v>
      </c>
      <c r="O5223" s="21">
        <f t="shared" si="243"/>
        <v>45075801.114327058</v>
      </c>
      <c r="P5223" s="22">
        <f t="shared" si="244"/>
        <v>153.33464999999998</v>
      </c>
      <c r="Q5223" s="20">
        <f t="shared" si="245"/>
        <v>14793502.170767006</v>
      </c>
      <c r="R5223" s="18" t="s">
        <v>27</v>
      </c>
      <c r="S5223" s="18">
        <v>99</v>
      </c>
    </row>
    <row r="5224" spans="1:19" x14ac:dyDescent="0.25">
      <c r="A5224" s="18" t="s">
        <v>15468</v>
      </c>
      <c r="B5224" s="18" t="s">
        <v>2004</v>
      </c>
      <c r="C5224" s="18" t="s">
        <v>45</v>
      </c>
      <c r="D5224" s="18">
        <v>2007</v>
      </c>
      <c r="E5224" s="18">
        <f>VLOOKUP(D5224,'cpi roi'!A:C,2,FALSE)</f>
        <v>207.3</v>
      </c>
      <c r="F5224" s="18" t="s">
        <v>15054</v>
      </c>
      <c r="G5224" s="18">
        <v>6.4</v>
      </c>
      <c r="H5224" s="19">
        <v>31000</v>
      </c>
      <c r="I5224" s="18" t="s">
        <v>15469</v>
      </c>
      <c r="J5224" s="18" t="s">
        <v>15469</v>
      </c>
      <c r="K5224" s="18" t="s">
        <v>13171</v>
      </c>
      <c r="L5224" s="18" t="s">
        <v>34</v>
      </c>
      <c r="M5224" s="20">
        <v>10000000</v>
      </c>
      <c r="N5224" s="20">
        <v>17562071</v>
      </c>
      <c r="O5224" s="21">
        <f t="shared" si="243"/>
        <v>25813618.107573561</v>
      </c>
      <c r="P5224" s="22">
        <f t="shared" si="244"/>
        <v>175.62071</v>
      </c>
      <c r="Q5224" s="20">
        <f t="shared" si="245"/>
        <v>8471814.2788229622</v>
      </c>
      <c r="R5224" s="18" t="s">
        <v>5112</v>
      </c>
      <c r="S5224" s="18">
        <v>97</v>
      </c>
    </row>
    <row r="5225" spans="1:19" x14ac:dyDescent="0.25">
      <c r="A5225" s="18" t="s">
        <v>15470</v>
      </c>
      <c r="B5225" s="18" t="s">
        <v>20</v>
      </c>
      <c r="C5225" s="18" t="s">
        <v>21</v>
      </c>
      <c r="D5225" s="18">
        <v>2007</v>
      </c>
      <c r="E5225" s="18">
        <f>VLOOKUP(D5225,'cpi roi'!A:C,2,FALSE)</f>
        <v>207.3</v>
      </c>
      <c r="F5225" s="18" t="s">
        <v>15417</v>
      </c>
      <c r="G5225" s="18">
        <v>5.9</v>
      </c>
      <c r="H5225" s="19">
        <v>12000</v>
      </c>
      <c r="I5225" s="18" t="s">
        <v>15471</v>
      </c>
      <c r="J5225" s="18" t="s">
        <v>15472</v>
      </c>
      <c r="K5225" s="18" t="s">
        <v>9962</v>
      </c>
      <c r="L5225" s="18" t="s">
        <v>34</v>
      </c>
      <c r="M5225" s="20">
        <v>0</v>
      </c>
      <c r="N5225" s="20">
        <v>719968</v>
      </c>
      <c r="O5225" s="21">
        <f t="shared" si="243"/>
        <v>1058245.2947419197</v>
      </c>
      <c r="P5225" s="22">
        <f t="shared" si="244"/>
        <v>0</v>
      </c>
      <c r="Q5225" s="20">
        <f t="shared" si="245"/>
        <v>347307.28412928124</v>
      </c>
      <c r="R5225" s="18" t="s">
        <v>15473</v>
      </c>
      <c r="S5225" s="18">
        <v>106</v>
      </c>
    </row>
    <row r="5226" spans="1:19" x14ac:dyDescent="0.25">
      <c r="A5226" s="18" t="s">
        <v>15474</v>
      </c>
      <c r="B5226" s="18" t="s">
        <v>452</v>
      </c>
      <c r="C5226" s="18" t="s">
        <v>45</v>
      </c>
      <c r="D5226" s="18">
        <v>2007</v>
      </c>
      <c r="E5226" s="18">
        <f>VLOOKUP(D5226,'cpi roi'!A:C,2,FALSE)</f>
        <v>207.3</v>
      </c>
      <c r="F5226" s="18" t="s">
        <v>15084</v>
      </c>
      <c r="G5226" s="18">
        <v>7.9</v>
      </c>
      <c r="H5226" s="19">
        <v>49000</v>
      </c>
      <c r="I5226" s="18" t="s">
        <v>15475</v>
      </c>
      <c r="J5226" s="18" t="s">
        <v>15475</v>
      </c>
      <c r="K5226" s="18" t="s">
        <v>15476</v>
      </c>
      <c r="L5226" s="18" t="s">
        <v>10296</v>
      </c>
      <c r="M5226" s="20">
        <v>0</v>
      </c>
      <c r="N5226" s="20">
        <v>10065630</v>
      </c>
      <c r="O5226" s="21">
        <f t="shared" si="243"/>
        <v>14794970.868306801</v>
      </c>
      <c r="P5226" s="22">
        <f t="shared" si="244"/>
        <v>0</v>
      </c>
      <c r="Q5226" s="20">
        <f t="shared" si="245"/>
        <v>4855586.1070911726</v>
      </c>
      <c r="R5226" s="18" t="s">
        <v>15477</v>
      </c>
      <c r="S5226" s="18">
        <v>138</v>
      </c>
    </row>
    <row r="5227" spans="1:19" x14ac:dyDescent="0.25">
      <c r="A5227" s="18" t="s">
        <v>15478</v>
      </c>
      <c r="B5227" s="18" t="s">
        <v>20</v>
      </c>
      <c r="C5227" s="18" t="s">
        <v>21</v>
      </c>
      <c r="D5227" s="18">
        <v>2007</v>
      </c>
      <c r="E5227" s="18">
        <f>VLOOKUP(D5227,'cpi roi'!A:C,2,FALSE)</f>
        <v>207.3</v>
      </c>
      <c r="F5227" s="18" t="s">
        <v>15025</v>
      </c>
      <c r="G5227" s="18">
        <v>6.8</v>
      </c>
      <c r="H5227" s="19">
        <v>55000</v>
      </c>
      <c r="I5227" s="18" t="s">
        <v>15479</v>
      </c>
      <c r="J5227" s="18" t="s">
        <v>15480</v>
      </c>
      <c r="K5227" s="18" t="s">
        <v>7783</v>
      </c>
      <c r="L5227" s="18" t="s">
        <v>34</v>
      </c>
      <c r="M5227" s="20">
        <v>27500000</v>
      </c>
      <c r="N5227" s="20">
        <v>27066382</v>
      </c>
      <c r="O5227" s="21">
        <f t="shared" si="243"/>
        <v>39783533.986492999</v>
      </c>
      <c r="P5227" s="22">
        <f t="shared" si="244"/>
        <v>98.423207272727282</v>
      </c>
      <c r="Q5227" s="20">
        <f t="shared" si="245"/>
        <v>13056624.216111915</v>
      </c>
      <c r="R5227" s="18" t="s">
        <v>15481</v>
      </c>
      <c r="S5227" s="18">
        <v>122</v>
      </c>
    </row>
    <row r="5228" spans="1:19" x14ac:dyDescent="0.25">
      <c r="A5228" s="18" t="s">
        <v>15482</v>
      </c>
      <c r="B5228" s="18" t="s">
        <v>2004</v>
      </c>
      <c r="C5228" s="18" t="s">
        <v>45</v>
      </c>
      <c r="D5228" s="18">
        <v>2007</v>
      </c>
      <c r="E5228" s="18">
        <f>VLOOKUP(D5228,'cpi roi'!A:C,2,FALSE)</f>
        <v>207.3</v>
      </c>
      <c r="F5228" s="18" t="s">
        <v>15035</v>
      </c>
      <c r="G5228" s="18">
        <v>5.3</v>
      </c>
      <c r="H5228" s="19">
        <v>38000</v>
      </c>
      <c r="I5228" s="18" t="s">
        <v>4878</v>
      </c>
      <c r="J5228" s="18" t="s">
        <v>15483</v>
      </c>
      <c r="K5228" s="18" t="s">
        <v>12455</v>
      </c>
      <c r="L5228" s="18" t="s">
        <v>34</v>
      </c>
      <c r="M5228" s="20">
        <v>35000000</v>
      </c>
      <c r="N5228" s="20">
        <v>70181325</v>
      </c>
      <c r="O5228" s="21">
        <f t="shared" si="243"/>
        <v>103156052.71345875</v>
      </c>
      <c r="P5228" s="22">
        <f t="shared" si="244"/>
        <v>200.51807142857143</v>
      </c>
      <c r="Q5228" s="20">
        <f t="shared" si="245"/>
        <v>33854956.584659912</v>
      </c>
      <c r="R5228" s="18" t="s">
        <v>27</v>
      </c>
      <c r="S5228" s="18">
        <v>91</v>
      </c>
    </row>
    <row r="5229" spans="1:19" x14ac:dyDescent="0.25">
      <c r="A5229" s="18" t="s">
        <v>15484</v>
      </c>
      <c r="B5229" s="18" t="s">
        <v>20</v>
      </c>
      <c r="C5229" s="18" t="s">
        <v>108</v>
      </c>
      <c r="D5229" s="18">
        <v>2007</v>
      </c>
      <c r="E5229" s="18">
        <f>VLOOKUP(D5229,'cpi roi'!A:C,2,FALSE)</f>
        <v>207.3</v>
      </c>
      <c r="F5229" s="18" t="s">
        <v>15457</v>
      </c>
      <c r="G5229" s="18">
        <v>5.9</v>
      </c>
      <c r="H5229" s="19">
        <v>75000</v>
      </c>
      <c r="I5229" s="18" t="s">
        <v>6254</v>
      </c>
      <c r="J5229" s="18" t="s">
        <v>6993</v>
      </c>
      <c r="K5229" s="18" t="s">
        <v>140</v>
      </c>
      <c r="L5229" s="18" t="s">
        <v>34</v>
      </c>
      <c r="M5229" s="20">
        <v>30000000</v>
      </c>
      <c r="N5229" s="20">
        <v>32593385</v>
      </c>
      <c r="O5229" s="21">
        <f t="shared" si="243"/>
        <v>47907401.878919438</v>
      </c>
      <c r="P5229" s="22">
        <f t="shared" si="244"/>
        <v>108.64461666666668</v>
      </c>
      <c r="Q5229" s="20">
        <f t="shared" si="245"/>
        <v>15722809.937288953</v>
      </c>
      <c r="R5229" s="18" t="s">
        <v>14974</v>
      </c>
      <c r="S5229" s="18">
        <v>108</v>
      </c>
    </row>
    <row r="5230" spans="1:19" x14ac:dyDescent="0.25">
      <c r="A5230" s="18" t="s">
        <v>15485</v>
      </c>
      <c r="B5230" s="18" t="s">
        <v>37</v>
      </c>
      <c r="C5230" s="18" t="s">
        <v>38</v>
      </c>
      <c r="D5230" s="18">
        <v>2007</v>
      </c>
      <c r="E5230" s="18">
        <f>VLOOKUP(D5230,'cpi roi'!A:C,2,FALSE)</f>
        <v>207.3</v>
      </c>
      <c r="F5230" s="18" t="s">
        <v>14767</v>
      </c>
      <c r="G5230" s="18">
        <v>6.2</v>
      </c>
      <c r="H5230" s="19">
        <v>21000</v>
      </c>
      <c r="I5230" s="18" t="s">
        <v>6064</v>
      </c>
      <c r="J5230" s="18" t="s">
        <v>1679</v>
      </c>
      <c r="K5230" s="18" t="s">
        <v>15486</v>
      </c>
      <c r="L5230" s="18" t="s">
        <v>34</v>
      </c>
      <c r="M5230" s="20">
        <v>0</v>
      </c>
      <c r="N5230" s="20">
        <v>27308918</v>
      </c>
      <c r="O5230" s="21">
        <f t="shared" si="243"/>
        <v>40140025.637240708</v>
      </c>
      <c r="P5230" s="22">
        <f t="shared" si="244"/>
        <v>0</v>
      </c>
      <c r="Q5230" s="20">
        <f t="shared" si="245"/>
        <v>13173621.804148577</v>
      </c>
      <c r="R5230" s="18" t="s">
        <v>2031</v>
      </c>
      <c r="S5230" s="18">
        <v>90</v>
      </c>
    </row>
    <row r="5231" spans="1:19" x14ac:dyDescent="0.25">
      <c r="A5231" s="18" t="s">
        <v>15487</v>
      </c>
      <c r="B5231" s="18" t="s">
        <v>20</v>
      </c>
      <c r="C5231" s="18" t="s">
        <v>38</v>
      </c>
      <c r="D5231" s="18">
        <v>2007</v>
      </c>
      <c r="E5231" s="18">
        <f>VLOOKUP(D5231,'cpi roi'!A:C,2,FALSE)</f>
        <v>207.3</v>
      </c>
      <c r="F5231" s="18" t="s">
        <v>14651</v>
      </c>
      <c r="G5231" s="18">
        <v>4.8</v>
      </c>
      <c r="H5231" s="19">
        <v>13000</v>
      </c>
      <c r="I5231" s="18" t="s">
        <v>15488</v>
      </c>
      <c r="J5231" s="18" t="s">
        <v>6752</v>
      </c>
      <c r="K5231" s="18" t="s">
        <v>15489</v>
      </c>
      <c r="L5231" s="18" t="s">
        <v>34</v>
      </c>
      <c r="M5231" s="20">
        <v>0</v>
      </c>
      <c r="N5231" s="20">
        <v>15291277</v>
      </c>
      <c r="O5231" s="21">
        <f t="shared" si="243"/>
        <v>22475890.506029904</v>
      </c>
      <c r="P5231" s="22">
        <f t="shared" si="244"/>
        <v>0</v>
      </c>
      <c r="Q5231" s="20">
        <f t="shared" si="245"/>
        <v>7376399.903521467</v>
      </c>
      <c r="R5231" s="18" t="s">
        <v>5724</v>
      </c>
      <c r="S5231" s="18">
        <v>93</v>
      </c>
    </row>
    <row r="5232" spans="1:19" x14ac:dyDescent="0.25">
      <c r="A5232" s="18" t="s">
        <v>15490</v>
      </c>
      <c r="B5232" s="18" t="s">
        <v>20</v>
      </c>
      <c r="C5232" s="18" t="s">
        <v>45</v>
      </c>
      <c r="D5232" s="18">
        <v>2007</v>
      </c>
      <c r="E5232" s="18">
        <f>VLOOKUP(D5232,'cpi roi'!A:C,2,FALSE)</f>
        <v>207.3</v>
      </c>
      <c r="F5232" s="18" t="s">
        <v>15491</v>
      </c>
      <c r="G5232" s="18">
        <v>5.8</v>
      </c>
      <c r="H5232" s="19">
        <v>17000</v>
      </c>
      <c r="I5232" s="18" t="s">
        <v>7246</v>
      </c>
      <c r="J5232" s="18" t="s">
        <v>15492</v>
      </c>
      <c r="K5232" s="18" t="s">
        <v>11255</v>
      </c>
      <c r="L5232" s="18" t="s">
        <v>34</v>
      </c>
      <c r="M5232" s="20">
        <v>0</v>
      </c>
      <c r="N5232" s="20">
        <v>179381</v>
      </c>
      <c r="O5232" s="21">
        <f t="shared" si="243"/>
        <v>263663.2450554751</v>
      </c>
      <c r="P5232" s="22">
        <f t="shared" si="244"/>
        <v>0</v>
      </c>
      <c r="Q5232" s="20">
        <f t="shared" si="245"/>
        <v>86532.079112397492</v>
      </c>
      <c r="R5232" s="18" t="s">
        <v>15481</v>
      </c>
      <c r="S5232" s="18">
        <v>85</v>
      </c>
    </row>
    <row r="5233" spans="1:19" x14ac:dyDescent="0.25">
      <c r="A5233" s="18" t="s">
        <v>15493</v>
      </c>
      <c r="B5233" s="18" t="s">
        <v>20</v>
      </c>
      <c r="C5233" s="18" t="s">
        <v>21</v>
      </c>
      <c r="D5233" s="18">
        <v>2007</v>
      </c>
      <c r="E5233" s="18">
        <f>VLOOKUP(D5233,'cpi roi'!A:C,2,FALSE)</f>
        <v>207.3</v>
      </c>
      <c r="F5233" s="18" t="s">
        <v>15494</v>
      </c>
      <c r="G5233" s="18">
        <v>5.0999999999999996</v>
      </c>
      <c r="H5233" s="19">
        <v>3600</v>
      </c>
      <c r="I5233" s="18" t="s">
        <v>9301</v>
      </c>
      <c r="J5233" s="18" t="s">
        <v>9301</v>
      </c>
      <c r="K5233" s="18" t="s">
        <v>11378</v>
      </c>
      <c r="L5233" s="18" t="s">
        <v>457</v>
      </c>
      <c r="M5233" s="20">
        <v>0</v>
      </c>
      <c r="N5233" s="20">
        <v>586888</v>
      </c>
      <c r="O5233" s="21">
        <f t="shared" si="243"/>
        <v>862637.59575494437</v>
      </c>
      <c r="P5233" s="22">
        <f t="shared" si="244"/>
        <v>0</v>
      </c>
      <c r="Q5233" s="20">
        <f t="shared" si="245"/>
        <v>283110.46792088763</v>
      </c>
      <c r="R5233" s="18" t="s">
        <v>6515</v>
      </c>
      <c r="S5233" s="18">
        <v>106</v>
      </c>
    </row>
    <row r="5234" spans="1:19" x14ac:dyDescent="0.25">
      <c r="A5234" s="18" t="s">
        <v>15495</v>
      </c>
      <c r="B5234" s="18" t="s">
        <v>20</v>
      </c>
      <c r="C5234" s="18" t="s">
        <v>45</v>
      </c>
      <c r="D5234" s="18">
        <v>2007</v>
      </c>
      <c r="E5234" s="18">
        <f>VLOOKUP(D5234,'cpi roi'!A:C,2,FALSE)</f>
        <v>207.3</v>
      </c>
      <c r="F5234" s="18" t="s">
        <v>15496</v>
      </c>
      <c r="G5234" s="18">
        <v>6.2</v>
      </c>
      <c r="H5234" s="19">
        <v>20000</v>
      </c>
      <c r="I5234" s="18" t="s">
        <v>15497</v>
      </c>
      <c r="J5234" s="18" t="s">
        <v>15498</v>
      </c>
      <c r="K5234" s="18" t="s">
        <v>10038</v>
      </c>
      <c r="L5234" s="18" t="s">
        <v>34</v>
      </c>
      <c r="M5234" s="20">
        <v>0</v>
      </c>
      <c r="N5234" s="20">
        <v>346592</v>
      </c>
      <c r="O5234" s="21">
        <f t="shared" si="243"/>
        <v>509438.4100337674</v>
      </c>
      <c r="P5234" s="22">
        <f t="shared" si="244"/>
        <v>0</v>
      </c>
      <c r="Q5234" s="20">
        <f t="shared" si="245"/>
        <v>167193.43945972022</v>
      </c>
      <c r="R5234" s="18" t="s">
        <v>15361</v>
      </c>
      <c r="S5234" s="18">
        <v>93</v>
      </c>
    </row>
    <row r="5235" spans="1:19" x14ac:dyDescent="0.25">
      <c r="A5235" s="18" t="s">
        <v>15499</v>
      </c>
      <c r="B5235" s="18" t="s">
        <v>2004</v>
      </c>
      <c r="C5235" s="18" t="s">
        <v>21</v>
      </c>
      <c r="D5235" s="18">
        <v>2007</v>
      </c>
      <c r="E5235" s="18">
        <f>VLOOKUP(D5235,'cpi roi'!A:C,2,FALSE)</f>
        <v>207.3</v>
      </c>
      <c r="F5235" s="18" t="s">
        <v>14651</v>
      </c>
      <c r="G5235" s="18">
        <v>5.4</v>
      </c>
      <c r="H5235" s="19">
        <v>22000</v>
      </c>
      <c r="I5235" s="18" t="s">
        <v>15500</v>
      </c>
      <c r="J5235" s="18" t="s">
        <v>15501</v>
      </c>
      <c r="K5235" s="18" t="s">
        <v>15502</v>
      </c>
      <c r="L5235" s="18" t="s">
        <v>34</v>
      </c>
      <c r="M5235" s="20">
        <v>13000000</v>
      </c>
      <c r="N5235" s="20">
        <v>75511123</v>
      </c>
      <c r="O5235" s="21">
        <f t="shared" si="243"/>
        <v>110990058.74626145</v>
      </c>
      <c r="P5235" s="22">
        <f t="shared" si="244"/>
        <v>580.85479230769238</v>
      </c>
      <c r="Q5235" s="20">
        <f t="shared" si="245"/>
        <v>36426012.059816688</v>
      </c>
      <c r="R5235" s="18" t="s">
        <v>15503</v>
      </c>
      <c r="S5235" s="18">
        <v>115</v>
      </c>
    </row>
    <row r="5236" spans="1:19" x14ac:dyDescent="0.25">
      <c r="A5236" s="18" t="s">
        <v>15504</v>
      </c>
      <c r="B5236" s="18" t="s">
        <v>20</v>
      </c>
      <c r="C5236" s="18" t="s">
        <v>21</v>
      </c>
      <c r="D5236" s="18">
        <v>2007</v>
      </c>
      <c r="E5236" s="18">
        <f>VLOOKUP(D5236,'cpi roi'!A:C,2,FALSE)</f>
        <v>207.3</v>
      </c>
      <c r="F5236" s="18" t="s">
        <v>15505</v>
      </c>
      <c r="G5236" s="18">
        <v>6.3</v>
      </c>
      <c r="H5236" s="19">
        <v>6000</v>
      </c>
      <c r="I5236" s="18" t="s">
        <v>15506</v>
      </c>
      <c r="J5236" s="18" t="s">
        <v>15506</v>
      </c>
      <c r="K5236" s="18" t="s">
        <v>14758</v>
      </c>
      <c r="L5236" s="18" t="s">
        <v>34</v>
      </c>
      <c r="M5236" s="20">
        <v>3750000</v>
      </c>
      <c r="N5236" s="20">
        <v>131961</v>
      </c>
      <c r="O5236" s="21">
        <f t="shared" si="243"/>
        <v>193962.93632416785</v>
      </c>
      <c r="P5236" s="22">
        <f t="shared" si="244"/>
        <v>3.5189600000000003</v>
      </c>
      <c r="Q5236" s="20">
        <f t="shared" si="245"/>
        <v>63657.01881331404</v>
      </c>
      <c r="R5236" s="18" t="s">
        <v>15507</v>
      </c>
      <c r="S5236" s="18">
        <v>102</v>
      </c>
    </row>
    <row r="5237" spans="1:19" x14ac:dyDescent="0.25">
      <c r="A5237" s="18" t="s">
        <v>15508</v>
      </c>
      <c r="B5237" s="18" t="s">
        <v>20</v>
      </c>
      <c r="C5237" s="18" t="s">
        <v>45</v>
      </c>
      <c r="D5237" s="18">
        <v>2007</v>
      </c>
      <c r="E5237" s="18">
        <f>VLOOKUP(D5237,'cpi roi'!A:C,2,FALSE)</f>
        <v>207.3</v>
      </c>
      <c r="F5237" s="18" t="s">
        <v>15341</v>
      </c>
      <c r="G5237" s="18">
        <v>7.1</v>
      </c>
      <c r="H5237" s="19">
        <v>36000</v>
      </c>
      <c r="I5237" s="18" t="s">
        <v>10520</v>
      </c>
      <c r="J5237" s="18" t="s">
        <v>10520</v>
      </c>
      <c r="K5237" s="18" t="s">
        <v>8470</v>
      </c>
      <c r="L5237" s="18" t="s">
        <v>34</v>
      </c>
      <c r="M5237" s="20">
        <v>0</v>
      </c>
      <c r="N5237" s="20">
        <v>10653221</v>
      </c>
      <c r="O5237" s="21">
        <f t="shared" si="243"/>
        <v>15658641.768933911</v>
      </c>
      <c r="P5237" s="22">
        <f t="shared" si="244"/>
        <v>0</v>
      </c>
      <c r="Q5237" s="20">
        <f t="shared" si="245"/>
        <v>5139035.6970574046</v>
      </c>
      <c r="R5237" s="18" t="s">
        <v>9442</v>
      </c>
      <c r="S5237" s="18">
        <v>113</v>
      </c>
    </row>
    <row r="5238" spans="1:19" x14ac:dyDescent="0.25">
      <c r="A5238" s="18" t="s">
        <v>15509</v>
      </c>
      <c r="B5238" s="18" t="s">
        <v>2004</v>
      </c>
      <c r="C5238" s="18" t="s">
        <v>108</v>
      </c>
      <c r="D5238" s="18">
        <v>2007</v>
      </c>
      <c r="E5238" s="18">
        <f>VLOOKUP(D5238,'cpi roi'!A:C,2,FALSE)</f>
        <v>207.3</v>
      </c>
      <c r="F5238" s="18" t="s">
        <v>15510</v>
      </c>
      <c r="G5238" s="18">
        <v>6.7</v>
      </c>
      <c r="H5238" s="19">
        <v>51000</v>
      </c>
      <c r="I5238" s="18" t="s">
        <v>293</v>
      </c>
      <c r="J5238" s="18" t="s">
        <v>293</v>
      </c>
      <c r="K5238" s="18" t="s">
        <v>11550</v>
      </c>
      <c r="L5238" s="18" t="s">
        <v>34</v>
      </c>
      <c r="M5238" s="20">
        <v>0</v>
      </c>
      <c r="N5238" s="20">
        <v>22687639</v>
      </c>
      <c r="O5238" s="21">
        <f t="shared" si="243"/>
        <v>33347436.58128316</v>
      </c>
      <c r="P5238" s="22">
        <f t="shared" si="244"/>
        <v>0</v>
      </c>
      <c r="Q5238" s="20">
        <f t="shared" si="245"/>
        <v>10944350.699469369</v>
      </c>
      <c r="R5238" s="18" t="s">
        <v>15511</v>
      </c>
      <c r="S5238" s="18">
        <v>108</v>
      </c>
    </row>
    <row r="5239" spans="1:19" x14ac:dyDescent="0.25">
      <c r="A5239" s="18" t="s">
        <v>15512</v>
      </c>
      <c r="B5239" s="18" t="s">
        <v>20</v>
      </c>
      <c r="C5239" s="18" t="s">
        <v>67</v>
      </c>
      <c r="D5239" s="18">
        <v>2007</v>
      </c>
      <c r="E5239" s="18">
        <f>VLOOKUP(D5239,'cpi roi'!A:C,2,FALSE)</f>
        <v>207.3</v>
      </c>
      <c r="F5239" s="18" t="s">
        <v>15513</v>
      </c>
      <c r="G5239" s="18">
        <v>5.7</v>
      </c>
      <c r="H5239" s="19">
        <v>11000</v>
      </c>
      <c r="I5239" s="18" t="s">
        <v>15514</v>
      </c>
      <c r="J5239" s="18" t="s">
        <v>15514</v>
      </c>
      <c r="K5239" s="18" t="s">
        <v>15515</v>
      </c>
      <c r="L5239" s="18" t="s">
        <v>199</v>
      </c>
      <c r="M5239" s="20">
        <v>0</v>
      </c>
      <c r="N5239" s="20">
        <v>187488</v>
      </c>
      <c r="O5239" s="21">
        <f t="shared" si="243"/>
        <v>275579.32272069459</v>
      </c>
      <c r="P5239" s="22">
        <f t="shared" si="244"/>
        <v>0</v>
      </c>
      <c r="Q5239" s="20">
        <f t="shared" si="245"/>
        <v>90442.836468885682</v>
      </c>
      <c r="R5239" s="18" t="s">
        <v>15516</v>
      </c>
      <c r="S5239" s="18">
        <v>84</v>
      </c>
    </row>
    <row r="5240" spans="1:19" x14ac:dyDescent="0.25">
      <c r="A5240" s="18" t="s">
        <v>15517</v>
      </c>
      <c r="B5240" s="18" t="s">
        <v>2004</v>
      </c>
      <c r="C5240" s="18" t="s">
        <v>45</v>
      </c>
      <c r="D5240" s="18">
        <v>2007</v>
      </c>
      <c r="E5240" s="18">
        <f>VLOOKUP(D5240,'cpi roi'!A:C,2,FALSE)</f>
        <v>207.3</v>
      </c>
      <c r="F5240" s="18" t="s">
        <v>15132</v>
      </c>
      <c r="G5240" s="18">
        <v>6.8</v>
      </c>
      <c r="H5240" s="19">
        <v>27000</v>
      </c>
      <c r="I5240" s="18" t="s">
        <v>14000</v>
      </c>
      <c r="J5240" s="18" t="s">
        <v>14000</v>
      </c>
      <c r="K5240" s="18" t="s">
        <v>15518</v>
      </c>
      <c r="L5240" s="18" t="s">
        <v>34</v>
      </c>
      <c r="M5240" s="20">
        <v>0</v>
      </c>
      <c r="N5240" s="20">
        <v>7163566</v>
      </c>
      <c r="O5240" s="21">
        <f t="shared" si="243"/>
        <v>10529370.767969126</v>
      </c>
      <c r="P5240" s="22">
        <f t="shared" si="244"/>
        <v>0</v>
      </c>
      <c r="Q5240" s="20">
        <f t="shared" si="245"/>
        <v>3455651.7124939701</v>
      </c>
      <c r="R5240" s="18" t="s">
        <v>15519</v>
      </c>
      <c r="S5240" s="18">
        <v>106</v>
      </c>
    </row>
    <row r="5241" spans="1:19" x14ac:dyDescent="0.25">
      <c r="A5241" s="18" t="s">
        <v>15520</v>
      </c>
      <c r="B5241" s="18" t="s">
        <v>20</v>
      </c>
      <c r="C5241" s="18" t="s">
        <v>38</v>
      </c>
      <c r="D5241" s="18">
        <v>2007</v>
      </c>
      <c r="E5241" s="18">
        <f>VLOOKUP(D5241,'cpi roi'!A:C,2,FALSE)</f>
        <v>207.3</v>
      </c>
      <c r="F5241" s="18" t="s">
        <v>15521</v>
      </c>
      <c r="G5241" s="18">
        <v>4.5</v>
      </c>
      <c r="H5241" s="19">
        <v>22000</v>
      </c>
      <c r="I5241" s="18" t="s">
        <v>13142</v>
      </c>
      <c r="J5241" s="18" t="s">
        <v>13142</v>
      </c>
      <c r="K5241" s="18" t="s">
        <v>15522</v>
      </c>
      <c r="L5241" s="18" t="s">
        <v>34</v>
      </c>
      <c r="M5241" s="20">
        <v>15000000</v>
      </c>
      <c r="N5241" s="20">
        <v>146741</v>
      </c>
      <c r="O5241" s="21">
        <f t="shared" si="243"/>
        <v>215687.32609744329</v>
      </c>
      <c r="P5241" s="22">
        <f t="shared" si="244"/>
        <v>0.97827333333333333</v>
      </c>
      <c r="Q5241" s="20">
        <f t="shared" si="245"/>
        <v>70786.7824409069</v>
      </c>
      <c r="R5241" s="18" t="s">
        <v>13145</v>
      </c>
      <c r="S5241" s="18">
        <v>100</v>
      </c>
    </row>
    <row r="5242" spans="1:19" x14ac:dyDescent="0.25">
      <c r="A5242" s="18" t="s">
        <v>15523</v>
      </c>
      <c r="B5242" s="18" t="s">
        <v>20</v>
      </c>
      <c r="C5242" s="18" t="s">
        <v>29</v>
      </c>
      <c r="D5242" s="18">
        <v>2007</v>
      </c>
      <c r="E5242" s="18">
        <f>VLOOKUP(D5242,'cpi roi'!A:C,2,FALSE)</f>
        <v>207.3</v>
      </c>
      <c r="F5242" s="18" t="s">
        <v>15099</v>
      </c>
      <c r="G5242" s="18">
        <v>6.8</v>
      </c>
      <c r="H5242" s="19">
        <v>25000</v>
      </c>
      <c r="I5242" s="18" t="s">
        <v>14355</v>
      </c>
      <c r="J5242" s="18" t="s">
        <v>14355</v>
      </c>
      <c r="K5242" s="18" t="s">
        <v>188</v>
      </c>
      <c r="L5242" s="18" t="s">
        <v>34</v>
      </c>
      <c r="M5242" s="20">
        <v>25000000</v>
      </c>
      <c r="N5242" s="20">
        <v>7674033</v>
      </c>
      <c r="O5242" s="21">
        <f t="shared" si="243"/>
        <v>11279680.921852386</v>
      </c>
      <c r="P5242" s="22">
        <f t="shared" si="244"/>
        <v>30.696131999999999</v>
      </c>
      <c r="Q5242" s="20">
        <f t="shared" si="245"/>
        <v>3701897.2503617946</v>
      </c>
      <c r="R5242" s="18" t="s">
        <v>15524</v>
      </c>
      <c r="S5242" s="18">
        <v>101</v>
      </c>
    </row>
    <row r="5243" spans="1:19" x14ac:dyDescent="0.25">
      <c r="A5243" s="18" t="s">
        <v>15525</v>
      </c>
      <c r="B5243" s="18" t="s">
        <v>2004</v>
      </c>
      <c r="C5243" s="18" t="s">
        <v>38</v>
      </c>
      <c r="D5243" s="18">
        <v>2007</v>
      </c>
      <c r="E5243" s="18">
        <f>VLOOKUP(D5243,'cpi roi'!A:C,2,FALSE)</f>
        <v>207.3</v>
      </c>
      <c r="F5243" s="18" t="s">
        <v>15277</v>
      </c>
      <c r="G5243" s="18">
        <v>7</v>
      </c>
      <c r="H5243" s="19">
        <v>31000</v>
      </c>
      <c r="I5243" s="18" t="s">
        <v>14042</v>
      </c>
      <c r="J5243" s="18" t="s">
        <v>14042</v>
      </c>
      <c r="K5243" s="18" t="s">
        <v>15526</v>
      </c>
      <c r="L5243" s="18" t="s">
        <v>26</v>
      </c>
      <c r="M5243" s="20">
        <v>0</v>
      </c>
      <c r="N5243" s="20">
        <v>10871449</v>
      </c>
      <c r="O5243" s="21">
        <f t="shared" si="243"/>
        <v>15979404.294741917</v>
      </c>
      <c r="P5243" s="22">
        <f t="shared" si="244"/>
        <v>0</v>
      </c>
      <c r="Q5243" s="20">
        <f t="shared" si="245"/>
        <v>5244307.2841292815</v>
      </c>
      <c r="R5243" s="18" t="s">
        <v>15527</v>
      </c>
      <c r="S5243" s="18">
        <v>96</v>
      </c>
    </row>
    <row r="5244" spans="1:19" x14ac:dyDescent="0.25">
      <c r="A5244" s="18" t="s">
        <v>15528</v>
      </c>
      <c r="B5244" s="18" t="s">
        <v>20</v>
      </c>
      <c r="C5244" s="18" t="s">
        <v>21</v>
      </c>
      <c r="D5244" s="18">
        <v>2007</v>
      </c>
      <c r="E5244" s="18">
        <f>VLOOKUP(D5244,'cpi roi'!A:C,2,FALSE)</f>
        <v>207.3</v>
      </c>
      <c r="F5244" s="18" t="s">
        <v>15025</v>
      </c>
      <c r="G5244" s="18">
        <v>7.2</v>
      </c>
      <c r="H5244" s="19">
        <v>28000</v>
      </c>
      <c r="I5244" s="18" t="s">
        <v>12861</v>
      </c>
      <c r="J5244" s="18" t="s">
        <v>15529</v>
      </c>
      <c r="K5244" s="18" t="s">
        <v>9775</v>
      </c>
      <c r="L5244" s="18" t="s">
        <v>34</v>
      </c>
      <c r="M5244" s="20">
        <v>16000000</v>
      </c>
      <c r="N5244" s="20">
        <v>8591255</v>
      </c>
      <c r="O5244" s="21">
        <f t="shared" si="243"/>
        <v>12627860.098890495</v>
      </c>
      <c r="P5244" s="22">
        <f t="shared" si="244"/>
        <v>53.695343749999999</v>
      </c>
      <c r="Q5244" s="20">
        <f t="shared" si="245"/>
        <v>4144358.4177520503</v>
      </c>
      <c r="R5244" s="18" t="s">
        <v>9689</v>
      </c>
      <c r="S5244" s="18">
        <v>118</v>
      </c>
    </row>
    <row r="5245" spans="1:19" x14ac:dyDescent="0.25">
      <c r="A5245" s="18" t="s">
        <v>15530</v>
      </c>
      <c r="B5245" s="18" t="s">
        <v>2004</v>
      </c>
      <c r="C5245" s="18" t="s">
        <v>38</v>
      </c>
      <c r="D5245" s="18">
        <v>2008</v>
      </c>
      <c r="E5245" s="18">
        <f>VLOOKUP(D5245,'cpi roi'!A:C,2,FALSE)</f>
        <v>215.3</v>
      </c>
      <c r="F5245" s="18" t="s">
        <v>15531</v>
      </c>
      <c r="G5245" s="18">
        <v>9</v>
      </c>
      <c r="H5245" s="19">
        <v>2400000</v>
      </c>
      <c r="I5245" s="18" t="s">
        <v>10274</v>
      </c>
      <c r="J5245" s="18" t="s">
        <v>14510</v>
      </c>
      <c r="K5245" s="18" t="s">
        <v>3910</v>
      </c>
      <c r="L5245" s="18" t="s">
        <v>34</v>
      </c>
      <c r="M5245" s="20">
        <v>185000000</v>
      </c>
      <c r="N5245" s="20">
        <v>1005973645</v>
      </c>
      <c r="O5245" s="21">
        <f t="shared" si="243"/>
        <v>1423688665.2647469</v>
      </c>
      <c r="P5245" s="22">
        <f t="shared" si="244"/>
        <v>543.76953783783779</v>
      </c>
      <c r="Q5245" s="20">
        <f t="shared" si="245"/>
        <v>467242751.97398978</v>
      </c>
      <c r="R5245" s="18" t="s">
        <v>27</v>
      </c>
      <c r="S5245" s="18">
        <v>152</v>
      </c>
    </row>
    <row r="5246" spans="1:19" x14ac:dyDescent="0.25">
      <c r="A5246" s="18" t="s">
        <v>10368</v>
      </c>
      <c r="B5246" s="18" t="s">
        <v>2004</v>
      </c>
      <c r="C5246" s="18" t="s">
        <v>21</v>
      </c>
      <c r="D5246" s="18">
        <v>2008</v>
      </c>
      <c r="E5246" s="18">
        <f>VLOOKUP(D5246,'cpi roi'!A:C,2,FALSE)</f>
        <v>215.3</v>
      </c>
      <c r="F5246" s="18" t="s">
        <v>15532</v>
      </c>
      <c r="G5246" s="18">
        <v>5.2</v>
      </c>
      <c r="H5246" s="19">
        <v>435000</v>
      </c>
      <c r="I5246" s="18" t="s">
        <v>12954</v>
      </c>
      <c r="J5246" s="18" t="s">
        <v>15533</v>
      </c>
      <c r="K5246" s="18" t="s">
        <v>13936</v>
      </c>
      <c r="L5246" s="18" t="s">
        <v>34</v>
      </c>
      <c r="M5246" s="20">
        <v>37000000</v>
      </c>
      <c r="N5246" s="20">
        <v>408430415</v>
      </c>
      <c r="O5246" s="21">
        <f t="shared" si="243"/>
        <v>578024837.20622385</v>
      </c>
      <c r="P5246" s="22">
        <f t="shared" si="244"/>
        <v>1103.8659864864865</v>
      </c>
      <c r="Q5246" s="20">
        <f t="shared" si="245"/>
        <v>189702933.1165815</v>
      </c>
      <c r="R5246" s="18" t="s">
        <v>10085</v>
      </c>
      <c r="S5246" s="18">
        <v>122</v>
      </c>
    </row>
    <row r="5247" spans="1:19" x14ac:dyDescent="0.25">
      <c r="A5247" s="18" t="s">
        <v>15534</v>
      </c>
      <c r="B5247" s="18" t="s">
        <v>2004</v>
      </c>
      <c r="C5247" s="18" t="s">
        <v>38</v>
      </c>
      <c r="D5247" s="18">
        <v>2008</v>
      </c>
      <c r="E5247" s="18">
        <f>VLOOKUP(D5247,'cpi roi'!A:C,2,FALSE)</f>
        <v>215.3</v>
      </c>
      <c r="F5247" s="18" t="s">
        <v>4718</v>
      </c>
      <c r="G5247" s="18">
        <v>7.9</v>
      </c>
      <c r="H5247" s="19">
        <v>969000</v>
      </c>
      <c r="I5247" s="18" t="s">
        <v>9084</v>
      </c>
      <c r="J5247" s="18" t="s">
        <v>15535</v>
      </c>
      <c r="K5247" s="18" t="s">
        <v>4915</v>
      </c>
      <c r="L5247" s="18" t="s">
        <v>34</v>
      </c>
      <c r="M5247" s="20">
        <v>140000000</v>
      </c>
      <c r="N5247" s="20">
        <v>585796247</v>
      </c>
      <c r="O5247" s="21">
        <f t="shared" si="243"/>
        <v>829039091.78309333</v>
      </c>
      <c r="P5247" s="22">
        <f t="shared" si="244"/>
        <v>418.42589071428574</v>
      </c>
      <c r="Q5247" s="20">
        <f t="shared" si="245"/>
        <v>272083718.99674875</v>
      </c>
      <c r="R5247" s="18" t="s">
        <v>48</v>
      </c>
      <c r="S5247" s="18">
        <v>126</v>
      </c>
    </row>
    <row r="5248" spans="1:19" x14ac:dyDescent="0.25">
      <c r="A5248" s="18" t="s">
        <v>15536</v>
      </c>
      <c r="B5248" s="18" t="s">
        <v>2004</v>
      </c>
      <c r="C5248" s="18" t="s">
        <v>38</v>
      </c>
      <c r="D5248" s="18">
        <v>2008</v>
      </c>
      <c r="E5248" s="18">
        <f>VLOOKUP(D5248,'cpi roi'!A:C,2,FALSE)</f>
        <v>215.3</v>
      </c>
      <c r="F5248" s="18" t="s">
        <v>15537</v>
      </c>
      <c r="G5248" s="18">
        <v>6.7</v>
      </c>
      <c r="H5248" s="19">
        <v>448000</v>
      </c>
      <c r="I5248" s="18" t="s">
        <v>12483</v>
      </c>
      <c r="J5248" s="18" t="s">
        <v>7408</v>
      </c>
      <c r="K5248" s="18" t="s">
        <v>10080</v>
      </c>
      <c r="L5248" s="18" t="s">
        <v>34</v>
      </c>
      <c r="M5248" s="20">
        <v>150000000</v>
      </c>
      <c r="N5248" s="20">
        <v>264770996</v>
      </c>
      <c r="O5248" s="21">
        <f t="shared" si="243"/>
        <v>374713063.08035296</v>
      </c>
      <c r="P5248" s="22">
        <f t="shared" si="244"/>
        <v>176.51399733333332</v>
      </c>
      <c r="Q5248" s="20">
        <f t="shared" si="245"/>
        <v>122977703.66929865</v>
      </c>
      <c r="R5248" s="18" t="s">
        <v>65</v>
      </c>
      <c r="S5248" s="18">
        <v>112</v>
      </c>
    </row>
    <row r="5249" spans="1:19" x14ac:dyDescent="0.25">
      <c r="A5249" s="18" t="s">
        <v>15538</v>
      </c>
      <c r="B5249" s="18" t="s">
        <v>37</v>
      </c>
      <c r="C5249" s="18" t="s">
        <v>394</v>
      </c>
      <c r="D5249" s="18">
        <v>2008</v>
      </c>
      <c r="E5249" s="18">
        <f>VLOOKUP(D5249,'cpi roi'!A:C,2,FALSE)</f>
        <v>215.3</v>
      </c>
      <c r="F5249" s="18" t="s">
        <v>15539</v>
      </c>
      <c r="G5249" s="18">
        <v>7.6</v>
      </c>
      <c r="H5249" s="19">
        <v>432000</v>
      </c>
      <c r="I5249" s="18" t="s">
        <v>15540</v>
      </c>
      <c r="J5249" s="18" t="s">
        <v>15541</v>
      </c>
      <c r="K5249" s="18" t="s">
        <v>11920</v>
      </c>
      <c r="L5249" s="18" t="s">
        <v>34</v>
      </c>
      <c r="M5249" s="20">
        <v>130000000</v>
      </c>
      <c r="N5249" s="20">
        <v>631746197</v>
      </c>
      <c r="O5249" s="21">
        <f t="shared" si="243"/>
        <v>894069048.88945651</v>
      </c>
      <c r="P5249" s="22">
        <f t="shared" si="244"/>
        <v>485.95861307692314</v>
      </c>
      <c r="Q5249" s="20">
        <f t="shared" si="245"/>
        <v>293426008.8248955</v>
      </c>
      <c r="R5249" s="18" t="s">
        <v>10176</v>
      </c>
      <c r="S5249" s="18">
        <v>92</v>
      </c>
    </row>
    <row r="5250" spans="1:19" x14ac:dyDescent="0.25">
      <c r="A5250" s="18" t="s">
        <v>15542</v>
      </c>
      <c r="B5250" s="18" t="s">
        <v>20</v>
      </c>
      <c r="C5250" s="18" t="s">
        <v>38</v>
      </c>
      <c r="D5250" s="18">
        <v>2008</v>
      </c>
      <c r="E5250" s="18">
        <f>VLOOKUP(D5250,'cpi roi'!A:C,2,FALSE)</f>
        <v>215.3</v>
      </c>
      <c r="F5250" s="18" t="s">
        <v>15543</v>
      </c>
      <c r="G5250" s="18">
        <v>7</v>
      </c>
      <c r="H5250" s="19">
        <v>390000</v>
      </c>
      <c r="I5250" s="18" t="s">
        <v>8011</v>
      </c>
      <c r="J5250" s="18" t="s">
        <v>15544</v>
      </c>
      <c r="K5250" s="18" t="s">
        <v>8011</v>
      </c>
      <c r="L5250" s="18" t="s">
        <v>34</v>
      </c>
      <c r="M5250" s="20">
        <v>92000000</v>
      </c>
      <c r="N5250" s="20">
        <v>195702963</v>
      </c>
      <c r="O5250" s="21">
        <f t="shared" si="243"/>
        <v>276965596.03390616</v>
      </c>
      <c r="P5250" s="22">
        <f t="shared" si="244"/>
        <v>212.72061195652174</v>
      </c>
      <c r="Q5250" s="20">
        <f t="shared" si="245"/>
        <v>90897799.814212725</v>
      </c>
      <c r="R5250" s="18" t="s">
        <v>9689</v>
      </c>
      <c r="S5250" s="18">
        <v>107</v>
      </c>
    </row>
    <row r="5251" spans="1:19" x14ac:dyDescent="0.25">
      <c r="A5251" s="18" t="s">
        <v>15545</v>
      </c>
      <c r="B5251" s="18" t="s">
        <v>20</v>
      </c>
      <c r="C5251" s="18" t="s">
        <v>45</v>
      </c>
      <c r="D5251" s="18">
        <v>2008</v>
      </c>
      <c r="E5251" s="18">
        <f>VLOOKUP(D5251,'cpi roi'!A:C,2,FALSE)</f>
        <v>215.3</v>
      </c>
      <c r="F5251" s="18" t="s">
        <v>15546</v>
      </c>
      <c r="G5251" s="18">
        <v>6.9</v>
      </c>
      <c r="H5251" s="19">
        <v>274000</v>
      </c>
      <c r="I5251" s="18" t="s">
        <v>13567</v>
      </c>
      <c r="J5251" s="18" t="s">
        <v>13047</v>
      </c>
      <c r="K5251" s="18" t="s">
        <v>13047</v>
      </c>
      <c r="L5251" s="18" t="s">
        <v>34</v>
      </c>
      <c r="M5251" s="20">
        <v>65000000</v>
      </c>
      <c r="N5251" s="20">
        <v>128108211</v>
      </c>
      <c r="O5251" s="21">
        <f t="shared" ref="O5251:O5314" si="246">(304.7/E5251)*N5251</f>
        <v>181303167.16999534</v>
      </c>
      <c r="P5251" s="22">
        <f t="shared" ref="P5251:P5314" si="247">IFERROR(N5251/M5251, 0)*100</f>
        <v>197.08955538461538</v>
      </c>
      <c r="Q5251" s="20">
        <f t="shared" ref="Q5251:Q5314" si="248">N5251/(E5251/100)</f>
        <v>59502188.109614491</v>
      </c>
      <c r="R5251" s="18" t="s">
        <v>35</v>
      </c>
      <c r="S5251" s="18">
        <v>98</v>
      </c>
    </row>
    <row r="5252" spans="1:19" x14ac:dyDescent="0.25">
      <c r="A5252" s="18" t="s">
        <v>15547</v>
      </c>
      <c r="B5252" s="18" t="s">
        <v>2004</v>
      </c>
      <c r="C5252" s="18" t="s">
        <v>38</v>
      </c>
      <c r="D5252" s="18">
        <v>2008</v>
      </c>
      <c r="E5252" s="18">
        <f>VLOOKUP(D5252,'cpi roi'!A:C,2,FALSE)</f>
        <v>215.3</v>
      </c>
      <c r="F5252" s="18" t="s">
        <v>15548</v>
      </c>
      <c r="G5252" s="18">
        <v>6.6</v>
      </c>
      <c r="H5252" s="19">
        <v>412000</v>
      </c>
      <c r="I5252" s="18" t="s">
        <v>11947</v>
      </c>
      <c r="J5252" s="18" t="s">
        <v>13513</v>
      </c>
      <c r="K5252" s="18" t="s">
        <v>13535</v>
      </c>
      <c r="L5252" s="18" t="s">
        <v>26</v>
      </c>
      <c r="M5252" s="20">
        <v>200000000</v>
      </c>
      <c r="N5252" s="20">
        <v>589580482</v>
      </c>
      <c r="O5252" s="21">
        <f t="shared" si="246"/>
        <v>834394671.92475617</v>
      </c>
      <c r="P5252" s="22">
        <f t="shared" si="247"/>
        <v>294.79024100000004</v>
      </c>
      <c r="Q5252" s="20">
        <f t="shared" si="248"/>
        <v>273841375.7547608</v>
      </c>
      <c r="R5252" s="18" t="s">
        <v>122</v>
      </c>
      <c r="S5252" s="18">
        <v>106</v>
      </c>
    </row>
    <row r="5253" spans="1:19" x14ac:dyDescent="0.25">
      <c r="A5253" s="18" t="s">
        <v>15549</v>
      </c>
      <c r="B5253" s="18" t="s">
        <v>2004</v>
      </c>
      <c r="C5253" s="18" t="s">
        <v>45</v>
      </c>
      <c r="D5253" s="18">
        <v>2008</v>
      </c>
      <c r="E5253" s="18">
        <f>VLOOKUP(D5253,'cpi roi'!A:C,2,FALSE)</f>
        <v>215.3</v>
      </c>
      <c r="F5253" s="18" t="s">
        <v>15531</v>
      </c>
      <c r="G5253" s="18">
        <v>6.4</v>
      </c>
      <c r="H5253" s="19">
        <v>224000</v>
      </c>
      <c r="I5253" s="18" t="s">
        <v>15550</v>
      </c>
      <c r="J5253" s="18" t="s">
        <v>15551</v>
      </c>
      <c r="K5253" s="18" t="s">
        <v>752</v>
      </c>
      <c r="L5253" s="18" t="s">
        <v>34</v>
      </c>
      <c r="M5253" s="20">
        <v>52000000</v>
      </c>
      <c r="N5253" s="20">
        <v>611257819</v>
      </c>
      <c r="O5253" s="21">
        <f t="shared" si="246"/>
        <v>865073188.3385973</v>
      </c>
      <c r="P5253" s="22">
        <f t="shared" si="247"/>
        <v>1175.4958057692309</v>
      </c>
      <c r="Q5253" s="20">
        <f t="shared" si="248"/>
        <v>283909809.10357642</v>
      </c>
      <c r="R5253" s="18" t="s">
        <v>65</v>
      </c>
      <c r="S5253" s="18">
        <v>108</v>
      </c>
    </row>
    <row r="5254" spans="1:19" x14ac:dyDescent="0.25">
      <c r="A5254" s="18" t="s">
        <v>15552</v>
      </c>
      <c r="B5254" s="18" t="s">
        <v>20</v>
      </c>
      <c r="C5254" s="18" t="s">
        <v>56</v>
      </c>
      <c r="D5254" s="18">
        <v>2008</v>
      </c>
      <c r="E5254" s="18">
        <f>VLOOKUP(D5254,'cpi roi'!A:C,2,FALSE)</f>
        <v>215.3</v>
      </c>
      <c r="F5254" s="18" t="s">
        <v>14659</v>
      </c>
      <c r="G5254" s="18">
        <v>6.2</v>
      </c>
      <c r="H5254" s="19">
        <v>121000</v>
      </c>
      <c r="I5254" s="18" t="s">
        <v>15553</v>
      </c>
      <c r="J5254" s="18" t="s">
        <v>15553</v>
      </c>
      <c r="K5254" s="18" t="s">
        <v>15554</v>
      </c>
      <c r="L5254" s="18" t="s">
        <v>34</v>
      </c>
      <c r="M5254" s="20">
        <v>9000000</v>
      </c>
      <c r="N5254" s="20">
        <v>82410456</v>
      </c>
      <c r="O5254" s="21">
        <f t="shared" si="246"/>
        <v>116630125.14259173</v>
      </c>
      <c r="P5254" s="22">
        <f t="shared" si="247"/>
        <v>915.67173333333335</v>
      </c>
      <c r="Q5254" s="20">
        <f t="shared" si="248"/>
        <v>38277034.835113794</v>
      </c>
      <c r="R5254" s="18" t="s">
        <v>13657</v>
      </c>
      <c r="S5254" s="18">
        <v>86</v>
      </c>
    </row>
    <row r="5255" spans="1:19" x14ac:dyDescent="0.25">
      <c r="A5255" s="18" t="s">
        <v>15555</v>
      </c>
      <c r="B5255" s="18" t="s">
        <v>2004</v>
      </c>
      <c r="C5255" s="18" t="s">
        <v>38</v>
      </c>
      <c r="D5255" s="18">
        <v>2008</v>
      </c>
      <c r="E5255" s="18">
        <f>VLOOKUP(D5255,'cpi roi'!A:C,2,FALSE)</f>
        <v>215.3</v>
      </c>
      <c r="F5255" s="18" t="s">
        <v>15556</v>
      </c>
      <c r="G5255" s="18">
        <v>6.1</v>
      </c>
      <c r="H5255" s="19">
        <v>433000</v>
      </c>
      <c r="I5255" s="18" t="s">
        <v>500</v>
      </c>
      <c r="J5255" s="18" t="s">
        <v>5906</v>
      </c>
      <c r="K5255" s="18" t="s">
        <v>502</v>
      </c>
      <c r="L5255" s="18" t="s">
        <v>34</v>
      </c>
      <c r="M5255" s="20">
        <v>185000000</v>
      </c>
      <c r="N5255" s="20">
        <v>790653942</v>
      </c>
      <c r="O5255" s="21">
        <f t="shared" si="246"/>
        <v>1118960780.8982813</v>
      </c>
      <c r="P5255" s="22">
        <f t="shared" si="247"/>
        <v>427.38050918918918</v>
      </c>
      <c r="Q5255" s="20">
        <f t="shared" si="248"/>
        <v>367233600.55736184</v>
      </c>
      <c r="R5255" s="18" t="s">
        <v>48</v>
      </c>
      <c r="S5255" s="18">
        <v>122</v>
      </c>
    </row>
    <row r="5256" spans="1:19" x14ac:dyDescent="0.25">
      <c r="A5256" s="18" t="s">
        <v>15557</v>
      </c>
      <c r="B5256" s="18" t="s">
        <v>2004</v>
      </c>
      <c r="C5256" s="18" t="s">
        <v>38</v>
      </c>
      <c r="D5256" s="18">
        <v>2008</v>
      </c>
      <c r="E5256" s="18">
        <f>VLOOKUP(D5256,'cpi roi'!A:C,2,FALSE)</f>
        <v>215.3</v>
      </c>
      <c r="F5256" s="18" t="s">
        <v>15558</v>
      </c>
      <c r="G5256" s="18">
        <v>7.8</v>
      </c>
      <c r="H5256" s="19">
        <v>575000</v>
      </c>
      <c r="I5256" s="18" t="s">
        <v>13734</v>
      </c>
      <c r="J5256" s="18" t="s">
        <v>2911</v>
      </c>
      <c r="K5256" s="18" t="s">
        <v>5713</v>
      </c>
      <c r="L5256" s="18" t="s">
        <v>457</v>
      </c>
      <c r="M5256" s="20">
        <v>25000000</v>
      </c>
      <c r="N5256" s="20">
        <v>226837760</v>
      </c>
      <c r="O5256" s="21">
        <f t="shared" si="246"/>
        <v>321028636.65582907</v>
      </c>
      <c r="P5256" s="22">
        <f t="shared" si="247"/>
        <v>907.35104000000001</v>
      </c>
      <c r="Q5256" s="20">
        <f t="shared" si="248"/>
        <v>105358922.43381329</v>
      </c>
      <c r="R5256" s="18" t="s">
        <v>12254</v>
      </c>
      <c r="S5256" s="18">
        <v>90</v>
      </c>
    </row>
    <row r="5257" spans="1:19" x14ac:dyDescent="0.25">
      <c r="A5257" s="18" t="s">
        <v>15559</v>
      </c>
      <c r="B5257" s="18" t="s">
        <v>2004</v>
      </c>
      <c r="C5257" s="18" t="s">
        <v>21</v>
      </c>
      <c r="D5257" s="18">
        <v>2008</v>
      </c>
      <c r="E5257" s="18">
        <f>VLOOKUP(D5257,'cpi roi'!A:C,2,FALSE)</f>
        <v>215.3</v>
      </c>
      <c r="F5257" s="18" t="s">
        <v>15560</v>
      </c>
      <c r="G5257" s="18">
        <v>7.8</v>
      </c>
      <c r="H5257" s="19">
        <v>605000</v>
      </c>
      <c r="I5257" s="18" t="s">
        <v>6821</v>
      </c>
      <c r="J5257" s="18" t="s">
        <v>4164</v>
      </c>
      <c r="K5257" s="18" t="s">
        <v>6538</v>
      </c>
      <c r="L5257" s="18" t="s">
        <v>34</v>
      </c>
      <c r="M5257" s="20">
        <v>150000000</v>
      </c>
      <c r="N5257" s="20">
        <v>335802786</v>
      </c>
      <c r="O5257" s="21">
        <f t="shared" si="246"/>
        <v>475239706.89363676</v>
      </c>
      <c r="P5257" s="22">
        <f t="shared" si="247"/>
        <v>223.86852400000001</v>
      </c>
      <c r="Q5257" s="20">
        <f t="shared" si="248"/>
        <v>155969710.17185321</v>
      </c>
      <c r="R5257" s="18" t="s">
        <v>27</v>
      </c>
      <c r="S5257" s="18">
        <v>166</v>
      </c>
    </row>
    <row r="5258" spans="1:19" x14ac:dyDescent="0.25">
      <c r="A5258" s="18" t="s">
        <v>15561</v>
      </c>
      <c r="B5258" s="18" t="s">
        <v>20</v>
      </c>
      <c r="C5258" s="18" t="s">
        <v>38</v>
      </c>
      <c r="D5258" s="18">
        <v>2008</v>
      </c>
      <c r="E5258" s="18">
        <f>VLOOKUP(D5258,'cpi roi'!A:C,2,FALSE)</f>
        <v>215.3</v>
      </c>
      <c r="F5258" s="18" t="s">
        <v>15562</v>
      </c>
      <c r="G5258" s="18">
        <v>6.7</v>
      </c>
      <c r="H5258" s="19">
        <v>369000</v>
      </c>
      <c r="I5258" s="18" t="s">
        <v>13860</v>
      </c>
      <c r="J5258" s="18" t="s">
        <v>15563</v>
      </c>
      <c r="K5258" s="18" t="s">
        <v>11976</v>
      </c>
      <c r="L5258" s="18" t="s">
        <v>34</v>
      </c>
      <c r="M5258" s="20">
        <v>75000000</v>
      </c>
      <c r="N5258" s="20">
        <v>342463063</v>
      </c>
      <c r="O5258" s="21">
        <f t="shared" si="246"/>
        <v>484665561.05945194</v>
      </c>
      <c r="P5258" s="22">
        <f t="shared" si="247"/>
        <v>456.61741733333338</v>
      </c>
      <c r="Q5258" s="20">
        <f t="shared" si="248"/>
        <v>159063196.93450999</v>
      </c>
      <c r="R5258" s="18" t="s">
        <v>65</v>
      </c>
      <c r="S5258" s="18">
        <v>110</v>
      </c>
    </row>
    <row r="5259" spans="1:19" x14ac:dyDescent="0.25">
      <c r="A5259" s="18" t="s">
        <v>15564</v>
      </c>
      <c r="B5259" s="18" t="s">
        <v>20</v>
      </c>
      <c r="C5259" s="18" t="s">
        <v>45</v>
      </c>
      <c r="D5259" s="18">
        <v>2008</v>
      </c>
      <c r="E5259" s="18">
        <f>VLOOKUP(D5259,'cpi roi'!A:C,2,FALSE)</f>
        <v>215.3</v>
      </c>
      <c r="F5259" s="18" t="s">
        <v>15565</v>
      </c>
      <c r="G5259" s="18">
        <v>7</v>
      </c>
      <c r="H5259" s="19">
        <v>317000</v>
      </c>
      <c r="I5259" s="18" t="s">
        <v>2927</v>
      </c>
      <c r="J5259" s="18" t="s">
        <v>2099</v>
      </c>
      <c r="K5259" s="18" t="s">
        <v>6538</v>
      </c>
      <c r="L5259" s="18" t="s">
        <v>34</v>
      </c>
      <c r="M5259" s="20">
        <v>37000000</v>
      </c>
      <c r="N5259" s="20">
        <v>163728902</v>
      </c>
      <c r="O5259" s="21">
        <f t="shared" si="246"/>
        <v>231714799.99721318</v>
      </c>
      <c r="P5259" s="22">
        <f t="shared" si="247"/>
        <v>442.51054594594592</v>
      </c>
      <c r="Q5259" s="20">
        <f t="shared" si="248"/>
        <v>76046865.768694848</v>
      </c>
      <c r="R5259" s="18" t="s">
        <v>12698</v>
      </c>
      <c r="S5259" s="18">
        <v>96</v>
      </c>
    </row>
    <row r="5260" spans="1:19" x14ac:dyDescent="0.25">
      <c r="A5260" s="18" t="s">
        <v>15566</v>
      </c>
      <c r="B5260" s="18" t="s">
        <v>20</v>
      </c>
      <c r="C5260" s="18" t="s">
        <v>21</v>
      </c>
      <c r="D5260" s="18">
        <v>2008</v>
      </c>
      <c r="E5260" s="18">
        <f>VLOOKUP(D5260,'cpi roi'!A:C,2,FALSE)</f>
        <v>215.3</v>
      </c>
      <c r="F5260" s="18" t="s">
        <v>15567</v>
      </c>
      <c r="G5260" s="18">
        <v>7.3</v>
      </c>
      <c r="H5260" s="19">
        <v>202000</v>
      </c>
      <c r="I5260" s="18" t="s">
        <v>10663</v>
      </c>
      <c r="J5260" s="18" t="s">
        <v>15568</v>
      </c>
      <c r="K5260" s="18" t="s">
        <v>8513</v>
      </c>
      <c r="L5260" s="18" t="s">
        <v>34</v>
      </c>
      <c r="M5260" s="20">
        <v>35000000</v>
      </c>
      <c r="N5260" s="20">
        <v>75981180</v>
      </c>
      <c r="O5260" s="21">
        <f t="shared" si="246"/>
        <v>107531191.57454714</v>
      </c>
      <c r="P5260" s="22">
        <f t="shared" si="247"/>
        <v>217.08908571428572</v>
      </c>
      <c r="Q5260" s="20">
        <f t="shared" si="248"/>
        <v>35290840.68741291</v>
      </c>
      <c r="R5260" s="18" t="s">
        <v>9689</v>
      </c>
      <c r="S5260" s="18">
        <v>119</v>
      </c>
    </row>
    <row r="5261" spans="1:19" x14ac:dyDescent="0.25">
      <c r="A5261" s="18" t="s">
        <v>15569</v>
      </c>
      <c r="B5261" s="18" t="s">
        <v>20</v>
      </c>
      <c r="C5261" s="18" t="s">
        <v>45</v>
      </c>
      <c r="D5261" s="18">
        <v>2008</v>
      </c>
      <c r="E5261" s="18">
        <f>VLOOKUP(D5261,'cpi roi'!A:C,2,FALSE)</f>
        <v>215.3</v>
      </c>
      <c r="F5261" s="18" t="s">
        <v>15570</v>
      </c>
      <c r="G5261" s="18">
        <v>6.5</v>
      </c>
      <c r="H5261" s="19">
        <v>174000</v>
      </c>
      <c r="I5261" s="18" t="s">
        <v>7973</v>
      </c>
      <c r="J5261" s="18" t="s">
        <v>7973</v>
      </c>
      <c r="K5261" s="18" t="s">
        <v>15032</v>
      </c>
      <c r="L5261" s="18" t="s">
        <v>34</v>
      </c>
      <c r="M5261" s="20">
        <v>24000000</v>
      </c>
      <c r="N5261" s="20">
        <v>42784344</v>
      </c>
      <c r="O5261" s="21">
        <f t="shared" si="246"/>
        <v>60549882.103111938</v>
      </c>
      <c r="P5261" s="22">
        <f t="shared" si="247"/>
        <v>178.2681</v>
      </c>
      <c r="Q5261" s="20">
        <f t="shared" si="248"/>
        <v>19871966.558290757</v>
      </c>
      <c r="R5261" s="18" t="s">
        <v>15571</v>
      </c>
      <c r="S5261" s="18">
        <v>101</v>
      </c>
    </row>
    <row r="5262" spans="1:19" x14ac:dyDescent="0.25">
      <c r="A5262" s="18" t="s">
        <v>15572</v>
      </c>
      <c r="B5262" s="18" t="s">
        <v>341</v>
      </c>
      <c r="C5262" s="18" t="s">
        <v>394</v>
      </c>
      <c r="D5262" s="18">
        <v>2008</v>
      </c>
      <c r="E5262" s="18">
        <f>VLOOKUP(D5262,'cpi roi'!A:C,2,FALSE)</f>
        <v>215.3</v>
      </c>
      <c r="F5262" s="18" t="s">
        <v>15562</v>
      </c>
      <c r="G5262" s="18">
        <v>8.4</v>
      </c>
      <c r="H5262" s="19">
        <v>1000000</v>
      </c>
      <c r="I5262" s="18" t="s">
        <v>12950</v>
      </c>
      <c r="J5262" s="18" t="s">
        <v>12950</v>
      </c>
      <c r="K5262" s="18" t="s">
        <v>15573</v>
      </c>
      <c r="L5262" s="18" t="s">
        <v>34</v>
      </c>
      <c r="M5262" s="20">
        <v>180000000</v>
      </c>
      <c r="N5262" s="20">
        <v>521311890</v>
      </c>
      <c r="O5262" s="21">
        <f t="shared" si="246"/>
        <v>737778601.40733862</v>
      </c>
      <c r="P5262" s="22">
        <f t="shared" si="247"/>
        <v>289.61771666666664</v>
      </c>
      <c r="Q5262" s="20">
        <f t="shared" si="248"/>
        <v>242132786.80910358</v>
      </c>
      <c r="R5262" s="18" t="s">
        <v>15574</v>
      </c>
      <c r="S5262" s="18">
        <v>98</v>
      </c>
    </row>
    <row r="5263" spans="1:19" x14ac:dyDescent="0.25">
      <c r="A5263" s="18" t="s">
        <v>15575</v>
      </c>
      <c r="B5263" s="18" t="s">
        <v>20</v>
      </c>
      <c r="C5263" s="18" t="s">
        <v>45</v>
      </c>
      <c r="D5263" s="18">
        <v>2008</v>
      </c>
      <c r="E5263" s="18">
        <f>VLOOKUP(D5263,'cpi roi'!A:C,2,FALSE)</f>
        <v>215.3</v>
      </c>
      <c r="F5263" s="18" t="s">
        <v>15457</v>
      </c>
      <c r="G5263" s="18">
        <v>7.1</v>
      </c>
      <c r="H5263" s="19">
        <v>271000</v>
      </c>
      <c r="I5263" s="18" t="s">
        <v>15576</v>
      </c>
      <c r="J5263" s="18" t="s">
        <v>15577</v>
      </c>
      <c r="K5263" s="18" t="s">
        <v>14955</v>
      </c>
      <c r="L5263" s="18" t="s">
        <v>34</v>
      </c>
      <c r="M5263" s="20">
        <v>30000000</v>
      </c>
      <c r="N5263" s="20">
        <v>105833257</v>
      </c>
      <c r="O5263" s="21">
        <f t="shared" si="246"/>
        <v>149778882.52624243</v>
      </c>
      <c r="P5263" s="22">
        <f t="shared" si="247"/>
        <v>352.77752333333331</v>
      </c>
      <c r="Q5263" s="20">
        <f t="shared" si="248"/>
        <v>49156180.678123549</v>
      </c>
      <c r="R5263" s="18" t="s">
        <v>65</v>
      </c>
      <c r="S5263" s="18">
        <v>111</v>
      </c>
    </row>
    <row r="5264" spans="1:19" x14ac:dyDescent="0.25">
      <c r="A5264" s="18" t="s">
        <v>15578</v>
      </c>
      <c r="B5264" s="18" t="s">
        <v>2004</v>
      </c>
      <c r="C5264" s="18" t="s">
        <v>21</v>
      </c>
      <c r="D5264" s="18">
        <v>2008</v>
      </c>
      <c r="E5264" s="18">
        <f>VLOOKUP(D5264,'cpi roi'!A:C,2,FALSE)</f>
        <v>215.3</v>
      </c>
      <c r="F5264" s="18" t="s">
        <v>15579</v>
      </c>
      <c r="G5264" s="18">
        <v>7.6</v>
      </c>
      <c r="H5264" s="19">
        <v>291000</v>
      </c>
      <c r="I5264" s="18" t="s">
        <v>14539</v>
      </c>
      <c r="J5264" s="18" t="s">
        <v>15580</v>
      </c>
      <c r="K5264" s="18" t="s">
        <v>7640</v>
      </c>
      <c r="L5264" s="18" t="s">
        <v>34</v>
      </c>
      <c r="M5264" s="20">
        <v>55000000</v>
      </c>
      <c r="N5264" s="20">
        <v>169748929</v>
      </c>
      <c r="O5264" s="21">
        <f t="shared" si="246"/>
        <v>240234550.23827216</v>
      </c>
      <c r="P5264" s="22">
        <f t="shared" si="247"/>
        <v>308.63441636363638</v>
      </c>
      <c r="Q5264" s="20">
        <f t="shared" si="248"/>
        <v>78842976.776590809</v>
      </c>
      <c r="R5264" s="18" t="s">
        <v>35</v>
      </c>
      <c r="S5264" s="18">
        <v>123</v>
      </c>
    </row>
    <row r="5265" spans="1:19" x14ac:dyDescent="0.25">
      <c r="A5265" s="18" t="s">
        <v>15581</v>
      </c>
      <c r="B5265" s="18" t="s">
        <v>2004</v>
      </c>
      <c r="C5265" s="18" t="s">
        <v>45</v>
      </c>
      <c r="D5265" s="18">
        <v>2008</v>
      </c>
      <c r="E5265" s="18">
        <f>VLOOKUP(D5265,'cpi roi'!A:C,2,FALSE)</f>
        <v>215.3</v>
      </c>
      <c r="F5265" s="18" t="s">
        <v>15582</v>
      </c>
      <c r="G5265" s="18">
        <v>7.1</v>
      </c>
      <c r="H5265" s="19">
        <v>246000</v>
      </c>
      <c r="I5265" s="18" t="s">
        <v>293</v>
      </c>
      <c r="J5265" s="18" t="s">
        <v>293</v>
      </c>
      <c r="K5265" s="18" t="s">
        <v>15583</v>
      </c>
      <c r="L5265" s="18" t="s">
        <v>1116</v>
      </c>
      <c r="M5265" s="20">
        <v>15500000</v>
      </c>
      <c r="N5265" s="20">
        <v>96409300</v>
      </c>
      <c r="O5265" s="21">
        <f t="shared" si="246"/>
        <v>136441772.92150488</v>
      </c>
      <c r="P5265" s="22">
        <f t="shared" si="247"/>
        <v>621.99548387096775</v>
      </c>
      <c r="Q5265" s="20">
        <f t="shared" si="248"/>
        <v>44779052.484904781</v>
      </c>
      <c r="R5265" s="18" t="s">
        <v>13871</v>
      </c>
      <c r="S5265" s="18">
        <v>96</v>
      </c>
    </row>
    <row r="5266" spans="1:19" x14ac:dyDescent="0.25">
      <c r="A5266" s="18" t="s">
        <v>15584</v>
      </c>
      <c r="B5266" s="18" t="s">
        <v>20</v>
      </c>
      <c r="C5266" s="18" t="s">
        <v>45</v>
      </c>
      <c r="D5266" s="18">
        <v>2008</v>
      </c>
      <c r="E5266" s="18">
        <f>VLOOKUP(D5266,'cpi roi'!A:C,2,FALSE)</f>
        <v>215.3</v>
      </c>
      <c r="F5266" s="18" t="s">
        <v>14770</v>
      </c>
      <c r="G5266" s="18">
        <v>7.9</v>
      </c>
      <c r="H5266" s="19">
        <v>398000</v>
      </c>
      <c r="I5266" s="18" t="s">
        <v>15585</v>
      </c>
      <c r="J5266" s="18" t="s">
        <v>15585</v>
      </c>
      <c r="K5266" s="18" t="s">
        <v>11550</v>
      </c>
      <c r="L5266" s="18" t="s">
        <v>26</v>
      </c>
      <c r="M5266" s="20">
        <v>15000000</v>
      </c>
      <c r="N5266" s="20">
        <v>34085749</v>
      </c>
      <c r="O5266" s="21">
        <f t="shared" si="246"/>
        <v>48239329.866697632</v>
      </c>
      <c r="P5266" s="22">
        <f t="shared" si="247"/>
        <v>227.23832666666667</v>
      </c>
      <c r="Q5266" s="20">
        <f t="shared" si="248"/>
        <v>15831745.935903391</v>
      </c>
      <c r="R5266" s="18" t="s">
        <v>12698</v>
      </c>
      <c r="S5266" s="18">
        <v>107</v>
      </c>
    </row>
    <row r="5267" spans="1:19" x14ac:dyDescent="0.25">
      <c r="A5267" s="18" t="s">
        <v>15586</v>
      </c>
      <c r="B5267" s="18" t="s">
        <v>20</v>
      </c>
      <c r="C5267" s="18" t="s">
        <v>45</v>
      </c>
      <c r="D5267" s="18">
        <v>2008</v>
      </c>
      <c r="E5267" s="18">
        <f>VLOOKUP(D5267,'cpi roi'!A:C,2,FALSE)</f>
        <v>215.3</v>
      </c>
      <c r="F5267" s="18" t="s">
        <v>14659</v>
      </c>
      <c r="G5267" s="18">
        <v>5.6</v>
      </c>
      <c r="H5267" s="19">
        <v>117000</v>
      </c>
      <c r="I5267" s="18" t="s">
        <v>15587</v>
      </c>
      <c r="J5267" s="18" t="s">
        <v>15587</v>
      </c>
      <c r="K5267" s="18" t="s">
        <v>8959</v>
      </c>
      <c r="L5267" s="18" t="s">
        <v>34</v>
      </c>
      <c r="M5267" s="20">
        <v>65000000</v>
      </c>
      <c r="N5267" s="20">
        <v>418765519</v>
      </c>
      <c r="O5267" s="21">
        <f t="shared" si="246"/>
        <v>592651433.53135157</v>
      </c>
      <c r="P5267" s="22">
        <f t="shared" si="247"/>
        <v>644.25464461538468</v>
      </c>
      <c r="Q5267" s="20">
        <f t="shared" si="248"/>
        <v>194503260.10218298</v>
      </c>
      <c r="R5267" s="18" t="s">
        <v>2031</v>
      </c>
      <c r="S5267" s="18">
        <v>145</v>
      </c>
    </row>
    <row r="5268" spans="1:19" x14ac:dyDescent="0.25">
      <c r="A5268" s="18" t="s">
        <v>15588</v>
      </c>
      <c r="B5268" s="18" t="s">
        <v>20</v>
      </c>
      <c r="C5268" s="18" t="s">
        <v>21</v>
      </c>
      <c r="D5268" s="18">
        <v>2008</v>
      </c>
      <c r="E5268" s="18">
        <f>VLOOKUP(D5268,'cpi roi'!A:C,2,FALSE)</f>
        <v>215.3</v>
      </c>
      <c r="F5268" s="18" t="s">
        <v>15560</v>
      </c>
      <c r="G5268" s="18">
        <v>8</v>
      </c>
      <c r="H5268" s="19">
        <v>812000</v>
      </c>
      <c r="I5268" s="18" t="s">
        <v>8089</v>
      </c>
      <c r="J5268" s="18" t="s">
        <v>9638</v>
      </c>
      <c r="K5268" s="18" t="s">
        <v>15589</v>
      </c>
      <c r="L5268" s="18" t="s">
        <v>26</v>
      </c>
      <c r="M5268" s="20">
        <v>15000000</v>
      </c>
      <c r="N5268" s="20">
        <v>378410542</v>
      </c>
      <c r="O5268" s="21">
        <f t="shared" si="246"/>
        <v>535539675.55689734</v>
      </c>
      <c r="P5268" s="22">
        <f t="shared" si="247"/>
        <v>2522.7369466666664</v>
      </c>
      <c r="Q5268" s="20">
        <f t="shared" si="248"/>
        <v>175759657.22248027</v>
      </c>
      <c r="R5268" s="18" t="s">
        <v>14012</v>
      </c>
      <c r="S5268" s="18">
        <v>120</v>
      </c>
    </row>
    <row r="5269" spans="1:19" x14ac:dyDescent="0.25">
      <c r="A5269" s="18" t="s">
        <v>15590</v>
      </c>
      <c r="B5269" s="18" t="s">
        <v>2004</v>
      </c>
      <c r="C5269" s="18" t="s">
        <v>45</v>
      </c>
      <c r="D5269" s="18">
        <v>2008</v>
      </c>
      <c r="E5269" s="18">
        <f>VLOOKUP(D5269,'cpi roi'!A:C,2,FALSE)</f>
        <v>215.3</v>
      </c>
      <c r="F5269" s="18" t="s">
        <v>15591</v>
      </c>
      <c r="G5269" s="18">
        <v>5.5</v>
      </c>
      <c r="H5269" s="19">
        <v>81000</v>
      </c>
      <c r="I5269" s="18" t="s">
        <v>9216</v>
      </c>
      <c r="J5269" s="18" t="s">
        <v>10669</v>
      </c>
      <c r="K5269" s="18" t="s">
        <v>11255</v>
      </c>
      <c r="L5269" s="18" t="s">
        <v>34</v>
      </c>
      <c r="M5269" s="20">
        <v>25000000</v>
      </c>
      <c r="N5269" s="20">
        <v>70439696</v>
      </c>
      <c r="O5269" s="21">
        <f t="shared" si="246"/>
        <v>99688691.923827216</v>
      </c>
      <c r="P5269" s="22">
        <f t="shared" si="247"/>
        <v>281.75878399999999</v>
      </c>
      <c r="Q5269" s="20">
        <f t="shared" si="248"/>
        <v>32716997.677659079</v>
      </c>
      <c r="R5269" s="18" t="s">
        <v>35</v>
      </c>
      <c r="S5269" s="18">
        <v>97</v>
      </c>
    </row>
    <row r="5270" spans="1:19" x14ac:dyDescent="0.25">
      <c r="A5270" s="18" t="s">
        <v>15592</v>
      </c>
      <c r="B5270" s="18" t="s">
        <v>20</v>
      </c>
      <c r="C5270" s="18" t="s">
        <v>38</v>
      </c>
      <c r="D5270" s="18">
        <v>2008</v>
      </c>
      <c r="E5270" s="18">
        <f>VLOOKUP(D5270,'cpi roi'!A:C,2,FALSE)</f>
        <v>215.3</v>
      </c>
      <c r="F5270" s="18" t="s">
        <v>15570</v>
      </c>
      <c r="G5270" s="18">
        <v>7.3</v>
      </c>
      <c r="H5270" s="19">
        <v>241000</v>
      </c>
      <c r="I5270" s="18" t="s">
        <v>10083</v>
      </c>
      <c r="J5270" s="18" t="s">
        <v>10083</v>
      </c>
      <c r="K5270" s="18" t="s">
        <v>11444</v>
      </c>
      <c r="L5270" s="18" t="s">
        <v>26</v>
      </c>
      <c r="M5270" s="20">
        <v>18000000</v>
      </c>
      <c r="N5270" s="20">
        <v>25740863</v>
      </c>
      <c r="O5270" s="21">
        <f t="shared" si="246"/>
        <v>36429358.830004647</v>
      </c>
      <c r="P5270" s="22">
        <f t="shared" si="247"/>
        <v>143.00479444444446</v>
      </c>
      <c r="Q5270" s="20">
        <f t="shared" si="248"/>
        <v>11955811.890385509</v>
      </c>
      <c r="R5270" s="18" t="s">
        <v>27</v>
      </c>
      <c r="S5270" s="18">
        <v>114</v>
      </c>
    </row>
    <row r="5271" spans="1:19" x14ac:dyDescent="0.25">
      <c r="A5271" s="18" t="s">
        <v>15593</v>
      </c>
      <c r="B5271" s="18" t="s">
        <v>20</v>
      </c>
      <c r="C5271" s="18" t="s">
        <v>21</v>
      </c>
      <c r="D5271" s="18">
        <v>2008</v>
      </c>
      <c r="E5271" s="18">
        <f>VLOOKUP(D5271,'cpi roi'!A:C,2,FALSE)</f>
        <v>215.3</v>
      </c>
      <c r="F5271" s="18" t="s">
        <v>15594</v>
      </c>
      <c r="G5271" s="18">
        <v>8.1</v>
      </c>
      <c r="H5271" s="19">
        <v>734000</v>
      </c>
      <c r="I5271" s="18" t="s">
        <v>89</v>
      </c>
      <c r="J5271" s="18" t="s">
        <v>15595</v>
      </c>
      <c r="K5271" s="18" t="s">
        <v>89</v>
      </c>
      <c r="L5271" s="18" t="s">
        <v>5820</v>
      </c>
      <c r="M5271" s="20">
        <v>33000000</v>
      </c>
      <c r="N5271" s="20">
        <v>269958228</v>
      </c>
      <c r="O5271" s="21">
        <f t="shared" si="246"/>
        <v>382054213.05898744</v>
      </c>
      <c r="P5271" s="22">
        <f t="shared" si="247"/>
        <v>818.05523636363637</v>
      </c>
      <c r="Q5271" s="20">
        <f t="shared" si="248"/>
        <v>125387007.89595912</v>
      </c>
      <c r="R5271" s="18" t="s">
        <v>15596</v>
      </c>
      <c r="S5271" s="18">
        <v>116</v>
      </c>
    </row>
    <row r="5272" spans="1:19" x14ac:dyDescent="0.25">
      <c r="A5272" s="18" t="s">
        <v>15597</v>
      </c>
      <c r="B5272" s="18" t="s">
        <v>2004</v>
      </c>
      <c r="C5272" s="18" t="s">
        <v>67</v>
      </c>
      <c r="D5272" s="18">
        <v>2008</v>
      </c>
      <c r="E5272" s="18">
        <f>VLOOKUP(D5272,'cpi roi'!A:C,2,FALSE)</f>
        <v>215.3</v>
      </c>
      <c r="F5272" s="18" t="s">
        <v>15598</v>
      </c>
      <c r="G5272" s="18">
        <v>6.9</v>
      </c>
      <c r="H5272" s="19">
        <v>80000</v>
      </c>
      <c r="I5272" s="18" t="s">
        <v>15599</v>
      </c>
      <c r="J5272" s="18" t="s">
        <v>14266</v>
      </c>
      <c r="K5272" s="18" t="s">
        <v>14005</v>
      </c>
      <c r="L5272" s="18" t="s">
        <v>26</v>
      </c>
      <c r="M5272" s="20">
        <v>0</v>
      </c>
      <c r="N5272" s="20">
        <v>43343384</v>
      </c>
      <c r="O5272" s="21">
        <f t="shared" si="246"/>
        <v>61341054.829540178</v>
      </c>
      <c r="P5272" s="22">
        <f t="shared" si="247"/>
        <v>0</v>
      </c>
      <c r="Q5272" s="20">
        <f t="shared" si="248"/>
        <v>20131622.851834647</v>
      </c>
      <c r="R5272" s="18" t="s">
        <v>15018</v>
      </c>
      <c r="S5272" s="18">
        <v>110</v>
      </c>
    </row>
    <row r="5273" spans="1:19" x14ac:dyDescent="0.25">
      <c r="A5273" s="18" t="s">
        <v>15600</v>
      </c>
      <c r="B5273" s="18" t="s">
        <v>20</v>
      </c>
      <c r="C5273" s="18" t="s">
        <v>21</v>
      </c>
      <c r="D5273" s="18">
        <v>2008</v>
      </c>
      <c r="E5273" s="18">
        <f>VLOOKUP(D5273,'cpi roi'!A:C,2,FALSE)</f>
        <v>215.3</v>
      </c>
      <c r="F5273" s="18" t="s">
        <v>15558</v>
      </c>
      <c r="G5273" s="18">
        <v>7.6</v>
      </c>
      <c r="H5273" s="19">
        <v>234000</v>
      </c>
      <c r="I5273" s="18" t="s">
        <v>11360</v>
      </c>
      <c r="J5273" s="18" t="s">
        <v>2967</v>
      </c>
      <c r="K5273" s="18" t="s">
        <v>10492</v>
      </c>
      <c r="L5273" s="18" t="s">
        <v>5820</v>
      </c>
      <c r="M5273" s="20">
        <v>32000000</v>
      </c>
      <c r="N5273" s="20">
        <v>108902486</v>
      </c>
      <c r="O5273" s="21">
        <f t="shared" si="246"/>
        <v>154122561.4686484</v>
      </c>
      <c r="P5273" s="22">
        <f t="shared" si="247"/>
        <v>340.32026874999997</v>
      </c>
      <c r="Q5273" s="20">
        <f t="shared" si="248"/>
        <v>50581739.897817001</v>
      </c>
      <c r="R5273" s="18" t="s">
        <v>13871</v>
      </c>
      <c r="S5273" s="18">
        <v>124</v>
      </c>
    </row>
    <row r="5274" spans="1:19" x14ac:dyDescent="0.25">
      <c r="A5274" s="18" t="s">
        <v>15601</v>
      </c>
      <c r="B5274" s="18" t="s">
        <v>20</v>
      </c>
      <c r="C5274" s="18" t="s">
        <v>21</v>
      </c>
      <c r="D5274" s="18">
        <v>2008</v>
      </c>
      <c r="E5274" s="18">
        <f>VLOOKUP(D5274,'cpi roi'!A:C,2,FALSE)</f>
        <v>215.3</v>
      </c>
      <c r="F5274" s="18" t="s">
        <v>15602</v>
      </c>
      <c r="G5274" s="18">
        <v>7.5</v>
      </c>
      <c r="H5274" s="19">
        <v>430000</v>
      </c>
      <c r="I5274" s="18" t="s">
        <v>3889</v>
      </c>
      <c r="J5274" s="18" t="s">
        <v>15603</v>
      </c>
      <c r="K5274" s="18" t="s">
        <v>12746</v>
      </c>
      <c r="L5274" s="18" t="s">
        <v>34</v>
      </c>
      <c r="M5274" s="20">
        <v>15000000</v>
      </c>
      <c r="N5274" s="20">
        <v>49259766</v>
      </c>
      <c r="O5274" s="21">
        <f t="shared" si="246"/>
        <v>69714123.084997669</v>
      </c>
      <c r="P5274" s="22">
        <f t="shared" si="247"/>
        <v>328.39843999999999</v>
      </c>
      <c r="Q5274" s="20">
        <f t="shared" si="248"/>
        <v>22879594.054807246</v>
      </c>
      <c r="R5274" s="18" t="s">
        <v>15604</v>
      </c>
      <c r="S5274" s="18">
        <v>131</v>
      </c>
    </row>
    <row r="5275" spans="1:19" x14ac:dyDescent="0.25">
      <c r="A5275" s="18" t="s">
        <v>15605</v>
      </c>
      <c r="B5275" s="18" t="s">
        <v>20</v>
      </c>
      <c r="C5275" s="18" t="s">
        <v>38</v>
      </c>
      <c r="D5275" s="18">
        <v>2008</v>
      </c>
      <c r="E5275" s="18">
        <f>VLOOKUP(D5275,'cpi roi'!A:C,2,FALSE)</f>
        <v>215.3</v>
      </c>
      <c r="F5275" s="18" t="s">
        <v>15017</v>
      </c>
      <c r="G5275" s="18">
        <v>7</v>
      </c>
      <c r="H5275" s="19">
        <v>222000</v>
      </c>
      <c r="I5275" s="18" t="s">
        <v>766</v>
      </c>
      <c r="J5275" s="18" t="s">
        <v>15606</v>
      </c>
      <c r="K5275" s="18" t="s">
        <v>766</v>
      </c>
      <c r="L5275" s="18" t="s">
        <v>5820</v>
      </c>
      <c r="M5275" s="20">
        <v>50000000</v>
      </c>
      <c r="N5275" s="20">
        <v>113244290</v>
      </c>
      <c r="O5275" s="21">
        <f t="shared" si="246"/>
        <v>160267232.5267069</v>
      </c>
      <c r="P5275" s="22">
        <f t="shared" si="247"/>
        <v>226.48858000000001</v>
      </c>
      <c r="Q5275" s="20">
        <f t="shared" si="248"/>
        <v>52598369.71667441</v>
      </c>
      <c r="R5275" s="18" t="s">
        <v>14705</v>
      </c>
      <c r="S5275" s="18">
        <v>92</v>
      </c>
    </row>
    <row r="5276" spans="1:19" x14ac:dyDescent="0.25">
      <c r="A5276" s="18" t="s">
        <v>15607</v>
      </c>
      <c r="B5276" s="18" t="s">
        <v>20</v>
      </c>
      <c r="C5276" s="18" t="s">
        <v>56</v>
      </c>
      <c r="D5276" s="18">
        <v>2008</v>
      </c>
      <c r="E5276" s="18">
        <f>VLOOKUP(D5276,'cpi roi'!A:C,2,FALSE)</f>
        <v>215.3</v>
      </c>
      <c r="F5276" s="18" t="s">
        <v>15608</v>
      </c>
      <c r="G5276" s="18">
        <v>6.8</v>
      </c>
      <c r="H5276" s="19">
        <v>79000</v>
      </c>
      <c r="I5276" s="18" t="s">
        <v>15609</v>
      </c>
      <c r="J5276" s="18" t="s">
        <v>15609</v>
      </c>
      <c r="K5276" s="18" t="s">
        <v>15610</v>
      </c>
      <c r="L5276" s="18" t="s">
        <v>26</v>
      </c>
      <c r="M5276" s="20">
        <v>0</v>
      </c>
      <c r="N5276" s="20">
        <v>3984669</v>
      </c>
      <c r="O5276" s="21">
        <f t="shared" si="246"/>
        <v>5639241.2647468643</v>
      </c>
      <c r="P5276" s="22">
        <f t="shared" si="247"/>
        <v>0</v>
      </c>
      <c r="Q5276" s="20">
        <f t="shared" si="248"/>
        <v>1850751.9739897817</v>
      </c>
      <c r="R5276" s="18" t="s">
        <v>15611</v>
      </c>
      <c r="S5276" s="18">
        <v>91</v>
      </c>
    </row>
    <row r="5277" spans="1:19" x14ac:dyDescent="0.25">
      <c r="A5277" s="18" t="s">
        <v>15612</v>
      </c>
      <c r="B5277" s="18" t="s">
        <v>20</v>
      </c>
      <c r="C5277" s="18" t="s">
        <v>21</v>
      </c>
      <c r="D5277" s="18">
        <v>2008</v>
      </c>
      <c r="E5277" s="18">
        <f>VLOOKUP(D5277,'cpi roi'!A:C,2,FALSE)</f>
        <v>215.3</v>
      </c>
      <c r="F5277" s="18" t="s">
        <v>15537</v>
      </c>
      <c r="G5277" s="18">
        <v>5</v>
      </c>
      <c r="H5277" s="19">
        <v>199000</v>
      </c>
      <c r="I5277" s="18" t="s">
        <v>10478</v>
      </c>
      <c r="J5277" s="18" t="s">
        <v>10478</v>
      </c>
      <c r="K5277" s="18" t="s">
        <v>9041</v>
      </c>
      <c r="L5277" s="18" t="s">
        <v>34</v>
      </c>
      <c r="M5277" s="20">
        <v>48000000</v>
      </c>
      <c r="N5277" s="20">
        <v>163403799</v>
      </c>
      <c r="O5277" s="21">
        <f t="shared" si="246"/>
        <v>231254702.99721318</v>
      </c>
      <c r="P5277" s="22">
        <f t="shared" si="247"/>
        <v>340.42458125000002</v>
      </c>
      <c r="Q5277" s="20">
        <f t="shared" si="248"/>
        <v>75895865.768694848</v>
      </c>
      <c r="R5277" s="18" t="s">
        <v>184</v>
      </c>
      <c r="S5277" s="18">
        <v>91</v>
      </c>
    </row>
    <row r="5278" spans="1:19" x14ac:dyDescent="0.25">
      <c r="A5278" s="18" t="s">
        <v>15613</v>
      </c>
      <c r="B5278" s="18" t="s">
        <v>20</v>
      </c>
      <c r="C5278" s="18" t="s">
        <v>21</v>
      </c>
      <c r="D5278" s="18">
        <v>2008</v>
      </c>
      <c r="E5278" s="18">
        <f>VLOOKUP(D5278,'cpi roi'!A:C,2,FALSE)</f>
        <v>215.3</v>
      </c>
      <c r="F5278" s="18" t="s">
        <v>15558</v>
      </c>
      <c r="G5278" s="18">
        <v>7.9</v>
      </c>
      <c r="H5278" s="19">
        <v>294000</v>
      </c>
      <c r="I5278" s="18" t="s">
        <v>10208</v>
      </c>
      <c r="J5278" s="18" t="s">
        <v>15614</v>
      </c>
      <c r="K5278" s="18" t="s">
        <v>2791</v>
      </c>
      <c r="L5278" s="18" t="s">
        <v>34</v>
      </c>
      <c r="M5278" s="20">
        <v>6000000</v>
      </c>
      <c r="N5278" s="20">
        <v>44734660</v>
      </c>
      <c r="O5278" s="21">
        <f t="shared" si="246"/>
        <v>63310036.702275895</v>
      </c>
      <c r="P5278" s="22">
        <f t="shared" si="247"/>
        <v>745.57766666666669</v>
      </c>
      <c r="Q5278" s="20">
        <f t="shared" si="248"/>
        <v>20777826.288899209</v>
      </c>
      <c r="R5278" s="18" t="s">
        <v>15615</v>
      </c>
      <c r="S5278" s="18">
        <v>109</v>
      </c>
    </row>
    <row r="5279" spans="1:19" x14ac:dyDescent="0.25">
      <c r="A5279" s="18" t="s">
        <v>15616</v>
      </c>
      <c r="B5279" s="18" t="s">
        <v>2004</v>
      </c>
      <c r="C5279" s="18" t="s">
        <v>38</v>
      </c>
      <c r="D5279" s="18">
        <v>2008</v>
      </c>
      <c r="E5279" s="18">
        <f>VLOOKUP(D5279,'cpi roi'!A:C,2,FALSE)</f>
        <v>215.3</v>
      </c>
      <c r="F5279" s="18" t="s">
        <v>15510</v>
      </c>
      <c r="G5279" s="18">
        <v>7</v>
      </c>
      <c r="H5279" s="19">
        <v>379000</v>
      </c>
      <c r="I5279" s="18" t="s">
        <v>9387</v>
      </c>
      <c r="J5279" s="18" t="s">
        <v>15617</v>
      </c>
      <c r="K5279" s="18" t="s">
        <v>15618</v>
      </c>
      <c r="L5279" s="18" t="s">
        <v>34</v>
      </c>
      <c r="M5279" s="20">
        <v>25000000</v>
      </c>
      <c r="N5279" s="20">
        <v>172394180</v>
      </c>
      <c r="O5279" s="21">
        <f t="shared" si="246"/>
        <v>243978200.86391082</v>
      </c>
      <c r="P5279" s="22">
        <f t="shared" si="247"/>
        <v>689.57672000000002</v>
      </c>
      <c r="Q5279" s="20">
        <f t="shared" si="248"/>
        <v>80071611.704598233</v>
      </c>
      <c r="R5279" s="18" t="s">
        <v>48</v>
      </c>
      <c r="S5279" s="18">
        <v>85</v>
      </c>
    </row>
    <row r="5280" spans="1:19" x14ac:dyDescent="0.25">
      <c r="A5280" s="18" t="s">
        <v>15619</v>
      </c>
      <c r="B5280" s="18" t="s">
        <v>20</v>
      </c>
      <c r="C5280" s="18" t="s">
        <v>67</v>
      </c>
      <c r="D5280" s="18">
        <v>2008</v>
      </c>
      <c r="E5280" s="18">
        <f>VLOOKUP(D5280,'cpi roi'!A:C,2,FALSE)</f>
        <v>215.3</v>
      </c>
      <c r="F5280" s="18" t="s">
        <v>15570</v>
      </c>
      <c r="G5280" s="18">
        <v>7.7</v>
      </c>
      <c r="H5280" s="19">
        <v>244000</v>
      </c>
      <c r="I5280" s="18" t="s">
        <v>89</v>
      </c>
      <c r="J5280" s="18" t="s">
        <v>15620</v>
      </c>
      <c r="K5280" s="18" t="s">
        <v>11976</v>
      </c>
      <c r="L5280" s="18" t="s">
        <v>34</v>
      </c>
      <c r="M5280" s="20">
        <v>55000000</v>
      </c>
      <c r="N5280" s="20">
        <v>113398237</v>
      </c>
      <c r="O5280" s="21">
        <f t="shared" si="246"/>
        <v>160485103.64096609</v>
      </c>
      <c r="P5280" s="22">
        <f t="shared" si="247"/>
        <v>206.17861272727271</v>
      </c>
      <c r="Q5280" s="20">
        <f t="shared" si="248"/>
        <v>52669873.200185783</v>
      </c>
      <c r="R5280" s="18" t="s">
        <v>4881</v>
      </c>
      <c r="S5280" s="18">
        <v>141</v>
      </c>
    </row>
    <row r="5281" spans="1:19" x14ac:dyDescent="0.25">
      <c r="A5281" s="18" t="s">
        <v>15621</v>
      </c>
      <c r="B5281" s="18" t="s">
        <v>2004</v>
      </c>
      <c r="C5281" s="18" t="s">
        <v>38</v>
      </c>
      <c r="D5281" s="18">
        <v>2008</v>
      </c>
      <c r="E5281" s="18">
        <f>VLOOKUP(D5281,'cpi roi'!A:C,2,FALSE)</f>
        <v>215.3</v>
      </c>
      <c r="F5281" s="18" t="s">
        <v>15449</v>
      </c>
      <c r="G5281" s="18">
        <v>6.6</v>
      </c>
      <c r="H5281" s="19">
        <v>180000</v>
      </c>
      <c r="I5281" s="18" t="s">
        <v>12714</v>
      </c>
      <c r="J5281" s="18" t="s">
        <v>15622</v>
      </c>
      <c r="K5281" s="18" t="s">
        <v>12997</v>
      </c>
      <c r="L5281" s="18" t="s">
        <v>34</v>
      </c>
      <c r="M5281" s="20">
        <v>80000000</v>
      </c>
      <c r="N5281" s="20">
        <v>178767383</v>
      </c>
      <c r="O5281" s="21">
        <f t="shared" si="246"/>
        <v>252997777.98467255</v>
      </c>
      <c r="P5281" s="22">
        <f t="shared" si="247"/>
        <v>223.45922874999999</v>
      </c>
      <c r="Q5281" s="20">
        <f t="shared" si="248"/>
        <v>83031761.727821648</v>
      </c>
      <c r="R5281" s="18" t="s">
        <v>9689</v>
      </c>
      <c r="S5281" s="18">
        <v>118</v>
      </c>
    </row>
    <row r="5282" spans="1:19" x14ac:dyDescent="0.25">
      <c r="A5282" s="18" t="s">
        <v>15623</v>
      </c>
      <c r="B5282" s="18" t="s">
        <v>20</v>
      </c>
      <c r="C5282" s="18" t="s">
        <v>29</v>
      </c>
      <c r="D5282" s="18">
        <v>2008</v>
      </c>
      <c r="E5282" s="18">
        <f>VLOOKUP(D5282,'cpi roi'!A:C,2,FALSE)</f>
        <v>215.3</v>
      </c>
      <c r="F5282" s="18" t="s">
        <v>15624</v>
      </c>
      <c r="G5282" s="18">
        <v>5.9</v>
      </c>
      <c r="H5282" s="19">
        <v>72000</v>
      </c>
      <c r="I5282" s="18" t="s">
        <v>15625</v>
      </c>
      <c r="J5282" s="18" t="s">
        <v>10265</v>
      </c>
      <c r="K5282" s="18" t="s">
        <v>15626</v>
      </c>
      <c r="L5282" s="18" t="s">
        <v>34</v>
      </c>
      <c r="M5282" s="20">
        <v>8000000</v>
      </c>
      <c r="N5282" s="20">
        <v>22818256</v>
      </c>
      <c r="O5282" s="21">
        <f t="shared" si="246"/>
        <v>32293184.408732001</v>
      </c>
      <c r="P5282" s="22">
        <f t="shared" si="247"/>
        <v>285.22820000000002</v>
      </c>
      <c r="Q5282" s="20">
        <f t="shared" si="248"/>
        <v>10598353.924756154</v>
      </c>
      <c r="R5282" s="18" t="s">
        <v>9689</v>
      </c>
      <c r="S5282" s="18">
        <v>90</v>
      </c>
    </row>
    <row r="5283" spans="1:19" x14ac:dyDescent="0.25">
      <c r="A5283" s="18" t="s">
        <v>15627</v>
      </c>
      <c r="B5283" s="18" t="s">
        <v>2004</v>
      </c>
      <c r="C5283" s="18" t="s">
        <v>67</v>
      </c>
      <c r="D5283" s="18">
        <v>2008</v>
      </c>
      <c r="E5283" s="18">
        <f>VLOOKUP(D5283,'cpi roi'!A:C,2,FALSE)</f>
        <v>215.3</v>
      </c>
      <c r="F5283" s="18" t="s">
        <v>14770</v>
      </c>
      <c r="G5283" s="18">
        <v>6.7</v>
      </c>
      <c r="H5283" s="19">
        <v>107000</v>
      </c>
      <c r="I5283" s="18" t="s">
        <v>15628</v>
      </c>
      <c r="J5283" s="18" t="s">
        <v>14546</v>
      </c>
      <c r="K5283" s="18" t="s">
        <v>11408</v>
      </c>
      <c r="L5283" s="18" t="s">
        <v>26</v>
      </c>
      <c r="M5283" s="20">
        <v>35000000</v>
      </c>
      <c r="N5283" s="20">
        <v>78201830</v>
      </c>
      <c r="O5283" s="21">
        <f t="shared" si="246"/>
        <v>110673932.19228983</v>
      </c>
      <c r="P5283" s="22">
        <f t="shared" si="247"/>
        <v>223.43380000000002</v>
      </c>
      <c r="Q5283" s="20">
        <f t="shared" si="248"/>
        <v>36322261.960055739</v>
      </c>
      <c r="R5283" s="18" t="s">
        <v>35</v>
      </c>
      <c r="S5283" s="18">
        <v>115</v>
      </c>
    </row>
    <row r="5284" spans="1:19" x14ac:dyDescent="0.25">
      <c r="A5284" s="18">
        <v>21</v>
      </c>
      <c r="B5284" s="18" t="s">
        <v>2004</v>
      </c>
      <c r="C5284" s="18" t="s">
        <v>108</v>
      </c>
      <c r="D5284" s="18">
        <v>2008</v>
      </c>
      <c r="E5284" s="18">
        <f>VLOOKUP(D5284,'cpi roi'!A:C,2,FALSE)</f>
        <v>215.3</v>
      </c>
      <c r="F5284" s="18" t="s">
        <v>15629</v>
      </c>
      <c r="G5284" s="18">
        <v>6.8</v>
      </c>
      <c r="H5284" s="19">
        <v>235000</v>
      </c>
      <c r="I5284" s="18" t="s">
        <v>11826</v>
      </c>
      <c r="J5284" s="18" t="s">
        <v>11481</v>
      </c>
      <c r="K5284" s="18" t="s">
        <v>15630</v>
      </c>
      <c r="L5284" s="18" t="s">
        <v>34</v>
      </c>
      <c r="M5284" s="20">
        <v>35000000</v>
      </c>
      <c r="N5284" s="20">
        <v>159808370</v>
      </c>
      <c r="O5284" s="21">
        <f t="shared" si="246"/>
        <v>226166327.63121226</v>
      </c>
      <c r="P5284" s="22">
        <f t="shared" si="247"/>
        <v>456.59534285714284</v>
      </c>
      <c r="Q5284" s="20">
        <f t="shared" si="248"/>
        <v>74225903.390617743</v>
      </c>
      <c r="R5284" s="18" t="s">
        <v>35</v>
      </c>
      <c r="S5284" s="18">
        <v>123</v>
      </c>
    </row>
    <row r="5285" spans="1:19" x14ac:dyDescent="0.25">
      <c r="A5285" s="18" t="s">
        <v>15631</v>
      </c>
      <c r="B5285" s="18" t="s">
        <v>2004</v>
      </c>
      <c r="C5285" s="18" t="s">
        <v>38</v>
      </c>
      <c r="D5285" s="18">
        <v>2008</v>
      </c>
      <c r="E5285" s="18">
        <f>VLOOKUP(D5285,'cpi roi'!A:C,2,FALSE)</f>
        <v>215.3</v>
      </c>
      <c r="F5285" s="18" t="s">
        <v>15632</v>
      </c>
      <c r="G5285" s="18">
        <v>6.6</v>
      </c>
      <c r="H5285" s="19">
        <v>98000</v>
      </c>
      <c r="I5285" s="18" t="s">
        <v>14339</v>
      </c>
      <c r="J5285" s="18" t="s">
        <v>9320</v>
      </c>
      <c r="K5285" s="18" t="s">
        <v>15633</v>
      </c>
      <c r="L5285" s="18" t="s">
        <v>34</v>
      </c>
      <c r="M5285" s="20">
        <v>20000000</v>
      </c>
      <c r="N5285" s="20">
        <v>41627431</v>
      </c>
      <c r="O5285" s="21">
        <f t="shared" si="246"/>
        <v>58912578.846725501</v>
      </c>
      <c r="P5285" s="22">
        <f t="shared" si="247"/>
        <v>208.13715500000001</v>
      </c>
      <c r="Q5285" s="20">
        <f t="shared" si="248"/>
        <v>19334617.27821644</v>
      </c>
      <c r="R5285" s="18" t="s">
        <v>10085</v>
      </c>
      <c r="S5285" s="18">
        <v>113</v>
      </c>
    </row>
    <row r="5286" spans="1:19" x14ac:dyDescent="0.25">
      <c r="A5286" s="18" t="s">
        <v>15634</v>
      </c>
      <c r="B5286" s="18" t="s">
        <v>2004</v>
      </c>
      <c r="C5286" s="18" t="s">
        <v>38</v>
      </c>
      <c r="D5286" s="18">
        <v>2008</v>
      </c>
      <c r="E5286" s="18">
        <f>VLOOKUP(D5286,'cpi roi'!A:C,2,FALSE)</f>
        <v>215.3</v>
      </c>
      <c r="F5286" s="18" t="s">
        <v>15635</v>
      </c>
      <c r="G5286" s="18">
        <v>5.2</v>
      </c>
      <c r="H5286" s="19">
        <v>154000</v>
      </c>
      <c r="I5286" s="18" t="s">
        <v>2487</v>
      </c>
      <c r="J5286" s="18" t="s">
        <v>13122</v>
      </c>
      <c r="K5286" s="18" t="s">
        <v>6932</v>
      </c>
      <c r="L5286" s="18" t="s">
        <v>34</v>
      </c>
      <c r="M5286" s="20">
        <v>145000000</v>
      </c>
      <c r="N5286" s="20">
        <v>403449830</v>
      </c>
      <c r="O5286" s="21">
        <f t="shared" si="246"/>
        <v>570976141.20297253</v>
      </c>
      <c r="P5286" s="22">
        <f t="shared" si="247"/>
        <v>278.24126206896551</v>
      </c>
      <c r="Q5286" s="20">
        <f t="shared" si="248"/>
        <v>187389609.84672549</v>
      </c>
      <c r="R5286" s="18" t="s">
        <v>65</v>
      </c>
      <c r="S5286" s="18">
        <v>112</v>
      </c>
    </row>
    <row r="5287" spans="1:19" x14ac:dyDescent="0.25">
      <c r="A5287" s="18" t="s">
        <v>15636</v>
      </c>
      <c r="B5287" s="18" t="s">
        <v>2004</v>
      </c>
      <c r="C5287" s="18" t="s">
        <v>38</v>
      </c>
      <c r="D5287" s="18">
        <v>2008</v>
      </c>
      <c r="E5287" s="18">
        <f>VLOOKUP(D5287,'cpi roi'!A:C,2,FALSE)</f>
        <v>215.3</v>
      </c>
      <c r="F5287" s="18" t="s">
        <v>15637</v>
      </c>
      <c r="G5287" s="18">
        <v>6.4</v>
      </c>
      <c r="H5287" s="19">
        <v>454000</v>
      </c>
      <c r="I5287" s="18" t="s">
        <v>6749</v>
      </c>
      <c r="J5287" s="18" t="s">
        <v>15638</v>
      </c>
      <c r="K5287" s="18" t="s">
        <v>7640</v>
      </c>
      <c r="L5287" s="18" t="s">
        <v>34</v>
      </c>
      <c r="M5287" s="20">
        <v>150000000</v>
      </c>
      <c r="N5287" s="20">
        <v>629443428</v>
      </c>
      <c r="O5287" s="21">
        <f t="shared" si="246"/>
        <v>890810090.62517416</v>
      </c>
      <c r="P5287" s="22">
        <f t="shared" si="247"/>
        <v>419.62895199999997</v>
      </c>
      <c r="Q5287" s="20">
        <f t="shared" si="248"/>
        <v>292356445.88945657</v>
      </c>
      <c r="R5287" s="18" t="s">
        <v>35</v>
      </c>
      <c r="S5287" s="18">
        <v>92</v>
      </c>
    </row>
    <row r="5288" spans="1:19" x14ac:dyDescent="0.25">
      <c r="A5288" s="18" t="s">
        <v>15639</v>
      </c>
      <c r="B5288" s="18" t="s">
        <v>37</v>
      </c>
      <c r="C5288" s="18" t="s">
        <v>38</v>
      </c>
      <c r="D5288" s="18">
        <v>2008</v>
      </c>
      <c r="E5288" s="18">
        <f>VLOOKUP(D5288,'cpi roi'!A:C,2,FALSE)</f>
        <v>215.3</v>
      </c>
      <c r="F5288" s="18" t="s">
        <v>15640</v>
      </c>
      <c r="G5288" s="18">
        <v>5.8</v>
      </c>
      <c r="H5288" s="19">
        <v>116000</v>
      </c>
      <c r="I5288" s="18" t="s">
        <v>15641</v>
      </c>
      <c r="J5288" s="18" t="s">
        <v>15642</v>
      </c>
      <c r="K5288" s="18" t="s">
        <v>6932</v>
      </c>
      <c r="L5288" s="18" t="s">
        <v>34</v>
      </c>
      <c r="M5288" s="20">
        <v>60000000</v>
      </c>
      <c r="N5288" s="20">
        <v>244232688</v>
      </c>
      <c r="O5288" s="21">
        <f t="shared" si="246"/>
        <v>345646539.86809105</v>
      </c>
      <c r="P5288" s="22">
        <f t="shared" si="247"/>
        <v>407.05448000000001</v>
      </c>
      <c r="Q5288" s="20">
        <f t="shared" si="248"/>
        <v>113438313.05155596</v>
      </c>
      <c r="R5288" s="18" t="s">
        <v>2031</v>
      </c>
      <c r="S5288" s="18">
        <v>93</v>
      </c>
    </row>
    <row r="5289" spans="1:19" x14ac:dyDescent="0.25">
      <c r="A5289" s="18" t="s">
        <v>15643</v>
      </c>
      <c r="B5289" s="18" t="s">
        <v>20</v>
      </c>
      <c r="C5289" s="18" t="s">
        <v>1209</v>
      </c>
      <c r="D5289" s="18">
        <v>2008</v>
      </c>
      <c r="E5289" s="18">
        <f>VLOOKUP(D5289,'cpi roi'!A:C,2,FALSE)</f>
        <v>215.3</v>
      </c>
      <c r="F5289" s="18" t="s">
        <v>15644</v>
      </c>
      <c r="G5289" s="18">
        <v>7.4</v>
      </c>
      <c r="H5289" s="19">
        <v>76000</v>
      </c>
      <c r="I5289" s="18" t="s">
        <v>15645</v>
      </c>
      <c r="J5289" s="18" t="s">
        <v>15645</v>
      </c>
      <c r="K5289" s="18" t="s">
        <v>4036</v>
      </c>
      <c r="L5289" s="18" t="s">
        <v>34</v>
      </c>
      <c r="M5289" s="20">
        <v>2900000</v>
      </c>
      <c r="N5289" s="20">
        <v>0</v>
      </c>
      <c r="O5289" s="21">
        <f t="shared" si="246"/>
        <v>0</v>
      </c>
      <c r="P5289" s="22">
        <f t="shared" si="247"/>
        <v>0</v>
      </c>
      <c r="Q5289" s="20">
        <f t="shared" si="248"/>
        <v>0</v>
      </c>
      <c r="R5289" s="18" t="s">
        <v>15646</v>
      </c>
      <c r="S5289" s="18">
        <v>104</v>
      </c>
    </row>
    <row r="5290" spans="1:19" x14ac:dyDescent="0.25">
      <c r="A5290" s="18" t="s">
        <v>15647</v>
      </c>
      <c r="B5290" s="18" t="s">
        <v>37</v>
      </c>
      <c r="C5290" s="18" t="s">
        <v>394</v>
      </c>
      <c r="D5290" s="18">
        <v>2008</v>
      </c>
      <c r="E5290" s="18">
        <f>VLOOKUP(D5290,'cpi roi'!A:C,2,FALSE)</f>
        <v>215.3</v>
      </c>
      <c r="F5290" s="18" t="s">
        <v>15532</v>
      </c>
      <c r="G5290" s="18">
        <v>6.8</v>
      </c>
      <c r="H5290" s="19">
        <v>196000</v>
      </c>
      <c r="I5290" s="18" t="s">
        <v>15648</v>
      </c>
      <c r="J5290" s="18" t="s">
        <v>15412</v>
      </c>
      <c r="K5290" s="18" t="s">
        <v>164</v>
      </c>
      <c r="L5290" s="18" t="s">
        <v>34</v>
      </c>
      <c r="M5290" s="20">
        <v>150000000</v>
      </c>
      <c r="N5290" s="20">
        <v>309979994</v>
      </c>
      <c r="O5290" s="21">
        <f t="shared" si="246"/>
        <v>438694399.31165814</v>
      </c>
      <c r="P5290" s="22">
        <f t="shared" si="247"/>
        <v>206.65332933333335</v>
      </c>
      <c r="Q5290" s="20">
        <f t="shared" si="248"/>
        <v>143975844.86762658</v>
      </c>
      <c r="R5290" s="18" t="s">
        <v>616</v>
      </c>
      <c r="S5290" s="18">
        <v>96</v>
      </c>
    </row>
    <row r="5291" spans="1:19" x14ac:dyDescent="0.25">
      <c r="A5291" s="18" t="s">
        <v>15649</v>
      </c>
      <c r="B5291" s="18" t="s">
        <v>20</v>
      </c>
      <c r="C5291" s="18" t="s">
        <v>45</v>
      </c>
      <c r="D5291" s="18">
        <v>2008</v>
      </c>
      <c r="E5291" s="18">
        <f>VLOOKUP(D5291,'cpi roi'!A:C,2,FALSE)</f>
        <v>215.3</v>
      </c>
      <c r="F5291" s="18" t="s">
        <v>15650</v>
      </c>
      <c r="G5291" s="18">
        <v>6.5</v>
      </c>
      <c r="H5291" s="19">
        <v>85000</v>
      </c>
      <c r="I5291" s="18" t="s">
        <v>15651</v>
      </c>
      <c r="J5291" s="18" t="s">
        <v>15651</v>
      </c>
      <c r="K5291" s="18" t="s">
        <v>15652</v>
      </c>
      <c r="L5291" s="18" t="s">
        <v>34</v>
      </c>
      <c r="M5291" s="20">
        <v>19000000</v>
      </c>
      <c r="N5291" s="20">
        <v>18755936</v>
      </c>
      <c r="O5291" s="21">
        <f t="shared" si="246"/>
        <v>26544048.765443567</v>
      </c>
      <c r="P5291" s="22">
        <f t="shared" si="247"/>
        <v>98.715452631578955</v>
      </c>
      <c r="Q5291" s="20">
        <f t="shared" si="248"/>
        <v>8711535.5318160709</v>
      </c>
      <c r="R5291" s="18" t="s">
        <v>10085</v>
      </c>
      <c r="S5291" s="18">
        <v>109</v>
      </c>
    </row>
    <row r="5292" spans="1:19" x14ac:dyDescent="0.25">
      <c r="A5292" s="18" t="s">
        <v>15653</v>
      </c>
      <c r="B5292" s="18" t="s">
        <v>20</v>
      </c>
      <c r="C5292" s="18" t="s">
        <v>38</v>
      </c>
      <c r="D5292" s="18">
        <v>2008</v>
      </c>
      <c r="E5292" s="18">
        <f>VLOOKUP(D5292,'cpi roi'!A:C,2,FALSE)</f>
        <v>215.3</v>
      </c>
      <c r="F5292" s="18" t="s">
        <v>15591</v>
      </c>
      <c r="G5292" s="18">
        <v>6.3</v>
      </c>
      <c r="H5292" s="19">
        <v>201000</v>
      </c>
      <c r="I5292" s="18" t="s">
        <v>8485</v>
      </c>
      <c r="J5292" s="18" t="s">
        <v>8485</v>
      </c>
      <c r="K5292" s="18" t="s">
        <v>11243</v>
      </c>
      <c r="L5292" s="18" t="s">
        <v>34</v>
      </c>
      <c r="M5292" s="20">
        <v>45000000</v>
      </c>
      <c r="N5292" s="20">
        <v>76014335</v>
      </c>
      <c r="O5292" s="21">
        <f t="shared" si="246"/>
        <v>107578113.67626567</v>
      </c>
      <c r="P5292" s="22">
        <f t="shared" si="247"/>
        <v>168.92074444444444</v>
      </c>
      <c r="Q5292" s="20">
        <f t="shared" si="248"/>
        <v>35306240.130051091</v>
      </c>
      <c r="R5292" s="18" t="s">
        <v>65</v>
      </c>
      <c r="S5292" s="18">
        <v>105</v>
      </c>
    </row>
    <row r="5293" spans="1:19" x14ac:dyDescent="0.25">
      <c r="A5293" s="18" t="s">
        <v>15654</v>
      </c>
      <c r="B5293" s="18" t="s">
        <v>37</v>
      </c>
      <c r="C5293" s="18" t="s">
        <v>38</v>
      </c>
      <c r="D5293" s="18">
        <v>2008</v>
      </c>
      <c r="E5293" s="18">
        <f>VLOOKUP(D5293,'cpi roi'!A:C,2,FALSE)</f>
        <v>215.3</v>
      </c>
      <c r="F5293" s="18" t="s">
        <v>15655</v>
      </c>
      <c r="G5293" s="18">
        <v>6.5</v>
      </c>
      <c r="H5293" s="19">
        <v>199000</v>
      </c>
      <c r="I5293" s="18" t="s">
        <v>11853</v>
      </c>
      <c r="J5293" s="18" t="s">
        <v>11853</v>
      </c>
      <c r="K5293" s="18" t="s">
        <v>15656</v>
      </c>
      <c r="L5293" s="18" t="s">
        <v>34</v>
      </c>
      <c r="M5293" s="20">
        <v>225000000</v>
      </c>
      <c r="N5293" s="20">
        <v>419665568</v>
      </c>
      <c r="O5293" s="21">
        <f t="shared" si="246"/>
        <v>593925213.97863448</v>
      </c>
      <c r="P5293" s="22">
        <f t="shared" si="247"/>
        <v>186.51803022222222</v>
      </c>
      <c r="Q5293" s="20">
        <f t="shared" si="248"/>
        <v>194921304.22666046</v>
      </c>
      <c r="R5293" s="18" t="s">
        <v>1729</v>
      </c>
      <c r="S5293" s="18">
        <v>150</v>
      </c>
    </row>
    <row r="5294" spans="1:19" x14ac:dyDescent="0.25">
      <c r="A5294" s="18" t="s">
        <v>15657</v>
      </c>
      <c r="B5294" s="18" t="s">
        <v>20</v>
      </c>
      <c r="C5294" s="18" t="s">
        <v>38</v>
      </c>
      <c r="D5294" s="18">
        <v>2008</v>
      </c>
      <c r="E5294" s="18">
        <f>VLOOKUP(D5294,'cpi roi'!A:C,2,FALSE)</f>
        <v>215.3</v>
      </c>
      <c r="F5294" s="18" t="s">
        <v>15658</v>
      </c>
      <c r="G5294" s="18">
        <v>6.9</v>
      </c>
      <c r="H5294" s="19">
        <v>322000</v>
      </c>
      <c r="I5294" s="18" t="s">
        <v>13356</v>
      </c>
      <c r="J5294" s="18" t="s">
        <v>15032</v>
      </c>
      <c r="K5294" s="18" t="s">
        <v>15032</v>
      </c>
      <c r="L5294" s="18" t="s">
        <v>34</v>
      </c>
      <c r="M5294" s="20">
        <v>27000000</v>
      </c>
      <c r="N5294" s="20">
        <v>101624843</v>
      </c>
      <c r="O5294" s="21">
        <f t="shared" si="246"/>
        <v>143822989.60566652</v>
      </c>
      <c r="P5294" s="22">
        <f t="shared" si="247"/>
        <v>376.38830740740741</v>
      </c>
      <c r="Q5294" s="20">
        <f t="shared" si="248"/>
        <v>47201506.270320483</v>
      </c>
      <c r="R5294" s="18" t="s">
        <v>35</v>
      </c>
      <c r="S5294" s="18">
        <v>111</v>
      </c>
    </row>
    <row r="5295" spans="1:19" x14ac:dyDescent="0.25">
      <c r="A5295" s="18" t="s">
        <v>15659</v>
      </c>
      <c r="B5295" s="18" t="s">
        <v>2004</v>
      </c>
      <c r="C5295" s="18" t="s">
        <v>21</v>
      </c>
      <c r="D5295" s="18">
        <v>2008</v>
      </c>
      <c r="E5295" s="18">
        <f>VLOOKUP(D5295,'cpi roi'!A:C,2,FALSE)</f>
        <v>215.3</v>
      </c>
      <c r="F5295" s="18" t="s">
        <v>15660</v>
      </c>
      <c r="G5295" s="18">
        <v>7.8</v>
      </c>
      <c r="H5295" s="19">
        <v>196000</v>
      </c>
      <c r="I5295" s="18" t="s">
        <v>7329</v>
      </c>
      <c r="J5295" s="18" t="s">
        <v>15661</v>
      </c>
      <c r="K5295" s="18" t="s">
        <v>15662</v>
      </c>
      <c r="L5295" s="18" t="s">
        <v>26</v>
      </c>
      <c r="M5295" s="20">
        <v>12500000</v>
      </c>
      <c r="N5295" s="20">
        <v>40416563</v>
      </c>
      <c r="O5295" s="21">
        <f t="shared" si="246"/>
        <v>57198916.609846726</v>
      </c>
      <c r="P5295" s="22">
        <f t="shared" si="247"/>
        <v>323.33250399999997</v>
      </c>
      <c r="Q5295" s="20">
        <f t="shared" si="248"/>
        <v>18772207.617278215</v>
      </c>
      <c r="R5295" s="18" t="s">
        <v>3747</v>
      </c>
      <c r="S5295" s="18">
        <v>94</v>
      </c>
    </row>
    <row r="5296" spans="1:19" x14ac:dyDescent="0.25">
      <c r="A5296" s="18" t="s">
        <v>15663</v>
      </c>
      <c r="B5296" s="18" t="s">
        <v>2004</v>
      </c>
      <c r="C5296" s="18" t="s">
        <v>21</v>
      </c>
      <c r="D5296" s="18">
        <v>2008</v>
      </c>
      <c r="E5296" s="18">
        <f>VLOOKUP(D5296,'cpi roi'!A:C,2,FALSE)</f>
        <v>215.3</v>
      </c>
      <c r="F5296" s="18" t="s">
        <v>15560</v>
      </c>
      <c r="G5296" s="18">
        <v>7.1</v>
      </c>
      <c r="H5296" s="19">
        <v>233000</v>
      </c>
      <c r="I5296" s="18" t="s">
        <v>8462</v>
      </c>
      <c r="J5296" s="18" t="s">
        <v>8463</v>
      </c>
      <c r="K5296" s="18" t="s">
        <v>1483</v>
      </c>
      <c r="L5296" s="18" t="s">
        <v>34</v>
      </c>
      <c r="M5296" s="20">
        <v>75000000</v>
      </c>
      <c r="N5296" s="20">
        <v>201545517</v>
      </c>
      <c r="O5296" s="21">
        <f t="shared" si="246"/>
        <v>285234180.35253137</v>
      </c>
      <c r="P5296" s="22">
        <f t="shared" si="247"/>
        <v>268.72735599999999</v>
      </c>
      <c r="Q5296" s="20">
        <f t="shared" si="248"/>
        <v>93611480.260102183</v>
      </c>
      <c r="R5296" s="18" t="s">
        <v>122</v>
      </c>
      <c r="S5296" s="18">
        <v>121</v>
      </c>
    </row>
    <row r="5297" spans="1:19" x14ac:dyDescent="0.25">
      <c r="A5297" s="18" t="s">
        <v>15664</v>
      </c>
      <c r="B5297" s="18" t="s">
        <v>2004</v>
      </c>
      <c r="C5297" s="18" t="s">
        <v>45</v>
      </c>
      <c r="D5297" s="18">
        <v>2008</v>
      </c>
      <c r="E5297" s="18">
        <f>VLOOKUP(D5297,'cpi roi'!A:C,2,FALSE)</f>
        <v>215.3</v>
      </c>
      <c r="F5297" s="18" t="s">
        <v>15510</v>
      </c>
      <c r="G5297" s="18">
        <v>6.1</v>
      </c>
      <c r="H5297" s="19">
        <v>157000</v>
      </c>
      <c r="I5297" s="18" t="s">
        <v>14626</v>
      </c>
      <c r="J5297" s="18" t="s">
        <v>13911</v>
      </c>
      <c r="K5297" s="18" t="s">
        <v>15665</v>
      </c>
      <c r="L5297" s="18" t="s">
        <v>34</v>
      </c>
      <c r="M5297" s="20">
        <v>30000000</v>
      </c>
      <c r="N5297" s="20">
        <v>162655351</v>
      </c>
      <c r="O5297" s="21">
        <f t="shared" si="246"/>
        <v>230195473.52392012</v>
      </c>
      <c r="P5297" s="22">
        <f t="shared" si="247"/>
        <v>542.1845033333334</v>
      </c>
      <c r="Q5297" s="20">
        <f t="shared" si="248"/>
        <v>75548235.48536925</v>
      </c>
      <c r="R5297" s="18" t="s">
        <v>9112</v>
      </c>
      <c r="S5297" s="18">
        <v>111</v>
      </c>
    </row>
    <row r="5298" spans="1:19" x14ac:dyDescent="0.25">
      <c r="A5298" s="18" t="s">
        <v>15666</v>
      </c>
      <c r="B5298" s="18" t="s">
        <v>20</v>
      </c>
      <c r="C5298" s="18" t="s">
        <v>108</v>
      </c>
      <c r="D5298" s="18">
        <v>2008</v>
      </c>
      <c r="E5298" s="18">
        <f>VLOOKUP(D5298,'cpi roi'!A:C,2,FALSE)</f>
        <v>215.3</v>
      </c>
      <c r="F5298" s="18" t="s">
        <v>15667</v>
      </c>
      <c r="G5298" s="18">
        <v>7.9</v>
      </c>
      <c r="H5298" s="19">
        <v>208000</v>
      </c>
      <c r="I5298" s="18" t="s">
        <v>15668</v>
      </c>
      <c r="J5298" s="18" t="s">
        <v>15669</v>
      </c>
      <c r="K5298" s="18" t="s">
        <v>15670</v>
      </c>
      <c r="L5298" s="18" t="s">
        <v>1098</v>
      </c>
      <c r="M5298" s="20">
        <v>4000000</v>
      </c>
      <c r="N5298" s="20">
        <v>11227336</v>
      </c>
      <c r="O5298" s="21">
        <f t="shared" si="246"/>
        <v>15889313.883882953</v>
      </c>
      <c r="P5298" s="22">
        <f t="shared" si="247"/>
        <v>280.68340000000001</v>
      </c>
      <c r="Q5298" s="20">
        <f t="shared" si="248"/>
        <v>5214740.3622851837</v>
      </c>
      <c r="R5298" s="18" t="s">
        <v>15671</v>
      </c>
      <c r="S5298" s="18">
        <v>114</v>
      </c>
    </row>
    <row r="5299" spans="1:19" x14ac:dyDescent="0.25">
      <c r="A5299" s="18" t="s">
        <v>15672</v>
      </c>
      <c r="B5299" s="18" t="s">
        <v>20</v>
      </c>
      <c r="C5299" s="18" t="s">
        <v>45</v>
      </c>
      <c r="D5299" s="18">
        <v>2008</v>
      </c>
      <c r="E5299" s="18">
        <f>VLOOKUP(D5299,'cpi roi'!A:C,2,FALSE)</f>
        <v>215.3</v>
      </c>
      <c r="F5299" s="18" t="s">
        <v>15673</v>
      </c>
      <c r="G5299" s="18">
        <v>6.8</v>
      </c>
      <c r="H5299" s="19">
        <v>223000</v>
      </c>
      <c r="I5299" s="18" t="s">
        <v>11914</v>
      </c>
      <c r="J5299" s="18" t="s">
        <v>15674</v>
      </c>
      <c r="K5299" s="18" t="s">
        <v>13302</v>
      </c>
      <c r="L5299" s="18" t="s">
        <v>5820</v>
      </c>
      <c r="M5299" s="20">
        <v>28000000</v>
      </c>
      <c r="N5299" s="20">
        <v>92649419</v>
      </c>
      <c r="O5299" s="21">
        <f t="shared" si="246"/>
        <v>131120659.40222944</v>
      </c>
      <c r="P5299" s="22">
        <f t="shared" si="247"/>
        <v>330.89078214285712</v>
      </c>
      <c r="Q5299" s="20">
        <f t="shared" si="248"/>
        <v>43032707.385044128</v>
      </c>
      <c r="R5299" s="18" t="s">
        <v>65</v>
      </c>
      <c r="S5299" s="18">
        <v>99</v>
      </c>
    </row>
    <row r="5300" spans="1:19" x14ac:dyDescent="0.25">
      <c r="A5300" s="18" t="s">
        <v>15675</v>
      </c>
      <c r="B5300" s="18" t="s">
        <v>20</v>
      </c>
      <c r="C5300" s="18" t="s">
        <v>38</v>
      </c>
      <c r="D5300" s="18">
        <v>2008</v>
      </c>
      <c r="E5300" s="18">
        <f>VLOOKUP(D5300,'cpi roi'!A:C,2,FALSE)</f>
        <v>215.3</v>
      </c>
      <c r="F5300" s="18" t="s">
        <v>15402</v>
      </c>
      <c r="G5300" s="18">
        <v>7.2</v>
      </c>
      <c r="H5300" s="19">
        <v>141000</v>
      </c>
      <c r="I5300" s="18" t="s">
        <v>3353</v>
      </c>
      <c r="J5300" s="18" t="s">
        <v>15676</v>
      </c>
      <c r="K5300" s="18" t="s">
        <v>13535</v>
      </c>
      <c r="L5300" s="18" t="s">
        <v>34</v>
      </c>
      <c r="M5300" s="20">
        <v>32000000</v>
      </c>
      <c r="N5300" s="20">
        <v>51262751</v>
      </c>
      <c r="O5300" s="21">
        <f t="shared" si="246"/>
        <v>72548816.673014402</v>
      </c>
      <c r="P5300" s="22">
        <f t="shared" si="247"/>
        <v>160.19609687499999</v>
      </c>
      <c r="Q5300" s="20">
        <f t="shared" si="248"/>
        <v>23809916.860195078</v>
      </c>
      <c r="R5300" s="18" t="s">
        <v>15018</v>
      </c>
      <c r="S5300" s="18">
        <v>137</v>
      </c>
    </row>
    <row r="5301" spans="1:19" x14ac:dyDescent="0.25">
      <c r="A5301" s="18" t="s">
        <v>15677</v>
      </c>
      <c r="B5301" s="18" t="s">
        <v>2004</v>
      </c>
      <c r="C5301" s="18" t="s">
        <v>45</v>
      </c>
      <c r="D5301" s="18">
        <v>2008</v>
      </c>
      <c r="E5301" s="18">
        <f>VLOOKUP(D5301,'cpi roi'!A:C,2,FALSE)</f>
        <v>215.3</v>
      </c>
      <c r="F5301" s="18" t="s">
        <v>15678</v>
      </c>
      <c r="G5301" s="18">
        <v>6.1</v>
      </c>
      <c r="H5301" s="19">
        <v>52000</v>
      </c>
      <c r="I5301" s="18" t="s">
        <v>15679</v>
      </c>
      <c r="J5301" s="18" t="s">
        <v>15680</v>
      </c>
      <c r="K5301" s="18" t="s">
        <v>14656</v>
      </c>
      <c r="L5301" s="18" t="s">
        <v>34</v>
      </c>
      <c r="M5301" s="20">
        <v>20000000</v>
      </c>
      <c r="N5301" s="20">
        <v>21972336</v>
      </c>
      <c r="O5301" s="21">
        <f t="shared" si="246"/>
        <v>31096009.192754295</v>
      </c>
      <c r="P5301" s="22">
        <f t="shared" si="247"/>
        <v>109.86168000000001</v>
      </c>
      <c r="Q5301" s="20">
        <f t="shared" si="248"/>
        <v>10205450.998606596</v>
      </c>
      <c r="R5301" s="18" t="s">
        <v>65</v>
      </c>
      <c r="S5301" s="18">
        <v>98</v>
      </c>
    </row>
    <row r="5302" spans="1:19" x14ac:dyDescent="0.25">
      <c r="A5302" s="18" t="s">
        <v>15681</v>
      </c>
      <c r="B5302" s="18" t="s">
        <v>2004</v>
      </c>
      <c r="C5302" s="18" t="s">
        <v>45</v>
      </c>
      <c r="D5302" s="18">
        <v>2008</v>
      </c>
      <c r="E5302" s="18">
        <f>VLOOKUP(D5302,'cpi roi'!A:C,2,FALSE)</f>
        <v>215.3</v>
      </c>
      <c r="F5302" s="18" t="s">
        <v>15682</v>
      </c>
      <c r="G5302" s="18">
        <v>7.1</v>
      </c>
      <c r="H5302" s="19">
        <v>159000</v>
      </c>
      <c r="I5302" s="18" t="s">
        <v>2548</v>
      </c>
      <c r="J5302" s="18" t="s">
        <v>2548</v>
      </c>
      <c r="K5302" s="18" t="s">
        <v>12494</v>
      </c>
      <c r="L5302" s="18" t="s">
        <v>26</v>
      </c>
      <c r="M5302" s="20">
        <v>0</v>
      </c>
      <c r="N5302" s="20">
        <v>55990299</v>
      </c>
      <c r="O5302" s="21">
        <f t="shared" si="246"/>
        <v>79239405.969809562</v>
      </c>
      <c r="P5302" s="22">
        <f t="shared" si="247"/>
        <v>0</v>
      </c>
      <c r="Q5302" s="20">
        <f t="shared" si="248"/>
        <v>26005712.494194146</v>
      </c>
      <c r="R5302" s="18" t="s">
        <v>65</v>
      </c>
      <c r="S5302" s="18">
        <v>112</v>
      </c>
    </row>
    <row r="5303" spans="1:19" x14ac:dyDescent="0.25">
      <c r="A5303" s="18" t="s">
        <v>15683</v>
      </c>
      <c r="B5303" s="18" t="s">
        <v>2004</v>
      </c>
      <c r="C5303" s="18" t="s">
        <v>38</v>
      </c>
      <c r="D5303" s="18">
        <v>2008</v>
      </c>
      <c r="E5303" s="18">
        <f>VLOOKUP(D5303,'cpi roi'!A:C,2,FALSE)</f>
        <v>215.3</v>
      </c>
      <c r="F5303" s="18" t="s">
        <v>15457</v>
      </c>
      <c r="G5303" s="18">
        <v>6.6</v>
      </c>
      <c r="H5303" s="19">
        <v>103000</v>
      </c>
      <c r="I5303" s="18" t="s">
        <v>10700</v>
      </c>
      <c r="J5303" s="18" t="s">
        <v>3427</v>
      </c>
      <c r="K5303" s="18" t="s">
        <v>2756</v>
      </c>
      <c r="L5303" s="18" t="s">
        <v>34</v>
      </c>
      <c r="M5303" s="20">
        <v>55000000</v>
      </c>
      <c r="N5303" s="20">
        <v>128792411</v>
      </c>
      <c r="O5303" s="21">
        <f t="shared" si="246"/>
        <v>182271470.65350673</v>
      </c>
      <c r="P5303" s="22">
        <f t="shared" si="247"/>
        <v>234.16801999999998</v>
      </c>
      <c r="Q5303" s="20">
        <f t="shared" si="248"/>
        <v>59819977.24105899</v>
      </c>
      <c r="R5303" s="18" t="s">
        <v>15684</v>
      </c>
      <c r="S5303" s="18">
        <v>104</v>
      </c>
    </row>
    <row r="5304" spans="1:19" x14ac:dyDescent="0.25">
      <c r="A5304" s="18" t="s">
        <v>15685</v>
      </c>
      <c r="B5304" s="18" t="s">
        <v>20</v>
      </c>
      <c r="C5304" s="18" t="s">
        <v>38</v>
      </c>
      <c r="D5304" s="18">
        <v>2008</v>
      </c>
      <c r="E5304" s="18">
        <f>VLOOKUP(D5304,'cpi roi'!A:C,2,FALSE)</f>
        <v>215.3</v>
      </c>
      <c r="F5304" s="18" t="s">
        <v>15686</v>
      </c>
      <c r="G5304" s="18">
        <v>7.1</v>
      </c>
      <c r="H5304" s="19">
        <v>123000</v>
      </c>
      <c r="I5304" s="18" t="s">
        <v>9148</v>
      </c>
      <c r="J5304" s="18" t="s">
        <v>15687</v>
      </c>
      <c r="K5304" s="18" t="s">
        <v>15688</v>
      </c>
      <c r="L5304" s="18" t="s">
        <v>26</v>
      </c>
      <c r="M5304" s="20">
        <v>230000</v>
      </c>
      <c r="N5304" s="20">
        <v>2260712</v>
      </c>
      <c r="O5304" s="21">
        <f t="shared" si="246"/>
        <v>3199437.7445424986</v>
      </c>
      <c r="P5304" s="22">
        <f t="shared" si="247"/>
        <v>982.91826086956519</v>
      </c>
      <c r="Q5304" s="20">
        <f t="shared" si="248"/>
        <v>1050028.7970274037</v>
      </c>
      <c r="R5304" s="18" t="s">
        <v>15689</v>
      </c>
      <c r="S5304" s="18">
        <v>92</v>
      </c>
    </row>
    <row r="5305" spans="1:19" x14ac:dyDescent="0.25">
      <c r="A5305" s="18" t="s">
        <v>252</v>
      </c>
      <c r="B5305" s="18" t="s">
        <v>2004</v>
      </c>
      <c r="C5305" s="18" t="s">
        <v>29</v>
      </c>
      <c r="D5305" s="18">
        <v>2008</v>
      </c>
      <c r="E5305" s="18">
        <f>VLOOKUP(D5305,'cpi roi'!A:C,2,FALSE)</f>
        <v>215.3</v>
      </c>
      <c r="F5305" s="18" t="s">
        <v>15660</v>
      </c>
      <c r="G5305" s="18">
        <v>6.6</v>
      </c>
      <c r="H5305" s="19">
        <v>121000</v>
      </c>
      <c r="I5305" s="18" t="s">
        <v>6980</v>
      </c>
      <c r="J5305" s="18" t="s">
        <v>13497</v>
      </c>
      <c r="K5305" s="18" t="s">
        <v>5214</v>
      </c>
      <c r="L5305" s="18" t="s">
        <v>26</v>
      </c>
      <c r="M5305" s="20">
        <v>130000000</v>
      </c>
      <c r="N5305" s="20">
        <v>211787511</v>
      </c>
      <c r="O5305" s="21">
        <f t="shared" si="246"/>
        <v>299729004.18810964</v>
      </c>
      <c r="P5305" s="22">
        <f t="shared" si="247"/>
        <v>162.91347000000002</v>
      </c>
      <c r="Q5305" s="20">
        <f t="shared" si="248"/>
        <v>98368560.613097996</v>
      </c>
      <c r="R5305" s="18" t="s">
        <v>184</v>
      </c>
      <c r="S5305" s="18">
        <v>165</v>
      </c>
    </row>
    <row r="5306" spans="1:19" x14ac:dyDescent="0.25">
      <c r="A5306" s="18" t="s">
        <v>15690</v>
      </c>
      <c r="B5306" s="18" t="s">
        <v>2004</v>
      </c>
      <c r="C5306" s="18" t="s">
        <v>45</v>
      </c>
      <c r="D5306" s="18">
        <v>2008</v>
      </c>
      <c r="E5306" s="18">
        <f>VLOOKUP(D5306,'cpi roi'!A:C,2,FALSE)</f>
        <v>215.3</v>
      </c>
      <c r="F5306" s="18" t="s">
        <v>15579</v>
      </c>
      <c r="G5306" s="18">
        <v>6.8</v>
      </c>
      <c r="H5306" s="19">
        <v>343000</v>
      </c>
      <c r="I5306" s="18" t="s">
        <v>11286</v>
      </c>
      <c r="J5306" s="18" t="s">
        <v>15576</v>
      </c>
      <c r="K5306" s="18" t="s">
        <v>7916</v>
      </c>
      <c r="L5306" s="18" t="s">
        <v>34</v>
      </c>
      <c r="M5306" s="20">
        <v>70000000</v>
      </c>
      <c r="N5306" s="20">
        <v>223241637</v>
      </c>
      <c r="O5306" s="21">
        <f t="shared" si="246"/>
        <v>315939279.117046</v>
      </c>
      <c r="P5306" s="22">
        <f t="shared" si="247"/>
        <v>318.91662428571431</v>
      </c>
      <c r="Q5306" s="20">
        <f t="shared" si="248"/>
        <v>103688637.71481654</v>
      </c>
      <c r="R5306" s="18" t="s">
        <v>27</v>
      </c>
      <c r="S5306" s="18">
        <v>104</v>
      </c>
    </row>
    <row r="5307" spans="1:19" x14ac:dyDescent="0.25">
      <c r="A5307" s="18" t="s">
        <v>15691</v>
      </c>
      <c r="B5307" s="18" t="s">
        <v>20</v>
      </c>
      <c r="C5307" s="18" t="s">
        <v>38</v>
      </c>
      <c r="D5307" s="18">
        <v>2008</v>
      </c>
      <c r="E5307" s="18">
        <f>VLOOKUP(D5307,'cpi roi'!A:C,2,FALSE)</f>
        <v>215.3</v>
      </c>
      <c r="F5307" s="18" t="s">
        <v>15598</v>
      </c>
      <c r="G5307" s="18">
        <v>7.1</v>
      </c>
      <c r="H5307" s="19">
        <v>218000</v>
      </c>
      <c r="I5307" s="18" t="s">
        <v>995</v>
      </c>
      <c r="J5307" s="18" t="s">
        <v>14032</v>
      </c>
      <c r="K5307" s="18" t="s">
        <v>8513</v>
      </c>
      <c r="L5307" s="18" t="s">
        <v>34</v>
      </c>
      <c r="M5307" s="20">
        <v>70000000</v>
      </c>
      <c r="N5307" s="20">
        <v>115900897</v>
      </c>
      <c r="O5307" s="21">
        <f t="shared" si="246"/>
        <v>164026954.5559684</v>
      </c>
      <c r="P5307" s="22">
        <f t="shared" si="247"/>
        <v>165.57271</v>
      </c>
      <c r="Q5307" s="20">
        <f t="shared" si="248"/>
        <v>53832279.145378537</v>
      </c>
      <c r="R5307" s="18" t="s">
        <v>27</v>
      </c>
      <c r="S5307" s="18">
        <v>128</v>
      </c>
    </row>
    <row r="5308" spans="1:19" x14ac:dyDescent="0.25">
      <c r="A5308" s="18" t="s">
        <v>15692</v>
      </c>
      <c r="B5308" s="18" t="s">
        <v>2004</v>
      </c>
      <c r="C5308" s="18" t="s">
        <v>45</v>
      </c>
      <c r="D5308" s="18">
        <v>2008</v>
      </c>
      <c r="E5308" s="18">
        <f>VLOOKUP(D5308,'cpi roi'!A:C,2,FALSE)</f>
        <v>215.3</v>
      </c>
      <c r="F5308" s="18" t="s">
        <v>15693</v>
      </c>
      <c r="G5308" s="18">
        <v>1.9</v>
      </c>
      <c r="H5308" s="19">
        <v>88000</v>
      </c>
      <c r="I5308" s="18" t="s">
        <v>9242</v>
      </c>
      <c r="J5308" s="18" t="s">
        <v>9242</v>
      </c>
      <c r="K5308" s="18" t="s">
        <v>15694</v>
      </c>
      <c r="L5308" s="18" t="s">
        <v>34</v>
      </c>
      <c r="M5308" s="20">
        <v>20000000</v>
      </c>
      <c r="N5308" s="20">
        <v>34816824</v>
      </c>
      <c r="O5308" s="21">
        <f t="shared" si="246"/>
        <v>49273972.470041804</v>
      </c>
      <c r="P5308" s="22">
        <f t="shared" si="247"/>
        <v>174.08411999999998</v>
      </c>
      <c r="Q5308" s="20">
        <f t="shared" si="248"/>
        <v>16171307.013469577</v>
      </c>
      <c r="R5308" s="18" t="s">
        <v>14705</v>
      </c>
      <c r="S5308" s="18">
        <v>87</v>
      </c>
    </row>
    <row r="5309" spans="1:19" x14ac:dyDescent="0.25">
      <c r="A5309" s="18" t="s">
        <v>15695</v>
      </c>
      <c r="B5309" s="18" t="s">
        <v>2004</v>
      </c>
      <c r="C5309" s="18" t="s">
        <v>38</v>
      </c>
      <c r="D5309" s="18">
        <v>2008</v>
      </c>
      <c r="E5309" s="18">
        <f>VLOOKUP(D5309,'cpi roi'!A:C,2,FALSE)</f>
        <v>215.3</v>
      </c>
      <c r="F5309" s="18" t="s">
        <v>15629</v>
      </c>
      <c r="G5309" s="18">
        <v>4.5999999999999996</v>
      </c>
      <c r="H5309" s="19">
        <v>65000</v>
      </c>
      <c r="I5309" s="18" t="s">
        <v>11768</v>
      </c>
      <c r="J5309" s="18" t="s">
        <v>11768</v>
      </c>
      <c r="K5309" s="18" t="s">
        <v>15696</v>
      </c>
      <c r="L5309" s="18" t="s">
        <v>34</v>
      </c>
      <c r="M5309" s="20">
        <v>35000000</v>
      </c>
      <c r="N5309" s="20">
        <v>71571300</v>
      </c>
      <c r="O5309" s="21">
        <f t="shared" si="246"/>
        <v>101290177.0088249</v>
      </c>
      <c r="P5309" s="22">
        <f t="shared" si="247"/>
        <v>204.48942857142859</v>
      </c>
      <c r="Q5309" s="20">
        <f t="shared" si="248"/>
        <v>33242591.732466325</v>
      </c>
      <c r="R5309" s="18" t="s">
        <v>8990</v>
      </c>
      <c r="S5309" s="18">
        <v>75</v>
      </c>
    </row>
    <row r="5310" spans="1:19" x14ac:dyDescent="0.25">
      <c r="A5310" s="18" t="s">
        <v>15697</v>
      </c>
      <c r="B5310" s="18" t="s">
        <v>341</v>
      </c>
      <c r="C5310" s="18" t="s">
        <v>394</v>
      </c>
      <c r="D5310" s="18">
        <v>2008</v>
      </c>
      <c r="E5310" s="18">
        <f>VLOOKUP(D5310,'cpi roi'!A:C,2,FALSE)</f>
        <v>215.3</v>
      </c>
      <c r="F5310" s="18" t="s">
        <v>15698</v>
      </c>
      <c r="G5310" s="18">
        <v>7.7</v>
      </c>
      <c r="H5310" s="19">
        <v>131000</v>
      </c>
      <c r="I5310" s="18" t="s">
        <v>2111</v>
      </c>
      <c r="J5310" s="18" t="s">
        <v>2111</v>
      </c>
      <c r="K5310" s="18" t="s">
        <v>10227</v>
      </c>
      <c r="L5310" s="18" t="s">
        <v>2113</v>
      </c>
      <c r="M5310" s="20">
        <v>34000000</v>
      </c>
      <c r="N5310" s="20">
        <v>204826668</v>
      </c>
      <c r="O5310" s="21">
        <f t="shared" si="246"/>
        <v>289877778.63260567</v>
      </c>
      <c r="P5310" s="22">
        <f t="shared" si="247"/>
        <v>602.43137647058825</v>
      </c>
      <c r="Q5310" s="20">
        <f t="shared" si="248"/>
        <v>95135470.506270319</v>
      </c>
      <c r="R5310" s="18" t="s">
        <v>15699</v>
      </c>
      <c r="S5310" s="18">
        <v>101</v>
      </c>
    </row>
    <row r="5311" spans="1:19" x14ac:dyDescent="0.25">
      <c r="A5311" s="18" t="s">
        <v>15700</v>
      </c>
      <c r="B5311" s="18" t="s">
        <v>2004</v>
      </c>
      <c r="C5311" s="18" t="s">
        <v>38</v>
      </c>
      <c r="D5311" s="18">
        <v>2008</v>
      </c>
      <c r="E5311" s="18">
        <f>VLOOKUP(D5311,'cpi roi'!A:C,2,FALSE)</f>
        <v>215.3</v>
      </c>
      <c r="F5311" s="18" t="s">
        <v>15682</v>
      </c>
      <c r="G5311" s="18">
        <v>6.1</v>
      </c>
      <c r="H5311" s="19">
        <v>292000</v>
      </c>
      <c r="I5311" s="18" t="s">
        <v>9083</v>
      </c>
      <c r="J5311" s="18" t="s">
        <v>5862</v>
      </c>
      <c r="K5311" s="18" t="s">
        <v>12076</v>
      </c>
      <c r="L5311" s="18" t="s">
        <v>34</v>
      </c>
      <c r="M5311" s="20">
        <v>85000000</v>
      </c>
      <c r="N5311" s="20">
        <v>225132113</v>
      </c>
      <c r="O5311" s="21">
        <f t="shared" si="246"/>
        <v>318614746.08035296</v>
      </c>
      <c r="P5311" s="22">
        <f t="shared" si="247"/>
        <v>264.86130941176469</v>
      </c>
      <c r="Q5311" s="20">
        <f t="shared" si="248"/>
        <v>104566703.66929865</v>
      </c>
      <c r="R5311" s="18" t="s">
        <v>184</v>
      </c>
      <c r="S5311" s="18">
        <v>88</v>
      </c>
    </row>
    <row r="5312" spans="1:19" x14ac:dyDescent="0.25">
      <c r="A5312" s="18" t="s">
        <v>15701</v>
      </c>
      <c r="B5312" s="18" t="s">
        <v>37</v>
      </c>
      <c r="C5312" s="18" t="s">
        <v>38</v>
      </c>
      <c r="D5312" s="18">
        <v>2008</v>
      </c>
      <c r="E5312" s="18">
        <f>VLOOKUP(D5312,'cpi roi'!A:C,2,FALSE)</f>
        <v>215.3</v>
      </c>
      <c r="F5312" s="18" t="s">
        <v>14904</v>
      </c>
      <c r="G5312" s="18">
        <v>6</v>
      </c>
      <c r="H5312" s="19">
        <v>70000</v>
      </c>
      <c r="I5312" s="18" t="s">
        <v>9052</v>
      </c>
      <c r="J5312" s="18" t="s">
        <v>8664</v>
      </c>
      <c r="K5312" s="18" t="s">
        <v>13463</v>
      </c>
      <c r="L5312" s="18" t="s">
        <v>34</v>
      </c>
      <c r="M5312" s="20">
        <v>120000000</v>
      </c>
      <c r="N5312" s="20">
        <v>93945766</v>
      </c>
      <c r="O5312" s="21">
        <f t="shared" si="246"/>
        <v>132955294.47375755</v>
      </c>
      <c r="P5312" s="22">
        <f t="shared" si="247"/>
        <v>78.288138333333336</v>
      </c>
      <c r="Q5312" s="20">
        <f t="shared" si="248"/>
        <v>43634819.321876451</v>
      </c>
      <c r="R5312" s="18" t="s">
        <v>27</v>
      </c>
      <c r="S5312" s="18">
        <v>135</v>
      </c>
    </row>
    <row r="5313" spans="1:19" x14ac:dyDescent="0.25">
      <c r="A5313" s="18" t="s">
        <v>15702</v>
      </c>
      <c r="B5313" s="18" t="s">
        <v>20</v>
      </c>
      <c r="C5313" s="18" t="s">
        <v>108</v>
      </c>
      <c r="D5313" s="18">
        <v>2008</v>
      </c>
      <c r="E5313" s="18">
        <f>VLOOKUP(D5313,'cpi roi'!A:C,2,FALSE)</f>
        <v>215.3</v>
      </c>
      <c r="F5313" s="18" t="s">
        <v>15703</v>
      </c>
      <c r="G5313" s="18">
        <v>7.2</v>
      </c>
      <c r="H5313" s="19">
        <v>176000</v>
      </c>
      <c r="I5313" s="18" t="s">
        <v>2132</v>
      </c>
      <c r="J5313" s="18" t="s">
        <v>3046</v>
      </c>
      <c r="K5313" s="18" t="s">
        <v>11243</v>
      </c>
      <c r="L5313" s="18" t="s">
        <v>26</v>
      </c>
      <c r="M5313" s="20">
        <v>20000000</v>
      </c>
      <c r="N5313" s="20">
        <v>64828421</v>
      </c>
      <c r="O5313" s="21">
        <f t="shared" si="246"/>
        <v>91747421.638179287</v>
      </c>
      <c r="P5313" s="22">
        <f t="shared" si="247"/>
        <v>324.14210500000002</v>
      </c>
      <c r="Q5313" s="20">
        <f t="shared" si="248"/>
        <v>30110738.968880631</v>
      </c>
      <c r="R5313" s="18" t="s">
        <v>15704</v>
      </c>
      <c r="S5313" s="18">
        <v>111</v>
      </c>
    </row>
    <row r="5314" spans="1:19" x14ac:dyDescent="0.25">
      <c r="A5314" s="18" t="s">
        <v>15705</v>
      </c>
      <c r="B5314" s="18" t="s">
        <v>20</v>
      </c>
      <c r="C5314" s="18" t="s">
        <v>38</v>
      </c>
      <c r="D5314" s="18">
        <v>2008</v>
      </c>
      <c r="E5314" s="18">
        <f>VLOOKUP(D5314,'cpi roi'!A:C,2,FALSE)</f>
        <v>215.3</v>
      </c>
      <c r="F5314" s="18" t="s">
        <v>15706</v>
      </c>
      <c r="G5314" s="18">
        <v>6.8</v>
      </c>
      <c r="H5314" s="19">
        <v>109000</v>
      </c>
      <c r="I5314" s="18" t="s">
        <v>11871</v>
      </c>
      <c r="J5314" s="18" t="s">
        <v>4946</v>
      </c>
      <c r="K5314" s="18" t="s">
        <v>5079</v>
      </c>
      <c r="L5314" s="18" t="s">
        <v>34</v>
      </c>
      <c r="M5314" s="20">
        <v>20000000</v>
      </c>
      <c r="N5314" s="20">
        <v>66476363</v>
      </c>
      <c r="O5314" s="21">
        <f t="shared" si="246"/>
        <v>94079646.103576407</v>
      </c>
      <c r="P5314" s="22">
        <f t="shared" si="247"/>
        <v>332.38181500000002</v>
      </c>
      <c r="Q5314" s="20">
        <f t="shared" si="248"/>
        <v>30876155.596841615</v>
      </c>
      <c r="R5314" s="18" t="s">
        <v>9442</v>
      </c>
      <c r="S5314" s="18">
        <v>109</v>
      </c>
    </row>
    <row r="5315" spans="1:19" x14ac:dyDescent="0.25">
      <c r="A5315" s="18" t="s">
        <v>15707</v>
      </c>
      <c r="B5315" s="18" t="s">
        <v>2004</v>
      </c>
      <c r="C5315" s="18" t="s">
        <v>38</v>
      </c>
      <c r="D5315" s="18">
        <v>2008</v>
      </c>
      <c r="E5315" s="18">
        <f>VLOOKUP(D5315,'cpi roi'!A:C,2,FALSE)</f>
        <v>215.3</v>
      </c>
      <c r="F5315" s="18" t="s">
        <v>15708</v>
      </c>
      <c r="G5315" s="18">
        <v>6.5</v>
      </c>
      <c r="H5315" s="19">
        <v>208000</v>
      </c>
      <c r="I5315" s="18" t="s">
        <v>8015</v>
      </c>
      <c r="J5315" s="18" t="s">
        <v>14746</v>
      </c>
      <c r="K5315" s="18" t="s">
        <v>13997</v>
      </c>
      <c r="L5315" s="18" t="s">
        <v>34</v>
      </c>
      <c r="M5315" s="20">
        <v>80000000</v>
      </c>
      <c r="N5315" s="20">
        <v>230685453</v>
      </c>
      <c r="O5315" s="21">
        <f t="shared" ref="O5315:O5378" si="249">(304.7/E5315)*N5315</f>
        <v>326474024.75197399</v>
      </c>
      <c r="P5315" s="22">
        <f t="shared" ref="P5315:P5378" si="250">IFERROR(N5315/M5315, 0)*100</f>
        <v>288.35681625000001</v>
      </c>
      <c r="Q5315" s="20">
        <f t="shared" ref="Q5315:Q5378" si="251">N5315/(E5315/100)</f>
        <v>107146053.41384114</v>
      </c>
      <c r="R5315" s="18" t="s">
        <v>27</v>
      </c>
      <c r="S5315" s="18">
        <v>110</v>
      </c>
    </row>
    <row r="5316" spans="1:19" x14ac:dyDescent="0.25">
      <c r="A5316" s="18" t="s">
        <v>15709</v>
      </c>
      <c r="B5316" s="18" t="s">
        <v>20</v>
      </c>
      <c r="C5316" s="18" t="s">
        <v>38</v>
      </c>
      <c r="D5316" s="18">
        <v>2008</v>
      </c>
      <c r="E5316" s="18">
        <f>VLOOKUP(D5316,'cpi roi'!A:C,2,FALSE)</f>
        <v>215.3</v>
      </c>
      <c r="F5316" s="18" t="s">
        <v>15710</v>
      </c>
      <c r="G5316" s="18">
        <v>5.9</v>
      </c>
      <c r="H5316" s="19">
        <v>61000</v>
      </c>
      <c r="I5316" s="18" t="s">
        <v>14050</v>
      </c>
      <c r="J5316" s="18" t="s">
        <v>15711</v>
      </c>
      <c r="K5316" s="18" t="s">
        <v>15712</v>
      </c>
      <c r="L5316" s="18" t="s">
        <v>34</v>
      </c>
      <c r="M5316" s="20">
        <v>35000000</v>
      </c>
      <c r="N5316" s="20">
        <v>10161493</v>
      </c>
      <c r="O5316" s="21">
        <f t="shared" si="249"/>
        <v>14380896.038550859</v>
      </c>
      <c r="P5316" s="22">
        <f t="shared" si="250"/>
        <v>29.032837142857144</v>
      </c>
      <c r="Q5316" s="20">
        <f t="shared" si="251"/>
        <v>4719690.1997213187</v>
      </c>
      <c r="R5316" s="18" t="s">
        <v>14705</v>
      </c>
      <c r="S5316" s="18">
        <v>103</v>
      </c>
    </row>
    <row r="5317" spans="1:19" x14ac:dyDescent="0.25">
      <c r="A5317" s="18" t="s">
        <v>15713</v>
      </c>
      <c r="B5317" s="18" t="s">
        <v>2004</v>
      </c>
      <c r="C5317" s="18" t="s">
        <v>45</v>
      </c>
      <c r="D5317" s="18">
        <v>2008</v>
      </c>
      <c r="E5317" s="18">
        <f>VLOOKUP(D5317,'cpi roi'!A:C,2,FALSE)</f>
        <v>215.3</v>
      </c>
      <c r="F5317" s="18" t="s">
        <v>15539</v>
      </c>
      <c r="G5317" s="18">
        <v>5.5</v>
      </c>
      <c r="H5317" s="19">
        <v>194000</v>
      </c>
      <c r="I5317" s="18" t="s">
        <v>5778</v>
      </c>
      <c r="J5317" s="18" t="s">
        <v>8517</v>
      </c>
      <c r="K5317" s="18" t="s">
        <v>8517</v>
      </c>
      <c r="L5317" s="18" t="s">
        <v>34</v>
      </c>
      <c r="M5317" s="20">
        <v>90000000</v>
      </c>
      <c r="N5317" s="20">
        <v>204313400</v>
      </c>
      <c r="O5317" s="21">
        <f t="shared" si="249"/>
        <v>289151384.02229446</v>
      </c>
      <c r="P5317" s="22">
        <f t="shared" si="250"/>
        <v>227.01488888888889</v>
      </c>
      <c r="Q5317" s="20">
        <f t="shared" si="251"/>
        <v>94897073.850441247</v>
      </c>
      <c r="R5317" s="18" t="s">
        <v>35</v>
      </c>
      <c r="S5317" s="18">
        <v>113</v>
      </c>
    </row>
    <row r="5318" spans="1:19" x14ac:dyDescent="0.25">
      <c r="A5318" s="18" t="s">
        <v>15714</v>
      </c>
      <c r="B5318" s="18" t="s">
        <v>2004</v>
      </c>
      <c r="C5318" s="18" t="s">
        <v>38</v>
      </c>
      <c r="D5318" s="18">
        <v>2008</v>
      </c>
      <c r="E5318" s="18">
        <f>VLOOKUP(D5318,'cpi roi'!A:C,2,FALSE)</f>
        <v>215.3</v>
      </c>
      <c r="F5318" s="18" t="s">
        <v>15640</v>
      </c>
      <c r="G5318" s="18">
        <v>7</v>
      </c>
      <c r="H5318" s="19">
        <v>260000</v>
      </c>
      <c r="I5318" s="18" t="s">
        <v>7560</v>
      </c>
      <c r="J5318" s="18" t="s">
        <v>7560</v>
      </c>
      <c r="K5318" s="18" t="s">
        <v>8625</v>
      </c>
      <c r="L5318" s="18" t="s">
        <v>34</v>
      </c>
      <c r="M5318" s="20">
        <v>85000000</v>
      </c>
      <c r="N5318" s="20">
        <v>168319243</v>
      </c>
      <c r="O5318" s="21">
        <f t="shared" si="249"/>
        <v>238211209.20622388</v>
      </c>
      <c r="P5318" s="22">
        <f t="shared" si="250"/>
        <v>198.02263882352941</v>
      </c>
      <c r="Q5318" s="20">
        <f t="shared" si="251"/>
        <v>78178933.116581514</v>
      </c>
      <c r="R5318" s="18" t="s">
        <v>65</v>
      </c>
      <c r="S5318" s="18">
        <v>120</v>
      </c>
    </row>
    <row r="5319" spans="1:19" x14ac:dyDescent="0.25">
      <c r="A5319" s="18" t="s">
        <v>15715</v>
      </c>
      <c r="B5319" s="18" t="s">
        <v>20</v>
      </c>
      <c r="C5319" s="18" t="s">
        <v>21</v>
      </c>
      <c r="D5319" s="18">
        <v>2008</v>
      </c>
      <c r="E5319" s="18">
        <f>VLOOKUP(D5319,'cpi roi'!A:C,2,FALSE)</f>
        <v>215.3</v>
      </c>
      <c r="F5319" s="18" t="s">
        <v>15716</v>
      </c>
      <c r="G5319" s="18">
        <v>7.6</v>
      </c>
      <c r="H5319" s="19">
        <v>86000</v>
      </c>
      <c r="I5319" s="18" t="s">
        <v>10734</v>
      </c>
      <c r="J5319" s="18" t="s">
        <v>10734</v>
      </c>
      <c r="K5319" s="18" t="s">
        <v>11697</v>
      </c>
      <c r="L5319" s="18" t="s">
        <v>34</v>
      </c>
      <c r="M5319" s="20">
        <v>20000000</v>
      </c>
      <c r="N5319" s="20">
        <v>4658401</v>
      </c>
      <c r="O5319" s="21">
        <f t="shared" si="249"/>
        <v>6592730.0729215052</v>
      </c>
      <c r="P5319" s="22">
        <f t="shared" si="250"/>
        <v>23.292005</v>
      </c>
      <c r="Q5319" s="20">
        <f t="shared" si="251"/>
        <v>2163679.0524849049</v>
      </c>
      <c r="R5319" s="18" t="s">
        <v>14652</v>
      </c>
      <c r="S5319" s="18">
        <v>124</v>
      </c>
    </row>
    <row r="5320" spans="1:19" x14ac:dyDescent="0.25">
      <c r="A5320" s="18" t="s">
        <v>15717</v>
      </c>
      <c r="B5320" s="18" t="s">
        <v>37</v>
      </c>
      <c r="C5320" s="18" t="s">
        <v>45</v>
      </c>
      <c r="D5320" s="18">
        <v>2008</v>
      </c>
      <c r="E5320" s="18">
        <f>VLOOKUP(D5320,'cpi roi'!A:C,2,FALSE)</f>
        <v>215.3</v>
      </c>
      <c r="F5320" s="18" t="s">
        <v>15560</v>
      </c>
      <c r="G5320" s="18">
        <v>7.1</v>
      </c>
      <c r="H5320" s="19">
        <v>150000</v>
      </c>
      <c r="I5320" s="18" t="s">
        <v>8958</v>
      </c>
      <c r="J5320" s="18" t="s">
        <v>6411</v>
      </c>
      <c r="K5320" s="18" t="s">
        <v>9045</v>
      </c>
      <c r="L5320" s="18" t="s">
        <v>34</v>
      </c>
      <c r="M5320" s="20">
        <v>60000000</v>
      </c>
      <c r="N5320" s="20">
        <v>255743093</v>
      </c>
      <c r="O5320" s="21">
        <f t="shared" si="249"/>
        <v>361936462.78262889</v>
      </c>
      <c r="P5320" s="22">
        <f t="shared" si="250"/>
        <v>426.23848833333335</v>
      </c>
      <c r="Q5320" s="20">
        <f t="shared" si="251"/>
        <v>118784529.95819786</v>
      </c>
      <c r="R5320" s="18" t="s">
        <v>9112</v>
      </c>
      <c r="S5320" s="18">
        <v>115</v>
      </c>
    </row>
    <row r="5321" spans="1:19" x14ac:dyDescent="0.25">
      <c r="A5321" s="18" t="s">
        <v>15718</v>
      </c>
      <c r="B5321" s="18" t="s">
        <v>2004</v>
      </c>
      <c r="C5321" s="18" t="s">
        <v>38</v>
      </c>
      <c r="D5321" s="18">
        <v>2008</v>
      </c>
      <c r="E5321" s="18">
        <f>VLOOKUP(D5321,'cpi roi'!A:C,2,FALSE)</f>
        <v>215.3</v>
      </c>
      <c r="F5321" s="18" t="s">
        <v>15719</v>
      </c>
      <c r="G5321" s="18">
        <v>5.7</v>
      </c>
      <c r="H5321" s="19">
        <v>76000</v>
      </c>
      <c r="I5321" s="18" t="s">
        <v>8668</v>
      </c>
      <c r="J5321" s="18" t="s">
        <v>15720</v>
      </c>
      <c r="K5321" s="18" t="s">
        <v>9024</v>
      </c>
      <c r="L5321" s="18" t="s">
        <v>34</v>
      </c>
      <c r="M5321" s="20">
        <v>70000000</v>
      </c>
      <c r="N5321" s="20">
        <v>111231041</v>
      </c>
      <c r="O5321" s="21">
        <f t="shared" si="249"/>
        <v>157418012.97120297</v>
      </c>
      <c r="P5321" s="22">
        <f t="shared" si="250"/>
        <v>158.90148714285715</v>
      </c>
      <c r="Q5321" s="20">
        <f t="shared" si="251"/>
        <v>51663279.609846726</v>
      </c>
      <c r="R5321" s="18" t="s">
        <v>27</v>
      </c>
      <c r="S5321" s="18">
        <v>112</v>
      </c>
    </row>
    <row r="5322" spans="1:19" x14ac:dyDescent="0.25">
      <c r="A5322" s="18" t="s">
        <v>15721</v>
      </c>
      <c r="B5322" s="18" t="s">
        <v>2004</v>
      </c>
      <c r="C5322" s="18" t="s">
        <v>21</v>
      </c>
      <c r="D5322" s="18">
        <v>2008</v>
      </c>
      <c r="E5322" s="18">
        <f>VLOOKUP(D5322,'cpi roi'!A:C,2,FALSE)</f>
        <v>215.3</v>
      </c>
      <c r="F5322" s="18" t="s">
        <v>15650</v>
      </c>
      <c r="G5322" s="18">
        <v>7.3</v>
      </c>
      <c r="H5322" s="19">
        <v>25000</v>
      </c>
      <c r="I5322" s="18" t="s">
        <v>11415</v>
      </c>
      <c r="J5322" s="18" t="s">
        <v>11415</v>
      </c>
      <c r="K5322" s="18" t="s">
        <v>14758</v>
      </c>
      <c r="L5322" s="18" t="s">
        <v>34</v>
      </c>
      <c r="M5322" s="20">
        <v>11000000</v>
      </c>
      <c r="N5322" s="20">
        <v>39952437</v>
      </c>
      <c r="O5322" s="21">
        <f t="shared" si="249"/>
        <v>56542069.456107758</v>
      </c>
      <c r="P5322" s="22">
        <f t="shared" si="250"/>
        <v>363.20397272727274</v>
      </c>
      <c r="Q5322" s="20">
        <f t="shared" si="251"/>
        <v>18556635.856943797</v>
      </c>
      <c r="R5322" s="18" t="s">
        <v>9442</v>
      </c>
      <c r="S5322" s="18">
        <v>114</v>
      </c>
    </row>
    <row r="5323" spans="1:19" x14ac:dyDescent="0.25">
      <c r="A5323" s="18" t="s">
        <v>15722</v>
      </c>
      <c r="B5323" s="18" t="s">
        <v>2004</v>
      </c>
      <c r="C5323" s="18" t="s">
        <v>45</v>
      </c>
      <c r="D5323" s="18">
        <v>2008</v>
      </c>
      <c r="E5323" s="18">
        <f>VLOOKUP(D5323,'cpi roi'!A:C,2,FALSE)</f>
        <v>215.3</v>
      </c>
      <c r="F5323" s="18" t="s">
        <v>15723</v>
      </c>
      <c r="G5323" s="18">
        <v>6.6</v>
      </c>
      <c r="H5323" s="19">
        <v>90000</v>
      </c>
      <c r="I5323" s="18" t="s">
        <v>15724</v>
      </c>
      <c r="J5323" s="18" t="s">
        <v>15725</v>
      </c>
      <c r="K5323" s="18" t="s">
        <v>15033</v>
      </c>
      <c r="L5323" s="18" t="s">
        <v>34</v>
      </c>
      <c r="M5323" s="20">
        <v>10000000</v>
      </c>
      <c r="N5323" s="20">
        <v>33556631</v>
      </c>
      <c r="O5323" s="21">
        <f t="shared" si="249"/>
        <v>47490503.788666978</v>
      </c>
      <c r="P5323" s="22">
        <f t="shared" si="250"/>
        <v>335.56630999999999</v>
      </c>
      <c r="Q5323" s="20">
        <f t="shared" si="251"/>
        <v>15585987.459359033</v>
      </c>
      <c r="R5323" s="18" t="s">
        <v>10878</v>
      </c>
      <c r="S5323" s="18">
        <v>90</v>
      </c>
    </row>
    <row r="5324" spans="1:19" x14ac:dyDescent="0.25">
      <c r="A5324" s="18" t="s">
        <v>15726</v>
      </c>
      <c r="B5324" s="18" t="s">
        <v>37</v>
      </c>
      <c r="C5324" s="18" t="s">
        <v>38</v>
      </c>
      <c r="D5324" s="18">
        <v>2008</v>
      </c>
      <c r="E5324" s="18">
        <f>VLOOKUP(D5324,'cpi roi'!A:C,2,FALSE)</f>
        <v>215.3</v>
      </c>
      <c r="F5324" s="18" t="s">
        <v>15682</v>
      </c>
      <c r="G5324" s="18">
        <v>6.5</v>
      </c>
      <c r="H5324" s="19">
        <v>91000</v>
      </c>
      <c r="I5324" s="18" t="s">
        <v>9973</v>
      </c>
      <c r="J5324" s="18" t="s">
        <v>15727</v>
      </c>
      <c r="K5324" s="18" t="s">
        <v>14846</v>
      </c>
      <c r="L5324" s="18" t="s">
        <v>34</v>
      </c>
      <c r="M5324" s="20">
        <v>90000000</v>
      </c>
      <c r="N5324" s="20">
        <v>164170327</v>
      </c>
      <c r="O5324" s="21">
        <f t="shared" si="249"/>
        <v>232339519.91128656</v>
      </c>
      <c r="P5324" s="22">
        <f t="shared" si="250"/>
        <v>182.41147444444445</v>
      </c>
      <c r="Q5324" s="20">
        <f t="shared" si="251"/>
        <v>76251893.63678588</v>
      </c>
      <c r="R5324" s="18" t="s">
        <v>48</v>
      </c>
      <c r="S5324" s="18">
        <v>96</v>
      </c>
    </row>
    <row r="5325" spans="1:19" x14ac:dyDescent="0.25">
      <c r="A5325" s="18" t="s">
        <v>15728</v>
      </c>
      <c r="B5325" s="18" t="s">
        <v>20</v>
      </c>
      <c r="C5325" s="18" t="s">
        <v>38</v>
      </c>
      <c r="D5325" s="18">
        <v>2008</v>
      </c>
      <c r="E5325" s="18">
        <f>VLOOKUP(D5325,'cpi roi'!A:C,2,FALSE)</f>
        <v>215.3</v>
      </c>
      <c r="F5325" s="18" t="s">
        <v>15632</v>
      </c>
      <c r="G5325" s="18">
        <v>5.9</v>
      </c>
      <c r="H5325" s="19">
        <v>75000</v>
      </c>
      <c r="I5325" s="18" t="s">
        <v>14010</v>
      </c>
      <c r="J5325" s="18" t="s">
        <v>14010</v>
      </c>
      <c r="K5325" s="18" t="s">
        <v>15729</v>
      </c>
      <c r="L5325" s="18" t="s">
        <v>26</v>
      </c>
      <c r="M5325" s="20">
        <v>30000000</v>
      </c>
      <c r="N5325" s="20">
        <v>22472631</v>
      </c>
      <c r="O5325" s="21">
        <f t="shared" si="249"/>
        <v>31804043.965164885</v>
      </c>
      <c r="P5325" s="22">
        <f t="shared" si="250"/>
        <v>74.908770000000004</v>
      </c>
      <c r="Q5325" s="20">
        <f t="shared" si="251"/>
        <v>10437822.108685555</v>
      </c>
      <c r="R5325" s="18" t="s">
        <v>13657</v>
      </c>
      <c r="S5325" s="18">
        <v>105</v>
      </c>
    </row>
    <row r="5326" spans="1:19" x14ac:dyDescent="0.25">
      <c r="A5326" s="18" t="s">
        <v>15730</v>
      </c>
      <c r="B5326" s="18" t="s">
        <v>2004</v>
      </c>
      <c r="C5326" s="18" t="s">
        <v>38</v>
      </c>
      <c r="D5326" s="18">
        <v>2008</v>
      </c>
      <c r="E5326" s="18">
        <f>VLOOKUP(D5326,'cpi roi'!A:C,2,FALSE)</f>
        <v>215.3</v>
      </c>
      <c r="F5326" s="18" t="s">
        <v>15650</v>
      </c>
      <c r="G5326" s="18">
        <v>5.3</v>
      </c>
      <c r="H5326" s="19">
        <v>123000</v>
      </c>
      <c r="I5326" s="18" t="s">
        <v>11954</v>
      </c>
      <c r="J5326" s="18" t="s">
        <v>15731</v>
      </c>
      <c r="K5326" s="18" t="s">
        <v>9041</v>
      </c>
      <c r="L5326" s="18" t="s">
        <v>34</v>
      </c>
      <c r="M5326" s="20">
        <v>35000000</v>
      </c>
      <c r="N5326" s="20">
        <v>87066930</v>
      </c>
      <c r="O5326" s="21">
        <f t="shared" si="249"/>
        <v>123220128.05852298</v>
      </c>
      <c r="P5326" s="22">
        <f t="shared" si="250"/>
        <v>248.76265714285714</v>
      </c>
      <c r="Q5326" s="20">
        <f t="shared" si="251"/>
        <v>40439818.85740827</v>
      </c>
      <c r="R5326" s="18" t="s">
        <v>15732</v>
      </c>
      <c r="S5326" s="18">
        <v>100</v>
      </c>
    </row>
    <row r="5327" spans="1:19" x14ac:dyDescent="0.25">
      <c r="A5327" s="18" t="s">
        <v>15733</v>
      </c>
      <c r="B5327" s="18" t="s">
        <v>2004</v>
      </c>
      <c r="C5327" s="18" t="s">
        <v>21</v>
      </c>
      <c r="D5327" s="18">
        <v>2008</v>
      </c>
      <c r="E5327" s="18">
        <f>VLOOKUP(D5327,'cpi roi'!A:C,2,FALSE)</f>
        <v>215.3</v>
      </c>
      <c r="F5327" s="18" t="s">
        <v>15667</v>
      </c>
      <c r="G5327" s="18">
        <v>5.5</v>
      </c>
      <c r="H5327" s="19">
        <v>165000</v>
      </c>
      <c r="I5327" s="18" t="s">
        <v>14190</v>
      </c>
      <c r="J5327" s="18" t="s">
        <v>11969</v>
      </c>
      <c r="K5327" s="18" t="s">
        <v>5079</v>
      </c>
      <c r="L5327" s="18" t="s">
        <v>34</v>
      </c>
      <c r="M5327" s="20">
        <v>80000000</v>
      </c>
      <c r="N5327" s="20">
        <v>233093859</v>
      </c>
      <c r="O5327" s="21">
        <f t="shared" si="249"/>
        <v>329882484.14909428</v>
      </c>
      <c r="P5327" s="22">
        <f t="shared" si="250"/>
        <v>291.36732374999997</v>
      </c>
      <c r="Q5327" s="20">
        <f t="shared" si="251"/>
        <v>108264681.37482582</v>
      </c>
      <c r="R5327" s="18" t="s">
        <v>184</v>
      </c>
      <c r="S5327" s="18">
        <v>104</v>
      </c>
    </row>
    <row r="5328" spans="1:19" x14ac:dyDescent="0.25">
      <c r="A5328" s="18" t="s">
        <v>15734</v>
      </c>
      <c r="B5328" s="18" t="s">
        <v>20</v>
      </c>
      <c r="C5328" s="18" t="s">
        <v>67</v>
      </c>
      <c r="D5328" s="18">
        <v>2008</v>
      </c>
      <c r="E5328" s="18">
        <f>VLOOKUP(D5328,'cpi roi'!A:C,2,FALSE)</f>
        <v>215.3</v>
      </c>
      <c r="F5328" s="18" t="s">
        <v>15558</v>
      </c>
      <c r="G5328" s="18">
        <v>7.5</v>
      </c>
      <c r="H5328" s="19">
        <v>167000</v>
      </c>
      <c r="I5328" s="18" t="s">
        <v>5228</v>
      </c>
      <c r="J5328" s="18" t="s">
        <v>15735</v>
      </c>
      <c r="K5328" s="18" t="s">
        <v>992</v>
      </c>
      <c r="L5328" s="18" t="s">
        <v>34</v>
      </c>
      <c r="M5328" s="20">
        <v>20000000</v>
      </c>
      <c r="N5328" s="20">
        <v>54589558</v>
      </c>
      <c r="O5328" s="21">
        <f t="shared" si="249"/>
        <v>77257028.901997209</v>
      </c>
      <c r="P5328" s="22">
        <f t="shared" si="250"/>
        <v>272.94779</v>
      </c>
      <c r="Q5328" s="20">
        <f t="shared" si="251"/>
        <v>25355112.865768693</v>
      </c>
      <c r="R5328" s="18" t="s">
        <v>12698</v>
      </c>
      <c r="S5328" s="18">
        <v>128</v>
      </c>
    </row>
    <row r="5329" spans="1:19" x14ac:dyDescent="0.25">
      <c r="A5329" s="18" t="s">
        <v>15736</v>
      </c>
      <c r="B5329" s="18" t="s">
        <v>37</v>
      </c>
      <c r="C5329" s="18" t="s">
        <v>394</v>
      </c>
      <c r="D5329" s="18">
        <v>2008</v>
      </c>
      <c r="E5329" s="18">
        <f>VLOOKUP(D5329,'cpi roi'!A:C,2,FALSE)</f>
        <v>215.3</v>
      </c>
      <c r="F5329" s="18" t="s">
        <v>15673</v>
      </c>
      <c r="G5329" s="18">
        <v>6.6</v>
      </c>
      <c r="H5329" s="19">
        <v>211000</v>
      </c>
      <c r="I5329" s="18" t="s">
        <v>10262</v>
      </c>
      <c r="J5329" s="18" t="s">
        <v>15737</v>
      </c>
      <c r="K5329" s="18" t="s">
        <v>8011</v>
      </c>
      <c r="L5329" s="18" t="s">
        <v>34</v>
      </c>
      <c r="M5329" s="20">
        <v>150000000</v>
      </c>
      <c r="N5329" s="20">
        <v>603900354</v>
      </c>
      <c r="O5329" s="21">
        <f t="shared" si="249"/>
        <v>854660649.62285185</v>
      </c>
      <c r="P5329" s="22">
        <f t="shared" si="250"/>
        <v>402.600236</v>
      </c>
      <c r="Q5329" s="20">
        <f t="shared" si="251"/>
        <v>280492500.6967023</v>
      </c>
      <c r="R5329" s="18" t="s">
        <v>10176</v>
      </c>
      <c r="S5329" s="18">
        <v>89</v>
      </c>
    </row>
    <row r="5330" spans="1:19" x14ac:dyDescent="0.25">
      <c r="A5330" s="18" t="s">
        <v>15738</v>
      </c>
      <c r="B5330" s="18" t="s">
        <v>2004</v>
      </c>
      <c r="C5330" s="18" t="s">
        <v>38</v>
      </c>
      <c r="D5330" s="18">
        <v>2008</v>
      </c>
      <c r="E5330" s="18">
        <f>VLOOKUP(D5330,'cpi roi'!A:C,2,FALSE)</f>
        <v>215.3</v>
      </c>
      <c r="F5330" s="18" t="s">
        <v>15560</v>
      </c>
      <c r="G5330" s="18">
        <v>4.8</v>
      </c>
      <c r="H5330" s="19">
        <v>60000</v>
      </c>
      <c r="I5330" s="18" t="s">
        <v>14017</v>
      </c>
      <c r="J5330" s="18" t="s">
        <v>14017</v>
      </c>
      <c r="K5330" s="18" t="s">
        <v>15739</v>
      </c>
      <c r="L5330" s="18" t="s">
        <v>34</v>
      </c>
      <c r="M5330" s="20">
        <v>60000000</v>
      </c>
      <c r="N5330" s="20">
        <v>39164441</v>
      </c>
      <c r="O5330" s="21">
        <f t="shared" si="249"/>
        <v>55426870.286576867</v>
      </c>
      <c r="P5330" s="22">
        <f t="shared" si="250"/>
        <v>65.274068333333332</v>
      </c>
      <c r="Q5330" s="20">
        <f t="shared" si="251"/>
        <v>18190636.785880167</v>
      </c>
      <c r="R5330" s="18" t="s">
        <v>14705</v>
      </c>
      <c r="S5330" s="18">
        <v>103</v>
      </c>
    </row>
    <row r="5331" spans="1:19" x14ac:dyDescent="0.25">
      <c r="A5331" s="18" t="s">
        <v>15740</v>
      </c>
      <c r="B5331" s="18" t="s">
        <v>2004</v>
      </c>
      <c r="C5331" s="18" t="s">
        <v>45</v>
      </c>
      <c r="D5331" s="18">
        <v>2008</v>
      </c>
      <c r="E5331" s="18">
        <f>VLOOKUP(D5331,'cpi roi'!A:C,2,FALSE)</f>
        <v>215.3</v>
      </c>
      <c r="F5331" s="18" t="s">
        <v>15741</v>
      </c>
      <c r="G5331" s="18">
        <v>6.7</v>
      </c>
      <c r="H5331" s="19">
        <v>71000</v>
      </c>
      <c r="I5331" s="18" t="s">
        <v>5906</v>
      </c>
      <c r="J5331" s="18" t="s">
        <v>5906</v>
      </c>
      <c r="K5331" s="18" t="s">
        <v>15742</v>
      </c>
      <c r="L5331" s="18" t="s">
        <v>34</v>
      </c>
      <c r="M5331" s="20">
        <v>20000000</v>
      </c>
      <c r="N5331" s="20">
        <v>27090159</v>
      </c>
      <c r="O5331" s="21">
        <f t="shared" si="249"/>
        <v>38338929.156061307</v>
      </c>
      <c r="P5331" s="22">
        <f t="shared" si="250"/>
        <v>135.450795</v>
      </c>
      <c r="Q5331" s="20">
        <f t="shared" si="251"/>
        <v>12582516.953088714</v>
      </c>
      <c r="R5331" s="18" t="s">
        <v>14593</v>
      </c>
      <c r="S5331" s="18">
        <v>102</v>
      </c>
    </row>
    <row r="5332" spans="1:19" x14ac:dyDescent="0.25">
      <c r="A5332" s="18" t="s">
        <v>15743</v>
      </c>
      <c r="B5332" s="18" t="s">
        <v>2004</v>
      </c>
      <c r="C5332" s="18" t="s">
        <v>45</v>
      </c>
      <c r="D5332" s="18">
        <v>2008</v>
      </c>
      <c r="E5332" s="18">
        <f>VLOOKUP(D5332,'cpi roi'!A:C,2,FALSE)</f>
        <v>215.3</v>
      </c>
      <c r="F5332" s="18" t="s">
        <v>15744</v>
      </c>
      <c r="G5332" s="18">
        <v>6.8</v>
      </c>
      <c r="H5332" s="19">
        <v>16000</v>
      </c>
      <c r="I5332" s="18" t="s">
        <v>7082</v>
      </c>
      <c r="J5332" s="18" t="s">
        <v>15745</v>
      </c>
      <c r="K5332" s="18" t="s">
        <v>15746</v>
      </c>
      <c r="L5332" s="18" t="s">
        <v>34</v>
      </c>
      <c r="M5332" s="20">
        <v>5000000</v>
      </c>
      <c r="N5332" s="20">
        <v>4629770</v>
      </c>
      <c r="O5332" s="21">
        <f t="shared" si="249"/>
        <v>6552210.4923362751</v>
      </c>
      <c r="P5332" s="22">
        <f t="shared" si="250"/>
        <v>92.595400000000012</v>
      </c>
      <c r="Q5332" s="20">
        <f t="shared" si="251"/>
        <v>2150380.8639108222</v>
      </c>
      <c r="R5332" s="18" t="s">
        <v>15747</v>
      </c>
      <c r="S5332" s="18">
        <v>110</v>
      </c>
    </row>
    <row r="5333" spans="1:19" x14ac:dyDescent="0.25">
      <c r="A5333" s="18" t="s">
        <v>15748</v>
      </c>
      <c r="B5333" s="18" t="s">
        <v>2004</v>
      </c>
      <c r="C5333" s="18" t="s">
        <v>45</v>
      </c>
      <c r="D5333" s="18">
        <v>2008</v>
      </c>
      <c r="E5333" s="18">
        <f>VLOOKUP(D5333,'cpi roi'!A:C,2,FALSE)</f>
        <v>215.3</v>
      </c>
      <c r="F5333" s="18" t="s">
        <v>15749</v>
      </c>
      <c r="G5333" s="18">
        <v>6.2</v>
      </c>
      <c r="H5333" s="19">
        <v>37000</v>
      </c>
      <c r="I5333" s="18" t="s">
        <v>9637</v>
      </c>
      <c r="J5333" s="18" t="s">
        <v>15750</v>
      </c>
      <c r="K5333" s="18" t="s">
        <v>15751</v>
      </c>
      <c r="L5333" s="18" t="s">
        <v>34</v>
      </c>
      <c r="M5333" s="20">
        <v>15000000</v>
      </c>
      <c r="N5333" s="20">
        <v>8808935</v>
      </c>
      <c r="O5333" s="21">
        <f t="shared" si="249"/>
        <v>12466709.21737111</v>
      </c>
      <c r="P5333" s="22">
        <f t="shared" si="250"/>
        <v>58.726233333333333</v>
      </c>
      <c r="Q5333" s="20">
        <f t="shared" si="251"/>
        <v>4091470.0418021367</v>
      </c>
      <c r="R5333" s="18" t="s">
        <v>14786</v>
      </c>
      <c r="S5333" s="18">
        <v>102</v>
      </c>
    </row>
    <row r="5334" spans="1:19" x14ac:dyDescent="0.25">
      <c r="A5334" s="18" t="s">
        <v>15752</v>
      </c>
      <c r="B5334" s="18" t="s">
        <v>2004</v>
      </c>
      <c r="C5334" s="18" t="s">
        <v>21</v>
      </c>
      <c r="D5334" s="18">
        <v>2008</v>
      </c>
      <c r="E5334" s="18">
        <f>VLOOKUP(D5334,'cpi roi'!A:C,2,FALSE)</f>
        <v>215.3</v>
      </c>
      <c r="F5334" s="18" t="s">
        <v>15682</v>
      </c>
      <c r="G5334" s="18">
        <v>6.2</v>
      </c>
      <c r="H5334" s="19">
        <v>81000</v>
      </c>
      <c r="I5334" s="18" t="s">
        <v>15753</v>
      </c>
      <c r="J5334" s="18" t="s">
        <v>15754</v>
      </c>
      <c r="K5334" s="18" t="s">
        <v>15755</v>
      </c>
      <c r="L5334" s="18" t="s">
        <v>34</v>
      </c>
      <c r="M5334" s="20">
        <v>17500000</v>
      </c>
      <c r="N5334" s="20">
        <v>150988382</v>
      </c>
      <c r="O5334" s="21">
        <f t="shared" si="249"/>
        <v>213683975.82628891</v>
      </c>
      <c r="P5334" s="22">
        <f t="shared" si="250"/>
        <v>862.79075428571423</v>
      </c>
      <c r="Q5334" s="20">
        <f t="shared" si="251"/>
        <v>70129299.581978634</v>
      </c>
      <c r="R5334" s="18" t="s">
        <v>2097</v>
      </c>
      <c r="S5334" s="18">
        <v>98</v>
      </c>
    </row>
    <row r="5335" spans="1:19" x14ac:dyDescent="0.25">
      <c r="A5335" s="18" t="s">
        <v>15756</v>
      </c>
      <c r="B5335" s="18" t="s">
        <v>20</v>
      </c>
      <c r="C5335" s="18" t="s">
        <v>45</v>
      </c>
      <c r="D5335" s="18">
        <v>2008</v>
      </c>
      <c r="E5335" s="18">
        <f>VLOOKUP(D5335,'cpi roi'!A:C,2,FALSE)</f>
        <v>215.3</v>
      </c>
      <c r="F5335" s="18" t="s">
        <v>14770</v>
      </c>
      <c r="G5335" s="18">
        <v>5.8</v>
      </c>
      <c r="H5335" s="19">
        <v>80000</v>
      </c>
      <c r="I5335" s="18" t="s">
        <v>15757</v>
      </c>
      <c r="J5335" s="18" t="s">
        <v>15133</v>
      </c>
      <c r="K5335" s="18" t="s">
        <v>13047</v>
      </c>
      <c r="L5335" s="18" t="s">
        <v>34</v>
      </c>
      <c r="M5335" s="20">
        <v>55000000</v>
      </c>
      <c r="N5335" s="20">
        <v>44004502</v>
      </c>
      <c r="O5335" s="21">
        <f t="shared" si="249"/>
        <v>62276691.86901997</v>
      </c>
      <c r="P5335" s="22">
        <f t="shared" si="250"/>
        <v>80.008185454545455</v>
      </c>
      <c r="Q5335" s="20">
        <f t="shared" si="251"/>
        <v>20438691.128657687</v>
      </c>
      <c r="R5335" s="18" t="s">
        <v>2031</v>
      </c>
      <c r="S5335" s="18">
        <v>91</v>
      </c>
    </row>
    <row r="5336" spans="1:19" x14ac:dyDescent="0.25">
      <c r="A5336" s="18" t="s">
        <v>15758</v>
      </c>
      <c r="B5336" s="18" t="s">
        <v>20</v>
      </c>
      <c r="C5336" s="18" t="s">
        <v>56</v>
      </c>
      <c r="D5336" s="18">
        <v>2008</v>
      </c>
      <c r="E5336" s="18">
        <f>VLOOKUP(D5336,'cpi roi'!A:C,2,FALSE)</f>
        <v>215.3</v>
      </c>
      <c r="F5336" s="18" t="s">
        <v>15759</v>
      </c>
      <c r="G5336" s="18">
        <v>6.6</v>
      </c>
      <c r="H5336" s="19">
        <v>24000</v>
      </c>
      <c r="I5336" s="18" t="s">
        <v>14133</v>
      </c>
      <c r="J5336" s="18" t="s">
        <v>15760</v>
      </c>
      <c r="K5336" s="18" t="s">
        <v>15761</v>
      </c>
      <c r="L5336" s="18" t="s">
        <v>34</v>
      </c>
      <c r="M5336" s="20">
        <v>8500000</v>
      </c>
      <c r="N5336" s="20">
        <v>188126</v>
      </c>
      <c r="O5336" s="21">
        <f t="shared" si="249"/>
        <v>266242.41616349277</v>
      </c>
      <c r="P5336" s="22">
        <f t="shared" si="250"/>
        <v>2.2132470588235296</v>
      </c>
      <c r="Q5336" s="20">
        <f t="shared" si="251"/>
        <v>87378.54156990246</v>
      </c>
      <c r="R5336" s="18" t="s">
        <v>14135</v>
      </c>
      <c r="S5336" s="18">
        <v>98</v>
      </c>
    </row>
    <row r="5337" spans="1:19" x14ac:dyDescent="0.25">
      <c r="A5337" s="18" t="s">
        <v>15762</v>
      </c>
      <c r="B5337" s="18" t="s">
        <v>20</v>
      </c>
      <c r="C5337" s="18" t="s">
        <v>38</v>
      </c>
      <c r="D5337" s="18">
        <v>2008</v>
      </c>
      <c r="E5337" s="18">
        <f>VLOOKUP(D5337,'cpi roi'!A:C,2,FALSE)</f>
        <v>215.3</v>
      </c>
      <c r="F5337" s="18" t="s">
        <v>15763</v>
      </c>
      <c r="G5337" s="18">
        <v>6.2</v>
      </c>
      <c r="H5337" s="19">
        <v>73000</v>
      </c>
      <c r="I5337" s="18" t="s">
        <v>15764</v>
      </c>
      <c r="J5337" s="18" t="s">
        <v>15765</v>
      </c>
      <c r="K5337" s="18" t="s">
        <v>10135</v>
      </c>
      <c r="L5337" s="18" t="s">
        <v>34</v>
      </c>
      <c r="M5337" s="20">
        <v>50000000</v>
      </c>
      <c r="N5337" s="20">
        <v>7034698</v>
      </c>
      <c r="O5337" s="21">
        <f t="shared" si="249"/>
        <v>9955747.7036692984</v>
      </c>
      <c r="P5337" s="22">
        <f t="shared" si="250"/>
        <v>14.069396000000001</v>
      </c>
      <c r="Q5337" s="20">
        <f t="shared" si="251"/>
        <v>3267393.4045517882</v>
      </c>
      <c r="R5337" s="18" t="s">
        <v>13871</v>
      </c>
      <c r="S5337" s="18">
        <v>115</v>
      </c>
    </row>
    <row r="5338" spans="1:19" x14ac:dyDescent="0.25">
      <c r="A5338" s="18" t="s">
        <v>15766</v>
      </c>
      <c r="B5338" s="18" t="s">
        <v>20</v>
      </c>
      <c r="C5338" s="18" t="s">
        <v>108</v>
      </c>
      <c r="D5338" s="18">
        <v>2008</v>
      </c>
      <c r="E5338" s="18">
        <f>VLOOKUP(D5338,'cpi roi'!A:C,2,FALSE)</f>
        <v>215.3</v>
      </c>
      <c r="F5338" s="18" t="s">
        <v>15767</v>
      </c>
      <c r="G5338" s="18">
        <v>5.8</v>
      </c>
      <c r="H5338" s="19">
        <v>118000</v>
      </c>
      <c r="I5338" s="18" t="s">
        <v>15768</v>
      </c>
      <c r="J5338" s="18" t="s">
        <v>14321</v>
      </c>
      <c r="K5338" s="18" t="s">
        <v>15769</v>
      </c>
      <c r="L5338" s="18" t="s">
        <v>199</v>
      </c>
      <c r="M5338" s="20">
        <v>10800000</v>
      </c>
      <c r="N5338" s="20">
        <v>113864059</v>
      </c>
      <c r="O5338" s="21">
        <f t="shared" si="249"/>
        <v>161144351.03251278</v>
      </c>
      <c r="P5338" s="22">
        <f t="shared" si="250"/>
        <v>1054.2968425925926</v>
      </c>
      <c r="Q5338" s="20">
        <f t="shared" si="251"/>
        <v>52886232.698560148</v>
      </c>
      <c r="R5338" s="18" t="s">
        <v>14135</v>
      </c>
      <c r="S5338" s="18">
        <v>92</v>
      </c>
    </row>
    <row r="5339" spans="1:19" x14ac:dyDescent="0.25">
      <c r="A5339" s="18" t="s">
        <v>15770</v>
      </c>
      <c r="B5339" s="18" t="s">
        <v>2004</v>
      </c>
      <c r="C5339" s="18" t="s">
        <v>45</v>
      </c>
      <c r="D5339" s="18">
        <v>2008</v>
      </c>
      <c r="E5339" s="18">
        <f>VLOOKUP(D5339,'cpi roi'!A:C,2,FALSE)</f>
        <v>215.3</v>
      </c>
      <c r="F5339" s="18" t="s">
        <v>15703</v>
      </c>
      <c r="G5339" s="18">
        <v>7.1</v>
      </c>
      <c r="H5339" s="19">
        <v>27000</v>
      </c>
      <c r="I5339" s="18" t="s">
        <v>15771</v>
      </c>
      <c r="J5339" s="18" t="s">
        <v>15772</v>
      </c>
      <c r="K5339" s="18" t="s">
        <v>6071</v>
      </c>
      <c r="L5339" s="18" t="s">
        <v>26</v>
      </c>
      <c r="M5339" s="20">
        <v>0</v>
      </c>
      <c r="N5339" s="20">
        <v>16724933</v>
      </c>
      <c r="O5339" s="21">
        <f t="shared" si="249"/>
        <v>23669703.13562471</v>
      </c>
      <c r="P5339" s="22">
        <f t="shared" si="250"/>
        <v>0</v>
      </c>
      <c r="Q5339" s="20">
        <f t="shared" si="251"/>
        <v>7768199.2568509057</v>
      </c>
      <c r="R5339" s="18" t="s">
        <v>12698</v>
      </c>
      <c r="S5339" s="18">
        <v>92</v>
      </c>
    </row>
    <row r="5340" spans="1:19" x14ac:dyDescent="0.25">
      <c r="A5340" s="18" t="s">
        <v>15773</v>
      </c>
      <c r="B5340" s="18" t="s">
        <v>452</v>
      </c>
      <c r="C5340" s="18" t="s">
        <v>67</v>
      </c>
      <c r="D5340" s="18">
        <v>2008</v>
      </c>
      <c r="E5340" s="18">
        <f>VLOOKUP(D5340,'cpi roi'!A:C,2,FALSE)</f>
        <v>215.3</v>
      </c>
      <c r="F5340" s="18" t="s">
        <v>15774</v>
      </c>
      <c r="G5340" s="18">
        <v>7.5</v>
      </c>
      <c r="H5340" s="19">
        <v>68000</v>
      </c>
      <c r="I5340" s="18" t="s">
        <v>15775</v>
      </c>
      <c r="J5340" s="18" t="s">
        <v>15776</v>
      </c>
      <c r="K5340" s="18" t="s">
        <v>15777</v>
      </c>
      <c r="L5340" s="18" t="s">
        <v>3160</v>
      </c>
      <c r="M5340" s="20">
        <v>0</v>
      </c>
      <c r="N5340" s="20">
        <v>3185113</v>
      </c>
      <c r="O5340" s="21">
        <f t="shared" si="249"/>
        <v>4507681.9837436136</v>
      </c>
      <c r="P5340" s="22">
        <f t="shared" si="250"/>
        <v>0</v>
      </c>
      <c r="Q5340" s="20">
        <f t="shared" si="251"/>
        <v>1479383.6507199258</v>
      </c>
      <c r="R5340" s="18" t="s">
        <v>15778</v>
      </c>
      <c r="S5340" s="18">
        <v>96</v>
      </c>
    </row>
    <row r="5341" spans="1:19" x14ac:dyDescent="0.25">
      <c r="A5341" s="18" t="s">
        <v>15779</v>
      </c>
      <c r="B5341" s="18" t="s">
        <v>341</v>
      </c>
      <c r="C5341" s="18" t="s">
        <v>394</v>
      </c>
      <c r="D5341" s="18">
        <v>2008</v>
      </c>
      <c r="E5341" s="18">
        <f>VLOOKUP(D5341,'cpi roi'!A:C,2,FALSE)</f>
        <v>215.3</v>
      </c>
      <c r="F5341" s="18" t="s">
        <v>15632</v>
      </c>
      <c r="G5341" s="18">
        <v>6.8</v>
      </c>
      <c r="H5341" s="19">
        <v>132000</v>
      </c>
      <c r="I5341" s="18" t="s">
        <v>15780</v>
      </c>
      <c r="J5341" s="18" t="s">
        <v>12100</v>
      </c>
      <c r="K5341" s="18" t="s">
        <v>7916</v>
      </c>
      <c r="L5341" s="18" t="s">
        <v>34</v>
      </c>
      <c r="M5341" s="20">
        <v>85000000</v>
      </c>
      <c r="N5341" s="20">
        <v>298572799</v>
      </c>
      <c r="O5341" s="21">
        <f t="shared" si="249"/>
        <v>422550542.75568974</v>
      </c>
      <c r="P5341" s="22">
        <f t="shared" si="250"/>
        <v>351.26211647058824</v>
      </c>
      <c r="Q5341" s="20">
        <f t="shared" si="251"/>
        <v>138677565.72224802</v>
      </c>
      <c r="R5341" s="18" t="s">
        <v>15781</v>
      </c>
      <c r="S5341" s="18">
        <v>86</v>
      </c>
    </row>
    <row r="5342" spans="1:19" x14ac:dyDescent="0.25">
      <c r="A5342" s="18" t="s">
        <v>15782</v>
      </c>
      <c r="B5342" s="18" t="s">
        <v>2004</v>
      </c>
      <c r="C5342" s="18" t="s">
        <v>45</v>
      </c>
      <c r="D5342" s="18">
        <v>2008</v>
      </c>
      <c r="E5342" s="18">
        <f>VLOOKUP(D5342,'cpi roi'!A:C,2,FALSE)</f>
        <v>215.3</v>
      </c>
      <c r="F5342" s="18" t="s">
        <v>15565</v>
      </c>
      <c r="G5342" s="18">
        <v>5</v>
      </c>
      <c r="H5342" s="19">
        <v>21000</v>
      </c>
      <c r="I5342" s="18" t="s">
        <v>15783</v>
      </c>
      <c r="J5342" s="18" t="s">
        <v>15783</v>
      </c>
      <c r="K5342" s="18" t="s">
        <v>7209</v>
      </c>
      <c r="L5342" s="18" t="s">
        <v>34</v>
      </c>
      <c r="M5342" s="20">
        <v>16000000</v>
      </c>
      <c r="N5342" s="20">
        <v>50007546</v>
      </c>
      <c r="O5342" s="21">
        <f t="shared" si="249"/>
        <v>70772407.181607053</v>
      </c>
      <c r="P5342" s="22">
        <f t="shared" si="250"/>
        <v>312.54716250000001</v>
      </c>
      <c r="Q5342" s="20">
        <f t="shared" si="251"/>
        <v>23226914.073385973</v>
      </c>
      <c r="R5342" s="18" t="s">
        <v>15784</v>
      </c>
      <c r="S5342" s="18">
        <v>114</v>
      </c>
    </row>
    <row r="5343" spans="1:19" x14ac:dyDescent="0.25">
      <c r="A5343" s="18" t="s">
        <v>15785</v>
      </c>
      <c r="B5343" s="18" t="s">
        <v>20</v>
      </c>
      <c r="C5343" s="18" t="s">
        <v>45</v>
      </c>
      <c r="D5343" s="18">
        <v>2008</v>
      </c>
      <c r="E5343" s="18">
        <f>VLOOKUP(D5343,'cpi roi'!A:C,2,FALSE)</f>
        <v>215.3</v>
      </c>
      <c r="F5343" s="18" t="s">
        <v>15786</v>
      </c>
      <c r="G5343" s="18">
        <v>6.4</v>
      </c>
      <c r="H5343" s="19">
        <v>32000</v>
      </c>
      <c r="I5343" s="18" t="s">
        <v>11320</v>
      </c>
      <c r="J5343" s="18" t="s">
        <v>11320</v>
      </c>
      <c r="K5343" s="18" t="s">
        <v>9962</v>
      </c>
      <c r="L5343" s="18" t="s">
        <v>34</v>
      </c>
      <c r="M5343" s="20">
        <v>3000000</v>
      </c>
      <c r="N5343" s="20">
        <v>3982459</v>
      </c>
      <c r="O5343" s="21">
        <f t="shared" si="249"/>
        <v>5636113.5963771483</v>
      </c>
      <c r="P5343" s="22">
        <f t="shared" si="250"/>
        <v>132.74863333333334</v>
      </c>
      <c r="Q5343" s="20">
        <f t="shared" si="251"/>
        <v>1849725.4993032976</v>
      </c>
      <c r="R5343" s="18" t="s">
        <v>9442</v>
      </c>
      <c r="S5343" s="18">
        <v>92</v>
      </c>
    </row>
    <row r="5344" spans="1:19" x14ac:dyDescent="0.25">
      <c r="A5344" s="18" t="s">
        <v>15787</v>
      </c>
      <c r="B5344" s="18" t="s">
        <v>2004</v>
      </c>
      <c r="C5344" s="18" t="s">
        <v>21</v>
      </c>
      <c r="D5344" s="18">
        <v>2008</v>
      </c>
      <c r="E5344" s="18">
        <f>VLOOKUP(D5344,'cpi roi'!A:C,2,FALSE)</f>
        <v>215.3</v>
      </c>
      <c r="F5344" s="18" t="s">
        <v>15560</v>
      </c>
      <c r="G5344" s="18">
        <v>7.5</v>
      </c>
      <c r="H5344" s="19">
        <v>124000</v>
      </c>
      <c r="I5344" s="18" t="s">
        <v>3928</v>
      </c>
      <c r="J5344" s="18" t="s">
        <v>3928</v>
      </c>
      <c r="K5344" s="18" t="s">
        <v>752</v>
      </c>
      <c r="L5344" s="18" t="s">
        <v>34</v>
      </c>
      <c r="M5344" s="20">
        <v>20000000</v>
      </c>
      <c r="N5344" s="20">
        <v>51699984</v>
      </c>
      <c r="O5344" s="21">
        <f t="shared" si="249"/>
        <v>73167603.923827216</v>
      </c>
      <c r="P5344" s="22">
        <f t="shared" si="250"/>
        <v>258.49991999999997</v>
      </c>
      <c r="Q5344" s="20">
        <f t="shared" si="251"/>
        <v>24012997.677659079</v>
      </c>
      <c r="R5344" s="18" t="s">
        <v>15788</v>
      </c>
      <c r="S5344" s="18">
        <v>104</v>
      </c>
    </row>
    <row r="5345" spans="1:19" x14ac:dyDescent="0.25">
      <c r="A5345" s="18" t="s">
        <v>15789</v>
      </c>
      <c r="B5345" s="18" t="s">
        <v>37</v>
      </c>
      <c r="C5345" s="18" t="s">
        <v>29</v>
      </c>
      <c r="D5345" s="18">
        <v>2008</v>
      </c>
      <c r="E5345" s="18">
        <f>VLOOKUP(D5345,'cpi roi'!A:C,2,FALSE)</f>
        <v>215.3</v>
      </c>
      <c r="F5345" s="18" t="s">
        <v>15560</v>
      </c>
      <c r="G5345" s="18">
        <v>6</v>
      </c>
      <c r="H5345" s="19">
        <v>90000</v>
      </c>
      <c r="I5345" s="18" t="s">
        <v>12044</v>
      </c>
      <c r="J5345" s="18" t="s">
        <v>15790</v>
      </c>
      <c r="K5345" s="18" t="s">
        <v>8517</v>
      </c>
      <c r="L5345" s="18" t="s">
        <v>34</v>
      </c>
      <c r="M5345" s="20">
        <v>80000000</v>
      </c>
      <c r="N5345" s="20">
        <v>212874864</v>
      </c>
      <c r="O5345" s="21">
        <f t="shared" si="249"/>
        <v>301267863.72875059</v>
      </c>
      <c r="P5345" s="22">
        <f t="shared" si="250"/>
        <v>266.09357999999997</v>
      </c>
      <c r="Q5345" s="20">
        <f t="shared" si="251"/>
        <v>98873601.486298189</v>
      </c>
      <c r="R5345" s="18" t="s">
        <v>1729</v>
      </c>
      <c r="S5345" s="18">
        <v>99</v>
      </c>
    </row>
    <row r="5346" spans="1:19" x14ac:dyDescent="0.25">
      <c r="A5346" s="18" t="s">
        <v>15791</v>
      </c>
      <c r="B5346" s="18" t="s">
        <v>2004</v>
      </c>
      <c r="C5346" s="18" t="s">
        <v>38</v>
      </c>
      <c r="D5346" s="18">
        <v>2008</v>
      </c>
      <c r="E5346" s="18">
        <f>VLOOKUP(D5346,'cpi roi'!A:C,2,FALSE)</f>
        <v>215.3</v>
      </c>
      <c r="F5346" s="18" t="s">
        <v>15703</v>
      </c>
      <c r="G5346" s="18">
        <v>5.0999999999999996</v>
      </c>
      <c r="H5346" s="19">
        <v>127000</v>
      </c>
      <c r="I5346" s="18" t="s">
        <v>6856</v>
      </c>
      <c r="J5346" s="18" t="s">
        <v>6856</v>
      </c>
      <c r="K5346" s="18" t="s">
        <v>14154</v>
      </c>
      <c r="L5346" s="18" t="s">
        <v>34</v>
      </c>
      <c r="M5346" s="20">
        <v>105000000</v>
      </c>
      <c r="N5346" s="20">
        <v>269784201</v>
      </c>
      <c r="O5346" s="21">
        <f t="shared" si="249"/>
        <v>381807924.0348351</v>
      </c>
      <c r="P5346" s="22">
        <f t="shared" si="250"/>
        <v>256.93733428571426</v>
      </c>
      <c r="Q5346" s="20">
        <f t="shared" si="251"/>
        <v>125306177.89131445</v>
      </c>
      <c r="R5346" s="18" t="s">
        <v>27</v>
      </c>
      <c r="S5346" s="18">
        <v>109</v>
      </c>
    </row>
    <row r="5347" spans="1:19" x14ac:dyDescent="0.25">
      <c r="A5347" s="18" t="s">
        <v>15792</v>
      </c>
      <c r="B5347" s="18" t="s">
        <v>20</v>
      </c>
      <c r="C5347" s="18" t="s">
        <v>56</v>
      </c>
      <c r="D5347" s="18">
        <v>2008</v>
      </c>
      <c r="E5347" s="18">
        <f>VLOOKUP(D5347,'cpi roi'!A:C,2,FALSE)</f>
        <v>215.3</v>
      </c>
      <c r="F5347" s="18" t="s">
        <v>15774</v>
      </c>
      <c r="G5347" s="18">
        <v>6</v>
      </c>
      <c r="H5347" s="19">
        <v>61000</v>
      </c>
      <c r="I5347" s="18" t="s">
        <v>15793</v>
      </c>
      <c r="J5347" s="18" t="s">
        <v>15794</v>
      </c>
      <c r="K5347" s="18" t="s">
        <v>12181</v>
      </c>
      <c r="L5347" s="18" t="s">
        <v>34</v>
      </c>
      <c r="M5347" s="20">
        <v>15000000</v>
      </c>
      <c r="N5347" s="20">
        <v>3534313</v>
      </c>
      <c r="O5347" s="21">
        <f t="shared" si="249"/>
        <v>5001881.8908499768</v>
      </c>
      <c r="P5347" s="22">
        <f t="shared" si="250"/>
        <v>23.562086666666669</v>
      </c>
      <c r="Q5347" s="20">
        <f t="shared" si="251"/>
        <v>1641575.9405480723</v>
      </c>
      <c r="R5347" s="18" t="s">
        <v>9991</v>
      </c>
      <c r="S5347" s="18">
        <v>100</v>
      </c>
    </row>
    <row r="5348" spans="1:19" x14ac:dyDescent="0.25">
      <c r="A5348" s="18" t="s">
        <v>15795</v>
      </c>
      <c r="B5348" s="18" t="s">
        <v>2004</v>
      </c>
      <c r="C5348" s="18" t="s">
        <v>38</v>
      </c>
      <c r="D5348" s="18">
        <v>2008</v>
      </c>
      <c r="E5348" s="18">
        <f>VLOOKUP(D5348,'cpi roi'!A:C,2,FALSE)</f>
        <v>215.3</v>
      </c>
      <c r="F5348" s="18" t="s">
        <v>15796</v>
      </c>
      <c r="G5348" s="18">
        <v>5.7</v>
      </c>
      <c r="H5348" s="19">
        <v>59000</v>
      </c>
      <c r="I5348" s="18" t="s">
        <v>6812</v>
      </c>
      <c r="J5348" s="18" t="s">
        <v>15797</v>
      </c>
      <c r="K5348" s="18" t="s">
        <v>9045</v>
      </c>
      <c r="L5348" s="18" t="s">
        <v>34</v>
      </c>
      <c r="M5348" s="20">
        <v>40000000</v>
      </c>
      <c r="N5348" s="20">
        <v>49944325</v>
      </c>
      <c r="O5348" s="21">
        <f t="shared" si="249"/>
        <v>70682934.637714818</v>
      </c>
      <c r="P5348" s="22">
        <f t="shared" si="250"/>
        <v>124.86081250000001</v>
      </c>
      <c r="Q5348" s="20">
        <f t="shared" si="251"/>
        <v>23197549.930329774</v>
      </c>
      <c r="R5348" s="18" t="s">
        <v>48</v>
      </c>
      <c r="S5348" s="18">
        <v>110</v>
      </c>
    </row>
    <row r="5349" spans="1:19" x14ac:dyDescent="0.25">
      <c r="A5349" s="18" t="s">
        <v>15798</v>
      </c>
      <c r="B5349" s="18" t="s">
        <v>2004</v>
      </c>
      <c r="C5349" s="18" t="s">
        <v>45</v>
      </c>
      <c r="D5349" s="18">
        <v>2008</v>
      </c>
      <c r="E5349" s="18">
        <f>VLOOKUP(D5349,'cpi roi'!A:C,2,FALSE)</f>
        <v>215.3</v>
      </c>
      <c r="F5349" s="18" t="s">
        <v>4718</v>
      </c>
      <c r="G5349" s="18">
        <v>5.9</v>
      </c>
      <c r="H5349" s="19">
        <v>69000</v>
      </c>
      <c r="I5349" s="18" t="s">
        <v>4293</v>
      </c>
      <c r="J5349" s="18" t="s">
        <v>15799</v>
      </c>
      <c r="K5349" s="18" t="s">
        <v>3941</v>
      </c>
      <c r="L5349" s="18" t="s">
        <v>34</v>
      </c>
      <c r="M5349" s="20">
        <v>40000000</v>
      </c>
      <c r="N5349" s="20">
        <v>106407672</v>
      </c>
      <c r="O5349" s="21">
        <f t="shared" si="249"/>
        <v>150591814.48397586</v>
      </c>
      <c r="P5349" s="22">
        <f t="shared" si="250"/>
        <v>266.01918000000001</v>
      </c>
      <c r="Q5349" s="20">
        <f t="shared" si="251"/>
        <v>49422978.169995353</v>
      </c>
      <c r="R5349" s="18" t="s">
        <v>35</v>
      </c>
      <c r="S5349" s="18">
        <v>101</v>
      </c>
    </row>
    <row r="5350" spans="1:19" x14ac:dyDescent="0.25">
      <c r="A5350" s="18" t="s">
        <v>15800</v>
      </c>
      <c r="B5350" s="18" t="s">
        <v>2004</v>
      </c>
      <c r="C5350" s="18" t="s">
        <v>45</v>
      </c>
      <c r="D5350" s="18">
        <v>2008</v>
      </c>
      <c r="E5350" s="18">
        <f>VLOOKUP(D5350,'cpi roi'!A:C,2,FALSE)</f>
        <v>215.3</v>
      </c>
      <c r="F5350" s="18" t="s">
        <v>14904</v>
      </c>
      <c r="G5350" s="18">
        <v>6.1</v>
      </c>
      <c r="H5350" s="19">
        <v>168000</v>
      </c>
      <c r="I5350" s="18" t="s">
        <v>14966</v>
      </c>
      <c r="J5350" s="18" t="s">
        <v>15801</v>
      </c>
      <c r="K5350" s="18" t="s">
        <v>8853</v>
      </c>
      <c r="L5350" s="18" t="s">
        <v>34</v>
      </c>
      <c r="M5350" s="20">
        <v>35000000</v>
      </c>
      <c r="N5350" s="20">
        <v>219375562</v>
      </c>
      <c r="O5350" s="21">
        <f t="shared" si="249"/>
        <v>310467876.17928469</v>
      </c>
      <c r="P5350" s="22">
        <f t="shared" si="250"/>
        <v>626.78732000000002</v>
      </c>
      <c r="Q5350" s="20">
        <f t="shared" si="251"/>
        <v>101892968.88063167</v>
      </c>
      <c r="R5350" s="18" t="s">
        <v>184</v>
      </c>
      <c r="S5350" s="18">
        <v>99</v>
      </c>
    </row>
    <row r="5351" spans="1:19" x14ac:dyDescent="0.25">
      <c r="A5351" s="18" t="s">
        <v>15802</v>
      </c>
      <c r="B5351" s="18" t="s">
        <v>2004</v>
      </c>
      <c r="C5351" s="18" t="s">
        <v>38</v>
      </c>
      <c r="D5351" s="18">
        <v>2008</v>
      </c>
      <c r="E5351" s="18">
        <f>VLOOKUP(D5351,'cpi roi'!A:C,2,FALSE)</f>
        <v>215.3</v>
      </c>
      <c r="F5351" s="18" t="s">
        <v>15803</v>
      </c>
      <c r="G5351" s="18">
        <v>6.8</v>
      </c>
      <c r="H5351" s="19">
        <v>49000</v>
      </c>
      <c r="I5351" s="18" t="s">
        <v>14181</v>
      </c>
      <c r="J5351" s="18" t="s">
        <v>14181</v>
      </c>
      <c r="K5351" s="18" t="s">
        <v>10031</v>
      </c>
      <c r="L5351" s="18" t="s">
        <v>34</v>
      </c>
      <c r="M5351" s="20">
        <v>20000000</v>
      </c>
      <c r="N5351" s="20">
        <v>5530764</v>
      </c>
      <c r="O5351" s="21">
        <f t="shared" si="249"/>
        <v>7827328.3362749647</v>
      </c>
      <c r="P5351" s="22">
        <f t="shared" si="250"/>
        <v>27.65382</v>
      </c>
      <c r="Q5351" s="20">
        <f t="shared" si="251"/>
        <v>2568863.9108221089</v>
      </c>
      <c r="R5351" s="18" t="s">
        <v>13596</v>
      </c>
      <c r="S5351" s="18">
        <v>114</v>
      </c>
    </row>
    <row r="5352" spans="1:19" x14ac:dyDescent="0.25">
      <c r="A5352" s="18" t="s">
        <v>15804</v>
      </c>
      <c r="B5352" s="18" t="s">
        <v>37</v>
      </c>
      <c r="C5352" s="18" t="s">
        <v>29</v>
      </c>
      <c r="D5352" s="18">
        <v>2008</v>
      </c>
      <c r="E5352" s="18">
        <f>VLOOKUP(D5352,'cpi roi'!A:C,2,FALSE)</f>
        <v>215.3</v>
      </c>
      <c r="F5352" s="18" t="s">
        <v>15567</v>
      </c>
      <c r="G5352" s="18">
        <v>6.1</v>
      </c>
      <c r="H5352" s="19">
        <v>75000</v>
      </c>
      <c r="I5352" s="18" t="s">
        <v>8337</v>
      </c>
      <c r="J5352" s="18" t="s">
        <v>15805</v>
      </c>
      <c r="K5352" s="18" t="s">
        <v>6932</v>
      </c>
      <c r="L5352" s="18" t="s">
        <v>5820</v>
      </c>
      <c r="M5352" s="20">
        <v>60000000</v>
      </c>
      <c r="N5352" s="20">
        <v>62803180</v>
      </c>
      <c r="O5352" s="21">
        <f t="shared" si="249"/>
        <v>88881230.589874595</v>
      </c>
      <c r="P5352" s="22">
        <f t="shared" si="250"/>
        <v>104.67196666666668</v>
      </c>
      <c r="Q5352" s="20">
        <f t="shared" si="251"/>
        <v>29170078.959591269</v>
      </c>
      <c r="R5352" s="18" t="s">
        <v>2031</v>
      </c>
      <c r="S5352" s="18">
        <v>106</v>
      </c>
    </row>
    <row r="5353" spans="1:19" x14ac:dyDescent="0.25">
      <c r="A5353" s="18" t="s">
        <v>15806</v>
      </c>
      <c r="B5353" s="18" t="s">
        <v>20</v>
      </c>
      <c r="C5353" s="18" t="s">
        <v>38</v>
      </c>
      <c r="D5353" s="18">
        <v>2008</v>
      </c>
      <c r="E5353" s="18">
        <f>VLOOKUP(D5353,'cpi roi'!A:C,2,FALSE)</f>
        <v>215.3</v>
      </c>
      <c r="F5353" s="18" t="s">
        <v>15723</v>
      </c>
      <c r="G5353" s="18">
        <v>6.7</v>
      </c>
      <c r="H5353" s="19">
        <v>59000</v>
      </c>
      <c r="I5353" s="18" t="s">
        <v>3134</v>
      </c>
      <c r="J5353" s="18" t="s">
        <v>15807</v>
      </c>
      <c r="K5353" s="18" t="s">
        <v>3134</v>
      </c>
      <c r="L5353" s="18" t="s">
        <v>34</v>
      </c>
      <c r="M5353" s="20">
        <v>20000000</v>
      </c>
      <c r="N5353" s="20">
        <v>27712362</v>
      </c>
      <c r="O5353" s="21">
        <f t="shared" si="249"/>
        <v>39219492.34277752</v>
      </c>
      <c r="P5353" s="22">
        <f t="shared" si="250"/>
        <v>138.56181000000001</v>
      </c>
      <c r="Q5353" s="20">
        <f t="shared" si="251"/>
        <v>12871510.450534139</v>
      </c>
      <c r="R5353" s="18" t="s">
        <v>2031</v>
      </c>
      <c r="S5353" s="18">
        <v>115</v>
      </c>
    </row>
    <row r="5354" spans="1:19" x14ac:dyDescent="0.25">
      <c r="A5354" s="18" t="s">
        <v>15808</v>
      </c>
      <c r="B5354" s="18" t="s">
        <v>2004</v>
      </c>
      <c r="C5354" s="18" t="s">
        <v>38</v>
      </c>
      <c r="D5354" s="18">
        <v>2008</v>
      </c>
      <c r="E5354" s="18">
        <f>VLOOKUP(D5354,'cpi roi'!A:C,2,FALSE)</f>
        <v>215.3</v>
      </c>
      <c r="F5354" s="18" t="s">
        <v>15382</v>
      </c>
      <c r="G5354" s="18">
        <v>6.6</v>
      </c>
      <c r="H5354" s="19">
        <v>146000</v>
      </c>
      <c r="I5354" s="18" t="s">
        <v>15809</v>
      </c>
      <c r="J5354" s="18" t="s">
        <v>15810</v>
      </c>
      <c r="K5354" s="18" t="s">
        <v>1502</v>
      </c>
      <c r="L5354" s="18" t="s">
        <v>34</v>
      </c>
      <c r="M5354" s="20">
        <v>40000000</v>
      </c>
      <c r="N5354" s="20">
        <v>152039882</v>
      </c>
      <c r="O5354" s="21">
        <f t="shared" si="249"/>
        <v>215172094.96237808</v>
      </c>
      <c r="P5354" s="22">
        <f t="shared" si="250"/>
        <v>380.09970499999997</v>
      </c>
      <c r="Q5354" s="20">
        <f t="shared" si="251"/>
        <v>70617687.877380401</v>
      </c>
      <c r="R5354" s="18" t="s">
        <v>35</v>
      </c>
      <c r="S5354" s="18">
        <v>90</v>
      </c>
    </row>
    <row r="5355" spans="1:19" x14ac:dyDescent="0.25">
      <c r="A5355" s="18" t="s">
        <v>15811</v>
      </c>
      <c r="B5355" s="18" t="s">
        <v>2004</v>
      </c>
      <c r="C5355" s="18" t="s">
        <v>67</v>
      </c>
      <c r="D5355" s="18">
        <v>2008</v>
      </c>
      <c r="E5355" s="18">
        <f>VLOOKUP(D5355,'cpi roi'!A:C,2,FALSE)</f>
        <v>215.3</v>
      </c>
      <c r="F5355" s="18" t="s">
        <v>15650</v>
      </c>
      <c r="G5355" s="18">
        <v>6.3</v>
      </c>
      <c r="H5355" s="19">
        <v>47000</v>
      </c>
      <c r="I5355" s="18" t="s">
        <v>796</v>
      </c>
      <c r="J5355" s="18" t="s">
        <v>3933</v>
      </c>
      <c r="K5355" s="18" t="s">
        <v>15812</v>
      </c>
      <c r="L5355" s="18" t="s">
        <v>34</v>
      </c>
      <c r="M5355" s="20">
        <v>25100000</v>
      </c>
      <c r="N5355" s="20">
        <v>29560587</v>
      </c>
      <c r="O5355" s="21">
        <f t="shared" si="249"/>
        <v>41835164.230840683</v>
      </c>
      <c r="P5355" s="22">
        <f t="shared" si="250"/>
        <v>117.77126294820717</v>
      </c>
      <c r="Q5355" s="20">
        <f t="shared" si="251"/>
        <v>13729952.159777055</v>
      </c>
      <c r="R5355" s="18" t="s">
        <v>14705</v>
      </c>
      <c r="S5355" s="18">
        <v>129</v>
      </c>
    </row>
    <row r="5356" spans="1:19" x14ac:dyDescent="0.25">
      <c r="A5356" s="18" t="s">
        <v>15813</v>
      </c>
      <c r="B5356" s="18" t="s">
        <v>2004</v>
      </c>
      <c r="C5356" s="18" t="s">
        <v>45</v>
      </c>
      <c r="D5356" s="18">
        <v>2008</v>
      </c>
      <c r="E5356" s="18">
        <f>VLOOKUP(D5356,'cpi roi'!A:C,2,FALSE)</f>
        <v>215.3</v>
      </c>
      <c r="F5356" s="18" t="s">
        <v>15814</v>
      </c>
      <c r="G5356" s="18">
        <v>1.9</v>
      </c>
      <c r="H5356" s="19">
        <v>36000</v>
      </c>
      <c r="I5356" s="18" t="s">
        <v>15815</v>
      </c>
      <c r="J5356" s="18" t="s">
        <v>15816</v>
      </c>
      <c r="K5356" s="18" t="s">
        <v>15817</v>
      </c>
      <c r="L5356" s="18" t="s">
        <v>34</v>
      </c>
      <c r="M5356" s="20">
        <v>0</v>
      </c>
      <c r="N5356" s="20">
        <v>1596232</v>
      </c>
      <c r="O5356" s="21">
        <f t="shared" si="249"/>
        <v>2259042.686483976</v>
      </c>
      <c r="P5356" s="22">
        <f t="shared" si="250"/>
        <v>0</v>
      </c>
      <c r="Q5356" s="20">
        <f t="shared" si="251"/>
        <v>741398.97816999536</v>
      </c>
      <c r="R5356" s="18" t="s">
        <v>15818</v>
      </c>
      <c r="S5356" s="18">
        <v>91</v>
      </c>
    </row>
    <row r="5357" spans="1:19" x14ac:dyDescent="0.25">
      <c r="A5357" s="18" t="s">
        <v>15819</v>
      </c>
      <c r="B5357" s="18" t="s">
        <v>20</v>
      </c>
      <c r="C5357" s="18" t="s">
        <v>108</v>
      </c>
      <c r="D5357" s="18">
        <v>2008</v>
      </c>
      <c r="E5357" s="18">
        <f>VLOOKUP(D5357,'cpi roi'!A:C,2,FALSE)</f>
        <v>215.3</v>
      </c>
      <c r="F5357" s="18" t="s">
        <v>15017</v>
      </c>
      <c r="G5357" s="18">
        <v>6.2</v>
      </c>
      <c r="H5357" s="19">
        <v>48000</v>
      </c>
      <c r="I5357" s="18" t="s">
        <v>9030</v>
      </c>
      <c r="J5357" s="18" t="s">
        <v>15820</v>
      </c>
      <c r="K5357" s="18" t="s">
        <v>10803</v>
      </c>
      <c r="L5357" s="18" t="s">
        <v>34</v>
      </c>
      <c r="M5357" s="20">
        <v>35000000</v>
      </c>
      <c r="N5357" s="20">
        <v>52933513</v>
      </c>
      <c r="O5357" s="21">
        <f t="shared" si="249"/>
        <v>74913336.79098931</v>
      </c>
      <c r="P5357" s="22">
        <f t="shared" si="250"/>
        <v>151.23860857142856</v>
      </c>
      <c r="Q5357" s="20">
        <f t="shared" si="251"/>
        <v>24585932.65211333</v>
      </c>
      <c r="R5357" s="18" t="s">
        <v>10878</v>
      </c>
      <c r="S5357" s="18">
        <v>101</v>
      </c>
    </row>
    <row r="5358" spans="1:19" x14ac:dyDescent="0.25">
      <c r="A5358" s="18" t="s">
        <v>15821</v>
      </c>
      <c r="B5358" s="18" t="s">
        <v>20</v>
      </c>
      <c r="C5358" s="18" t="s">
        <v>38</v>
      </c>
      <c r="D5358" s="18">
        <v>2008</v>
      </c>
      <c r="E5358" s="18">
        <f>VLOOKUP(D5358,'cpi roi'!A:C,2,FALSE)</f>
        <v>215.3</v>
      </c>
      <c r="F5358" s="18" t="s">
        <v>15822</v>
      </c>
      <c r="G5358" s="18">
        <v>7.4</v>
      </c>
      <c r="H5358" s="19">
        <v>44000</v>
      </c>
      <c r="I5358" s="18" t="s">
        <v>7477</v>
      </c>
      <c r="J5358" s="18" t="s">
        <v>7477</v>
      </c>
      <c r="K5358" s="18" t="s">
        <v>11318</v>
      </c>
      <c r="L5358" s="18" t="s">
        <v>5994</v>
      </c>
      <c r="M5358" s="20">
        <v>0</v>
      </c>
      <c r="N5358" s="20">
        <v>129710514</v>
      </c>
      <c r="O5358" s="21">
        <f t="shared" si="249"/>
        <v>183570801.74547142</v>
      </c>
      <c r="P5358" s="22">
        <f t="shared" si="250"/>
        <v>0</v>
      </c>
      <c r="Q5358" s="20">
        <f t="shared" si="251"/>
        <v>60246406.874129124</v>
      </c>
      <c r="R5358" s="18" t="s">
        <v>15823</v>
      </c>
      <c r="S5358" s="18">
        <v>148</v>
      </c>
    </row>
    <row r="5359" spans="1:19" x14ac:dyDescent="0.25">
      <c r="A5359" s="18" t="s">
        <v>15824</v>
      </c>
      <c r="B5359" s="18" t="s">
        <v>20</v>
      </c>
      <c r="C5359" s="18" t="s">
        <v>45</v>
      </c>
      <c r="D5359" s="18">
        <v>2008</v>
      </c>
      <c r="E5359" s="18">
        <f>VLOOKUP(D5359,'cpi roi'!A:C,2,FALSE)</f>
        <v>215.3</v>
      </c>
      <c r="F5359" s="18" t="s">
        <v>15825</v>
      </c>
      <c r="G5359" s="18">
        <v>6.8</v>
      </c>
      <c r="H5359" s="19">
        <v>70000</v>
      </c>
      <c r="I5359" s="18" t="s">
        <v>13398</v>
      </c>
      <c r="J5359" s="18" t="s">
        <v>15826</v>
      </c>
      <c r="K5359" s="18" t="s">
        <v>15068</v>
      </c>
      <c r="L5359" s="18" t="s">
        <v>34</v>
      </c>
      <c r="M5359" s="20">
        <v>8000000</v>
      </c>
      <c r="N5359" s="20">
        <v>16580250</v>
      </c>
      <c r="O5359" s="21">
        <f t="shared" si="249"/>
        <v>23464942.754296329</v>
      </c>
      <c r="P5359" s="22">
        <f t="shared" si="250"/>
        <v>207.25312499999998</v>
      </c>
      <c r="Q5359" s="20">
        <f t="shared" si="251"/>
        <v>7700998.6065954482</v>
      </c>
      <c r="R5359" s="18" t="s">
        <v>15827</v>
      </c>
      <c r="S5359" s="18">
        <v>91</v>
      </c>
    </row>
    <row r="5360" spans="1:19" x14ac:dyDescent="0.25">
      <c r="A5360" s="18" t="s">
        <v>15828</v>
      </c>
      <c r="B5360" s="18" t="s">
        <v>20</v>
      </c>
      <c r="C5360" s="18" t="s">
        <v>67</v>
      </c>
      <c r="D5360" s="18">
        <v>2008</v>
      </c>
      <c r="E5360" s="18">
        <f>VLOOKUP(D5360,'cpi roi'!A:C,2,FALSE)</f>
        <v>215.3</v>
      </c>
      <c r="F5360" s="18" t="s">
        <v>15723</v>
      </c>
      <c r="G5360" s="18">
        <v>6.4</v>
      </c>
      <c r="H5360" s="19">
        <v>68000</v>
      </c>
      <c r="I5360" s="18" t="s">
        <v>15829</v>
      </c>
      <c r="J5360" s="18" t="s">
        <v>14835</v>
      </c>
      <c r="K5360" s="18" t="s">
        <v>13517</v>
      </c>
      <c r="L5360" s="18" t="s">
        <v>26</v>
      </c>
      <c r="M5360" s="20">
        <v>28000000</v>
      </c>
      <c r="N5360" s="20">
        <v>19152009</v>
      </c>
      <c r="O5360" s="21">
        <f t="shared" si="249"/>
        <v>27104584.961913608</v>
      </c>
      <c r="P5360" s="22">
        <f t="shared" si="250"/>
        <v>68.400032142857143</v>
      </c>
      <c r="Q5360" s="20">
        <f t="shared" si="251"/>
        <v>8895498.8388295397</v>
      </c>
      <c r="R5360" s="18" t="s">
        <v>15830</v>
      </c>
      <c r="S5360" s="18">
        <v>110</v>
      </c>
    </row>
    <row r="5361" spans="1:19" x14ac:dyDescent="0.25">
      <c r="A5361" s="18" t="s">
        <v>15831</v>
      </c>
      <c r="B5361" s="18" t="s">
        <v>2004</v>
      </c>
      <c r="C5361" s="18" t="s">
        <v>38</v>
      </c>
      <c r="D5361" s="18">
        <v>2008</v>
      </c>
      <c r="E5361" s="18">
        <f>VLOOKUP(D5361,'cpi roi'!A:C,2,FALSE)</f>
        <v>215.3</v>
      </c>
      <c r="F5361" s="18" t="s">
        <v>15660</v>
      </c>
      <c r="G5361" s="18">
        <v>6.1</v>
      </c>
      <c r="H5361" s="19">
        <v>160000</v>
      </c>
      <c r="I5361" s="18" t="s">
        <v>15832</v>
      </c>
      <c r="J5361" s="18" t="s">
        <v>2911</v>
      </c>
      <c r="K5361" s="18" t="s">
        <v>11243</v>
      </c>
      <c r="L5361" s="18" t="s">
        <v>457</v>
      </c>
      <c r="M5361" s="20">
        <v>30000000</v>
      </c>
      <c r="N5361" s="20">
        <v>108979549</v>
      </c>
      <c r="O5361" s="21">
        <f t="shared" si="249"/>
        <v>154231623.68927079</v>
      </c>
      <c r="P5361" s="22">
        <f t="shared" si="250"/>
        <v>363.26516333333336</v>
      </c>
      <c r="Q5361" s="20">
        <f t="shared" si="251"/>
        <v>50617533.209475152</v>
      </c>
      <c r="R5361" s="18" t="s">
        <v>12254</v>
      </c>
      <c r="S5361" s="18">
        <v>104</v>
      </c>
    </row>
    <row r="5362" spans="1:19" x14ac:dyDescent="0.25">
      <c r="A5362" s="18" t="s">
        <v>194</v>
      </c>
      <c r="B5362" s="18" t="s">
        <v>2004</v>
      </c>
      <c r="C5362" s="18" t="s">
        <v>56</v>
      </c>
      <c r="D5362" s="18">
        <v>2008</v>
      </c>
      <c r="E5362" s="18">
        <f>VLOOKUP(D5362,'cpi roi'!A:C,2,FALSE)</f>
        <v>215.3</v>
      </c>
      <c r="F5362" s="18" t="s">
        <v>15706</v>
      </c>
      <c r="G5362" s="18">
        <v>3.9</v>
      </c>
      <c r="H5362" s="19">
        <v>35000</v>
      </c>
      <c r="I5362" s="18" t="s">
        <v>15833</v>
      </c>
      <c r="J5362" s="18" t="s">
        <v>14574</v>
      </c>
      <c r="K5362" s="18" t="s">
        <v>15834</v>
      </c>
      <c r="L5362" s="18" t="s">
        <v>34</v>
      </c>
      <c r="M5362" s="20">
        <v>20000000</v>
      </c>
      <c r="N5362" s="20">
        <v>57197876</v>
      </c>
      <c r="O5362" s="21">
        <f t="shared" si="249"/>
        <v>80948410.669763118</v>
      </c>
      <c r="P5362" s="22">
        <f t="shared" si="250"/>
        <v>285.98937999999998</v>
      </c>
      <c r="Q5362" s="20">
        <f t="shared" si="251"/>
        <v>26566593.590339061</v>
      </c>
      <c r="R5362" s="18" t="s">
        <v>10878</v>
      </c>
      <c r="S5362" s="18">
        <v>88</v>
      </c>
    </row>
    <row r="5363" spans="1:19" x14ac:dyDescent="0.25">
      <c r="A5363" s="18" t="s">
        <v>15835</v>
      </c>
      <c r="B5363" s="18" t="s">
        <v>341</v>
      </c>
      <c r="C5363" s="18" t="s">
        <v>45</v>
      </c>
      <c r="D5363" s="18">
        <v>2008</v>
      </c>
      <c r="E5363" s="18">
        <f>VLOOKUP(D5363,'cpi roi'!A:C,2,FALSE)</f>
        <v>215.3</v>
      </c>
      <c r="F5363" s="18" t="s">
        <v>15767</v>
      </c>
      <c r="G5363" s="18">
        <v>4.9000000000000004</v>
      </c>
      <c r="H5363" s="19">
        <v>59000</v>
      </c>
      <c r="I5363" s="18" t="s">
        <v>6875</v>
      </c>
      <c r="J5363" s="18" t="s">
        <v>15836</v>
      </c>
      <c r="K5363" s="18" t="s">
        <v>15837</v>
      </c>
      <c r="L5363" s="18" t="s">
        <v>34</v>
      </c>
      <c r="M5363" s="20">
        <v>11000000</v>
      </c>
      <c r="N5363" s="20">
        <v>252909177</v>
      </c>
      <c r="O5363" s="21">
        <f t="shared" si="249"/>
        <v>357925806.9294008</v>
      </c>
      <c r="P5363" s="22">
        <f t="shared" si="250"/>
        <v>2299.1743363636365</v>
      </c>
      <c r="Q5363" s="20">
        <f t="shared" si="251"/>
        <v>117468266.14026938</v>
      </c>
      <c r="R5363" s="18" t="s">
        <v>1729</v>
      </c>
      <c r="S5363" s="18">
        <v>112</v>
      </c>
    </row>
    <row r="5364" spans="1:19" x14ac:dyDescent="0.25">
      <c r="A5364" s="18" t="s">
        <v>15838</v>
      </c>
      <c r="B5364" s="18" t="s">
        <v>20</v>
      </c>
      <c r="C5364" s="18" t="s">
        <v>21</v>
      </c>
      <c r="D5364" s="18">
        <v>2008</v>
      </c>
      <c r="E5364" s="18">
        <f>VLOOKUP(D5364,'cpi roi'!A:C,2,FALSE)</f>
        <v>215.3</v>
      </c>
      <c r="F5364" s="18" t="s">
        <v>15839</v>
      </c>
      <c r="G5364" s="18">
        <v>6.7</v>
      </c>
      <c r="H5364" s="19">
        <v>48000</v>
      </c>
      <c r="I5364" s="18" t="s">
        <v>296</v>
      </c>
      <c r="J5364" s="18" t="s">
        <v>15840</v>
      </c>
      <c r="K5364" s="18" t="s">
        <v>13615</v>
      </c>
      <c r="L5364" s="18" t="s">
        <v>34</v>
      </c>
      <c r="M5364" s="20">
        <v>0</v>
      </c>
      <c r="N5364" s="20">
        <v>16937968</v>
      </c>
      <c r="O5364" s="21">
        <f t="shared" si="249"/>
        <v>23971197.629354388</v>
      </c>
      <c r="P5364" s="22">
        <f t="shared" si="250"/>
        <v>0</v>
      </c>
      <c r="Q5364" s="20">
        <f t="shared" si="251"/>
        <v>7867147.2364143059</v>
      </c>
      <c r="R5364" s="18" t="s">
        <v>15841</v>
      </c>
      <c r="S5364" s="18">
        <v>113</v>
      </c>
    </row>
    <row r="5365" spans="1:19" x14ac:dyDescent="0.25">
      <c r="A5365" s="18" t="s">
        <v>15842</v>
      </c>
      <c r="B5365" s="18" t="s">
        <v>20</v>
      </c>
      <c r="C5365" s="18" t="s">
        <v>108</v>
      </c>
      <c r="D5365" s="18">
        <v>2008</v>
      </c>
      <c r="E5365" s="18">
        <f>VLOOKUP(D5365,'cpi roi'!A:C,2,FALSE)</f>
        <v>215.3</v>
      </c>
      <c r="F5365" s="18" t="s">
        <v>15565</v>
      </c>
      <c r="G5365" s="18">
        <v>6</v>
      </c>
      <c r="H5365" s="19">
        <v>86000</v>
      </c>
      <c r="I5365" s="18" t="s">
        <v>6254</v>
      </c>
      <c r="J5365" s="18" t="s">
        <v>14561</v>
      </c>
      <c r="K5365" s="18" t="s">
        <v>71</v>
      </c>
      <c r="L5365" s="18" t="s">
        <v>34</v>
      </c>
      <c r="M5365" s="20">
        <v>60000000</v>
      </c>
      <c r="N5365" s="20">
        <v>79498846</v>
      </c>
      <c r="O5365" s="21">
        <f t="shared" si="249"/>
        <v>112509514.05573618</v>
      </c>
      <c r="P5365" s="22">
        <f t="shared" si="250"/>
        <v>132.49807666666666</v>
      </c>
      <c r="Q5365" s="20">
        <f t="shared" si="251"/>
        <v>36924684.626103111</v>
      </c>
      <c r="R5365" s="18" t="s">
        <v>14974</v>
      </c>
      <c r="S5365" s="18">
        <v>101</v>
      </c>
    </row>
    <row r="5366" spans="1:19" x14ac:dyDescent="0.25">
      <c r="A5366" s="18" t="s">
        <v>15843</v>
      </c>
      <c r="B5366" s="18" t="s">
        <v>2004</v>
      </c>
      <c r="C5366" s="18" t="s">
        <v>45</v>
      </c>
      <c r="D5366" s="18">
        <v>2008</v>
      </c>
      <c r="E5366" s="18">
        <f>VLOOKUP(D5366,'cpi roi'!A:C,2,FALSE)</f>
        <v>215.3</v>
      </c>
      <c r="F5366" s="18" t="s">
        <v>15624</v>
      </c>
      <c r="G5366" s="18">
        <v>6</v>
      </c>
      <c r="H5366" s="19">
        <v>32000</v>
      </c>
      <c r="I5366" s="18" t="s">
        <v>9716</v>
      </c>
      <c r="J5366" s="18" t="s">
        <v>15844</v>
      </c>
      <c r="K5366" s="18" t="s">
        <v>9716</v>
      </c>
      <c r="L5366" s="18" t="s">
        <v>34</v>
      </c>
      <c r="M5366" s="20">
        <v>58000000</v>
      </c>
      <c r="N5366" s="20">
        <v>41319039</v>
      </c>
      <c r="O5366" s="21">
        <f t="shared" si="249"/>
        <v>58476131.831398048</v>
      </c>
      <c r="P5366" s="22">
        <f t="shared" si="250"/>
        <v>71.239722413793103</v>
      </c>
      <c r="Q5366" s="20">
        <f t="shared" si="251"/>
        <v>19191379.006038085</v>
      </c>
      <c r="R5366" s="18" t="s">
        <v>65</v>
      </c>
      <c r="S5366" s="18">
        <v>114</v>
      </c>
    </row>
    <row r="5367" spans="1:19" x14ac:dyDescent="0.25">
      <c r="A5367" s="18" t="s">
        <v>15845</v>
      </c>
      <c r="B5367" s="18" t="s">
        <v>2004</v>
      </c>
      <c r="C5367" s="18" t="s">
        <v>45</v>
      </c>
      <c r="D5367" s="18">
        <v>2008</v>
      </c>
      <c r="E5367" s="18">
        <f>VLOOKUP(D5367,'cpi roi'!A:C,2,FALSE)</f>
        <v>215.3</v>
      </c>
      <c r="F5367" s="18" t="s">
        <v>15017</v>
      </c>
      <c r="G5367" s="18">
        <v>2.8</v>
      </c>
      <c r="H5367" s="19">
        <v>103000</v>
      </c>
      <c r="I5367" s="18" t="s">
        <v>9242</v>
      </c>
      <c r="J5367" s="18" t="s">
        <v>9242</v>
      </c>
      <c r="K5367" s="18" t="s">
        <v>15846</v>
      </c>
      <c r="L5367" s="18" t="s">
        <v>34</v>
      </c>
      <c r="M5367" s="20">
        <v>30000000</v>
      </c>
      <c r="N5367" s="20">
        <v>85897593</v>
      </c>
      <c r="O5367" s="21">
        <f t="shared" si="249"/>
        <v>121565241.92800742</v>
      </c>
      <c r="P5367" s="22">
        <f t="shared" si="250"/>
        <v>286.32531</v>
      </c>
      <c r="Q5367" s="20">
        <f t="shared" si="251"/>
        <v>39896699.024616815</v>
      </c>
      <c r="R5367" s="18" t="s">
        <v>8628</v>
      </c>
      <c r="S5367" s="18">
        <v>87</v>
      </c>
    </row>
    <row r="5368" spans="1:19" x14ac:dyDescent="0.25">
      <c r="A5368" s="18" t="s">
        <v>15847</v>
      </c>
      <c r="B5368" s="18" t="s">
        <v>37</v>
      </c>
      <c r="C5368" s="18" t="s">
        <v>394</v>
      </c>
      <c r="D5368" s="18">
        <v>2008</v>
      </c>
      <c r="E5368" s="18">
        <f>VLOOKUP(D5368,'cpi roi'!A:C,2,FALSE)</f>
        <v>215.3</v>
      </c>
      <c r="F5368" s="18" t="s">
        <v>15582</v>
      </c>
      <c r="G5368" s="18">
        <v>5.9</v>
      </c>
      <c r="H5368" s="19">
        <v>61000</v>
      </c>
      <c r="I5368" s="18" t="s">
        <v>15848</v>
      </c>
      <c r="J5368" s="18" t="s">
        <v>15849</v>
      </c>
      <c r="K5368" s="18" t="s">
        <v>15850</v>
      </c>
      <c r="L5368" s="18" t="s">
        <v>34</v>
      </c>
      <c r="M5368" s="20">
        <v>8500000</v>
      </c>
      <c r="N5368" s="20">
        <v>68282844</v>
      </c>
      <c r="O5368" s="21">
        <f t="shared" si="249"/>
        <v>96636240.440315843</v>
      </c>
      <c r="P5368" s="22">
        <f t="shared" si="250"/>
        <v>803.32757647058827</v>
      </c>
      <c r="Q5368" s="20">
        <f t="shared" si="251"/>
        <v>31715208.546214584</v>
      </c>
      <c r="R5368" s="18" t="s">
        <v>15851</v>
      </c>
      <c r="S5368" s="18">
        <v>98</v>
      </c>
    </row>
    <row r="5369" spans="1:19" x14ac:dyDescent="0.25">
      <c r="A5369" s="18" t="s">
        <v>15852</v>
      </c>
      <c r="B5369" s="18" t="s">
        <v>20</v>
      </c>
      <c r="C5369" s="18" t="s">
        <v>56</v>
      </c>
      <c r="D5369" s="18">
        <v>2008</v>
      </c>
      <c r="E5369" s="18">
        <f>VLOOKUP(D5369,'cpi roi'!A:C,2,FALSE)</f>
        <v>215.3</v>
      </c>
      <c r="F5369" s="18" t="s">
        <v>15582</v>
      </c>
      <c r="G5369" s="18">
        <v>6.1</v>
      </c>
      <c r="H5369" s="19">
        <v>104000</v>
      </c>
      <c r="I5369" s="18" t="s">
        <v>13098</v>
      </c>
      <c r="J5369" s="18" t="s">
        <v>13098</v>
      </c>
      <c r="K5369" s="18" t="s">
        <v>5471</v>
      </c>
      <c r="L5369" s="18" t="s">
        <v>34</v>
      </c>
      <c r="M5369" s="20">
        <v>35000000</v>
      </c>
      <c r="N5369" s="20">
        <v>78094714</v>
      </c>
      <c r="O5369" s="21">
        <f t="shared" si="249"/>
        <v>110522337.92754295</v>
      </c>
      <c r="P5369" s="22">
        <f t="shared" si="250"/>
        <v>223.12775428571427</v>
      </c>
      <c r="Q5369" s="20">
        <f t="shared" si="251"/>
        <v>36272509.986065954</v>
      </c>
      <c r="R5369" s="18" t="s">
        <v>8628</v>
      </c>
      <c r="S5369" s="18">
        <v>110</v>
      </c>
    </row>
    <row r="5370" spans="1:19" x14ac:dyDescent="0.25">
      <c r="A5370" s="18" t="s">
        <v>15853</v>
      </c>
      <c r="B5370" s="18" t="s">
        <v>20</v>
      </c>
      <c r="C5370" s="18" t="s">
        <v>29</v>
      </c>
      <c r="D5370" s="18">
        <v>2008</v>
      </c>
      <c r="E5370" s="18">
        <f>VLOOKUP(D5370,'cpi roi'!A:C,2,FALSE)</f>
        <v>215.3</v>
      </c>
      <c r="F5370" s="18" t="s">
        <v>15854</v>
      </c>
      <c r="G5370" s="18">
        <v>6.6</v>
      </c>
      <c r="H5370" s="19">
        <v>132000</v>
      </c>
      <c r="I5370" s="18" t="s">
        <v>13594</v>
      </c>
      <c r="J5370" s="18" t="s">
        <v>13594</v>
      </c>
      <c r="K5370" s="18" t="s">
        <v>13595</v>
      </c>
      <c r="L5370" s="18" t="s">
        <v>34</v>
      </c>
      <c r="M5370" s="20">
        <v>12000000</v>
      </c>
      <c r="N5370" s="20">
        <v>43495888</v>
      </c>
      <c r="O5370" s="21">
        <f t="shared" si="249"/>
        <v>61556883.760334417</v>
      </c>
      <c r="P5370" s="22">
        <f t="shared" si="250"/>
        <v>362.46573333333333</v>
      </c>
      <c r="Q5370" s="20">
        <f t="shared" si="251"/>
        <v>20202456.107756618</v>
      </c>
      <c r="R5370" s="18" t="s">
        <v>2031</v>
      </c>
      <c r="S5370" s="18">
        <v>114</v>
      </c>
    </row>
    <row r="5371" spans="1:19" x14ac:dyDescent="0.25">
      <c r="A5371" s="18" t="s">
        <v>15855</v>
      </c>
      <c r="B5371" s="18" t="s">
        <v>2004</v>
      </c>
      <c r="C5371" s="18" t="s">
        <v>45</v>
      </c>
      <c r="D5371" s="18">
        <v>2008</v>
      </c>
      <c r="E5371" s="18">
        <f>VLOOKUP(D5371,'cpi roi'!A:C,2,FALSE)</f>
        <v>215.3</v>
      </c>
      <c r="F5371" s="18" t="s">
        <v>15854</v>
      </c>
      <c r="G5371" s="18">
        <v>6</v>
      </c>
      <c r="H5371" s="19">
        <v>43000</v>
      </c>
      <c r="I5371" s="18" t="s">
        <v>15856</v>
      </c>
      <c r="J5371" s="18" t="s">
        <v>15856</v>
      </c>
      <c r="K5371" s="18" t="s">
        <v>15857</v>
      </c>
      <c r="L5371" s="18" t="s">
        <v>34</v>
      </c>
      <c r="M5371" s="20">
        <v>30000000</v>
      </c>
      <c r="N5371" s="20">
        <v>64444713</v>
      </c>
      <c r="O5371" s="21">
        <f t="shared" si="249"/>
        <v>91204384.81699954</v>
      </c>
      <c r="P5371" s="22">
        <f t="shared" si="250"/>
        <v>214.81571000000002</v>
      </c>
      <c r="Q5371" s="20">
        <f t="shared" si="251"/>
        <v>29932518.810961448</v>
      </c>
      <c r="R5371" s="18" t="s">
        <v>15858</v>
      </c>
      <c r="S5371" s="18">
        <v>99</v>
      </c>
    </row>
    <row r="5372" spans="1:19" x14ac:dyDescent="0.25">
      <c r="A5372" s="18" t="s">
        <v>15859</v>
      </c>
      <c r="B5372" s="18" t="s">
        <v>37</v>
      </c>
      <c r="C5372" s="18" t="s">
        <v>29</v>
      </c>
      <c r="D5372" s="18">
        <v>2008</v>
      </c>
      <c r="E5372" s="18">
        <f>VLOOKUP(D5372,'cpi roi'!A:C,2,FALSE)</f>
        <v>215.3</v>
      </c>
      <c r="F5372" s="18" t="s">
        <v>15624</v>
      </c>
      <c r="G5372" s="18">
        <v>6</v>
      </c>
      <c r="H5372" s="19">
        <v>34000</v>
      </c>
      <c r="I5372" s="18" t="s">
        <v>14468</v>
      </c>
      <c r="J5372" s="18" t="s">
        <v>15860</v>
      </c>
      <c r="K5372" s="18" t="s">
        <v>4364</v>
      </c>
      <c r="L5372" s="18" t="s">
        <v>34</v>
      </c>
      <c r="M5372" s="20">
        <v>37000000</v>
      </c>
      <c r="N5372" s="20">
        <v>100104565</v>
      </c>
      <c r="O5372" s="21">
        <f t="shared" si="249"/>
        <v>141671439.64468184</v>
      </c>
      <c r="P5372" s="22">
        <f t="shared" si="250"/>
        <v>270.55287837837841</v>
      </c>
      <c r="Q5372" s="20">
        <f t="shared" si="251"/>
        <v>46495385.508592658</v>
      </c>
      <c r="R5372" s="18" t="s">
        <v>15088</v>
      </c>
      <c r="S5372" s="18">
        <v>96</v>
      </c>
    </row>
    <row r="5373" spans="1:19" x14ac:dyDescent="0.25">
      <c r="A5373" s="18" t="s">
        <v>15861</v>
      </c>
      <c r="B5373" s="18" t="s">
        <v>37</v>
      </c>
      <c r="C5373" s="18" t="s">
        <v>29</v>
      </c>
      <c r="D5373" s="18">
        <v>2008</v>
      </c>
      <c r="E5373" s="18">
        <f>VLOOKUP(D5373,'cpi roi'!A:C,2,FALSE)</f>
        <v>215.3</v>
      </c>
      <c r="F5373" s="18" t="s">
        <v>15598</v>
      </c>
      <c r="G5373" s="18">
        <v>6.5</v>
      </c>
      <c r="H5373" s="19">
        <v>64000</v>
      </c>
      <c r="I5373" s="18" t="s">
        <v>14694</v>
      </c>
      <c r="J5373" s="18" t="s">
        <v>8270</v>
      </c>
      <c r="K5373" s="18" t="s">
        <v>15862</v>
      </c>
      <c r="L5373" s="18" t="s">
        <v>34</v>
      </c>
      <c r="M5373" s="20">
        <v>55000000</v>
      </c>
      <c r="N5373" s="20">
        <v>17929684</v>
      </c>
      <c r="O5373" s="21">
        <f t="shared" si="249"/>
        <v>25374708.382721782</v>
      </c>
      <c r="P5373" s="22">
        <f t="shared" si="250"/>
        <v>32.599425454545454</v>
      </c>
      <c r="Q5373" s="20">
        <f t="shared" si="251"/>
        <v>8327767.7659080354</v>
      </c>
      <c r="R5373" s="18" t="s">
        <v>15863</v>
      </c>
      <c r="S5373" s="18">
        <v>90</v>
      </c>
    </row>
    <row r="5374" spans="1:19" x14ac:dyDescent="0.25">
      <c r="A5374" s="18" t="s">
        <v>15864</v>
      </c>
      <c r="B5374" s="18" t="s">
        <v>20</v>
      </c>
      <c r="C5374" s="18" t="s">
        <v>56</v>
      </c>
      <c r="D5374" s="18">
        <v>2008</v>
      </c>
      <c r="E5374" s="18">
        <f>VLOOKUP(D5374,'cpi roi'!A:C,2,FALSE)</f>
        <v>215.3</v>
      </c>
      <c r="F5374" s="18" t="s">
        <v>15598</v>
      </c>
      <c r="G5374" s="18">
        <v>5.9</v>
      </c>
      <c r="H5374" s="19">
        <v>71000</v>
      </c>
      <c r="I5374" s="18" t="s">
        <v>15865</v>
      </c>
      <c r="J5374" s="18" t="s">
        <v>15865</v>
      </c>
      <c r="K5374" s="18" t="s">
        <v>15866</v>
      </c>
      <c r="L5374" s="18" t="s">
        <v>34</v>
      </c>
      <c r="M5374" s="20">
        <v>12000000</v>
      </c>
      <c r="N5374" s="20">
        <v>41319906</v>
      </c>
      <c r="O5374" s="21">
        <f t="shared" si="249"/>
        <v>58477358.839758478</v>
      </c>
      <c r="P5374" s="22">
        <f t="shared" si="250"/>
        <v>344.33254999999997</v>
      </c>
      <c r="Q5374" s="20">
        <f t="shared" si="251"/>
        <v>19191781.699953552</v>
      </c>
      <c r="R5374" s="18" t="s">
        <v>10878</v>
      </c>
      <c r="S5374" s="18">
        <v>89</v>
      </c>
    </row>
    <row r="5375" spans="1:19" x14ac:dyDescent="0.25">
      <c r="A5375" s="18" t="s">
        <v>15867</v>
      </c>
      <c r="B5375" s="18" t="s">
        <v>20</v>
      </c>
      <c r="C5375" s="18" t="s">
        <v>38</v>
      </c>
      <c r="D5375" s="18">
        <v>2008</v>
      </c>
      <c r="E5375" s="18">
        <f>VLOOKUP(D5375,'cpi roi'!A:C,2,FALSE)</f>
        <v>215.3</v>
      </c>
      <c r="F5375" s="18" t="s">
        <v>15744</v>
      </c>
      <c r="G5375" s="18">
        <v>5.4</v>
      </c>
      <c r="H5375" s="19">
        <v>55000</v>
      </c>
      <c r="I5375" s="18" t="s">
        <v>15350</v>
      </c>
      <c r="J5375" s="18" t="s">
        <v>15868</v>
      </c>
      <c r="K5375" s="18" t="s">
        <v>1540</v>
      </c>
      <c r="L5375" s="18" t="s">
        <v>34</v>
      </c>
      <c r="M5375" s="20">
        <v>45000000</v>
      </c>
      <c r="N5375" s="20">
        <v>42487390</v>
      </c>
      <c r="O5375" s="21">
        <f t="shared" si="249"/>
        <v>60129622.540640965</v>
      </c>
      <c r="P5375" s="22">
        <f t="shared" si="250"/>
        <v>94.416422222222224</v>
      </c>
      <c r="Q5375" s="20">
        <f t="shared" si="251"/>
        <v>19734040.873200186</v>
      </c>
      <c r="R5375" s="18" t="s">
        <v>6735</v>
      </c>
      <c r="S5375" s="18">
        <v>99</v>
      </c>
    </row>
    <row r="5376" spans="1:19" x14ac:dyDescent="0.25">
      <c r="A5376" s="18" t="s">
        <v>15869</v>
      </c>
      <c r="B5376" s="18" t="s">
        <v>2004</v>
      </c>
      <c r="C5376" s="18" t="s">
        <v>21</v>
      </c>
      <c r="D5376" s="18">
        <v>2008</v>
      </c>
      <c r="E5376" s="18">
        <f>VLOOKUP(D5376,'cpi roi'!A:C,2,FALSE)</f>
        <v>215.3</v>
      </c>
      <c r="F5376" s="18" t="s">
        <v>15449</v>
      </c>
      <c r="G5376" s="18">
        <v>6</v>
      </c>
      <c r="H5376" s="19">
        <v>24000</v>
      </c>
      <c r="I5376" s="18" t="s">
        <v>15870</v>
      </c>
      <c r="J5376" s="18" t="s">
        <v>14025</v>
      </c>
      <c r="K5376" s="18" t="s">
        <v>10803</v>
      </c>
      <c r="L5376" s="18" t="s">
        <v>34</v>
      </c>
      <c r="M5376" s="20">
        <v>30000000</v>
      </c>
      <c r="N5376" s="20">
        <v>84375346</v>
      </c>
      <c r="O5376" s="21">
        <f t="shared" si="249"/>
        <v>119410905.37018114</v>
      </c>
      <c r="P5376" s="22">
        <f t="shared" si="250"/>
        <v>281.25115333333332</v>
      </c>
      <c r="Q5376" s="20">
        <f t="shared" si="251"/>
        <v>39189663.725034833</v>
      </c>
      <c r="R5376" s="18" t="s">
        <v>27</v>
      </c>
      <c r="S5376" s="18">
        <v>97</v>
      </c>
    </row>
    <row r="5377" spans="1:19" x14ac:dyDescent="0.25">
      <c r="A5377" s="18" t="s">
        <v>15871</v>
      </c>
      <c r="B5377" s="18" t="s">
        <v>2004</v>
      </c>
      <c r="C5377" s="18" t="s">
        <v>45</v>
      </c>
      <c r="D5377" s="18">
        <v>2008</v>
      </c>
      <c r="E5377" s="18">
        <f>VLOOKUP(D5377,'cpi roi'!A:C,2,FALSE)</f>
        <v>215.3</v>
      </c>
      <c r="F5377" s="18" t="s">
        <v>15660</v>
      </c>
      <c r="G5377" s="18">
        <v>5.7</v>
      </c>
      <c r="H5377" s="19">
        <v>67000</v>
      </c>
      <c r="I5377" s="18" t="s">
        <v>15872</v>
      </c>
      <c r="J5377" s="18" t="s">
        <v>15873</v>
      </c>
      <c r="K5377" s="18" t="s">
        <v>7783</v>
      </c>
      <c r="L5377" s="18" t="s">
        <v>5820</v>
      </c>
      <c r="M5377" s="20">
        <v>80000000</v>
      </c>
      <c r="N5377" s="20">
        <v>164112721</v>
      </c>
      <c r="O5377" s="21">
        <f t="shared" si="249"/>
        <v>232257993.90942869</v>
      </c>
      <c r="P5377" s="22">
        <f t="shared" si="250"/>
        <v>205.14090125000001</v>
      </c>
      <c r="Q5377" s="20">
        <f t="shared" si="251"/>
        <v>76225137.482582435</v>
      </c>
      <c r="R5377" s="18" t="s">
        <v>2031</v>
      </c>
      <c r="S5377" s="18">
        <v>88</v>
      </c>
    </row>
    <row r="5378" spans="1:19" x14ac:dyDescent="0.25">
      <c r="A5378" s="18" t="s">
        <v>15874</v>
      </c>
      <c r="B5378" s="18" t="s">
        <v>2004</v>
      </c>
      <c r="C5378" s="18" t="s">
        <v>45</v>
      </c>
      <c r="D5378" s="18">
        <v>2008</v>
      </c>
      <c r="E5378" s="18">
        <f>VLOOKUP(D5378,'cpi roi'!A:C,2,FALSE)</f>
        <v>215.3</v>
      </c>
      <c r="F5378" s="18" t="s">
        <v>15658</v>
      </c>
      <c r="G5378" s="18">
        <v>6.2</v>
      </c>
      <c r="H5378" s="19">
        <v>28000</v>
      </c>
      <c r="I5378" s="18" t="s">
        <v>15875</v>
      </c>
      <c r="J5378" s="18" t="s">
        <v>15876</v>
      </c>
      <c r="K5378" s="18" t="s">
        <v>12888</v>
      </c>
      <c r="L5378" s="18" t="s">
        <v>34</v>
      </c>
      <c r="M5378" s="20">
        <v>27000000</v>
      </c>
      <c r="N5378" s="20">
        <v>44352417</v>
      </c>
      <c r="O5378" s="21">
        <f t="shared" si="249"/>
        <v>62769073.199721314</v>
      </c>
      <c r="P5378" s="22">
        <f t="shared" si="250"/>
        <v>164.26821111111113</v>
      </c>
      <c r="Q5378" s="20">
        <f t="shared" si="251"/>
        <v>20600286.576869484</v>
      </c>
      <c r="R5378" s="18" t="s">
        <v>11131</v>
      </c>
      <c r="S5378" s="18">
        <v>119</v>
      </c>
    </row>
    <row r="5379" spans="1:19" x14ac:dyDescent="0.25">
      <c r="A5379" s="18" t="s">
        <v>15877</v>
      </c>
      <c r="B5379" s="18" t="s">
        <v>20</v>
      </c>
      <c r="C5379" s="18" t="s">
        <v>108</v>
      </c>
      <c r="D5379" s="18">
        <v>2008</v>
      </c>
      <c r="E5379" s="18">
        <f>VLOOKUP(D5379,'cpi roi'!A:C,2,FALSE)</f>
        <v>215.3</v>
      </c>
      <c r="F5379" s="18" t="s">
        <v>15767</v>
      </c>
      <c r="G5379" s="18">
        <v>6.6</v>
      </c>
      <c r="H5379" s="19">
        <v>60000</v>
      </c>
      <c r="I5379" s="18" t="s">
        <v>13691</v>
      </c>
      <c r="J5379" s="18" t="s">
        <v>12735</v>
      </c>
      <c r="K5379" s="18" t="s">
        <v>10080</v>
      </c>
      <c r="L5379" s="18" t="s">
        <v>34</v>
      </c>
      <c r="M5379" s="20">
        <v>30000000</v>
      </c>
      <c r="N5379" s="20">
        <v>31200557</v>
      </c>
      <c r="O5379" s="21">
        <f t="shared" ref="O5379:O5442" si="252">(304.7/E5379)*N5379</f>
        <v>44156106.446353927</v>
      </c>
      <c r="P5379" s="22">
        <f t="shared" ref="P5379:P5442" si="253">IFERROR(N5379/M5379, 0)*100</f>
        <v>104.00185666666665</v>
      </c>
      <c r="Q5379" s="20">
        <f t="shared" ref="Q5379:Q5442" si="254">N5379/(E5379/100)</f>
        <v>14491666.047375755</v>
      </c>
      <c r="R5379" s="18" t="s">
        <v>2031</v>
      </c>
      <c r="S5379" s="18">
        <v>130</v>
      </c>
    </row>
    <row r="5380" spans="1:19" x14ac:dyDescent="0.25">
      <c r="A5380" s="18" t="s">
        <v>15878</v>
      </c>
      <c r="B5380" s="18" t="s">
        <v>20</v>
      </c>
      <c r="C5380" s="18" t="s">
        <v>21</v>
      </c>
      <c r="D5380" s="18">
        <v>2008</v>
      </c>
      <c r="E5380" s="18">
        <f>VLOOKUP(D5380,'cpi roi'!A:C,2,FALSE)</f>
        <v>215.3</v>
      </c>
      <c r="F5380" s="18" t="s">
        <v>15723</v>
      </c>
      <c r="G5380" s="18">
        <v>6.6</v>
      </c>
      <c r="H5380" s="19">
        <v>71000</v>
      </c>
      <c r="I5380" s="18" t="s">
        <v>12399</v>
      </c>
      <c r="J5380" s="18" t="s">
        <v>15879</v>
      </c>
      <c r="K5380" s="18" t="s">
        <v>8770</v>
      </c>
      <c r="L5380" s="18" t="s">
        <v>2602</v>
      </c>
      <c r="M5380" s="20">
        <v>25000000</v>
      </c>
      <c r="N5380" s="20">
        <v>19844979</v>
      </c>
      <c r="O5380" s="21">
        <f t="shared" si="252"/>
        <v>28085300.052484903</v>
      </c>
      <c r="P5380" s="22">
        <f t="shared" si="253"/>
        <v>79.379915999999994</v>
      </c>
      <c r="Q5380" s="20">
        <f t="shared" si="254"/>
        <v>9217361.3562470973</v>
      </c>
      <c r="R5380" s="18" t="s">
        <v>10363</v>
      </c>
      <c r="S5380" s="18">
        <v>121</v>
      </c>
    </row>
    <row r="5381" spans="1:19" x14ac:dyDescent="0.25">
      <c r="A5381" s="18" t="s">
        <v>15880</v>
      </c>
      <c r="B5381" s="18" t="s">
        <v>452</v>
      </c>
      <c r="C5381" s="18" t="s">
        <v>67</v>
      </c>
      <c r="D5381" s="18">
        <v>2008</v>
      </c>
      <c r="E5381" s="18">
        <f>VLOOKUP(D5381,'cpi roi'!A:C,2,FALSE)</f>
        <v>215.3</v>
      </c>
      <c r="F5381" s="18" t="s">
        <v>15881</v>
      </c>
      <c r="G5381" s="18">
        <v>7.2</v>
      </c>
      <c r="H5381" s="19">
        <v>45000</v>
      </c>
      <c r="I5381" s="18" t="s">
        <v>5109</v>
      </c>
      <c r="J5381" s="18" t="s">
        <v>14671</v>
      </c>
      <c r="K5381" s="18" t="s">
        <v>10062</v>
      </c>
      <c r="L5381" s="18" t="s">
        <v>457</v>
      </c>
      <c r="M5381" s="20">
        <v>35000000</v>
      </c>
      <c r="N5381" s="20">
        <v>34209066</v>
      </c>
      <c r="O5381" s="21">
        <f t="shared" si="252"/>
        <v>48413852.346493267</v>
      </c>
      <c r="P5381" s="22">
        <f t="shared" si="253"/>
        <v>97.740188571428575</v>
      </c>
      <c r="Q5381" s="20">
        <f t="shared" si="254"/>
        <v>15889022.758941012</v>
      </c>
      <c r="R5381" s="18" t="s">
        <v>15615</v>
      </c>
      <c r="S5381" s="18">
        <v>134</v>
      </c>
    </row>
    <row r="5382" spans="1:19" x14ac:dyDescent="0.25">
      <c r="A5382" s="18" t="s">
        <v>15882</v>
      </c>
      <c r="B5382" s="18" t="s">
        <v>20</v>
      </c>
      <c r="C5382" s="18" t="s">
        <v>67</v>
      </c>
      <c r="D5382" s="18">
        <v>2008</v>
      </c>
      <c r="E5382" s="18">
        <f>VLOOKUP(D5382,'cpi roi'!A:C,2,FALSE)</f>
        <v>215.3</v>
      </c>
      <c r="F5382" s="18" t="s">
        <v>15883</v>
      </c>
      <c r="G5382" s="18">
        <v>6.2</v>
      </c>
      <c r="H5382" s="19">
        <v>17000</v>
      </c>
      <c r="I5382" s="18" t="s">
        <v>14268</v>
      </c>
      <c r="J5382" s="18" t="s">
        <v>15884</v>
      </c>
      <c r="K5382" s="18" t="s">
        <v>14005</v>
      </c>
      <c r="L5382" s="18" t="s">
        <v>26</v>
      </c>
      <c r="M5382" s="20">
        <v>0</v>
      </c>
      <c r="N5382" s="20">
        <v>4297711</v>
      </c>
      <c r="O5382" s="21">
        <f t="shared" si="252"/>
        <v>6082269.1207617279</v>
      </c>
      <c r="P5382" s="22">
        <f t="shared" si="253"/>
        <v>0</v>
      </c>
      <c r="Q5382" s="20">
        <f t="shared" si="254"/>
        <v>1996150.0232234092</v>
      </c>
      <c r="R5382" s="18" t="s">
        <v>6567</v>
      </c>
      <c r="S5382" s="18">
        <v>110</v>
      </c>
    </row>
    <row r="5383" spans="1:19" x14ac:dyDescent="0.25">
      <c r="A5383" s="18" t="s">
        <v>15885</v>
      </c>
      <c r="B5383" s="18" t="s">
        <v>2004</v>
      </c>
      <c r="C5383" s="18" t="s">
        <v>21</v>
      </c>
      <c r="D5383" s="18">
        <v>2008</v>
      </c>
      <c r="E5383" s="18">
        <f>VLOOKUP(D5383,'cpi roi'!A:C,2,FALSE)</f>
        <v>215.3</v>
      </c>
      <c r="F5383" s="18" t="s">
        <v>15886</v>
      </c>
      <c r="G5383" s="18">
        <v>6.5</v>
      </c>
      <c r="H5383" s="19">
        <v>8000</v>
      </c>
      <c r="I5383" s="18" t="s">
        <v>15887</v>
      </c>
      <c r="J5383" s="18" t="s">
        <v>15887</v>
      </c>
      <c r="K5383" s="18" t="s">
        <v>15888</v>
      </c>
      <c r="L5383" s="18" t="s">
        <v>26</v>
      </c>
      <c r="M5383" s="20">
        <v>0</v>
      </c>
      <c r="N5383" s="20">
        <v>40945</v>
      </c>
      <c r="O5383" s="21">
        <f t="shared" si="252"/>
        <v>57946.778913144452</v>
      </c>
      <c r="P5383" s="22">
        <f t="shared" si="253"/>
        <v>0</v>
      </c>
      <c r="Q5383" s="20">
        <f t="shared" si="254"/>
        <v>19017.649790989319</v>
      </c>
      <c r="R5383" s="18" t="s">
        <v>15889</v>
      </c>
      <c r="S5383" s="18">
        <v>82</v>
      </c>
    </row>
    <row r="5384" spans="1:19" x14ac:dyDescent="0.25">
      <c r="A5384" s="18" t="s">
        <v>15890</v>
      </c>
      <c r="B5384" s="18" t="s">
        <v>20</v>
      </c>
      <c r="C5384" s="18" t="s">
        <v>29</v>
      </c>
      <c r="D5384" s="18">
        <v>2008</v>
      </c>
      <c r="E5384" s="18">
        <f>VLOOKUP(D5384,'cpi roi'!A:C,2,FALSE)</f>
        <v>215.3</v>
      </c>
      <c r="F5384" s="18" t="s">
        <v>15341</v>
      </c>
      <c r="G5384" s="18">
        <v>5.3</v>
      </c>
      <c r="H5384" s="19">
        <v>21000</v>
      </c>
      <c r="I5384" s="18" t="s">
        <v>9216</v>
      </c>
      <c r="J5384" s="18" t="s">
        <v>12298</v>
      </c>
      <c r="K5384" s="18" t="s">
        <v>12002</v>
      </c>
      <c r="L5384" s="18" t="s">
        <v>34</v>
      </c>
      <c r="M5384" s="20">
        <v>20000000</v>
      </c>
      <c r="N5384" s="20">
        <v>6964734</v>
      </c>
      <c r="O5384" s="21">
        <f t="shared" si="252"/>
        <v>9856732.233163029</v>
      </c>
      <c r="P5384" s="22">
        <f t="shared" si="253"/>
        <v>34.82367</v>
      </c>
      <c r="Q5384" s="20">
        <f t="shared" si="254"/>
        <v>3234897.3525313516</v>
      </c>
      <c r="R5384" s="18" t="s">
        <v>15891</v>
      </c>
      <c r="S5384" s="18">
        <v>87</v>
      </c>
    </row>
    <row r="5385" spans="1:19" x14ac:dyDescent="0.25">
      <c r="A5385" s="18" t="s">
        <v>15892</v>
      </c>
      <c r="B5385" s="18" t="s">
        <v>20</v>
      </c>
      <c r="C5385" s="18" t="s">
        <v>67</v>
      </c>
      <c r="D5385" s="18">
        <v>2008</v>
      </c>
      <c r="E5385" s="18">
        <f>VLOOKUP(D5385,'cpi roi'!A:C,2,FALSE)</f>
        <v>215.3</v>
      </c>
      <c r="F5385" s="18" t="s">
        <v>15567</v>
      </c>
      <c r="G5385" s="18">
        <v>7.7</v>
      </c>
      <c r="H5385" s="19">
        <v>105000</v>
      </c>
      <c r="I5385" s="18" t="s">
        <v>1139</v>
      </c>
      <c r="J5385" s="18" t="s">
        <v>14546</v>
      </c>
      <c r="K5385" s="18" t="s">
        <v>466</v>
      </c>
      <c r="L5385" s="18" t="s">
        <v>26</v>
      </c>
      <c r="M5385" s="20">
        <v>25000000</v>
      </c>
      <c r="N5385" s="20">
        <v>27426335</v>
      </c>
      <c r="O5385" s="21">
        <f t="shared" si="252"/>
        <v>38814697.048304692</v>
      </c>
      <c r="P5385" s="22">
        <f t="shared" si="253"/>
        <v>109.70534000000001</v>
      </c>
      <c r="Q5385" s="20">
        <f t="shared" si="254"/>
        <v>12738660.009289363</v>
      </c>
      <c r="R5385" s="18" t="s">
        <v>65</v>
      </c>
      <c r="S5385" s="18">
        <v>122</v>
      </c>
    </row>
    <row r="5386" spans="1:19" x14ac:dyDescent="0.25">
      <c r="A5386" s="18" t="s">
        <v>15893</v>
      </c>
      <c r="B5386" s="18" t="s">
        <v>452</v>
      </c>
      <c r="C5386" s="18" t="s">
        <v>108</v>
      </c>
      <c r="D5386" s="18">
        <v>2008</v>
      </c>
      <c r="E5386" s="18">
        <f>VLOOKUP(D5386,'cpi roi'!A:C,2,FALSE)</f>
        <v>215.3</v>
      </c>
      <c r="F5386" s="18" t="s">
        <v>15894</v>
      </c>
      <c r="G5386" s="18">
        <v>7</v>
      </c>
      <c r="H5386" s="19">
        <v>47000</v>
      </c>
      <c r="I5386" s="18" t="s">
        <v>15895</v>
      </c>
      <c r="J5386" s="18" t="s">
        <v>15896</v>
      </c>
      <c r="K5386" s="18" t="s">
        <v>15897</v>
      </c>
      <c r="L5386" s="18" t="s">
        <v>310</v>
      </c>
      <c r="M5386" s="20">
        <v>0</v>
      </c>
      <c r="N5386" s="20">
        <v>34861529</v>
      </c>
      <c r="O5386" s="21">
        <f t="shared" si="252"/>
        <v>49337240.530887134</v>
      </c>
      <c r="P5386" s="22">
        <f t="shared" si="253"/>
        <v>0</v>
      </c>
      <c r="Q5386" s="20">
        <f t="shared" si="254"/>
        <v>16192071.063632142</v>
      </c>
      <c r="R5386" s="18" t="s">
        <v>2842</v>
      </c>
      <c r="S5386" s="18">
        <v>137</v>
      </c>
    </row>
    <row r="5387" spans="1:19" x14ac:dyDescent="0.25">
      <c r="A5387" s="18" t="s">
        <v>15898</v>
      </c>
      <c r="B5387" s="18" t="s">
        <v>20</v>
      </c>
      <c r="C5387" s="18" t="s">
        <v>21</v>
      </c>
      <c r="D5387" s="18">
        <v>2008</v>
      </c>
      <c r="E5387" s="18">
        <f>VLOOKUP(D5387,'cpi roi'!A:C,2,FALSE)</f>
        <v>215.3</v>
      </c>
      <c r="F5387" s="18" t="s">
        <v>15629</v>
      </c>
      <c r="G5387" s="18">
        <v>6.4</v>
      </c>
      <c r="H5387" s="19">
        <v>20000</v>
      </c>
      <c r="I5387" s="18" t="s">
        <v>10778</v>
      </c>
      <c r="J5387" s="18" t="s">
        <v>15899</v>
      </c>
      <c r="K5387" s="18" t="s">
        <v>10231</v>
      </c>
      <c r="L5387" s="18" t="s">
        <v>34</v>
      </c>
      <c r="M5387" s="20">
        <v>25000000</v>
      </c>
      <c r="N5387" s="20">
        <v>11212953</v>
      </c>
      <c r="O5387" s="21">
        <f t="shared" si="252"/>
        <v>15868958.56525778</v>
      </c>
      <c r="P5387" s="22">
        <f t="shared" si="253"/>
        <v>44.851812000000002</v>
      </c>
      <c r="Q5387" s="20">
        <f t="shared" si="254"/>
        <v>5208059.9163957266</v>
      </c>
      <c r="R5387" s="18" t="s">
        <v>48</v>
      </c>
      <c r="S5387" s="18">
        <v>112</v>
      </c>
    </row>
    <row r="5388" spans="1:19" x14ac:dyDescent="0.25">
      <c r="A5388" s="18" t="s">
        <v>15900</v>
      </c>
      <c r="B5388" s="18" t="s">
        <v>20</v>
      </c>
      <c r="C5388" s="18" t="s">
        <v>21</v>
      </c>
      <c r="D5388" s="18">
        <v>2008</v>
      </c>
      <c r="E5388" s="18">
        <f>VLOOKUP(D5388,'cpi roi'!A:C,2,FALSE)</f>
        <v>215.3</v>
      </c>
      <c r="F5388" s="18" t="s">
        <v>15901</v>
      </c>
      <c r="G5388" s="18">
        <v>7</v>
      </c>
      <c r="H5388" s="19">
        <v>39000</v>
      </c>
      <c r="I5388" s="18" t="s">
        <v>8319</v>
      </c>
      <c r="J5388" s="18" t="s">
        <v>8319</v>
      </c>
      <c r="K5388" s="18" t="s">
        <v>10570</v>
      </c>
      <c r="L5388" s="18" t="s">
        <v>34</v>
      </c>
      <c r="M5388" s="20">
        <v>9800000</v>
      </c>
      <c r="N5388" s="20">
        <v>16303643</v>
      </c>
      <c r="O5388" s="21">
        <f t="shared" si="252"/>
        <v>23073478.9693451</v>
      </c>
      <c r="P5388" s="22">
        <f t="shared" si="253"/>
        <v>166.36370408163265</v>
      </c>
      <c r="Q5388" s="20">
        <f t="shared" si="254"/>
        <v>7572523.4556432888</v>
      </c>
      <c r="R5388" s="18" t="s">
        <v>15455</v>
      </c>
      <c r="S5388" s="18">
        <v>110</v>
      </c>
    </row>
    <row r="5389" spans="1:19" x14ac:dyDescent="0.25">
      <c r="A5389" s="18" t="s">
        <v>15902</v>
      </c>
      <c r="B5389" s="18" t="s">
        <v>2004</v>
      </c>
      <c r="C5389" s="18" t="s">
        <v>38</v>
      </c>
      <c r="D5389" s="18">
        <v>2008</v>
      </c>
      <c r="E5389" s="18">
        <f>VLOOKUP(D5389,'cpi roi'!A:C,2,FALSE)</f>
        <v>215.3</v>
      </c>
      <c r="F5389" s="18" t="s">
        <v>15693</v>
      </c>
      <c r="G5389" s="18">
        <v>5.6</v>
      </c>
      <c r="H5389" s="19">
        <v>94000</v>
      </c>
      <c r="I5389" s="18" t="s">
        <v>8542</v>
      </c>
      <c r="J5389" s="18" t="s">
        <v>15903</v>
      </c>
      <c r="K5389" s="18" t="s">
        <v>11821</v>
      </c>
      <c r="L5389" s="18" t="s">
        <v>457</v>
      </c>
      <c r="M5389" s="20">
        <v>70000000</v>
      </c>
      <c r="N5389" s="20">
        <v>72109200</v>
      </c>
      <c r="O5389" s="21">
        <f t="shared" si="252"/>
        <v>102051431.67673014</v>
      </c>
      <c r="P5389" s="22">
        <f t="shared" si="253"/>
        <v>103.01314285714285</v>
      </c>
      <c r="Q5389" s="20">
        <f t="shared" si="254"/>
        <v>33492429.168601949</v>
      </c>
      <c r="R5389" s="18" t="s">
        <v>423</v>
      </c>
      <c r="S5389" s="18">
        <v>90</v>
      </c>
    </row>
    <row r="5390" spans="1:19" x14ac:dyDescent="0.25">
      <c r="A5390" s="18" t="s">
        <v>15904</v>
      </c>
      <c r="B5390" s="18" t="s">
        <v>20</v>
      </c>
      <c r="C5390" s="18" t="s">
        <v>38</v>
      </c>
      <c r="D5390" s="18">
        <v>2008</v>
      </c>
      <c r="E5390" s="18">
        <f>VLOOKUP(D5390,'cpi roi'!A:C,2,FALSE)</f>
        <v>215.3</v>
      </c>
      <c r="F5390" s="18" t="s">
        <v>15905</v>
      </c>
      <c r="G5390" s="18">
        <v>7</v>
      </c>
      <c r="H5390" s="19">
        <v>18000</v>
      </c>
      <c r="I5390" s="18" t="s">
        <v>13179</v>
      </c>
      <c r="J5390" s="18" t="s">
        <v>14401</v>
      </c>
      <c r="K5390" s="18" t="s">
        <v>15906</v>
      </c>
      <c r="L5390" s="18" t="s">
        <v>13182</v>
      </c>
      <c r="M5390" s="20">
        <v>0</v>
      </c>
      <c r="N5390" s="20">
        <v>3179014</v>
      </c>
      <c r="O5390" s="21">
        <f t="shared" si="252"/>
        <v>4499050.4681839291</v>
      </c>
      <c r="P5390" s="22">
        <f t="shared" si="253"/>
        <v>0</v>
      </c>
      <c r="Q5390" s="20">
        <f t="shared" si="254"/>
        <v>1476550.8592661403</v>
      </c>
      <c r="R5390" s="18" t="s">
        <v>15907</v>
      </c>
      <c r="S5390" s="18">
        <v>110</v>
      </c>
    </row>
    <row r="5391" spans="1:19" x14ac:dyDescent="0.25">
      <c r="A5391" s="18" t="s">
        <v>15908</v>
      </c>
      <c r="B5391" s="18" t="s">
        <v>20</v>
      </c>
      <c r="C5391" s="18" t="s">
        <v>38</v>
      </c>
      <c r="D5391" s="18">
        <v>2008</v>
      </c>
      <c r="E5391" s="18">
        <f>VLOOKUP(D5391,'cpi roi'!A:C,2,FALSE)</f>
        <v>215.3</v>
      </c>
      <c r="F5391" s="18" t="s">
        <v>15909</v>
      </c>
      <c r="G5391" s="18">
        <v>6</v>
      </c>
      <c r="H5391" s="19">
        <v>21000</v>
      </c>
      <c r="I5391" s="18" t="s">
        <v>7893</v>
      </c>
      <c r="J5391" s="18" t="s">
        <v>9291</v>
      </c>
      <c r="K5391" s="18" t="s">
        <v>10001</v>
      </c>
      <c r="L5391" s="18" t="s">
        <v>34</v>
      </c>
      <c r="M5391" s="20">
        <v>0</v>
      </c>
      <c r="N5391" s="20">
        <v>2961647</v>
      </c>
      <c r="O5391" s="21">
        <f t="shared" si="252"/>
        <v>4191425.1783557828</v>
      </c>
      <c r="P5391" s="22">
        <f t="shared" si="253"/>
        <v>0</v>
      </c>
      <c r="Q5391" s="20">
        <f t="shared" si="254"/>
        <v>1375590.8035299582</v>
      </c>
      <c r="R5391" s="18" t="s">
        <v>13871</v>
      </c>
      <c r="S5391" s="18">
        <v>95</v>
      </c>
    </row>
    <row r="5392" spans="1:19" x14ac:dyDescent="0.25">
      <c r="A5392" s="18" t="s">
        <v>15910</v>
      </c>
      <c r="B5392" s="18" t="s">
        <v>20</v>
      </c>
      <c r="C5392" s="18" t="s">
        <v>38</v>
      </c>
      <c r="D5392" s="18">
        <v>2008</v>
      </c>
      <c r="E5392" s="18">
        <f>VLOOKUP(D5392,'cpi roi'!A:C,2,FALSE)</f>
        <v>215.3</v>
      </c>
      <c r="F5392" s="18" t="s">
        <v>15911</v>
      </c>
      <c r="G5392" s="18">
        <v>7.3</v>
      </c>
      <c r="H5392" s="19">
        <v>34000</v>
      </c>
      <c r="I5392" s="18" t="s">
        <v>15912</v>
      </c>
      <c r="J5392" s="18" t="s">
        <v>15912</v>
      </c>
      <c r="K5392" s="18" t="s">
        <v>12592</v>
      </c>
      <c r="L5392" s="18" t="s">
        <v>925</v>
      </c>
      <c r="M5392" s="20">
        <v>10000000</v>
      </c>
      <c r="N5392" s="20">
        <v>44261209</v>
      </c>
      <c r="O5392" s="21">
        <f t="shared" si="252"/>
        <v>62639992.486298189</v>
      </c>
      <c r="P5392" s="22">
        <f t="shared" si="253"/>
        <v>442.61208999999997</v>
      </c>
      <c r="Q5392" s="20">
        <f t="shared" si="254"/>
        <v>20557923.362749651</v>
      </c>
      <c r="R5392" s="18" t="s">
        <v>15913</v>
      </c>
      <c r="S5392" s="18">
        <v>130</v>
      </c>
    </row>
    <row r="5393" spans="1:19" x14ac:dyDescent="0.25">
      <c r="A5393" s="18" t="s">
        <v>15914</v>
      </c>
      <c r="B5393" s="18" t="s">
        <v>2004</v>
      </c>
      <c r="C5393" s="18" t="s">
        <v>782</v>
      </c>
      <c r="D5393" s="18">
        <v>2008</v>
      </c>
      <c r="E5393" s="18">
        <f>VLOOKUP(D5393,'cpi roi'!A:C,2,FALSE)</f>
        <v>215.3</v>
      </c>
      <c r="F5393" s="18" t="s">
        <v>15915</v>
      </c>
      <c r="G5393" s="18">
        <v>5.9</v>
      </c>
      <c r="H5393" s="19">
        <v>35000</v>
      </c>
      <c r="I5393" s="18" t="s">
        <v>15916</v>
      </c>
      <c r="J5393" s="18" t="s">
        <v>15917</v>
      </c>
      <c r="K5393" s="18" t="s">
        <v>13615</v>
      </c>
      <c r="L5393" s="18" t="s">
        <v>34</v>
      </c>
      <c r="M5393" s="20">
        <v>25000000</v>
      </c>
      <c r="N5393" s="20">
        <v>5798974</v>
      </c>
      <c r="O5393" s="21">
        <f t="shared" si="252"/>
        <v>8206908.3966558287</v>
      </c>
      <c r="P5393" s="22">
        <f t="shared" si="253"/>
        <v>23.195895999999998</v>
      </c>
      <c r="Q5393" s="20">
        <f t="shared" si="254"/>
        <v>2693438.9224338131</v>
      </c>
      <c r="R5393" s="18" t="s">
        <v>2105</v>
      </c>
      <c r="S5393" s="18">
        <v>93</v>
      </c>
    </row>
    <row r="5394" spans="1:19" x14ac:dyDescent="0.25">
      <c r="A5394" s="18" t="s">
        <v>15918</v>
      </c>
      <c r="B5394" s="18" t="s">
        <v>2004</v>
      </c>
      <c r="C5394" s="18" t="s">
        <v>56</v>
      </c>
      <c r="D5394" s="18">
        <v>2008</v>
      </c>
      <c r="E5394" s="18">
        <f>VLOOKUP(D5394,'cpi roi'!A:C,2,FALSE)</f>
        <v>215.3</v>
      </c>
      <c r="F5394" s="18" t="s">
        <v>15796</v>
      </c>
      <c r="G5394" s="18">
        <v>5.2</v>
      </c>
      <c r="H5394" s="19">
        <v>33000</v>
      </c>
      <c r="I5394" s="18" t="s">
        <v>15919</v>
      </c>
      <c r="J5394" s="18" t="s">
        <v>15920</v>
      </c>
      <c r="K5394" s="18" t="s">
        <v>11473</v>
      </c>
      <c r="L5394" s="18" t="s">
        <v>34</v>
      </c>
      <c r="M5394" s="20">
        <v>8000000</v>
      </c>
      <c r="N5394" s="20">
        <v>48555306</v>
      </c>
      <c r="O5394" s="21">
        <f t="shared" si="252"/>
        <v>68717146.949372962</v>
      </c>
      <c r="P5394" s="22">
        <f t="shared" si="253"/>
        <v>606.94132500000001</v>
      </c>
      <c r="Q5394" s="20">
        <f t="shared" si="254"/>
        <v>22552394.79795634</v>
      </c>
      <c r="R5394" s="18" t="s">
        <v>8628</v>
      </c>
      <c r="S5394" s="18">
        <v>85</v>
      </c>
    </row>
    <row r="5395" spans="1:19" x14ac:dyDescent="0.25">
      <c r="A5395" s="18" t="s">
        <v>15921</v>
      </c>
      <c r="B5395" s="18" t="s">
        <v>20</v>
      </c>
      <c r="C5395" s="18" t="s">
        <v>108</v>
      </c>
      <c r="D5395" s="18">
        <v>2008</v>
      </c>
      <c r="E5395" s="18">
        <f>VLOOKUP(D5395,'cpi roi'!A:C,2,FALSE)</f>
        <v>215.3</v>
      </c>
      <c r="F5395" s="18" t="s">
        <v>15854</v>
      </c>
      <c r="G5395" s="18">
        <v>6.1</v>
      </c>
      <c r="H5395" s="19">
        <v>38000</v>
      </c>
      <c r="I5395" s="18" t="s">
        <v>15922</v>
      </c>
      <c r="J5395" s="18" t="s">
        <v>15923</v>
      </c>
      <c r="K5395" s="18" t="s">
        <v>13486</v>
      </c>
      <c r="L5395" s="18" t="s">
        <v>34</v>
      </c>
      <c r="M5395" s="20">
        <v>25000000</v>
      </c>
      <c r="N5395" s="20">
        <v>18024545</v>
      </c>
      <c r="O5395" s="21">
        <f t="shared" si="252"/>
        <v>25508958.947979562</v>
      </c>
      <c r="P5395" s="22">
        <f t="shared" si="253"/>
        <v>72.098179999999999</v>
      </c>
      <c r="Q5395" s="20">
        <f t="shared" si="254"/>
        <v>8371827.6823037621</v>
      </c>
      <c r="R5395" s="18" t="s">
        <v>15924</v>
      </c>
      <c r="S5395" s="18">
        <v>107</v>
      </c>
    </row>
    <row r="5396" spans="1:19" x14ac:dyDescent="0.25">
      <c r="A5396" s="18" t="s">
        <v>15925</v>
      </c>
      <c r="B5396" s="18" t="s">
        <v>452</v>
      </c>
      <c r="C5396" s="18" t="s">
        <v>38</v>
      </c>
      <c r="D5396" s="18">
        <v>2008</v>
      </c>
      <c r="E5396" s="18">
        <f>VLOOKUP(D5396,'cpi roi'!A:C,2,FALSE)</f>
        <v>215.3</v>
      </c>
      <c r="F5396" s="18" t="s">
        <v>15926</v>
      </c>
      <c r="G5396" s="18">
        <v>7.3</v>
      </c>
      <c r="H5396" s="19">
        <v>58000</v>
      </c>
      <c r="I5396" s="18" t="s">
        <v>15927</v>
      </c>
      <c r="J5396" s="18" t="s">
        <v>15928</v>
      </c>
      <c r="K5396" s="18" t="s">
        <v>12134</v>
      </c>
      <c r="L5396" s="18" t="s">
        <v>10296</v>
      </c>
      <c r="M5396" s="20">
        <v>0</v>
      </c>
      <c r="N5396" s="20">
        <v>38316584</v>
      </c>
      <c r="O5396" s="21">
        <f t="shared" si="252"/>
        <v>54226953.761263356</v>
      </c>
      <c r="P5396" s="22">
        <f t="shared" si="253"/>
        <v>0</v>
      </c>
      <c r="Q5396" s="20">
        <f t="shared" si="254"/>
        <v>17796834.184858337</v>
      </c>
      <c r="R5396" s="18" t="s">
        <v>15929</v>
      </c>
      <c r="S5396" s="18">
        <v>186</v>
      </c>
    </row>
    <row r="5397" spans="1:19" x14ac:dyDescent="0.25">
      <c r="A5397" s="18" t="s">
        <v>15930</v>
      </c>
      <c r="B5397" s="18" t="s">
        <v>20</v>
      </c>
      <c r="C5397" s="18" t="s">
        <v>108</v>
      </c>
      <c r="D5397" s="18">
        <v>2008</v>
      </c>
      <c r="E5397" s="18">
        <f>VLOOKUP(D5397,'cpi roi'!A:C,2,FALSE)</f>
        <v>215.3</v>
      </c>
      <c r="F5397" s="18" t="s">
        <v>15931</v>
      </c>
      <c r="G5397" s="18">
        <v>5.0999999999999996</v>
      </c>
      <c r="H5397" s="19">
        <v>11000</v>
      </c>
      <c r="I5397" s="18" t="s">
        <v>15932</v>
      </c>
      <c r="J5397" s="18" t="s">
        <v>15932</v>
      </c>
      <c r="K5397" s="18" t="s">
        <v>15933</v>
      </c>
      <c r="L5397" s="18" t="s">
        <v>26</v>
      </c>
      <c r="M5397" s="20">
        <v>0</v>
      </c>
      <c r="N5397" s="20">
        <v>694422</v>
      </c>
      <c r="O5397" s="21">
        <f t="shared" si="252"/>
        <v>982770.01114723634</v>
      </c>
      <c r="P5397" s="22">
        <f t="shared" si="253"/>
        <v>0</v>
      </c>
      <c r="Q5397" s="20">
        <f t="shared" si="254"/>
        <v>322536.92522062239</v>
      </c>
      <c r="R5397" s="18" t="s">
        <v>15934</v>
      </c>
      <c r="S5397" s="18">
        <v>99</v>
      </c>
    </row>
    <row r="5398" spans="1:19" x14ac:dyDescent="0.25">
      <c r="A5398" s="18" t="s">
        <v>15935</v>
      </c>
      <c r="B5398" s="18" t="s">
        <v>2004</v>
      </c>
      <c r="C5398" s="18" t="s">
        <v>21</v>
      </c>
      <c r="D5398" s="18">
        <v>2008</v>
      </c>
      <c r="E5398" s="18">
        <f>VLOOKUP(D5398,'cpi roi'!A:C,2,FALSE)</f>
        <v>215.3</v>
      </c>
      <c r="F5398" s="18" t="s">
        <v>15341</v>
      </c>
      <c r="G5398" s="18">
        <v>5.4</v>
      </c>
      <c r="H5398" s="19">
        <v>52000</v>
      </c>
      <c r="I5398" s="18" t="s">
        <v>15936</v>
      </c>
      <c r="J5398" s="18" t="s">
        <v>13174</v>
      </c>
      <c r="K5398" s="18" t="s">
        <v>13135</v>
      </c>
      <c r="L5398" s="18" t="s">
        <v>34</v>
      </c>
      <c r="M5398" s="20">
        <v>12000000</v>
      </c>
      <c r="N5398" s="20">
        <v>58010320</v>
      </c>
      <c r="O5398" s="21">
        <f t="shared" si="252"/>
        <v>82098209.493729681</v>
      </c>
      <c r="P5398" s="22">
        <f t="shared" si="253"/>
        <v>483.41933333333333</v>
      </c>
      <c r="Q5398" s="20">
        <f t="shared" si="254"/>
        <v>26943947.9795634</v>
      </c>
      <c r="R5398" s="18" t="s">
        <v>14705</v>
      </c>
      <c r="S5398" s="18">
        <v>98</v>
      </c>
    </row>
    <row r="5399" spans="1:19" x14ac:dyDescent="0.25">
      <c r="A5399" s="18" t="s">
        <v>15937</v>
      </c>
      <c r="B5399" s="18" t="s">
        <v>2004</v>
      </c>
      <c r="C5399" s="18" t="s">
        <v>45</v>
      </c>
      <c r="D5399" s="18">
        <v>2008</v>
      </c>
      <c r="E5399" s="18">
        <f>VLOOKUP(D5399,'cpi roi'!A:C,2,FALSE)</f>
        <v>215.3</v>
      </c>
      <c r="F5399" s="18" t="s">
        <v>15708</v>
      </c>
      <c r="G5399" s="18">
        <v>3.8</v>
      </c>
      <c r="H5399" s="19">
        <v>51000</v>
      </c>
      <c r="I5399" s="18" t="s">
        <v>15938</v>
      </c>
      <c r="J5399" s="18" t="s">
        <v>6846</v>
      </c>
      <c r="K5399" s="18" t="s">
        <v>6846</v>
      </c>
      <c r="L5399" s="18" t="s">
        <v>26</v>
      </c>
      <c r="M5399" s="20">
        <v>62000000</v>
      </c>
      <c r="N5399" s="20">
        <v>40877556</v>
      </c>
      <c r="O5399" s="21">
        <f t="shared" si="252"/>
        <v>57851329.833720386</v>
      </c>
      <c r="P5399" s="22">
        <f t="shared" si="253"/>
        <v>65.931541935483878</v>
      </c>
      <c r="Q5399" s="20">
        <f t="shared" si="254"/>
        <v>18986324.198792383</v>
      </c>
      <c r="R5399" s="18" t="s">
        <v>48</v>
      </c>
      <c r="S5399" s="18">
        <v>87</v>
      </c>
    </row>
    <row r="5400" spans="1:19" x14ac:dyDescent="0.25">
      <c r="A5400" s="18" t="s">
        <v>15939</v>
      </c>
      <c r="B5400" s="18" t="s">
        <v>20</v>
      </c>
      <c r="C5400" s="18" t="s">
        <v>108</v>
      </c>
      <c r="D5400" s="18">
        <v>2008</v>
      </c>
      <c r="E5400" s="18">
        <f>VLOOKUP(D5400,'cpi roi'!A:C,2,FALSE)</f>
        <v>215.3</v>
      </c>
      <c r="F5400" s="18" t="s">
        <v>15940</v>
      </c>
      <c r="G5400" s="18">
        <v>5</v>
      </c>
      <c r="H5400" s="19">
        <v>16000</v>
      </c>
      <c r="I5400" s="18" t="s">
        <v>12219</v>
      </c>
      <c r="J5400" s="18" t="s">
        <v>3970</v>
      </c>
      <c r="K5400" s="18" t="s">
        <v>7043</v>
      </c>
      <c r="L5400" s="18" t="s">
        <v>34</v>
      </c>
      <c r="M5400" s="20">
        <v>18000000</v>
      </c>
      <c r="N5400" s="20">
        <v>382174</v>
      </c>
      <c r="O5400" s="21">
        <f t="shared" si="252"/>
        <v>540865.85137018107</v>
      </c>
      <c r="P5400" s="22">
        <f t="shared" si="253"/>
        <v>2.123188888888889</v>
      </c>
      <c r="Q5400" s="20">
        <f t="shared" si="254"/>
        <v>177507.66372503483</v>
      </c>
      <c r="R5400" s="18" t="s">
        <v>15941</v>
      </c>
      <c r="S5400" s="18">
        <v>98</v>
      </c>
    </row>
    <row r="5401" spans="1:19" x14ac:dyDescent="0.25">
      <c r="A5401" s="18" t="s">
        <v>15942</v>
      </c>
      <c r="B5401" s="18" t="s">
        <v>2004</v>
      </c>
      <c r="C5401" s="18" t="s">
        <v>108</v>
      </c>
      <c r="D5401" s="18">
        <v>2008</v>
      </c>
      <c r="E5401" s="18">
        <f>VLOOKUP(D5401,'cpi roi'!A:C,2,FALSE)</f>
        <v>215.3</v>
      </c>
      <c r="F5401" s="18" t="s">
        <v>15546</v>
      </c>
      <c r="G5401" s="18">
        <v>5.9</v>
      </c>
      <c r="H5401" s="19">
        <v>89000</v>
      </c>
      <c r="I5401" s="18" t="s">
        <v>10306</v>
      </c>
      <c r="J5401" s="18" t="s">
        <v>15943</v>
      </c>
      <c r="K5401" s="18" t="s">
        <v>10035</v>
      </c>
      <c r="L5401" s="18" t="s">
        <v>34</v>
      </c>
      <c r="M5401" s="20">
        <v>30000000</v>
      </c>
      <c r="N5401" s="20">
        <v>69363381</v>
      </c>
      <c r="O5401" s="21">
        <f t="shared" si="252"/>
        <v>98165453.742220148</v>
      </c>
      <c r="P5401" s="22">
        <f t="shared" si="253"/>
        <v>231.21127000000001</v>
      </c>
      <c r="Q5401" s="20">
        <f t="shared" si="254"/>
        <v>32217083.604273107</v>
      </c>
      <c r="R5401" s="18" t="s">
        <v>184</v>
      </c>
      <c r="S5401" s="18">
        <v>104</v>
      </c>
    </row>
    <row r="5402" spans="1:19" x14ac:dyDescent="0.25">
      <c r="A5402" s="18" t="s">
        <v>15944</v>
      </c>
      <c r="B5402" s="18" t="s">
        <v>452</v>
      </c>
      <c r="C5402" s="18" t="s">
        <v>29</v>
      </c>
      <c r="D5402" s="18">
        <v>2008</v>
      </c>
      <c r="E5402" s="18">
        <f>VLOOKUP(D5402,'cpi roi'!A:C,2,FALSE)</f>
        <v>215.3</v>
      </c>
      <c r="F5402" s="18" t="s">
        <v>15537</v>
      </c>
      <c r="G5402" s="18">
        <v>5.2</v>
      </c>
      <c r="H5402" s="19">
        <v>28000</v>
      </c>
      <c r="I5402" s="18" t="s">
        <v>15945</v>
      </c>
      <c r="J5402" s="18" t="s">
        <v>10991</v>
      </c>
      <c r="K5402" s="18" t="s">
        <v>1380</v>
      </c>
      <c r="L5402" s="18" t="s">
        <v>457</v>
      </c>
      <c r="M5402" s="20">
        <v>0</v>
      </c>
      <c r="N5402" s="20">
        <v>131856927</v>
      </c>
      <c r="O5402" s="21">
        <f t="shared" si="252"/>
        <v>186608479.5954482</v>
      </c>
      <c r="P5402" s="22">
        <f t="shared" si="253"/>
        <v>0</v>
      </c>
      <c r="Q5402" s="20">
        <f t="shared" si="254"/>
        <v>61243347.422201581</v>
      </c>
      <c r="R5402" s="18" t="s">
        <v>15946</v>
      </c>
      <c r="S5402" s="18">
        <v>116</v>
      </c>
    </row>
    <row r="5403" spans="1:19" x14ac:dyDescent="0.25">
      <c r="A5403" s="18" t="s">
        <v>15947</v>
      </c>
      <c r="B5403" s="18" t="s">
        <v>20</v>
      </c>
      <c r="C5403" s="18" t="s">
        <v>21</v>
      </c>
      <c r="D5403" s="18">
        <v>2008</v>
      </c>
      <c r="E5403" s="18">
        <f>VLOOKUP(D5403,'cpi roi'!A:C,2,FALSE)</f>
        <v>215.3</v>
      </c>
      <c r="F5403" s="18" t="s">
        <v>15948</v>
      </c>
      <c r="G5403" s="18">
        <v>7.1</v>
      </c>
      <c r="H5403" s="19">
        <v>17000</v>
      </c>
      <c r="I5403" s="18" t="s">
        <v>8435</v>
      </c>
      <c r="J5403" s="18" t="s">
        <v>14997</v>
      </c>
      <c r="K5403" s="18" t="s">
        <v>15949</v>
      </c>
      <c r="L5403" s="18" t="s">
        <v>34</v>
      </c>
      <c r="M5403" s="20">
        <v>200000</v>
      </c>
      <c r="N5403" s="20">
        <v>1192995</v>
      </c>
      <c r="O5403" s="21">
        <f t="shared" si="252"/>
        <v>1688367.7496516488</v>
      </c>
      <c r="P5403" s="22">
        <f t="shared" si="253"/>
        <v>596.49749999999995</v>
      </c>
      <c r="Q5403" s="20">
        <f t="shared" si="254"/>
        <v>554108.22108685551</v>
      </c>
      <c r="R5403" s="18" t="s">
        <v>15950</v>
      </c>
      <c r="S5403" s="18">
        <v>80</v>
      </c>
    </row>
    <row r="5404" spans="1:19" x14ac:dyDescent="0.25">
      <c r="A5404" s="18" t="s">
        <v>15951</v>
      </c>
      <c r="B5404" s="18" t="s">
        <v>2711</v>
      </c>
      <c r="C5404" s="18" t="s">
        <v>45</v>
      </c>
      <c r="D5404" s="18">
        <v>2008</v>
      </c>
      <c r="E5404" s="18">
        <f>VLOOKUP(D5404,'cpi roi'!A:C,2,FALSE)</f>
        <v>215.3</v>
      </c>
      <c r="F5404" s="18" t="s">
        <v>15952</v>
      </c>
      <c r="G5404" s="18">
        <v>7.1</v>
      </c>
      <c r="H5404" s="19">
        <v>10000</v>
      </c>
      <c r="I5404" s="18" t="s">
        <v>3451</v>
      </c>
      <c r="J5404" s="18" t="s">
        <v>15953</v>
      </c>
      <c r="K5404" s="18" t="s">
        <v>15954</v>
      </c>
      <c r="L5404" s="18" t="s">
        <v>457</v>
      </c>
      <c r="M5404" s="20">
        <v>0</v>
      </c>
      <c r="N5404" s="20">
        <v>1194397</v>
      </c>
      <c r="O5404" s="21">
        <f t="shared" si="252"/>
        <v>1690351.9084997678</v>
      </c>
      <c r="P5404" s="22">
        <f t="shared" si="253"/>
        <v>0</v>
      </c>
      <c r="Q5404" s="20">
        <f t="shared" si="254"/>
        <v>554759.40548072453</v>
      </c>
      <c r="R5404" s="18" t="s">
        <v>15955</v>
      </c>
      <c r="S5404" s="18">
        <v>112</v>
      </c>
    </row>
    <row r="5405" spans="1:19" x14ac:dyDescent="0.25">
      <c r="A5405" s="18" t="s">
        <v>15956</v>
      </c>
      <c r="B5405" s="18" t="s">
        <v>2004</v>
      </c>
      <c r="C5405" s="18" t="s">
        <v>56</v>
      </c>
      <c r="D5405" s="18">
        <v>2008</v>
      </c>
      <c r="E5405" s="18">
        <f>VLOOKUP(D5405,'cpi roi'!A:C,2,FALSE)</f>
        <v>215.3</v>
      </c>
      <c r="F5405" s="18" t="s">
        <v>15957</v>
      </c>
      <c r="G5405" s="18">
        <v>4</v>
      </c>
      <c r="H5405" s="19">
        <v>31000</v>
      </c>
      <c r="I5405" s="18" t="s">
        <v>15958</v>
      </c>
      <c r="J5405" s="18" t="s">
        <v>10934</v>
      </c>
      <c r="K5405" s="18" t="s">
        <v>8846</v>
      </c>
      <c r="L5405" s="18" t="s">
        <v>34</v>
      </c>
      <c r="M5405" s="20">
        <v>20000000</v>
      </c>
      <c r="N5405" s="20">
        <v>45847751</v>
      </c>
      <c r="O5405" s="21">
        <f t="shared" si="252"/>
        <v>64885321.549930327</v>
      </c>
      <c r="P5405" s="22">
        <f t="shared" si="253"/>
        <v>229.238755</v>
      </c>
      <c r="Q5405" s="20">
        <f t="shared" si="254"/>
        <v>21294821.644217372</v>
      </c>
      <c r="R5405" s="18" t="s">
        <v>11131</v>
      </c>
      <c r="S5405" s="18">
        <v>87</v>
      </c>
    </row>
    <row r="5406" spans="1:19" x14ac:dyDescent="0.25">
      <c r="A5406" s="18" t="s">
        <v>15959</v>
      </c>
      <c r="B5406" s="18" t="s">
        <v>20</v>
      </c>
      <c r="C5406" s="18" t="s">
        <v>108</v>
      </c>
      <c r="D5406" s="18">
        <v>2008</v>
      </c>
      <c r="E5406" s="18">
        <f>VLOOKUP(D5406,'cpi roi'!A:C,2,FALSE)</f>
        <v>215.3</v>
      </c>
      <c r="F5406" s="18" t="s">
        <v>15744</v>
      </c>
      <c r="G5406" s="18">
        <v>6.7</v>
      </c>
      <c r="H5406" s="19">
        <v>51000</v>
      </c>
      <c r="I5406" s="18" t="s">
        <v>12049</v>
      </c>
      <c r="J5406" s="18" t="s">
        <v>12049</v>
      </c>
      <c r="K5406" s="18" t="s">
        <v>7936</v>
      </c>
      <c r="L5406" s="18" t="s">
        <v>26</v>
      </c>
      <c r="M5406" s="20">
        <v>15000000</v>
      </c>
      <c r="N5406" s="20">
        <v>5926410</v>
      </c>
      <c r="O5406" s="21">
        <f t="shared" si="252"/>
        <v>8387260.2275894098</v>
      </c>
      <c r="P5406" s="22">
        <f t="shared" si="253"/>
        <v>39.509399999999999</v>
      </c>
      <c r="Q5406" s="20">
        <f t="shared" si="254"/>
        <v>2752628.8899210403</v>
      </c>
      <c r="R5406" s="18" t="s">
        <v>15960</v>
      </c>
      <c r="S5406" s="18">
        <v>111</v>
      </c>
    </row>
    <row r="5407" spans="1:19" x14ac:dyDescent="0.25">
      <c r="A5407" s="18" t="s">
        <v>15961</v>
      </c>
      <c r="B5407" s="18" t="s">
        <v>2004</v>
      </c>
      <c r="C5407" s="18" t="s">
        <v>108</v>
      </c>
      <c r="D5407" s="18">
        <v>2008</v>
      </c>
      <c r="E5407" s="18">
        <f>VLOOKUP(D5407,'cpi roi'!A:C,2,FALSE)</f>
        <v>215.3</v>
      </c>
      <c r="F5407" s="18" t="s">
        <v>15741</v>
      </c>
      <c r="G5407" s="18">
        <v>6.1</v>
      </c>
      <c r="H5407" s="19">
        <v>50000</v>
      </c>
      <c r="I5407" s="18" t="s">
        <v>10037</v>
      </c>
      <c r="J5407" s="18" t="s">
        <v>2175</v>
      </c>
      <c r="K5407" s="18" t="s">
        <v>9412</v>
      </c>
      <c r="L5407" s="18" t="s">
        <v>34</v>
      </c>
      <c r="M5407" s="20">
        <v>20000000</v>
      </c>
      <c r="N5407" s="20">
        <v>44655002</v>
      </c>
      <c r="O5407" s="21">
        <f t="shared" si="252"/>
        <v>63197301.947979562</v>
      </c>
      <c r="P5407" s="22">
        <f t="shared" si="253"/>
        <v>223.27501000000001</v>
      </c>
      <c r="Q5407" s="20">
        <f t="shared" si="254"/>
        <v>20740827.68230376</v>
      </c>
      <c r="R5407" s="18" t="s">
        <v>10878</v>
      </c>
      <c r="S5407" s="18">
        <v>110</v>
      </c>
    </row>
    <row r="5408" spans="1:19" x14ac:dyDescent="0.25">
      <c r="A5408" s="18" t="s">
        <v>15962</v>
      </c>
      <c r="B5408" s="18" t="s">
        <v>37</v>
      </c>
      <c r="C5408" s="18" t="s">
        <v>21</v>
      </c>
      <c r="D5408" s="18">
        <v>2008</v>
      </c>
      <c r="E5408" s="18">
        <f>VLOOKUP(D5408,'cpi roi'!A:C,2,FALSE)</f>
        <v>215.3</v>
      </c>
      <c r="F5408" s="18" t="s">
        <v>15449</v>
      </c>
      <c r="G5408" s="18">
        <v>6.5</v>
      </c>
      <c r="H5408" s="19">
        <v>22000</v>
      </c>
      <c r="I5408" s="18" t="s">
        <v>15963</v>
      </c>
      <c r="J5408" s="18" t="s">
        <v>15963</v>
      </c>
      <c r="K5408" s="18" t="s">
        <v>5482</v>
      </c>
      <c r="L5408" s="18" t="s">
        <v>34</v>
      </c>
      <c r="M5408" s="20">
        <v>500000</v>
      </c>
      <c r="N5408" s="20">
        <v>33473297</v>
      </c>
      <c r="O5408" s="21">
        <f t="shared" si="252"/>
        <v>47372566.632141195</v>
      </c>
      <c r="P5408" s="22">
        <f t="shared" si="253"/>
        <v>6694.6594000000005</v>
      </c>
      <c r="Q5408" s="20">
        <f t="shared" si="254"/>
        <v>15547281.467719462</v>
      </c>
      <c r="R5408" s="18" t="s">
        <v>12333</v>
      </c>
      <c r="S5408" s="18">
        <v>122</v>
      </c>
    </row>
    <row r="5409" spans="1:19" x14ac:dyDescent="0.25">
      <c r="A5409" s="18" t="s">
        <v>15964</v>
      </c>
      <c r="B5409" s="18" t="s">
        <v>2004</v>
      </c>
      <c r="C5409" s="18" t="s">
        <v>38</v>
      </c>
      <c r="D5409" s="18">
        <v>2008</v>
      </c>
      <c r="E5409" s="18">
        <f>VLOOKUP(D5409,'cpi roi'!A:C,2,FALSE)</f>
        <v>215.3</v>
      </c>
      <c r="F5409" s="18" t="s">
        <v>15965</v>
      </c>
      <c r="G5409" s="18">
        <v>7</v>
      </c>
      <c r="H5409" s="19">
        <v>56000</v>
      </c>
      <c r="I5409" s="18" t="s">
        <v>15966</v>
      </c>
      <c r="J5409" s="18" t="s">
        <v>15966</v>
      </c>
      <c r="K5409" s="18" t="s">
        <v>13550</v>
      </c>
      <c r="L5409" s="18" t="s">
        <v>34</v>
      </c>
      <c r="M5409" s="20">
        <v>22000000</v>
      </c>
      <c r="N5409" s="20">
        <v>27675014</v>
      </c>
      <c r="O5409" s="21">
        <f t="shared" si="252"/>
        <v>39166636.16256386</v>
      </c>
      <c r="P5409" s="22">
        <f t="shared" si="253"/>
        <v>125.79551818181818</v>
      </c>
      <c r="Q5409" s="20">
        <f t="shared" si="254"/>
        <v>12854163.492800742</v>
      </c>
      <c r="R5409" s="18" t="s">
        <v>15827</v>
      </c>
      <c r="S5409" s="18">
        <v>114</v>
      </c>
    </row>
    <row r="5410" spans="1:19" x14ac:dyDescent="0.25">
      <c r="A5410" s="18" t="s">
        <v>15967</v>
      </c>
      <c r="B5410" s="18" t="s">
        <v>20</v>
      </c>
      <c r="C5410" s="18" t="s">
        <v>45</v>
      </c>
      <c r="D5410" s="18">
        <v>2008</v>
      </c>
      <c r="E5410" s="18">
        <f>VLOOKUP(D5410,'cpi roi'!A:C,2,FALSE)</f>
        <v>215.3</v>
      </c>
      <c r="F5410" s="18" t="s">
        <v>15741</v>
      </c>
      <c r="G5410" s="18">
        <v>5.9</v>
      </c>
      <c r="H5410" s="19">
        <v>43000</v>
      </c>
      <c r="I5410" s="18" t="s">
        <v>3260</v>
      </c>
      <c r="J5410" s="18" t="s">
        <v>15968</v>
      </c>
      <c r="K5410" s="18" t="s">
        <v>13024</v>
      </c>
      <c r="L5410" s="18" t="s">
        <v>34</v>
      </c>
      <c r="M5410" s="20">
        <v>20000000</v>
      </c>
      <c r="N5410" s="20">
        <v>41624687</v>
      </c>
      <c r="O5410" s="21">
        <f t="shared" si="252"/>
        <v>58908695.443102643</v>
      </c>
      <c r="P5410" s="22">
        <f t="shared" si="253"/>
        <v>208.123435</v>
      </c>
      <c r="Q5410" s="20">
        <f t="shared" si="254"/>
        <v>19333342.77751974</v>
      </c>
      <c r="R5410" s="18" t="s">
        <v>14705</v>
      </c>
      <c r="S5410" s="18">
        <v>101</v>
      </c>
    </row>
    <row r="5411" spans="1:19" x14ac:dyDescent="0.25">
      <c r="A5411" s="18" t="s">
        <v>15969</v>
      </c>
      <c r="B5411" s="18" t="s">
        <v>20</v>
      </c>
      <c r="C5411" s="18" t="s">
        <v>45</v>
      </c>
      <c r="D5411" s="18">
        <v>2008</v>
      </c>
      <c r="E5411" s="18">
        <f>VLOOKUP(D5411,'cpi roi'!A:C,2,FALSE)</f>
        <v>215.3</v>
      </c>
      <c r="F5411" s="18" t="s">
        <v>15178</v>
      </c>
      <c r="G5411" s="18">
        <v>6.2</v>
      </c>
      <c r="H5411" s="19">
        <v>45000</v>
      </c>
      <c r="I5411" s="18" t="s">
        <v>613</v>
      </c>
      <c r="J5411" s="18" t="s">
        <v>15970</v>
      </c>
      <c r="K5411" s="18" t="s">
        <v>12997</v>
      </c>
      <c r="L5411" s="18" t="s">
        <v>34</v>
      </c>
      <c r="M5411" s="20">
        <v>14700000</v>
      </c>
      <c r="N5411" s="20">
        <v>14603177</v>
      </c>
      <c r="O5411" s="21">
        <f t="shared" si="252"/>
        <v>20666920.724105898</v>
      </c>
      <c r="P5411" s="22">
        <f t="shared" si="253"/>
        <v>99.341340136054427</v>
      </c>
      <c r="Q5411" s="20">
        <f t="shared" si="254"/>
        <v>6782711.1007895954</v>
      </c>
      <c r="R5411" s="18" t="s">
        <v>15971</v>
      </c>
      <c r="S5411" s="18">
        <v>103</v>
      </c>
    </row>
    <row r="5412" spans="1:19" x14ac:dyDescent="0.25">
      <c r="A5412" s="18" t="s">
        <v>15972</v>
      </c>
      <c r="B5412" s="18" t="s">
        <v>20</v>
      </c>
      <c r="C5412" s="18" t="s">
        <v>108</v>
      </c>
      <c r="D5412" s="18">
        <v>2008</v>
      </c>
      <c r="E5412" s="18">
        <f>VLOOKUP(D5412,'cpi roi'!A:C,2,FALSE)</f>
        <v>215.3</v>
      </c>
      <c r="F5412" s="18" t="s">
        <v>15973</v>
      </c>
      <c r="G5412" s="18">
        <v>7.2</v>
      </c>
      <c r="H5412" s="19">
        <v>37000</v>
      </c>
      <c r="I5412" s="18" t="s">
        <v>11640</v>
      </c>
      <c r="J5412" s="18" t="s">
        <v>11640</v>
      </c>
      <c r="K5412" s="18" t="s">
        <v>12926</v>
      </c>
      <c r="L5412" s="18" t="s">
        <v>34</v>
      </c>
      <c r="M5412" s="20">
        <v>11500000</v>
      </c>
      <c r="N5412" s="20">
        <v>409832</v>
      </c>
      <c r="O5412" s="21">
        <f t="shared" si="252"/>
        <v>580008.4087320019</v>
      </c>
      <c r="P5412" s="22">
        <f t="shared" si="253"/>
        <v>3.5637565217391303</v>
      </c>
      <c r="Q5412" s="20">
        <f t="shared" si="254"/>
        <v>190353.92475615421</v>
      </c>
      <c r="R5412" s="18" t="s">
        <v>15974</v>
      </c>
      <c r="S5412" s="18">
        <v>108</v>
      </c>
    </row>
    <row r="5413" spans="1:19" x14ac:dyDescent="0.25">
      <c r="A5413" s="18" t="s">
        <v>15975</v>
      </c>
      <c r="B5413" s="18" t="s">
        <v>20</v>
      </c>
      <c r="C5413" s="18" t="s">
        <v>67</v>
      </c>
      <c r="D5413" s="18">
        <v>2008</v>
      </c>
      <c r="E5413" s="18">
        <f>VLOOKUP(D5413,'cpi roi'!A:C,2,FALSE)</f>
        <v>215.3</v>
      </c>
      <c r="F5413" s="18" t="s">
        <v>15710</v>
      </c>
      <c r="G5413" s="18">
        <v>7</v>
      </c>
      <c r="H5413" s="19">
        <v>21000</v>
      </c>
      <c r="I5413" s="18" t="s">
        <v>15976</v>
      </c>
      <c r="J5413" s="18" t="s">
        <v>15976</v>
      </c>
      <c r="K5413" s="18" t="s">
        <v>11167</v>
      </c>
      <c r="L5413" s="18" t="s">
        <v>34</v>
      </c>
      <c r="M5413" s="20">
        <v>12000000</v>
      </c>
      <c r="N5413" s="20">
        <v>8883644</v>
      </c>
      <c r="O5413" s="21">
        <f t="shared" si="252"/>
        <v>12572439.975847654</v>
      </c>
      <c r="P5413" s="22">
        <f t="shared" si="253"/>
        <v>74.030366666666666</v>
      </c>
      <c r="Q5413" s="20">
        <f t="shared" si="254"/>
        <v>4126169.9953553183</v>
      </c>
      <c r="R5413" s="18" t="s">
        <v>15977</v>
      </c>
      <c r="S5413" s="18">
        <v>109</v>
      </c>
    </row>
    <row r="5414" spans="1:19" x14ac:dyDescent="0.25">
      <c r="A5414" s="18" t="s">
        <v>15978</v>
      </c>
      <c r="B5414" s="18" t="s">
        <v>452</v>
      </c>
      <c r="C5414" s="18" t="s">
        <v>155</v>
      </c>
      <c r="D5414" s="18">
        <v>2008</v>
      </c>
      <c r="E5414" s="18">
        <f>VLOOKUP(D5414,'cpi roi'!A:C,2,FALSE)</f>
        <v>215.3</v>
      </c>
      <c r="F5414" s="18" t="s">
        <v>15979</v>
      </c>
      <c r="G5414" s="18">
        <v>6.6</v>
      </c>
      <c r="H5414" s="19">
        <v>30000</v>
      </c>
      <c r="I5414" s="18" t="s">
        <v>15980</v>
      </c>
      <c r="J5414" s="18" t="s">
        <v>15981</v>
      </c>
      <c r="K5414" s="18" t="s">
        <v>15982</v>
      </c>
      <c r="L5414" s="18" t="s">
        <v>199</v>
      </c>
      <c r="M5414" s="20">
        <v>1500000</v>
      </c>
      <c r="N5414" s="20">
        <v>32118</v>
      </c>
      <c r="O5414" s="21">
        <f t="shared" si="252"/>
        <v>45454.503483511377</v>
      </c>
      <c r="P5414" s="22">
        <f t="shared" si="253"/>
        <v>2.1412</v>
      </c>
      <c r="Q5414" s="20">
        <f t="shared" si="254"/>
        <v>14917.789131444495</v>
      </c>
      <c r="R5414" s="18" t="s">
        <v>15983</v>
      </c>
      <c r="S5414" s="18">
        <v>93</v>
      </c>
    </row>
    <row r="5415" spans="1:19" x14ac:dyDescent="0.25">
      <c r="A5415" s="18" t="s">
        <v>15984</v>
      </c>
      <c r="B5415" s="18" t="s">
        <v>20</v>
      </c>
      <c r="C5415" s="18" t="s">
        <v>45</v>
      </c>
      <c r="D5415" s="18">
        <v>2008</v>
      </c>
      <c r="E5415" s="18">
        <f>VLOOKUP(D5415,'cpi roi'!A:C,2,FALSE)</f>
        <v>215.3</v>
      </c>
      <c r="F5415" s="18" t="s">
        <v>15532</v>
      </c>
      <c r="G5415" s="18">
        <v>7</v>
      </c>
      <c r="H5415" s="19">
        <v>38000</v>
      </c>
      <c r="I5415" s="18" t="s">
        <v>4866</v>
      </c>
      <c r="J5415" s="18" t="s">
        <v>4866</v>
      </c>
      <c r="K5415" s="18" t="s">
        <v>15985</v>
      </c>
      <c r="L5415" s="18" t="s">
        <v>26</v>
      </c>
      <c r="M5415" s="20">
        <v>0</v>
      </c>
      <c r="N5415" s="20">
        <v>18696602</v>
      </c>
      <c r="O5415" s="21">
        <f t="shared" si="252"/>
        <v>26460077.238272179</v>
      </c>
      <c r="P5415" s="22">
        <f t="shared" si="253"/>
        <v>0</v>
      </c>
      <c r="Q5415" s="20">
        <f t="shared" si="254"/>
        <v>8683976.7765908036</v>
      </c>
      <c r="R5415" s="18" t="s">
        <v>15778</v>
      </c>
      <c r="S5415" s="18">
        <v>118</v>
      </c>
    </row>
    <row r="5416" spans="1:19" x14ac:dyDescent="0.25">
      <c r="A5416" s="18" t="s">
        <v>15986</v>
      </c>
      <c r="B5416" s="18" t="s">
        <v>37</v>
      </c>
      <c r="C5416" s="18" t="s">
        <v>29</v>
      </c>
      <c r="D5416" s="18">
        <v>2008</v>
      </c>
      <c r="E5416" s="18">
        <f>VLOOKUP(D5416,'cpi roi'!A:C,2,FALSE)</f>
        <v>215.3</v>
      </c>
      <c r="F5416" s="18" t="s">
        <v>15723</v>
      </c>
      <c r="G5416" s="18">
        <v>3.8</v>
      </c>
      <c r="H5416" s="19">
        <v>23000</v>
      </c>
      <c r="I5416" s="18" t="s">
        <v>9558</v>
      </c>
      <c r="J5416" s="18" t="s">
        <v>15987</v>
      </c>
      <c r="K5416" s="18" t="s">
        <v>2136</v>
      </c>
      <c r="L5416" s="18" t="s">
        <v>34</v>
      </c>
      <c r="M5416" s="20">
        <v>20000000</v>
      </c>
      <c r="N5416" s="20">
        <v>149292488</v>
      </c>
      <c r="O5416" s="21">
        <f t="shared" si="252"/>
        <v>211283888.03344169</v>
      </c>
      <c r="P5416" s="22">
        <f t="shared" si="253"/>
        <v>746.46244000000002</v>
      </c>
      <c r="Q5416" s="20">
        <f t="shared" si="254"/>
        <v>69341610.775661871</v>
      </c>
      <c r="R5416" s="18" t="s">
        <v>9487</v>
      </c>
      <c r="S5416" s="18">
        <v>91</v>
      </c>
    </row>
    <row r="5417" spans="1:19" x14ac:dyDescent="0.25">
      <c r="A5417" s="18" t="s">
        <v>15988</v>
      </c>
      <c r="B5417" s="18" t="s">
        <v>20</v>
      </c>
      <c r="C5417" s="18" t="s">
        <v>394</v>
      </c>
      <c r="D5417" s="18">
        <v>2008</v>
      </c>
      <c r="E5417" s="18">
        <f>VLOOKUP(D5417,'cpi roi'!A:C,2,FALSE)</f>
        <v>215.3</v>
      </c>
      <c r="F5417" s="18" t="s">
        <v>15989</v>
      </c>
      <c r="G5417" s="18">
        <v>8</v>
      </c>
      <c r="H5417" s="19">
        <v>56000</v>
      </c>
      <c r="I5417" s="18" t="s">
        <v>15990</v>
      </c>
      <c r="J5417" s="18" t="s">
        <v>15990</v>
      </c>
      <c r="K5417" s="18" t="s">
        <v>15990</v>
      </c>
      <c r="L5417" s="18" t="s">
        <v>1945</v>
      </c>
      <c r="M5417" s="20">
        <v>1500000</v>
      </c>
      <c r="N5417" s="20">
        <v>11179372</v>
      </c>
      <c r="O5417" s="21">
        <f t="shared" si="252"/>
        <v>15821433.573618207</v>
      </c>
      <c r="P5417" s="22">
        <f t="shared" si="253"/>
        <v>745.29146666666668</v>
      </c>
      <c r="Q5417" s="20">
        <f t="shared" si="254"/>
        <v>5192462.6103111934</v>
      </c>
      <c r="R5417" s="18" t="s">
        <v>15991</v>
      </c>
      <c r="S5417" s="18">
        <v>90</v>
      </c>
    </row>
    <row r="5418" spans="1:19" x14ac:dyDescent="0.25">
      <c r="A5418" s="18" t="s">
        <v>15992</v>
      </c>
      <c r="B5418" s="18" t="s">
        <v>20</v>
      </c>
      <c r="C5418" s="18" t="s">
        <v>21</v>
      </c>
      <c r="D5418" s="18">
        <v>2008</v>
      </c>
      <c r="E5418" s="18">
        <f>VLOOKUP(D5418,'cpi roi'!A:C,2,FALSE)</f>
        <v>215.3</v>
      </c>
      <c r="F5418" s="18" t="s">
        <v>14904</v>
      </c>
      <c r="G5418" s="18">
        <v>6.7</v>
      </c>
      <c r="H5418" s="19">
        <v>21000</v>
      </c>
      <c r="I5418" s="18" t="s">
        <v>692</v>
      </c>
      <c r="J5418" s="18" t="s">
        <v>692</v>
      </c>
      <c r="K5418" s="18" t="s">
        <v>12658</v>
      </c>
      <c r="L5418" s="18" t="s">
        <v>34</v>
      </c>
      <c r="M5418" s="20">
        <v>7000000</v>
      </c>
      <c r="N5418" s="20">
        <v>2674090</v>
      </c>
      <c r="O5418" s="21">
        <f t="shared" si="252"/>
        <v>3784464.5750116115</v>
      </c>
      <c r="P5418" s="22">
        <f t="shared" si="253"/>
        <v>38.201285714285717</v>
      </c>
      <c r="Q5418" s="20">
        <f t="shared" si="254"/>
        <v>1242029.7259637716</v>
      </c>
      <c r="R5418" s="18" t="s">
        <v>12772</v>
      </c>
      <c r="S5418" s="18">
        <v>99</v>
      </c>
    </row>
    <row r="5419" spans="1:19" x14ac:dyDescent="0.25">
      <c r="A5419" s="18" t="s">
        <v>15993</v>
      </c>
      <c r="B5419" s="18" t="s">
        <v>2004</v>
      </c>
      <c r="C5419" s="18" t="s">
        <v>21</v>
      </c>
      <c r="D5419" s="18">
        <v>2008</v>
      </c>
      <c r="E5419" s="18">
        <f>VLOOKUP(D5419,'cpi roi'!A:C,2,FALSE)</f>
        <v>215.3</v>
      </c>
      <c r="F5419" s="18" t="s">
        <v>15803</v>
      </c>
      <c r="G5419" s="18">
        <v>8.1</v>
      </c>
      <c r="H5419" s="19">
        <v>50000</v>
      </c>
      <c r="I5419" s="18" t="s">
        <v>15994</v>
      </c>
      <c r="J5419" s="18" t="s">
        <v>15995</v>
      </c>
      <c r="K5419" s="18" t="s">
        <v>15996</v>
      </c>
      <c r="L5419" s="18" t="s">
        <v>2113</v>
      </c>
      <c r="M5419" s="20">
        <v>0</v>
      </c>
      <c r="N5419" s="20">
        <v>70636951</v>
      </c>
      <c r="O5419" s="21">
        <f t="shared" si="252"/>
        <v>99967854.016256377</v>
      </c>
      <c r="P5419" s="22">
        <f t="shared" si="253"/>
        <v>0</v>
      </c>
      <c r="Q5419" s="20">
        <f t="shared" si="254"/>
        <v>32808616.349280074</v>
      </c>
      <c r="R5419" s="18" t="s">
        <v>15997</v>
      </c>
      <c r="S5419" s="18">
        <v>130</v>
      </c>
    </row>
    <row r="5420" spans="1:19" x14ac:dyDescent="0.25">
      <c r="A5420" s="18" t="s">
        <v>15998</v>
      </c>
      <c r="B5420" s="18" t="s">
        <v>2004</v>
      </c>
      <c r="C5420" s="18" t="s">
        <v>45</v>
      </c>
      <c r="D5420" s="18">
        <v>2008</v>
      </c>
      <c r="E5420" s="18">
        <f>VLOOKUP(D5420,'cpi roi'!A:C,2,FALSE)</f>
        <v>215.3</v>
      </c>
      <c r="F5420" s="18" t="s">
        <v>15510</v>
      </c>
      <c r="G5420" s="18">
        <v>5.8</v>
      </c>
      <c r="H5420" s="19">
        <v>21000</v>
      </c>
      <c r="I5420" s="18" t="s">
        <v>6235</v>
      </c>
      <c r="J5420" s="18" t="s">
        <v>15999</v>
      </c>
      <c r="K5420" s="18" t="s">
        <v>2371</v>
      </c>
      <c r="L5420" s="18" t="s">
        <v>34</v>
      </c>
      <c r="M5420" s="20">
        <v>22000000</v>
      </c>
      <c r="N5420" s="20">
        <v>26412163</v>
      </c>
      <c r="O5420" s="21">
        <f t="shared" si="252"/>
        <v>37379405.78773804</v>
      </c>
      <c r="P5420" s="22">
        <f t="shared" si="253"/>
        <v>120.05528636363636</v>
      </c>
      <c r="Q5420" s="20">
        <f t="shared" si="254"/>
        <v>12267609.382257314</v>
      </c>
      <c r="R5420" s="18" t="s">
        <v>16000</v>
      </c>
      <c r="S5420" s="18">
        <v>104</v>
      </c>
    </row>
    <row r="5421" spans="1:19" x14ac:dyDescent="0.25">
      <c r="A5421" s="18" t="s">
        <v>16001</v>
      </c>
      <c r="B5421" s="18" t="s">
        <v>20</v>
      </c>
      <c r="C5421" s="18" t="s">
        <v>108</v>
      </c>
      <c r="D5421" s="18">
        <v>2008</v>
      </c>
      <c r="E5421" s="18">
        <f>VLOOKUP(D5421,'cpi roi'!A:C,2,FALSE)</f>
        <v>215.3</v>
      </c>
      <c r="F5421" s="18" t="s">
        <v>16002</v>
      </c>
      <c r="G5421" s="18">
        <v>6.8</v>
      </c>
      <c r="H5421" s="19">
        <v>19000</v>
      </c>
      <c r="I5421" s="18" t="s">
        <v>11366</v>
      </c>
      <c r="J5421" s="18" t="s">
        <v>11366</v>
      </c>
      <c r="K5421" s="18" t="s">
        <v>11000</v>
      </c>
      <c r="L5421" s="18" t="s">
        <v>34</v>
      </c>
      <c r="M5421" s="20">
        <v>20000000</v>
      </c>
      <c r="N5421" s="20">
        <v>5642478</v>
      </c>
      <c r="O5421" s="21">
        <f t="shared" si="252"/>
        <v>7985429.8495123079</v>
      </c>
      <c r="P5421" s="22">
        <f t="shared" si="253"/>
        <v>28.212389999999999</v>
      </c>
      <c r="Q5421" s="20">
        <f t="shared" si="254"/>
        <v>2620751.5095215975</v>
      </c>
      <c r="R5421" s="18" t="s">
        <v>15455</v>
      </c>
      <c r="S5421" s="18">
        <v>107</v>
      </c>
    </row>
    <row r="5422" spans="1:19" x14ac:dyDescent="0.25">
      <c r="A5422" s="18" t="s">
        <v>16003</v>
      </c>
      <c r="B5422" s="18" t="s">
        <v>2004</v>
      </c>
      <c r="C5422" s="18" t="s">
        <v>21</v>
      </c>
      <c r="D5422" s="18">
        <v>2008</v>
      </c>
      <c r="E5422" s="18">
        <f>VLOOKUP(D5422,'cpi roi'!A:C,2,FALSE)</f>
        <v>215.3</v>
      </c>
      <c r="F5422" s="18" t="s">
        <v>15582</v>
      </c>
      <c r="G5422" s="18">
        <v>6.7</v>
      </c>
      <c r="H5422" s="19">
        <v>12000</v>
      </c>
      <c r="I5422" s="18" t="s">
        <v>14283</v>
      </c>
      <c r="J5422" s="18" t="s">
        <v>8773</v>
      </c>
      <c r="K5422" s="18" t="s">
        <v>16004</v>
      </c>
      <c r="L5422" s="18" t="s">
        <v>26</v>
      </c>
      <c r="M5422" s="20">
        <v>20000000</v>
      </c>
      <c r="N5422" s="20">
        <v>13451186</v>
      </c>
      <c r="O5422" s="21">
        <f t="shared" si="252"/>
        <v>19036583.252206225</v>
      </c>
      <c r="P5422" s="22">
        <f t="shared" si="253"/>
        <v>67.255929999999992</v>
      </c>
      <c r="Q5422" s="20">
        <f t="shared" si="254"/>
        <v>6247647.9331165813</v>
      </c>
      <c r="R5422" s="18" t="s">
        <v>12368</v>
      </c>
      <c r="S5422" s="18">
        <v>133</v>
      </c>
    </row>
    <row r="5423" spans="1:19" x14ac:dyDescent="0.25">
      <c r="A5423" s="18" t="s">
        <v>16005</v>
      </c>
      <c r="B5423" s="18" t="s">
        <v>341</v>
      </c>
      <c r="C5423" s="18" t="s">
        <v>394</v>
      </c>
      <c r="D5423" s="18">
        <v>2008</v>
      </c>
      <c r="E5423" s="18">
        <f>VLOOKUP(D5423,'cpi roi'!A:C,2,FALSE)</f>
        <v>215.3</v>
      </c>
      <c r="F5423" s="18" t="s">
        <v>15579</v>
      </c>
      <c r="G5423" s="18">
        <v>6.1</v>
      </c>
      <c r="H5423" s="19">
        <v>36000</v>
      </c>
      <c r="I5423" s="18" t="s">
        <v>16006</v>
      </c>
      <c r="J5423" s="18" t="s">
        <v>14361</v>
      </c>
      <c r="K5423" s="18" t="s">
        <v>1516</v>
      </c>
      <c r="L5423" s="18" t="s">
        <v>26</v>
      </c>
      <c r="M5423" s="20">
        <v>60000000</v>
      </c>
      <c r="N5423" s="20">
        <v>86957280</v>
      </c>
      <c r="O5423" s="21">
        <f t="shared" si="252"/>
        <v>123064947.58941013</v>
      </c>
      <c r="P5423" s="22">
        <f t="shared" si="253"/>
        <v>144.9288</v>
      </c>
      <c r="Q5423" s="20">
        <f t="shared" si="254"/>
        <v>40388889.921040408</v>
      </c>
      <c r="R5423" s="18" t="s">
        <v>65</v>
      </c>
      <c r="S5423" s="18">
        <v>93</v>
      </c>
    </row>
    <row r="5424" spans="1:19" x14ac:dyDescent="0.25">
      <c r="A5424" s="18" t="s">
        <v>16007</v>
      </c>
      <c r="B5424" s="18" t="s">
        <v>2004</v>
      </c>
      <c r="C5424" s="18" t="s">
        <v>45</v>
      </c>
      <c r="D5424" s="18">
        <v>2008</v>
      </c>
      <c r="E5424" s="18">
        <f>VLOOKUP(D5424,'cpi roi'!A:C,2,FALSE)</f>
        <v>215.3</v>
      </c>
      <c r="F5424" s="18" t="s">
        <v>15796</v>
      </c>
      <c r="G5424" s="18">
        <v>4.4000000000000004</v>
      </c>
      <c r="H5424" s="19">
        <v>6500</v>
      </c>
      <c r="I5424" s="18" t="s">
        <v>14257</v>
      </c>
      <c r="J5424" s="18" t="s">
        <v>14257</v>
      </c>
      <c r="K5424" s="18" t="s">
        <v>16008</v>
      </c>
      <c r="L5424" s="18" t="s">
        <v>34</v>
      </c>
      <c r="M5424" s="20">
        <v>0</v>
      </c>
      <c r="N5424" s="20">
        <v>41975388</v>
      </c>
      <c r="O5424" s="21">
        <f t="shared" si="252"/>
        <v>59405019.617278218</v>
      </c>
      <c r="P5424" s="22">
        <f t="shared" si="253"/>
        <v>0</v>
      </c>
      <c r="Q5424" s="20">
        <f t="shared" si="254"/>
        <v>19496232.234091964</v>
      </c>
      <c r="R5424" s="18" t="s">
        <v>16009</v>
      </c>
      <c r="S5424" s="18">
        <v>100</v>
      </c>
    </row>
    <row r="5425" spans="1:19" x14ac:dyDescent="0.25">
      <c r="A5425" s="18" t="s">
        <v>16010</v>
      </c>
      <c r="B5425" s="18" t="s">
        <v>20</v>
      </c>
      <c r="C5425" s="18" t="s">
        <v>108</v>
      </c>
      <c r="D5425" s="18">
        <v>2008</v>
      </c>
      <c r="E5425" s="18">
        <f>VLOOKUP(D5425,'cpi roi'!A:C,2,FALSE)</f>
        <v>215.3</v>
      </c>
      <c r="F5425" s="18" t="s">
        <v>16011</v>
      </c>
      <c r="G5425" s="18">
        <v>6</v>
      </c>
      <c r="H5425" s="19">
        <v>32000</v>
      </c>
      <c r="I5425" s="18" t="s">
        <v>16012</v>
      </c>
      <c r="J5425" s="18" t="s">
        <v>14640</v>
      </c>
      <c r="K5425" s="18" t="s">
        <v>10042</v>
      </c>
      <c r="L5425" s="18" t="s">
        <v>34</v>
      </c>
      <c r="M5425" s="20">
        <v>8000000</v>
      </c>
      <c r="N5425" s="20">
        <v>3234706</v>
      </c>
      <c r="O5425" s="21">
        <f t="shared" si="252"/>
        <v>4577867.7111007897</v>
      </c>
      <c r="P5425" s="22">
        <f t="shared" si="253"/>
        <v>40.433824999999999</v>
      </c>
      <c r="Q5425" s="20">
        <f t="shared" si="254"/>
        <v>1502418.0213655364</v>
      </c>
      <c r="R5425" s="18" t="s">
        <v>122</v>
      </c>
      <c r="S5425" s="18">
        <v>95</v>
      </c>
    </row>
    <row r="5426" spans="1:19" x14ac:dyDescent="0.25">
      <c r="A5426" s="18" t="s">
        <v>16013</v>
      </c>
      <c r="B5426" s="18" t="s">
        <v>2004</v>
      </c>
      <c r="C5426" s="18" t="s">
        <v>45</v>
      </c>
      <c r="D5426" s="18">
        <v>2008</v>
      </c>
      <c r="E5426" s="18">
        <f>VLOOKUP(D5426,'cpi roi'!A:C,2,FALSE)</f>
        <v>215.3</v>
      </c>
      <c r="F5426" s="18" t="s">
        <v>16014</v>
      </c>
      <c r="G5426" s="18">
        <v>6.6</v>
      </c>
      <c r="H5426" s="19">
        <v>32000</v>
      </c>
      <c r="I5426" s="18" t="s">
        <v>16015</v>
      </c>
      <c r="J5426" s="18" t="s">
        <v>4366</v>
      </c>
      <c r="K5426" s="18" t="s">
        <v>12494</v>
      </c>
      <c r="L5426" s="18" t="s">
        <v>34</v>
      </c>
      <c r="M5426" s="20">
        <v>0</v>
      </c>
      <c r="N5426" s="20">
        <v>338440</v>
      </c>
      <c r="O5426" s="21">
        <f t="shared" si="252"/>
        <v>478971.98327914538</v>
      </c>
      <c r="P5426" s="22">
        <f t="shared" si="253"/>
        <v>0</v>
      </c>
      <c r="Q5426" s="20">
        <f t="shared" si="254"/>
        <v>157194.61216906641</v>
      </c>
      <c r="R5426" s="18" t="s">
        <v>5112</v>
      </c>
      <c r="S5426" s="18">
        <v>87</v>
      </c>
    </row>
    <row r="5427" spans="1:19" x14ac:dyDescent="0.25">
      <c r="A5427" s="18" t="s">
        <v>16016</v>
      </c>
      <c r="B5427" s="18" t="s">
        <v>2004</v>
      </c>
      <c r="C5427" s="18" t="s">
        <v>45</v>
      </c>
      <c r="D5427" s="18">
        <v>2008</v>
      </c>
      <c r="E5427" s="18">
        <f>VLOOKUP(D5427,'cpi roi'!A:C,2,FALSE)</f>
        <v>215.3</v>
      </c>
      <c r="F5427" s="18" t="s">
        <v>15382</v>
      </c>
      <c r="G5427" s="18">
        <v>6.4</v>
      </c>
      <c r="H5427" s="19">
        <v>89000</v>
      </c>
      <c r="I5427" s="18" t="s">
        <v>12239</v>
      </c>
      <c r="J5427" s="18" t="s">
        <v>12239</v>
      </c>
      <c r="K5427" s="18" t="s">
        <v>11920</v>
      </c>
      <c r="L5427" s="18" t="s">
        <v>26</v>
      </c>
      <c r="M5427" s="20">
        <v>20000000</v>
      </c>
      <c r="N5427" s="20">
        <v>30579406</v>
      </c>
      <c r="O5427" s="21">
        <f t="shared" si="252"/>
        <v>43277032.086391084</v>
      </c>
      <c r="P5427" s="22">
        <f t="shared" si="253"/>
        <v>152.89703</v>
      </c>
      <c r="Q5427" s="20">
        <f t="shared" si="254"/>
        <v>14203161.170459824</v>
      </c>
      <c r="R5427" s="18" t="s">
        <v>2031</v>
      </c>
      <c r="S5427" s="18">
        <v>102</v>
      </c>
    </row>
    <row r="5428" spans="1:19" x14ac:dyDescent="0.25">
      <c r="A5428" s="18" t="s">
        <v>16017</v>
      </c>
      <c r="B5428" s="18" t="s">
        <v>37</v>
      </c>
      <c r="C5428" s="18" t="s">
        <v>67</v>
      </c>
      <c r="D5428" s="18">
        <v>2008</v>
      </c>
      <c r="E5428" s="18">
        <f>VLOOKUP(D5428,'cpi roi'!A:C,2,FALSE)</f>
        <v>215.3</v>
      </c>
      <c r="F5428" s="18" t="s">
        <v>15598</v>
      </c>
      <c r="G5428" s="18">
        <v>7.3</v>
      </c>
      <c r="H5428" s="19">
        <v>20000</v>
      </c>
      <c r="I5428" s="18" t="s">
        <v>8762</v>
      </c>
      <c r="J5428" s="18" t="s">
        <v>9434</v>
      </c>
      <c r="K5428" s="18" t="s">
        <v>16018</v>
      </c>
      <c r="L5428" s="18" t="s">
        <v>34</v>
      </c>
      <c r="M5428" s="20">
        <v>40000000</v>
      </c>
      <c r="N5428" s="20">
        <v>9808124</v>
      </c>
      <c r="O5428" s="21">
        <f t="shared" si="252"/>
        <v>13880796.018578727</v>
      </c>
      <c r="P5428" s="22">
        <f t="shared" si="253"/>
        <v>24.520310000000002</v>
      </c>
      <c r="Q5428" s="20">
        <f t="shared" si="254"/>
        <v>4555561.5420343708</v>
      </c>
      <c r="R5428" s="18" t="s">
        <v>5186</v>
      </c>
      <c r="S5428" s="18">
        <v>130</v>
      </c>
    </row>
    <row r="5429" spans="1:19" x14ac:dyDescent="0.25">
      <c r="A5429" s="18" t="s">
        <v>16019</v>
      </c>
      <c r="B5429" s="18" t="s">
        <v>2004</v>
      </c>
      <c r="C5429" s="18" t="s">
        <v>45</v>
      </c>
      <c r="D5429" s="18">
        <v>2008</v>
      </c>
      <c r="E5429" s="18">
        <f>VLOOKUP(D5429,'cpi roi'!A:C,2,FALSE)</f>
        <v>215.3</v>
      </c>
      <c r="F5429" s="18" t="s">
        <v>15803</v>
      </c>
      <c r="G5429" s="18">
        <v>6.7</v>
      </c>
      <c r="H5429" s="19">
        <v>20000</v>
      </c>
      <c r="I5429" s="18" t="s">
        <v>7990</v>
      </c>
      <c r="J5429" s="18" t="s">
        <v>7990</v>
      </c>
      <c r="K5429" s="18" t="s">
        <v>12987</v>
      </c>
      <c r="L5429" s="18" t="s">
        <v>26</v>
      </c>
      <c r="M5429" s="20">
        <v>0</v>
      </c>
      <c r="N5429" s="20">
        <v>18463793</v>
      </c>
      <c r="O5429" s="21">
        <f t="shared" si="252"/>
        <v>26130597.896423593</v>
      </c>
      <c r="P5429" s="22">
        <f t="shared" si="253"/>
        <v>0</v>
      </c>
      <c r="Q5429" s="20">
        <f t="shared" si="254"/>
        <v>8575844.4031583834</v>
      </c>
      <c r="R5429" s="18" t="s">
        <v>16020</v>
      </c>
      <c r="S5429" s="18">
        <v>97</v>
      </c>
    </row>
    <row r="5430" spans="1:19" x14ac:dyDescent="0.25">
      <c r="A5430" s="18" t="s">
        <v>16021</v>
      </c>
      <c r="B5430" s="18" t="s">
        <v>20</v>
      </c>
      <c r="C5430" s="18" t="s">
        <v>38</v>
      </c>
      <c r="D5430" s="18">
        <v>2008</v>
      </c>
      <c r="E5430" s="18">
        <f>VLOOKUP(D5430,'cpi roi'!A:C,2,FALSE)</f>
        <v>215.3</v>
      </c>
      <c r="F5430" s="18" t="s">
        <v>16022</v>
      </c>
      <c r="G5430" s="18">
        <v>7.4</v>
      </c>
      <c r="H5430" s="19">
        <v>37000</v>
      </c>
      <c r="I5430" s="18" t="s">
        <v>5329</v>
      </c>
      <c r="J5430" s="18" t="s">
        <v>13543</v>
      </c>
      <c r="K5430" s="18" t="s">
        <v>16023</v>
      </c>
      <c r="L5430" s="18" t="s">
        <v>5820</v>
      </c>
      <c r="M5430" s="20">
        <v>0</v>
      </c>
      <c r="N5430" s="20">
        <v>26937355</v>
      </c>
      <c r="O5430" s="21">
        <f t="shared" si="252"/>
        <v>38122675.654900141</v>
      </c>
      <c r="P5430" s="22">
        <f t="shared" si="253"/>
        <v>0</v>
      </c>
      <c r="Q5430" s="20">
        <f t="shared" si="254"/>
        <v>12511544.356711565</v>
      </c>
      <c r="R5430" s="18" t="s">
        <v>2048</v>
      </c>
      <c r="S5430" s="18">
        <v>150</v>
      </c>
    </row>
    <row r="5431" spans="1:19" x14ac:dyDescent="0.25">
      <c r="A5431" s="18" t="s">
        <v>16024</v>
      </c>
      <c r="B5431" s="18" t="s">
        <v>20</v>
      </c>
      <c r="C5431" s="18" t="s">
        <v>45</v>
      </c>
      <c r="D5431" s="18">
        <v>2008</v>
      </c>
      <c r="E5431" s="18">
        <f>VLOOKUP(D5431,'cpi roi'!A:C,2,FALSE)</f>
        <v>215.3</v>
      </c>
      <c r="F5431" s="18" t="s">
        <v>15570</v>
      </c>
      <c r="G5431" s="18">
        <v>5.6</v>
      </c>
      <c r="H5431" s="19">
        <v>27000</v>
      </c>
      <c r="I5431" s="18" t="s">
        <v>1132</v>
      </c>
      <c r="J5431" s="18" t="s">
        <v>262</v>
      </c>
      <c r="K5431" s="18" t="s">
        <v>71</v>
      </c>
      <c r="L5431" s="18" t="s">
        <v>34</v>
      </c>
      <c r="M5431" s="20">
        <v>25000000</v>
      </c>
      <c r="N5431" s="20">
        <v>6759057</v>
      </c>
      <c r="O5431" s="21">
        <f t="shared" si="252"/>
        <v>9565651.0352995824</v>
      </c>
      <c r="P5431" s="22">
        <f t="shared" si="253"/>
        <v>27.036228000000001</v>
      </c>
      <c r="Q5431" s="20">
        <f t="shared" si="254"/>
        <v>3139366.9298653044</v>
      </c>
      <c r="R5431" s="18" t="s">
        <v>15455</v>
      </c>
      <c r="S5431" s="18">
        <v>104</v>
      </c>
    </row>
    <row r="5432" spans="1:19" x14ac:dyDescent="0.25">
      <c r="A5432" s="18" t="s">
        <v>16025</v>
      </c>
      <c r="B5432" s="18" t="s">
        <v>37</v>
      </c>
      <c r="C5432" s="18" t="s">
        <v>29</v>
      </c>
      <c r="D5432" s="18">
        <v>2008</v>
      </c>
      <c r="E5432" s="18">
        <f>VLOOKUP(D5432,'cpi roi'!A:C,2,FALSE)</f>
        <v>215.3</v>
      </c>
      <c r="F5432" s="18" t="s">
        <v>15640</v>
      </c>
      <c r="G5432" s="18">
        <v>5</v>
      </c>
      <c r="H5432" s="19">
        <v>39000</v>
      </c>
      <c r="I5432" s="18" t="s">
        <v>9611</v>
      </c>
      <c r="J5432" s="18" t="s">
        <v>16026</v>
      </c>
      <c r="K5432" s="18" t="s">
        <v>1490</v>
      </c>
      <c r="L5432" s="18" t="s">
        <v>34</v>
      </c>
      <c r="M5432" s="20">
        <v>60000000</v>
      </c>
      <c r="N5432" s="20">
        <v>51339567</v>
      </c>
      <c r="O5432" s="21">
        <f t="shared" si="252"/>
        <v>72657529.330701351</v>
      </c>
      <c r="P5432" s="22">
        <f t="shared" si="253"/>
        <v>85.565944999999999</v>
      </c>
      <c r="Q5432" s="20">
        <f t="shared" si="254"/>
        <v>23845595.448211797</v>
      </c>
      <c r="R5432" s="18" t="s">
        <v>184</v>
      </c>
      <c r="S5432" s="18">
        <v>90</v>
      </c>
    </row>
    <row r="5433" spans="1:19" x14ac:dyDescent="0.25">
      <c r="A5433" s="18" t="s">
        <v>16027</v>
      </c>
      <c r="B5433" s="18" t="s">
        <v>20</v>
      </c>
      <c r="C5433" s="18" t="s">
        <v>38</v>
      </c>
      <c r="D5433" s="18">
        <v>2008</v>
      </c>
      <c r="E5433" s="18">
        <f>VLOOKUP(D5433,'cpi roi'!A:C,2,FALSE)</f>
        <v>215.3</v>
      </c>
      <c r="F5433" s="18" t="s">
        <v>16028</v>
      </c>
      <c r="G5433" s="18">
        <v>7.1</v>
      </c>
      <c r="H5433" s="19">
        <v>38000</v>
      </c>
      <c r="I5433" s="18" t="s">
        <v>16029</v>
      </c>
      <c r="J5433" s="18" t="s">
        <v>16029</v>
      </c>
      <c r="K5433" s="18" t="s">
        <v>4542</v>
      </c>
      <c r="L5433" s="18" t="s">
        <v>6945</v>
      </c>
      <c r="M5433" s="20">
        <v>0</v>
      </c>
      <c r="N5433" s="20">
        <v>2342211</v>
      </c>
      <c r="O5433" s="21">
        <f t="shared" si="252"/>
        <v>3314777.9456572225</v>
      </c>
      <c r="P5433" s="22">
        <f t="shared" si="253"/>
        <v>0</v>
      </c>
      <c r="Q5433" s="20">
        <f t="shared" si="254"/>
        <v>1087882.4895494659</v>
      </c>
      <c r="R5433" s="18" t="s">
        <v>556</v>
      </c>
      <c r="S5433" s="18">
        <v>97</v>
      </c>
    </row>
    <row r="5434" spans="1:19" x14ac:dyDescent="0.25">
      <c r="A5434" s="18" t="s">
        <v>16030</v>
      </c>
      <c r="B5434" s="18" t="s">
        <v>20</v>
      </c>
      <c r="C5434" s="18" t="s">
        <v>38</v>
      </c>
      <c r="D5434" s="18">
        <v>2008</v>
      </c>
      <c r="E5434" s="18">
        <f>VLOOKUP(D5434,'cpi roi'!A:C,2,FALSE)</f>
        <v>215.3</v>
      </c>
      <c r="F5434" s="18" t="s">
        <v>16031</v>
      </c>
      <c r="G5434" s="18">
        <v>5.0999999999999996</v>
      </c>
      <c r="H5434" s="19">
        <v>15000</v>
      </c>
      <c r="I5434" s="18" t="s">
        <v>9296</v>
      </c>
      <c r="J5434" s="18" t="s">
        <v>9296</v>
      </c>
      <c r="K5434" s="18" t="s">
        <v>9296</v>
      </c>
      <c r="L5434" s="18" t="s">
        <v>34</v>
      </c>
      <c r="M5434" s="20">
        <v>0</v>
      </c>
      <c r="N5434" s="20">
        <v>390128</v>
      </c>
      <c r="O5434" s="21">
        <f t="shared" si="252"/>
        <v>552122.6270320483</v>
      </c>
      <c r="P5434" s="22">
        <f t="shared" si="253"/>
        <v>0</v>
      </c>
      <c r="Q5434" s="20">
        <f t="shared" si="254"/>
        <v>181202.04366000928</v>
      </c>
      <c r="R5434" s="18" t="s">
        <v>8990</v>
      </c>
      <c r="S5434" s="18">
        <v>84</v>
      </c>
    </row>
    <row r="5435" spans="1:19" x14ac:dyDescent="0.25">
      <c r="A5435" s="18" t="s">
        <v>16032</v>
      </c>
      <c r="B5435" s="18" t="s">
        <v>37</v>
      </c>
      <c r="C5435" s="18" t="s">
        <v>394</v>
      </c>
      <c r="D5435" s="18">
        <v>2008</v>
      </c>
      <c r="E5435" s="18">
        <f>VLOOKUP(D5435,'cpi roi'!A:C,2,FALSE)</f>
        <v>215.3</v>
      </c>
      <c r="F5435" s="18" t="s">
        <v>15741</v>
      </c>
      <c r="G5435" s="18">
        <v>6</v>
      </c>
      <c r="H5435" s="19">
        <v>23000</v>
      </c>
      <c r="I5435" s="18" t="s">
        <v>16033</v>
      </c>
      <c r="J5435" s="18" t="s">
        <v>16034</v>
      </c>
      <c r="K5435" s="18" t="s">
        <v>2629</v>
      </c>
      <c r="L5435" s="18" t="s">
        <v>34</v>
      </c>
      <c r="M5435" s="20">
        <v>25000000</v>
      </c>
      <c r="N5435" s="20">
        <v>30893885</v>
      </c>
      <c r="O5435" s="21">
        <f t="shared" si="252"/>
        <v>43722093.634463541</v>
      </c>
      <c r="P5435" s="22">
        <f t="shared" si="253"/>
        <v>123.57553999999999</v>
      </c>
      <c r="Q5435" s="20">
        <f t="shared" si="254"/>
        <v>14349226.660473756</v>
      </c>
      <c r="R5435" s="18" t="s">
        <v>122</v>
      </c>
      <c r="S5435" s="18">
        <v>87</v>
      </c>
    </row>
    <row r="5436" spans="1:19" x14ac:dyDescent="0.25">
      <c r="A5436" s="18" t="s">
        <v>16035</v>
      </c>
      <c r="B5436" s="18" t="s">
        <v>20</v>
      </c>
      <c r="C5436" s="18" t="s">
        <v>45</v>
      </c>
      <c r="D5436" s="18">
        <v>2008</v>
      </c>
      <c r="E5436" s="18">
        <f>VLOOKUP(D5436,'cpi roi'!A:C,2,FALSE)</f>
        <v>215.3</v>
      </c>
      <c r="F5436" s="18" t="s">
        <v>15635</v>
      </c>
      <c r="G5436" s="18">
        <v>7</v>
      </c>
      <c r="H5436" s="19">
        <v>30000</v>
      </c>
      <c r="I5436" s="18" t="s">
        <v>16036</v>
      </c>
      <c r="J5436" s="18" t="s">
        <v>16036</v>
      </c>
      <c r="K5436" s="18" t="s">
        <v>16037</v>
      </c>
      <c r="L5436" s="18" t="s">
        <v>26</v>
      </c>
      <c r="M5436" s="20">
        <v>6000000</v>
      </c>
      <c r="N5436" s="20">
        <v>3175469</v>
      </c>
      <c r="O5436" s="21">
        <f t="shared" si="252"/>
        <v>4494033.4616813743</v>
      </c>
      <c r="P5436" s="22">
        <f t="shared" si="253"/>
        <v>52.924483333333342</v>
      </c>
      <c r="Q5436" s="20">
        <f t="shared" si="254"/>
        <v>1474904.3195541105</v>
      </c>
      <c r="R5436" s="18" t="s">
        <v>16038</v>
      </c>
      <c r="S5436" s="18">
        <v>99</v>
      </c>
    </row>
    <row r="5437" spans="1:19" x14ac:dyDescent="0.25">
      <c r="A5437" s="18" t="s">
        <v>16039</v>
      </c>
      <c r="B5437" s="18" t="s">
        <v>37</v>
      </c>
      <c r="C5437" s="18" t="s">
        <v>45</v>
      </c>
      <c r="D5437" s="18">
        <v>2008</v>
      </c>
      <c r="E5437" s="18">
        <f>VLOOKUP(D5437,'cpi roi'!A:C,2,FALSE)</f>
        <v>215.3</v>
      </c>
      <c r="F5437" s="18" t="s">
        <v>16040</v>
      </c>
      <c r="G5437" s="18">
        <v>6.4</v>
      </c>
      <c r="H5437" s="19">
        <v>15000</v>
      </c>
      <c r="I5437" s="18" t="s">
        <v>12107</v>
      </c>
      <c r="J5437" s="18" t="s">
        <v>12107</v>
      </c>
      <c r="K5437" s="18" t="s">
        <v>12107</v>
      </c>
      <c r="L5437" s="18" t="s">
        <v>496</v>
      </c>
      <c r="M5437" s="20">
        <v>0</v>
      </c>
      <c r="N5437" s="20">
        <v>49529913</v>
      </c>
      <c r="O5437" s="21">
        <f t="shared" si="252"/>
        <v>70096444.454714358</v>
      </c>
      <c r="P5437" s="22">
        <f t="shared" si="253"/>
        <v>0</v>
      </c>
      <c r="Q5437" s="20">
        <f t="shared" si="254"/>
        <v>23005068.741291221</v>
      </c>
      <c r="R5437" s="18" t="s">
        <v>13643</v>
      </c>
      <c r="S5437" s="18">
        <v>88</v>
      </c>
    </row>
    <row r="5438" spans="1:19" x14ac:dyDescent="0.25">
      <c r="A5438" s="18" t="s">
        <v>16041</v>
      </c>
      <c r="B5438" s="18" t="s">
        <v>37</v>
      </c>
      <c r="C5438" s="18" t="s">
        <v>29</v>
      </c>
      <c r="D5438" s="18">
        <v>2008</v>
      </c>
      <c r="E5438" s="18">
        <f>VLOOKUP(D5438,'cpi roi'!A:C,2,FALSE)</f>
        <v>215.3</v>
      </c>
      <c r="F5438" s="18" t="s">
        <v>16042</v>
      </c>
      <c r="G5438" s="18">
        <v>4.7</v>
      </c>
      <c r="H5438" s="19">
        <v>7000</v>
      </c>
      <c r="I5438" s="18" t="s">
        <v>6909</v>
      </c>
      <c r="J5438" s="18" t="s">
        <v>6909</v>
      </c>
      <c r="K5438" s="18" t="s">
        <v>16043</v>
      </c>
      <c r="L5438" s="18" t="s">
        <v>34</v>
      </c>
      <c r="M5438" s="20">
        <v>40000000</v>
      </c>
      <c r="N5438" s="20">
        <v>28972508</v>
      </c>
      <c r="O5438" s="21">
        <f t="shared" si="252"/>
        <v>41002894.508128196</v>
      </c>
      <c r="P5438" s="22">
        <f t="shared" si="253"/>
        <v>72.431269999999998</v>
      </c>
      <c r="Q5438" s="20">
        <f t="shared" si="254"/>
        <v>13456808.174640037</v>
      </c>
      <c r="R5438" s="18" t="s">
        <v>27</v>
      </c>
      <c r="S5438" s="18">
        <v>89</v>
      </c>
    </row>
    <row r="5439" spans="1:19" x14ac:dyDescent="0.25">
      <c r="A5439" s="18" t="s">
        <v>16044</v>
      </c>
      <c r="B5439" s="18" t="s">
        <v>20</v>
      </c>
      <c r="C5439" s="18" t="s">
        <v>108</v>
      </c>
      <c r="D5439" s="18">
        <v>2008</v>
      </c>
      <c r="E5439" s="18">
        <f>VLOOKUP(D5439,'cpi roi'!A:C,2,FALSE)</f>
        <v>215.3</v>
      </c>
      <c r="F5439" s="18" t="s">
        <v>15744</v>
      </c>
      <c r="G5439" s="18">
        <v>7.1</v>
      </c>
      <c r="H5439" s="19">
        <v>25000</v>
      </c>
      <c r="I5439" s="18" t="s">
        <v>16045</v>
      </c>
      <c r="J5439" s="18" t="s">
        <v>16045</v>
      </c>
      <c r="K5439" s="18" t="s">
        <v>16046</v>
      </c>
      <c r="L5439" s="18" t="s">
        <v>34</v>
      </c>
      <c r="M5439" s="20">
        <v>1000000</v>
      </c>
      <c r="N5439" s="20">
        <v>5457664</v>
      </c>
      <c r="O5439" s="21">
        <f t="shared" si="252"/>
        <v>7723874.6901997216</v>
      </c>
      <c r="P5439" s="22">
        <f t="shared" si="253"/>
        <v>545.76639999999998</v>
      </c>
      <c r="Q5439" s="20">
        <f t="shared" si="254"/>
        <v>2534911.2865768694</v>
      </c>
      <c r="R5439" s="18" t="s">
        <v>16047</v>
      </c>
      <c r="S5439" s="18">
        <v>97</v>
      </c>
    </row>
    <row r="5440" spans="1:19" x14ac:dyDescent="0.25">
      <c r="A5440" s="18" t="s">
        <v>16048</v>
      </c>
      <c r="B5440" s="18" t="s">
        <v>20</v>
      </c>
      <c r="C5440" s="18" t="s">
        <v>45</v>
      </c>
      <c r="D5440" s="18">
        <v>2008</v>
      </c>
      <c r="E5440" s="18">
        <f>VLOOKUP(D5440,'cpi roi'!A:C,2,FALSE)</f>
        <v>215.3</v>
      </c>
      <c r="F5440" s="18" t="s">
        <v>15744</v>
      </c>
      <c r="G5440" s="18">
        <v>4.7</v>
      </c>
      <c r="H5440" s="19">
        <v>8500</v>
      </c>
      <c r="I5440" s="18" t="s">
        <v>16049</v>
      </c>
      <c r="J5440" s="18" t="s">
        <v>16049</v>
      </c>
      <c r="K5440" s="18" t="s">
        <v>9024</v>
      </c>
      <c r="L5440" s="18" t="s">
        <v>34</v>
      </c>
      <c r="M5440" s="20">
        <v>6000000</v>
      </c>
      <c r="N5440" s="20">
        <v>52132</v>
      </c>
      <c r="O5440" s="21">
        <f t="shared" si="252"/>
        <v>73779.007895959119</v>
      </c>
      <c r="P5440" s="22">
        <f t="shared" si="253"/>
        <v>0.86886666666666679</v>
      </c>
      <c r="Q5440" s="20">
        <f t="shared" si="254"/>
        <v>24213.655364607523</v>
      </c>
      <c r="R5440" s="18" t="s">
        <v>16050</v>
      </c>
      <c r="S5440" s="18">
        <v>85</v>
      </c>
    </row>
    <row r="5441" spans="1:19" x14ac:dyDescent="0.25">
      <c r="A5441" s="18" t="s">
        <v>16051</v>
      </c>
      <c r="B5441" s="18" t="s">
        <v>2004</v>
      </c>
      <c r="C5441" s="18" t="s">
        <v>21</v>
      </c>
      <c r="D5441" s="18">
        <v>2008</v>
      </c>
      <c r="E5441" s="18">
        <f>VLOOKUP(D5441,'cpi roi'!A:C,2,FALSE)</f>
        <v>215.3</v>
      </c>
      <c r="F5441" s="18" t="s">
        <v>15402</v>
      </c>
      <c r="G5441" s="18">
        <v>6.6</v>
      </c>
      <c r="H5441" s="19">
        <v>21000</v>
      </c>
      <c r="I5441" s="18" t="s">
        <v>16052</v>
      </c>
      <c r="J5441" s="18" t="s">
        <v>16052</v>
      </c>
      <c r="K5441" s="18" t="s">
        <v>1056</v>
      </c>
      <c r="L5441" s="18" t="s">
        <v>34</v>
      </c>
      <c r="M5441" s="20">
        <v>0</v>
      </c>
      <c r="N5441" s="20">
        <v>32568427</v>
      </c>
      <c r="O5441" s="21">
        <f t="shared" si="252"/>
        <v>46091963.339061774</v>
      </c>
      <c r="P5441" s="22">
        <f t="shared" si="253"/>
        <v>0</v>
      </c>
      <c r="Q5441" s="20">
        <f t="shared" si="254"/>
        <v>15126998.142127264</v>
      </c>
      <c r="R5441" s="18" t="s">
        <v>15827</v>
      </c>
      <c r="S5441" s="18">
        <v>93</v>
      </c>
    </row>
    <row r="5442" spans="1:19" x14ac:dyDescent="0.25">
      <c r="A5442" s="18" t="s">
        <v>16053</v>
      </c>
      <c r="B5442" s="18" t="s">
        <v>2004</v>
      </c>
      <c r="C5442" s="18" t="s">
        <v>45</v>
      </c>
      <c r="D5442" s="18">
        <v>2008</v>
      </c>
      <c r="E5442" s="18">
        <f>VLOOKUP(D5442,'cpi roi'!A:C,2,FALSE)</f>
        <v>215.3</v>
      </c>
      <c r="F5442" s="18" t="s">
        <v>15719</v>
      </c>
      <c r="G5442" s="18">
        <v>5.5</v>
      </c>
      <c r="H5442" s="19">
        <v>14000</v>
      </c>
      <c r="I5442" s="18" t="s">
        <v>10924</v>
      </c>
      <c r="J5442" s="18" t="s">
        <v>10924</v>
      </c>
      <c r="K5442" s="18" t="s">
        <v>9368</v>
      </c>
      <c r="L5442" s="18" t="s">
        <v>34</v>
      </c>
      <c r="M5442" s="20">
        <v>35000000</v>
      </c>
      <c r="N5442" s="20">
        <v>43655418</v>
      </c>
      <c r="O5442" s="21">
        <f t="shared" si="252"/>
        <v>61782656.129122153</v>
      </c>
      <c r="P5442" s="22">
        <f t="shared" si="253"/>
        <v>124.72976571428572</v>
      </c>
      <c r="Q5442" s="20">
        <f t="shared" si="254"/>
        <v>20276552.717138875</v>
      </c>
      <c r="R5442" s="18" t="s">
        <v>65</v>
      </c>
      <c r="S5442" s="18">
        <v>114</v>
      </c>
    </row>
    <row r="5443" spans="1:19" x14ac:dyDescent="0.25">
      <c r="A5443" s="18" t="s">
        <v>16054</v>
      </c>
      <c r="B5443" s="18" t="s">
        <v>2004</v>
      </c>
      <c r="C5443" s="18" t="s">
        <v>21</v>
      </c>
      <c r="D5443" s="18">
        <v>2008</v>
      </c>
      <c r="E5443" s="18">
        <f>VLOOKUP(D5443,'cpi roi'!A:C,2,FALSE)</f>
        <v>215.3</v>
      </c>
      <c r="F5443" s="18" t="s">
        <v>15565</v>
      </c>
      <c r="G5443" s="18">
        <v>5.8</v>
      </c>
      <c r="H5443" s="19">
        <v>6800</v>
      </c>
      <c r="I5443" s="18" t="s">
        <v>14257</v>
      </c>
      <c r="J5443" s="18" t="s">
        <v>14257</v>
      </c>
      <c r="K5443" s="18" t="s">
        <v>6256</v>
      </c>
      <c r="L5443" s="18" t="s">
        <v>34</v>
      </c>
      <c r="M5443" s="20">
        <v>0</v>
      </c>
      <c r="N5443" s="20">
        <v>37105289</v>
      </c>
      <c r="O5443" s="21">
        <f t="shared" ref="O5443:O5506" si="255">(304.7/E5443)*N5443</f>
        <v>52512687.219228983</v>
      </c>
      <c r="P5443" s="22">
        <f t="shared" ref="P5443:P5506" si="256">IFERROR(N5443/M5443, 0)*100</f>
        <v>0</v>
      </c>
      <c r="Q5443" s="20">
        <f t="shared" ref="Q5443:Q5506" si="257">N5443/(E5443/100)</f>
        <v>17234226.196005572</v>
      </c>
      <c r="R5443" s="18" t="s">
        <v>16055</v>
      </c>
      <c r="S5443" s="18">
        <v>111</v>
      </c>
    </row>
    <row r="5444" spans="1:19" x14ac:dyDescent="0.25">
      <c r="A5444" s="18" t="s">
        <v>16056</v>
      </c>
      <c r="B5444" s="18" t="s">
        <v>20</v>
      </c>
      <c r="C5444" s="18" t="s">
        <v>108</v>
      </c>
      <c r="D5444" s="18">
        <v>2008</v>
      </c>
      <c r="E5444" s="18">
        <f>VLOOKUP(D5444,'cpi roi'!A:C,2,FALSE)</f>
        <v>215.3</v>
      </c>
      <c r="F5444" s="18" t="s">
        <v>16057</v>
      </c>
      <c r="G5444" s="18">
        <v>6.3</v>
      </c>
      <c r="H5444" s="19">
        <v>17000</v>
      </c>
      <c r="I5444" s="18" t="s">
        <v>7569</v>
      </c>
      <c r="J5444" s="18" t="s">
        <v>16058</v>
      </c>
      <c r="K5444" s="18" t="s">
        <v>10062</v>
      </c>
      <c r="L5444" s="18" t="s">
        <v>34</v>
      </c>
      <c r="M5444" s="20">
        <v>3500000</v>
      </c>
      <c r="N5444" s="20">
        <v>1138322</v>
      </c>
      <c r="O5444" s="21">
        <f t="shared" si="255"/>
        <v>1610992.6307477937</v>
      </c>
      <c r="P5444" s="22">
        <f t="shared" si="256"/>
        <v>32.523485714285712</v>
      </c>
      <c r="Q5444" s="20">
        <f t="shared" si="257"/>
        <v>528714.35206688347</v>
      </c>
      <c r="R5444" s="18" t="s">
        <v>16059</v>
      </c>
      <c r="S5444" s="18">
        <v>97</v>
      </c>
    </row>
    <row r="5445" spans="1:19" x14ac:dyDescent="0.25">
      <c r="A5445" s="18" t="s">
        <v>16060</v>
      </c>
      <c r="B5445" s="18" t="s">
        <v>20</v>
      </c>
      <c r="C5445" s="18" t="s">
        <v>29</v>
      </c>
      <c r="D5445" s="18">
        <v>2009</v>
      </c>
      <c r="E5445" s="18">
        <f>VLOOKUP(D5445,'cpi roi'!A:C,2,FALSE)</f>
        <v>214.5</v>
      </c>
      <c r="F5445" s="18" t="s">
        <v>16042</v>
      </c>
      <c r="G5445" s="18">
        <v>8.3000000000000007</v>
      </c>
      <c r="H5445" s="19">
        <v>1300000</v>
      </c>
      <c r="I5445" s="18" t="s">
        <v>6778</v>
      </c>
      <c r="J5445" s="18" t="s">
        <v>6778</v>
      </c>
      <c r="K5445" s="18" t="s">
        <v>6538</v>
      </c>
      <c r="L5445" s="18" t="s">
        <v>34</v>
      </c>
      <c r="M5445" s="20">
        <v>70000000</v>
      </c>
      <c r="N5445" s="20">
        <v>321457747</v>
      </c>
      <c r="O5445" s="21">
        <f t="shared" si="255"/>
        <v>456634850.86666662</v>
      </c>
      <c r="P5445" s="22">
        <f t="shared" si="256"/>
        <v>459.22535285714287</v>
      </c>
      <c r="Q5445" s="20">
        <f t="shared" si="257"/>
        <v>149863751.5151515</v>
      </c>
      <c r="R5445" s="18" t="s">
        <v>65</v>
      </c>
      <c r="S5445" s="18">
        <v>153</v>
      </c>
    </row>
    <row r="5446" spans="1:19" x14ac:dyDescent="0.25">
      <c r="A5446" s="18" t="s">
        <v>16061</v>
      </c>
      <c r="B5446" s="18" t="s">
        <v>2004</v>
      </c>
      <c r="C5446" s="18" t="s">
        <v>38</v>
      </c>
      <c r="D5446" s="18">
        <v>2009</v>
      </c>
      <c r="E5446" s="18">
        <f>VLOOKUP(D5446,'cpi roi'!A:C,2,FALSE)</f>
        <v>214.5</v>
      </c>
      <c r="F5446" s="18" t="s">
        <v>16062</v>
      </c>
      <c r="G5446" s="18">
        <v>7.9</v>
      </c>
      <c r="H5446" s="19">
        <v>585000</v>
      </c>
      <c r="I5446" s="18" t="s">
        <v>6353</v>
      </c>
      <c r="J5446" s="18" t="s">
        <v>14199</v>
      </c>
      <c r="K5446" s="18" t="s">
        <v>15746</v>
      </c>
      <c r="L5446" s="18" t="s">
        <v>34</v>
      </c>
      <c r="M5446" s="20">
        <v>150000000</v>
      </c>
      <c r="N5446" s="20">
        <v>385680446</v>
      </c>
      <c r="O5446" s="21">
        <f t="shared" si="255"/>
        <v>547864018.16410255</v>
      </c>
      <c r="P5446" s="22">
        <f t="shared" si="256"/>
        <v>257.12029733333333</v>
      </c>
      <c r="Q5446" s="20">
        <f t="shared" si="257"/>
        <v>179804403.72960374</v>
      </c>
      <c r="R5446" s="18" t="s">
        <v>48</v>
      </c>
      <c r="S5446" s="18">
        <v>127</v>
      </c>
    </row>
    <row r="5447" spans="1:19" x14ac:dyDescent="0.25">
      <c r="A5447" s="18" t="s">
        <v>16063</v>
      </c>
      <c r="B5447" s="18" t="s">
        <v>2004</v>
      </c>
      <c r="C5447" s="18" t="s">
        <v>38</v>
      </c>
      <c r="D5447" s="18">
        <v>2009</v>
      </c>
      <c r="E5447" s="18">
        <f>VLOOKUP(D5447,'cpi roi'!A:C,2,FALSE)</f>
        <v>214.5</v>
      </c>
      <c r="F5447" s="18" t="s">
        <v>16064</v>
      </c>
      <c r="G5447" s="18">
        <v>7.8</v>
      </c>
      <c r="H5447" s="19">
        <v>1100000</v>
      </c>
      <c r="I5447" s="18" t="s">
        <v>2002</v>
      </c>
      <c r="J5447" s="18" t="s">
        <v>2002</v>
      </c>
      <c r="K5447" s="18" t="s">
        <v>16065</v>
      </c>
      <c r="L5447" s="18" t="s">
        <v>34</v>
      </c>
      <c r="M5447" s="20">
        <v>237000000</v>
      </c>
      <c r="N5447" s="20">
        <v>2847246203</v>
      </c>
      <c r="O5447" s="21">
        <f t="shared" si="255"/>
        <v>4044549734.5179482</v>
      </c>
      <c r="P5447" s="22">
        <f t="shared" si="256"/>
        <v>1201.3697059071728</v>
      </c>
      <c r="Q5447" s="20">
        <f t="shared" si="257"/>
        <v>1327387507.2261071</v>
      </c>
      <c r="R5447" s="18" t="s">
        <v>184</v>
      </c>
      <c r="S5447" s="18">
        <v>162</v>
      </c>
    </row>
    <row r="5448" spans="1:19" x14ac:dyDescent="0.25">
      <c r="A5448" s="18" t="s">
        <v>16066</v>
      </c>
      <c r="B5448" s="18" t="s">
        <v>20</v>
      </c>
      <c r="C5448" s="18" t="s">
        <v>45</v>
      </c>
      <c r="D5448" s="18">
        <v>2009</v>
      </c>
      <c r="E5448" s="18">
        <f>VLOOKUP(D5448,'cpi roi'!A:C,2,FALSE)</f>
        <v>214.5</v>
      </c>
      <c r="F5448" s="18" t="s">
        <v>16067</v>
      </c>
      <c r="G5448" s="18">
        <v>5.3</v>
      </c>
      <c r="H5448" s="19">
        <v>121000</v>
      </c>
      <c r="I5448" s="18" t="s">
        <v>11656</v>
      </c>
      <c r="J5448" s="18" t="s">
        <v>15060</v>
      </c>
      <c r="K5448" s="18" t="s">
        <v>16068</v>
      </c>
      <c r="L5448" s="18" t="s">
        <v>34</v>
      </c>
      <c r="M5448" s="20">
        <v>16000000</v>
      </c>
      <c r="N5448" s="20">
        <v>31556061</v>
      </c>
      <c r="O5448" s="21">
        <f t="shared" si="255"/>
        <v>44825789.21538461</v>
      </c>
      <c r="P5448" s="22">
        <f t="shared" si="256"/>
        <v>197.22538125</v>
      </c>
      <c r="Q5448" s="20">
        <f t="shared" si="257"/>
        <v>14711450.349650349</v>
      </c>
      <c r="R5448" s="18" t="s">
        <v>14786</v>
      </c>
      <c r="S5448" s="18">
        <v>102</v>
      </c>
    </row>
    <row r="5449" spans="1:19" x14ac:dyDescent="0.25">
      <c r="A5449" s="18" t="s">
        <v>16069</v>
      </c>
      <c r="B5449" s="18" t="s">
        <v>20</v>
      </c>
      <c r="C5449" s="18" t="s">
        <v>38</v>
      </c>
      <c r="D5449" s="18">
        <v>2009</v>
      </c>
      <c r="E5449" s="18">
        <f>VLOOKUP(D5449,'cpi roi'!A:C,2,FALSE)</f>
        <v>214.5</v>
      </c>
      <c r="F5449" s="18" t="s">
        <v>16070</v>
      </c>
      <c r="G5449" s="18">
        <v>7.6</v>
      </c>
      <c r="H5449" s="19">
        <v>520000</v>
      </c>
      <c r="I5449" s="18" t="s">
        <v>13555</v>
      </c>
      <c r="J5449" s="18" t="s">
        <v>16071</v>
      </c>
      <c r="K5449" s="18" t="s">
        <v>16072</v>
      </c>
      <c r="L5449" s="18" t="s">
        <v>34</v>
      </c>
      <c r="M5449" s="20">
        <v>130000000</v>
      </c>
      <c r="N5449" s="20">
        <v>185382813</v>
      </c>
      <c r="O5449" s="21">
        <f t="shared" si="255"/>
        <v>263338662.56923074</v>
      </c>
      <c r="P5449" s="22">
        <f t="shared" si="256"/>
        <v>142.60216384615384</v>
      </c>
      <c r="Q5449" s="20">
        <f t="shared" si="257"/>
        <v>86425553.84615384</v>
      </c>
      <c r="R5449" s="18" t="s">
        <v>27</v>
      </c>
      <c r="S5449" s="18">
        <v>162</v>
      </c>
    </row>
    <row r="5450" spans="1:19" x14ac:dyDescent="0.25">
      <c r="A5450" s="18" t="s">
        <v>16073</v>
      </c>
      <c r="B5450" s="18" t="s">
        <v>2004</v>
      </c>
      <c r="C5450" s="18" t="s">
        <v>38</v>
      </c>
      <c r="D5450" s="18">
        <v>2009</v>
      </c>
      <c r="E5450" s="18">
        <f>VLOOKUP(D5450,'cpi roi'!A:C,2,FALSE)</f>
        <v>214.5</v>
      </c>
      <c r="F5450" s="18" t="s">
        <v>16074</v>
      </c>
      <c r="G5450" s="18">
        <v>6.6</v>
      </c>
      <c r="H5450" s="19">
        <v>271000</v>
      </c>
      <c r="I5450" s="18" t="s">
        <v>12604</v>
      </c>
      <c r="J5450" s="18" t="s">
        <v>14505</v>
      </c>
      <c r="K5450" s="18" t="s">
        <v>11821</v>
      </c>
      <c r="L5450" s="18" t="s">
        <v>34</v>
      </c>
      <c r="M5450" s="20">
        <v>85000000</v>
      </c>
      <c r="N5450" s="20">
        <v>360366870</v>
      </c>
      <c r="O5450" s="21">
        <f t="shared" si="255"/>
        <v>511905758.92307687</v>
      </c>
      <c r="P5450" s="22">
        <f t="shared" si="256"/>
        <v>423.96102352941176</v>
      </c>
      <c r="Q5450" s="20">
        <f t="shared" si="257"/>
        <v>168003202.7972028</v>
      </c>
      <c r="R5450" s="18" t="s">
        <v>65</v>
      </c>
      <c r="S5450" s="18">
        <v>107</v>
      </c>
    </row>
    <row r="5451" spans="1:19" x14ac:dyDescent="0.25">
      <c r="A5451" s="18" t="s">
        <v>16075</v>
      </c>
      <c r="B5451" s="18" t="s">
        <v>2004</v>
      </c>
      <c r="C5451" s="18" t="s">
        <v>38</v>
      </c>
      <c r="D5451" s="18">
        <v>2009</v>
      </c>
      <c r="E5451" s="18">
        <f>VLOOKUP(D5451,'cpi roi'!A:C,2,FALSE)</f>
        <v>214.5</v>
      </c>
      <c r="F5451" s="18" t="s">
        <v>16076</v>
      </c>
      <c r="G5451" s="18">
        <v>5.8</v>
      </c>
      <c r="H5451" s="19">
        <v>202000</v>
      </c>
      <c r="I5451" s="18" t="s">
        <v>7686</v>
      </c>
      <c r="J5451" s="18" t="s">
        <v>13497</v>
      </c>
      <c r="K5451" s="18" t="s">
        <v>1502</v>
      </c>
      <c r="L5451" s="18" t="s">
        <v>34</v>
      </c>
      <c r="M5451" s="20">
        <v>175000000</v>
      </c>
      <c r="N5451" s="20">
        <v>302469017</v>
      </c>
      <c r="O5451" s="21">
        <f t="shared" si="255"/>
        <v>429661116.45641023</v>
      </c>
      <c r="P5451" s="22">
        <f t="shared" si="256"/>
        <v>172.83943828571429</v>
      </c>
      <c r="Q5451" s="20">
        <f t="shared" si="257"/>
        <v>141011196.73659673</v>
      </c>
      <c r="R5451" s="18" t="s">
        <v>48</v>
      </c>
      <c r="S5451" s="18">
        <v>118</v>
      </c>
    </row>
    <row r="5452" spans="1:19" x14ac:dyDescent="0.25">
      <c r="A5452" s="18" t="s">
        <v>16077</v>
      </c>
      <c r="B5452" s="18" t="s">
        <v>20</v>
      </c>
      <c r="C5452" s="18" t="s">
        <v>45</v>
      </c>
      <c r="D5452" s="18">
        <v>2009</v>
      </c>
      <c r="E5452" s="18">
        <f>VLOOKUP(D5452,'cpi roi'!A:C,2,FALSE)</f>
        <v>214.5</v>
      </c>
      <c r="F5452" s="18" t="s">
        <v>16078</v>
      </c>
      <c r="G5452" s="18">
        <v>7.7</v>
      </c>
      <c r="H5452" s="19">
        <v>733000</v>
      </c>
      <c r="I5452" s="18" t="s">
        <v>11280</v>
      </c>
      <c r="J5452" s="18" t="s">
        <v>16079</v>
      </c>
      <c r="K5452" s="18" t="s">
        <v>16080</v>
      </c>
      <c r="L5452" s="18" t="s">
        <v>34</v>
      </c>
      <c r="M5452" s="20">
        <v>35000000</v>
      </c>
      <c r="N5452" s="20">
        <v>469310836</v>
      </c>
      <c r="O5452" s="21">
        <f t="shared" si="255"/>
        <v>666662059.34358966</v>
      </c>
      <c r="P5452" s="22">
        <f t="shared" si="256"/>
        <v>1340.8881028571429</v>
      </c>
      <c r="Q5452" s="20">
        <f t="shared" si="257"/>
        <v>218792930.53613055</v>
      </c>
      <c r="R5452" s="18" t="s">
        <v>27</v>
      </c>
      <c r="S5452" s="18">
        <v>100</v>
      </c>
    </row>
    <row r="5453" spans="1:19" x14ac:dyDescent="0.25">
      <c r="A5453" s="18" t="s">
        <v>16081</v>
      </c>
      <c r="B5453" s="18" t="s">
        <v>37</v>
      </c>
      <c r="C5453" s="18" t="s">
        <v>38</v>
      </c>
      <c r="D5453" s="18">
        <v>2009</v>
      </c>
      <c r="E5453" s="18">
        <f>VLOOKUP(D5453,'cpi roi'!A:C,2,FALSE)</f>
        <v>214.5</v>
      </c>
      <c r="F5453" s="18" t="s">
        <v>16082</v>
      </c>
      <c r="G5453" s="18">
        <v>7.6</v>
      </c>
      <c r="H5453" s="19">
        <v>492000</v>
      </c>
      <c r="I5453" s="18" t="s">
        <v>15038</v>
      </c>
      <c r="J5453" s="18" t="s">
        <v>2261</v>
      </c>
      <c r="K5453" s="18" t="s">
        <v>11817</v>
      </c>
      <c r="L5453" s="18" t="s">
        <v>26</v>
      </c>
      <c r="M5453" s="20">
        <v>250000000</v>
      </c>
      <c r="N5453" s="20">
        <v>934454096</v>
      </c>
      <c r="O5453" s="21">
        <f t="shared" si="255"/>
        <v>1327404023.5487177</v>
      </c>
      <c r="P5453" s="22">
        <f t="shared" si="256"/>
        <v>373.78163839999996</v>
      </c>
      <c r="Q5453" s="20">
        <f t="shared" si="257"/>
        <v>435642935.1981352</v>
      </c>
      <c r="R5453" s="18" t="s">
        <v>27</v>
      </c>
      <c r="S5453" s="18">
        <v>153</v>
      </c>
    </row>
    <row r="5454" spans="1:19" x14ac:dyDescent="0.25">
      <c r="A5454" s="18" t="s">
        <v>16083</v>
      </c>
      <c r="B5454" s="18" t="s">
        <v>2004</v>
      </c>
      <c r="C5454" s="18" t="s">
        <v>45</v>
      </c>
      <c r="D5454" s="18">
        <v>2009</v>
      </c>
      <c r="E5454" s="18">
        <f>VLOOKUP(D5454,'cpi roi'!A:C,2,FALSE)</f>
        <v>214.5</v>
      </c>
      <c r="F5454" s="18" t="s">
        <v>16084</v>
      </c>
      <c r="G5454" s="18">
        <v>6.4</v>
      </c>
      <c r="H5454" s="19">
        <v>165000</v>
      </c>
      <c r="I5454" s="18" t="s">
        <v>4878</v>
      </c>
      <c r="J5454" s="18" t="s">
        <v>10791</v>
      </c>
      <c r="K5454" s="18" t="s">
        <v>16085</v>
      </c>
      <c r="L5454" s="18" t="s">
        <v>5820</v>
      </c>
      <c r="M5454" s="20">
        <v>40000000</v>
      </c>
      <c r="N5454" s="20">
        <v>178866158</v>
      </c>
      <c r="O5454" s="21">
        <f t="shared" si="255"/>
        <v>254081670.59487176</v>
      </c>
      <c r="P5454" s="22">
        <f t="shared" si="256"/>
        <v>447.16539500000005</v>
      </c>
      <c r="Q5454" s="20">
        <f t="shared" si="257"/>
        <v>83387486.247086242</v>
      </c>
      <c r="R5454" s="18" t="s">
        <v>2031</v>
      </c>
      <c r="S5454" s="18">
        <v>129</v>
      </c>
    </row>
    <row r="5455" spans="1:19" x14ac:dyDescent="0.25">
      <c r="A5455" s="18">
        <v>2012</v>
      </c>
      <c r="B5455" s="18" t="s">
        <v>2004</v>
      </c>
      <c r="C5455" s="18" t="s">
        <v>38</v>
      </c>
      <c r="D5455" s="18">
        <v>2009</v>
      </c>
      <c r="E5455" s="18">
        <f>VLOOKUP(D5455,'cpi roi'!A:C,2,FALSE)</f>
        <v>214.5</v>
      </c>
      <c r="F5455" s="18" t="s">
        <v>16086</v>
      </c>
      <c r="G5455" s="18">
        <v>5.8</v>
      </c>
      <c r="H5455" s="19">
        <v>360000</v>
      </c>
      <c r="I5455" s="18" t="s">
        <v>6856</v>
      </c>
      <c r="J5455" s="18" t="s">
        <v>6856</v>
      </c>
      <c r="K5455" s="18" t="s">
        <v>2629</v>
      </c>
      <c r="L5455" s="18" t="s">
        <v>34</v>
      </c>
      <c r="M5455" s="20">
        <v>200000000</v>
      </c>
      <c r="N5455" s="20">
        <v>791217826</v>
      </c>
      <c r="O5455" s="21">
        <f t="shared" si="255"/>
        <v>1123935065.6512818</v>
      </c>
      <c r="P5455" s="22">
        <f t="shared" si="256"/>
        <v>395.60891300000003</v>
      </c>
      <c r="Q5455" s="20">
        <f t="shared" si="257"/>
        <v>368866119.34731936</v>
      </c>
      <c r="R5455" s="18" t="s">
        <v>35</v>
      </c>
      <c r="S5455" s="18">
        <v>158</v>
      </c>
    </row>
    <row r="5456" spans="1:19" x14ac:dyDescent="0.25">
      <c r="A5456" s="18" t="s">
        <v>16087</v>
      </c>
      <c r="B5456" s="18" t="s">
        <v>2004</v>
      </c>
      <c r="C5456" s="18" t="s">
        <v>21</v>
      </c>
      <c r="D5456" s="18">
        <v>2009</v>
      </c>
      <c r="E5456" s="18">
        <f>VLOOKUP(D5456,'cpi roi'!A:C,2,FALSE)</f>
        <v>214.5</v>
      </c>
      <c r="F5456" s="18" t="s">
        <v>16088</v>
      </c>
      <c r="G5456" s="18">
        <v>6.7</v>
      </c>
      <c r="H5456" s="19">
        <v>162000</v>
      </c>
      <c r="I5456" s="18" t="s">
        <v>6886</v>
      </c>
      <c r="J5456" s="18" t="s">
        <v>7969</v>
      </c>
      <c r="K5456" s="18" t="s">
        <v>10031</v>
      </c>
      <c r="L5456" s="18" t="s">
        <v>34</v>
      </c>
      <c r="M5456" s="20">
        <v>65000000</v>
      </c>
      <c r="N5456" s="20">
        <v>93621340</v>
      </c>
      <c r="O5456" s="21">
        <f t="shared" si="255"/>
        <v>132990313.74358973</v>
      </c>
      <c r="P5456" s="22">
        <f t="shared" si="256"/>
        <v>144.03283076923077</v>
      </c>
      <c r="Q5456" s="20">
        <f t="shared" si="257"/>
        <v>43646312.354312353</v>
      </c>
      <c r="R5456" s="18" t="s">
        <v>9689</v>
      </c>
      <c r="S5456" s="18">
        <v>135</v>
      </c>
    </row>
    <row r="5457" spans="1:19" x14ac:dyDescent="0.25">
      <c r="A5457" s="18" t="s">
        <v>16089</v>
      </c>
      <c r="B5457" s="18" t="s">
        <v>2004</v>
      </c>
      <c r="C5457" s="18" t="s">
        <v>108</v>
      </c>
      <c r="D5457" s="18">
        <v>2009</v>
      </c>
      <c r="E5457" s="18">
        <f>VLOOKUP(D5457,'cpi roi'!A:C,2,FALSE)</f>
        <v>214.5</v>
      </c>
      <c r="F5457" s="18" t="s">
        <v>15825</v>
      </c>
      <c r="G5457" s="18">
        <v>7.1</v>
      </c>
      <c r="H5457" s="19">
        <v>145000</v>
      </c>
      <c r="I5457" s="18" t="s">
        <v>14545</v>
      </c>
      <c r="J5457" s="18" t="s">
        <v>15142</v>
      </c>
      <c r="K5457" s="18" t="s">
        <v>7005</v>
      </c>
      <c r="L5457" s="18" t="s">
        <v>34</v>
      </c>
      <c r="M5457" s="20">
        <v>0</v>
      </c>
      <c r="N5457" s="20">
        <v>87812371</v>
      </c>
      <c r="O5457" s="21">
        <f t="shared" si="255"/>
        <v>124738598.80512819</v>
      </c>
      <c r="P5457" s="22">
        <f t="shared" si="256"/>
        <v>0</v>
      </c>
      <c r="Q5457" s="20">
        <f t="shared" si="257"/>
        <v>40938168.298368298</v>
      </c>
      <c r="R5457" s="18" t="s">
        <v>65</v>
      </c>
      <c r="S5457" s="18">
        <v>127</v>
      </c>
    </row>
    <row r="5458" spans="1:19" x14ac:dyDescent="0.25">
      <c r="A5458" s="18" t="s">
        <v>16090</v>
      </c>
      <c r="B5458" s="18" t="s">
        <v>20</v>
      </c>
      <c r="C5458" s="18" t="s">
        <v>29</v>
      </c>
      <c r="D5458" s="18">
        <v>2009</v>
      </c>
      <c r="E5458" s="18">
        <f>VLOOKUP(D5458,'cpi roi'!A:C,2,FALSE)</f>
        <v>214.5</v>
      </c>
      <c r="F5458" s="18" t="s">
        <v>16091</v>
      </c>
      <c r="G5458" s="18">
        <v>7.6</v>
      </c>
      <c r="H5458" s="19">
        <v>534000</v>
      </c>
      <c r="I5458" s="18" t="s">
        <v>16092</v>
      </c>
      <c r="J5458" s="18" t="s">
        <v>13984</v>
      </c>
      <c r="K5458" s="18" t="s">
        <v>16093</v>
      </c>
      <c r="L5458" s="18" t="s">
        <v>34</v>
      </c>
      <c r="M5458" s="20">
        <v>23600000</v>
      </c>
      <c r="N5458" s="20">
        <v>102392080</v>
      </c>
      <c r="O5458" s="21">
        <f t="shared" si="255"/>
        <v>145449262.35897434</v>
      </c>
      <c r="P5458" s="22">
        <f t="shared" si="256"/>
        <v>433.86474576271183</v>
      </c>
      <c r="Q5458" s="20">
        <f t="shared" si="257"/>
        <v>47735235.431235433</v>
      </c>
      <c r="R5458" s="18" t="s">
        <v>35</v>
      </c>
      <c r="S5458" s="18">
        <v>88</v>
      </c>
    </row>
    <row r="5459" spans="1:19" x14ac:dyDescent="0.25">
      <c r="A5459" s="18" t="s">
        <v>16094</v>
      </c>
      <c r="B5459" s="18" t="s">
        <v>2004</v>
      </c>
      <c r="C5459" s="18" t="s">
        <v>45</v>
      </c>
      <c r="D5459" s="18">
        <v>2009</v>
      </c>
      <c r="E5459" s="18">
        <f>VLOOKUP(D5459,'cpi roi'!A:C,2,FALSE)</f>
        <v>214.5</v>
      </c>
      <c r="F5459" s="18" t="s">
        <v>16076</v>
      </c>
      <c r="G5459" s="18">
        <v>7.7</v>
      </c>
      <c r="H5459" s="19">
        <v>483000</v>
      </c>
      <c r="I5459" s="18" t="s">
        <v>16095</v>
      </c>
      <c r="J5459" s="18" t="s">
        <v>16096</v>
      </c>
      <c r="K5459" s="18" t="s">
        <v>13357</v>
      </c>
      <c r="L5459" s="18" t="s">
        <v>34</v>
      </c>
      <c r="M5459" s="20">
        <v>7500000</v>
      </c>
      <c r="N5459" s="20">
        <v>60800444</v>
      </c>
      <c r="O5459" s="21">
        <f t="shared" si="255"/>
        <v>86367810.194871783</v>
      </c>
      <c r="P5459" s="22">
        <f t="shared" si="256"/>
        <v>810.67258666666669</v>
      </c>
      <c r="Q5459" s="20">
        <f t="shared" si="257"/>
        <v>28345195.337995339</v>
      </c>
      <c r="R5459" s="18" t="s">
        <v>9442</v>
      </c>
      <c r="S5459" s="18">
        <v>95</v>
      </c>
    </row>
    <row r="5460" spans="1:19" x14ac:dyDescent="0.25">
      <c r="A5460" s="18" t="s">
        <v>16097</v>
      </c>
      <c r="B5460" s="18" t="s">
        <v>2004</v>
      </c>
      <c r="C5460" s="18" t="s">
        <v>38</v>
      </c>
      <c r="D5460" s="18">
        <v>2009</v>
      </c>
      <c r="E5460" s="18">
        <f>VLOOKUP(D5460,'cpi roi'!A:C,2,FALSE)</f>
        <v>214.5</v>
      </c>
      <c r="F5460" s="18" t="s">
        <v>16098</v>
      </c>
      <c r="G5460" s="18">
        <v>7.6</v>
      </c>
      <c r="H5460" s="19">
        <v>596000</v>
      </c>
      <c r="I5460" s="18" t="s">
        <v>10083</v>
      </c>
      <c r="J5460" s="18" t="s">
        <v>16099</v>
      </c>
      <c r="K5460" s="18" t="s">
        <v>4915</v>
      </c>
      <c r="L5460" s="18" t="s">
        <v>34</v>
      </c>
      <c r="M5460" s="20">
        <v>90000000</v>
      </c>
      <c r="N5460" s="20">
        <v>524028679</v>
      </c>
      <c r="O5460" s="21">
        <f t="shared" si="255"/>
        <v>744389456.83589733</v>
      </c>
      <c r="P5460" s="22">
        <f t="shared" si="256"/>
        <v>582.25408777777773</v>
      </c>
      <c r="Q5460" s="20">
        <f t="shared" si="257"/>
        <v>244302414.45221445</v>
      </c>
      <c r="R5460" s="18" t="s">
        <v>27</v>
      </c>
      <c r="S5460" s="18">
        <v>128</v>
      </c>
    </row>
    <row r="5461" spans="1:19" x14ac:dyDescent="0.25">
      <c r="A5461" s="18" t="s">
        <v>16100</v>
      </c>
      <c r="B5461" s="18" t="s">
        <v>20</v>
      </c>
      <c r="C5461" s="18" t="s">
        <v>38</v>
      </c>
      <c r="D5461" s="18">
        <v>2009</v>
      </c>
      <c r="E5461" s="18">
        <f>VLOOKUP(D5461,'cpi roi'!A:C,2,FALSE)</f>
        <v>214.5</v>
      </c>
      <c r="F5461" s="18" t="s">
        <v>15698</v>
      </c>
      <c r="G5461" s="18">
        <v>7.9</v>
      </c>
      <c r="H5461" s="19">
        <v>648000</v>
      </c>
      <c r="I5461" s="18" t="s">
        <v>16101</v>
      </c>
      <c r="J5461" s="18" t="s">
        <v>16101</v>
      </c>
      <c r="K5461" s="18" t="s">
        <v>16102</v>
      </c>
      <c r="L5461" s="18" t="s">
        <v>95</v>
      </c>
      <c r="M5461" s="20">
        <v>30000000</v>
      </c>
      <c r="N5461" s="20">
        <v>210888950</v>
      </c>
      <c r="O5461" s="21">
        <f t="shared" si="255"/>
        <v>299570457.17948717</v>
      </c>
      <c r="P5461" s="22">
        <f t="shared" si="256"/>
        <v>702.96316666666667</v>
      </c>
      <c r="Q5461" s="20">
        <f t="shared" si="257"/>
        <v>98316526.80652681</v>
      </c>
      <c r="R5461" s="18" t="s">
        <v>2105</v>
      </c>
      <c r="S5461" s="18">
        <v>112</v>
      </c>
    </row>
    <row r="5462" spans="1:19" x14ac:dyDescent="0.25">
      <c r="A5462" s="18" t="s">
        <v>16103</v>
      </c>
      <c r="B5462" s="18" t="s">
        <v>2004</v>
      </c>
      <c r="C5462" s="18" t="s">
        <v>67</v>
      </c>
      <c r="D5462" s="18">
        <v>2009</v>
      </c>
      <c r="E5462" s="18">
        <f>VLOOKUP(D5462,'cpi roi'!A:C,2,FALSE)</f>
        <v>214.5</v>
      </c>
      <c r="F5462" s="18" t="s">
        <v>16104</v>
      </c>
      <c r="G5462" s="18">
        <v>7.6</v>
      </c>
      <c r="H5462" s="19">
        <v>303000</v>
      </c>
      <c r="I5462" s="18" t="s">
        <v>7517</v>
      </c>
      <c r="J5462" s="18" t="s">
        <v>7517</v>
      </c>
      <c r="K5462" s="18" t="s">
        <v>16105</v>
      </c>
      <c r="L5462" s="18" t="s">
        <v>34</v>
      </c>
      <c r="M5462" s="20">
        <v>29000000</v>
      </c>
      <c r="N5462" s="20">
        <v>309208309</v>
      </c>
      <c r="O5462" s="21">
        <f t="shared" si="255"/>
        <v>439234367.14358968</v>
      </c>
      <c r="P5462" s="22">
        <f t="shared" si="256"/>
        <v>1066.2355482758621</v>
      </c>
      <c r="Q5462" s="20">
        <f t="shared" si="257"/>
        <v>144153057.8088578</v>
      </c>
      <c r="R5462" s="18" t="s">
        <v>11131</v>
      </c>
      <c r="S5462" s="18">
        <v>129</v>
      </c>
    </row>
    <row r="5463" spans="1:19" x14ac:dyDescent="0.25">
      <c r="A5463" s="18" t="s">
        <v>16106</v>
      </c>
      <c r="B5463" s="18" t="s">
        <v>37</v>
      </c>
      <c r="C5463" s="18" t="s">
        <v>394</v>
      </c>
      <c r="D5463" s="18">
        <v>2009</v>
      </c>
      <c r="E5463" s="18">
        <f>VLOOKUP(D5463,'cpi roi'!A:C,2,FALSE)</f>
        <v>214.5</v>
      </c>
      <c r="F5463" s="18" t="s">
        <v>16107</v>
      </c>
      <c r="G5463" s="18">
        <v>8.1999999999999993</v>
      </c>
      <c r="H5463" s="19">
        <v>962000</v>
      </c>
      <c r="I5463" s="18" t="s">
        <v>11832</v>
      </c>
      <c r="J5463" s="18" t="s">
        <v>11832</v>
      </c>
      <c r="K5463" s="18" t="s">
        <v>5419</v>
      </c>
      <c r="L5463" s="18" t="s">
        <v>34</v>
      </c>
      <c r="M5463" s="20">
        <v>175000000</v>
      </c>
      <c r="N5463" s="20">
        <v>735099102</v>
      </c>
      <c r="O5463" s="21">
        <f t="shared" si="255"/>
        <v>1044217698.7384614</v>
      </c>
      <c r="P5463" s="22">
        <f t="shared" si="256"/>
        <v>420.05662971428575</v>
      </c>
      <c r="Q5463" s="20">
        <f t="shared" si="257"/>
        <v>342703544.05594403</v>
      </c>
      <c r="R5463" s="18" t="s">
        <v>10121</v>
      </c>
      <c r="S5463" s="18">
        <v>96</v>
      </c>
    </row>
    <row r="5464" spans="1:19" x14ac:dyDescent="0.25">
      <c r="A5464" s="18" t="s">
        <v>16108</v>
      </c>
      <c r="B5464" s="18" t="s">
        <v>2004</v>
      </c>
      <c r="C5464" s="18" t="s">
        <v>38</v>
      </c>
      <c r="D5464" s="18">
        <v>2009</v>
      </c>
      <c r="E5464" s="18">
        <f>VLOOKUP(D5464,'cpi roi'!A:C,2,FALSE)</f>
        <v>214.5</v>
      </c>
      <c r="F5464" s="18" t="s">
        <v>16109</v>
      </c>
      <c r="G5464" s="18">
        <v>6.6</v>
      </c>
      <c r="H5464" s="19">
        <v>477000</v>
      </c>
      <c r="I5464" s="18" t="s">
        <v>15479</v>
      </c>
      <c r="J5464" s="18" t="s">
        <v>12562</v>
      </c>
      <c r="K5464" s="18" t="s">
        <v>13486</v>
      </c>
      <c r="L5464" s="18" t="s">
        <v>34</v>
      </c>
      <c r="M5464" s="20">
        <v>150000000</v>
      </c>
      <c r="N5464" s="20">
        <v>373062864</v>
      </c>
      <c r="O5464" s="21">
        <f t="shared" si="255"/>
        <v>529940581.1692307</v>
      </c>
      <c r="P5464" s="22">
        <f t="shared" si="256"/>
        <v>248.70857599999999</v>
      </c>
      <c r="Q5464" s="20">
        <f t="shared" si="257"/>
        <v>173922081.11888111</v>
      </c>
      <c r="R5464" s="18" t="s">
        <v>184</v>
      </c>
      <c r="S5464" s="18">
        <v>107</v>
      </c>
    </row>
    <row r="5465" spans="1:19" x14ac:dyDescent="0.25">
      <c r="A5465" s="18" t="s">
        <v>16110</v>
      </c>
      <c r="B5465" s="18" t="s">
        <v>37</v>
      </c>
      <c r="C5465" s="18" t="s">
        <v>394</v>
      </c>
      <c r="D5465" s="18">
        <v>2009</v>
      </c>
      <c r="E5465" s="18">
        <f>VLOOKUP(D5465,'cpi roi'!A:C,2,FALSE)</f>
        <v>214.5</v>
      </c>
      <c r="F5465" s="18" t="s">
        <v>16111</v>
      </c>
      <c r="G5465" s="18">
        <v>7.9</v>
      </c>
      <c r="H5465" s="19">
        <v>208000</v>
      </c>
      <c r="I5465" s="18" t="s">
        <v>9044</v>
      </c>
      <c r="J5465" s="18" t="s">
        <v>5708</v>
      </c>
      <c r="K5465" s="18" t="s">
        <v>9716</v>
      </c>
      <c r="L5465" s="18" t="s">
        <v>34</v>
      </c>
      <c r="M5465" s="20">
        <v>40000000</v>
      </c>
      <c r="N5465" s="20">
        <v>46474181</v>
      </c>
      <c r="O5465" s="21">
        <f t="shared" si="255"/>
        <v>66017169.933333322</v>
      </c>
      <c r="P5465" s="22">
        <f t="shared" si="256"/>
        <v>116.18545250000001</v>
      </c>
      <c r="Q5465" s="20">
        <f t="shared" si="257"/>
        <v>21666284.848484848</v>
      </c>
      <c r="R5465" s="18" t="s">
        <v>184</v>
      </c>
      <c r="S5465" s="18">
        <v>87</v>
      </c>
    </row>
    <row r="5466" spans="1:19" x14ac:dyDescent="0.25">
      <c r="A5466" s="18" t="s">
        <v>16112</v>
      </c>
      <c r="B5466" s="18" t="s">
        <v>20</v>
      </c>
      <c r="C5466" s="18" t="s">
        <v>38</v>
      </c>
      <c r="D5466" s="18">
        <v>2009</v>
      </c>
      <c r="E5466" s="18">
        <f>VLOOKUP(D5466,'cpi roi'!A:C,2,FALSE)</f>
        <v>214.5</v>
      </c>
      <c r="F5466" s="18" t="s">
        <v>15822</v>
      </c>
      <c r="G5466" s="18">
        <v>7.1</v>
      </c>
      <c r="H5466" s="19">
        <v>115000</v>
      </c>
      <c r="I5466" s="18" t="s">
        <v>5173</v>
      </c>
      <c r="J5466" s="18" t="s">
        <v>12562</v>
      </c>
      <c r="K5466" s="18" t="s">
        <v>10808</v>
      </c>
      <c r="L5466" s="18" t="s">
        <v>34</v>
      </c>
      <c r="M5466" s="20">
        <v>26000000</v>
      </c>
      <c r="N5466" s="20">
        <v>43474578</v>
      </c>
      <c r="O5466" s="21">
        <f t="shared" si="255"/>
        <v>61756195.415384606</v>
      </c>
      <c r="P5466" s="22">
        <f t="shared" si="256"/>
        <v>167.20991538461539</v>
      </c>
      <c r="Q5466" s="20">
        <f t="shared" si="257"/>
        <v>20267868.531468533</v>
      </c>
      <c r="R5466" s="18" t="s">
        <v>14705</v>
      </c>
      <c r="S5466" s="18">
        <v>105</v>
      </c>
    </row>
    <row r="5467" spans="1:19" x14ac:dyDescent="0.25">
      <c r="A5467" s="18" t="s">
        <v>16113</v>
      </c>
      <c r="B5467" s="18" t="s">
        <v>20</v>
      </c>
      <c r="C5467" s="18" t="s">
        <v>56</v>
      </c>
      <c r="D5467" s="18">
        <v>2009</v>
      </c>
      <c r="E5467" s="18">
        <f>VLOOKUP(D5467,'cpi roi'!A:C,2,FALSE)</f>
        <v>214.5</v>
      </c>
      <c r="F5467" s="18" t="s">
        <v>16114</v>
      </c>
      <c r="G5467" s="18">
        <v>7</v>
      </c>
      <c r="H5467" s="19">
        <v>199000</v>
      </c>
      <c r="I5467" s="18" t="s">
        <v>14090</v>
      </c>
      <c r="J5467" s="18" t="s">
        <v>16115</v>
      </c>
      <c r="K5467" s="18" t="s">
        <v>16116</v>
      </c>
      <c r="L5467" s="18" t="s">
        <v>34</v>
      </c>
      <c r="M5467" s="20">
        <v>0</v>
      </c>
      <c r="N5467" s="20">
        <v>77912251</v>
      </c>
      <c r="O5467" s="21">
        <f t="shared" si="255"/>
        <v>110675351.42051281</v>
      </c>
      <c r="P5467" s="22">
        <f t="shared" si="256"/>
        <v>0</v>
      </c>
      <c r="Q5467" s="20">
        <f t="shared" si="257"/>
        <v>36322727.738927737</v>
      </c>
      <c r="R5467" s="18" t="s">
        <v>10784</v>
      </c>
      <c r="S5467" s="18">
        <v>123</v>
      </c>
    </row>
    <row r="5468" spans="1:19" x14ac:dyDescent="0.25">
      <c r="A5468" s="18" t="s">
        <v>16117</v>
      </c>
      <c r="B5468" s="18" t="s">
        <v>2004</v>
      </c>
      <c r="C5468" s="18" t="s">
        <v>45</v>
      </c>
      <c r="D5468" s="18">
        <v>2009</v>
      </c>
      <c r="E5468" s="18">
        <f>VLOOKUP(D5468,'cpi roi'!A:C,2,FALSE)</f>
        <v>214.5</v>
      </c>
      <c r="F5468" s="18" t="s">
        <v>16118</v>
      </c>
      <c r="G5468" s="18">
        <v>8.4</v>
      </c>
      <c r="H5468" s="19">
        <v>361000</v>
      </c>
      <c r="I5468" s="18" t="s">
        <v>16119</v>
      </c>
      <c r="J5468" s="18" t="s">
        <v>16119</v>
      </c>
      <c r="K5468" s="18" t="s">
        <v>12134</v>
      </c>
      <c r="L5468" s="18" t="s">
        <v>10296</v>
      </c>
      <c r="M5468" s="20">
        <v>0</v>
      </c>
      <c r="N5468" s="20">
        <v>60262836</v>
      </c>
      <c r="O5468" s="21">
        <f t="shared" si="255"/>
        <v>85604131.13846153</v>
      </c>
      <c r="P5468" s="22">
        <f t="shared" si="256"/>
        <v>0</v>
      </c>
      <c r="Q5468" s="20">
        <f t="shared" si="257"/>
        <v>28094562.237762239</v>
      </c>
      <c r="R5468" s="18" t="s">
        <v>16120</v>
      </c>
      <c r="S5468" s="18">
        <v>170</v>
      </c>
    </row>
    <row r="5469" spans="1:19" x14ac:dyDescent="0.25">
      <c r="A5469" s="18" t="s">
        <v>16121</v>
      </c>
      <c r="B5469" s="18" t="s">
        <v>2004</v>
      </c>
      <c r="C5469" s="18" t="s">
        <v>29</v>
      </c>
      <c r="D5469" s="18">
        <v>2009</v>
      </c>
      <c r="E5469" s="18">
        <f>VLOOKUP(D5469,'cpi roi'!A:C,2,FALSE)</f>
        <v>214.5</v>
      </c>
      <c r="F5469" s="18" t="s">
        <v>16122</v>
      </c>
      <c r="G5469" s="18">
        <v>6.6</v>
      </c>
      <c r="H5469" s="19">
        <v>57000</v>
      </c>
      <c r="I5469" s="18" t="s">
        <v>16123</v>
      </c>
      <c r="J5469" s="18" t="s">
        <v>16124</v>
      </c>
      <c r="K5469" s="18" t="s">
        <v>15321</v>
      </c>
      <c r="L5469" s="18" t="s">
        <v>34</v>
      </c>
      <c r="M5469" s="20">
        <v>3900000</v>
      </c>
      <c r="N5469" s="20">
        <v>961203</v>
      </c>
      <c r="O5469" s="21">
        <f t="shared" si="255"/>
        <v>1365401.1846153846</v>
      </c>
      <c r="P5469" s="22">
        <f t="shared" si="256"/>
        <v>24.646230769230769</v>
      </c>
      <c r="Q5469" s="20">
        <f t="shared" si="257"/>
        <v>448113.28671328671</v>
      </c>
      <c r="R5469" s="18" t="s">
        <v>13871</v>
      </c>
      <c r="S5469" s="18">
        <v>90</v>
      </c>
    </row>
    <row r="5470" spans="1:19" x14ac:dyDescent="0.25">
      <c r="A5470" s="18" t="s">
        <v>16125</v>
      </c>
      <c r="B5470" s="18" t="s">
        <v>2004</v>
      </c>
      <c r="C5470" s="18" t="s">
        <v>38</v>
      </c>
      <c r="D5470" s="18">
        <v>2009</v>
      </c>
      <c r="E5470" s="18">
        <f>VLOOKUP(D5470,'cpi roi'!A:C,2,FALSE)</f>
        <v>214.5</v>
      </c>
      <c r="F5470" s="18" t="s">
        <v>16126</v>
      </c>
      <c r="G5470" s="18">
        <v>6</v>
      </c>
      <c r="H5470" s="19">
        <v>390000</v>
      </c>
      <c r="I5470" s="18" t="s">
        <v>8514</v>
      </c>
      <c r="J5470" s="18" t="s">
        <v>10877</v>
      </c>
      <c r="K5470" s="18" t="s">
        <v>12997</v>
      </c>
      <c r="L5470" s="18" t="s">
        <v>34</v>
      </c>
      <c r="M5470" s="20">
        <v>200000000</v>
      </c>
      <c r="N5470" s="20">
        <v>836303693</v>
      </c>
      <c r="O5470" s="21">
        <f t="shared" si="255"/>
        <v>1187980117.7487178</v>
      </c>
      <c r="P5470" s="22">
        <f t="shared" si="256"/>
        <v>418.15184649999998</v>
      </c>
      <c r="Q5470" s="20">
        <f t="shared" si="257"/>
        <v>389885171.56177157</v>
      </c>
      <c r="R5470" s="18" t="s">
        <v>9689</v>
      </c>
      <c r="S5470" s="18">
        <v>149</v>
      </c>
    </row>
    <row r="5471" spans="1:19" x14ac:dyDescent="0.25">
      <c r="A5471" s="18" t="s">
        <v>16127</v>
      </c>
      <c r="B5471" s="18" t="s">
        <v>20</v>
      </c>
      <c r="C5471" s="18" t="s">
        <v>45</v>
      </c>
      <c r="D5471" s="18">
        <v>2009</v>
      </c>
      <c r="E5471" s="18">
        <f>VLOOKUP(D5471,'cpi roi'!A:C,2,FALSE)</f>
        <v>214.5</v>
      </c>
      <c r="F5471" s="18" t="s">
        <v>16128</v>
      </c>
      <c r="G5471" s="18">
        <v>7.4</v>
      </c>
      <c r="H5471" s="19">
        <v>324000</v>
      </c>
      <c r="I5471" s="18" t="s">
        <v>14273</v>
      </c>
      <c r="J5471" s="18" t="s">
        <v>14498</v>
      </c>
      <c r="K5471" s="18" t="s">
        <v>9716</v>
      </c>
      <c r="L5471" s="18" t="s">
        <v>34</v>
      </c>
      <c r="M5471" s="20">
        <v>25000000</v>
      </c>
      <c r="N5471" s="20">
        <v>166842739</v>
      </c>
      <c r="O5471" s="21">
        <f t="shared" si="255"/>
        <v>237002249.75897434</v>
      </c>
      <c r="P5471" s="22">
        <f t="shared" si="256"/>
        <v>667.37095599999998</v>
      </c>
      <c r="Q5471" s="20">
        <f t="shared" si="257"/>
        <v>77782162.703962699</v>
      </c>
      <c r="R5471" s="18" t="s">
        <v>48</v>
      </c>
      <c r="S5471" s="18">
        <v>109</v>
      </c>
    </row>
    <row r="5472" spans="1:19" x14ac:dyDescent="0.25">
      <c r="A5472" s="18" t="s">
        <v>16129</v>
      </c>
      <c r="B5472" s="18" t="s">
        <v>2004</v>
      </c>
      <c r="C5472" s="18" t="s">
        <v>29</v>
      </c>
      <c r="D5472" s="18">
        <v>2009</v>
      </c>
      <c r="E5472" s="18">
        <f>VLOOKUP(D5472,'cpi roi'!A:C,2,FALSE)</f>
        <v>214.5</v>
      </c>
      <c r="F5472" s="18" t="s">
        <v>16104</v>
      </c>
      <c r="G5472" s="18">
        <v>4.7</v>
      </c>
      <c r="H5472" s="19">
        <v>271000</v>
      </c>
      <c r="I5472" s="18" t="s">
        <v>12310</v>
      </c>
      <c r="J5472" s="18" t="s">
        <v>15533</v>
      </c>
      <c r="K5472" s="18" t="s">
        <v>13936</v>
      </c>
      <c r="L5472" s="18" t="s">
        <v>34</v>
      </c>
      <c r="M5472" s="20">
        <v>50000000</v>
      </c>
      <c r="N5472" s="20">
        <v>711025481</v>
      </c>
      <c r="O5472" s="21">
        <f t="shared" si="255"/>
        <v>1010020811.4717947</v>
      </c>
      <c r="P5472" s="22">
        <f t="shared" si="256"/>
        <v>1422.050962</v>
      </c>
      <c r="Q5472" s="20">
        <f t="shared" si="257"/>
        <v>331480410.72261071</v>
      </c>
      <c r="R5472" s="18" t="s">
        <v>16130</v>
      </c>
      <c r="S5472" s="18">
        <v>130</v>
      </c>
    </row>
    <row r="5473" spans="1:19" x14ac:dyDescent="0.25">
      <c r="A5473" s="18" t="s">
        <v>16131</v>
      </c>
      <c r="B5473" s="18" t="s">
        <v>452</v>
      </c>
      <c r="C5473" s="18" t="s">
        <v>21</v>
      </c>
      <c r="D5473" s="18">
        <v>2009</v>
      </c>
      <c r="E5473" s="18">
        <f>VLOOKUP(D5473,'cpi roi'!A:C,2,FALSE)</f>
        <v>214.5</v>
      </c>
      <c r="F5473" s="18" t="s">
        <v>16132</v>
      </c>
      <c r="G5473" s="18">
        <v>6.6</v>
      </c>
      <c r="H5473" s="19">
        <v>119000</v>
      </c>
      <c r="I5473" s="18" t="s">
        <v>6527</v>
      </c>
      <c r="J5473" s="18" t="s">
        <v>6527</v>
      </c>
      <c r="K5473" s="18" t="s">
        <v>4547</v>
      </c>
      <c r="L5473" s="18" t="s">
        <v>3814</v>
      </c>
      <c r="M5473" s="20">
        <v>11000000</v>
      </c>
      <c r="N5473" s="20">
        <v>7413863</v>
      </c>
      <c r="O5473" s="21">
        <f t="shared" si="255"/>
        <v>10531487.441025639</v>
      </c>
      <c r="P5473" s="22">
        <f t="shared" si="256"/>
        <v>67.398754545454537</v>
      </c>
      <c r="Q5473" s="20">
        <f t="shared" si="257"/>
        <v>3456346.3869463871</v>
      </c>
      <c r="R5473" s="18" t="s">
        <v>10417</v>
      </c>
      <c r="S5473" s="18">
        <v>108</v>
      </c>
    </row>
    <row r="5474" spans="1:19" x14ac:dyDescent="0.25">
      <c r="A5474" s="18" t="s">
        <v>55</v>
      </c>
      <c r="B5474" s="18" t="s">
        <v>20</v>
      </c>
      <c r="C5474" s="18" t="s">
        <v>56</v>
      </c>
      <c r="D5474" s="18">
        <v>2009</v>
      </c>
      <c r="E5474" s="18">
        <f>VLOOKUP(D5474,'cpi roi'!A:C,2,FALSE)</f>
        <v>214.5</v>
      </c>
      <c r="F5474" s="18" t="s">
        <v>16133</v>
      </c>
      <c r="G5474" s="18">
        <v>5.5</v>
      </c>
      <c r="H5474" s="19">
        <v>100000</v>
      </c>
      <c r="I5474" s="18" t="s">
        <v>12986</v>
      </c>
      <c r="J5474" s="18" t="s">
        <v>59</v>
      </c>
      <c r="K5474" s="18" t="s">
        <v>16134</v>
      </c>
      <c r="L5474" s="18" t="s">
        <v>34</v>
      </c>
      <c r="M5474" s="20">
        <v>19000000</v>
      </c>
      <c r="N5474" s="20">
        <v>91509154</v>
      </c>
      <c r="O5474" s="21">
        <f t="shared" si="255"/>
        <v>129989926.45128204</v>
      </c>
      <c r="P5474" s="22">
        <f t="shared" si="256"/>
        <v>481.6271263157895</v>
      </c>
      <c r="Q5474" s="20">
        <f t="shared" si="257"/>
        <v>42661610.256410256</v>
      </c>
      <c r="R5474" s="18" t="s">
        <v>2031</v>
      </c>
      <c r="S5474" s="18">
        <v>97</v>
      </c>
    </row>
    <row r="5475" spans="1:19" x14ac:dyDescent="0.25">
      <c r="A5475" s="18" t="s">
        <v>16135</v>
      </c>
      <c r="B5475" s="18" t="s">
        <v>341</v>
      </c>
      <c r="C5475" s="18" t="s">
        <v>394</v>
      </c>
      <c r="D5475" s="18">
        <v>2009</v>
      </c>
      <c r="E5475" s="18">
        <f>VLOOKUP(D5475,'cpi roi'!A:C,2,FALSE)</f>
        <v>214.5</v>
      </c>
      <c r="F5475" s="18" t="s">
        <v>16136</v>
      </c>
      <c r="G5475" s="18">
        <v>7.1</v>
      </c>
      <c r="H5475" s="19">
        <v>130000</v>
      </c>
      <c r="I5475" s="18" t="s">
        <v>5089</v>
      </c>
      <c r="J5475" s="18" t="s">
        <v>5089</v>
      </c>
      <c r="K5475" s="18" t="s">
        <v>16137</v>
      </c>
      <c r="L5475" s="18" t="s">
        <v>34</v>
      </c>
      <c r="M5475" s="20">
        <v>105000000</v>
      </c>
      <c r="N5475" s="20">
        <v>267045765</v>
      </c>
      <c r="O5475" s="21">
        <f t="shared" si="255"/>
        <v>379341932.8461538</v>
      </c>
      <c r="P5475" s="22">
        <f t="shared" si="256"/>
        <v>254.32929999999999</v>
      </c>
      <c r="Q5475" s="20">
        <f t="shared" si="257"/>
        <v>124496860.13986014</v>
      </c>
      <c r="R5475" s="18" t="s">
        <v>616</v>
      </c>
      <c r="S5475" s="18">
        <v>97</v>
      </c>
    </row>
    <row r="5476" spans="1:19" x14ac:dyDescent="0.25">
      <c r="A5476" s="18" t="s">
        <v>16138</v>
      </c>
      <c r="B5476" s="18" t="s">
        <v>2004</v>
      </c>
      <c r="C5476" s="18" t="s">
        <v>38</v>
      </c>
      <c r="D5476" s="18">
        <v>2009</v>
      </c>
      <c r="E5476" s="18">
        <f>VLOOKUP(D5476,'cpi roi'!A:C,2,FALSE)</f>
        <v>214.5</v>
      </c>
      <c r="F5476" s="18" t="s">
        <v>16139</v>
      </c>
      <c r="G5476" s="18">
        <v>6.5</v>
      </c>
      <c r="H5476" s="19">
        <v>348000</v>
      </c>
      <c r="I5476" s="18" t="s">
        <v>11277</v>
      </c>
      <c r="J5476" s="18" t="s">
        <v>6752</v>
      </c>
      <c r="K5476" s="18" t="s">
        <v>3910</v>
      </c>
      <c r="L5476" s="18" t="s">
        <v>34</v>
      </c>
      <c r="M5476" s="20">
        <v>200000000</v>
      </c>
      <c r="N5476" s="20">
        <v>371353001</v>
      </c>
      <c r="O5476" s="21">
        <f t="shared" si="255"/>
        <v>527511698.85641021</v>
      </c>
      <c r="P5476" s="22">
        <f t="shared" si="256"/>
        <v>185.6765005</v>
      </c>
      <c r="Q5476" s="20">
        <f t="shared" si="257"/>
        <v>173124942.1911422</v>
      </c>
      <c r="R5476" s="18" t="s">
        <v>16140</v>
      </c>
      <c r="S5476" s="18">
        <v>115</v>
      </c>
    </row>
    <row r="5477" spans="1:19" x14ac:dyDescent="0.25">
      <c r="A5477" s="18" t="s">
        <v>16141</v>
      </c>
      <c r="B5477" s="18" t="s">
        <v>37</v>
      </c>
      <c r="C5477" s="18" t="s">
        <v>394</v>
      </c>
      <c r="D5477" s="18">
        <v>2009</v>
      </c>
      <c r="E5477" s="18">
        <f>VLOOKUP(D5477,'cpi roi'!A:C,2,FALSE)</f>
        <v>214.5</v>
      </c>
      <c r="F5477" s="18" t="s">
        <v>16084</v>
      </c>
      <c r="G5477" s="18">
        <v>7.7</v>
      </c>
      <c r="H5477" s="19">
        <v>204000</v>
      </c>
      <c r="I5477" s="18" t="s">
        <v>7424</v>
      </c>
      <c r="J5477" s="18" t="s">
        <v>7424</v>
      </c>
      <c r="K5477" s="18" t="s">
        <v>14758</v>
      </c>
      <c r="L5477" s="18" t="s">
        <v>34</v>
      </c>
      <c r="M5477" s="20">
        <v>60000000</v>
      </c>
      <c r="N5477" s="20">
        <v>124596837</v>
      </c>
      <c r="O5477" s="21">
        <f t="shared" si="255"/>
        <v>176991404.35384613</v>
      </c>
      <c r="P5477" s="22">
        <f t="shared" si="256"/>
        <v>207.661395</v>
      </c>
      <c r="Q5477" s="20">
        <f t="shared" si="257"/>
        <v>58087103.496503495</v>
      </c>
      <c r="R5477" s="18" t="s">
        <v>12698</v>
      </c>
      <c r="S5477" s="18">
        <v>100</v>
      </c>
    </row>
    <row r="5478" spans="1:19" x14ac:dyDescent="0.25">
      <c r="A5478" s="18" t="s">
        <v>16142</v>
      </c>
      <c r="B5478" s="18" t="s">
        <v>20</v>
      </c>
      <c r="C5478" s="18" t="s">
        <v>21</v>
      </c>
      <c r="D5478" s="18">
        <v>2009</v>
      </c>
      <c r="E5478" s="18">
        <f>VLOOKUP(D5478,'cpi roi'!A:C,2,FALSE)</f>
        <v>214.5</v>
      </c>
      <c r="F5478" s="18" t="s">
        <v>16143</v>
      </c>
      <c r="G5478" s="18">
        <v>7.8</v>
      </c>
      <c r="H5478" s="19">
        <v>342000</v>
      </c>
      <c r="I5478" s="18" t="s">
        <v>16144</v>
      </c>
      <c r="J5478" s="18" t="s">
        <v>16144</v>
      </c>
      <c r="K5478" s="18" t="s">
        <v>9962</v>
      </c>
      <c r="L5478" s="18" t="s">
        <v>26</v>
      </c>
      <c r="M5478" s="20">
        <v>5000000</v>
      </c>
      <c r="N5478" s="20">
        <v>9760107</v>
      </c>
      <c r="O5478" s="21">
        <f t="shared" si="255"/>
        <v>13864357.123076921</v>
      </c>
      <c r="P5478" s="22">
        <f t="shared" si="256"/>
        <v>195.20214000000001</v>
      </c>
      <c r="Q5478" s="20">
        <f t="shared" si="257"/>
        <v>4550166.4335664334</v>
      </c>
      <c r="R5478" s="18" t="s">
        <v>12772</v>
      </c>
      <c r="S5478" s="18">
        <v>97</v>
      </c>
    </row>
    <row r="5479" spans="1:19" x14ac:dyDescent="0.25">
      <c r="A5479" s="18" t="s">
        <v>16145</v>
      </c>
      <c r="B5479" s="18" t="s">
        <v>20</v>
      </c>
      <c r="C5479" s="18" t="s">
        <v>45</v>
      </c>
      <c r="D5479" s="18">
        <v>2009</v>
      </c>
      <c r="E5479" s="18">
        <f>VLOOKUP(D5479,'cpi roi'!A:C,2,FALSE)</f>
        <v>214.5</v>
      </c>
      <c r="F5479" s="18" t="s">
        <v>15901</v>
      </c>
      <c r="G5479" s="18">
        <v>7</v>
      </c>
      <c r="H5479" s="19">
        <v>197000</v>
      </c>
      <c r="I5479" s="18" t="s">
        <v>13623</v>
      </c>
      <c r="J5479" s="18" t="s">
        <v>13623</v>
      </c>
      <c r="K5479" s="18" t="s">
        <v>13302</v>
      </c>
      <c r="L5479" s="18" t="s">
        <v>34</v>
      </c>
      <c r="M5479" s="20">
        <v>40000000</v>
      </c>
      <c r="N5479" s="20">
        <v>91980359</v>
      </c>
      <c r="O5479" s="21">
        <f t="shared" si="255"/>
        <v>130659279.19487178</v>
      </c>
      <c r="P5479" s="22">
        <f t="shared" si="256"/>
        <v>229.95089750000002</v>
      </c>
      <c r="Q5479" s="20">
        <f t="shared" si="257"/>
        <v>42881286.247086249</v>
      </c>
      <c r="R5479" s="18" t="s">
        <v>9689</v>
      </c>
      <c r="S5479" s="18">
        <v>105</v>
      </c>
    </row>
    <row r="5480" spans="1:19" x14ac:dyDescent="0.25">
      <c r="A5480" s="18" t="s">
        <v>16146</v>
      </c>
      <c r="B5480" s="18" t="s">
        <v>20</v>
      </c>
      <c r="C5480" s="18" t="s">
        <v>67</v>
      </c>
      <c r="D5480" s="18">
        <v>2009</v>
      </c>
      <c r="E5480" s="18">
        <f>VLOOKUP(D5480,'cpi roi'!A:C,2,FALSE)</f>
        <v>214.5</v>
      </c>
      <c r="F5480" s="18" t="s">
        <v>16147</v>
      </c>
      <c r="G5480" s="18">
        <v>7</v>
      </c>
      <c r="H5480" s="19">
        <v>287000</v>
      </c>
      <c r="I5480" s="18" t="s">
        <v>562</v>
      </c>
      <c r="J5480" s="18" t="s">
        <v>16148</v>
      </c>
      <c r="K5480" s="18" t="s">
        <v>3910</v>
      </c>
      <c r="L5480" s="18" t="s">
        <v>34</v>
      </c>
      <c r="M5480" s="20">
        <v>100000000</v>
      </c>
      <c r="N5480" s="20">
        <v>214104620</v>
      </c>
      <c r="O5480" s="21">
        <f t="shared" si="255"/>
        <v>304138357.6410256</v>
      </c>
      <c r="P5480" s="22">
        <f t="shared" si="256"/>
        <v>214.10461999999998</v>
      </c>
      <c r="Q5480" s="20">
        <f t="shared" si="257"/>
        <v>99815673.659673661</v>
      </c>
      <c r="R5480" s="18" t="s">
        <v>65</v>
      </c>
      <c r="S5480" s="18">
        <v>140</v>
      </c>
    </row>
    <row r="5481" spans="1:19" x14ac:dyDescent="0.25">
      <c r="A5481" s="18" t="s">
        <v>16149</v>
      </c>
      <c r="B5481" s="18" t="s">
        <v>20</v>
      </c>
      <c r="C5481" s="18" t="s">
        <v>56</v>
      </c>
      <c r="D5481" s="18">
        <v>2009</v>
      </c>
      <c r="E5481" s="18">
        <f>VLOOKUP(D5481,'cpi roi'!A:C,2,FALSE)</f>
        <v>214.5</v>
      </c>
      <c r="F5481" s="18" t="s">
        <v>16150</v>
      </c>
      <c r="G5481" s="18">
        <v>4.4000000000000004</v>
      </c>
      <c r="H5481" s="19">
        <v>75000</v>
      </c>
      <c r="I5481" s="18" t="s">
        <v>16151</v>
      </c>
      <c r="J5481" s="18" t="s">
        <v>16151</v>
      </c>
      <c r="K5481" s="18" t="s">
        <v>16152</v>
      </c>
      <c r="L5481" s="18" t="s">
        <v>1425</v>
      </c>
      <c r="M5481" s="20">
        <v>0</v>
      </c>
      <c r="N5481" s="20">
        <v>325113</v>
      </c>
      <c r="O5481" s="21">
        <f t="shared" si="255"/>
        <v>461827.18461538455</v>
      </c>
      <c r="P5481" s="22">
        <f t="shared" si="256"/>
        <v>0</v>
      </c>
      <c r="Q5481" s="20">
        <f t="shared" si="257"/>
        <v>151567.83216783218</v>
      </c>
      <c r="R5481" s="18" t="s">
        <v>16153</v>
      </c>
      <c r="S5481" s="18">
        <v>92</v>
      </c>
    </row>
    <row r="5482" spans="1:19" x14ac:dyDescent="0.25">
      <c r="A5482" s="18" t="s">
        <v>16154</v>
      </c>
      <c r="B5482" s="18" t="s">
        <v>20</v>
      </c>
      <c r="C5482" s="18" t="s">
        <v>38</v>
      </c>
      <c r="D5482" s="18">
        <v>2009</v>
      </c>
      <c r="E5482" s="18">
        <f>VLOOKUP(D5482,'cpi roi'!A:C,2,FALSE)</f>
        <v>214.5</v>
      </c>
      <c r="F5482" s="18" t="s">
        <v>15178</v>
      </c>
      <c r="G5482" s="18">
        <v>7.4</v>
      </c>
      <c r="H5482" s="19">
        <v>279000</v>
      </c>
      <c r="I5482" s="18" t="s">
        <v>8502</v>
      </c>
      <c r="J5482" s="18" t="s">
        <v>12469</v>
      </c>
      <c r="K5482" s="18" t="s">
        <v>11444</v>
      </c>
      <c r="L5482" s="18" t="s">
        <v>34</v>
      </c>
      <c r="M5482" s="20">
        <v>50000000</v>
      </c>
      <c r="N5482" s="20">
        <v>127944208</v>
      </c>
      <c r="O5482" s="21">
        <f t="shared" si="255"/>
        <v>181746387.77435896</v>
      </c>
      <c r="P5482" s="22">
        <f t="shared" si="256"/>
        <v>255.88841599999998</v>
      </c>
      <c r="Q5482" s="20">
        <f t="shared" si="257"/>
        <v>59647649.417249419</v>
      </c>
      <c r="R5482" s="18" t="s">
        <v>16155</v>
      </c>
      <c r="S5482" s="18">
        <v>109</v>
      </c>
    </row>
    <row r="5483" spans="1:19" x14ac:dyDescent="0.25">
      <c r="A5483" s="18" t="s">
        <v>16156</v>
      </c>
      <c r="B5483" s="18" t="s">
        <v>2004</v>
      </c>
      <c r="C5483" s="18" t="s">
        <v>45</v>
      </c>
      <c r="D5483" s="18">
        <v>2009</v>
      </c>
      <c r="E5483" s="18">
        <f>VLOOKUP(D5483,'cpi roi'!A:C,2,FALSE)</f>
        <v>214.5</v>
      </c>
      <c r="F5483" s="18" t="s">
        <v>15803</v>
      </c>
      <c r="G5483" s="18">
        <v>6.7</v>
      </c>
      <c r="H5483" s="19">
        <v>303000</v>
      </c>
      <c r="I5483" s="18" t="s">
        <v>14626</v>
      </c>
      <c r="J5483" s="18" t="s">
        <v>16157</v>
      </c>
      <c r="K5483" s="18" t="s">
        <v>8593</v>
      </c>
      <c r="L5483" s="18" t="s">
        <v>34</v>
      </c>
      <c r="M5483" s="20">
        <v>40000000</v>
      </c>
      <c r="N5483" s="20">
        <v>317375031</v>
      </c>
      <c r="O5483" s="21">
        <f t="shared" si="255"/>
        <v>450835300.44615382</v>
      </c>
      <c r="P5483" s="22">
        <f t="shared" si="256"/>
        <v>793.43757750000009</v>
      </c>
      <c r="Q5483" s="20">
        <f t="shared" si="257"/>
        <v>147960387.4125874</v>
      </c>
      <c r="R5483" s="18" t="s">
        <v>2097</v>
      </c>
      <c r="S5483" s="18">
        <v>108</v>
      </c>
    </row>
    <row r="5484" spans="1:19" x14ac:dyDescent="0.25">
      <c r="A5484" s="18" t="s">
        <v>16158</v>
      </c>
      <c r="B5484" s="18" t="s">
        <v>20</v>
      </c>
      <c r="C5484" s="18" t="s">
        <v>21</v>
      </c>
      <c r="D5484" s="18">
        <v>2009</v>
      </c>
      <c r="E5484" s="18">
        <f>VLOOKUP(D5484,'cpi roi'!A:C,2,FALSE)</f>
        <v>214.5</v>
      </c>
      <c r="F5484" s="18" t="s">
        <v>16159</v>
      </c>
      <c r="G5484" s="18">
        <v>7.8</v>
      </c>
      <c r="H5484" s="19">
        <v>222000</v>
      </c>
      <c r="I5484" s="18" t="s">
        <v>16160</v>
      </c>
      <c r="J5484" s="18" t="s">
        <v>16160</v>
      </c>
      <c r="K5484" s="18" t="s">
        <v>9943</v>
      </c>
      <c r="L5484" s="18" t="s">
        <v>6945</v>
      </c>
      <c r="M5484" s="20">
        <v>47000000</v>
      </c>
      <c r="N5484" s="20">
        <v>3559160</v>
      </c>
      <c r="O5484" s="21">
        <f t="shared" si="255"/>
        <v>5055832.41025641</v>
      </c>
      <c r="P5484" s="22">
        <f t="shared" si="256"/>
        <v>7.5726808510638302</v>
      </c>
      <c r="Q5484" s="20">
        <f t="shared" si="257"/>
        <v>1659282.0512820513</v>
      </c>
      <c r="R5484" s="18" t="s">
        <v>16161</v>
      </c>
      <c r="S5484" s="18">
        <v>141</v>
      </c>
    </row>
    <row r="5485" spans="1:19" x14ac:dyDescent="0.25">
      <c r="A5485" s="18" t="s">
        <v>16162</v>
      </c>
      <c r="B5485" s="18" t="s">
        <v>452</v>
      </c>
      <c r="C5485" s="18" t="s">
        <v>21</v>
      </c>
      <c r="D5485" s="18">
        <v>2009</v>
      </c>
      <c r="E5485" s="18">
        <f>VLOOKUP(D5485,'cpi roi'!A:C,2,FALSE)</f>
        <v>214.5</v>
      </c>
      <c r="F5485" s="18" t="s">
        <v>16163</v>
      </c>
      <c r="G5485" s="18">
        <v>7.3</v>
      </c>
      <c r="H5485" s="19">
        <v>74000</v>
      </c>
      <c r="I5485" s="18" t="s">
        <v>10279</v>
      </c>
      <c r="J5485" s="18" t="s">
        <v>10279</v>
      </c>
      <c r="K5485" s="18" t="s">
        <v>16164</v>
      </c>
      <c r="L5485" s="18" t="s">
        <v>457</v>
      </c>
      <c r="M5485" s="20">
        <v>16000000</v>
      </c>
      <c r="N5485" s="20">
        <v>775385</v>
      </c>
      <c r="O5485" s="21">
        <f t="shared" si="255"/>
        <v>1101444.3333333333</v>
      </c>
      <c r="P5485" s="22">
        <f t="shared" si="256"/>
        <v>4.8461562499999999</v>
      </c>
      <c r="Q5485" s="20">
        <f t="shared" si="257"/>
        <v>361484.84848484851</v>
      </c>
      <c r="R5485" s="18" t="s">
        <v>16165</v>
      </c>
      <c r="S5485" s="18">
        <v>161</v>
      </c>
    </row>
    <row r="5486" spans="1:19" x14ac:dyDescent="0.25">
      <c r="A5486" s="18" t="s">
        <v>16166</v>
      </c>
      <c r="B5486" s="18" t="s">
        <v>2004</v>
      </c>
      <c r="C5486" s="18" t="s">
        <v>45</v>
      </c>
      <c r="D5486" s="18">
        <v>2009</v>
      </c>
      <c r="E5486" s="18">
        <f>VLOOKUP(D5486,'cpi roi'!A:C,2,FALSE)</f>
        <v>214.5</v>
      </c>
      <c r="F5486" s="18" t="s">
        <v>15825</v>
      </c>
      <c r="G5486" s="18">
        <v>6.4</v>
      </c>
      <c r="H5486" s="19">
        <v>187000</v>
      </c>
      <c r="I5486" s="18" t="s">
        <v>12682</v>
      </c>
      <c r="J5486" s="18" t="s">
        <v>13309</v>
      </c>
      <c r="K5486" s="18" t="s">
        <v>15837</v>
      </c>
      <c r="L5486" s="18" t="s">
        <v>34</v>
      </c>
      <c r="M5486" s="20">
        <v>20000000</v>
      </c>
      <c r="N5486" s="20">
        <v>136316880</v>
      </c>
      <c r="O5486" s="21">
        <f t="shared" si="255"/>
        <v>193639875.69230768</v>
      </c>
      <c r="P5486" s="22">
        <f t="shared" si="256"/>
        <v>681.58440000000007</v>
      </c>
      <c r="Q5486" s="20">
        <f t="shared" si="257"/>
        <v>63550993.006993003</v>
      </c>
      <c r="R5486" s="18" t="s">
        <v>2031</v>
      </c>
      <c r="S5486" s="18">
        <v>102</v>
      </c>
    </row>
    <row r="5487" spans="1:19" x14ac:dyDescent="0.25">
      <c r="A5487" s="18" t="s">
        <v>16167</v>
      </c>
      <c r="B5487" s="18" t="s">
        <v>2004</v>
      </c>
      <c r="C5487" s="18" t="s">
        <v>38</v>
      </c>
      <c r="D5487" s="18">
        <v>2009</v>
      </c>
      <c r="E5487" s="18">
        <f>VLOOKUP(D5487,'cpi roi'!A:C,2,FALSE)</f>
        <v>214.5</v>
      </c>
      <c r="F5487" s="18" t="s">
        <v>15901</v>
      </c>
      <c r="G5487" s="18">
        <v>6.2</v>
      </c>
      <c r="H5487" s="19">
        <v>225000</v>
      </c>
      <c r="I5487" s="18" t="s">
        <v>7939</v>
      </c>
      <c r="J5487" s="18" t="s">
        <v>10250</v>
      </c>
      <c r="K5487" s="18" t="s">
        <v>1540</v>
      </c>
      <c r="L5487" s="18" t="s">
        <v>34</v>
      </c>
      <c r="M5487" s="20">
        <v>50000000</v>
      </c>
      <c r="N5487" s="20">
        <v>183658498</v>
      </c>
      <c r="O5487" s="21">
        <f t="shared" si="255"/>
        <v>260889251.00512818</v>
      </c>
      <c r="P5487" s="22">
        <f t="shared" si="256"/>
        <v>367.31699600000002</v>
      </c>
      <c r="Q5487" s="20">
        <f t="shared" si="257"/>
        <v>85621677.389277384</v>
      </c>
      <c r="R5487" s="18" t="s">
        <v>10085</v>
      </c>
      <c r="S5487" s="18">
        <v>121</v>
      </c>
    </row>
    <row r="5488" spans="1:19" x14ac:dyDescent="0.25">
      <c r="A5488" s="18" t="s">
        <v>16168</v>
      </c>
      <c r="B5488" s="18" t="s">
        <v>2004</v>
      </c>
      <c r="C5488" s="18" t="s">
        <v>45</v>
      </c>
      <c r="D5488" s="18">
        <v>2009</v>
      </c>
      <c r="E5488" s="18">
        <f>VLOOKUP(D5488,'cpi roi'!A:C,2,FALSE)</f>
        <v>214.5</v>
      </c>
      <c r="F5488" s="18" t="s">
        <v>16169</v>
      </c>
      <c r="G5488" s="18">
        <v>6.1</v>
      </c>
      <c r="H5488" s="19">
        <v>43000</v>
      </c>
      <c r="I5488" s="18" t="s">
        <v>16170</v>
      </c>
      <c r="J5488" s="18" t="s">
        <v>16170</v>
      </c>
      <c r="K5488" s="18" t="s">
        <v>16171</v>
      </c>
      <c r="L5488" s="18" t="s">
        <v>34</v>
      </c>
      <c r="M5488" s="20">
        <v>20000000</v>
      </c>
      <c r="N5488" s="20">
        <v>18599102</v>
      </c>
      <c r="O5488" s="21">
        <f t="shared" si="255"/>
        <v>26420262.841025639</v>
      </c>
      <c r="P5488" s="22">
        <f t="shared" si="256"/>
        <v>92.99551000000001</v>
      </c>
      <c r="Q5488" s="20">
        <f t="shared" si="257"/>
        <v>8670910.0233100224</v>
      </c>
      <c r="R5488" s="18" t="s">
        <v>10878</v>
      </c>
      <c r="S5488" s="18">
        <v>90</v>
      </c>
    </row>
    <row r="5489" spans="1:19" x14ac:dyDescent="0.25">
      <c r="A5489" s="18" t="s">
        <v>16172</v>
      </c>
      <c r="B5489" s="18" t="s">
        <v>452</v>
      </c>
      <c r="C5489" s="18" t="s">
        <v>21</v>
      </c>
      <c r="D5489" s="18">
        <v>2009</v>
      </c>
      <c r="E5489" s="18">
        <f>VLOOKUP(D5489,'cpi roi'!A:C,2,FALSE)</f>
        <v>214.5</v>
      </c>
      <c r="F5489" s="18" t="s">
        <v>16173</v>
      </c>
      <c r="G5489" s="18">
        <v>7.2</v>
      </c>
      <c r="H5489" s="19">
        <v>87000</v>
      </c>
      <c r="I5489" s="18" t="s">
        <v>16174</v>
      </c>
      <c r="J5489" s="18" t="s">
        <v>16175</v>
      </c>
      <c r="K5489" s="18" t="s">
        <v>16176</v>
      </c>
      <c r="L5489" s="18" t="s">
        <v>8936</v>
      </c>
      <c r="M5489" s="20">
        <v>0</v>
      </c>
      <c r="N5489" s="20">
        <v>676126</v>
      </c>
      <c r="O5489" s="21">
        <f t="shared" si="255"/>
        <v>960445.65128205123</v>
      </c>
      <c r="P5489" s="22">
        <f t="shared" si="256"/>
        <v>0</v>
      </c>
      <c r="Q5489" s="20">
        <f t="shared" si="257"/>
        <v>315210.25641025644</v>
      </c>
      <c r="R5489" s="18" t="s">
        <v>16177</v>
      </c>
      <c r="S5489" s="18">
        <v>97</v>
      </c>
    </row>
    <row r="5490" spans="1:19" x14ac:dyDescent="0.25">
      <c r="A5490" s="18" t="s">
        <v>16178</v>
      </c>
      <c r="B5490" s="18" t="s">
        <v>2004</v>
      </c>
      <c r="C5490" s="18" t="s">
        <v>38</v>
      </c>
      <c r="D5490" s="18">
        <v>2009</v>
      </c>
      <c r="E5490" s="18">
        <f>VLOOKUP(D5490,'cpi roi'!A:C,2,FALSE)</f>
        <v>214.5</v>
      </c>
      <c r="F5490" s="18" t="s">
        <v>16179</v>
      </c>
      <c r="G5490" s="18">
        <v>6.7</v>
      </c>
      <c r="H5490" s="19">
        <v>280000</v>
      </c>
      <c r="I5490" s="18" t="s">
        <v>1139</v>
      </c>
      <c r="J5490" s="18" t="s">
        <v>5906</v>
      </c>
      <c r="K5490" s="18" t="s">
        <v>2096</v>
      </c>
      <c r="L5490" s="18" t="s">
        <v>34</v>
      </c>
      <c r="M5490" s="20">
        <v>150000000</v>
      </c>
      <c r="N5490" s="20">
        <v>485930816</v>
      </c>
      <c r="O5490" s="21">
        <f t="shared" si="255"/>
        <v>690270954.01025629</v>
      </c>
      <c r="P5490" s="22">
        <f t="shared" si="256"/>
        <v>323.95387733333337</v>
      </c>
      <c r="Q5490" s="20">
        <f t="shared" si="257"/>
        <v>226541172.96037295</v>
      </c>
      <c r="R5490" s="18" t="s">
        <v>35</v>
      </c>
      <c r="S5490" s="18">
        <v>138</v>
      </c>
    </row>
    <row r="5491" spans="1:19" x14ac:dyDescent="0.25">
      <c r="A5491" s="18" t="s">
        <v>16180</v>
      </c>
      <c r="B5491" s="18" t="s">
        <v>20</v>
      </c>
      <c r="C5491" s="18" t="s">
        <v>21</v>
      </c>
      <c r="D5491" s="18">
        <v>2009</v>
      </c>
      <c r="E5491" s="18">
        <f>VLOOKUP(D5491,'cpi roi'!A:C,2,FALSE)</f>
        <v>214.5</v>
      </c>
      <c r="F5491" s="18" t="s">
        <v>16111</v>
      </c>
      <c r="G5491" s="18">
        <v>7.2</v>
      </c>
      <c r="H5491" s="19">
        <v>228000</v>
      </c>
      <c r="I5491" s="18" t="s">
        <v>14343</v>
      </c>
      <c r="J5491" s="18" t="s">
        <v>16181</v>
      </c>
      <c r="K5491" s="18" t="s">
        <v>13763</v>
      </c>
      <c r="L5491" s="18" t="s">
        <v>34</v>
      </c>
      <c r="M5491" s="20">
        <v>25000000</v>
      </c>
      <c r="N5491" s="20">
        <v>27639579</v>
      </c>
      <c r="O5491" s="21">
        <f t="shared" si="255"/>
        <v>39262376.323076919</v>
      </c>
      <c r="P5491" s="22">
        <f t="shared" si="256"/>
        <v>110.55831599999999</v>
      </c>
      <c r="Q5491" s="20">
        <f t="shared" si="257"/>
        <v>12885584.615384616</v>
      </c>
      <c r="R5491" s="18" t="s">
        <v>8990</v>
      </c>
      <c r="S5491" s="18">
        <v>111</v>
      </c>
    </row>
    <row r="5492" spans="1:19" x14ac:dyDescent="0.25">
      <c r="A5492" s="18" t="s">
        <v>16182</v>
      </c>
      <c r="B5492" s="18" t="s">
        <v>2004</v>
      </c>
      <c r="C5492" s="18" t="s">
        <v>21</v>
      </c>
      <c r="D5492" s="18">
        <v>2009</v>
      </c>
      <c r="E5492" s="18">
        <f>VLOOKUP(D5492,'cpi roi'!A:C,2,FALSE)</f>
        <v>214.5</v>
      </c>
      <c r="F5492" s="18" t="s">
        <v>16091</v>
      </c>
      <c r="G5492" s="18">
        <v>6.9</v>
      </c>
      <c r="H5492" s="19">
        <v>65000</v>
      </c>
      <c r="I5492" s="18" t="s">
        <v>2136</v>
      </c>
      <c r="J5492" s="18" t="s">
        <v>16183</v>
      </c>
      <c r="K5492" s="18" t="s">
        <v>15061</v>
      </c>
      <c r="L5492" s="18" t="s">
        <v>34</v>
      </c>
      <c r="M5492" s="20">
        <v>15000000</v>
      </c>
      <c r="N5492" s="20">
        <v>16691303</v>
      </c>
      <c r="O5492" s="21">
        <f t="shared" si="255"/>
        <v>23710209.902564101</v>
      </c>
      <c r="P5492" s="22">
        <f t="shared" si="256"/>
        <v>111.27535333333334</v>
      </c>
      <c r="Q5492" s="20">
        <f t="shared" si="257"/>
        <v>7781493.2400932396</v>
      </c>
      <c r="R5492" s="18" t="s">
        <v>9442</v>
      </c>
      <c r="S5492" s="18">
        <v>111</v>
      </c>
    </row>
    <row r="5493" spans="1:19" x14ac:dyDescent="0.25">
      <c r="A5493" s="18" t="s">
        <v>16184</v>
      </c>
      <c r="B5493" s="18" t="s">
        <v>20</v>
      </c>
      <c r="C5493" s="18" t="s">
        <v>21</v>
      </c>
      <c r="D5493" s="18">
        <v>2009</v>
      </c>
      <c r="E5493" s="18">
        <f>VLOOKUP(D5493,'cpi roi'!A:C,2,FALSE)</f>
        <v>214.5</v>
      </c>
      <c r="F5493" s="18" t="s">
        <v>16185</v>
      </c>
      <c r="G5493" s="18">
        <v>8.1999999999999993</v>
      </c>
      <c r="H5493" s="19">
        <v>198000</v>
      </c>
      <c r="I5493" s="18" t="s">
        <v>16186</v>
      </c>
      <c r="J5493" s="18" t="s">
        <v>16187</v>
      </c>
      <c r="K5493" s="18" t="s">
        <v>11645</v>
      </c>
      <c r="L5493" s="18" t="s">
        <v>2991</v>
      </c>
      <c r="M5493" s="20">
        <v>2000000</v>
      </c>
      <c r="N5493" s="20">
        <v>35079650</v>
      </c>
      <c r="O5493" s="21">
        <f t="shared" si="255"/>
        <v>49831092.56410256</v>
      </c>
      <c r="P5493" s="22">
        <f t="shared" si="256"/>
        <v>1753.9825000000001</v>
      </c>
      <c r="Q5493" s="20">
        <f t="shared" si="257"/>
        <v>16354149.184149183</v>
      </c>
      <c r="R5493" s="18" t="s">
        <v>16188</v>
      </c>
      <c r="S5493" s="18">
        <v>129</v>
      </c>
    </row>
    <row r="5494" spans="1:19" x14ac:dyDescent="0.25">
      <c r="A5494" s="18" t="s">
        <v>16189</v>
      </c>
      <c r="B5494" s="18" t="s">
        <v>20</v>
      </c>
      <c r="C5494" s="18" t="s">
        <v>38</v>
      </c>
      <c r="D5494" s="18">
        <v>2009</v>
      </c>
      <c r="E5494" s="18">
        <f>VLOOKUP(D5494,'cpi roi'!A:C,2,FALSE)</f>
        <v>214.5</v>
      </c>
      <c r="F5494" s="18" t="s">
        <v>16190</v>
      </c>
      <c r="G5494" s="18">
        <v>6.7</v>
      </c>
      <c r="H5494" s="19">
        <v>146000</v>
      </c>
      <c r="I5494" s="18" t="s">
        <v>16191</v>
      </c>
      <c r="J5494" s="18" t="s">
        <v>16192</v>
      </c>
      <c r="K5494" s="18" t="s">
        <v>1502</v>
      </c>
      <c r="L5494" s="18" t="s">
        <v>5820</v>
      </c>
      <c r="M5494" s="20">
        <v>33000000</v>
      </c>
      <c r="N5494" s="20">
        <v>20648328</v>
      </c>
      <c r="O5494" s="21">
        <f t="shared" si="255"/>
        <v>29331214.646153841</v>
      </c>
      <c r="P5494" s="22">
        <f t="shared" si="256"/>
        <v>62.570690909090906</v>
      </c>
      <c r="Q5494" s="20">
        <f t="shared" si="257"/>
        <v>9626260.1398601402</v>
      </c>
      <c r="R5494" s="18" t="s">
        <v>2048</v>
      </c>
      <c r="S5494" s="18">
        <v>108</v>
      </c>
    </row>
    <row r="5495" spans="1:19" x14ac:dyDescent="0.25">
      <c r="A5495" s="18" t="s">
        <v>16193</v>
      </c>
      <c r="B5495" s="18" t="s">
        <v>37</v>
      </c>
      <c r="C5495" s="18" t="s">
        <v>394</v>
      </c>
      <c r="D5495" s="18">
        <v>2009</v>
      </c>
      <c r="E5495" s="18">
        <f>VLOOKUP(D5495,'cpi roi'!A:C,2,FALSE)</f>
        <v>214.5</v>
      </c>
      <c r="F5495" s="18" t="s">
        <v>16194</v>
      </c>
      <c r="G5495" s="18">
        <v>6.4</v>
      </c>
      <c r="H5495" s="19">
        <v>151000</v>
      </c>
      <c r="I5495" s="18" t="s">
        <v>16195</v>
      </c>
      <c r="J5495" s="18" t="s">
        <v>15750</v>
      </c>
      <c r="K5495" s="18" t="s">
        <v>7783</v>
      </c>
      <c r="L5495" s="18" t="s">
        <v>34</v>
      </c>
      <c r="M5495" s="20">
        <v>175000000</v>
      </c>
      <c r="N5495" s="20">
        <v>381509870</v>
      </c>
      <c r="O5495" s="21">
        <f t="shared" si="255"/>
        <v>541939661.4871794</v>
      </c>
      <c r="P5495" s="22">
        <f t="shared" si="256"/>
        <v>218.00563999999997</v>
      </c>
      <c r="Q5495" s="20">
        <f t="shared" si="257"/>
        <v>177860079.25407925</v>
      </c>
      <c r="R5495" s="18" t="s">
        <v>10176</v>
      </c>
      <c r="S5495" s="18">
        <v>94</v>
      </c>
    </row>
    <row r="5496" spans="1:19" x14ac:dyDescent="0.25">
      <c r="A5496" s="18" t="s">
        <v>16196</v>
      </c>
      <c r="B5496" s="18" t="s">
        <v>20</v>
      </c>
      <c r="C5496" s="18" t="s">
        <v>38</v>
      </c>
      <c r="D5496" s="18">
        <v>2009</v>
      </c>
      <c r="E5496" s="18">
        <f>VLOOKUP(D5496,'cpi roi'!A:C,2,FALSE)</f>
        <v>214.5</v>
      </c>
      <c r="F5496" s="18" t="s">
        <v>15567</v>
      </c>
      <c r="G5496" s="18">
        <v>6.6</v>
      </c>
      <c r="H5496" s="19">
        <v>154000</v>
      </c>
      <c r="I5496" s="18" t="s">
        <v>16197</v>
      </c>
      <c r="J5496" s="18" t="s">
        <v>14582</v>
      </c>
      <c r="K5496" s="18" t="s">
        <v>15729</v>
      </c>
      <c r="L5496" s="18" t="s">
        <v>34</v>
      </c>
      <c r="M5496" s="20">
        <v>35000000</v>
      </c>
      <c r="N5496" s="20">
        <v>92158961</v>
      </c>
      <c r="O5496" s="21">
        <f t="shared" si="255"/>
        <v>130912985.62564102</v>
      </c>
      <c r="P5496" s="22">
        <f t="shared" si="256"/>
        <v>263.31131714285715</v>
      </c>
      <c r="Q5496" s="20">
        <f t="shared" si="257"/>
        <v>42964550.582750581</v>
      </c>
      <c r="R5496" s="18" t="s">
        <v>10878</v>
      </c>
      <c r="S5496" s="18">
        <v>92</v>
      </c>
    </row>
    <row r="5497" spans="1:19" x14ac:dyDescent="0.25">
      <c r="A5497" s="18" t="s">
        <v>16198</v>
      </c>
      <c r="B5497" s="18" t="s">
        <v>2004</v>
      </c>
      <c r="C5497" s="18" t="s">
        <v>45</v>
      </c>
      <c r="D5497" s="18">
        <v>2009</v>
      </c>
      <c r="E5497" s="18">
        <f>VLOOKUP(D5497,'cpi roi'!A:C,2,FALSE)</f>
        <v>214.5</v>
      </c>
      <c r="F5497" s="18" t="s">
        <v>16199</v>
      </c>
      <c r="G5497" s="18">
        <v>5.5</v>
      </c>
      <c r="H5497" s="19">
        <v>104000</v>
      </c>
      <c r="I5497" s="18" t="s">
        <v>1558</v>
      </c>
      <c r="J5497" s="18" t="s">
        <v>9084</v>
      </c>
      <c r="K5497" s="18" t="s">
        <v>9085</v>
      </c>
      <c r="L5497" s="18" t="s">
        <v>34</v>
      </c>
      <c r="M5497" s="20">
        <v>70000000</v>
      </c>
      <c r="N5497" s="20">
        <v>171844840</v>
      </c>
      <c r="O5497" s="21">
        <f t="shared" si="255"/>
        <v>244107798.35897434</v>
      </c>
      <c r="P5497" s="22">
        <f t="shared" si="256"/>
        <v>245.49262857142855</v>
      </c>
      <c r="Q5497" s="20">
        <f t="shared" si="257"/>
        <v>80114144.522144526</v>
      </c>
      <c r="R5497" s="18" t="s">
        <v>65</v>
      </c>
      <c r="S5497" s="18">
        <v>113</v>
      </c>
    </row>
    <row r="5498" spans="1:19" x14ac:dyDescent="0.25">
      <c r="A5498" s="18" t="s">
        <v>16200</v>
      </c>
      <c r="B5498" s="18" t="s">
        <v>2004</v>
      </c>
      <c r="C5498" s="18" t="s">
        <v>21</v>
      </c>
      <c r="D5498" s="18">
        <v>2009</v>
      </c>
      <c r="E5498" s="18">
        <f>VLOOKUP(D5498,'cpi roi'!A:C,2,FALSE)</f>
        <v>214.5</v>
      </c>
      <c r="F5498" s="18" t="s">
        <v>16201</v>
      </c>
      <c r="G5498" s="18">
        <v>6.8</v>
      </c>
      <c r="H5498" s="19">
        <v>20000</v>
      </c>
      <c r="I5498" s="18" t="s">
        <v>2248</v>
      </c>
      <c r="J5498" s="18" t="s">
        <v>2248</v>
      </c>
      <c r="K5498" s="18" t="s">
        <v>11550</v>
      </c>
      <c r="L5498" s="18" t="s">
        <v>3160</v>
      </c>
      <c r="M5498" s="20">
        <v>12000000</v>
      </c>
      <c r="N5498" s="20">
        <v>1790061</v>
      </c>
      <c r="O5498" s="21">
        <f t="shared" si="255"/>
        <v>2542804.5999999996</v>
      </c>
      <c r="P5498" s="22">
        <f t="shared" si="256"/>
        <v>14.917174999999999</v>
      </c>
      <c r="Q5498" s="20">
        <f t="shared" si="257"/>
        <v>834527.27272727271</v>
      </c>
      <c r="R5498" s="18" t="s">
        <v>16202</v>
      </c>
      <c r="S5498" s="18">
        <v>111</v>
      </c>
    </row>
    <row r="5499" spans="1:19" x14ac:dyDescent="0.25">
      <c r="A5499" s="18" t="s">
        <v>16203</v>
      </c>
      <c r="B5499" s="18" t="s">
        <v>2004</v>
      </c>
      <c r="C5499" s="18" t="s">
        <v>56</v>
      </c>
      <c r="D5499" s="18">
        <v>2009</v>
      </c>
      <c r="E5499" s="18">
        <f>VLOOKUP(D5499,'cpi roi'!A:C,2,FALSE)</f>
        <v>214.5</v>
      </c>
      <c r="F5499" s="18" t="s">
        <v>16107</v>
      </c>
      <c r="G5499" s="18">
        <v>6.5</v>
      </c>
      <c r="H5499" s="19">
        <v>192000</v>
      </c>
      <c r="I5499" s="18" t="s">
        <v>516</v>
      </c>
      <c r="J5499" s="18" t="s">
        <v>516</v>
      </c>
      <c r="K5499" s="18" t="s">
        <v>14878</v>
      </c>
      <c r="L5499" s="18" t="s">
        <v>34</v>
      </c>
      <c r="M5499" s="20">
        <v>30000000</v>
      </c>
      <c r="N5499" s="20">
        <v>90842646</v>
      </c>
      <c r="O5499" s="21">
        <f t="shared" si="255"/>
        <v>129043143.29230767</v>
      </c>
      <c r="P5499" s="22">
        <f t="shared" si="256"/>
        <v>302.80882000000003</v>
      </c>
      <c r="Q5499" s="20">
        <f t="shared" si="257"/>
        <v>42350883.916083917</v>
      </c>
      <c r="R5499" s="18" t="s">
        <v>65</v>
      </c>
      <c r="S5499" s="18">
        <v>99</v>
      </c>
    </row>
    <row r="5500" spans="1:19" x14ac:dyDescent="0.25">
      <c r="A5500" s="18" t="s">
        <v>16204</v>
      </c>
      <c r="B5500" s="18" t="s">
        <v>20</v>
      </c>
      <c r="C5500" s="18" t="s">
        <v>56</v>
      </c>
      <c r="D5500" s="18">
        <v>2009</v>
      </c>
      <c r="E5500" s="18">
        <f>VLOOKUP(D5500,'cpi roi'!A:C,2,FALSE)</f>
        <v>214.5</v>
      </c>
      <c r="F5500" s="18" t="s">
        <v>16205</v>
      </c>
      <c r="G5500" s="18">
        <v>6.5</v>
      </c>
      <c r="H5500" s="19">
        <v>88000</v>
      </c>
      <c r="I5500" s="18" t="s">
        <v>16206</v>
      </c>
      <c r="J5500" s="18" t="s">
        <v>16207</v>
      </c>
      <c r="K5500" s="18" t="s">
        <v>16208</v>
      </c>
      <c r="L5500" s="18" t="s">
        <v>34</v>
      </c>
      <c r="M5500" s="20">
        <v>15000000</v>
      </c>
      <c r="N5500" s="20">
        <v>45995223</v>
      </c>
      <c r="O5500" s="21">
        <f t="shared" si="255"/>
        <v>65336803.953846149</v>
      </c>
      <c r="P5500" s="22">
        <f t="shared" si="256"/>
        <v>306.63481999999999</v>
      </c>
      <c r="Q5500" s="20">
        <f t="shared" si="257"/>
        <v>21442994.405594405</v>
      </c>
      <c r="R5500" s="18" t="s">
        <v>13657</v>
      </c>
      <c r="S5500" s="18">
        <v>110</v>
      </c>
    </row>
    <row r="5501" spans="1:19" x14ac:dyDescent="0.25">
      <c r="A5501" s="18" t="s">
        <v>16209</v>
      </c>
      <c r="B5501" s="18" t="s">
        <v>20</v>
      </c>
      <c r="C5501" s="18" t="s">
        <v>108</v>
      </c>
      <c r="D5501" s="18">
        <v>2009</v>
      </c>
      <c r="E5501" s="18">
        <f>VLOOKUP(D5501,'cpi roi'!A:C,2,FALSE)</f>
        <v>214.5</v>
      </c>
      <c r="F5501" s="18" t="s">
        <v>16210</v>
      </c>
      <c r="G5501" s="18">
        <v>7.8</v>
      </c>
      <c r="H5501" s="19">
        <v>211000</v>
      </c>
      <c r="I5501" s="18" t="s">
        <v>16211</v>
      </c>
      <c r="J5501" s="18" t="s">
        <v>13935</v>
      </c>
      <c r="K5501" s="18" t="s">
        <v>13969</v>
      </c>
      <c r="L5501" s="18" t="s">
        <v>1098</v>
      </c>
      <c r="M5501" s="20">
        <v>13000000</v>
      </c>
      <c r="N5501" s="20">
        <v>104414200</v>
      </c>
      <c r="O5501" s="21">
        <f t="shared" si="255"/>
        <v>148321709.74358973</v>
      </c>
      <c r="P5501" s="22">
        <f t="shared" si="256"/>
        <v>803.18615384615373</v>
      </c>
      <c r="Q5501" s="20">
        <f t="shared" si="257"/>
        <v>48677948.71794872</v>
      </c>
      <c r="R5501" s="18" t="s">
        <v>16212</v>
      </c>
      <c r="S5501" s="18">
        <v>152</v>
      </c>
    </row>
    <row r="5502" spans="1:19" x14ac:dyDescent="0.25">
      <c r="A5502" s="18" t="s">
        <v>3997</v>
      </c>
      <c r="B5502" s="18" t="s">
        <v>2004</v>
      </c>
      <c r="C5502" s="18" t="s">
        <v>108</v>
      </c>
      <c r="D5502" s="18">
        <v>2009</v>
      </c>
      <c r="E5502" s="18">
        <f>VLOOKUP(D5502,'cpi roi'!A:C,2,FALSE)</f>
        <v>214.5</v>
      </c>
      <c r="F5502" s="18" t="s">
        <v>15178</v>
      </c>
      <c r="G5502" s="18">
        <v>5.6</v>
      </c>
      <c r="H5502" s="19">
        <v>33000</v>
      </c>
      <c r="I5502" s="18" t="s">
        <v>15833</v>
      </c>
      <c r="J5502" s="18" t="s">
        <v>14574</v>
      </c>
      <c r="K5502" s="18" t="s">
        <v>16213</v>
      </c>
      <c r="L5502" s="18" t="s">
        <v>34</v>
      </c>
      <c r="M5502" s="20">
        <v>20000000</v>
      </c>
      <c r="N5502" s="20">
        <v>31198531</v>
      </c>
      <c r="O5502" s="21">
        <f t="shared" si="255"/>
        <v>44317913.266666658</v>
      </c>
      <c r="P5502" s="22">
        <f t="shared" si="256"/>
        <v>155.99265499999998</v>
      </c>
      <c r="Q5502" s="20">
        <f t="shared" si="257"/>
        <v>14544769.696969697</v>
      </c>
      <c r="R5502" s="18" t="s">
        <v>10878</v>
      </c>
      <c r="S5502" s="18">
        <v>101</v>
      </c>
    </row>
    <row r="5503" spans="1:19" x14ac:dyDescent="0.25">
      <c r="A5503" s="18" t="s">
        <v>16214</v>
      </c>
      <c r="B5503" s="18" t="s">
        <v>37</v>
      </c>
      <c r="C5503" s="18" t="s">
        <v>29</v>
      </c>
      <c r="D5503" s="18">
        <v>2009</v>
      </c>
      <c r="E5503" s="18">
        <f>VLOOKUP(D5503,'cpi roi'!A:C,2,FALSE)</f>
        <v>214.5</v>
      </c>
      <c r="F5503" s="18" t="s">
        <v>15178</v>
      </c>
      <c r="G5503" s="18">
        <v>6.7</v>
      </c>
      <c r="H5503" s="19">
        <v>102000</v>
      </c>
      <c r="I5503" s="18" t="s">
        <v>10733</v>
      </c>
      <c r="J5503" s="18" t="s">
        <v>10733</v>
      </c>
      <c r="K5503" s="18" t="s">
        <v>16215</v>
      </c>
      <c r="L5503" s="18" t="s">
        <v>5820</v>
      </c>
      <c r="M5503" s="20">
        <v>100000000</v>
      </c>
      <c r="N5503" s="20">
        <v>100140916</v>
      </c>
      <c r="O5503" s="21">
        <f t="shared" si="255"/>
        <v>142251455.03589743</v>
      </c>
      <c r="P5503" s="22">
        <f t="shared" si="256"/>
        <v>100.14091599999999</v>
      </c>
      <c r="Q5503" s="20">
        <f t="shared" si="257"/>
        <v>46685741.724941723</v>
      </c>
      <c r="R5503" s="18" t="s">
        <v>27</v>
      </c>
      <c r="S5503" s="18">
        <v>101</v>
      </c>
    </row>
    <row r="5504" spans="1:19" x14ac:dyDescent="0.25">
      <c r="A5504" s="18" t="s">
        <v>16216</v>
      </c>
      <c r="B5504" s="18" t="s">
        <v>20</v>
      </c>
      <c r="C5504" s="18" t="s">
        <v>56</v>
      </c>
      <c r="D5504" s="18">
        <v>2009</v>
      </c>
      <c r="E5504" s="18">
        <f>VLOOKUP(D5504,'cpi roi'!A:C,2,FALSE)</f>
        <v>214.5</v>
      </c>
      <c r="F5504" s="18" t="s">
        <v>16217</v>
      </c>
      <c r="G5504" s="18">
        <v>5.0999999999999996</v>
      </c>
      <c r="H5504" s="19">
        <v>29000</v>
      </c>
      <c r="I5504" s="18" t="s">
        <v>16218</v>
      </c>
      <c r="J5504" s="18" t="s">
        <v>15146</v>
      </c>
      <c r="K5504" s="18" t="s">
        <v>16219</v>
      </c>
      <c r="L5504" s="18" t="s">
        <v>34</v>
      </c>
      <c r="M5504" s="20">
        <v>12500000</v>
      </c>
      <c r="N5504" s="20">
        <v>27206120</v>
      </c>
      <c r="O5504" s="21">
        <f t="shared" si="255"/>
        <v>38646642.256410249</v>
      </c>
      <c r="P5504" s="22">
        <f t="shared" si="256"/>
        <v>217.64895999999999</v>
      </c>
      <c r="Q5504" s="20">
        <f t="shared" si="257"/>
        <v>12683505.827505827</v>
      </c>
      <c r="R5504" s="18" t="s">
        <v>16220</v>
      </c>
      <c r="S5504" s="18">
        <v>101</v>
      </c>
    </row>
    <row r="5505" spans="1:19" x14ac:dyDescent="0.25">
      <c r="A5505" s="18" t="s">
        <v>16221</v>
      </c>
      <c r="B5505" s="18" t="s">
        <v>20</v>
      </c>
      <c r="C5505" s="18" t="s">
        <v>38</v>
      </c>
      <c r="D5505" s="18">
        <v>2009</v>
      </c>
      <c r="E5505" s="18">
        <f>VLOOKUP(D5505,'cpi roi'!A:C,2,FALSE)</f>
        <v>214.5</v>
      </c>
      <c r="F5505" s="18" t="s">
        <v>16222</v>
      </c>
      <c r="G5505" s="18">
        <v>5.8</v>
      </c>
      <c r="H5505" s="19">
        <v>131000</v>
      </c>
      <c r="I5505" s="18" t="s">
        <v>14640</v>
      </c>
      <c r="J5505" s="18" t="s">
        <v>14640</v>
      </c>
      <c r="K5505" s="18" t="s">
        <v>11444</v>
      </c>
      <c r="L5505" s="18" t="s">
        <v>34</v>
      </c>
      <c r="M5505" s="20">
        <v>50000000</v>
      </c>
      <c r="N5505" s="20">
        <v>40828540</v>
      </c>
      <c r="O5505" s="21">
        <f t="shared" si="255"/>
        <v>57997464.512820505</v>
      </c>
      <c r="P5505" s="22">
        <f t="shared" si="256"/>
        <v>81.657080000000008</v>
      </c>
      <c r="Q5505" s="20">
        <f t="shared" si="257"/>
        <v>19034284.38228438</v>
      </c>
      <c r="R5505" s="18" t="s">
        <v>14705</v>
      </c>
      <c r="S5505" s="18">
        <v>95</v>
      </c>
    </row>
    <row r="5506" spans="1:19" x14ac:dyDescent="0.25">
      <c r="A5506" s="18" t="s">
        <v>16223</v>
      </c>
      <c r="B5506" s="18" t="s">
        <v>2004</v>
      </c>
      <c r="C5506" s="18" t="s">
        <v>29</v>
      </c>
      <c r="D5506" s="18">
        <v>2009</v>
      </c>
      <c r="E5506" s="18">
        <f>VLOOKUP(D5506,'cpi roi'!A:C,2,FALSE)</f>
        <v>214.5</v>
      </c>
      <c r="F5506" s="18" t="s">
        <v>16224</v>
      </c>
      <c r="G5506" s="18">
        <v>6.8</v>
      </c>
      <c r="H5506" s="19">
        <v>146000</v>
      </c>
      <c r="I5506" s="18" t="s">
        <v>572</v>
      </c>
      <c r="J5506" s="18" t="s">
        <v>572</v>
      </c>
      <c r="K5506" s="18" t="s">
        <v>2539</v>
      </c>
      <c r="L5506" s="18" t="s">
        <v>26</v>
      </c>
      <c r="M5506" s="20">
        <v>30000000</v>
      </c>
      <c r="N5506" s="20">
        <v>61808775</v>
      </c>
      <c r="O5506" s="21">
        <f t="shared" si="255"/>
        <v>87800157.307692304</v>
      </c>
      <c r="P5506" s="22">
        <f t="shared" si="256"/>
        <v>206.02925000000002</v>
      </c>
      <c r="Q5506" s="20">
        <f t="shared" si="257"/>
        <v>28815279.72027972</v>
      </c>
      <c r="R5506" s="18" t="s">
        <v>16225</v>
      </c>
      <c r="S5506" s="18">
        <v>123</v>
      </c>
    </row>
    <row r="5507" spans="1:19" x14ac:dyDescent="0.25">
      <c r="A5507" s="18" t="s">
        <v>16226</v>
      </c>
      <c r="B5507" s="18" t="s">
        <v>37</v>
      </c>
      <c r="C5507" s="18" t="s">
        <v>29</v>
      </c>
      <c r="D5507" s="18">
        <v>2009</v>
      </c>
      <c r="E5507" s="18">
        <f>VLOOKUP(D5507,'cpi roi'!A:C,2,FALSE)</f>
        <v>214.5</v>
      </c>
      <c r="F5507" s="18" t="s">
        <v>16227</v>
      </c>
      <c r="G5507" s="18">
        <v>6</v>
      </c>
      <c r="H5507" s="19">
        <v>183000</v>
      </c>
      <c r="I5507" s="18" t="s">
        <v>12609</v>
      </c>
      <c r="J5507" s="18" t="s">
        <v>14556</v>
      </c>
      <c r="K5507" s="18" t="s">
        <v>8011</v>
      </c>
      <c r="L5507" s="18" t="s">
        <v>34</v>
      </c>
      <c r="M5507" s="20">
        <v>150000000</v>
      </c>
      <c r="N5507" s="20">
        <v>413106170</v>
      </c>
      <c r="O5507" s="21">
        <f t="shared" ref="O5507:O5570" si="258">(304.7/E5507)*N5507</f>
        <v>586822610.71794868</v>
      </c>
      <c r="P5507" s="22">
        <f t="shared" ref="P5507:P5570" si="259">IFERROR(N5507/M5507, 0)*100</f>
        <v>275.40411333333333</v>
      </c>
      <c r="Q5507" s="20">
        <f t="shared" ref="Q5507:Q5570" si="260">N5507/(E5507/100)</f>
        <v>192590289.04428905</v>
      </c>
      <c r="R5507" s="18" t="s">
        <v>184</v>
      </c>
      <c r="S5507" s="18">
        <v>105</v>
      </c>
    </row>
    <row r="5508" spans="1:19" x14ac:dyDescent="0.25">
      <c r="A5508" s="18" t="s">
        <v>16228</v>
      </c>
      <c r="B5508" s="18" t="s">
        <v>2004</v>
      </c>
      <c r="C5508" s="18" t="s">
        <v>45</v>
      </c>
      <c r="D5508" s="18">
        <v>2009</v>
      </c>
      <c r="E5508" s="18">
        <f>VLOOKUP(D5508,'cpi roi'!A:C,2,FALSE)</f>
        <v>214.5</v>
      </c>
      <c r="F5508" s="18" t="s">
        <v>15803</v>
      </c>
      <c r="G5508" s="18">
        <v>4.9000000000000004</v>
      </c>
      <c r="H5508" s="19">
        <v>94000</v>
      </c>
      <c r="I5508" s="18" t="s">
        <v>51</v>
      </c>
      <c r="J5508" s="18" t="s">
        <v>51</v>
      </c>
      <c r="K5508" s="18" t="s">
        <v>11920</v>
      </c>
      <c r="L5508" s="18" t="s">
        <v>34</v>
      </c>
      <c r="M5508" s="20">
        <v>60000000</v>
      </c>
      <c r="N5508" s="20">
        <v>62357900</v>
      </c>
      <c r="O5508" s="21">
        <f t="shared" si="258"/>
        <v>88580196.410256401</v>
      </c>
      <c r="P5508" s="22">
        <f t="shared" si="259"/>
        <v>103.92983333333335</v>
      </c>
      <c r="Q5508" s="20">
        <f t="shared" si="260"/>
        <v>29071282.051282052</v>
      </c>
      <c r="R5508" s="18" t="s">
        <v>35</v>
      </c>
      <c r="S5508" s="18">
        <v>97</v>
      </c>
    </row>
    <row r="5509" spans="1:19" x14ac:dyDescent="0.25">
      <c r="A5509" s="18" t="s">
        <v>16229</v>
      </c>
      <c r="B5509" s="18" t="s">
        <v>20</v>
      </c>
      <c r="C5509" s="18" t="s">
        <v>45</v>
      </c>
      <c r="D5509" s="18">
        <v>2009</v>
      </c>
      <c r="E5509" s="18">
        <f>VLOOKUP(D5509,'cpi roi'!A:C,2,FALSE)</f>
        <v>214.5</v>
      </c>
      <c r="F5509" s="18" t="s">
        <v>16074</v>
      </c>
      <c r="G5509" s="18">
        <v>6.8</v>
      </c>
      <c r="H5509" s="19">
        <v>155000</v>
      </c>
      <c r="I5509" s="18" t="s">
        <v>9353</v>
      </c>
      <c r="J5509" s="18" t="s">
        <v>9353</v>
      </c>
      <c r="K5509" s="18" t="s">
        <v>16093</v>
      </c>
      <c r="L5509" s="18" t="s">
        <v>34</v>
      </c>
      <c r="M5509" s="20">
        <v>0</v>
      </c>
      <c r="N5509" s="20">
        <v>17164820</v>
      </c>
      <c r="O5509" s="21">
        <f t="shared" si="258"/>
        <v>24382846.871794868</v>
      </c>
      <c r="P5509" s="22">
        <f t="shared" si="259"/>
        <v>0</v>
      </c>
      <c r="Q5509" s="20">
        <f t="shared" si="260"/>
        <v>8002247.0862470865</v>
      </c>
      <c r="R5509" s="18" t="s">
        <v>3747</v>
      </c>
      <c r="S5509" s="18">
        <v>107</v>
      </c>
    </row>
    <row r="5510" spans="1:19" x14ac:dyDescent="0.25">
      <c r="A5510" s="18" t="s">
        <v>16230</v>
      </c>
      <c r="B5510" s="18" t="s">
        <v>20</v>
      </c>
      <c r="C5510" s="18" t="s">
        <v>21</v>
      </c>
      <c r="D5510" s="18">
        <v>2009</v>
      </c>
      <c r="E5510" s="18">
        <f>VLOOKUP(D5510,'cpi roi'!A:C,2,FALSE)</f>
        <v>214.5</v>
      </c>
      <c r="F5510" s="18" t="s">
        <v>16104</v>
      </c>
      <c r="G5510" s="18">
        <v>7.3</v>
      </c>
      <c r="H5510" s="19">
        <v>107000</v>
      </c>
      <c r="I5510" s="18" t="s">
        <v>16231</v>
      </c>
      <c r="J5510" s="18" t="s">
        <v>16232</v>
      </c>
      <c r="K5510" s="18" t="s">
        <v>16233</v>
      </c>
      <c r="L5510" s="18" t="s">
        <v>34</v>
      </c>
      <c r="M5510" s="20">
        <v>10000000</v>
      </c>
      <c r="N5510" s="20">
        <v>63649529</v>
      </c>
      <c r="O5510" s="21">
        <f t="shared" si="258"/>
        <v>90414971.964102551</v>
      </c>
      <c r="P5510" s="22">
        <f t="shared" si="259"/>
        <v>636.49528999999995</v>
      </c>
      <c r="Q5510" s="20">
        <f t="shared" si="260"/>
        <v>29673440.093240093</v>
      </c>
      <c r="R5510" s="18" t="s">
        <v>14705</v>
      </c>
      <c r="S5510" s="18">
        <v>110</v>
      </c>
    </row>
    <row r="5511" spans="1:19" x14ac:dyDescent="0.25">
      <c r="A5511" s="18" t="s">
        <v>16234</v>
      </c>
      <c r="B5511" s="18" t="s">
        <v>2004</v>
      </c>
      <c r="C5511" s="18" t="s">
        <v>21</v>
      </c>
      <c r="D5511" s="18">
        <v>2009</v>
      </c>
      <c r="E5511" s="18">
        <f>VLOOKUP(D5511,'cpi roi'!A:C,2,FALSE)</f>
        <v>214.5</v>
      </c>
      <c r="F5511" s="18" t="s">
        <v>15698</v>
      </c>
      <c r="G5511" s="18">
        <v>7.1</v>
      </c>
      <c r="H5511" s="19">
        <v>144000</v>
      </c>
      <c r="I5511" s="18" t="s">
        <v>14140</v>
      </c>
      <c r="J5511" s="18" t="s">
        <v>1679</v>
      </c>
      <c r="K5511" s="18" t="s">
        <v>11487</v>
      </c>
      <c r="L5511" s="18" t="s">
        <v>34</v>
      </c>
      <c r="M5511" s="20">
        <v>39000000</v>
      </c>
      <c r="N5511" s="20">
        <v>101344412</v>
      </c>
      <c r="O5511" s="21">
        <f t="shared" si="258"/>
        <v>143961036.53333333</v>
      </c>
      <c r="P5511" s="22">
        <f t="shared" si="259"/>
        <v>259.85746666666665</v>
      </c>
      <c r="Q5511" s="20">
        <f t="shared" si="260"/>
        <v>47246812.121212117</v>
      </c>
      <c r="R5511" s="18" t="s">
        <v>2031</v>
      </c>
      <c r="S5511" s="18">
        <v>107</v>
      </c>
    </row>
    <row r="5512" spans="1:19" x14ac:dyDescent="0.25">
      <c r="A5512" s="18" t="s">
        <v>16235</v>
      </c>
      <c r="B5512" s="18" t="s">
        <v>37</v>
      </c>
      <c r="C5512" s="18" t="s">
        <v>394</v>
      </c>
      <c r="D5512" s="18">
        <v>2009</v>
      </c>
      <c r="E5512" s="18">
        <f>VLOOKUP(D5512,'cpi roi'!A:C,2,FALSE)</f>
        <v>214.5</v>
      </c>
      <c r="F5512" s="18" t="s">
        <v>16067</v>
      </c>
      <c r="G5512" s="18">
        <v>6.9</v>
      </c>
      <c r="H5512" s="19">
        <v>212000</v>
      </c>
      <c r="I5512" s="18" t="s">
        <v>16236</v>
      </c>
      <c r="J5512" s="18" t="s">
        <v>16236</v>
      </c>
      <c r="K5512" s="18" t="s">
        <v>11255</v>
      </c>
      <c r="L5512" s="18" t="s">
        <v>34</v>
      </c>
      <c r="M5512" s="20">
        <v>100000000</v>
      </c>
      <c r="N5512" s="20">
        <v>243006126</v>
      </c>
      <c r="O5512" s="21">
        <f t="shared" si="258"/>
        <v>345193317.44615382</v>
      </c>
      <c r="P5512" s="22">
        <f t="shared" si="259"/>
        <v>243.00612599999999</v>
      </c>
      <c r="Q5512" s="20">
        <f t="shared" si="260"/>
        <v>113289569.23076923</v>
      </c>
      <c r="R5512" s="18" t="s">
        <v>35</v>
      </c>
      <c r="S5512" s="18">
        <v>90</v>
      </c>
    </row>
    <row r="5513" spans="1:19" x14ac:dyDescent="0.25">
      <c r="A5513" s="18" t="s">
        <v>16237</v>
      </c>
      <c r="B5513" s="18" t="s">
        <v>20</v>
      </c>
      <c r="C5513" s="18" t="s">
        <v>21</v>
      </c>
      <c r="D5513" s="18">
        <v>2009</v>
      </c>
      <c r="E5513" s="18">
        <f>VLOOKUP(D5513,'cpi roi'!A:C,2,FALSE)</f>
        <v>214.5</v>
      </c>
      <c r="F5513" s="18" t="s">
        <v>16076</v>
      </c>
      <c r="G5513" s="18">
        <v>6.5</v>
      </c>
      <c r="H5513" s="19">
        <v>69000</v>
      </c>
      <c r="I5513" s="18" t="s">
        <v>4804</v>
      </c>
      <c r="J5513" s="18" t="s">
        <v>4804</v>
      </c>
      <c r="K5513" s="18" t="s">
        <v>10840</v>
      </c>
      <c r="L5513" s="18" t="s">
        <v>34</v>
      </c>
      <c r="M5513" s="20">
        <v>14000000</v>
      </c>
      <c r="N5513" s="20">
        <v>22955544</v>
      </c>
      <c r="O5513" s="21">
        <f t="shared" si="258"/>
        <v>32608644.553846151</v>
      </c>
      <c r="P5513" s="22">
        <f t="shared" si="259"/>
        <v>163.96817142857142</v>
      </c>
      <c r="Q5513" s="20">
        <f t="shared" si="260"/>
        <v>10701885.314685315</v>
      </c>
      <c r="R5513" s="18" t="s">
        <v>15263</v>
      </c>
      <c r="S5513" s="18">
        <v>98</v>
      </c>
    </row>
    <row r="5514" spans="1:19" x14ac:dyDescent="0.25">
      <c r="A5514" s="18" t="s">
        <v>16238</v>
      </c>
      <c r="B5514" s="18" t="s">
        <v>2004</v>
      </c>
      <c r="C5514" s="18" t="s">
        <v>67</v>
      </c>
      <c r="D5514" s="18">
        <v>2009</v>
      </c>
      <c r="E5514" s="18">
        <f>VLOOKUP(D5514,'cpi roi'!A:C,2,FALSE)</f>
        <v>214.5</v>
      </c>
      <c r="F5514" s="18" t="s">
        <v>16136</v>
      </c>
      <c r="G5514" s="18">
        <v>7.3</v>
      </c>
      <c r="H5514" s="19">
        <v>153000</v>
      </c>
      <c r="I5514" s="18" t="s">
        <v>89</v>
      </c>
      <c r="J5514" s="18" t="s">
        <v>16239</v>
      </c>
      <c r="K5514" s="18" t="s">
        <v>5224</v>
      </c>
      <c r="L5514" s="18" t="s">
        <v>34</v>
      </c>
      <c r="M5514" s="20">
        <v>60000000</v>
      </c>
      <c r="N5514" s="20">
        <v>122426792</v>
      </c>
      <c r="O5514" s="21">
        <f t="shared" si="258"/>
        <v>173908827.6102564</v>
      </c>
      <c r="P5514" s="22">
        <f t="shared" si="259"/>
        <v>204.04465333333332</v>
      </c>
      <c r="Q5514" s="20">
        <f t="shared" si="260"/>
        <v>57075427.505827509</v>
      </c>
      <c r="R5514" s="18" t="s">
        <v>27</v>
      </c>
      <c r="S5514" s="18">
        <v>134</v>
      </c>
    </row>
    <row r="5515" spans="1:19" x14ac:dyDescent="0.25">
      <c r="A5515" s="18" t="s">
        <v>16240</v>
      </c>
      <c r="B5515" s="18" t="s">
        <v>20</v>
      </c>
      <c r="C5515" s="18" t="s">
        <v>108</v>
      </c>
      <c r="D5515" s="18">
        <v>2009</v>
      </c>
      <c r="E5515" s="18">
        <f>VLOOKUP(D5515,'cpi roi'!A:C,2,FALSE)</f>
        <v>214.5</v>
      </c>
      <c r="F5515" s="18" t="s">
        <v>16241</v>
      </c>
      <c r="G5515" s="18">
        <v>7.8</v>
      </c>
      <c r="H5515" s="19">
        <v>56000</v>
      </c>
      <c r="I5515" s="18" t="s">
        <v>12947</v>
      </c>
      <c r="J5515" s="18" t="s">
        <v>12947</v>
      </c>
      <c r="K5515" s="18" t="s">
        <v>16242</v>
      </c>
      <c r="L5515" s="18" t="s">
        <v>925</v>
      </c>
      <c r="M5515" s="20">
        <v>5000000</v>
      </c>
      <c r="N5515" s="20">
        <v>17203507</v>
      </c>
      <c r="O5515" s="21">
        <f t="shared" si="258"/>
        <v>24437802.251282047</v>
      </c>
      <c r="P5515" s="22">
        <f t="shared" si="259"/>
        <v>344.07013999999998</v>
      </c>
      <c r="Q5515" s="20">
        <f t="shared" si="260"/>
        <v>8020282.9836829836</v>
      </c>
      <c r="R5515" s="18" t="s">
        <v>12593</v>
      </c>
      <c r="S5515" s="18">
        <v>129</v>
      </c>
    </row>
    <row r="5516" spans="1:19" x14ac:dyDescent="0.25">
      <c r="A5516" s="18" t="s">
        <v>16243</v>
      </c>
      <c r="B5516" s="18" t="s">
        <v>20</v>
      </c>
      <c r="C5516" s="18" t="s">
        <v>45</v>
      </c>
      <c r="D5516" s="18">
        <v>2009</v>
      </c>
      <c r="E5516" s="18">
        <f>VLOOKUP(D5516,'cpi roi'!A:C,2,FALSE)</f>
        <v>214.5</v>
      </c>
      <c r="F5516" s="18" t="s">
        <v>16114</v>
      </c>
      <c r="G5516" s="18">
        <v>6.4</v>
      </c>
      <c r="H5516" s="19">
        <v>209000</v>
      </c>
      <c r="I5516" s="18" t="s">
        <v>11826</v>
      </c>
      <c r="J5516" s="18" t="s">
        <v>16244</v>
      </c>
      <c r="K5516" s="18" t="s">
        <v>15665</v>
      </c>
      <c r="L5516" s="18" t="s">
        <v>34</v>
      </c>
      <c r="M5516" s="20">
        <v>38000000</v>
      </c>
      <c r="N5516" s="20">
        <v>321682600</v>
      </c>
      <c r="O5516" s="21">
        <f t="shared" si="258"/>
        <v>456954257.43589741</v>
      </c>
      <c r="P5516" s="22">
        <f t="shared" si="259"/>
        <v>846.53315789473686</v>
      </c>
      <c r="Q5516" s="20">
        <f t="shared" si="260"/>
        <v>149968578.08857808</v>
      </c>
      <c r="R5516" s="18" t="s">
        <v>35</v>
      </c>
      <c r="S5516" s="18">
        <v>96</v>
      </c>
    </row>
    <row r="5517" spans="1:19" x14ac:dyDescent="0.25">
      <c r="A5517" s="18" t="s">
        <v>16245</v>
      </c>
      <c r="B5517" s="18" t="s">
        <v>2004</v>
      </c>
      <c r="C5517" s="18" t="s">
        <v>45</v>
      </c>
      <c r="D5517" s="18">
        <v>2009</v>
      </c>
      <c r="E5517" s="18">
        <f>VLOOKUP(D5517,'cpi roi'!A:C,2,FALSE)</f>
        <v>214.5</v>
      </c>
      <c r="F5517" s="18" t="s">
        <v>16091</v>
      </c>
      <c r="G5517" s="18">
        <v>6.4</v>
      </c>
      <c r="H5517" s="19">
        <v>133000</v>
      </c>
      <c r="I5517" s="18" t="s">
        <v>15742</v>
      </c>
      <c r="J5517" s="18" t="s">
        <v>15742</v>
      </c>
      <c r="K5517" s="18" t="s">
        <v>15742</v>
      </c>
      <c r="L5517" s="18" t="s">
        <v>34</v>
      </c>
      <c r="M5517" s="20">
        <v>18500000</v>
      </c>
      <c r="N5517" s="20">
        <v>32406507</v>
      </c>
      <c r="O5517" s="21">
        <f t="shared" si="258"/>
        <v>46033858.661538459</v>
      </c>
      <c r="P5517" s="22">
        <f t="shared" si="259"/>
        <v>175.17030810810809</v>
      </c>
      <c r="Q5517" s="20">
        <f t="shared" si="260"/>
        <v>15107928.671328671</v>
      </c>
      <c r="R5517" s="18" t="s">
        <v>27</v>
      </c>
      <c r="S5517" s="18">
        <v>100</v>
      </c>
    </row>
    <row r="5518" spans="1:19" x14ac:dyDescent="0.25">
      <c r="A5518" s="18" t="s">
        <v>16246</v>
      </c>
      <c r="B5518" s="18" t="s">
        <v>2004</v>
      </c>
      <c r="C5518" s="18" t="s">
        <v>56</v>
      </c>
      <c r="D5518" s="18">
        <v>2009</v>
      </c>
      <c r="E5518" s="18">
        <f>VLOOKUP(D5518,'cpi roi'!A:C,2,FALSE)</f>
        <v>214.5</v>
      </c>
      <c r="F5518" s="18" t="s">
        <v>16247</v>
      </c>
      <c r="G5518" s="18">
        <v>5.9</v>
      </c>
      <c r="H5518" s="19">
        <v>75000</v>
      </c>
      <c r="I5518" s="18" t="s">
        <v>16248</v>
      </c>
      <c r="J5518" s="18" t="s">
        <v>16248</v>
      </c>
      <c r="K5518" s="18" t="s">
        <v>10840</v>
      </c>
      <c r="L5518" s="18" t="s">
        <v>34</v>
      </c>
      <c r="M5518" s="20">
        <v>10000000</v>
      </c>
      <c r="N5518" s="20">
        <v>47719794</v>
      </c>
      <c r="O5518" s="21">
        <f t="shared" si="258"/>
        <v>67786579.169230759</v>
      </c>
      <c r="P5518" s="22">
        <f t="shared" si="259"/>
        <v>477.19794000000002</v>
      </c>
      <c r="Q5518" s="20">
        <f t="shared" si="260"/>
        <v>22246990.209790211</v>
      </c>
      <c r="R5518" s="18" t="s">
        <v>65</v>
      </c>
      <c r="S5518" s="18">
        <v>98</v>
      </c>
    </row>
    <row r="5519" spans="1:19" x14ac:dyDescent="0.25">
      <c r="A5519" s="18" t="s">
        <v>16249</v>
      </c>
      <c r="B5519" s="18" t="s">
        <v>20</v>
      </c>
      <c r="C5519" s="18" t="s">
        <v>45</v>
      </c>
      <c r="D5519" s="18">
        <v>2009</v>
      </c>
      <c r="E5519" s="18">
        <f>VLOOKUP(D5519,'cpi roi'!A:C,2,FALSE)</f>
        <v>214.5</v>
      </c>
      <c r="F5519" s="18" t="s">
        <v>16247</v>
      </c>
      <c r="G5519" s="18">
        <v>7.1</v>
      </c>
      <c r="H5519" s="19">
        <v>137000</v>
      </c>
      <c r="I5519" s="18" t="s">
        <v>2927</v>
      </c>
      <c r="J5519" s="18" t="s">
        <v>2099</v>
      </c>
      <c r="K5519" s="18" t="s">
        <v>16250</v>
      </c>
      <c r="L5519" s="18" t="s">
        <v>26</v>
      </c>
      <c r="M5519" s="20">
        <v>7000000</v>
      </c>
      <c r="N5519" s="20">
        <v>31430334</v>
      </c>
      <c r="O5519" s="21">
        <f t="shared" si="258"/>
        <v>44647192.399999999</v>
      </c>
      <c r="P5519" s="22">
        <f t="shared" si="259"/>
        <v>449.00477142857147</v>
      </c>
      <c r="Q5519" s="20">
        <f t="shared" si="260"/>
        <v>14652836.363636363</v>
      </c>
      <c r="R5519" s="18" t="s">
        <v>12698</v>
      </c>
      <c r="S5519" s="18">
        <v>106</v>
      </c>
    </row>
    <row r="5520" spans="1:19" x14ac:dyDescent="0.25">
      <c r="A5520" s="18" t="s">
        <v>16251</v>
      </c>
      <c r="B5520" s="18" t="s">
        <v>20</v>
      </c>
      <c r="C5520" s="18" t="s">
        <v>45</v>
      </c>
      <c r="D5520" s="18">
        <v>2009</v>
      </c>
      <c r="E5520" s="18">
        <f>VLOOKUP(D5520,'cpi roi'!A:C,2,FALSE)</f>
        <v>214.5</v>
      </c>
      <c r="F5520" s="18" t="s">
        <v>16222</v>
      </c>
      <c r="G5520" s="18">
        <v>6.1</v>
      </c>
      <c r="H5520" s="19">
        <v>46000</v>
      </c>
      <c r="I5520" s="18" t="s">
        <v>9165</v>
      </c>
      <c r="J5520" s="18" t="s">
        <v>9165</v>
      </c>
      <c r="K5520" s="18" t="s">
        <v>4026</v>
      </c>
      <c r="L5520" s="18" t="s">
        <v>34</v>
      </c>
      <c r="M5520" s="20">
        <v>8000000</v>
      </c>
      <c r="N5520" s="20">
        <v>10848783</v>
      </c>
      <c r="O5520" s="21">
        <f t="shared" si="258"/>
        <v>15410835.338461537</v>
      </c>
      <c r="P5520" s="22">
        <f t="shared" si="259"/>
        <v>135.60978749999998</v>
      </c>
      <c r="Q5520" s="20">
        <f t="shared" si="260"/>
        <v>5057707.692307692</v>
      </c>
      <c r="R5520" s="18" t="s">
        <v>16252</v>
      </c>
      <c r="S5520" s="18">
        <v>92</v>
      </c>
    </row>
    <row r="5521" spans="1:19" x14ac:dyDescent="0.25">
      <c r="A5521" s="18" t="s">
        <v>16253</v>
      </c>
      <c r="B5521" s="18" t="s">
        <v>20</v>
      </c>
      <c r="C5521" s="18" t="s">
        <v>56</v>
      </c>
      <c r="D5521" s="18">
        <v>2009</v>
      </c>
      <c r="E5521" s="18">
        <f>VLOOKUP(D5521,'cpi roi'!A:C,2,FALSE)</f>
        <v>214.5</v>
      </c>
      <c r="F5521" s="18" t="s">
        <v>15602</v>
      </c>
      <c r="G5521" s="18">
        <v>6.4</v>
      </c>
      <c r="H5521" s="19">
        <v>61000</v>
      </c>
      <c r="I5521" s="18" t="s">
        <v>16254</v>
      </c>
      <c r="J5521" s="18" t="s">
        <v>14321</v>
      </c>
      <c r="K5521" s="18" t="s">
        <v>16255</v>
      </c>
      <c r="L5521" s="18" t="s">
        <v>34</v>
      </c>
      <c r="M5521" s="20">
        <v>6000000</v>
      </c>
      <c r="N5521" s="20">
        <v>10234475</v>
      </c>
      <c r="O5521" s="21">
        <f t="shared" si="258"/>
        <v>14538202.948717946</v>
      </c>
      <c r="P5521" s="22">
        <f t="shared" si="259"/>
        <v>170.57458333333332</v>
      </c>
      <c r="Q5521" s="20">
        <f t="shared" si="260"/>
        <v>4771317.0163170164</v>
      </c>
      <c r="R5521" s="18" t="s">
        <v>16256</v>
      </c>
      <c r="S5521" s="18">
        <v>90</v>
      </c>
    </row>
    <row r="5522" spans="1:19" x14ac:dyDescent="0.25">
      <c r="A5522" s="18" t="s">
        <v>16257</v>
      </c>
      <c r="B5522" s="18" t="s">
        <v>20</v>
      </c>
      <c r="C5522" s="18" t="s">
        <v>38</v>
      </c>
      <c r="D5522" s="18">
        <v>2009</v>
      </c>
      <c r="E5522" s="18">
        <f>VLOOKUP(D5522,'cpi roi'!A:C,2,FALSE)</f>
        <v>214.5</v>
      </c>
      <c r="F5522" s="18" t="s">
        <v>16111</v>
      </c>
      <c r="G5522" s="18">
        <v>6.3</v>
      </c>
      <c r="H5522" s="19">
        <v>70000</v>
      </c>
      <c r="I5522" s="18" t="s">
        <v>14022</v>
      </c>
      <c r="J5522" s="18" t="s">
        <v>16258</v>
      </c>
      <c r="K5522" s="18" t="s">
        <v>16259</v>
      </c>
      <c r="L5522" s="18" t="s">
        <v>5820</v>
      </c>
      <c r="M5522" s="20">
        <v>40000000</v>
      </c>
      <c r="N5522" s="20">
        <v>61601280</v>
      </c>
      <c r="O5522" s="21">
        <f t="shared" si="258"/>
        <v>87505407.999999985</v>
      </c>
      <c r="P5522" s="22">
        <f t="shared" si="259"/>
        <v>154.00319999999999</v>
      </c>
      <c r="Q5522" s="20">
        <f t="shared" si="260"/>
        <v>28718545.454545453</v>
      </c>
      <c r="R5522" s="18" t="s">
        <v>27</v>
      </c>
      <c r="S5522" s="18">
        <v>99</v>
      </c>
    </row>
    <row r="5523" spans="1:19" x14ac:dyDescent="0.25">
      <c r="A5523" s="18" t="s">
        <v>16260</v>
      </c>
      <c r="B5523" s="18" t="s">
        <v>20</v>
      </c>
      <c r="C5523" s="18" t="s">
        <v>45</v>
      </c>
      <c r="D5523" s="18">
        <v>2009</v>
      </c>
      <c r="E5523" s="18">
        <f>VLOOKUP(D5523,'cpi roi'!A:C,2,FALSE)</f>
        <v>214.5</v>
      </c>
      <c r="F5523" s="18" t="s">
        <v>16247</v>
      </c>
      <c r="G5523" s="18">
        <v>6.2</v>
      </c>
      <c r="H5523" s="19">
        <v>129000</v>
      </c>
      <c r="I5523" s="18" t="s">
        <v>16261</v>
      </c>
      <c r="J5523" s="18" t="s">
        <v>16262</v>
      </c>
      <c r="K5523" s="18" t="s">
        <v>9007</v>
      </c>
      <c r="L5523" s="18" t="s">
        <v>34</v>
      </c>
      <c r="M5523" s="20">
        <v>25000000</v>
      </c>
      <c r="N5523" s="20">
        <v>69095771</v>
      </c>
      <c r="O5523" s="21">
        <f t="shared" si="258"/>
        <v>98151428.548717931</v>
      </c>
      <c r="P5523" s="22">
        <f t="shared" si="259"/>
        <v>276.383084</v>
      </c>
      <c r="Q5523" s="20">
        <f t="shared" si="260"/>
        <v>32212480.652680654</v>
      </c>
      <c r="R5523" s="18" t="s">
        <v>6567</v>
      </c>
      <c r="S5523" s="18">
        <v>94</v>
      </c>
    </row>
    <row r="5524" spans="1:19" x14ac:dyDescent="0.25">
      <c r="A5524" s="18" t="s">
        <v>16263</v>
      </c>
      <c r="B5524" s="18" t="s">
        <v>2004</v>
      </c>
      <c r="C5524" s="18" t="s">
        <v>38</v>
      </c>
      <c r="D5524" s="18">
        <v>2009</v>
      </c>
      <c r="E5524" s="18">
        <f>VLOOKUP(D5524,'cpi roi'!A:C,2,FALSE)</f>
        <v>214.5</v>
      </c>
      <c r="F5524" s="18" t="s">
        <v>16078</v>
      </c>
      <c r="G5524" s="18">
        <v>5.3</v>
      </c>
      <c r="H5524" s="19">
        <v>68000</v>
      </c>
      <c r="I5524" s="18" t="s">
        <v>8546</v>
      </c>
      <c r="J5524" s="18" t="s">
        <v>16264</v>
      </c>
      <c r="K5524" s="18" t="s">
        <v>13047</v>
      </c>
      <c r="L5524" s="18" t="s">
        <v>34</v>
      </c>
      <c r="M5524" s="20">
        <v>100000000</v>
      </c>
      <c r="N5524" s="20">
        <v>68777554</v>
      </c>
      <c r="O5524" s="21">
        <f t="shared" si="258"/>
        <v>97699397.220512807</v>
      </c>
      <c r="P5524" s="22">
        <f t="shared" si="259"/>
        <v>68.777553999999995</v>
      </c>
      <c r="Q5524" s="20">
        <f t="shared" si="260"/>
        <v>32064127.738927737</v>
      </c>
      <c r="R5524" s="18" t="s">
        <v>65</v>
      </c>
      <c r="S5524" s="18">
        <v>102</v>
      </c>
    </row>
    <row r="5525" spans="1:19" x14ac:dyDescent="0.25">
      <c r="A5525" s="18" t="s">
        <v>16265</v>
      </c>
      <c r="B5525" s="18" t="s">
        <v>20</v>
      </c>
      <c r="C5525" s="18" t="s">
        <v>21</v>
      </c>
      <c r="D5525" s="18">
        <v>2009</v>
      </c>
      <c r="E5525" s="18">
        <f>VLOOKUP(D5525,'cpi roi'!A:C,2,FALSE)</f>
        <v>214.5</v>
      </c>
      <c r="F5525" s="18" t="s">
        <v>16266</v>
      </c>
      <c r="G5525" s="18">
        <v>7.5</v>
      </c>
      <c r="H5525" s="19">
        <v>108000</v>
      </c>
      <c r="I5525" s="18" t="s">
        <v>16267</v>
      </c>
      <c r="J5525" s="18" t="s">
        <v>16268</v>
      </c>
      <c r="K5525" s="18" t="s">
        <v>4204</v>
      </c>
      <c r="L5525" s="18" t="s">
        <v>34</v>
      </c>
      <c r="M5525" s="20">
        <v>7000000</v>
      </c>
      <c r="N5525" s="20">
        <v>24964890</v>
      </c>
      <c r="O5525" s="21">
        <f t="shared" si="258"/>
        <v>35462946.307692304</v>
      </c>
      <c r="P5525" s="22">
        <f t="shared" si="259"/>
        <v>356.64128571428574</v>
      </c>
      <c r="Q5525" s="20">
        <f t="shared" si="260"/>
        <v>11638643.356643356</v>
      </c>
      <c r="R5525" s="18" t="s">
        <v>16269</v>
      </c>
      <c r="S5525" s="18">
        <v>99</v>
      </c>
    </row>
    <row r="5526" spans="1:19" x14ac:dyDescent="0.25">
      <c r="A5526" s="18" t="s">
        <v>16270</v>
      </c>
      <c r="B5526" s="18" t="s">
        <v>2711</v>
      </c>
      <c r="C5526" s="18" t="s">
        <v>21</v>
      </c>
      <c r="D5526" s="18">
        <v>2009</v>
      </c>
      <c r="E5526" s="18">
        <f>VLOOKUP(D5526,'cpi roi'!A:C,2,FALSE)</f>
        <v>214.5</v>
      </c>
      <c r="F5526" s="18" t="s">
        <v>16271</v>
      </c>
      <c r="G5526" s="18">
        <v>5.0999999999999996</v>
      </c>
      <c r="H5526" s="19">
        <v>1600</v>
      </c>
      <c r="I5526" s="18" t="s">
        <v>16272</v>
      </c>
      <c r="J5526" s="18" t="s">
        <v>16272</v>
      </c>
      <c r="K5526" s="18" t="s">
        <v>16273</v>
      </c>
      <c r="L5526" s="18" t="s">
        <v>34</v>
      </c>
      <c r="M5526" s="20">
        <v>0</v>
      </c>
      <c r="N5526" s="20">
        <v>1808</v>
      </c>
      <c r="O5526" s="21">
        <f t="shared" si="258"/>
        <v>2568.2871794871794</v>
      </c>
      <c r="P5526" s="22">
        <f t="shared" si="259"/>
        <v>0</v>
      </c>
      <c r="Q5526" s="20">
        <f t="shared" si="260"/>
        <v>842.89044289044284</v>
      </c>
      <c r="R5526" s="18" t="s">
        <v>16274</v>
      </c>
      <c r="S5526" s="18">
        <v>99</v>
      </c>
    </row>
    <row r="5527" spans="1:19" x14ac:dyDescent="0.25">
      <c r="A5527" s="18" t="s">
        <v>16275</v>
      </c>
      <c r="B5527" s="18" t="s">
        <v>20</v>
      </c>
      <c r="C5527" s="18" t="s">
        <v>45</v>
      </c>
      <c r="D5527" s="18">
        <v>2009</v>
      </c>
      <c r="E5527" s="18">
        <f>VLOOKUP(D5527,'cpi roi'!A:C,2,FALSE)</f>
        <v>214.5</v>
      </c>
      <c r="F5527" s="18" t="s">
        <v>16086</v>
      </c>
      <c r="G5527" s="18">
        <v>7.4</v>
      </c>
      <c r="H5527" s="19">
        <v>108000</v>
      </c>
      <c r="I5527" s="18" t="s">
        <v>5450</v>
      </c>
      <c r="J5527" s="18" t="s">
        <v>5450</v>
      </c>
      <c r="K5527" s="18" t="s">
        <v>11697</v>
      </c>
      <c r="L5527" s="18" t="s">
        <v>26</v>
      </c>
      <c r="M5527" s="20">
        <v>50000000</v>
      </c>
      <c r="N5527" s="20">
        <v>36348784</v>
      </c>
      <c r="O5527" s="21">
        <f t="shared" si="258"/>
        <v>51633913.682051279</v>
      </c>
      <c r="P5527" s="22">
        <f t="shared" si="259"/>
        <v>72.697568000000004</v>
      </c>
      <c r="Q5527" s="20">
        <f t="shared" si="260"/>
        <v>16945820.046620045</v>
      </c>
      <c r="R5527" s="18" t="s">
        <v>65</v>
      </c>
      <c r="S5527" s="18">
        <v>117</v>
      </c>
    </row>
    <row r="5528" spans="1:19" x14ac:dyDescent="0.25">
      <c r="A5528" s="18" t="s">
        <v>16276</v>
      </c>
      <c r="B5528" s="18" t="s">
        <v>37</v>
      </c>
      <c r="C5528" s="18" t="s">
        <v>38</v>
      </c>
      <c r="D5528" s="18">
        <v>2009</v>
      </c>
      <c r="E5528" s="18">
        <f>VLOOKUP(D5528,'cpi roi'!A:C,2,FALSE)</f>
        <v>214.5</v>
      </c>
      <c r="F5528" s="18" t="s">
        <v>15894</v>
      </c>
      <c r="G5528" s="18">
        <v>2.5</v>
      </c>
      <c r="H5528" s="19">
        <v>71000</v>
      </c>
      <c r="I5528" s="18" t="s">
        <v>11307</v>
      </c>
      <c r="J5528" s="18" t="s">
        <v>10352</v>
      </c>
      <c r="K5528" s="18" t="s">
        <v>15426</v>
      </c>
      <c r="L5528" s="18" t="s">
        <v>34</v>
      </c>
      <c r="M5528" s="20">
        <v>30000000</v>
      </c>
      <c r="N5528" s="20">
        <v>55720772</v>
      </c>
      <c r="O5528" s="21">
        <f t="shared" si="258"/>
        <v>79152070.99487178</v>
      </c>
      <c r="P5528" s="22">
        <f t="shared" si="259"/>
        <v>185.73590666666666</v>
      </c>
      <c r="Q5528" s="20">
        <f t="shared" si="260"/>
        <v>25977049.883449882</v>
      </c>
      <c r="R5528" s="18" t="s">
        <v>184</v>
      </c>
      <c r="S5528" s="18">
        <v>85</v>
      </c>
    </row>
    <row r="5529" spans="1:19" x14ac:dyDescent="0.25">
      <c r="A5529" s="18" t="s">
        <v>16277</v>
      </c>
      <c r="B5529" s="18" t="s">
        <v>20</v>
      </c>
      <c r="C5529" s="18" t="s">
        <v>45</v>
      </c>
      <c r="D5529" s="18">
        <v>2009</v>
      </c>
      <c r="E5529" s="18">
        <f>VLOOKUP(D5529,'cpi roi'!A:C,2,FALSE)</f>
        <v>214.5</v>
      </c>
      <c r="F5529" s="18" t="s">
        <v>16278</v>
      </c>
      <c r="G5529" s="18">
        <v>5.8</v>
      </c>
      <c r="H5529" s="19">
        <v>39000</v>
      </c>
      <c r="I5529" s="18" t="s">
        <v>13231</v>
      </c>
      <c r="J5529" s="18" t="s">
        <v>16279</v>
      </c>
      <c r="K5529" s="18" t="s">
        <v>11333</v>
      </c>
      <c r="L5529" s="18" t="s">
        <v>34</v>
      </c>
      <c r="M5529" s="20">
        <v>0</v>
      </c>
      <c r="N5529" s="20">
        <v>12035862</v>
      </c>
      <c r="O5529" s="21">
        <f t="shared" si="258"/>
        <v>17097096.276923075</v>
      </c>
      <c r="P5529" s="22">
        <f t="shared" si="259"/>
        <v>0</v>
      </c>
      <c r="Q5529" s="20">
        <f t="shared" si="260"/>
        <v>5611124.4755244758</v>
      </c>
      <c r="R5529" s="18" t="s">
        <v>16280</v>
      </c>
      <c r="S5529" s="18">
        <v>97</v>
      </c>
    </row>
    <row r="5530" spans="1:19" x14ac:dyDescent="0.25">
      <c r="A5530" s="18" t="s">
        <v>16281</v>
      </c>
      <c r="B5530" s="18" t="s">
        <v>20</v>
      </c>
      <c r="C5530" s="18" t="s">
        <v>56</v>
      </c>
      <c r="D5530" s="18">
        <v>2009</v>
      </c>
      <c r="E5530" s="18">
        <f>VLOOKUP(D5530,'cpi roi'!A:C,2,FALSE)</f>
        <v>214.5</v>
      </c>
      <c r="F5530" s="18" t="s">
        <v>16282</v>
      </c>
      <c r="G5530" s="18">
        <v>6.2</v>
      </c>
      <c r="H5530" s="19">
        <v>81000</v>
      </c>
      <c r="I5530" s="18" t="s">
        <v>16191</v>
      </c>
      <c r="J5530" s="18" t="s">
        <v>16283</v>
      </c>
      <c r="K5530" s="18" t="s">
        <v>8031</v>
      </c>
      <c r="L5530" s="18" t="s">
        <v>34</v>
      </c>
      <c r="M5530" s="20">
        <v>26000000</v>
      </c>
      <c r="N5530" s="20">
        <v>28190603</v>
      </c>
      <c r="O5530" s="21">
        <f t="shared" si="258"/>
        <v>40045112.979487173</v>
      </c>
      <c r="P5530" s="22">
        <f t="shared" si="259"/>
        <v>108.42539615384614</v>
      </c>
      <c r="Q5530" s="20">
        <f t="shared" si="260"/>
        <v>13142472.261072261</v>
      </c>
      <c r="R5530" s="18" t="s">
        <v>15018</v>
      </c>
      <c r="S5530" s="18">
        <v>109</v>
      </c>
    </row>
    <row r="5531" spans="1:19" x14ac:dyDescent="0.25">
      <c r="A5531" s="18" t="s">
        <v>16284</v>
      </c>
      <c r="B5531" s="18" t="s">
        <v>20</v>
      </c>
      <c r="C5531" s="18" t="s">
        <v>38</v>
      </c>
      <c r="D5531" s="18">
        <v>2009</v>
      </c>
      <c r="E5531" s="18">
        <f>VLOOKUP(D5531,'cpi roi'!A:C,2,FALSE)</f>
        <v>214.5</v>
      </c>
      <c r="F5531" s="18" t="s">
        <v>16285</v>
      </c>
      <c r="G5531" s="18">
        <v>6.4</v>
      </c>
      <c r="H5531" s="19">
        <v>189000</v>
      </c>
      <c r="I5531" s="18" t="s">
        <v>1564</v>
      </c>
      <c r="J5531" s="18" t="s">
        <v>9671</v>
      </c>
      <c r="K5531" s="18" t="s">
        <v>4128</v>
      </c>
      <c r="L5531" s="18" t="s">
        <v>34</v>
      </c>
      <c r="M5531" s="20">
        <v>100000000</v>
      </c>
      <c r="N5531" s="20">
        <v>150166126</v>
      </c>
      <c r="O5531" s="21">
        <f t="shared" si="258"/>
        <v>213312907.18974358</v>
      </c>
      <c r="P5531" s="22">
        <f t="shared" si="259"/>
        <v>150.16612600000002</v>
      </c>
      <c r="Q5531" s="20">
        <f t="shared" si="260"/>
        <v>70007517.948717952</v>
      </c>
      <c r="R5531" s="18" t="s">
        <v>35</v>
      </c>
      <c r="S5531" s="18">
        <v>106</v>
      </c>
    </row>
    <row r="5532" spans="1:19" x14ac:dyDescent="0.25">
      <c r="A5532" s="18" t="s">
        <v>16286</v>
      </c>
      <c r="B5532" s="18" t="s">
        <v>20</v>
      </c>
      <c r="C5532" s="18" t="s">
        <v>45</v>
      </c>
      <c r="D5532" s="18">
        <v>2009</v>
      </c>
      <c r="E5532" s="18">
        <f>VLOOKUP(D5532,'cpi roi'!A:C,2,FALSE)</f>
        <v>214.5</v>
      </c>
      <c r="F5532" s="18" t="s">
        <v>16098</v>
      </c>
      <c r="G5532" s="18">
        <v>6.5</v>
      </c>
      <c r="H5532" s="19">
        <v>88000</v>
      </c>
      <c r="I5532" s="18" t="s">
        <v>218</v>
      </c>
      <c r="J5532" s="18" t="s">
        <v>218</v>
      </c>
      <c r="K5532" s="18" t="s">
        <v>752</v>
      </c>
      <c r="L5532" s="18" t="s">
        <v>34</v>
      </c>
      <c r="M5532" s="20">
        <v>85000000</v>
      </c>
      <c r="N5532" s="20">
        <v>219103655</v>
      </c>
      <c r="O5532" s="21">
        <f t="shared" si="258"/>
        <v>311239550.94871789</v>
      </c>
      <c r="P5532" s="22">
        <f t="shared" si="259"/>
        <v>257.76900588235293</v>
      </c>
      <c r="Q5532" s="20">
        <f t="shared" si="260"/>
        <v>102146226.1072261</v>
      </c>
      <c r="R5532" s="18" t="s">
        <v>65</v>
      </c>
      <c r="S5532" s="18">
        <v>120</v>
      </c>
    </row>
    <row r="5533" spans="1:19" x14ac:dyDescent="0.25">
      <c r="A5533" s="18" t="s">
        <v>594</v>
      </c>
      <c r="B5533" s="18" t="s">
        <v>20</v>
      </c>
      <c r="C5533" s="18" t="s">
        <v>56</v>
      </c>
      <c r="D5533" s="18">
        <v>2009</v>
      </c>
      <c r="E5533" s="18">
        <f>VLOOKUP(D5533,'cpi roi'!A:C,2,FALSE)</f>
        <v>214.5</v>
      </c>
      <c r="F5533" s="18" t="s">
        <v>16287</v>
      </c>
      <c r="G5533" s="18">
        <v>4.8</v>
      </c>
      <c r="H5533" s="19">
        <v>50000</v>
      </c>
      <c r="I5533" s="18" t="s">
        <v>13005</v>
      </c>
      <c r="J5533" s="18" t="s">
        <v>13005</v>
      </c>
      <c r="K5533" s="18" t="s">
        <v>15097</v>
      </c>
      <c r="L5533" s="18" t="s">
        <v>34</v>
      </c>
      <c r="M5533" s="20">
        <v>15000000</v>
      </c>
      <c r="N5533" s="20">
        <v>39421467</v>
      </c>
      <c r="O5533" s="21">
        <f t="shared" si="258"/>
        <v>55998699.276923068</v>
      </c>
      <c r="P5533" s="22">
        <f t="shared" si="259"/>
        <v>262.80977999999999</v>
      </c>
      <c r="Q5533" s="20">
        <f t="shared" si="260"/>
        <v>18378306.293706294</v>
      </c>
      <c r="R5533" s="18" t="s">
        <v>8990</v>
      </c>
      <c r="S5533" s="18">
        <v>105</v>
      </c>
    </row>
    <row r="5534" spans="1:19" x14ac:dyDescent="0.25">
      <c r="A5534" s="18" t="s">
        <v>16288</v>
      </c>
      <c r="B5534" s="18" t="s">
        <v>20</v>
      </c>
      <c r="C5534" s="18" t="s">
        <v>38</v>
      </c>
      <c r="D5534" s="18">
        <v>2009</v>
      </c>
      <c r="E5534" s="18">
        <f>VLOOKUP(D5534,'cpi roi'!A:C,2,FALSE)</f>
        <v>214.5</v>
      </c>
      <c r="F5534" s="18" t="s">
        <v>16287</v>
      </c>
      <c r="G5534" s="18">
        <v>5.2</v>
      </c>
      <c r="H5534" s="19">
        <v>99000</v>
      </c>
      <c r="I5534" s="18" t="s">
        <v>9319</v>
      </c>
      <c r="J5534" s="18" t="s">
        <v>13528</v>
      </c>
      <c r="K5534" s="18" t="s">
        <v>16289</v>
      </c>
      <c r="L5534" s="18" t="s">
        <v>34</v>
      </c>
      <c r="M5534" s="20">
        <v>40000000</v>
      </c>
      <c r="N5534" s="20">
        <v>186167139</v>
      </c>
      <c r="O5534" s="21">
        <f t="shared" si="258"/>
        <v>264452807.70769227</v>
      </c>
      <c r="P5534" s="22">
        <f t="shared" si="259"/>
        <v>465.41784749999999</v>
      </c>
      <c r="Q5534" s="20">
        <f t="shared" si="260"/>
        <v>86791206.993006989</v>
      </c>
      <c r="R5534" s="18" t="s">
        <v>2031</v>
      </c>
      <c r="S5534" s="18">
        <v>82</v>
      </c>
    </row>
    <row r="5535" spans="1:19" x14ac:dyDescent="0.25">
      <c r="A5535" s="18" t="s">
        <v>16290</v>
      </c>
      <c r="B5535" s="18" t="s">
        <v>20</v>
      </c>
      <c r="C5535" s="18" t="s">
        <v>21</v>
      </c>
      <c r="D5535" s="18">
        <v>2009</v>
      </c>
      <c r="E5535" s="18">
        <f>VLOOKUP(D5535,'cpi roi'!A:C,2,FALSE)</f>
        <v>214.5</v>
      </c>
      <c r="F5535" s="18" t="s">
        <v>16291</v>
      </c>
      <c r="G5535" s="18">
        <v>6.3</v>
      </c>
      <c r="H5535" s="19">
        <v>71000</v>
      </c>
      <c r="I5535" s="18" t="s">
        <v>6612</v>
      </c>
      <c r="J5535" s="18" t="s">
        <v>12414</v>
      </c>
      <c r="K5535" s="18" t="s">
        <v>8770</v>
      </c>
      <c r="L5535" s="18" t="s">
        <v>34</v>
      </c>
      <c r="M5535" s="20">
        <v>14000000</v>
      </c>
      <c r="N5535" s="20">
        <v>13657649</v>
      </c>
      <c r="O5535" s="21">
        <f t="shared" si="258"/>
        <v>19400865.502564099</v>
      </c>
      <c r="P5535" s="22">
        <f t="shared" si="259"/>
        <v>97.554635714285709</v>
      </c>
      <c r="Q5535" s="20">
        <f t="shared" si="260"/>
        <v>6367202.3310023313</v>
      </c>
      <c r="R5535" s="18" t="s">
        <v>6858</v>
      </c>
      <c r="S5535" s="18">
        <v>96</v>
      </c>
    </row>
    <row r="5536" spans="1:19" x14ac:dyDescent="0.25">
      <c r="A5536" s="18" t="s">
        <v>16292</v>
      </c>
      <c r="B5536" s="18" t="s">
        <v>20</v>
      </c>
      <c r="C5536" s="18" t="s">
        <v>29</v>
      </c>
      <c r="D5536" s="18">
        <v>2009</v>
      </c>
      <c r="E5536" s="18">
        <f>VLOOKUP(D5536,'cpi roi'!A:C,2,FALSE)</f>
        <v>214.5</v>
      </c>
      <c r="F5536" s="18" t="s">
        <v>16293</v>
      </c>
      <c r="G5536" s="18">
        <v>7.2</v>
      </c>
      <c r="H5536" s="19">
        <v>67000</v>
      </c>
      <c r="I5536" s="18" t="s">
        <v>9732</v>
      </c>
      <c r="J5536" s="18" t="s">
        <v>9732</v>
      </c>
      <c r="K5536" s="18" t="s">
        <v>10031</v>
      </c>
      <c r="L5536" s="18" t="s">
        <v>1116</v>
      </c>
      <c r="M5536" s="20">
        <v>70000000</v>
      </c>
      <c r="N5536" s="20">
        <v>39457342</v>
      </c>
      <c r="O5536" s="21">
        <f t="shared" si="258"/>
        <v>56049660.174358971</v>
      </c>
      <c r="P5536" s="22">
        <f t="shared" si="259"/>
        <v>56.367631428571428</v>
      </c>
      <c r="Q5536" s="20">
        <f t="shared" si="260"/>
        <v>18395031.235431235</v>
      </c>
      <c r="R5536" s="18" t="s">
        <v>16294</v>
      </c>
      <c r="S5536" s="18">
        <v>127</v>
      </c>
    </row>
    <row r="5537" spans="1:19" x14ac:dyDescent="0.25">
      <c r="A5537" s="18" t="s">
        <v>16295</v>
      </c>
      <c r="B5537" s="18" t="s">
        <v>20</v>
      </c>
      <c r="C5537" s="18" t="s">
        <v>45</v>
      </c>
      <c r="D5537" s="18">
        <v>2009</v>
      </c>
      <c r="E5537" s="18">
        <f>VLOOKUP(D5537,'cpi roi'!A:C,2,FALSE)</f>
        <v>214.5</v>
      </c>
      <c r="F5537" s="18" t="s">
        <v>16296</v>
      </c>
      <c r="G5537" s="18">
        <v>6.4</v>
      </c>
      <c r="H5537" s="19">
        <v>39000</v>
      </c>
      <c r="I5537" s="18" t="s">
        <v>16297</v>
      </c>
      <c r="J5537" s="18" t="s">
        <v>16298</v>
      </c>
      <c r="K5537" s="18" t="s">
        <v>2601</v>
      </c>
      <c r="L5537" s="18" t="s">
        <v>34</v>
      </c>
      <c r="M5537" s="20">
        <v>10000000</v>
      </c>
      <c r="N5537" s="20">
        <v>7043835</v>
      </c>
      <c r="O5537" s="21">
        <f t="shared" si="258"/>
        <v>10005857.923076922</v>
      </c>
      <c r="P5537" s="22">
        <f t="shared" si="259"/>
        <v>70.43835</v>
      </c>
      <c r="Q5537" s="20">
        <f t="shared" si="260"/>
        <v>3283839.1608391609</v>
      </c>
      <c r="R5537" s="18" t="s">
        <v>16299</v>
      </c>
      <c r="S5537" s="18">
        <v>96</v>
      </c>
    </row>
    <row r="5538" spans="1:19" x14ac:dyDescent="0.25">
      <c r="A5538" s="18" t="s">
        <v>16300</v>
      </c>
      <c r="B5538" s="18" t="s">
        <v>20</v>
      </c>
      <c r="C5538" s="18" t="s">
        <v>38</v>
      </c>
      <c r="D5538" s="18">
        <v>2009</v>
      </c>
      <c r="E5538" s="18">
        <f>VLOOKUP(D5538,'cpi roi'!A:C,2,FALSE)</f>
        <v>214.5</v>
      </c>
      <c r="F5538" s="18" t="s">
        <v>16224</v>
      </c>
      <c r="G5538" s="18">
        <v>6.4</v>
      </c>
      <c r="H5538" s="19">
        <v>124000</v>
      </c>
      <c r="I5538" s="18" t="s">
        <v>16301</v>
      </c>
      <c r="J5538" s="18" t="s">
        <v>16301</v>
      </c>
      <c r="K5538" s="18" t="s">
        <v>2647</v>
      </c>
      <c r="L5538" s="18" t="s">
        <v>252</v>
      </c>
      <c r="M5538" s="20">
        <v>20000000</v>
      </c>
      <c r="N5538" s="20">
        <v>51417188</v>
      </c>
      <c r="O5538" s="21">
        <f t="shared" si="258"/>
        <v>73038774.748717934</v>
      </c>
      <c r="P5538" s="22">
        <f t="shared" si="259"/>
        <v>257.08593999999999</v>
      </c>
      <c r="Q5538" s="20">
        <f t="shared" si="260"/>
        <v>23970717.016317017</v>
      </c>
      <c r="R5538" s="18" t="s">
        <v>14705</v>
      </c>
      <c r="S5538" s="18">
        <v>98</v>
      </c>
    </row>
    <row r="5539" spans="1:19" x14ac:dyDescent="0.25">
      <c r="A5539" s="18" t="s">
        <v>16302</v>
      </c>
      <c r="B5539" s="18" t="s">
        <v>2004</v>
      </c>
      <c r="C5539" s="18" t="s">
        <v>21</v>
      </c>
      <c r="D5539" s="18">
        <v>2009</v>
      </c>
      <c r="E5539" s="18">
        <f>VLOOKUP(D5539,'cpi roi'!A:C,2,FALSE)</f>
        <v>214.5</v>
      </c>
      <c r="F5539" s="18" t="s">
        <v>16266</v>
      </c>
      <c r="G5539" s="18">
        <v>7.3</v>
      </c>
      <c r="H5539" s="19">
        <v>131000</v>
      </c>
      <c r="I5539" s="18" t="s">
        <v>16303</v>
      </c>
      <c r="J5539" s="18" t="s">
        <v>16304</v>
      </c>
      <c r="K5539" s="18" t="s">
        <v>16305</v>
      </c>
      <c r="L5539" s="18" t="s">
        <v>26</v>
      </c>
      <c r="M5539" s="20">
        <v>7500000</v>
      </c>
      <c r="N5539" s="20">
        <v>26096852</v>
      </c>
      <c r="O5539" s="21">
        <f t="shared" si="258"/>
        <v>37070912.841025636</v>
      </c>
      <c r="P5539" s="22">
        <f t="shared" si="259"/>
        <v>347.95802666666668</v>
      </c>
      <c r="Q5539" s="20">
        <f t="shared" si="260"/>
        <v>12166364.568764569</v>
      </c>
      <c r="R5539" s="18" t="s">
        <v>6567</v>
      </c>
      <c r="S5539" s="18">
        <v>100</v>
      </c>
    </row>
    <row r="5540" spans="1:19" x14ac:dyDescent="0.25">
      <c r="A5540" s="18" t="s">
        <v>16306</v>
      </c>
      <c r="B5540" s="18" t="s">
        <v>20</v>
      </c>
      <c r="C5540" s="18" t="s">
        <v>21</v>
      </c>
      <c r="D5540" s="18">
        <v>2009</v>
      </c>
      <c r="E5540" s="18">
        <f>VLOOKUP(D5540,'cpi roi'!A:C,2,FALSE)</f>
        <v>214.5</v>
      </c>
      <c r="F5540" s="18" t="s">
        <v>16266</v>
      </c>
      <c r="G5540" s="18">
        <v>7.2</v>
      </c>
      <c r="H5540" s="19">
        <v>86000</v>
      </c>
      <c r="I5540" s="18" t="s">
        <v>16307</v>
      </c>
      <c r="J5540" s="18" t="s">
        <v>16307</v>
      </c>
      <c r="K5540" s="18" t="s">
        <v>667</v>
      </c>
      <c r="L5540" s="18" t="s">
        <v>34</v>
      </c>
      <c r="M5540" s="20">
        <v>7000000</v>
      </c>
      <c r="N5540" s="20">
        <v>47405566</v>
      </c>
      <c r="O5540" s="21">
        <f t="shared" si="258"/>
        <v>67340214.266666666</v>
      </c>
      <c r="P5540" s="22">
        <f t="shared" si="259"/>
        <v>677.22237142857148</v>
      </c>
      <c r="Q5540" s="20">
        <f t="shared" si="260"/>
        <v>22100496.969696969</v>
      </c>
      <c r="R5540" s="18" t="s">
        <v>9442</v>
      </c>
      <c r="S5540" s="18">
        <v>112</v>
      </c>
    </row>
    <row r="5541" spans="1:19" x14ac:dyDescent="0.25">
      <c r="A5541" s="18" t="s">
        <v>16308</v>
      </c>
      <c r="B5541" s="18" t="s">
        <v>37</v>
      </c>
      <c r="C5541" s="18" t="s">
        <v>394</v>
      </c>
      <c r="D5541" s="18">
        <v>2009</v>
      </c>
      <c r="E5541" s="18">
        <f>VLOOKUP(D5541,'cpi roi'!A:C,2,FALSE)</f>
        <v>214.5</v>
      </c>
      <c r="F5541" s="18" t="s">
        <v>16147</v>
      </c>
      <c r="G5541" s="18">
        <v>6.9</v>
      </c>
      <c r="H5541" s="19">
        <v>230000</v>
      </c>
      <c r="I5541" s="18" t="s">
        <v>14774</v>
      </c>
      <c r="J5541" s="18" t="s">
        <v>16309</v>
      </c>
      <c r="K5541" s="18" t="s">
        <v>13891</v>
      </c>
      <c r="L5541" s="18" t="s">
        <v>34</v>
      </c>
      <c r="M5541" s="20">
        <v>90000000</v>
      </c>
      <c r="N5541" s="20">
        <v>886686817</v>
      </c>
      <c r="O5541" s="21">
        <f t="shared" si="258"/>
        <v>1259549991.3282049</v>
      </c>
      <c r="P5541" s="22">
        <f t="shared" si="259"/>
        <v>985.2075744444445</v>
      </c>
      <c r="Q5541" s="20">
        <f t="shared" si="260"/>
        <v>413373807.45920748</v>
      </c>
      <c r="R5541" s="18" t="s">
        <v>14127</v>
      </c>
      <c r="S5541" s="18">
        <v>94</v>
      </c>
    </row>
    <row r="5542" spans="1:19" x14ac:dyDescent="0.25">
      <c r="A5542" s="18" t="s">
        <v>16310</v>
      </c>
      <c r="B5542" s="18" t="s">
        <v>20</v>
      </c>
      <c r="C5542" s="18" t="s">
        <v>38</v>
      </c>
      <c r="D5542" s="18">
        <v>2009</v>
      </c>
      <c r="E5542" s="18">
        <f>VLOOKUP(D5542,'cpi roi'!A:C,2,FALSE)</f>
        <v>214.5</v>
      </c>
      <c r="F5542" s="18" t="s">
        <v>15825</v>
      </c>
      <c r="G5542" s="18">
        <v>6.2</v>
      </c>
      <c r="H5542" s="19">
        <v>143000</v>
      </c>
      <c r="I5542" s="18" t="s">
        <v>14640</v>
      </c>
      <c r="J5542" s="18" t="s">
        <v>14640</v>
      </c>
      <c r="K5542" s="18" t="s">
        <v>11243</v>
      </c>
      <c r="L5542" s="18" t="s">
        <v>34</v>
      </c>
      <c r="M5542" s="20">
        <v>20000000</v>
      </c>
      <c r="N5542" s="20">
        <v>34572541</v>
      </c>
      <c r="O5542" s="21">
        <f t="shared" si="258"/>
        <v>49110737.728205122</v>
      </c>
      <c r="P5542" s="22">
        <f t="shared" si="259"/>
        <v>172.86270500000001</v>
      </c>
      <c r="Q5542" s="20">
        <f t="shared" si="260"/>
        <v>16117734.731934732</v>
      </c>
      <c r="R5542" s="18" t="s">
        <v>14705</v>
      </c>
      <c r="S5542" s="18">
        <v>96</v>
      </c>
    </row>
    <row r="5543" spans="1:19" x14ac:dyDescent="0.25">
      <c r="A5543" s="18" t="s">
        <v>16311</v>
      </c>
      <c r="B5543" s="18" t="s">
        <v>20</v>
      </c>
      <c r="C5543" s="18" t="s">
        <v>38</v>
      </c>
      <c r="D5543" s="18">
        <v>2009</v>
      </c>
      <c r="E5543" s="18">
        <f>VLOOKUP(D5543,'cpi roi'!A:C,2,FALSE)</f>
        <v>214.5</v>
      </c>
      <c r="F5543" s="18" t="s">
        <v>16133</v>
      </c>
      <c r="G5543" s="18">
        <v>6.5</v>
      </c>
      <c r="H5543" s="19">
        <v>93000</v>
      </c>
      <c r="I5543" s="18" t="s">
        <v>10253</v>
      </c>
      <c r="J5543" s="18" t="s">
        <v>16312</v>
      </c>
      <c r="K5543" s="18" t="s">
        <v>10333</v>
      </c>
      <c r="L5543" s="18" t="s">
        <v>34</v>
      </c>
      <c r="M5543" s="20">
        <v>50000000</v>
      </c>
      <c r="N5543" s="20">
        <v>60253843</v>
      </c>
      <c r="O5543" s="21">
        <f t="shared" si="258"/>
        <v>85591356.466666654</v>
      </c>
      <c r="P5543" s="22">
        <f t="shared" si="259"/>
        <v>120.50768599999999</v>
      </c>
      <c r="Q5543" s="20">
        <f t="shared" si="260"/>
        <v>28090369.696969695</v>
      </c>
      <c r="R5543" s="18" t="s">
        <v>35</v>
      </c>
      <c r="S5543" s="18">
        <v>118</v>
      </c>
    </row>
    <row r="5544" spans="1:19" x14ac:dyDescent="0.25">
      <c r="A5544" s="18" t="s">
        <v>16313</v>
      </c>
      <c r="B5544" s="18" t="s">
        <v>2004</v>
      </c>
      <c r="C5544" s="18" t="s">
        <v>21</v>
      </c>
      <c r="D5544" s="18">
        <v>2009</v>
      </c>
      <c r="E5544" s="18">
        <f>VLOOKUP(D5544,'cpi roi'!A:C,2,FALSE)</f>
        <v>214.5</v>
      </c>
      <c r="F5544" s="18" t="s">
        <v>15558</v>
      </c>
      <c r="G5544" s="18">
        <v>6.3</v>
      </c>
      <c r="H5544" s="19">
        <v>78000</v>
      </c>
      <c r="I5544" s="18" t="s">
        <v>16314</v>
      </c>
      <c r="J5544" s="18" t="s">
        <v>16315</v>
      </c>
      <c r="K5544" s="18" t="s">
        <v>16316</v>
      </c>
      <c r="L5544" s="18" t="s">
        <v>34</v>
      </c>
      <c r="M5544" s="20">
        <v>0</v>
      </c>
      <c r="N5544" s="20">
        <v>41633384</v>
      </c>
      <c r="O5544" s="21">
        <f t="shared" si="258"/>
        <v>59140755.733333327</v>
      </c>
      <c r="P5544" s="22">
        <f t="shared" si="259"/>
        <v>0</v>
      </c>
      <c r="Q5544" s="20">
        <f t="shared" si="260"/>
        <v>19409503.030303031</v>
      </c>
      <c r="R5544" s="18" t="s">
        <v>9689</v>
      </c>
      <c r="S5544" s="18">
        <v>87</v>
      </c>
    </row>
    <row r="5545" spans="1:19" x14ac:dyDescent="0.25">
      <c r="A5545" s="18" t="s">
        <v>732</v>
      </c>
      <c r="B5545" s="18" t="s">
        <v>20</v>
      </c>
      <c r="C5545" s="18" t="s">
        <v>56</v>
      </c>
      <c r="D5545" s="18">
        <v>2009</v>
      </c>
      <c r="E5545" s="18">
        <f>VLOOKUP(D5545,'cpi roi'!A:C,2,FALSE)</f>
        <v>214.5</v>
      </c>
      <c r="F5545" s="18" t="s">
        <v>15402</v>
      </c>
      <c r="G5545" s="18">
        <v>5.4</v>
      </c>
      <c r="H5545" s="19">
        <v>55000</v>
      </c>
      <c r="I5545" s="18" t="s">
        <v>11442</v>
      </c>
      <c r="J5545" s="18" t="s">
        <v>16317</v>
      </c>
      <c r="K5545" s="18" t="s">
        <v>16318</v>
      </c>
      <c r="L5545" s="18" t="s">
        <v>34</v>
      </c>
      <c r="M5545" s="20">
        <v>15000000</v>
      </c>
      <c r="N5545" s="20">
        <v>100734718</v>
      </c>
      <c r="O5545" s="21">
        <f t="shared" si="258"/>
        <v>143094958.38974357</v>
      </c>
      <c r="P5545" s="22">
        <f t="shared" si="259"/>
        <v>671.56478666666669</v>
      </c>
      <c r="Q5545" s="20">
        <f t="shared" si="260"/>
        <v>46962572.494172491</v>
      </c>
      <c r="R5545" s="18" t="s">
        <v>14705</v>
      </c>
      <c r="S5545" s="18">
        <v>101</v>
      </c>
    </row>
    <row r="5546" spans="1:19" x14ac:dyDescent="0.25">
      <c r="A5546" s="18" t="s">
        <v>16319</v>
      </c>
      <c r="B5546" s="18" t="s">
        <v>2004</v>
      </c>
      <c r="C5546" s="18" t="s">
        <v>67</v>
      </c>
      <c r="D5546" s="18">
        <v>2009</v>
      </c>
      <c r="E5546" s="18">
        <f>VLOOKUP(D5546,'cpi roi'!A:C,2,FALSE)</f>
        <v>214.5</v>
      </c>
      <c r="F5546" s="18" t="s">
        <v>16076</v>
      </c>
      <c r="G5546" s="18">
        <v>7</v>
      </c>
      <c r="H5546" s="19">
        <v>111000</v>
      </c>
      <c r="I5546" s="18" t="s">
        <v>1590</v>
      </c>
      <c r="J5546" s="18" t="s">
        <v>1590</v>
      </c>
      <c r="K5546" s="18" t="s">
        <v>15068</v>
      </c>
      <c r="L5546" s="18" t="s">
        <v>34</v>
      </c>
      <c r="M5546" s="20">
        <v>40000000</v>
      </c>
      <c r="N5546" s="20">
        <v>129540522</v>
      </c>
      <c r="O5546" s="21">
        <f t="shared" si="258"/>
        <v>184013972.27692306</v>
      </c>
      <c r="P5546" s="22">
        <f t="shared" si="259"/>
        <v>323.85130499999997</v>
      </c>
      <c r="Q5546" s="20">
        <f t="shared" si="260"/>
        <v>60391851.748251751</v>
      </c>
      <c r="R5546" s="18" t="s">
        <v>35</v>
      </c>
      <c r="S5546" s="18">
        <v>123</v>
      </c>
    </row>
    <row r="5547" spans="1:19" x14ac:dyDescent="0.25">
      <c r="A5547" s="18" t="s">
        <v>16320</v>
      </c>
      <c r="B5547" s="18" t="s">
        <v>37</v>
      </c>
      <c r="C5547" s="18" t="s">
        <v>45</v>
      </c>
      <c r="D5547" s="18">
        <v>2009</v>
      </c>
      <c r="E5547" s="18">
        <f>VLOOKUP(D5547,'cpi roi'!A:C,2,FALSE)</f>
        <v>214.5</v>
      </c>
      <c r="F5547" s="18" t="s">
        <v>16133</v>
      </c>
      <c r="G5547" s="18">
        <v>5.9</v>
      </c>
      <c r="H5547" s="19">
        <v>76000</v>
      </c>
      <c r="I5547" s="18" t="s">
        <v>8045</v>
      </c>
      <c r="J5547" s="18" t="s">
        <v>16321</v>
      </c>
      <c r="K5547" s="18" t="s">
        <v>16322</v>
      </c>
      <c r="L5547" s="18" t="s">
        <v>34</v>
      </c>
      <c r="M5547" s="20">
        <v>0</v>
      </c>
      <c r="N5547" s="20">
        <v>108394089</v>
      </c>
      <c r="O5547" s="21">
        <f t="shared" si="258"/>
        <v>153975193.09230769</v>
      </c>
      <c r="P5547" s="22">
        <f t="shared" si="259"/>
        <v>0</v>
      </c>
      <c r="Q5547" s="20">
        <f t="shared" si="260"/>
        <v>50533374.825174823</v>
      </c>
      <c r="R5547" s="18" t="s">
        <v>2097</v>
      </c>
      <c r="S5547" s="18">
        <v>104</v>
      </c>
    </row>
    <row r="5548" spans="1:19" x14ac:dyDescent="0.25">
      <c r="A5548" s="18" t="s">
        <v>16323</v>
      </c>
      <c r="B5548" s="18" t="s">
        <v>37</v>
      </c>
      <c r="C5548" s="18" t="s">
        <v>38</v>
      </c>
      <c r="D5548" s="18">
        <v>2009</v>
      </c>
      <c r="E5548" s="18">
        <f>VLOOKUP(D5548,'cpi roi'!A:C,2,FALSE)</f>
        <v>214.5</v>
      </c>
      <c r="F5548" s="18" t="s">
        <v>16205</v>
      </c>
      <c r="G5548" s="18">
        <v>5.7</v>
      </c>
      <c r="H5548" s="19">
        <v>57000</v>
      </c>
      <c r="I5548" s="18" t="s">
        <v>14529</v>
      </c>
      <c r="J5548" s="18" t="s">
        <v>15790</v>
      </c>
      <c r="K5548" s="18" t="s">
        <v>12472</v>
      </c>
      <c r="L5548" s="18" t="s">
        <v>34</v>
      </c>
      <c r="M5548" s="20">
        <v>65000000</v>
      </c>
      <c r="N5548" s="20">
        <v>106387141</v>
      </c>
      <c r="O5548" s="21">
        <f t="shared" si="258"/>
        <v>151124297.72820511</v>
      </c>
      <c r="P5548" s="22">
        <f t="shared" si="259"/>
        <v>163.67252461538462</v>
      </c>
      <c r="Q5548" s="20">
        <f t="shared" si="260"/>
        <v>49597734.731934734</v>
      </c>
      <c r="R5548" s="18" t="s">
        <v>1729</v>
      </c>
      <c r="S5548" s="18">
        <v>98</v>
      </c>
    </row>
    <row r="5549" spans="1:19" x14ac:dyDescent="0.25">
      <c r="A5549" s="18">
        <v>9</v>
      </c>
      <c r="B5549" s="18" t="s">
        <v>2004</v>
      </c>
      <c r="C5549" s="18" t="s">
        <v>394</v>
      </c>
      <c r="D5549" s="18">
        <v>2009</v>
      </c>
      <c r="E5549" s="18">
        <f>VLOOKUP(D5549,'cpi roi'!A:C,2,FALSE)</f>
        <v>214.5</v>
      </c>
      <c r="F5549" s="18" t="s">
        <v>16324</v>
      </c>
      <c r="G5549" s="18">
        <v>7.1</v>
      </c>
      <c r="H5549" s="19">
        <v>135000</v>
      </c>
      <c r="I5549" s="18" t="s">
        <v>16325</v>
      </c>
      <c r="J5549" s="18" t="s">
        <v>16326</v>
      </c>
      <c r="K5549" s="18" t="s">
        <v>7688</v>
      </c>
      <c r="L5549" s="18" t="s">
        <v>34</v>
      </c>
      <c r="M5549" s="20">
        <v>30000000</v>
      </c>
      <c r="N5549" s="20">
        <v>48428063</v>
      </c>
      <c r="O5549" s="21">
        <f t="shared" si="258"/>
        <v>68792684.364102557</v>
      </c>
      <c r="P5549" s="22">
        <f t="shared" si="259"/>
        <v>161.42687666666666</v>
      </c>
      <c r="Q5549" s="20">
        <f t="shared" si="260"/>
        <v>22577185.547785547</v>
      </c>
      <c r="R5549" s="18" t="s">
        <v>12698</v>
      </c>
      <c r="S5549" s="18">
        <v>79</v>
      </c>
    </row>
    <row r="5550" spans="1:19" x14ac:dyDescent="0.25">
      <c r="A5550" s="18" t="s">
        <v>16327</v>
      </c>
      <c r="B5550" s="18" t="s">
        <v>37</v>
      </c>
      <c r="C5550" s="18" t="s">
        <v>67</v>
      </c>
      <c r="D5550" s="18">
        <v>2009</v>
      </c>
      <c r="E5550" s="18">
        <f>VLOOKUP(D5550,'cpi roi'!A:C,2,FALSE)</f>
        <v>214.5</v>
      </c>
      <c r="F5550" s="18" t="s">
        <v>16224</v>
      </c>
      <c r="G5550" s="18">
        <v>7.3</v>
      </c>
      <c r="H5550" s="19">
        <v>59000</v>
      </c>
      <c r="I5550" s="18" t="s">
        <v>16328</v>
      </c>
      <c r="J5550" s="18" t="s">
        <v>11928</v>
      </c>
      <c r="K5550" s="18" t="s">
        <v>16329</v>
      </c>
      <c r="L5550" s="18" t="s">
        <v>26</v>
      </c>
      <c r="M5550" s="20">
        <v>35000000</v>
      </c>
      <c r="N5550" s="20">
        <v>29196409</v>
      </c>
      <c r="O5550" s="21">
        <f t="shared" si="258"/>
        <v>41473873.297435895</v>
      </c>
      <c r="P5550" s="22">
        <f t="shared" si="259"/>
        <v>83.418311428571428</v>
      </c>
      <c r="Q5550" s="20">
        <f t="shared" si="260"/>
        <v>13611379.487179488</v>
      </c>
      <c r="R5550" s="18" t="s">
        <v>16330</v>
      </c>
      <c r="S5550" s="18">
        <v>105</v>
      </c>
    </row>
    <row r="5551" spans="1:19" x14ac:dyDescent="0.25">
      <c r="A5551" s="18" t="s">
        <v>16331</v>
      </c>
      <c r="B5551" s="18" t="s">
        <v>20</v>
      </c>
      <c r="C5551" s="18" t="s">
        <v>21</v>
      </c>
      <c r="D5551" s="18">
        <v>2009</v>
      </c>
      <c r="E5551" s="18">
        <f>VLOOKUP(D5551,'cpi roi'!A:C,2,FALSE)</f>
        <v>214.5</v>
      </c>
      <c r="F5551" s="18" t="s">
        <v>16332</v>
      </c>
      <c r="G5551" s="18">
        <v>5.7</v>
      </c>
      <c r="H5551" s="19">
        <v>95000</v>
      </c>
      <c r="I5551" s="18" t="s">
        <v>9592</v>
      </c>
      <c r="J5551" s="18" t="s">
        <v>9592</v>
      </c>
      <c r="K5551" s="18" t="s">
        <v>11167</v>
      </c>
      <c r="L5551" s="18" t="s">
        <v>199</v>
      </c>
      <c r="M5551" s="20">
        <v>30000000</v>
      </c>
      <c r="N5551" s="20">
        <v>27127620</v>
      </c>
      <c r="O5551" s="21">
        <f t="shared" si="258"/>
        <v>38535131.999999993</v>
      </c>
      <c r="P5551" s="22">
        <f t="shared" si="259"/>
        <v>90.425399999999996</v>
      </c>
      <c r="Q5551" s="20">
        <f t="shared" si="260"/>
        <v>12646909.09090909</v>
      </c>
      <c r="R5551" s="18" t="s">
        <v>6515</v>
      </c>
      <c r="S5551" s="18">
        <v>104</v>
      </c>
    </row>
    <row r="5552" spans="1:19" x14ac:dyDescent="0.25">
      <c r="A5552" s="18" t="s">
        <v>16333</v>
      </c>
      <c r="B5552" s="18" t="s">
        <v>20</v>
      </c>
      <c r="C5552" s="18" t="s">
        <v>108</v>
      </c>
      <c r="D5552" s="18">
        <v>2009</v>
      </c>
      <c r="E5552" s="18">
        <f>VLOOKUP(D5552,'cpi roi'!A:C,2,FALSE)</f>
        <v>214.5</v>
      </c>
      <c r="F5552" s="18" t="s">
        <v>16334</v>
      </c>
      <c r="G5552" s="18">
        <v>7.9</v>
      </c>
      <c r="H5552" s="19">
        <v>95000</v>
      </c>
      <c r="I5552" s="18" t="s">
        <v>12351</v>
      </c>
      <c r="J5552" s="18" t="s">
        <v>16335</v>
      </c>
      <c r="K5552" s="18" t="s">
        <v>16336</v>
      </c>
      <c r="L5552" s="18" t="s">
        <v>457</v>
      </c>
      <c r="M5552" s="20">
        <v>13000000</v>
      </c>
      <c r="N5552" s="20">
        <v>17874044</v>
      </c>
      <c r="O5552" s="21">
        <f t="shared" si="258"/>
        <v>25390308.656410255</v>
      </c>
      <c r="P5552" s="22">
        <f t="shared" si="259"/>
        <v>137.49264615384615</v>
      </c>
      <c r="Q5552" s="20">
        <f t="shared" si="260"/>
        <v>8332887.6456876453</v>
      </c>
      <c r="R5552" s="18" t="s">
        <v>7200</v>
      </c>
      <c r="S5552" s="18">
        <v>155</v>
      </c>
    </row>
    <row r="5553" spans="1:19" x14ac:dyDescent="0.25">
      <c r="A5553" s="18" t="s">
        <v>16337</v>
      </c>
      <c r="B5553" s="18" t="s">
        <v>2004</v>
      </c>
      <c r="C5553" s="18" t="s">
        <v>21</v>
      </c>
      <c r="D5553" s="18">
        <v>2009</v>
      </c>
      <c r="E5553" s="18">
        <f>VLOOKUP(D5553,'cpi roi'!A:C,2,FALSE)</f>
        <v>214.5</v>
      </c>
      <c r="F5553" s="18" t="s">
        <v>16338</v>
      </c>
      <c r="G5553" s="18">
        <v>7.4</v>
      </c>
      <c r="H5553" s="19">
        <v>91000</v>
      </c>
      <c r="I5553" s="18" t="s">
        <v>9977</v>
      </c>
      <c r="J5553" s="18" t="s">
        <v>3004</v>
      </c>
      <c r="K5553" s="18" t="s">
        <v>8853</v>
      </c>
      <c r="L5553" s="18" t="s">
        <v>34</v>
      </c>
      <c r="M5553" s="20">
        <v>30000000</v>
      </c>
      <c r="N5553" s="20">
        <v>95714875</v>
      </c>
      <c r="O5553" s="21">
        <f t="shared" si="258"/>
        <v>135964207.05128205</v>
      </c>
      <c r="P5553" s="22">
        <f t="shared" si="259"/>
        <v>319.04958333333332</v>
      </c>
      <c r="Q5553" s="20">
        <f t="shared" si="260"/>
        <v>44622319.34731935</v>
      </c>
      <c r="R5553" s="18" t="s">
        <v>16339</v>
      </c>
      <c r="S5553" s="18">
        <v>109</v>
      </c>
    </row>
    <row r="5554" spans="1:19" x14ac:dyDescent="0.25">
      <c r="A5554" s="18" t="s">
        <v>16340</v>
      </c>
      <c r="B5554" s="18" t="s">
        <v>37</v>
      </c>
      <c r="C5554" s="18" t="s">
        <v>45</v>
      </c>
      <c r="D5554" s="18">
        <v>2009</v>
      </c>
      <c r="E5554" s="18">
        <f>VLOOKUP(D5554,'cpi roi'!A:C,2,FALSE)</f>
        <v>214.5</v>
      </c>
      <c r="F5554" s="18" t="s">
        <v>15594</v>
      </c>
      <c r="G5554" s="18">
        <v>5.5</v>
      </c>
      <c r="H5554" s="19">
        <v>102000</v>
      </c>
      <c r="I5554" s="18" t="s">
        <v>13545</v>
      </c>
      <c r="J5554" s="18" t="s">
        <v>16341</v>
      </c>
      <c r="K5554" s="18" t="s">
        <v>13024</v>
      </c>
      <c r="L5554" s="18" t="s">
        <v>34</v>
      </c>
      <c r="M5554" s="20">
        <v>30000000</v>
      </c>
      <c r="N5554" s="20">
        <v>115375850</v>
      </c>
      <c r="O5554" s="21">
        <f t="shared" si="258"/>
        <v>163892874.1025641</v>
      </c>
      <c r="P5554" s="22">
        <f t="shared" si="259"/>
        <v>384.58616666666666</v>
      </c>
      <c r="Q5554" s="20">
        <f t="shared" si="260"/>
        <v>53788275.058275059</v>
      </c>
      <c r="R5554" s="18" t="s">
        <v>9112</v>
      </c>
      <c r="S5554" s="18">
        <v>89</v>
      </c>
    </row>
    <row r="5555" spans="1:19" x14ac:dyDescent="0.25">
      <c r="A5555" s="18" t="s">
        <v>16342</v>
      </c>
      <c r="B5555" s="18" t="s">
        <v>2004</v>
      </c>
      <c r="C5555" s="18" t="s">
        <v>38</v>
      </c>
      <c r="D5555" s="18">
        <v>2009</v>
      </c>
      <c r="E5555" s="18">
        <f>VLOOKUP(D5555,'cpi roi'!A:C,2,FALSE)</f>
        <v>214.5</v>
      </c>
      <c r="F5555" s="18" t="s">
        <v>16190</v>
      </c>
      <c r="G5555" s="18">
        <v>6.3</v>
      </c>
      <c r="H5555" s="19">
        <v>171000</v>
      </c>
      <c r="I5555" s="18" t="s">
        <v>9673</v>
      </c>
      <c r="J5555" s="18" t="s">
        <v>16343</v>
      </c>
      <c r="K5555" s="18" t="s">
        <v>4462</v>
      </c>
      <c r="L5555" s="18" t="s">
        <v>34</v>
      </c>
      <c r="M5555" s="20">
        <v>80000000</v>
      </c>
      <c r="N5555" s="20">
        <v>122444772</v>
      </c>
      <c r="O5555" s="21">
        <f t="shared" si="258"/>
        <v>173934368.43076921</v>
      </c>
      <c r="P5555" s="22">
        <f t="shared" si="259"/>
        <v>153.05596500000001</v>
      </c>
      <c r="Q5555" s="20">
        <f t="shared" si="260"/>
        <v>57083809.790209793</v>
      </c>
      <c r="R5555" s="18" t="s">
        <v>2097</v>
      </c>
      <c r="S5555" s="18">
        <v>89</v>
      </c>
    </row>
    <row r="5556" spans="1:19" x14ac:dyDescent="0.25">
      <c r="A5556" s="18" t="s">
        <v>16344</v>
      </c>
      <c r="B5556" s="18" t="s">
        <v>452</v>
      </c>
      <c r="C5556" s="18" t="s">
        <v>38</v>
      </c>
      <c r="D5556" s="18">
        <v>2009</v>
      </c>
      <c r="E5556" s="18">
        <f>VLOOKUP(D5556,'cpi roi'!A:C,2,FALSE)</f>
        <v>214.5</v>
      </c>
      <c r="F5556" s="18" t="s">
        <v>16345</v>
      </c>
      <c r="G5556" s="18">
        <v>6.1</v>
      </c>
      <c r="H5556" s="19">
        <v>57000</v>
      </c>
      <c r="I5556" s="18" t="s">
        <v>9148</v>
      </c>
      <c r="J5556" s="18" t="s">
        <v>9148</v>
      </c>
      <c r="K5556" s="18" t="s">
        <v>14881</v>
      </c>
      <c r="L5556" s="18" t="s">
        <v>3814</v>
      </c>
      <c r="M5556" s="20">
        <v>0</v>
      </c>
      <c r="N5556" s="20">
        <v>282737</v>
      </c>
      <c r="O5556" s="21">
        <f t="shared" si="258"/>
        <v>401631.53333333327</v>
      </c>
      <c r="P5556" s="22">
        <f t="shared" si="259"/>
        <v>0</v>
      </c>
      <c r="Q5556" s="20">
        <f t="shared" si="260"/>
        <v>131812.12121212122</v>
      </c>
      <c r="R5556" s="18" t="s">
        <v>6567</v>
      </c>
      <c r="S5556" s="18">
        <v>93</v>
      </c>
    </row>
    <row r="5557" spans="1:19" x14ac:dyDescent="0.25">
      <c r="A5557" s="18" t="s">
        <v>16346</v>
      </c>
      <c r="B5557" s="18" t="s">
        <v>20</v>
      </c>
      <c r="C5557" s="18" t="s">
        <v>45</v>
      </c>
      <c r="D5557" s="18">
        <v>2009</v>
      </c>
      <c r="E5557" s="18">
        <f>VLOOKUP(D5557,'cpi roi'!A:C,2,FALSE)</f>
        <v>214.5</v>
      </c>
      <c r="F5557" s="18" t="s">
        <v>15602</v>
      </c>
      <c r="G5557" s="18">
        <v>6.3</v>
      </c>
      <c r="H5557" s="19">
        <v>116000</v>
      </c>
      <c r="I5557" s="18" t="s">
        <v>8554</v>
      </c>
      <c r="J5557" s="18" t="s">
        <v>8554</v>
      </c>
      <c r="K5557" s="18" t="s">
        <v>8517</v>
      </c>
      <c r="L5557" s="18" t="s">
        <v>34</v>
      </c>
      <c r="M5557" s="20">
        <v>75000000</v>
      </c>
      <c r="N5557" s="20">
        <v>71585235</v>
      </c>
      <c r="O5557" s="21">
        <f t="shared" si="258"/>
        <v>101687744.07692307</v>
      </c>
      <c r="P5557" s="22">
        <f t="shared" si="259"/>
        <v>95.446979999999996</v>
      </c>
      <c r="Q5557" s="20">
        <f t="shared" si="260"/>
        <v>33373069.930069931</v>
      </c>
      <c r="R5557" s="18" t="s">
        <v>65</v>
      </c>
      <c r="S5557" s="18">
        <v>146</v>
      </c>
    </row>
    <row r="5558" spans="1:19" x14ac:dyDescent="0.25">
      <c r="A5558" s="18" t="s">
        <v>16347</v>
      </c>
      <c r="B5558" s="18" t="s">
        <v>20</v>
      </c>
      <c r="C5558" s="18" t="s">
        <v>56</v>
      </c>
      <c r="D5558" s="18">
        <v>2009</v>
      </c>
      <c r="E5558" s="18">
        <f>VLOOKUP(D5558,'cpi roi'!A:C,2,FALSE)</f>
        <v>214.5</v>
      </c>
      <c r="F5558" s="18" t="s">
        <v>16348</v>
      </c>
      <c r="G5558" s="18">
        <v>6</v>
      </c>
      <c r="H5558" s="19">
        <v>105000</v>
      </c>
      <c r="I5558" s="18" t="s">
        <v>16349</v>
      </c>
      <c r="J5558" s="18" t="s">
        <v>14321</v>
      </c>
      <c r="K5558" s="18" t="s">
        <v>14683</v>
      </c>
      <c r="L5558" s="18" t="s">
        <v>199</v>
      </c>
      <c r="M5558" s="20">
        <v>11000000</v>
      </c>
      <c r="N5558" s="20">
        <v>68234154</v>
      </c>
      <c r="O5558" s="21">
        <f t="shared" si="258"/>
        <v>96927490.553846136</v>
      </c>
      <c r="P5558" s="22">
        <f t="shared" si="259"/>
        <v>620.31049090909084</v>
      </c>
      <c r="Q5558" s="20">
        <f t="shared" si="260"/>
        <v>31810794.405594405</v>
      </c>
      <c r="R5558" s="18" t="s">
        <v>14135</v>
      </c>
      <c r="S5558" s="18">
        <v>90</v>
      </c>
    </row>
    <row r="5559" spans="1:19" x14ac:dyDescent="0.25">
      <c r="A5559" s="18" t="s">
        <v>16350</v>
      </c>
      <c r="B5559" s="18" t="s">
        <v>452</v>
      </c>
      <c r="C5559" s="18" t="s">
        <v>21</v>
      </c>
      <c r="D5559" s="18">
        <v>2009</v>
      </c>
      <c r="E5559" s="18">
        <f>VLOOKUP(D5559,'cpi roi'!A:C,2,FALSE)</f>
        <v>214.5</v>
      </c>
      <c r="F5559" s="18" t="s">
        <v>16351</v>
      </c>
      <c r="G5559" s="18">
        <v>7.3</v>
      </c>
      <c r="H5559" s="19">
        <v>60000</v>
      </c>
      <c r="I5559" s="18" t="s">
        <v>16352</v>
      </c>
      <c r="J5559" s="18" t="s">
        <v>16352</v>
      </c>
      <c r="K5559" s="18" t="s">
        <v>16353</v>
      </c>
      <c r="L5559" s="18" t="s">
        <v>1425</v>
      </c>
      <c r="M5559" s="20">
        <v>3000000</v>
      </c>
      <c r="N5559" s="20">
        <v>2404300</v>
      </c>
      <c r="O5559" s="21">
        <f t="shared" si="258"/>
        <v>3415338.974358974</v>
      </c>
      <c r="P5559" s="22">
        <f t="shared" si="259"/>
        <v>80.143333333333331</v>
      </c>
      <c r="Q5559" s="20">
        <f t="shared" si="260"/>
        <v>1120885.7808857809</v>
      </c>
      <c r="R5559" s="18" t="s">
        <v>6567</v>
      </c>
      <c r="S5559" s="18">
        <v>123</v>
      </c>
    </row>
    <row r="5560" spans="1:19" x14ac:dyDescent="0.25">
      <c r="A5560" s="18" t="s">
        <v>16354</v>
      </c>
      <c r="B5560" s="18" t="s">
        <v>2004</v>
      </c>
      <c r="C5560" s="18" t="s">
        <v>38</v>
      </c>
      <c r="D5560" s="18">
        <v>2009</v>
      </c>
      <c r="E5560" s="18">
        <f>VLOOKUP(D5560,'cpi roi'!A:C,2,FALSE)</f>
        <v>214.5</v>
      </c>
      <c r="F5560" s="18" t="s">
        <v>16084</v>
      </c>
      <c r="G5560" s="18">
        <v>6.1</v>
      </c>
      <c r="H5560" s="19">
        <v>107000</v>
      </c>
      <c r="I5560" s="18" t="s">
        <v>10594</v>
      </c>
      <c r="J5560" s="18" t="s">
        <v>16355</v>
      </c>
      <c r="K5560" s="18" t="s">
        <v>14154</v>
      </c>
      <c r="L5560" s="18" t="s">
        <v>34</v>
      </c>
      <c r="M5560" s="20">
        <v>38000000</v>
      </c>
      <c r="N5560" s="20">
        <v>48858618</v>
      </c>
      <c r="O5560" s="21">
        <f t="shared" si="258"/>
        <v>69404293.261538461</v>
      </c>
      <c r="P5560" s="22">
        <f t="shared" si="259"/>
        <v>128.57531052631577</v>
      </c>
      <c r="Q5560" s="20">
        <f t="shared" si="260"/>
        <v>22777910.489510488</v>
      </c>
      <c r="R5560" s="18" t="s">
        <v>10085</v>
      </c>
      <c r="S5560" s="18">
        <v>111</v>
      </c>
    </row>
    <row r="5561" spans="1:19" x14ac:dyDescent="0.25">
      <c r="A5561" s="18" t="s">
        <v>16356</v>
      </c>
      <c r="B5561" s="18" t="s">
        <v>20</v>
      </c>
      <c r="C5561" s="18" t="s">
        <v>21</v>
      </c>
      <c r="D5561" s="18">
        <v>2009</v>
      </c>
      <c r="E5561" s="18">
        <f>VLOOKUP(D5561,'cpi roi'!A:C,2,FALSE)</f>
        <v>214.5</v>
      </c>
      <c r="F5561" s="18" t="s">
        <v>16357</v>
      </c>
      <c r="G5561" s="18">
        <v>5.9</v>
      </c>
      <c r="H5561" s="19">
        <v>37000</v>
      </c>
      <c r="I5561" s="18" t="s">
        <v>16358</v>
      </c>
      <c r="J5561" s="18" t="s">
        <v>16358</v>
      </c>
      <c r="K5561" s="18" t="s">
        <v>8563</v>
      </c>
      <c r="L5561" s="18" t="s">
        <v>34</v>
      </c>
      <c r="M5561" s="20">
        <v>4500000</v>
      </c>
      <c r="N5561" s="20">
        <v>2425535</v>
      </c>
      <c r="O5561" s="21">
        <f t="shared" si="258"/>
        <v>3445503.5641025635</v>
      </c>
      <c r="P5561" s="22">
        <f t="shared" si="259"/>
        <v>53.900777777777776</v>
      </c>
      <c r="Q5561" s="20">
        <f t="shared" si="260"/>
        <v>1130785.5477855478</v>
      </c>
      <c r="R5561" s="18" t="s">
        <v>16359</v>
      </c>
      <c r="S5561" s="18">
        <v>104</v>
      </c>
    </row>
    <row r="5562" spans="1:19" x14ac:dyDescent="0.25">
      <c r="A5562" s="18" t="s">
        <v>16360</v>
      </c>
      <c r="B5562" s="18" t="s">
        <v>2004</v>
      </c>
      <c r="C5562" s="18" t="s">
        <v>21</v>
      </c>
      <c r="D5562" s="18">
        <v>2009</v>
      </c>
      <c r="E5562" s="18">
        <f>VLOOKUP(D5562,'cpi roi'!A:C,2,FALSE)</f>
        <v>214.5</v>
      </c>
      <c r="F5562" s="18" t="s">
        <v>16098</v>
      </c>
      <c r="G5562" s="18">
        <v>5.8</v>
      </c>
      <c r="H5562" s="19">
        <v>43000</v>
      </c>
      <c r="I5562" s="18" t="s">
        <v>12453</v>
      </c>
      <c r="J5562" s="18" t="s">
        <v>5293</v>
      </c>
      <c r="K5562" s="18" t="s">
        <v>4579</v>
      </c>
      <c r="L5562" s="18" t="s">
        <v>26</v>
      </c>
      <c r="M5562" s="20">
        <v>80000000</v>
      </c>
      <c r="N5562" s="20">
        <v>54004950</v>
      </c>
      <c r="O5562" s="21">
        <f t="shared" si="258"/>
        <v>76714723.84615384</v>
      </c>
      <c r="P5562" s="22">
        <f t="shared" si="259"/>
        <v>67.50618750000001</v>
      </c>
      <c r="Q5562" s="20">
        <f t="shared" si="260"/>
        <v>25177132.867132869</v>
      </c>
      <c r="R5562" s="18" t="s">
        <v>13871</v>
      </c>
      <c r="S5562" s="18">
        <v>118</v>
      </c>
    </row>
    <row r="5563" spans="1:19" x14ac:dyDescent="0.25">
      <c r="A5563" s="18" t="s">
        <v>16361</v>
      </c>
      <c r="B5563" s="18" t="s">
        <v>2004</v>
      </c>
      <c r="C5563" s="18" t="s">
        <v>21</v>
      </c>
      <c r="D5563" s="18">
        <v>2009</v>
      </c>
      <c r="E5563" s="18">
        <f>VLOOKUP(D5563,'cpi roi'!A:C,2,FALSE)</f>
        <v>214.5</v>
      </c>
      <c r="F5563" s="18" t="s">
        <v>15940</v>
      </c>
      <c r="G5563" s="18">
        <v>5</v>
      </c>
      <c r="H5563" s="19">
        <v>31000</v>
      </c>
      <c r="I5563" s="18" t="s">
        <v>16362</v>
      </c>
      <c r="J5563" s="18" t="s">
        <v>2175</v>
      </c>
      <c r="K5563" s="18" t="s">
        <v>14676</v>
      </c>
      <c r="L5563" s="18" t="s">
        <v>34</v>
      </c>
      <c r="M5563" s="20">
        <v>20000000</v>
      </c>
      <c r="N5563" s="20">
        <v>73830347</v>
      </c>
      <c r="O5563" s="21">
        <f t="shared" si="258"/>
        <v>104876954.45641024</v>
      </c>
      <c r="P5563" s="22">
        <f t="shared" si="259"/>
        <v>369.15173499999997</v>
      </c>
      <c r="Q5563" s="20">
        <f t="shared" si="260"/>
        <v>34419742.191142194</v>
      </c>
      <c r="R5563" s="18" t="s">
        <v>10878</v>
      </c>
      <c r="S5563" s="18">
        <v>108</v>
      </c>
    </row>
    <row r="5564" spans="1:19" x14ac:dyDescent="0.25">
      <c r="A5564" s="18" t="s">
        <v>16363</v>
      </c>
      <c r="B5564" s="18" t="s">
        <v>37</v>
      </c>
      <c r="C5564" s="18" t="s">
        <v>38</v>
      </c>
      <c r="D5564" s="18">
        <v>2009</v>
      </c>
      <c r="E5564" s="18">
        <f>VLOOKUP(D5564,'cpi roi'!A:C,2,FALSE)</f>
        <v>214.5</v>
      </c>
      <c r="F5564" s="18" t="s">
        <v>15402</v>
      </c>
      <c r="G5564" s="18">
        <v>5.2</v>
      </c>
      <c r="H5564" s="19">
        <v>105000</v>
      </c>
      <c r="I5564" s="18" t="s">
        <v>11399</v>
      </c>
      <c r="J5564" s="18" t="s">
        <v>14843</v>
      </c>
      <c r="K5564" s="18" t="s">
        <v>14843</v>
      </c>
      <c r="L5564" s="18" t="s">
        <v>34</v>
      </c>
      <c r="M5564" s="20">
        <v>26000000</v>
      </c>
      <c r="N5564" s="20">
        <v>183348429</v>
      </c>
      <c r="O5564" s="21">
        <f t="shared" si="258"/>
        <v>260448794.01538458</v>
      </c>
      <c r="P5564" s="22">
        <f t="shared" si="259"/>
        <v>705.18626538461535</v>
      </c>
      <c r="Q5564" s="20">
        <f t="shared" si="260"/>
        <v>85477123.076923072</v>
      </c>
      <c r="R5564" s="18" t="s">
        <v>35</v>
      </c>
      <c r="S5564" s="18">
        <v>91</v>
      </c>
    </row>
    <row r="5565" spans="1:19" x14ac:dyDescent="0.25">
      <c r="A5565" s="18" t="s">
        <v>16364</v>
      </c>
      <c r="B5565" s="18" t="s">
        <v>2004</v>
      </c>
      <c r="C5565" s="18" t="s">
        <v>21</v>
      </c>
      <c r="D5565" s="18">
        <v>2009</v>
      </c>
      <c r="E5565" s="18">
        <f>VLOOKUP(D5565,'cpi roi'!A:C,2,FALSE)</f>
        <v>214.5</v>
      </c>
      <c r="F5565" s="18" t="s">
        <v>16247</v>
      </c>
      <c r="G5565" s="18">
        <v>5.6</v>
      </c>
      <c r="H5565" s="19">
        <v>90000</v>
      </c>
      <c r="I5565" s="18" t="s">
        <v>11839</v>
      </c>
      <c r="J5565" s="18" t="s">
        <v>11839</v>
      </c>
      <c r="K5565" s="18" t="s">
        <v>8853</v>
      </c>
      <c r="L5565" s="18" t="s">
        <v>34</v>
      </c>
      <c r="M5565" s="20">
        <v>30000000</v>
      </c>
      <c r="N5565" s="20">
        <v>33334176</v>
      </c>
      <c r="O5565" s="21">
        <f t="shared" si="258"/>
        <v>47351624.369230762</v>
      </c>
      <c r="P5565" s="22">
        <f t="shared" si="259"/>
        <v>111.11391999999999</v>
      </c>
      <c r="Q5565" s="20">
        <f t="shared" si="260"/>
        <v>15540408.391608391</v>
      </c>
      <c r="R5565" s="18" t="s">
        <v>27</v>
      </c>
      <c r="S5565" s="18">
        <v>115</v>
      </c>
    </row>
    <row r="5566" spans="1:19" x14ac:dyDescent="0.25">
      <c r="A5566" s="18" t="s">
        <v>6072</v>
      </c>
      <c r="B5566" s="18" t="s">
        <v>2004</v>
      </c>
      <c r="C5566" s="18" t="s">
        <v>29</v>
      </c>
      <c r="D5566" s="18">
        <v>2009</v>
      </c>
      <c r="E5566" s="18">
        <f>VLOOKUP(D5566,'cpi roi'!A:C,2,FALSE)</f>
        <v>214.5</v>
      </c>
      <c r="F5566" s="18" t="s">
        <v>15822</v>
      </c>
      <c r="G5566" s="18">
        <v>7.1</v>
      </c>
      <c r="H5566" s="19">
        <v>60000</v>
      </c>
      <c r="I5566" s="18" t="s">
        <v>10384</v>
      </c>
      <c r="J5566" s="18" t="s">
        <v>10384</v>
      </c>
      <c r="K5566" s="18" t="s">
        <v>71</v>
      </c>
      <c r="L5566" s="18" t="s">
        <v>34</v>
      </c>
      <c r="M5566" s="20">
        <v>21000000</v>
      </c>
      <c r="N5566" s="20">
        <v>16443609</v>
      </c>
      <c r="O5566" s="21">
        <f t="shared" si="258"/>
        <v>23358357.399999999</v>
      </c>
      <c r="P5566" s="22">
        <f t="shared" si="259"/>
        <v>78.302899999999994</v>
      </c>
      <c r="Q5566" s="20">
        <f t="shared" si="260"/>
        <v>7666018.1818181816</v>
      </c>
      <c r="R5566" s="18" t="s">
        <v>3747</v>
      </c>
      <c r="S5566" s="18">
        <v>99</v>
      </c>
    </row>
    <row r="5567" spans="1:19" x14ac:dyDescent="0.25">
      <c r="A5567" s="18" t="s">
        <v>16365</v>
      </c>
      <c r="B5567" s="18" t="s">
        <v>20</v>
      </c>
      <c r="C5567" s="18" t="s">
        <v>45</v>
      </c>
      <c r="D5567" s="18">
        <v>2009</v>
      </c>
      <c r="E5567" s="18">
        <f>VLOOKUP(D5567,'cpi roi'!A:C,2,FALSE)</f>
        <v>214.5</v>
      </c>
      <c r="F5567" s="18" t="s">
        <v>16143</v>
      </c>
      <c r="G5567" s="18">
        <v>5.8</v>
      </c>
      <c r="H5567" s="19">
        <v>146000</v>
      </c>
      <c r="I5567" s="18" t="s">
        <v>13451</v>
      </c>
      <c r="J5567" s="18" t="s">
        <v>14632</v>
      </c>
      <c r="K5567" s="18" t="s">
        <v>14632</v>
      </c>
      <c r="L5567" s="18" t="s">
        <v>34</v>
      </c>
      <c r="M5567" s="20">
        <v>42000000</v>
      </c>
      <c r="N5567" s="20">
        <v>138805831</v>
      </c>
      <c r="O5567" s="21">
        <f t="shared" si="258"/>
        <v>197175462.49743587</v>
      </c>
      <c r="P5567" s="22">
        <f t="shared" si="259"/>
        <v>330.49007380952384</v>
      </c>
      <c r="Q5567" s="20">
        <f t="shared" si="260"/>
        <v>64711343.123543121</v>
      </c>
      <c r="R5567" s="18" t="s">
        <v>65</v>
      </c>
      <c r="S5567" s="18">
        <v>81</v>
      </c>
    </row>
    <row r="5568" spans="1:19" x14ac:dyDescent="0.25">
      <c r="A5568" s="18" t="s">
        <v>16366</v>
      </c>
      <c r="B5568" s="18" t="s">
        <v>2004</v>
      </c>
      <c r="C5568" s="18" t="s">
        <v>45</v>
      </c>
      <c r="D5568" s="18">
        <v>2009</v>
      </c>
      <c r="E5568" s="18">
        <f>VLOOKUP(D5568,'cpi roi'!A:C,2,FALSE)</f>
        <v>214.5</v>
      </c>
      <c r="F5568" s="18" t="s">
        <v>16143</v>
      </c>
      <c r="G5568" s="18">
        <v>5.3</v>
      </c>
      <c r="H5568" s="19">
        <v>34000</v>
      </c>
      <c r="I5568" s="18" t="s">
        <v>2056</v>
      </c>
      <c r="J5568" s="18" t="s">
        <v>12935</v>
      </c>
      <c r="K5568" s="18" t="s">
        <v>16367</v>
      </c>
      <c r="L5568" s="18" t="s">
        <v>34</v>
      </c>
      <c r="M5568" s="20">
        <v>18000000</v>
      </c>
      <c r="N5568" s="20">
        <v>15821907</v>
      </c>
      <c r="O5568" s="21">
        <f t="shared" si="258"/>
        <v>22475221.738461535</v>
      </c>
      <c r="P5568" s="22">
        <f t="shared" si="259"/>
        <v>87.899483333333322</v>
      </c>
      <c r="Q5568" s="20">
        <f t="shared" si="260"/>
        <v>7376180.4195804195</v>
      </c>
      <c r="R5568" s="18" t="s">
        <v>14786</v>
      </c>
      <c r="S5568" s="18">
        <v>102</v>
      </c>
    </row>
    <row r="5569" spans="1:19" x14ac:dyDescent="0.25">
      <c r="A5569" s="18" t="s">
        <v>6750</v>
      </c>
      <c r="B5569" s="18" t="s">
        <v>2004</v>
      </c>
      <c r="C5569" s="18" t="s">
        <v>21</v>
      </c>
      <c r="D5569" s="18">
        <v>2009</v>
      </c>
      <c r="E5569" s="18">
        <f>VLOOKUP(D5569,'cpi roi'!A:C,2,FALSE)</f>
        <v>214.5</v>
      </c>
      <c r="F5569" s="18" t="s">
        <v>15594</v>
      </c>
      <c r="G5569" s="18">
        <v>4.8</v>
      </c>
      <c r="H5569" s="19">
        <v>50000</v>
      </c>
      <c r="I5569" s="18" t="s">
        <v>5862</v>
      </c>
      <c r="J5569" s="18" t="s">
        <v>5862</v>
      </c>
      <c r="K5569" s="18" t="s">
        <v>16368</v>
      </c>
      <c r="L5569" s="18" t="s">
        <v>34</v>
      </c>
      <c r="M5569" s="20">
        <v>16000000</v>
      </c>
      <c r="N5569" s="20">
        <v>76514050</v>
      </c>
      <c r="O5569" s="21">
        <f t="shared" si="258"/>
        <v>108689188.97435896</v>
      </c>
      <c r="P5569" s="22">
        <f t="shared" si="259"/>
        <v>478.21281249999998</v>
      </c>
      <c r="Q5569" s="20">
        <f t="shared" si="260"/>
        <v>35670885.780885778</v>
      </c>
      <c r="R5569" s="18" t="s">
        <v>13657</v>
      </c>
      <c r="S5569" s="18">
        <v>88</v>
      </c>
    </row>
    <row r="5570" spans="1:19" x14ac:dyDescent="0.25">
      <c r="A5570" s="18" t="s">
        <v>16369</v>
      </c>
      <c r="B5570" s="18" t="s">
        <v>20</v>
      </c>
      <c r="C5570" s="18" t="s">
        <v>21</v>
      </c>
      <c r="D5570" s="18">
        <v>2009</v>
      </c>
      <c r="E5570" s="18">
        <f>VLOOKUP(D5570,'cpi roi'!A:C,2,FALSE)</f>
        <v>214.5</v>
      </c>
      <c r="F5570" s="18" t="s">
        <v>16370</v>
      </c>
      <c r="G5570" s="18">
        <v>7.1</v>
      </c>
      <c r="H5570" s="19">
        <v>44000</v>
      </c>
      <c r="I5570" s="18" t="s">
        <v>12590</v>
      </c>
      <c r="J5570" s="18" t="s">
        <v>16371</v>
      </c>
      <c r="K5570" s="18" t="s">
        <v>12592</v>
      </c>
      <c r="L5570" s="18" t="s">
        <v>925</v>
      </c>
      <c r="M5570" s="20">
        <v>5000000</v>
      </c>
      <c r="N5570" s="20">
        <v>13085023</v>
      </c>
      <c r="O5570" s="21">
        <f t="shared" si="258"/>
        <v>18587442.928205125</v>
      </c>
      <c r="P5570" s="22">
        <f t="shared" si="259"/>
        <v>261.70046000000002</v>
      </c>
      <c r="Q5570" s="20">
        <f t="shared" si="260"/>
        <v>6100243.8228438227</v>
      </c>
      <c r="R5570" s="18" t="s">
        <v>12593</v>
      </c>
      <c r="S5570" s="18">
        <v>134</v>
      </c>
    </row>
    <row r="5571" spans="1:19" x14ac:dyDescent="0.25">
      <c r="A5571" s="18" t="s">
        <v>16372</v>
      </c>
      <c r="B5571" s="18" t="s">
        <v>20</v>
      </c>
      <c r="C5571" s="18" t="s">
        <v>67</v>
      </c>
      <c r="D5571" s="18">
        <v>2009</v>
      </c>
      <c r="E5571" s="18">
        <f>VLOOKUP(D5571,'cpi roi'!A:C,2,FALSE)</f>
        <v>214.5</v>
      </c>
      <c r="F5571" s="18" t="s">
        <v>15402</v>
      </c>
      <c r="G5571" s="18">
        <v>6.7</v>
      </c>
      <c r="H5571" s="19">
        <v>42000</v>
      </c>
      <c r="I5571" s="18" t="s">
        <v>9746</v>
      </c>
      <c r="J5571" s="18" t="s">
        <v>13285</v>
      </c>
      <c r="K5571" s="18" t="s">
        <v>16373</v>
      </c>
      <c r="L5571" s="18" t="s">
        <v>34</v>
      </c>
      <c r="M5571" s="20">
        <v>20000000</v>
      </c>
      <c r="N5571" s="20">
        <v>44420167</v>
      </c>
      <c r="O5571" s="21">
        <f t="shared" ref="O5571:O5634" si="261">(304.7/E5571)*N5571</f>
        <v>63099416.712820508</v>
      </c>
      <c r="P5571" s="22">
        <f t="shared" ref="P5571:P5634" si="262">IFERROR(N5571/M5571, 0)*100</f>
        <v>222.10083499999999</v>
      </c>
      <c r="Q5571" s="20">
        <f t="shared" ref="Q5571:Q5634" si="263">N5571/(E5571/100)</f>
        <v>20708702.564102564</v>
      </c>
      <c r="R5571" s="18" t="s">
        <v>9442</v>
      </c>
      <c r="S5571" s="18">
        <v>122</v>
      </c>
    </row>
    <row r="5572" spans="1:19" x14ac:dyDescent="0.25">
      <c r="A5572" s="18" t="s">
        <v>16374</v>
      </c>
      <c r="B5572" s="18" t="s">
        <v>20</v>
      </c>
      <c r="C5572" s="18" t="s">
        <v>45</v>
      </c>
      <c r="D5572" s="18">
        <v>2009</v>
      </c>
      <c r="E5572" s="18">
        <f>VLOOKUP(D5572,'cpi roi'!A:C,2,FALSE)</f>
        <v>214.5</v>
      </c>
      <c r="F5572" s="18" t="s">
        <v>15822</v>
      </c>
      <c r="G5572" s="18">
        <v>5.4</v>
      </c>
      <c r="H5572" s="19">
        <v>8000</v>
      </c>
      <c r="I5572" s="18" t="s">
        <v>16375</v>
      </c>
      <c r="J5572" s="18" t="s">
        <v>5440</v>
      </c>
      <c r="K5572" s="18" t="s">
        <v>7209</v>
      </c>
      <c r="L5572" s="18" t="s">
        <v>34</v>
      </c>
      <c r="M5572" s="20">
        <v>0</v>
      </c>
      <c r="N5572" s="20">
        <v>348327</v>
      </c>
      <c r="O5572" s="21">
        <f t="shared" si="261"/>
        <v>494802.9692307692</v>
      </c>
      <c r="P5572" s="22">
        <f t="shared" si="262"/>
        <v>0</v>
      </c>
      <c r="Q5572" s="20">
        <f t="shared" si="263"/>
        <v>162390.2097902098</v>
      </c>
      <c r="R5572" s="18" t="s">
        <v>15283</v>
      </c>
      <c r="S5572" s="18">
        <v>81</v>
      </c>
    </row>
    <row r="5573" spans="1:19" x14ac:dyDescent="0.25">
      <c r="A5573" s="18" t="s">
        <v>16376</v>
      </c>
      <c r="B5573" s="18" t="s">
        <v>2004</v>
      </c>
      <c r="C5573" s="18" t="s">
        <v>45</v>
      </c>
      <c r="D5573" s="18">
        <v>2009</v>
      </c>
      <c r="E5573" s="18">
        <f>VLOOKUP(D5573,'cpi roi'!A:C,2,FALSE)</f>
        <v>214.5</v>
      </c>
      <c r="F5573" s="18" t="s">
        <v>16222</v>
      </c>
      <c r="G5573" s="18">
        <v>4.8</v>
      </c>
      <c r="H5573" s="19">
        <v>40000</v>
      </c>
      <c r="I5573" s="18" t="s">
        <v>16377</v>
      </c>
      <c r="J5573" s="18" t="s">
        <v>15483</v>
      </c>
      <c r="K5573" s="18" t="s">
        <v>8593</v>
      </c>
      <c r="L5573" s="18" t="s">
        <v>34</v>
      </c>
      <c r="M5573" s="20">
        <v>15000000</v>
      </c>
      <c r="N5573" s="20">
        <v>40105542</v>
      </c>
      <c r="O5573" s="21">
        <f t="shared" si="261"/>
        <v>56970436.58461538</v>
      </c>
      <c r="P5573" s="22">
        <f t="shared" si="262"/>
        <v>267.37027999999998</v>
      </c>
      <c r="Q5573" s="20">
        <f t="shared" si="263"/>
        <v>18697222.377622377</v>
      </c>
      <c r="R5573" s="18" t="s">
        <v>9112</v>
      </c>
      <c r="S5573" s="18">
        <v>99</v>
      </c>
    </row>
    <row r="5574" spans="1:19" x14ac:dyDescent="0.25">
      <c r="A5574" s="18" t="s">
        <v>16378</v>
      </c>
      <c r="B5574" s="18" t="s">
        <v>37</v>
      </c>
      <c r="C5574" s="18" t="s">
        <v>45</v>
      </c>
      <c r="D5574" s="18">
        <v>2009</v>
      </c>
      <c r="E5574" s="18">
        <f>VLOOKUP(D5574,'cpi roi'!A:C,2,FALSE)</f>
        <v>214.5</v>
      </c>
      <c r="F5574" s="18" t="s">
        <v>16111</v>
      </c>
      <c r="G5574" s="18">
        <v>5.3</v>
      </c>
      <c r="H5574" s="19">
        <v>37000</v>
      </c>
      <c r="I5574" s="18" t="s">
        <v>12492</v>
      </c>
      <c r="J5574" s="18" t="s">
        <v>11391</v>
      </c>
      <c r="K5574" s="18" t="s">
        <v>101</v>
      </c>
      <c r="L5574" s="18" t="s">
        <v>34</v>
      </c>
      <c r="M5574" s="20">
        <v>35000000</v>
      </c>
      <c r="N5574" s="20">
        <v>96753696</v>
      </c>
      <c r="O5574" s="21">
        <f t="shared" si="261"/>
        <v>137439865.59999999</v>
      </c>
      <c r="P5574" s="22">
        <f t="shared" si="262"/>
        <v>276.43913142857144</v>
      </c>
      <c r="Q5574" s="20">
        <f t="shared" si="263"/>
        <v>45106618.18181818</v>
      </c>
      <c r="R5574" s="18" t="s">
        <v>1729</v>
      </c>
      <c r="S5574" s="18">
        <v>88</v>
      </c>
    </row>
    <row r="5575" spans="1:19" x14ac:dyDescent="0.25">
      <c r="A5575" s="18" t="s">
        <v>16379</v>
      </c>
      <c r="B5575" s="18" t="s">
        <v>20</v>
      </c>
      <c r="C5575" s="18" t="s">
        <v>67</v>
      </c>
      <c r="D5575" s="18">
        <v>2009</v>
      </c>
      <c r="E5575" s="18">
        <f>VLOOKUP(D5575,'cpi roi'!A:C,2,FALSE)</f>
        <v>214.5</v>
      </c>
      <c r="F5575" s="18" t="s">
        <v>16380</v>
      </c>
      <c r="G5575" s="18">
        <v>7.1</v>
      </c>
      <c r="H5575" s="19">
        <v>36000</v>
      </c>
      <c r="I5575" s="18" t="s">
        <v>16381</v>
      </c>
      <c r="J5575" s="18" t="s">
        <v>16382</v>
      </c>
      <c r="K5575" s="18" t="s">
        <v>16383</v>
      </c>
      <c r="L5575" s="18" t="s">
        <v>26</v>
      </c>
      <c r="M5575" s="20">
        <v>0</v>
      </c>
      <c r="N5575" s="20">
        <v>6577779</v>
      </c>
      <c r="O5575" s="21">
        <f t="shared" si="261"/>
        <v>9343819.3999999985</v>
      </c>
      <c r="P5575" s="22">
        <f t="shared" si="262"/>
        <v>0</v>
      </c>
      <c r="Q5575" s="20">
        <f t="shared" si="263"/>
        <v>3066563.6363636362</v>
      </c>
      <c r="R5575" s="18" t="s">
        <v>12368</v>
      </c>
      <c r="S5575" s="18">
        <v>98</v>
      </c>
    </row>
    <row r="5576" spans="1:19" x14ac:dyDescent="0.25">
      <c r="A5576" s="18" t="s">
        <v>16384</v>
      </c>
      <c r="B5576" s="18" t="s">
        <v>20</v>
      </c>
      <c r="C5576" s="18" t="s">
        <v>21</v>
      </c>
      <c r="D5576" s="18">
        <v>2009</v>
      </c>
      <c r="E5576" s="18">
        <f>VLOOKUP(D5576,'cpi roi'!A:C,2,FALSE)</f>
        <v>214.5</v>
      </c>
      <c r="F5576" s="18" t="s">
        <v>16278</v>
      </c>
      <c r="G5576" s="18">
        <v>5.5</v>
      </c>
      <c r="H5576" s="19">
        <v>16000</v>
      </c>
      <c r="I5576" s="18" t="s">
        <v>5109</v>
      </c>
      <c r="J5576" s="18" t="s">
        <v>10091</v>
      </c>
      <c r="K5576" s="18" t="s">
        <v>16385</v>
      </c>
      <c r="L5576" s="18" t="s">
        <v>34</v>
      </c>
      <c r="M5576" s="20">
        <v>1700000</v>
      </c>
      <c r="N5576" s="20">
        <v>1060941</v>
      </c>
      <c r="O5576" s="21">
        <f t="shared" si="261"/>
        <v>1507080.2923076921</v>
      </c>
      <c r="P5576" s="22">
        <f t="shared" si="262"/>
        <v>62.40829411764706</v>
      </c>
      <c r="Q5576" s="20">
        <f t="shared" si="263"/>
        <v>494611.1888111888</v>
      </c>
      <c r="R5576" s="18" t="s">
        <v>16386</v>
      </c>
      <c r="S5576" s="18">
        <v>77</v>
      </c>
    </row>
    <row r="5577" spans="1:19" x14ac:dyDescent="0.25">
      <c r="A5577" s="18" t="s">
        <v>16387</v>
      </c>
      <c r="B5577" s="18" t="s">
        <v>20</v>
      </c>
      <c r="C5577" s="18" t="s">
        <v>38</v>
      </c>
      <c r="D5577" s="18">
        <v>2009</v>
      </c>
      <c r="E5577" s="18">
        <f>VLOOKUP(D5577,'cpi roi'!A:C,2,FALSE)</f>
        <v>214.5</v>
      </c>
      <c r="F5577" s="18" t="s">
        <v>16388</v>
      </c>
      <c r="G5577" s="18">
        <v>7.2</v>
      </c>
      <c r="H5577" s="19">
        <v>92000</v>
      </c>
      <c r="I5577" s="18" t="s">
        <v>16389</v>
      </c>
      <c r="J5577" s="18" t="s">
        <v>16390</v>
      </c>
      <c r="K5577" s="18" t="s">
        <v>16391</v>
      </c>
      <c r="L5577" s="18" t="s">
        <v>1098</v>
      </c>
      <c r="M5577" s="20">
        <v>0</v>
      </c>
      <c r="N5577" s="20">
        <v>67153225</v>
      </c>
      <c r="O5577" s="21">
        <f t="shared" si="261"/>
        <v>95392017.051282033</v>
      </c>
      <c r="P5577" s="22">
        <f t="shared" si="262"/>
        <v>0</v>
      </c>
      <c r="Q5577" s="20">
        <f t="shared" si="263"/>
        <v>31306864.801864803</v>
      </c>
      <c r="R5577" s="18" t="s">
        <v>16212</v>
      </c>
      <c r="S5577" s="18">
        <v>129</v>
      </c>
    </row>
    <row r="5578" spans="1:19" x14ac:dyDescent="0.25">
      <c r="A5578" s="18" t="s">
        <v>16392</v>
      </c>
      <c r="B5578" s="18" t="s">
        <v>2004</v>
      </c>
      <c r="C5578" s="18" t="s">
        <v>45</v>
      </c>
      <c r="D5578" s="18">
        <v>2009</v>
      </c>
      <c r="E5578" s="18">
        <f>VLOOKUP(D5578,'cpi roi'!A:C,2,FALSE)</f>
        <v>214.5</v>
      </c>
      <c r="F5578" s="18" t="s">
        <v>16109</v>
      </c>
      <c r="G5578" s="18">
        <v>5.8</v>
      </c>
      <c r="H5578" s="19">
        <v>86000</v>
      </c>
      <c r="I5578" s="18" t="s">
        <v>9973</v>
      </c>
      <c r="J5578" s="18" t="s">
        <v>16079</v>
      </c>
      <c r="K5578" s="18" t="s">
        <v>9024</v>
      </c>
      <c r="L5578" s="18" t="s">
        <v>34</v>
      </c>
      <c r="M5578" s="20">
        <v>37500000</v>
      </c>
      <c r="N5578" s="20">
        <v>102366815</v>
      </c>
      <c r="O5578" s="21">
        <f t="shared" si="261"/>
        <v>145413373.1025641</v>
      </c>
      <c r="P5578" s="22">
        <f t="shared" si="262"/>
        <v>272.9781733333333</v>
      </c>
      <c r="Q5578" s="20">
        <f t="shared" si="263"/>
        <v>47723456.876456879</v>
      </c>
      <c r="R5578" s="18" t="s">
        <v>16393</v>
      </c>
      <c r="S5578" s="18">
        <v>100</v>
      </c>
    </row>
    <row r="5579" spans="1:19" x14ac:dyDescent="0.25">
      <c r="A5579" s="18" t="s">
        <v>16394</v>
      </c>
      <c r="B5579" s="18" t="s">
        <v>2004</v>
      </c>
      <c r="C5579" s="18" t="s">
        <v>21</v>
      </c>
      <c r="D5579" s="18">
        <v>2009</v>
      </c>
      <c r="E5579" s="18">
        <f>VLOOKUP(D5579,'cpi roi'!A:C,2,FALSE)</f>
        <v>214.5</v>
      </c>
      <c r="F5579" s="18" t="s">
        <v>16194</v>
      </c>
      <c r="G5579" s="18">
        <v>5.9</v>
      </c>
      <c r="H5579" s="19">
        <v>60000</v>
      </c>
      <c r="I5579" s="18" t="s">
        <v>16395</v>
      </c>
      <c r="J5579" s="18" t="s">
        <v>5999</v>
      </c>
      <c r="K5579" s="18" t="s">
        <v>6784</v>
      </c>
      <c r="L5579" s="18" t="s">
        <v>34</v>
      </c>
      <c r="M5579" s="20">
        <v>10000000</v>
      </c>
      <c r="N5579" s="20">
        <v>77578320</v>
      </c>
      <c r="O5579" s="21">
        <f t="shared" si="261"/>
        <v>110200998.15384614</v>
      </c>
      <c r="P5579" s="22">
        <f t="shared" si="262"/>
        <v>775.78319999999997</v>
      </c>
      <c r="Q5579" s="20">
        <f t="shared" si="263"/>
        <v>36167048.951048948</v>
      </c>
      <c r="R5579" s="18" t="s">
        <v>14705</v>
      </c>
      <c r="S5579" s="18">
        <v>92</v>
      </c>
    </row>
    <row r="5580" spans="1:19" x14ac:dyDescent="0.25">
      <c r="A5580" s="18" t="s">
        <v>16396</v>
      </c>
      <c r="B5580" s="18" t="s">
        <v>20</v>
      </c>
      <c r="C5580" s="18" t="s">
        <v>67</v>
      </c>
      <c r="D5580" s="18">
        <v>2009</v>
      </c>
      <c r="E5580" s="18">
        <f>VLOOKUP(D5580,'cpi roi'!A:C,2,FALSE)</f>
        <v>214.5</v>
      </c>
      <c r="F5580" s="18" t="s">
        <v>16397</v>
      </c>
      <c r="G5580" s="18">
        <v>6.6</v>
      </c>
      <c r="H5580" s="19">
        <v>93000</v>
      </c>
      <c r="I5580" s="18" t="s">
        <v>13184</v>
      </c>
      <c r="J5580" s="18" t="s">
        <v>12157</v>
      </c>
      <c r="K5580" s="18" t="s">
        <v>7916</v>
      </c>
      <c r="L5580" s="18" t="s">
        <v>457</v>
      </c>
      <c r="M5580" s="20">
        <v>13000000</v>
      </c>
      <c r="N5580" s="20">
        <v>20768906</v>
      </c>
      <c r="O5580" s="21">
        <f t="shared" si="261"/>
        <v>29502497.241025638</v>
      </c>
      <c r="P5580" s="22">
        <f t="shared" si="262"/>
        <v>159.7608153846154</v>
      </c>
      <c r="Q5580" s="20">
        <f t="shared" si="263"/>
        <v>9682473.6596736591</v>
      </c>
      <c r="R5580" s="18" t="s">
        <v>12254</v>
      </c>
      <c r="S5580" s="18">
        <v>98</v>
      </c>
    </row>
    <row r="5581" spans="1:19" x14ac:dyDescent="0.25">
      <c r="A5581" s="18" t="s">
        <v>16398</v>
      </c>
      <c r="B5581" s="18" t="s">
        <v>20</v>
      </c>
      <c r="C5581" s="18" t="s">
        <v>108</v>
      </c>
      <c r="D5581" s="18">
        <v>2009</v>
      </c>
      <c r="E5581" s="18">
        <f>VLOOKUP(D5581,'cpi roi'!A:C,2,FALSE)</f>
        <v>214.5</v>
      </c>
      <c r="F5581" s="18" t="s">
        <v>16136</v>
      </c>
      <c r="G5581" s="18">
        <v>6.6</v>
      </c>
      <c r="H5581" s="19">
        <v>75000</v>
      </c>
      <c r="I5581" s="18" t="s">
        <v>14716</v>
      </c>
      <c r="J5581" s="18" t="s">
        <v>16399</v>
      </c>
      <c r="K5581" s="18" t="s">
        <v>1540</v>
      </c>
      <c r="L5581" s="18" t="s">
        <v>34</v>
      </c>
      <c r="M5581" s="20">
        <v>25000000</v>
      </c>
      <c r="N5581" s="20">
        <v>10606422</v>
      </c>
      <c r="O5581" s="21">
        <f t="shared" si="261"/>
        <v>15066558.430769229</v>
      </c>
      <c r="P5581" s="22">
        <f t="shared" si="262"/>
        <v>42.425688000000001</v>
      </c>
      <c r="Q5581" s="20">
        <f t="shared" si="263"/>
        <v>4944718.8811188815</v>
      </c>
      <c r="R5581" s="18" t="s">
        <v>14974</v>
      </c>
      <c r="S5581" s="18">
        <v>122</v>
      </c>
    </row>
    <row r="5582" spans="1:19" x14ac:dyDescent="0.25">
      <c r="A5582" s="18" t="s">
        <v>16400</v>
      </c>
      <c r="B5582" s="18" t="s">
        <v>20</v>
      </c>
      <c r="C5582" s="18" t="s">
        <v>38</v>
      </c>
      <c r="D5582" s="18">
        <v>2009</v>
      </c>
      <c r="E5582" s="18">
        <f>VLOOKUP(D5582,'cpi roi'!A:C,2,FALSE)</f>
        <v>214.5</v>
      </c>
      <c r="F5582" s="18" t="s">
        <v>16401</v>
      </c>
      <c r="G5582" s="18">
        <v>7.4</v>
      </c>
      <c r="H5582" s="19">
        <v>47000</v>
      </c>
      <c r="I5582" s="18" t="s">
        <v>16402</v>
      </c>
      <c r="J5582" s="18" t="s">
        <v>9644</v>
      </c>
      <c r="K5582" s="18" t="s">
        <v>9644</v>
      </c>
      <c r="L5582" s="18" t="s">
        <v>34</v>
      </c>
      <c r="M5582" s="20">
        <v>2900000</v>
      </c>
      <c r="N5582" s="20">
        <v>296557</v>
      </c>
      <c r="O5582" s="21">
        <f t="shared" si="261"/>
        <v>421263.02051282045</v>
      </c>
      <c r="P5582" s="22">
        <f t="shared" si="262"/>
        <v>10.226103448275863</v>
      </c>
      <c r="Q5582" s="20">
        <f t="shared" si="263"/>
        <v>138255.01165501165</v>
      </c>
      <c r="R5582" s="18" t="s">
        <v>11073</v>
      </c>
      <c r="S5582" s="18">
        <v>84</v>
      </c>
    </row>
    <row r="5583" spans="1:19" x14ac:dyDescent="0.25">
      <c r="A5583" s="18" t="s">
        <v>16403</v>
      </c>
      <c r="B5583" s="18" t="s">
        <v>20</v>
      </c>
      <c r="C5583" s="18" t="s">
        <v>38</v>
      </c>
      <c r="D5583" s="18">
        <v>2009</v>
      </c>
      <c r="E5583" s="18">
        <f>VLOOKUP(D5583,'cpi roi'!A:C,2,FALSE)</f>
        <v>214.5</v>
      </c>
      <c r="F5583" s="18" t="s">
        <v>16404</v>
      </c>
      <c r="G5583" s="18">
        <v>6.7</v>
      </c>
      <c r="H5583" s="19">
        <v>62000</v>
      </c>
      <c r="I5583" s="18" t="s">
        <v>10323</v>
      </c>
      <c r="J5583" s="18" t="s">
        <v>16405</v>
      </c>
      <c r="K5583" s="18" t="s">
        <v>188</v>
      </c>
      <c r="L5583" s="18" t="s">
        <v>34</v>
      </c>
      <c r="M5583" s="20">
        <v>17000000</v>
      </c>
      <c r="N5583" s="20">
        <v>45719985</v>
      </c>
      <c r="O5583" s="21">
        <f t="shared" si="261"/>
        <v>64945824.84615384</v>
      </c>
      <c r="P5583" s="22">
        <f t="shared" si="262"/>
        <v>268.9410882352941</v>
      </c>
      <c r="Q5583" s="20">
        <f t="shared" si="263"/>
        <v>21314678.321678322</v>
      </c>
      <c r="R5583" s="18" t="s">
        <v>14974</v>
      </c>
      <c r="S5583" s="18">
        <v>132</v>
      </c>
    </row>
    <row r="5584" spans="1:19" x14ac:dyDescent="0.25">
      <c r="A5584" s="18" t="s">
        <v>16406</v>
      </c>
      <c r="B5584" s="18" t="s">
        <v>452</v>
      </c>
      <c r="C5584" s="18" t="s">
        <v>45</v>
      </c>
      <c r="D5584" s="18">
        <v>2009</v>
      </c>
      <c r="E5584" s="18">
        <f>VLOOKUP(D5584,'cpi roi'!A:C,2,FALSE)</f>
        <v>214.5</v>
      </c>
      <c r="F5584" s="18" t="s">
        <v>16222</v>
      </c>
      <c r="G5584" s="18">
        <v>7.4</v>
      </c>
      <c r="H5584" s="19">
        <v>56000</v>
      </c>
      <c r="I5584" s="18" t="s">
        <v>16407</v>
      </c>
      <c r="J5584" s="18" t="s">
        <v>16408</v>
      </c>
      <c r="K5584" s="18" t="s">
        <v>16409</v>
      </c>
      <c r="L5584" s="18" t="s">
        <v>26</v>
      </c>
      <c r="M5584" s="20">
        <v>0</v>
      </c>
      <c r="N5584" s="20">
        <v>7787487</v>
      </c>
      <c r="O5584" s="21">
        <f t="shared" si="261"/>
        <v>11062225.123076921</v>
      </c>
      <c r="P5584" s="22">
        <f t="shared" si="262"/>
        <v>0</v>
      </c>
      <c r="Q5584" s="20">
        <f t="shared" si="263"/>
        <v>3630530.0699300701</v>
      </c>
      <c r="R5584" s="18" t="s">
        <v>6567</v>
      </c>
      <c r="S5584" s="18">
        <v>106</v>
      </c>
    </row>
    <row r="5585" spans="1:19" x14ac:dyDescent="0.25">
      <c r="A5585" s="18" t="s">
        <v>16410</v>
      </c>
      <c r="B5585" s="18" t="s">
        <v>20</v>
      </c>
      <c r="C5585" s="18" t="s">
        <v>21</v>
      </c>
      <c r="D5585" s="18">
        <v>2009</v>
      </c>
      <c r="E5585" s="18">
        <f>VLOOKUP(D5585,'cpi roi'!A:C,2,FALSE)</f>
        <v>214.5</v>
      </c>
      <c r="F5585" s="18" t="s">
        <v>16404</v>
      </c>
      <c r="G5585" s="18">
        <v>7.8</v>
      </c>
      <c r="H5585" s="19">
        <v>70000</v>
      </c>
      <c r="I5585" s="18" t="s">
        <v>11705</v>
      </c>
      <c r="J5585" s="18" t="s">
        <v>11705</v>
      </c>
      <c r="K5585" s="18" t="s">
        <v>16411</v>
      </c>
      <c r="L5585" s="18" t="s">
        <v>5820</v>
      </c>
      <c r="M5585" s="20">
        <v>18000000</v>
      </c>
      <c r="N5585" s="20">
        <v>19319671</v>
      </c>
      <c r="O5585" s="21">
        <f t="shared" si="261"/>
        <v>27443840.343589742</v>
      </c>
      <c r="P5585" s="22">
        <f t="shared" si="262"/>
        <v>107.33150555555555</v>
      </c>
      <c r="Q5585" s="20">
        <f t="shared" si="263"/>
        <v>9006839.6270396262</v>
      </c>
      <c r="R5585" s="18" t="s">
        <v>10255</v>
      </c>
      <c r="S5585" s="18">
        <v>144</v>
      </c>
    </row>
    <row r="5586" spans="1:19" x14ac:dyDescent="0.25">
      <c r="A5586" s="18" t="s">
        <v>16412</v>
      </c>
      <c r="B5586" s="18" t="s">
        <v>20</v>
      </c>
      <c r="C5586" s="18" t="s">
        <v>38</v>
      </c>
      <c r="D5586" s="18">
        <v>2009</v>
      </c>
      <c r="E5586" s="18">
        <f>VLOOKUP(D5586,'cpi roi'!A:C,2,FALSE)</f>
        <v>214.5</v>
      </c>
      <c r="F5586" s="18" t="s">
        <v>16136</v>
      </c>
      <c r="G5586" s="18">
        <v>6.3</v>
      </c>
      <c r="H5586" s="19">
        <v>62000</v>
      </c>
      <c r="I5586" s="18" t="s">
        <v>10707</v>
      </c>
      <c r="J5586" s="18" t="s">
        <v>10707</v>
      </c>
      <c r="K5586" s="18" t="s">
        <v>16413</v>
      </c>
      <c r="L5586" s="18" t="s">
        <v>34</v>
      </c>
      <c r="M5586" s="20">
        <v>8000000</v>
      </c>
      <c r="N5586" s="20">
        <v>10629321</v>
      </c>
      <c r="O5586" s="21">
        <f t="shared" si="261"/>
        <v>15099086.753846152</v>
      </c>
      <c r="P5586" s="22">
        <f t="shared" si="262"/>
        <v>132.8665125</v>
      </c>
      <c r="Q5586" s="20">
        <f t="shared" si="263"/>
        <v>4955394.4055944057</v>
      </c>
      <c r="R5586" s="18" t="s">
        <v>15646</v>
      </c>
      <c r="S5586" s="18">
        <v>118</v>
      </c>
    </row>
    <row r="5587" spans="1:19" x14ac:dyDescent="0.25">
      <c r="A5587" s="18" t="s">
        <v>16414</v>
      </c>
      <c r="B5587" s="18" t="s">
        <v>2004</v>
      </c>
      <c r="C5587" s="18" t="s">
        <v>45</v>
      </c>
      <c r="D5587" s="18">
        <v>2009</v>
      </c>
      <c r="E5587" s="18">
        <f>VLOOKUP(D5587,'cpi roi'!A:C,2,FALSE)</f>
        <v>214.5</v>
      </c>
      <c r="F5587" s="18" t="s">
        <v>16415</v>
      </c>
      <c r="G5587" s="18">
        <v>7.1</v>
      </c>
      <c r="H5587" s="19">
        <v>72000</v>
      </c>
      <c r="I5587" s="18" t="s">
        <v>293</v>
      </c>
      <c r="J5587" s="18" t="s">
        <v>293</v>
      </c>
      <c r="K5587" s="18" t="s">
        <v>12955</v>
      </c>
      <c r="L5587" s="18" t="s">
        <v>34</v>
      </c>
      <c r="M5587" s="20">
        <v>15000000</v>
      </c>
      <c r="N5587" s="20">
        <v>36020534</v>
      </c>
      <c r="O5587" s="21">
        <f t="shared" si="261"/>
        <v>51167630.348717943</v>
      </c>
      <c r="P5587" s="22">
        <f t="shared" si="262"/>
        <v>240.13689333333335</v>
      </c>
      <c r="Q5587" s="20">
        <f t="shared" si="263"/>
        <v>16792789.743589744</v>
      </c>
      <c r="R5587" s="18" t="s">
        <v>12772</v>
      </c>
      <c r="S5587" s="18">
        <v>93</v>
      </c>
    </row>
    <row r="5588" spans="1:19" x14ac:dyDescent="0.25">
      <c r="A5588" s="18" t="s">
        <v>16416</v>
      </c>
      <c r="B5588" s="18" t="s">
        <v>341</v>
      </c>
      <c r="C5588" s="18" t="s">
        <v>45</v>
      </c>
      <c r="D5588" s="18">
        <v>2009</v>
      </c>
      <c r="E5588" s="18">
        <f>VLOOKUP(D5588,'cpi roi'!A:C,2,FALSE)</f>
        <v>214.5</v>
      </c>
      <c r="F5588" s="18" t="s">
        <v>15894</v>
      </c>
      <c r="G5588" s="18">
        <v>4.5999999999999996</v>
      </c>
      <c r="H5588" s="19">
        <v>41000</v>
      </c>
      <c r="I5588" s="18" t="s">
        <v>6505</v>
      </c>
      <c r="J5588" s="18" t="s">
        <v>16417</v>
      </c>
      <c r="K5588" s="18" t="s">
        <v>16418</v>
      </c>
      <c r="L5588" s="18" t="s">
        <v>34</v>
      </c>
      <c r="M5588" s="20">
        <v>30000000</v>
      </c>
      <c r="N5588" s="20">
        <v>155545279</v>
      </c>
      <c r="O5588" s="21">
        <f t="shared" si="261"/>
        <v>220954062.98974356</v>
      </c>
      <c r="P5588" s="22">
        <f t="shared" si="262"/>
        <v>518.48426333333327</v>
      </c>
      <c r="Q5588" s="20">
        <f t="shared" si="263"/>
        <v>72515281.585081577</v>
      </c>
      <c r="R5588" s="18" t="s">
        <v>16419</v>
      </c>
      <c r="S5588" s="18">
        <v>102</v>
      </c>
    </row>
    <row r="5589" spans="1:19" x14ac:dyDescent="0.25">
      <c r="A5589" s="18" t="s">
        <v>16420</v>
      </c>
      <c r="B5589" s="18" t="s">
        <v>967</v>
      </c>
      <c r="C5589" s="18" t="s">
        <v>21</v>
      </c>
      <c r="D5589" s="18">
        <v>2009</v>
      </c>
      <c r="E5589" s="18">
        <f>VLOOKUP(D5589,'cpi roi'!A:C,2,FALSE)</f>
        <v>214.5</v>
      </c>
      <c r="F5589" s="18" t="s">
        <v>16421</v>
      </c>
      <c r="G5589" s="18">
        <v>8</v>
      </c>
      <c r="H5589" s="19">
        <v>48000</v>
      </c>
      <c r="I5589" s="18" t="s">
        <v>16422</v>
      </c>
      <c r="J5589" s="18" t="s">
        <v>16422</v>
      </c>
      <c r="K5589" s="18" t="s">
        <v>16423</v>
      </c>
      <c r="L5589" s="18" t="s">
        <v>5870</v>
      </c>
      <c r="M5589" s="20">
        <v>0</v>
      </c>
      <c r="N5589" s="20">
        <v>879422</v>
      </c>
      <c r="O5589" s="21">
        <f t="shared" si="261"/>
        <v>1249230.2256410255</v>
      </c>
      <c r="P5589" s="22">
        <f t="shared" si="262"/>
        <v>0</v>
      </c>
      <c r="Q5589" s="20">
        <f t="shared" si="263"/>
        <v>409986.94638694637</v>
      </c>
      <c r="R5589" s="18" t="s">
        <v>16424</v>
      </c>
      <c r="S5589" s="18">
        <v>119</v>
      </c>
    </row>
    <row r="5590" spans="1:19" x14ac:dyDescent="0.25">
      <c r="A5590" s="18" t="s">
        <v>16425</v>
      </c>
      <c r="B5590" s="18" t="s">
        <v>37</v>
      </c>
      <c r="C5590" s="18" t="s">
        <v>394</v>
      </c>
      <c r="D5590" s="18">
        <v>2009</v>
      </c>
      <c r="E5590" s="18">
        <f>VLOOKUP(D5590,'cpi roi'!A:C,2,FALSE)</f>
        <v>214.5</v>
      </c>
      <c r="F5590" s="18" t="s">
        <v>16128</v>
      </c>
      <c r="G5590" s="18">
        <v>4.5</v>
      </c>
      <c r="H5590" s="19">
        <v>45000</v>
      </c>
      <c r="I5590" s="18" t="s">
        <v>8607</v>
      </c>
      <c r="J5590" s="18" t="s">
        <v>15187</v>
      </c>
      <c r="K5590" s="18" t="s">
        <v>13349</v>
      </c>
      <c r="L5590" s="18" t="s">
        <v>34</v>
      </c>
      <c r="M5590" s="20">
        <v>75000000</v>
      </c>
      <c r="N5590" s="20">
        <v>443140005</v>
      </c>
      <c r="O5590" s="21">
        <f t="shared" si="261"/>
        <v>629486058.3846153</v>
      </c>
      <c r="P5590" s="22">
        <f t="shared" si="262"/>
        <v>590.85334</v>
      </c>
      <c r="Q5590" s="20">
        <f t="shared" si="263"/>
        <v>206592076.92307693</v>
      </c>
      <c r="R5590" s="18" t="s">
        <v>9112</v>
      </c>
      <c r="S5590" s="18">
        <v>88</v>
      </c>
    </row>
    <row r="5591" spans="1:19" x14ac:dyDescent="0.25">
      <c r="A5591" s="18" t="s">
        <v>16426</v>
      </c>
      <c r="B5591" s="18" t="s">
        <v>2004</v>
      </c>
      <c r="C5591" s="18" t="s">
        <v>38</v>
      </c>
      <c r="D5591" s="18">
        <v>2009</v>
      </c>
      <c r="E5591" s="18">
        <f>VLOOKUP(D5591,'cpi roi'!A:C,2,FALSE)</f>
        <v>214.5</v>
      </c>
      <c r="F5591" s="18" t="s">
        <v>16194</v>
      </c>
      <c r="G5591" s="18">
        <v>5.6</v>
      </c>
      <c r="H5591" s="19">
        <v>28000</v>
      </c>
      <c r="I5591" s="18" t="s">
        <v>3789</v>
      </c>
      <c r="J5591" s="18" t="s">
        <v>16427</v>
      </c>
      <c r="K5591" s="18" t="s">
        <v>14816</v>
      </c>
      <c r="L5591" s="18" t="s">
        <v>34</v>
      </c>
      <c r="M5591" s="20">
        <v>22000000</v>
      </c>
      <c r="N5591" s="20">
        <v>17280326</v>
      </c>
      <c r="O5591" s="21">
        <f t="shared" si="261"/>
        <v>24546924.625641022</v>
      </c>
      <c r="P5591" s="22">
        <f t="shared" si="262"/>
        <v>78.546936363636362</v>
      </c>
      <c r="Q5591" s="20">
        <f t="shared" si="263"/>
        <v>8056096.0372960372</v>
      </c>
      <c r="R5591" s="18" t="s">
        <v>14786</v>
      </c>
      <c r="S5591" s="18">
        <v>108</v>
      </c>
    </row>
    <row r="5592" spans="1:19" x14ac:dyDescent="0.25">
      <c r="A5592" s="18" t="s">
        <v>16428</v>
      </c>
      <c r="B5592" s="18" t="s">
        <v>20</v>
      </c>
      <c r="C5592" s="18" t="s">
        <v>45</v>
      </c>
      <c r="D5592" s="18">
        <v>2009</v>
      </c>
      <c r="E5592" s="18">
        <f>VLOOKUP(D5592,'cpi roi'!A:C,2,FALSE)</f>
        <v>214.5</v>
      </c>
      <c r="F5592" s="18" t="s">
        <v>16429</v>
      </c>
      <c r="G5592" s="18">
        <v>4.9000000000000004</v>
      </c>
      <c r="H5592" s="19">
        <v>21000</v>
      </c>
      <c r="I5592" s="18" t="s">
        <v>1078</v>
      </c>
      <c r="J5592" s="18" t="s">
        <v>1078</v>
      </c>
      <c r="K5592" s="18" t="s">
        <v>16430</v>
      </c>
      <c r="L5592" s="18" t="s">
        <v>34</v>
      </c>
      <c r="M5592" s="20">
        <v>4000000</v>
      </c>
      <c r="N5592" s="20">
        <v>386078</v>
      </c>
      <c r="O5592" s="21">
        <f t="shared" si="261"/>
        <v>548428.74871794868</v>
      </c>
      <c r="P5592" s="22">
        <f t="shared" si="262"/>
        <v>9.6519499999999994</v>
      </c>
      <c r="Q5592" s="20">
        <f t="shared" si="263"/>
        <v>179989.74358974359</v>
      </c>
      <c r="R5592" s="18" t="s">
        <v>16431</v>
      </c>
      <c r="S5592" s="18">
        <v>90</v>
      </c>
    </row>
    <row r="5593" spans="1:19" x14ac:dyDescent="0.25">
      <c r="A5593" s="18" t="s">
        <v>118</v>
      </c>
      <c r="B5593" s="18" t="s">
        <v>37</v>
      </c>
      <c r="C5593" s="18" t="s">
        <v>45</v>
      </c>
      <c r="D5593" s="18">
        <v>2009</v>
      </c>
      <c r="E5593" s="18">
        <f>VLOOKUP(D5593,'cpi roi'!A:C,2,FALSE)</f>
        <v>214.5</v>
      </c>
      <c r="F5593" s="18" t="s">
        <v>16190</v>
      </c>
      <c r="G5593" s="18">
        <v>5.0999999999999996</v>
      </c>
      <c r="H5593" s="19">
        <v>16000</v>
      </c>
      <c r="I5593" s="18" t="s">
        <v>16432</v>
      </c>
      <c r="J5593" s="18" t="s">
        <v>11565</v>
      </c>
      <c r="K5593" s="18" t="s">
        <v>9201</v>
      </c>
      <c r="L5593" s="18" t="s">
        <v>34</v>
      </c>
      <c r="M5593" s="20">
        <v>18000000</v>
      </c>
      <c r="N5593" s="20">
        <v>77211836</v>
      </c>
      <c r="O5593" s="21">
        <f t="shared" si="261"/>
        <v>109680402.93333332</v>
      </c>
      <c r="P5593" s="22">
        <f t="shared" si="262"/>
        <v>428.95464444444445</v>
      </c>
      <c r="Q5593" s="20">
        <f t="shared" si="263"/>
        <v>35996193.939393938</v>
      </c>
      <c r="R5593" s="18" t="s">
        <v>122</v>
      </c>
      <c r="S5593" s="18">
        <v>107</v>
      </c>
    </row>
    <row r="5594" spans="1:19" x14ac:dyDescent="0.25">
      <c r="A5594" s="18" t="s">
        <v>16433</v>
      </c>
      <c r="B5594" s="18" t="s">
        <v>20</v>
      </c>
      <c r="C5594" s="18" t="s">
        <v>21</v>
      </c>
      <c r="D5594" s="18">
        <v>2009</v>
      </c>
      <c r="E5594" s="18">
        <f>VLOOKUP(D5594,'cpi roi'!A:C,2,FALSE)</f>
        <v>214.5</v>
      </c>
      <c r="F5594" s="18" t="s">
        <v>16434</v>
      </c>
      <c r="G5594" s="18">
        <v>7</v>
      </c>
      <c r="H5594" s="19">
        <v>21000</v>
      </c>
      <c r="I5594" s="18" t="s">
        <v>16435</v>
      </c>
      <c r="J5594" s="18" t="s">
        <v>16436</v>
      </c>
      <c r="K5594" s="18" t="s">
        <v>6134</v>
      </c>
      <c r="L5594" s="18" t="s">
        <v>310</v>
      </c>
      <c r="M5594" s="20">
        <v>0</v>
      </c>
      <c r="N5594" s="20">
        <v>12014663</v>
      </c>
      <c r="O5594" s="21">
        <f t="shared" si="261"/>
        <v>17066982.825641025</v>
      </c>
      <c r="P5594" s="22">
        <f t="shared" si="262"/>
        <v>0</v>
      </c>
      <c r="Q5594" s="20">
        <f t="shared" si="263"/>
        <v>5601241.4918414922</v>
      </c>
      <c r="R5594" s="18" t="s">
        <v>16437</v>
      </c>
      <c r="S5594" s="18">
        <v>120</v>
      </c>
    </row>
    <row r="5595" spans="1:19" x14ac:dyDescent="0.25">
      <c r="A5595" s="18" t="s">
        <v>16438</v>
      </c>
      <c r="B5595" s="18" t="s">
        <v>20</v>
      </c>
      <c r="C5595" s="18" t="s">
        <v>56</v>
      </c>
      <c r="D5595" s="18">
        <v>2009</v>
      </c>
      <c r="E5595" s="18">
        <f>VLOOKUP(D5595,'cpi roi'!A:C,2,FALSE)</f>
        <v>214.5</v>
      </c>
      <c r="F5595" s="18" t="s">
        <v>16439</v>
      </c>
      <c r="G5595" s="18">
        <v>6.4</v>
      </c>
      <c r="H5595" s="19">
        <v>42000</v>
      </c>
      <c r="I5595" s="18" t="s">
        <v>16440</v>
      </c>
      <c r="J5595" s="18" t="s">
        <v>16440</v>
      </c>
      <c r="K5595" s="18" t="s">
        <v>16441</v>
      </c>
      <c r="L5595" s="18" t="s">
        <v>34</v>
      </c>
      <c r="M5595" s="20">
        <v>900000</v>
      </c>
      <c r="N5595" s="20">
        <v>101215</v>
      </c>
      <c r="O5595" s="21">
        <f t="shared" si="261"/>
        <v>143777.20512820513</v>
      </c>
      <c r="P5595" s="22">
        <f t="shared" si="262"/>
        <v>11.246111111111111</v>
      </c>
      <c r="Q5595" s="20">
        <f t="shared" si="263"/>
        <v>47186.480186480185</v>
      </c>
      <c r="R5595" s="18" t="s">
        <v>16442</v>
      </c>
      <c r="S5595" s="18">
        <v>95</v>
      </c>
    </row>
    <row r="5596" spans="1:19" x14ac:dyDescent="0.25">
      <c r="A5596" s="18" t="s">
        <v>16443</v>
      </c>
      <c r="B5596" s="18" t="s">
        <v>20</v>
      </c>
      <c r="C5596" s="18" t="s">
        <v>45</v>
      </c>
      <c r="D5596" s="18">
        <v>2009</v>
      </c>
      <c r="E5596" s="18">
        <f>VLOOKUP(D5596,'cpi roi'!A:C,2,FALSE)</f>
        <v>214.5</v>
      </c>
      <c r="F5596" s="18" t="s">
        <v>16444</v>
      </c>
      <c r="G5596" s="18">
        <v>6.8</v>
      </c>
      <c r="H5596" s="19">
        <v>37000</v>
      </c>
      <c r="I5596" s="18" t="s">
        <v>3523</v>
      </c>
      <c r="J5596" s="18" t="s">
        <v>3523</v>
      </c>
      <c r="K5596" s="18" t="s">
        <v>9046</v>
      </c>
      <c r="L5596" s="18" t="s">
        <v>34</v>
      </c>
      <c r="M5596" s="20">
        <v>20000000</v>
      </c>
      <c r="N5596" s="20">
        <v>754301</v>
      </c>
      <c r="O5596" s="21">
        <f t="shared" si="261"/>
        <v>1071494.2410256409</v>
      </c>
      <c r="P5596" s="22">
        <f t="shared" si="262"/>
        <v>3.7715049999999999</v>
      </c>
      <c r="Q5596" s="20">
        <f t="shared" si="263"/>
        <v>351655.47785547783</v>
      </c>
      <c r="R5596" s="18" t="s">
        <v>48</v>
      </c>
      <c r="S5596" s="18">
        <v>105</v>
      </c>
    </row>
    <row r="5597" spans="1:19" x14ac:dyDescent="0.25">
      <c r="A5597" s="18" t="s">
        <v>16445</v>
      </c>
      <c r="B5597" s="18" t="s">
        <v>37</v>
      </c>
      <c r="C5597" s="18" t="s">
        <v>394</v>
      </c>
      <c r="D5597" s="18">
        <v>2009</v>
      </c>
      <c r="E5597" s="18">
        <f>VLOOKUP(D5597,'cpi roi'!A:C,2,FALSE)</f>
        <v>214.5</v>
      </c>
      <c r="F5597" s="18" t="s">
        <v>16348</v>
      </c>
      <c r="G5597" s="18">
        <v>6.3</v>
      </c>
      <c r="H5597" s="19">
        <v>34000</v>
      </c>
      <c r="I5597" s="18" t="s">
        <v>14711</v>
      </c>
      <c r="J5597" s="18" t="s">
        <v>12324</v>
      </c>
      <c r="K5597" s="18" t="s">
        <v>14846</v>
      </c>
      <c r="L5597" s="18" t="s">
        <v>496</v>
      </c>
      <c r="M5597" s="20">
        <v>65000000</v>
      </c>
      <c r="N5597" s="20">
        <v>39886986</v>
      </c>
      <c r="O5597" s="21">
        <f t="shared" si="261"/>
        <v>56659974.984615378</v>
      </c>
      <c r="P5597" s="22">
        <f t="shared" si="262"/>
        <v>61.364593846153845</v>
      </c>
      <c r="Q5597" s="20">
        <f t="shared" si="263"/>
        <v>18595331.468531467</v>
      </c>
      <c r="R5597" s="18" t="s">
        <v>16446</v>
      </c>
      <c r="S5597" s="18">
        <v>94</v>
      </c>
    </row>
    <row r="5598" spans="1:19" x14ac:dyDescent="0.25">
      <c r="A5598" s="18" t="s">
        <v>16447</v>
      </c>
      <c r="B5598" s="18" t="s">
        <v>2004</v>
      </c>
      <c r="C5598" s="18" t="s">
        <v>29</v>
      </c>
      <c r="D5598" s="18">
        <v>2009</v>
      </c>
      <c r="E5598" s="18">
        <f>VLOOKUP(D5598,'cpi roi'!A:C,2,FALSE)</f>
        <v>214.5</v>
      </c>
      <c r="F5598" s="18" t="s">
        <v>16448</v>
      </c>
      <c r="G5598" s="18">
        <v>6</v>
      </c>
      <c r="H5598" s="19">
        <v>45000</v>
      </c>
      <c r="I5598" s="18" t="s">
        <v>16449</v>
      </c>
      <c r="J5598" s="18" t="s">
        <v>16450</v>
      </c>
      <c r="K5598" s="18" t="s">
        <v>15746</v>
      </c>
      <c r="L5598" s="18" t="s">
        <v>34</v>
      </c>
      <c r="M5598" s="20">
        <v>0</v>
      </c>
      <c r="N5598" s="20">
        <v>5805279</v>
      </c>
      <c r="O5598" s="21">
        <f t="shared" si="261"/>
        <v>8246473.2461538455</v>
      </c>
      <c r="P5598" s="22">
        <f t="shared" si="262"/>
        <v>0</v>
      </c>
      <c r="Q5598" s="20">
        <f t="shared" si="263"/>
        <v>2706423.7762237764</v>
      </c>
      <c r="R5598" s="18" t="s">
        <v>15018</v>
      </c>
      <c r="S5598" s="18">
        <v>84</v>
      </c>
    </row>
    <row r="5599" spans="1:19" x14ac:dyDescent="0.25">
      <c r="A5599" s="18" t="s">
        <v>16451</v>
      </c>
      <c r="B5599" s="18" t="s">
        <v>2004</v>
      </c>
      <c r="C5599" s="18" t="s">
        <v>45</v>
      </c>
      <c r="D5599" s="18">
        <v>2009</v>
      </c>
      <c r="E5599" s="18">
        <f>VLOOKUP(D5599,'cpi roi'!A:C,2,FALSE)</f>
        <v>214.5</v>
      </c>
      <c r="F5599" s="18" t="s">
        <v>16078</v>
      </c>
      <c r="G5599" s="18">
        <v>5.9</v>
      </c>
      <c r="H5599" s="19">
        <v>19000</v>
      </c>
      <c r="I5599" s="18" t="s">
        <v>4499</v>
      </c>
      <c r="J5599" s="18" t="s">
        <v>16452</v>
      </c>
      <c r="K5599" s="18" t="s">
        <v>12459</v>
      </c>
      <c r="L5599" s="18" t="s">
        <v>34</v>
      </c>
      <c r="M5599" s="20">
        <v>17000000</v>
      </c>
      <c r="N5599" s="20">
        <v>20458873</v>
      </c>
      <c r="O5599" s="21">
        <f t="shared" si="261"/>
        <v>29062091.389743585</v>
      </c>
      <c r="P5599" s="22">
        <f t="shared" si="262"/>
        <v>120.34631176470589</v>
      </c>
      <c r="Q5599" s="20">
        <f t="shared" si="263"/>
        <v>9537936.1305361297</v>
      </c>
      <c r="R5599" s="18" t="s">
        <v>16453</v>
      </c>
      <c r="S5599" s="18">
        <v>95</v>
      </c>
    </row>
    <row r="5600" spans="1:19" x14ac:dyDescent="0.25">
      <c r="A5600" s="18" t="s">
        <v>16454</v>
      </c>
      <c r="B5600" s="18" t="s">
        <v>37</v>
      </c>
      <c r="C5600" s="18" t="s">
        <v>394</v>
      </c>
      <c r="D5600" s="18">
        <v>2009</v>
      </c>
      <c r="E5600" s="18">
        <f>VLOOKUP(D5600,'cpi roi'!A:C,2,FALSE)</f>
        <v>214.5</v>
      </c>
      <c r="F5600" s="18" t="s">
        <v>16114</v>
      </c>
      <c r="G5600" s="18">
        <v>5.0999999999999996</v>
      </c>
      <c r="H5600" s="19">
        <v>44000</v>
      </c>
      <c r="I5600" s="18" t="s">
        <v>16455</v>
      </c>
      <c r="J5600" s="18" t="s">
        <v>11298</v>
      </c>
      <c r="K5600" s="18" t="s">
        <v>15239</v>
      </c>
      <c r="L5600" s="18" t="s">
        <v>34</v>
      </c>
      <c r="M5600" s="20">
        <v>150000000</v>
      </c>
      <c r="N5600" s="20">
        <v>292817898</v>
      </c>
      <c r="O5600" s="21">
        <f t="shared" si="261"/>
        <v>415951578.18461531</v>
      </c>
      <c r="P5600" s="22">
        <f t="shared" si="262"/>
        <v>195.21193199999999</v>
      </c>
      <c r="Q5600" s="20">
        <f t="shared" si="263"/>
        <v>136511840.55944055</v>
      </c>
      <c r="R5600" s="18" t="s">
        <v>11291</v>
      </c>
      <c r="S5600" s="18">
        <v>88</v>
      </c>
    </row>
    <row r="5601" spans="1:19" x14ac:dyDescent="0.25">
      <c r="A5601" s="18" t="s">
        <v>16456</v>
      </c>
      <c r="B5601" s="18" t="s">
        <v>2004</v>
      </c>
      <c r="C5601" s="18" t="s">
        <v>45</v>
      </c>
      <c r="D5601" s="18">
        <v>2009</v>
      </c>
      <c r="E5601" s="18">
        <f>VLOOKUP(D5601,'cpi roi'!A:C,2,FALSE)</f>
        <v>214.5</v>
      </c>
      <c r="F5601" s="18" t="s">
        <v>16064</v>
      </c>
      <c r="G5601" s="18">
        <v>4.9000000000000004</v>
      </c>
      <c r="H5601" s="19">
        <v>39000</v>
      </c>
      <c r="I5601" s="18" t="s">
        <v>7733</v>
      </c>
      <c r="J5601" s="18" t="s">
        <v>7733</v>
      </c>
      <c r="K5601" s="18" t="s">
        <v>6914</v>
      </c>
      <c r="L5601" s="18" t="s">
        <v>34</v>
      </c>
      <c r="M5601" s="20">
        <v>58000000</v>
      </c>
      <c r="N5601" s="20">
        <v>85280250</v>
      </c>
      <c r="O5601" s="21">
        <f t="shared" si="261"/>
        <v>121141688.46153845</v>
      </c>
      <c r="P5601" s="22">
        <f t="shared" si="262"/>
        <v>147.03491379310344</v>
      </c>
      <c r="Q5601" s="20">
        <f t="shared" si="263"/>
        <v>39757692.307692304</v>
      </c>
      <c r="R5601" s="18" t="s">
        <v>35</v>
      </c>
      <c r="S5601" s="18">
        <v>103</v>
      </c>
    </row>
    <row r="5602" spans="1:19" x14ac:dyDescent="0.25">
      <c r="A5602" s="18" t="s">
        <v>16457</v>
      </c>
      <c r="B5602" s="18" t="s">
        <v>20</v>
      </c>
      <c r="C5602" s="18" t="s">
        <v>29</v>
      </c>
      <c r="D5602" s="18">
        <v>2009</v>
      </c>
      <c r="E5602" s="18">
        <f>VLOOKUP(D5602,'cpi roi'!A:C,2,FALSE)</f>
        <v>214.5</v>
      </c>
      <c r="F5602" s="18" t="s">
        <v>16338</v>
      </c>
      <c r="G5602" s="18">
        <v>7</v>
      </c>
      <c r="H5602" s="19">
        <v>52000</v>
      </c>
      <c r="I5602" s="18" t="s">
        <v>10663</v>
      </c>
      <c r="J5602" s="18" t="s">
        <v>16458</v>
      </c>
      <c r="K5602" s="18" t="s">
        <v>16459</v>
      </c>
      <c r="L5602" s="18" t="s">
        <v>34</v>
      </c>
      <c r="M5602" s="20">
        <v>17000000</v>
      </c>
      <c r="N5602" s="20">
        <v>15779455</v>
      </c>
      <c r="O5602" s="21">
        <f t="shared" si="261"/>
        <v>22414918.128205124</v>
      </c>
      <c r="P5602" s="22">
        <f t="shared" si="262"/>
        <v>92.820323529411766</v>
      </c>
      <c r="Q5602" s="20">
        <f t="shared" si="263"/>
        <v>7356389.2773892777</v>
      </c>
      <c r="R5602" s="18" t="s">
        <v>12698</v>
      </c>
      <c r="S5602" s="18">
        <v>98</v>
      </c>
    </row>
    <row r="5603" spans="1:19" x14ac:dyDescent="0.25">
      <c r="A5603" s="18" t="s">
        <v>16460</v>
      </c>
      <c r="B5603" s="18" t="s">
        <v>2004</v>
      </c>
      <c r="C5603" s="18" t="s">
        <v>21</v>
      </c>
      <c r="D5603" s="18">
        <v>2009</v>
      </c>
      <c r="E5603" s="18">
        <f>VLOOKUP(D5603,'cpi roi'!A:C,2,FALSE)</f>
        <v>214.5</v>
      </c>
      <c r="F5603" s="18" t="s">
        <v>16067</v>
      </c>
      <c r="G5603" s="18">
        <v>5.7</v>
      </c>
      <c r="H5603" s="19">
        <v>32000</v>
      </c>
      <c r="I5603" s="18" t="s">
        <v>12648</v>
      </c>
      <c r="J5603" s="18" t="s">
        <v>12648</v>
      </c>
      <c r="K5603" s="18" t="s">
        <v>9781</v>
      </c>
      <c r="L5603" s="18" t="s">
        <v>34</v>
      </c>
      <c r="M5603" s="20">
        <v>18000000</v>
      </c>
      <c r="N5603" s="20">
        <v>36088028</v>
      </c>
      <c r="O5603" s="21">
        <f t="shared" si="261"/>
        <v>51263506.441025637</v>
      </c>
      <c r="P5603" s="22">
        <f t="shared" si="262"/>
        <v>200.48904444444443</v>
      </c>
      <c r="Q5603" s="20">
        <f t="shared" si="263"/>
        <v>16824255.477855477</v>
      </c>
      <c r="R5603" s="18" t="s">
        <v>65</v>
      </c>
      <c r="S5603" s="18">
        <v>109</v>
      </c>
    </row>
    <row r="5604" spans="1:19" x14ac:dyDescent="0.25">
      <c r="A5604" s="18" t="s">
        <v>16461</v>
      </c>
      <c r="B5604" s="18" t="s">
        <v>20</v>
      </c>
      <c r="C5604" s="18" t="s">
        <v>108</v>
      </c>
      <c r="D5604" s="18">
        <v>2009</v>
      </c>
      <c r="E5604" s="18">
        <f>VLOOKUP(D5604,'cpi roi'!A:C,2,FALSE)</f>
        <v>214.5</v>
      </c>
      <c r="F5604" s="18" t="s">
        <v>16462</v>
      </c>
      <c r="G5604" s="18">
        <v>7.3</v>
      </c>
      <c r="H5604" s="19">
        <v>69000</v>
      </c>
      <c r="I5604" s="18" t="s">
        <v>16389</v>
      </c>
      <c r="J5604" s="18" t="s">
        <v>16390</v>
      </c>
      <c r="K5604" s="18" t="s">
        <v>13969</v>
      </c>
      <c r="L5604" s="18" t="s">
        <v>1098</v>
      </c>
      <c r="M5604" s="20">
        <v>0</v>
      </c>
      <c r="N5604" s="20">
        <v>44276335</v>
      </c>
      <c r="O5604" s="21">
        <f t="shared" si="261"/>
        <v>62895101.512820505</v>
      </c>
      <c r="P5604" s="22">
        <f t="shared" si="262"/>
        <v>0</v>
      </c>
      <c r="Q5604" s="20">
        <f t="shared" si="263"/>
        <v>20641648.018648017</v>
      </c>
      <c r="R5604" s="18" t="s">
        <v>16463</v>
      </c>
      <c r="S5604" s="18">
        <v>147</v>
      </c>
    </row>
    <row r="5605" spans="1:19" x14ac:dyDescent="0.25">
      <c r="A5605" s="18" t="s">
        <v>16464</v>
      </c>
      <c r="B5605" s="18" t="s">
        <v>20</v>
      </c>
      <c r="C5605" s="18" t="s">
        <v>45</v>
      </c>
      <c r="D5605" s="18">
        <v>2009</v>
      </c>
      <c r="E5605" s="18">
        <f>VLOOKUP(D5605,'cpi roi'!A:C,2,FALSE)</f>
        <v>214.5</v>
      </c>
      <c r="F5605" s="18" t="s">
        <v>16224</v>
      </c>
      <c r="G5605" s="18">
        <v>6.4</v>
      </c>
      <c r="H5605" s="19">
        <v>73000</v>
      </c>
      <c r="I5605" s="18" t="s">
        <v>11561</v>
      </c>
      <c r="J5605" s="18" t="s">
        <v>15422</v>
      </c>
      <c r="K5605" s="18" t="s">
        <v>15033</v>
      </c>
      <c r="L5605" s="18" t="s">
        <v>34</v>
      </c>
      <c r="M5605" s="20">
        <v>18000000</v>
      </c>
      <c r="N5605" s="20">
        <v>19651093</v>
      </c>
      <c r="O5605" s="21">
        <f t="shared" si="261"/>
        <v>27914629.543589741</v>
      </c>
      <c r="P5605" s="22">
        <f t="shared" si="262"/>
        <v>109.1727388888889</v>
      </c>
      <c r="Q5605" s="20">
        <f t="shared" si="263"/>
        <v>9161348.717948718</v>
      </c>
      <c r="R5605" s="18" t="s">
        <v>8990</v>
      </c>
      <c r="S5605" s="18">
        <v>90</v>
      </c>
    </row>
    <row r="5606" spans="1:19" x14ac:dyDescent="0.25">
      <c r="A5606" s="18" t="s">
        <v>16465</v>
      </c>
      <c r="B5606" s="18" t="s">
        <v>20</v>
      </c>
      <c r="C5606" s="18" t="s">
        <v>45</v>
      </c>
      <c r="D5606" s="18">
        <v>2009</v>
      </c>
      <c r="E5606" s="18">
        <f>VLOOKUP(D5606,'cpi roi'!A:C,2,FALSE)</f>
        <v>214.5</v>
      </c>
      <c r="F5606" s="18" t="s">
        <v>15894</v>
      </c>
      <c r="G5606" s="18">
        <v>5.8</v>
      </c>
      <c r="H5606" s="19">
        <v>61000</v>
      </c>
      <c r="I5606" s="18" t="s">
        <v>14959</v>
      </c>
      <c r="J5606" s="18" t="s">
        <v>14959</v>
      </c>
      <c r="K5606" s="18" t="s">
        <v>15032</v>
      </c>
      <c r="L5606" s="18" t="s">
        <v>34</v>
      </c>
      <c r="M5606" s="20">
        <v>18000000</v>
      </c>
      <c r="N5606" s="20">
        <v>26973554</v>
      </c>
      <c r="O5606" s="21">
        <f t="shared" si="261"/>
        <v>38316279.27179487</v>
      </c>
      <c r="P5606" s="22">
        <f t="shared" si="262"/>
        <v>149.8530777777778</v>
      </c>
      <c r="Q5606" s="20">
        <f t="shared" si="263"/>
        <v>12575083.44988345</v>
      </c>
      <c r="R5606" s="18" t="s">
        <v>16466</v>
      </c>
      <c r="S5606" s="18">
        <v>86</v>
      </c>
    </row>
    <row r="5607" spans="1:19" x14ac:dyDescent="0.25">
      <c r="A5607" s="18" t="s">
        <v>16467</v>
      </c>
      <c r="B5607" s="18" t="s">
        <v>37</v>
      </c>
      <c r="C5607" s="18" t="s">
        <v>67</v>
      </c>
      <c r="D5607" s="18">
        <v>2009</v>
      </c>
      <c r="E5607" s="18">
        <f>VLOOKUP(D5607,'cpi roi'!A:C,2,FALSE)</f>
        <v>214.5</v>
      </c>
      <c r="F5607" s="18" t="s">
        <v>16199</v>
      </c>
      <c r="G5607" s="18">
        <v>6.9</v>
      </c>
      <c r="H5607" s="19">
        <v>26000</v>
      </c>
      <c r="I5607" s="18" t="s">
        <v>5477</v>
      </c>
      <c r="J5607" s="18" t="s">
        <v>5477</v>
      </c>
      <c r="K5607" s="18" t="s">
        <v>13627</v>
      </c>
      <c r="L5607" s="18" t="s">
        <v>26</v>
      </c>
      <c r="M5607" s="20">
        <v>8500000</v>
      </c>
      <c r="N5607" s="20">
        <v>14374652</v>
      </c>
      <c r="O5607" s="21">
        <f t="shared" si="261"/>
        <v>20419377.456410255</v>
      </c>
      <c r="P5607" s="22">
        <f t="shared" si="262"/>
        <v>169.11355294117647</v>
      </c>
      <c r="Q5607" s="20">
        <f t="shared" si="263"/>
        <v>6701469.4638694637</v>
      </c>
      <c r="R5607" s="18" t="s">
        <v>15946</v>
      </c>
      <c r="S5607" s="18">
        <v>119</v>
      </c>
    </row>
    <row r="5608" spans="1:19" x14ac:dyDescent="0.25">
      <c r="A5608" s="18" t="s">
        <v>16468</v>
      </c>
      <c r="B5608" s="18" t="s">
        <v>20</v>
      </c>
      <c r="C5608" s="18" t="s">
        <v>38</v>
      </c>
      <c r="D5608" s="18">
        <v>2009</v>
      </c>
      <c r="E5608" s="18">
        <f>VLOOKUP(D5608,'cpi roi'!A:C,2,FALSE)</f>
        <v>214.5</v>
      </c>
      <c r="F5608" s="18" t="s">
        <v>16469</v>
      </c>
      <c r="G5608" s="18">
        <v>7.2</v>
      </c>
      <c r="H5608" s="19">
        <v>85000</v>
      </c>
      <c r="I5608" s="18" t="s">
        <v>16470</v>
      </c>
      <c r="J5608" s="18" t="s">
        <v>16471</v>
      </c>
      <c r="K5608" s="18" t="s">
        <v>110</v>
      </c>
      <c r="L5608" s="18" t="s">
        <v>26</v>
      </c>
      <c r="M5608" s="20">
        <v>7300000</v>
      </c>
      <c r="N5608" s="20">
        <v>10371451</v>
      </c>
      <c r="O5608" s="21">
        <f t="shared" si="261"/>
        <v>14732779.112820512</v>
      </c>
      <c r="P5608" s="22">
        <f t="shared" si="262"/>
        <v>142.07467123287671</v>
      </c>
      <c r="Q5608" s="20">
        <f t="shared" si="263"/>
        <v>4835175.2913752915</v>
      </c>
      <c r="R5608" s="18" t="s">
        <v>16472</v>
      </c>
      <c r="S5608" s="18">
        <v>103</v>
      </c>
    </row>
    <row r="5609" spans="1:19" x14ac:dyDescent="0.25">
      <c r="A5609" s="18" t="s">
        <v>16473</v>
      </c>
      <c r="B5609" s="18" t="s">
        <v>2004</v>
      </c>
      <c r="C5609" s="18" t="s">
        <v>45</v>
      </c>
      <c r="D5609" s="18">
        <v>2009</v>
      </c>
      <c r="E5609" s="18">
        <f>VLOOKUP(D5609,'cpi roi'!A:C,2,FALSE)</f>
        <v>214.5</v>
      </c>
      <c r="F5609" s="18" t="s">
        <v>15901</v>
      </c>
      <c r="G5609" s="18">
        <v>6.2</v>
      </c>
      <c r="H5609" s="19">
        <v>49000</v>
      </c>
      <c r="I5609" s="18" t="s">
        <v>6961</v>
      </c>
      <c r="J5609" s="18" t="s">
        <v>6961</v>
      </c>
      <c r="K5609" s="18" t="s">
        <v>6288</v>
      </c>
      <c r="L5609" s="18" t="s">
        <v>34</v>
      </c>
      <c r="M5609" s="20">
        <v>60000000</v>
      </c>
      <c r="N5609" s="20">
        <v>78176181</v>
      </c>
      <c r="O5609" s="21">
        <f t="shared" si="261"/>
        <v>111050267.36923076</v>
      </c>
      <c r="P5609" s="22">
        <f t="shared" si="262"/>
        <v>130.29363499999999</v>
      </c>
      <c r="Q5609" s="20">
        <f t="shared" si="263"/>
        <v>36445772.027972028</v>
      </c>
      <c r="R5609" s="18" t="s">
        <v>65</v>
      </c>
      <c r="S5609" s="18">
        <v>125</v>
      </c>
    </row>
    <row r="5610" spans="1:19" x14ac:dyDescent="0.25">
      <c r="A5610" s="18" t="s">
        <v>16474</v>
      </c>
      <c r="B5610" s="18" t="s">
        <v>37</v>
      </c>
      <c r="C5610" s="18" t="s">
        <v>38</v>
      </c>
      <c r="D5610" s="18">
        <v>2009</v>
      </c>
      <c r="E5610" s="18">
        <f>VLOOKUP(D5610,'cpi roi'!A:C,2,FALSE)</f>
        <v>214.5</v>
      </c>
      <c r="F5610" s="18" t="s">
        <v>16084</v>
      </c>
      <c r="G5610" s="18">
        <v>5.6</v>
      </c>
      <c r="H5610" s="19">
        <v>43000</v>
      </c>
      <c r="I5610" s="18" t="s">
        <v>12242</v>
      </c>
      <c r="J5610" s="18" t="s">
        <v>16096</v>
      </c>
      <c r="K5610" s="18" t="s">
        <v>856</v>
      </c>
      <c r="L5610" s="18" t="s">
        <v>34</v>
      </c>
      <c r="M5610" s="20">
        <v>70000000</v>
      </c>
      <c r="N5610" s="20">
        <v>76025134</v>
      </c>
      <c r="O5610" s="21">
        <f t="shared" si="261"/>
        <v>107994677.52820511</v>
      </c>
      <c r="P5610" s="22">
        <f t="shared" si="262"/>
        <v>108.6073342857143</v>
      </c>
      <c r="Q5610" s="20">
        <f t="shared" si="263"/>
        <v>35442952.913752913</v>
      </c>
      <c r="R5610" s="18" t="s">
        <v>122</v>
      </c>
      <c r="S5610" s="18">
        <v>92</v>
      </c>
    </row>
    <row r="5611" spans="1:19" x14ac:dyDescent="0.25">
      <c r="A5611" s="18" t="s">
        <v>16475</v>
      </c>
      <c r="B5611" s="18" t="s">
        <v>20</v>
      </c>
      <c r="C5611" s="18" t="s">
        <v>67</v>
      </c>
      <c r="D5611" s="18">
        <v>2009</v>
      </c>
      <c r="E5611" s="18">
        <f>VLOOKUP(D5611,'cpi roi'!A:C,2,FALSE)</f>
        <v>214.5</v>
      </c>
      <c r="F5611" s="18" t="s">
        <v>16067</v>
      </c>
      <c r="G5611" s="18">
        <v>6.4</v>
      </c>
      <c r="H5611" s="19">
        <v>64000</v>
      </c>
      <c r="I5611" s="18" t="s">
        <v>5109</v>
      </c>
      <c r="J5611" s="18" t="s">
        <v>16476</v>
      </c>
      <c r="K5611" s="18" t="s">
        <v>9532</v>
      </c>
      <c r="L5611" s="18" t="s">
        <v>34</v>
      </c>
      <c r="M5611" s="20">
        <v>22000000</v>
      </c>
      <c r="N5611" s="20">
        <v>41771168</v>
      </c>
      <c r="O5611" s="21">
        <f t="shared" si="261"/>
        <v>59336479.671794862</v>
      </c>
      <c r="P5611" s="22">
        <f t="shared" si="262"/>
        <v>189.86894545454544</v>
      </c>
      <c r="Q5611" s="20">
        <f t="shared" si="263"/>
        <v>19473737.995337997</v>
      </c>
      <c r="R5611" s="18" t="s">
        <v>27</v>
      </c>
      <c r="S5611" s="18">
        <v>108</v>
      </c>
    </row>
    <row r="5612" spans="1:19" x14ac:dyDescent="0.25">
      <c r="A5612" s="18" t="s">
        <v>16477</v>
      </c>
      <c r="B5612" s="18" t="s">
        <v>20</v>
      </c>
      <c r="C5612" s="18" t="s">
        <v>45</v>
      </c>
      <c r="D5612" s="18">
        <v>2009</v>
      </c>
      <c r="E5612" s="18">
        <f>VLOOKUP(D5612,'cpi roi'!A:C,2,FALSE)</f>
        <v>214.5</v>
      </c>
      <c r="F5612" s="18" t="s">
        <v>16478</v>
      </c>
      <c r="G5612" s="18">
        <v>6.4</v>
      </c>
      <c r="H5612" s="19">
        <v>6500</v>
      </c>
      <c r="I5612" s="18" t="s">
        <v>16479</v>
      </c>
      <c r="J5612" s="18" t="s">
        <v>16479</v>
      </c>
      <c r="K5612" s="18" t="s">
        <v>3423</v>
      </c>
      <c r="L5612" s="18" t="s">
        <v>34</v>
      </c>
      <c r="M5612" s="20">
        <v>0</v>
      </c>
      <c r="N5612" s="20">
        <v>26676</v>
      </c>
      <c r="O5612" s="21">
        <f t="shared" si="261"/>
        <v>37893.599999999999</v>
      </c>
      <c r="P5612" s="22">
        <f t="shared" si="262"/>
        <v>0</v>
      </c>
      <c r="Q5612" s="20">
        <f t="shared" si="263"/>
        <v>12436.363636363636</v>
      </c>
      <c r="R5612" s="18" t="s">
        <v>16480</v>
      </c>
      <c r="S5612" s="18">
        <v>95</v>
      </c>
    </row>
    <row r="5613" spans="1:19" x14ac:dyDescent="0.25">
      <c r="A5613" s="18" t="s">
        <v>16481</v>
      </c>
      <c r="B5613" s="18" t="s">
        <v>37</v>
      </c>
      <c r="C5613" s="18" t="s">
        <v>394</v>
      </c>
      <c r="D5613" s="18">
        <v>2009</v>
      </c>
      <c r="E5613" s="18">
        <f>VLOOKUP(D5613,'cpi roi'!A:C,2,FALSE)</f>
        <v>214.5</v>
      </c>
      <c r="F5613" s="18" t="s">
        <v>16104</v>
      </c>
      <c r="G5613" s="18">
        <v>6</v>
      </c>
      <c r="H5613" s="19">
        <v>52000</v>
      </c>
      <c r="I5613" s="18" t="s">
        <v>16482</v>
      </c>
      <c r="J5613" s="18" t="s">
        <v>16483</v>
      </c>
      <c r="K5613" s="18" t="s">
        <v>12472</v>
      </c>
      <c r="L5613" s="18" t="s">
        <v>1116</v>
      </c>
      <c r="M5613" s="20">
        <v>70000000</v>
      </c>
      <c r="N5613" s="20">
        <v>105647102</v>
      </c>
      <c r="O5613" s="21">
        <f t="shared" si="261"/>
        <v>150073062.84102562</v>
      </c>
      <c r="P5613" s="22">
        <f t="shared" si="262"/>
        <v>150.92443142857144</v>
      </c>
      <c r="Q5613" s="20">
        <f t="shared" si="263"/>
        <v>49252728.205128208</v>
      </c>
      <c r="R5613" s="18" t="s">
        <v>2105</v>
      </c>
      <c r="S5613" s="18">
        <v>91</v>
      </c>
    </row>
    <row r="5614" spans="1:19" x14ac:dyDescent="0.25">
      <c r="A5614" s="18" t="s">
        <v>16484</v>
      </c>
      <c r="B5614" s="18" t="s">
        <v>20</v>
      </c>
      <c r="C5614" s="18" t="s">
        <v>108</v>
      </c>
      <c r="D5614" s="18">
        <v>2009</v>
      </c>
      <c r="E5614" s="18">
        <f>VLOOKUP(D5614,'cpi roi'!A:C,2,FALSE)</f>
        <v>214.5</v>
      </c>
      <c r="F5614" s="18" t="s">
        <v>16485</v>
      </c>
      <c r="G5614" s="18">
        <v>6.7</v>
      </c>
      <c r="H5614" s="19">
        <v>23000</v>
      </c>
      <c r="I5614" s="18" t="s">
        <v>13191</v>
      </c>
      <c r="J5614" s="18" t="s">
        <v>13191</v>
      </c>
      <c r="K5614" s="18" t="s">
        <v>502</v>
      </c>
      <c r="L5614" s="18" t="s">
        <v>34</v>
      </c>
      <c r="M5614" s="20">
        <v>19000000</v>
      </c>
      <c r="N5614" s="20">
        <v>3676533</v>
      </c>
      <c r="O5614" s="21">
        <f t="shared" si="261"/>
        <v>5222562.2615384609</v>
      </c>
      <c r="P5614" s="22">
        <f t="shared" si="262"/>
        <v>19.350173684210525</v>
      </c>
      <c r="Q5614" s="20">
        <f t="shared" si="263"/>
        <v>1714001.3986013986</v>
      </c>
      <c r="R5614" s="18" t="s">
        <v>13871</v>
      </c>
      <c r="S5614" s="18">
        <v>113</v>
      </c>
    </row>
    <row r="5615" spans="1:19" x14ac:dyDescent="0.25">
      <c r="A5615" s="18" t="s">
        <v>16486</v>
      </c>
      <c r="B5615" s="18" t="s">
        <v>2004</v>
      </c>
      <c r="C5615" s="18" t="s">
        <v>45</v>
      </c>
      <c r="D5615" s="18">
        <v>2009</v>
      </c>
      <c r="E5615" s="18">
        <f>VLOOKUP(D5615,'cpi roi'!A:C,2,FALSE)</f>
        <v>214.5</v>
      </c>
      <c r="F5615" s="18" t="s">
        <v>16169</v>
      </c>
      <c r="G5615" s="18">
        <v>4.5</v>
      </c>
      <c r="H5615" s="19">
        <v>12000</v>
      </c>
      <c r="I5615" s="18" t="s">
        <v>14257</v>
      </c>
      <c r="J5615" s="18" t="s">
        <v>14257</v>
      </c>
      <c r="K5615" s="18" t="s">
        <v>14257</v>
      </c>
      <c r="L5615" s="18" t="s">
        <v>34</v>
      </c>
      <c r="M5615" s="20">
        <v>0</v>
      </c>
      <c r="N5615" s="20">
        <v>90508336</v>
      </c>
      <c r="O5615" s="21">
        <f t="shared" si="261"/>
        <v>128568251.65128204</v>
      </c>
      <c r="P5615" s="22">
        <f t="shared" si="262"/>
        <v>0</v>
      </c>
      <c r="Q5615" s="20">
        <f t="shared" si="263"/>
        <v>42195028.438228436</v>
      </c>
      <c r="R5615" s="18" t="s">
        <v>16009</v>
      </c>
      <c r="S5615" s="18">
        <v>103</v>
      </c>
    </row>
    <row r="5616" spans="1:19" x14ac:dyDescent="0.25">
      <c r="A5616" s="18" t="s">
        <v>16487</v>
      </c>
      <c r="B5616" s="18" t="s">
        <v>37</v>
      </c>
      <c r="C5616" s="18" t="s">
        <v>394</v>
      </c>
      <c r="D5616" s="18">
        <v>2009</v>
      </c>
      <c r="E5616" s="18">
        <f>VLOOKUP(D5616,'cpi roi'!A:C,2,FALSE)</f>
        <v>214.5</v>
      </c>
      <c r="F5616" s="18" t="s">
        <v>16247</v>
      </c>
      <c r="G5616" s="18">
        <v>6.8</v>
      </c>
      <c r="H5616" s="19">
        <v>106000</v>
      </c>
      <c r="I5616" s="18" t="s">
        <v>2060</v>
      </c>
      <c r="J5616" s="18" t="s">
        <v>4379</v>
      </c>
      <c r="K5616" s="18" t="s">
        <v>7916</v>
      </c>
      <c r="L5616" s="18" t="s">
        <v>34</v>
      </c>
      <c r="M5616" s="20">
        <v>200000000</v>
      </c>
      <c r="N5616" s="20">
        <v>325286646</v>
      </c>
      <c r="O5616" s="21">
        <f t="shared" si="261"/>
        <v>462073850.98461533</v>
      </c>
      <c r="P5616" s="22">
        <f t="shared" si="262"/>
        <v>162.64332300000001</v>
      </c>
      <c r="Q5616" s="20">
        <f t="shared" si="263"/>
        <v>151648786.01398602</v>
      </c>
      <c r="R5616" s="18" t="s">
        <v>1729</v>
      </c>
      <c r="S5616" s="18">
        <v>96</v>
      </c>
    </row>
    <row r="5617" spans="1:19" x14ac:dyDescent="0.25">
      <c r="A5617" s="18" t="s">
        <v>16488</v>
      </c>
      <c r="B5617" s="18" t="s">
        <v>20</v>
      </c>
      <c r="C5617" s="18" t="s">
        <v>29</v>
      </c>
      <c r="D5617" s="18">
        <v>2009</v>
      </c>
      <c r="E5617" s="18">
        <f>VLOOKUP(D5617,'cpi roi'!A:C,2,FALSE)</f>
        <v>214.5</v>
      </c>
      <c r="F5617" s="18" t="s">
        <v>15825</v>
      </c>
      <c r="G5617" s="18">
        <v>7.6</v>
      </c>
      <c r="H5617" s="19">
        <v>32000</v>
      </c>
      <c r="I5617" s="18" t="s">
        <v>16489</v>
      </c>
      <c r="J5617" s="18" t="s">
        <v>16489</v>
      </c>
      <c r="K5617" s="18" t="s">
        <v>16490</v>
      </c>
      <c r="L5617" s="18" t="s">
        <v>1199</v>
      </c>
      <c r="M5617" s="20">
        <v>0</v>
      </c>
      <c r="N5617" s="20">
        <v>5102705</v>
      </c>
      <c r="O5617" s="21">
        <f t="shared" si="261"/>
        <v>7248457.8717948711</v>
      </c>
      <c r="P5617" s="22">
        <f t="shared" si="262"/>
        <v>0</v>
      </c>
      <c r="Q5617" s="20">
        <f t="shared" si="263"/>
        <v>2378883.4498834498</v>
      </c>
      <c r="R5617" s="18" t="s">
        <v>16491</v>
      </c>
      <c r="S5617" s="18">
        <v>96</v>
      </c>
    </row>
    <row r="5618" spans="1:19" x14ac:dyDescent="0.25">
      <c r="A5618" s="18" t="s">
        <v>16492</v>
      </c>
      <c r="B5618" s="18" t="s">
        <v>2004</v>
      </c>
      <c r="C5618" s="18" t="s">
        <v>45</v>
      </c>
      <c r="D5618" s="18">
        <v>2009</v>
      </c>
      <c r="E5618" s="18">
        <f>VLOOKUP(D5618,'cpi roi'!A:C,2,FALSE)</f>
        <v>214.5</v>
      </c>
      <c r="F5618" s="18" t="s">
        <v>16210</v>
      </c>
      <c r="G5618" s="18">
        <v>7.4</v>
      </c>
      <c r="H5618" s="19">
        <v>31000</v>
      </c>
      <c r="I5618" s="18" t="s">
        <v>16493</v>
      </c>
      <c r="J5618" s="18" t="s">
        <v>16493</v>
      </c>
      <c r="K5618" s="18" t="s">
        <v>7061</v>
      </c>
      <c r="L5618" s="18" t="s">
        <v>34</v>
      </c>
      <c r="M5618" s="20">
        <v>6000000</v>
      </c>
      <c r="N5618" s="20">
        <v>7878856</v>
      </c>
      <c r="O5618" s="21">
        <f t="shared" si="261"/>
        <v>11192015.958974358</v>
      </c>
      <c r="P5618" s="22">
        <f t="shared" si="262"/>
        <v>131.31426666666667</v>
      </c>
      <c r="Q5618" s="20">
        <f t="shared" si="263"/>
        <v>3673126.3403263404</v>
      </c>
      <c r="R5618" s="18" t="s">
        <v>16494</v>
      </c>
      <c r="S5618" s="18">
        <v>104</v>
      </c>
    </row>
    <row r="5619" spans="1:19" x14ac:dyDescent="0.25">
      <c r="A5619" s="18" t="s">
        <v>16495</v>
      </c>
      <c r="B5619" s="18" t="s">
        <v>2004</v>
      </c>
      <c r="C5619" s="18" t="s">
        <v>67</v>
      </c>
      <c r="D5619" s="18">
        <v>2009</v>
      </c>
      <c r="E5619" s="18">
        <f>VLOOKUP(D5619,'cpi roi'!A:C,2,FALSE)</f>
        <v>214.5</v>
      </c>
      <c r="F5619" s="18" t="s">
        <v>16247</v>
      </c>
      <c r="G5619" s="18">
        <v>6.7</v>
      </c>
      <c r="H5619" s="19">
        <v>39000</v>
      </c>
      <c r="I5619" s="18" t="s">
        <v>13381</v>
      </c>
      <c r="J5619" s="18" t="s">
        <v>16496</v>
      </c>
      <c r="K5619" s="18" t="s">
        <v>11867</v>
      </c>
      <c r="L5619" s="18" t="s">
        <v>457</v>
      </c>
      <c r="M5619" s="20">
        <v>23000000</v>
      </c>
      <c r="N5619" s="20">
        <v>50812934</v>
      </c>
      <c r="O5619" s="21">
        <f t="shared" si="261"/>
        <v>72180424.194871783</v>
      </c>
      <c r="P5619" s="22">
        <f t="shared" si="262"/>
        <v>220.92580000000001</v>
      </c>
      <c r="Q5619" s="20">
        <f t="shared" si="263"/>
        <v>23689013.519813519</v>
      </c>
      <c r="R5619" s="18" t="s">
        <v>16497</v>
      </c>
      <c r="S5619" s="18">
        <v>105</v>
      </c>
    </row>
    <row r="5620" spans="1:19" x14ac:dyDescent="0.25">
      <c r="A5620" s="18" t="s">
        <v>16498</v>
      </c>
      <c r="B5620" s="18" t="s">
        <v>452</v>
      </c>
      <c r="C5620" s="18" t="s">
        <v>45</v>
      </c>
      <c r="D5620" s="18">
        <v>2009</v>
      </c>
      <c r="E5620" s="18">
        <f>VLOOKUP(D5620,'cpi roi'!A:C,2,FALSE)</f>
        <v>214.5</v>
      </c>
      <c r="F5620" s="18" t="s">
        <v>16499</v>
      </c>
      <c r="G5620" s="18">
        <v>6.3</v>
      </c>
      <c r="H5620" s="19">
        <v>65000</v>
      </c>
      <c r="I5620" s="18" t="s">
        <v>16500</v>
      </c>
      <c r="J5620" s="18" t="s">
        <v>16500</v>
      </c>
      <c r="K5620" s="18" t="s">
        <v>16501</v>
      </c>
      <c r="L5620" s="18" t="s">
        <v>9885</v>
      </c>
      <c r="M5620" s="20">
        <v>800000</v>
      </c>
      <c r="N5620" s="20">
        <v>2166797</v>
      </c>
      <c r="O5620" s="21">
        <f t="shared" si="261"/>
        <v>3077962.9179487177</v>
      </c>
      <c r="P5620" s="22">
        <f t="shared" si="262"/>
        <v>270.849625</v>
      </c>
      <c r="Q5620" s="20">
        <f t="shared" si="263"/>
        <v>1010161.7715617715</v>
      </c>
      <c r="R5620" s="18" t="s">
        <v>16502</v>
      </c>
      <c r="S5620" s="18">
        <v>91</v>
      </c>
    </row>
    <row r="5621" spans="1:19" x14ac:dyDescent="0.25">
      <c r="A5621" s="18" t="s">
        <v>16503</v>
      </c>
      <c r="B5621" s="18" t="s">
        <v>37</v>
      </c>
      <c r="C5621" s="18" t="s">
        <v>394</v>
      </c>
      <c r="D5621" s="18">
        <v>2009</v>
      </c>
      <c r="E5621" s="18">
        <f>VLOOKUP(D5621,'cpi roi'!A:C,2,FALSE)</f>
        <v>214.5</v>
      </c>
      <c r="F5621" s="18" t="s">
        <v>16504</v>
      </c>
      <c r="G5621" s="18">
        <v>7.5</v>
      </c>
      <c r="H5621" s="19">
        <v>27000</v>
      </c>
      <c r="I5621" s="18" t="s">
        <v>16505</v>
      </c>
      <c r="J5621" s="18" t="s">
        <v>16505</v>
      </c>
      <c r="K5621" s="18" t="s">
        <v>16506</v>
      </c>
      <c r="L5621" s="18" t="s">
        <v>2113</v>
      </c>
      <c r="M5621" s="20">
        <v>0</v>
      </c>
      <c r="N5621" s="20">
        <v>18434328</v>
      </c>
      <c r="O5621" s="21">
        <f t="shared" si="261"/>
        <v>26186199.261538457</v>
      </c>
      <c r="P5621" s="22">
        <f t="shared" si="262"/>
        <v>0</v>
      </c>
      <c r="Q5621" s="20">
        <f t="shared" si="263"/>
        <v>8594092.307692308</v>
      </c>
      <c r="R5621" s="18" t="s">
        <v>6008</v>
      </c>
      <c r="S5621" s="18">
        <v>114</v>
      </c>
    </row>
    <row r="5622" spans="1:19" x14ac:dyDescent="0.25">
      <c r="A5622" s="18" t="s">
        <v>16507</v>
      </c>
      <c r="B5622" s="18" t="s">
        <v>20</v>
      </c>
      <c r="C5622" s="18" t="s">
        <v>21</v>
      </c>
      <c r="D5622" s="18">
        <v>2009</v>
      </c>
      <c r="E5622" s="18">
        <f>VLOOKUP(D5622,'cpi roi'!A:C,2,FALSE)</f>
        <v>214.5</v>
      </c>
      <c r="F5622" s="18" t="s">
        <v>15822</v>
      </c>
      <c r="G5622" s="18">
        <v>7.1</v>
      </c>
      <c r="H5622" s="19">
        <v>34000</v>
      </c>
      <c r="I5622" s="18" t="s">
        <v>16508</v>
      </c>
      <c r="J5622" s="18" t="s">
        <v>16509</v>
      </c>
      <c r="K5622" s="18" t="s">
        <v>16510</v>
      </c>
      <c r="L5622" s="18" t="s">
        <v>34</v>
      </c>
      <c r="M5622" s="20">
        <v>6500000</v>
      </c>
      <c r="N5622" s="20">
        <v>1595417</v>
      </c>
      <c r="O5622" s="21">
        <f t="shared" si="261"/>
        <v>2266310.3025641022</v>
      </c>
      <c r="P5622" s="22">
        <f t="shared" si="262"/>
        <v>24.544876923076924</v>
      </c>
      <c r="Q5622" s="20">
        <f t="shared" si="263"/>
        <v>743784.14918414922</v>
      </c>
      <c r="R5622" s="18" t="s">
        <v>16511</v>
      </c>
      <c r="S5622" s="18">
        <v>113</v>
      </c>
    </row>
    <row r="5623" spans="1:19" x14ac:dyDescent="0.25">
      <c r="A5623" s="18" t="s">
        <v>16512</v>
      </c>
      <c r="B5623" s="18" t="s">
        <v>20</v>
      </c>
      <c r="C5623" s="18" t="s">
        <v>38</v>
      </c>
      <c r="D5623" s="18">
        <v>2009</v>
      </c>
      <c r="E5623" s="18">
        <f>VLOOKUP(D5623,'cpi roi'!A:C,2,FALSE)</f>
        <v>214.5</v>
      </c>
      <c r="F5623" s="18" t="s">
        <v>16513</v>
      </c>
      <c r="G5623" s="18">
        <v>4.5</v>
      </c>
      <c r="H5623" s="19">
        <v>13000</v>
      </c>
      <c r="I5623" s="18" t="s">
        <v>16514</v>
      </c>
      <c r="J5623" s="18" t="s">
        <v>16514</v>
      </c>
      <c r="K5623" s="18" t="s">
        <v>16515</v>
      </c>
      <c r="L5623" s="18" t="s">
        <v>34</v>
      </c>
      <c r="M5623" s="20">
        <v>0</v>
      </c>
      <c r="N5623" s="20">
        <v>439587</v>
      </c>
      <c r="O5623" s="21">
        <f t="shared" si="261"/>
        <v>624438.9692307692</v>
      </c>
      <c r="P5623" s="22">
        <f t="shared" si="262"/>
        <v>0</v>
      </c>
      <c r="Q5623" s="20">
        <f t="shared" si="263"/>
        <v>204935.66433566433</v>
      </c>
      <c r="R5623" s="18" t="s">
        <v>16516</v>
      </c>
      <c r="S5623" s="18">
        <v>109</v>
      </c>
    </row>
    <row r="5624" spans="1:19" x14ac:dyDescent="0.25">
      <c r="A5624" s="18" t="s">
        <v>16517</v>
      </c>
      <c r="B5624" s="18" t="s">
        <v>2004</v>
      </c>
      <c r="C5624" s="18" t="s">
        <v>67</v>
      </c>
      <c r="D5624" s="18">
        <v>2009</v>
      </c>
      <c r="E5624" s="18">
        <f>VLOOKUP(D5624,'cpi roi'!A:C,2,FALSE)</f>
        <v>214.5</v>
      </c>
      <c r="F5624" s="18" t="s">
        <v>15940</v>
      </c>
      <c r="G5624" s="18">
        <v>6.7</v>
      </c>
      <c r="H5624" s="19">
        <v>52000</v>
      </c>
      <c r="I5624" s="18" t="s">
        <v>14003</v>
      </c>
      <c r="J5624" s="18" t="s">
        <v>10156</v>
      </c>
      <c r="K5624" s="18" t="s">
        <v>9889</v>
      </c>
      <c r="L5624" s="18" t="s">
        <v>26</v>
      </c>
      <c r="M5624" s="20">
        <v>60000000</v>
      </c>
      <c r="N5624" s="20">
        <v>38332994</v>
      </c>
      <c r="O5624" s="21">
        <f t="shared" si="261"/>
        <v>54452509.425641023</v>
      </c>
      <c r="P5624" s="22">
        <f t="shared" si="262"/>
        <v>63.888323333333332</v>
      </c>
      <c r="Q5624" s="20">
        <f t="shared" si="263"/>
        <v>17870859.673659675</v>
      </c>
      <c r="R5624" s="18" t="s">
        <v>9689</v>
      </c>
      <c r="S5624" s="18">
        <v>117</v>
      </c>
    </row>
    <row r="5625" spans="1:19" x14ac:dyDescent="0.25">
      <c r="A5625" s="18" t="s">
        <v>16518</v>
      </c>
      <c r="B5625" s="18" t="s">
        <v>20</v>
      </c>
      <c r="C5625" s="18" t="s">
        <v>45</v>
      </c>
      <c r="D5625" s="18">
        <v>2009</v>
      </c>
      <c r="E5625" s="18">
        <f>VLOOKUP(D5625,'cpi roi'!A:C,2,FALSE)</f>
        <v>214.5</v>
      </c>
      <c r="F5625" s="18" t="s">
        <v>16519</v>
      </c>
      <c r="G5625" s="18">
        <v>6.9</v>
      </c>
      <c r="H5625" s="19">
        <v>38000</v>
      </c>
      <c r="I5625" s="18" t="s">
        <v>4976</v>
      </c>
      <c r="J5625" s="18" t="s">
        <v>4976</v>
      </c>
      <c r="K5625" s="18" t="s">
        <v>101</v>
      </c>
      <c r="L5625" s="18" t="s">
        <v>34</v>
      </c>
      <c r="M5625" s="20">
        <v>0</v>
      </c>
      <c r="N5625" s="20">
        <v>221805</v>
      </c>
      <c r="O5625" s="21">
        <f t="shared" si="261"/>
        <v>315076.84615384613</v>
      </c>
      <c r="P5625" s="22">
        <f t="shared" si="262"/>
        <v>0</v>
      </c>
      <c r="Q5625" s="20">
        <f t="shared" si="263"/>
        <v>103405.5944055944</v>
      </c>
      <c r="R5625" s="18" t="s">
        <v>16386</v>
      </c>
      <c r="S5625" s="18">
        <v>99</v>
      </c>
    </row>
    <row r="5626" spans="1:19" x14ac:dyDescent="0.25">
      <c r="A5626" s="18" t="s">
        <v>16520</v>
      </c>
      <c r="B5626" s="18" t="s">
        <v>20</v>
      </c>
      <c r="C5626" s="18" t="s">
        <v>38</v>
      </c>
      <c r="D5626" s="18">
        <v>2009</v>
      </c>
      <c r="E5626" s="18">
        <f>VLOOKUP(D5626,'cpi roi'!A:C,2,FALSE)</f>
        <v>214.5</v>
      </c>
      <c r="F5626" s="18" t="s">
        <v>16217</v>
      </c>
      <c r="G5626" s="18">
        <v>5.5</v>
      </c>
      <c r="H5626" s="19">
        <v>38000</v>
      </c>
      <c r="I5626" s="18" t="s">
        <v>7485</v>
      </c>
      <c r="J5626" s="18" t="s">
        <v>16521</v>
      </c>
      <c r="K5626" s="18" t="s">
        <v>12926</v>
      </c>
      <c r="L5626" s="18" t="s">
        <v>34</v>
      </c>
      <c r="M5626" s="20">
        <v>35000000</v>
      </c>
      <c r="N5626" s="20">
        <v>17976667</v>
      </c>
      <c r="O5626" s="21">
        <f t="shared" si="261"/>
        <v>25536085.94358974</v>
      </c>
      <c r="P5626" s="22">
        <f t="shared" si="262"/>
        <v>51.361905714285719</v>
      </c>
      <c r="Q5626" s="20">
        <f t="shared" si="263"/>
        <v>8380730.5361305363</v>
      </c>
      <c r="R5626" s="18" t="s">
        <v>27</v>
      </c>
      <c r="S5626" s="18">
        <v>101</v>
      </c>
    </row>
    <row r="5627" spans="1:19" x14ac:dyDescent="0.25">
      <c r="A5627" s="18" t="s">
        <v>16522</v>
      </c>
      <c r="B5627" s="18" t="s">
        <v>2004</v>
      </c>
      <c r="C5627" s="18" t="s">
        <v>108</v>
      </c>
      <c r="D5627" s="18">
        <v>2009</v>
      </c>
      <c r="E5627" s="18">
        <f>VLOOKUP(D5627,'cpi roi'!A:C,2,FALSE)</f>
        <v>214.5</v>
      </c>
      <c r="F5627" s="18" t="s">
        <v>16523</v>
      </c>
      <c r="G5627" s="18">
        <v>5.9</v>
      </c>
      <c r="H5627" s="19">
        <v>12000</v>
      </c>
      <c r="I5627" s="18" t="s">
        <v>712</v>
      </c>
      <c r="J5627" s="18" t="s">
        <v>712</v>
      </c>
      <c r="K5627" s="18" t="s">
        <v>14665</v>
      </c>
      <c r="L5627" s="18" t="s">
        <v>34</v>
      </c>
      <c r="M5627" s="20">
        <v>25000000</v>
      </c>
      <c r="N5627" s="20">
        <v>4515258</v>
      </c>
      <c r="O5627" s="21">
        <f t="shared" si="261"/>
        <v>6413981.8769230759</v>
      </c>
      <c r="P5627" s="22">
        <f t="shared" si="262"/>
        <v>18.061031999999997</v>
      </c>
      <c r="Q5627" s="20">
        <f t="shared" si="263"/>
        <v>2105015.3846153845</v>
      </c>
      <c r="R5627" s="18" t="s">
        <v>16524</v>
      </c>
      <c r="S5627" s="18">
        <v>106</v>
      </c>
    </row>
    <row r="5628" spans="1:19" x14ac:dyDescent="0.25">
      <c r="A5628" s="18" t="s">
        <v>16525</v>
      </c>
      <c r="B5628" s="18" t="s">
        <v>20</v>
      </c>
      <c r="C5628" s="18" t="s">
        <v>45</v>
      </c>
      <c r="D5628" s="18">
        <v>2009</v>
      </c>
      <c r="E5628" s="18">
        <f>VLOOKUP(D5628,'cpi roi'!A:C,2,FALSE)</f>
        <v>214.5</v>
      </c>
      <c r="F5628" s="18" t="s">
        <v>16526</v>
      </c>
      <c r="G5628" s="18">
        <v>6.6</v>
      </c>
      <c r="H5628" s="19">
        <v>19000</v>
      </c>
      <c r="I5628" s="18" t="s">
        <v>16527</v>
      </c>
      <c r="J5628" s="18" t="s">
        <v>16528</v>
      </c>
      <c r="K5628" s="18" t="s">
        <v>3423</v>
      </c>
      <c r="L5628" s="18" t="s">
        <v>34</v>
      </c>
      <c r="M5628" s="20">
        <v>0</v>
      </c>
      <c r="N5628" s="20">
        <v>13514</v>
      </c>
      <c r="O5628" s="21">
        <f t="shared" si="261"/>
        <v>19196.810256410256</v>
      </c>
      <c r="P5628" s="22">
        <f t="shared" si="262"/>
        <v>0</v>
      </c>
      <c r="Q5628" s="20">
        <f t="shared" si="263"/>
        <v>6300.2331002331002</v>
      </c>
      <c r="R5628" s="18" t="s">
        <v>15432</v>
      </c>
      <c r="S5628" s="18">
        <v>110</v>
      </c>
    </row>
    <row r="5629" spans="1:19" x14ac:dyDescent="0.25">
      <c r="A5629" s="18" t="s">
        <v>16529</v>
      </c>
      <c r="B5629" s="18" t="s">
        <v>452</v>
      </c>
      <c r="C5629" s="18" t="s">
        <v>394</v>
      </c>
      <c r="D5629" s="18">
        <v>2009</v>
      </c>
      <c r="E5629" s="18">
        <f>VLOOKUP(D5629,'cpi roi'!A:C,2,FALSE)</f>
        <v>214.5</v>
      </c>
      <c r="F5629" s="18" t="s">
        <v>16530</v>
      </c>
      <c r="G5629" s="18">
        <v>7.6</v>
      </c>
      <c r="H5629" s="19">
        <v>33000</v>
      </c>
      <c r="I5629" s="18" t="s">
        <v>16531</v>
      </c>
      <c r="J5629" s="18" t="s">
        <v>16531</v>
      </c>
      <c r="K5629" s="18" t="s">
        <v>16532</v>
      </c>
      <c r="L5629" s="18" t="s">
        <v>3160</v>
      </c>
      <c r="M5629" s="20">
        <v>8000000</v>
      </c>
      <c r="N5629" s="20">
        <v>1803412</v>
      </c>
      <c r="O5629" s="21">
        <f t="shared" si="261"/>
        <v>2561769.8666666662</v>
      </c>
      <c r="P5629" s="22">
        <f t="shared" si="262"/>
        <v>22.542650000000002</v>
      </c>
      <c r="Q5629" s="20">
        <f t="shared" si="263"/>
        <v>840751.51515151514</v>
      </c>
      <c r="R5629" s="18" t="s">
        <v>13245</v>
      </c>
      <c r="S5629" s="18">
        <v>75</v>
      </c>
    </row>
    <row r="5630" spans="1:19" x14ac:dyDescent="0.25">
      <c r="A5630" s="18" t="s">
        <v>16533</v>
      </c>
      <c r="B5630" s="18" t="s">
        <v>20</v>
      </c>
      <c r="C5630" s="18" t="s">
        <v>108</v>
      </c>
      <c r="D5630" s="18">
        <v>2009</v>
      </c>
      <c r="E5630" s="18">
        <f>VLOOKUP(D5630,'cpi roi'!A:C,2,FALSE)</f>
        <v>214.5</v>
      </c>
      <c r="F5630" s="18" t="s">
        <v>16534</v>
      </c>
      <c r="G5630" s="18">
        <v>6.7</v>
      </c>
      <c r="H5630" s="19">
        <v>26000</v>
      </c>
      <c r="I5630" s="18" t="s">
        <v>16535</v>
      </c>
      <c r="J5630" s="18" t="s">
        <v>16535</v>
      </c>
      <c r="K5630" s="18" t="s">
        <v>16536</v>
      </c>
      <c r="L5630" s="18" t="s">
        <v>26</v>
      </c>
      <c r="M5630" s="20">
        <v>800000</v>
      </c>
      <c r="N5630" s="20">
        <v>896919</v>
      </c>
      <c r="O5630" s="21">
        <f t="shared" si="261"/>
        <v>1274084.9384615384</v>
      </c>
      <c r="P5630" s="22">
        <f t="shared" si="262"/>
        <v>112.114875</v>
      </c>
      <c r="Q5630" s="20">
        <f t="shared" si="263"/>
        <v>418144.05594405596</v>
      </c>
      <c r="R5630" s="18" t="s">
        <v>16537</v>
      </c>
      <c r="S5630" s="18">
        <v>100</v>
      </c>
    </row>
    <row r="5631" spans="1:19" x14ac:dyDescent="0.25">
      <c r="A5631" s="18" t="s">
        <v>16538</v>
      </c>
      <c r="B5631" s="18" t="s">
        <v>20</v>
      </c>
      <c r="C5631" s="18" t="s">
        <v>45</v>
      </c>
      <c r="D5631" s="18">
        <v>2009</v>
      </c>
      <c r="E5631" s="18">
        <f>VLOOKUP(D5631,'cpi roi'!A:C,2,FALSE)</f>
        <v>214.5</v>
      </c>
      <c r="F5631" s="18" t="s">
        <v>15698</v>
      </c>
      <c r="G5631" s="18">
        <v>5.8</v>
      </c>
      <c r="H5631" s="19">
        <v>21000</v>
      </c>
      <c r="I5631" s="18" t="s">
        <v>16539</v>
      </c>
      <c r="J5631" s="18" t="s">
        <v>16540</v>
      </c>
      <c r="K5631" s="18" t="s">
        <v>8139</v>
      </c>
      <c r="L5631" s="18" t="s">
        <v>34</v>
      </c>
      <c r="M5631" s="20">
        <v>10000000</v>
      </c>
      <c r="N5631" s="20">
        <v>15300885</v>
      </c>
      <c r="O5631" s="21">
        <f t="shared" si="261"/>
        <v>21735103.307692304</v>
      </c>
      <c r="P5631" s="22">
        <f t="shared" si="262"/>
        <v>153.00885</v>
      </c>
      <c r="Q5631" s="20">
        <f t="shared" si="263"/>
        <v>7133279.7202797206</v>
      </c>
      <c r="R5631" s="18" t="s">
        <v>15018</v>
      </c>
      <c r="S5631" s="18">
        <v>89</v>
      </c>
    </row>
    <row r="5632" spans="1:19" x14ac:dyDescent="0.25">
      <c r="A5632" s="18" t="s">
        <v>16541</v>
      </c>
      <c r="B5632" s="18" t="s">
        <v>20</v>
      </c>
      <c r="C5632" s="18" t="s">
        <v>45</v>
      </c>
      <c r="D5632" s="18">
        <v>2009</v>
      </c>
      <c r="E5632" s="18">
        <f>VLOOKUP(D5632,'cpi roi'!A:C,2,FALSE)</f>
        <v>214.5</v>
      </c>
      <c r="F5632" s="18" t="s">
        <v>16205</v>
      </c>
      <c r="G5632" s="18">
        <v>5</v>
      </c>
      <c r="H5632" s="19">
        <v>21000</v>
      </c>
      <c r="I5632" s="18" t="s">
        <v>16542</v>
      </c>
      <c r="J5632" s="18" t="s">
        <v>16542</v>
      </c>
      <c r="K5632" s="18" t="s">
        <v>16542</v>
      </c>
      <c r="L5632" s="18" t="s">
        <v>34</v>
      </c>
      <c r="M5632" s="20">
        <v>6000000</v>
      </c>
      <c r="N5632" s="20">
        <v>4591629</v>
      </c>
      <c r="O5632" s="21">
        <f t="shared" si="261"/>
        <v>6522467.8615384605</v>
      </c>
      <c r="P5632" s="22">
        <f t="shared" si="262"/>
        <v>76.527150000000006</v>
      </c>
      <c r="Q5632" s="20">
        <f t="shared" si="263"/>
        <v>2140619.5804195805</v>
      </c>
      <c r="R5632" s="18" t="s">
        <v>14786</v>
      </c>
      <c r="S5632" s="18">
        <v>90</v>
      </c>
    </row>
    <row r="5633" spans="1:19" x14ac:dyDescent="0.25">
      <c r="A5633" s="18" t="s">
        <v>16543</v>
      </c>
      <c r="B5633" s="18" t="s">
        <v>2004</v>
      </c>
      <c r="C5633" s="18" t="s">
        <v>38</v>
      </c>
      <c r="D5633" s="18">
        <v>2009</v>
      </c>
      <c r="E5633" s="18">
        <f>VLOOKUP(D5633,'cpi roi'!A:C,2,FALSE)</f>
        <v>214.5</v>
      </c>
      <c r="F5633" s="18" t="s">
        <v>16348</v>
      </c>
      <c r="G5633" s="18">
        <v>5.8</v>
      </c>
      <c r="H5633" s="19">
        <v>44000</v>
      </c>
      <c r="I5633" s="18" t="s">
        <v>10656</v>
      </c>
      <c r="J5633" s="18" t="s">
        <v>10656</v>
      </c>
      <c r="K5633" s="18" t="s">
        <v>16544</v>
      </c>
      <c r="L5633" s="18" t="s">
        <v>34</v>
      </c>
      <c r="M5633" s="20">
        <v>40000000</v>
      </c>
      <c r="N5633" s="20">
        <v>39291383</v>
      </c>
      <c r="O5633" s="21">
        <f t="shared" si="261"/>
        <v>55813913.287179478</v>
      </c>
      <c r="P5633" s="22">
        <f t="shared" si="262"/>
        <v>98.228457500000005</v>
      </c>
      <c r="Q5633" s="20">
        <f t="shared" si="263"/>
        <v>18317661.072261073</v>
      </c>
      <c r="R5633" s="18" t="s">
        <v>65</v>
      </c>
      <c r="S5633" s="18">
        <v>109</v>
      </c>
    </row>
    <row r="5634" spans="1:19" x14ac:dyDescent="0.25">
      <c r="A5634" s="18" t="s">
        <v>16545</v>
      </c>
      <c r="B5634" s="18" t="s">
        <v>37</v>
      </c>
      <c r="C5634" s="18" t="s">
        <v>29</v>
      </c>
      <c r="D5634" s="18">
        <v>2009</v>
      </c>
      <c r="E5634" s="18">
        <f>VLOOKUP(D5634,'cpi roi'!A:C,2,FALSE)</f>
        <v>214.5</v>
      </c>
      <c r="F5634" s="18" t="s">
        <v>15602</v>
      </c>
      <c r="G5634" s="18">
        <v>5.4</v>
      </c>
      <c r="H5634" s="19">
        <v>21000</v>
      </c>
      <c r="I5634" s="18" t="s">
        <v>10885</v>
      </c>
      <c r="J5634" s="18" t="s">
        <v>14075</v>
      </c>
      <c r="K5634" s="18" t="s">
        <v>16546</v>
      </c>
      <c r="L5634" s="18" t="s">
        <v>34</v>
      </c>
      <c r="M5634" s="20">
        <v>45000000</v>
      </c>
      <c r="N5634" s="20">
        <v>57881056</v>
      </c>
      <c r="O5634" s="21">
        <f t="shared" si="261"/>
        <v>82220782.112820506</v>
      </c>
      <c r="P5634" s="22">
        <f t="shared" si="262"/>
        <v>128.62456888888889</v>
      </c>
      <c r="Q5634" s="20">
        <f t="shared" si="263"/>
        <v>26984175.291375291</v>
      </c>
      <c r="R5634" s="18" t="s">
        <v>184</v>
      </c>
      <c r="S5634" s="18">
        <v>86</v>
      </c>
    </row>
    <row r="5635" spans="1:19" x14ac:dyDescent="0.25">
      <c r="A5635" s="18" t="s">
        <v>16547</v>
      </c>
      <c r="B5635" s="18" t="s">
        <v>2004</v>
      </c>
      <c r="C5635" s="18" t="s">
        <v>38</v>
      </c>
      <c r="D5635" s="18">
        <v>2009</v>
      </c>
      <c r="E5635" s="18">
        <f>VLOOKUP(D5635,'cpi roi'!A:C,2,FALSE)</f>
        <v>214.5</v>
      </c>
      <c r="F5635" s="18" t="s">
        <v>16548</v>
      </c>
      <c r="G5635" s="18">
        <v>3.7</v>
      </c>
      <c r="H5635" s="19">
        <v>23000</v>
      </c>
      <c r="I5635" s="18" t="s">
        <v>11476</v>
      </c>
      <c r="J5635" s="18" t="s">
        <v>16549</v>
      </c>
      <c r="K5635" s="18" t="s">
        <v>16550</v>
      </c>
      <c r="L5635" s="18" t="s">
        <v>199</v>
      </c>
      <c r="M5635" s="20">
        <v>18000000</v>
      </c>
      <c r="N5635" s="20">
        <v>12764201</v>
      </c>
      <c r="O5635" s="21">
        <f t="shared" ref="O5635:O5698" si="264">(304.7/E5635)*N5635</f>
        <v>18131711.164102562</v>
      </c>
      <c r="P5635" s="22">
        <f t="shared" ref="P5635:P5698" si="265">IFERROR(N5635/M5635, 0)*100</f>
        <v>70.912227777777787</v>
      </c>
      <c r="Q5635" s="20">
        <f t="shared" ref="Q5635:Q5698" si="266">N5635/(E5635/100)</f>
        <v>5950676.4568764567</v>
      </c>
      <c r="R5635" s="18" t="s">
        <v>16551</v>
      </c>
      <c r="S5635" s="18">
        <v>96</v>
      </c>
    </row>
    <row r="5636" spans="1:19" x14ac:dyDescent="0.25">
      <c r="A5636" s="18" t="s">
        <v>16552</v>
      </c>
      <c r="B5636" s="18" t="s">
        <v>452</v>
      </c>
      <c r="C5636" s="18" t="s">
        <v>21</v>
      </c>
      <c r="D5636" s="18">
        <v>2009</v>
      </c>
      <c r="E5636" s="18">
        <f>VLOOKUP(D5636,'cpi roi'!A:C,2,FALSE)</f>
        <v>214.5</v>
      </c>
      <c r="F5636" s="18" t="s">
        <v>16388</v>
      </c>
      <c r="G5636" s="18">
        <v>6.1</v>
      </c>
      <c r="H5636" s="19">
        <v>1500</v>
      </c>
      <c r="I5636" s="18" t="s">
        <v>16553</v>
      </c>
      <c r="J5636" s="18" t="s">
        <v>16553</v>
      </c>
      <c r="K5636" s="18" t="s">
        <v>16554</v>
      </c>
      <c r="L5636" s="18" t="s">
        <v>1199</v>
      </c>
      <c r="M5636" s="20">
        <v>0</v>
      </c>
      <c r="N5636" s="20">
        <v>2372</v>
      </c>
      <c r="O5636" s="21">
        <f t="shared" si="264"/>
        <v>3369.45641025641</v>
      </c>
      <c r="P5636" s="22">
        <f t="shared" si="265"/>
        <v>0</v>
      </c>
      <c r="Q5636" s="20">
        <f t="shared" si="266"/>
        <v>1105.8275058275058</v>
      </c>
      <c r="R5636" s="18" t="s">
        <v>16555</v>
      </c>
      <c r="S5636" s="18">
        <v>90</v>
      </c>
    </row>
    <row r="5637" spans="1:19" x14ac:dyDescent="0.25">
      <c r="A5637" s="18" t="s">
        <v>16556</v>
      </c>
      <c r="B5637" s="18" t="s">
        <v>20</v>
      </c>
      <c r="C5637" s="18" t="s">
        <v>21</v>
      </c>
      <c r="D5637" s="18">
        <v>2009</v>
      </c>
      <c r="E5637" s="18">
        <f>VLOOKUP(D5637,'cpi roi'!A:C,2,FALSE)</f>
        <v>214.5</v>
      </c>
      <c r="F5637" s="18" t="s">
        <v>16088</v>
      </c>
      <c r="G5637" s="18">
        <v>7.2</v>
      </c>
      <c r="H5637" s="19">
        <v>39000</v>
      </c>
      <c r="I5637" s="18" t="s">
        <v>3477</v>
      </c>
      <c r="J5637" s="18" t="s">
        <v>3477</v>
      </c>
      <c r="K5637" s="18" t="s">
        <v>6967</v>
      </c>
      <c r="L5637" s="18" t="s">
        <v>1116</v>
      </c>
      <c r="M5637" s="20">
        <v>18000000</v>
      </c>
      <c r="N5637" s="20">
        <v>37472736</v>
      </c>
      <c r="O5637" s="21">
        <f t="shared" si="264"/>
        <v>53230501.907692298</v>
      </c>
      <c r="P5637" s="22">
        <f t="shared" si="265"/>
        <v>208.18186666666665</v>
      </c>
      <c r="Q5637" s="20">
        <f t="shared" si="266"/>
        <v>17469806.993006993</v>
      </c>
      <c r="R5637" s="18" t="s">
        <v>16557</v>
      </c>
      <c r="S5637" s="18">
        <v>127</v>
      </c>
    </row>
    <row r="5638" spans="1:19" x14ac:dyDescent="0.25">
      <c r="A5638" s="18" t="s">
        <v>16558</v>
      </c>
      <c r="B5638" s="18" t="s">
        <v>2004</v>
      </c>
      <c r="C5638" s="18" t="s">
        <v>38</v>
      </c>
      <c r="D5638" s="18">
        <v>2009</v>
      </c>
      <c r="E5638" s="18">
        <f>VLOOKUP(D5638,'cpi roi'!A:C,2,FALSE)</f>
        <v>214.5</v>
      </c>
      <c r="F5638" s="18" t="s">
        <v>15940</v>
      </c>
      <c r="G5638" s="18">
        <v>5.6</v>
      </c>
      <c r="H5638" s="19">
        <v>32000</v>
      </c>
      <c r="I5638" s="18" t="s">
        <v>14976</v>
      </c>
      <c r="J5638" s="18" t="s">
        <v>16559</v>
      </c>
      <c r="K5638" s="18" t="s">
        <v>14627</v>
      </c>
      <c r="L5638" s="18" t="s">
        <v>34</v>
      </c>
      <c r="M5638" s="20">
        <v>0</v>
      </c>
      <c r="N5638" s="20">
        <v>32482728</v>
      </c>
      <c r="O5638" s="21">
        <f t="shared" si="264"/>
        <v>46142131.569230765</v>
      </c>
      <c r="P5638" s="22">
        <f t="shared" si="265"/>
        <v>0</v>
      </c>
      <c r="Q5638" s="20">
        <f t="shared" si="266"/>
        <v>15143462.937062938</v>
      </c>
      <c r="R5638" s="18" t="s">
        <v>13657</v>
      </c>
      <c r="S5638" s="18">
        <v>105</v>
      </c>
    </row>
    <row r="5639" spans="1:19" x14ac:dyDescent="0.25">
      <c r="A5639" s="18" t="s">
        <v>16560</v>
      </c>
      <c r="B5639" s="18" t="s">
        <v>20</v>
      </c>
      <c r="C5639" s="18" t="s">
        <v>67</v>
      </c>
      <c r="D5639" s="18">
        <v>2009</v>
      </c>
      <c r="E5639" s="18">
        <f>VLOOKUP(D5639,'cpi roi'!A:C,2,FALSE)</f>
        <v>214.5</v>
      </c>
      <c r="F5639" s="18" t="s">
        <v>16561</v>
      </c>
      <c r="G5639" s="18">
        <v>7.5</v>
      </c>
      <c r="H5639" s="19">
        <v>42000</v>
      </c>
      <c r="I5639" s="18" t="s">
        <v>16562</v>
      </c>
      <c r="J5639" s="18" t="s">
        <v>14546</v>
      </c>
      <c r="K5639" s="18" t="s">
        <v>9465</v>
      </c>
      <c r="L5639" s="18" t="s">
        <v>26</v>
      </c>
      <c r="M5639" s="20">
        <v>10000000</v>
      </c>
      <c r="N5639" s="20">
        <v>4091378</v>
      </c>
      <c r="O5639" s="21">
        <f t="shared" si="264"/>
        <v>5811854.9025641019</v>
      </c>
      <c r="P5639" s="22">
        <f t="shared" si="265"/>
        <v>40.913780000000003</v>
      </c>
      <c r="Q5639" s="20">
        <f t="shared" si="266"/>
        <v>1907402.3310023309</v>
      </c>
      <c r="R5639" s="18" t="s">
        <v>35</v>
      </c>
      <c r="S5639" s="18">
        <v>98</v>
      </c>
    </row>
    <row r="5640" spans="1:19" x14ac:dyDescent="0.25">
      <c r="A5640" s="18" t="s">
        <v>16563</v>
      </c>
      <c r="B5640" s="18" t="s">
        <v>2004</v>
      </c>
      <c r="C5640" s="18" t="s">
        <v>29</v>
      </c>
      <c r="D5640" s="18">
        <v>2009</v>
      </c>
      <c r="E5640" s="18">
        <f>VLOOKUP(D5640,'cpi roi'!A:C,2,FALSE)</f>
        <v>214.5</v>
      </c>
      <c r="F5640" s="18" t="s">
        <v>16564</v>
      </c>
      <c r="G5640" s="18">
        <v>6.2</v>
      </c>
      <c r="H5640" s="19">
        <v>11000</v>
      </c>
      <c r="I5640" s="18" t="s">
        <v>13537</v>
      </c>
      <c r="J5640" s="18" t="s">
        <v>13537</v>
      </c>
      <c r="K5640" s="18" t="s">
        <v>16565</v>
      </c>
      <c r="L5640" s="18" t="s">
        <v>34</v>
      </c>
      <c r="M5640" s="20">
        <v>10000000</v>
      </c>
      <c r="N5640" s="20">
        <v>118492</v>
      </c>
      <c r="O5640" s="21">
        <f t="shared" si="264"/>
        <v>168319.40512820511</v>
      </c>
      <c r="P5640" s="22">
        <f t="shared" si="265"/>
        <v>1.18492</v>
      </c>
      <c r="Q5640" s="20">
        <f t="shared" si="266"/>
        <v>55241.025641025641</v>
      </c>
      <c r="R5640" s="18" t="s">
        <v>16566</v>
      </c>
      <c r="S5640" s="18">
        <v>90</v>
      </c>
    </row>
    <row r="5641" spans="1:19" x14ac:dyDescent="0.25">
      <c r="A5641" s="18" t="s">
        <v>16567</v>
      </c>
      <c r="B5641" s="18" t="s">
        <v>20</v>
      </c>
      <c r="C5641" s="18" t="s">
        <v>45</v>
      </c>
      <c r="D5641" s="18">
        <v>2009</v>
      </c>
      <c r="E5641" s="18">
        <f>VLOOKUP(D5641,'cpi roi'!A:C,2,FALSE)</f>
        <v>214.5</v>
      </c>
      <c r="F5641" s="18" t="s">
        <v>16568</v>
      </c>
      <c r="G5641" s="18">
        <v>6.2</v>
      </c>
      <c r="H5641" s="19">
        <v>11000</v>
      </c>
      <c r="I5641" s="18" t="s">
        <v>2210</v>
      </c>
      <c r="J5641" s="18" t="s">
        <v>4560</v>
      </c>
      <c r="K5641" s="18" t="s">
        <v>1019</v>
      </c>
      <c r="L5641" s="18" t="s">
        <v>26</v>
      </c>
      <c r="M5641" s="20">
        <v>23000000</v>
      </c>
      <c r="N5641" s="20">
        <v>9368242</v>
      </c>
      <c r="O5641" s="21">
        <f t="shared" si="264"/>
        <v>13307707.866666665</v>
      </c>
      <c r="P5641" s="22">
        <f t="shared" si="265"/>
        <v>40.731486956521742</v>
      </c>
      <c r="Q5641" s="20">
        <f t="shared" si="266"/>
        <v>4367478.7878787881</v>
      </c>
      <c r="R5641" s="18" t="s">
        <v>16569</v>
      </c>
      <c r="S5641" s="18">
        <v>86</v>
      </c>
    </row>
    <row r="5642" spans="1:19" x14ac:dyDescent="0.25">
      <c r="A5642" s="18" t="s">
        <v>16570</v>
      </c>
      <c r="B5642" s="18" t="s">
        <v>20</v>
      </c>
      <c r="C5642" s="18" t="s">
        <v>21</v>
      </c>
      <c r="D5642" s="18">
        <v>2009</v>
      </c>
      <c r="E5642" s="18">
        <f>VLOOKUP(D5642,'cpi roi'!A:C,2,FALSE)</f>
        <v>214.5</v>
      </c>
      <c r="F5642" s="18" t="s">
        <v>16571</v>
      </c>
      <c r="G5642" s="18">
        <v>5.8</v>
      </c>
      <c r="H5642" s="19">
        <v>3500</v>
      </c>
      <c r="I5642" s="18" t="s">
        <v>16572</v>
      </c>
      <c r="J5642" s="18" t="s">
        <v>16573</v>
      </c>
      <c r="K5642" s="18" t="s">
        <v>16574</v>
      </c>
      <c r="L5642" s="18" t="s">
        <v>34</v>
      </c>
      <c r="M5642" s="20">
        <v>3000000</v>
      </c>
      <c r="N5642" s="20">
        <v>5073</v>
      </c>
      <c r="O5642" s="21">
        <f t="shared" si="264"/>
        <v>7206.2615384615374</v>
      </c>
      <c r="P5642" s="22">
        <f t="shared" si="265"/>
        <v>0.1691</v>
      </c>
      <c r="Q5642" s="20">
        <f t="shared" si="266"/>
        <v>2365.0349650349649</v>
      </c>
      <c r="R5642" s="18" t="s">
        <v>16575</v>
      </c>
      <c r="S5642" s="18">
        <v>96</v>
      </c>
    </row>
    <row r="5643" spans="1:19" x14ac:dyDescent="0.25">
      <c r="A5643" s="18" t="s">
        <v>16576</v>
      </c>
      <c r="B5643" s="18" t="s">
        <v>20</v>
      </c>
      <c r="C5643" s="18" t="s">
        <v>21</v>
      </c>
      <c r="D5643" s="18">
        <v>2009</v>
      </c>
      <c r="E5643" s="18">
        <f>VLOOKUP(D5643,'cpi roi'!A:C,2,FALSE)</f>
        <v>214.5</v>
      </c>
      <c r="F5643" s="18" t="s">
        <v>16577</v>
      </c>
      <c r="G5643" s="18">
        <v>6.7</v>
      </c>
      <c r="H5643" s="19">
        <v>19000</v>
      </c>
      <c r="I5643" s="18" t="s">
        <v>16578</v>
      </c>
      <c r="J5643" s="18" t="s">
        <v>16579</v>
      </c>
      <c r="K5643" s="18" t="s">
        <v>16580</v>
      </c>
      <c r="L5643" s="18" t="s">
        <v>26</v>
      </c>
      <c r="M5643" s="20">
        <v>0</v>
      </c>
      <c r="N5643" s="20">
        <v>101860</v>
      </c>
      <c r="O5643" s="21">
        <f t="shared" si="264"/>
        <v>144693.43589743588</v>
      </c>
      <c r="P5643" s="22">
        <f t="shared" si="265"/>
        <v>0</v>
      </c>
      <c r="Q5643" s="20">
        <f t="shared" si="266"/>
        <v>47487.179487179485</v>
      </c>
      <c r="R5643" s="18" t="s">
        <v>16581</v>
      </c>
      <c r="S5643" s="18">
        <v>104</v>
      </c>
    </row>
    <row r="5644" spans="1:19" x14ac:dyDescent="0.25">
      <c r="A5644" s="18" t="s">
        <v>16582</v>
      </c>
      <c r="B5644" s="18" t="s">
        <v>20</v>
      </c>
      <c r="C5644" s="18" t="s">
        <v>56</v>
      </c>
      <c r="D5644" s="18">
        <v>2009</v>
      </c>
      <c r="E5644" s="18">
        <f>VLOOKUP(D5644,'cpi roi'!A:C,2,FALSE)</f>
        <v>214.5</v>
      </c>
      <c r="F5644" s="18" t="s">
        <v>16583</v>
      </c>
      <c r="G5644" s="18">
        <v>6.5</v>
      </c>
      <c r="H5644" s="19">
        <v>70000</v>
      </c>
      <c r="I5644" s="18" t="s">
        <v>12828</v>
      </c>
      <c r="J5644" s="18" t="s">
        <v>12828</v>
      </c>
      <c r="K5644" s="18" t="s">
        <v>16584</v>
      </c>
      <c r="L5644" s="18" t="s">
        <v>1116</v>
      </c>
      <c r="M5644" s="20">
        <v>5600000</v>
      </c>
      <c r="N5644" s="20">
        <v>18853164</v>
      </c>
      <c r="O5644" s="21">
        <f t="shared" si="264"/>
        <v>26781161.169230767</v>
      </c>
      <c r="P5644" s="22">
        <f t="shared" si="265"/>
        <v>336.66364285714286</v>
      </c>
      <c r="Q5644" s="20">
        <f t="shared" si="266"/>
        <v>8789353.846153846</v>
      </c>
      <c r="R5644" s="18" t="s">
        <v>16585</v>
      </c>
      <c r="S5644" s="18">
        <v>85</v>
      </c>
    </row>
    <row r="5645" spans="1:19" x14ac:dyDescent="0.25">
      <c r="A5645" s="18" t="s">
        <v>16586</v>
      </c>
      <c r="B5645" s="18" t="s">
        <v>2004</v>
      </c>
      <c r="C5645" s="18" t="s">
        <v>38</v>
      </c>
      <c r="D5645" s="18">
        <v>2010</v>
      </c>
      <c r="E5645" s="18">
        <f>VLOOKUP(D5645,'cpi roi'!A:C,2,FALSE)</f>
        <v>218.1</v>
      </c>
      <c r="F5645" s="18" t="s">
        <v>16587</v>
      </c>
      <c r="G5645" s="18">
        <v>8.8000000000000007</v>
      </c>
      <c r="H5645" s="19">
        <v>2100000</v>
      </c>
      <c r="I5645" s="18" t="s">
        <v>10274</v>
      </c>
      <c r="J5645" s="18" t="s">
        <v>10274</v>
      </c>
      <c r="K5645" s="18" t="s">
        <v>8513</v>
      </c>
      <c r="L5645" s="18" t="s">
        <v>34</v>
      </c>
      <c r="M5645" s="20">
        <v>160000000</v>
      </c>
      <c r="N5645" s="20">
        <v>836836967</v>
      </c>
      <c r="O5645" s="21">
        <f t="shared" si="264"/>
        <v>1169116111.1641448</v>
      </c>
      <c r="P5645" s="22">
        <f t="shared" si="265"/>
        <v>523.023104375</v>
      </c>
      <c r="Q5645" s="20">
        <f t="shared" si="266"/>
        <v>383694161.85236132</v>
      </c>
      <c r="R5645" s="18" t="s">
        <v>27</v>
      </c>
      <c r="S5645" s="18">
        <v>148</v>
      </c>
    </row>
    <row r="5646" spans="1:19" x14ac:dyDescent="0.25">
      <c r="A5646" s="18" t="s">
        <v>16588</v>
      </c>
      <c r="B5646" s="18" t="s">
        <v>2004</v>
      </c>
      <c r="C5646" s="18" t="s">
        <v>38</v>
      </c>
      <c r="D5646" s="18">
        <v>2010</v>
      </c>
      <c r="E5646" s="18">
        <f>VLOOKUP(D5646,'cpi roi'!A:C,2,FALSE)</f>
        <v>218.1</v>
      </c>
      <c r="F5646" s="18" t="s">
        <v>16589</v>
      </c>
      <c r="G5646" s="18">
        <v>7</v>
      </c>
      <c r="H5646" s="19">
        <v>746000</v>
      </c>
      <c r="I5646" s="18" t="s">
        <v>9084</v>
      </c>
      <c r="J5646" s="18" t="s">
        <v>15544</v>
      </c>
      <c r="K5646" s="18" t="s">
        <v>4915</v>
      </c>
      <c r="L5646" s="18" t="s">
        <v>34</v>
      </c>
      <c r="M5646" s="20">
        <v>200000000</v>
      </c>
      <c r="N5646" s="20">
        <v>623933331</v>
      </c>
      <c r="O5646" s="21">
        <f t="shared" si="264"/>
        <v>871675772.37826681</v>
      </c>
      <c r="P5646" s="22">
        <f t="shared" si="265"/>
        <v>311.96666550000003</v>
      </c>
      <c r="Q5646" s="20">
        <f t="shared" si="266"/>
        <v>286076722.14580464</v>
      </c>
      <c r="R5646" s="18" t="s">
        <v>48</v>
      </c>
      <c r="S5646" s="18">
        <v>124</v>
      </c>
    </row>
    <row r="5647" spans="1:19" x14ac:dyDescent="0.25">
      <c r="A5647" s="18" t="s">
        <v>16590</v>
      </c>
      <c r="B5647" s="18" t="s">
        <v>20</v>
      </c>
      <c r="C5647" s="18" t="s">
        <v>4887</v>
      </c>
      <c r="D5647" s="18">
        <v>2010</v>
      </c>
      <c r="E5647" s="18">
        <f>VLOOKUP(D5647,'cpi roi'!A:C,2,FALSE)</f>
        <v>218.1</v>
      </c>
      <c r="F5647" s="18" t="s">
        <v>16591</v>
      </c>
      <c r="G5647" s="18">
        <v>8.1999999999999993</v>
      </c>
      <c r="H5647" s="19">
        <v>1200000</v>
      </c>
      <c r="I5647" s="18" t="s">
        <v>69</v>
      </c>
      <c r="J5647" s="18" t="s">
        <v>15323</v>
      </c>
      <c r="K5647" s="18" t="s">
        <v>8513</v>
      </c>
      <c r="L5647" s="18" t="s">
        <v>34</v>
      </c>
      <c r="M5647" s="20">
        <v>80000000</v>
      </c>
      <c r="N5647" s="20">
        <v>294805697</v>
      </c>
      <c r="O5647" s="21">
        <f t="shared" si="264"/>
        <v>411862888.01421368</v>
      </c>
      <c r="P5647" s="22">
        <f t="shared" si="265"/>
        <v>368.50712125000001</v>
      </c>
      <c r="Q5647" s="20">
        <f t="shared" si="266"/>
        <v>135169966.52911508</v>
      </c>
      <c r="R5647" s="18" t="s">
        <v>48</v>
      </c>
      <c r="S5647" s="18">
        <v>138</v>
      </c>
    </row>
    <row r="5648" spans="1:19" x14ac:dyDescent="0.25">
      <c r="A5648" s="18" t="s">
        <v>16592</v>
      </c>
      <c r="B5648" s="18" t="s">
        <v>2004</v>
      </c>
      <c r="C5648" s="18" t="s">
        <v>38</v>
      </c>
      <c r="D5648" s="18">
        <v>2010</v>
      </c>
      <c r="E5648" s="18">
        <f>VLOOKUP(D5648,'cpi roi'!A:C,2,FALSE)</f>
        <v>218.1</v>
      </c>
      <c r="F5648" s="18" t="s">
        <v>16593</v>
      </c>
      <c r="G5648" s="18">
        <v>7.5</v>
      </c>
      <c r="H5648" s="19">
        <v>394000</v>
      </c>
      <c r="I5648" s="18" t="s">
        <v>13516</v>
      </c>
      <c r="J5648" s="18" t="s">
        <v>12129</v>
      </c>
      <c r="K5648" s="18" t="s">
        <v>15033</v>
      </c>
      <c r="L5648" s="18" t="s">
        <v>34</v>
      </c>
      <c r="M5648" s="20">
        <v>60000000</v>
      </c>
      <c r="N5648" s="20">
        <v>48917974</v>
      </c>
      <c r="O5648" s="21">
        <f t="shared" si="264"/>
        <v>68341617.046309039</v>
      </c>
      <c r="P5648" s="22">
        <f t="shared" si="265"/>
        <v>81.529956666666664</v>
      </c>
      <c r="Q5648" s="20">
        <f t="shared" si="266"/>
        <v>22429149.014213663</v>
      </c>
      <c r="R5648" s="18" t="s">
        <v>65</v>
      </c>
      <c r="S5648" s="18">
        <v>112</v>
      </c>
    </row>
    <row r="5649" spans="1:19" x14ac:dyDescent="0.25">
      <c r="A5649" s="18" t="s">
        <v>16594</v>
      </c>
      <c r="B5649" s="18" t="s">
        <v>2004</v>
      </c>
      <c r="C5649" s="18" t="s">
        <v>45</v>
      </c>
      <c r="D5649" s="18">
        <v>2010</v>
      </c>
      <c r="E5649" s="18">
        <f>VLOOKUP(D5649,'cpi roi'!A:C,2,FALSE)</f>
        <v>218.1</v>
      </c>
      <c r="F5649" s="18" t="s">
        <v>16595</v>
      </c>
      <c r="G5649" s="18">
        <v>5.9</v>
      </c>
      <c r="H5649" s="19">
        <v>233000</v>
      </c>
      <c r="I5649" s="18" t="s">
        <v>5778</v>
      </c>
      <c r="J5649" s="18" t="s">
        <v>8517</v>
      </c>
      <c r="K5649" s="18" t="s">
        <v>8517</v>
      </c>
      <c r="L5649" s="18" t="s">
        <v>34</v>
      </c>
      <c r="M5649" s="20">
        <v>80000000</v>
      </c>
      <c r="N5649" s="20">
        <v>271457301</v>
      </c>
      <c r="O5649" s="21">
        <f t="shared" si="264"/>
        <v>379243647.93535078</v>
      </c>
      <c r="P5649" s="22">
        <f t="shared" si="265"/>
        <v>339.32162625000001</v>
      </c>
      <c r="Q5649" s="20">
        <f t="shared" si="266"/>
        <v>124464603.85144429</v>
      </c>
      <c r="R5649" s="18" t="s">
        <v>35</v>
      </c>
      <c r="S5649" s="18">
        <v>102</v>
      </c>
    </row>
    <row r="5650" spans="1:19" x14ac:dyDescent="0.25">
      <c r="A5650" s="18" t="s">
        <v>16596</v>
      </c>
      <c r="B5650" s="18" t="s">
        <v>20</v>
      </c>
      <c r="C5650" s="18" t="s">
        <v>45</v>
      </c>
      <c r="D5650" s="18">
        <v>2010</v>
      </c>
      <c r="E5650" s="18">
        <f>VLOOKUP(D5650,'cpi roi'!A:C,2,FALSE)</f>
        <v>218.1</v>
      </c>
      <c r="F5650" s="18" t="s">
        <v>16597</v>
      </c>
      <c r="G5650" s="18">
        <v>6.4</v>
      </c>
      <c r="H5650" s="19">
        <v>130000</v>
      </c>
      <c r="I5650" s="18" t="s">
        <v>16598</v>
      </c>
      <c r="J5650" s="18" t="s">
        <v>15651</v>
      </c>
      <c r="K5650" s="18" t="s">
        <v>16599</v>
      </c>
      <c r="L5650" s="18" t="s">
        <v>34</v>
      </c>
      <c r="M5650" s="20">
        <v>20000000</v>
      </c>
      <c r="N5650" s="20">
        <v>49779728</v>
      </c>
      <c r="O5650" s="21">
        <f t="shared" si="264"/>
        <v>69545543.886290684</v>
      </c>
      <c r="P5650" s="22">
        <f t="shared" si="265"/>
        <v>248.89864</v>
      </c>
      <c r="Q5650" s="20">
        <f t="shared" si="266"/>
        <v>22824267.76707932</v>
      </c>
      <c r="R5650" s="18" t="s">
        <v>9689</v>
      </c>
      <c r="S5650" s="18">
        <v>104</v>
      </c>
    </row>
    <row r="5651" spans="1:19" x14ac:dyDescent="0.25">
      <c r="A5651" s="18" t="s">
        <v>16600</v>
      </c>
      <c r="B5651" s="18" t="s">
        <v>20</v>
      </c>
      <c r="C5651" s="18" t="s">
        <v>38</v>
      </c>
      <c r="D5651" s="18">
        <v>2010</v>
      </c>
      <c r="E5651" s="18">
        <f>VLOOKUP(D5651,'cpi roi'!A:C,2,FALSE)</f>
        <v>218.1</v>
      </c>
      <c r="F5651" s="18" t="s">
        <v>16601</v>
      </c>
      <c r="G5651" s="18">
        <v>7.6</v>
      </c>
      <c r="H5651" s="19">
        <v>535000</v>
      </c>
      <c r="I5651" s="18" t="s">
        <v>13533</v>
      </c>
      <c r="J5651" s="18" t="s">
        <v>15022</v>
      </c>
      <c r="K5651" s="18" t="s">
        <v>16383</v>
      </c>
      <c r="L5651" s="18" t="s">
        <v>26</v>
      </c>
      <c r="M5651" s="20">
        <v>30000000</v>
      </c>
      <c r="N5651" s="20">
        <v>96188903</v>
      </c>
      <c r="O5651" s="21">
        <f t="shared" si="264"/>
        <v>134382204.23704723</v>
      </c>
      <c r="P5651" s="22">
        <f t="shared" si="265"/>
        <v>320.62967666666668</v>
      </c>
      <c r="Q5651" s="20">
        <f t="shared" si="266"/>
        <v>44103119.21137093</v>
      </c>
      <c r="R5651" s="18" t="s">
        <v>16472</v>
      </c>
      <c r="S5651" s="18">
        <v>117</v>
      </c>
    </row>
    <row r="5652" spans="1:19" x14ac:dyDescent="0.25">
      <c r="A5652" s="18" t="s">
        <v>16602</v>
      </c>
      <c r="B5652" s="18" t="s">
        <v>20</v>
      </c>
      <c r="C5652" s="18" t="s">
        <v>21</v>
      </c>
      <c r="D5652" s="18">
        <v>2010</v>
      </c>
      <c r="E5652" s="18">
        <f>VLOOKUP(D5652,'cpi roi'!A:C,2,FALSE)</f>
        <v>218.1</v>
      </c>
      <c r="F5652" s="18" t="s">
        <v>16603</v>
      </c>
      <c r="G5652" s="18">
        <v>8</v>
      </c>
      <c r="H5652" s="19">
        <v>716000</v>
      </c>
      <c r="I5652" s="18" t="s">
        <v>10208</v>
      </c>
      <c r="J5652" s="18" t="s">
        <v>16604</v>
      </c>
      <c r="K5652" s="18" t="s">
        <v>11408</v>
      </c>
      <c r="L5652" s="18" t="s">
        <v>34</v>
      </c>
      <c r="M5652" s="20">
        <v>13000000</v>
      </c>
      <c r="N5652" s="20">
        <v>329398046</v>
      </c>
      <c r="O5652" s="21">
        <f t="shared" si="264"/>
        <v>460190667.65795505</v>
      </c>
      <c r="P5652" s="22">
        <f t="shared" si="265"/>
        <v>2533.8311230769232</v>
      </c>
      <c r="Q5652" s="20">
        <f t="shared" si="266"/>
        <v>151030740.94452086</v>
      </c>
      <c r="R5652" s="18" t="s">
        <v>9442</v>
      </c>
      <c r="S5652" s="18">
        <v>108</v>
      </c>
    </row>
    <row r="5653" spans="1:19" x14ac:dyDescent="0.25">
      <c r="A5653" s="18" t="s">
        <v>16605</v>
      </c>
      <c r="B5653" s="18" t="s">
        <v>20</v>
      </c>
      <c r="C5653" s="18" t="s">
        <v>108</v>
      </c>
      <c r="D5653" s="18">
        <v>2010</v>
      </c>
      <c r="E5653" s="18">
        <f>VLOOKUP(D5653,'cpi roi'!A:C,2,FALSE)</f>
        <v>218.1</v>
      </c>
      <c r="F5653" s="18" t="s">
        <v>16606</v>
      </c>
      <c r="G5653" s="18">
        <v>7.5</v>
      </c>
      <c r="H5653" s="19">
        <v>363000</v>
      </c>
      <c r="I5653" s="18" t="s">
        <v>9663</v>
      </c>
      <c r="J5653" s="18" t="s">
        <v>16607</v>
      </c>
      <c r="K5653" s="18" t="s">
        <v>9663</v>
      </c>
      <c r="L5653" s="18" t="s">
        <v>34</v>
      </c>
      <c r="M5653" s="20">
        <v>37000000</v>
      </c>
      <c r="N5653" s="20">
        <v>154026136</v>
      </c>
      <c r="O5653" s="21">
        <f t="shared" si="264"/>
        <v>215184610.90875745</v>
      </c>
      <c r="P5653" s="22">
        <f t="shared" si="265"/>
        <v>416.28685405405406</v>
      </c>
      <c r="Q5653" s="20">
        <f t="shared" si="266"/>
        <v>70621795.506648332</v>
      </c>
      <c r="R5653" s="18" t="s">
        <v>27</v>
      </c>
      <c r="S5653" s="18">
        <v>125</v>
      </c>
    </row>
    <row r="5654" spans="1:19" x14ac:dyDescent="0.25">
      <c r="A5654" s="18" t="s">
        <v>16608</v>
      </c>
      <c r="B5654" s="18" t="s">
        <v>2004</v>
      </c>
      <c r="C5654" s="18" t="s">
        <v>29</v>
      </c>
      <c r="D5654" s="18">
        <v>2010</v>
      </c>
      <c r="E5654" s="18">
        <f>VLOOKUP(D5654,'cpi roi'!A:C,2,FALSE)</f>
        <v>218.1</v>
      </c>
      <c r="F5654" s="18" t="s">
        <v>16609</v>
      </c>
      <c r="G5654" s="18">
        <v>7.7</v>
      </c>
      <c r="H5654" s="19">
        <v>495000</v>
      </c>
      <c r="I5654" s="18" t="s">
        <v>15038</v>
      </c>
      <c r="J5654" s="18" t="s">
        <v>2261</v>
      </c>
      <c r="K5654" s="18" t="s">
        <v>11817</v>
      </c>
      <c r="L5654" s="18" t="s">
        <v>26</v>
      </c>
      <c r="M5654" s="20">
        <v>0</v>
      </c>
      <c r="N5654" s="20">
        <v>977043483</v>
      </c>
      <c r="O5654" s="21">
        <f t="shared" si="264"/>
        <v>1364993806.8321869</v>
      </c>
      <c r="P5654" s="22">
        <f t="shared" si="265"/>
        <v>0</v>
      </c>
      <c r="Q5654" s="20">
        <f t="shared" si="266"/>
        <v>447979588.7207703</v>
      </c>
      <c r="R5654" s="18" t="s">
        <v>27</v>
      </c>
      <c r="S5654" s="18">
        <v>146</v>
      </c>
    </row>
    <row r="5655" spans="1:19" x14ac:dyDescent="0.25">
      <c r="A5655" s="18" t="s">
        <v>16610</v>
      </c>
      <c r="B5655" s="18" t="s">
        <v>37</v>
      </c>
      <c r="C5655" s="18" t="s">
        <v>45</v>
      </c>
      <c r="D5655" s="18">
        <v>2010</v>
      </c>
      <c r="E5655" s="18">
        <f>VLOOKUP(D5655,'cpi roi'!A:C,2,FALSE)</f>
        <v>218.1</v>
      </c>
      <c r="F5655" s="18" t="s">
        <v>16611</v>
      </c>
      <c r="G5655" s="18">
        <v>7.7</v>
      </c>
      <c r="H5655" s="19">
        <v>85000</v>
      </c>
      <c r="I5655" s="18" t="s">
        <v>2073</v>
      </c>
      <c r="J5655" s="18" t="s">
        <v>2073</v>
      </c>
      <c r="K5655" s="18" t="s">
        <v>16612</v>
      </c>
      <c r="L5655" s="18" t="s">
        <v>34</v>
      </c>
      <c r="M5655" s="20">
        <v>14000000</v>
      </c>
      <c r="N5655" s="20">
        <v>4324817</v>
      </c>
      <c r="O5655" s="21">
        <f t="shared" si="264"/>
        <v>6042052.9110499769</v>
      </c>
      <c r="P5655" s="22">
        <f t="shared" si="265"/>
        <v>30.891550000000002</v>
      </c>
      <c r="Q5655" s="20">
        <f t="shared" si="266"/>
        <v>1982951.3984410821</v>
      </c>
      <c r="R5655" s="18" t="s">
        <v>5112</v>
      </c>
      <c r="S5655" s="18">
        <v>90</v>
      </c>
    </row>
    <row r="5656" spans="1:19" x14ac:dyDescent="0.25">
      <c r="A5656" s="18" t="s">
        <v>16613</v>
      </c>
      <c r="B5656" s="18" t="s">
        <v>2004</v>
      </c>
      <c r="C5656" s="18" t="s">
        <v>67</v>
      </c>
      <c r="D5656" s="18">
        <v>2010</v>
      </c>
      <c r="E5656" s="18">
        <f>VLOOKUP(D5656,'cpi roi'!A:C,2,FALSE)</f>
        <v>218.1</v>
      </c>
      <c r="F5656" s="18" t="s">
        <v>16282</v>
      </c>
      <c r="G5656" s="18">
        <v>7.7</v>
      </c>
      <c r="H5656" s="19">
        <v>645000</v>
      </c>
      <c r="I5656" s="18" t="s">
        <v>6821</v>
      </c>
      <c r="J5656" s="18" t="s">
        <v>6798</v>
      </c>
      <c r="K5656" s="18" t="s">
        <v>16093</v>
      </c>
      <c r="L5656" s="18" t="s">
        <v>34</v>
      </c>
      <c r="M5656" s="20">
        <v>40000000</v>
      </c>
      <c r="N5656" s="20">
        <v>224920375</v>
      </c>
      <c r="O5656" s="21">
        <f t="shared" si="264"/>
        <v>314228511.06143969</v>
      </c>
      <c r="P5656" s="22">
        <f t="shared" si="265"/>
        <v>562.30093749999992</v>
      </c>
      <c r="Q5656" s="20">
        <f t="shared" si="266"/>
        <v>103127177.90004584</v>
      </c>
      <c r="R5656" s="18" t="s">
        <v>35</v>
      </c>
      <c r="S5656" s="18">
        <v>120</v>
      </c>
    </row>
    <row r="5657" spans="1:19" x14ac:dyDescent="0.25">
      <c r="A5657" s="18" t="s">
        <v>16614</v>
      </c>
      <c r="B5657" s="18" t="s">
        <v>2004</v>
      </c>
      <c r="C5657" s="18" t="s">
        <v>38</v>
      </c>
      <c r="D5657" s="18">
        <v>2010</v>
      </c>
      <c r="E5657" s="18">
        <f>VLOOKUP(D5657,'cpi roi'!A:C,2,FALSE)</f>
        <v>218.1</v>
      </c>
      <c r="F5657" s="18" t="s">
        <v>16469</v>
      </c>
      <c r="G5657" s="18">
        <v>6.6</v>
      </c>
      <c r="H5657" s="19">
        <v>257000</v>
      </c>
      <c r="I5657" s="18" t="s">
        <v>995</v>
      </c>
      <c r="J5657" s="18" t="s">
        <v>9671</v>
      </c>
      <c r="K5657" s="18" t="s">
        <v>7005</v>
      </c>
      <c r="L5657" s="18" t="s">
        <v>34</v>
      </c>
      <c r="M5657" s="20">
        <v>200000000</v>
      </c>
      <c r="N5657" s="20">
        <v>321669741</v>
      </c>
      <c r="O5657" s="21">
        <f t="shared" si="264"/>
        <v>449393718.85694635</v>
      </c>
      <c r="P5657" s="22">
        <f t="shared" si="265"/>
        <v>160.83487049999999</v>
      </c>
      <c r="Q5657" s="20">
        <f t="shared" si="266"/>
        <v>147487272.35213205</v>
      </c>
      <c r="R5657" s="18" t="s">
        <v>65</v>
      </c>
      <c r="S5657" s="18">
        <v>140</v>
      </c>
    </row>
    <row r="5658" spans="1:19" x14ac:dyDescent="0.25">
      <c r="A5658" s="18" t="s">
        <v>16615</v>
      </c>
      <c r="B5658" s="18" t="s">
        <v>20</v>
      </c>
      <c r="C5658" s="18" t="s">
        <v>29</v>
      </c>
      <c r="D5658" s="18">
        <v>2010</v>
      </c>
      <c r="E5658" s="18">
        <f>VLOOKUP(D5658,'cpi roi'!A:C,2,FALSE)</f>
        <v>218.1</v>
      </c>
      <c r="F5658" s="18" t="s">
        <v>16616</v>
      </c>
      <c r="G5658" s="18">
        <v>6.4</v>
      </c>
      <c r="H5658" s="19">
        <v>89000</v>
      </c>
      <c r="I5658" s="18" t="s">
        <v>16617</v>
      </c>
      <c r="J5658" s="18" t="s">
        <v>16617</v>
      </c>
      <c r="K5658" s="18" t="s">
        <v>16618</v>
      </c>
      <c r="L5658" s="18" t="s">
        <v>26</v>
      </c>
      <c r="M5658" s="20">
        <v>500000</v>
      </c>
      <c r="N5658" s="20">
        <v>5060438</v>
      </c>
      <c r="O5658" s="21">
        <f t="shared" si="264"/>
        <v>7069763.6799633196</v>
      </c>
      <c r="P5658" s="22">
        <f t="shared" si="265"/>
        <v>1012.0876000000001</v>
      </c>
      <c r="Q5658" s="20">
        <f t="shared" si="266"/>
        <v>2320237.5057313158</v>
      </c>
      <c r="R5658" s="18" t="s">
        <v>16619</v>
      </c>
      <c r="S5658" s="18">
        <v>94</v>
      </c>
    </row>
    <row r="5659" spans="1:19" x14ac:dyDescent="0.25">
      <c r="A5659" s="18" t="s">
        <v>16620</v>
      </c>
      <c r="B5659" s="18" t="s">
        <v>2004</v>
      </c>
      <c r="C5659" s="18" t="s">
        <v>56</v>
      </c>
      <c r="D5659" s="18">
        <v>2010</v>
      </c>
      <c r="E5659" s="18">
        <f>VLOOKUP(D5659,'cpi roi'!A:C,2,FALSE)</f>
        <v>218.1</v>
      </c>
      <c r="F5659" s="18" t="s">
        <v>16621</v>
      </c>
      <c r="G5659" s="18">
        <v>6.8</v>
      </c>
      <c r="H5659" s="19">
        <v>287000</v>
      </c>
      <c r="I5659" s="18" t="s">
        <v>13492</v>
      </c>
      <c r="J5659" s="18" t="s">
        <v>13493</v>
      </c>
      <c r="K5659" s="18" t="s">
        <v>14080</v>
      </c>
      <c r="L5659" s="18" t="s">
        <v>34</v>
      </c>
      <c r="M5659" s="20">
        <v>1500000</v>
      </c>
      <c r="N5659" s="20">
        <v>99557032</v>
      </c>
      <c r="O5659" s="21">
        <f t="shared" si="264"/>
        <v>139087701.28564879</v>
      </c>
      <c r="P5659" s="22">
        <f t="shared" si="265"/>
        <v>6637.1354666666666</v>
      </c>
      <c r="Q5659" s="20">
        <f t="shared" si="266"/>
        <v>45647424.117377348</v>
      </c>
      <c r="R5659" s="18" t="s">
        <v>16622</v>
      </c>
      <c r="S5659" s="18">
        <v>103</v>
      </c>
    </row>
    <row r="5660" spans="1:19" x14ac:dyDescent="0.25">
      <c r="A5660" s="18" t="s">
        <v>16623</v>
      </c>
      <c r="B5660" s="18" t="s">
        <v>37</v>
      </c>
      <c r="C5660" s="18" t="s">
        <v>394</v>
      </c>
      <c r="D5660" s="18">
        <v>2010</v>
      </c>
      <c r="E5660" s="18">
        <f>VLOOKUP(D5660,'cpi roi'!A:C,2,FALSE)</f>
        <v>218.1</v>
      </c>
      <c r="F5660" s="18" t="s">
        <v>16624</v>
      </c>
      <c r="G5660" s="18">
        <v>7.7</v>
      </c>
      <c r="H5660" s="19">
        <v>417000</v>
      </c>
      <c r="I5660" s="18" t="s">
        <v>16625</v>
      </c>
      <c r="J5660" s="18" t="s">
        <v>15412</v>
      </c>
      <c r="K5660" s="18" t="s">
        <v>12455</v>
      </c>
      <c r="L5660" s="18" t="s">
        <v>34</v>
      </c>
      <c r="M5660" s="20">
        <v>260000000</v>
      </c>
      <c r="N5660" s="20">
        <v>592462816</v>
      </c>
      <c r="O5660" s="21">
        <f t="shared" si="264"/>
        <v>827709399.51948643</v>
      </c>
      <c r="P5660" s="22">
        <f t="shared" si="265"/>
        <v>227.87031384615383</v>
      </c>
      <c r="Q5660" s="20">
        <f t="shared" si="266"/>
        <v>271647325.0802384</v>
      </c>
      <c r="R5660" s="18" t="s">
        <v>616</v>
      </c>
      <c r="S5660" s="18">
        <v>100</v>
      </c>
    </row>
    <row r="5661" spans="1:19" x14ac:dyDescent="0.25">
      <c r="A5661" s="18" t="s">
        <v>16626</v>
      </c>
      <c r="B5661" s="18" t="s">
        <v>2004</v>
      </c>
      <c r="C5661" s="18" t="s">
        <v>38</v>
      </c>
      <c r="D5661" s="18">
        <v>2010</v>
      </c>
      <c r="E5661" s="18">
        <f>VLOOKUP(D5661,'cpi roi'!A:C,2,FALSE)</f>
        <v>218.1</v>
      </c>
      <c r="F5661" s="18" t="s">
        <v>16627</v>
      </c>
      <c r="G5661" s="18">
        <v>7</v>
      </c>
      <c r="H5661" s="19">
        <v>295000</v>
      </c>
      <c r="I5661" s="18" t="s">
        <v>14140</v>
      </c>
      <c r="J5661" s="18" t="s">
        <v>16521</v>
      </c>
      <c r="K5661" s="18" t="s">
        <v>4462</v>
      </c>
      <c r="L5661" s="18" t="s">
        <v>34</v>
      </c>
      <c r="M5661" s="20">
        <v>58000000</v>
      </c>
      <c r="N5661" s="20">
        <v>199006387</v>
      </c>
      <c r="O5661" s="21">
        <f t="shared" si="264"/>
        <v>278024970.74232006</v>
      </c>
      <c r="P5661" s="22">
        <f t="shared" si="265"/>
        <v>343.11446034482759</v>
      </c>
      <c r="Q5661" s="20">
        <f t="shared" si="266"/>
        <v>91245477.762494266</v>
      </c>
      <c r="R5661" s="18" t="s">
        <v>10085</v>
      </c>
      <c r="S5661" s="18">
        <v>111</v>
      </c>
    </row>
    <row r="5662" spans="1:19" x14ac:dyDescent="0.25">
      <c r="A5662" s="18" t="s">
        <v>16628</v>
      </c>
      <c r="B5662" s="18" t="s">
        <v>20</v>
      </c>
      <c r="C5662" s="18" t="s">
        <v>56</v>
      </c>
      <c r="D5662" s="18">
        <v>2010</v>
      </c>
      <c r="E5662" s="18">
        <f>VLOOKUP(D5662,'cpi roi'!A:C,2,FALSE)</f>
        <v>218.1</v>
      </c>
      <c r="F5662" s="18" t="s">
        <v>16629</v>
      </c>
      <c r="G5662" s="18">
        <v>6.3</v>
      </c>
      <c r="H5662" s="19">
        <v>79000</v>
      </c>
      <c r="I5662" s="18" t="s">
        <v>16630</v>
      </c>
      <c r="J5662" s="18" t="s">
        <v>16631</v>
      </c>
      <c r="K5662" s="18" t="s">
        <v>16632</v>
      </c>
      <c r="L5662" s="18" t="s">
        <v>34</v>
      </c>
      <c r="M5662" s="20">
        <v>2000000</v>
      </c>
      <c r="N5662" s="20">
        <v>1278650</v>
      </c>
      <c r="O5662" s="21">
        <f t="shared" si="264"/>
        <v>1786357.8862906923</v>
      </c>
      <c r="P5662" s="22">
        <f t="shared" si="265"/>
        <v>63.932500000000005</v>
      </c>
      <c r="Q5662" s="20">
        <f t="shared" si="266"/>
        <v>586267.76707932143</v>
      </c>
      <c r="R5662" s="18" t="s">
        <v>3822</v>
      </c>
      <c r="S5662" s="18">
        <v>108</v>
      </c>
    </row>
    <row r="5663" spans="1:19" x14ac:dyDescent="0.25">
      <c r="A5663" s="18" t="s">
        <v>16633</v>
      </c>
      <c r="B5663" s="18" t="s">
        <v>37</v>
      </c>
      <c r="C5663" s="18" t="s">
        <v>38</v>
      </c>
      <c r="D5663" s="18">
        <v>2010</v>
      </c>
      <c r="E5663" s="18">
        <f>VLOOKUP(D5663,'cpi roi'!A:C,2,FALSE)</f>
        <v>218.1</v>
      </c>
      <c r="F5663" s="18" t="s">
        <v>16634</v>
      </c>
      <c r="G5663" s="18">
        <v>4</v>
      </c>
      <c r="H5663" s="19">
        <v>156000</v>
      </c>
      <c r="I5663" s="18" t="s">
        <v>10478</v>
      </c>
      <c r="J5663" s="18" t="s">
        <v>10478</v>
      </c>
      <c r="K5663" s="18" t="s">
        <v>16635</v>
      </c>
      <c r="L5663" s="18" t="s">
        <v>34</v>
      </c>
      <c r="M5663" s="20">
        <v>150000000</v>
      </c>
      <c r="N5663" s="20">
        <v>319713881</v>
      </c>
      <c r="O5663" s="21">
        <f t="shared" si="264"/>
        <v>446661254.19853276</v>
      </c>
      <c r="P5663" s="22">
        <f t="shared" si="265"/>
        <v>213.14258733333332</v>
      </c>
      <c r="Q5663" s="20">
        <f t="shared" si="266"/>
        <v>146590500.22925264</v>
      </c>
      <c r="R5663" s="18" t="s">
        <v>48</v>
      </c>
      <c r="S5663" s="18">
        <v>103</v>
      </c>
    </row>
    <row r="5664" spans="1:19" x14ac:dyDescent="0.25">
      <c r="A5664" s="18" t="s">
        <v>16636</v>
      </c>
      <c r="B5664" s="18" t="s">
        <v>37</v>
      </c>
      <c r="C5664" s="18" t="s">
        <v>394</v>
      </c>
      <c r="D5664" s="18">
        <v>2010</v>
      </c>
      <c r="E5664" s="18">
        <f>VLOOKUP(D5664,'cpi roi'!A:C,2,FALSE)</f>
        <v>218.1</v>
      </c>
      <c r="F5664" s="18" t="s">
        <v>16334</v>
      </c>
      <c r="G5664" s="18">
        <v>8.1</v>
      </c>
      <c r="H5664" s="19">
        <v>685000</v>
      </c>
      <c r="I5664" s="18" t="s">
        <v>12449</v>
      </c>
      <c r="J5664" s="18" t="s">
        <v>4519</v>
      </c>
      <c r="K5664" s="18" t="s">
        <v>16599</v>
      </c>
      <c r="L5664" s="18" t="s">
        <v>34</v>
      </c>
      <c r="M5664" s="20">
        <v>165000000</v>
      </c>
      <c r="N5664" s="20">
        <v>494879471</v>
      </c>
      <c r="O5664" s="21">
        <f t="shared" si="264"/>
        <v>691379068.38010085</v>
      </c>
      <c r="P5664" s="22">
        <f t="shared" si="265"/>
        <v>299.92695212121214</v>
      </c>
      <c r="Q5664" s="20">
        <f t="shared" si="266"/>
        <v>226904846.85923886</v>
      </c>
      <c r="R5664" s="18" t="s">
        <v>10176</v>
      </c>
      <c r="S5664" s="18">
        <v>98</v>
      </c>
    </row>
    <row r="5665" spans="1:19" x14ac:dyDescent="0.25">
      <c r="A5665" s="18" t="s">
        <v>16637</v>
      </c>
      <c r="B5665" s="18" t="s">
        <v>20</v>
      </c>
      <c r="C5665" s="18" t="s">
        <v>108</v>
      </c>
      <c r="D5665" s="18">
        <v>2010</v>
      </c>
      <c r="E5665" s="18">
        <f>VLOOKUP(D5665,'cpi roi'!A:C,2,FALSE)</f>
        <v>218.1</v>
      </c>
      <c r="F5665" s="18" t="s">
        <v>16638</v>
      </c>
      <c r="G5665" s="18">
        <v>6.3</v>
      </c>
      <c r="H5665" s="19">
        <v>94000</v>
      </c>
      <c r="I5665" s="18" t="s">
        <v>15255</v>
      </c>
      <c r="J5665" s="18" t="s">
        <v>15064</v>
      </c>
      <c r="K5665" s="18" t="s">
        <v>9716</v>
      </c>
      <c r="L5665" s="18" t="s">
        <v>34</v>
      </c>
      <c r="M5665" s="20">
        <v>20000000</v>
      </c>
      <c r="N5665" s="20">
        <v>67876281</v>
      </c>
      <c r="O5665" s="21">
        <f t="shared" si="264"/>
        <v>94827614.95048143</v>
      </c>
      <c r="P5665" s="22">
        <f t="shared" si="265"/>
        <v>339.38140500000003</v>
      </c>
      <c r="Q5665" s="20">
        <f t="shared" si="266"/>
        <v>31121632.73727648</v>
      </c>
      <c r="R5665" s="18" t="s">
        <v>12698</v>
      </c>
      <c r="S5665" s="18">
        <v>105</v>
      </c>
    </row>
    <row r="5666" spans="1:19" x14ac:dyDescent="0.25">
      <c r="A5666" s="18" t="s">
        <v>16639</v>
      </c>
      <c r="B5666" s="18" t="s">
        <v>20</v>
      </c>
      <c r="C5666" s="18" t="s">
        <v>21</v>
      </c>
      <c r="D5666" s="18">
        <v>2010</v>
      </c>
      <c r="E5666" s="18">
        <f>VLOOKUP(D5666,'cpi roi'!A:C,2,FALSE)</f>
        <v>218.1</v>
      </c>
      <c r="F5666" s="18" t="s">
        <v>16640</v>
      </c>
      <c r="G5666" s="18">
        <v>8.3000000000000007</v>
      </c>
      <c r="H5666" s="19">
        <v>158000</v>
      </c>
      <c r="I5666" s="18" t="s">
        <v>11709</v>
      </c>
      <c r="J5666" s="18" t="s">
        <v>11709</v>
      </c>
      <c r="K5666" s="18" t="s">
        <v>16641</v>
      </c>
      <c r="L5666" s="18" t="s">
        <v>199</v>
      </c>
      <c r="M5666" s="20">
        <v>6800000</v>
      </c>
      <c r="N5666" s="20">
        <v>7099598</v>
      </c>
      <c r="O5666" s="21">
        <f t="shared" si="264"/>
        <v>9918603.9000458512</v>
      </c>
      <c r="P5666" s="22">
        <f t="shared" si="265"/>
        <v>104.40585294117648</v>
      </c>
      <c r="Q5666" s="20">
        <f t="shared" si="266"/>
        <v>3255203.1178358551</v>
      </c>
      <c r="R5666" s="18" t="s">
        <v>16642</v>
      </c>
      <c r="S5666" s="18">
        <v>131</v>
      </c>
    </row>
    <row r="5667" spans="1:19" x14ac:dyDescent="0.25">
      <c r="A5667" s="18" t="s">
        <v>16643</v>
      </c>
      <c r="B5667" s="18" t="s">
        <v>20</v>
      </c>
      <c r="C5667" s="18" t="s">
        <v>45</v>
      </c>
      <c r="D5667" s="18">
        <v>2010</v>
      </c>
      <c r="E5667" s="18">
        <f>VLOOKUP(D5667,'cpi roi'!A:C,2,FALSE)</f>
        <v>218.1</v>
      </c>
      <c r="F5667" s="18" t="s">
        <v>16644</v>
      </c>
      <c r="G5667" s="18">
        <v>4.5</v>
      </c>
      <c r="H5667" s="19">
        <v>76000</v>
      </c>
      <c r="I5667" s="18" t="s">
        <v>15587</v>
      </c>
      <c r="J5667" s="18" t="s">
        <v>15587</v>
      </c>
      <c r="K5667" s="18" t="s">
        <v>8959</v>
      </c>
      <c r="L5667" s="18" t="s">
        <v>34</v>
      </c>
      <c r="M5667" s="20">
        <v>100000000</v>
      </c>
      <c r="N5667" s="20">
        <v>290745055</v>
      </c>
      <c r="O5667" s="21">
        <f t="shared" si="264"/>
        <v>406189904.89912885</v>
      </c>
      <c r="P5667" s="22">
        <f t="shared" si="265"/>
        <v>290.74505499999998</v>
      </c>
      <c r="Q5667" s="20">
        <f t="shared" si="266"/>
        <v>133308140.76111875</v>
      </c>
      <c r="R5667" s="18" t="s">
        <v>2031</v>
      </c>
      <c r="S5667" s="18">
        <v>146</v>
      </c>
    </row>
    <row r="5668" spans="1:19" x14ac:dyDescent="0.25">
      <c r="A5668" s="18" t="s">
        <v>16645</v>
      </c>
      <c r="B5668" s="18" t="s">
        <v>2004</v>
      </c>
      <c r="C5668" s="18" t="s">
        <v>21</v>
      </c>
      <c r="D5668" s="18">
        <v>2010</v>
      </c>
      <c r="E5668" s="18">
        <f>VLOOKUP(D5668,'cpi roi'!A:C,2,FALSE)</f>
        <v>218.1</v>
      </c>
      <c r="F5668" s="18" t="s">
        <v>16624</v>
      </c>
      <c r="G5668" s="18">
        <v>6.4</v>
      </c>
      <c r="H5668" s="19">
        <v>81000</v>
      </c>
      <c r="I5668" s="18" t="s">
        <v>16646</v>
      </c>
      <c r="J5668" s="18" t="s">
        <v>16646</v>
      </c>
      <c r="K5668" s="18" t="s">
        <v>1266</v>
      </c>
      <c r="L5668" s="18" t="s">
        <v>34</v>
      </c>
      <c r="M5668" s="20">
        <v>55000000</v>
      </c>
      <c r="N5668" s="20">
        <v>89520336</v>
      </c>
      <c r="O5668" s="21">
        <f t="shared" si="264"/>
        <v>125065778.90508941</v>
      </c>
      <c r="P5668" s="22">
        <f t="shared" si="265"/>
        <v>162.76424727272726</v>
      </c>
      <c r="Q5668" s="20">
        <f t="shared" si="266"/>
        <v>41045546.079779916</v>
      </c>
      <c r="R5668" s="18" t="s">
        <v>10878</v>
      </c>
      <c r="S5668" s="18">
        <v>119</v>
      </c>
    </row>
    <row r="5669" spans="1:19" x14ac:dyDescent="0.25">
      <c r="A5669" s="18" t="s">
        <v>16647</v>
      </c>
      <c r="B5669" s="18" t="s">
        <v>37</v>
      </c>
      <c r="C5669" s="18" t="s">
        <v>29</v>
      </c>
      <c r="D5669" s="18">
        <v>2010</v>
      </c>
      <c r="E5669" s="18">
        <f>VLOOKUP(D5669,'cpi roi'!A:C,2,FALSE)</f>
        <v>218.1</v>
      </c>
      <c r="F5669" s="18" t="s">
        <v>16404</v>
      </c>
      <c r="G5669" s="18">
        <v>6.4</v>
      </c>
      <c r="H5669" s="19">
        <v>392000</v>
      </c>
      <c r="I5669" s="18" t="s">
        <v>2673</v>
      </c>
      <c r="J5669" s="18" t="s">
        <v>6250</v>
      </c>
      <c r="K5669" s="18" t="s">
        <v>16648</v>
      </c>
      <c r="L5669" s="18" t="s">
        <v>34</v>
      </c>
      <c r="M5669" s="20">
        <v>200000000</v>
      </c>
      <c r="N5669" s="20">
        <v>1025468216</v>
      </c>
      <c r="O5669" s="21">
        <f t="shared" si="264"/>
        <v>1432646333.8615315</v>
      </c>
      <c r="P5669" s="22">
        <f t="shared" si="265"/>
        <v>512.73410799999999</v>
      </c>
      <c r="Q5669" s="20">
        <f t="shared" si="266"/>
        <v>470182584.13571757</v>
      </c>
      <c r="R5669" s="18" t="s">
        <v>1729</v>
      </c>
      <c r="S5669" s="18">
        <v>108</v>
      </c>
    </row>
    <row r="5670" spans="1:19" x14ac:dyDescent="0.25">
      <c r="A5670" s="18" t="s">
        <v>16649</v>
      </c>
      <c r="B5670" s="18" t="s">
        <v>37</v>
      </c>
      <c r="C5670" s="18" t="s">
        <v>394</v>
      </c>
      <c r="D5670" s="18">
        <v>2010</v>
      </c>
      <c r="E5670" s="18">
        <f>VLOOKUP(D5670,'cpi roi'!A:C,2,FALSE)</f>
        <v>218.1</v>
      </c>
      <c r="F5670" s="18" t="s">
        <v>16650</v>
      </c>
      <c r="G5670" s="18">
        <v>7.6</v>
      </c>
      <c r="H5670" s="19">
        <v>512000</v>
      </c>
      <c r="I5670" s="18" t="s">
        <v>16651</v>
      </c>
      <c r="J5670" s="18" t="s">
        <v>12100</v>
      </c>
      <c r="K5670" s="18" t="s">
        <v>13997</v>
      </c>
      <c r="L5670" s="18" t="s">
        <v>34</v>
      </c>
      <c r="M5670" s="20">
        <v>69000000</v>
      </c>
      <c r="N5670" s="20">
        <v>543113985</v>
      </c>
      <c r="O5670" s="21">
        <f t="shared" si="264"/>
        <v>758765846.9944979</v>
      </c>
      <c r="P5670" s="22">
        <f t="shared" si="265"/>
        <v>787.1217173913044</v>
      </c>
      <c r="Q5670" s="20">
        <f t="shared" si="266"/>
        <v>249020625.85969737</v>
      </c>
      <c r="R5670" s="18" t="s">
        <v>65</v>
      </c>
      <c r="S5670" s="18">
        <v>95</v>
      </c>
    </row>
    <row r="5671" spans="1:19" x14ac:dyDescent="0.25">
      <c r="A5671" s="18" t="s">
        <v>16652</v>
      </c>
      <c r="B5671" s="18" t="s">
        <v>20</v>
      </c>
      <c r="C5671" s="18" t="s">
        <v>45</v>
      </c>
      <c r="D5671" s="18">
        <v>2010</v>
      </c>
      <c r="E5671" s="18">
        <f>VLOOKUP(D5671,'cpi roi'!A:C,2,FALSE)</f>
        <v>218.1</v>
      </c>
      <c r="F5671" s="18" t="s">
        <v>16624</v>
      </c>
      <c r="G5671" s="18">
        <v>6.7</v>
      </c>
      <c r="H5671" s="19">
        <v>186000</v>
      </c>
      <c r="I5671" s="18" t="s">
        <v>3353</v>
      </c>
      <c r="J5671" s="18" t="s">
        <v>12919</v>
      </c>
      <c r="K5671" s="18" t="s">
        <v>10808</v>
      </c>
      <c r="L5671" s="18" t="s">
        <v>34</v>
      </c>
      <c r="M5671" s="20">
        <v>30000000</v>
      </c>
      <c r="N5671" s="20">
        <v>102820008</v>
      </c>
      <c r="O5671" s="21">
        <f t="shared" si="264"/>
        <v>143646292.69876203</v>
      </c>
      <c r="P5671" s="22">
        <f t="shared" si="265"/>
        <v>342.73336</v>
      </c>
      <c r="Q5671" s="20">
        <f t="shared" si="266"/>
        <v>47143515.818431914</v>
      </c>
      <c r="R5671" s="18" t="s">
        <v>9112</v>
      </c>
      <c r="S5671" s="18">
        <v>112</v>
      </c>
    </row>
    <row r="5672" spans="1:19" x14ac:dyDescent="0.25">
      <c r="A5672" s="18" t="s">
        <v>16653</v>
      </c>
      <c r="B5672" s="18" t="s">
        <v>2004</v>
      </c>
      <c r="C5672" s="18" t="s">
        <v>21</v>
      </c>
      <c r="D5672" s="18">
        <v>2010</v>
      </c>
      <c r="E5672" s="18">
        <f>VLOOKUP(D5672,'cpi roi'!A:C,2,FALSE)</f>
        <v>218.1</v>
      </c>
      <c r="F5672" s="18" t="s">
        <v>16654</v>
      </c>
      <c r="G5672" s="18">
        <v>7.6</v>
      </c>
      <c r="H5672" s="19">
        <v>319000</v>
      </c>
      <c r="I5672" s="18" t="s">
        <v>2927</v>
      </c>
      <c r="J5672" s="18" t="s">
        <v>2099</v>
      </c>
      <c r="K5672" s="18" t="s">
        <v>667</v>
      </c>
      <c r="L5672" s="18" t="s">
        <v>34</v>
      </c>
      <c r="M5672" s="20">
        <v>38000000</v>
      </c>
      <c r="N5672" s="20">
        <v>252276927</v>
      </c>
      <c r="O5672" s="21">
        <f t="shared" si="264"/>
        <v>352447407.87207705</v>
      </c>
      <c r="P5672" s="22">
        <f t="shared" si="265"/>
        <v>663.88665000000003</v>
      </c>
      <c r="Q5672" s="20">
        <f t="shared" si="266"/>
        <v>115670301.23796423</v>
      </c>
      <c r="R5672" s="18" t="s">
        <v>48</v>
      </c>
      <c r="S5672" s="18">
        <v>110</v>
      </c>
    </row>
    <row r="5673" spans="1:19" x14ac:dyDescent="0.25">
      <c r="A5673" s="18" t="s">
        <v>16655</v>
      </c>
      <c r="B5673" s="18" t="s">
        <v>2004</v>
      </c>
      <c r="C5673" s="18" t="s">
        <v>38</v>
      </c>
      <c r="D5673" s="18">
        <v>2010</v>
      </c>
      <c r="E5673" s="18">
        <f>VLOOKUP(D5673,'cpi roi'!A:C,2,FALSE)</f>
        <v>218.1</v>
      </c>
      <c r="F5673" s="18" t="s">
        <v>16656</v>
      </c>
      <c r="G5673" s="18">
        <v>6</v>
      </c>
      <c r="H5673" s="19">
        <v>230000</v>
      </c>
      <c r="I5673" s="18" t="s">
        <v>14551</v>
      </c>
      <c r="J5673" s="18" t="s">
        <v>14551</v>
      </c>
      <c r="K5673" s="18" t="s">
        <v>5686</v>
      </c>
      <c r="L5673" s="18" t="s">
        <v>34</v>
      </c>
      <c r="M5673" s="20">
        <v>100000000</v>
      </c>
      <c r="N5673" s="20">
        <v>278780441</v>
      </c>
      <c r="O5673" s="21">
        <f t="shared" si="264"/>
        <v>389474554.66620815</v>
      </c>
      <c r="P5673" s="22">
        <f t="shared" si="265"/>
        <v>278.780441</v>
      </c>
      <c r="Q5673" s="20">
        <f t="shared" si="266"/>
        <v>127822302.15497477</v>
      </c>
      <c r="R5673" s="18" t="s">
        <v>16330</v>
      </c>
      <c r="S5673" s="18">
        <v>103</v>
      </c>
    </row>
    <row r="5674" spans="1:19" x14ac:dyDescent="0.25">
      <c r="A5674" s="18" t="s">
        <v>16657</v>
      </c>
      <c r="B5674" s="18" t="s">
        <v>2004</v>
      </c>
      <c r="C5674" s="18" t="s">
        <v>38</v>
      </c>
      <c r="D5674" s="18">
        <v>2010</v>
      </c>
      <c r="E5674" s="18">
        <f>VLOOKUP(D5674,'cpi roi'!A:C,2,FALSE)</f>
        <v>218.1</v>
      </c>
      <c r="F5674" s="18" t="s">
        <v>16658</v>
      </c>
      <c r="G5674" s="18">
        <v>5</v>
      </c>
      <c r="H5674" s="19">
        <v>233000</v>
      </c>
      <c r="I5674" s="18" t="s">
        <v>14078</v>
      </c>
      <c r="J5674" s="18" t="s">
        <v>15533</v>
      </c>
      <c r="K5674" s="18" t="s">
        <v>13936</v>
      </c>
      <c r="L5674" s="18" t="s">
        <v>34</v>
      </c>
      <c r="M5674" s="20">
        <v>68000000</v>
      </c>
      <c r="N5674" s="20">
        <v>698491347</v>
      </c>
      <c r="O5674" s="21">
        <f t="shared" si="264"/>
        <v>975838209.22008252</v>
      </c>
      <c r="P5674" s="22">
        <f t="shared" si="265"/>
        <v>1027.1931573529412</v>
      </c>
      <c r="Q5674" s="20">
        <f t="shared" si="266"/>
        <v>320261965.61210454</v>
      </c>
      <c r="R5674" s="18" t="s">
        <v>10085</v>
      </c>
      <c r="S5674" s="18">
        <v>124</v>
      </c>
    </row>
    <row r="5675" spans="1:19" x14ac:dyDescent="0.25">
      <c r="A5675" s="18" t="s">
        <v>16659</v>
      </c>
      <c r="B5675" s="18" t="s">
        <v>37</v>
      </c>
      <c r="C5675" s="18" t="s">
        <v>29</v>
      </c>
      <c r="D5675" s="18">
        <v>2010</v>
      </c>
      <c r="E5675" s="18">
        <f>VLOOKUP(D5675,'cpi roi'!A:C,2,FALSE)</f>
        <v>218.1</v>
      </c>
      <c r="F5675" s="18" t="s">
        <v>16660</v>
      </c>
      <c r="G5675" s="18">
        <v>5.9</v>
      </c>
      <c r="H5675" s="19">
        <v>180000</v>
      </c>
      <c r="I5675" s="18" t="s">
        <v>2056</v>
      </c>
      <c r="J5675" s="18" t="s">
        <v>16661</v>
      </c>
      <c r="K5675" s="18" t="s">
        <v>15013</v>
      </c>
      <c r="L5675" s="18" t="s">
        <v>26</v>
      </c>
      <c r="M5675" s="20">
        <v>95000000</v>
      </c>
      <c r="N5675" s="20">
        <v>226497209</v>
      </c>
      <c r="O5675" s="21">
        <f t="shared" si="264"/>
        <v>316431451.54653829</v>
      </c>
      <c r="P5675" s="22">
        <f t="shared" si="265"/>
        <v>238.41811473684209</v>
      </c>
      <c r="Q5675" s="20">
        <f t="shared" si="266"/>
        <v>103850164.60339294</v>
      </c>
      <c r="R5675" s="18" t="s">
        <v>9112</v>
      </c>
      <c r="S5675" s="18">
        <v>118</v>
      </c>
    </row>
    <row r="5676" spans="1:19" x14ac:dyDescent="0.25">
      <c r="A5676" s="18" t="s">
        <v>526</v>
      </c>
      <c r="B5676" s="18" t="s">
        <v>2004</v>
      </c>
      <c r="C5676" s="18" t="s">
        <v>38</v>
      </c>
      <c r="D5676" s="18">
        <v>2010</v>
      </c>
      <c r="E5676" s="18">
        <f>VLOOKUP(D5676,'cpi roi'!A:C,2,FALSE)</f>
        <v>218.1</v>
      </c>
      <c r="F5676" s="18" t="s">
        <v>16662</v>
      </c>
      <c r="G5676" s="18">
        <v>5.8</v>
      </c>
      <c r="H5676" s="19">
        <v>274000</v>
      </c>
      <c r="I5676" s="18" t="s">
        <v>12483</v>
      </c>
      <c r="J5676" s="18" t="s">
        <v>16663</v>
      </c>
      <c r="K5676" s="18" t="s">
        <v>16065</v>
      </c>
      <c r="L5676" s="18" t="s">
        <v>34</v>
      </c>
      <c r="M5676" s="20">
        <v>125000000</v>
      </c>
      <c r="N5676" s="20">
        <v>493214993</v>
      </c>
      <c r="O5676" s="21">
        <f t="shared" si="264"/>
        <v>689053683.48051357</v>
      </c>
      <c r="P5676" s="22">
        <f t="shared" si="265"/>
        <v>394.57199439999999</v>
      </c>
      <c r="Q5676" s="20">
        <f t="shared" si="266"/>
        <v>226141674.91976157</v>
      </c>
      <c r="R5676" s="18" t="s">
        <v>27</v>
      </c>
      <c r="S5676" s="18">
        <v>106</v>
      </c>
    </row>
    <row r="5677" spans="1:19" x14ac:dyDescent="0.25">
      <c r="A5677" s="18" t="s">
        <v>16664</v>
      </c>
      <c r="B5677" s="18" t="s">
        <v>20</v>
      </c>
      <c r="C5677" s="18" t="s">
        <v>38</v>
      </c>
      <c r="D5677" s="18">
        <v>2010</v>
      </c>
      <c r="E5677" s="18">
        <f>VLOOKUP(D5677,'cpi roi'!A:C,2,FALSE)</f>
        <v>218.1</v>
      </c>
      <c r="F5677" s="18" t="s">
        <v>16088</v>
      </c>
      <c r="G5677" s="18">
        <v>6.9</v>
      </c>
      <c r="H5677" s="19">
        <v>300000</v>
      </c>
      <c r="I5677" s="18" t="s">
        <v>7451</v>
      </c>
      <c r="J5677" s="18" t="s">
        <v>16665</v>
      </c>
      <c r="K5677" s="18" t="s">
        <v>4128</v>
      </c>
      <c r="L5677" s="18" t="s">
        <v>34</v>
      </c>
      <c r="M5677" s="20">
        <v>80000000</v>
      </c>
      <c r="N5677" s="20">
        <v>157107755</v>
      </c>
      <c r="O5677" s="21">
        <f t="shared" si="264"/>
        <v>219489834.70197156</v>
      </c>
      <c r="P5677" s="22">
        <f t="shared" si="265"/>
        <v>196.38469375</v>
      </c>
      <c r="Q5677" s="20">
        <f t="shared" si="266"/>
        <v>72034734.066941768</v>
      </c>
      <c r="R5677" s="18" t="s">
        <v>11131</v>
      </c>
      <c r="S5677" s="18">
        <v>118</v>
      </c>
    </row>
    <row r="5678" spans="1:19" x14ac:dyDescent="0.25">
      <c r="A5678" s="18" t="s">
        <v>16666</v>
      </c>
      <c r="B5678" s="18" t="s">
        <v>20</v>
      </c>
      <c r="C5678" s="18" t="s">
        <v>21</v>
      </c>
      <c r="D5678" s="18">
        <v>2010</v>
      </c>
      <c r="E5678" s="18">
        <f>VLOOKUP(D5678,'cpi roi'!A:C,2,FALSE)</f>
        <v>218.1</v>
      </c>
      <c r="F5678" s="18" t="s">
        <v>16667</v>
      </c>
      <c r="G5678" s="18">
        <v>7.3</v>
      </c>
      <c r="H5678" s="19">
        <v>188000</v>
      </c>
      <c r="I5678" s="18" t="s">
        <v>16668</v>
      </c>
      <c r="J5678" s="18" t="s">
        <v>16668</v>
      </c>
      <c r="K5678" s="18" t="s">
        <v>12168</v>
      </c>
      <c r="L5678" s="18" t="s">
        <v>34</v>
      </c>
      <c r="M5678" s="20">
        <v>1000000</v>
      </c>
      <c r="N5678" s="20">
        <v>15440333</v>
      </c>
      <c r="O5678" s="21">
        <f t="shared" si="264"/>
        <v>21571157.565795507</v>
      </c>
      <c r="P5678" s="22">
        <f t="shared" si="265"/>
        <v>1544.0333000000001</v>
      </c>
      <c r="Q5678" s="20">
        <f t="shared" si="266"/>
        <v>7079474.0944520859</v>
      </c>
      <c r="R5678" s="18" t="s">
        <v>16669</v>
      </c>
      <c r="S5678" s="18">
        <v>112</v>
      </c>
    </row>
    <row r="5679" spans="1:19" x14ac:dyDescent="0.25">
      <c r="A5679" s="18" t="s">
        <v>16670</v>
      </c>
      <c r="B5679" s="18" t="s">
        <v>2004</v>
      </c>
      <c r="C5679" s="18" t="s">
        <v>38</v>
      </c>
      <c r="D5679" s="18">
        <v>2010</v>
      </c>
      <c r="E5679" s="18">
        <f>VLOOKUP(D5679,'cpi roi'!A:C,2,FALSE)</f>
        <v>218.1</v>
      </c>
      <c r="F5679" s="18" t="s">
        <v>16671</v>
      </c>
      <c r="G5679" s="18">
        <v>6.3</v>
      </c>
      <c r="H5679" s="19">
        <v>184000</v>
      </c>
      <c r="I5679" s="18" t="s">
        <v>8813</v>
      </c>
      <c r="J5679" s="18" t="s">
        <v>16672</v>
      </c>
      <c r="K5679" s="18" t="s">
        <v>1483</v>
      </c>
      <c r="L5679" s="18" t="s">
        <v>34</v>
      </c>
      <c r="M5679" s="20">
        <v>117000000</v>
      </c>
      <c r="N5679" s="20">
        <v>261989769</v>
      </c>
      <c r="O5679" s="21">
        <f t="shared" si="264"/>
        <v>366016884.98074275</v>
      </c>
      <c r="P5679" s="22">
        <f t="shared" si="265"/>
        <v>223.92287948717947</v>
      </c>
      <c r="Q5679" s="20">
        <f t="shared" si="266"/>
        <v>120123690.50894085</v>
      </c>
      <c r="R5679" s="18" t="s">
        <v>184</v>
      </c>
      <c r="S5679" s="18">
        <v>109</v>
      </c>
    </row>
    <row r="5680" spans="1:19" x14ac:dyDescent="0.25">
      <c r="A5680" s="18" t="s">
        <v>16673</v>
      </c>
      <c r="B5680" s="18" t="s">
        <v>20</v>
      </c>
      <c r="C5680" s="18" t="s">
        <v>45</v>
      </c>
      <c r="D5680" s="18">
        <v>2010</v>
      </c>
      <c r="E5680" s="18">
        <f>VLOOKUP(D5680,'cpi roi'!A:C,2,FALSE)</f>
        <v>218.1</v>
      </c>
      <c r="F5680" s="18" t="s">
        <v>16674</v>
      </c>
      <c r="G5680" s="18">
        <v>5.4</v>
      </c>
      <c r="H5680" s="19">
        <v>87000</v>
      </c>
      <c r="I5680" s="18" t="s">
        <v>13098</v>
      </c>
      <c r="J5680" s="18" t="s">
        <v>16675</v>
      </c>
      <c r="K5680" s="18" t="s">
        <v>3876</v>
      </c>
      <c r="L5680" s="18" t="s">
        <v>34</v>
      </c>
      <c r="M5680" s="20">
        <v>24000000</v>
      </c>
      <c r="N5680" s="20">
        <v>83188165</v>
      </c>
      <c r="O5680" s="21">
        <f t="shared" si="264"/>
        <v>116219320.84135717</v>
      </c>
      <c r="P5680" s="22">
        <f t="shared" si="265"/>
        <v>346.61735416666664</v>
      </c>
      <c r="Q5680" s="20">
        <f t="shared" si="266"/>
        <v>38142212.287941307</v>
      </c>
      <c r="R5680" s="18" t="s">
        <v>8990</v>
      </c>
      <c r="S5680" s="18">
        <v>88</v>
      </c>
    </row>
    <row r="5681" spans="1:19" x14ac:dyDescent="0.25">
      <c r="A5681" s="18" t="s">
        <v>16676</v>
      </c>
      <c r="B5681" s="18" t="s">
        <v>20</v>
      </c>
      <c r="C5681" s="18" t="s">
        <v>67</v>
      </c>
      <c r="D5681" s="18">
        <v>2010</v>
      </c>
      <c r="E5681" s="18">
        <f>VLOOKUP(D5681,'cpi roi'!A:C,2,FALSE)</f>
        <v>218.1</v>
      </c>
      <c r="F5681" s="18" t="s">
        <v>16667</v>
      </c>
      <c r="G5681" s="18">
        <v>7.5</v>
      </c>
      <c r="H5681" s="19">
        <v>356000</v>
      </c>
      <c r="I5681" s="18" t="s">
        <v>8089</v>
      </c>
      <c r="J5681" s="18" t="s">
        <v>8089</v>
      </c>
      <c r="K5681" s="18" t="s">
        <v>12905</v>
      </c>
      <c r="L5681" s="18" t="s">
        <v>34</v>
      </c>
      <c r="M5681" s="20">
        <v>18000000</v>
      </c>
      <c r="N5681" s="20">
        <v>60738797</v>
      </c>
      <c r="O5681" s="21">
        <f t="shared" si="264"/>
        <v>84856081.824392483</v>
      </c>
      <c r="P5681" s="22">
        <f t="shared" si="265"/>
        <v>337.43776111111112</v>
      </c>
      <c r="Q5681" s="20">
        <f t="shared" si="266"/>
        <v>27849058.688674919</v>
      </c>
      <c r="R5681" s="18" t="s">
        <v>9442</v>
      </c>
      <c r="S5681" s="18">
        <v>94</v>
      </c>
    </row>
    <row r="5682" spans="1:19" x14ac:dyDescent="0.25">
      <c r="A5682" s="18" t="s">
        <v>16677</v>
      </c>
      <c r="B5682" s="18" t="s">
        <v>20</v>
      </c>
      <c r="C5682" s="18" t="s">
        <v>38</v>
      </c>
      <c r="D5682" s="18">
        <v>2010</v>
      </c>
      <c r="E5682" s="18">
        <f>VLOOKUP(D5682,'cpi roi'!A:C,2,FALSE)</f>
        <v>218.1</v>
      </c>
      <c r="F5682" s="18" t="s">
        <v>16593</v>
      </c>
      <c r="G5682" s="18">
        <v>6.5</v>
      </c>
      <c r="H5682" s="19">
        <v>331000</v>
      </c>
      <c r="I5682" s="18" t="s">
        <v>766</v>
      </c>
      <c r="J5682" s="18" t="s">
        <v>14195</v>
      </c>
      <c r="K5682" s="18" t="s">
        <v>766</v>
      </c>
      <c r="L5682" s="18" t="s">
        <v>34</v>
      </c>
      <c r="M5682" s="20">
        <v>80000000</v>
      </c>
      <c r="N5682" s="20">
        <v>274470394</v>
      </c>
      <c r="O5682" s="21">
        <f t="shared" si="264"/>
        <v>383453136.41357177</v>
      </c>
      <c r="P5682" s="22">
        <f t="shared" si="265"/>
        <v>343.08799250000004</v>
      </c>
      <c r="Q5682" s="20">
        <f t="shared" si="266"/>
        <v>125846122.87941311</v>
      </c>
      <c r="R5682" s="18" t="s">
        <v>14974</v>
      </c>
      <c r="S5682" s="18">
        <v>103</v>
      </c>
    </row>
    <row r="5683" spans="1:19" x14ac:dyDescent="0.25">
      <c r="A5683" s="18" t="s">
        <v>16678</v>
      </c>
      <c r="B5683" s="18" t="s">
        <v>2004</v>
      </c>
      <c r="C5683" s="18" t="s">
        <v>38</v>
      </c>
      <c r="D5683" s="18">
        <v>2010</v>
      </c>
      <c r="E5683" s="18">
        <f>VLOOKUP(D5683,'cpi roi'!A:C,2,FALSE)</f>
        <v>218.1</v>
      </c>
      <c r="F5683" s="18" t="s">
        <v>16444</v>
      </c>
      <c r="G5683" s="18">
        <v>6.6</v>
      </c>
      <c r="H5683" s="19">
        <v>249000</v>
      </c>
      <c r="I5683" s="18" t="s">
        <v>13567</v>
      </c>
      <c r="J5683" s="18" t="s">
        <v>13567</v>
      </c>
      <c r="K5683" s="18" t="s">
        <v>13047</v>
      </c>
      <c r="L5683" s="18" t="s">
        <v>34</v>
      </c>
      <c r="M5683" s="20">
        <v>100000000</v>
      </c>
      <c r="N5683" s="20">
        <v>170458922</v>
      </c>
      <c r="O5683" s="21">
        <f t="shared" si="264"/>
        <v>238142290.38697845</v>
      </c>
      <c r="P5683" s="22">
        <f t="shared" si="265"/>
        <v>170.458922</v>
      </c>
      <c r="Q5683" s="20">
        <f t="shared" si="266"/>
        <v>78156314.534617141</v>
      </c>
      <c r="R5683" s="18" t="s">
        <v>35</v>
      </c>
      <c r="S5683" s="18">
        <v>107</v>
      </c>
    </row>
    <row r="5684" spans="1:19" x14ac:dyDescent="0.25">
      <c r="A5684" s="18" t="s">
        <v>16679</v>
      </c>
      <c r="B5684" s="18" t="s">
        <v>37</v>
      </c>
      <c r="C5684" s="18" t="s">
        <v>38</v>
      </c>
      <c r="D5684" s="18">
        <v>2010</v>
      </c>
      <c r="E5684" s="18">
        <f>VLOOKUP(D5684,'cpi roi'!A:C,2,FALSE)</f>
        <v>218.1</v>
      </c>
      <c r="F5684" s="18" t="s">
        <v>16603</v>
      </c>
      <c r="G5684" s="18">
        <v>6.8</v>
      </c>
      <c r="H5684" s="19">
        <v>319000</v>
      </c>
      <c r="I5684" s="18" t="s">
        <v>16680</v>
      </c>
      <c r="J5684" s="18" t="s">
        <v>16681</v>
      </c>
      <c r="K5684" s="18" t="s">
        <v>667</v>
      </c>
      <c r="L5684" s="18" t="s">
        <v>34</v>
      </c>
      <c r="M5684" s="20">
        <v>170000000</v>
      </c>
      <c r="N5684" s="20">
        <v>400063852</v>
      </c>
      <c r="O5684" s="21">
        <f t="shared" si="264"/>
        <v>558915431.93214118</v>
      </c>
      <c r="P5684" s="22">
        <f t="shared" si="265"/>
        <v>235.33167764705883</v>
      </c>
      <c r="Q5684" s="20">
        <f t="shared" si="266"/>
        <v>183431385.60293442</v>
      </c>
      <c r="R5684" s="18" t="s">
        <v>1729</v>
      </c>
      <c r="S5684" s="18">
        <v>125</v>
      </c>
    </row>
    <row r="5685" spans="1:19" x14ac:dyDescent="0.25">
      <c r="A5685" s="18" t="s">
        <v>16682</v>
      </c>
      <c r="B5685" s="18" t="s">
        <v>2004</v>
      </c>
      <c r="C5685" s="18" t="s">
        <v>45</v>
      </c>
      <c r="D5685" s="18">
        <v>2010</v>
      </c>
      <c r="E5685" s="18">
        <f>VLOOKUP(D5685,'cpi roi'!A:C,2,FALSE)</f>
        <v>218.1</v>
      </c>
      <c r="F5685" s="18" t="s">
        <v>16683</v>
      </c>
      <c r="G5685" s="18">
        <v>6.5</v>
      </c>
      <c r="H5685" s="19">
        <v>126000</v>
      </c>
      <c r="I5685" s="18" t="s">
        <v>11648</v>
      </c>
      <c r="J5685" s="18" t="s">
        <v>16684</v>
      </c>
      <c r="K5685" s="18" t="s">
        <v>15665</v>
      </c>
      <c r="L5685" s="18" t="s">
        <v>34</v>
      </c>
      <c r="M5685" s="20">
        <v>38000000</v>
      </c>
      <c r="N5685" s="20">
        <v>105734416</v>
      </c>
      <c r="O5685" s="21">
        <f t="shared" si="264"/>
        <v>147717911.76157725</v>
      </c>
      <c r="P5685" s="22">
        <f t="shared" si="265"/>
        <v>278.24846315789478</v>
      </c>
      <c r="Q5685" s="20">
        <f t="shared" si="266"/>
        <v>48479787.253553413</v>
      </c>
      <c r="R5685" s="18" t="s">
        <v>16685</v>
      </c>
      <c r="S5685" s="18">
        <v>114</v>
      </c>
    </row>
    <row r="5686" spans="1:19" x14ac:dyDescent="0.25">
      <c r="A5686" s="18" t="s">
        <v>16686</v>
      </c>
      <c r="B5686" s="18" t="s">
        <v>452</v>
      </c>
      <c r="C5686" s="18" t="s">
        <v>38</v>
      </c>
      <c r="D5686" s="18">
        <v>2010</v>
      </c>
      <c r="E5686" s="18">
        <f>VLOOKUP(D5686,'cpi roi'!A:C,2,FALSE)</f>
        <v>218.1</v>
      </c>
      <c r="F5686" s="18" t="s">
        <v>16687</v>
      </c>
      <c r="G5686" s="18">
        <v>7.8</v>
      </c>
      <c r="H5686" s="19">
        <v>117000</v>
      </c>
      <c r="I5686" s="18" t="s">
        <v>15912</v>
      </c>
      <c r="J5686" s="18" t="s">
        <v>16688</v>
      </c>
      <c r="K5686" s="18" t="s">
        <v>16689</v>
      </c>
      <c r="L5686" s="18" t="s">
        <v>925</v>
      </c>
      <c r="M5686" s="20">
        <v>0</v>
      </c>
      <c r="N5686" s="20">
        <v>12966357</v>
      </c>
      <c r="O5686" s="21">
        <f t="shared" si="264"/>
        <v>18114850.884456672</v>
      </c>
      <c r="P5686" s="22">
        <f t="shared" si="265"/>
        <v>0</v>
      </c>
      <c r="Q5686" s="20">
        <f t="shared" si="266"/>
        <v>5945143.0536451172</v>
      </c>
      <c r="R5686" s="18" t="s">
        <v>16690</v>
      </c>
      <c r="S5686" s="18">
        <v>144</v>
      </c>
    </row>
    <row r="5687" spans="1:19" x14ac:dyDescent="0.25">
      <c r="A5687" s="18" t="s">
        <v>16691</v>
      </c>
      <c r="B5687" s="18" t="s">
        <v>341</v>
      </c>
      <c r="C5687" s="18" t="s">
        <v>394</v>
      </c>
      <c r="D5687" s="18">
        <v>2010</v>
      </c>
      <c r="E5687" s="18">
        <f>VLOOKUP(D5687,'cpi roi'!A:C,2,FALSE)</f>
        <v>218.1</v>
      </c>
      <c r="F5687" s="18" t="s">
        <v>16692</v>
      </c>
      <c r="G5687" s="18">
        <v>8.1999999999999993</v>
      </c>
      <c r="H5687" s="19">
        <v>776000</v>
      </c>
      <c r="I5687" s="18" t="s">
        <v>16693</v>
      </c>
      <c r="J5687" s="18" t="s">
        <v>8480</v>
      </c>
      <c r="K5687" s="18" t="s">
        <v>2096</v>
      </c>
      <c r="L5687" s="18" t="s">
        <v>34</v>
      </c>
      <c r="M5687" s="20">
        <v>200000000</v>
      </c>
      <c r="N5687" s="20">
        <v>1066970811</v>
      </c>
      <c r="O5687" s="21">
        <f t="shared" si="264"/>
        <v>1490628180.2462173</v>
      </c>
      <c r="P5687" s="22">
        <f t="shared" si="265"/>
        <v>533.48540549999996</v>
      </c>
      <c r="Q5687" s="20">
        <f t="shared" si="266"/>
        <v>489211742.77854192</v>
      </c>
      <c r="R5687" s="18" t="s">
        <v>1729</v>
      </c>
      <c r="S5687" s="18">
        <v>103</v>
      </c>
    </row>
    <row r="5688" spans="1:19" x14ac:dyDescent="0.25">
      <c r="A5688" s="18" t="s">
        <v>16694</v>
      </c>
      <c r="B5688" s="18" t="s">
        <v>2004</v>
      </c>
      <c r="C5688" s="18" t="s">
        <v>38</v>
      </c>
      <c r="D5688" s="18">
        <v>2010</v>
      </c>
      <c r="E5688" s="18">
        <f>VLOOKUP(D5688,'cpi roi'!A:C,2,FALSE)</f>
        <v>218.1</v>
      </c>
      <c r="F5688" s="18" t="s">
        <v>16609</v>
      </c>
      <c r="G5688" s="18">
        <v>7.3</v>
      </c>
      <c r="H5688" s="19">
        <v>189000</v>
      </c>
      <c r="I5688" s="18" t="s">
        <v>13513</v>
      </c>
      <c r="J5688" s="18" t="s">
        <v>13513</v>
      </c>
      <c r="K5688" s="18" t="s">
        <v>7005</v>
      </c>
      <c r="L5688" s="18" t="s">
        <v>34</v>
      </c>
      <c r="M5688" s="20">
        <v>30000000</v>
      </c>
      <c r="N5688" s="20">
        <v>67448651</v>
      </c>
      <c r="O5688" s="21">
        <f t="shared" si="264"/>
        <v>94230187.802384228</v>
      </c>
      <c r="P5688" s="22">
        <f t="shared" si="265"/>
        <v>224.82883666666669</v>
      </c>
      <c r="Q5688" s="20">
        <f t="shared" si="266"/>
        <v>30925562.127464466</v>
      </c>
      <c r="R5688" s="18" t="s">
        <v>14705</v>
      </c>
      <c r="S5688" s="18">
        <v>133</v>
      </c>
    </row>
    <row r="5689" spans="1:19" x14ac:dyDescent="0.25">
      <c r="A5689" s="18" t="s">
        <v>16695</v>
      </c>
      <c r="B5689" s="18" t="s">
        <v>2004</v>
      </c>
      <c r="C5689" s="18" t="s">
        <v>45</v>
      </c>
      <c r="D5689" s="18">
        <v>2010</v>
      </c>
      <c r="E5689" s="18">
        <f>VLOOKUP(D5689,'cpi roi'!A:C,2,FALSE)</f>
        <v>218.1</v>
      </c>
      <c r="F5689" s="18" t="s">
        <v>16606</v>
      </c>
      <c r="G5689" s="18">
        <v>7</v>
      </c>
      <c r="H5689" s="19">
        <v>368000</v>
      </c>
      <c r="I5689" s="18" t="s">
        <v>16170</v>
      </c>
      <c r="J5689" s="18" t="s">
        <v>16696</v>
      </c>
      <c r="K5689" s="18" t="s">
        <v>16697</v>
      </c>
      <c r="L5689" s="18" t="s">
        <v>34</v>
      </c>
      <c r="M5689" s="20">
        <v>8000000</v>
      </c>
      <c r="N5689" s="20">
        <v>75026327</v>
      </c>
      <c r="O5689" s="21">
        <f t="shared" si="264"/>
        <v>104816698.01421367</v>
      </c>
      <c r="P5689" s="22">
        <f t="shared" si="265"/>
        <v>937.8290874999999</v>
      </c>
      <c r="Q5689" s="20">
        <f t="shared" si="266"/>
        <v>34399966.529115081</v>
      </c>
      <c r="R5689" s="18" t="s">
        <v>10878</v>
      </c>
      <c r="S5689" s="18">
        <v>92</v>
      </c>
    </row>
    <row r="5690" spans="1:19" x14ac:dyDescent="0.25">
      <c r="A5690" s="18" t="s">
        <v>16698</v>
      </c>
      <c r="B5690" s="18" t="s">
        <v>20</v>
      </c>
      <c r="C5690" s="18" t="s">
        <v>67</v>
      </c>
      <c r="D5690" s="18">
        <v>2010</v>
      </c>
      <c r="E5690" s="18">
        <f>VLOOKUP(D5690,'cpi roi'!A:C,2,FALSE)</f>
        <v>218.1</v>
      </c>
      <c r="F5690" s="18" t="s">
        <v>16699</v>
      </c>
      <c r="G5690" s="18">
        <v>8</v>
      </c>
      <c r="H5690" s="19">
        <v>651000</v>
      </c>
      <c r="I5690" s="18" t="s">
        <v>16562</v>
      </c>
      <c r="J5690" s="18" t="s">
        <v>16700</v>
      </c>
      <c r="K5690" s="18" t="s">
        <v>4204</v>
      </c>
      <c r="L5690" s="18" t="s">
        <v>26</v>
      </c>
      <c r="M5690" s="20">
        <v>15000000</v>
      </c>
      <c r="N5690" s="20">
        <v>427374317</v>
      </c>
      <c r="O5690" s="21">
        <f t="shared" si="264"/>
        <v>597069942.18202662</v>
      </c>
      <c r="P5690" s="22">
        <f t="shared" si="265"/>
        <v>2849.1621133333333</v>
      </c>
      <c r="Q5690" s="20">
        <f t="shared" si="266"/>
        <v>195953377.80834478</v>
      </c>
      <c r="R5690" s="18" t="s">
        <v>13871</v>
      </c>
      <c r="S5690" s="18">
        <v>118</v>
      </c>
    </row>
    <row r="5691" spans="1:19" x14ac:dyDescent="0.25">
      <c r="A5691" s="18" t="s">
        <v>16701</v>
      </c>
      <c r="B5691" s="18" t="s">
        <v>20</v>
      </c>
      <c r="C5691" s="18" t="s">
        <v>67</v>
      </c>
      <c r="D5691" s="18">
        <v>2010</v>
      </c>
      <c r="E5691" s="18">
        <f>VLOOKUP(D5691,'cpi roi'!A:C,2,FALSE)</f>
        <v>218.1</v>
      </c>
      <c r="F5691" s="18" t="s">
        <v>16603</v>
      </c>
      <c r="G5691" s="18">
        <v>7.8</v>
      </c>
      <c r="H5691" s="19">
        <v>348000</v>
      </c>
      <c r="I5691" s="18" t="s">
        <v>8190</v>
      </c>
      <c r="J5691" s="18" t="s">
        <v>11139</v>
      </c>
      <c r="K5691" s="18" t="s">
        <v>9041</v>
      </c>
      <c r="L5691" s="18" t="s">
        <v>34</v>
      </c>
      <c r="M5691" s="20">
        <v>25000000</v>
      </c>
      <c r="N5691" s="20">
        <v>129190869</v>
      </c>
      <c r="O5691" s="21">
        <f t="shared" si="264"/>
        <v>180488114.55433288</v>
      </c>
      <c r="P5691" s="22">
        <f t="shared" si="265"/>
        <v>516.76347600000008</v>
      </c>
      <c r="Q5691" s="20">
        <f t="shared" si="266"/>
        <v>59234694.635488309</v>
      </c>
      <c r="R5691" s="18" t="s">
        <v>16702</v>
      </c>
      <c r="S5691" s="18">
        <v>116</v>
      </c>
    </row>
    <row r="5692" spans="1:19" x14ac:dyDescent="0.25">
      <c r="A5692" s="18" t="s">
        <v>16703</v>
      </c>
      <c r="B5692" s="18" t="s">
        <v>20</v>
      </c>
      <c r="C5692" s="18" t="s">
        <v>38</v>
      </c>
      <c r="D5692" s="18">
        <v>2010</v>
      </c>
      <c r="E5692" s="18">
        <f>VLOOKUP(D5692,'cpi roi'!A:C,2,FALSE)</f>
        <v>218.1</v>
      </c>
      <c r="F5692" s="18" t="s">
        <v>16704</v>
      </c>
      <c r="G5692" s="18">
        <v>6.6</v>
      </c>
      <c r="H5692" s="19">
        <v>192000</v>
      </c>
      <c r="I5692" s="18" t="s">
        <v>16705</v>
      </c>
      <c r="J5692" s="18" t="s">
        <v>6909</v>
      </c>
      <c r="K5692" s="18" t="s">
        <v>16706</v>
      </c>
      <c r="L5692" s="18" t="s">
        <v>34</v>
      </c>
      <c r="M5692" s="20">
        <v>10500000</v>
      </c>
      <c r="N5692" s="20">
        <v>45491656</v>
      </c>
      <c r="O5692" s="21">
        <f t="shared" si="264"/>
        <v>63554826.149472721</v>
      </c>
      <c r="P5692" s="22">
        <f t="shared" si="265"/>
        <v>433.25386666666662</v>
      </c>
      <c r="Q5692" s="20">
        <f t="shared" si="266"/>
        <v>20858164.144887667</v>
      </c>
      <c r="R5692" s="18" t="s">
        <v>16707</v>
      </c>
      <c r="S5692" s="18">
        <v>105</v>
      </c>
    </row>
    <row r="5693" spans="1:19" x14ac:dyDescent="0.25">
      <c r="A5693" s="18" t="s">
        <v>16708</v>
      </c>
      <c r="B5693" s="18" t="s">
        <v>20</v>
      </c>
      <c r="C5693" s="18" t="s">
        <v>21</v>
      </c>
      <c r="D5693" s="18">
        <v>2010</v>
      </c>
      <c r="E5693" s="18">
        <f>VLOOKUP(D5693,'cpi roi'!A:C,2,FALSE)</f>
        <v>218.1</v>
      </c>
      <c r="F5693" s="18" t="s">
        <v>16709</v>
      </c>
      <c r="G5693" s="18">
        <v>6.8</v>
      </c>
      <c r="H5693" s="19">
        <v>67000</v>
      </c>
      <c r="I5693" s="18" t="s">
        <v>7893</v>
      </c>
      <c r="J5693" s="18" t="s">
        <v>13533</v>
      </c>
      <c r="K5693" s="18" t="s">
        <v>10865</v>
      </c>
      <c r="L5693" s="18" t="s">
        <v>34</v>
      </c>
      <c r="M5693" s="20">
        <v>20000000</v>
      </c>
      <c r="N5693" s="20">
        <v>45636368</v>
      </c>
      <c r="O5693" s="21">
        <f t="shared" si="264"/>
        <v>63756998.301696472</v>
      </c>
      <c r="P5693" s="22">
        <f t="shared" si="265"/>
        <v>228.18184000000002</v>
      </c>
      <c r="Q5693" s="20">
        <f t="shared" si="266"/>
        <v>20924515.359926637</v>
      </c>
      <c r="R5693" s="18" t="s">
        <v>3747</v>
      </c>
      <c r="S5693" s="18">
        <v>113</v>
      </c>
    </row>
    <row r="5694" spans="1:19" x14ac:dyDescent="0.25">
      <c r="A5694" s="18" t="s">
        <v>16710</v>
      </c>
      <c r="B5694" s="18" t="s">
        <v>37</v>
      </c>
      <c r="C5694" s="18" t="s">
        <v>394</v>
      </c>
      <c r="D5694" s="18">
        <v>2010</v>
      </c>
      <c r="E5694" s="18">
        <f>VLOOKUP(D5694,'cpi roi'!A:C,2,FALSE)</f>
        <v>218.1</v>
      </c>
      <c r="F5694" s="18" t="s">
        <v>16711</v>
      </c>
      <c r="G5694" s="18">
        <v>7.2</v>
      </c>
      <c r="H5694" s="19">
        <v>236000</v>
      </c>
      <c r="I5694" s="18" t="s">
        <v>16712</v>
      </c>
      <c r="J5694" s="18" t="s">
        <v>16713</v>
      </c>
      <c r="K5694" s="18" t="s">
        <v>13047</v>
      </c>
      <c r="L5694" s="18" t="s">
        <v>34</v>
      </c>
      <c r="M5694" s="20">
        <v>130000000</v>
      </c>
      <c r="N5694" s="20">
        <v>321885765</v>
      </c>
      <c r="O5694" s="21">
        <f t="shared" si="264"/>
        <v>449695518.54883081</v>
      </c>
      <c r="P5694" s="22">
        <f t="shared" si="265"/>
        <v>247.6044346153846</v>
      </c>
      <c r="Q5694" s="20">
        <f t="shared" si="266"/>
        <v>147586320.4951857</v>
      </c>
      <c r="R5694" s="18" t="s">
        <v>10176</v>
      </c>
      <c r="S5694" s="18">
        <v>95</v>
      </c>
    </row>
    <row r="5695" spans="1:19" x14ac:dyDescent="0.25">
      <c r="A5695" s="18" t="s">
        <v>16714</v>
      </c>
      <c r="B5695" s="18" t="s">
        <v>2004</v>
      </c>
      <c r="C5695" s="18" t="s">
        <v>38</v>
      </c>
      <c r="D5695" s="18">
        <v>2010</v>
      </c>
      <c r="E5695" s="18">
        <f>VLOOKUP(D5695,'cpi roi'!A:C,2,FALSE)</f>
        <v>218.1</v>
      </c>
      <c r="F5695" s="18" t="s">
        <v>16296</v>
      </c>
      <c r="G5695" s="18">
        <v>6.3</v>
      </c>
      <c r="H5695" s="19">
        <v>94000</v>
      </c>
      <c r="I5695" s="18" t="s">
        <v>15500</v>
      </c>
      <c r="J5695" s="18" t="s">
        <v>6749</v>
      </c>
      <c r="K5695" s="18" t="s">
        <v>16715</v>
      </c>
      <c r="L5695" s="18" t="s">
        <v>34</v>
      </c>
      <c r="M5695" s="20">
        <v>25000000</v>
      </c>
      <c r="N5695" s="20">
        <v>29397654</v>
      </c>
      <c r="O5695" s="21">
        <f t="shared" si="264"/>
        <v>41070450.132049516</v>
      </c>
      <c r="P5695" s="22">
        <f t="shared" si="265"/>
        <v>117.590616</v>
      </c>
      <c r="Q5695" s="20">
        <f t="shared" si="266"/>
        <v>13478979.367262723</v>
      </c>
      <c r="R5695" s="18" t="s">
        <v>27</v>
      </c>
      <c r="S5695" s="18">
        <v>97</v>
      </c>
    </row>
    <row r="5696" spans="1:19" x14ac:dyDescent="0.25">
      <c r="A5696" s="18" t="s">
        <v>16716</v>
      </c>
      <c r="B5696" s="18" t="s">
        <v>2004</v>
      </c>
      <c r="C5696" s="18" t="s">
        <v>38</v>
      </c>
      <c r="D5696" s="18">
        <v>2010</v>
      </c>
      <c r="E5696" s="18">
        <f>VLOOKUP(D5696,'cpi roi'!A:C,2,FALSE)</f>
        <v>218.1</v>
      </c>
      <c r="F5696" s="18" t="s">
        <v>16462</v>
      </c>
      <c r="G5696" s="18">
        <v>6.8</v>
      </c>
      <c r="H5696" s="19">
        <v>189000</v>
      </c>
      <c r="I5696" s="18" t="s">
        <v>1564</v>
      </c>
      <c r="J5696" s="18" t="s">
        <v>15923</v>
      </c>
      <c r="K5696" s="18" t="s">
        <v>4128</v>
      </c>
      <c r="L5696" s="18" t="s">
        <v>34</v>
      </c>
      <c r="M5696" s="20">
        <v>100000000</v>
      </c>
      <c r="N5696" s="20">
        <v>167805466</v>
      </c>
      <c r="O5696" s="21">
        <f t="shared" si="264"/>
        <v>234435238.37780833</v>
      </c>
      <c r="P5696" s="22">
        <f t="shared" si="265"/>
        <v>167.805466</v>
      </c>
      <c r="Q5696" s="20">
        <f t="shared" si="266"/>
        <v>76939690.967446119</v>
      </c>
      <c r="R5696" s="18" t="s">
        <v>184</v>
      </c>
      <c r="S5696" s="18">
        <v>98</v>
      </c>
    </row>
    <row r="5697" spans="1:19" x14ac:dyDescent="0.25">
      <c r="A5697" s="18" t="s">
        <v>2011</v>
      </c>
      <c r="B5697" s="18" t="s">
        <v>37</v>
      </c>
      <c r="C5697" s="18" t="s">
        <v>38</v>
      </c>
      <c r="D5697" s="18">
        <v>2010</v>
      </c>
      <c r="E5697" s="18">
        <f>VLOOKUP(D5697,'cpi roi'!A:C,2,FALSE)</f>
        <v>218.1</v>
      </c>
      <c r="F5697" s="18" t="s">
        <v>16717</v>
      </c>
      <c r="G5697" s="18">
        <v>6.2</v>
      </c>
      <c r="H5697" s="19">
        <v>168000</v>
      </c>
      <c r="I5697" s="18" t="s">
        <v>12242</v>
      </c>
      <c r="J5697" s="18" t="s">
        <v>16718</v>
      </c>
      <c r="K5697" s="18" t="s">
        <v>2756</v>
      </c>
      <c r="L5697" s="18" t="s">
        <v>34</v>
      </c>
      <c r="M5697" s="20">
        <v>40000000</v>
      </c>
      <c r="N5697" s="20">
        <v>359126022</v>
      </c>
      <c r="O5697" s="21">
        <f t="shared" si="264"/>
        <v>501722599.28198075</v>
      </c>
      <c r="P5697" s="22">
        <f t="shared" si="265"/>
        <v>897.81505500000003</v>
      </c>
      <c r="Q5697" s="20">
        <f t="shared" si="266"/>
        <v>164661174.69050893</v>
      </c>
      <c r="R5697" s="18" t="s">
        <v>35</v>
      </c>
      <c r="S5697" s="18">
        <v>140</v>
      </c>
    </row>
    <row r="5698" spans="1:19" x14ac:dyDescent="0.25">
      <c r="A5698" s="18" t="s">
        <v>16719</v>
      </c>
      <c r="B5698" s="18" t="s">
        <v>2004</v>
      </c>
      <c r="C5698" s="18" t="s">
        <v>67</v>
      </c>
      <c r="D5698" s="18">
        <v>2010</v>
      </c>
      <c r="E5698" s="18">
        <f>VLOOKUP(D5698,'cpi roi'!A:C,2,FALSE)</f>
        <v>218.1</v>
      </c>
      <c r="F5698" s="18" t="s">
        <v>16593</v>
      </c>
      <c r="G5698" s="18">
        <v>5.8</v>
      </c>
      <c r="H5698" s="19">
        <v>92000</v>
      </c>
      <c r="I5698" s="18" t="s">
        <v>16720</v>
      </c>
      <c r="J5698" s="18" t="s">
        <v>16720</v>
      </c>
      <c r="K5698" s="18" t="s">
        <v>6288</v>
      </c>
      <c r="L5698" s="18" t="s">
        <v>34</v>
      </c>
      <c r="M5698" s="20">
        <v>60000000</v>
      </c>
      <c r="N5698" s="20">
        <v>204594016</v>
      </c>
      <c r="O5698" s="21">
        <f t="shared" si="264"/>
        <v>285831254.81522238</v>
      </c>
      <c r="P5698" s="22">
        <f t="shared" si="265"/>
        <v>340.99002666666667</v>
      </c>
      <c r="Q5698" s="20">
        <f t="shared" si="266"/>
        <v>93807435.12150389</v>
      </c>
      <c r="R5698" s="18" t="s">
        <v>35</v>
      </c>
      <c r="S5698" s="18">
        <v>133</v>
      </c>
    </row>
    <row r="5699" spans="1:19" x14ac:dyDescent="0.25">
      <c r="A5699" s="18" t="s">
        <v>3703</v>
      </c>
      <c r="B5699" s="18" t="s">
        <v>20</v>
      </c>
      <c r="C5699" s="18" t="s">
        <v>38</v>
      </c>
      <c r="D5699" s="18">
        <v>2010</v>
      </c>
      <c r="E5699" s="18">
        <f>VLOOKUP(D5699,'cpi roi'!A:C,2,FALSE)</f>
        <v>218.1</v>
      </c>
      <c r="F5699" s="18" t="s">
        <v>16721</v>
      </c>
      <c r="G5699" s="18">
        <v>6.3</v>
      </c>
      <c r="H5699" s="19">
        <v>80000</v>
      </c>
      <c r="I5699" s="18" t="s">
        <v>14010</v>
      </c>
      <c r="J5699" s="18" t="s">
        <v>14010</v>
      </c>
      <c r="K5699" s="18" t="s">
        <v>16722</v>
      </c>
      <c r="L5699" s="18" t="s">
        <v>26</v>
      </c>
      <c r="M5699" s="20">
        <v>12000000</v>
      </c>
      <c r="N5699" s="20">
        <v>6890432</v>
      </c>
      <c r="O5699" s="21">
        <f t="shared" ref="O5699:O5762" si="267">(304.7/E5699)*N5699</f>
        <v>9626385.2838147637</v>
      </c>
      <c r="P5699" s="22">
        <f t="shared" ref="P5699:P5762" si="268">IFERROR(N5699/M5699, 0)*100</f>
        <v>57.420266666666663</v>
      </c>
      <c r="Q5699" s="20">
        <f t="shared" ref="Q5699:Q5762" si="269">N5699/(E5699/100)</f>
        <v>3159299.4039431452</v>
      </c>
      <c r="R5699" s="18" t="s">
        <v>10846</v>
      </c>
      <c r="S5699" s="18">
        <v>97</v>
      </c>
    </row>
    <row r="5700" spans="1:19" x14ac:dyDescent="0.25">
      <c r="A5700" s="18" t="s">
        <v>16723</v>
      </c>
      <c r="B5700" s="18" t="s">
        <v>2004</v>
      </c>
      <c r="C5700" s="18" t="s">
        <v>38</v>
      </c>
      <c r="D5700" s="18">
        <v>2010</v>
      </c>
      <c r="E5700" s="18">
        <f>VLOOKUP(D5700,'cpi roi'!A:C,2,FALSE)</f>
        <v>218.1</v>
      </c>
      <c r="F5700" s="18" t="s">
        <v>16717</v>
      </c>
      <c r="G5700" s="18">
        <v>6.7</v>
      </c>
      <c r="H5700" s="19">
        <v>250000</v>
      </c>
      <c r="I5700" s="18" t="s">
        <v>12735</v>
      </c>
      <c r="J5700" s="18" t="s">
        <v>12735</v>
      </c>
      <c r="K5700" s="18" t="s">
        <v>5713</v>
      </c>
      <c r="L5700" s="18" t="s">
        <v>34</v>
      </c>
      <c r="M5700" s="20">
        <v>110000000</v>
      </c>
      <c r="N5700" s="20">
        <v>177238796</v>
      </c>
      <c r="O5700" s="21">
        <f t="shared" si="267"/>
        <v>247614218.89591929</v>
      </c>
      <c r="P5700" s="22">
        <f t="shared" si="268"/>
        <v>161.12617818181818</v>
      </c>
      <c r="Q5700" s="20">
        <f t="shared" si="269"/>
        <v>81264922.512608886</v>
      </c>
      <c r="R5700" s="18" t="s">
        <v>184</v>
      </c>
      <c r="S5700" s="18">
        <v>117</v>
      </c>
    </row>
    <row r="5701" spans="1:19" x14ac:dyDescent="0.25">
      <c r="A5701" s="18" t="s">
        <v>16724</v>
      </c>
      <c r="B5701" s="18" t="s">
        <v>20</v>
      </c>
      <c r="C5701" s="18" t="s">
        <v>108</v>
      </c>
      <c r="D5701" s="18">
        <v>2010</v>
      </c>
      <c r="E5701" s="18">
        <f>VLOOKUP(D5701,'cpi roi'!A:C,2,FALSE)</f>
        <v>218.1</v>
      </c>
      <c r="F5701" s="18" t="s">
        <v>16725</v>
      </c>
      <c r="G5701" s="18">
        <v>7.3</v>
      </c>
      <c r="H5701" s="19">
        <v>56000</v>
      </c>
      <c r="I5701" s="18" t="s">
        <v>16726</v>
      </c>
      <c r="J5701" s="18" t="s">
        <v>16726</v>
      </c>
      <c r="K5701" s="18" t="s">
        <v>16727</v>
      </c>
      <c r="L5701" s="18" t="s">
        <v>252</v>
      </c>
      <c r="M5701" s="20">
        <v>0</v>
      </c>
      <c r="N5701" s="20">
        <v>7209912</v>
      </c>
      <c r="O5701" s="21">
        <f t="shared" si="267"/>
        <v>10072719.790921595</v>
      </c>
      <c r="P5701" s="22">
        <f t="shared" si="268"/>
        <v>0</v>
      </c>
      <c r="Q5701" s="20">
        <f t="shared" si="269"/>
        <v>3305782.6685006875</v>
      </c>
      <c r="R5701" s="18" t="s">
        <v>16728</v>
      </c>
      <c r="S5701" s="18">
        <v>113</v>
      </c>
    </row>
    <row r="5702" spans="1:19" x14ac:dyDescent="0.25">
      <c r="A5702" s="18" t="s">
        <v>16729</v>
      </c>
      <c r="B5702" s="18" t="s">
        <v>20</v>
      </c>
      <c r="C5702" s="18" t="s">
        <v>45</v>
      </c>
      <c r="D5702" s="18">
        <v>2010</v>
      </c>
      <c r="E5702" s="18">
        <f>VLOOKUP(D5702,'cpi roi'!A:C,2,FALSE)</f>
        <v>218.1</v>
      </c>
      <c r="F5702" s="18" t="s">
        <v>16334</v>
      </c>
      <c r="G5702" s="18">
        <v>6.4</v>
      </c>
      <c r="H5702" s="19">
        <v>165000</v>
      </c>
      <c r="I5702" s="18" t="s">
        <v>14563</v>
      </c>
      <c r="J5702" s="18" t="s">
        <v>16730</v>
      </c>
      <c r="K5702" s="18" t="s">
        <v>2629</v>
      </c>
      <c r="L5702" s="18" t="s">
        <v>34</v>
      </c>
      <c r="M5702" s="20">
        <v>36000000</v>
      </c>
      <c r="N5702" s="20">
        <v>64780213</v>
      </c>
      <c r="O5702" s="21">
        <f t="shared" si="267"/>
        <v>90502204.956900507</v>
      </c>
      <c r="P5702" s="22">
        <f t="shared" si="268"/>
        <v>179.94503611111111</v>
      </c>
      <c r="Q5702" s="20">
        <f t="shared" si="269"/>
        <v>29702069.234296195</v>
      </c>
      <c r="R5702" s="18" t="s">
        <v>122</v>
      </c>
      <c r="S5702" s="18">
        <v>101</v>
      </c>
    </row>
    <row r="5703" spans="1:19" x14ac:dyDescent="0.25">
      <c r="A5703" s="18" t="s">
        <v>16731</v>
      </c>
      <c r="B5703" s="18" t="s">
        <v>2004</v>
      </c>
      <c r="C5703" s="18" t="s">
        <v>38</v>
      </c>
      <c r="D5703" s="18">
        <v>2010</v>
      </c>
      <c r="E5703" s="18">
        <f>VLOOKUP(D5703,'cpi roi'!A:C,2,FALSE)</f>
        <v>218.1</v>
      </c>
      <c r="F5703" s="18" t="s">
        <v>16732</v>
      </c>
      <c r="G5703" s="18">
        <v>6.6</v>
      </c>
      <c r="H5703" s="19">
        <v>277000</v>
      </c>
      <c r="I5703" s="18" t="s">
        <v>267</v>
      </c>
      <c r="J5703" s="18" t="s">
        <v>5915</v>
      </c>
      <c r="K5703" s="18" t="s">
        <v>10808</v>
      </c>
      <c r="L5703" s="18" t="s">
        <v>34</v>
      </c>
      <c r="M5703" s="20">
        <v>200000000</v>
      </c>
      <c r="N5703" s="20">
        <v>336365676</v>
      </c>
      <c r="O5703" s="21">
        <f t="shared" si="267"/>
        <v>469924903.60935348</v>
      </c>
      <c r="P5703" s="22">
        <f t="shared" si="268"/>
        <v>168.182838</v>
      </c>
      <c r="Q5703" s="20">
        <f t="shared" si="269"/>
        <v>154225436.03851444</v>
      </c>
      <c r="R5703" s="18" t="s">
        <v>1729</v>
      </c>
      <c r="S5703" s="18">
        <v>116</v>
      </c>
    </row>
    <row r="5704" spans="1:19" x14ac:dyDescent="0.25">
      <c r="A5704" s="18" t="s">
        <v>16733</v>
      </c>
      <c r="B5704" s="18" t="s">
        <v>37</v>
      </c>
      <c r="C5704" s="18" t="s">
        <v>394</v>
      </c>
      <c r="D5704" s="18">
        <v>2010</v>
      </c>
      <c r="E5704" s="18">
        <f>VLOOKUP(D5704,'cpi roi'!A:C,2,FALSE)</f>
        <v>218.1</v>
      </c>
      <c r="F5704" s="18" t="s">
        <v>16734</v>
      </c>
      <c r="G5704" s="18">
        <v>6.2</v>
      </c>
      <c r="H5704" s="19">
        <v>45000</v>
      </c>
      <c r="I5704" s="18" t="s">
        <v>15403</v>
      </c>
      <c r="J5704" s="18" t="s">
        <v>16735</v>
      </c>
      <c r="K5704" s="18" t="s">
        <v>16736</v>
      </c>
      <c r="L5704" s="18" t="s">
        <v>34</v>
      </c>
      <c r="M5704" s="20">
        <v>15000000</v>
      </c>
      <c r="N5704" s="20">
        <v>76196538</v>
      </c>
      <c r="O5704" s="21">
        <f t="shared" si="267"/>
        <v>106451559.50756533</v>
      </c>
      <c r="P5704" s="22">
        <f t="shared" si="268"/>
        <v>507.97692000000001</v>
      </c>
      <c r="Q5704" s="20">
        <f t="shared" si="269"/>
        <v>34936514.442916095</v>
      </c>
      <c r="R5704" s="18" t="s">
        <v>16737</v>
      </c>
      <c r="S5704" s="18">
        <v>120</v>
      </c>
    </row>
    <row r="5705" spans="1:19" x14ac:dyDescent="0.25">
      <c r="A5705" s="18" t="s">
        <v>16738</v>
      </c>
      <c r="B5705" s="18" t="s">
        <v>20</v>
      </c>
      <c r="C5705" s="18" t="s">
        <v>21</v>
      </c>
      <c r="D5705" s="18">
        <v>2010</v>
      </c>
      <c r="E5705" s="18">
        <f>VLOOKUP(D5705,'cpi roi'!A:C,2,FALSE)</f>
        <v>218.1</v>
      </c>
      <c r="F5705" s="18" t="s">
        <v>16627</v>
      </c>
      <c r="G5705" s="18">
        <v>7.1</v>
      </c>
      <c r="H5705" s="19">
        <v>140000</v>
      </c>
      <c r="I5705" s="18" t="s">
        <v>12532</v>
      </c>
      <c r="J5705" s="18" t="s">
        <v>7474</v>
      </c>
      <c r="K5705" s="18" t="s">
        <v>14005</v>
      </c>
      <c r="L5705" s="18" t="s">
        <v>26</v>
      </c>
      <c r="M5705" s="20">
        <v>15000000</v>
      </c>
      <c r="N5705" s="20">
        <v>9918093</v>
      </c>
      <c r="O5705" s="21">
        <f t="shared" si="267"/>
        <v>13856226.213204952</v>
      </c>
      <c r="P5705" s="22">
        <f t="shared" si="268"/>
        <v>66.120620000000002</v>
      </c>
      <c r="Q5705" s="20">
        <f t="shared" si="269"/>
        <v>4547497.9367262721</v>
      </c>
      <c r="R5705" s="18" t="s">
        <v>12396</v>
      </c>
      <c r="S5705" s="18">
        <v>103</v>
      </c>
    </row>
    <row r="5706" spans="1:19" x14ac:dyDescent="0.25">
      <c r="A5706" s="18" t="s">
        <v>16739</v>
      </c>
      <c r="B5706" s="18" t="s">
        <v>20</v>
      </c>
      <c r="C5706" s="18" t="s">
        <v>38</v>
      </c>
      <c r="D5706" s="18">
        <v>2010</v>
      </c>
      <c r="E5706" s="18">
        <f>VLOOKUP(D5706,'cpi roi'!A:C,2,FALSE)</f>
        <v>218.1</v>
      </c>
      <c r="F5706" s="18" t="s">
        <v>16650</v>
      </c>
      <c r="G5706" s="18">
        <v>6.4</v>
      </c>
      <c r="H5706" s="19">
        <v>216000</v>
      </c>
      <c r="I5706" s="18" t="s">
        <v>13456</v>
      </c>
      <c r="J5706" s="18" t="s">
        <v>16740</v>
      </c>
      <c r="K5706" s="18" t="s">
        <v>11167</v>
      </c>
      <c r="L5706" s="18" t="s">
        <v>34</v>
      </c>
      <c r="M5706" s="20">
        <v>40000000</v>
      </c>
      <c r="N5706" s="20">
        <v>127233108</v>
      </c>
      <c r="O5706" s="21">
        <f t="shared" si="267"/>
        <v>177752994.07427785</v>
      </c>
      <c r="P5706" s="22">
        <f t="shared" si="268"/>
        <v>318.08276999999998</v>
      </c>
      <c r="Q5706" s="20">
        <f t="shared" si="269"/>
        <v>58337050.894085281</v>
      </c>
      <c r="R5706" s="18" t="s">
        <v>184</v>
      </c>
      <c r="S5706" s="18">
        <v>107</v>
      </c>
    </row>
    <row r="5707" spans="1:19" x14ac:dyDescent="0.25">
      <c r="A5707" s="18" t="s">
        <v>16741</v>
      </c>
      <c r="B5707" s="18" t="s">
        <v>20</v>
      </c>
      <c r="C5707" s="18" t="s">
        <v>21</v>
      </c>
      <c r="D5707" s="18">
        <v>2010</v>
      </c>
      <c r="E5707" s="18">
        <f>VLOOKUP(D5707,'cpi roi'!A:C,2,FALSE)</f>
        <v>218.1</v>
      </c>
      <c r="F5707" s="18" t="s">
        <v>16627</v>
      </c>
      <c r="G5707" s="18">
        <v>7</v>
      </c>
      <c r="H5707" s="19">
        <v>153000</v>
      </c>
      <c r="I5707" s="18" t="s">
        <v>16742</v>
      </c>
      <c r="J5707" s="18" t="s">
        <v>16743</v>
      </c>
      <c r="K5707" s="18" t="s">
        <v>12494</v>
      </c>
      <c r="L5707" s="18" t="s">
        <v>1116</v>
      </c>
      <c r="M5707" s="20">
        <v>3000000</v>
      </c>
      <c r="N5707" s="20">
        <v>19439764</v>
      </c>
      <c r="O5707" s="21">
        <f t="shared" si="267"/>
        <v>27158624.900504354</v>
      </c>
      <c r="P5707" s="22">
        <f t="shared" si="268"/>
        <v>647.9921333333333</v>
      </c>
      <c r="Q5707" s="20">
        <f t="shared" si="269"/>
        <v>8913234.2961944062</v>
      </c>
      <c r="R5707" s="18" t="s">
        <v>16744</v>
      </c>
      <c r="S5707" s="18">
        <v>95</v>
      </c>
    </row>
    <row r="5708" spans="1:19" x14ac:dyDescent="0.25">
      <c r="A5708" s="18" t="s">
        <v>16745</v>
      </c>
      <c r="B5708" s="18" t="s">
        <v>20</v>
      </c>
      <c r="C5708" s="18" t="s">
        <v>38</v>
      </c>
      <c r="D5708" s="18">
        <v>2010</v>
      </c>
      <c r="E5708" s="18">
        <f>VLOOKUP(D5708,'cpi roi'!A:C,2,FALSE)</f>
        <v>218.1</v>
      </c>
      <c r="F5708" s="18" t="s">
        <v>16746</v>
      </c>
      <c r="G5708" s="18">
        <v>5.3</v>
      </c>
      <c r="H5708" s="19">
        <v>101000</v>
      </c>
      <c r="I5708" s="18" t="s">
        <v>16747</v>
      </c>
      <c r="J5708" s="18" t="s">
        <v>16748</v>
      </c>
      <c r="K5708" s="18" t="s">
        <v>16749</v>
      </c>
      <c r="L5708" s="18" t="s">
        <v>34</v>
      </c>
      <c r="M5708" s="20">
        <v>26000000</v>
      </c>
      <c r="N5708" s="20">
        <v>67918658</v>
      </c>
      <c r="O5708" s="21">
        <f t="shared" si="267"/>
        <v>94886818.397982582</v>
      </c>
      <c r="P5708" s="22">
        <f t="shared" si="268"/>
        <v>261.22560769230768</v>
      </c>
      <c r="Q5708" s="20">
        <f t="shared" si="269"/>
        <v>31141062.815222375</v>
      </c>
      <c r="R5708" s="18" t="s">
        <v>10878</v>
      </c>
      <c r="S5708" s="18">
        <v>100</v>
      </c>
    </row>
    <row r="5709" spans="1:19" x14ac:dyDescent="0.25">
      <c r="A5709" s="18" t="s">
        <v>16750</v>
      </c>
      <c r="B5709" s="18" t="s">
        <v>2004</v>
      </c>
      <c r="C5709" s="18" t="s">
        <v>21</v>
      </c>
      <c r="D5709" s="18">
        <v>2010</v>
      </c>
      <c r="E5709" s="18">
        <f>VLOOKUP(D5709,'cpi roi'!A:C,2,FALSE)</f>
        <v>218.1</v>
      </c>
      <c r="F5709" s="18" t="s">
        <v>16597</v>
      </c>
      <c r="G5709" s="18">
        <v>7.1</v>
      </c>
      <c r="H5709" s="19">
        <v>141000</v>
      </c>
      <c r="I5709" s="18" t="s">
        <v>14901</v>
      </c>
      <c r="J5709" s="18" t="s">
        <v>16751</v>
      </c>
      <c r="K5709" s="18" t="s">
        <v>16752</v>
      </c>
      <c r="L5709" s="18" t="s">
        <v>34</v>
      </c>
      <c r="M5709" s="20">
        <v>16000000</v>
      </c>
      <c r="N5709" s="20">
        <v>56032889</v>
      </c>
      <c r="O5709" s="21">
        <f t="shared" si="267"/>
        <v>78281619.79963319</v>
      </c>
      <c r="P5709" s="22">
        <f t="shared" si="268"/>
        <v>350.20555624999997</v>
      </c>
      <c r="Q5709" s="20">
        <f t="shared" si="269"/>
        <v>25691375.057313159</v>
      </c>
      <c r="R5709" s="18" t="s">
        <v>10085</v>
      </c>
      <c r="S5709" s="18">
        <v>113</v>
      </c>
    </row>
    <row r="5710" spans="1:19" x14ac:dyDescent="0.25">
      <c r="A5710" s="18" t="s">
        <v>16753</v>
      </c>
      <c r="B5710" s="18" t="s">
        <v>2004</v>
      </c>
      <c r="C5710" s="18" t="s">
        <v>38</v>
      </c>
      <c r="D5710" s="18">
        <v>2010</v>
      </c>
      <c r="E5710" s="18">
        <f>VLOOKUP(D5710,'cpi roi'!A:C,2,FALSE)</f>
        <v>218.1</v>
      </c>
      <c r="F5710" s="18" t="s">
        <v>16692</v>
      </c>
      <c r="G5710" s="18">
        <v>4.7</v>
      </c>
      <c r="H5710" s="19">
        <v>56000</v>
      </c>
      <c r="I5710" s="18" t="s">
        <v>15780</v>
      </c>
      <c r="J5710" s="18" t="s">
        <v>14640</v>
      </c>
      <c r="K5710" s="18" t="s">
        <v>15812</v>
      </c>
      <c r="L5710" s="18" t="s">
        <v>34</v>
      </c>
      <c r="M5710" s="20">
        <v>47000000</v>
      </c>
      <c r="N5710" s="20">
        <v>10903312</v>
      </c>
      <c r="O5710" s="21">
        <f t="shared" si="267"/>
        <v>15232641.753324162</v>
      </c>
      <c r="P5710" s="22">
        <f t="shared" si="268"/>
        <v>23.198536170212765</v>
      </c>
      <c r="Q5710" s="20">
        <f t="shared" si="269"/>
        <v>4999226.0430994956</v>
      </c>
      <c r="R5710" s="18" t="s">
        <v>27</v>
      </c>
      <c r="S5710" s="18">
        <v>81</v>
      </c>
    </row>
    <row r="5711" spans="1:19" x14ac:dyDescent="0.25">
      <c r="A5711" s="18" t="s">
        <v>16754</v>
      </c>
      <c r="B5711" s="18" t="s">
        <v>2004</v>
      </c>
      <c r="C5711" s="18" t="s">
        <v>38</v>
      </c>
      <c r="D5711" s="18">
        <v>2010</v>
      </c>
      <c r="E5711" s="18">
        <f>VLOOKUP(D5711,'cpi roi'!A:C,2,FALSE)</f>
        <v>218.1</v>
      </c>
      <c r="F5711" s="18" t="s">
        <v>16434</v>
      </c>
      <c r="G5711" s="18">
        <v>6.4</v>
      </c>
      <c r="H5711" s="19">
        <v>301000</v>
      </c>
      <c r="I5711" s="18" t="s">
        <v>5213</v>
      </c>
      <c r="J5711" s="18" t="s">
        <v>12469</v>
      </c>
      <c r="K5711" s="18" t="s">
        <v>11976</v>
      </c>
      <c r="L5711" s="18" t="s">
        <v>34</v>
      </c>
      <c r="M5711" s="20">
        <v>110000000</v>
      </c>
      <c r="N5711" s="20">
        <v>293503354</v>
      </c>
      <c r="O5711" s="21">
        <f t="shared" si="267"/>
        <v>410043429.45346171</v>
      </c>
      <c r="P5711" s="22">
        <f t="shared" si="268"/>
        <v>266.8212309090909</v>
      </c>
      <c r="Q5711" s="20">
        <f t="shared" si="269"/>
        <v>134572835.39660707</v>
      </c>
      <c r="R5711" s="18" t="s">
        <v>35</v>
      </c>
      <c r="S5711" s="18">
        <v>100</v>
      </c>
    </row>
    <row r="5712" spans="1:19" x14ac:dyDescent="0.25">
      <c r="A5712" s="18" t="s">
        <v>16755</v>
      </c>
      <c r="B5712" s="18" t="s">
        <v>2004</v>
      </c>
      <c r="C5712" s="18" t="s">
        <v>45</v>
      </c>
      <c r="D5712" s="18">
        <v>2010</v>
      </c>
      <c r="E5712" s="18">
        <f>VLOOKUP(D5712,'cpi roi'!A:C,2,FALSE)</f>
        <v>218.1</v>
      </c>
      <c r="F5712" s="18" t="s">
        <v>16756</v>
      </c>
      <c r="G5712" s="18">
        <v>6.5</v>
      </c>
      <c r="H5712" s="19">
        <v>76000</v>
      </c>
      <c r="I5712" s="18" t="s">
        <v>10679</v>
      </c>
      <c r="J5712" s="18" t="s">
        <v>13911</v>
      </c>
      <c r="K5712" s="18" t="s">
        <v>14088</v>
      </c>
      <c r="L5712" s="18" t="s">
        <v>34</v>
      </c>
      <c r="M5712" s="20">
        <v>40000000</v>
      </c>
      <c r="N5712" s="20">
        <v>60040976</v>
      </c>
      <c r="O5712" s="21">
        <f t="shared" si="267"/>
        <v>83881180.133883536</v>
      </c>
      <c r="P5712" s="22">
        <f t="shared" si="268"/>
        <v>150.10244</v>
      </c>
      <c r="Q5712" s="20">
        <f t="shared" si="269"/>
        <v>27529104.080696929</v>
      </c>
      <c r="R5712" s="18" t="s">
        <v>16757</v>
      </c>
      <c r="S5712" s="18">
        <v>107</v>
      </c>
    </row>
    <row r="5713" spans="1:19" x14ac:dyDescent="0.25">
      <c r="A5713" s="18" t="s">
        <v>16758</v>
      </c>
      <c r="B5713" s="18" t="s">
        <v>20</v>
      </c>
      <c r="C5713" s="18" t="s">
        <v>21</v>
      </c>
      <c r="D5713" s="18">
        <v>2010</v>
      </c>
      <c r="E5713" s="18">
        <f>VLOOKUP(D5713,'cpi roi'!A:C,2,FALSE)</f>
        <v>218.1</v>
      </c>
      <c r="F5713" s="18" t="s">
        <v>16587</v>
      </c>
      <c r="G5713" s="18">
        <v>7.2</v>
      </c>
      <c r="H5713" s="19">
        <v>138000</v>
      </c>
      <c r="I5713" s="18" t="s">
        <v>16759</v>
      </c>
      <c r="J5713" s="18" t="s">
        <v>16759</v>
      </c>
      <c r="K5713" s="18" t="s">
        <v>16760</v>
      </c>
      <c r="L5713" s="18" t="s">
        <v>34</v>
      </c>
      <c r="M5713" s="20">
        <v>2000000</v>
      </c>
      <c r="N5713" s="20">
        <v>13796834</v>
      </c>
      <c r="O5713" s="21">
        <f t="shared" si="267"/>
        <v>19275081.704722606</v>
      </c>
      <c r="P5713" s="22">
        <f t="shared" si="268"/>
        <v>689.84170000000006</v>
      </c>
      <c r="Q5713" s="20">
        <f t="shared" si="269"/>
        <v>6325921.1370930765</v>
      </c>
      <c r="R5713" s="18" t="s">
        <v>15481</v>
      </c>
      <c r="S5713" s="18">
        <v>100</v>
      </c>
    </row>
    <row r="5714" spans="1:19" x14ac:dyDescent="0.25">
      <c r="A5714" s="18" t="s">
        <v>2028</v>
      </c>
      <c r="B5714" s="18" t="s">
        <v>20</v>
      </c>
      <c r="C5714" s="18" t="s">
        <v>108</v>
      </c>
      <c r="D5714" s="18">
        <v>2010</v>
      </c>
      <c r="E5714" s="18">
        <f>VLOOKUP(D5714,'cpi roi'!A:C,2,FALSE)</f>
        <v>218.1</v>
      </c>
      <c r="F5714" s="18" t="s">
        <v>16210</v>
      </c>
      <c r="G5714" s="18">
        <v>5.2</v>
      </c>
      <c r="H5714" s="19">
        <v>95000</v>
      </c>
      <c r="I5714" s="18" t="s">
        <v>16761</v>
      </c>
      <c r="J5714" s="18" t="s">
        <v>5443</v>
      </c>
      <c r="K5714" s="18" t="s">
        <v>16072</v>
      </c>
      <c r="L5714" s="18" t="s">
        <v>34</v>
      </c>
      <c r="M5714" s="20">
        <v>35000000</v>
      </c>
      <c r="N5714" s="20">
        <v>115695182</v>
      </c>
      <c r="O5714" s="21">
        <f t="shared" si="267"/>
        <v>161633754.95369098</v>
      </c>
      <c r="P5714" s="22">
        <f t="shared" si="268"/>
        <v>330.55766285714287</v>
      </c>
      <c r="Q5714" s="20">
        <f t="shared" si="269"/>
        <v>53046850.985786334</v>
      </c>
      <c r="R5714" s="18" t="s">
        <v>2031</v>
      </c>
      <c r="S5714" s="18">
        <v>95</v>
      </c>
    </row>
    <row r="5715" spans="1:19" x14ac:dyDescent="0.25">
      <c r="A5715" s="18" t="s">
        <v>16762</v>
      </c>
      <c r="B5715" s="18" t="s">
        <v>20</v>
      </c>
      <c r="C5715" s="18" t="s">
        <v>38</v>
      </c>
      <c r="D5715" s="18">
        <v>2010</v>
      </c>
      <c r="E5715" s="18">
        <f>VLOOKUP(D5715,'cpi roi'!A:C,2,FALSE)</f>
        <v>218.1</v>
      </c>
      <c r="F5715" s="18" t="s">
        <v>16611</v>
      </c>
      <c r="G5715" s="18">
        <v>5.8</v>
      </c>
      <c r="H5715" s="19">
        <v>165000</v>
      </c>
      <c r="I5715" s="18" t="s">
        <v>8485</v>
      </c>
      <c r="J5715" s="18" t="s">
        <v>8485</v>
      </c>
      <c r="K5715" s="18" t="s">
        <v>10840</v>
      </c>
      <c r="L5715" s="18" t="s">
        <v>5820</v>
      </c>
      <c r="M5715" s="20">
        <v>60000000</v>
      </c>
      <c r="N5715" s="20">
        <v>300228084</v>
      </c>
      <c r="O5715" s="21">
        <f t="shared" si="267"/>
        <v>419438318.17881703</v>
      </c>
      <c r="P5715" s="22">
        <f t="shared" si="268"/>
        <v>500.38014000000004</v>
      </c>
      <c r="Q5715" s="20">
        <f t="shared" si="269"/>
        <v>137656159.55983493</v>
      </c>
      <c r="R5715" s="18" t="s">
        <v>10878</v>
      </c>
      <c r="S5715" s="18">
        <v>96</v>
      </c>
    </row>
    <row r="5716" spans="1:19" x14ac:dyDescent="0.25">
      <c r="A5716" s="18" t="s">
        <v>16763</v>
      </c>
      <c r="B5716" s="18" t="s">
        <v>2004</v>
      </c>
      <c r="C5716" s="18" t="s">
        <v>38</v>
      </c>
      <c r="D5716" s="18">
        <v>2010</v>
      </c>
      <c r="E5716" s="18">
        <f>VLOOKUP(D5716,'cpi roi'!A:C,2,FALSE)</f>
        <v>218.1</v>
      </c>
      <c r="F5716" s="18" t="s">
        <v>16388</v>
      </c>
      <c r="G5716" s="18">
        <v>6.2</v>
      </c>
      <c r="H5716" s="19">
        <v>60000</v>
      </c>
      <c r="I5716" s="18" t="s">
        <v>16764</v>
      </c>
      <c r="J5716" s="18" t="s">
        <v>16765</v>
      </c>
      <c r="K5716" s="18" t="s">
        <v>16766</v>
      </c>
      <c r="L5716" s="18" t="s">
        <v>34</v>
      </c>
      <c r="M5716" s="20">
        <v>32000000</v>
      </c>
      <c r="N5716" s="20">
        <v>80205382</v>
      </c>
      <c r="O5716" s="21">
        <f t="shared" si="267"/>
        <v>112052177.42044933</v>
      </c>
      <c r="P5716" s="22">
        <f t="shared" si="268"/>
        <v>250.64181875</v>
      </c>
      <c r="Q5716" s="20">
        <f t="shared" si="269"/>
        <v>36774590.554791376</v>
      </c>
      <c r="R5716" s="18" t="s">
        <v>10878</v>
      </c>
      <c r="S5716" s="18">
        <v>107</v>
      </c>
    </row>
    <row r="5717" spans="1:19" x14ac:dyDescent="0.25">
      <c r="A5717" s="18" t="s">
        <v>16767</v>
      </c>
      <c r="B5717" s="18" t="s">
        <v>452</v>
      </c>
      <c r="C5717" s="18" t="s">
        <v>45</v>
      </c>
      <c r="D5717" s="18">
        <v>2010</v>
      </c>
      <c r="E5717" s="18">
        <f>VLOOKUP(D5717,'cpi roi'!A:C,2,FALSE)</f>
        <v>218.1</v>
      </c>
      <c r="F5717" s="18" t="s">
        <v>16768</v>
      </c>
      <c r="G5717" s="18">
        <v>7.5</v>
      </c>
      <c r="H5717" s="19">
        <v>23000</v>
      </c>
      <c r="I5717" s="18" t="s">
        <v>15446</v>
      </c>
      <c r="J5717" s="18" t="s">
        <v>15446</v>
      </c>
      <c r="K5717" s="18" t="s">
        <v>16769</v>
      </c>
      <c r="L5717" s="18" t="s">
        <v>1882</v>
      </c>
      <c r="M5717" s="20">
        <v>0</v>
      </c>
      <c r="N5717" s="20">
        <v>43551154</v>
      </c>
      <c r="O5717" s="21">
        <f t="shared" si="267"/>
        <v>60843817.624025673</v>
      </c>
      <c r="P5717" s="22">
        <f t="shared" si="268"/>
        <v>0</v>
      </c>
      <c r="Q5717" s="20">
        <f t="shared" si="269"/>
        <v>19968433.745988078</v>
      </c>
      <c r="R5717" s="18" t="s">
        <v>16770</v>
      </c>
      <c r="S5717" s="18">
        <v>87</v>
      </c>
    </row>
    <row r="5718" spans="1:19" x14ac:dyDescent="0.25">
      <c r="A5718" s="18" t="s">
        <v>16771</v>
      </c>
      <c r="B5718" s="18" t="s">
        <v>2004</v>
      </c>
      <c r="C5718" s="18" t="s">
        <v>29</v>
      </c>
      <c r="D5718" s="18">
        <v>2010</v>
      </c>
      <c r="E5718" s="18">
        <f>VLOOKUP(D5718,'cpi roi'!A:C,2,FALSE)</f>
        <v>218.1</v>
      </c>
      <c r="F5718" s="18" t="s">
        <v>16772</v>
      </c>
      <c r="G5718" s="18">
        <v>7.3</v>
      </c>
      <c r="H5718" s="19">
        <v>112000</v>
      </c>
      <c r="I5718" s="18" t="s">
        <v>708</v>
      </c>
      <c r="J5718" s="18" t="s">
        <v>16773</v>
      </c>
      <c r="K5718" s="18" t="s">
        <v>15630</v>
      </c>
      <c r="L5718" s="18" t="s">
        <v>34</v>
      </c>
      <c r="M5718" s="20">
        <v>30000000</v>
      </c>
      <c r="N5718" s="20">
        <v>24172201</v>
      </c>
      <c r="O5718" s="21">
        <f t="shared" si="267"/>
        <v>33770149.677670792</v>
      </c>
      <c r="P5718" s="22">
        <f t="shared" si="268"/>
        <v>80.574003333333337</v>
      </c>
      <c r="Q5718" s="20">
        <f t="shared" si="269"/>
        <v>11083081.613938561</v>
      </c>
      <c r="R5718" s="18" t="s">
        <v>16774</v>
      </c>
      <c r="S5718" s="18">
        <v>133</v>
      </c>
    </row>
    <row r="5719" spans="1:19" x14ac:dyDescent="0.25">
      <c r="A5719" s="18" t="s">
        <v>16775</v>
      </c>
      <c r="B5719" s="18" t="s">
        <v>2004</v>
      </c>
      <c r="C5719" s="18" t="s">
        <v>38</v>
      </c>
      <c r="D5719" s="18">
        <v>2010</v>
      </c>
      <c r="E5719" s="18">
        <f>VLOOKUP(D5719,'cpi roi'!A:C,2,FALSE)</f>
        <v>218.1</v>
      </c>
      <c r="F5719" s="18" t="s">
        <v>16332</v>
      </c>
      <c r="G5719" s="18">
        <v>5.5</v>
      </c>
      <c r="H5719" s="19">
        <v>89000</v>
      </c>
      <c r="I5719" s="18" t="s">
        <v>11826</v>
      </c>
      <c r="J5719" s="18" t="s">
        <v>16776</v>
      </c>
      <c r="K5719" s="18" t="s">
        <v>15665</v>
      </c>
      <c r="L5719" s="18" t="s">
        <v>34</v>
      </c>
      <c r="M5719" s="20">
        <v>75000000</v>
      </c>
      <c r="N5719" s="20">
        <v>98159963</v>
      </c>
      <c r="O5719" s="21">
        <f t="shared" si="267"/>
        <v>137135904.29206786</v>
      </c>
      <c r="P5719" s="22">
        <f t="shared" si="268"/>
        <v>130.87995066666667</v>
      </c>
      <c r="Q5719" s="20">
        <f t="shared" si="269"/>
        <v>45006860.614397064</v>
      </c>
      <c r="R5719" s="18" t="s">
        <v>14705</v>
      </c>
      <c r="S5719" s="18">
        <v>100</v>
      </c>
    </row>
    <row r="5720" spans="1:19" x14ac:dyDescent="0.25">
      <c r="A5720" s="18" t="s">
        <v>16777</v>
      </c>
      <c r="B5720" s="18" t="s">
        <v>20</v>
      </c>
      <c r="C5720" s="18" t="s">
        <v>45</v>
      </c>
      <c r="D5720" s="18">
        <v>2010</v>
      </c>
      <c r="E5720" s="18">
        <f>VLOOKUP(D5720,'cpi roi'!A:C,2,FALSE)</f>
        <v>218.1</v>
      </c>
      <c r="F5720" s="18" t="s">
        <v>16778</v>
      </c>
      <c r="G5720" s="18">
        <v>7.5</v>
      </c>
      <c r="H5720" s="19">
        <v>169000</v>
      </c>
      <c r="I5720" s="18" t="s">
        <v>16779</v>
      </c>
      <c r="J5720" s="18" t="s">
        <v>16779</v>
      </c>
      <c r="K5720" s="18" t="s">
        <v>16780</v>
      </c>
      <c r="L5720" s="18" t="s">
        <v>199</v>
      </c>
      <c r="M5720" s="20">
        <v>0</v>
      </c>
      <c r="N5720" s="20">
        <v>5224938</v>
      </c>
      <c r="O5720" s="21">
        <f t="shared" si="267"/>
        <v>7299580.9656121042</v>
      </c>
      <c r="P5720" s="22">
        <f t="shared" si="268"/>
        <v>0</v>
      </c>
      <c r="Q5720" s="20">
        <f t="shared" si="269"/>
        <v>2395661.6231086659</v>
      </c>
      <c r="R5720" s="18" t="s">
        <v>16781</v>
      </c>
      <c r="S5720" s="18">
        <v>89</v>
      </c>
    </row>
    <row r="5721" spans="1:19" x14ac:dyDescent="0.25">
      <c r="A5721" s="18" t="s">
        <v>16782</v>
      </c>
      <c r="B5721" s="18" t="s">
        <v>20</v>
      </c>
      <c r="C5721" s="18" t="s">
        <v>45</v>
      </c>
      <c r="D5721" s="18">
        <v>2010</v>
      </c>
      <c r="E5721" s="18">
        <f>VLOOKUP(D5721,'cpi roi'!A:C,2,FALSE)</f>
        <v>218.1</v>
      </c>
      <c r="F5721" s="18" t="s">
        <v>16711</v>
      </c>
      <c r="G5721" s="18">
        <v>6.5</v>
      </c>
      <c r="H5721" s="19">
        <v>329000</v>
      </c>
      <c r="I5721" s="18" t="s">
        <v>11280</v>
      </c>
      <c r="J5721" s="18" t="s">
        <v>16783</v>
      </c>
      <c r="K5721" s="18" t="s">
        <v>4915</v>
      </c>
      <c r="L5721" s="18" t="s">
        <v>34</v>
      </c>
      <c r="M5721" s="20">
        <v>65000000</v>
      </c>
      <c r="N5721" s="20">
        <v>211780824</v>
      </c>
      <c r="O5721" s="21">
        <f t="shared" si="267"/>
        <v>295871696.80330122</v>
      </c>
      <c r="P5721" s="22">
        <f t="shared" si="268"/>
        <v>325.81665230769232</v>
      </c>
      <c r="Q5721" s="20">
        <f t="shared" si="269"/>
        <v>97102624.484181568</v>
      </c>
      <c r="R5721" s="18" t="s">
        <v>27</v>
      </c>
      <c r="S5721" s="18">
        <v>95</v>
      </c>
    </row>
    <row r="5722" spans="1:19" x14ac:dyDescent="0.25">
      <c r="A5722" s="18" t="s">
        <v>16784</v>
      </c>
      <c r="B5722" s="18" t="s">
        <v>2004</v>
      </c>
      <c r="C5722" s="18" t="s">
        <v>56</v>
      </c>
      <c r="D5722" s="18">
        <v>2010</v>
      </c>
      <c r="E5722" s="18">
        <f>VLOOKUP(D5722,'cpi roi'!A:C,2,FALSE)</f>
        <v>218.1</v>
      </c>
      <c r="F5722" s="18" t="s">
        <v>16606</v>
      </c>
      <c r="G5722" s="18">
        <v>6.2</v>
      </c>
      <c r="H5722" s="19">
        <v>137000</v>
      </c>
      <c r="I5722" s="18" t="s">
        <v>15865</v>
      </c>
      <c r="J5722" s="18" t="s">
        <v>14079</v>
      </c>
      <c r="K5722" s="18" t="s">
        <v>16785</v>
      </c>
      <c r="L5722" s="18" t="s">
        <v>34</v>
      </c>
      <c r="M5722" s="20">
        <v>10000000</v>
      </c>
      <c r="N5722" s="20">
        <v>62695489</v>
      </c>
      <c r="O5722" s="21">
        <f t="shared" si="267"/>
        <v>87589708.841357172</v>
      </c>
      <c r="P5722" s="22">
        <f t="shared" si="268"/>
        <v>626.95488999999998</v>
      </c>
      <c r="Q5722" s="20">
        <f t="shared" si="269"/>
        <v>28746212.287941311</v>
      </c>
      <c r="R5722" s="18" t="s">
        <v>65</v>
      </c>
      <c r="S5722" s="18">
        <v>80</v>
      </c>
    </row>
    <row r="5723" spans="1:19" x14ac:dyDescent="0.25">
      <c r="A5723" s="18" t="s">
        <v>16786</v>
      </c>
      <c r="B5723" s="18" t="s">
        <v>20</v>
      </c>
      <c r="C5723" s="18" t="s">
        <v>38</v>
      </c>
      <c r="D5723" s="18">
        <v>2010</v>
      </c>
      <c r="E5723" s="18">
        <f>VLOOKUP(D5723,'cpi roi'!A:C,2,FALSE)</f>
        <v>218.1</v>
      </c>
      <c r="F5723" s="18" t="s">
        <v>16597</v>
      </c>
      <c r="G5723" s="18">
        <v>6.8</v>
      </c>
      <c r="H5723" s="19">
        <v>133000</v>
      </c>
      <c r="I5723" s="18" t="s">
        <v>12843</v>
      </c>
      <c r="J5723" s="18" t="s">
        <v>9671</v>
      </c>
      <c r="K5723" s="18" t="s">
        <v>9532</v>
      </c>
      <c r="L5723" s="18" t="s">
        <v>26</v>
      </c>
      <c r="M5723" s="20">
        <v>100000000</v>
      </c>
      <c r="N5723" s="20">
        <v>154711438</v>
      </c>
      <c r="O5723" s="21">
        <f t="shared" si="267"/>
        <v>216142022.73544246</v>
      </c>
      <c r="P5723" s="22">
        <f t="shared" si="268"/>
        <v>154.71143799999999</v>
      </c>
      <c r="Q5723" s="20">
        <f t="shared" si="269"/>
        <v>70936010.087116003</v>
      </c>
      <c r="R5723" s="18" t="s">
        <v>65</v>
      </c>
      <c r="S5723" s="18">
        <v>115</v>
      </c>
    </row>
    <row r="5724" spans="1:19" x14ac:dyDescent="0.25">
      <c r="A5724" s="18" t="s">
        <v>16787</v>
      </c>
      <c r="B5724" s="18" t="s">
        <v>20</v>
      </c>
      <c r="C5724" s="18" t="s">
        <v>38</v>
      </c>
      <c r="D5724" s="18">
        <v>2010</v>
      </c>
      <c r="E5724" s="18">
        <f>VLOOKUP(D5724,'cpi roi'!A:C,2,FALSE)</f>
        <v>218.1</v>
      </c>
      <c r="F5724" s="18" t="s">
        <v>16624</v>
      </c>
      <c r="G5724" s="18">
        <v>6.4</v>
      </c>
      <c r="H5724" s="19">
        <v>103000</v>
      </c>
      <c r="I5724" s="18" t="s">
        <v>9746</v>
      </c>
      <c r="J5724" s="18" t="s">
        <v>12635</v>
      </c>
      <c r="K5724" s="18" t="s">
        <v>12472</v>
      </c>
      <c r="L5724" s="18" t="s">
        <v>34</v>
      </c>
      <c r="M5724" s="20">
        <v>24000000</v>
      </c>
      <c r="N5724" s="20">
        <v>35626958</v>
      </c>
      <c r="O5724" s="21">
        <f t="shared" si="267"/>
        <v>49773196.252177902</v>
      </c>
      <c r="P5724" s="22">
        <f t="shared" si="268"/>
        <v>148.44565833333334</v>
      </c>
      <c r="Q5724" s="20">
        <f t="shared" si="269"/>
        <v>16335148.097203117</v>
      </c>
      <c r="R5724" s="18" t="s">
        <v>16788</v>
      </c>
      <c r="S5724" s="18">
        <v>98</v>
      </c>
    </row>
    <row r="5725" spans="1:19" x14ac:dyDescent="0.25">
      <c r="A5725" s="18" t="s">
        <v>16789</v>
      </c>
      <c r="B5725" s="18" t="s">
        <v>20</v>
      </c>
      <c r="C5725" s="18" t="s">
        <v>38</v>
      </c>
      <c r="D5725" s="18">
        <v>2010</v>
      </c>
      <c r="E5725" s="18">
        <f>VLOOKUP(D5725,'cpi roi'!A:C,2,FALSE)</f>
        <v>218.1</v>
      </c>
      <c r="F5725" s="18" t="s">
        <v>16790</v>
      </c>
      <c r="G5725" s="18">
        <v>6.7</v>
      </c>
      <c r="H5725" s="19">
        <v>76000</v>
      </c>
      <c r="I5725" s="18" t="s">
        <v>11769</v>
      </c>
      <c r="J5725" s="18" t="s">
        <v>11769</v>
      </c>
      <c r="K5725" s="18" t="s">
        <v>15751</v>
      </c>
      <c r="L5725" s="18" t="s">
        <v>34</v>
      </c>
      <c r="M5725" s="20">
        <v>2500000</v>
      </c>
      <c r="N5725" s="20">
        <v>422618</v>
      </c>
      <c r="O5725" s="21">
        <f t="shared" si="267"/>
        <v>590425.05547913804</v>
      </c>
      <c r="P5725" s="22">
        <f t="shared" si="268"/>
        <v>16.904720000000001</v>
      </c>
      <c r="Q5725" s="20">
        <f t="shared" si="269"/>
        <v>193772.58138468591</v>
      </c>
      <c r="R5725" s="18" t="s">
        <v>13082</v>
      </c>
      <c r="S5725" s="18">
        <v>96</v>
      </c>
    </row>
    <row r="5726" spans="1:19" x14ac:dyDescent="0.25">
      <c r="A5726" s="18" t="s">
        <v>16791</v>
      </c>
      <c r="B5726" s="18" t="s">
        <v>2004</v>
      </c>
      <c r="C5726" s="18" t="s">
        <v>45</v>
      </c>
      <c r="D5726" s="18">
        <v>2010</v>
      </c>
      <c r="E5726" s="18">
        <f>VLOOKUP(D5726,'cpi roi'!A:C,2,FALSE)</f>
        <v>218.1</v>
      </c>
      <c r="F5726" s="18" t="s">
        <v>16683</v>
      </c>
      <c r="G5726" s="18">
        <v>7.1</v>
      </c>
      <c r="H5726" s="19">
        <v>139000</v>
      </c>
      <c r="I5726" s="18" t="s">
        <v>16792</v>
      </c>
      <c r="J5726" s="18" t="s">
        <v>16792</v>
      </c>
      <c r="K5726" s="18" t="s">
        <v>16793</v>
      </c>
      <c r="L5726" s="18" t="s">
        <v>34</v>
      </c>
      <c r="M5726" s="20">
        <v>8000000</v>
      </c>
      <c r="N5726" s="20">
        <v>6491240</v>
      </c>
      <c r="O5726" s="21">
        <f t="shared" si="267"/>
        <v>9068687.8862906918</v>
      </c>
      <c r="P5726" s="22">
        <f t="shared" si="268"/>
        <v>81.140500000000003</v>
      </c>
      <c r="Q5726" s="20">
        <f t="shared" si="269"/>
        <v>2976267.7670793212</v>
      </c>
      <c r="R5726" s="18" t="s">
        <v>12698</v>
      </c>
      <c r="S5726" s="18">
        <v>101</v>
      </c>
    </row>
    <row r="5727" spans="1:19" x14ac:dyDescent="0.25">
      <c r="A5727" s="18" t="s">
        <v>16794</v>
      </c>
      <c r="B5727" s="18" t="s">
        <v>20</v>
      </c>
      <c r="C5727" s="18" t="s">
        <v>56</v>
      </c>
      <c r="D5727" s="18">
        <v>2010</v>
      </c>
      <c r="E5727" s="18">
        <f>VLOOKUP(D5727,'cpi roi'!A:C,2,FALSE)</f>
        <v>218.1</v>
      </c>
      <c r="F5727" s="18" t="s">
        <v>16795</v>
      </c>
      <c r="G5727" s="18">
        <v>6.5</v>
      </c>
      <c r="H5727" s="19">
        <v>114000</v>
      </c>
      <c r="I5727" s="18" t="s">
        <v>14171</v>
      </c>
      <c r="J5727" s="18" t="s">
        <v>13574</v>
      </c>
      <c r="K5727" s="18" t="s">
        <v>10439</v>
      </c>
      <c r="L5727" s="18" t="s">
        <v>34</v>
      </c>
      <c r="M5727" s="20">
        <v>20000000</v>
      </c>
      <c r="N5727" s="20">
        <v>54806823</v>
      </c>
      <c r="O5727" s="21">
        <f t="shared" si="267"/>
        <v>76568725.209078401</v>
      </c>
      <c r="P5727" s="22">
        <f t="shared" si="268"/>
        <v>274.03411499999999</v>
      </c>
      <c r="Q5727" s="20">
        <f t="shared" si="269"/>
        <v>25129217.331499312</v>
      </c>
      <c r="R5727" s="18" t="s">
        <v>15827</v>
      </c>
      <c r="S5727" s="18">
        <v>101</v>
      </c>
    </row>
    <row r="5728" spans="1:19" x14ac:dyDescent="0.25">
      <c r="A5728" s="18" t="s">
        <v>16796</v>
      </c>
      <c r="B5728" s="18" t="s">
        <v>37</v>
      </c>
      <c r="C5728" s="18" t="s">
        <v>394</v>
      </c>
      <c r="D5728" s="18">
        <v>2010</v>
      </c>
      <c r="E5728" s="18">
        <f>VLOOKUP(D5728,'cpi roi'!A:C,2,FALSE)</f>
        <v>218.1</v>
      </c>
      <c r="F5728" s="18" t="s">
        <v>16185</v>
      </c>
      <c r="G5728" s="18">
        <v>6.3</v>
      </c>
      <c r="H5728" s="19">
        <v>190000</v>
      </c>
      <c r="I5728" s="18" t="s">
        <v>10761</v>
      </c>
      <c r="J5728" s="18" t="s">
        <v>16797</v>
      </c>
      <c r="K5728" s="18" t="s">
        <v>6846</v>
      </c>
      <c r="L5728" s="18" t="s">
        <v>34</v>
      </c>
      <c r="M5728" s="20">
        <v>165000000</v>
      </c>
      <c r="N5728" s="20">
        <v>752600867</v>
      </c>
      <c r="O5728" s="21">
        <f t="shared" si="267"/>
        <v>1051432756.4186153</v>
      </c>
      <c r="P5728" s="22">
        <f t="shared" si="268"/>
        <v>456.12173757575755</v>
      </c>
      <c r="Q5728" s="20">
        <f t="shared" si="269"/>
        <v>345071465.84135717</v>
      </c>
      <c r="R5728" s="18" t="s">
        <v>10176</v>
      </c>
      <c r="S5728" s="18">
        <v>93</v>
      </c>
    </row>
    <row r="5729" spans="1:19" x14ac:dyDescent="0.25">
      <c r="A5729" s="18" t="s">
        <v>16798</v>
      </c>
      <c r="B5729" s="18" t="s">
        <v>37</v>
      </c>
      <c r="C5729" s="18" t="s">
        <v>29</v>
      </c>
      <c r="D5729" s="18">
        <v>2010</v>
      </c>
      <c r="E5729" s="18">
        <f>VLOOKUP(D5729,'cpi roi'!A:C,2,FALSE)</f>
        <v>218.1</v>
      </c>
      <c r="F5729" s="18" t="s">
        <v>16656</v>
      </c>
      <c r="G5729" s="18">
        <v>6.3</v>
      </c>
      <c r="H5729" s="19">
        <v>145000</v>
      </c>
      <c r="I5729" s="18" t="s">
        <v>237</v>
      </c>
      <c r="J5729" s="18" t="s">
        <v>16799</v>
      </c>
      <c r="K5729" s="18" t="s">
        <v>15656</v>
      </c>
      <c r="L5729" s="18" t="s">
        <v>34</v>
      </c>
      <c r="M5729" s="20">
        <v>155000000</v>
      </c>
      <c r="N5729" s="20">
        <v>415686217</v>
      </c>
      <c r="O5729" s="21">
        <f t="shared" si="267"/>
        <v>580740900.13709307</v>
      </c>
      <c r="P5729" s="22">
        <f t="shared" si="268"/>
        <v>268.18465612903225</v>
      </c>
      <c r="Q5729" s="20">
        <f t="shared" si="269"/>
        <v>190594322.32920679</v>
      </c>
      <c r="R5729" s="18" t="s">
        <v>9112</v>
      </c>
      <c r="S5729" s="18">
        <v>113</v>
      </c>
    </row>
    <row r="5730" spans="1:19" x14ac:dyDescent="0.25">
      <c r="A5730" s="18" t="s">
        <v>16800</v>
      </c>
      <c r="B5730" s="18" t="s">
        <v>20</v>
      </c>
      <c r="C5730" s="18" t="s">
        <v>108</v>
      </c>
      <c r="D5730" s="18">
        <v>2010</v>
      </c>
      <c r="E5730" s="18">
        <f>VLOOKUP(D5730,'cpi roi'!A:C,2,FALSE)</f>
        <v>218.1</v>
      </c>
      <c r="F5730" s="18" t="s">
        <v>424</v>
      </c>
      <c r="G5730" s="18">
        <v>5.6</v>
      </c>
      <c r="H5730" s="19">
        <v>93000</v>
      </c>
      <c r="I5730" s="18" t="s">
        <v>16349</v>
      </c>
      <c r="J5730" s="18" t="s">
        <v>14321</v>
      </c>
      <c r="K5730" s="18" t="s">
        <v>14683</v>
      </c>
      <c r="L5730" s="18" t="s">
        <v>424</v>
      </c>
      <c r="M5730" s="20">
        <v>0</v>
      </c>
      <c r="N5730" s="20">
        <v>0</v>
      </c>
      <c r="O5730" s="21">
        <f t="shared" si="267"/>
        <v>0</v>
      </c>
      <c r="P5730" s="22">
        <f t="shared" si="268"/>
        <v>0</v>
      </c>
      <c r="Q5730" s="20">
        <f t="shared" si="269"/>
        <v>0</v>
      </c>
      <c r="R5730" s="18"/>
      <c r="S5730" s="18"/>
    </row>
    <row r="5731" spans="1:19" x14ac:dyDescent="0.25">
      <c r="A5731" s="18" t="s">
        <v>16801</v>
      </c>
      <c r="B5731" s="18" t="s">
        <v>20</v>
      </c>
      <c r="C5731" s="18" t="s">
        <v>21</v>
      </c>
      <c r="D5731" s="18">
        <v>2010</v>
      </c>
      <c r="E5731" s="18">
        <f>VLOOKUP(D5731,'cpi roi'!A:C,2,FALSE)</f>
        <v>218.1</v>
      </c>
      <c r="F5731" s="18" t="s">
        <v>16282</v>
      </c>
      <c r="G5731" s="18">
        <v>7.1</v>
      </c>
      <c r="H5731" s="19">
        <v>115000</v>
      </c>
      <c r="I5731" s="18" t="s">
        <v>9387</v>
      </c>
      <c r="J5731" s="18" t="s">
        <v>9387</v>
      </c>
      <c r="K5731" s="18" t="s">
        <v>16802</v>
      </c>
      <c r="L5731" s="18" t="s">
        <v>26</v>
      </c>
      <c r="M5731" s="20">
        <v>20000000</v>
      </c>
      <c r="N5731" s="20">
        <v>27093592</v>
      </c>
      <c r="O5731" s="21">
        <f t="shared" si="267"/>
        <v>37851524.449335165</v>
      </c>
      <c r="P5731" s="22">
        <f t="shared" si="268"/>
        <v>135.46796000000001</v>
      </c>
      <c r="Q5731" s="20">
        <f t="shared" si="269"/>
        <v>12422554.7913801</v>
      </c>
      <c r="R5731" s="18" t="s">
        <v>15827</v>
      </c>
      <c r="S5731" s="18">
        <v>116</v>
      </c>
    </row>
    <row r="5732" spans="1:19" x14ac:dyDescent="0.25">
      <c r="A5732" s="18" t="s">
        <v>16803</v>
      </c>
      <c r="B5732" s="18" t="s">
        <v>20</v>
      </c>
      <c r="C5732" s="18" t="s">
        <v>21</v>
      </c>
      <c r="D5732" s="18">
        <v>2010</v>
      </c>
      <c r="E5732" s="18">
        <f>VLOOKUP(D5732,'cpi roi'!A:C,2,FALSE)</f>
        <v>218.1</v>
      </c>
      <c r="F5732" s="18" t="s">
        <v>424</v>
      </c>
      <c r="G5732" s="18">
        <v>5.8</v>
      </c>
      <c r="H5732" s="19">
        <v>104000</v>
      </c>
      <c r="I5732" s="18" t="s">
        <v>5099</v>
      </c>
      <c r="J5732" s="18" t="s">
        <v>8452</v>
      </c>
      <c r="K5732" s="18" t="s">
        <v>16804</v>
      </c>
      <c r="L5732" s="18" t="s">
        <v>424</v>
      </c>
      <c r="M5732" s="20">
        <v>0</v>
      </c>
      <c r="N5732" s="20">
        <v>0</v>
      </c>
      <c r="O5732" s="21">
        <f t="shared" si="267"/>
        <v>0</v>
      </c>
      <c r="P5732" s="22">
        <f t="shared" si="268"/>
        <v>0</v>
      </c>
      <c r="Q5732" s="20">
        <f t="shared" si="269"/>
        <v>0</v>
      </c>
      <c r="R5732" s="18"/>
      <c r="S5732" s="18"/>
    </row>
    <row r="5733" spans="1:19" x14ac:dyDescent="0.25">
      <c r="A5733" s="18" t="s">
        <v>16805</v>
      </c>
      <c r="B5733" s="18" t="s">
        <v>20</v>
      </c>
      <c r="C5733" s="18" t="s">
        <v>45</v>
      </c>
      <c r="D5733" s="18">
        <v>2010</v>
      </c>
      <c r="E5733" s="18">
        <f>VLOOKUP(D5733,'cpi roi'!A:C,2,FALSE)</f>
        <v>218.1</v>
      </c>
      <c r="F5733" s="18" t="s">
        <v>16721</v>
      </c>
      <c r="G5733" s="18">
        <v>7</v>
      </c>
      <c r="H5733" s="19">
        <v>127000</v>
      </c>
      <c r="I5733" s="18" t="s">
        <v>10438</v>
      </c>
      <c r="J5733" s="18" t="s">
        <v>10438</v>
      </c>
      <c r="K5733" s="18" t="s">
        <v>11033</v>
      </c>
      <c r="L5733" s="18" t="s">
        <v>34</v>
      </c>
      <c r="M5733" s="20">
        <v>4000000</v>
      </c>
      <c r="N5733" s="20">
        <v>34758951</v>
      </c>
      <c r="O5733" s="21">
        <f t="shared" si="267"/>
        <v>48560533.561210454</v>
      </c>
      <c r="P5733" s="22">
        <f t="shared" si="268"/>
        <v>868.97377500000005</v>
      </c>
      <c r="Q5733" s="20">
        <f t="shared" si="269"/>
        <v>15937162.310866574</v>
      </c>
      <c r="R5733" s="18" t="s">
        <v>12698</v>
      </c>
      <c r="S5733" s="18">
        <v>106</v>
      </c>
    </row>
    <row r="5734" spans="1:19" x14ac:dyDescent="0.25">
      <c r="A5734" s="18" t="s">
        <v>16806</v>
      </c>
      <c r="B5734" s="18" t="s">
        <v>2004</v>
      </c>
      <c r="C5734" s="18" t="s">
        <v>45</v>
      </c>
      <c r="D5734" s="18">
        <v>2010</v>
      </c>
      <c r="E5734" s="18">
        <f>VLOOKUP(D5734,'cpi roi'!A:C,2,FALSE)</f>
        <v>218.1</v>
      </c>
      <c r="F5734" s="18" t="s">
        <v>16807</v>
      </c>
      <c r="G5734" s="18">
        <v>6.3</v>
      </c>
      <c r="H5734" s="19">
        <v>155000</v>
      </c>
      <c r="I5734" s="18" t="s">
        <v>12609</v>
      </c>
      <c r="J5734" s="18" t="s">
        <v>16797</v>
      </c>
      <c r="K5734" s="18" t="s">
        <v>13997</v>
      </c>
      <c r="L5734" s="18" t="s">
        <v>34</v>
      </c>
      <c r="M5734" s="20">
        <v>55000000</v>
      </c>
      <c r="N5734" s="20">
        <v>152263880</v>
      </c>
      <c r="O5734" s="21">
        <f t="shared" si="267"/>
        <v>212722623.73223293</v>
      </c>
      <c r="P5734" s="22">
        <f t="shared" si="268"/>
        <v>276.84341818181821</v>
      </c>
      <c r="Q5734" s="20">
        <f t="shared" si="269"/>
        <v>69813791.838606149</v>
      </c>
      <c r="R5734" s="18" t="s">
        <v>184</v>
      </c>
      <c r="S5734" s="18">
        <v>88</v>
      </c>
    </row>
    <row r="5735" spans="1:19" x14ac:dyDescent="0.25">
      <c r="A5735" s="18" t="s">
        <v>16808</v>
      </c>
      <c r="B5735" s="18" t="s">
        <v>37</v>
      </c>
      <c r="C5735" s="18" t="s">
        <v>45</v>
      </c>
      <c r="D5735" s="18">
        <v>2010</v>
      </c>
      <c r="E5735" s="18">
        <f>VLOOKUP(D5735,'cpi roi'!A:C,2,FALSE)</f>
        <v>218.1</v>
      </c>
      <c r="F5735" s="18" t="s">
        <v>16224</v>
      </c>
      <c r="G5735" s="18">
        <v>6.5</v>
      </c>
      <c r="H5735" s="19">
        <v>99000</v>
      </c>
      <c r="I5735" s="18" t="s">
        <v>16809</v>
      </c>
      <c r="J5735" s="18" t="s">
        <v>10166</v>
      </c>
      <c r="K5735" s="18" t="s">
        <v>15068</v>
      </c>
      <c r="L5735" s="18" t="s">
        <v>34</v>
      </c>
      <c r="M5735" s="20">
        <v>19000000</v>
      </c>
      <c r="N5735" s="20">
        <v>32686500</v>
      </c>
      <c r="O5735" s="21">
        <f t="shared" si="267"/>
        <v>45665183.63136176</v>
      </c>
      <c r="P5735" s="22">
        <f t="shared" si="268"/>
        <v>172.03421052631577</v>
      </c>
      <c r="Q5735" s="20">
        <f t="shared" si="269"/>
        <v>14986932.599724896</v>
      </c>
      <c r="R5735" s="18" t="s">
        <v>65</v>
      </c>
      <c r="S5735" s="18">
        <v>100</v>
      </c>
    </row>
    <row r="5736" spans="1:19" x14ac:dyDescent="0.25">
      <c r="A5736" s="18" t="s">
        <v>16810</v>
      </c>
      <c r="B5736" s="18" t="s">
        <v>20</v>
      </c>
      <c r="C5736" s="18" t="s">
        <v>45</v>
      </c>
      <c r="D5736" s="18">
        <v>2010</v>
      </c>
      <c r="E5736" s="18">
        <f>VLOOKUP(D5736,'cpi roi'!A:C,2,FALSE)</f>
        <v>218.1</v>
      </c>
      <c r="F5736" s="18" t="s">
        <v>16811</v>
      </c>
      <c r="G5736" s="18">
        <v>7.3</v>
      </c>
      <c r="H5736" s="19">
        <v>74000</v>
      </c>
      <c r="I5736" s="18" t="s">
        <v>16812</v>
      </c>
      <c r="J5736" s="18" t="s">
        <v>16812</v>
      </c>
      <c r="K5736" s="18" t="s">
        <v>16813</v>
      </c>
      <c r="L5736" s="18" t="s">
        <v>26</v>
      </c>
      <c r="M5736" s="20">
        <v>0</v>
      </c>
      <c r="N5736" s="20">
        <v>6149356</v>
      </c>
      <c r="O5736" s="21">
        <f t="shared" si="267"/>
        <v>8591053.5222375058</v>
      </c>
      <c r="P5736" s="22">
        <f t="shared" si="268"/>
        <v>0</v>
      </c>
      <c r="Q5736" s="20">
        <f t="shared" si="269"/>
        <v>2819512.1503897295</v>
      </c>
      <c r="R5736" s="18" t="s">
        <v>15778</v>
      </c>
      <c r="S5736" s="18">
        <v>97</v>
      </c>
    </row>
    <row r="5737" spans="1:19" x14ac:dyDescent="0.25">
      <c r="A5737" s="18" t="s">
        <v>16814</v>
      </c>
      <c r="B5737" s="18" t="s">
        <v>2004</v>
      </c>
      <c r="C5737" s="18" t="s">
        <v>45</v>
      </c>
      <c r="D5737" s="18">
        <v>2010</v>
      </c>
      <c r="E5737" s="18">
        <f>VLOOKUP(D5737,'cpi roi'!A:C,2,FALSE)</f>
        <v>218.1</v>
      </c>
      <c r="F5737" s="18" t="s">
        <v>16654</v>
      </c>
      <c r="G5737" s="18">
        <v>5.5</v>
      </c>
      <c r="H5737" s="19">
        <v>108000</v>
      </c>
      <c r="I5737" s="18" t="s">
        <v>10656</v>
      </c>
      <c r="J5737" s="18" t="s">
        <v>13623</v>
      </c>
      <c r="K5737" s="18" t="s">
        <v>8011</v>
      </c>
      <c r="L5737" s="18" t="s">
        <v>34</v>
      </c>
      <c r="M5737" s="20">
        <v>100000000</v>
      </c>
      <c r="N5737" s="20">
        <v>310650585</v>
      </c>
      <c r="O5737" s="21">
        <f t="shared" si="267"/>
        <v>433999235.44016504</v>
      </c>
      <c r="P5737" s="22">
        <f t="shared" si="268"/>
        <v>310.65058499999998</v>
      </c>
      <c r="Q5737" s="20">
        <f t="shared" si="269"/>
        <v>142434931.22420907</v>
      </c>
      <c r="R5737" s="18" t="s">
        <v>65</v>
      </c>
      <c r="S5737" s="18">
        <v>98</v>
      </c>
    </row>
    <row r="5738" spans="1:19" x14ac:dyDescent="0.25">
      <c r="A5738" s="18" t="s">
        <v>16815</v>
      </c>
      <c r="B5738" s="18" t="s">
        <v>20</v>
      </c>
      <c r="C5738" s="18" t="s">
        <v>67</v>
      </c>
      <c r="D5738" s="18">
        <v>2010</v>
      </c>
      <c r="E5738" s="18">
        <f>VLOOKUP(D5738,'cpi roi'!A:C,2,FALSE)</f>
        <v>218.1</v>
      </c>
      <c r="F5738" s="18" t="s">
        <v>16816</v>
      </c>
      <c r="G5738" s="18">
        <v>6.5</v>
      </c>
      <c r="H5738" s="19">
        <v>47000</v>
      </c>
      <c r="I5738" s="18" t="s">
        <v>16817</v>
      </c>
      <c r="J5738" s="18" t="s">
        <v>16817</v>
      </c>
      <c r="K5738" s="18" t="s">
        <v>13936</v>
      </c>
      <c r="L5738" s="18" t="s">
        <v>34</v>
      </c>
      <c r="M5738" s="20">
        <v>10000000</v>
      </c>
      <c r="N5738" s="20">
        <v>4681651</v>
      </c>
      <c r="O5738" s="21">
        <f t="shared" si="267"/>
        <v>6540573.4053186607</v>
      </c>
      <c r="P5738" s="22">
        <f t="shared" si="268"/>
        <v>46.816510000000001</v>
      </c>
      <c r="Q5738" s="20">
        <f t="shared" si="269"/>
        <v>2146561.6689591929</v>
      </c>
      <c r="R5738" s="18" t="s">
        <v>16818</v>
      </c>
      <c r="S5738" s="18">
        <v>106</v>
      </c>
    </row>
    <row r="5739" spans="1:19" x14ac:dyDescent="0.25">
      <c r="A5739" s="18" t="s">
        <v>16819</v>
      </c>
      <c r="B5739" s="18" t="s">
        <v>37</v>
      </c>
      <c r="C5739" s="18" t="s">
        <v>38</v>
      </c>
      <c r="D5739" s="18">
        <v>2010</v>
      </c>
      <c r="E5739" s="18">
        <f>VLOOKUP(D5739,'cpi roi'!A:C,2,FALSE)</f>
        <v>218.1</v>
      </c>
      <c r="F5739" s="18" t="s">
        <v>16820</v>
      </c>
      <c r="G5739" s="18">
        <v>6.1</v>
      </c>
      <c r="H5739" s="19">
        <v>156000</v>
      </c>
      <c r="I5739" s="18" t="s">
        <v>6948</v>
      </c>
      <c r="J5739" s="18" t="s">
        <v>13039</v>
      </c>
      <c r="K5739" s="18" t="s">
        <v>1540</v>
      </c>
      <c r="L5739" s="18" t="s">
        <v>34</v>
      </c>
      <c r="M5739" s="20">
        <v>150000000</v>
      </c>
      <c r="N5739" s="20">
        <v>215283742</v>
      </c>
      <c r="O5739" s="21">
        <f t="shared" si="267"/>
        <v>300765502.92251259</v>
      </c>
      <c r="P5739" s="22">
        <f t="shared" si="268"/>
        <v>143.52249466666666</v>
      </c>
      <c r="Q5739" s="20">
        <f t="shared" si="269"/>
        <v>98708730.857404858</v>
      </c>
      <c r="R5739" s="18" t="s">
        <v>1729</v>
      </c>
      <c r="S5739" s="18">
        <v>109</v>
      </c>
    </row>
    <row r="5740" spans="1:19" x14ac:dyDescent="0.25">
      <c r="A5740" s="18" t="s">
        <v>16821</v>
      </c>
      <c r="B5740" s="18" t="s">
        <v>20</v>
      </c>
      <c r="C5740" s="18" t="s">
        <v>38</v>
      </c>
      <c r="D5740" s="18">
        <v>2010</v>
      </c>
      <c r="E5740" s="18">
        <f>VLOOKUP(D5740,'cpi roi'!A:C,2,FALSE)</f>
        <v>218.1</v>
      </c>
      <c r="F5740" s="18" t="s">
        <v>16185</v>
      </c>
      <c r="G5740" s="18">
        <v>5.5</v>
      </c>
      <c r="H5740" s="19">
        <v>43000</v>
      </c>
      <c r="I5740" s="18" t="s">
        <v>16822</v>
      </c>
      <c r="J5740" s="18" t="s">
        <v>15238</v>
      </c>
      <c r="K5740" s="18" t="s">
        <v>15238</v>
      </c>
      <c r="L5740" s="18" t="s">
        <v>34</v>
      </c>
      <c r="M5740" s="20">
        <v>10000000</v>
      </c>
      <c r="N5740" s="20">
        <v>9322895</v>
      </c>
      <c r="O5740" s="21">
        <f t="shared" si="267"/>
        <v>13024695.582301697</v>
      </c>
      <c r="P5740" s="22">
        <f t="shared" si="268"/>
        <v>93.228949999999998</v>
      </c>
      <c r="Q5740" s="20">
        <f t="shared" si="269"/>
        <v>4274596.515359927</v>
      </c>
      <c r="R5740" s="18" t="s">
        <v>15858</v>
      </c>
      <c r="S5740" s="18">
        <v>90</v>
      </c>
    </row>
    <row r="5741" spans="1:19" x14ac:dyDescent="0.25">
      <c r="A5741" s="18" t="s">
        <v>16823</v>
      </c>
      <c r="B5741" s="18" t="s">
        <v>20</v>
      </c>
      <c r="C5741" s="18" t="s">
        <v>29</v>
      </c>
      <c r="D5741" s="18">
        <v>2010</v>
      </c>
      <c r="E5741" s="18">
        <f>VLOOKUP(D5741,'cpi roi'!A:C,2,FALSE)</f>
        <v>218.1</v>
      </c>
      <c r="F5741" s="18" t="s">
        <v>16824</v>
      </c>
      <c r="G5741" s="18">
        <v>6.1</v>
      </c>
      <c r="H5741" s="19">
        <v>70000</v>
      </c>
      <c r="I5741" s="18" t="s">
        <v>14806</v>
      </c>
      <c r="J5741" s="18" t="s">
        <v>14806</v>
      </c>
      <c r="K5741" s="18" t="s">
        <v>15626</v>
      </c>
      <c r="L5741" s="18" t="s">
        <v>34</v>
      </c>
      <c r="M5741" s="20">
        <v>0</v>
      </c>
      <c r="N5741" s="20">
        <v>3843774</v>
      </c>
      <c r="O5741" s="21">
        <f t="shared" si="267"/>
        <v>5370004.2998624481</v>
      </c>
      <c r="P5741" s="22">
        <f t="shared" si="268"/>
        <v>0</v>
      </c>
      <c r="Q5741" s="20">
        <f t="shared" si="269"/>
        <v>1762390.6464924347</v>
      </c>
      <c r="R5741" s="18" t="s">
        <v>16825</v>
      </c>
      <c r="S5741" s="18">
        <v>93</v>
      </c>
    </row>
    <row r="5742" spans="1:19" x14ac:dyDescent="0.25">
      <c r="A5742" s="18" t="s">
        <v>16826</v>
      </c>
      <c r="B5742" s="18" t="s">
        <v>20</v>
      </c>
      <c r="C5742" s="18" t="s">
        <v>56</v>
      </c>
      <c r="D5742" s="18">
        <v>2010</v>
      </c>
      <c r="E5742" s="18">
        <f>VLOOKUP(D5742,'cpi roi'!A:C,2,FALSE)</f>
        <v>218.1</v>
      </c>
      <c r="F5742" s="18" t="s">
        <v>16827</v>
      </c>
      <c r="G5742" s="18">
        <v>6</v>
      </c>
      <c r="H5742" s="19">
        <v>14000</v>
      </c>
      <c r="I5742" s="18" t="s">
        <v>16828</v>
      </c>
      <c r="J5742" s="18" t="s">
        <v>16828</v>
      </c>
      <c r="K5742" s="18" t="s">
        <v>16829</v>
      </c>
      <c r="L5742" s="18" t="s">
        <v>199</v>
      </c>
      <c r="M5742" s="20">
        <v>0</v>
      </c>
      <c r="N5742" s="20">
        <v>56491</v>
      </c>
      <c r="O5742" s="21">
        <f t="shared" si="267"/>
        <v>78921.630903255384</v>
      </c>
      <c r="P5742" s="22">
        <f t="shared" si="268"/>
        <v>0</v>
      </c>
      <c r="Q5742" s="20">
        <f t="shared" si="269"/>
        <v>25901.421366345712</v>
      </c>
      <c r="R5742" s="18" t="s">
        <v>16830</v>
      </c>
      <c r="S5742" s="18">
        <v>110</v>
      </c>
    </row>
    <row r="5743" spans="1:19" x14ac:dyDescent="0.25">
      <c r="A5743" s="18" t="s">
        <v>16831</v>
      </c>
      <c r="B5743" s="18" t="s">
        <v>2004</v>
      </c>
      <c r="C5743" s="18" t="s">
        <v>108</v>
      </c>
      <c r="D5743" s="18">
        <v>2010</v>
      </c>
      <c r="E5743" s="18">
        <f>VLOOKUP(D5743,'cpi roi'!A:C,2,FALSE)</f>
        <v>218.1</v>
      </c>
      <c r="F5743" s="18" t="s">
        <v>16734</v>
      </c>
      <c r="G5743" s="18">
        <v>7.2</v>
      </c>
      <c r="H5743" s="19">
        <v>159000</v>
      </c>
      <c r="I5743" s="18" t="s">
        <v>3489</v>
      </c>
      <c r="J5743" s="18" t="s">
        <v>12184</v>
      </c>
      <c r="K5743" s="18" t="s">
        <v>9007</v>
      </c>
      <c r="L5743" s="18" t="s">
        <v>457</v>
      </c>
      <c r="M5743" s="20">
        <v>45000000</v>
      </c>
      <c r="N5743" s="20">
        <v>60331447</v>
      </c>
      <c r="O5743" s="21">
        <f t="shared" si="267"/>
        <v>84286987.165978909</v>
      </c>
      <c r="P5743" s="22">
        <f t="shared" si="268"/>
        <v>134.06988222222222</v>
      </c>
      <c r="Q5743" s="20">
        <f t="shared" si="269"/>
        <v>27662286.565795507</v>
      </c>
      <c r="R5743" s="18" t="s">
        <v>12380</v>
      </c>
      <c r="S5743" s="18">
        <v>128</v>
      </c>
    </row>
    <row r="5744" spans="1:19" x14ac:dyDescent="0.25">
      <c r="A5744" s="18" t="s">
        <v>16832</v>
      </c>
      <c r="B5744" s="18" t="s">
        <v>2004</v>
      </c>
      <c r="C5744" s="18" t="s">
        <v>38</v>
      </c>
      <c r="D5744" s="18">
        <v>2010</v>
      </c>
      <c r="E5744" s="18">
        <f>VLOOKUP(D5744,'cpi roi'!A:C,2,FALSE)</f>
        <v>218.1</v>
      </c>
      <c r="F5744" s="18" t="s">
        <v>16462</v>
      </c>
      <c r="G5744" s="18">
        <v>4.4000000000000004</v>
      </c>
      <c r="H5744" s="19">
        <v>88000</v>
      </c>
      <c r="I5744" s="18" t="s">
        <v>15135</v>
      </c>
      <c r="J5744" s="18" t="s">
        <v>16833</v>
      </c>
      <c r="K5744" s="18" t="s">
        <v>16834</v>
      </c>
      <c r="L5744" s="18" t="s">
        <v>34</v>
      </c>
      <c r="M5744" s="20">
        <v>10000000</v>
      </c>
      <c r="N5744" s="20">
        <v>66984887</v>
      </c>
      <c r="O5744" s="21">
        <f t="shared" si="267"/>
        <v>93582279.087116003</v>
      </c>
      <c r="P5744" s="22">
        <f t="shared" si="268"/>
        <v>669.84887000000003</v>
      </c>
      <c r="Q5744" s="20">
        <f t="shared" si="269"/>
        <v>30712923.888124712</v>
      </c>
      <c r="R5744" s="18" t="s">
        <v>13657</v>
      </c>
      <c r="S5744" s="18">
        <v>92</v>
      </c>
    </row>
    <row r="5745" spans="1:19" x14ac:dyDescent="0.25">
      <c r="A5745" s="18" t="s">
        <v>16835</v>
      </c>
      <c r="B5745" s="18" t="s">
        <v>452</v>
      </c>
      <c r="C5745" s="18" t="s">
        <v>21</v>
      </c>
      <c r="D5745" s="18">
        <v>2010</v>
      </c>
      <c r="E5745" s="18">
        <f>VLOOKUP(D5745,'cpi roi'!A:C,2,FALSE)</f>
        <v>218.1</v>
      </c>
      <c r="F5745" s="18" t="s">
        <v>16836</v>
      </c>
      <c r="G5745" s="18">
        <v>6.7</v>
      </c>
      <c r="H5745" s="19">
        <v>15000</v>
      </c>
      <c r="I5745" s="18" t="s">
        <v>16837</v>
      </c>
      <c r="J5745" s="18" t="s">
        <v>16838</v>
      </c>
      <c r="K5745" s="18" t="s">
        <v>16839</v>
      </c>
      <c r="L5745" s="18" t="s">
        <v>13182</v>
      </c>
      <c r="M5745" s="20">
        <v>0</v>
      </c>
      <c r="N5745" s="20">
        <v>1214424</v>
      </c>
      <c r="O5745" s="21">
        <f t="shared" si="267"/>
        <v>1696629.9532324621</v>
      </c>
      <c r="P5745" s="22">
        <f t="shared" si="268"/>
        <v>0</v>
      </c>
      <c r="Q5745" s="20">
        <f t="shared" si="269"/>
        <v>556819.80742778536</v>
      </c>
      <c r="R5745" s="18" t="s">
        <v>16840</v>
      </c>
      <c r="S5745" s="18">
        <v>114</v>
      </c>
    </row>
    <row r="5746" spans="1:19" x14ac:dyDescent="0.25">
      <c r="A5746" s="18" t="s">
        <v>16841</v>
      </c>
      <c r="B5746" s="18" t="s">
        <v>20</v>
      </c>
      <c r="C5746" s="18" t="s">
        <v>38</v>
      </c>
      <c r="D5746" s="18">
        <v>2010</v>
      </c>
      <c r="E5746" s="18">
        <f>VLOOKUP(D5746,'cpi roi'!A:C,2,FALSE)</f>
        <v>218.1</v>
      </c>
      <c r="F5746" s="18" t="s">
        <v>16842</v>
      </c>
      <c r="G5746" s="18">
        <v>6.6</v>
      </c>
      <c r="H5746" s="19">
        <v>91000</v>
      </c>
      <c r="I5746" s="18" t="s">
        <v>5019</v>
      </c>
      <c r="J5746" s="18" t="s">
        <v>14032</v>
      </c>
      <c r="K5746" s="18" t="s">
        <v>540</v>
      </c>
      <c r="L5746" s="18" t="s">
        <v>26</v>
      </c>
      <c r="M5746" s="20">
        <v>80000000</v>
      </c>
      <c r="N5746" s="20">
        <v>81126522</v>
      </c>
      <c r="O5746" s="21">
        <f t="shared" si="267"/>
        <v>113339070.39614855</v>
      </c>
      <c r="P5746" s="22">
        <f t="shared" si="268"/>
        <v>101.4081525</v>
      </c>
      <c r="Q5746" s="20">
        <f t="shared" si="269"/>
        <v>37196938.101788171</v>
      </c>
      <c r="R5746" s="18" t="s">
        <v>27</v>
      </c>
      <c r="S5746" s="18">
        <v>117</v>
      </c>
    </row>
    <row r="5747" spans="1:19" x14ac:dyDescent="0.25">
      <c r="A5747" s="18" t="s">
        <v>16843</v>
      </c>
      <c r="B5747" s="18" t="s">
        <v>20</v>
      </c>
      <c r="C5747" s="18" t="s">
        <v>38</v>
      </c>
      <c r="D5747" s="18">
        <v>2010</v>
      </c>
      <c r="E5747" s="18">
        <f>VLOOKUP(D5747,'cpi roi'!A:C,2,FALSE)</f>
        <v>218.1</v>
      </c>
      <c r="F5747" s="18" t="s">
        <v>16844</v>
      </c>
      <c r="G5747" s="18">
        <v>7.8</v>
      </c>
      <c r="H5747" s="19">
        <v>65000</v>
      </c>
      <c r="I5747" s="18" t="s">
        <v>16845</v>
      </c>
      <c r="J5747" s="18" t="s">
        <v>16845</v>
      </c>
      <c r="K5747" s="18" t="s">
        <v>16846</v>
      </c>
      <c r="L5747" s="18" t="s">
        <v>925</v>
      </c>
      <c r="M5747" s="20">
        <v>0</v>
      </c>
      <c r="N5747" s="20">
        <v>44723232</v>
      </c>
      <c r="O5747" s="21">
        <f t="shared" si="267"/>
        <v>62481287.438789546</v>
      </c>
      <c r="P5747" s="22">
        <f t="shared" si="268"/>
        <v>0</v>
      </c>
      <c r="Q5747" s="20">
        <f t="shared" si="269"/>
        <v>20505837.689133424</v>
      </c>
      <c r="R5747" s="18" t="s">
        <v>16847</v>
      </c>
      <c r="S5747" s="18">
        <v>119</v>
      </c>
    </row>
    <row r="5748" spans="1:19" x14ac:dyDescent="0.25">
      <c r="A5748" s="18" t="s">
        <v>16848</v>
      </c>
      <c r="B5748" s="18" t="s">
        <v>341</v>
      </c>
      <c r="C5748" s="18" t="s">
        <v>45</v>
      </c>
      <c r="D5748" s="18">
        <v>2010</v>
      </c>
      <c r="E5748" s="18">
        <f>VLOOKUP(D5748,'cpi roi'!A:C,2,FALSE)</f>
        <v>218.1</v>
      </c>
      <c r="F5748" s="18" t="s">
        <v>16434</v>
      </c>
      <c r="G5748" s="18">
        <v>6.5</v>
      </c>
      <c r="H5748" s="19">
        <v>18000</v>
      </c>
      <c r="I5748" s="18" t="s">
        <v>14654</v>
      </c>
      <c r="J5748" s="18" t="s">
        <v>3609</v>
      </c>
      <c r="K5748" s="18" t="s">
        <v>16849</v>
      </c>
      <c r="L5748" s="18" t="s">
        <v>34</v>
      </c>
      <c r="M5748" s="20">
        <v>15000000</v>
      </c>
      <c r="N5748" s="20">
        <v>27293743</v>
      </c>
      <c r="O5748" s="21">
        <f t="shared" si="267"/>
        <v>38131148.519486472</v>
      </c>
      <c r="P5748" s="22">
        <f t="shared" si="268"/>
        <v>181.95828666666668</v>
      </c>
      <c r="Q5748" s="20">
        <f t="shared" si="269"/>
        <v>12514325.080238422</v>
      </c>
      <c r="R5748" s="18" t="s">
        <v>9112</v>
      </c>
      <c r="S5748" s="18">
        <v>103</v>
      </c>
    </row>
    <row r="5749" spans="1:19" x14ac:dyDescent="0.25">
      <c r="A5749" s="18" t="s">
        <v>16850</v>
      </c>
      <c r="B5749" s="18" t="s">
        <v>2004</v>
      </c>
      <c r="C5749" s="18" t="s">
        <v>21</v>
      </c>
      <c r="D5749" s="18">
        <v>2010</v>
      </c>
      <c r="E5749" s="18">
        <f>VLOOKUP(D5749,'cpi roi'!A:C,2,FALSE)</f>
        <v>218.1</v>
      </c>
      <c r="F5749" s="18" t="s">
        <v>16851</v>
      </c>
      <c r="G5749" s="18">
        <v>7</v>
      </c>
      <c r="H5749" s="19">
        <v>71000</v>
      </c>
      <c r="I5749" s="18" t="s">
        <v>16852</v>
      </c>
      <c r="J5749" s="18" t="s">
        <v>16852</v>
      </c>
      <c r="K5749" s="18" t="s">
        <v>16853</v>
      </c>
      <c r="L5749" s="18" t="s">
        <v>9885</v>
      </c>
      <c r="M5749" s="20">
        <v>0</v>
      </c>
      <c r="N5749" s="20">
        <v>5341098</v>
      </c>
      <c r="O5749" s="21">
        <f t="shared" si="267"/>
        <v>7461864.1017881706</v>
      </c>
      <c r="P5749" s="22">
        <f t="shared" si="268"/>
        <v>0</v>
      </c>
      <c r="Q5749" s="20">
        <f t="shared" si="269"/>
        <v>2448921.5955983493</v>
      </c>
      <c r="R5749" s="18" t="s">
        <v>16854</v>
      </c>
      <c r="S5749" s="18">
        <v>103</v>
      </c>
    </row>
    <row r="5750" spans="1:19" x14ac:dyDescent="0.25">
      <c r="A5750" s="18" t="s">
        <v>16855</v>
      </c>
      <c r="B5750" s="18" t="s">
        <v>2004</v>
      </c>
      <c r="C5750" s="18" t="s">
        <v>45</v>
      </c>
      <c r="D5750" s="18">
        <v>2010</v>
      </c>
      <c r="E5750" s="18">
        <f>VLOOKUP(D5750,'cpi roi'!A:C,2,FALSE)</f>
        <v>218.1</v>
      </c>
      <c r="F5750" s="18" t="s">
        <v>16660</v>
      </c>
      <c r="G5750" s="18">
        <v>5.7</v>
      </c>
      <c r="H5750" s="19">
        <v>116000</v>
      </c>
      <c r="I5750" s="18" t="s">
        <v>1236</v>
      </c>
      <c r="J5750" s="18" t="s">
        <v>16856</v>
      </c>
      <c r="K5750" s="18" t="s">
        <v>6288</v>
      </c>
      <c r="L5750" s="18" t="s">
        <v>34</v>
      </c>
      <c r="M5750" s="20">
        <v>52000000</v>
      </c>
      <c r="N5750" s="20">
        <v>216485654</v>
      </c>
      <c r="O5750" s="21">
        <f t="shared" si="267"/>
        <v>302444652.79138011</v>
      </c>
      <c r="P5750" s="22">
        <f t="shared" si="268"/>
        <v>416.31856538461534</v>
      </c>
      <c r="Q5750" s="20">
        <f t="shared" si="269"/>
        <v>99259813.846859232</v>
      </c>
      <c r="R5750" s="18" t="s">
        <v>2031</v>
      </c>
      <c r="S5750" s="18">
        <v>125</v>
      </c>
    </row>
    <row r="5751" spans="1:19" x14ac:dyDescent="0.25">
      <c r="A5751" s="18" t="s">
        <v>16857</v>
      </c>
      <c r="B5751" s="18" t="s">
        <v>37</v>
      </c>
      <c r="C5751" s="18" t="s">
        <v>29</v>
      </c>
      <c r="D5751" s="18">
        <v>2010</v>
      </c>
      <c r="E5751" s="18">
        <f>VLOOKUP(D5751,'cpi roi'!A:C,2,FALSE)</f>
        <v>218.1</v>
      </c>
      <c r="F5751" s="18" t="s">
        <v>16469</v>
      </c>
      <c r="G5751" s="18">
        <v>6.5</v>
      </c>
      <c r="H5751" s="19">
        <v>95000</v>
      </c>
      <c r="I5751" s="18" t="s">
        <v>13545</v>
      </c>
      <c r="J5751" s="18" t="s">
        <v>16858</v>
      </c>
      <c r="K5751" s="18" t="s">
        <v>16859</v>
      </c>
      <c r="L5751" s="18" t="s">
        <v>34</v>
      </c>
      <c r="M5751" s="20">
        <v>30000000</v>
      </c>
      <c r="N5751" s="20">
        <v>79628830</v>
      </c>
      <c r="O5751" s="21">
        <f t="shared" si="267"/>
        <v>111246696.47409445</v>
      </c>
      <c r="P5751" s="22">
        <f t="shared" si="268"/>
        <v>265.42943333333335</v>
      </c>
      <c r="Q5751" s="20">
        <f t="shared" si="269"/>
        <v>36510238.42274186</v>
      </c>
      <c r="R5751" s="18" t="s">
        <v>10085</v>
      </c>
      <c r="S5751" s="18">
        <v>105</v>
      </c>
    </row>
    <row r="5752" spans="1:19" x14ac:dyDescent="0.25">
      <c r="A5752" s="18" t="s">
        <v>16860</v>
      </c>
      <c r="B5752" s="18" t="s">
        <v>2004</v>
      </c>
      <c r="C5752" s="18" t="s">
        <v>21</v>
      </c>
      <c r="D5752" s="18">
        <v>2010</v>
      </c>
      <c r="E5752" s="18">
        <f>VLOOKUP(D5752,'cpi roi'!A:C,2,FALSE)</f>
        <v>218.1</v>
      </c>
      <c r="F5752" s="18" t="s">
        <v>16266</v>
      </c>
      <c r="G5752" s="18">
        <v>6.3</v>
      </c>
      <c r="H5752" s="19">
        <v>142000</v>
      </c>
      <c r="I5752" s="18" t="s">
        <v>2882</v>
      </c>
      <c r="J5752" s="18" t="s">
        <v>14809</v>
      </c>
      <c r="K5752" s="18" t="s">
        <v>14627</v>
      </c>
      <c r="L5752" s="18" t="s">
        <v>34</v>
      </c>
      <c r="M5752" s="20">
        <v>25000000</v>
      </c>
      <c r="N5752" s="20">
        <v>114984666</v>
      </c>
      <c r="O5752" s="21">
        <f t="shared" si="267"/>
        <v>160641117.51581842</v>
      </c>
      <c r="P5752" s="22">
        <f t="shared" si="268"/>
        <v>459.93866399999996</v>
      </c>
      <c r="Q5752" s="20">
        <f t="shared" si="269"/>
        <v>52721075.653370015</v>
      </c>
      <c r="R5752" s="18" t="s">
        <v>10878</v>
      </c>
      <c r="S5752" s="18">
        <v>108</v>
      </c>
    </row>
    <row r="5753" spans="1:19" x14ac:dyDescent="0.25">
      <c r="A5753" s="18" t="s">
        <v>16861</v>
      </c>
      <c r="B5753" s="18" t="s">
        <v>20</v>
      </c>
      <c r="C5753" s="18" t="s">
        <v>45</v>
      </c>
      <c r="D5753" s="18">
        <v>2010</v>
      </c>
      <c r="E5753" s="18">
        <f>VLOOKUP(D5753,'cpi roi'!A:C,2,FALSE)</f>
        <v>218.1</v>
      </c>
      <c r="F5753" s="18" t="s">
        <v>16332</v>
      </c>
      <c r="G5753" s="18">
        <v>6.3</v>
      </c>
      <c r="H5753" s="19">
        <v>172000</v>
      </c>
      <c r="I5753" s="18" t="s">
        <v>15576</v>
      </c>
      <c r="J5753" s="18" t="s">
        <v>15576</v>
      </c>
      <c r="K5753" s="18" t="s">
        <v>16862</v>
      </c>
      <c r="L5753" s="18" t="s">
        <v>34</v>
      </c>
      <c r="M5753" s="20">
        <v>40000000</v>
      </c>
      <c r="N5753" s="20">
        <v>91720255</v>
      </c>
      <c r="O5753" s="21">
        <f t="shared" si="267"/>
        <v>128139209.98853737</v>
      </c>
      <c r="P5753" s="22">
        <f t="shared" si="268"/>
        <v>229.30063749999999</v>
      </c>
      <c r="Q5753" s="20">
        <f t="shared" si="269"/>
        <v>42054220.541036218</v>
      </c>
      <c r="R5753" s="18" t="s">
        <v>65</v>
      </c>
      <c r="S5753" s="18">
        <v>109</v>
      </c>
    </row>
    <row r="5754" spans="1:19" x14ac:dyDescent="0.25">
      <c r="A5754" s="18" t="s">
        <v>16863</v>
      </c>
      <c r="B5754" s="18" t="s">
        <v>2004</v>
      </c>
      <c r="C5754" s="18" t="s">
        <v>45</v>
      </c>
      <c r="D5754" s="18">
        <v>2010</v>
      </c>
      <c r="E5754" s="18">
        <f>VLOOKUP(D5754,'cpi roi'!A:C,2,FALSE)</f>
        <v>218.1</v>
      </c>
      <c r="F5754" s="18" t="s">
        <v>16721</v>
      </c>
      <c r="G5754" s="18">
        <v>5.9</v>
      </c>
      <c r="H5754" s="19">
        <v>103000</v>
      </c>
      <c r="I5754" s="18" t="s">
        <v>9525</v>
      </c>
      <c r="J5754" s="18" t="s">
        <v>16864</v>
      </c>
      <c r="K5754" s="18" t="s">
        <v>13997</v>
      </c>
      <c r="L5754" s="18" t="s">
        <v>34</v>
      </c>
      <c r="M5754" s="20">
        <v>69000000</v>
      </c>
      <c r="N5754" s="20">
        <v>86855739</v>
      </c>
      <c r="O5754" s="21">
        <f t="shared" si="267"/>
        <v>121343162.18844567</v>
      </c>
      <c r="P5754" s="22">
        <f t="shared" si="268"/>
        <v>125.87788260869566</v>
      </c>
      <c r="Q5754" s="20">
        <f t="shared" si="269"/>
        <v>39823814.305364512</v>
      </c>
      <c r="R5754" s="18" t="s">
        <v>48</v>
      </c>
      <c r="S5754" s="18">
        <v>114</v>
      </c>
    </row>
    <row r="5755" spans="1:19" x14ac:dyDescent="0.25">
      <c r="A5755" s="18" t="s">
        <v>16865</v>
      </c>
      <c r="B5755" s="18" t="s">
        <v>2004</v>
      </c>
      <c r="C5755" s="18" t="s">
        <v>45</v>
      </c>
      <c r="D5755" s="18">
        <v>2010</v>
      </c>
      <c r="E5755" s="18">
        <f>VLOOKUP(D5755,'cpi roi'!A:C,2,FALSE)</f>
        <v>218.1</v>
      </c>
      <c r="F5755" s="18" t="s">
        <v>16603</v>
      </c>
      <c r="G5755" s="18">
        <v>5.4</v>
      </c>
      <c r="H5755" s="19">
        <v>48000</v>
      </c>
      <c r="I5755" s="18" t="s">
        <v>1547</v>
      </c>
      <c r="J5755" s="18" t="s">
        <v>1547</v>
      </c>
      <c r="K5755" s="18" t="s">
        <v>7783</v>
      </c>
      <c r="L5755" s="18" t="s">
        <v>34</v>
      </c>
      <c r="M5755" s="20">
        <v>120000000</v>
      </c>
      <c r="N5755" s="20">
        <v>48668907</v>
      </c>
      <c r="O5755" s="21">
        <f t="shared" si="267"/>
        <v>67993654.116918847</v>
      </c>
      <c r="P5755" s="22">
        <f t="shared" si="268"/>
        <v>40.557422500000001</v>
      </c>
      <c r="Q5755" s="20">
        <f t="shared" si="269"/>
        <v>22314950.481430534</v>
      </c>
      <c r="R5755" s="18" t="s">
        <v>35</v>
      </c>
      <c r="S5755" s="18">
        <v>121</v>
      </c>
    </row>
    <row r="5756" spans="1:19" x14ac:dyDescent="0.25">
      <c r="A5756" s="18" t="s">
        <v>16866</v>
      </c>
      <c r="B5756" s="18" t="s">
        <v>341</v>
      </c>
      <c r="C5756" s="18" t="s">
        <v>394</v>
      </c>
      <c r="D5756" s="18">
        <v>2010</v>
      </c>
      <c r="E5756" s="18">
        <f>VLOOKUP(D5756,'cpi roi'!A:C,2,FALSE)</f>
        <v>218.1</v>
      </c>
      <c r="F5756" s="18" t="s">
        <v>16867</v>
      </c>
      <c r="G5756" s="18">
        <v>7.6</v>
      </c>
      <c r="H5756" s="19">
        <v>85000</v>
      </c>
      <c r="I5756" s="18" t="s">
        <v>16868</v>
      </c>
      <c r="J5756" s="18" t="s">
        <v>9712</v>
      </c>
      <c r="K5756" s="18" t="s">
        <v>16869</v>
      </c>
      <c r="L5756" s="18" t="s">
        <v>2113</v>
      </c>
      <c r="M5756" s="20">
        <v>23000000</v>
      </c>
      <c r="N5756" s="20">
        <v>149411550</v>
      </c>
      <c r="O5756" s="21">
        <f t="shared" si="267"/>
        <v>208737731.7056396</v>
      </c>
      <c r="P5756" s="22">
        <f t="shared" si="268"/>
        <v>649.61543478260865</v>
      </c>
      <c r="Q5756" s="20">
        <f t="shared" si="269"/>
        <v>68505983.493810177</v>
      </c>
      <c r="R5756" s="18" t="s">
        <v>15699</v>
      </c>
      <c r="S5756" s="18">
        <v>94</v>
      </c>
    </row>
    <row r="5757" spans="1:19" x14ac:dyDescent="0.25">
      <c r="A5757" s="18" t="s">
        <v>16870</v>
      </c>
      <c r="B5757" s="18" t="s">
        <v>37</v>
      </c>
      <c r="C5757" s="18" t="s">
        <v>29</v>
      </c>
      <c r="D5757" s="18">
        <v>2010</v>
      </c>
      <c r="E5757" s="18">
        <f>VLOOKUP(D5757,'cpi roi'!A:C,2,FALSE)</f>
        <v>218.1</v>
      </c>
      <c r="F5757" s="18" t="s">
        <v>16699</v>
      </c>
      <c r="G5757" s="18">
        <v>4.9000000000000004</v>
      </c>
      <c r="H5757" s="19">
        <v>67000</v>
      </c>
      <c r="I5757" s="18" t="s">
        <v>16195</v>
      </c>
      <c r="J5757" s="18" t="s">
        <v>16483</v>
      </c>
      <c r="K5757" s="18" t="s">
        <v>11920</v>
      </c>
      <c r="L5757" s="18" t="s">
        <v>34</v>
      </c>
      <c r="M5757" s="20">
        <v>112000000</v>
      </c>
      <c r="N5757" s="20">
        <v>237382724</v>
      </c>
      <c r="O5757" s="21">
        <f t="shared" si="267"/>
        <v>331639229.72397983</v>
      </c>
      <c r="P5757" s="22">
        <f t="shared" si="268"/>
        <v>211.94886071428573</v>
      </c>
      <c r="Q5757" s="20">
        <f t="shared" si="269"/>
        <v>108841230.62815222</v>
      </c>
      <c r="R5757" s="18" t="s">
        <v>184</v>
      </c>
      <c r="S5757" s="18">
        <v>85</v>
      </c>
    </row>
    <row r="5758" spans="1:19" x14ac:dyDescent="0.25">
      <c r="A5758" s="18" t="s">
        <v>16871</v>
      </c>
      <c r="B5758" s="18" t="s">
        <v>20</v>
      </c>
      <c r="C5758" s="18" t="s">
        <v>45</v>
      </c>
      <c r="D5758" s="18">
        <v>2010</v>
      </c>
      <c r="E5758" s="18">
        <f>VLOOKUP(D5758,'cpi roi'!A:C,2,FALSE)</f>
        <v>218.1</v>
      </c>
      <c r="F5758" s="18" t="s">
        <v>16872</v>
      </c>
      <c r="G5758" s="18">
        <v>7.3</v>
      </c>
      <c r="H5758" s="19">
        <v>87000</v>
      </c>
      <c r="I5758" s="18" t="s">
        <v>16873</v>
      </c>
      <c r="J5758" s="18" t="s">
        <v>16873</v>
      </c>
      <c r="K5758" s="18" t="s">
        <v>16874</v>
      </c>
      <c r="L5758" s="18" t="s">
        <v>26</v>
      </c>
      <c r="M5758" s="20">
        <v>0</v>
      </c>
      <c r="N5758" s="20">
        <v>3875173</v>
      </c>
      <c r="O5758" s="21">
        <f t="shared" si="267"/>
        <v>5413870.7615772579</v>
      </c>
      <c r="P5758" s="22">
        <f t="shared" si="268"/>
        <v>0</v>
      </c>
      <c r="Q5758" s="20">
        <f t="shared" si="269"/>
        <v>1776787.2535534159</v>
      </c>
      <c r="R5758" s="18" t="s">
        <v>13871</v>
      </c>
      <c r="S5758" s="18">
        <v>97</v>
      </c>
    </row>
    <row r="5759" spans="1:19" x14ac:dyDescent="0.25">
      <c r="A5759" s="18" t="s">
        <v>16875</v>
      </c>
      <c r="B5759" s="18" t="s">
        <v>37</v>
      </c>
      <c r="C5759" s="18" t="s">
        <v>45</v>
      </c>
      <c r="D5759" s="18">
        <v>2010</v>
      </c>
      <c r="E5759" s="18">
        <f>VLOOKUP(D5759,'cpi roi'!A:C,2,FALSE)</f>
        <v>218.1</v>
      </c>
      <c r="F5759" s="18" t="s">
        <v>16746</v>
      </c>
      <c r="G5759" s="18">
        <v>5</v>
      </c>
      <c r="H5759" s="19">
        <v>44000</v>
      </c>
      <c r="I5759" s="18" t="s">
        <v>12770</v>
      </c>
      <c r="J5759" s="18" t="s">
        <v>1140</v>
      </c>
      <c r="K5759" s="18" t="s">
        <v>12472</v>
      </c>
      <c r="L5759" s="18" t="s">
        <v>34</v>
      </c>
      <c r="M5759" s="20">
        <v>48000000</v>
      </c>
      <c r="N5759" s="20">
        <v>112462508</v>
      </c>
      <c r="O5759" s="21">
        <f t="shared" si="267"/>
        <v>157117497.42136633</v>
      </c>
      <c r="P5759" s="22">
        <f t="shared" si="268"/>
        <v>234.29689166666665</v>
      </c>
      <c r="Q5759" s="20">
        <f t="shared" si="269"/>
        <v>51564652.911508478</v>
      </c>
      <c r="R5759" s="18" t="s">
        <v>184</v>
      </c>
      <c r="S5759" s="18">
        <v>101</v>
      </c>
    </row>
    <row r="5760" spans="1:19" x14ac:dyDescent="0.25">
      <c r="A5760" s="18" t="s">
        <v>16876</v>
      </c>
      <c r="B5760" s="18" t="s">
        <v>2004</v>
      </c>
      <c r="C5760" s="18" t="s">
        <v>45</v>
      </c>
      <c r="D5760" s="18">
        <v>2010</v>
      </c>
      <c r="E5760" s="18">
        <f>VLOOKUP(D5760,'cpi roi'!A:C,2,FALSE)</f>
        <v>218.1</v>
      </c>
      <c r="F5760" s="18" t="s">
        <v>16674</v>
      </c>
      <c r="G5760" s="18">
        <v>6.1</v>
      </c>
      <c r="H5760" s="19">
        <v>100000</v>
      </c>
      <c r="I5760" s="18" t="s">
        <v>15116</v>
      </c>
      <c r="J5760" s="18" t="s">
        <v>10691</v>
      </c>
      <c r="K5760" s="18" t="s">
        <v>9781</v>
      </c>
      <c r="L5760" s="18" t="s">
        <v>34</v>
      </c>
      <c r="M5760" s="20">
        <v>19000000</v>
      </c>
      <c r="N5760" s="20">
        <v>49843011</v>
      </c>
      <c r="O5760" s="21">
        <f t="shared" si="267"/>
        <v>69633954.386519939</v>
      </c>
      <c r="P5760" s="22">
        <f t="shared" si="268"/>
        <v>262.3316368421053</v>
      </c>
      <c r="Q5760" s="20">
        <f t="shared" si="269"/>
        <v>22853283.356258597</v>
      </c>
      <c r="R5760" s="18" t="s">
        <v>15397</v>
      </c>
      <c r="S5760" s="18">
        <v>101</v>
      </c>
    </row>
    <row r="5761" spans="1:19" x14ac:dyDescent="0.25">
      <c r="A5761" s="18" t="s">
        <v>14624</v>
      </c>
      <c r="B5761" s="18" t="s">
        <v>2004</v>
      </c>
      <c r="C5761" s="18" t="s">
        <v>21</v>
      </c>
      <c r="D5761" s="18">
        <v>2010</v>
      </c>
      <c r="E5761" s="18">
        <f>VLOOKUP(D5761,'cpi roi'!A:C,2,FALSE)</f>
        <v>218.1</v>
      </c>
      <c r="F5761" s="18" t="s">
        <v>16444</v>
      </c>
      <c r="G5761" s="18">
        <v>6.2</v>
      </c>
      <c r="H5761" s="19">
        <v>56000</v>
      </c>
      <c r="I5761" s="18" t="s">
        <v>15753</v>
      </c>
      <c r="J5761" s="18" t="s">
        <v>16877</v>
      </c>
      <c r="K5761" s="18" t="s">
        <v>16878</v>
      </c>
      <c r="L5761" s="18" t="s">
        <v>34</v>
      </c>
      <c r="M5761" s="20">
        <v>30000000</v>
      </c>
      <c r="N5761" s="20">
        <v>159291809</v>
      </c>
      <c r="O5761" s="21">
        <f t="shared" si="267"/>
        <v>222541101.34021091</v>
      </c>
      <c r="P5761" s="22">
        <f t="shared" si="268"/>
        <v>530.97269666666671</v>
      </c>
      <c r="Q5761" s="20">
        <f t="shared" si="269"/>
        <v>73036134.342044935</v>
      </c>
      <c r="R5761" s="18" t="s">
        <v>10085</v>
      </c>
      <c r="S5761" s="18">
        <v>107</v>
      </c>
    </row>
    <row r="5762" spans="1:19" x14ac:dyDescent="0.25">
      <c r="A5762" s="18" t="s">
        <v>16879</v>
      </c>
      <c r="B5762" s="18" t="s">
        <v>2004</v>
      </c>
      <c r="C5762" s="18" t="s">
        <v>45</v>
      </c>
      <c r="D5762" s="18">
        <v>2010</v>
      </c>
      <c r="E5762" s="18">
        <f>VLOOKUP(D5762,'cpi roi'!A:C,2,FALSE)</f>
        <v>218.1</v>
      </c>
      <c r="F5762" s="18" t="s">
        <v>16880</v>
      </c>
      <c r="G5762" s="18">
        <v>7.4</v>
      </c>
      <c r="H5762" s="19">
        <v>31000</v>
      </c>
      <c r="I5762" s="18" t="s">
        <v>2581</v>
      </c>
      <c r="J5762" s="18" t="s">
        <v>2581</v>
      </c>
      <c r="K5762" s="18" t="s">
        <v>1941</v>
      </c>
      <c r="L5762" s="18" t="s">
        <v>1116</v>
      </c>
      <c r="M5762" s="20">
        <v>0</v>
      </c>
      <c r="N5762" s="20">
        <v>13348704</v>
      </c>
      <c r="O5762" s="21">
        <f t="shared" si="267"/>
        <v>18649014.712517194</v>
      </c>
      <c r="P5762" s="22">
        <f t="shared" si="268"/>
        <v>0</v>
      </c>
      <c r="Q5762" s="20">
        <f t="shared" si="269"/>
        <v>6120451.1691884454</v>
      </c>
      <c r="R5762" s="18" t="s">
        <v>16881</v>
      </c>
      <c r="S5762" s="18">
        <v>123</v>
      </c>
    </row>
    <row r="5763" spans="1:19" x14ac:dyDescent="0.25">
      <c r="A5763" s="18" t="s">
        <v>16882</v>
      </c>
      <c r="B5763" s="18" t="s">
        <v>20</v>
      </c>
      <c r="C5763" s="18" t="s">
        <v>45</v>
      </c>
      <c r="D5763" s="18">
        <v>2010</v>
      </c>
      <c r="E5763" s="18">
        <f>VLOOKUP(D5763,'cpi roi'!A:C,2,FALSE)</f>
        <v>218.1</v>
      </c>
      <c r="F5763" s="18" t="s">
        <v>16883</v>
      </c>
      <c r="G5763" s="18">
        <v>5.0999999999999996</v>
      </c>
      <c r="H5763" s="19">
        <v>7000</v>
      </c>
      <c r="I5763" s="18" t="s">
        <v>13174</v>
      </c>
      <c r="J5763" s="18" t="s">
        <v>13174</v>
      </c>
      <c r="K5763" s="18" t="s">
        <v>12130</v>
      </c>
      <c r="L5763" s="18" t="s">
        <v>34</v>
      </c>
      <c r="M5763" s="20">
        <v>0</v>
      </c>
      <c r="N5763" s="20">
        <v>11514</v>
      </c>
      <c r="O5763" s="21">
        <f t="shared" ref="O5763:O5826" si="270">(304.7/E5763)*N5763</f>
        <v>16085.812929848693</v>
      </c>
      <c r="P5763" s="22">
        <f t="shared" ref="P5763:P5826" si="271">IFERROR(N5763/M5763, 0)*100</f>
        <v>0</v>
      </c>
      <c r="Q5763" s="20">
        <f t="shared" ref="Q5763:Q5826" si="272">N5763/(E5763/100)</f>
        <v>5279.2297111416783</v>
      </c>
      <c r="R5763" s="18" t="s">
        <v>16884</v>
      </c>
      <c r="S5763" s="18">
        <v>100</v>
      </c>
    </row>
    <row r="5764" spans="1:19" x14ac:dyDescent="0.25">
      <c r="A5764" s="18" t="s">
        <v>16885</v>
      </c>
      <c r="B5764" s="18" t="s">
        <v>20</v>
      </c>
      <c r="C5764" s="18" t="s">
        <v>38</v>
      </c>
      <c r="D5764" s="18">
        <v>2010</v>
      </c>
      <c r="E5764" s="18">
        <f>VLOOKUP(D5764,'cpi roi'!A:C,2,FALSE)</f>
        <v>218.1</v>
      </c>
      <c r="F5764" s="18" t="s">
        <v>16886</v>
      </c>
      <c r="G5764" s="18">
        <v>6.4</v>
      </c>
      <c r="H5764" s="19">
        <v>45000</v>
      </c>
      <c r="I5764" s="18" t="s">
        <v>14984</v>
      </c>
      <c r="J5764" s="18" t="s">
        <v>16887</v>
      </c>
      <c r="K5764" s="18" t="s">
        <v>16888</v>
      </c>
      <c r="L5764" s="18" t="s">
        <v>5820</v>
      </c>
      <c r="M5764" s="20">
        <v>0</v>
      </c>
      <c r="N5764" s="20">
        <v>382879</v>
      </c>
      <c r="O5764" s="21">
        <f t="shared" si="270"/>
        <v>534907.06694176979</v>
      </c>
      <c r="P5764" s="22">
        <f t="shared" si="271"/>
        <v>0</v>
      </c>
      <c r="Q5764" s="20">
        <f t="shared" si="272"/>
        <v>175552.04034846401</v>
      </c>
      <c r="R5764" s="18" t="s">
        <v>16889</v>
      </c>
      <c r="S5764" s="18">
        <v>102</v>
      </c>
    </row>
    <row r="5765" spans="1:19" x14ac:dyDescent="0.25">
      <c r="A5765" s="18" t="s">
        <v>16890</v>
      </c>
      <c r="B5765" s="18" t="s">
        <v>452</v>
      </c>
      <c r="C5765" s="18" t="s">
        <v>21</v>
      </c>
      <c r="D5765" s="18">
        <v>2010</v>
      </c>
      <c r="E5765" s="18">
        <f>VLOOKUP(D5765,'cpi roi'!A:C,2,FALSE)</f>
        <v>218.1</v>
      </c>
      <c r="F5765" s="18" t="s">
        <v>16891</v>
      </c>
      <c r="G5765" s="18">
        <v>7.3</v>
      </c>
      <c r="H5765" s="19">
        <v>22000</v>
      </c>
      <c r="I5765" s="18" t="s">
        <v>5868</v>
      </c>
      <c r="J5765" s="18" t="s">
        <v>5868</v>
      </c>
      <c r="K5765" s="18" t="s">
        <v>6377</v>
      </c>
      <c r="L5765" s="18" t="s">
        <v>457</v>
      </c>
      <c r="M5765" s="20">
        <v>0</v>
      </c>
      <c r="N5765" s="20">
        <v>7736632</v>
      </c>
      <c r="O5765" s="21">
        <f t="shared" si="270"/>
        <v>10808582.165978909</v>
      </c>
      <c r="P5765" s="22">
        <f t="shared" si="271"/>
        <v>0</v>
      </c>
      <c r="Q5765" s="20">
        <f t="shared" si="272"/>
        <v>3547286.5657955064</v>
      </c>
      <c r="R5765" s="18" t="s">
        <v>6716</v>
      </c>
      <c r="S5765" s="18">
        <v>106</v>
      </c>
    </row>
    <row r="5766" spans="1:19" x14ac:dyDescent="0.25">
      <c r="A5766" s="18" t="s">
        <v>16892</v>
      </c>
      <c r="B5766" s="18" t="s">
        <v>2004</v>
      </c>
      <c r="C5766" s="18" t="s">
        <v>21</v>
      </c>
      <c r="D5766" s="18">
        <v>2010</v>
      </c>
      <c r="E5766" s="18">
        <f>VLOOKUP(D5766,'cpi roi'!A:C,2,FALSE)</f>
        <v>218.1</v>
      </c>
      <c r="F5766" s="18" t="s">
        <v>16893</v>
      </c>
      <c r="G5766" s="18">
        <v>6.2</v>
      </c>
      <c r="H5766" s="19">
        <v>100000</v>
      </c>
      <c r="I5766" s="18" t="s">
        <v>796</v>
      </c>
      <c r="J5766" s="18" t="s">
        <v>15529</v>
      </c>
      <c r="K5766" s="18" t="s">
        <v>12997</v>
      </c>
      <c r="L5766" s="18" t="s">
        <v>34</v>
      </c>
      <c r="M5766" s="20">
        <v>70000000</v>
      </c>
      <c r="N5766" s="20">
        <v>134748021</v>
      </c>
      <c r="O5766" s="21">
        <f t="shared" si="270"/>
        <v>188251820.25997248</v>
      </c>
      <c r="P5766" s="22">
        <f t="shared" si="271"/>
        <v>192.49717285714286</v>
      </c>
      <c r="Q5766" s="20">
        <f t="shared" si="272"/>
        <v>61782678.129298486</v>
      </c>
      <c r="R5766" s="18" t="s">
        <v>184</v>
      </c>
      <c r="S5766" s="18">
        <v>133</v>
      </c>
    </row>
    <row r="5767" spans="1:19" x14ac:dyDescent="0.25">
      <c r="A5767" s="18" t="s">
        <v>16894</v>
      </c>
      <c r="B5767" s="18" t="s">
        <v>37</v>
      </c>
      <c r="C5767" s="18" t="s">
        <v>21</v>
      </c>
      <c r="D5767" s="18">
        <v>2010</v>
      </c>
      <c r="E5767" s="18">
        <f>VLOOKUP(D5767,'cpi roi'!A:C,2,FALSE)</f>
        <v>218.1</v>
      </c>
      <c r="F5767" s="18" t="s">
        <v>16895</v>
      </c>
      <c r="G5767" s="18">
        <v>6</v>
      </c>
      <c r="H5767" s="19">
        <v>83000</v>
      </c>
      <c r="I5767" s="18" t="s">
        <v>16896</v>
      </c>
      <c r="J5767" s="18" t="s">
        <v>10893</v>
      </c>
      <c r="K5767" s="18" t="s">
        <v>16418</v>
      </c>
      <c r="L5767" s="18" t="s">
        <v>34</v>
      </c>
      <c r="M5767" s="20">
        <v>20000000</v>
      </c>
      <c r="N5767" s="20">
        <v>89137047</v>
      </c>
      <c r="O5767" s="21">
        <f t="shared" si="270"/>
        <v>124530299.04126547</v>
      </c>
      <c r="P5767" s="22">
        <f t="shared" si="271"/>
        <v>445.68523500000003</v>
      </c>
      <c r="Q5767" s="20">
        <f t="shared" si="272"/>
        <v>40869806.0522696</v>
      </c>
      <c r="R5767" s="18" t="s">
        <v>2097</v>
      </c>
      <c r="S5767" s="18">
        <v>107</v>
      </c>
    </row>
    <row r="5768" spans="1:19" x14ac:dyDescent="0.25">
      <c r="A5768" s="18" t="s">
        <v>16897</v>
      </c>
      <c r="B5768" s="18" t="s">
        <v>20</v>
      </c>
      <c r="C5768" s="18" t="s">
        <v>38</v>
      </c>
      <c r="D5768" s="18">
        <v>2010</v>
      </c>
      <c r="E5768" s="18">
        <f>VLOOKUP(D5768,'cpi roi'!A:C,2,FALSE)</f>
        <v>218.1</v>
      </c>
      <c r="F5768" s="18" t="s">
        <v>16795</v>
      </c>
      <c r="G5768" s="18">
        <v>5.6</v>
      </c>
      <c r="H5768" s="19">
        <v>86000</v>
      </c>
      <c r="I5768" s="18" t="s">
        <v>7973</v>
      </c>
      <c r="J5768" s="18" t="s">
        <v>16898</v>
      </c>
      <c r="K5768" s="18" t="s">
        <v>4462</v>
      </c>
      <c r="L5768" s="18" t="s">
        <v>34</v>
      </c>
      <c r="M5768" s="20">
        <v>30000000</v>
      </c>
      <c r="N5768" s="20">
        <v>55611001</v>
      </c>
      <c r="O5768" s="21">
        <f t="shared" si="270"/>
        <v>77692214.602017418</v>
      </c>
      <c r="P5768" s="22">
        <f t="shared" si="271"/>
        <v>185.37000333333333</v>
      </c>
      <c r="Q5768" s="20">
        <f t="shared" si="272"/>
        <v>25497937.184777625</v>
      </c>
      <c r="R5768" s="18" t="s">
        <v>27</v>
      </c>
      <c r="S5768" s="18">
        <v>107</v>
      </c>
    </row>
    <row r="5769" spans="1:19" x14ac:dyDescent="0.25">
      <c r="A5769" s="18" t="s">
        <v>16899</v>
      </c>
      <c r="B5769" s="18" t="s">
        <v>20</v>
      </c>
      <c r="C5769" s="18" t="s">
        <v>45</v>
      </c>
      <c r="D5769" s="18">
        <v>2010</v>
      </c>
      <c r="E5769" s="18">
        <f>VLOOKUP(D5769,'cpi roi'!A:C,2,FALSE)</f>
        <v>218.1</v>
      </c>
      <c r="F5769" s="18" t="s">
        <v>16900</v>
      </c>
      <c r="G5769" s="18">
        <v>5.8</v>
      </c>
      <c r="H5769" s="19">
        <v>35000</v>
      </c>
      <c r="I5769" s="18" t="s">
        <v>16901</v>
      </c>
      <c r="J5769" s="18" t="s">
        <v>16901</v>
      </c>
      <c r="K5769" s="18" t="s">
        <v>16902</v>
      </c>
      <c r="L5769" s="18" t="s">
        <v>457</v>
      </c>
      <c r="M5769" s="20">
        <v>500000</v>
      </c>
      <c r="N5769" s="20">
        <v>101729</v>
      </c>
      <c r="O5769" s="21">
        <f t="shared" si="270"/>
        <v>142122.08298945439</v>
      </c>
      <c r="P5769" s="22">
        <f t="shared" si="271"/>
        <v>20.345800000000001</v>
      </c>
      <c r="Q5769" s="20">
        <f t="shared" si="272"/>
        <v>46643.282897753321</v>
      </c>
      <c r="R5769" s="18" t="s">
        <v>16903</v>
      </c>
      <c r="S5769" s="18">
        <v>82</v>
      </c>
    </row>
    <row r="5770" spans="1:19" x14ac:dyDescent="0.25">
      <c r="A5770" s="18" t="s">
        <v>16904</v>
      </c>
      <c r="B5770" s="18" t="s">
        <v>20</v>
      </c>
      <c r="C5770" s="18" t="s">
        <v>21</v>
      </c>
      <c r="D5770" s="18">
        <v>2010</v>
      </c>
      <c r="E5770" s="18">
        <f>VLOOKUP(D5770,'cpi roi'!A:C,2,FALSE)</f>
        <v>218.1</v>
      </c>
      <c r="F5770" s="18" t="s">
        <v>16905</v>
      </c>
      <c r="G5770" s="18">
        <v>7.5</v>
      </c>
      <c r="H5770" s="19">
        <v>88000</v>
      </c>
      <c r="I5770" s="18" t="s">
        <v>11365</v>
      </c>
      <c r="J5770" s="18" t="s">
        <v>11365</v>
      </c>
      <c r="K5770" s="18" t="s">
        <v>11574</v>
      </c>
      <c r="L5770" s="18" t="s">
        <v>1199</v>
      </c>
      <c r="M5770" s="20">
        <v>0</v>
      </c>
      <c r="N5770" s="20">
        <v>25147786</v>
      </c>
      <c r="O5770" s="21">
        <f t="shared" si="270"/>
        <v>35133105.888124712</v>
      </c>
      <c r="P5770" s="22">
        <f t="shared" si="271"/>
        <v>0</v>
      </c>
      <c r="Q5770" s="20">
        <f t="shared" si="272"/>
        <v>11530392.480513526</v>
      </c>
      <c r="R5770" s="18" t="s">
        <v>16906</v>
      </c>
      <c r="S5770" s="18">
        <v>148</v>
      </c>
    </row>
    <row r="5771" spans="1:19" x14ac:dyDescent="0.25">
      <c r="A5771" s="18" t="s">
        <v>16907</v>
      </c>
      <c r="B5771" s="18" t="s">
        <v>37</v>
      </c>
      <c r="C5771" s="18" t="s">
        <v>45</v>
      </c>
      <c r="D5771" s="18">
        <v>2010</v>
      </c>
      <c r="E5771" s="18">
        <f>VLOOKUP(D5771,'cpi roi'!A:C,2,FALSE)</f>
        <v>218.1</v>
      </c>
      <c r="F5771" s="18" t="s">
        <v>16893</v>
      </c>
      <c r="G5771" s="18">
        <v>5.8</v>
      </c>
      <c r="H5771" s="19">
        <v>50000</v>
      </c>
      <c r="I5771" s="18" t="s">
        <v>14529</v>
      </c>
      <c r="J5771" s="18" t="s">
        <v>16908</v>
      </c>
      <c r="K5771" s="18" t="s">
        <v>14955</v>
      </c>
      <c r="L5771" s="18" t="s">
        <v>34</v>
      </c>
      <c r="M5771" s="20">
        <v>20000000</v>
      </c>
      <c r="N5771" s="20">
        <v>32054369</v>
      </c>
      <c r="O5771" s="21">
        <f t="shared" si="270"/>
        <v>44782055.177900046</v>
      </c>
      <c r="P5771" s="22">
        <f t="shared" si="271"/>
        <v>160.27184500000001</v>
      </c>
      <c r="Q5771" s="20">
        <f t="shared" si="272"/>
        <v>14697097.203117836</v>
      </c>
      <c r="R5771" s="18" t="s">
        <v>2097</v>
      </c>
      <c r="S5771" s="18">
        <v>105</v>
      </c>
    </row>
    <row r="5772" spans="1:19" x14ac:dyDescent="0.25">
      <c r="A5772" s="18" t="s">
        <v>16909</v>
      </c>
      <c r="B5772" s="18" t="s">
        <v>2004</v>
      </c>
      <c r="C5772" s="18" t="s">
        <v>38</v>
      </c>
      <c r="D5772" s="18">
        <v>2010</v>
      </c>
      <c r="E5772" s="18">
        <f>VLOOKUP(D5772,'cpi roi'!A:C,2,FALSE)</f>
        <v>218.1</v>
      </c>
      <c r="F5772" s="18" t="s">
        <v>16734</v>
      </c>
      <c r="G5772" s="18">
        <v>5.6</v>
      </c>
      <c r="H5772" s="19">
        <v>123000</v>
      </c>
      <c r="I5772" s="18" t="s">
        <v>8668</v>
      </c>
      <c r="J5772" s="18" t="s">
        <v>13652</v>
      </c>
      <c r="K5772" s="18" t="s">
        <v>9781</v>
      </c>
      <c r="L5772" s="18" t="s">
        <v>34</v>
      </c>
      <c r="M5772" s="20">
        <v>40000000</v>
      </c>
      <c r="N5772" s="20">
        <v>136333522</v>
      </c>
      <c r="O5772" s="21">
        <f t="shared" si="270"/>
        <v>190466869.11233377</v>
      </c>
      <c r="P5772" s="22">
        <f t="shared" si="271"/>
        <v>340.83380499999998</v>
      </c>
      <c r="Q5772" s="20">
        <f t="shared" si="272"/>
        <v>62509638.697845027</v>
      </c>
      <c r="R5772" s="18" t="s">
        <v>35</v>
      </c>
      <c r="S5772" s="18">
        <v>110</v>
      </c>
    </row>
    <row r="5773" spans="1:19" x14ac:dyDescent="0.25">
      <c r="A5773" s="18" t="s">
        <v>16910</v>
      </c>
      <c r="B5773" s="18" t="s">
        <v>20</v>
      </c>
      <c r="C5773" s="18" t="s">
        <v>38</v>
      </c>
      <c r="D5773" s="18">
        <v>2010</v>
      </c>
      <c r="E5773" s="18">
        <f>VLOOKUP(D5773,'cpi roi'!A:C,2,FALSE)</f>
        <v>218.1</v>
      </c>
      <c r="F5773" s="18" t="s">
        <v>16266</v>
      </c>
      <c r="G5773" s="18">
        <v>6.4</v>
      </c>
      <c r="H5773" s="19">
        <v>114000</v>
      </c>
      <c r="I5773" s="18" t="s">
        <v>13734</v>
      </c>
      <c r="J5773" s="18" t="s">
        <v>16911</v>
      </c>
      <c r="K5773" s="18" t="s">
        <v>164</v>
      </c>
      <c r="L5773" s="18" t="s">
        <v>457</v>
      </c>
      <c r="M5773" s="20">
        <v>52000000</v>
      </c>
      <c r="N5773" s="20">
        <v>52844496</v>
      </c>
      <c r="O5773" s="21">
        <f t="shared" si="270"/>
        <v>73827225.727647871</v>
      </c>
      <c r="P5773" s="22">
        <f t="shared" si="271"/>
        <v>101.62403076923077</v>
      </c>
      <c r="Q5773" s="20">
        <f t="shared" si="272"/>
        <v>24229480.05502063</v>
      </c>
      <c r="R5773" s="18" t="s">
        <v>12254</v>
      </c>
      <c r="S5773" s="18">
        <v>92</v>
      </c>
    </row>
    <row r="5774" spans="1:19" x14ac:dyDescent="0.25">
      <c r="A5774" s="18" t="s">
        <v>16912</v>
      </c>
      <c r="B5774" s="18" t="s">
        <v>20</v>
      </c>
      <c r="C5774" s="18" t="s">
        <v>38</v>
      </c>
      <c r="D5774" s="18">
        <v>2010</v>
      </c>
      <c r="E5774" s="18">
        <f>VLOOKUP(D5774,'cpi roi'!A:C,2,FALSE)</f>
        <v>218.1</v>
      </c>
      <c r="F5774" s="18" t="s">
        <v>16913</v>
      </c>
      <c r="G5774" s="18">
        <v>7.6</v>
      </c>
      <c r="H5774" s="19">
        <v>63000</v>
      </c>
      <c r="I5774" s="18" t="s">
        <v>12080</v>
      </c>
      <c r="J5774" s="18" t="s">
        <v>16914</v>
      </c>
      <c r="K5774" s="18" t="s">
        <v>16915</v>
      </c>
      <c r="L5774" s="18" t="s">
        <v>2113</v>
      </c>
      <c r="M5774" s="20">
        <v>6000000</v>
      </c>
      <c r="N5774" s="20">
        <v>18689058</v>
      </c>
      <c r="O5774" s="21">
        <f t="shared" si="270"/>
        <v>26109839.39752407</v>
      </c>
      <c r="P5774" s="22">
        <f t="shared" si="271"/>
        <v>311.48430000000002</v>
      </c>
      <c r="Q5774" s="20">
        <f t="shared" si="272"/>
        <v>8569031.636863824</v>
      </c>
      <c r="R5774" s="18" t="s">
        <v>16916</v>
      </c>
      <c r="S5774" s="18">
        <v>141</v>
      </c>
    </row>
    <row r="5775" spans="1:19" x14ac:dyDescent="0.25">
      <c r="A5775" s="18" t="s">
        <v>16917</v>
      </c>
      <c r="B5775" s="18" t="s">
        <v>37</v>
      </c>
      <c r="C5775" s="18" t="s">
        <v>45</v>
      </c>
      <c r="D5775" s="18">
        <v>2010</v>
      </c>
      <c r="E5775" s="18">
        <f>VLOOKUP(D5775,'cpi roi'!A:C,2,FALSE)</f>
        <v>218.1</v>
      </c>
      <c r="F5775" s="18" t="s">
        <v>16674</v>
      </c>
      <c r="G5775" s="18">
        <v>6.1</v>
      </c>
      <c r="H5775" s="19">
        <v>30000</v>
      </c>
      <c r="I5775" s="18" t="s">
        <v>16918</v>
      </c>
      <c r="J5775" s="18" t="s">
        <v>8506</v>
      </c>
      <c r="K5775" s="18" t="s">
        <v>8506</v>
      </c>
      <c r="L5775" s="18" t="s">
        <v>26</v>
      </c>
      <c r="M5775" s="20">
        <v>35000000</v>
      </c>
      <c r="N5775" s="20">
        <v>93251121</v>
      </c>
      <c r="O5775" s="21">
        <f t="shared" si="270"/>
        <v>130277930.16368638</v>
      </c>
      <c r="P5775" s="22">
        <f t="shared" si="271"/>
        <v>266.43177428571431</v>
      </c>
      <c r="Q5775" s="20">
        <f t="shared" si="272"/>
        <v>42756130.674002752</v>
      </c>
      <c r="R5775" s="18" t="s">
        <v>65</v>
      </c>
      <c r="S5775" s="18">
        <v>109</v>
      </c>
    </row>
    <row r="5776" spans="1:19" x14ac:dyDescent="0.25">
      <c r="A5776" s="18" t="s">
        <v>16919</v>
      </c>
      <c r="B5776" s="18" t="s">
        <v>20</v>
      </c>
      <c r="C5776" s="18" t="s">
        <v>108</v>
      </c>
      <c r="D5776" s="18">
        <v>2010</v>
      </c>
      <c r="E5776" s="18">
        <f>VLOOKUP(D5776,'cpi roi'!A:C,2,FALSE)</f>
        <v>218.1</v>
      </c>
      <c r="F5776" s="18" t="s">
        <v>16920</v>
      </c>
      <c r="G5776" s="18">
        <v>6.3</v>
      </c>
      <c r="H5776" s="19">
        <v>54000</v>
      </c>
      <c r="I5776" s="18" t="s">
        <v>16921</v>
      </c>
      <c r="J5776" s="18" t="s">
        <v>16922</v>
      </c>
      <c r="K5776" s="18" t="s">
        <v>12168</v>
      </c>
      <c r="L5776" s="18" t="s">
        <v>34</v>
      </c>
      <c r="M5776" s="20">
        <v>0</v>
      </c>
      <c r="N5776" s="20">
        <v>1754389</v>
      </c>
      <c r="O5776" s="21">
        <f t="shared" si="270"/>
        <v>2450996.4617148098</v>
      </c>
      <c r="P5776" s="22">
        <f t="shared" si="271"/>
        <v>0</v>
      </c>
      <c r="Q5776" s="20">
        <f t="shared" si="272"/>
        <v>804396.60706098122</v>
      </c>
      <c r="R5776" s="18" t="s">
        <v>15279</v>
      </c>
      <c r="S5776" s="18">
        <v>101</v>
      </c>
    </row>
    <row r="5777" spans="1:19" x14ac:dyDescent="0.25">
      <c r="A5777" s="18" t="s">
        <v>16923</v>
      </c>
      <c r="B5777" s="18" t="s">
        <v>2004</v>
      </c>
      <c r="C5777" s="18" t="s">
        <v>38</v>
      </c>
      <c r="D5777" s="18">
        <v>2010</v>
      </c>
      <c r="E5777" s="18">
        <f>VLOOKUP(D5777,'cpi roi'!A:C,2,FALSE)</f>
        <v>218.1</v>
      </c>
      <c r="F5777" s="18" t="s">
        <v>16924</v>
      </c>
      <c r="G5777" s="18">
        <v>6.8</v>
      </c>
      <c r="H5777" s="19">
        <v>37000</v>
      </c>
      <c r="I5777" s="18" t="s">
        <v>2578</v>
      </c>
      <c r="J5777" s="18" t="s">
        <v>16925</v>
      </c>
      <c r="K5777" s="18" t="s">
        <v>16926</v>
      </c>
      <c r="L5777" s="18" t="s">
        <v>26</v>
      </c>
      <c r="M5777" s="20">
        <v>8000000</v>
      </c>
      <c r="N5777" s="20">
        <v>3494154</v>
      </c>
      <c r="O5777" s="21">
        <f t="shared" si="270"/>
        <v>4881562.2365887212</v>
      </c>
      <c r="P5777" s="22">
        <f t="shared" si="271"/>
        <v>43.676924999999997</v>
      </c>
      <c r="Q5777" s="20">
        <f t="shared" si="272"/>
        <v>1602088.0330123797</v>
      </c>
      <c r="R5777" s="18" t="s">
        <v>16927</v>
      </c>
      <c r="S5777" s="18">
        <v>98</v>
      </c>
    </row>
    <row r="5778" spans="1:19" x14ac:dyDescent="0.25">
      <c r="A5778" s="18" t="s">
        <v>16928</v>
      </c>
      <c r="B5778" s="18" t="s">
        <v>2004</v>
      </c>
      <c r="C5778" s="18" t="s">
        <v>45</v>
      </c>
      <c r="D5778" s="18">
        <v>2010</v>
      </c>
      <c r="E5778" s="18">
        <f>VLOOKUP(D5778,'cpi roi'!A:C,2,FALSE)</f>
        <v>218.1</v>
      </c>
      <c r="F5778" s="18" t="s">
        <v>16842</v>
      </c>
      <c r="G5778" s="18">
        <v>5.6</v>
      </c>
      <c r="H5778" s="19">
        <v>60000</v>
      </c>
      <c r="I5778" s="18" t="s">
        <v>7514</v>
      </c>
      <c r="J5778" s="18" t="s">
        <v>11391</v>
      </c>
      <c r="K5778" s="18" t="s">
        <v>14955</v>
      </c>
      <c r="L5778" s="18" t="s">
        <v>34</v>
      </c>
      <c r="M5778" s="20">
        <v>55000000</v>
      </c>
      <c r="N5778" s="20">
        <v>43053376</v>
      </c>
      <c r="O5778" s="21">
        <f t="shared" si="270"/>
        <v>60148389.120586887</v>
      </c>
      <c r="P5778" s="22">
        <f t="shared" si="271"/>
        <v>78.278865454545453</v>
      </c>
      <c r="Q5778" s="20">
        <f t="shared" si="272"/>
        <v>19740199.908298943</v>
      </c>
      <c r="R5778" s="18" t="s">
        <v>2097</v>
      </c>
      <c r="S5778" s="18">
        <v>91</v>
      </c>
    </row>
    <row r="5779" spans="1:19" x14ac:dyDescent="0.25">
      <c r="A5779" s="18" t="s">
        <v>16929</v>
      </c>
      <c r="B5779" s="18" t="s">
        <v>20</v>
      </c>
      <c r="C5779" s="18" t="s">
        <v>45</v>
      </c>
      <c r="D5779" s="18">
        <v>2010</v>
      </c>
      <c r="E5779" s="18">
        <f>VLOOKUP(D5779,'cpi roi'!A:C,2,FALSE)</f>
        <v>218.1</v>
      </c>
      <c r="F5779" s="18" t="s">
        <v>16704</v>
      </c>
      <c r="G5779" s="18">
        <v>6.3</v>
      </c>
      <c r="H5779" s="19">
        <v>57000</v>
      </c>
      <c r="I5779" s="18" t="s">
        <v>16930</v>
      </c>
      <c r="J5779" s="18" t="s">
        <v>16931</v>
      </c>
      <c r="K5779" s="18" t="s">
        <v>2136</v>
      </c>
      <c r="L5779" s="18" t="s">
        <v>34</v>
      </c>
      <c r="M5779" s="20">
        <v>32000000</v>
      </c>
      <c r="N5779" s="20">
        <v>42059111</v>
      </c>
      <c r="O5779" s="21">
        <f t="shared" si="270"/>
        <v>58759335.725355342</v>
      </c>
      <c r="P5779" s="22">
        <f t="shared" si="271"/>
        <v>131.43472187500001</v>
      </c>
      <c r="Q5779" s="20">
        <f t="shared" si="272"/>
        <v>19284324.163227879</v>
      </c>
      <c r="R5779" s="18" t="s">
        <v>2031</v>
      </c>
      <c r="S5779" s="18">
        <v>102</v>
      </c>
    </row>
    <row r="5780" spans="1:19" x14ac:dyDescent="0.25">
      <c r="A5780" s="18" t="s">
        <v>16932</v>
      </c>
      <c r="B5780" s="18" t="s">
        <v>20</v>
      </c>
      <c r="C5780" s="18" t="s">
        <v>45</v>
      </c>
      <c r="D5780" s="18">
        <v>2010</v>
      </c>
      <c r="E5780" s="18">
        <f>VLOOKUP(D5780,'cpi roi'!A:C,2,FALSE)</f>
        <v>218.1</v>
      </c>
      <c r="F5780" s="18" t="s">
        <v>16772</v>
      </c>
      <c r="G5780" s="18">
        <v>6.3</v>
      </c>
      <c r="H5780" s="19">
        <v>44000</v>
      </c>
      <c r="I5780" s="18" t="s">
        <v>10690</v>
      </c>
      <c r="J5780" s="18" t="s">
        <v>10690</v>
      </c>
      <c r="K5780" s="18" t="s">
        <v>4036</v>
      </c>
      <c r="L5780" s="18" t="s">
        <v>34</v>
      </c>
      <c r="M5780" s="20">
        <v>7000000</v>
      </c>
      <c r="N5780" s="20">
        <v>14788642</v>
      </c>
      <c r="O5780" s="21">
        <f t="shared" si="270"/>
        <v>20660702.509857863</v>
      </c>
      <c r="P5780" s="22">
        <f t="shared" si="271"/>
        <v>211.26631428571429</v>
      </c>
      <c r="Q5780" s="20">
        <f t="shared" si="272"/>
        <v>6780670.334708849</v>
      </c>
      <c r="R5780" s="18" t="s">
        <v>12698</v>
      </c>
      <c r="S5780" s="18">
        <v>97</v>
      </c>
    </row>
    <row r="5781" spans="1:19" x14ac:dyDescent="0.25">
      <c r="A5781" s="18" t="s">
        <v>16933</v>
      </c>
      <c r="B5781" s="18" t="s">
        <v>37</v>
      </c>
      <c r="C5781" s="18" t="s">
        <v>67</v>
      </c>
      <c r="D5781" s="18">
        <v>2010</v>
      </c>
      <c r="E5781" s="18">
        <f>VLOOKUP(D5781,'cpi roi'!A:C,2,FALSE)</f>
        <v>218.1</v>
      </c>
      <c r="F5781" s="18" t="s">
        <v>16683</v>
      </c>
      <c r="G5781" s="18">
        <v>7.2</v>
      </c>
      <c r="H5781" s="19">
        <v>27000</v>
      </c>
      <c r="I5781" s="18" t="s">
        <v>8456</v>
      </c>
      <c r="J5781" s="18" t="s">
        <v>11458</v>
      </c>
      <c r="K5781" s="18" t="s">
        <v>10803</v>
      </c>
      <c r="L5781" s="18" t="s">
        <v>34</v>
      </c>
      <c r="M5781" s="20">
        <v>35000000</v>
      </c>
      <c r="N5781" s="20">
        <v>60321861</v>
      </c>
      <c r="O5781" s="21">
        <f t="shared" si="270"/>
        <v>84273594.895460799</v>
      </c>
      <c r="P5781" s="22">
        <f t="shared" si="271"/>
        <v>172.34817428571429</v>
      </c>
      <c r="Q5781" s="20">
        <f t="shared" si="272"/>
        <v>27657891.334250342</v>
      </c>
      <c r="R5781" s="18" t="s">
        <v>1729</v>
      </c>
      <c r="S5781" s="18">
        <v>123</v>
      </c>
    </row>
    <row r="5782" spans="1:19" x14ac:dyDescent="0.25">
      <c r="A5782" s="18" t="s">
        <v>16934</v>
      </c>
      <c r="B5782" s="18" t="s">
        <v>20</v>
      </c>
      <c r="C5782" s="18" t="s">
        <v>38</v>
      </c>
      <c r="D5782" s="18">
        <v>2010</v>
      </c>
      <c r="E5782" s="18">
        <f>VLOOKUP(D5782,'cpi roi'!A:C,2,FALSE)</f>
        <v>218.1</v>
      </c>
      <c r="F5782" s="18" t="s">
        <v>16935</v>
      </c>
      <c r="G5782" s="18">
        <v>7.5</v>
      </c>
      <c r="H5782" s="19">
        <v>100000</v>
      </c>
      <c r="I5782" s="18" t="s">
        <v>16936</v>
      </c>
      <c r="J5782" s="18" t="s">
        <v>16937</v>
      </c>
      <c r="K5782" s="18" t="s">
        <v>16938</v>
      </c>
      <c r="L5782" s="18" t="s">
        <v>496</v>
      </c>
      <c r="M5782" s="20">
        <v>0</v>
      </c>
      <c r="N5782" s="20">
        <v>15089448</v>
      </c>
      <c r="O5782" s="21">
        <f t="shared" si="270"/>
        <v>21080948.214580469</v>
      </c>
      <c r="P5782" s="22">
        <f t="shared" si="271"/>
        <v>0</v>
      </c>
      <c r="Q5782" s="20">
        <f t="shared" si="272"/>
        <v>6918591.4718019255</v>
      </c>
      <c r="R5782" s="18" t="s">
        <v>559</v>
      </c>
      <c r="S5782" s="18">
        <v>108</v>
      </c>
    </row>
    <row r="5783" spans="1:19" x14ac:dyDescent="0.25">
      <c r="A5783" s="18" t="s">
        <v>15218</v>
      </c>
      <c r="B5783" s="18" t="s">
        <v>20</v>
      </c>
      <c r="C5783" s="18" t="s">
        <v>45</v>
      </c>
      <c r="D5783" s="18">
        <v>2010</v>
      </c>
      <c r="E5783" s="18">
        <f>VLOOKUP(D5783,'cpi roi'!A:C,2,FALSE)</f>
        <v>218.1</v>
      </c>
      <c r="F5783" s="18" t="s">
        <v>16601</v>
      </c>
      <c r="G5783" s="18">
        <v>5.7</v>
      </c>
      <c r="H5783" s="19">
        <v>48000</v>
      </c>
      <c r="I5783" s="18" t="s">
        <v>10037</v>
      </c>
      <c r="J5783" s="18" t="s">
        <v>15219</v>
      </c>
      <c r="K5783" s="18" t="s">
        <v>7709</v>
      </c>
      <c r="L5783" s="18" t="s">
        <v>34</v>
      </c>
      <c r="M5783" s="20">
        <v>21000000</v>
      </c>
      <c r="N5783" s="20">
        <v>49050886</v>
      </c>
      <c r="O5783" s="21">
        <f t="shared" si="270"/>
        <v>68527303.824850991</v>
      </c>
      <c r="P5783" s="22">
        <f t="shared" si="271"/>
        <v>233.57564761904763</v>
      </c>
      <c r="Q5783" s="20">
        <f t="shared" si="272"/>
        <v>22490089.86703347</v>
      </c>
      <c r="R5783" s="18" t="s">
        <v>10878</v>
      </c>
      <c r="S5783" s="18">
        <v>92</v>
      </c>
    </row>
    <row r="5784" spans="1:19" x14ac:dyDescent="0.25">
      <c r="A5784" s="18" t="s">
        <v>16939</v>
      </c>
      <c r="B5784" s="18" t="s">
        <v>37</v>
      </c>
      <c r="C5784" s="18" t="s">
        <v>38</v>
      </c>
      <c r="D5784" s="18">
        <v>2010</v>
      </c>
      <c r="E5784" s="18">
        <f>VLOOKUP(D5784,'cpi roi'!A:C,2,FALSE)</f>
        <v>218.1</v>
      </c>
      <c r="F5784" s="18" t="s">
        <v>16088</v>
      </c>
      <c r="G5784" s="18">
        <v>5.5</v>
      </c>
      <c r="H5784" s="19">
        <v>42000</v>
      </c>
      <c r="I5784" s="18" t="s">
        <v>6401</v>
      </c>
      <c r="J5784" s="18" t="s">
        <v>16940</v>
      </c>
      <c r="K5784" s="18" t="s">
        <v>2756</v>
      </c>
      <c r="L5784" s="18" t="s">
        <v>34</v>
      </c>
      <c r="M5784" s="20">
        <v>28000000</v>
      </c>
      <c r="N5784" s="20">
        <v>66166000</v>
      </c>
      <c r="O5784" s="21">
        <f t="shared" si="270"/>
        <v>92438240.256762952</v>
      </c>
      <c r="P5784" s="22">
        <f t="shared" si="271"/>
        <v>236.30714285714288</v>
      </c>
      <c r="Q5784" s="20">
        <f t="shared" si="272"/>
        <v>30337459.880788628</v>
      </c>
      <c r="R5784" s="18" t="s">
        <v>15307</v>
      </c>
      <c r="S5784" s="18">
        <v>94</v>
      </c>
    </row>
    <row r="5785" spans="1:19" x14ac:dyDescent="0.25">
      <c r="A5785" s="18" t="s">
        <v>16941</v>
      </c>
      <c r="B5785" s="18" t="s">
        <v>2004</v>
      </c>
      <c r="C5785" s="18" t="s">
        <v>21</v>
      </c>
      <c r="D5785" s="18">
        <v>2010</v>
      </c>
      <c r="E5785" s="18">
        <f>VLOOKUP(D5785,'cpi roi'!A:C,2,FALSE)</f>
        <v>218.1</v>
      </c>
      <c r="F5785" s="18" t="s">
        <v>16942</v>
      </c>
      <c r="G5785" s="18">
        <v>6.4</v>
      </c>
      <c r="H5785" s="19">
        <v>91000</v>
      </c>
      <c r="I5785" s="18" t="s">
        <v>89</v>
      </c>
      <c r="J5785" s="18" t="s">
        <v>14546</v>
      </c>
      <c r="K5785" s="18" t="s">
        <v>9532</v>
      </c>
      <c r="L5785" s="18" t="s">
        <v>34</v>
      </c>
      <c r="M5785" s="20">
        <v>50000000</v>
      </c>
      <c r="N5785" s="20">
        <v>106956330</v>
      </c>
      <c r="O5785" s="21">
        <f t="shared" si="270"/>
        <v>149425005.73590097</v>
      </c>
      <c r="P5785" s="22">
        <f t="shared" si="271"/>
        <v>213.91265999999999</v>
      </c>
      <c r="Q5785" s="20">
        <f t="shared" si="272"/>
        <v>49040041.26547455</v>
      </c>
      <c r="R5785" s="18" t="s">
        <v>27</v>
      </c>
      <c r="S5785" s="18">
        <v>129</v>
      </c>
    </row>
    <row r="5786" spans="1:19" x14ac:dyDescent="0.25">
      <c r="A5786" s="18" t="s">
        <v>16943</v>
      </c>
      <c r="B5786" s="18" t="s">
        <v>20</v>
      </c>
      <c r="C5786" s="18" t="s">
        <v>38</v>
      </c>
      <c r="D5786" s="18">
        <v>2010</v>
      </c>
      <c r="E5786" s="18">
        <f>VLOOKUP(D5786,'cpi roi'!A:C,2,FALSE)</f>
        <v>218.1</v>
      </c>
      <c r="F5786" s="18" t="s">
        <v>16734</v>
      </c>
      <c r="G5786" s="18">
        <v>6.3</v>
      </c>
      <c r="H5786" s="19">
        <v>103000</v>
      </c>
      <c r="I5786" s="18" t="s">
        <v>16944</v>
      </c>
      <c r="J5786" s="18" t="s">
        <v>13088</v>
      </c>
      <c r="K5786" s="18" t="s">
        <v>10812</v>
      </c>
      <c r="L5786" s="18" t="s">
        <v>34</v>
      </c>
      <c r="M5786" s="20">
        <v>32000000</v>
      </c>
      <c r="N5786" s="20">
        <v>18409891</v>
      </c>
      <c r="O5786" s="21">
        <f t="shared" si="270"/>
        <v>25719824.794589639</v>
      </c>
      <c r="P5786" s="22">
        <f t="shared" si="271"/>
        <v>57.530909374999993</v>
      </c>
      <c r="Q5786" s="20">
        <f t="shared" si="272"/>
        <v>8441032.0953690968</v>
      </c>
      <c r="R5786" s="18" t="s">
        <v>65</v>
      </c>
      <c r="S5786" s="18">
        <v>111</v>
      </c>
    </row>
    <row r="5787" spans="1:19" x14ac:dyDescent="0.25">
      <c r="A5787" s="18" t="s">
        <v>16945</v>
      </c>
      <c r="B5787" s="18" t="s">
        <v>2004</v>
      </c>
      <c r="C5787" s="18" t="s">
        <v>45</v>
      </c>
      <c r="D5787" s="18">
        <v>2010</v>
      </c>
      <c r="E5787" s="18">
        <f>VLOOKUP(D5787,'cpi roi'!A:C,2,FALSE)</f>
        <v>218.1</v>
      </c>
      <c r="F5787" s="18" t="s">
        <v>16946</v>
      </c>
      <c r="G5787" s="18">
        <v>3.4</v>
      </c>
      <c r="H5787" s="19">
        <v>47000</v>
      </c>
      <c r="I5787" s="18" t="s">
        <v>9242</v>
      </c>
      <c r="J5787" s="18" t="s">
        <v>9242</v>
      </c>
      <c r="K5787" s="18" t="s">
        <v>16947</v>
      </c>
      <c r="L5787" s="18" t="s">
        <v>34</v>
      </c>
      <c r="M5787" s="20">
        <v>20000000</v>
      </c>
      <c r="N5787" s="20">
        <v>80547866</v>
      </c>
      <c r="O5787" s="21">
        <f t="shared" si="270"/>
        <v>112530650.02384228</v>
      </c>
      <c r="P5787" s="22">
        <f t="shared" si="271"/>
        <v>402.73933</v>
      </c>
      <c r="Q5787" s="20">
        <f t="shared" si="272"/>
        <v>36931621.274644658</v>
      </c>
      <c r="R5787" s="18" t="s">
        <v>8628</v>
      </c>
      <c r="S5787" s="18">
        <v>82</v>
      </c>
    </row>
    <row r="5788" spans="1:19" x14ac:dyDescent="0.25">
      <c r="A5788" s="18" t="s">
        <v>16948</v>
      </c>
      <c r="B5788" s="18" t="s">
        <v>20</v>
      </c>
      <c r="C5788" s="18" t="s">
        <v>45</v>
      </c>
      <c r="D5788" s="18">
        <v>2010</v>
      </c>
      <c r="E5788" s="18">
        <f>VLOOKUP(D5788,'cpi roi'!A:C,2,FALSE)</f>
        <v>218.1</v>
      </c>
      <c r="F5788" s="18" t="s">
        <v>16949</v>
      </c>
      <c r="G5788" s="18">
        <v>6.2</v>
      </c>
      <c r="H5788" s="19">
        <v>22000</v>
      </c>
      <c r="I5788" s="18" t="s">
        <v>12792</v>
      </c>
      <c r="J5788" s="18" t="s">
        <v>12792</v>
      </c>
      <c r="K5788" s="18" t="s">
        <v>10570</v>
      </c>
      <c r="L5788" s="18" t="s">
        <v>34</v>
      </c>
      <c r="M5788" s="20">
        <v>0</v>
      </c>
      <c r="N5788" s="20">
        <v>626396</v>
      </c>
      <c r="O5788" s="21">
        <f t="shared" si="270"/>
        <v>875116.28243924805</v>
      </c>
      <c r="P5788" s="22">
        <f t="shared" si="271"/>
        <v>0</v>
      </c>
      <c r="Q5788" s="20">
        <f t="shared" si="272"/>
        <v>287205.86886749195</v>
      </c>
      <c r="R5788" s="18" t="s">
        <v>16950</v>
      </c>
      <c r="S5788" s="18">
        <v>108</v>
      </c>
    </row>
    <row r="5789" spans="1:19" x14ac:dyDescent="0.25">
      <c r="A5789" s="18" t="s">
        <v>16951</v>
      </c>
      <c r="B5789" s="18" t="s">
        <v>20</v>
      </c>
      <c r="C5789" s="18" t="s">
        <v>67</v>
      </c>
      <c r="D5789" s="18">
        <v>2010</v>
      </c>
      <c r="E5789" s="18">
        <f>VLOOKUP(D5789,'cpi roi'!A:C,2,FALSE)</f>
        <v>218.1</v>
      </c>
      <c r="F5789" s="18" t="s">
        <v>16952</v>
      </c>
      <c r="G5789" s="18">
        <v>7.1</v>
      </c>
      <c r="H5789" s="19">
        <v>32000</v>
      </c>
      <c r="I5789" s="18" t="s">
        <v>16953</v>
      </c>
      <c r="J5789" s="18" t="s">
        <v>16953</v>
      </c>
      <c r="K5789" s="18" t="s">
        <v>10031</v>
      </c>
      <c r="L5789" s="18" t="s">
        <v>199</v>
      </c>
      <c r="M5789" s="20">
        <v>0</v>
      </c>
      <c r="N5789" s="20">
        <v>1870392</v>
      </c>
      <c r="O5789" s="21">
        <f t="shared" si="270"/>
        <v>2613060.258596974</v>
      </c>
      <c r="P5789" s="22">
        <f t="shared" si="271"/>
        <v>0</v>
      </c>
      <c r="Q5789" s="20">
        <f t="shared" si="272"/>
        <v>857584.59422283352</v>
      </c>
      <c r="R5789" s="18" t="s">
        <v>12333</v>
      </c>
      <c r="S5789" s="18">
        <v>112</v>
      </c>
    </row>
    <row r="5790" spans="1:19" x14ac:dyDescent="0.25">
      <c r="A5790" s="18" t="s">
        <v>16954</v>
      </c>
      <c r="B5790" s="18" t="s">
        <v>20</v>
      </c>
      <c r="C5790" s="18" t="s">
        <v>45</v>
      </c>
      <c r="D5790" s="18">
        <v>2010</v>
      </c>
      <c r="E5790" s="18">
        <f>VLOOKUP(D5790,'cpi roi'!A:C,2,FALSE)</f>
        <v>218.1</v>
      </c>
      <c r="F5790" s="18" t="s">
        <v>16955</v>
      </c>
      <c r="G5790" s="18">
        <v>6.2</v>
      </c>
      <c r="H5790" s="19">
        <v>21000</v>
      </c>
      <c r="I5790" s="18" t="s">
        <v>2210</v>
      </c>
      <c r="J5790" s="18" t="s">
        <v>16956</v>
      </c>
      <c r="K5790" s="18" t="s">
        <v>16536</v>
      </c>
      <c r="L5790" s="18" t="s">
        <v>26</v>
      </c>
      <c r="M5790" s="20">
        <v>0</v>
      </c>
      <c r="N5790" s="20">
        <v>12037973</v>
      </c>
      <c r="O5790" s="21">
        <f t="shared" si="270"/>
        <v>16817837.565795507</v>
      </c>
      <c r="P5790" s="22">
        <f t="shared" si="271"/>
        <v>0</v>
      </c>
      <c r="Q5790" s="20">
        <f t="shared" si="272"/>
        <v>5519474.0944520859</v>
      </c>
      <c r="R5790" s="18" t="s">
        <v>16957</v>
      </c>
      <c r="S5790" s="18">
        <v>107</v>
      </c>
    </row>
    <row r="5791" spans="1:19" x14ac:dyDescent="0.25">
      <c r="A5791" s="18" t="s">
        <v>16958</v>
      </c>
      <c r="B5791" s="18" t="s">
        <v>20</v>
      </c>
      <c r="C5791" s="18" t="s">
        <v>38</v>
      </c>
      <c r="D5791" s="18">
        <v>2010</v>
      </c>
      <c r="E5791" s="18">
        <f>VLOOKUP(D5791,'cpi roi'!A:C,2,FALSE)</f>
        <v>218.1</v>
      </c>
      <c r="F5791" s="18" t="s">
        <v>16444</v>
      </c>
      <c r="G5791" s="18">
        <v>5.6</v>
      </c>
      <c r="H5791" s="19">
        <v>12000</v>
      </c>
      <c r="I5791" s="18" t="s">
        <v>833</v>
      </c>
      <c r="J5791" s="18" t="s">
        <v>12128</v>
      </c>
      <c r="K5791" s="18" t="s">
        <v>16959</v>
      </c>
      <c r="L5791" s="18" t="s">
        <v>34</v>
      </c>
      <c r="M5791" s="20">
        <v>5000000</v>
      </c>
      <c r="N5791" s="20">
        <v>2648195</v>
      </c>
      <c r="O5791" s="21">
        <f t="shared" si="270"/>
        <v>3699702.047226043</v>
      </c>
      <c r="P5791" s="22">
        <f t="shared" si="271"/>
        <v>52.963899999999995</v>
      </c>
      <c r="Q5791" s="20">
        <f t="shared" si="272"/>
        <v>1214211.3709307658</v>
      </c>
      <c r="R5791" s="18" t="s">
        <v>556</v>
      </c>
      <c r="S5791" s="18">
        <v>93</v>
      </c>
    </row>
    <row r="5792" spans="1:19" x14ac:dyDescent="0.25">
      <c r="A5792" s="18" t="s">
        <v>16960</v>
      </c>
      <c r="B5792" s="18" t="s">
        <v>452</v>
      </c>
      <c r="C5792" s="18" t="s">
        <v>21</v>
      </c>
      <c r="D5792" s="18">
        <v>2010</v>
      </c>
      <c r="E5792" s="18">
        <f>VLOOKUP(D5792,'cpi roi'!A:C,2,FALSE)</f>
        <v>218.1</v>
      </c>
      <c r="F5792" s="18" t="s">
        <v>16961</v>
      </c>
      <c r="G5792" s="18">
        <v>6.4</v>
      </c>
      <c r="H5792" s="19">
        <v>9800</v>
      </c>
      <c r="I5792" s="18" t="s">
        <v>16962</v>
      </c>
      <c r="J5792" s="18" t="s">
        <v>16963</v>
      </c>
      <c r="K5792" s="18" t="s">
        <v>16964</v>
      </c>
      <c r="L5792" s="18" t="s">
        <v>925</v>
      </c>
      <c r="M5792" s="20">
        <v>0</v>
      </c>
      <c r="N5792" s="20">
        <v>15038301</v>
      </c>
      <c r="O5792" s="21">
        <f t="shared" si="270"/>
        <v>21009492.502063274</v>
      </c>
      <c r="P5792" s="22">
        <f t="shared" si="271"/>
        <v>0</v>
      </c>
      <c r="Q5792" s="20">
        <f t="shared" si="272"/>
        <v>6895140.30261348</v>
      </c>
      <c r="R5792" s="18" t="s">
        <v>16965</v>
      </c>
      <c r="S5792" s="18">
        <v>107</v>
      </c>
    </row>
    <row r="5793" spans="1:19" x14ac:dyDescent="0.25">
      <c r="A5793" s="18" t="s">
        <v>16966</v>
      </c>
      <c r="B5793" s="18" t="s">
        <v>20</v>
      </c>
      <c r="C5793" s="18" t="s">
        <v>45</v>
      </c>
      <c r="D5793" s="18">
        <v>2010</v>
      </c>
      <c r="E5793" s="18">
        <f>VLOOKUP(D5793,'cpi roi'!A:C,2,FALSE)</f>
        <v>218.1</v>
      </c>
      <c r="F5793" s="18" t="s">
        <v>16967</v>
      </c>
      <c r="G5793" s="18">
        <v>7.2</v>
      </c>
      <c r="H5793" s="19">
        <v>89000</v>
      </c>
      <c r="I5793" s="18" t="s">
        <v>14497</v>
      </c>
      <c r="J5793" s="18" t="s">
        <v>14497</v>
      </c>
      <c r="K5793" s="18" t="s">
        <v>9007</v>
      </c>
      <c r="L5793" s="18" t="s">
        <v>34</v>
      </c>
      <c r="M5793" s="20">
        <v>3200000</v>
      </c>
      <c r="N5793" s="20">
        <v>14311701</v>
      </c>
      <c r="O5793" s="21">
        <f t="shared" si="270"/>
        <v>19994384.661623109</v>
      </c>
      <c r="P5793" s="22">
        <f t="shared" si="271"/>
        <v>447.24065624999997</v>
      </c>
      <c r="Q5793" s="20">
        <f t="shared" si="272"/>
        <v>6561990.3713892708</v>
      </c>
      <c r="R5793" s="18" t="s">
        <v>16968</v>
      </c>
      <c r="S5793" s="18">
        <v>105</v>
      </c>
    </row>
    <row r="5794" spans="1:19" x14ac:dyDescent="0.25">
      <c r="A5794" s="18" t="s">
        <v>16969</v>
      </c>
      <c r="B5794" s="18" t="s">
        <v>37</v>
      </c>
      <c r="C5794" s="18" t="s">
        <v>394</v>
      </c>
      <c r="D5794" s="18">
        <v>2010</v>
      </c>
      <c r="E5794" s="18">
        <f>VLOOKUP(D5794,'cpi roi'!A:C,2,FALSE)</f>
        <v>218.1</v>
      </c>
      <c r="F5794" s="18" t="s">
        <v>16893</v>
      </c>
      <c r="G5794" s="18">
        <v>6.9</v>
      </c>
      <c r="H5794" s="19">
        <v>80000</v>
      </c>
      <c r="I5794" s="18" t="s">
        <v>13555</v>
      </c>
      <c r="J5794" s="18" t="s">
        <v>16970</v>
      </c>
      <c r="K5794" s="18" t="s">
        <v>15630</v>
      </c>
      <c r="L5794" s="18" t="s">
        <v>34</v>
      </c>
      <c r="M5794" s="20">
        <v>80000000</v>
      </c>
      <c r="N5794" s="20">
        <v>140073390</v>
      </c>
      <c r="O5794" s="21">
        <f t="shared" si="270"/>
        <v>195691709.91746905</v>
      </c>
      <c r="P5794" s="22">
        <f t="shared" si="271"/>
        <v>175.09173749999999</v>
      </c>
      <c r="Q5794" s="20">
        <f t="shared" si="272"/>
        <v>64224387.895460799</v>
      </c>
      <c r="R5794" s="18" t="s">
        <v>27</v>
      </c>
      <c r="S5794" s="18">
        <v>97</v>
      </c>
    </row>
    <row r="5795" spans="1:19" x14ac:dyDescent="0.25">
      <c r="A5795" s="18" t="s">
        <v>16971</v>
      </c>
      <c r="B5795" s="18" t="s">
        <v>2004</v>
      </c>
      <c r="C5795" s="18" t="s">
        <v>21</v>
      </c>
      <c r="D5795" s="18">
        <v>2010</v>
      </c>
      <c r="E5795" s="18">
        <f>VLOOKUP(D5795,'cpi roi'!A:C,2,FALSE)</f>
        <v>218.1</v>
      </c>
      <c r="F5795" s="18" t="s">
        <v>16667</v>
      </c>
      <c r="G5795" s="18">
        <v>7</v>
      </c>
      <c r="H5795" s="19">
        <v>48000</v>
      </c>
      <c r="I5795" s="18" t="s">
        <v>12054</v>
      </c>
      <c r="J5795" s="18" t="s">
        <v>15805</v>
      </c>
      <c r="K5795" s="18" t="s">
        <v>5214</v>
      </c>
      <c r="L5795" s="18" t="s">
        <v>34</v>
      </c>
      <c r="M5795" s="20">
        <v>5000000</v>
      </c>
      <c r="N5795" s="20">
        <v>5144717</v>
      </c>
      <c r="O5795" s="21">
        <f t="shared" si="270"/>
        <v>7187506.9688216411</v>
      </c>
      <c r="P5795" s="22">
        <f t="shared" si="271"/>
        <v>102.89434</v>
      </c>
      <c r="Q5795" s="20">
        <f t="shared" si="272"/>
        <v>2358879.8716185237</v>
      </c>
      <c r="R5795" s="18" t="s">
        <v>16968</v>
      </c>
      <c r="S5795" s="18">
        <v>91</v>
      </c>
    </row>
    <row r="5796" spans="1:19" x14ac:dyDescent="0.25">
      <c r="A5796" s="18" t="s">
        <v>16972</v>
      </c>
      <c r="B5796" s="18" t="s">
        <v>37</v>
      </c>
      <c r="C5796" s="18" t="s">
        <v>29</v>
      </c>
      <c r="D5796" s="18">
        <v>2010</v>
      </c>
      <c r="E5796" s="18">
        <f>VLOOKUP(D5796,'cpi roi'!A:C,2,FALSE)</f>
        <v>218.1</v>
      </c>
      <c r="F5796" s="18" t="s">
        <v>16973</v>
      </c>
      <c r="G5796" s="18">
        <v>6.6</v>
      </c>
      <c r="H5796" s="19">
        <v>13000</v>
      </c>
      <c r="I5796" s="18" t="s">
        <v>8435</v>
      </c>
      <c r="J5796" s="18" t="s">
        <v>14997</v>
      </c>
      <c r="K5796" s="18" t="s">
        <v>15949</v>
      </c>
      <c r="L5796" s="18" t="s">
        <v>34</v>
      </c>
      <c r="M5796" s="20">
        <v>2000000</v>
      </c>
      <c r="N5796" s="20">
        <v>1205257</v>
      </c>
      <c r="O5796" s="21">
        <f t="shared" si="270"/>
        <v>1683823.0531866117</v>
      </c>
      <c r="P5796" s="22">
        <f t="shared" si="271"/>
        <v>60.26285</v>
      </c>
      <c r="Q5796" s="20">
        <f t="shared" si="272"/>
        <v>552616.68959193025</v>
      </c>
      <c r="R5796" s="18" t="s">
        <v>11222</v>
      </c>
      <c r="S5796" s="18">
        <v>104</v>
      </c>
    </row>
    <row r="5797" spans="1:19" x14ac:dyDescent="0.25">
      <c r="A5797" s="18" t="s">
        <v>16974</v>
      </c>
      <c r="B5797" s="18" t="s">
        <v>20</v>
      </c>
      <c r="C5797" s="18" t="s">
        <v>67</v>
      </c>
      <c r="D5797" s="18">
        <v>2010</v>
      </c>
      <c r="E5797" s="18">
        <f>VLOOKUP(D5797,'cpi roi'!A:C,2,FALSE)</f>
        <v>218.1</v>
      </c>
      <c r="F5797" s="18" t="s">
        <v>16711</v>
      </c>
      <c r="G5797" s="18">
        <v>7.2</v>
      </c>
      <c r="H5797" s="19">
        <v>43000</v>
      </c>
      <c r="I5797" s="18" t="s">
        <v>10727</v>
      </c>
      <c r="J5797" s="18" t="s">
        <v>10802</v>
      </c>
      <c r="K5797" s="18" t="s">
        <v>10779</v>
      </c>
      <c r="L5797" s="18" t="s">
        <v>1273</v>
      </c>
      <c r="M5797" s="20">
        <v>12500000</v>
      </c>
      <c r="N5797" s="20">
        <v>11104555</v>
      </c>
      <c r="O5797" s="21">
        <f t="shared" si="270"/>
        <v>15513791.419073818</v>
      </c>
      <c r="P5797" s="22">
        <f t="shared" si="271"/>
        <v>88.83644000000001</v>
      </c>
      <c r="Q5797" s="20">
        <f t="shared" si="272"/>
        <v>5091497.0197157264</v>
      </c>
      <c r="R5797" s="18" t="s">
        <v>16975</v>
      </c>
      <c r="S5797" s="18">
        <v>107</v>
      </c>
    </row>
    <row r="5798" spans="1:19" x14ac:dyDescent="0.25">
      <c r="A5798" s="18" t="s">
        <v>6028</v>
      </c>
      <c r="B5798" s="18" t="s">
        <v>20</v>
      </c>
      <c r="C5798" s="18" t="s">
        <v>108</v>
      </c>
      <c r="D5798" s="18">
        <v>2010</v>
      </c>
      <c r="E5798" s="18">
        <f>VLOOKUP(D5798,'cpi roi'!A:C,2,FALSE)</f>
        <v>218.1</v>
      </c>
      <c r="F5798" s="18" t="s">
        <v>16976</v>
      </c>
      <c r="G5798" s="18">
        <v>6.9</v>
      </c>
      <c r="H5798" s="19">
        <v>42000</v>
      </c>
      <c r="I5798" s="18" t="s">
        <v>9389</v>
      </c>
      <c r="J5798" s="18" t="s">
        <v>16977</v>
      </c>
      <c r="K5798" s="18" t="s">
        <v>10333</v>
      </c>
      <c r="L5798" s="18" t="s">
        <v>34</v>
      </c>
      <c r="M5798" s="20">
        <v>4000000</v>
      </c>
      <c r="N5798" s="20">
        <v>595802</v>
      </c>
      <c r="O5798" s="21">
        <f t="shared" si="270"/>
        <v>832374.45850527275</v>
      </c>
      <c r="P5798" s="22">
        <f t="shared" si="271"/>
        <v>14.895050000000001</v>
      </c>
      <c r="Q5798" s="20">
        <f t="shared" si="272"/>
        <v>273178.35855112335</v>
      </c>
      <c r="R5798" s="18" t="s">
        <v>14974</v>
      </c>
      <c r="S5798" s="18">
        <v>106</v>
      </c>
    </row>
    <row r="5799" spans="1:19" x14ac:dyDescent="0.25">
      <c r="A5799" s="18" t="s">
        <v>16978</v>
      </c>
      <c r="B5799" s="18" t="s">
        <v>2004</v>
      </c>
      <c r="C5799" s="18" t="s">
        <v>21</v>
      </c>
      <c r="D5799" s="18">
        <v>2010</v>
      </c>
      <c r="E5799" s="18">
        <f>VLOOKUP(D5799,'cpi roi'!A:C,2,FALSE)</f>
        <v>218.1</v>
      </c>
      <c r="F5799" s="18" t="s">
        <v>16660</v>
      </c>
      <c r="G5799" s="18">
        <v>8</v>
      </c>
      <c r="H5799" s="19">
        <v>101000</v>
      </c>
      <c r="I5799" s="18" t="s">
        <v>10294</v>
      </c>
      <c r="J5799" s="18" t="s">
        <v>16979</v>
      </c>
      <c r="K5799" s="18" t="s">
        <v>10295</v>
      </c>
      <c r="L5799" s="18" t="s">
        <v>10296</v>
      </c>
      <c r="M5799" s="20">
        <v>12000000</v>
      </c>
      <c r="N5799" s="20">
        <v>42345360</v>
      </c>
      <c r="O5799" s="21">
        <f t="shared" si="270"/>
        <v>59159244.346629985</v>
      </c>
      <c r="P5799" s="22">
        <f t="shared" si="271"/>
        <v>352.87799999999999</v>
      </c>
      <c r="Q5799" s="20">
        <f t="shared" si="272"/>
        <v>19415570.83906465</v>
      </c>
      <c r="R5799" s="18" t="s">
        <v>10297</v>
      </c>
      <c r="S5799" s="18">
        <v>165</v>
      </c>
    </row>
    <row r="5800" spans="1:19" x14ac:dyDescent="0.25">
      <c r="A5800" s="18" t="s">
        <v>16980</v>
      </c>
      <c r="B5800" s="18" t="s">
        <v>20</v>
      </c>
      <c r="C5800" s="18" t="s">
        <v>21</v>
      </c>
      <c r="D5800" s="18">
        <v>2010</v>
      </c>
      <c r="E5800" s="18">
        <f>VLOOKUP(D5800,'cpi roi'!A:C,2,FALSE)</f>
        <v>218.1</v>
      </c>
      <c r="F5800" s="18" t="s">
        <v>16981</v>
      </c>
      <c r="G5800" s="18">
        <v>6.6</v>
      </c>
      <c r="H5800" s="19">
        <v>47000</v>
      </c>
      <c r="I5800" s="18" t="s">
        <v>16982</v>
      </c>
      <c r="J5800" s="18" t="s">
        <v>16982</v>
      </c>
      <c r="K5800" s="18" t="s">
        <v>14005</v>
      </c>
      <c r="L5800" s="18" t="s">
        <v>34</v>
      </c>
      <c r="M5800" s="20">
        <v>0</v>
      </c>
      <c r="N5800" s="20">
        <v>11042068</v>
      </c>
      <c r="O5800" s="21">
        <f t="shared" si="270"/>
        <v>15426492.983035306</v>
      </c>
      <c r="P5800" s="22">
        <f t="shared" si="271"/>
        <v>0</v>
      </c>
      <c r="Q5800" s="20">
        <f t="shared" si="272"/>
        <v>5062846.4007336088</v>
      </c>
      <c r="R5800" s="18" t="s">
        <v>556</v>
      </c>
      <c r="S5800" s="18">
        <v>93</v>
      </c>
    </row>
    <row r="5801" spans="1:19" x14ac:dyDescent="0.25">
      <c r="A5801" s="18" t="s">
        <v>16983</v>
      </c>
      <c r="B5801" s="18" t="s">
        <v>20</v>
      </c>
      <c r="C5801" s="18" t="s">
        <v>21</v>
      </c>
      <c r="D5801" s="18">
        <v>2010</v>
      </c>
      <c r="E5801" s="18">
        <f>VLOOKUP(D5801,'cpi roi'!A:C,2,FALSE)</f>
        <v>218.1</v>
      </c>
      <c r="F5801" s="18" t="s">
        <v>16984</v>
      </c>
      <c r="G5801" s="18">
        <v>6.7</v>
      </c>
      <c r="H5801" s="19">
        <v>44000</v>
      </c>
      <c r="I5801" s="18" t="s">
        <v>16985</v>
      </c>
      <c r="J5801" s="18" t="s">
        <v>16985</v>
      </c>
      <c r="K5801" s="18" t="s">
        <v>9663</v>
      </c>
      <c r="L5801" s="18" t="s">
        <v>34</v>
      </c>
      <c r="M5801" s="20">
        <v>15000000</v>
      </c>
      <c r="N5801" s="20">
        <v>8087000</v>
      </c>
      <c r="O5801" s="21">
        <f t="shared" si="270"/>
        <v>11298069.234296193</v>
      </c>
      <c r="P5801" s="22">
        <f t="shared" si="271"/>
        <v>53.913333333333334</v>
      </c>
      <c r="Q5801" s="20">
        <f t="shared" si="272"/>
        <v>3707932.1412196239</v>
      </c>
      <c r="R5801" s="18" t="s">
        <v>13871</v>
      </c>
      <c r="S5801" s="18">
        <v>104</v>
      </c>
    </row>
    <row r="5802" spans="1:19" x14ac:dyDescent="0.25">
      <c r="A5802" s="18" t="s">
        <v>16986</v>
      </c>
      <c r="B5802" s="18" t="s">
        <v>20</v>
      </c>
      <c r="C5802" s="18" t="s">
        <v>45</v>
      </c>
      <c r="D5802" s="18">
        <v>2010</v>
      </c>
      <c r="E5802" s="18">
        <f>VLOOKUP(D5802,'cpi roi'!A:C,2,FALSE)</f>
        <v>218.1</v>
      </c>
      <c r="F5802" s="18" t="s">
        <v>16587</v>
      </c>
      <c r="G5802" s="18">
        <v>6.3</v>
      </c>
      <c r="H5802" s="19">
        <v>34000</v>
      </c>
      <c r="I5802" s="18" t="s">
        <v>16987</v>
      </c>
      <c r="J5802" s="18" t="s">
        <v>16988</v>
      </c>
      <c r="K5802" s="18" t="s">
        <v>15190</v>
      </c>
      <c r="L5802" s="18" t="s">
        <v>34</v>
      </c>
      <c r="M5802" s="20">
        <v>7000000</v>
      </c>
      <c r="N5802" s="20">
        <v>9933873</v>
      </c>
      <c r="O5802" s="21">
        <f t="shared" si="270"/>
        <v>13878271.90784044</v>
      </c>
      <c r="P5802" s="22">
        <f t="shared" si="271"/>
        <v>141.91247142857142</v>
      </c>
      <c r="Q5802" s="20">
        <f t="shared" si="272"/>
        <v>4554733.1499312241</v>
      </c>
      <c r="R5802" s="18" t="s">
        <v>16989</v>
      </c>
      <c r="S5802" s="18">
        <v>91</v>
      </c>
    </row>
    <row r="5803" spans="1:19" x14ac:dyDescent="0.25">
      <c r="A5803" s="18" t="s">
        <v>16990</v>
      </c>
      <c r="B5803" s="18" t="s">
        <v>20</v>
      </c>
      <c r="C5803" s="18" t="s">
        <v>56</v>
      </c>
      <c r="D5803" s="18">
        <v>2010</v>
      </c>
      <c r="E5803" s="18">
        <f>VLOOKUP(D5803,'cpi roi'!A:C,2,FALSE)</f>
        <v>218.1</v>
      </c>
      <c r="F5803" s="18" t="s">
        <v>16942</v>
      </c>
      <c r="G5803" s="18">
        <v>5.7</v>
      </c>
      <c r="H5803" s="19">
        <v>100000</v>
      </c>
      <c r="I5803" s="18" t="s">
        <v>13814</v>
      </c>
      <c r="J5803" s="18" t="s">
        <v>16991</v>
      </c>
      <c r="K5803" s="18" t="s">
        <v>15180</v>
      </c>
      <c r="L5803" s="18" t="s">
        <v>34</v>
      </c>
      <c r="M5803" s="20">
        <v>3000000</v>
      </c>
      <c r="N5803" s="20">
        <v>177512032</v>
      </c>
      <c r="O5803" s="21">
        <f t="shared" si="270"/>
        <v>247995947.50298029</v>
      </c>
      <c r="P5803" s="22">
        <f t="shared" si="271"/>
        <v>5917.0677333333333</v>
      </c>
      <c r="Q5803" s="20">
        <f t="shared" si="272"/>
        <v>81390202.659330577</v>
      </c>
      <c r="R5803" s="18" t="s">
        <v>48</v>
      </c>
      <c r="S5803" s="18">
        <v>91</v>
      </c>
    </row>
    <row r="5804" spans="1:19" x14ac:dyDescent="0.25">
      <c r="A5804" s="18" t="s">
        <v>16992</v>
      </c>
      <c r="B5804" s="18" t="s">
        <v>20</v>
      </c>
      <c r="C5804" s="18" t="s">
        <v>108</v>
      </c>
      <c r="D5804" s="18">
        <v>2010</v>
      </c>
      <c r="E5804" s="18">
        <f>VLOOKUP(D5804,'cpi roi'!A:C,2,FALSE)</f>
        <v>218.1</v>
      </c>
      <c r="F5804" s="18" t="s">
        <v>16993</v>
      </c>
      <c r="G5804" s="18">
        <v>6.1</v>
      </c>
      <c r="H5804" s="19">
        <v>33000</v>
      </c>
      <c r="I5804" s="18" t="s">
        <v>9290</v>
      </c>
      <c r="J5804" s="18" t="s">
        <v>14818</v>
      </c>
      <c r="K5804" s="18" t="s">
        <v>12792</v>
      </c>
      <c r="L5804" s="18" t="s">
        <v>26</v>
      </c>
      <c r="M5804" s="20">
        <v>13000000</v>
      </c>
      <c r="N5804" s="20">
        <v>4052191</v>
      </c>
      <c r="O5804" s="21">
        <f t="shared" si="270"/>
        <v>5661176.513984411</v>
      </c>
      <c r="P5804" s="22">
        <f t="shared" si="271"/>
        <v>31.1707</v>
      </c>
      <c r="Q5804" s="20">
        <f t="shared" si="272"/>
        <v>1857950.9399358092</v>
      </c>
      <c r="R5804" s="18" t="s">
        <v>16994</v>
      </c>
      <c r="S5804" s="18">
        <v>109</v>
      </c>
    </row>
    <row r="5805" spans="1:19" x14ac:dyDescent="0.25">
      <c r="A5805" s="18" t="s">
        <v>16995</v>
      </c>
      <c r="B5805" s="18" t="s">
        <v>20</v>
      </c>
      <c r="C5805" s="18" t="s">
        <v>45</v>
      </c>
      <c r="D5805" s="18">
        <v>2010</v>
      </c>
      <c r="E5805" s="18">
        <f>VLOOKUP(D5805,'cpi roi'!A:C,2,FALSE)</f>
        <v>218.1</v>
      </c>
      <c r="F5805" s="18" t="s">
        <v>16996</v>
      </c>
      <c r="G5805" s="18">
        <v>5.8</v>
      </c>
      <c r="H5805" s="19">
        <v>4800</v>
      </c>
      <c r="I5805" s="18" t="s">
        <v>13298</v>
      </c>
      <c r="J5805" s="18" t="s">
        <v>16997</v>
      </c>
      <c r="K5805" s="18" t="s">
        <v>1733</v>
      </c>
      <c r="L5805" s="18" t="s">
        <v>457</v>
      </c>
      <c r="M5805" s="20">
        <v>7000000</v>
      </c>
      <c r="N5805" s="20">
        <v>649626</v>
      </c>
      <c r="O5805" s="21">
        <f t="shared" si="270"/>
        <v>907570.11554332869</v>
      </c>
      <c r="P5805" s="22">
        <f t="shared" si="271"/>
        <v>9.2803714285714278</v>
      </c>
      <c r="Q5805" s="20">
        <f t="shared" si="272"/>
        <v>297856.94635488308</v>
      </c>
      <c r="R5805" s="18" t="s">
        <v>9140</v>
      </c>
      <c r="S5805" s="18">
        <v>108</v>
      </c>
    </row>
    <row r="5806" spans="1:19" x14ac:dyDescent="0.25">
      <c r="A5806" s="18" t="s">
        <v>16998</v>
      </c>
      <c r="B5806" s="18" t="s">
        <v>20</v>
      </c>
      <c r="C5806" s="18" t="s">
        <v>45</v>
      </c>
      <c r="D5806" s="18">
        <v>2010</v>
      </c>
      <c r="E5806" s="18">
        <f>VLOOKUP(D5806,'cpi roi'!A:C,2,FALSE)</f>
        <v>218.1</v>
      </c>
      <c r="F5806" s="18" t="s">
        <v>16334</v>
      </c>
      <c r="G5806" s="18">
        <v>6.1</v>
      </c>
      <c r="H5806" s="19">
        <v>37000</v>
      </c>
      <c r="I5806" s="18" t="s">
        <v>8696</v>
      </c>
      <c r="J5806" s="18" t="s">
        <v>4956</v>
      </c>
      <c r="K5806" s="18" t="s">
        <v>8011</v>
      </c>
      <c r="L5806" s="18" t="s">
        <v>34</v>
      </c>
      <c r="M5806" s="20">
        <v>0</v>
      </c>
      <c r="N5806" s="20">
        <v>6344112</v>
      </c>
      <c r="O5806" s="21">
        <f t="shared" si="270"/>
        <v>8863140.423658872</v>
      </c>
      <c r="P5806" s="22">
        <f t="shared" si="271"/>
        <v>0</v>
      </c>
      <c r="Q5806" s="20">
        <f t="shared" si="272"/>
        <v>2908808.803301238</v>
      </c>
      <c r="R5806" s="18" t="s">
        <v>9250</v>
      </c>
      <c r="S5806" s="18">
        <v>107</v>
      </c>
    </row>
    <row r="5807" spans="1:19" x14ac:dyDescent="0.25">
      <c r="A5807" s="18" t="s">
        <v>16999</v>
      </c>
      <c r="B5807" s="18" t="s">
        <v>20</v>
      </c>
      <c r="C5807" s="18" t="s">
        <v>21</v>
      </c>
      <c r="D5807" s="18">
        <v>2010</v>
      </c>
      <c r="E5807" s="18">
        <f>VLOOKUP(D5807,'cpi roi'!A:C,2,FALSE)</f>
        <v>218.1</v>
      </c>
      <c r="F5807" s="18" t="s">
        <v>16942</v>
      </c>
      <c r="G5807" s="18">
        <v>5.4</v>
      </c>
      <c r="H5807" s="19">
        <v>41000</v>
      </c>
      <c r="I5807" s="18" t="s">
        <v>14818</v>
      </c>
      <c r="J5807" s="18" t="s">
        <v>14455</v>
      </c>
      <c r="K5807" s="18" t="s">
        <v>10080</v>
      </c>
      <c r="L5807" s="18" t="s">
        <v>34</v>
      </c>
      <c r="M5807" s="20">
        <v>22000000</v>
      </c>
      <c r="N5807" s="20">
        <v>10300416</v>
      </c>
      <c r="O5807" s="21">
        <f t="shared" si="270"/>
        <v>14390356.511691885</v>
      </c>
      <c r="P5807" s="22">
        <f t="shared" si="271"/>
        <v>46.820072727272724</v>
      </c>
      <c r="Q5807" s="20">
        <f t="shared" si="272"/>
        <v>4722795.0481430534</v>
      </c>
      <c r="R5807" s="18" t="s">
        <v>14974</v>
      </c>
      <c r="S5807" s="18">
        <v>105</v>
      </c>
    </row>
    <row r="5808" spans="1:19" x14ac:dyDescent="0.25">
      <c r="A5808" s="18" t="s">
        <v>17000</v>
      </c>
      <c r="B5808" s="18" t="s">
        <v>2004</v>
      </c>
      <c r="C5808" s="18" t="s">
        <v>45</v>
      </c>
      <c r="D5808" s="18">
        <v>2010</v>
      </c>
      <c r="E5808" s="18">
        <f>VLOOKUP(D5808,'cpi roi'!A:C,2,FALSE)</f>
        <v>218.1</v>
      </c>
      <c r="F5808" s="18" t="s">
        <v>16662</v>
      </c>
      <c r="G5808" s="18">
        <v>4.7</v>
      </c>
      <c r="H5808" s="19">
        <v>9200</v>
      </c>
      <c r="I5808" s="18" t="s">
        <v>14257</v>
      </c>
      <c r="J5808" s="18" t="s">
        <v>14257</v>
      </c>
      <c r="K5808" s="18" t="s">
        <v>7609</v>
      </c>
      <c r="L5808" s="18" t="s">
        <v>34</v>
      </c>
      <c r="M5808" s="20">
        <v>20000000</v>
      </c>
      <c r="N5808" s="20">
        <v>60673972</v>
      </c>
      <c r="O5808" s="21">
        <f t="shared" si="270"/>
        <v>84765517.049060062</v>
      </c>
      <c r="P5808" s="22">
        <f t="shared" si="271"/>
        <v>303.36986000000002</v>
      </c>
      <c r="Q5808" s="20">
        <f t="shared" si="272"/>
        <v>27819336.084364969</v>
      </c>
      <c r="R5808" s="18" t="s">
        <v>14705</v>
      </c>
      <c r="S5808" s="18">
        <v>121</v>
      </c>
    </row>
    <row r="5809" spans="1:19" x14ac:dyDescent="0.25">
      <c r="A5809" s="18" t="s">
        <v>17001</v>
      </c>
      <c r="B5809" s="18" t="s">
        <v>2004</v>
      </c>
      <c r="C5809" s="18" t="s">
        <v>56</v>
      </c>
      <c r="D5809" s="18">
        <v>2010</v>
      </c>
      <c r="E5809" s="18">
        <f>VLOOKUP(D5809,'cpi roi'!A:C,2,FALSE)</f>
        <v>218.1</v>
      </c>
      <c r="F5809" s="18" t="s">
        <v>16388</v>
      </c>
      <c r="G5809" s="18">
        <v>5.7</v>
      </c>
      <c r="H5809" s="19">
        <v>49000</v>
      </c>
      <c r="I5809" s="18" t="s">
        <v>17002</v>
      </c>
      <c r="J5809" s="18" t="s">
        <v>17003</v>
      </c>
      <c r="K5809" s="18" t="s">
        <v>17004</v>
      </c>
      <c r="L5809" s="18" t="s">
        <v>457</v>
      </c>
      <c r="M5809" s="20">
        <v>1800000</v>
      </c>
      <c r="N5809" s="20">
        <v>69432527</v>
      </c>
      <c r="O5809" s="21">
        <f t="shared" si="270"/>
        <v>97001792.649701968</v>
      </c>
      <c r="P5809" s="22">
        <f t="shared" si="271"/>
        <v>3857.3626111111112</v>
      </c>
      <c r="Q5809" s="20">
        <f t="shared" si="272"/>
        <v>31835179.734066941</v>
      </c>
      <c r="R5809" s="18" t="s">
        <v>13556</v>
      </c>
      <c r="S5809" s="18">
        <v>87</v>
      </c>
    </row>
    <row r="5810" spans="1:19" x14ac:dyDescent="0.25">
      <c r="A5810" s="18" t="s">
        <v>17005</v>
      </c>
      <c r="B5810" s="18" t="s">
        <v>20</v>
      </c>
      <c r="C5810" s="18" t="s">
        <v>45</v>
      </c>
      <c r="D5810" s="18">
        <v>2010</v>
      </c>
      <c r="E5810" s="18">
        <f>VLOOKUP(D5810,'cpi roi'!A:C,2,FALSE)</f>
        <v>218.1</v>
      </c>
      <c r="F5810" s="18" t="s">
        <v>17006</v>
      </c>
      <c r="G5810" s="18">
        <v>6.4</v>
      </c>
      <c r="H5810" s="19">
        <v>10000</v>
      </c>
      <c r="I5810" s="18" t="s">
        <v>17007</v>
      </c>
      <c r="J5810" s="18" t="s">
        <v>17007</v>
      </c>
      <c r="K5810" s="18" t="s">
        <v>17008</v>
      </c>
      <c r="L5810" s="18" t="s">
        <v>34</v>
      </c>
      <c r="M5810" s="20">
        <v>4000000</v>
      </c>
      <c r="N5810" s="20">
        <v>143485</v>
      </c>
      <c r="O5810" s="21">
        <f t="shared" si="270"/>
        <v>200457.9527739569</v>
      </c>
      <c r="P5810" s="22">
        <f t="shared" si="271"/>
        <v>3.5871249999999999</v>
      </c>
      <c r="Q5810" s="20">
        <f t="shared" si="272"/>
        <v>65788.629069234288</v>
      </c>
      <c r="R5810" s="18" t="s">
        <v>13871</v>
      </c>
      <c r="S5810" s="18">
        <v>90</v>
      </c>
    </row>
    <row r="5811" spans="1:19" x14ac:dyDescent="0.25">
      <c r="A5811" s="18" t="s">
        <v>17009</v>
      </c>
      <c r="B5811" s="18" t="s">
        <v>20</v>
      </c>
      <c r="C5811" s="18" t="s">
        <v>108</v>
      </c>
      <c r="D5811" s="18">
        <v>2010</v>
      </c>
      <c r="E5811" s="18">
        <f>VLOOKUP(D5811,'cpi roi'!A:C,2,FALSE)</f>
        <v>218.1</v>
      </c>
      <c r="F5811" s="18" t="s">
        <v>17010</v>
      </c>
      <c r="G5811" s="18">
        <v>6.2</v>
      </c>
      <c r="H5811" s="19">
        <v>47000</v>
      </c>
      <c r="I5811" s="18" t="s">
        <v>14032</v>
      </c>
      <c r="J5811" s="18" t="s">
        <v>14032</v>
      </c>
      <c r="K5811" s="18" t="s">
        <v>11550</v>
      </c>
      <c r="L5811" s="18" t="s">
        <v>34</v>
      </c>
      <c r="M5811" s="20">
        <v>25000000</v>
      </c>
      <c r="N5811" s="20">
        <v>8307227</v>
      </c>
      <c r="O5811" s="21">
        <f t="shared" si="270"/>
        <v>11605740.792755617</v>
      </c>
      <c r="P5811" s="22">
        <f t="shared" si="271"/>
        <v>33.228908000000004</v>
      </c>
      <c r="Q5811" s="20">
        <f t="shared" si="272"/>
        <v>3808907.3819348924</v>
      </c>
      <c r="R5811" s="18" t="s">
        <v>16330</v>
      </c>
      <c r="S5811" s="18">
        <v>103</v>
      </c>
    </row>
    <row r="5812" spans="1:19" x14ac:dyDescent="0.25">
      <c r="A5812" s="18" t="s">
        <v>8746</v>
      </c>
      <c r="B5812" s="18" t="s">
        <v>2004</v>
      </c>
      <c r="C5812" s="18" t="s">
        <v>67</v>
      </c>
      <c r="D5812" s="18">
        <v>2010</v>
      </c>
      <c r="E5812" s="18">
        <f>VLOOKUP(D5812,'cpi roi'!A:C,2,FALSE)</f>
        <v>218.1</v>
      </c>
      <c r="F5812" s="18" t="s">
        <v>17011</v>
      </c>
      <c r="G5812" s="18">
        <v>6.8</v>
      </c>
      <c r="H5812" s="19">
        <v>47000</v>
      </c>
      <c r="I5812" s="18" t="s">
        <v>9083</v>
      </c>
      <c r="J5812" s="18" t="s">
        <v>12235</v>
      </c>
      <c r="K5812" s="18" t="s">
        <v>11830</v>
      </c>
      <c r="L5812" s="18" t="s">
        <v>34</v>
      </c>
      <c r="M5812" s="20">
        <v>22000000</v>
      </c>
      <c r="N5812" s="20">
        <v>25806953</v>
      </c>
      <c r="O5812" s="21">
        <f t="shared" si="270"/>
        <v>36054005.406235673</v>
      </c>
      <c r="P5812" s="22">
        <f t="shared" si="271"/>
        <v>117.30433181818182</v>
      </c>
      <c r="Q5812" s="20">
        <f t="shared" si="272"/>
        <v>11832624.025676295</v>
      </c>
      <c r="R5812" s="18" t="s">
        <v>16818</v>
      </c>
      <c r="S5812" s="18">
        <v>108</v>
      </c>
    </row>
    <row r="5813" spans="1:19" x14ac:dyDescent="0.25">
      <c r="A5813" s="18" t="s">
        <v>17012</v>
      </c>
      <c r="B5813" s="18" t="s">
        <v>452</v>
      </c>
      <c r="C5813" s="18" t="s">
        <v>108</v>
      </c>
      <c r="D5813" s="18">
        <v>2010</v>
      </c>
      <c r="E5813" s="18">
        <f>VLOOKUP(D5813,'cpi roi'!A:C,2,FALSE)</f>
        <v>218.1</v>
      </c>
      <c r="F5813" s="18" t="s">
        <v>17013</v>
      </c>
      <c r="G5813" s="18">
        <v>7</v>
      </c>
      <c r="H5813" s="19">
        <v>6900</v>
      </c>
      <c r="I5813" s="18" t="s">
        <v>17014</v>
      </c>
      <c r="J5813" s="18" t="s">
        <v>17014</v>
      </c>
      <c r="K5813" s="18" t="s">
        <v>10193</v>
      </c>
      <c r="L5813" s="18" t="s">
        <v>5820</v>
      </c>
      <c r="M5813" s="20">
        <v>0</v>
      </c>
      <c r="N5813" s="20">
        <v>416675</v>
      </c>
      <c r="O5813" s="21">
        <f t="shared" si="270"/>
        <v>582122.2948188904</v>
      </c>
      <c r="P5813" s="22">
        <f t="shared" si="271"/>
        <v>0</v>
      </c>
      <c r="Q5813" s="20">
        <f t="shared" si="272"/>
        <v>191047.68454837232</v>
      </c>
      <c r="R5813" s="18" t="s">
        <v>17015</v>
      </c>
      <c r="S5813" s="18">
        <v>118</v>
      </c>
    </row>
    <row r="5814" spans="1:19" x14ac:dyDescent="0.25">
      <c r="A5814" s="18" t="s">
        <v>17016</v>
      </c>
      <c r="B5814" s="18" t="s">
        <v>2004</v>
      </c>
      <c r="C5814" s="18" t="s">
        <v>45</v>
      </c>
      <c r="D5814" s="18">
        <v>2010</v>
      </c>
      <c r="E5814" s="18">
        <f>VLOOKUP(D5814,'cpi roi'!A:C,2,FALSE)</f>
        <v>218.1</v>
      </c>
      <c r="F5814" s="18" t="s">
        <v>16296</v>
      </c>
      <c r="G5814" s="18">
        <v>5.4</v>
      </c>
      <c r="H5814" s="19">
        <v>49000</v>
      </c>
      <c r="I5814" s="18" t="s">
        <v>17017</v>
      </c>
      <c r="J5814" s="18" t="s">
        <v>17018</v>
      </c>
      <c r="K5814" s="18" t="s">
        <v>9705</v>
      </c>
      <c r="L5814" s="18" t="s">
        <v>34</v>
      </c>
      <c r="M5814" s="20">
        <v>35000000</v>
      </c>
      <c r="N5814" s="20">
        <v>77477008</v>
      </c>
      <c r="O5814" s="21">
        <f t="shared" si="270"/>
        <v>108240460.05318661</v>
      </c>
      <c r="P5814" s="22">
        <f t="shared" si="271"/>
        <v>221.36287999999999</v>
      </c>
      <c r="Q5814" s="20">
        <f t="shared" si="272"/>
        <v>35523616.689591929</v>
      </c>
      <c r="R5814" s="18" t="s">
        <v>16788</v>
      </c>
      <c r="S5814" s="18">
        <v>104</v>
      </c>
    </row>
    <row r="5815" spans="1:19" x14ac:dyDescent="0.25">
      <c r="A5815" s="18" t="s">
        <v>17019</v>
      </c>
      <c r="B5815" s="18" t="s">
        <v>37</v>
      </c>
      <c r="C5815" s="18" t="s">
        <v>21</v>
      </c>
      <c r="D5815" s="18">
        <v>2010</v>
      </c>
      <c r="E5815" s="18">
        <f>VLOOKUP(D5815,'cpi roi'!A:C,2,FALSE)</f>
        <v>218.1</v>
      </c>
      <c r="F5815" s="18" t="s">
        <v>17020</v>
      </c>
      <c r="G5815" s="18">
        <v>6.4</v>
      </c>
      <c r="H5815" s="19">
        <v>2600</v>
      </c>
      <c r="I5815" s="18" t="s">
        <v>17021</v>
      </c>
      <c r="J5815" s="18" t="s">
        <v>17022</v>
      </c>
      <c r="K5815" s="18" t="s">
        <v>9900</v>
      </c>
      <c r="L5815" s="18" t="s">
        <v>34</v>
      </c>
      <c r="M5815" s="20">
        <v>0</v>
      </c>
      <c r="N5815" s="20">
        <v>814906</v>
      </c>
      <c r="O5815" s="21">
        <f t="shared" si="270"/>
        <v>1138477.1123337918</v>
      </c>
      <c r="P5815" s="22">
        <f t="shared" si="271"/>
        <v>0</v>
      </c>
      <c r="Q5815" s="20">
        <f t="shared" si="272"/>
        <v>373638.69784502522</v>
      </c>
      <c r="R5815" s="18" t="s">
        <v>17023</v>
      </c>
      <c r="S5815" s="18">
        <v>111</v>
      </c>
    </row>
    <row r="5816" spans="1:19" x14ac:dyDescent="0.25">
      <c r="A5816" s="18" t="s">
        <v>17024</v>
      </c>
      <c r="B5816" s="18" t="s">
        <v>452</v>
      </c>
      <c r="C5816" s="18" t="s">
        <v>21</v>
      </c>
      <c r="D5816" s="18">
        <v>2010</v>
      </c>
      <c r="E5816" s="18">
        <f>VLOOKUP(D5816,'cpi roi'!A:C,2,FALSE)</f>
        <v>218.1</v>
      </c>
      <c r="F5816" s="18" t="s">
        <v>17025</v>
      </c>
      <c r="G5816" s="18">
        <v>8.1999999999999993</v>
      </c>
      <c r="H5816" s="19">
        <v>43000</v>
      </c>
      <c r="I5816" s="18" t="s">
        <v>17026</v>
      </c>
      <c r="J5816" s="18" t="s">
        <v>17026</v>
      </c>
      <c r="K5816" s="18" t="s">
        <v>17027</v>
      </c>
      <c r="L5816" s="18" t="s">
        <v>10296</v>
      </c>
      <c r="M5816" s="20">
        <v>0</v>
      </c>
      <c r="N5816" s="20">
        <v>434862</v>
      </c>
      <c r="O5816" s="21">
        <f t="shared" si="270"/>
        <v>607530.72627235216</v>
      </c>
      <c r="P5816" s="22">
        <f t="shared" si="271"/>
        <v>0</v>
      </c>
      <c r="Q5816" s="20">
        <f t="shared" si="272"/>
        <v>199386.51994497937</v>
      </c>
      <c r="R5816" s="18" t="s">
        <v>17028</v>
      </c>
      <c r="S5816" s="18">
        <v>134</v>
      </c>
    </row>
    <row r="5817" spans="1:19" x14ac:dyDescent="0.25">
      <c r="A5817" s="18" t="s">
        <v>17029</v>
      </c>
      <c r="B5817" s="18" t="s">
        <v>20</v>
      </c>
      <c r="C5817" s="18" t="s">
        <v>155</v>
      </c>
      <c r="D5817" s="18">
        <v>2010</v>
      </c>
      <c r="E5817" s="18">
        <f>VLOOKUP(D5817,'cpi roi'!A:C,2,FALSE)</f>
        <v>218.1</v>
      </c>
      <c r="F5817" s="18" t="s">
        <v>17030</v>
      </c>
      <c r="G5817" s="18">
        <v>5.6</v>
      </c>
      <c r="H5817" s="19">
        <v>47000</v>
      </c>
      <c r="I5817" s="18" t="s">
        <v>17031</v>
      </c>
      <c r="J5817" s="18" t="s">
        <v>7560</v>
      </c>
      <c r="K5817" s="18" t="s">
        <v>12789</v>
      </c>
      <c r="L5817" s="18" t="s">
        <v>34</v>
      </c>
      <c r="M5817" s="20">
        <v>25000000</v>
      </c>
      <c r="N5817" s="20">
        <v>38269529</v>
      </c>
      <c r="O5817" s="21">
        <f t="shared" si="270"/>
        <v>53465041.202659331</v>
      </c>
      <c r="P5817" s="22">
        <f t="shared" si="271"/>
        <v>153.07811600000002</v>
      </c>
      <c r="Q5817" s="20">
        <f t="shared" si="272"/>
        <v>17546780.834479596</v>
      </c>
      <c r="R5817" s="18" t="s">
        <v>3747</v>
      </c>
      <c r="S5817" s="18">
        <v>99</v>
      </c>
    </row>
    <row r="5818" spans="1:19" x14ac:dyDescent="0.25">
      <c r="A5818" s="18" t="s">
        <v>17032</v>
      </c>
      <c r="B5818" s="18" t="s">
        <v>2004</v>
      </c>
      <c r="C5818" s="18" t="s">
        <v>21</v>
      </c>
      <c r="D5818" s="18">
        <v>2010</v>
      </c>
      <c r="E5818" s="18">
        <f>VLOOKUP(D5818,'cpi roi'!A:C,2,FALSE)</f>
        <v>218.1</v>
      </c>
      <c r="F5818" s="18" t="s">
        <v>16397</v>
      </c>
      <c r="G5818" s="18">
        <v>6.3</v>
      </c>
      <c r="H5818" s="19">
        <v>18000</v>
      </c>
      <c r="I5818" s="18" t="s">
        <v>17033</v>
      </c>
      <c r="J5818" s="18" t="s">
        <v>17033</v>
      </c>
      <c r="K5818" s="18" t="s">
        <v>17034</v>
      </c>
      <c r="L5818" s="18" t="s">
        <v>34</v>
      </c>
      <c r="M5818" s="20">
        <v>15000000</v>
      </c>
      <c r="N5818" s="20">
        <v>20529194</v>
      </c>
      <c r="O5818" s="21">
        <f t="shared" si="270"/>
        <v>28680630.040348463</v>
      </c>
      <c r="P5818" s="22">
        <f t="shared" si="271"/>
        <v>136.86129333333332</v>
      </c>
      <c r="Q5818" s="20">
        <f t="shared" si="272"/>
        <v>9412743.6955524981</v>
      </c>
      <c r="R5818" s="18" t="s">
        <v>10878</v>
      </c>
      <c r="S5818" s="18">
        <v>117</v>
      </c>
    </row>
    <row r="5819" spans="1:19" x14ac:dyDescent="0.25">
      <c r="A5819" s="18" t="s">
        <v>17035</v>
      </c>
      <c r="B5819" s="18" t="s">
        <v>452</v>
      </c>
      <c r="C5819" s="18" t="s">
        <v>45</v>
      </c>
      <c r="D5819" s="18">
        <v>2010</v>
      </c>
      <c r="E5819" s="18">
        <f>VLOOKUP(D5819,'cpi roi'!A:C,2,FALSE)</f>
        <v>218.1</v>
      </c>
      <c r="F5819" s="18" t="s">
        <v>17036</v>
      </c>
      <c r="G5819" s="18">
        <v>7.1</v>
      </c>
      <c r="H5819" s="19">
        <v>24000</v>
      </c>
      <c r="I5819" s="18" t="s">
        <v>13277</v>
      </c>
      <c r="J5819" s="18" t="s">
        <v>13277</v>
      </c>
      <c r="K5819" s="18" t="s">
        <v>14731</v>
      </c>
      <c r="L5819" s="18" t="s">
        <v>457</v>
      </c>
      <c r="M5819" s="20">
        <v>0</v>
      </c>
      <c r="N5819" s="20">
        <v>53319615</v>
      </c>
      <c r="O5819" s="21">
        <f t="shared" si="270"/>
        <v>74490998.122420907</v>
      </c>
      <c r="P5819" s="22">
        <f t="shared" si="271"/>
        <v>0</v>
      </c>
      <c r="Q5819" s="20">
        <f t="shared" si="272"/>
        <v>24447324.621733148</v>
      </c>
      <c r="R5819" s="18" t="s">
        <v>14732</v>
      </c>
      <c r="S5819" s="18">
        <v>154</v>
      </c>
    </row>
    <row r="5820" spans="1:19" x14ac:dyDescent="0.25">
      <c r="A5820" s="18" t="s">
        <v>17037</v>
      </c>
      <c r="B5820" s="18" t="s">
        <v>2004</v>
      </c>
      <c r="C5820" s="18" t="s">
        <v>21</v>
      </c>
      <c r="D5820" s="18">
        <v>2010</v>
      </c>
      <c r="E5820" s="18">
        <f>VLOOKUP(D5820,'cpi roi'!A:C,2,FALSE)</f>
        <v>218.1</v>
      </c>
      <c r="F5820" s="18" t="s">
        <v>16721</v>
      </c>
      <c r="G5820" s="18">
        <v>6.4</v>
      </c>
      <c r="H5820" s="19">
        <v>60000</v>
      </c>
      <c r="I5820" s="18" t="s">
        <v>12682</v>
      </c>
      <c r="J5820" s="18" t="s">
        <v>17038</v>
      </c>
      <c r="K5820" s="18" t="s">
        <v>15837</v>
      </c>
      <c r="L5820" s="18" t="s">
        <v>34</v>
      </c>
      <c r="M5820" s="20">
        <v>44000000</v>
      </c>
      <c r="N5820" s="20">
        <v>48190704</v>
      </c>
      <c r="O5820" s="21">
        <f t="shared" si="270"/>
        <v>67325573.171939477</v>
      </c>
      <c r="P5820" s="22">
        <f t="shared" si="271"/>
        <v>109.52432727272728</v>
      </c>
      <c r="Q5820" s="20">
        <f t="shared" si="272"/>
        <v>22095691.884456672</v>
      </c>
      <c r="R5820" s="18" t="s">
        <v>65</v>
      </c>
      <c r="S5820" s="18">
        <v>99</v>
      </c>
    </row>
    <row r="5821" spans="1:19" x14ac:dyDescent="0.25">
      <c r="A5821" s="18" t="s">
        <v>17039</v>
      </c>
      <c r="B5821" s="18" t="s">
        <v>20</v>
      </c>
      <c r="C5821" s="18" t="s">
        <v>38</v>
      </c>
      <c r="D5821" s="18">
        <v>2010</v>
      </c>
      <c r="E5821" s="18">
        <f>VLOOKUP(D5821,'cpi roi'!A:C,2,FALSE)</f>
        <v>218.1</v>
      </c>
      <c r="F5821" s="18" t="s">
        <v>17040</v>
      </c>
      <c r="G5821" s="18">
        <v>6.7</v>
      </c>
      <c r="H5821" s="19">
        <v>17000</v>
      </c>
      <c r="I5821" s="18" t="s">
        <v>17041</v>
      </c>
      <c r="J5821" s="18" t="s">
        <v>17041</v>
      </c>
      <c r="K5821" s="18" t="s">
        <v>17042</v>
      </c>
      <c r="L5821" s="18" t="s">
        <v>1098</v>
      </c>
      <c r="M5821" s="20">
        <v>0</v>
      </c>
      <c r="N5821" s="20">
        <v>8444544</v>
      </c>
      <c r="O5821" s="21">
        <f t="shared" si="270"/>
        <v>11797581.645116918</v>
      </c>
      <c r="P5821" s="22">
        <f t="shared" si="271"/>
        <v>0</v>
      </c>
      <c r="Q5821" s="20">
        <f t="shared" si="272"/>
        <v>3871867.9504814306</v>
      </c>
      <c r="R5821" s="18" t="s">
        <v>17043</v>
      </c>
      <c r="S5821" s="18">
        <v>124</v>
      </c>
    </row>
    <row r="5822" spans="1:19" x14ac:dyDescent="0.25">
      <c r="A5822" s="18" t="s">
        <v>17044</v>
      </c>
      <c r="B5822" s="18" t="s">
        <v>20</v>
      </c>
      <c r="C5822" s="18" t="s">
        <v>21</v>
      </c>
      <c r="D5822" s="18">
        <v>2010</v>
      </c>
      <c r="E5822" s="18">
        <f>VLOOKUP(D5822,'cpi roi'!A:C,2,FALSE)</f>
        <v>218.1</v>
      </c>
      <c r="F5822" s="18" t="s">
        <v>17045</v>
      </c>
      <c r="G5822" s="18">
        <v>6.5</v>
      </c>
      <c r="H5822" s="19">
        <v>41000</v>
      </c>
      <c r="I5822" s="18" t="s">
        <v>17046</v>
      </c>
      <c r="J5822" s="18" t="s">
        <v>17047</v>
      </c>
      <c r="K5822" s="18" t="s">
        <v>17048</v>
      </c>
      <c r="L5822" s="18" t="s">
        <v>34</v>
      </c>
      <c r="M5822" s="20">
        <v>650000</v>
      </c>
      <c r="N5822" s="20">
        <v>405380</v>
      </c>
      <c r="O5822" s="21">
        <f t="shared" si="270"/>
        <v>566342.43924805138</v>
      </c>
      <c r="P5822" s="22">
        <f t="shared" si="271"/>
        <v>62.36615384615385</v>
      </c>
      <c r="Q5822" s="20">
        <f t="shared" si="272"/>
        <v>185868.86749197615</v>
      </c>
      <c r="R5822" s="18" t="s">
        <v>17049</v>
      </c>
      <c r="S5822" s="18">
        <v>98</v>
      </c>
    </row>
    <row r="5823" spans="1:19" x14ac:dyDescent="0.25">
      <c r="A5823" s="18" t="s">
        <v>17050</v>
      </c>
      <c r="B5823" s="18" t="s">
        <v>20</v>
      </c>
      <c r="C5823" s="18" t="s">
        <v>56</v>
      </c>
      <c r="D5823" s="18">
        <v>2010</v>
      </c>
      <c r="E5823" s="18">
        <f>VLOOKUP(D5823,'cpi roi'!A:C,2,FALSE)</f>
        <v>218.1</v>
      </c>
      <c r="F5823" s="18" t="s">
        <v>17051</v>
      </c>
      <c r="G5823" s="18">
        <v>4.9000000000000004</v>
      </c>
      <c r="H5823" s="19">
        <v>25000</v>
      </c>
      <c r="I5823" s="18" t="s">
        <v>12049</v>
      </c>
      <c r="J5823" s="18" t="s">
        <v>17052</v>
      </c>
      <c r="K5823" s="18" t="s">
        <v>12076</v>
      </c>
      <c r="L5823" s="18" t="s">
        <v>34</v>
      </c>
      <c r="M5823" s="20">
        <v>10000000</v>
      </c>
      <c r="N5823" s="20">
        <v>1671196</v>
      </c>
      <c r="O5823" s="21">
        <f t="shared" si="270"/>
        <v>2334770.3860614398</v>
      </c>
      <c r="P5823" s="22">
        <f t="shared" si="271"/>
        <v>16.711960000000001</v>
      </c>
      <c r="Q5823" s="20">
        <f t="shared" si="272"/>
        <v>766252.17790004588</v>
      </c>
      <c r="R5823" s="18" t="s">
        <v>17053</v>
      </c>
      <c r="S5823" s="18">
        <v>92</v>
      </c>
    </row>
    <row r="5824" spans="1:19" x14ac:dyDescent="0.25">
      <c r="A5824" s="18" t="s">
        <v>17054</v>
      </c>
      <c r="B5824" s="18" t="s">
        <v>20</v>
      </c>
      <c r="C5824" s="18" t="s">
        <v>45</v>
      </c>
      <c r="D5824" s="18">
        <v>2010</v>
      </c>
      <c r="E5824" s="18">
        <f>VLOOKUP(D5824,'cpi roi'!A:C,2,FALSE)</f>
        <v>218.1</v>
      </c>
      <c r="F5824" s="18" t="s">
        <v>16271</v>
      </c>
      <c r="G5824" s="18">
        <v>7.3</v>
      </c>
      <c r="H5824" s="19">
        <v>24000</v>
      </c>
      <c r="I5824" s="18" t="s">
        <v>17055</v>
      </c>
      <c r="J5824" s="18" t="s">
        <v>3185</v>
      </c>
      <c r="K5824" s="18" t="s">
        <v>13300</v>
      </c>
      <c r="L5824" s="18" t="s">
        <v>310</v>
      </c>
      <c r="M5824" s="20">
        <v>30000000</v>
      </c>
      <c r="N5824" s="20">
        <v>12106921</v>
      </c>
      <c r="O5824" s="21">
        <f t="shared" si="270"/>
        <v>16914162.442457587</v>
      </c>
      <c r="P5824" s="22">
        <f t="shared" si="271"/>
        <v>40.356403333333333</v>
      </c>
      <c r="Q5824" s="20">
        <f t="shared" si="272"/>
        <v>5551087.1160018342</v>
      </c>
      <c r="R5824" s="18" t="s">
        <v>14365</v>
      </c>
      <c r="S5824" s="18">
        <v>134</v>
      </c>
    </row>
    <row r="5825" spans="1:19" x14ac:dyDescent="0.25">
      <c r="A5825" s="18" t="s">
        <v>17056</v>
      </c>
      <c r="B5825" s="18" t="s">
        <v>20</v>
      </c>
      <c r="C5825" s="18" t="s">
        <v>45</v>
      </c>
      <c r="D5825" s="18">
        <v>2010</v>
      </c>
      <c r="E5825" s="18">
        <f>VLOOKUP(D5825,'cpi roi'!A:C,2,FALSE)</f>
        <v>218.1</v>
      </c>
      <c r="F5825" s="18" t="s">
        <v>16942</v>
      </c>
      <c r="G5825" s="18">
        <v>6.3</v>
      </c>
      <c r="H5825" s="19">
        <v>44000</v>
      </c>
      <c r="I5825" s="18" t="s">
        <v>293</v>
      </c>
      <c r="J5825" s="18" t="s">
        <v>293</v>
      </c>
      <c r="K5825" s="18" t="s">
        <v>3060</v>
      </c>
      <c r="L5825" s="18" t="s">
        <v>34</v>
      </c>
      <c r="M5825" s="20">
        <v>22000000</v>
      </c>
      <c r="N5825" s="20">
        <v>36015260</v>
      </c>
      <c r="O5825" s="21">
        <f t="shared" si="270"/>
        <v>50315679.605685465</v>
      </c>
      <c r="P5825" s="22">
        <f t="shared" si="271"/>
        <v>163.70572727272727</v>
      </c>
      <c r="Q5825" s="20">
        <f t="shared" si="272"/>
        <v>16513186.611646034</v>
      </c>
      <c r="R5825" s="18" t="s">
        <v>17057</v>
      </c>
      <c r="S5825" s="18">
        <v>98</v>
      </c>
    </row>
    <row r="5826" spans="1:19" x14ac:dyDescent="0.25">
      <c r="A5826" s="18" t="s">
        <v>17058</v>
      </c>
      <c r="B5826" s="18" t="s">
        <v>2004</v>
      </c>
      <c r="C5826" s="18" t="s">
        <v>108</v>
      </c>
      <c r="D5826" s="18">
        <v>2010</v>
      </c>
      <c r="E5826" s="18">
        <f>VLOOKUP(D5826,'cpi roi'!A:C,2,FALSE)</f>
        <v>218.1</v>
      </c>
      <c r="F5826" s="18" t="s">
        <v>17059</v>
      </c>
      <c r="G5826" s="18">
        <v>6.9</v>
      </c>
      <c r="H5826" s="19">
        <v>28000</v>
      </c>
      <c r="I5826" s="18" t="s">
        <v>104</v>
      </c>
      <c r="J5826" s="18" t="s">
        <v>17060</v>
      </c>
      <c r="K5826" s="18" t="s">
        <v>9470</v>
      </c>
      <c r="L5826" s="18" t="s">
        <v>34</v>
      </c>
      <c r="M5826" s="20">
        <v>25000000</v>
      </c>
      <c r="N5826" s="20">
        <v>15625544</v>
      </c>
      <c r="O5826" s="21">
        <f t="shared" si="270"/>
        <v>21829909.476386979</v>
      </c>
      <c r="P5826" s="22">
        <f t="shared" si="271"/>
        <v>62.502175999999999</v>
      </c>
      <c r="Q5826" s="20">
        <f t="shared" si="272"/>
        <v>7164394.3145346167</v>
      </c>
      <c r="R5826" s="18" t="s">
        <v>17061</v>
      </c>
      <c r="S5826" s="18">
        <v>122</v>
      </c>
    </row>
    <row r="5827" spans="1:19" x14ac:dyDescent="0.25">
      <c r="A5827" s="18" t="s">
        <v>17062</v>
      </c>
      <c r="B5827" s="18" t="s">
        <v>37</v>
      </c>
      <c r="C5827" s="18" t="s">
        <v>45</v>
      </c>
      <c r="D5827" s="18">
        <v>2010</v>
      </c>
      <c r="E5827" s="18">
        <f>VLOOKUP(D5827,'cpi roi'!A:C,2,FALSE)</f>
        <v>218.1</v>
      </c>
      <c r="F5827" s="18" t="s">
        <v>16210</v>
      </c>
      <c r="G5827" s="18">
        <v>3.8</v>
      </c>
      <c r="H5827" s="19">
        <v>16000</v>
      </c>
      <c r="I5827" s="18" t="s">
        <v>8757</v>
      </c>
      <c r="J5827" s="18" t="s">
        <v>17063</v>
      </c>
      <c r="K5827" s="18" t="s">
        <v>6932</v>
      </c>
      <c r="L5827" s="18" t="s">
        <v>26</v>
      </c>
      <c r="M5827" s="20">
        <v>35000000</v>
      </c>
      <c r="N5827" s="20">
        <v>36351945</v>
      </c>
      <c r="O5827" s="21">
        <f t="shared" ref="O5827:O5890" si="273">(304.7/E5827)*N5827</f>
        <v>50786050.6258597</v>
      </c>
      <c r="P5827" s="22">
        <f t="shared" ref="P5827:P5890" si="274">IFERROR(N5827/M5827, 0)*100</f>
        <v>103.86269999999999</v>
      </c>
      <c r="Q5827" s="20">
        <f t="shared" ref="Q5827:Q5890" si="275">N5827/(E5827/100)</f>
        <v>16667558.459422283</v>
      </c>
      <c r="R5827" s="18" t="s">
        <v>10085</v>
      </c>
      <c r="S5827" s="18">
        <v>92</v>
      </c>
    </row>
    <row r="5828" spans="1:19" x14ac:dyDescent="0.25">
      <c r="A5828" s="18" t="s">
        <v>17064</v>
      </c>
      <c r="B5828" s="18" t="s">
        <v>2004</v>
      </c>
      <c r="C5828" s="18" t="s">
        <v>45</v>
      </c>
      <c r="D5828" s="18">
        <v>2010</v>
      </c>
      <c r="E5828" s="18">
        <f>VLOOKUP(D5828,'cpi roi'!A:C,2,FALSE)</f>
        <v>218.1</v>
      </c>
      <c r="F5828" s="18" t="s">
        <v>17065</v>
      </c>
      <c r="G5828" s="18">
        <v>5.4</v>
      </c>
      <c r="H5828" s="19">
        <v>7500</v>
      </c>
      <c r="I5828" s="18" t="s">
        <v>10937</v>
      </c>
      <c r="J5828" s="18" t="s">
        <v>10937</v>
      </c>
      <c r="K5828" s="18" t="s">
        <v>10865</v>
      </c>
      <c r="L5828" s="18" t="s">
        <v>34</v>
      </c>
      <c r="M5828" s="20">
        <v>20000000</v>
      </c>
      <c r="N5828" s="20">
        <v>405861</v>
      </c>
      <c r="O5828" s="21">
        <f t="shared" si="273"/>
        <v>567014.42778541951</v>
      </c>
      <c r="P5828" s="22">
        <f t="shared" si="274"/>
        <v>2.0293049999999999</v>
      </c>
      <c r="Q5828" s="20">
        <f t="shared" si="275"/>
        <v>186089.40852819808</v>
      </c>
      <c r="R5828" s="18" t="s">
        <v>3747</v>
      </c>
      <c r="S5828" s="18">
        <v>110</v>
      </c>
    </row>
    <row r="5829" spans="1:19" x14ac:dyDescent="0.25">
      <c r="A5829" s="18" t="s">
        <v>17066</v>
      </c>
      <c r="B5829" s="18" t="s">
        <v>20</v>
      </c>
      <c r="C5829" s="18" t="s">
        <v>45</v>
      </c>
      <c r="D5829" s="18">
        <v>2010</v>
      </c>
      <c r="E5829" s="18">
        <f>VLOOKUP(D5829,'cpi roi'!A:C,2,FALSE)</f>
        <v>218.1</v>
      </c>
      <c r="F5829" s="18" t="s">
        <v>17067</v>
      </c>
      <c r="G5829" s="18">
        <v>6</v>
      </c>
      <c r="H5829" s="19">
        <v>19000</v>
      </c>
      <c r="I5829" s="18" t="s">
        <v>17068</v>
      </c>
      <c r="J5829" s="18" t="s">
        <v>17069</v>
      </c>
      <c r="K5829" s="18" t="s">
        <v>5079</v>
      </c>
      <c r="L5829" s="18" t="s">
        <v>34</v>
      </c>
      <c r="M5829" s="20">
        <v>12000000</v>
      </c>
      <c r="N5829" s="20">
        <v>2169799</v>
      </c>
      <c r="O5829" s="21">
        <f t="shared" si="273"/>
        <v>3031351.4685923886</v>
      </c>
      <c r="P5829" s="22">
        <f t="shared" si="274"/>
        <v>18.081658333333333</v>
      </c>
      <c r="Q5829" s="20">
        <f t="shared" si="275"/>
        <v>994864.28243924805</v>
      </c>
      <c r="R5829" s="18" t="s">
        <v>17070</v>
      </c>
      <c r="S5829" s="18">
        <v>108</v>
      </c>
    </row>
    <row r="5830" spans="1:19" x14ac:dyDescent="0.25">
      <c r="A5830" s="18" t="s">
        <v>17071</v>
      </c>
      <c r="B5830" s="18" t="s">
        <v>37</v>
      </c>
      <c r="C5830" s="18" t="s">
        <v>21</v>
      </c>
      <c r="D5830" s="18">
        <v>2010</v>
      </c>
      <c r="E5830" s="18">
        <f>VLOOKUP(D5830,'cpi roi'!A:C,2,FALSE)</f>
        <v>218.1</v>
      </c>
      <c r="F5830" s="18" t="s">
        <v>16746</v>
      </c>
      <c r="G5830" s="18">
        <v>6.4</v>
      </c>
      <c r="H5830" s="19">
        <v>16000</v>
      </c>
      <c r="I5830" s="18" t="s">
        <v>14966</v>
      </c>
      <c r="J5830" s="18" t="s">
        <v>10004</v>
      </c>
      <c r="K5830" s="18" t="s">
        <v>6932</v>
      </c>
      <c r="L5830" s="18" t="s">
        <v>34</v>
      </c>
      <c r="M5830" s="20">
        <v>31000000</v>
      </c>
      <c r="N5830" s="20">
        <v>15134293</v>
      </c>
      <c r="O5830" s="21">
        <f t="shared" si="273"/>
        <v>21143599.619899128</v>
      </c>
      <c r="P5830" s="22">
        <f t="shared" si="274"/>
        <v>48.820300000000003</v>
      </c>
      <c r="Q5830" s="20">
        <f t="shared" si="275"/>
        <v>6939153.1407611184</v>
      </c>
      <c r="R5830" s="18" t="s">
        <v>16788</v>
      </c>
      <c r="S5830" s="18">
        <v>106</v>
      </c>
    </row>
    <row r="5831" spans="1:19" x14ac:dyDescent="0.25">
      <c r="A5831" s="18" t="s">
        <v>17072</v>
      </c>
      <c r="B5831" s="18" t="s">
        <v>37</v>
      </c>
      <c r="C5831" s="18" t="s">
        <v>394</v>
      </c>
      <c r="D5831" s="18">
        <v>2010</v>
      </c>
      <c r="E5831" s="18">
        <f>VLOOKUP(D5831,'cpi roi'!A:C,2,FALSE)</f>
        <v>218.1</v>
      </c>
      <c r="F5831" s="18" t="s">
        <v>16603</v>
      </c>
      <c r="G5831" s="18">
        <v>4.5999999999999996</v>
      </c>
      <c r="H5831" s="19">
        <v>21000</v>
      </c>
      <c r="I5831" s="18" t="s">
        <v>15641</v>
      </c>
      <c r="J5831" s="18" t="s">
        <v>17073</v>
      </c>
      <c r="K5831" s="18" t="s">
        <v>63</v>
      </c>
      <c r="L5831" s="18" t="s">
        <v>34</v>
      </c>
      <c r="M5831" s="20">
        <v>80000000</v>
      </c>
      <c r="N5831" s="20">
        <v>203509374</v>
      </c>
      <c r="O5831" s="21">
        <f t="shared" si="273"/>
        <v>284315938.82530951</v>
      </c>
      <c r="P5831" s="22">
        <f t="shared" si="274"/>
        <v>254.3867175</v>
      </c>
      <c r="Q5831" s="20">
        <f t="shared" si="275"/>
        <v>93310121.045392022</v>
      </c>
      <c r="R5831" s="18" t="s">
        <v>27</v>
      </c>
      <c r="S5831" s="18">
        <v>80</v>
      </c>
    </row>
    <row r="5832" spans="1:19" x14ac:dyDescent="0.25">
      <c r="A5832" s="18" t="s">
        <v>17074</v>
      </c>
      <c r="B5832" s="18" t="s">
        <v>20</v>
      </c>
      <c r="C5832" s="18" t="s">
        <v>56</v>
      </c>
      <c r="D5832" s="18">
        <v>2010</v>
      </c>
      <c r="E5832" s="18">
        <f>VLOOKUP(D5832,'cpi roi'!A:C,2,FALSE)</f>
        <v>218.1</v>
      </c>
      <c r="F5832" s="18" t="s">
        <v>16683</v>
      </c>
      <c r="G5832" s="18">
        <v>4.8</v>
      </c>
      <c r="H5832" s="19">
        <v>20000</v>
      </c>
      <c r="I5832" s="18" t="s">
        <v>700</v>
      </c>
      <c r="J5832" s="18" t="s">
        <v>700</v>
      </c>
      <c r="K5832" s="18" t="s">
        <v>17075</v>
      </c>
      <c r="L5832" s="18" t="s">
        <v>34</v>
      </c>
      <c r="M5832" s="20">
        <v>25000000</v>
      </c>
      <c r="N5832" s="20">
        <v>21500813</v>
      </c>
      <c r="O5832" s="21">
        <f t="shared" si="273"/>
        <v>30038045.488766622</v>
      </c>
      <c r="P5832" s="22">
        <f t="shared" si="274"/>
        <v>86.003252000000003</v>
      </c>
      <c r="Q5832" s="20">
        <f t="shared" si="275"/>
        <v>9858236.1302154977</v>
      </c>
      <c r="R5832" s="18" t="s">
        <v>15263</v>
      </c>
      <c r="S5832" s="18">
        <v>107</v>
      </c>
    </row>
    <row r="5833" spans="1:19" x14ac:dyDescent="0.25">
      <c r="A5833" s="18" t="s">
        <v>17076</v>
      </c>
      <c r="B5833" s="18" t="s">
        <v>2004</v>
      </c>
      <c r="C5833" s="18" t="s">
        <v>21</v>
      </c>
      <c r="D5833" s="18">
        <v>2010</v>
      </c>
      <c r="E5833" s="18">
        <f>VLOOKUP(D5833,'cpi roi'!A:C,2,FALSE)</f>
        <v>218.1</v>
      </c>
      <c r="F5833" s="18" t="s">
        <v>17077</v>
      </c>
      <c r="G5833" s="18">
        <v>7.5</v>
      </c>
      <c r="H5833" s="19">
        <v>17000</v>
      </c>
      <c r="I5833" s="18" t="s">
        <v>17078</v>
      </c>
      <c r="J5833" s="18" t="s">
        <v>17079</v>
      </c>
      <c r="K5833" s="18" t="s">
        <v>17080</v>
      </c>
      <c r="L5833" s="18" t="s">
        <v>457</v>
      </c>
      <c r="M5833" s="20">
        <v>0</v>
      </c>
      <c r="N5833" s="20">
        <v>24792815</v>
      </c>
      <c r="O5833" s="21">
        <f t="shared" si="273"/>
        <v>34637188.127005957</v>
      </c>
      <c r="P5833" s="22">
        <f t="shared" si="274"/>
        <v>0</v>
      </c>
      <c r="Q5833" s="20">
        <f t="shared" si="275"/>
        <v>11367636.405318661</v>
      </c>
      <c r="R5833" s="18" t="s">
        <v>17081</v>
      </c>
      <c r="S5833" s="18">
        <v>111</v>
      </c>
    </row>
    <row r="5834" spans="1:19" x14ac:dyDescent="0.25">
      <c r="A5834" s="18" t="s">
        <v>17082</v>
      </c>
      <c r="B5834" s="18" t="s">
        <v>20</v>
      </c>
      <c r="C5834" s="18" t="s">
        <v>38</v>
      </c>
      <c r="D5834" s="18">
        <v>2010</v>
      </c>
      <c r="E5834" s="18">
        <f>VLOOKUP(D5834,'cpi roi'!A:C,2,FALSE)</f>
        <v>218.1</v>
      </c>
      <c r="F5834" s="18" t="s">
        <v>17011</v>
      </c>
      <c r="G5834" s="18">
        <v>6.3</v>
      </c>
      <c r="H5834" s="19">
        <v>26000</v>
      </c>
      <c r="I5834" s="18" t="s">
        <v>17083</v>
      </c>
      <c r="J5834" s="18" t="s">
        <v>17083</v>
      </c>
      <c r="K5834" s="18" t="s">
        <v>13945</v>
      </c>
      <c r="L5834" s="18" t="s">
        <v>1882</v>
      </c>
      <c r="M5834" s="20">
        <v>42000000</v>
      </c>
      <c r="N5834" s="20">
        <v>11103434</v>
      </c>
      <c r="O5834" s="21">
        <f t="shared" si="273"/>
        <v>15512225.308574049</v>
      </c>
      <c r="P5834" s="22">
        <f t="shared" si="274"/>
        <v>26.436747619047619</v>
      </c>
      <c r="Q5834" s="20">
        <f t="shared" si="275"/>
        <v>5090983.0353049058</v>
      </c>
      <c r="R5834" s="18" t="s">
        <v>15263</v>
      </c>
      <c r="S5834" s="18">
        <v>100</v>
      </c>
    </row>
    <row r="5835" spans="1:19" x14ac:dyDescent="0.25">
      <c r="A5835" s="18" t="s">
        <v>17084</v>
      </c>
      <c r="B5835" s="18" t="s">
        <v>20</v>
      </c>
      <c r="C5835" s="18" t="s">
        <v>38</v>
      </c>
      <c r="D5835" s="18">
        <v>2010</v>
      </c>
      <c r="E5835" s="18">
        <f>VLOOKUP(D5835,'cpi roi'!A:C,2,FALSE)</f>
        <v>218.1</v>
      </c>
      <c r="F5835" s="18" t="s">
        <v>17085</v>
      </c>
      <c r="G5835" s="18">
        <v>5.5</v>
      </c>
      <c r="H5835" s="19">
        <v>13000</v>
      </c>
      <c r="I5835" s="18" t="s">
        <v>14806</v>
      </c>
      <c r="J5835" s="18" t="s">
        <v>14806</v>
      </c>
      <c r="K5835" s="18" t="s">
        <v>17086</v>
      </c>
      <c r="L5835" s="18" t="s">
        <v>34</v>
      </c>
      <c r="M5835" s="20">
        <v>800000</v>
      </c>
      <c r="N5835" s="20">
        <v>156190</v>
      </c>
      <c r="O5835" s="21">
        <f t="shared" si="273"/>
        <v>218207.67079321411</v>
      </c>
      <c r="P5835" s="22">
        <f t="shared" si="274"/>
        <v>19.52375</v>
      </c>
      <c r="Q5835" s="20">
        <f t="shared" si="275"/>
        <v>71613.938560293449</v>
      </c>
      <c r="R5835" s="18" t="s">
        <v>14807</v>
      </c>
      <c r="S5835" s="18">
        <v>85</v>
      </c>
    </row>
    <row r="5836" spans="1:19" x14ac:dyDescent="0.25">
      <c r="A5836" s="18" t="s">
        <v>17087</v>
      </c>
      <c r="B5836" s="18" t="s">
        <v>452</v>
      </c>
      <c r="C5836" s="18" t="s">
        <v>45</v>
      </c>
      <c r="D5836" s="18">
        <v>2010</v>
      </c>
      <c r="E5836" s="18">
        <f>VLOOKUP(D5836,'cpi roi'!A:C,2,FALSE)</f>
        <v>218.1</v>
      </c>
      <c r="F5836" s="18" t="s">
        <v>17088</v>
      </c>
      <c r="G5836" s="18">
        <v>7</v>
      </c>
      <c r="H5836" s="19">
        <v>22000</v>
      </c>
      <c r="I5836" s="18" t="s">
        <v>9290</v>
      </c>
      <c r="J5836" s="18" t="s">
        <v>424</v>
      </c>
      <c r="K5836" s="18" t="s">
        <v>12685</v>
      </c>
      <c r="L5836" s="18" t="s">
        <v>26</v>
      </c>
      <c r="M5836" s="20">
        <v>0</v>
      </c>
      <c r="N5836" s="20">
        <v>3945217</v>
      </c>
      <c r="O5836" s="21">
        <f t="shared" si="273"/>
        <v>5511726.8220999539</v>
      </c>
      <c r="P5836" s="22">
        <f t="shared" si="274"/>
        <v>0</v>
      </c>
      <c r="Q5836" s="20">
        <f t="shared" si="275"/>
        <v>1808902.7968821642</v>
      </c>
      <c r="R5836" s="18" t="s">
        <v>17089</v>
      </c>
      <c r="S5836" s="18">
        <v>112</v>
      </c>
    </row>
    <row r="5837" spans="1:19" x14ac:dyDescent="0.25">
      <c r="A5837" s="18" t="s">
        <v>17090</v>
      </c>
      <c r="B5837" s="18" t="s">
        <v>20</v>
      </c>
      <c r="C5837" s="18" t="s">
        <v>21</v>
      </c>
      <c r="D5837" s="18">
        <v>2010</v>
      </c>
      <c r="E5837" s="18">
        <f>VLOOKUP(D5837,'cpi roi'!A:C,2,FALSE)</f>
        <v>218.1</v>
      </c>
      <c r="F5837" s="18" t="s">
        <v>17091</v>
      </c>
      <c r="G5837" s="18">
        <v>7</v>
      </c>
      <c r="H5837" s="19">
        <v>51000</v>
      </c>
      <c r="I5837" s="18" t="s">
        <v>17092</v>
      </c>
      <c r="J5837" s="18" t="s">
        <v>17092</v>
      </c>
      <c r="K5837" s="18" t="s">
        <v>12130</v>
      </c>
      <c r="L5837" s="18" t="s">
        <v>34</v>
      </c>
      <c r="M5837" s="20">
        <v>7000000</v>
      </c>
      <c r="N5837" s="20">
        <v>449702</v>
      </c>
      <c r="O5837" s="21">
        <f t="shared" si="273"/>
        <v>628263.17927556171</v>
      </c>
      <c r="P5837" s="22">
        <f t="shared" si="274"/>
        <v>6.4243142857142859</v>
      </c>
      <c r="Q5837" s="20">
        <f t="shared" si="275"/>
        <v>206190.73819348923</v>
      </c>
      <c r="R5837" s="18" t="s">
        <v>17093</v>
      </c>
      <c r="S5837" s="18">
        <v>106</v>
      </c>
    </row>
    <row r="5838" spans="1:19" x14ac:dyDescent="0.25">
      <c r="A5838" s="18" t="s">
        <v>17094</v>
      </c>
      <c r="B5838" s="18" t="s">
        <v>20</v>
      </c>
      <c r="C5838" s="18" t="s">
        <v>21</v>
      </c>
      <c r="D5838" s="18">
        <v>2010</v>
      </c>
      <c r="E5838" s="18">
        <f>VLOOKUP(D5838,'cpi roi'!A:C,2,FALSE)</f>
        <v>218.1</v>
      </c>
      <c r="F5838" s="18" t="s">
        <v>16711</v>
      </c>
      <c r="G5838" s="18">
        <v>6.1</v>
      </c>
      <c r="H5838" s="19">
        <v>7300</v>
      </c>
      <c r="I5838" s="18" t="s">
        <v>14257</v>
      </c>
      <c r="J5838" s="18" t="s">
        <v>14257</v>
      </c>
      <c r="K5838" s="18" t="s">
        <v>7609</v>
      </c>
      <c r="L5838" s="18" t="s">
        <v>34</v>
      </c>
      <c r="M5838" s="20">
        <v>21000000</v>
      </c>
      <c r="N5838" s="20">
        <v>37981984</v>
      </c>
      <c r="O5838" s="21">
        <f t="shared" si="273"/>
        <v>53063321.984410822</v>
      </c>
      <c r="P5838" s="22">
        <f t="shared" si="274"/>
        <v>180.86659047619048</v>
      </c>
      <c r="Q5838" s="20">
        <f t="shared" si="275"/>
        <v>17414939.935809262</v>
      </c>
      <c r="R5838" s="18" t="s">
        <v>14705</v>
      </c>
      <c r="S5838" s="18">
        <v>133</v>
      </c>
    </row>
    <row r="5839" spans="1:19" x14ac:dyDescent="0.25">
      <c r="A5839" s="18" t="s">
        <v>17095</v>
      </c>
      <c r="B5839" s="18" t="s">
        <v>20</v>
      </c>
      <c r="C5839" s="18" t="s">
        <v>45</v>
      </c>
      <c r="D5839" s="18">
        <v>2010</v>
      </c>
      <c r="E5839" s="18">
        <f>VLOOKUP(D5839,'cpi roi'!A:C,2,FALSE)</f>
        <v>218.1</v>
      </c>
      <c r="F5839" s="18" t="s">
        <v>17096</v>
      </c>
      <c r="G5839" s="18">
        <v>6.8</v>
      </c>
      <c r="H5839" s="19">
        <v>26000</v>
      </c>
      <c r="I5839" s="18" t="s">
        <v>17097</v>
      </c>
      <c r="J5839" s="18" t="s">
        <v>17097</v>
      </c>
      <c r="K5839" s="18" t="s">
        <v>17098</v>
      </c>
      <c r="L5839" s="18" t="s">
        <v>34</v>
      </c>
      <c r="M5839" s="20">
        <v>500000</v>
      </c>
      <c r="N5839" s="20">
        <v>453708</v>
      </c>
      <c r="O5839" s="21">
        <f t="shared" si="273"/>
        <v>633859.82393397519</v>
      </c>
      <c r="P5839" s="22">
        <f t="shared" si="274"/>
        <v>90.741600000000005</v>
      </c>
      <c r="Q5839" s="20">
        <f t="shared" si="275"/>
        <v>208027.51031636863</v>
      </c>
      <c r="R5839" s="18" t="s">
        <v>17099</v>
      </c>
      <c r="S5839" s="18">
        <v>93</v>
      </c>
    </row>
    <row r="5840" spans="1:19" x14ac:dyDescent="0.25">
      <c r="A5840" s="18" t="s">
        <v>17100</v>
      </c>
      <c r="B5840" s="18" t="s">
        <v>20</v>
      </c>
      <c r="C5840" s="18" t="s">
        <v>67</v>
      </c>
      <c r="D5840" s="18">
        <v>2010</v>
      </c>
      <c r="E5840" s="18">
        <f>VLOOKUP(D5840,'cpi roi'!A:C,2,FALSE)</f>
        <v>218.1</v>
      </c>
      <c r="F5840" s="18" t="s">
        <v>17101</v>
      </c>
      <c r="G5840" s="18">
        <v>5.6</v>
      </c>
      <c r="H5840" s="19">
        <v>3000</v>
      </c>
      <c r="I5840" s="18" t="s">
        <v>1014</v>
      </c>
      <c r="J5840" s="18" t="s">
        <v>17102</v>
      </c>
      <c r="K5840" s="18" t="s">
        <v>10865</v>
      </c>
      <c r="L5840" s="18" t="s">
        <v>5820</v>
      </c>
      <c r="M5840" s="20">
        <v>25000000</v>
      </c>
      <c r="N5840" s="20">
        <v>146149</v>
      </c>
      <c r="O5840" s="21">
        <f t="shared" si="273"/>
        <v>204179.73544245758</v>
      </c>
      <c r="P5840" s="22">
        <f t="shared" si="274"/>
        <v>0.584596</v>
      </c>
      <c r="Q5840" s="20">
        <f t="shared" si="275"/>
        <v>67010.087116001829</v>
      </c>
      <c r="R5840" s="18" t="s">
        <v>17103</v>
      </c>
      <c r="S5840" s="18">
        <v>117</v>
      </c>
    </row>
    <row r="5841" spans="1:19" x14ac:dyDescent="0.25">
      <c r="A5841" s="18" t="s">
        <v>17104</v>
      </c>
      <c r="B5841" s="18" t="s">
        <v>452</v>
      </c>
      <c r="C5841" s="18" t="s">
        <v>108</v>
      </c>
      <c r="D5841" s="18">
        <v>2010</v>
      </c>
      <c r="E5841" s="18">
        <f>VLOOKUP(D5841,'cpi roi'!A:C,2,FALSE)</f>
        <v>218.1</v>
      </c>
      <c r="F5841" s="18" t="s">
        <v>17105</v>
      </c>
      <c r="G5841" s="18">
        <v>6.5</v>
      </c>
      <c r="H5841" s="19">
        <v>5200</v>
      </c>
      <c r="I5841" s="18" t="s">
        <v>6665</v>
      </c>
      <c r="J5841" s="18" t="s">
        <v>6665</v>
      </c>
      <c r="K5841" s="18" t="s">
        <v>17106</v>
      </c>
      <c r="L5841" s="18" t="s">
        <v>457</v>
      </c>
      <c r="M5841" s="20">
        <v>0</v>
      </c>
      <c r="N5841" s="20">
        <v>3696522</v>
      </c>
      <c r="O5841" s="21">
        <f t="shared" si="273"/>
        <v>5164283.6011004122</v>
      </c>
      <c r="P5841" s="22">
        <f t="shared" si="274"/>
        <v>0</v>
      </c>
      <c r="Q5841" s="20">
        <f t="shared" si="275"/>
        <v>1694874.8280605227</v>
      </c>
      <c r="R5841" s="18" t="s">
        <v>17107</v>
      </c>
      <c r="S5841" s="18">
        <v>106</v>
      </c>
    </row>
    <row r="5842" spans="1:19" x14ac:dyDescent="0.25">
      <c r="A5842" s="18" t="s">
        <v>17108</v>
      </c>
      <c r="B5842" s="18" t="s">
        <v>20</v>
      </c>
      <c r="C5842" s="18" t="s">
        <v>21</v>
      </c>
      <c r="D5842" s="18">
        <v>2010</v>
      </c>
      <c r="E5842" s="18">
        <f>VLOOKUP(D5842,'cpi roi'!A:C,2,FALSE)</f>
        <v>218.1</v>
      </c>
      <c r="F5842" s="18" t="s">
        <v>17109</v>
      </c>
      <c r="G5842" s="18">
        <v>4.5999999999999996</v>
      </c>
      <c r="H5842" s="19">
        <v>7400</v>
      </c>
      <c r="I5842" s="18" t="s">
        <v>4627</v>
      </c>
      <c r="J5842" s="18" t="s">
        <v>4627</v>
      </c>
      <c r="K5842" s="18" t="s">
        <v>2791</v>
      </c>
      <c r="L5842" s="18" t="s">
        <v>34</v>
      </c>
      <c r="M5842" s="20">
        <v>8000000</v>
      </c>
      <c r="N5842" s="20">
        <v>25603</v>
      </c>
      <c r="O5842" s="21">
        <f t="shared" si="273"/>
        <v>35769.069692801466</v>
      </c>
      <c r="P5842" s="22">
        <f t="shared" si="274"/>
        <v>0.32003750000000003</v>
      </c>
      <c r="Q5842" s="20">
        <f t="shared" si="275"/>
        <v>11739.110499770748</v>
      </c>
      <c r="R5842" s="18" t="s">
        <v>17110</v>
      </c>
      <c r="S5842" s="18">
        <v>94</v>
      </c>
    </row>
    <row r="5843" spans="1:19" x14ac:dyDescent="0.25">
      <c r="A5843" s="18" t="s">
        <v>17111</v>
      </c>
      <c r="B5843" s="18" t="s">
        <v>452</v>
      </c>
      <c r="C5843" s="18" t="s">
        <v>45</v>
      </c>
      <c r="D5843" s="18">
        <v>2010</v>
      </c>
      <c r="E5843" s="18">
        <f>VLOOKUP(D5843,'cpi roi'!A:C,2,FALSE)</f>
        <v>218.1</v>
      </c>
      <c r="F5843" s="18" t="s">
        <v>17112</v>
      </c>
      <c r="G5843" s="18">
        <v>5.7</v>
      </c>
      <c r="H5843" s="19">
        <v>13000</v>
      </c>
      <c r="I5843" s="18" t="s">
        <v>7246</v>
      </c>
      <c r="J5843" s="18" t="s">
        <v>7246</v>
      </c>
      <c r="K5843" s="18" t="s">
        <v>17113</v>
      </c>
      <c r="L5843" s="18" t="s">
        <v>34</v>
      </c>
      <c r="M5843" s="20">
        <v>0</v>
      </c>
      <c r="N5843" s="20">
        <v>635162</v>
      </c>
      <c r="O5843" s="21">
        <f t="shared" si="273"/>
        <v>887362.95919303072</v>
      </c>
      <c r="P5843" s="22">
        <f t="shared" si="274"/>
        <v>0</v>
      </c>
      <c r="Q5843" s="20">
        <f t="shared" si="275"/>
        <v>291225.12608895003</v>
      </c>
      <c r="R5843" s="18" t="s">
        <v>7248</v>
      </c>
      <c r="S5843" s="18">
        <v>86</v>
      </c>
    </row>
    <row r="5844" spans="1:19" x14ac:dyDescent="0.25">
      <c r="A5844" s="18" t="s">
        <v>17114</v>
      </c>
      <c r="B5844" s="18" t="s">
        <v>20</v>
      </c>
      <c r="C5844" s="18" t="s">
        <v>21</v>
      </c>
      <c r="D5844" s="18">
        <v>2010</v>
      </c>
      <c r="E5844" s="18">
        <f>VLOOKUP(D5844,'cpi roi'!A:C,2,FALSE)</f>
        <v>218.1</v>
      </c>
      <c r="F5844" s="18" t="s">
        <v>17115</v>
      </c>
      <c r="G5844" s="18">
        <v>6.4</v>
      </c>
      <c r="H5844" s="19">
        <v>49000</v>
      </c>
      <c r="I5844" s="18" t="s">
        <v>17116</v>
      </c>
      <c r="J5844" s="18" t="s">
        <v>17116</v>
      </c>
      <c r="K5844" s="18" t="s">
        <v>13047</v>
      </c>
      <c r="L5844" s="18" t="s">
        <v>34</v>
      </c>
      <c r="M5844" s="20">
        <v>5000000</v>
      </c>
      <c r="N5844" s="20">
        <v>2820490</v>
      </c>
      <c r="O5844" s="21">
        <f t="shared" si="273"/>
        <v>3940409.4589637779</v>
      </c>
      <c r="P5844" s="22">
        <f t="shared" si="274"/>
        <v>56.409799999999997</v>
      </c>
      <c r="Q5844" s="20">
        <f t="shared" si="275"/>
        <v>1293209.5369096745</v>
      </c>
      <c r="R5844" s="18" t="s">
        <v>16130</v>
      </c>
      <c r="S5844" s="18">
        <v>97</v>
      </c>
    </row>
    <row r="5845" spans="1:19" x14ac:dyDescent="0.25">
      <c r="A5845" s="18" t="s">
        <v>17117</v>
      </c>
      <c r="B5845" s="18" t="s">
        <v>2004</v>
      </c>
      <c r="C5845" s="18" t="s">
        <v>38</v>
      </c>
      <c r="D5845" s="18">
        <v>2011</v>
      </c>
      <c r="E5845" s="18">
        <f>VLOOKUP(D5845,'cpi roi'!A:C,2,FALSE)</f>
        <v>224.9</v>
      </c>
      <c r="F5845" s="18" t="s">
        <v>17077</v>
      </c>
      <c r="G5845" s="18">
        <v>6.9</v>
      </c>
      <c r="H5845" s="19">
        <v>769000</v>
      </c>
      <c r="I5845" s="18" t="s">
        <v>5099</v>
      </c>
      <c r="J5845" s="18" t="s">
        <v>16799</v>
      </c>
      <c r="K5845" s="18" t="s">
        <v>17118</v>
      </c>
      <c r="L5845" s="18" t="s">
        <v>34</v>
      </c>
      <c r="M5845" s="20">
        <v>140000000</v>
      </c>
      <c r="N5845" s="20">
        <v>370569774</v>
      </c>
      <c r="O5845" s="21">
        <f t="shared" si="273"/>
        <v>502056959.26100481</v>
      </c>
      <c r="P5845" s="22">
        <f t="shared" si="274"/>
        <v>264.69269571428572</v>
      </c>
      <c r="Q5845" s="20">
        <f t="shared" si="275"/>
        <v>164770908.84837705</v>
      </c>
      <c r="R5845" s="18" t="s">
        <v>48</v>
      </c>
      <c r="S5845" s="18">
        <v>124</v>
      </c>
    </row>
    <row r="5846" spans="1:19" x14ac:dyDescent="0.25">
      <c r="A5846" s="18" t="s">
        <v>17119</v>
      </c>
      <c r="B5846" s="18" t="s">
        <v>2004</v>
      </c>
      <c r="C5846" s="18" t="s">
        <v>38</v>
      </c>
      <c r="D5846" s="18">
        <v>2011</v>
      </c>
      <c r="E5846" s="18">
        <f>VLOOKUP(D5846,'cpi roi'!A:C,2,FALSE)</f>
        <v>224.9</v>
      </c>
      <c r="F5846" s="18" t="s">
        <v>17120</v>
      </c>
      <c r="G5846" s="18">
        <v>7</v>
      </c>
      <c r="H5846" s="19">
        <v>772000</v>
      </c>
      <c r="I5846" s="18" t="s">
        <v>5256</v>
      </c>
      <c r="J5846" s="18" t="s">
        <v>13176</v>
      </c>
      <c r="K5846" s="18" t="s">
        <v>17121</v>
      </c>
      <c r="L5846" s="18" t="s">
        <v>34</v>
      </c>
      <c r="M5846" s="20">
        <v>150000000</v>
      </c>
      <c r="N5846" s="20">
        <v>449326618</v>
      </c>
      <c r="O5846" s="21">
        <f t="shared" si="273"/>
        <v>608758650.53179181</v>
      </c>
      <c r="P5846" s="22">
        <f t="shared" si="274"/>
        <v>299.55107866666668</v>
      </c>
      <c r="Q5846" s="20">
        <f t="shared" si="275"/>
        <v>199789514.45086706</v>
      </c>
      <c r="R5846" s="18" t="s">
        <v>48</v>
      </c>
      <c r="S5846" s="18">
        <v>115</v>
      </c>
    </row>
    <row r="5847" spans="1:19" x14ac:dyDescent="0.25">
      <c r="A5847" s="18" t="s">
        <v>17122</v>
      </c>
      <c r="B5847" s="18" t="s">
        <v>2004</v>
      </c>
      <c r="C5847" s="18" t="s">
        <v>29</v>
      </c>
      <c r="D5847" s="18">
        <v>2011</v>
      </c>
      <c r="E5847" s="18">
        <f>VLOOKUP(D5847,'cpi roi'!A:C,2,FALSE)</f>
        <v>224.9</v>
      </c>
      <c r="F5847" s="18" t="s">
        <v>17123</v>
      </c>
      <c r="G5847" s="18">
        <v>8.1</v>
      </c>
      <c r="H5847" s="19">
        <v>790000</v>
      </c>
      <c r="I5847" s="18" t="s">
        <v>15038</v>
      </c>
      <c r="J5847" s="18" t="s">
        <v>2261</v>
      </c>
      <c r="K5847" s="18" t="s">
        <v>11817</v>
      </c>
      <c r="L5847" s="18" t="s">
        <v>26</v>
      </c>
      <c r="M5847" s="20">
        <v>125000000</v>
      </c>
      <c r="N5847" s="20">
        <v>1342321665</v>
      </c>
      <c r="O5847" s="21">
        <f t="shared" si="273"/>
        <v>1818610099.2685635</v>
      </c>
      <c r="P5847" s="22">
        <f t="shared" si="274"/>
        <v>1073.857332</v>
      </c>
      <c r="Q5847" s="20">
        <f t="shared" si="275"/>
        <v>596852674.52200973</v>
      </c>
      <c r="R5847" s="18" t="s">
        <v>27</v>
      </c>
      <c r="S5847" s="18">
        <v>130</v>
      </c>
    </row>
    <row r="5848" spans="1:19" x14ac:dyDescent="0.25">
      <c r="A5848" s="18" t="s">
        <v>17124</v>
      </c>
      <c r="B5848" s="18" t="s">
        <v>20</v>
      </c>
      <c r="C5848" s="18" t="s">
        <v>21</v>
      </c>
      <c r="D5848" s="18">
        <v>2011</v>
      </c>
      <c r="E5848" s="18">
        <f>VLOOKUP(D5848,'cpi roi'!A:C,2,FALSE)</f>
        <v>224.9</v>
      </c>
      <c r="F5848" s="18" t="s">
        <v>17125</v>
      </c>
      <c r="G5848" s="18">
        <v>7.4</v>
      </c>
      <c r="H5848" s="19">
        <v>95000</v>
      </c>
      <c r="I5848" s="18" t="s">
        <v>15464</v>
      </c>
      <c r="J5848" s="18" t="s">
        <v>15464</v>
      </c>
      <c r="K5848" s="18" t="s">
        <v>15465</v>
      </c>
      <c r="L5848" s="18" t="s">
        <v>34</v>
      </c>
      <c r="M5848" s="20">
        <v>5000000</v>
      </c>
      <c r="N5848" s="20">
        <v>3741098</v>
      </c>
      <c r="O5848" s="21">
        <f t="shared" si="273"/>
        <v>5068530.7274344144</v>
      </c>
      <c r="P5848" s="22">
        <f t="shared" si="274"/>
        <v>74.821960000000004</v>
      </c>
      <c r="Q5848" s="20">
        <f t="shared" si="275"/>
        <v>1663449.5331258336</v>
      </c>
      <c r="R5848" s="18" t="s">
        <v>17126</v>
      </c>
      <c r="S5848" s="18">
        <v>120</v>
      </c>
    </row>
    <row r="5849" spans="1:19" x14ac:dyDescent="0.25">
      <c r="A5849" s="18" t="s">
        <v>17127</v>
      </c>
      <c r="B5849" s="18" t="s">
        <v>20</v>
      </c>
      <c r="C5849" s="18" t="s">
        <v>45</v>
      </c>
      <c r="D5849" s="18">
        <v>2011</v>
      </c>
      <c r="E5849" s="18">
        <f>VLOOKUP(D5849,'cpi roi'!A:C,2,FALSE)</f>
        <v>224.9</v>
      </c>
      <c r="F5849" s="18" t="s">
        <v>17128</v>
      </c>
      <c r="G5849" s="18">
        <v>6.8</v>
      </c>
      <c r="H5849" s="19">
        <v>276000</v>
      </c>
      <c r="I5849" s="18" t="s">
        <v>17129</v>
      </c>
      <c r="J5849" s="18" t="s">
        <v>17130</v>
      </c>
      <c r="K5849" s="18" t="s">
        <v>17130</v>
      </c>
      <c r="L5849" s="18" t="s">
        <v>34</v>
      </c>
      <c r="M5849" s="20">
        <v>32500000</v>
      </c>
      <c r="N5849" s="20">
        <v>288383523</v>
      </c>
      <c r="O5849" s="21">
        <f t="shared" si="273"/>
        <v>390709023.82436633</v>
      </c>
      <c r="P5849" s="22">
        <f t="shared" si="274"/>
        <v>887.33391692307691</v>
      </c>
      <c r="Q5849" s="20">
        <f t="shared" si="275"/>
        <v>128227444.64206313</v>
      </c>
      <c r="R5849" s="18" t="s">
        <v>65</v>
      </c>
      <c r="S5849" s="18">
        <v>125</v>
      </c>
    </row>
    <row r="5850" spans="1:19" x14ac:dyDescent="0.25">
      <c r="A5850" s="18" t="s">
        <v>17131</v>
      </c>
      <c r="B5850" s="18" t="s">
        <v>2004</v>
      </c>
      <c r="C5850" s="18" t="s">
        <v>38</v>
      </c>
      <c r="D5850" s="18">
        <v>2011</v>
      </c>
      <c r="E5850" s="18">
        <f>VLOOKUP(D5850,'cpi roi'!A:C,2,FALSE)</f>
        <v>224.9</v>
      </c>
      <c r="F5850" s="18" t="s">
        <v>17132</v>
      </c>
      <c r="G5850" s="18">
        <v>7.3</v>
      </c>
      <c r="H5850" s="19">
        <v>362000</v>
      </c>
      <c r="I5850" s="18" t="s">
        <v>12604</v>
      </c>
      <c r="J5850" s="18" t="s">
        <v>14505</v>
      </c>
      <c r="K5850" s="18" t="s">
        <v>11821</v>
      </c>
      <c r="L5850" s="18" t="s">
        <v>34</v>
      </c>
      <c r="M5850" s="20">
        <v>125000000</v>
      </c>
      <c r="N5850" s="20">
        <v>626137675</v>
      </c>
      <c r="O5850" s="21">
        <f t="shared" si="273"/>
        <v>848306578.80168951</v>
      </c>
      <c r="P5850" s="22">
        <f t="shared" si="274"/>
        <v>500.91013999999996</v>
      </c>
      <c r="Q5850" s="20">
        <f t="shared" si="275"/>
        <v>278407147.62116498</v>
      </c>
      <c r="R5850" s="18" t="s">
        <v>65</v>
      </c>
      <c r="S5850" s="18">
        <v>130</v>
      </c>
    </row>
    <row r="5851" spans="1:19" x14ac:dyDescent="0.25">
      <c r="A5851" s="18" t="s">
        <v>17133</v>
      </c>
      <c r="B5851" s="18" t="s">
        <v>2004</v>
      </c>
      <c r="C5851" s="18" t="s">
        <v>45</v>
      </c>
      <c r="D5851" s="18">
        <v>2011</v>
      </c>
      <c r="E5851" s="18">
        <f>VLOOKUP(D5851,'cpi roi'!A:C,2,FALSE)</f>
        <v>224.9</v>
      </c>
      <c r="F5851" s="18" t="s">
        <v>17134</v>
      </c>
      <c r="G5851" s="18">
        <v>7.7</v>
      </c>
      <c r="H5851" s="19">
        <v>398000</v>
      </c>
      <c r="I5851" s="18" t="s">
        <v>293</v>
      </c>
      <c r="J5851" s="18" t="s">
        <v>293</v>
      </c>
      <c r="K5851" s="18" t="s">
        <v>9045</v>
      </c>
      <c r="L5851" s="18" t="s">
        <v>1116</v>
      </c>
      <c r="M5851" s="20">
        <v>17000000</v>
      </c>
      <c r="N5851" s="20">
        <v>151653750</v>
      </c>
      <c r="O5851" s="21">
        <f t="shared" si="273"/>
        <v>205464195.75366828</v>
      </c>
      <c r="P5851" s="22">
        <f t="shared" si="274"/>
        <v>892.0808823529411</v>
      </c>
      <c r="Q5851" s="20">
        <f t="shared" si="275"/>
        <v>67431636.282792345</v>
      </c>
      <c r="R5851" s="18" t="s">
        <v>17057</v>
      </c>
      <c r="S5851" s="18">
        <v>94</v>
      </c>
    </row>
    <row r="5852" spans="1:19" x14ac:dyDescent="0.25">
      <c r="A5852" s="18" t="s">
        <v>17135</v>
      </c>
      <c r="B5852" s="18" t="s">
        <v>2004</v>
      </c>
      <c r="C5852" s="18" t="s">
        <v>67</v>
      </c>
      <c r="D5852" s="18">
        <v>2011</v>
      </c>
      <c r="E5852" s="18">
        <f>VLOOKUP(D5852,'cpi roi'!A:C,2,FALSE)</f>
        <v>224.9</v>
      </c>
      <c r="F5852" s="18" t="s">
        <v>17136</v>
      </c>
      <c r="G5852" s="18">
        <v>7.6</v>
      </c>
      <c r="H5852" s="19">
        <v>385000</v>
      </c>
      <c r="I5852" s="18" t="s">
        <v>14230</v>
      </c>
      <c r="J5852" s="18" t="s">
        <v>7541</v>
      </c>
      <c r="K5852" s="18" t="s">
        <v>6538</v>
      </c>
      <c r="L5852" s="18" t="s">
        <v>34</v>
      </c>
      <c r="M5852" s="20">
        <v>50000000</v>
      </c>
      <c r="N5852" s="20">
        <v>110206216</v>
      </c>
      <c r="O5852" s="21">
        <f t="shared" si="273"/>
        <v>149310066.76389503</v>
      </c>
      <c r="P5852" s="22">
        <f t="shared" si="274"/>
        <v>220.412432</v>
      </c>
      <c r="Q5852" s="20">
        <f t="shared" si="275"/>
        <v>49002319.253001332</v>
      </c>
      <c r="R5852" s="18" t="s">
        <v>35</v>
      </c>
      <c r="S5852" s="18">
        <v>133</v>
      </c>
    </row>
    <row r="5853" spans="1:19" x14ac:dyDescent="0.25">
      <c r="A5853" s="18" t="s">
        <v>16209</v>
      </c>
      <c r="B5853" s="18" t="s">
        <v>20</v>
      </c>
      <c r="C5853" s="18" t="s">
        <v>108</v>
      </c>
      <c r="D5853" s="18">
        <v>2011</v>
      </c>
      <c r="E5853" s="18">
        <f>VLOOKUP(D5853,'cpi roi'!A:C,2,FALSE)</f>
        <v>224.9</v>
      </c>
      <c r="F5853" s="18" t="s">
        <v>17137</v>
      </c>
      <c r="G5853" s="18">
        <v>7.8</v>
      </c>
      <c r="H5853" s="19">
        <v>435000</v>
      </c>
      <c r="I5853" s="18" t="s">
        <v>6821</v>
      </c>
      <c r="J5853" s="18" t="s">
        <v>7541</v>
      </c>
      <c r="K5853" s="18" t="s">
        <v>13535</v>
      </c>
      <c r="L5853" s="18" t="s">
        <v>34</v>
      </c>
      <c r="M5853" s="20">
        <v>90000000</v>
      </c>
      <c r="N5853" s="20">
        <v>232617430</v>
      </c>
      <c r="O5853" s="21">
        <f t="shared" si="273"/>
        <v>315155762.20987099</v>
      </c>
      <c r="P5853" s="22">
        <f t="shared" si="274"/>
        <v>258.46381111111111</v>
      </c>
      <c r="Q5853" s="20">
        <f t="shared" si="275"/>
        <v>103431493.99733214</v>
      </c>
      <c r="R5853" s="18" t="s">
        <v>35</v>
      </c>
      <c r="S5853" s="18">
        <v>158</v>
      </c>
    </row>
    <row r="5854" spans="1:19" x14ac:dyDescent="0.25">
      <c r="A5854" s="18" t="s">
        <v>17138</v>
      </c>
      <c r="B5854" s="18" t="s">
        <v>2004</v>
      </c>
      <c r="C5854" s="18" t="s">
        <v>45</v>
      </c>
      <c r="D5854" s="18">
        <v>2011</v>
      </c>
      <c r="E5854" s="18">
        <f>VLOOKUP(D5854,'cpi roi'!A:C,2,FALSE)</f>
        <v>224.9</v>
      </c>
      <c r="F5854" s="18" t="s">
        <v>16984</v>
      </c>
      <c r="G5854" s="18">
        <v>6.4</v>
      </c>
      <c r="H5854" s="19">
        <v>227000</v>
      </c>
      <c r="I5854" s="18" t="s">
        <v>5778</v>
      </c>
      <c r="J5854" s="18" t="s">
        <v>15529</v>
      </c>
      <c r="K5854" s="18" t="s">
        <v>8517</v>
      </c>
      <c r="L5854" s="18" t="s">
        <v>34</v>
      </c>
      <c r="M5854" s="20">
        <v>80000000</v>
      </c>
      <c r="N5854" s="20">
        <v>214945591</v>
      </c>
      <c r="O5854" s="21">
        <f t="shared" si="273"/>
        <v>291213524.13383722</v>
      </c>
      <c r="P5854" s="22">
        <f t="shared" si="274"/>
        <v>268.68198875000002</v>
      </c>
      <c r="Q5854" s="20">
        <f t="shared" si="275"/>
        <v>95573851.044908836</v>
      </c>
      <c r="R5854" s="18" t="s">
        <v>35</v>
      </c>
      <c r="S5854" s="18">
        <v>117</v>
      </c>
    </row>
    <row r="5855" spans="1:19" x14ac:dyDescent="0.25">
      <c r="A5855" s="18" t="s">
        <v>17139</v>
      </c>
      <c r="B5855" s="18" t="s">
        <v>20</v>
      </c>
      <c r="C5855" s="18" t="s">
        <v>67</v>
      </c>
      <c r="D5855" s="18">
        <v>2011</v>
      </c>
      <c r="E5855" s="18">
        <f>VLOOKUP(D5855,'cpi roi'!A:C,2,FALSE)</f>
        <v>224.9</v>
      </c>
      <c r="F5855" s="18" t="s">
        <v>17140</v>
      </c>
      <c r="G5855" s="18">
        <v>8.5</v>
      </c>
      <c r="H5855" s="19">
        <v>785000</v>
      </c>
      <c r="I5855" s="18" t="s">
        <v>17141</v>
      </c>
      <c r="J5855" s="18" t="s">
        <v>17141</v>
      </c>
      <c r="K5855" s="18" t="s">
        <v>14731</v>
      </c>
      <c r="L5855" s="18" t="s">
        <v>457</v>
      </c>
      <c r="M5855" s="20">
        <v>0</v>
      </c>
      <c r="N5855" s="20">
        <v>426588510</v>
      </c>
      <c r="O5855" s="21">
        <f t="shared" si="273"/>
        <v>577952507.76789677</v>
      </c>
      <c r="P5855" s="22">
        <f t="shared" si="274"/>
        <v>0</v>
      </c>
      <c r="Q5855" s="20">
        <f t="shared" si="275"/>
        <v>189679195.19786569</v>
      </c>
      <c r="R5855" s="18" t="s">
        <v>17142</v>
      </c>
      <c r="S5855" s="18">
        <v>112</v>
      </c>
    </row>
    <row r="5856" spans="1:19" x14ac:dyDescent="0.25">
      <c r="A5856" s="18" t="s">
        <v>17143</v>
      </c>
      <c r="B5856" s="18" t="s">
        <v>20</v>
      </c>
      <c r="C5856" s="18" t="s">
        <v>108</v>
      </c>
      <c r="D5856" s="18">
        <v>2011</v>
      </c>
      <c r="E5856" s="18">
        <f>VLOOKUP(D5856,'cpi roi'!A:C,2,FALSE)</f>
        <v>224.9</v>
      </c>
      <c r="F5856" s="18" t="s">
        <v>17144</v>
      </c>
      <c r="G5856" s="18">
        <v>7.8</v>
      </c>
      <c r="H5856" s="19">
        <v>587000</v>
      </c>
      <c r="I5856" s="18" t="s">
        <v>9148</v>
      </c>
      <c r="J5856" s="18" t="s">
        <v>9291</v>
      </c>
      <c r="K5856" s="18" t="s">
        <v>12168</v>
      </c>
      <c r="L5856" s="18" t="s">
        <v>34</v>
      </c>
      <c r="M5856" s="20">
        <v>15000000</v>
      </c>
      <c r="N5856" s="20">
        <v>77187281</v>
      </c>
      <c r="O5856" s="21">
        <f t="shared" si="273"/>
        <v>104575209.07381058</v>
      </c>
      <c r="P5856" s="22">
        <f t="shared" si="274"/>
        <v>514.58187333333331</v>
      </c>
      <c r="Q5856" s="20">
        <f t="shared" si="275"/>
        <v>34320711.871943086</v>
      </c>
      <c r="R5856" s="18" t="s">
        <v>16622</v>
      </c>
      <c r="S5856" s="18">
        <v>100</v>
      </c>
    </row>
    <row r="5857" spans="1:19" x14ac:dyDescent="0.25">
      <c r="A5857" s="18" t="s">
        <v>17145</v>
      </c>
      <c r="B5857" s="18" t="s">
        <v>2004</v>
      </c>
      <c r="C5857" s="18" t="s">
        <v>38</v>
      </c>
      <c r="D5857" s="18">
        <v>2011</v>
      </c>
      <c r="E5857" s="18">
        <f>VLOOKUP(D5857,'cpi roi'!A:C,2,FALSE)</f>
        <v>224.9</v>
      </c>
      <c r="F5857" s="18" t="s">
        <v>17146</v>
      </c>
      <c r="G5857" s="18">
        <v>5.5</v>
      </c>
      <c r="H5857" s="19">
        <v>272000</v>
      </c>
      <c r="I5857" s="18" t="s">
        <v>5019</v>
      </c>
      <c r="J5857" s="18" t="s">
        <v>11648</v>
      </c>
      <c r="K5857" s="18" t="s">
        <v>12494</v>
      </c>
      <c r="L5857" s="18" t="s">
        <v>34</v>
      </c>
      <c r="M5857" s="20">
        <v>200000000</v>
      </c>
      <c r="N5857" s="20">
        <v>219851172</v>
      </c>
      <c r="O5857" s="21">
        <f t="shared" si="273"/>
        <v>297859724.80391282</v>
      </c>
      <c r="P5857" s="22">
        <f t="shared" si="274"/>
        <v>109.925586</v>
      </c>
      <c r="Q5857" s="20">
        <f t="shared" si="275"/>
        <v>97755078.701645166</v>
      </c>
      <c r="R5857" s="18" t="s">
        <v>27</v>
      </c>
      <c r="S5857" s="18">
        <v>114</v>
      </c>
    </row>
    <row r="5858" spans="1:19" x14ac:dyDescent="0.25">
      <c r="A5858" s="18" t="s">
        <v>17147</v>
      </c>
      <c r="B5858" s="18" t="s">
        <v>20</v>
      </c>
      <c r="C5858" s="18" t="s">
        <v>56</v>
      </c>
      <c r="D5858" s="18">
        <v>2011</v>
      </c>
      <c r="E5858" s="18">
        <f>VLOOKUP(D5858,'cpi roi'!A:C,2,FALSE)</f>
        <v>224.9</v>
      </c>
      <c r="F5858" s="18" t="s">
        <v>17148</v>
      </c>
      <c r="G5858" s="18">
        <v>7</v>
      </c>
      <c r="H5858" s="19">
        <v>387000</v>
      </c>
      <c r="I5858" s="18" t="s">
        <v>15617</v>
      </c>
      <c r="J5858" s="18" t="s">
        <v>6861</v>
      </c>
      <c r="K5858" s="18" t="s">
        <v>17149</v>
      </c>
      <c r="L5858" s="18" t="s">
        <v>34</v>
      </c>
      <c r="M5858" s="20">
        <v>30000000</v>
      </c>
      <c r="N5858" s="20">
        <v>69935600</v>
      </c>
      <c r="O5858" s="21">
        <f t="shared" si="273"/>
        <v>94750454.957758993</v>
      </c>
      <c r="P5858" s="22">
        <f t="shared" si="274"/>
        <v>233.11866666666666</v>
      </c>
      <c r="Q5858" s="20">
        <f t="shared" si="275"/>
        <v>31096309.470875945</v>
      </c>
      <c r="R5858" s="18" t="s">
        <v>14705</v>
      </c>
      <c r="S5858" s="18">
        <v>95</v>
      </c>
    </row>
    <row r="5859" spans="1:19" x14ac:dyDescent="0.25">
      <c r="A5859" s="18" t="s">
        <v>17150</v>
      </c>
      <c r="B5859" s="18" t="s">
        <v>2004</v>
      </c>
      <c r="C5859" s="18" t="s">
        <v>21</v>
      </c>
      <c r="D5859" s="18">
        <v>2011</v>
      </c>
      <c r="E5859" s="18">
        <f>VLOOKUP(D5859,'cpi roi'!A:C,2,FALSE)</f>
        <v>224.9</v>
      </c>
      <c r="F5859" s="18" t="s">
        <v>17151</v>
      </c>
      <c r="G5859" s="18">
        <v>8</v>
      </c>
      <c r="H5859" s="19">
        <v>436000</v>
      </c>
      <c r="I5859" s="18" t="s">
        <v>17152</v>
      </c>
      <c r="J5859" s="18" t="s">
        <v>17152</v>
      </c>
      <c r="K5859" s="18" t="s">
        <v>16697</v>
      </c>
      <c r="L5859" s="18" t="s">
        <v>34</v>
      </c>
      <c r="M5859" s="20">
        <v>25000000</v>
      </c>
      <c r="N5859" s="20">
        <v>216639112</v>
      </c>
      <c r="O5859" s="21">
        <f t="shared" si="273"/>
        <v>293507947.64962202</v>
      </c>
      <c r="P5859" s="22">
        <f t="shared" si="274"/>
        <v>866.55644800000005</v>
      </c>
      <c r="Q5859" s="20">
        <f t="shared" si="275"/>
        <v>96326861.716318354</v>
      </c>
      <c r="R5859" s="18" t="s">
        <v>14593</v>
      </c>
      <c r="S5859" s="18">
        <v>146</v>
      </c>
    </row>
    <row r="5860" spans="1:19" x14ac:dyDescent="0.25">
      <c r="A5860" s="18" t="s">
        <v>17153</v>
      </c>
      <c r="B5860" s="18" t="s">
        <v>2004</v>
      </c>
      <c r="C5860" s="18" t="s">
        <v>45</v>
      </c>
      <c r="D5860" s="18">
        <v>2011</v>
      </c>
      <c r="E5860" s="18">
        <f>VLOOKUP(D5860,'cpi roi'!A:C,2,FALSE)</f>
        <v>224.9</v>
      </c>
      <c r="F5860" s="18" t="s">
        <v>17154</v>
      </c>
      <c r="G5860" s="18">
        <v>7.4</v>
      </c>
      <c r="H5860" s="19">
        <v>487000</v>
      </c>
      <c r="I5860" s="18" t="s">
        <v>13184</v>
      </c>
      <c r="J5860" s="18" t="s">
        <v>15412</v>
      </c>
      <c r="K5860" s="18" t="s">
        <v>13997</v>
      </c>
      <c r="L5860" s="18" t="s">
        <v>34</v>
      </c>
      <c r="M5860" s="20">
        <v>50000000</v>
      </c>
      <c r="N5860" s="20">
        <v>145051197</v>
      </c>
      <c r="O5860" s="21">
        <f t="shared" si="273"/>
        <v>196518896.06891951</v>
      </c>
      <c r="P5860" s="22">
        <f t="shared" si="274"/>
        <v>290.102394</v>
      </c>
      <c r="Q5860" s="20">
        <f t="shared" si="275"/>
        <v>64495863.494886614</v>
      </c>
      <c r="R5860" s="18" t="s">
        <v>17155</v>
      </c>
      <c r="S5860" s="18">
        <v>118</v>
      </c>
    </row>
    <row r="5861" spans="1:19" x14ac:dyDescent="0.25">
      <c r="A5861" s="18" t="s">
        <v>17156</v>
      </c>
      <c r="B5861" s="18" t="s">
        <v>20</v>
      </c>
      <c r="C5861" s="18" t="s">
        <v>45</v>
      </c>
      <c r="D5861" s="18">
        <v>2011</v>
      </c>
      <c r="E5861" s="18">
        <f>VLOOKUP(D5861,'cpi roi'!A:C,2,FALSE)</f>
        <v>224.9</v>
      </c>
      <c r="F5861" s="18" t="s">
        <v>16772</v>
      </c>
      <c r="G5861" s="18">
        <v>6.2</v>
      </c>
      <c r="H5861" s="19">
        <v>219000</v>
      </c>
      <c r="I5861" s="18" t="s">
        <v>549</v>
      </c>
      <c r="J5861" s="18" t="s">
        <v>17157</v>
      </c>
      <c r="K5861" s="18" t="s">
        <v>11408</v>
      </c>
      <c r="L5861" s="18" t="s">
        <v>34</v>
      </c>
      <c r="M5861" s="20">
        <v>25000000</v>
      </c>
      <c r="N5861" s="20">
        <v>149228077</v>
      </c>
      <c r="O5861" s="21">
        <f t="shared" si="273"/>
        <v>202177834.86838594</v>
      </c>
      <c r="P5861" s="22">
        <f t="shared" si="274"/>
        <v>596.91230800000005</v>
      </c>
      <c r="Q5861" s="20">
        <f t="shared" si="275"/>
        <v>66353080.035571359</v>
      </c>
      <c r="R5861" s="18" t="s">
        <v>48</v>
      </c>
      <c r="S5861" s="18">
        <v>108</v>
      </c>
    </row>
    <row r="5862" spans="1:19" x14ac:dyDescent="0.25">
      <c r="A5862" s="18" t="s">
        <v>17158</v>
      </c>
      <c r="B5862" s="18" t="s">
        <v>2004</v>
      </c>
      <c r="C5862" s="18" t="s">
        <v>38</v>
      </c>
      <c r="D5862" s="18">
        <v>2011</v>
      </c>
      <c r="E5862" s="18">
        <f>VLOOKUP(D5862,'cpi roi'!A:C,2,FALSE)</f>
        <v>224.9</v>
      </c>
      <c r="F5862" s="18" t="s">
        <v>17159</v>
      </c>
      <c r="G5862" s="18">
        <v>6.6</v>
      </c>
      <c r="H5862" s="19">
        <v>492000</v>
      </c>
      <c r="I5862" s="18" t="s">
        <v>12453</v>
      </c>
      <c r="J5862" s="18" t="s">
        <v>12909</v>
      </c>
      <c r="K5862" s="18" t="s">
        <v>5686</v>
      </c>
      <c r="L5862" s="18" t="s">
        <v>34</v>
      </c>
      <c r="M5862" s="20">
        <v>250000000</v>
      </c>
      <c r="N5862" s="20">
        <v>1045713802</v>
      </c>
      <c r="O5862" s="21">
        <f t="shared" si="273"/>
        <v>1416758539.214762</v>
      </c>
      <c r="P5862" s="22">
        <f t="shared" si="274"/>
        <v>418.28552080000003</v>
      </c>
      <c r="Q5862" s="20">
        <f t="shared" si="275"/>
        <v>464968342.37438858</v>
      </c>
      <c r="R5862" s="18" t="s">
        <v>1729</v>
      </c>
      <c r="S5862" s="18">
        <v>136</v>
      </c>
    </row>
    <row r="5863" spans="1:19" x14ac:dyDescent="0.25">
      <c r="A5863" s="18" t="s">
        <v>17160</v>
      </c>
      <c r="B5863" s="18" t="s">
        <v>2004</v>
      </c>
      <c r="C5863" s="18" t="s">
        <v>38</v>
      </c>
      <c r="D5863" s="18">
        <v>2011</v>
      </c>
      <c r="E5863" s="18">
        <f>VLOOKUP(D5863,'cpi roi'!A:C,2,FALSE)</f>
        <v>224.9</v>
      </c>
      <c r="F5863" s="18" t="s">
        <v>16891</v>
      </c>
      <c r="G5863" s="18">
        <v>6</v>
      </c>
      <c r="H5863" s="19">
        <v>235000</v>
      </c>
      <c r="I5863" s="18" t="s">
        <v>13555</v>
      </c>
      <c r="J5863" s="18" t="s">
        <v>13555</v>
      </c>
      <c r="K5863" s="18" t="s">
        <v>16316</v>
      </c>
      <c r="L5863" s="18" t="s">
        <v>34</v>
      </c>
      <c r="M5863" s="20">
        <v>82000000</v>
      </c>
      <c r="N5863" s="20">
        <v>89792502</v>
      </c>
      <c r="O5863" s="21">
        <f t="shared" si="273"/>
        <v>121653069.62827922</v>
      </c>
      <c r="P5863" s="22">
        <f t="shared" si="274"/>
        <v>109.5030512195122</v>
      </c>
      <c r="Q5863" s="20">
        <f t="shared" si="275"/>
        <v>39925523.343708314</v>
      </c>
      <c r="R5863" s="18" t="s">
        <v>27</v>
      </c>
      <c r="S5863" s="18">
        <v>110</v>
      </c>
    </row>
    <row r="5864" spans="1:19" x14ac:dyDescent="0.25">
      <c r="A5864" s="18" t="s">
        <v>17161</v>
      </c>
      <c r="B5864" s="18" t="s">
        <v>2004</v>
      </c>
      <c r="C5864" s="18" t="s">
        <v>38</v>
      </c>
      <c r="D5864" s="18">
        <v>2011</v>
      </c>
      <c r="E5864" s="18">
        <f>VLOOKUP(D5864,'cpi roi'!A:C,2,FALSE)</f>
        <v>224.9</v>
      </c>
      <c r="F5864" s="18" t="s">
        <v>17162</v>
      </c>
      <c r="G5864" s="18">
        <v>8.1</v>
      </c>
      <c r="H5864" s="19">
        <v>445000</v>
      </c>
      <c r="I5864" s="18" t="s">
        <v>13691</v>
      </c>
      <c r="J5864" s="18" t="s">
        <v>13691</v>
      </c>
      <c r="K5864" s="18" t="s">
        <v>15688</v>
      </c>
      <c r="L5864" s="18" t="s">
        <v>34</v>
      </c>
      <c r="M5864" s="20">
        <v>25000000</v>
      </c>
      <c r="N5864" s="20">
        <v>23308615</v>
      </c>
      <c r="O5864" s="21">
        <f t="shared" si="273"/>
        <v>31579079.548688304</v>
      </c>
      <c r="P5864" s="22">
        <f t="shared" si="274"/>
        <v>93.234459999999999</v>
      </c>
      <c r="Q5864" s="20">
        <f t="shared" si="275"/>
        <v>10363990.662516674</v>
      </c>
      <c r="R5864" s="18" t="s">
        <v>14705</v>
      </c>
      <c r="S5864" s="18">
        <v>140</v>
      </c>
    </row>
    <row r="5865" spans="1:19" x14ac:dyDescent="0.25">
      <c r="A5865" s="18" t="s">
        <v>17163</v>
      </c>
      <c r="B5865" s="18" t="s">
        <v>37</v>
      </c>
      <c r="C5865" s="18" t="s">
        <v>394</v>
      </c>
      <c r="D5865" s="18">
        <v>2011</v>
      </c>
      <c r="E5865" s="18">
        <f>VLOOKUP(D5865,'cpi roi'!A:C,2,FALSE)</f>
        <v>224.9</v>
      </c>
      <c r="F5865" s="18" t="s">
        <v>17164</v>
      </c>
      <c r="G5865" s="18">
        <v>7.2</v>
      </c>
      <c r="H5865" s="19">
        <v>262000</v>
      </c>
      <c r="I5865" s="18" t="s">
        <v>17165</v>
      </c>
      <c r="J5865" s="18" t="s">
        <v>15541</v>
      </c>
      <c r="K5865" s="18" t="s">
        <v>11920</v>
      </c>
      <c r="L5865" s="18" t="s">
        <v>34</v>
      </c>
      <c r="M5865" s="20">
        <v>150000000</v>
      </c>
      <c r="N5865" s="20">
        <v>665692281</v>
      </c>
      <c r="O5865" s="21">
        <f t="shared" si="273"/>
        <v>901896122.81325018</v>
      </c>
      <c r="P5865" s="22">
        <f t="shared" si="274"/>
        <v>443.79485399999999</v>
      </c>
      <c r="Q5865" s="20">
        <f t="shared" si="275"/>
        <v>295994789.23966205</v>
      </c>
      <c r="R5865" s="18" t="s">
        <v>10176</v>
      </c>
      <c r="S5865" s="18">
        <v>90</v>
      </c>
    </row>
    <row r="5866" spans="1:19" x14ac:dyDescent="0.25">
      <c r="A5866" s="18" t="s">
        <v>17166</v>
      </c>
      <c r="B5866" s="18" t="s">
        <v>20</v>
      </c>
      <c r="C5866" s="18" t="s">
        <v>45</v>
      </c>
      <c r="D5866" s="18">
        <v>2011</v>
      </c>
      <c r="E5866" s="18">
        <f>VLOOKUP(D5866,'cpi roi'!A:C,2,FALSE)</f>
        <v>224.9</v>
      </c>
      <c r="F5866" s="18" t="s">
        <v>17077</v>
      </c>
      <c r="G5866" s="18">
        <v>6.5</v>
      </c>
      <c r="H5866" s="19">
        <v>348000</v>
      </c>
      <c r="I5866" s="18" t="s">
        <v>16170</v>
      </c>
      <c r="J5866" s="18" t="s">
        <v>17167</v>
      </c>
      <c r="K5866" s="18" t="s">
        <v>17168</v>
      </c>
      <c r="L5866" s="18" t="s">
        <v>34</v>
      </c>
      <c r="M5866" s="20">
        <v>35000000</v>
      </c>
      <c r="N5866" s="20">
        <v>149542245</v>
      </c>
      <c r="O5866" s="21">
        <f t="shared" si="273"/>
        <v>202603477.32992437</v>
      </c>
      <c r="P5866" s="22">
        <f t="shared" si="274"/>
        <v>427.26355714285711</v>
      </c>
      <c r="Q5866" s="20">
        <f t="shared" si="275"/>
        <v>66492772.343263671</v>
      </c>
      <c r="R5866" s="18" t="s">
        <v>10878</v>
      </c>
      <c r="S5866" s="18">
        <v>109</v>
      </c>
    </row>
    <row r="5867" spans="1:19" x14ac:dyDescent="0.25">
      <c r="A5867" s="18" t="s">
        <v>17169</v>
      </c>
      <c r="B5867" s="18" t="s">
        <v>20</v>
      </c>
      <c r="C5867" s="18" t="s">
        <v>38</v>
      </c>
      <c r="D5867" s="18">
        <v>2011</v>
      </c>
      <c r="E5867" s="18">
        <f>VLOOKUP(D5867,'cpi roi'!A:C,2,FALSE)</f>
        <v>224.9</v>
      </c>
      <c r="F5867" s="18" t="s">
        <v>17170</v>
      </c>
      <c r="G5867" s="18">
        <v>6</v>
      </c>
      <c r="H5867" s="19">
        <v>163000</v>
      </c>
      <c r="I5867" s="18" t="s">
        <v>11304</v>
      </c>
      <c r="J5867" s="18" t="s">
        <v>17171</v>
      </c>
      <c r="K5867" s="18" t="s">
        <v>17172</v>
      </c>
      <c r="L5867" s="18" t="s">
        <v>34</v>
      </c>
      <c r="M5867" s="20">
        <v>75000000</v>
      </c>
      <c r="N5867" s="20">
        <v>226904017</v>
      </c>
      <c r="O5867" s="21">
        <f t="shared" si="273"/>
        <v>307415091.06224984</v>
      </c>
      <c r="P5867" s="22">
        <f t="shared" si="274"/>
        <v>302.53868933333331</v>
      </c>
      <c r="Q5867" s="20">
        <f t="shared" si="275"/>
        <v>100891070.25344597</v>
      </c>
      <c r="R5867" s="18" t="s">
        <v>15307</v>
      </c>
      <c r="S5867" s="18">
        <v>110</v>
      </c>
    </row>
    <row r="5868" spans="1:19" x14ac:dyDescent="0.25">
      <c r="A5868" s="18" t="s">
        <v>17173</v>
      </c>
      <c r="B5868" s="18" t="s">
        <v>2004</v>
      </c>
      <c r="C5868" s="18" t="s">
        <v>38</v>
      </c>
      <c r="D5868" s="18">
        <v>2011</v>
      </c>
      <c r="E5868" s="18">
        <f>VLOOKUP(D5868,'cpi roi'!A:C,2,FALSE)</f>
        <v>224.9</v>
      </c>
      <c r="F5868" s="18" t="s">
        <v>17174</v>
      </c>
      <c r="G5868" s="18">
        <v>7.7</v>
      </c>
      <c r="H5868" s="19">
        <v>657000</v>
      </c>
      <c r="I5868" s="18" t="s">
        <v>13533</v>
      </c>
      <c r="J5868" s="18" t="s">
        <v>13176</v>
      </c>
      <c r="K5868" s="18" t="s">
        <v>14547</v>
      </c>
      <c r="L5868" s="18" t="s">
        <v>34</v>
      </c>
      <c r="M5868" s="20">
        <v>160000000</v>
      </c>
      <c r="N5868" s="20">
        <v>352616690</v>
      </c>
      <c r="O5868" s="21">
        <f t="shared" si="273"/>
        <v>477733683.60604709</v>
      </c>
      <c r="P5868" s="22">
        <f t="shared" si="274"/>
        <v>220.38543124999998</v>
      </c>
      <c r="Q5868" s="20">
        <f t="shared" si="275"/>
        <v>156788212.53890619</v>
      </c>
      <c r="R5868" s="18" t="s">
        <v>184</v>
      </c>
      <c r="S5868" s="18">
        <v>131</v>
      </c>
    </row>
    <row r="5869" spans="1:19" x14ac:dyDescent="0.25">
      <c r="A5869" s="18" t="s">
        <v>17175</v>
      </c>
      <c r="B5869" s="18" t="s">
        <v>2004</v>
      </c>
      <c r="C5869" s="18" t="s">
        <v>21</v>
      </c>
      <c r="D5869" s="18">
        <v>2011</v>
      </c>
      <c r="E5869" s="18">
        <f>VLOOKUP(D5869,'cpi roi'!A:C,2,FALSE)</f>
        <v>224.9</v>
      </c>
      <c r="F5869" s="18" t="s">
        <v>17162</v>
      </c>
      <c r="G5869" s="18">
        <v>6.7</v>
      </c>
      <c r="H5869" s="19">
        <v>290000</v>
      </c>
      <c r="I5869" s="18" t="s">
        <v>5109</v>
      </c>
      <c r="J5869" s="18" t="s">
        <v>16476</v>
      </c>
      <c r="K5869" s="18" t="s">
        <v>9532</v>
      </c>
      <c r="L5869" s="18" t="s">
        <v>17176</v>
      </c>
      <c r="M5869" s="20">
        <v>60000000</v>
      </c>
      <c r="N5869" s="20">
        <v>136515867</v>
      </c>
      <c r="O5869" s="21">
        <f t="shared" si="273"/>
        <v>184955023.00978211</v>
      </c>
      <c r="P5869" s="22">
        <f t="shared" si="274"/>
        <v>227.526445</v>
      </c>
      <c r="Q5869" s="20">
        <f t="shared" si="275"/>
        <v>60700696.754112937</v>
      </c>
      <c r="R5869" s="18" t="s">
        <v>27</v>
      </c>
      <c r="S5869" s="18">
        <v>106</v>
      </c>
    </row>
    <row r="5870" spans="1:19" x14ac:dyDescent="0.25">
      <c r="A5870" s="18" t="s">
        <v>17177</v>
      </c>
      <c r="B5870" s="18" t="s">
        <v>20</v>
      </c>
      <c r="C5870" s="18" t="s">
        <v>45</v>
      </c>
      <c r="D5870" s="18">
        <v>2011</v>
      </c>
      <c r="E5870" s="18">
        <f>VLOOKUP(D5870,'cpi roi'!A:C,2,FALSE)</f>
        <v>224.9</v>
      </c>
      <c r="F5870" s="18" t="s">
        <v>17178</v>
      </c>
      <c r="G5870" s="18">
        <v>5.6</v>
      </c>
      <c r="H5870" s="19">
        <v>196000</v>
      </c>
      <c r="I5870" s="18" t="s">
        <v>10624</v>
      </c>
      <c r="J5870" s="18" t="s">
        <v>17179</v>
      </c>
      <c r="K5870" s="18" t="s">
        <v>8853</v>
      </c>
      <c r="L5870" s="18" t="s">
        <v>34</v>
      </c>
      <c r="M5870" s="20">
        <v>20000000</v>
      </c>
      <c r="N5870" s="20">
        <v>216197492</v>
      </c>
      <c r="O5870" s="21">
        <f t="shared" si="273"/>
        <v>292909630.11293906</v>
      </c>
      <c r="P5870" s="22">
        <f t="shared" si="274"/>
        <v>1080.9874600000001</v>
      </c>
      <c r="Q5870" s="20">
        <f t="shared" si="275"/>
        <v>96130498.888394833</v>
      </c>
      <c r="R5870" s="18" t="s">
        <v>35</v>
      </c>
      <c r="S5870" s="18">
        <v>92</v>
      </c>
    </row>
    <row r="5871" spans="1:19" x14ac:dyDescent="0.25">
      <c r="A5871" s="18" t="s">
        <v>17180</v>
      </c>
      <c r="B5871" s="18" t="s">
        <v>2004</v>
      </c>
      <c r="C5871" s="18" t="s">
        <v>38</v>
      </c>
      <c r="D5871" s="18">
        <v>2011</v>
      </c>
      <c r="E5871" s="18">
        <f>VLOOKUP(D5871,'cpi roi'!A:C,2,FALSE)</f>
        <v>224.9</v>
      </c>
      <c r="F5871" s="18" t="s">
        <v>17181</v>
      </c>
      <c r="G5871" s="18">
        <v>6.7</v>
      </c>
      <c r="H5871" s="19">
        <v>379000</v>
      </c>
      <c r="I5871" s="18" t="s">
        <v>9579</v>
      </c>
      <c r="J5871" s="18" t="s">
        <v>9579</v>
      </c>
      <c r="K5871" s="18" t="s">
        <v>17182</v>
      </c>
      <c r="L5871" s="18" t="s">
        <v>34</v>
      </c>
      <c r="M5871" s="20">
        <v>40000000</v>
      </c>
      <c r="N5871" s="20">
        <v>173930596</v>
      </c>
      <c r="O5871" s="21">
        <f t="shared" si="273"/>
        <v>235645409.52067584</v>
      </c>
      <c r="P5871" s="22">
        <f t="shared" si="274"/>
        <v>434.82649000000004</v>
      </c>
      <c r="Q5871" s="20">
        <f t="shared" si="275"/>
        <v>77336859.048465982</v>
      </c>
      <c r="R5871" s="18" t="s">
        <v>8628</v>
      </c>
      <c r="S5871" s="18">
        <v>109</v>
      </c>
    </row>
    <row r="5872" spans="1:19" x14ac:dyDescent="0.25">
      <c r="A5872" s="18" t="s">
        <v>17183</v>
      </c>
      <c r="B5872" s="18" t="s">
        <v>2004</v>
      </c>
      <c r="C5872" s="18" t="s">
        <v>21</v>
      </c>
      <c r="D5872" s="18">
        <v>2011</v>
      </c>
      <c r="E5872" s="18">
        <f>VLOOKUP(D5872,'cpi roi'!A:C,2,FALSE)</f>
        <v>224.9</v>
      </c>
      <c r="F5872" s="18" t="s">
        <v>17184</v>
      </c>
      <c r="G5872" s="18">
        <v>7</v>
      </c>
      <c r="H5872" s="19">
        <v>143000</v>
      </c>
      <c r="I5872" s="18" t="s">
        <v>16303</v>
      </c>
      <c r="J5872" s="18" t="s">
        <v>14967</v>
      </c>
      <c r="K5872" s="18" t="s">
        <v>13615</v>
      </c>
      <c r="L5872" s="18" t="s">
        <v>34</v>
      </c>
      <c r="M5872" s="20">
        <v>15000000</v>
      </c>
      <c r="N5872" s="20">
        <v>59389433</v>
      </c>
      <c r="O5872" s="21">
        <f t="shared" si="273"/>
        <v>80462250.93419297</v>
      </c>
      <c r="P5872" s="22">
        <f t="shared" si="274"/>
        <v>395.92955333333333</v>
      </c>
      <c r="Q5872" s="20">
        <f t="shared" si="275"/>
        <v>26407040.01778568</v>
      </c>
      <c r="R5872" s="18" t="s">
        <v>12698</v>
      </c>
      <c r="S5872" s="18">
        <v>107</v>
      </c>
    </row>
    <row r="5873" spans="1:19" x14ac:dyDescent="0.25">
      <c r="A5873" s="18" t="s">
        <v>17185</v>
      </c>
      <c r="B5873" s="18" t="s">
        <v>20</v>
      </c>
      <c r="C5873" s="18" t="s">
        <v>56</v>
      </c>
      <c r="D5873" s="18">
        <v>2011</v>
      </c>
      <c r="E5873" s="18">
        <f>VLOOKUP(D5873,'cpi roi'!A:C,2,FALSE)</f>
        <v>224.9</v>
      </c>
      <c r="F5873" s="18" t="s">
        <v>17059</v>
      </c>
      <c r="G5873" s="18">
        <v>6.1</v>
      </c>
      <c r="H5873" s="19">
        <v>131000</v>
      </c>
      <c r="I5873" s="18" t="s">
        <v>700</v>
      </c>
      <c r="J5873" s="18" t="s">
        <v>8988</v>
      </c>
      <c r="K5873" s="18" t="s">
        <v>8989</v>
      </c>
      <c r="L5873" s="18" t="s">
        <v>34</v>
      </c>
      <c r="M5873" s="20">
        <v>40000000</v>
      </c>
      <c r="N5873" s="20">
        <v>97231420</v>
      </c>
      <c r="O5873" s="21">
        <f t="shared" si="273"/>
        <v>131731496.99421965</v>
      </c>
      <c r="P5873" s="22">
        <f t="shared" si="274"/>
        <v>243.07854999999998</v>
      </c>
      <c r="Q5873" s="20">
        <f t="shared" si="275"/>
        <v>43233179.190751441</v>
      </c>
      <c r="R5873" s="18" t="s">
        <v>8990</v>
      </c>
      <c r="S5873" s="18">
        <v>111</v>
      </c>
    </row>
    <row r="5874" spans="1:19" x14ac:dyDescent="0.25">
      <c r="A5874" s="18" t="s">
        <v>17186</v>
      </c>
      <c r="B5874" s="18" t="s">
        <v>514</v>
      </c>
      <c r="C5874" s="18" t="s">
        <v>21</v>
      </c>
      <c r="D5874" s="18">
        <v>2011</v>
      </c>
      <c r="E5874" s="18">
        <f>VLOOKUP(D5874,'cpi roi'!A:C,2,FALSE)</f>
        <v>224.9</v>
      </c>
      <c r="F5874" s="18" t="s">
        <v>17187</v>
      </c>
      <c r="G5874" s="18">
        <v>7.2</v>
      </c>
      <c r="H5874" s="19">
        <v>187000</v>
      </c>
      <c r="I5874" s="18" t="s">
        <v>15775</v>
      </c>
      <c r="J5874" s="18" t="s">
        <v>15775</v>
      </c>
      <c r="K5874" s="18" t="s">
        <v>16722</v>
      </c>
      <c r="L5874" s="18" t="s">
        <v>26</v>
      </c>
      <c r="M5874" s="20">
        <v>6500000</v>
      </c>
      <c r="N5874" s="20">
        <v>19123767</v>
      </c>
      <c r="O5874" s="21">
        <f t="shared" si="273"/>
        <v>25909345.508670516</v>
      </c>
      <c r="P5874" s="22">
        <f t="shared" si="274"/>
        <v>294.21179999999998</v>
      </c>
      <c r="Q5874" s="20">
        <f t="shared" si="275"/>
        <v>8503231.2138728313</v>
      </c>
      <c r="R5874" s="18" t="s">
        <v>9442</v>
      </c>
      <c r="S5874" s="18">
        <v>101</v>
      </c>
    </row>
    <row r="5875" spans="1:19" x14ac:dyDescent="0.25">
      <c r="A5875" s="18" t="s">
        <v>17188</v>
      </c>
      <c r="B5875" s="18" t="s">
        <v>2004</v>
      </c>
      <c r="C5875" s="18" t="s">
        <v>38</v>
      </c>
      <c r="D5875" s="18">
        <v>2011</v>
      </c>
      <c r="E5875" s="18">
        <f>VLOOKUP(D5875,'cpi roi'!A:C,2,FALSE)</f>
        <v>224.9</v>
      </c>
      <c r="F5875" s="18" t="s">
        <v>17137</v>
      </c>
      <c r="G5875" s="18">
        <v>7.4</v>
      </c>
      <c r="H5875" s="19">
        <v>466000</v>
      </c>
      <c r="I5875" s="18" t="s">
        <v>10737</v>
      </c>
      <c r="J5875" s="18" t="s">
        <v>9001</v>
      </c>
      <c r="K5875" s="18" t="s">
        <v>1483</v>
      </c>
      <c r="L5875" s="18" t="s">
        <v>34</v>
      </c>
      <c r="M5875" s="20">
        <v>145000000</v>
      </c>
      <c r="N5875" s="20">
        <v>694713380</v>
      </c>
      <c r="O5875" s="21">
        <f t="shared" si="273"/>
        <v>941214614.87772334</v>
      </c>
      <c r="P5875" s="22">
        <f t="shared" si="274"/>
        <v>479.11267586206901</v>
      </c>
      <c r="Q5875" s="20">
        <f t="shared" si="275"/>
        <v>308898790.57358825</v>
      </c>
      <c r="R5875" s="18" t="s">
        <v>48</v>
      </c>
      <c r="S5875" s="18">
        <v>132</v>
      </c>
    </row>
    <row r="5876" spans="1:19" x14ac:dyDescent="0.25">
      <c r="A5876" s="18" t="s">
        <v>17189</v>
      </c>
      <c r="B5876" s="18" t="s">
        <v>2004</v>
      </c>
      <c r="C5876" s="18" t="s">
        <v>4887</v>
      </c>
      <c r="D5876" s="18">
        <v>2011</v>
      </c>
      <c r="E5876" s="18">
        <f>VLOOKUP(D5876,'cpi roi'!A:C,2,FALSE)</f>
        <v>224.9</v>
      </c>
      <c r="F5876" s="18" t="s">
        <v>17134</v>
      </c>
      <c r="G5876" s="18">
        <v>7</v>
      </c>
      <c r="H5876" s="19">
        <v>343000</v>
      </c>
      <c r="I5876" s="18" t="s">
        <v>6353</v>
      </c>
      <c r="J5876" s="18" t="s">
        <v>6353</v>
      </c>
      <c r="K5876" s="18" t="s">
        <v>17190</v>
      </c>
      <c r="L5876" s="18" t="s">
        <v>34</v>
      </c>
      <c r="M5876" s="20">
        <v>50000000</v>
      </c>
      <c r="N5876" s="20">
        <v>260095986</v>
      </c>
      <c r="O5876" s="21">
        <f t="shared" si="273"/>
        <v>352384379.43174738</v>
      </c>
      <c r="P5876" s="22">
        <f t="shared" si="274"/>
        <v>520.19197200000008</v>
      </c>
      <c r="Q5876" s="20">
        <f t="shared" si="275"/>
        <v>115649615.82925744</v>
      </c>
      <c r="R5876" s="18" t="s">
        <v>48</v>
      </c>
      <c r="S5876" s="18">
        <v>112</v>
      </c>
    </row>
    <row r="5877" spans="1:19" x14ac:dyDescent="0.25">
      <c r="A5877" s="18" t="s">
        <v>17191</v>
      </c>
      <c r="B5877" s="18" t="s">
        <v>20</v>
      </c>
      <c r="C5877" s="18" t="s">
        <v>21</v>
      </c>
      <c r="D5877" s="18">
        <v>2011</v>
      </c>
      <c r="E5877" s="18">
        <f>VLOOKUP(D5877,'cpi roi'!A:C,2,FALSE)</f>
        <v>224.9</v>
      </c>
      <c r="F5877" s="18" t="s">
        <v>17192</v>
      </c>
      <c r="G5877" s="18">
        <v>7.5</v>
      </c>
      <c r="H5877" s="19">
        <v>142000</v>
      </c>
      <c r="I5877" s="18" t="s">
        <v>10844</v>
      </c>
      <c r="J5877" s="18" t="s">
        <v>10844</v>
      </c>
      <c r="K5877" s="18" t="s">
        <v>6134</v>
      </c>
      <c r="L5877" s="18" t="s">
        <v>26</v>
      </c>
      <c r="M5877" s="20">
        <v>7000000</v>
      </c>
      <c r="N5877" s="20">
        <v>9232318</v>
      </c>
      <c r="O5877" s="21">
        <f t="shared" si="273"/>
        <v>12508169.384615384</v>
      </c>
      <c r="P5877" s="22">
        <f t="shared" si="274"/>
        <v>131.89025714285714</v>
      </c>
      <c r="Q5877" s="20">
        <f t="shared" si="275"/>
        <v>4105076.923076923</v>
      </c>
      <c r="R5877" s="18" t="s">
        <v>6567</v>
      </c>
      <c r="S5877" s="18">
        <v>112</v>
      </c>
    </row>
    <row r="5878" spans="1:19" x14ac:dyDescent="0.25">
      <c r="A5878" s="18" t="s">
        <v>17193</v>
      </c>
      <c r="B5878" s="18" t="s">
        <v>2004</v>
      </c>
      <c r="C5878" s="18" t="s">
        <v>334</v>
      </c>
      <c r="D5878" s="18">
        <v>2011</v>
      </c>
      <c r="E5878" s="18">
        <f>VLOOKUP(D5878,'cpi roi'!A:C,2,FALSE)</f>
        <v>224.9</v>
      </c>
      <c r="F5878" s="18" t="s">
        <v>16577</v>
      </c>
      <c r="G5878" s="18">
        <v>7.4</v>
      </c>
      <c r="H5878" s="19">
        <v>538000</v>
      </c>
      <c r="I5878" s="18" t="s">
        <v>14642</v>
      </c>
      <c r="J5878" s="18" t="s">
        <v>3944</v>
      </c>
      <c r="K5878" s="18" t="s">
        <v>17194</v>
      </c>
      <c r="L5878" s="18" t="s">
        <v>34</v>
      </c>
      <c r="M5878" s="20">
        <v>27000000</v>
      </c>
      <c r="N5878" s="20">
        <v>161849455</v>
      </c>
      <c r="O5878" s="21">
        <f t="shared" si="273"/>
        <v>219277585.32014227</v>
      </c>
      <c r="P5878" s="22">
        <f t="shared" si="274"/>
        <v>599.44242592592593</v>
      </c>
      <c r="Q5878" s="20">
        <f t="shared" si="275"/>
        <v>71965075.589150727</v>
      </c>
      <c r="R5878" s="18" t="s">
        <v>15307</v>
      </c>
      <c r="S5878" s="18">
        <v>105</v>
      </c>
    </row>
    <row r="5879" spans="1:19" x14ac:dyDescent="0.25">
      <c r="A5879" s="18" t="s">
        <v>17195</v>
      </c>
      <c r="B5879" s="18" t="s">
        <v>2004</v>
      </c>
      <c r="C5879" s="18" t="s">
        <v>38</v>
      </c>
      <c r="D5879" s="18">
        <v>2011</v>
      </c>
      <c r="E5879" s="18">
        <f>VLOOKUP(D5879,'cpi roi'!A:C,2,FALSE)</f>
        <v>224.9</v>
      </c>
      <c r="F5879" s="18" t="s">
        <v>16271</v>
      </c>
      <c r="G5879" s="18">
        <v>6.8</v>
      </c>
      <c r="H5879" s="19">
        <v>253000</v>
      </c>
      <c r="I5879" s="18" t="s">
        <v>14090</v>
      </c>
      <c r="J5879" s="18" t="s">
        <v>17196</v>
      </c>
      <c r="K5879" s="18" t="s">
        <v>5713</v>
      </c>
      <c r="L5879" s="18" t="s">
        <v>26</v>
      </c>
      <c r="M5879" s="20">
        <v>30000000</v>
      </c>
      <c r="N5879" s="20">
        <v>135710029</v>
      </c>
      <c r="O5879" s="21">
        <f t="shared" si="273"/>
        <v>183863254.05202311</v>
      </c>
      <c r="P5879" s="22">
        <f t="shared" si="274"/>
        <v>452.36676333333332</v>
      </c>
      <c r="Q5879" s="20">
        <f t="shared" si="275"/>
        <v>60342387.283236988</v>
      </c>
      <c r="R5879" s="18" t="s">
        <v>10784</v>
      </c>
      <c r="S5879" s="18">
        <v>113</v>
      </c>
    </row>
    <row r="5880" spans="1:19" x14ac:dyDescent="0.25">
      <c r="A5880" s="18" t="s">
        <v>17197</v>
      </c>
      <c r="B5880" s="18" t="s">
        <v>2004</v>
      </c>
      <c r="C5880" s="18" t="s">
        <v>38</v>
      </c>
      <c r="D5880" s="18">
        <v>2011</v>
      </c>
      <c r="E5880" s="18">
        <f>VLOOKUP(D5880,'cpi roi'!A:C,2,FALSE)</f>
        <v>224.9</v>
      </c>
      <c r="F5880" s="18" t="s">
        <v>17198</v>
      </c>
      <c r="G5880" s="18">
        <v>6.2</v>
      </c>
      <c r="H5880" s="19">
        <v>390000</v>
      </c>
      <c r="I5880" s="18" t="s">
        <v>8514</v>
      </c>
      <c r="J5880" s="18" t="s">
        <v>10877</v>
      </c>
      <c r="K5880" s="18" t="s">
        <v>12997</v>
      </c>
      <c r="L5880" s="18" t="s">
        <v>34</v>
      </c>
      <c r="M5880" s="20">
        <v>195000000</v>
      </c>
      <c r="N5880" s="20">
        <v>1123794079</v>
      </c>
      <c r="O5880" s="21">
        <f t="shared" si="273"/>
        <v>1522543601.0284569</v>
      </c>
      <c r="P5880" s="22">
        <f t="shared" si="274"/>
        <v>576.30465589743596</v>
      </c>
      <c r="Q5880" s="20">
        <f t="shared" si="275"/>
        <v>499686117.83014673</v>
      </c>
      <c r="R5880" s="18" t="s">
        <v>48</v>
      </c>
      <c r="S5880" s="18">
        <v>154</v>
      </c>
    </row>
    <row r="5881" spans="1:19" x14ac:dyDescent="0.25">
      <c r="A5881" s="18" t="s">
        <v>17199</v>
      </c>
      <c r="B5881" s="18" t="s">
        <v>2004</v>
      </c>
      <c r="C5881" s="18" t="s">
        <v>38</v>
      </c>
      <c r="D5881" s="18">
        <v>2011</v>
      </c>
      <c r="E5881" s="18">
        <f>VLOOKUP(D5881,'cpi roi'!A:C,2,FALSE)</f>
        <v>224.9</v>
      </c>
      <c r="F5881" s="18" t="s">
        <v>17154</v>
      </c>
      <c r="G5881" s="18">
        <v>6</v>
      </c>
      <c r="H5881" s="19">
        <v>211000</v>
      </c>
      <c r="I5881" s="18" t="s">
        <v>9084</v>
      </c>
      <c r="J5881" s="18" t="s">
        <v>14199</v>
      </c>
      <c r="K5881" s="18" t="s">
        <v>13535</v>
      </c>
      <c r="L5881" s="18" t="s">
        <v>34</v>
      </c>
      <c r="M5881" s="20">
        <v>163000000</v>
      </c>
      <c r="N5881" s="20">
        <v>174822325</v>
      </c>
      <c r="O5881" s="21">
        <f t="shared" si="273"/>
        <v>236853545.69808802</v>
      </c>
      <c r="P5881" s="22">
        <f t="shared" si="274"/>
        <v>107.25296012269938</v>
      </c>
      <c r="Q5881" s="20">
        <f t="shared" si="275"/>
        <v>77733359.270787016</v>
      </c>
      <c r="R5881" s="18" t="s">
        <v>65</v>
      </c>
      <c r="S5881" s="18">
        <v>119</v>
      </c>
    </row>
    <row r="5882" spans="1:19" x14ac:dyDescent="0.25">
      <c r="A5882" s="18" t="s">
        <v>17200</v>
      </c>
      <c r="B5882" s="18" t="s">
        <v>20</v>
      </c>
      <c r="C5882" s="18" t="s">
        <v>21</v>
      </c>
      <c r="D5882" s="18">
        <v>2011</v>
      </c>
      <c r="E5882" s="18">
        <f>VLOOKUP(D5882,'cpi roi'!A:C,2,FALSE)</f>
        <v>224.9</v>
      </c>
      <c r="F5882" s="18" t="s">
        <v>17201</v>
      </c>
      <c r="G5882" s="18">
        <v>7.1</v>
      </c>
      <c r="H5882" s="19">
        <v>192000</v>
      </c>
      <c r="I5882" s="18" t="s">
        <v>15668</v>
      </c>
      <c r="J5882" s="18" t="s">
        <v>5948</v>
      </c>
      <c r="K5882" s="18" t="s">
        <v>3367</v>
      </c>
      <c r="L5882" s="18" t="s">
        <v>26</v>
      </c>
      <c r="M5882" s="20">
        <v>0</v>
      </c>
      <c r="N5882" s="20">
        <v>81529126</v>
      </c>
      <c r="O5882" s="21">
        <f t="shared" si="273"/>
        <v>110457646.47487772</v>
      </c>
      <c r="P5882" s="22">
        <f t="shared" si="274"/>
        <v>0</v>
      </c>
      <c r="Q5882" s="20">
        <f t="shared" si="275"/>
        <v>36251278.79057359</v>
      </c>
      <c r="R5882" s="18" t="s">
        <v>6858</v>
      </c>
      <c r="S5882" s="18">
        <v>122</v>
      </c>
    </row>
    <row r="5883" spans="1:19" x14ac:dyDescent="0.25">
      <c r="A5883" s="18" t="s">
        <v>17202</v>
      </c>
      <c r="B5883" s="18" t="s">
        <v>2004</v>
      </c>
      <c r="C5883" s="18" t="s">
        <v>29</v>
      </c>
      <c r="D5883" s="18">
        <v>2011</v>
      </c>
      <c r="E5883" s="18">
        <f>VLOOKUP(D5883,'cpi roi'!A:C,2,FALSE)</f>
        <v>224.9</v>
      </c>
      <c r="F5883" s="18" t="s">
        <v>17203</v>
      </c>
      <c r="G5883" s="18">
        <v>4.9000000000000004</v>
      </c>
      <c r="H5883" s="19">
        <v>228000</v>
      </c>
      <c r="I5883" s="18" t="s">
        <v>1886</v>
      </c>
      <c r="J5883" s="18" t="s">
        <v>15533</v>
      </c>
      <c r="K5883" s="18" t="s">
        <v>13936</v>
      </c>
      <c r="L5883" s="18" t="s">
        <v>34</v>
      </c>
      <c r="M5883" s="20">
        <v>110000000</v>
      </c>
      <c r="N5883" s="20">
        <v>712205856</v>
      </c>
      <c r="O5883" s="21">
        <f t="shared" si="273"/>
        <v>964913847.59092915</v>
      </c>
      <c r="P5883" s="22">
        <f t="shared" si="274"/>
        <v>647.45986909090914</v>
      </c>
      <c r="Q5883" s="20">
        <f t="shared" si="275"/>
        <v>316676681.19164073</v>
      </c>
      <c r="R5883" s="18" t="s">
        <v>10085</v>
      </c>
      <c r="S5883" s="18">
        <v>117</v>
      </c>
    </row>
    <row r="5884" spans="1:19" x14ac:dyDescent="0.25">
      <c r="A5884" s="18" t="s">
        <v>999</v>
      </c>
      <c r="B5884" s="18" t="s">
        <v>20</v>
      </c>
      <c r="C5884" s="18" t="s">
        <v>38</v>
      </c>
      <c r="D5884" s="18">
        <v>2011</v>
      </c>
      <c r="E5884" s="18">
        <f>VLOOKUP(D5884,'cpi roi'!A:C,2,FALSE)</f>
        <v>224.9</v>
      </c>
      <c r="F5884" s="18" t="s">
        <v>17184</v>
      </c>
      <c r="G5884" s="18">
        <v>5.2</v>
      </c>
      <c r="H5884" s="19">
        <v>96000</v>
      </c>
      <c r="I5884" s="18" t="s">
        <v>12986</v>
      </c>
      <c r="J5884" s="18" t="s">
        <v>17204</v>
      </c>
      <c r="K5884" s="18" t="s">
        <v>17205</v>
      </c>
      <c r="L5884" s="18" t="s">
        <v>34</v>
      </c>
      <c r="M5884" s="20">
        <v>90000000</v>
      </c>
      <c r="N5884" s="20">
        <v>63523283</v>
      </c>
      <c r="O5884" s="21">
        <f t="shared" si="273"/>
        <v>86062891.64117384</v>
      </c>
      <c r="P5884" s="22">
        <f t="shared" si="274"/>
        <v>70.581425555555555</v>
      </c>
      <c r="Q5884" s="20">
        <f t="shared" si="275"/>
        <v>28245123.610493552</v>
      </c>
      <c r="R5884" s="18" t="s">
        <v>14705</v>
      </c>
      <c r="S5884" s="18">
        <v>113</v>
      </c>
    </row>
    <row r="5885" spans="1:19" x14ac:dyDescent="0.25">
      <c r="A5885" s="18" t="s">
        <v>17206</v>
      </c>
      <c r="B5885" s="18" t="s">
        <v>341</v>
      </c>
      <c r="C5885" s="18" t="s">
        <v>394</v>
      </c>
      <c r="D5885" s="18">
        <v>2011</v>
      </c>
      <c r="E5885" s="18">
        <f>VLOOKUP(D5885,'cpi roi'!A:C,2,FALSE)</f>
        <v>224.9</v>
      </c>
      <c r="F5885" s="18" t="s">
        <v>17178</v>
      </c>
      <c r="G5885" s="18">
        <v>6.1</v>
      </c>
      <c r="H5885" s="19">
        <v>168000</v>
      </c>
      <c r="I5885" s="18" t="s">
        <v>8480</v>
      </c>
      <c r="J5885" s="18" t="s">
        <v>8480</v>
      </c>
      <c r="K5885" s="18" t="s">
        <v>9045</v>
      </c>
      <c r="L5885" s="18" t="s">
        <v>34</v>
      </c>
      <c r="M5885" s="20">
        <v>200000000</v>
      </c>
      <c r="N5885" s="20">
        <v>559852396</v>
      </c>
      <c r="O5885" s="21">
        <f t="shared" si="273"/>
        <v>758501667.67985761</v>
      </c>
      <c r="P5885" s="22">
        <f t="shared" si="274"/>
        <v>279.926198</v>
      </c>
      <c r="Q5885" s="20">
        <f t="shared" si="275"/>
        <v>248933924.41084924</v>
      </c>
      <c r="R5885" s="18" t="s">
        <v>1729</v>
      </c>
      <c r="S5885" s="18">
        <v>106</v>
      </c>
    </row>
    <row r="5886" spans="1:19" x14ac:dyDescent="0.25">
      <c r="A5886" s="18" t="s">
        <v>17207</v>
      </c>
      <c r="B5886" s="18" t="s">
        <v>37</v>
      </c>
      <c r="C5886" s="18" t="s">
        <v>394</v>
      </c>
      <c r="D5886" s="18">
        <v>2011</v>
      </c>
      <c r="E5886" s="18">
        <f>VLOOKUP(D5886,'cpi roi'!A:C,2,FALSE)</f>
        <v>224.9</v>
      </c>
      <c r="F5886" s="18" t="s">
        <v>17208</v>
      </c>
      <c r="G5886" s="18">
        <v>7.2</v>
      </c>
      <c r="H5886" s="19">
        <v>245000</v>
      </c>
      <c r="I5886" s="18" t="s">
        <v>9725</v>
      </c>
      <c r="J5886" s="18" t="s">
        <v>11072</v>
      </c>
      <c r="K5886" s="18" t="s">
        <v>5686</v>
      </c>
      <c r="L5886" s="18" t="s">
        <v>34</v>
      </c>
      <c r="M5886" s="20">
        <v>135000000</v>
      </c>
      <c r="N5886" s="20">
        <v>245724603</v>
      </c>
      <c r="O5886" s="21">
        <f t="shared" si="273"/>
        <v>332913679.56469536</v>
      </c>
      <c r="P5886" s="22">
        <f t="shared" si="274"/>
        <v>182.01822444444446</v>
      </c>
      <c r="Q5886" s="20">
        <f t="shared" si="275"/>
        <v>109259494.44197421</v>
      </c>
      <c r="R5886" s="18" t="s">
        <v>48</v>
      </c>
      <c r="S5886" s="18">
        <v>107</v>
      </c>
    </row>
    <row r="5887" spans="1:19" x14ac:dyDescent="0.25">
      <c r="A5887" s="18" t="s">
        <v>17209</v>
      </c>
      <c r="B5887" s="18" t="s">
        <v>20</v>
      </c>
      <c r="C5887" s="18" t="s">
        <v>21</v>
      </c>
      <c r="D5887" s="18">
        <v>2011</v>
      </c>
      <c r="E5887" s="18">
        <f>VLOOKUP(D5887,'cpi roi'!A:C,2,FALSE)</f>
        <v>224.9</v>
      </c>
      <c r="F5887" s="18" t="s">
        <v>17210</v>
      </c>
      <c r="G5887" s="18">
        <v>7.2</v>
      </c>
      <c r="H5887" s="19">
        <v>172000</v>
      </c>
      <c r="I5887" s="18" t="s">
        <v>6527</v>
      </c>
      <c r="J5887" s="18" t="s">
        <v>6527</v>
      </c>
      <c r="K5887" s="18" t="s">
        <v>10170</v>
      </c>
      <c r="L5887" s="18" t="s">
        <v>3814</v>
      </c>
      <c r="M5887" s="20">
        <v>7400000</v>
      </c>
      <c r="N5887" s="20">
        <v>17039814</v>
      </c>
      <c r="O5887" s="21">
        <f t="shared" si="273"/>
        <v>23085955.205869272</v>
      </c>
      <c r="P5887" s="22">
        <f t="shared" si="274"/>
        <v>230.26775675675677</v>
      </c>
      <c r="Q5887" s="20">
        <f t="shared" si="275"/>
        <v>7576618.0524677634</v>
      </c>
      <c r="R5887" s="18" t="s">
        <v>10417</v>
      </c>
      <c r="S5887" s="18">
        <v>135</v>
      </c>
    </row>
    <row r="5888" spans="1:19" x14ac:dyDescent="0.25">
      <c r="A5888" s="18" t="s">
        <v>17211</v>
      </c>
      <c r="B5888" s="18" t="s">
        <v>2004</v>
      </c>
      <c r="C5888" s="18" t="s">
        <v>38</v>
      </c>
      <c r="D5888" s="18">
        <v>2011</v>
      </c>
      <c r="E5888" s="18">
        <f>VLOOKUP(D5888,'cpi roi'!A:C,2,FALSE)</f>
        <v>224.9</v>
      </c>
      <c r="F5888" s="18" t="s">
        <v>16621</v>
      </c>
      <c r="G5888" s="18">
        <v>7.5</v>
      </c>
      <c r="H5888" s="19">
        <v>495000</v>
      </c>
      <c r="I5888" s="18" t="s">
        <v>16144</v>
      </c>
      <c r="J5888" s="18" t="s">
        <v>17212</v>
      </c>
      <c r="K5888" s="18" t="s">
        <v>10808</v>
      </c>
      <c r="L5888" s="18" t="s">
        <v>34</v>
      </c>
      <c r="M5888" s="20">
        <v>32000000</v>
      </c>
      <c r="N5888" s="20">
        <v>147332697</v>
      </c>
      <c r="O5888" s="21">
        <f t="shared" si="273"/>
        <v>199609927.860827</v>
      </c>
      <c r="P5888" s="22">
        <f t="shared" si="274"/>
        <v>460.41467812499997</v>
      </c>
      <c r="Q5888" s="20">
        <f t="shared" si="275"/>
        <v>65510314.361938633</v>
      </c>
      <c r="R5888" s="18" t="s">
        <v>10085</v>
      </c>
      <c r="S5888" s="18">
        <v>93</v>
      </c>
    </row>
    <row r="5889" spans="1:19" x14ac:dyDescent="0.25">
      <c r="A5889" s="18" t="s">
        <v>17213</v>
      </c>
      <c r="B5889" s="18" t="s">
        <v>2004</v>
      </c>
      <c r="C5889" s="18" t="s">
        <v>38</v>
      </c>
      <c r="D5889" s="18">
        <v>2011</v>
      </c>
      <c r="E5889" s="18">
        <f>VLOOKUP(D5889,'cpi roi'!A:C,2,FALSE)</f>
        <v>224.9</v>
      </c>
      <c r="F5889" s="18" t="s">
        <v>17214</v>
      </c>
      <c r="G5889" s="18">
        <v>7</v>
      </c>
      <c r="H5889" s="19">
        <v>306000</v>
      </c>
      <c r="I5889" s="18" t="s">
        <v>12609</v>
      </c>
      <c r="J5889" s="18" t="s">
        <v>14470</v>
      </c>
      <c r="K5889" s="18" t="s">
        <v>13486</v>
      </c>
      <c r="L5889" s="18" t="s">
        <v>34</v>
      </c>
      <c r="M5889" s="20">
        <v>110000000</v>
      </c>
      <c r="N5889" s="20">
        <v>299268508</v>
      </c>
      <c r="O5889" s="21">
        <f t="shared" si="273"/>
        <v>405456266.73010224</v>
      </c>
      <c r="P5889" s="22">
        <f t="shared" si="274"/>
        <v>272.06227999999999</v>
      </c>
      <c r="Q5889" s="20">
        <f t="shared" si="275"/>
        <v>133067366.82970208</v>
      </c>
      <c r="R5889" s="18" t="s">
        <v>9689</v>
      </c>
      <c r="S5889" s="18">
        <v>127</v>
      </c>
    </row>
    <row r="5890" spans="1:19" x14ac:dyDescent="0.25">
      <c r="A5890" s="18" t="s">
        <v>17215</v>
      </c>
      <c r="B5890" s="18" t="s">
        <v>20</v>
      </c>
      <c r="C5890" s="18" t="s">
        <v>45</v>
      </c>
      <c r="D5890" s="18">
        <v>2011</v>
      </c>
      <c r="E5890" s="18">
        <f>VLOOKUP(D5890,'cpi roi'!A:C,2,FALSE)</f>
        <v>224.9</v>
      </c>
      <c r="F5890" s="18" t="s">
        <v>17216</v>
      </c>
      <c r="G5890" s="18">
        <v>6.8</v>
      </c>
      <c r="H5890" s="19">
        <v>428000</v>
      </c>
      <c r="I5890" s="18" t="s">
        <v>15872</v>
      </c>
      <c r="J5890" s="18" t="s">
        <v>17217</v>
      </c>
      <c r="K5890" s="18" t="s">
        <v>4026</v>
      </c>
      <c r="L5890" s="18" t="s">
        <v>34</v>
      </c>
      <c r="M5890" s="20">
        <v>35000000</v>
      </c>
      <c r="N5890" s="20">
        <v>209838559</v>
      </c>
      <c r="O5890" s="21">
        <f t="shared" si="273"/>
        <v>284294392.74032903</v>
      </c>
      <c r="P5890" s="22">
        <f t="shared" si="274"/>
        <v>599.53874000000008</v>
      </c>
      <c r="Q5890" s="20">
        <f t="shared" si="275"/>
        <v>93303049.799911067</v>
      </c>
      <c r="R5890" s="18" t="s">
        <v>2031</v>
      </c>
      <c r="S5890" s="18">
        <v>98</v>
      </c>
    </row>
    <row r="5891" spans="1:19" x14ac:dyDescent="0.25">
      <c r="A5891" s="18" t="s">
        <v>17218</v>
      </c>
      <c r="B5891" s="18" t="s">
        <v>37</v>
      </c>
      <c r="C5891" s="18" t="s">
        <v>394</v>
      </c>
      <c r="D5891" s="18">
        <v>2011</v>
      </c>
      <c r="E5891" s="18">
        <f>VLOOKUP(D5891,'cpi roi'!A:C,2,FALSE)</f>
        <v>224.9</v>
      </c>
      <c r="F5891" s="18" t="s">
        <v>17059</v>
      </c>
      <c r="G5891" s="18">
        <v>6.9</v>
      </c>
      <c r="H5891" s="19">
        <v>212000</v>
      </c>
      <c r="I5891" s="18" t="s">
        <v>14774</v>
      </c>
      <c r="J5891" s="18" t="s">
        <v>14774</v>
      </c>
      <c r="K5891" s="18" t="s">
        <v>16093</v>
      </c>
      <c r="L5891" s="18" t="s">
        <v>34</v>
      </c>
      <c r="M5891" s="20">
        <v>90000000</v>
      </c>
      <c r="N5891" s="20">
        <v>483866518</v>
      </c>
      <c r="O5891" s="21">
        <f t="shared" ref="O5891:O5954" si="276">(304.7/E5891)*N5891</f>
        <v>655554148.6642952</v>
      </c>
      <c r="P5891" s="22">
        <f t="shared" ref="P5891:P5954" si="277">IFERROR(N5891/M5891, 0)*100</f>
        <v>537.62946444444447</v>
      </c>
      <c r="Q5891" s="20">
        <f t="shared" ref="Q5891:Q5954" si="278">N5891/(E5891/100)</f>
        <v>215147406.84748775</v>
      </c>
      <c r="R5891" s="18" t="s">
        <v>14127</v>
      </c>
      <c r="S5891" s="18">
        <v>96</v>
      </c>
    </row>
    <row r="5892" spans="1:19" x14ac:dyDescent="0.25">
      <c r="A5892" s="18" t="s">
        <v>17219</v>
      </c>
      <c r="B5892" s="18" t="s">
        <v>20</v>
      </c>
      <c r="C5892" s="18" t="s">
        <v>21</v>
      </c>
      <c r="D5892" s="18">
        <v>2011</v>
      </c>
      <c r="E5892" s="18">
        <f>VLOOKUP(D5892,'cpi roi'!A:C,2,FALSE)</f>
        <v>224.9</v>
      </c>
      <c r="F5892" s="18" t="s">
        <v>17220</v>
      </c>
      <c r="G5892" s="18">
        <v>7.6</v>
      </c>
      <c r="H5892" s="19">
        <v>143000</v>
      </c>
      <c r="I5892" s="18" t="s">
        <v>3477</v>
      </c>
      <c r="J5892" s="18" t="s">
        <v>17221</v>
      </c>
      <c r="K5892" s="18" t="s">
        <v>8153</v>
      </c>
      <c r="L5892" s="18" t="s">
        <v>1116</v>
      </c>
      <c r="M5892" s="20">
        <v>0</v>
      </c>
      <c r="N5892" s="20">
        <v>33750478</v>
      </c>
      <c r="O5892" s="21">
        <f t="shared" si="276"/>
        <v>45725969.971542902</v>
      </c>
      <c r="P5892" s="22">
        <f t="shared" si="277"/>
        <v>0</v>
      </c>
      <c r="Q5892" s="20">
        <f t="shared" si="278"/>
        <v>15006882.169853268</v>
      </c>
      <c r="R5892" s="18" t="s">
        <v>17222</v>
      </c>
      <c r="S5892" s="18">
        <v>120</v>
      </c>
    </row>
    <row r="5893" spans="1:19" x14ac:dyDescent="0.25">
      <c r="A5893" s="18" t="s">
        <v>17223</v>
      </c>
      <c r="B5893" s="18" t="s">
        <v>2004</v>
      </c>
      <c r="C5893" s="18" t="s">
        <v>38</v>
      </c>
      <c r="D5893" s="18">
        <v>2011</v>
      </c>
      <c r="E5893" s="18">
        <f>VLOOKUP(D5893,'cpi roi'!A:C,2,FALSE)</f>
        <v>224.9</v>
      </c>
      <c r="F5893" s="18" t="s">
        <v>17224</v>
      </c>
      <c r="G5893" s="18">
        <v>7.5</v>
      </c>
      <c r="H5893" s="19">
        <v>429000</v>
      </c>
      <c r="I5893" s="18" t="s">
        <v>10083</v>
      </c>
      <c r="J5893" s="18" t="s">
        <v>16528</v>
      </c>
      <c r="K5893" s="18" t="s">
        <v>4915</v>
      </c>
      <c r="L5893" s="18" t="s">
        <v>34</v>
      </c>
      <c r="M5893" s="20">
        <v>125000000</v>
      </c>
      <c r="N5893" s="20">
        <v>543848418</v>
      </c>
      <c r="O5893" s="21">
        <f t="shared" si="276"/>
        <v>736819088.32636714</v>
      </c>
      <c r="P5893" s="22">
        <f t="shared" si="277"/>
        <v>435.07873439999997</v>
      </c>
      <c r="Q5893" s="20">
        <f t="shared" si="278"/>
        <v>241817882.61449531</v>
      </c>
      <c r="R5893" s="18" t="s">
        <v>27</v>
      </c>
      <c r="S5893" s="18">
        <v>129</v>
      </c>
    </row>
    <row r="5894" spans="1:19" x14ac:dyDescent="0.25">
      <c r="A5894" s="18" t="s">
        <v>7457</v>
      </c>
      <c r="B5894" s="18" t="s">
        <v>2004</v>
      </c>
      <c r="C5894" s="18" t="s">
        <v>38</v>
      </c>
      <c r="D5894" s="18">
        <v>2011</v>
      </c>
      <c r="E5894" s="18">
        <f>VLOOKUP(D5894,'cpi roi'!A:C,2,FALSE)</f>
        <v>224.9</v>
      </c>
      <c r="F5894" s="18" t="s">
        <v>17225</v>
      </c>
      <c r="G5894" s="18">
        <v>5.7</v>
      </c>
      <c r="H5894" s="19">
        <v>105000</v>
      </c>
      <c r="I5894" s="18" t="s">
        <v>8485</v>
      </c>
      <c r="J5894" s="18" t="s">
        <v>16740</v>
      </c>
      <c r="K5894" s="18" t="s">
        <v>15013</v>
      </c>
      <c r="L5894" s="18" t="s">
        <v>34</v>
      </c>
      <c r="M5894" s="20">
        <v>75000000</v>
      </c>
      <c r="N5894" s="20">
        <v>132274484</v>
      </c>
      <c r="O5894" s="21">
        <f t="shared" si="276"/>
        <v>179208693.97421074</v>
      </c>
      <c r="P5894" s="22">
        <f t="shared" si="277"/>
        <v>176.36597866666665</v>
      </c>
      <c r="Q5894" s="20">
        <f t="shared" si="278"/>
        <v>58814799.466429524</v>
      </c>
      <c r="R5894" s="18" t="s">
        <v>10085</v>
      </c>
      <c r="S5894" s="18">
        <v>110</v>
      </c>
    </row>
    <row r="5895" spans="1:19" x14ac:dyDescent="0.25">
      <c r="A5895" s="18" t="s">
        <v>17226</v>
      </c>
      <c r="B5895" s="18" t="s">
        <v>452</v>
      </c>
      <c r="C5895" s="18" t="s">
        <v>21</v>
      </c>
      <c r="D5895" s="18">
        <v>2011</v>
      </c>
      <c r="E5895" s="18">
        <f>VLOOKUP(D5895,'cpi roi'!A:C,2,FALSE)</f>
        <v>224.9</v>
      </c>
      <c r="F5895" s="18" t="s">
        <v>17227</v>
      </c>
      <c r="G5895" s="18">
        <v>5.3</v>
      </c>
      <c r="H5895" s="19">
        <v>32000</v>
      </c>
      <c r="I5895" s="18" t="s">
        <v>17228</v>
      </c>
      <c r="J5895" s="18" t="s">
        <v>17228</v>
      </c>
      <c r="K5895" s="18" t="s">
        <v>16316</v>
      </c>
      <c r="L5895" s="18" t="s">
        <v>252</v>
      </c>
      <c r="M5895" s="20">
        <v>0</v>
      </c>
      <c r="N5895" s="20">
        <v>408680</v>
      </c>
      <c r="O5895" s="21">
        <f t="shared" si="276"/>
        <v>553689.62205424625</v>
      </c>
      <c r="P5895" s="22">
        <f t="shared" si="277"/>
        <v>0</v>
      </c>
      <c r="Q5895" s="20">
        <f t="shared" si="278"/>
        <v>181716.3183637172</v>
      </c>
      <c r="R5895" s="18" t="s">
        <v>17229</v>
      </c>
      <c r="S5895" s="18">
        <v>101</v>
      </c>
    </row>
    <row r="5896" spans="1:19" x14ac:dyDescent="0.25">
      <c r="A5896" s="18" t="s">
        <v>17230</v>
      </c>
      <c r="B5896" s="18" t="s">
        <v>2004</v>
      </c>
      <c r="C5896" s="18" t="s">
        <v>38</v>
      </c>
      <c r="D5896" s="18">
        <v>2011</v>
      </c>
      <c r="E5896" s="18">
        <f>VLOOKUP(D5896,'cpi roi'!A:C,2,FALSE)</f>
        <v>224.9</v>
      </c>
      <c r="F5896" s="18" t="s">
        <v>17231</v>
      </c>
      <c r="G5896" s="18">
        <v>6.2</v>
      </c>
      <c r="H5896" s="19">
        <v>137000</v>
      </c>
      <c r="I5896" s="18" t="s">
        <v>9783</v>
      </c>
      <c r="J5896" s="18" t="s">
        <v>14564</v>
      </c>
      <c r="K5896" s="18" t="s">
        <v>1490</v>
      </c>
      <c r="L5896" s="18" t="s">
        <v>34</v>
      </c>
      <c r="M5896" s="20">
        <v>75000000</v>
      </c>
      <c r="N5896" s="20">
        <v>152930623</v>
      </c>
      <c r="O5896" s="21">
        <f t="shared" si="276"/>
        <v>207194134.40684748</v>
      </c>
      <c r="P5896" s="22">
        <f t="shared" si="277"/>
        <v>203.90749733333334</v>
      </c>
      <c r="Q5896" s="20">
        <f t="shared" si="278"/>
        <v>67999387.727879047</v>
      </c>
      <c r="R5896" s="18" t="s">
        <v>65</v>
      </c>
      <c r="S5896" s="18">
        <v>104</v>
      </c>
    </row>
    <row r="5897" spans="1:19" x14ac:dyDescent="0.25">
      <c r="A5897" s="18" t="s">
        <v>17232</v>
      </c>
      <c r="B5897" s="18" t="s">
        <v>20</v>
      </c>
      <c r="C5897" s="18" t="s">
        <v>29</v>
      </c>
      <c r="D5897" s="18">
        <v>2011</v>
      </c>
      <c r="E5897" s="18">
        <f>VLOOKUP(D5897,'cpi roi'!A:C,2,FALSE)</f>
        <v>224.9</v>
      </c>
      <c r="F5897" s="18" t="s">
        <v>16577</v>
      </c>
      <c r="G5897" s="18">
        <v>7</v>
      </c>
      <c r="H5897" s="19">
        <v>240000</v>
      </c>
      <c r="I5897" s="18" t="s">
        <v>9353</v>
      </c>
      <c r="J5897" s="18" t="s">
        <v>13517</v>
      </c>
      <c r="K5897" s="18" t="s">
        <v>13517</v>
      </c>
      <c r="L5897" s="18" t="s">
        <v>34</v>
      </c>
      <c r="M5897" s="20">
        <v>40000000</v>
      </c>
      <c r="N5897" s="20">
        <v>97984015</v>
      </c>
      <c r="O5897" s="21">
        <f t="shared" si="276"/>
        <v>132751131.0382392</v>
      </c>
      <c r="P5897" s="22">
        <f t="shared" si="277"/>
        <v>244.96003750000003</v>
      </c>
      <c r="Q5897" s="20">
        <f t="shared" si="278"/>
        <v>43567814.584259667</v>
      </c>
      <c r="R5897" s="18" t="s">
        <v>65</v>
      </c>
      <c r="S5897" s="18">
        <v>104</v>
      </c>
    </row>
    <row r="5898" spans="1:19" x14ac:dyDescent="0.25">
      <c r="A5898" s="18" t="s">
        <v>17233</v>
      </c>
      <c r="B5898" s="18" t="s">
        <v>37</v>
      </c>
      <c r="C5898" s="18" t="s">
        <v>45</v>
      </c>
      <c r="D5898" s="18">
        <v>2011</v>
      </c>
      <c r="E5898" s="18">
        <f>VLOOKUP(D5898,'cpi roi'!A:C,2,FALSE)</f>
        <v>224.9</v>
      </c>
      <c r="F5898" s="18" t="s">
        <v>17234</v>
      </c>
      <c r="G5898" s="18">
        <v>7.1</v>
      </c>
      <c r="H5898" s="19">
        <v>138000</v>
      </c>
      <c r="I5898" s="18" t="s">
        <v>991</v>
      </c>
      <c r="J5898" s="18" t="s">
        <v>13911</v>
      </c>
      <c r="K5898" s="18" t="s">
        <v>9532</v>
      </c>
      <c r="L5898" s="18" t="s">
        <v>34</v>
      </c>
      <c r="M5898" s="20">
        <v>50000000</v>
      </c>
      <c r="N5898" s="20">
        <v>120081841</v>
      </c>
      <c r="O5898" s="21">
        <f t="shared" si="276"/>
        <v>162689804.1471765</v>
      </c>
      <c r="P5898" s="22">
        <f t="shared" si="277"/>
        <v>240.16368199999997</v>
      </c>
      <c r="Q5898" s="20">
        <f t="shared" si="278"/>
        <v>53393437.527790129</v>
      </c>
      <c r="R5898" s="18" t="s">
        <v>184</v>
      </c>
      <c r="S5898" s="18">
        <v>124</v>
      </c>
    </row>
    <row r="5899" spans="1:19" x14ac:dyDescent="0.25">
      <c r="A5899" s="18" t="s">
        <v>17235</v>
      </c>
      <c r="B5899" s="18" t="s">
        <v>2004</v>
      </c>
      <c r="C5899" s="18" t="s">
        <v>38</v>
      </c>
      <c r="D5899" s="18">
        <v>2011</v>
      </c>
      <c r="E5899" s="18">
        <f>VLOOKUP(D5899,'cpi roi'!A:C,2,FALSE)</f>
        <v>224.9</v>
      </c>
      <c r="F5899" s="18" t="s">
        <v>17236</v>
      </c>
      <c r="G5899" s="18">
        <v>7.5</v>
      </c>
      <c r="H5899" s="19">
        <v>504000</v>
      </c>
      <c r="I5899" s="18" t="s">
        <v>17237</v>
      </c>
      <c r="J5899" s="18" t="s">
        <v>17238</v>
      </c>
      <c r="K5899" s="18" t="s">
        <v>12905</v>
      </c>
      <c r="L5899" s="18" t="s">
        <v>34</v>
      </c>
      <c r="M5899" s="20">
        <v>93000000</v>
      </c>
      <c r="N5899" s="20">
        <v>481800873</v>
      </c>
      <c r="O5899" s="21">
        <f t="shared" si="276"/>
        <v>652755562.48599374</v>
      </c>
      <c r="P5899" s="22">
        <f t="shared" si="277"/>
        <v>518.06545483870968</v>
      </c>
      <c r="Q5899" s="20">
        <f t="shared" si="278"/>
        <v>214228934.19297466</v>
      </c>
      <c r="R5899" s="18" t="s">
        <v>184</v>
      </c>
      <c r="S5899" s="18">
        <v>105</v>
      </c>
    </row>
    <row r="5900" spans="1:19" x14ac:dyDescent="0.25">
      <c r="A5900" s="18" t="s">
        <v>17239</v>
      </c>
      <c r="B5900" s="18" t="s">
        <v>20</v>
      </c>
      <c r="C5900" s="18" t="s">
        <v>29</v>
      </c>
      <c r="D5900" s="18">
        <v>2011</v>
      </c>
      <c r="E5900" s="18">
        <f>VLOOKUP(D5900,'cpi roi'!A:C,2,FALSE)</f>
        <v>224.9</v>
      </c>
      <c r="F5900" s="18" t="s">
        <v>17240</v>
      </c>
      <c r="G5900" s="18">
        <v>5.5</v>
      </c>
      <c r="H5900" s="19">
        <v>99000</v>
      </c>
      <c r="I5900" s="18" t="s">
        <v>13356</v>
      </c>
      <c r="J5900" s="18" t="s">
        <v>14582</v>
      </c>
      <c r="K5900" s="18" t="s">
        <v>14582</v>
      </c>
      <c r="L5900" s="18" t="s">
        <v>34</v>
      </c>
      <c r="M5900" s="20">
        <v>49900000</v>
      </c>
      <c r="N5900" s="20">
        <v>28013733</v>
      </c>
      <c r="O5900" s="21">
        <f t="shared" si="276"/>
        <v>37953688.061805241</v>
      </c>
      <c r="P5900" s="22">
        <f t="shared" si="277"/>
        <v>56.139745490981966</v>
      </c>
      <c r="Q5900" s="20">
        <f t="shared" si="278"/>
        <v>12456084.037349932</v>
      </c>
      <c r="R5900" s="18" t="s">
        <v>65</v>
      </c>
      <c r="S5900" s="18">
        <v>102</v>
      </c>
    </row>
    <row r="5901" spans="1:19" x14ac:dyDescent="0.25">
      <c r="A5901" s="18" t="s">
        <v>17241</v>
      </c>
      <c r="B5901" s="18" t="s">
        <v>20</v>
      </c>
      <c r="C5901" s="18" t="s">
        <v>108</v>
      </c>
      <c r="D5901" s="18">
        <v>2011</v>
      </c>
      <c r="E5901" s="18">
        <f>VLOOKUP(D5901,'cpi roi'!A:C,2,FALSE)</f>
        <v>224.9</v>
      </c>
      <c r="F5901" s="18" t="s">
        <v>16577</v>
      </c>
      <c r="G5901" s="18">
        <v>7.3</v>
      </c>
      <c r="H5901" s="19">
        <v>221000</v>
      </c>
      <c r="I5901" s="18" t="s">
        <v>17242</v>
      </c>
      <c r="J5901" s="18" t="s">
        <v>17243</v>
      </c>
      <c r="K5901" s="18" t="s">
        <v>9024</v>
      </c>
      <c r="L5901" s="18" t="s">
        <v>34</v>
      </c>
      <c r="M5901" s="20">
        <v>40000000</v>
      </c>
      <c r="N5901" s="20">
        <v>86752352</v>
      </c>
      <c r="O5901" s="21">
        <f t="shared" si="276"/>
        <v>117534200.33081368</v>
      </c>
      <c r="P5901" s="22">
        <f t="shared" si="277"/>
        <v>216.88087999999999</v>
      </c>
      <c r="Q5901" s="20">
        <f t="shared" si="278"/>
        <v>38573744.775455758</v>
      </c>
      <c r="R5901" s="18" t="s">
        <v>14705</v>
      </c>
      <c r="S5901" s="18">
        <v>118</v>
      </c>
    </row>
    <row r="5902" spans="1:19" x14ac:dyDescent="0.25">
      <c r="A5902" s="18" t="s">
        <v>17244</v>
      </c>
      <c r="B5902" s="18" t="s">
        <v>2004</v>
      </c>
      <c r="C5902" s="18" t="s">
        <v>38</v>
      </c>
      <c r="D5902" s="18">
        <v>2011</v>
      </c>
      <c r="E5902" s="18">
        <f>VLOOKUP(D5902,'cpi roi'!A:C,2,FALSE)</f>
        <v>224.9</v>
      </c>
      <c r="F5902" s="18" t="s">
        <v>17030</v>
      </c>
      <c r="G5902" s="18">
        <v>6.4</v>
      </c>
      <c r="H5902" s="19">
        <v>97000</v>
      </c>
      <c r="I5902" s="18" t="s">
        <v>15832</v>
      </c>
      <c r="J5902" s="18" t="s">
        <v>2911</v>
      </c>
      <c r="K5902" s="18" t="s">
        <v>17245</v>
      </c>
      <c r="L5902" s="18" t="s">
        <v>457</v>
      </c>
      <c r="M5902" s="20">
        <v>40000000</v>
      </c>
      <c r="N5902" s="20">
        <v>71508440</v>
      </c>
      <c r="O5902" s="21">
        <f t="shared" si="276"/>
        <v>96881376.914184064</v>
      </c>
      <c r="P5902" s="22">
        <f t="shared" si="277"/>
        <v>178.77110000000002</v>
      </c>
      <c r="Q5902" s="20">
        <f t="shared" si="278"/>
        <v>31795660.293463759</v>
      </c>
      <c r="R5902" s="18" t="s">
        <v>12254</v>
      </c>
      <c r="S5902" s="18">
        <v>108</v>
      </c>
    </row>
    <row r="5903" spans="1:19" x14ac:dyDescent="0.25">
      <c r="A5903" s="18" t="s">
        <v>17246</v>
      </c>
      <c r="B5903" s="18" t="s">
        <v>2004</v>
      </c>
      <c r="C5903" s="18" t="s">
        <v>45</v>
      </c>
      <c r="D5903" s="18">
        <v>2011</v>
      </c>
      <c r="E5903" s="18">
        <f>VLOOKUP(D5903,'cpi roi'!A:C,2,FALSE)</f>
        <v>224.9</v>
      </c>
      <c r="F5903" s="18" t="s">
        <v>17247</v>
      </c>
      <c r="G5903" s="18">
        <v>6.1</v>
      </c>
      <c r="H5903" s="19">
        <v>65000</v>
      </c>
      <c r="I5903" s="18" t="s">
        <v>2096</v>
      </c>
      <c r="J5903" s="18" t="s">
        <v>2096</v>
      </c>
      <c r="K5903" s="18" t="s">
        <v>2096</v>
      </c>
      <c r="L5903" s="18" t="s">
        <v>34</v>
      </c>
      <c r="M5903" s="20">
        <v>30000000</v>
      </c>
      <c r="N5903" s="20">
        <v>75055070</v>
      </c>
      <c r="O5903" s="21">
        <f t="shared" si="276"/>
        <v>101686437.65673631</v>
      </c>
      <c r="P5903" s="22">
        <f t="shared" si="277"/>
        <v>250.18356666666665</v>
      </c>
      <c r="Q5903" s="20">
        <f t="shared" si="278"/>
        <v>33372641.173855044</v>
      </c>
      <c r="R5903" s="18" t="s">
        <v>65</v>
      </c>
      <c r="S5903" s="18">
        <v>98</v>
      </c>
    </row>
    <row r="5904" spans="1:19" x14ac:dyDescent="0.25">
      <c r="A5904" s="18" t="s">
        <v>17248</v>
      </c>
      <c r="B5904" s="18" t="s">
        <v>2004</v>
      </c>
      <c r="C5904" s="18" t="s">
        <v>38</v>
      </c>
      <c r="D5904" s="18">
        <v>2011</v>
      </c>
      <c r="E5904" s="18">
        <f>VLOOKUP(D5904,'cpi roi'!A:C,2,FALSE)</f>
        <v>224.9</v>
      </c>
      <c r="F5904" s="18" t="s">
        <v>17136</v>
      </c>
      <c r="G5904" s="18">
        <v>5.0999999999999996</v>
      </c>
      <c r="H5904" s="19">
        <v>78000</v>
      </c>
      <c r="I5904" s="18" t="s">
        <v>6221</v>
      </c>
      <c r="J5904" s="18" t="s">
        <v>17249</v>
      </c>
      <c r="K5904" s="18" t="s">
        <v>17250</v>
      </c>
      <c r="L5904" s="18" t="s">
        <v>34</v>
      </c>
      <c r="M5904" s="20">
        <v>35000000</v>
      </c>
      <c r="N5904" s="20">
        <v>82087155</v>
      </c>
      <c r="O5904" s="21">
        <f t="shared" si="276"/>
        <v>111213677.76122721</v>
      </c>
      <c r="P5904" s="22">
        <f t="shared" si="277"/>
        <v>234.53472857142859</v>
      </c>
      <c r="Q5904" s="20">
        <f t="shared" si="278"/>
        <v>36499401.956425078</v>
      </c>
      <c r="R5904" s="18" t="s">
        <v>14705</v>
      </c>
      <c r="S5904" s="18">
        <v>106</v>
      </c>
    </row>
    <row r="5905" spans="1:19" x14ac:dyDescent="0.25">
      <c r="A5905" s="18" t="s">
        <v>17251</v>
      </c>
      <c r="B5905" s="18" t="s">
        <v>2004</v>
      </c>
      <c r="C5905" s="18" t="s">
        <v>21</v>
      </c>
      <c r="D5905" s="18">
        <v>2011</v>
      </c>
      <c r="E5905" s="18">
        <f>VLOOKUP(D5905,'cpi roi'!A:C,2,FALSE)</f>
        <v>224.9</v>
      </c>
      <c r="F5905" s="18" t="s">
        <v>17252</v>
      </c>
      <c r="G5905" s="18">
        <v>8.3000000000000007</v>
      </c>
      <c r="H5905" s="19">
        <v>227000</v>
      </c>
      <c r="I5905" s="18" t="s">
        <v>16422</v>
      </c>
      <c r="J5905" s="18" t="s">
        <v>16422</v>
      </c>
      <c r="K5905" s="18" t="s">
        <v>17253</v>
      </c>
      <c r="L5905" s="18" t="s">
        <v>5870</v>
      </c>
      <c r="M5905" s="20">
        <v>500000</v>
      </c>
      <c r="N5905" s="20">
        <v>22926076</v>
      </c>
      <c r="O5905" s="21">
        <f t="shared" si="276"/>
        <v>31060806.390395727</v>
      </c>
      <c r="P5905" s="22">
        <f t="shared" si="277"/>
        <v>4585.2151999999996</v>
      </c>
      <c r="Q5905" s="20">
        <f t="shared" si="278"/>
        <v>10193897.732325478</v>
      </c>
      <c r="R5905" s="18" t="s">
        <v>17254</v>
      </c>
      <c r="S5905" s="18">
        <v>123</v>
      </c>
    </row>
    <row r="5906" spans="1:19" x14ac:dyDescent="0.25">
      <c r="A5906" s="18" t="s">
        <v>17255</v>
      </c>
      <c r="B5906" s="18" t="s">
        <v>37</v>
      </c>
      <c r="C5906" s="18" t="s">
        <v>21</v>
      </c>
      <c r="D5906" s="18">
        <v>2011</v>
      </c>
      <c r="E5906" s="18">
        <f>VLOOKUP(D5906,'cpi roi'!A:C,2,FALSE)</f>
        <v>224.9</v>
      </c>
      <c r="F5906" s="18" t="s">
        <v>17256</v>
      </c>
      <c r="G5906" s="18">
        <v>7.5</v>
      </c>
      <c r="H5906" s="19">
        <v>310000</v>
      </c>
      <c r="I5906" s="18" t="s">
        <v>69</v>
      </c>
      <c r="J5906" s="18" t="s">
        <v>11072</v>
      </c>
      <c r="K5906" s="18" t="s">
        <v>15662</v>
      </c>
      <c r="L5906" s="18" t="s">
        <v>26</v>
      </c>
      <c r="M5906" s="20">
        <v>150000000</v>
      </c>
      <c r="N5906" s="20">
        <v>185770310</v>
      </c>
      <c r="O5906" s="21">
        <f t="shared" si="276"/>
        <v>251686142.53890616</v>
      </c>
      <c r="P5906" s="22">
        <f t="shared" si="277"/>
        <v>123.84687333333333</v>
      </c>
      <c r="Q5906" s="20">
        <f t="shared" si="278"/>
        <v>82601293.908403724</v>
      </c>
      <c r="R5906" s="18" t="s">
        <v>48</v>
      </c>
      <c r="S5906" s="18">
        <v>126</v>
      </c>
    </row>
    <row r="5907" spans="1:19" x14ac:dyDescent="0.25">
      <c r="A5907" s="18" t="s">
        <v>17257</v>
      </c>
      <c r="B5907" s="18" t="s">
        <v>2004</v>
      </c>
      <c r="C5907" s="18" t="s">
        <v>782</v>
      </c>
      <c r="D5907" s="18">
        <v>2011</v>
      </c>
      <c r="E5907" s="18">
        <f>VLOOKUP(D5907,'cpi roi'!A:C,2,FALSE)</f>
        <v>224.9</v>
      </c>
      <c r="F5907" s="18" t="s">
        <v>17208</v>
      </c>
      <c r="G5907" s="18">
        <v>7</v>
      </c>
      <c r="H5907" s="19">
        <v>248000</v>
      </c>
      <c r="I5907" s="18" t="s">
        <v>13592</v>
      </c>
      <c r="J5907" s="18" t="s">
        <v>13592</v>
      </c>
      <c r="K5907" s="18" t="s">
        <v>9532</v>
      </c>
      <c r="L5907" s="18" t="s">
        <v>34</v>
      </c>
      <c r="M5907" s="20">
        <v>50200000</v>
      </c>
      <c r="N5907" s="20">
        <v>127869379</v>
      </c>
      <c r="O5907" s="21">
        <f t="shared" si="276"/>
        <v>173240550.38372609</v>
      </c>
      <c r="P5907" s="22">
        <f t="shared" si="277"/>
        <v>254.71987848605576</v>
      </c>
      <c r="Q5907" s="20">
        <f t="shared" si="278"/>
        <v>56856104.490884833</v>
      </c>
      <c r="R5907" s="18" t="s">
        <v>65</v>
      </c>
      <c r="S5907" s="18">
        <v>106</v>
      </c>
    </row>
    <row r="5908" spans="1:19" x14ac:dyDescent="0.25">
      <c r="A5908" s="18" t="s">
        <v>17258</v>
      </c>
      <c r="B5908" s="18" t="s">
        <v>2004</v>
      </c>
      <c r="C5908" s="18" t="s">
        <v>45</v>
      </c>
      <c r="D5908" s="18">
        <v>2011</v>
      </c>
      <c r="E5908" s="18">
        <f>VLOOKUP(D5908,'cpi roi'!A:C,2,FALSE)</f>
        <v>224.9</v>
      </c>
      <c r="F5908" s="18" t="s">
        <v>17259</v>
      </c>
      <c r="G5908" s="18">
        <v>6.1</v>
      </c>
      <c r="H5908" s="19">
        <v>25000</v>
      </c>
      <c r="I5908" s="18" t="s">
        <v>14809</v>
      </c>
      <c r="J5908" s="18" t="s">
        <v>14809</v>
      </c>
      <c r="K5908" s="18" t="s">
        <v>14627</v>
      </c>
      <c r="L5908" s="18" t="s">
        <v>34</v>
      </c>
      <c r="M5908" s="20">
        <v>0</v>
      </c>
      <c r="N5908" s="20">
        <v>285984</v>
      </c>
      <c r="O5908" s="21">
        <f t="shared" si="276"/>
        <v>387458.09159626497</v>
      </c>
      <c r="P5908" s="22">
        <f t="shared" si="277"/>
        <v>0</v>
      </c>
      <c r="Q5908" s="20">
        <f t="shared" si="278"/>
        <v>127160.51578479324</v>
      </c>
      <c r="R5908" s="18" t="s">
        <v>17260</v>
      </c>
      <c r="S5908" s="18">
        <v>100</v>
      </c>
    </row>
    <row r="5909" spans="1:19" x14ac:dyDescent="0.25">
      <c r="A5909" s="18" t="s">
        <v>17261</v>
      </c>
      <c r="B5909" s="18" t="s">
        <v>2004</v>
      </c>
      <c r="C5909" s="18" t="s">
        <v>21</v>
      </c>
      <c r="D5909" s="18">
        <v>2011</v>
      </c>
      <c r="E5909" s="18">
        <f>VLOOKUP(D5909,'cpi roi'!A:C,2,FALSE)</f>
        <v>224.9</v>
      </c>
      <c r="F5909" s="18" t="s">
        <v>17262</v>
      </c>
      <c r="G5909" s="18">
        <v>6.8</v>
      </c>
      <c r="H5909" s="19">
        <v>171000</v>
      </c>
      <c r="I5909" s="18" t="s">
        <v>10133</v>
      </c>
      <c r="J5909" s="18" t="s">
        <v>10133</v>
      </c>
      <c r="K5909" s="18" t="s">
        <v>6538</v>
      </c>
      <c r="L5909" s="18" t="s">
        <v>34</v>
      </c>
      <c r="M5909" s="20">
        <v>32000000</v>
      </c>
      <c r="N5909" s="20">
        <v>58409247</v>
      </c>
      <c r="O5909" s="21">
        <f t="shared" si="276"/>
        <v>79134271.057803452</v>
      </c>
      <c r="P5909" s="22">
        <f t="shared" si="277"/>
        <v>182.52889687500002</v>
      </c>
      <c r="Q5909" s="20">
        <f t="shared" si="278"/>
        <v>25971208.092485547</v>
      </c>
      <c r="R5909" s="18" t="s">
        <v>17263</v>
      </c>
      <c r="S5909" s="18">
        <v>139</v>
      </c>
    </row>
    <row r="5910" spans="1:19" x14ac:dyDescent="0.25">
      <c r="A5910" s="18" t="s">
        <v>17264</v>
      </c>
      <c r="B5910" s="18" t="s">
        <v>20</v>
      </c>
      <c r="C5910" s="18" t="s">
        <v>21</v>
      </c>
      <c r="D5910" s="18">
        <v>2011</v>
      </c>
      <c r="E5910" s="18">
        <f>VLOOKUP(D5910,'cpi roi'!A:C,2,FALSE)</f>
        <v>224.9</v>
      </c>
      <c r="F5910" s="18" t="s">
        <v>17265</v>
      </c>
      <c r="G5910" s="18">
        <v>6.2</v>
      </c>
      <c r="H5910" s="19">
        <v>15000</v>
      </c>
      <c r="I5910" s="18" t="s">
        <v>5048</v>
      </c>
      <c r="J5910" s="18" t="s">
        <v>8442</v>
      </c>
      <c r="K5910" s="18" t="s">
        <v>10031</v>
      </c>
      <c r="L5910" s="18" t="s">
        <v>26</v>
      </c>
      <c r="M5910" s="20">
        <v>0</v>
      </c>
      <c r="N5910" s="20">
        <v>3143514</v>
      </c>
      <c r="O5910" s="21">
        <f t="shared" si="276"/>
        <v>4258909.3632725654</v>
      </c>
      <c r="P5910" s="22">
        <f t="shared" si="277"/>
        <v>0</v>
      </c>
      <c r="Q5910" s="20">
        <f t="shared" si="278"/>
        <v>1397738.5504668741</v>
      </c>
      <c r="R5910" s="18" t="s">
        <v>17266</v>
      </c>
      <c r="S5910" s="18">
        <v>98</v>
      </c>
    </row>
    <row r="5911" spans="1:19" x14ac:dyDescent="0.25">
      <c r="A5911" s="18" t="s">
        <v>17267</v>
      </c>
      <c r="B5911" s="18" t="s">
        <v>2711</v>
      </c>
      <c r="C5911" s="18" t="s">
        <v>108</v>
      </c>
      <c r="D5911" s="18">
        <v>2011</v>
      </c>
      <c r="E5911" s="18">
        <f>VLOOKUP(D5911,'cpi roi'!A:C,2,FALSE)</f>
        <v>224.9</v>
      </c>
      <c r="F5911" s="18" t="s">
        <v>17268</v>
      </c>
      <c r="G5911" s="18">
        <v>6.7</v>
      </c>
      <c r="H5911" s="19">
        <v>75000</v>
      </c>
      <c r="I5911" s="18" t="s">
        <v>139</v>
      </c>
      <c r="J5911" s="18" t="s">
        <v>14781</v>
      </c>
      <c r="K5911" s="18" t="s">
        <v>9024</v>
      </c>
      <c r="L5911" s="18" t="s">
        <v>34</v>
      </c>
      <c r="M5911" s="20">
        <v>11000000</v>
      </c>
      <c r="N5911" s="20">
        <v>4633668</v>
      </c>
      <c r="O5911" s="21">
        <f t="shared" si="276"/>
        <v>6277806.3121387279</v>
      </c>
      <c r="P5911" s="22">
        <f t="shared" si="277"/>
        <v>42.124254545454548</v>
      </c>
      <c r="Q5911" s="20">
        <f t="shared" si="278"/>
        <v>2060323.6994219653</v>
      </c>
      <c r="R5911" s="18" t="s">
        <v>15604</v>
      </c>
      <c r="S5911" s="18">
        <v>102</v>
      </c>
    </row>
    <row r="5912" spans="1:19" x14ac:dyDescent="0.25">
      <c r="A5912" s="18" t="s">
        <v>9332</v>
      </c>
      <c r="B5912" s="18" t="s">
        <v>2004</v>
      </c>
      <c r="C5912" s="18" t="s">
        <v>21</v>
      </c>
      <c r="D5912" s="18">
        <v>2011</v>
      </c>
      <c r="E5912" s="18">
        <f>VLOOKUP(D5912,'cpi roi'!A:C,2,FALSE)</f>
        <v>224.9</v>
      </c>
      <c r="F5912" s="18" t="s">
        <v>16827</v>
      </c>
      <c r="G5912" s="18">
        <v>7.3</v>
      </c>
      <c r="H5912" s="19">
        <v>83000</v>
      </c>
      <c r="I5912" s="18" t="s">
        <v>16489</v>
      </c>
      <c r="J5912" s="18" t="s">
        <v>9333</v>
      </c>
      <c r="K5912" s="18" t="s">
        <v>16648</v>
      </c>
      <c r="L5912" s="18" t="s">
        <v>26</v>
      </c>
      <c r="M5912" s="20">
        <v>0</v>
      </c>
      <c r="N5912" s="20">
        <v>34710627</v>
      </c>
      <c r="O5912" s="21">
        <f t="shared" si="276"/>
        <v>47026803.232103154</v>
      </c>
      <c r="P5912" s="22">
        <f t="shared" si="277"/>
        <v>0</v>
      </c>
      <c r="Q5912" s="20">
        <f t="shared" si="278"/>
        <v>15433804.802134281</v>
      </c>
      <c r="R5912" s="18" t="s">
        <v>12698</v>
      </c>
      <c r="S5912" s="18">
        <v>120</v>
      </c>
    </row>
    <row r="5913" spans="1:19" x14ac:dyDescent="0.25">
      <c r="A5913" s="18" t="s">
        <v>17269</v>
      </c>
      <c r="B5913" s="18" t="s">
        <v>20</v>
      </c>
      <c r="C5913" s="18" t="s">
        <v>67</v>
      </c>
      <c r="D5913" s="18">
        <v>2011</v>
      </c>
      <c r="E5913" s="18">
        <f>VLOOKUP(D5913,'cpi roi'!A:C,2,FALSE)</f>
        <v>224.9</v>
      </c>
      <c r="F5913" s="18" t="s">
        <v>17270</v>
      </c>
      <c r="G5913" s="18">
        <v>7.1</v>
      </c>
      <c r="H5913" s="19">
        <v>47000</v>
      </c>
      <c r="I5913" s="18" t="s">
        <v>8465</v>
      </c>
      <c r="J5913" s="18" t="s">
        <v>8465</v>
      </c>
      <c r="K5913" s="18" t="s">
        <v>15712</v>
      </c>
      <c r="L5913" s="18" t="s">
        <v>34</v>
      </c>
      <c r="M5913" s="20">
        <v>12000000</v>
      </c>
      <c r="N5913" s="20">
        <v>1188194</v>
      </c>
      <c r="O5913" s="21">
        <f t="shared" si="276"/>
        <v>1609794.1831925299</v>
      </c>
      <c r="P5913" s="22">
        <f t="shared" si="277"/>
        <v>9.9016166666666674</v>
      </c>
      <c r="Q5913" s="20">
        <f t="shared" si="278"/>
        <v>528321.03156958648</v>
      </c>
      <c r="R5913" s="18" t="s">
        <v>17260</v>
      </c>
      <c r="S5913" s="18">
        <v>106</v>
      </c>
    </row>
    <row r="5914" spans="1:19" x14ac:dyDescent="0.25">
      <c r="A5914" s="18" t="s">
        <v>17271</v>
      </c>
      <c r="B5914" s="18" t="s">
        <v>2004</v>
      </c>
      <c r="C5914" s="18" t="s">
        <v>38</v>
      </c>
      <c r="D5914" s="18">
        <v>2011</v>
      </c>
      <c r="E5914" s="18">
        <f>VLOOKUP(D5914,'cpi roi'!A:C,2,FALSE)</f>
        <v>224.9</v>
      </c>
      <c r="F5914" s="18" t="s">
        <v>17272</v>
      </c>
      <c r="G5914" s="18">
        <v>7.2</v>
      </c>
      <c r="H5914" s="19">
        <v>150000</v>
      </c>
      <c r="I5914" s="18" t="s">
        <v>500</v>
      </c>
      <c r="J5914" s="18" t="s">
        <v>11361</v>
      </c>
      <c r="K5914" s="18" t="s">
        <v>17273</v>
      </c>
      <c r="L5914" s="18" t="s">
        <v>34</v>
      </c>
      <c r="M5914" s="20">
        <v>66000000</v>
      </c>
      <c r="N5914" s="20">
        <v>177584879</v>
      </c>
      <c r="O5914" s="21">
        <f t="shared" si="276"/>
        <v>240596321.17074251</v>
      </c>
      <c r="P5914" s="22">
        <f t="shared" si="277"/>
        <v>269.06799848484849</v>
      </c>
      <c r="Q5914" s="20">
        <f t="shared" si="278"/>
        <v>78961706.980880395</v>
      </c>
      <c r="R5914" s="18" t="s">
        <v>9689</v>
      </c>
      <c r="S5914" s="18">
        <v>146</v>
      </c>
    </row>
    <row r="5915" spans="1:19" x14ac:dyDescent="0.25">
      <c r="A5915" s="18" t="s">
        <v>17274</v>
      </c>
      <c r="B5915" s="18" t="s">
        <v>20</v>
      </c>
      <c r="C5915" s="18" t="s">
        <v>45</v>
      </c>
      <c r="D5915" s="18">
        <v>2011</v>
      </c>
      <c r="E5915" s="18">
        <f>VLOOKUP(D5915,'cpi roi'!A:C,2,FALSE)</f>
        <v>224.9</v>
      </c>
      <c r="F5915" s="18" t="s">
        <v>17236</v>
      </c>
      <c r="G5915" s="18">
        <v>6.3</v>
      </c>
      <c r="H5915" s="19">
        <v>172000</v>
      </c>
      <c r="I5915" s="18" t="s">
        <v>10568</v>
      </c>
      <c r="J5915" s="18" t="s">
        <v>16079</v>
      </c>
      <c r="K5915" s="18" t="s">
        <v>4026</v>
      </c>
      <c r="L5915" s="18" t="s">
        <v>34</v>
      </c>
      <c r="M5915" s="20">
        <v>52000000</v>
      </c>
      <c r="N5915" s="20">
        <v>75450437</v>
      </c>
      <c r="O5915" s="21">
        <f t="shared" si="276"/>
        <v>102222090.50200088</v>
      </c>
      <c r="P5915" s="22">
        <f t="shared" si="277"/>
        <v>145.09699423076924</v>
      </c>
      <c r="Q5915" s="20">
        <f t="shared" si="278"/>
        <v>33548437.972432189</v>
      </c>
      <c r="R5915" s="18" t="s">
        <v>65</v>
      </c>
      <c r="S5915" s="18">
        <v>112</v>
      </c>
    </row>
    <row r="5916" spans="1:19" x14ac:dyDescent="0.25">
      <c r="A5916" s="18" t="s">
        <v>17275</v>
      </c>
      <c r="B5916" s="18" t="s">
        <v>20</v>
      </c>
      <c r="C5916" s="18" t="s">
        <v>38</v>
      </c>
      <c r="D5916" s="18">
        <v>2011</v>
      </c>
      <c r="E5916" s="18">
        <f>VLOOKUP(D5916,'cpi roi'!A:C,2,FALSE)</f>
        <v>224.9</v>
      </c>
      <c r="F5916" s="18" t="s">
        <v>17148</v>
      </c>
      <c r="G5916" s="18">
        <v>7.6</v>
      </c>
      <c r="H5916" s="19">
        <v>195000</v>
      </c>
      <c r="I5916" s="18" t="s">
        <v>17276</v>
      </c>
      <c r="J5916" s="18" t="s">
        <v>17276</v>
      </c>
      <c r="K5916" s="18" t="s">
        <v>17277</v>
      </c>
      <c r="L5916" s="18" t="s">
        <v>17278</v>
      </c>
      <c r="M5916" s="20">
        <v>1100000</v>
      </c>
      <c r="N5916" s="20">
        <v>9148519</v>
      </c>
      <c r="O5916" s="21">
        <f t="shared" si="276"/>
        <v>12394636.457536682</v>
      </c>
      <c r="P5916" s="22">
        <f t="shared" si="277"/>
        <v>831.68354545454554</v>
      </c>
      <c r="Q5916" s="20">
        <f t="shared" si="278"/>
        <v>4067816.3628279231</v>
      </c>
      <c r="R5916" s="18" t="s">
        <v>17279</v>
      </c>
      <c r="S5916" s="18">
        <v>101</v>
      </c>
    </row>
    <row r="5917" spans="1:19" x14ac:dyDescent="0.25">
      <c r="A5917" s="18" t="s">
        <v>17280</v>
      </c>
      <c r="B5917" s="18" t="s">
        <v>20</v>
      </c>
      <c r="C5917" s="18" t="s">
        <v>21</v>
      </c>
      <c r="D5917" s="18">
        <v>2011</v>
      </c>
      <c r="E5917" s="18">
        <f>VLOOKUP(D5917,'cpi roi'!A:C,2,FALSE)</f>
        <v>224.9</v>
      </c>
      <c r="F5917" s="18" t="s">
        <v>17281</v>
      </c>
      <c r="G5917" s="18">
        <v>7.1</v>
      </c>
      <c r="H5917" s="19">
        <v>121000</v>
      </c>
      <c r="I5917" s="18" t="s">
        <v>17282</v>
      </c>
      <c r="J5917" s="18" t="s">
        <v>17282</v>
      </c>
      <c r="K5917" s="18" t="s">
        <v>17283</v>
      </c>
      <c r="L5917" s="18" t="s">
        <v>34</v>
      </c>
      <c r="M5917" s="20">
        <v>3500000</v>
      </c>
      <c r="N5917" s="20">
        <v>19504039</v>
      </c>
      <c r="O5917" s="21">
        <f t="shared" si="276"/>
        <v>26424547.280124497</v>
      </c>
      <c r="P5917" s="22">
        <f t="shared" si="277"/>
        <v>557.25825714285713</v>
      </c>
      <c r="Q5917" s="20">
        <f t="shared" si="278"/>
        <v>8672316.1405068915</v>
      </c>
      <c r="R5917" s="18" t="s">
        <v>17284</v>
      </c>
      <c r="S5917" s="18">
        <v>107</v>
      </c>
    </row>
    <row r="5918" spans="1:19" x14ac:dyDescent="0.25">
      <c r="A5918" s="18" t="s">
        <v>17285</v>
      </c>
      <c r="B5918" s="18" t="s">
        <v>20</v>
      </c>
      <c r="C5918" s="18" t="s">
        <v>21</v>
      </c>
      <c r="D5918" s="18">
        <v>2011</v>
      </c>
      <c r="E5918" s="18">
        <f>VLOOKUP(D5918,'cpi roi'!A:C,2,FALSE)</f>
        <v>224.9</v>
      </c>
      <c r="F5918" s="18" t="s">
        <v>17286</v>
      </c>
      <c r="G5918" s="18">
        <v>6.9</v>
      </c>
      <c r="H5918" s="19">
        <v>50000</v>
      </c>
      <c r="I5918" s="18" t="s">
        <v>17287</v>
      </c>
      <c r="J5918" s="18" t="s">
        <v>17287</v>
      </c>
      <c r="K5918" s="18" t="s">
        <v>17288</v>
      </c>
      <c r="L5918" s="18" t="s">
        <v>34</v>
      </c>
      <c r="M5918" s="20">
        <v>0</v>
      </c>
      <c r="N5918" s="20">
        <v>4778439</v>
      </c>
      <c r="O5918" s="21">
        <f t="shared" si="276"/>
        <v>6473945.5904846592</v>
      </c>
      <c r="P5918" s="22">
        <f t="shared" si="277"/>
        <v>0</v>
      </c>
      <c r="Q5918" s="20">
        <f t="shared" si="278"/>
        <v>2124694.9755446864</v>
      </c>
      <c r="R5918" s="18" t="s">
        <v>9442</v>
      </c>
      <c r="S5918" s="18">
        <v>102</v>
      </c>
    </row>
    <row r="5919" spans="1:19" x14ac:dyDescent="0.25">
      <c r="A5919" s="18" t="s">
        <v>17289</v>
      </c>
      <c r="B5919" s="18" t="s">
        <v>2004</v>
      </c>
      <c r="C5919" s="18" t="s">
        <v>38</v>
      </c>
      <c r="D5919" s="18">
        <v>2011</v>
      </c>
      <c r="E5919" s="18">
        <f>VLOOKUP(D5919,'cpi roi'!A:C,2,FALSE)</f>
        <v>224.9</v>
      </c>
      <c r="F5919" s="18" t="s">
        <v>17240</v>
      </c>
      <c r="G5919" s="18">
        <v>6.8</v>
      </c>
      <c r="H5919" s="19">
        <v>193000</v>
      </c>
      <c r="I5919" s="18" t="s">
        <v>14003</v>
      </c>
      <c r="J5919" s="18" t="s">
        <v>17290</v>
      </c>
      <c r="K5919" s="18" t="s">
        <v>15862</v>
      </c>
      <c r="L5919" s="18" t="s">
        <v>34</v>
      </c>
      <c r="M5919" s="20">
        <v>30000000</v>
      </c>
      <c r="N5919" s="20">
        <v>63782078</v>
      </c>
      <c r="O5919" s="21">
        <f t="shared" si="276"/>
        <v>86413513.413072467</v>
      </c>
      <c r="P5919" s="22">
        <f t="shared" si="277"/>
        <v>212.60692666666668</v>
      </c>
      <c r="Q5919" s="20">
        <f t="shared" si="278"/>
        <v>28360194.753223654</v>
      </c>
      <c r="R5919" s="18" t="s">
        <v>12698</v>
      </c>
      <c r="S5919" s="18">
        <v>111</v>
      </c>
    </row>
    <row r="5920" spans="1:19" x14ac:dyDescent="0.25">
      <c r="A5920" s="18" t="s">
        <v>17291</v>
      </c>
      <c r="B5920" s="18" t="s">
        <v>20</v>
      </c>
      <c r="C5920" s="18" t="s">
        <v>45</v>
      </c>
      <c r="D5920" s="18">
        <v>2011</v>
      </c>
      <c r="E5920" s="18">
        <f>VLOOKUP(D5920,'cpi roi'!A:C,2,FALSE)</f>
        <v>224.9</v>
      </c>
      <c r="F5920" s="18" t="s">
        <v>17292</v>
      </c>
      <c r="G5920" s="18">
        <v>7.6</v>
      </c>
      <c r="H5920" s="19">
        <v>320000</v>
      </c>
      <c r="I5920" s="18" t="s">
        <v>16036</v>
      </c>
      <c r="J5920" s="18" t="s">
        <v>17293</v>
      </c>
      <c r="K5920" s="18" t="s">
        <v>12130</v>
      </c>
      <c r="L5920" s="18" t="s">
        <v>34</v>
      </c>
      <c r="M5920" s="20">
        <v>8000000</v>
      </c>
      <c r="N5920" s="20">
        <v>41097853</v>
      </c>
      <c r="O5920" s="21">
        <f t="shared" si="276"/>
        <v>55680372.650511332</v>
      </c>
      <c r="P5920" s="22">
        <f t="shared" si="277"/>
        <v>513.72316250000006</v>
      </c>
      <c r="Q5920" s="20">
        <f t="shared" si="278"/>
        <v>18273834.148510449</v>
      </c>
      <c r="R5920" s="18" t="s">
        <v>10085</v>
      </c>
      <c r="S5920" s="18">
        <v>100</v>
      </c>
    </row>
    <row r="5921" spans="1:19" x14ac:dyDescent="0.25">
      <c r="A5921" s="18" t="s">
        <v>17294</v>
      </c>
      <c r="B5921" s="18" t="s">
        <v>20</v>
      </c>
      <c r="C5921" s="18" t="s">
        <v>45</v>
      </c>
      <c r="D5921" s="18">
        <v>2011</v>
      </c>
      <c r="E5921" s="18">
        <f>VLOOKUP(D5921,'cpi roi'!A:C,2,FALSE)</f>
        <v>224.9</v>
      </c>
      <c r="F5921" s="18" t="s">
        <v>17295</v>
      </c>
      <c r="G5921" s="18">
        <v>7.3</v>
      </c>
      <c r="H5921" s="19">
        <v>235000</v>
      </c>
      <c r="I5921" s="18" t="s">
        <v>9358</v>
      </c>
      <c r="J5921" s="18" t="s">
        <v>9358</v>
      </c>
      <c r="K5921" s="18" t="s">
        <v>9716</v>
      </c>
      <c r="L5921" s="18" t="s">
        <v>34</v>
      </c>
      <c r="M5921" s="20">
        <v>20000000</v>
      </c>
      <c r="N5921" s="20">
        <v>177243185</v>
      </c>
      <c r="O5921" s="21">
        <f t="shared" si="276"/>
        <v>240133385.81369495</v>
      </c>
      <c r="P5921" s="22">
        <f t="shared" si="277"/>
        <v>886.21592499999997</v>
      </c>
      <c r="Q5921" s="20">
        <f t="shared" si="278"/>
        <v>78809775.45575811</v>
      </c>
      <c r="R5921" s="18" t="s">
        <v>9442</v>
      </c>
      <c r="S5921" s="18">
        <v>115</v>
      </c>
    </row>
    <row r="5922" spans="1:19" x14ac:dyDescent="0.25">
      <c r="A5922" s="18" t="s">
        <v>17296</v>
      </c>
      <c r="B5922" s="18" t="s">
        <v>37</v>
      </c>
      <c r="C5922" s="18" t="s">
        <v>394</v>
      </c>
      <c r="D5922" s="18">
        <v>2011</v>
      </c>
      <c r="E5922" s="18">
        <f>VLOOKUP(D5922,'cpi roi'!A:C,2,FALSE)</f>
        <v>224.9</v>
      </c>
      <c r="F5922" s="18" t="s">
        <v>17137</v>
      </c>
      <c r="G5922" s="18">
        <v>7.3</v>
      </c>
      <c r="H5922" s="19">
        <v>221000</v>
      </c>
      <c r="I5922" s="18" t="s">
        <v>500</v>
      </c>
      <c r="J5922" s="18" t="s">
        <v>17297</v>
      </c>
      <c r="K5922" s="18" t="s">
        <v>11362</v>
      </c>
      <c r="L5922" s="18" t="s">
        <v>34</v>
      </c>
      <c r="M5922" s="20">
        <v>135000000</v>
      </c>
      <c r="N5922" s="20">
        <v>373993951</v>
      </c>
      <c r="O5922" s="21">
        <f t="shared" si="276"/>
        <v>506696117.69542015</v>
      </c>
      <c r="P5922" s="22">
        <f t="shared" si="277"/>
        <v>277.03255629629632</v>
      </c>
      <c r="Q5922" s="20">
        <f t="shared" si="278"/>
        <v>166293441.97421074</v>
      </c>
      <c r="R5922" s="18" t="s">
        <v>35</v>
      </c>
      <c r="S5922" s="18">
        <v>107</v>
      </c>
    </row>
    <row r="5923" spans="1:19" x14ac:dyDescent="0.25">
      <c r="A5923" s="18" t="s">
        <v>17298</v>
      </c>
      <c r="B5923" s="18" t="s">
        <v>2004</v>
      </c>
      <c r="C5923" s="18" t="s">
        <v>38</v>
      </c>
      <c r="D5923" s="18">
        <v>2011</v>
      </c>
      <c r="E5923" s="18">
        <f>VLOOKUP(D5923,'cpi roi'!A:C,2,FALSE)</f>
        <v>224.9</v>
      </c>
      <c r="F5923" s="18" t="s">
        <v>17272</v>
      </c>
      <c r="G5923" s="18">
        <v>4.9000000000000004</v>
      </c>
      <c r="H5923" s="19">
        <v>59000</v>
      </c>
      <c r="I5923" s="18" t="s">
        <v>17299</v>
      </c>
      <c r="J5923" s="18" t="s">
        <v>17300</v>
      </c>
      <c r="K5923" s="18" t="s">
        <v>13463</v>
      </c>
      <c r="L5923" s="18" t="s">
        <v>34</v>
      </c>
      <c r="M5923" s="20">
        <v>30000000</v>
      </c>
      <c r="N5923" s="20">
        <v>64626786</v>
      </c>
      <c r="O5923" s="21">
        <f t="shared" si="276"/>
        <v>87557944.393952861</v>
      </c>
      <c r="P5923" s="22">
        <f t="shared" si="277"/>
        <v>215.42261999999999</v>
      </c>
      <c r="Q5923" s="20">
        <f t="shared" si="278"/>
        <v>28735787.461093817</v>
      </c>
      <c r="R5923" s="18" t="s">
        <v>10085</v>
      </c>
      <c r="S5923" s="18">
        <v>89</v>
      </c>
    </row>
    <row r="5924" spans="1:19" x14ac:dyDescent="0.25">
      <c r="A5924" s="18" t="s">
        <v>17301</v>
      </c>
      <c r="B5924" s="18" t="s">
        <v>20</v>
      </c>
      <c r="C5924" s="18" t="s">
        <v>38</v>
      </c>
      <c r="D5924" s="18">
        <v>2011</v>
      </c>
      <c r="E5924" s="18">
        <f>VLOOKUP(D5924,'cpi roi'!A:C,2,FALSE)</f>
        <v>224.9</v>
      </c>
      <c r="F5924" s="18" t="s">
        <v>17302</v>
      </c>
      <c r="G5924" s="18">
        <v>5.8</v>
      </c>
      <c r="H5924" s="19">
        <v>109000</v>
      </c>
      <c r="I5924" s="18" t="s">
        <v>17303</v>
      </c>
      <c r="J5924" s="18" t="s">
        <v>17304</v>
      </c>
      <c r="K5924" s="18" t="s">
        <v>17305</v>
      </c>
      <c r="L5924" s="18" t="s">
        <v>34</v>
      </c>
      <c r="M5924" s="20">
        <v>40000000</v>
      </c>
      <c r="N5924" s="20">
        <v>157887643</v>
      </c>
      <c r="O5924" s="21">
        <f t="shared" si="276"/>
        <v>213910025.88750553</v>
      </c>
      <c r="P5924" s="22">
        <f t="shared" si="277"/>
        <v>394.71910750000001</v>
      </c>
      <c r="Q5924" s="20">
        <f t="shared" si="278"/>
        <v>70203487.327701196</v>
      </c>
      <c r="R5924" s="18" t="s">
        <v>2031</v>
      </c>
      <c r="S5924" s="18">
        <v>92</v>
      </c>
    </row>
    <row r="5925" spans="1:19" x14ac:dyDescent="0.25">
      <c r="A5925" s="18" t="s">
        <v>17306</v>
      </c>
      <c r="B5925" s="18" t="s">
        <v>2004</v>
      </c>
      <c r="C5925" s="18" t="s">
        <v>38</v>
      </c>
      <c r="D5925" s="18">
        <v>2011</v>
      </c>
      <c r="E5925" s="18">
        <f>VLOOKUP(D5925,'cpi roi'!A:C,2,FALSE)</f>
        <v>224.9</v>
      </c>
      <c r="F5925" s="18" t="s">
        <v>16271</v>
      </c>
      <c r="G5925" s="18">
        <v>6.1</v>
      </c>
      <c r="H5925" s="19">
        <v>230000</v>
      </c>
      <c r="I5925" s="18" t="s">
        <v>12714</v>
      </c>
      <c r="J5925" s="18" t="s">
        <v>13122</v>
      </c>
      <c r="K5925" s="18" t="s">
        <v>14915</v>
      </c>
      <c r="L5925" s="18" t="s">
        <v>34</v>
      </c>
      <c r="M5925" s="20">
        <v>60000000</v>
      </c>
      <c r="N5925" s="20">
        <v>149878437</v>
      </c>
      <c r="O5925" s="21">
        <f t="shared" si="276"/>
        <v>203058958.44330812</v>
      </c>
      <c r="P5925" s="22">
        <f t="shared" si="277"/>
        <v>249.79739499999999</v>
      </c>
      <c r="Q5925" s="20">
        <f t="shared" si="278"/>
        <v>66642257.447754554</v>
      </c>
      <c r="R5925" s="18" t="s">
        <v>9689</v>
      </c>
      <c r="S5925" s="18">
        <v>111</v>
      </c>
    </row>
    <row r="5926" spans="1:19" x14ac:dyDescent="0.25">
      <c r="A5926" s="18" t="s">
        <v>2049</v>
      </c>
      <c r="B5926" s="18" t="s">
        <v>2004</v>
      </c>
      <c r="C5926" s="18" t="s">
        <v>45</v>
      </c>
      <c r="D5926" s="18">
        <v>2011</v>
      </c>
      <c r="E5926" s="18">
        <f>VLOOKUP(D5926,'cpi roi'!A:C,2,FALSE)</f>
        <v>224.9</v>
      </c>
      <c r="F5926" s="18" t="s">
        <v>17307</v>
      </c>
      <c r="G5926" s="18">
        <v>5.9</v>
      </c>
      <c r="H5926" s="19">
        <v>47000</v>
      </c>
      <c r="I5926" s="18" t="s">
        <v>14351</v>
      </c>
      <c r="J5926" s="18" t="s">
        <v>2050</v>
      </c>
      <c r="K5926" s="18" t="s">
        <v>17308</v>
      </c>
      <c r="L5926" s="18" t="s">
        <v>34</v>
      </c>
      <c r="M5926" s="20">
        <v>24000000</v>
      </c>
      <c r="N5926" s="20">
        <v>63543328</v>
      </c>
      <c r="O5926" s="21">
        <f t="shared" si="276"/>
        <v>86090049.095598027</v>
      </c>
      <c r="P5926" s="22">
        <f t="shared" si="277"/>
        <v>264.76386666666667</v>
      </c>
      <c r="Q5926" s="20">
        <f t="shared" si="278"/>
        <v>28254036.460649177</v>
      </c>
      <c r="R5926" s="18" t="s">
        <v>48</v>
      </c>
      <c r="S5926" s="18">
        <v>113</v>
      </c>
    </row>
    <row r="5927" spans="1:19" x14ac:dyDescent="0.25">
      <c r="A5927" s="18" t="s">
        <v>17309</v>
      </c>
      <c r="B5927" s="18" t="s">
        <v>20</v>
      </c>
      <c r="C5927" s="18" t="s">
        <v>56</v>
      </c>
      <c r="D5927" s="18">
        <v>2011</v>
      </c>
      <c r="E5927" s="18">
        <f>VLOOKUP(D5927,'cpi roi'!A:C,2,FALSE)</f>
        <v>224.9</v>
      </c>
      <c r="F5927" s="18" t="s">
        <v>17310</v>
      </c>
      <c r="G5927" s="18">
        <v>6.6</v>
      </c>
      <c r="H5927" s="19">
        <v>92000</v>
      </c>
      <c r="I5927" s="18" t="s">
        <v>17311</v>
      </c>
      <c r="J5927" s="18" t="s">
        <v>17312</v>
      </c>
      <c r="K5927" s="18" t="s">
        <v>16878</v>
      </c>
      <c r="L5927" s="18" t="s">
        <v>34</v>
      </c>
      <c r="M5927" s="20">
        <v>1000000</v>
      </c>
      <c r="N5927" s="20">
        <v>26895481</v>
      </c>
      <c r="O5927" s="21">
        <f t="shared" si="276"/>
        <v>36438653.004446417</v>
      </c>
      <c r="P5927" s="22">
        <f t="shared" si="277"/>
        <v>2689.5481</v>
      </c>
      <c r="Q5927" s="20">
        <f t="shared" si="278"/>
        <v>11958862.160960427</v>
      </c>
      <c r="R5927" s="18" t="s">
        <v>17313</v>
      </c>
      <c r="S5927" s="18">
        <v>95</v>
      </c>
    </row>
    <row r="5928" spans="1:19" x14ac:dyDescent="0.25">
      <c r="A5928" s="18" t="s">
        <v>17314</v>
      </c>
      <c r="B5928" s="18" t="s">
        <v>452</v>
      </c>
      <c r="C5928" s="18" t="s">
        <v>45</v>
      </c>
      <c r="D5928" s="18">
        <v>2011</v>
      </c>
      <c r="E5928" s="18">
        <f>VLOOKUP(D5928,'cpi roi'!A:C,2,FALSE)</f>
        <v>224.9</v>
      </c>
      <c r="F5928" s="18" t="s">
        <v>17315</v>
      </c>
      <c r="G5928" s="18">
        <v>8.1999999999999993</v>
      </c>
      <c r="H5928" s="19">
        <v>71000</v>
      </c>
      <c r="I5928" s="18" t="s">
        <v>17316</v>
      </c>
      <c r="J5928" s="18" t="s">
        <v>12172</v>
      </c>
      <c r="K5928" s="18" t="s">
        <v>11784</v>
      </c>
      <c r="L5928" s="18" t="s">
        <v>10296</v>
      </c>
      <c r="M5928" s="20">
        <v>0</v>
      </c>
      <c r="N5928" s="20">
        <v>5192743</v>
      </c>
      <c r="O5928" s="21">
        <f t="shared" si="276"/>
        <v>7035254.7447754545</v>
      </c>
      <c r="P5928" s="22">
        <f t="shared" si="277"/>
        <v>0</v>
      </c>
      <c r="Q5928" s="20">
        <f t="shared" si="278"/>
        <v>2308911.9608714981</v>
      </c>
      <c r="R5928" s="18" t="s">
        <v>17317</v>
      </c>
      <c r="S5928" s="18">
        <v>155</v>
      </c>
    </row>
    <row r="5929" spans="1:19" x14ac:dyDescent="0.25">
      <c r="A5929" s="18" t="s">
        <v>17318</v>
      </c>
      <c r="B5929" s="18" t="s">
        <v>20</v>
      </c>
      <c r="C5929" s="18" t="s">
        <v>29</v>
      </c>
      <c r="D5929" s="18">
        <v>2011</v>
      </c>
      <c r="E5929" s="18">
        <f>VLOOKUP(D5929,'cpi roi'!A:C,2,FALSE)</f>
        <v>224.9</v>
      </c>
      <c r="F5929" s="18" t="s">
        <v>17319</v>
      </c>
      <c r="G5929" s="18">
        <v>6.7</v>
      </c>
      <c r="H5929" s="19">
        <v>38000</v>
      </c>
      <c r="I5929" s="18" t="s">
        <v>17320</v>
      </c>
      <c r="J5929" s="18" t="s">
        <v>17321</v>
      </c>
      <c r="K5929" s="18" t="s">
        <v>4547</v>
      </c>
      <c r="L5929" s="18" t="s">
        <v>252</v>
      </c>
      <c r="M5929" s="20">
        <v>0</v>
      </c>
      <c r="N5929" s="20">
        <v>1680778</v>
      </c>
      <c r="O5929" s="21">
        <f t="shared" si="276"/>
        <v>2277158.988883948</v>
      </c>
      <c r="P5929" s="22">
        <f t="shared" si="277"/>
        <v>0</v>
      </c>
      <c r="Q5929" s="20">
        <f t="shared" si="278"/>
        <v>747344.5975989328</v>
      </c>
      <c r="R5929" s="18" t="s">
        <v>16728</v>
      </c>
      <c r="S5929" s="18">
        <v>100</v>
      </c>
    </row>
    <row r="5930" spans="1:19" x14ac:dyDescent="0.25">
      <c r="A5930" s="18" t="s">
        <v>997</v>
      </c>
      <c r="B5930" s="18" t="s">
        <v>20</v>
      </c>
      <c r="C5930" s="18" t="s">
        <v>56</v>
      </c>
      <c r="D5930" s="18">
        <v>2011</v>
      </c>
      <c r="E5930" s="18">
        <f>VLOOKUP(D5930,'cpi roi'!A:C,2,FALSE)</f>
        <v>224.9</v>
      </c>
      <c r="F5930" s="18" t="s">
        <v>17307</v>
      </c>
      <c r="G5930" s="18">
        <v>6.2</v>
      </c>
      <c r="H5930" s="19">
        <v>124000</v>
      </c>
      <c r="I5930" s="18" t="s">
        <v>17322</v>
      </c>
      <c r="J5930" s="18" t="s">
        <v>17304</v>
      </c>
      <c r="K5930" s="18" t="s">
        <v>14647</v>
      </c>
      <c r="L5930" s="18" t="s">
        <v>199</v>
      </c>
      <c r="M5930" s="20">
        <v>38000000</v>
      </c>
      <c r="N5930" s="20">
        <v>31505287</v>
      </c>
      <c r="O5930" s="21">
        <f t="shared" si="276"/>
        <v>42684130.497554466</v>
      </c>
      <c r="P5930" s="22">
        <f t="shared" si="277"/>
        <v>82.908649999999994</v>
      </c>
      <c r="Q5930" s="20">
        <f t="shared" si="278"/>
        <v>14008575.811471764</v>
      </c>
      <c r="R5930" s="18" t="s">
        <v>4534</v>
      </c>
      <c r="S5930" s="18">
        <v>103</v>
      </c>
    </row>
    <row r="5931" spans="1:19" x14ac:dyDescent="0.25">
      <c r="A5931" s="18" t="s">
        <v>17323</v>
      </c>
      <c r="B5931" s="18" t="s">
        <v>20</v>
      </c>
      <c r="C5931" s="18" t="s">
        <v>38</v>
      </c>
      <c r="D5931" s="18">
        <v>2011</v>
      </c>
      <c r="E5931" s="18">
        <f>VLOOKUP(D5931,'cpi roi'!A:C,2,FALSE)</f>
        <v>224.9</v>
      </c>
      <c r="F5931" s="18" t="s">
        <v>17324</v>
      </c>
      <c r="G5931" s="18">
        <v>5.4</v>
      </c>
      <c r="H5931" s="19">
        <v>96000</v>
      </c>
      <c r="I5931" s="18" t="s">
        <v>11442</v>
      </c>
      <c r="J5931" s="18" t="s">
        <v>16317</v>
      </c>
      <c r="K5931" s="18" t="s">
        <v>1540</v>
      </c>
      <c r="L5931" s="18" t="s">
        <v>34</v>
      </c>
      <c r="M5931" s="20">
        <v>50000000</v>
      </c>
      <c r="N5931" s="20">
        <v>40909909</v>
      </c>
      <c r="O5931" s="21">
        <f t="shared" si="276"/>
        <v>55425741.539795458</v>
      </c>
      <c r="P5931" s="22">
        <f t="shared" si="277"/>
        <v>81.819817999999998</v>
      </c>
      <c r="Q5931" s="20">
        <f t="shared" si="278"/>
        <v>18190266.340595819</v>
      </c>
      <c r="R5931" s="18" t="s">
        <v>10085</v>
      </c>
      <c r="S5931" s="18">
        <v>104</v>
      </c>
    </row>
    <row r="5932" spans="1:19" x14ac:dyDescent="0.25">
      <c r="A5932" s="18" t="s">
        <v>17325</v>
      </c>
      <c r="B5932" s="18" t="s">
        <v>37</v>
      </c>
      <c r="C5932" s="18" t="s">
        <v>45</v>
      </c>
      <c r="D5932" s="18">
        <v>2011</v>
      </c>
      <c r="E5932" s="18">
        <f>VLOOKUP(D5932,'cpi roi'!A:C,2,FALSE)</f>
        <v>224.9</v>
      </c>
      <c r="F5932" s="18" t="s">
        <v>17170</v>
      </c>
      <c r="G5932" s="18">
        <v>3.3</v>
      </c>
      <c r="H5932" s="19">
        <v>80000</v>
      </c>
      <c r="I5932" s="18" t="s">
        <v>5778</v>
      </c>
      <c r="J5932" s="18" t="s">
        <v>17326</v>
      </c>
      <c r="K5932" s="18" t="s">
        <v>8517</v>
      </c>
      <c r="L5932" s="18" t="s">
        <v>34</v>
      </c>
      <c r="M5932" s="20">
        <v>79000000</v>
      </c>
      <c r="N5932" s="20">
        <v>149673788</v>
      </c>
      <c r="O5932" s="21">
        <f t="shared" si="276"/>
        <v>202781694.99155179</v>
      </c>
      <c r="P5932" s="22">
        <f t="shared" si="277"/>
        <v>189.4604911392405</v>
      </c>
      <c r="Q5932" s="20">
        <f t="shared" si="278"/>
        <v>66551261.894175187</v>
      </c>
      <c r="R5932" s="18" t="s">
        <v>35</v>
      </c>
      <c r="S5932" s="18">
        <v>91</v>
      </c>
    </row>
    <row r="5933" spans="1:19" x14ac:dyDescent="0.25">
      <c r="A5933" s="18" t="s">
        <v>17327</v>
      </c>
      <c r="B5933" s="18" t="s">
        <v>37</v>
      </c>
      <c r="C5933" s="18" t="s">
        <v>45</v>
      </c>
      <c r="D5933" s="18">
        <v>2011</v>
      </c>
      <c r="E5933" s="18">
        <f>VLOOKUP(D5933,'cpi roi'!A:C,2,FALSE)</f>
        <v>224.9</v>
      </c>
      <c r="F5933" s="18" t="s">
        <v>17216</v>
      </c>
      <c r="G5933" s="18">
        <v>5.2</v>
      </c>
      <c r="H5933" s="19">
        <v>59000</v>
      </c>
      <c r="I5933" s="18" t="s">
        <v>10101</v>
      </c>
      <c r="J5933" s="18" t="s">
        <v>17328</v>
      </c>
      <c r="K5933" s="18" t="s">
        <v>14843</v>
      </c>
      <c r="L5933" s="18" t="s">
        <v>34</v>
      </c>
      <c r="M5933" s="20">
        <v>80000000</v>
      </c>
      <c r="N5933" s="20">
        <v>169852759</v>
      </c>
      <c r="O5933" s="21">
        <f t="shared" si="276"/>
        <v>230120656.59092927</v>
      </c>
      <c r="P5933" s="22">
        <f t="shared" si="277"/>
        <v>212.31594875000002</v>
      </c>
      <c r="Q5933" s="20">
        <f t="shared" si="278"/>
        <v>75523681.19164072</v>
      </c>
      <c r="R5933" s="18" t="s">
        <v>35</v>
      </c>
      <c r="S5933" s="18">
        <v>102</v>
      </c>
    </row>
    <row r="5934" spans="1:19" x14ac:dyDescent="0.25">
      <c r="A5934" s="18" t="s">
        <v>17329</v>
      </c>
      <c r="B5934" s="18" t="s">
        <v>20</v>
      </c>
      <c r="C5934" s="18" t="s">
        <v>45</v>
      </c>
      <c r="D5934" s="18">
        <v>2011</v>
      </c>
      <c r="E5934" s="18">
        <f>VLOOKUP(D5934,'cpi roi'!A:C,2,FALSE)</f>
        <v>224.9</v>
      </c>
      <c r="F5934" s="18" t="s">
        <v>17164</v>
      </c>
      <c r="G5934" s="18">
        <v>6.4</v>
      </c>
      <c r="H5934" s="19">
        <v>472000</v>
      </c>
      <c r="I5934" s="18" t="s">
        <v>11280</v>
      </c>
      <c r="J5934" s="18" t="s">
        <v>11768</v>
      </c>
      <c r="K5934" s="18" t="s">
        <v>17194</v>
      </c>
      <c r="L5934" s="18" t="s">
        <v>34</v>
      </c>
      <c r="M5934" s="20">
        <v>80000000</v>
      </c>
      <c r="N5934" s="20">
        <v>586764305</v>
      </c>
      <c r="O5934" s="21">
        <f t="shared" si="276"/>
        <v>794962577.73899508</v>
      </c>
      <c r="P5934" s="22">
        <f t="shared" si="277"/>
        <v>733.45538125000007</v>
      </c>
      <c r="Q5934" s="20">
        <f t="shared" si="278"/>
        <v>260900091.15162292</v>
      </c>
      <c r="R5934" s="18" t="s">
        <v>27</v>
      </c>
      <c r="S5934" s="18">
        <v>102</v>
      </c>
    </row>
    <row r="5935" spans="1:19" x14ac:dyDescent="0.25">
      <c r="A5935" s="18" t="s">
        <v>17330</v>
      </c>
      <c r="B5935" s="18" t="s">
        <v>20</v>
      </c>
      <c r="C5935" s="18" t="s">
        <v>45</v>
      </c>
      <c r="D5935" s="18">
        <v>2011</v>
      </c>
      <c r="E5935" s="18">
        <f>VLOOKUP(D5935,'cpi roi'!A:C,2,FALSE)</f>
        <v>224.9</v>
      </c>
      <c r="F5935" s="18" t="s">
        <v>17324</v>
      </c>
      <c r="G5935" s="18">
        <v>5.8</v>
      </c>
      <c r="H5935" s="19">
        <v>121000</v>
      </c>
      <c r="I5935" s="18" t="s">
        <v>9066</v>
      </c>
      <c r="J5935" s="18" t="s">
        <v>17331</v>
      </c>
      <c r="K5935" s="18" t="s">
        <v>9045</v>
      </c>
      <c r="L5935" s="18" t="s">
        <v>34</v>
      </c>
      <c r="M5935" s="20">
        <v>36000000</v>
      </c>
      <c r="N5935" s="20">
        <v>86157237</v>
      </c>
      <c r="O5935" s="21">
        <f t="shared" si="276"/>
        <v>116727924.02801244</v>
      </c>
      <c r="P5935" s="22">
        <f t="shared" si="277"/>
        <v>239.32565833333334</v>
      </c>
      <c r="Q5935" s="20">
        <f t="shared" si="278"/>
        <v>38309131.614050686</v>
      </c>
      <c r="R5935" s="18" t="s">
        <v>2031</v>
      </c>
      <c r="S5935" s="18">
        <v>105</v>
      </c>
    </row>
    <row r="5936" spans="1:19" x14ac:dyDescent="0.25">
      <c r="A5936" s="18" t="s">
        <v>17332</v>
      </c>
      <c r="B5936" s="18" t="s">
        <v>2004</v>
      </c>
      <c r="C5936" s="18" t="s">
        <v>45</v>
      </c>
      <c r="D5936" s="18">
        <v>2011</v>
      </c>
      <c r="E5936" s="18">
        <f>VLOOKUP(D5936,'cpi roi'!A:C,2,FALSE)</f>
        <v>224.9</v>
      </c>
      <c r="F5936" s="18" t="s">
        <v>17333</v>
      </c>
      <c r="G5936" s="18">
        <v>7.3</v>
      </c>
      <c r="H5936" s="19">
        <v>92000</v>
      </c>
      <c r="I5936" s="18" t="s">
        <v>7893</v>
      </c>
      <c r="J5936" s="18" t="s">
        <v>14223</v>
      </c>
      <c r="K5936" s="18" t="s">
        <v>9873</v>
      </c>
      <c r="L5936" s="18" t="s">
        <v>26</v>
      </c>
      <c r="M5936" s="20">
        <v>10000000</v>
      </c>
      <c r="N5936" s="20">
        <v>136836272</v>
      </c>
      <c r="O5936" s="21">
        <f t="shared" si="276"/>
        <v>185389115.5108937</v>
      </c>
      <c r="P5936" s="22">
        <f t="shared" si="277"/>
        <v>1368.3627200000001</v>
      </c>
      <c r="Q5936" s="20">
        <f t="shared" si="278"/>
        <v>60843162.294353046</v>
      </c>
      <c r="R5936" s="18" t="s">
        <v>17334</v>
      </c>
      <c r="S5936" s="18">
        <v>124</v>
      </c>
    </row>
    <row r="5937" spans="1:19" x14ac:dyDescent="0.25">
      <c r="A5937" s="18" t="s">
        <v>17335</v>
      </c>
      <c r="B5937" s="18" t="s">
        <v>20</v>
      </c>
      <c r="C5937" s="18" t="s">
        <v>38</v>
      </c>
      <c r="D5937" s="18">
        <v>2011</v>
      </c>
      <c r="E5937" s="18">
        <f>VLOOKUP(D5937,'cpi roi'!A:C,2,FALSE)</f>
        <v>224.9</v>
      </c>
      <c r="F5937" s="18" t="s">
        <v>17336</v>
      </c>
      <c r="G5937" s="18">
        <v>6.8</v>
      </c>
      <c r="H5937" s="19">
        <v>244000</v>
      </c>
      <c r="I5937" s="18" t="s">
        <v>12735</v>
      </c>
      <c r="J5937" s="18" t="s">
        <v>12735</v>
      </c>
      <c r="K5937" s="18" t="s">
        <v>5713</v>
      </c>
      <c r="L5937" s="18" t="s">
        <v>34</v>
      </c>
      <c r="M5937" s="20">
        <v>25000000</v>
      </c>
      <c r="N5937" s="20">
        <v>79781695</v>
      </c>
      <c r="O5937" s="21">
        <f t="shared" si="276"/>
        <v>108090184.3775011</v>
      </c>
      <c r="P5937" s="22">
        <f t="shared" si="277"/>
        <v>319.12678</v>
      </c>
      <c r="Q5937" s="20">
        <f t="shared" si="278"/>
        <v>35474297.465540238</v>
      </c>
      <c r="R5937" s="18" t="s">
        <v>17337</v>
      </c>
      <c r="S5937" s="18">
        <v>117</v>
      </c>
    </row>
    <row r="5938" spans="1:19" x14ac:dyDescent="0.25">
      <c r="A5938" s="18" t="s">
        <v>17338</v>
      </c>
      <c r="B5938" s="18" t="s">
        <v>20</v>
      </c>
      <c r="C5938" s="18" t="s">
        <v>45</v>
      </c>
      <c r="D5938" s="18">
        <v>2011</v>
      </c>
      <c r="E5938" s="18">
        <f>VLOOKUP(D5938,'cpi roi'!A:C,2,FALSE)</f>
        <v>224.9</v>
      </c>
      <c r="F5938" s="18" t="s">
        <v>17295</v>
      </c>
      <c r="G5938" s="18">
        <v>5.7</v>
      </c>
      <c r="H5938" s="19">
        <v>69000</v>
      </c>
      <c r="I5938" s="18" t="s">
        <v>13356</v>
      </c>
      <c r="J5938" s="18" t="s">
        <v>17339</v>
      </c>
      <c r="K5938" s="18" t="s">
        <v>16862</v>
      </c>
      <c r="L5938" s="18" t="s">
        <v>34</v>
      </c>
      <c r="M5938" s="20">
        <v>25000000</v>
      </c>
      <c r="N5938" s="20">
        <v>34942188</v>
      </c>
      <c r="O5938" s="21">
        <f t="shared" si="276"/>
        <v>47340527.71720764</v>
      </c>
      <c r="P5938" s="22">
        <f t="shared" si="277"/>
        <v>139.76875200000001</v>
      </c>
      <c r="Q5938" s="20">
        <f t="shared" si="278"/>
        <v>15536766.562916851</v>
      </c>
      <c r="R5938" s="18" t="s">
        <v>184</v>
      </c>
      <c r="S5938" s="18">
        <v>81</v>
      </c>
    </row>
    <row r="5939" spans="1:19" x14ac:dyDescent="0.25">
      <c r="A5939" s="18" t="s">
        <v>17340</v>
      </c>
      <c r="B5939" s="18" t="s">
        <v>20</v>
      </c>
      <c r="C5939" s="18" t="s">
        <v>45</v>
      </c>
      <c r="D5939" s="18">
        <v>2011</v>
      </c>
      <c r="E5939" s="18">
        <f>VLOOKUP(D5939,'cpi roi'!A:C,2,FALSE)</f>
        <v>224.9</v>
      </c>
      <c r="F5939" s="18" t="s">
        <v>17208</v>
      </c>
      <c r="G5939" s="18">
        <v>6.3</v>
      </c>
      <c r="H5939" s="19">
        <v>52000</v>
      </c>
      <c r="I5939" s="18" t="s">
        <v>13930</v>
      </c>
      <c r="J5939" s="18" t="s">
        <v>16735</v>
      </c>
      <c r="K5939" s="18" t="s">
        <v>17341</v>
      </c>
      <c r="L5939" s="18" t="s">
        <v>34</v>
      </c>
      <c r="M5939" s="20">
        <v>23000000</v>
      </c>
      <c r="N5939" s="20">
        <v>7550073</v>
      </c>
      <c r="O5939" s="21">
        <f t="shared" si="276"/>
        <v>10229022.868385948</v>
      </c>
      <c r="P5939" s="22">
        <f t="shared" si="277"/>
        <v>32.826404347826085</v>
      </c>
      <c r="Q5939" s="20">
        <f t="shared" si="278"/>
        <v>3357080.0355713647</v>
      </c>
      <c r="R5939" s="18" t="s">
        <v>13657</v>
      </c>
      <c r="S5939" s="18">
        <v>97</v>
      </c>
    </row>
    <row r="5940" spans="1:19" x14ac:dyDescent="0.25">
      <c r="A5940" s="18" t="s">
        <v>17342</v>
      </c>
      <c r="B5940" s="18" t="s">
        <v>20</v>
      </c>
      <c r="C5940" s="18" t="s">
        <v>38</v>
      </c>
      <c r="D5940" s="18">
        <v>2011</v>
      </c>
      <c r="E5940" s="18">
        <f>VLOOKUP(D5940,'cpi roi'!A:C,2,FALSE)</f>
        <v>224.9</v>
      </c>
      <c r="F5940" s="18" t="s">
        <v>16667</v>
      </c>
      <c r="G5940" s="18">
        <v>6.6</v>
      </c>
      <c r="H5940" s="19">
        <v>154000</v>
      </c>
      <c r="I5940" s="18" t="s">
        <v>9540</v>
      </c>
      <c r="J5940" s="18" t="s">
        <v>3573</v>
      </c>
      <c r="K5940" s="18" t="s">
        <v>11243</v>
      </c>
      <c r="L5940" s="18" t="s">
        <v>34</v>
      </c>
      <c r="M5940" s="20">
        <v>40000000</v>
      </c>
      <c r="N5940" s="20">
        <v>76130093</v>
      </c>
      <c r="O5940" s="21">
        <f t="shared" si="276"/>
        <v>103142905.01156068</v>
      </c>
      <c r="P5940" s="22">
        <f t="shared" si="277"/>
        <v>190.3252325</v>
      </c>
      <c r="Q5940" s="20">
        <f t="shared" si="278"/>
        <v>33850641.618497111</v>
      </c>
      <c r="R5940" s="18" t="s">
        <v>16788</v>
      </c>
      <c r="S5940" s="18">
        <v>93</v>
      </c>
    </row>
    <row r="5941" spans="1:19" x14ac:dyDescent="0.25">
      <c r="A5941" s="18" t="s">
        <v>17343</v>
      </c>
      <c r="B5941" s="18" t="s">
        <v>2004</v>
      </c>
      <c r="C5941" s="18" t="s">
        <v>38</v>
      </c>
      <c r="D5941" s="18">
        <v>2011</v>
      </c>
      <c r="E5941" s="18">
        <f>VLOOKUP(D5941,'cpi roi'!A:C,2,FALSE)</f>
        <v>224.9</v>
      </c>
      <c r="F5941" s="18" t="s">
        <v>16867</v>
      </c>
      <c r="G5941" s="18">
        <v>4.3</v>
      </c>
      <c r="H5941" s="19">
        <v>113000</v>
      </c>
      <c r="I5941" s="18" t="s">
        <v>14640</v>
      </c>
      <c r="J5941" s="18" t="s">
        <v>17344</v>
      </c>
      <c r="K5941" s="18" t="s">
        <v>1540</v>
      </c>
      <c r="L5941" s="18" t="s">
        <v>34</v>
      </c>
      <c r="M5941" s="20">
        <v>57000000</v>
      </c>
      <c r="N5941" s="20">
        <v>132563930</v>
      </c>
      <c r="O5941" s="21">
        <f t="shared" si="276"/>
        <v>179600842.46776342</v>
      </c>
      <c r="P5941" s="22">
        <f t="shared" si="277"/>
        <v>232.56829824561405</v>
      </c>
      <c r="Q5941" s="20">
        <f t="shared" si="278"/>
        <v>58943499.3330369</v>
      </c>
      <c r="R5941" s="18" t="s">
        <v>35</v>
      </c>
      <c r="S5941" s="18">
        <v>96</v>
      </c>
    </row>
    <row r="5942" spans="1:19" x14ac:dyDescent="0.25">
      <c r="A5942" s="18" t="s">
        <v>17345</v>
      </c>
      <c r="B5942" s="18" t="s">
        <v>2004</v>
      </c>
      <c r="C5942" s="18" t="s">
        <v>38</v>
      </c>
      <c r="D5942" s="18">
        <v>2011</v>
      </c>
      <c r="E5942" s="18">
        <f>VLOOKUP(D5942,'cpi roi'!A:C,2,FALSE)</f>
        <v>224.9</v>
      </c>
      <c r="F5942" s="18" t="s">
        <v>17346</v>
      </c>
      <c r="G5942" s="18">
        <v>5.7</v>
      </c>
      <c r="H5942" s="19">
        <v>176000</v>
      </c>
      <c r="I5942" s="18" t="s">
        <v>13105</v>
      </c>
      <c r="J5942" s="18" t="s">
        <v>17347</v>
      </c>
      <c r="K5942" s="18" t="s">
        <v>10038</v>
      </c>
      <c r="L5942" s="18" t="s">
        <v>34</v>
      </c>
      <c r="M5942" s="20">
        <v>70000000</v>
      </c>
      <c r="N5942" s="20">
        <v>211819354</v>
      </c>
      <c r="O5942" s="21">
        <f t="shared" si="276"/>
        <v>286978022.07114267</v>
      </c>
      <c r="P5942" s="22">
        <f t="shared" si="277"/>
        <v>302.59907714285714</v>
      </c>
      <c r="Q5942" s="20">
        <f t="shared" si="278"/>
        <v>94183794.575366825</v>
      </c>
      <c r="R5942" s="18" t="s">
        <v>35</v>
      </c>
      <c r="S5942" s="18">
        <v>116</v>
      </c>
    </row>
    <row r="5943" spans="1:19" x14ac:dyDescent="0.25">
      <c r="A5943" s="18" t="s">
        <v>17348</v>
      </c>
      <c r="B5943" s="18" t="s">
        <v>2004</v>
      </c>
      <c r="C5943" s="18" t="s">
        <v>38</v>
      </c>
      <c r="D5943" s="18">
        <v>2011</v>
      </c>
      <c r="E5943" s="18">
        <f>VLOOKUP(D5943,'cpi roi'!A:C,2,FALSE)</f>
        <v>224.9</v>
      </c>
      <c r="F5943" s="18" t="s">
        <v>17349</v>
      </c>
      <c r="G5943" s="18">
        <v>5.8</v>
      </c>
      <c r="H5943" s="19">
        <v>157000</v>
      </c>
      <c r="I5943" s="18" t="s">
        <v>12239</v>
      </c>
      <c r="J5943" s="18" t="s">
        <v>15032</v>
      </c>
      <c r="K5943" s="18" t="s">
        <v>15032</v>
      </c>
      <c r="L5943" s="18" t="s">
        <v>34</v>
      </c>
      <c r="M5943" s="20">
        <v>120000000</v>
      </c>
      <c r="N5943" s="20">
        <v>227817248</v>
      </c>
      <c r="O5943" s="21">
        <f t="shared" si="276"/>
        <v>308652358.67318803</v>
      </c>
      <c r="P5943" s="22">
        <f t="shared" si="277"/>
        <v>189.84770666666665</v>
      </c>
      <c r="Q5943" s="20">
        <f t="shared" si="278"/>
        <v>101297131.16940862</v>
      </c>
      <c r="R5943" s="18" t="s">
        <v>35</v>
      </c>
      <c r="S5943" s="18">
        <v>119</v>
      </c>
    </row>
    <row r="5944" spans="1:19" x14ac:dyDescent="0.25">
      <c r="A5944" s="18" t="s">
        <v>17350</v>
      </c>
      <c r="B5944" s="18" t="s">
        <v>20</v>
      </c>
      <c r="C5944" s="18" t="s">
        <v>38</v>
      </c>
      <c r="D5944" s="18">
        <v>2011</v>
      </c>
      <c r="E5944" s="18">
        <f>VLOOKUP(D5944,'cpi roi'!A:C,2,FALSE)</f>
        <v>224.9</v>
      </c>
      <c r="F5944" s="18" t="s">
        <v>17136</v>
      </c>
      <c r="G5944" s="18">
        <v>6.4</v>
      </c>
      <c r="H5944" s="19">
        <v>126000</v>
      </c>
      <c r="I5944" s="18" t="s">
        <v>17351</v>
      </c>
      <c r="J5944" s="18" t="s">
        <v>17352</v>
      </c>
      <c r="K5944" s="18" t="s">
        <v>11243</v>
      </c>
      <c r="L5944" s="18" t="s">
        <v>26</v>
      </c>
      <c r="M5944" s="20">
        <v>70000000</v>
      </c>
      <c r="N5944" s="20">
        <v>57084522</v>
      </c>
      <c r="O5944" s="21">
        <f t="shared" si="276"/>
        <v>77339501.34904401</v>
      </c>
      <c r="P5944" s="22">
        <f t="shared" si="277"/>
        <v>81.549317142857149</v>
      </c>
      <c r="Q5944" s="20">
        <f t="shared" si="278"/>
        <v>25382179.635393508</v>
      </c>
      <c r="R5944" s="18" t="s">
        <v>17353</v>
      </c>
      <c r="S5944" s="18">
        <v>116</v>
      </c>
    </row>
    <row r="5945" spans="1:19" x14ac:dyDescent="0.25">
      <c r="A5945" s="18" t="s">
        <v>17354</v>
      </c>
      <c r="B5945" s="18" t="s">
        <v>2004</v>
      </c>
      <c r="C5945" s="18" t="s">
        <v>56</v>
      </c>
      <c r="D5945" s="18">
        <v>2011</v>
      </c>
      <c r="E5945" s="18">
        <f>VLOOKUP(D5945,'cpi roi'!A:C,2,FALSE)</f>
        <v>224.9</v>
      </c>
      <c r="F5945" s="18" t="s">
        <v>17105</v>
      </c>
      <c r="G5945" s="18">
        <v>4</v>
      </c>
      <c r="H5945" s="19">
        <v>25000</v>
      </c>
      <c r="I5945" s="18" t="s">
        <v>9319</v>
      </c>
      <c r="J5945" s="18" t="s">
        <v>17355</v>
      </c>
      <c r="K5945" s="18" t="s">
        <v>17356</v>
      </c>
      <c r="L5945" s="18" t="s">
        <v>34</v>
      </c>
      <c r="M5945" s="20">
        <v>25000000</v>
      </c>
      <c r="N5945" s="20">
        <v>41363927</v>
      </c>
      <c r="O5945" s="21">
        <f t="shared" si="276"/>
        <v>56040856.188972868</v>
      </c>
      <c r="P5945" s="22">
        <f t="shared" si="277"/>
        <v>165.45570800000002</v>
      </c>
      <c r="Q5945" s="20">
        <f t="shared" si="278"/>
        <v>18392141.840818141</v>
      </c>
      <c r="R5945" s="18" t="s">
        <v>16669</v>
      </c>
      <c r="S5945" s="18">
        <v>90</v>
      </c>
    </row>
    <row r="5946" spans="1:19" x14ac:dyDescent="0.25">
      <c r="A5946" s="18" t="s">
        <v>17357</v>
      </c>
      <c r="B5946" s="18" t="s">
        <v>20</v>
      </c>
      <c r="C5946" s="18" t="s">
        <v>67</v>
      </c>
      <c r="D5946" s="18">
        <v>2011</v>
      </c>
      <c r="E5946" s="18">
        <f>VLOOKUP(D5946,'cpi roi'!A:C,2,FALSE)</f>
        <v>224.9</v>
      </c>
      <c r="F5946" s="18" t="s">
        <v>17170</v>
      </c>
      <c r="G5946" s="18">
        <v>6.5</v>
      </c>
      <c r="H5946" s="19">
        <v>124000</v>
      </c>
      <c r="I5946" s="18" t="s">
        <v>89</v>
      </c>
      <c r="J5946" s="18" t="s">
        <v>15735</v>
      </c>
      <c r="K5946" s="18" t="s">
        <v>8513</v>
      </c>
      <c r="L5946" s="18" t="s">
        <v>34</v>
      </c>
      <c r="M5946" s="20">
        <v>35000000</v>
      </c>
      <c r="N5946" s="20">
        <v>84920539</v>
      </c>
      <c r="O5946" s="21">
        <f t="shared" si="276"/>
        <v>115052415.44375277</v>
      </c>
      <c r="P5946" s="22">
        <f t="shared" si="277"/>
        <v>242.63011142857144</v>
      </c>
      <c r="Q5946" s="20">
        <f t="shared" si="278"/>
        <v>37759243.663850598</v>
      </c>
      <c r="R5946" s="18" t="s">
        <v>4881</v>
      </c>
      <c r="S5946" s="18">
        <v>137</v>
      </c>
    </row>
    <row r="5947" spans="1:19" x14ac:dyDescent="0.25">
      <c r="A5947" s="18" t="s">
        <v>17358</v>
      </c>
      <c r="B5947" s="18" t="s">
        <v>2004</v>
      </c>
      <c r="C5947" s="18" t="s">
        <v>21</v>
      </c>
      <c r="D5947" s="18">
        <v>2011</v>
      </c>
      <c r="E5947" s="18">
        <f>VLOOKUP(D5947,'cpi roi'!A:C,2,FALSE)</f>
        <v>224.9</v>
      </c>
      <c r="F5947" s="18" t="s">
        <v>17292</v>
      </c>
      <c r="G5947" s="18">
        <v>6</v>
      </c>
      <c r="H5947" s="19">
        <v>64000</v>
      </c>
      <c r="I5947" s="18" t="s">
        <v>5173</v>
      </c>
      <c r="J5947" s="18" t="s">
        <v>17359</v>
      </c>
      <c r="K5947" s="18" t="s">
        <v>13535</v>
      </c>
      <c r="L5947" s="18" t="s">
        <v>34</v>
      </c>
      <c r="M5947" s="20">
        <v>50000000</v>
      </c>
      <c r="N5947" s="20">
        <v>39984400</v>
      </c>
      <c r="O5947" s="21">
        <f t="shared" si="276"/>
        <v>54171839.395286791</v>
      </c>
      <c r="P5947" s="22">
        <f t="shared" si="277"/>
        <v>79.968800000000002</v>
      </c>
      <c r="Q5947" s="20">
        <f t="shared" si="278"/>
        <v>17778746.109381948</v>
      </c>
      <c r="R5947" s="18" t="s">
        <v>17360</v>
      </c>
      <c r="S5947" s="18">
        <v>84</v>
      </c>
    </row>
    <row r="5948" spans="1:19" x14ac:dyDescent="0.25">
      <c r="A5948" s="18" t="s">
        <v>17361</v>
      </c>
      <c r="B5948" s="18" t="s">
        <v>20</v>
      </c>
      <c r="C5948" s="18" t="s">
        <v>38</v>
      </c>
      <c r="D5948" s="18">
        <v>2011</v>
      </c>
      <c r="E5948" s="18">
        <f>VLOOKUP(D5948,'cpi roi'!A:C,2,FALSE)</f>
        <v>224.9</v>
      </c>
      <c r="F5948" s="18" t="s">
        <v>17362</v>
      </c>
      <c r="G5948" s="18">
        <v>5.8</v>
      </c>
      <c r="H5948" s="19">
        <v>85000</v>
      </c>
      <c r="I5948" s="18" t="s">
        <v>5109</v>
      </c>
      <c r="J5948" s="18" t="s">
        <v>6403</v>
      </c>
      <c r="K5948" s="18" t="s">
        <v>17363</v>
      </c>
      <c r="L5948" s="18" t="s">
        <v>3160</v>
      </c>
      <c r="M5948" s="20">
        <v>23000000</v>
      </c>
      <c r="N5948" s="20">
        <v>34513760</v>
      </c>
      <c r="O5948" s="21">
        <f t="shared" si="276"/>
        <v>46760083.023566023</v>
      </c>
      <c r="P5948" s="22">
        <f t="shared" si="277"/>
        <v>150.05982608695652</v>
      </c>
      <c r="Q5948" s="20">
        <f t="shared" si="278"/>
        <v>15346269.453090262</v>
      </c>
      <c r="R5948" s="18" t="s">
        <v>15307</v>
      </c>
      <c r="S5948" s="18">
        <v>93</v>
      </c>
    </row>
    <row r="5949" spans="1:19" x14ac:dyDescent="0.25">
      <c r="A5949" s="18" t="s">
        <v>17364</v>
      </c>
      <c r="B5949" s="18" t="s">
        <v>20</v>
      </c>
      <c r="C5949" s="18" t="s">
        <v>67</v>
      </c>
      <c r="D5949" s="18">
        <v>2011</v>
      </c>
      <c r="E5949" s="18">
        <f>VLOOKUP(D5949,'cpi roi'!A:C,2,FALSE)</f>
        <v>224.9</v>
      </c>
      <c r="F5949" s="18" t="s">
        <v>17365</v>
      </c>
      <c r="G5949" s="18">
        <v>6.4</v>
      </c>
      <c r="H5949" s="19">
        <v>100000</v>
      </c>
      <c r="I5949" s="18" t="s">
        <v>586</v>
      </c>
      <c r="J5949" s="18" t="s">
        <v>4560</v>
      </c>
      <c r="K5949" s="18" t="s">
        <v>16722</v>
      </c>
      <c r="L5949" s="18" t="s">
        <v>26</v>
      </c>
      <c r="M5949" s="20">
        <v>0</v>
      </c>
      <c r="N5949" s="20">
        <v>30519436</v>
      </c>
      <c r="O5949" s="21">
        <f t="shared" si="276"/>
        <v>41348475.541129388</v>
      </c>
      <c r="P5949" s="22">
        <f t="shared" si="277"/>
        <v>0</v>
      </c>
      <c r="Q5949" s="20">
        <f t="shared" si="278"/>
        <v>13570224.988883948</v>
      </c>
      <c r="R5949" s="18" t="s">
        <v>1791</v>
      </c>
      <c r="S5949" s="18">
        <v>99</v>
      </c>
    </row>
    <row r="5950" spans="1:19" x14ac:dyDescent="0.25">
      <c r="A5950" s="18" t="s">
        <v>17366</v>
      </c>
      <c r="B5950" s="18" t="s">
        <v>37</v>
      </c>
      <c r="C5950" s="18" t="s">
        <v>29</v>
      </c>
      <c r="D5950" s="18">
        <v>2011</v>
      </c>
      <c r="E5950" s="18">
        <f>VLOOKUP(D5950,'cpi roi'!A:C,2,FALSE)</f>
        <v>224.9</v>
      </c>
      <c r="F5950" s="18" t="s">
        <v>17256</v>
      </c>
      <c r="G5950" s="18">
        <v>7.1</v>
      </c>
      <c r="H5950" s="19">
        <v>89000</v>
      </c>
      <c r="I5950" s="18" t="s">
        <v>17367</v>
      </c>
      <c r="J5950" s="18" t="s">
        <v>15577</v>
      </c>
      <c r="K5950" s="18" t="s">
        <v>15068</v>
      </c>
      <c r="L5950" s="18" t="s">
        <v>34</v>
      </c>
      <c r="M5950" s="20">
        <v>45000000</v>
      </c>
      <c r="N5950" s="20">
        <v>165184237</v>
      </c>
      <c r="O5950" s="21">
        <f t="shared" si="276"/>
        <v>223795629.23032457</v>
      </c>
      <c r="P5950" s="22">
        <f t="shared" si="277"/>
        <v>367.07608222222223</v>
      </c>
      <c r="Q5950" s="20">
        <f t="shared" si="278"/>
        <v>73447859.937750101</v>
      </c>
      <c r="R5950" s="18" t="s">
        <v>1729</v>
      </c>
      <c r="S5950" s="18">
        <v>103</v>
      </c>
    </row>
    <row r="5951" spans="1:19" x14ac:dyDescent="0.25">
      <c r="A5951" s="18" t="s">
        <v>17368</v>
      </c>
      <c r="B5951" s="18" t="s">
        <v>37</v>
      </c>
      <c r="C5951" s="18" t="s">
        <v>394</v>
      </c>
      <c r="D5951" s="18">
        <v>2011</v>
      </c>
      <c r="E5951" s="18">
        <f>VLOOKUP(D5951,'cpi roi'!A:C,2,FALSE)</f>
        <v>224.9</v>
      </c>
      <c r="F5951" s="18" t="s">
        <v>17154</v>
      </c>
      <c r="G5951" s="18">
        <v>5.4</v>
      </c>
      <c r="H5951" s="19">
        <v>86000</v>
      </c>
      <c r="I5951" s="18" t="s">
        <v>9558</v>
      </c>
      <c r="J5951" s="18" t="s">
        <v>11701</v>
      </c>
      <c r="K5951" s="18" t="s">
        <v>11151</v>
      </c>
      <c r="L5951" s="18" t="s">
        <v>34</v>
      </c>
      <c r="M5951" s="20">
        <v>110000000</v>
      </c>
      <c r="N5951" s="20">
        <v>563749323</v>
      </c>
      <c r="O5951" s="21">
        <f t="shared" si="276"/>
        <v>763781319.33348143</v>
      </c>
      <c r="P5951" s="22">
        <f t="shared" si="277"/>
        <v>512.49938454545452</v>
      </c>
      <c r="Q5951" s="20">
        <f t="shared" si="278"/>
        <v>250666662.072032</v>
      </c>
      <c r="R5951" s="18" t="s">
        <v>35</v>
      </c>
      <c r="S5951" s="18">
        <v>103</v>
      </c>
    </row>
    <row r="5952" spans="1:19" x14ac:dyDescent="0.25">
      <c r="A5952" s="18" t="s">
        <v>17369</v>
      </c>
      <c r="B5952" s="18" t="s">
        <v>20</v>
      </c>
      <c r="C5952" s="18" t="s">
        <v>21</v>
      </c>
      <c r="D5952" s="18">
        <v>2011</v>
      </c>
      <c r="E5952" s="18">
        <f>VLOOKUP(D5952,'cpi roi'!A:C,2,FALSE)</f>
        <v>224.9</v>
      </c>
      <c r="F5952" s="18" t="s">
        <v>17214</v>
      </c>
      <c r="G5952" s="18">
        <v>7.1</v>
      </c>
      <c r="H5952" s="19">
        <v>218000</v>
      </c>
      <c r="I5952" s="18" t="s">
        <v>9716</v>
      </c>
      <c r="J5952" s="18" t="s">
        <v>9716</v>
      </c>
      <c r="K5952" s="18" t="s">
        <v>13300</v>
      </c>
      <c r="L5952" s="18" t="s">
        <v>34</v>
      </c>
      <c r="M5952" s="20">
        <v>12500000</v>
      </c>
      <c r="N5952" s="20">
        <v>76338111</v>
      </c>
      <c r="O5952" s="21">
        <f t="shared" si="276"/>
        <v>103424732.86660737</v>
      </c>
      <c r="P5952" s="22">
        <f t="shared" si="277"/>
        <v>610.70488799999998</v>
      </c>
      <c r="Q5952" s="20">
        <f t="shared" si="278"/>
        <v>33943135.171187192</v>
      </c>
      <c r="R5952" s="18" t="s">
        <v>35</v>
      </c>
      <c r="S5952" s="18">
        <v>101</v>
      </c>
    </row>
    <row r="5953" spans="1:19" x14ac:dyDescent="0.25">
      <c r="A5953" s="18" t="s">
        <v>2642</v>
      </c>
      <c r="B5953" s="18" t="s">
        <v>20</v>
      </c>
      <c r="C5953" s="18" t="s">
        <v>45</v>
      </c>
      <c r="D5953" s="18">
        <v>2011</v>
      </c>
      <c r="E5953" s="18">
        <f>VLOOKUP(D5953,'cpi roi'!A:C,2,FALSE)</f>
        <v>224.9</v>
      </c>
      <c r="F5953" s="18" t="s">
        <v>17184</v>
      </c>
      <c r="G5953" s="18">
        <v>6.4</v>
      </c>
      <c r="H5953" s="19">
        <v>101000</v>
      </c>
      <c r="I5953" s="18" t="s">
        <v>15195</v>
      </c>
      <c r="J5953" s="18" t="s">
        <v>17370</v>
      </c>
      <c r="K5953" s="18" t="s">
        <v>15423</v>
      </c>
      <c r="L5953" s="18" t="s">
        <v>34</v>
      </c>
      <c r="M5953" s="20">
        <v>30000000</v>
      </c>
      <c r="N5953" s="20">
        <v>41002607</v>
      </c>
      <c r="O5953" s="21">
        <f t="shared" si="276"/>
        <v>55551331.048910618</v>
      </c>
      <c r="P5953" s="22">
        <f t="shared" si="277"/>
        <v>136.67535666666666</v>
      </c>
      <c r="Q5953" s="20">
        <f t="shared" si="278"/>
        <v>18231483.770564694</v>
      </c>
      <c r="R5953" s="18" t="s">
        <v>9689</v>
      </c>
      <c r="S5953" s="18">
        <v>106</v>
      </c>
    </row>
    <row r="5954" spans="1:19" x14ac:dyDescent="0.25">
      <c r="A5954" s="18" t="s">
        <v>17371</v>
      </c>
      <c r="B5954" s="18" t="s">
        <v>37</v>
      </c>
      <c r="C5954" s="18" t="s">
        <v>67</v>
      </c>
      <c r="D5954" s="18">
        <v>2011</v>
      </c>
      <c r="E5954" s="18">
        <f>VLOOKUP(D5954,'cpi roi'!A:C,2,FALSE)</f>
        <v>224.9</v>
      </c>
      <c r="F5954" s="18" t="s">
        <v>17240</v>
      </c>
      <c r="G5954" s="18">
        <v>7</v>
      </c>
      <c r="H5954" s="19">
        <v>47000</v>
      </c>
      <c r="I5954" s="18" t="s">
        <v>10505</v>
      </c>
      <c r="J5954" s="18" t="s">
        <v>10505</v>
      </c>
      <c r="K5954" s="18" t="s">
        <v>14362</v>
      </c>
      <c r="L5954" s="18" t="s">
        <v>34</v>
      </c>
      <c r="M5954" s="20">
        <v>18000000</v>
      </c>
      <c r="N5954" s="20">
        <v>47120948</v>
      </c>
      <c r="O5954" s="21">
        <f t="shared" si="276"/>
        <v>63840608.517563358</v>
      </c>
      <c r="P5954" s="22">
        <f t="shared" si="277"/>
        <v>261.78304444444444</v>
      </c>
      <c r="Q5954" s="20">
        <f t="shared" si="278"/>
        <v>20951955.535793684</v>
      </c>
      <c r="R5954" s="18" t="s">
        <v>17372</v>
      </c>
      <c r="S5954" s="18">
        <v>112</v>
      </c>
    </row>
    <row r="5955" spans="1:19" x14ac:dyDescent="0.25">
      <c r="A5955" s="18" t="s">
        <v>17373</v>
      </c>
      <c r="B5955" s="18" t="s">
        <v>2004</v>
      </c>
      <c r="C5955" s="18" t="s">
        <v>45</v>
      </c>
      <c r="D5955" s="18">
        <v>2011</v>
      </c>
      <c r="E5955" s="18">
        <f>VLOOKUP(D5955,'cpi roi'!A:C,2,FALSE)</f>
        <v>224.9</v>
      </c>
      <c r="F5955" s="18" t="s">
        <v>17362</v>
      </c>
      <c r="G5955" s="18">
        <v>7.9</v>
      </c>
      <c r="H5955" s="19">
        <v>234000</v>
      </c>
      <c r="I5955" s="18" t="s">
        <v>14905</v>
      </c>
      <c r="J5955" s="18" t="s">
        <v>14905</v>
      </c>
      <c r="K5955" s="18" t="s">
        <v>14907</v>
      </c>
      <c r="L5955" s="18" t="s">
        <v>457</v>
      </c>
      <c r="M5955" s="20">
        <v>15000000</v>
      </c>
      <c r="N5955" s="20">
        <v>133432856</v>
      </c>
      <c r="O5955" s="21">
        <f t="shared" ref="O5955:O6018" si="279">(304.7/E5955)*N5955</f>
        <v>180778084.58514893</v>
      </c>
      <c r="P5955" s="22">
        <f t="shared" ref="P5955:P6018" si="280">IFERROR(N5955/M5955, 0)*100</f>
        <v>889.55237333333321</v>
      </c>
      <c r="Q5955" s="20">
        <f t="shared" ref="Q5955:Q6018" si="281">N5955/(E5955/100)</f>
        <v>59329860.382392168</v>
      </c>
      <c r="R5955" s="18" t="s">
        <v>17374</v>
      </c>
      <c r="S5955" s="18">
        <v>100</v>
      </c>
    </row>
    <row r="5956" spans="1:19" x14ac:dyDescent="0.25">
      <c r="A5956" s="18" t="s">
        <v>17375</v>
      </c>
      <c r="B5956" s="18" t="s">
        <v>2004</v>
      </c>
      <c r="C5956" s="18" t="s">
        <v>21</v>
      </c>
      <c r="D5956" s="18">
        <v>2011</v>
      </c>
      <c r="E5956" s="18">
        <f>VLOOKUP(D5956,'cpi roi'!A:C,2,FALSE)</f>
        <v>224.9</v>
      </c>
      <c r="F5956" s="18" t="s">
        <v>16827</v>
      </c>
      <c r="G5956" s="18">
        <v>6.9</v>
      </c>
      <c r="H5956" s="19">
        <v>113000</v>
      </c>
      <c r="I5956" s="18" t="s">
        <v>14035</v>
      </c>
      <c r="J5956" s="18" t="s">
        <v>6280</v>
      </c>
      <c r="K5956" s="18" t="s">
        <v>16752</v>
      </c>
      <c r="L5956" s="18" t="s">
        <v>34</v>
      </c>
      <c r="M5956" s="20">
        <v>38000000</v>
      </c>
      <c r="N5956" s="20">
        <v>117094902</v>
      </c>
      <c r="O5956" s="21">
        <f t="shared" si="279"/>
        <v>158643026.40907067</v>
      </c>
      <c r="P5956" s="22">
        <f t="shared" si="280"/>
        <v>308.14447894736838</v>
      </c>
      <c r="Q5956" s="20">
        <f t="shared" si="281"/>
        <v>52065318.808359265</v>
      </c>
      <c r="R5956" s="18" t="s">
        <v>9112</v>
      </c>
      <c r="S5956" s="18">
        <v>120</v>
      </c>
    </row>
    <row r="5957" spans="1:19" x14ac:dyDescent="0.25">
      <c r="A5957" s="18" t="s">
        <v>17376</v>
      </c>
      <c r="B5957" s="18" t="s">
        <v>452</v>
      </c>
      <c r="C5957" s="18" t="s">
        <v>21</v>
      </c>
      <c r="D5957" s="18">
        <v>2011</v>
      </c>
      <c r="E5957" s="18">
        <f>VLOOKUP(D5957,'cpi roi'!A:C,2,FALSE)</f>
        <v>224.9</v>
      </c>
      <c r="F5957" s="18" t="s">
        <v>17377</v>
      </c>
      <c r="G5957" s="18">
        <v>7.6</v>
      </c>
      <c r="H5957" s="19">
        <v>21000</v>
      </c>
      <c r="I5957" s="18" t="s">
        <v>14855</v>
      </c>
      <c r="J5957" s="18" t="s">
        <v>17378</v>
      </c>
      <c r="K5957" s="18" t="s">
        <v>14856</v>
      </c>
      <c r="L5957" s="18" t="s">
        <v>9885</v>
      </c>
      <c r="M5957" s="20">
        <v>0</v>
      </c>
      <c r="N5957" s="20">
        <v>1470679</v>
      </c>
      <c r="O5957" s="21">
        <f t="shared" si="279"/>
        <v>1992511.7443308134</v>
      </c>
      <c r="P5957" s="22">
        <f t="shared" si="280"/>
        <v>0</v>
      </c>
      <c r="Q5957" s="20">
        <f t="shared" si="281"/>
        <v>653925.74477545568</v>
      </c>
      <c r="R5957" s="18" t="s">
        <v>17379</v>
      </c>
      <c r="S5957" s="18">
        <v>95</v>
      </c>
    </row>
    <row r="5958" spans="1:19" x14ac:dyDescent="0.25">
      <c r="A5958" s="18" t="s">
        <v>17380</v>
      </c>
      <c r="B5958" s="18" t="s">
        <v>452</v>
      </c>
      <c r="C5958" s="18" t="s">
        <v>67</v>
      </c>
      <c r="D5958" s="18">
        <v>2011</v>
      </c>
      <c r="E5958" s="18">
        <f>VLOOKUP(D5958,'cpi roi'!A:C,2,FALSE)</f>
        <v>224.9</v>
      </c>
      <c r="F5958" s="18" t="s">
        <v>17381</v>
      </c>
      <c r="G5958" s="18">
        <v>6.6</v>
      </c>
      <c r="H5958" s="19">
        <v>18000</v>
      </c>
      <c r="I5958" s="18" t="s">
        <v>17382</v>
      </c>
      <c r="J5958" s="18" t="s">
        <v>17383</v>
      </c>
      <c r="K5958" s="18" t="s">
        <v>17384</v>
      </c>
      <c r="L5958" s="18" t="s">
        <v>252</v>
      </c>
      <c r="M5958" s="20">
        <v>2000000</v>
      </c>
      <c r="N5958" s="20">
        <v>1349387</v>
      </c>
      <c r="O5958" s="21">
        <f t="shared" si="279"/>
        <v>1828182.3872832367</v>
      </c>
      <c r="P5958" s="22">
        <f t="shared" si="280"/>
        <v>67.469349999999991</v>
      </c>
      <c r="Q5958" s="20">
        <f t="shared" si="281"/>
        <v>599994.21965317917</v>
      </c>
      <c r="R5958" s="18" t="s">
        <v>17385</v>
      </c>
      <c r="S5958" s="18">
        <v>119</v>
      </c>
    </row>
    <row r="5959" spans="1:19" x14ac:dyDescent="0.25">
      <c r="A5959" s="18" t="s">
        <v>17386</v>
      </c>
      <c r="B5959" s="18" t="s">
        <v>2004</v>
      </c>
      <c r="C5959" s="18" t="s">
        <v>45</v>
      </c>
      <c r="D5959" s="18">
        <v>2011</v>
      </c>
      <c r="E5959" s="18">
        <f>VLOOKUP(D5959,'cpi roi'!A:C,2,FALSE)</f>
        <v>224.9</v>
      </c>
      <c r="F5959" s="18" t="s">
        <v>17120</v>
      </c>
      <c r="G5959" s="18">
        <v>5.9</v>
      </c>
      <c r="H5959" s="19">
        <v>59000</v>
      </c>
      <c r="I5959" s="18" t="s">
        <v>11993</v>
      </c>
      <c r="J5959" s="18" t="s">
        <v>17387</v>
      </c>
      <c r="K5959" s="18" t="s">
        <v>16085</v>
      </c>
      <c r="L5959" s="18" t="s">
        <v>34</v>
      </c>
      <c r="M5959" s="20">
        <v>35000000</v>
      </c>
      <c r="N5959" s="20">
        <v>65100369</v>
      </c>
      <c r="O5959" s="21">
        <f t="shared" si="279"/>
        <v>88199566.181858599</v>
      </c>
      <c r="P5959" s="22">
        <f t="shared" si="280"/>
        <v>186.0010542857143</v>
      </c>
      <c r="Q5959" s="20">
        <f t="shared" si="281"/>
        <v>28946362.383281458</v>
      </c>
      <c r="R5959" s="18" t="s">
        <v>11131</v>
      </c>
      <c r="S5959" s="18">
        <v>112</v>
      </c>
    </row>
    <row r="5960" spans="1:19" x14ac:dyDescent="0.25">
      <c r="A5960" s="18" t="s">
        <v>17388</v>
      </c>
      <c r="B5960" s="18" t="s">
        <v>452</v>
      </c>
      <c r="C5960" s="18" t="s">
        <v>56</v>
      </c>
      <c r="D5960" s="18">
        <v>2011</v>
      </c>
      <c r="E5960" s="18">
        <f>VLOOKUP(D5960,'cpi roi'!A:C,2,FALSE)</f>
        <v>224.9</v>
      </c>
      <c r="F5960" s="18" t="s">
        <v>17389</v>
      </c>
      <c r="G5960" s="18">
        <v>3.8</v>
      </c>
      <c r="H5960" s="19">
        <v>37000</v>
      </c>
      <c r="I5960" s="18" t="s">
        <v>16151</v>
      </c>
      <c r="J5960" s="18" t="s">
        <v>16151</v>
      </c>
      <c r="K5960" s="18" t="s">
        <v>17390</v>
      </c>
      <c r="L5960" s="18" t="s">
        <v>1425</v>
      </c>
      <c r="M5960" s="20">
        <v>0</v>
      </c>
      <c r="N5960" s="20">
        <v>170323</v>
      </c>
      <c r="O5960" s="21">
        <f t="shared" si="279"/>
        <v>230757.75055580254</v>
      </c>
      <c r="P5960" s="22">
        <f t="shared" si="280"/>
        <v>0</v>
      </c>
      <c r="Q5960" s="20">
        <f t="shared" si="281"/>
        <v>75732.770120053348</v>
      </c>
      <c r="R5960" s="18" t="s">
        <v>17391</v>
      </c>
      <c r="S5960" s="18">
        <v>91</v>
      </c>
    </row>
    <row r="5961" spans="1:19" x14ac:dyDescent="0.25">
      <c r="A5961" s="18" t="s">
        <v>8388</v>
      </c>
      <c r="B5961" s="18" t="s">
        <v>2004</v>
      </c>
      <c r="C5961" s="18" t="s">
        <v>38</v>
      </c>
      <c r="D5961" s="18">
        <v>2011</v>
      </c>
      <c r="E5961" s="18">
        <f>VLOOKUP(D5961,'cpi roi'!A:C,2,FALSE)</f>
        <v>224.9</v>
      </c>
      <c r="F5961" s="18" t="s">
        <v>17128</v>
      </c>
      <c r="G5961" s="18">
        <v>5.7</v>
      </c>
      <c r="H5961" s="19">
        <v>117000</v>
      </c>
      <c r="I5961" s="18" t="s">
        <v>16747</v>
      </c>
      <c r="J5961" s="18" t="s">
        <v>17392</v>
      </c>
      <c r="K5961" s="18" t="s">
        <v>16749</v>
      </c>
      <c r="L5961" s="18" t="s">
        <v>34</v>
      </c>
      <c r="M5961" s="20">
        <v>60000000</v>
      </c>
      <c r="N5961" s="20">
        <v>78309505</v>
      </c>
      <c r="O5961" s="21">
        <f t="shared" si="279"/>
        <v>106095625.49355268</v>
      </c>
      <c r="P5961" s="22">
        <f t="shared" si="280"/>
        <v>130.51584166666669</v>
      </c>
      <c r="Q5961" s="20">
        <f t="shared" si="281"/>
        <v>34819699.866607383</v>
      </c>
      <c r="R5961" s="18" t="s">
        <v>10878</v>
      </c>
      <c r="S5961" s="18">
        <v>87</v>
      </c>
    </row>
    <row r="5962" spans="1:19" x14ac:dyDescent="0.25">
      <c r="A5962" s="18" t="s">
        <v>17393</v>
      </c>
      <c r="B5962" s="18" t="s">
        <v>37</v>
      </c>
      <c r="C5962" s="18" t="s">
        <v>38</v>
      </c>
      <c r="D5962" s="18">
        <v>2011</v>
      </c>
      <c r="E5962" s="18">
        <f>VLOOKUP(D5962,'cpi roi'!A:C,2,FALSE)</f>
        <v>224.9</v>
      </c>
      <c r="F5962" s="18" t="s">
        <v>17225</v>
      </c>
      <c r="G5962" s="18">
        <v>6.3</v>
      </c>
      <c r="H5962" s="19">
        <v>123000</v>
      </c>
      <c r="I5962" s="18" t="s">
        <v>8797</v>
      </c>
      <c r="J5962" s="18" t="s">
        <v>17394</v>
      </c>
      <c r="K5962" s="18" t="s">
        <v>9759</v>
      </c>
      <c r="L5962" s="18" t="s">
        <v>26</v>
      </c>
      <c r="M5962" s="20">
        <v>45000000</v>
      </c>
      <c r="N5962" s="20">
        <v>160078586</v>
      </c>
      <c r="O5962" s="21">
        <f t="shared" si="279"/>
        <v>216878368.84926632</v>
      </c>
      <c r="P5962" s="22">
        <f t="shared" si="280"/>
        <v>355.73019111111114</v>
      </c>
      <c r="Q5962" s="20">
        <f t="shared" si="281"/>
        <v>71177672.743441522</v>
      </c>
      <c r="R5962" s="18" t="s">
        <v>65</v>
      </c>
      <c r="S5962" s="18">
        <v>101</v>
      </c>
    </row>
    <row r="5963" spans="1:19" x14ac:dyDescent="0.25">
      <c r="A5963" s="18" t="s">
        <v>17395</v>
      </c>
      <c r="B5963" s="18" t="s">
        <v>20</v>
      </c>
      <c r="C5963" s="18" t="s">
        <v>45</v>
      </c>
      <c r="D5963" s="18">
        <v>2011</v>
      </c>
      <c r="E5963" s="18">
        <f>VLOOKUP(D5963,'cpi roi'!A:C,2,FALSE)</f>
        <v>224.9</v>
      </c>
      <c r="F5963" s="18" t="s">
        <v>17396</v>
      </c>
      <c r="G5963" s="18">
        <v>6.7</v>
      </c>
      <c r="H5963" s="19">
        <v>80000</v>
      </c>
      <c r="I5963" s="18" t="s">
        <v>17397</v>
      </c>
      <c r="J5963" s="18" t="s">
        <v>17398</v>
      </c>
      <c r="K5963" s="18" t="s">
        <v>17399</v>
      </c>
      <c r="L5963" s="18" t="s">
        <v>26</v>
      </c>
      <c r="M5963" s="20">
        <v>0</v>
      </c>
      <c r="N5963" s="20">
        <v>88823111</v>
      </c>
      <c r="O5963" s="21">
        <f t="shared" si="279"/>
        <v>120339715.08092484</v>
      </c>
      <c r="P5963" s="22">
        <f t="shared" si="280"/>
        <v>0</v>
      </c>
      <c r="Q5963" s="20">
        <f t="shared" si="281"/>
        <v>39494491.329479769</v>
      </c>
      <c r="R5963" s="18" t="s">
        <v>15778</v>
      </c>
      <c r="S5963" s="18">
        <v>97</v>
      </c>
    </row>
    <row r="5964" spans="1:19" x14ac:dyDescent="0.25">
      <c r="A5964" s="18" t="s">
        <v>17400</v>
      </c>
      <c r="B5964" s="18" t="s">
        <v>20</v>
      </c>
      <c r="C5964" s="18" t="s">
        <v>45</v>
      </c>
      <c r="D5964" s="18">
        <v>2011</v>
      </c>
      <c r="E5964" s="18">
        <f>VLOOKUP(D5964,'cpi roi'!A:C,2,FALSE)</f>
        <v>224.9</v>
      </c>
      <c r="F5964" s="18" t="s">
        <v>17162</v>
      </c>
      <c r="G5964" s="18">
        <v>3.2</v>
      </c>
      <c r="H5964" s="19">
        <v>12000</v>
      </c>
      <c r="I5964" s="18" t="s">
        <v>11994</v>
      </c>
      <c r="J5964" s="18" t="s">
        <v>8517</v>
      </c>
      <c r="K5964" s="18" t="s">
        <v>17401</v>
      </c>
      <c r="L5964" s="18" t="s">
        <v>34</v>
      </c>
      <c r="M5964" s="20">
        <v>10000000</v>
      </c>
      <c r="N5964" s="20">
        <v>2530394</v>
      </c>
      <c r="O5964" s="21">
        <f t="shared" si="279"/>
        <v>3428239.4477545572</v>
      </c>
      <c r="P5964" s="22">
        <f t="shared" si="280"/>
        <v>25.303940000000004</v>
      </c>
      <c r="Q5964" s="20">
        <f t="shared" si="281"/>
        <v>1125119.6087149845</v>
      </c>
      <c r="R5964" s="18" t="s">
        <v>35</v>
      </c>
      <c r="S5964" s="18">
        <v>97</v>
      </c>
    </row>
    <row r="5965" spans="1:19" x14ac:dyDescent="0.25">
      <c r="A5965" s="18" t="s">
        <v>17402</v>
      </c>
      <c r="B5965" s="18" t="s">
        <v>37</v>
      </c>
      <c r="C5965" s="18" t="s">
        <v>394</v>
      </c>
      <c r="D5965" s="18">
        <v>2011</v>
      </c>
      <c r="E5965" s="18">
        <f>VLOOKUP(D5965,'cpi roi'!A:C,2,FALSE)</f>
        <v>224.9</v>
      </c>
      <c r="F5965" s="18" t="s">
        <v>16891</v>
      </c>
      <c r="G5965" s="18">
        <v>6.5</v>
      </c>
      <c r="H5965" s="19">
        <v>28000</v>
      </c>
      <c r="I5965" s="18" t="s">
        <v>14711</v>
      </c>
      <c r="J5965" s="18" t="s">
        <v>17403</v>
      </c>
      <c r="K5965" s="18" t="s">
        <v>16736</v>
      </c>
      <c r="L5965" s="18" t="s">
        <v>34</v>
      </c>
      <c r="M5965" s="20">
        <v>21000000</v>
      </c>
      <c r="N5965" s="20">
        <v>72526996</v>
      </c>
      <c r="O5965" s="21">
        <f t="shared" si="279"/>
        <v>98261341.401511773</v>
      </c>
      <c r="P5965" s="22">
        <f t="shared" si="280"/>
        <v>345.36664761904763</v>
      </c>
      <c r="Q5965" s="20">
        <f t="shared" si="281"/>
        <v>32248553.134726543</v>
      </c>
      <c r="R5965" s="18" t="s">
        <v>9112</v>
      </c>
      <c r="S5965" s="18">
        <v>99</v>
      </c>
    </row>
    <row r="5966" spans="1:19" x14ac:dyDescent="0.25">
      <c r="A5966" s="18" t="s">
        <v>17404</v>
      </c>
      <c r="B5966" s="18" t="s">
        <v>452</v>
      </c>
      <c r="C5966" s="18" t="s">
        <v>38</v>
      </c>
      <c r="D5966" s="18">
        <v>2011</v>
      </c>
      <c r="E5966" s="18">
        <f>VLOOKUP(D5966,'cpi roi'!A:C,2,FALSE)</f>
        <v>224.9</v>
      </c>
      <c r="F5966" s="18" t="s">
        <v>17405</v>
      </c>
      <c r="G5966" s="18">
        <v>6.4</v>
      </c>
      <c r="H5966" s="19">
        <v>38000</v>
      </c>
      <c r="I5966" s="18" t="s">
        <v>17406</v>
      </c>
      <c r="J5966" s="18" t="s">
        <v>17406</v>
      </c>
      <c r="K5966" s="18" t="s">
        <v>17407</v>
      </c>
      <c r="L5966" s="18" t="s">
        <v>26</v>
      </c>
      <c r="M5966" s="20">
        <v>0</v>
      </c>
      <c r="N5966" s="20">
        <v>450275</v>
      </c>
      <c r="O5966" s="21">
        <f t="shared" si="279"/>
        <v>610043.54157403286</v>
      </c>
      <c r="P5966" s="22">
        <f t="shared" si="280"/>
        <v>0</v>
      </c>
      <c r="Q5966" s="20">
        <f t="shared" si="281"/>
        <v>200211.2049799911</v>
      </c>
      <c r="R5966" s="18" t="s">
        <v>15934</v>
      </c>
      <c r="S5966" s="18">
        <v>95</v>
      </c>
    </row>
    <row r="5967" spans="1:19" x14ac:dyDescent="0.25">
      <c r="A5967" s="18" t="s">
        <v>17408</v>
      </c>
      <c r="B5967" s="18" t="s">
        <v>20</v>
      </c>
      <c r="C5967" s="18" t="s">
        <v>45</v>
      </c>
      <c r="D5967" s="18">
        <v>2011</v>
      </c>
      <c r="E5967" s="18">
        <f>VLOOKUP(D5967,'cpi roi'!A:C,2,FALSE)</f>
        <v>224.9</v>
      </c>
      <c r="F5967" s="18" t="s">
        <v>17409</v>
      </c>
      <c r="G5967" s="18">
        <v>7.2</v>
      </c>
      <c r="H5967" s="19">
        <v>122000</v>
      </c>
      <c r="I5967" s="18" t="s">
        <v>3489</v>
      </c>
      <c r="J5967" s="18" t="s">
        <v>17410</v>
      </c>
      <c r="K5967" s="18" t="s">
        <v>4364</v>
      </c>
      <c r="L5967" s="18" t="s">
        <v>457</v>
      </c>
      <c r="M5967" s="20">
        <v>25000000</v>
      </c>
      <c r="N5967" s="20">
        <v>30722632</v>
      </c>
      <c r="O5967" s="21">
        <f t="shared" si="279"/>
        <v>41623770.433081366</v>
      </c>
      <c r="P5967" s="22">
        <f t="shared" si="280"/>
        <v>122.890528</v>
      </c>
      <c r="Q5967" s="20">
        <f t="shared" si="281"/>
        <v>13660574.477545574</v>
      </c>
      <c r="R5967" s="18" t="s">
        <v>17411</v>
      </c>
      <c r="S5967" s="18">
        <v>80</v>
      </c>
    </row>
    <row r="5968" spans="1:19" x14ac:dyDescent="0.25">
      <c r="A5968" s="18" t="s">
        <v>17412</v>
      </c>
      <c r="B5968" s="18" t="s">
        <v>20</v>
      </c>
      <c r="C5968" s="18" t="s">
        <v>38</v>
      </c>
      <c r="D5968" s="18">
        <v>2011</v>
      </c>
      <c r="E5968" s="18">
        <f>VLOOKUP(D5968,'cpi roi'!A:C,2,FALSE)</f>
        <v>224.9</v>
      </c>
      <c r="F5968" s="18" t="s">
        <v>17413</v>
      </c>
      <c r="G5968" s="18">
        <v>6.7</v>
      </c>
      <c r="H5968" s="19">
        <v>102000</v>
      </c>
      <c r="I5968" s="18" t="s">
        <v>17414</v>
      </c>
      <c r="J5968" s="18" t="s">
        <v>17414</v>
      </c>
      <c r="K5968" s="18" t="s">
        <v>17415</v>
      </c>
      <c r="L5968" s="18" t="s">
        <v>26</v>
      </c>
      <c r="M5968" s="20">
        <v>13000000</v>
      </c>
      <c r="N5968" s="20">
        <v>6206022</v>
      </c>
      <c r="O5968" s="21">
        <f t="shared" si="279"/>
        <v>8408069.8239217419</v>
      </c>
      <c r="P5968" s="22">
        <f t="shared" si="280"/>
        <v>47.738630769230767</v>
      </c>
      <c r="Q5968" s="20">
        <f t="shared" si="281"/>
        <v>2759458.4259670964</v>
      </c>
      <c r="R5968" s="18" t="s">
        <v>10878</v>
      </c>
      <c r="S5968" s="18">
        <v>88</v>
      </c>
    </row>
    <row r="5969" spans="1:19" x14ac:dyDescent="0.25">
      <c r="A5969" s="18" t="s">
        <v>17416</v>
      </c>
      <c r="B5969" s="18" t="s">
        <v>20</v>
      </c>
      <c r="C5969" s="18" t="s">
        <v>45</v>
      </c>
      <c r="D5969" s="18">
        <v>2011</v>
      </c>
      <c r="E5969" s="18">
        <f>VLOOKUP(D5969,'cpi roi'!A:C,2,FALSE)</f>
        <v>224.9</v>
      </c>
      <c r="F5969" s="18" t="s">
        <v>17417</v>
      </c>
      <c r="G5969" s="18">
        <v>7.3</v>
      </c>
      <c r="H5969" s="19">
        <v>83000</v>
      </c>
      <c r="I5969" s="18" t="s">
        <v>17418</v>
      </c>
      <c r="J5969" s="18" t="s">
        <v>17418</v>
      </c>
      <c r="K5969" s="18" t="s">
        <v>10590</v>
      </c>
      <c r="L5969" s="18" t="s">
        <v>3160</v>
      </c>
      <c r="M5969" s="20">
        <v>6000000</v>
      </c>
      <c r="N5969" s="20">
        <v>19561904</v>
      </c>
      <c r="O5969" s="21">
        <f t="shared" si="279"/>
        <v>26502944.192085367</v>
      </c>
      <c r="P5969" s="22">
        <f t="shared" si="280"/>
        <v>326.03173333333336</v>
      </c>
      <c r="Q5969" s="20">
        <f t="shared" si="281"/>
        <v>8698045.3534904402</v>
      </c>
      <c r="R5969" s="18" t="s">
        <v>17419</v>
      </c>
      <c r="S5969" s="18">
        <v>96</v>
      </c>
    </row>
    <row r="5970" spans="1:19" x14ac:dyDescent="0.25">
      <c r="A5970" s="18" t="s">
        <v>17420</v>
      </c>
      <c r="B5970" s="18" t="s">
        <v>20</v>
      </c>
      <c r="C5970" s="18" t="s">
        <v>45</v>
      </c>
      <c r="D5970" s="18">
        <v>2011</v>
      </c>
      <c r="E5970" s="18">
        <f>VLOOKUP(D5970,'cpi roi'!A:C,2,FALSE)</f>
        <v>224.9</v>
      </c>
      <c r="F5970" s="18" t="s">
        <v>17224</v>
      </c>
      <c r="G5970" s="18">
        <v>6.3</v>
      </c>
      <c r="H5970" s="19">
        <v>82000</v>
      </c>
      <c r="I5970" s="18" t="s">
        <v>14273</v>
      </c>
      <c r="J5970" s="18" t="s">
        <v>15060</v>
      </c>
      <c r="K5970" s="18" t="s">
        <v>11000</v>
      </c>
      <c r="L5970" s="18" t="s">
        <v>34</v>
      </c>
      <c r="M5970" s="20">
        <v>12000000</v>
      </c>
      <c r="N5970" s="20">
        <v>22939027</v>
      </c>
      <c r="O5970" s="21">
        <f t="shared" si="279"/>
        <v>31078352.720764782</v>
      </c>
      <c r="P5970" s="22">
        <f t="shared" si="280"/>
        <v>191.15855833333333</v>
      </c>
      <c r="Q5970" s="20">
        <f t="shared" si="281"/>
        <v>10199656.291685194</v>
      </c>
      <c r="R5970" s="18" t="s">
        <v>48</v>
      </c>
      <c r="S5970" s="18">
        <v>94</v>
      </c>
    </row>
    <row r="5971" spans="1:19" x14ac:dyDescent="0.25">
      <c r="A5971" s="18" t="s">
        <v>17421</v>
      </c>
      <c r="B5971" s="18" t="s">
        <v>20</v>
      </c>
      <c r="C5971" s="18" t="s">
        <v>67</v>
      </c>
      <c r="D5971" s="18">
        <v>2011</v>
      </c>
      <c r="E5971" s="18">
        <f>VLOOKUP(D5971,'cpi roi'!A:C,2,FALSE)</f>
        <v>224.9</v>
      </c>
      <c r="F5971" s="18" t="s">
        <v>17422</v>
      </c>
      <c r="G5971" s="18">
        <v>7.1</v>
      </c>
      <c r="H5971" s="19">
        <v>61000</v>
      </c>
      <c r="I5971" s="18" t="s">
        <v>8059</v>
      </c>
      <c r="J5971" s="18" t="s">
        <v>5272</v>
      </c>
      <c r="K5971" s="18" t="s">
        <v>17423</v>
      </c>
      <c r="L5971" s="18" t="s">
        <v>6945</v>
      </c>
      <c r="M5971" s="20">
        <v>19100000</v>
      </c>
      <c r="N5971" s="20">
        <v>5728213</v>
      </c>
      <c r="O5971" s="21">
        <f t="shared" si="279"/>
        <v>7760722.5482436633</v>
      </c>
      <c r="P5971" s="22">
        <f t="shared" si="280"/>
        <v>29.990643979057591</v>
      </c>
      <c r="Q5971" s="20">
        <f t="shared" si="281"/>
        <v>2547004.4464206314</v>
      </c>
      <c r="R5971" s="18" t="s">
        <v>17424</v>
      </c>
      <c r="S5971" s="18">
        <v>109</v>
      </c>
    </row>
    <row r="5972" spans="1:19" x14ac:dyDescent="0.25">
      <c r="A5972" s="18" t="s">
        <v>17425</v>
      </c>
      <c r="B5972" s="18" t="s">
        <v>2004</v>
      </c>
      <c r="C5972" s="18" t="s">
        <v>21</v>
      </c>
      <c r="D5972" s="18">
        <v>2011</v>
      </c>
      <c r="E5972" s="18">
        <f>VLOOKUP(D5972,'cpi roi'!A:C,2,FALSE)</f>
        <v>224.9</v>
      </c>
      <c r="F5972" s="18" t="s">
        <v>17426</v>
      </c>
      <c r="G5972" s="18">
        <v>6.9</v>
      </c>
      <c r="H5972" s="19">
        <v>93000</v>
      </c>
      <c r="I5972" s="18" t="s">
        <v>17427</v>
      </c>
      <c r="J5972" s="18" t="s">
        <v>17427</v>
      </c>
      <c r="K5972" s="18" t="s">
        <v>17428</v>
      </c>
      <c r="L5972" s="18" t="s">
        <v>34</v>
      </c>
      <c r="M5972" s="20">
        <v>100000</v>
      </c>
      <c r="N5972" s="20">
        <v>1938783</v>
      </c>
      <c r="O5972" s="21">
        <f t="shared" si="279"/>
        <v>2626710.4495331254</v>
      </c>
      <c r="P5972" s="22">
        <f t="shared" si="280"/>
        <v>1938.7830000000001</v>
      </c>
      <c r="Q5972" s="20">
        <f t="shared" si="281"/>
        <v>862064.47309915512</v>
      </c>
      <c r="R5972" s="18" t="s">
        <v>17429</v>
      </c>
      <c r="S5972" s="18">
        <v>92</v>
      </c>
    </row>
    <row r="5973" spans="1:19" x14ac:dyDescent="0.25">
      <c r="A5973" s="18" t="s">
        <v>17430</v>
      </c>
      <c r="B5973" s="18" t="s">
        <v>20</v>
      </c>
      <c r="C5973" s="18" t="s">
        <v>21</v>
      </c>
      <c r="D5973" s="18">
        <v>2011</v>
      </c>
      <c r="E5973" s="18">
        <f>VLOOKUP(D5973,'cpi roi'!A:C,2,FALSE)</f>
        <v>224.9</v>
      </c>
      <c r="F5973" s="18" t="s">
        <v>17431</v>
      </c>
      <c r="G5973" s="18">
        <v>7.1</v>
      </c>
      <c r="H5973" s="19">
        <v>58000</v>
      </c>
      <c r="I5973" s="18" t="s">
        <v>13231</v>
      </c>
      <c r="J5973" s="18" t="s">
        <v>17432</v>
      </c>
      <c r="K5973" s="18" t="s">
        <v>9007</v>
      </c>
      <c r="L5973" s="18" t="s">
        <v>26</v>
      </c>
      <c r="M5973" s="20">
        <v>0</v>
      </c>
      <c r="N5973" s="20">
        <v>933352</v>
      </c>
      <c r="O5973" s="21">
        <f t="shared" si="279"/>
        <v>1264528.0320142284</v>
      </c>
      <c r="P5973" s="22">
        <f t="shared" si="280"/>
        <v>0</v>
      </c>
      <c r="Q5973" s="20">
        <f t="shared" si="281"/>
        <v>415007.55891507334</v>
      </c>
      <c r="R5973" s="18" t="s">
        <v>6567</v>
      </c>
      <c r="S5973" s="18">
        <v>92</v>
      </c>
    </row>
    <row r="5974" spans="1:19" x14ac:dyDescent="0.25">
      <c r="A5974" s="18" t="s">
        <v>17433</v>
      </c>
      <c r="B5974" s="18" t="s">
        <v>2004</v>
      </c>
      <c r="C5974" s="18" t="s">
        <v>21</v>
      </c>
      <c r="D5974" s="18">
        <v>2011</v>
      </c>
      <c r="E5974" s="18">
        <f>VLOOKUP(D5974,'cpi roi'!A:C,2,FALSE)</f>
        <v>224.9</v>
      </c>
      <c r="F5974" s="18" t="s">
        <v>17434</v>
      </c>
      <c r="G5974" s="18">
        <v>6.7</v>
      </c>
      <c r="H5974" s="19">
        <v>60000</v>
      </c>
      <c r="I5974" s="18" t="s">
        <v>17435</v>
      </c>
      <c r="J5974" s="18" t="s">
        <v>17435</v>
      </c>
      <c r="K5974" s="18" t="s">
        <v>17436</v>
      </c>
      <c r="L5974" s="18" t="s">
        <v>34</v>
      </c>
      <c r="M5974" s="20">
        <v>250000</v>
      </c>
      <c r="N5974" s="20">
        <v>3852409</v>
      </c>
      <c r="O5974" s="21">
        <f t="shared" si="279"/>
        <v>5219337.5824811021</v>
      </c>
      <c r="P5974" s="22">
        <f t="shared" si="280"/>
        <v>1540.9636</v>
      </c>
      <c r="Q5974" s="20">
        <f t="shared" si="281"/>
        <v>1712943.0858159182</v>
      </c>
      <c r="R5974" s="18" t="s">
        <v>15018</v>
      </c>
      <c r="S5974" s="18">
        <v>86</v>
      </c>
    </row>
    <row r="5975" spans="1:19" x14ac:dyDescent="0.25">
      <c r="A5975" s="18" t="s">
        <v>17437</v>
      </c>
      <c r="B5975" s="18" t="s">
        <v>20</v>
      </c>
      <c r="C5975" s="18" t="s">
        <v>45</v>
      </c>
      <c r="D5975" s="18">
        <v>2011</v>
      </c>
      <c r="E5975" s="18">
        <f>VLOOKUP(D5975,'cpi roi'!A:C,2,FALSE)</f>
        <v>224.9</v>
      </c>
      <c r="F5975" s="18" t="s">
        <v>17292</v>
      </c>
      <c r="G5975" s="18">
        <v>6.1</v>
      </c>
      <c r="H5975" s="19">
        <v>74000</v>
      </c>
      <c r="I5975" s="18" t="s">
        <v>17438</v>
      </c>
      <c r="J5975" s="18" t="s">
        <v>17439</v>
      </c>
      <c r="K5975" s="18" t="s">
        <v>11255</v>
      </c>
      <c r="L5975" s="18" t="s">
        <v>34</v>
      </c>
      <c r="M5975" s="20">
        <v>20000000</v>
      </c>
      <c r="N5975" s="20">
        <v>30426096</v>
      </c>
      <c r="O5975" s="21">
        <f t="shared" si="279"/>
        <v>41222016.234771006</v>
      </c>
      <c r="P5975" s="22">
        <f t="shared" si="280"/>
        <v>152.13048000000001</v>
      </c>
      <c r="Q5975" s="20">
        <f t="shared" si="281"/>
        <v>13528722.098710537</v>
      </c>
      <c r="R5975" s="18" t="s">
        <v>8628</v>
      </c>
      <c r="S5975" s="18">
        <v>106</v>
      </c>
    </row>
    <row r="5976" spans="1:19" x14ac:dyDescent="0.25">
      <c r="A5976" s="18" t="s">
        <v>17440</v>
      </c>
      <c r="B5976" s="18" t="s">
        <v>452</v>
      </c>
      <c r="C5976" s="18" t="s">
        <v>21</v>
      </c>
      <c r="D5976" s="18">
        <v>2011</v>
      </c>
      <c r="E5976" s="18">
        <f>VLOOKUP(D5976,'cpi roi'!A:C,2,FALSE)</f>
        <v>224.9</v>
      </c>
      <c r="F5976" s="18" t="s">
        <v>17441</v>
      </c>
      <c r="G5976" s="18">
        <v>7.7</v>
      </c>
      <c r="H5976" s="19">
        <v>79000</v>
      </c>
      <c r="I5976" s="18" t="s">
        <v>10078</v>
      </c>
      <c r="J5976" s="18" t="s">
        <v>17442</v>
      </c>
      <c r="K5976" s="18" t="s">
        <v>11167</v>
      </c>
      <c r="L5976" s="18" t="s">
        <v>34</v>
      </c>
      <c r="M5976" s="20">
        <v>0</v>
      </c>
      <c r="N5976" s="20">
        <v>1688710</v>
      </c>
      <c r="O5976" s="21">
        <f t="shared" si="279"/>
        <v>2287905.4557581143</v>
      </c>
      <c r="P5976" s="22">
        <f t="shared" si="280"/>
        <v>0</v>
      </c>
      <c r="Q5976" s="20">
        <f t="shared" si="281"/>
        <v>750871.49844375276</v>
      </c>
      <c r="R5976" s="18" t="s">
        <v>17443</v>
      </c>
      <c r="S5976" s="18">
        <v>98</v>
      </c>
    </row>
    <row r="5977" spans="1:19" x14ac:dyDescent="0.25">
      <c r="A5977" s="18" t="s">
        <v>17444</v>
      </c>
      <c r="B5977" s="18" t="s">
        <v>341</v>
      </c>
      <c r="C5977" s="18" t="s">
        <v>394</v>
      </c>
      <c r="D5977" s="18">
        <v>2011</v>
      </c>
      <c r="E5977" s="18">
        <f>VLOOKUP(D5977,'cpi roi'!A:C,2,FALSE)</f>
        <v>224.9</v>
      </c>
      <c r="F5977" s="18" t="s">
        <v>16984</v>
      </c>
      <c r="G5977" s="18">
        <v>5.9</v>
      </c>
      <c r="H5977" s="19">
        <v>53000</v>
      </c>
      <c r="I5977" s="18" t="s">
        <v>12498</v>
      </c>
      <c r="J5977" s="18" t="s">
        <v>17445</v>
      </c>
      <c r="K5977" s="18" t="s">
        <v>14547</v>
      </c>
      <c r="L5977" s="18" t="s">
        <v>26</v>
      </c>
      <c r="M5977" s="20">
        <v>36000000</v>
      </c>
      <c r="N5977" s="20">
        <v>193967670</v>
      </c>
      <c r="O5977" s="21">
        <f t="shared" si="279"/>
        <v>262792125.6069364</v>
      </c>
      <c r="P5977" s="22">
        <f t="shared" si="280"/>
        <v>538.79908333333333</v>
      </c>
      <c r="Q5977" s="20">
        <f t="shared" si="281"/>
        <v>86246184.971098259</v>
      </c>
      <c r="R5977" s="18" t="s">
        <v>2097</v>
      </c>
      <c r="S5977" s="18">
        <v>84</v>
      </c>
    </row>
    <row r="5978" spans="1:19" x14ac:dyDescent="0.25">
      <c r="A5978" s="18" t="s">
        <v>17446</v>
      </c>
      <c r="B5978" s="18" t="s">
        <v>37</v>
      </c>
      <c r="C5978" s="18" t="s">
        <v>394</v>
      </c>
      <c r="D5978" s="18">
        <v>2011</v>
      </c>
      <c r="E5978" s="18">
        <f>VLOOKUP(D5978,'cpi roi'!A:C,2,FALSE)</f>
        <v>224.9</v>
      </c>
      <c r="F5978" s="18" t="s">
        <v>17181</v>
      </c>
      <c r="G5978" s="18">
        <v>6.6</v>
      </c>
      <c r="H5978" s="19">
        <v>148000</v>
      </c>
      <c r="I5978" s="18" t="s">
        <v>9252</v>
      </c>
      <c r="J5978" s="18" t="s">
        <v>17447</v>
      </c>
      <c r="K5978" s="18" t="s">
        <v>8153</v>
      </c>
      <c r="L5978" s="18" t="s">
        <v>34</v>
      </c>
      <c r="M5978" s="20">
        <v>130000000</v>
      </c>
      <c r="N5978" s="20">
        <v>554987477</v>
      </c>
      <c r="O5978" s="21">
        <f t="shared" si="279"/>
        <v>751910556.87816799</v>
      </c>
      <c r="P5978" s="22">
        <f t="shared" si="280"/>
        <v>426.91344384615383</v>
      </c>
      <c r="Q5978" s="20">
        <f t="shared" si="281"/>
        <v>246770776.7896843</v>
      </c>
      <c r="R5978" s="18" t="s">
        <v>10176</v>
      </c>
      <c r="S5978" s="18">
        <v>90</v>
      </c>
    </row>
    <row r="5979" spans="1:19" x14ac:dyDescent="0.25">
      <c r="A5979" s="18" t="s">
        <v>17448</v>
      </c>
      <c r="B5979" s="18" t="s">
        <v>2004</v>
      </c>
      <c r="C5979" s="18" t="s">
        <v>21</v>
      </c>
      <c r="D5979" s="18">
        <v>2011</v>
      </c>
      <c r="E5979" s="18">
        <f>VLOOKUP(D5979,'cpi roi'!A:C,2,FALSE)</f>
        <v>224.9</v>
      </c>
      <c r="F5979" s="18" t="s">
        <v>17208</v>
      </c>
      <c r="G5979" s="18">
        <v>5.6</v>
      </c>
      <c r="H5979" s="19">
        <v>76000</v>
      </c>
      <c r="I5979" s="18" t="s">
        <v>17449</v>
      </c>
      <c r="J5979" s="18" t="s">
        <v>17449</v>
      </c>
      <c r="K5979" s="18" t="s">
        <v>14915</v>
      </c>
      <c r="L5979" s="18" t="s">
        <v>34</v>
      </c>
      <c r="M5979" s="20">
        <v>17000000</v>
      </c>
      <c r="N5979" s="20">
        <v>43202283</v>
      </c>
      <c r="O5979" s="21">
        <f t="shared" si="279"/>
        <v>58531505.691863045</v>
      </c>
      <c r="P5979" s="22">
        <f t="shared" si="280"/>
        <v>254.13107647058823</v>
      </c>
      <c r="Q5979" s="20">
        <f t="shared" si="281"/>
        <v>19209552.245442417</v>
      </c>
      <c r="R5979" s="18" t="s">
        <v>16788</v>
      </c>
      <c r="S5979" s="18">
        <v>86</v>
      </c>
    </row>
    <row r="5980" spans="1:19" x14ac:dyDescent="0.25">
      <c r="A5980" s="18" t="s">
        <v>17450</v>
      </c>
      <c r="B5980" s="18" t="s">
        <v>2004</v>
      </c>
      <c r="C5980" s="18" t="s">
        <v>21</v>
      </c>
      <c r="D5980" s="18">
        <v>2011</v>
      </c>
      <c r="E5980" s="18">
        <f>VLOOKUP(D5980,'cpi roi'!A:C,2,FALSE)</f>
        <v>224.9</v>
      </c>
      <c r="F5980" s="18" t="s">
        <v>17146</v>
      </c>
      <c r="G5980" s="18">
        <v>6.6</v>
      </c>
      <c r="H5980" s="19">
        <v>57000</v>
      </c>
      <c r="I5980" s="18" t="s">
        <v>17451</v>
      </c>
      <c r="J5980" s="18" t="s">
        <v>17451</v>
      </c>
      <c r="K5980" s="18" t="s">
        <v>14846</v>
      </c>
      <c r="L5980" s="18" t="s">
        <v>34</v>
      </c>
      <c r="M5980" s="20">
        <v>0</v>
      </c>
      <c r="N5980" s="20">
        <v>1892130</v>
      </c>
      <c r="O5980" s="21">
        <f t="shared" si="279"/>
        <v>2563503.8283681632</v>
      </c>
      <c r="P5980" s="22">
        <f t="shared" si="280"/>
        <v>0</v>
      </c>
      <c r="Q5980" s="20">
        <f t="shared" si="281"/>
        <v>841320.58692752325</v>
      </c>
      <c r="R5980" s="18" t="s">
        <v>17452</v>
      </c>
      <c r="S5980" s="18">
        <v>83</v>
      </c>
    </row>
    <row r="5981" spans="1:19" x14ac:dyDescent="0.25">
      <c r="A5981" s="18" t="s">
        <v>17453</v>
      </c>
      <c r="B5981" s="18" t="s">
        <v>20</v>
      </c>
      <c r="C5981" s="18" t="s">
        <v>67</v>
      </c>
      <c r="D5981" s="18">
        <v>2011</v>
      </c>
      <c r="E5981" s="18">
        <f>VLOOKUP(D5981,'cpi roi'!A:C,2,FALSE)</f>
        <v>224.9</v>
      </c>
      <c r="F5981" s="18" t="s">
        <v>17234</v>
      </c>
      <c r="G5981" s="18">
        <v>6.9</v>
      </c>
      <c r="H5981" s="19">
        <v>85000</v>
      </c>
      <c r="I5981" s="18" t="s">
        <v>17454</v>
      </c>
      <c r="J5981" s="18" t="s">
        <v>17455</v>
      </c>
      <c r="K5981" s="18" t="s">
        <v>15949</v>
      </c>
      <c r="L5981" s="18" t="s">
        <v>26</v>
      </c>
      <c r="M5981" s="20">
        <v>0</v>
      </c>
      <c r="N5981" s="20">
        <v>35057696</v>
      </c>
      <c r="O5981" s="21">
        <f t="shared" si="279"/>
        <v>47497020.770120047</v>
      </c>
      <c r="P5981" s="22">
        <f t="shared" si="280"/>
        <v>0</v>
      </c>
      <c r="Q5981" s="20">
        <f t="shared" si="281"/>
        <v>15588126.278345931</v>
      </c>
      <c r="R5981" s="18" t="s">
        <v>13871</v>
      </c>
      <c r="S5981" s="18">
        <v>99</v>
      </c>
    </row>
    <row r="5982" spans="1:19" x14ac:dyDescent="0.25">
      <c r="A5982" s="18" t="s">
        <v>17456</v>
      </c>
      <c r="B5982" s="18" t="s">
        <v>20</v>
      </c>
      <c r="C5982" s="18" t="s">
        <v>29</v>
      </c>
      <c r="D5982" s="18">
        <v>2011</v>
      </c>
      <c r="E5982" s="18">
        <f>VLOOKUP(D5982,'cpi roi'!A:C,2,FALSE)</f>
        <v>224.9</v>
      </c>
      <c r="F5982" s="18" t="s">
        <v>17457</v>
      </c>
      <c r="G5982" s="18">
        <v>6.7</v>
      </c>
      <c r="H5982" s="19">
        <v>33000</v>
      </c>
      <c r="I5982" s="18" t="s">
        <v>17458</v>
      </c>
      <c r="J5982" s="18" t="s">
        <v>17458</v>
      </c>
      <c r="K5982" s="18" t="s">
        <v>992</v>
      </c>
      <c r="L5982" s="18" t="s">
        <v>310</v>
      </c>
      <c r="M5982" s="20">
        <v>0</v>
      </c>
      <c r="N5982" s="20">
        <v>11928909</v>
      </c>
      <c r="O5982" s="21">
        <f t="shared" si="279"/>
        <v>16161576.577590039</v>
      </c>
      <c r="P5982" s="22">
        <f t="shared" si="280"/>
        <v>0</v>
      </c>
      <c r="Q5982" s="20">
        <f t="shared" si="281"/>
        <v>5304094.7087594485</v>
      </c>
      <c r="R5982" s="18" t="s">
        <v>17459</v>
      </c>
      <c r="S5982" s="18">
        <v>118</v>
      </c>
    </row>
    <row r="5983" spans="1:19" x14ac:dyDescent="0.25">
      <c r="A5983" s="18" t="s">
        <v>17460</v>
      </c>
      <c r="B5983" s="18" t="s">
        <v>20</v>
      </c>
      <c r="C5983" s="18" t="s">
        <v>45</v>
      </c>
      <c r="D5983" s="18">
        <v>2011</v>
      </c>
      <c r="E5983" s="18">
        <f>VLOOKUP(D5983,'cpi roi'!A:C,2,FALSE)</f>
        <v>224.9</v>
      </c>
      <c r="F5983" s="18" t="s">
        <v>17461</v>
      </c>
      <c r="G5983" s="18">
        <v>6.2</v>
      </c>
      <c r="H5983" s="19">
        <v>21000</v>
      </c>
      <c r="I5983" s="18" t="s">
        <v>16598</v>
      </c>
      <c r="J5983" s="18" t="s">
        <v>17462</v>
      </c>
      <c r="K5983" s="18" t="s">
        <v>13546</v>
      </c>
      <c r="L5983" s="18" t="s">
        <v>34</v>
      </c>
      <c r="M5983" s="20">
        <v>0</v>
      </c>
      <c r="N5983" s="20">
        <v>175706</v>
      </c>
      <c r="O5983" s="21">
        <f t="shared" si="279"/>
        <v>238050.77012005332</v>
      </c>
      <c r="P5983" s="22">
        <f t="shared" si="280"/>
        <v>0</v>
      </c>
      <c r="Q5983" s="20">
        <f t="shared" si="281"/>
        <v>78126.278345931525</v>
      </c>
      <c r="R5983" s="18" t="s">
        <v>17463</v>
      </c>
      <c r="S5983" s="18">
        <v>90</v>
      </c>
    </row>
    <row r="5984" spans="1:19" x14ac:dyDescent="0.25">
      <c r="A5984" s="18" t="s">
        <v>17464</v>
      </c>
      <c r="B5984" s="18" t="s">
        <v>2004</v>
      </c>
      <c r="C5984" s="18" t="s">
        <v>67</v>
      </c>
      <c r="D5984" s="18">
        <v>2011</v>
      </c>
      <c r="E5984" s="18">
        <f>VLOOKUP(D5984,'cpi roi'!A:C,2,FALSE)</f>
        <v>224.9</v>
      </c>
      <c r="F5984" s="18" t="s">
        <v>17465</v>
      </c>
      <c r="G5984" s="18">
        <v>6.8</v>
      </c>
      <c r="H5984" s="19">
        <v>58000</v>
      </c>
      <c r="I5984" s="18" t="s">
        <v>5754</v>
      </c>
      <c r="J5984" s="18" t="s">
        <v>17466</v>
      </c>
      <c r="K5984" s="18" t="s">
        <v>11920</v>
      </c>
      <c r="L5984" s="18" t="s">
        <v>34</v>
      </c>
      <c r="M5984" s="20">
        <v>5000000</v>
      </c>
      <c r="N5984" s="20">
        <v>10173061</v>
      </c>
      <c r="O5984" s="21">
        <f t="shared" si="279"/>
        <v>13782710.923521563</v>
      </c>
      <c r="P5984" s="22">
        <f t="shared" si="280"/>
        <v>203.46122000000003</v>
      </c>
      <c r="Q5984" s="20">
        <f t="shared" si="281"/>
        <v>4523370.8314806577</v>
      </c>
      <c r="R5984" s="18" t="s">
        <v>17467</v>
      </c>
      <c r="S5984" s="18">
        <v>104</v>
      </c>
    </row>
    <row r="5985" spans="1:19" x14ac:dyDescent="0.25">
      <c r="A5985" s="18" t="s">
        <v>17468</v>
      </c>
      <c r="B5985" s="18" t="s">
        <v>2004</v>
      </c>
      <c r="C5985" s="18" t="s">
        <v>38</v>
      </c>
      <c r="D5985" s="18">
        <v>2011</v>
      </c>
      <c r="E5985" s="18">
        <f>VLOOKUP(D5985,'cpi roi'!A:C,2,FALSE)</f>
        <v>224.9</v>
      </c>
      <c r="F5985" s="18" t="s">
        <v>16397</v>
      </c>
      <c r="G5985" s="18">
        <v>5.4</v>
      </c>
      <c r="H5985" s="19">
        <v>91000</v>
      </c>
      <c r="I5985" s="18" t="s">
        <v>7485</v>
      </c>
      <c r="J5985" s="18" t="s">
        <v>17469</v>
      </c>
      <c r="K5985" s="18" t="s">
        <v>1540</v>
      </c>
      <c r="L5985" s="18" t="s">
        <v>34</v>
      </c>
      <c r="M5985" s="20">
        <v>40000000</v>
      </c>
      <c r="N5985" s="20">
        <v>91627228</v>
      </c>
      <c r="O5985" s="21">
        <f t="shared" si="279"/>
        <v>124138801.11871941</v>
      </c>
      <c r="P5985" s="22">
        <f t="shared" si="280"/>
        <v>229.06806999999998</v>
      </c>
      <c r="Q5985" s="20">
        <f t="shared" si="281"/>
        <v>40741319.697643392</v>
      </c>
      <c r="R5985" s="18" t="s">
        <v>8881</v>
      </c>
      <c r="S5985" s="18">
        <v>95</v>
      </c>
    </row>
    <row r="5986" spans="1:19" x14ac:dyDescent="0.25">
      <c r="A5986" s="18" t="s">
        <v>17470</v>
      </c>
      <c r="B5986" s="18" t="s">
        <v>20</v>
      </c>
      <c r="C5986" s="18" t="s">
        <v>21</v>
      </c>
      <c r="D5986" s="18">
        <v>2011</v>
      </c>
      <c r="E5986" s="18">
        <f>VLOOKUP(D5986,'cpi roi'!A:C,2,FALSE)</f>
        <v>224.9</v>
      </c>
      <c r="F5986" s="18" t="s">
        <v>17471</v>
      </c>
      <c r="G5986" s="18">
        <v>5.3</v>
      </c>
      <c r="H5986" s="19">
        <v>22000</v>
      </c>
      <c r="I5986" s="18" t="s">
        <v>13058</v>
      </c>
      <c r="J5986" s="18" t="s">
        <v>17472</v>
      </c>
      <c r="K5986" s="18" t="s">
        <v>17288</v>
      </c>
      <c r="L5986" s="18" t="s">
        <v>34</v>
      </c>
      <c r="M5986" s="20">
        <v>2000000</v>
      </c>
      <c r="N5986" s="20">
        <v>16527747</v>
      </c>
      <c r="O5986" s="21">
        <f t="shared" si="279"/>
        <v>22392194.357047573</v>
      </c>
      <c r="P5986" s="22">
        <f t="shared" si="280"/>
        <v>826.38735000000008</v>
      </c>
      <c r="Q5986" s="20">
        <f t="shared" si="281"/>
        <v>7348931.5251222765</v>
      </c>
      <c r="R5986" s="18" t="s">
        <v>17473</v>
      </c>
      <c r="S5986" s="18">
        <v>86</v>
      </c>
    </row>
    <row r="5987" spans="1:19" x14ac:dyDescent="0.25">
      <c r="A5987" s="18" t="s">
        <v>17474</v>
      </c>
      <c r="B5987" s="18" t="s">
        <v>341</v>
      </c>
      <c r="C5987" s="18" t="s">
        <v>394</v>
      </c>
      <c r="D5987" s="18">
        <v>2011</v>
      </c>
      <c r="E5987" s="18">
        <f>VLOOKUP(D5987,'cpi roi'!A:C,2,FALSE)</f>
        <v>224.9</v>
      </c>
      <c r="F5987" s="18" t="s">
        <v>17123</v>
      </c>
      <c r="G5987" s="18">
        <v>7.2</v>
      </c>
      <c r="H5987" s="19">
        <v>23000</v>
      </c>
      <c r="I5987" s="18" t="s">
        <v>15167</v>
      </c>
      <c r="J5987" s="18" t="s">
        <v>15167</v>
      </c>
      <c r="K5987" s="18" t="s">
        <v>11750</v>
      </c>
      <c r="L5987" s="18" t="s">
        <v>34</v>
      </c>
      <c r="M5987" s="20">
        <v>30000000</v>
      </c>
      <c r="N5987" s="20">
        <v>49871429</v>
      </c>
      <c r="O5987" s="21">
        <f t="shared" si="279"/>
        <v>67567027.195642501</v>
      </c>
      <c r="P5987" s="22">
        <f t="shared" si="280"/>
        <v>166.23809666666668</v>
      </c>
      <c r="Q5987" s="20">
        <f t="shared" si="281"/>
        <v>22174935.08225878</v>
      </c>
      <c r="R5987" s="18" t="s">
        <v>1729</v>
      </c>
      <c r="S5987" s="18">
        <v>63</v>
      </c>
    </row>
    <row r="5988" spans="1:19" x14ac:dyDescent="0.25">
      <c r="A5988" s="18" t="s">
        <v>17475</v>
      </c>
      <c r="B5988" s="18" t="s">
        <v>452</v>
      </c>
      <c r="C5988" s="18" t="s">
        <v>38</v>
      </c>
      <c r="D5988" s="18">
        <v>2011</v>
      </c>
      <c r="E5988" s="18">
        <f>VLOOKUP(D5988,'cpi roi'!A:C,2,FALSE)</f>
        <v>224.9</v>
      </c>
      <c r="F5988" s="18" t="s">
        <v>17476</v>
      </c>
      <c r="G5988" s="18">
        <v>6.1</v>
      </c>
      <c r="H5988" s="19">
        <v>45000</v>
      </c>
      <c r="I5988" s="18" t="s">
        <v>17477</v>
      </c>
      <c r="J5988" s="18" t="s">
        <v>17478</v>
      </c>
      <c r="K5988" s="18" t="s">
        <v>1766</v>
      </c>
      <c r="L5988" s="18" t="s">
        <v>199</v>
      </c>
      <c r="M5988" s="20">
        <v>3000000</v>
      </c>
      <c r="N5988" s="20">
        <v>748453</v>
      </c>
      <c r="O5988" s="21">
        <f t="shared" si="279"/>
        <v>1014022.3614939973</v>
      </c>
      <c r="P5988" s="22">
        <f t="shared" si="280"/>
        <v>24.948433333333334</v>
      </c>
      <c r="Q5988" s="20">
        <f t="shared" si="281"/>
        <v>332793.68608270341</v>
      </c>
      <c r="R5988" s="18" t="s">
        <v>10363</v>
      </c>
      <c r="S5988" s="18">
        <v>86</v>
      </c>
    </row>
    <row r="5989" spans="1:19" x14ac:dyDescent="0.25">
      <c r="A5989" s="18" t="s">
        <v>17479</v>
      </c>
      <c r="B5989" s="18" t="s">
        <v>2004</v>
      </c>
      <c r="C5989" s="18" t="s">
        <v>38</v>
      </c>
      <c r="D5989" s="18">
        <v>2011</v>
      </c>
      <c r="E5989" s="18">
        <f>VLOOKUP(D5989,'cpi roi'!A:C,2,FALSE)</f>
        <v>224.9</v>
      </c>
      <c r="F5989" s="18" t="s">
        <v>16984</v>
      </c>
      <c r="G5989" s="18">
        <v>6.2</v>
      </c>
      <c r="H5989" s="19">
        <v>67000</v>
      </c>
      <c r="I5989" s="18" t="s">
        <v>14545</v>
      </c>
      <c r="J5989" s="18" t="s">
        <v>9872</v>
      </c>
      <c r="K5989" s="18" t="s">
        <v>14627</v>
      </c>
      <c r="L5989" s="18" t="s">
        <v>26</v>
      </c>
      <c r="M5989" s="20">
        <v>25000000</v>
      </c>
      <c r="N5989" s="20">
        <v>37989684</v>
      </c>
      <c r="O5989" s="21">
        <f t="shared" si="279"/>
        <v>51469349.554468647</v>
      </c>
      <c r="P5989" s="22">
        <f t="shared" si="280"/>
        <v>151.95873600000002</v>
      </c>
      <c r="Q5989" s="20">
        <f t="shared" si="281"/>
        <v>16891811.471765228</v>
      </c>
      <c r="R5989" s="18" t="s">
        <v>12698</v>
      </c>
      <c r="S5989" s="18">
        <v>114</v>
      </c>
    </row>
    <row r="5990" spans="1:19" x14ac:dyDescent="0.25">
      <c r="A5990" s="18" t="s">
        <v>17480</v>
      </c>
      <c r="B5990" s="18" t="s">
        <v>20</v>
      </c>
      <c r="C5990" s="18" t="s">
        <v>45</v>
      </c>
      <c r="D5990" s="18">
        <v>2011</v>
      </c>
      <c r="E5990" s="18">
        <f>VLOOKUP(D5990,'cpi roi'!A:C,2,FALSE)</f>
        <v>224.9</v>
      </c>
      <c r="F5990" s="18" t="s">
        <v>17181</v>
      </c>
      <c r="G5990" s="18">
        <v>6.2</v>
      </c>
      <c r="H5990" s="19">
        <v>100000</v>
      </c>
      <c r="I5990" s="18" t="s">
        <v>2161</v>
      </c>
      <c r="J5990" s="18" t="s">
        <v>2161</v>
      </c>
      <c r="K5990" s="18" t="s">
        <v>5686</v>
      </c>
      <c r="L5990" s="18" t="s">
        <v>34</v>
      </c>
      <c r="M5990" s="20">
        <v>45000000</v>
      </c>
      <c r="N5990" s="20">
        <v>30134958</v>
      </c>
      <c r="O5990" s="21">
        <f t="shared" si="279"/>
        <v>40827575.378390394</v>
      </c>
      <c r="P5990" s="22">
        <f t="shared" si="280"/>
        <v>66.966573333333329</v>
      </c>
      <c r="Q5990" s="20">
        <f t="shared" si="281"/>
        <v>13399269.897732325</v>
      </c>
      <c r="R5990" s="18" t="s">
        <v>16330</v>
      </c>
      <c r="S5990" s="18">
        <v>119</v>
      </c>
    </row>
    <row r="5991" spans="1:19" x14ac:dyDescent="0.25">
      <c r="A5991" s="18" t="s">
        <v>17481</v>
      </c>
      <c r="B5991" s="18" t="s">
        <v>37</v>
      </c>
      <c r="C5991" s="18" t="s">
        <v>394</v>
      </c>
      <c r="D5991" s="18">
        <v>2011</v>
      </c>
      <c r="E5991" s="18">
        <f>VLOOKUP(D5991,'cpi roi'!A:C,2,FALSE)</f>
        <v>224.9</v>
      </c>
      <c r="F5991" s="18" t="s">
        <v>17184</v>
      </c>
      <c r="G5991" s="18">
        <v>3.5</v>
      </c>
      <c r="H5991" s="19">
        <v>24000</v>
      </c>
      <c r="I5991" s="18" t="s">
        <v>6909</v>
      </c>
      <c r="J5991" s="18" t="s">
        <v>6909</v>
      </c>
      <c r="K5991" s="18" t="s">
        <v>13135</v>
      </c>
      <c r="L5991" s="18" t="s">
        <v>34</v>
      </c>
      <c r="M5991" s="20">
        <v>27000000</v>
      </c>
      <c r="N5991" s="20">
        <v>85564310</v>
      </c>
      <c r="O5991" s="21">
        <f t="shared" si="279"/>
        <v>115924612.08092484</v>
      </c>
      <c r="P5991" s="22">
        <f t="shared" si="280"/>
        <v>316.90485185185184</v>
      </c>
      <c r="Q5991" s="20">
        <f t="shared" si="281"/>
        <v>38045491.329479769</v>
      </c>
      <c r="R5991" s="18" t="s">
        <v>8990</v>
      </c>
      <c r="S5991" s="18">
        <v>89</v>
      </c>
    </row>
    <row r="5992" spans="1:19" x14ac:dyDescent="0.25">
      <c r="A5992" s="18" t="s">
        <v>17482</v>
      </c>
      <c r="B5992" s="18" t="s">
        <v>20</v>
      </c>
      <c r="C5992" s="18" t="s">
        <v>21</v>
      </c>
      <c r="D5992" s="18">
        <v>2011</v>
      </c>
      <c r="E5992" s="18">
        <f>VLOOKUP(D5992,'cpi roi'!A:C,2,FALSE)</f>
        <v>224.9</v>
      </c>
      <c r="F5992" s="18" t="s">
        <v>17483</v>
      </c>
      <c r="G5992" s="18">
        <v>5.8</v>
      </c>
      <c r="H5992" s="19">
        <v>36000</v>
      </c>
      <c r="I5992" s="18" t="s">
        <v>15066</v>
      </c>
      <c r="J5992" s="18" t="s">
        <v>17484</v>
      </c>
      <c r="K5992" s="18" t="s">
        <v>15149</v>
      </c>
      <c r="L5992" s="18" t="s">
        <v>34</v>
      </c>
      <c r="M5992" s="20">
        <v>3000000</v>
      </c>
      <c r="N5992" s="20">
        <v>145676</v>
      </c>
      <c r="O5992" s="21">
        <f t="shared" si="279"/>
        <v>197365.39439750998</v>
      </c>
      <c r="P5992" s="22">
        <f t="shared" si="280"/>
        <v>4.8558666666666666</v>
      </c>
      <c r="Q5992" s="20">
        <f t="shared" si="281"/>
        <v>64773.677189862159</v>
      </c>
      <c r="R5992" s="18" t="s">
        <v>17485</v>
      </c>
      <c r="S5992" s="18">
        <v>112</v>
      </c>
    </row>
    <row r="5993" spans="1:19" x14ac:dyDescent="0.25">
      <c r="A5993" s="18" t="s">
        <v>17486</v>
      </c>
      <c r="B5993" s="18" t="s">
        <v>2004</v>
      </c>
      <c r="C5993" s="18" t="s">
        <v>155</v>
      </c>
      <c r="D5993" s="18">
        <v>2011</v>
      </c>
      <c r="E5993" s="18">
        <f>VLOOKUP(D5993,'cpi roi'!A:C,2,FALSE)</f>
        <v>224.9</v>
      </c>
      <c r="F5993" s="18" t="s">
        <v>17346</v>
      </c>
      <c r="G5993" s="18">
        <v>5.5</v>
      </c>
      <c r="H5993" s="19">
        <v>109000</v>
      </c>
      <c r="I5993" s="18" t="s">
        <v>12954</v>
      </c>
      <c r="J5993" s="18" t="s">
        <v>16115</v>
      </c>
      <c r="K5993" s="18" t="s">
        <v>16859</v>
      </c>
      <c r="L5993" s="18" t="s">
        <v>34</v>
      </c>
      <c r="M5993" s="20">
        <v>42000000</v>
      </c>
      <c r="N5993" s="20">
        <v>90260376</v>
      </c>
      <c r="O5993" s="21">
        <f t="shared" si="279"/>
        <v>122286956.72387727</v>
      </c>
      <c r="P5993" s="22">
        <f t="shared" si="280"/>
        <v>214.90565714285714</v>
      </c>
      <c r="Q5993" s="20">
        <f t="shared" si="281"/>
        <v>40133559.804357491</v>
      </c>
      <c r="R5993" s="18" t="s">
        <v>27</v>
      </c>
      <c r="S5993" s="18">
        <v>100</v>
      </c>
    </row>
    <row r="5994" spans="1:19" x14ac:dyDescent="0.25">
      <c r="A5994" s="18" t="s">
        <v>17487</v>
      </c>
      <c r="B5994" s="18" t="s">
        <v>2004</v>
      </c>
      <c r="C5994" s="18" t="s">
        <v>21</v>
      </c>
      <c r="D5994" s="18">
        <v>2011</v>
      </c>
      <c r="E5994" s="18">
        <f>VLOOKUP(D5994,'cpi roi'!A:C,2,FALSE)</f>
        <v>224.9</v>
      </c>
      <c r="F5994" s="18" t="s">
        <v>16905</v>
      </c>
      <c r="G5994" s="18">
        <v>4.8</v>
      </c>
      <c r="H5994" s="19">
        <v>37000</v>
      </c>
      <c r="I5994" s="18" t="s">
        <v>17488</v>
      </c>
      <c r="J5994" s="18" t="s">
        <v>17489</v>
      </c>
      <c r="K5994" s="18" t="s">
        <v>17490</v>
      </c>
      <c r="L5994" s="18" t="s">
        <v>34</v>
      </c>
      <c r="M5994" s="20">
        <v>16000000</v>
      </c>
      <c r="N5994" s="20">
        <v>40492652</v>
      </c>
      <c r="O5994" s="21">
        <f t="shared" si="279"/>
        <v>54860431.589150727</v>
      </c>
      <c r="P5994" s="22">
        <f t="shared" si="280"/>
        <v>253.07907499999999</v>
      </c>
      <c r="Q5994" s="20">
        <f t="shared" si="281"/>
        <v>18004736.327256557</v>
      </c>
      <c r="R5994" s="18" t="s">
        <v>10878</v>
      </c>
      <c r="S5994" s="18">
        <v>91</v>
      </c>
    </row>
    <row r="5995" spans="1:19" x14ac:dyDescent="0.25">
      <c r="A5995" s="18" t="s">
        <v>17491</v>
      </c>
      <c r="B5995" s="18" t="s">
        <v>2004</v>
      </c>
      <c r="C5995" s="18" t="s">
        <v>45</v>
      </c>
      <c r="D5995" s="18">
        <v>2011</v>
      </c>
      <c r="E5995" s="18">
        <f>VLOOKUP(D5995,'cpi roi'!A:C,2,FALSE)</f>
        <v>224.9</v>
      </c>
      <c r="F5995" s="18" t="s">
        <v>17483</v>
      </c>
      <c r="G5995" s="18">
        <v>6.8</v>
      </c>
      <c r="H5995" s="19">
        <v>63000</v>
      </c>
      <c r="I5995" s="18" t="s">
        <v>2882</v>
      </c>
      <c r="J5995" s="18" t="s">
        <v>9638</v>
      </c>
      <c r="K5995" s="18" t="s">
        <v>9007</v>
      </c>
      <c r="L5995" s="18" t="s">
        <v>26</v>
      </c>
      <c r="M5995" s="20">
        <v>0</v>
      </c>
      <c r="N5995" s="20">
        <v>34564651</v>
      </c>
      <c r="O5995" s="21">
        <f t="shared" si="279"/>
        <v>46829031.390395723</v>
      </c>
      <c r="P5995" s="22">
        <f t="shared" si="280"/>
        <v>0</v>
      </c>
      <c r="Q5995" s="20">
        <f t="shared" si="281"/>
        <v>15368897.732325478</v>
      </c>
      <c r="R5995" s="18" t="s">
        <v>13887</v>
      </c>
      <c r="S5995" s="18">
        <v>107</v>
      </c>
    </row>
    <row r="5996" spans="1:19" x14ac:dyDescent="0.25">
      <c r="A5996" s="18" t="s">
        <v>17492</v>
      </c>
      <c r="B5996" s="18" t="s">
        <v>37</v>
      </c>
      <c r="C5996" s="18" t="s">
        <v>29</v>
      </c>
      <c r="D5996" s="18">
        <v>2011</v>
      </c>
      <c r="E5996" s="18">
        <f>VLOOKUP(D5996,'cpi roi'!A:C,2,FALSE)</f>
        <v>224.9</v>
      </c>
      <c r="F5996" s="18" t="s">
        <v>17247</v>
      </c>
      <c r="G5996" s="18">
        <v>5.8</v>
      </c>
      <c r="H5996" s="19">
        <v>42000</v>
      </c>
      <c r="I5996" s="18" t="s">
        <v>11812</v>
      </c>
      <c r="J5996" s="18" t="s">
        <v>11812</v>
      </c>
      <c r="K5996" s="18" t="s">
        <v>17493</v>
      </c>
      <c r="L5996" s="18" t="s">
        <v>2540</v>
      </c>
      <c r="M5996" s="20">
        <v>20000000</v>
      </c>
      <c r="N5996" s="20">
        <v>39782683</v>
      </c>
      <c r="O5996" s="21">
        <f t="shared" si="279"/>
        <v>53898548.288572691</v>
      </c>
      <c r="P5996" s="22">
        <f t="shared" si="280"/>
        <v>198.91341499999999</v>
      </c>
      <c r="Q5996" s="20">
        <f t="shared" si="281"/>
        <v>17689054.246331703</v>
      </c>
      <c r="R5996" s="18" t="s">
        <v>9112</v>
      </c>
      <c r="S5996" s="18">
        <v>109</v>
      </c>
    </row>
    <row r="5997" spans="1:19" x14ac:dyDescent="0.25">
      <c r="A5997" s="18" t="s">
        <v>17494</v>
      </c>
      <c r="B5997" s="18" t="s">
        <v>2004</v>
      </c>
      <c r="C5997" s="18" t="s">
        <v>21</v>
      </c>
      <c r="D5997" s="18">
        <v>2011</v>
      </c>
      <c r="E5997" s="18">
        <f>VLOOKUP(D5997,'cpi roi'!A:C,2,FALSE)</f>
        <v>224.9</v>
      </c>
      <c r="F5997" s="18" t="s">
        <v>16667</v>
      </c>
      <c r="G5997" s="18">
        <v>6</v>
      </c>
      <c r="H5997" s="19">
        <v>93000</v>
      </c>
      <c r="I5997" s="18" t="s">
        <v>13237</v>
      </c>
      <c r="J5997" s="18" t="s">
        <v>17495</v>
      </c>
      <c r="K5997" s="18" t="s">
        <v>17496</v>
      </c>
      <c r="L5997" s="18" t="s">
        <v>34</v>
      </c>
      <c r="M5997" s="20">
        <v>37000000</v>
      </c>
      <c r="N5997" s="20">
        <v>96560591</v>
      </c>
      <c r="O5997" s="21">
        <f t="shared" si="279"/>
        <v>130822641.51934192</v>
      </c>
      <c r="P5997" s="22">
        <f t="shared" si="280"/>
        <v>260.97457027027031</v>
      </c>
      <c r="Q5997" s="20">
        <f t="shared" si="281"/>
        <v>42934900.400177851</v>
      </c>
      <c r="R5997" s="18" t="s">
        <v>2031</v>
      </c>
      <c r="S5997" s="18">
        <v>114</v>
      </c>
    </row>
    <row r="5998" spans="1:19" x14ac:dyDescent="0.25">
      <c r="A5998" s="18" t="s">
        <v>17497</v>
      </c>
      <c r="B5998" s="18" t="s">
        <v>2004</v>
      </c>
      <c r="C5998" s="18" t="s">
        <v>45</v>
      </c>
      <c r="D5998" s="18">
        <v>2011</v>
      </c>
      <c r="E5998" s="18">
        <f>VLOOKUP(D5998,'cpi roi'!A:C,2,FALSE)</f>
        <v>224.9</v>
      </c>
      <c r="F5998" s="18" t="s">
        <v>17295</v>
      </c>
      <c r="G5998" s="18">
        <v>5.7</v>
      </c>
      <c r="H5998" s="19">
        <v>83000</v>
      </c>
      <c r="I5998" s="18" t="s">
        <v>1236</v>
      </c>
      <c r="J5998" s="18" t="s">
        <v>16856</v>
      </c>
      <c r="K5998" s="18" t="s">
        <v>8959</v>
      </c>
      <c r="L5998" s="18" t="s">
        <v>34</v>
      </c>
      <c r="M5998" s="20">
        <v>56000000</v>
      </c>
      <c r="N5998" s="20">
        <v>142044638</v>
      </c>
      <c r="O5998" s="21">
        <f t="shared" si="279"/>
        <v>192445536.67674521</v>
      </c>
      <c r="P5998" s="22">
        <f t="shared" si="280"/>
        <v>253.65113928571427</v>
      </c>
      <c r="Q5998" s="20">
        <f t="shared" si="281"/>
        <v>63159020.898176968</v>
      </c>
      <c r="R5998" s="18" t="s">
        <v>2031</v>
      </c>
      <c r="S5998" s="18">
        <v>118</v>
      </c>
    </row>
    <row r="5999" spans="1:19" x14ac:dyDescent="0.25">
      <c r="A5999" s="18" t="s">
        <v>17498</v>
      </c>
      <c r="B5999" s="18" t="s">
        <v>20</v>
      </c>
      <c r="C5999" s="18" t="s">
        <v>21</v>
      </c>
      <c r="D5999" s="18">
        <v>2011</v>
      </c>
      <c r="E5999" s="18">
        <f>VLOOKUP(D5999,'cpi roi'!A:C,2,FALSE)</f>
        <v>224.9</v>
      </c>
      <c r="F5999" s="18" t="s">
        <v>17499</v>
      </c>
      <c r="G5999" s="18">
        <v>6.6</v>
      </c>
      <c r="H5999" s="19">
        <v>21000</v>
      </c>
      <c r="I5999" s="18" t="s">
        <v>17500</v>
      </c>
      <c r="J5999" s="18" t="s">
        <v>17500</v>
      </c>
      <c r="K5999" s="18" t="s">
        <v>17501</v>
      </c>
      <c r="L5999" s="18" t="s">
        <v>34</v>
      </c>
      <c r="M5999" s="20">
        <v>135000</v>
      </c>
      <c r="N5999" s="20">
        <v>424088</v>
      </c>
      <c r="O5999" s="21">
        <f t="shared" si="279"/>
        <v>574564.75589150726</v>
      </c>
      <c r="P5999" s="22">
        <f t="shared" si="280"/>
        <v>314.13925925925923</v>
      </c>
      <c r="Q5999" s="20">
        <f t="shared" si="281"/>
        <v>188567.36327256556</v>
      </c>
      <c r="R5999" s="18" t="s">
        <v>17502</v>
      </c>
      <c r="S5999" s="18">
        <v>85</v>
      </c>
    </row>
    <row r="6000" spans="1:19" x14ac:dyDescent="0.25">
      <c r="A6000" s="18" t="s">
        <v>17503</v>
      </c>
      <c r="B6000" s="18" t="s">
        <v>20</v>
      </c>
      <c r="C6000" s="18" t="s">
        <v>21</v>
      </c>
      <c r="D6000" s="18">
        <v>2011</v>
      </c>
      <c r="E6000" s="18">
        <f>VLOOKUP(D6000,'cpi roi'!A:C,2,FALSE)</f>
        <v>224.9</v>
      </c>
      <c r="F6000" s="18" t="s">
        <v>17504</v>
      </c>
      <c r="G6000" s="18">
        <v>6.3</v>
      </c>
      <c r="H6000" s="19">
        <v>12000</v>
      </c>
      <c r="I6000" s="18" t="s">
        <v>4149</v>
      </c>
      <c r="J6000" s="18" t="s">
        <v>4149</v>
      </c>
      <c r="K6000" s="18" t="s">
        <v>13627</v>
      </c>
      <c r="L6000" s="18" t="s">
        <v>26</v>
      </c>
      <c r="M6000" s="20">
        <v>15000000</v>
      </c>
      <c r="N6000" s="20">
        <v>2042203</v>
      </c>
      <c r="O6000" s="21">
        <f t="shared" si="279"/>
        <v>2766826.3855046686</v>
      </c>
      <c r="P6000" s="22">
        <f t="shared" si="280"/>
        <v>13.614686666666667</v>
      </c>
      <c r="Q6000" s="20">
        <f t="shared" si="281"/>
        <v>908049.35526900843</v>
      </c>
      <c r="R6000" s="18" t="s">
        <v>17505</v>
      </c>
      <c r="S6000" s="18">
        <v>119</v>
      </c>
    </row>
    <row r="6001" spans="1:19" x14ac:dyDescent="0.25">
      <c r="A6001" s="18" t="s">
        <v>17506</v>
      </c>
      <c r="B6001" s="18" t="s">
        <v>20</v>
      </c>
      <c r="C6001" s="18" t="s">
        <v>45</v>
      </c>
      <c r="D6001" s="18">
        <v>2011</v>
      </c>
      <c r="E6001" s="18">
        <f>VLOOKUP(D6001,'cpi roi'!A:C,2,FALSE)</f>
        <v>224.9</v>
      </c>
      <c r="F6001" s="18" t="s">
        <v>17507</v>
      </c>
      <c r="G6001" s="18">
        <v>6.8</v>
      </c>
      <c r="H6001" s="19">
        <v>85000</v>
      </c>
      <c r="I6001" s="18" t="s">
        <v>13930</v>
      </c>
      <c r="J6001" s="18" t="s">
        <v>16599</v>
      </c>
      <c r="K6001" s="18" t="s">
        <v>14098</v>
      </c>
      <c r="L6001" s="18" t="s">
        <v>34</v>
      </c>
      <c r="M6001" s="20">
        <v>0</v>
      </c>
      <c r="N6001" s="20">
        <v>6985158</v>
      </c>
      <c r="O6001" s="21">
        <f t="shared" si="279"/>
        <v>9463662.2614495326</v>
      </c>
      <c r="P6001" s="22">
        <f t="shared" si="280"/>
        <v>0</v>
      </c>
      <c r="Q6001" s="20">
        <f t="shared" si="281"/>
        <v>3105895.0644730991</v>
      </c>
      <c r="R6001" s="18" t="s">
        <v>17508</v>
      </c>
      <c r="S6001" s="18">
        <v>92</v>
      </c>
    </row>
    <row r="6002" spans="1:19" x14ac:dyDescent="0.25">
      <c r="A6002" s="18" t="s">
        <v>17509</v>
      </c>
      <c r="B6002" s="18" t="s">
        <v>2004</v>
      </c>
      <c r="C6002" s="18" t="s">
        <v>29</v>
      </c>
      <c r="D6002" s="18">
        <v>2011</v>
      </c>
      <c r="E6002" s="18">
        <f>VLOOKUP(D6002,'cpi roi'!A:C,2,FALSE)</f>
        <v>224.9</v>
      </c>
      <c r="F6002" s="18" t="s">
        <v>17362</v>
      </c>
      <c r="G6002" s="18">
        <v>6.9</v>
      </c>
      <c r="H6002" s="19">
        <v>99000</v>
      </c>
      <c r="I6002" s="18" t="s">
        <v>11360</v>
      </c>
      <c r="J6002" s="18" t="s">
        <v>4164</v>
      </c>
      <c r="K6002" s="18" t="s">
        <v>17510</v>
      </c>
      <c r="L6002" s="18" t="s">
        <v>34</v>
      </c>
      <c r="M6002" s="20">
        <v>40000000</v>
      </c>
      <c r="N6002" s="20">
        <v>55247881</v>
      </c>
      <c r="O6002" s="21">
        <f t="shared" si="279"/>
        <v>74851175.369942188</v>
      </c>
      <c r="P6002" s="22">
        <f t="shared" si="280"/>
        <v>138.11970250000002</v>
      </c>
      <c r="Q6002" s="20">
        <f t="shared" si="281"/>
        <v>24565531.791907512</v>
      </c>
      <c r="R6002" s="18" t="s">
        <v>27</v>
      </c>
      <c r="S6002" s="18">
        <v>129</v>
      </c>
    </row>
    <row r="6003" spans="1:19" x14ac:dyDescent="0.25">
      <c r="A6003" s="18" t="s">
        <v>17511</v>
      </c>
      <c r="B6003" s="18" t="s">
        <v>341</v>
      </c>
      <c r="C6003" s="18" t="s">
        <v>394</v>
      </c>
      <c r="D6003" s="18">
        <v>2011</v>
      </c>
      <c r="E6003" s="18">
        <f>VLOOKUP(D6003,'cpi roi'!A:C,2,FALSE)</f>
        <v>224.9</v>
      </c>
      <c r="F6003" s="18" t="s">
        <v>17224</v>
      </c>
      <c r="G6003" s="18">
        <v>4.3</v>
      </c>
      <c r="H6003" s="19">
        <v>33000</v>
      </c>
      <c r="I6003" s="18" t="s">
        <v>10761</v>
      </c>
      <c r="J6003" s="18" t="s">
        <v>15541</v>
      </c>
      <c r="K6003" s="18" t="s">
        <v>14565</v>
      </c>
      <c r="L6003" s="18" t="s">
        <v>34</v>
      </c>
      <c r="M6003" s="20">
        <v>75000000</v>
      </c>
      <c r="N6003" s="20">
        <v>342695435</v>
      </c>
      <c r="O6003" s="21">
        <f t="shared" si="279"/>
        <v>464292125.58692747</v>
      </c>
      <c r="P6003" s="22">
        <f t="shared" si="280"/>
        <v>456.92724666666669</v>
      </c>
      <c r="Q6003" s="20">
        <f t="shared" si="281"/>
        <v>152376805.24677634</v>
      </c>
      <c r="R6003" s="18" t="s">
        <v>9112</v>
      </c>
      <c r="S6003" s="18">
        <v>87</v>
      </c>
    </row>
    <row r="6004" spans="1:19" x14ac:dyDescent="0.25">
      <c r="A6004" s="18" t="s">
        <v>17512</v>
      </c>
      <c r="B6004" s="18" t="s">
        <v>452</v>
      </c>
      <c r="C6004" s="18" t="s">
        <v>21</v>
      </c>
      <c r="D6004" s="18">
        <v>2011</v>
      </c>
      <c r="E6004" s="18">
        <f>VLOOKUP(D6004,'cpi roi'!A:C,2,FALSE)</f>
        <v>224.9</v>
      </c>
      <c r="F6004" s="18" t="s">
        <v>17513</v>
      </c>
      <c r="G6004" s="18">
        <v>6.7</v>
      </c>
      <c r="H6004" s="19">
        <v>6500</v>
      </c>
      <c r="I6004" s="18" t="s">
        <v>17514</v>
      </c>
      <c r="J6004" s="18" t="s">
        <v>17514</v>
      </c>
      <c r="K6004" s="18" t="s">
        <v>17515</v>
      </c>
      <c r="L6004" s="18" t="s">
        <v>457</v>
      </c>
      <c r="M6004" s="20">
        <v>0</v>
      </c>
      <c r="N6004" s="20">
        <v>1389920</v>
      </c>
      <c r="O6004" s="21">
        <f t="shared" si="279"/>
        <v>1883097.4833259224</v>
      </c>
      <c r="P6004" s="22">
        <f t="shared" si="280"/>
        <v>0</v>
      </c>
      <c r="Q6004" s="20">
        <f t="shared" si="281"/>
        <v>618016.89639839926</v>
      </c>
      <c r="R6004" s="18" t="s">
        <v>17516</v>
      </c>
      <c r="S6004" s="18">
        <v>122</v>
      </c>
    </row>
    <row r="6005" spans="1:19" x14ac:dyDescent="0.25">
      <c r="A6005" s="18" t="s">
        <v>17517</v>
      </c>
      <c r="B6005" s="18" t="s">
        <v>20</v>
      </c>
      <c r="C6005" s="18" t="s">
        <v>45</v>
      </c>
      <c r="D6005" s="18">
        <v>2011</v>
      </c>
      <c r="E6005" s="18">
        <f>VLOOKUP(D6005,'cpi roi'!A:C,2,FALSE)</f>
        <v>224.9</v>
      </c>
      <c r="F6005" s="18" t="s">
        <v>17030</v>
      </c>
      <c r="G6005" s="18">
        <v>6.4</v>
      </c>
      <c r="H6005" s="19">
        <v>85000</v>
      </c>
      <c r="I6005" s="18" t="s">
        <v>17518</v>
      </c>
      <c r="J6005" s="18" t="s">
        <v>17518</v>
      </c>
      <c r="K6005" s="18" t="s">
        <v>13302</v>
      </c>
      <c r="L6005" s="18" t="s">
        <v>34</v>
      </c>
      <c r="M6005" s="20">
        <v>5000000</v>
      </c>
      <c r="N6005" s="20">
        <v>25804448</v>
      </c>
      <c r="O6005" s="21">
        <f t="shared" si="279"/>
        <v>34960494.911516227</v>
      </c>
      <c r="P6005" s="22">
        <f t="shared" si="280"/>
        <v>516.08896000000004</v>
      </c>
      <c r="Q6005" s="20">
        <f t="shared" si="281"/>
        <v>11473742.996887505</v>
      </c>
      <c r="R6005" s="18" t="s">
        <v>17519</v>
      </c>
      <c r="S6005" s="18">
        <v>90</v>
      </c>
    </row>
    <row r="6006" spans="1:19" x14ac:dyDescent="0.25">
      <c r="A6006" s="18" t="s">
        <v>17520</v>
      </c>
      <c r="B6006" s="18" t="s">
        <v>452</v>
      </c>
      <c r="C6006" s="18" t="s">
        <v>21</v>
      </c>
      <c r="D6006" s="18">
        <v>2011</v>
      </c>
      <c r="E6006" s="18">
        <f>VLOOKUP(D6006,'cpi roi'!A:C,2,FALSE)</f>
        <v>224.9</v>
      </c>
      <c r="F6006" s="18" t="s">
        <v>17521</v>
      </c>
      <c r="G6006" s="18">
        <v>7.6</v>
      </c>
      <c r="H6006" s="19">
        <v>29000</v>
      </c>
      <c r="I6006" s="18" t="s">
        <v>17522</v>
      </c>
      <c r="J6006" s="18" t="s">
        <v>17522</v>
      </c>
      <c r="K6006" s="18" t="s">
        <v>17523</v>
      </c>
      <c r="L6006" s="18" t="s">
        <v>26</v>
      </c>
      <c r="M6006" s="20">
        <v>0</v>
      </c>
      <c r="N6006" s="20">
        <v>1192003</v>
      </c>
      <c r="O6006" s="21">
        <f t="shared" si="279"/>
        <v>1614954.7092040905</v>
      </c>
      <c r="P6006" s="22">
        <f t="shared" si="280"/>
        <v>0</v>
      </c>
      <c r="Q6006" s="20">
        <f t="shared" si="281"/>
        <v>530014.67318808357</v>
      </c>
      <c r="R6006" s="18" t="s">
        <v>17524</v>
      </c>
      <c r="S6006" s="18">
        <v>97</v>
      </c>
    </row>
    <row r="6007" spans="1:19" x14ac:dyDescent="0.25">
      <c r="A6007" s="18">
        <v>360</v>
      </c>
      <c r="B6007" s="18" t="s">
        <v>20</v>
      </c>
      <c r="C6007" s="18" t="s">
        <v>21</v>
      </c>
      <c r="D6007" s="18">
        <v>2011</v>
      </c>
      <c r="E6007" s="18">
        <f>VLOOKUP(D6007,'cpi roi'!A:C,2,FALSE)</f>
        <v>224.9</v>
      </c>
      <c r="F6007" s="18" t="s">
        <v>17525</v>
      </c>
      <c r="G6007" s="18">
        <v>6.2</v>
      </c>
      <c r="H6007" s="19">
        <v>16000</v>
      </c>
      <c r="I6007" s="18" t="s">
        <v>12399</v>
      </c>
      <c r="J6007" s="18" t="s">
        <v>14546</v>
      </c>
      <c r="K6007" s="18" t="s">
        <v>10031</v>
      </c>
      <c r="L6007" s="18" t="s">
        <v>26</v>
      </c>
      <c r="M6007" s="20">
        <v>0</v>
      </c>
      <c r="N6007" s="20">
        <v>4396975</v>
      </c>
      <c r="O6007" s="21">
        <f t="shared" si="279"/>
        <v>5957128.8683859482</v>
      </c>
      <c r="P6007" s="22">
        <f t="shared" si="280"/>
        <v>0</v>
      </c>
      <c r="Q6007" s="20">
        <f t="shared" si="281"/>
        <v>1955080.0355713649</v>
      </c>
      <c r="R6007" s="18" t="s">
        <v>6567</v>
      </c>
      <c r="S6007" s="18">
        <v>110</v>
      </c>
    </row>
    <row r="6008" spans="1:19" x14ac:dyDescent="0.25">
      <c r="A6008" s="18" t="s">
        <v>17526</v>
      </c>
      <c r="B6008" s="18" t="s">
        <v>20</v>
      </c>
      <c r="C6008" s="18" t="s">
        <v>38</v>
      </c>
      <c r="D6008" s="18">
        <v>2011</v>
      </c>
      <c r="E6008" s="18">
        <f>VLOOKUP(D6008,'cpi roi'!A:C,2,FALSE)</f>
        <v>224.9</v>
      </c>
      <c r="F6008" s="18" t="s">
        <v>16905</v>
      </c>
      <c r="G6008" s="18">
        <v>5.9</v>
      </c>
      <c r="H6008" s="19">
        <v>54000</v>
      </c>
      <c r="I6008" s="18" t="s">
        <v>17527</v>
      </c>
      <c r="J6008" s="18" t="s">
        <v>17528</v>
      </c>
      <c r="K6008" s="18" t="s">
        <v>17529</v>
      </c>
      <c r="L6008" s="18" t="s">
        <v>34</v>
      </c>
      <c r="M6008" s="20">
        <v>30000000</v>
      </c>
      <c r="N6008" s="20">
        <v>108609310</v>
      </c>
      <c r="O6008" s="21">
        <f t="shared" si="279"/>
        <v>147146539.60426855</v>
      </c>
      <c r="P6008" s="22">
        <f t="shared" si="280"/>
        <v>362.03103333333331</v>
      </c>
      <c r="Q6008" s="20">
        <f t="shared" si="281"/>
        <v>48292267.674522005</v>
      </c>
      <c r="R6008" s="18" t="s">
        <v>65</v>
      </c>
      <c r="S6008" s="18">
        <v>108</v>
      </c>
    </row>
    <row r="6009" spans="1:19" x14ac:dyDescent="0.25">
      <c r="A6009" s="18" t="s">
        <v>17530</v>
      </c>
      <c r="B6009" s="18" t="s">
        <v>37</v>
      </c>
      <c r="C6009" s="18" t="s">
        <v>45</v>
      </c>
      <c r="D6009" s="18">
        <v>2011</v>
      </c>
      <c r="E6009" s="18">
        <f>VLOOKUP(D6009,'cpi roi'!A:C,2,FALSE)</f>
        <v>224.9</v>
      </c>
      <c r="F6009" s="18" t="s">
        <v>17307</v>
      </c>
      <c r="G6009" s="18">
        <v>6.2</v>
      </c>
      <c r="H6009" s="19">
        <v>43000</v>
      </c>
      <c r="I6009" s="18" t="s">
        <v>8958</v>
      </c>
      <c r="J6009" s="18" t="s">
        <v>4142</v>
      </c>
      <c r="K6009" s="18" t="s">
        <v>9045</v>
      </c>
      <c r="L6009" s="18" t="s">
        <v>34</v>
      </c>
      <c r="M6009" s="20">
        <v>41000000</v>
      </c>
      <c r="N6009" s="20">
        <v>8179416</v>
      </c>
      <c r="O6009" s="21">
        <f t="shared" si="279"/>
        <v>11081672.099599821</v>
      </c>
      <c r="P6009" s="22">
        <f t="shared" si="280"/>
        <v>19.949795121951219</v>
      </c>
      <c r="Q6009" s="20">
        <f t="shared" si="281"/>
        <v>3636912.4055135613</v>
      </c>
      <c r="R6009" s="18" t="s">
        <v>9112</v>
      </c>
      <c r="S6009" s="18">
        <v>100</v>
      </c>
    </row>
    <row r="6010" spans="1:19" x14ac:dyDescent="0.25">
      <c r="A6010" s="18" t="s">
        <v>17531</v>
      </c>
      <c r="B6010" s="18" t="s">
        <v>20</v>
      </c>
      <c r="C6010" s="18" t="s">
        <v>38</v>
      </c>
      <c r="D6010" s="18">
        <v>2011</v>
      </c>
      <c r="E6010" s="18">
        <f>VLOOKUP(D6010,'cpi roi'!A:C,2,FALSE)</f>
        <v>224.9</v>
      </c>
      <c r="F6010" s="18" t="s">
        <v>17532</v>
      </c>
      <c r="G6010" s="18">
        <v>7.5</v>
      </c>
      <c r="H6010" s="19">
        <v>99000</v>
      </c>
      <c r="I6010" s="18" t="s">
        <v>17533</v>
      </c>
      <c r="J6010" s="18" t="s">
        <v>17534</v>
      </c>
      <c r="K6010" s="18" t="s">
        <v>17535</v>
      </c>
      <c r="L6010" s="18" t="s">
        <v>9885</v>
      </c>
      <c r="M6010" s="20">
        <v>0</v>
      </c>
      <c r="N6010" s="20">
        <v>18962444</v>
      </c>
      <c r="O6010" s="21">
        <f t="shared" si="279"/>
        <v>25690781.177412182</v>
      </c>
      <c r="P6010" s="22">
        <f t="shared" si="280"/>
        <v>0</v>
      </c>
      <c r="Q6010" s="20">
        <f t="shared" si="281"/>
        <v>8431500.2223210316</v>
      </c>
      <c r="R6010" s="18" t="s">
        <v>16212</v>
      </c>
      <c r="S6010" s="18">
        <v>96</v>
      </c>
    </row>
    <row r="6011" spans="1:19" x14ac:dyDescent="0.25">
      <c r="A6011" s="18" t="s">
        <v>17536</v>
      </c>
      <c r="B6011" s="18" t="s">
        <v>20</v>
      </c>
      <c r="C6011" s="18" t="s">
        <v>38</v>
      </c>
      <c r="D6011" s="18">
        <v>2011</v>
      </c>
      <c r="E6011" s="18">
        <f>VLOOKUP(D6011,'cpi roi'!A:C,2,FALSE)</f>
        <v>224.9</v>
      </c>
      <c r="F6011" s="18" t="s">
        <v>17144</v>
      </c>
      <c r="G6011" s="18">
        <v>5.8</v>
      </c>
      <c r="H6011" s="19">
        <v>33000</v>
      </c>
      <c r="I6011" s="18" t="s">
        <v>11640</v>
      </c>
      <c r="J6011" s="18" t="s">
        <v>11640</v>
      </c>
      <c r="K6011" s="18" t="s">
        <v>10248</v>
      </c>
      <c r="L6011" s="18" t="s">
        <v>34</v>
      </c>
      <c r="M6011" s="20">
        <v>25000000</v>
      </c>
      <c r="N6011" s="20">
        <v>11168712</v>
      </c>
      <c r="O6011" s="21">
        <f t="shared" si="279"/>
        <v>15131643.158737214</v>
      </c>
      <c r="P6011" s="22">
        <f t="shared" si="280"/>
        <v>44.674847999999997</v>
      </c>
      <c r="Q6011" s="20">
        <f t="shared" si="281"/>
        <v>4966079.1462872382</v>
      </c>
      <c r="R6011" s="18" t="s">
        <v>10878</v>
      </c>
      <c r="S6011" s="18">
        <v>110</v>
      </c>
    </row>
    <row r="6012" spans="1:19" x14ac:dyDescent="0.25">
      <c r="A6012" s="18" t="s">
        <v>17537</v>
      </c>
      <c r="B6012" s="18" t="s">
        <v>20</v>
      </c>
      <c r="C6012" s="18" t="s">
        <v>38</v>
      </c>
      <c r="D6012" s="18">
        <v>2011</v>
      </c>
      <c r="E6012" s="18">
        <f>VLOOKUP(D6012,'cpi roi'!A:C,2,FALSE)</f>
        <v>224.9</v>
      </c>
      <c r="F6012" s="18" t="s">
        <v>17538</v>
      </c>
      <c r="G6012" s="18">
        <v>6.2</v>
      </c>
      <c r="H6012" s="19">
        <v>63000</v>
      </c>
      <c r="I6012" s="18" t="s">
        <v>7973</v>
      </c>
      <c r="J6012" s="18" t="s">
        <v>7973</v>
      </c>
      <c r="K6012" s="18" t="s">
        <v>17539</v>
      </c>
      <c r="L6012" s="18" t="s">
        <v>34</v>
      </c>
      <c r="M6012" s="20">
        <v>4000000</v>
      </c>
      <c r="N6012" s="20">
        <v>1874460</v>
      </c>
      <c r="O6012" s="21">
        <f t="shared" si="279"/>
        <v>2539564.0818141392</v>
      </c>
      <c r="P6012" s="22">
        <f t="shared" si="280"/>
        <v>46.861499999999999</v>
      </c>
      <c r="Q6012" s="20">
        <f t="shared" si="281"/>
        <v>833463.76167185407</v>
      </c>
      <c r="R6012" s="18" t="s">
        <v>17540</v>
      </c>
      <c r="S6012" s="18">
        <v>88</v>
      </c>
    </row>
    <row r="6013" spans="1:19" x14ac:dyDescent="0.25">
      <c r="A6013" s="18" t="s">
        <v>7101</v>
      </c>
      <c r="B6013" s="18" t="s">
        <v>20</v>
      </c>
      <c r="C6013" s="18" t="s">
        <v>108</v>
      </c>
      <c r="D6013" s="18">
        <v>2011</v>
      </c>
      <c r="E6013" s="18">
        <f>VLOOKUP(D6013,'cpi roi'!A:C,2,FALSE)</f>
        <v>224.9</v>
      </c>
      <c r="F6013" s="18" t="s">
        <v>17541</v>
      </c>
      <c r="G6013" s="18">
        <v>5.3</v>
      </c>
      <c r="H6013" s="19">
        <v>42000</v>
      </c>
      <c r="I6013" s="18" t="s">
        <v>833</v>
      </c>
      <c r="J6013" s="18" t="s">
        <v>17542</v>
      </c>
      <c r="K6013" s="18" t="s">
        <v>1540</v>
      </c>
      <c r="L6013" s="18" t="s">
        <v>34</v>
      </c>
      <c r="M6013" s="20">
        <v>35000000</v>
      </c>
      <c r="N6013" s="20">
        <v>10117966</v>
      </c>
      <c r="O6013" s="21">
        <f t="shared" si="279"/>
        <v>13708066.875055579</v>
      </c>
      <c r="P6013" s="22">
        <f t="shared" si="280"/>
        <v>28.908474285714288</v>
      </c>
      <c r="Q6013" s="20">
        <f t="shared" si="281"/>
        <v>4498873.2770120054</v>
      </c>
      <c r="R6013" s="18" t="s">
        <v>14974</v>
      </c>
      <c r="S6013" s="18">
        <v>91</v>
      </c>
    </row>
    <row r="6014" spans="1:19" x14ac:dyDescent="0.25">
      <c r="A6014" s="18" t="s">
        <v>17543</v>
      </c>
      <c r="B6014" s="18" t="s">
        <v>20</v>
      </c>
      <c r="C6014" s="18" t="s">
        <v>38</v>
      </c>
      <c r="D6014" s="18">
        <v>2011</v>
      </c>
      <c r="E6014" s="18">
        <f>VLOOKUP(D6014,'cpi roi'!A:C,2,FALSE)</f>
        <v>224.9</v>
      </c>
      <c r="F6014" s="18" t="s">
        <v>17544</v>
      </c>
      <c r="G6014" s="18">
        <v>6.8</v>
      </c>
      <c r="H6014" s="19">
        <v>64000</v>
      </c>
      <c r="I6014" s="18" t="s">
        <v>11947</v>
      </c>
      <c r="J6014" s="18" t="s">
        <v>17545</v>
      </c>
      <c r="K6014" s="18" t="s">
        <v>11444</v>
      </c>
      <c r="L6014" s="18" t="s">
        <v>34</v>
      </c>
      <c r="M6014" s="20">
        <v>30000000</v>
      </c>
      <c r="N6014" s="20">
        <v>3338690</v>
      </c>
      <c r="O6014" s="21">
        <f t="shared" si="279"/>
        <v>4523338.5638061352</v>
      </c>
      <c r="P6014" s="22">
        <f t="shared" si="280"/>
        <v>11.128966666666667</v>
      </c>
      <c r="Q6014" s="20">
        <f t="shared" si="281"/>
        <v>1484522.0097821252</v>
      </c>
      <c r="R6014" s="18" t="s">
        <v>15307</v>
      </c>
      <c r="S6014" s="18">
        <v>129</v>
      </c>
    </row>
    <row r="6015" spans="1:19" x14ac:dyDescent="0.25">
      <c r="A6015" s="18" t="s">
        <v>17546</v>
      </c>
      <c r="B6015" s="18" t="s">
        <v>37</v>
      </c>
      <c r="C6015" s="18" t="s">
        <v>394</v>
      </c>
      <c r="D6015" s="18">
        <v>2011</v>
      </c>
      <c r="E6015" s="18">
        <f>VLOOKUP(D6015,'cpi roi'!A:C,2,FALSE)</f>
        <v>224.9</v>
      </c>
      <c r="F6015" s="18" t="s">
        <v>17547</v>
      </c>
      <c r="G6015" s="18">
        <v>7.4</v>
      </c>
      <c r="H6015" s="19">
        <v>38000</v>
      </c>
      <c r="I6015" s="18" t="s">
        <v>14874</v>
      </c>
      <c r="J6015" s="18" t="s">
        <v>17548</v>
      </c>
      <c r="K6015" s="18" t="s">
        <v>17549</v>
      </c>
      <c r="L6015" s="18" t="s">
        <v>2113</v>
      </c>
      <c r="M6015" s="20">
        <v>22000000</v>
      </c>
      <c r="N6015" s="20">
        <v>61487846</v>
      </c>
      <c r="O6015" s="21">
        <f t="shared" si="279"/>
        <v>83305231.997332141</v>
      </c>
      <c r="P6015" s="22">
        <f t="shared" si="280"/>
        <v>279.4902090909091</v>
      </c>
      <c r="Q6015" s="20">
        <f t="shared" si="281"/>
        <v>27340082.703423742</v>
      </c>
      <c r="R6015" s="18" t="s">
        <v>15699</v>
      </c>
      <c r="S6015" s="18">
        <v>91</v>
      </c>
    </row>
    <row r="6016" spans="1:19" x14ac:dyDescent="0.25">
      <c r="A6016" s="18" t="s">
        <v>17550</v>
      </c>
      <c r="B6016" s="18" t="s">
        <v>20</v>
      </c>
      <c r="C6016" s="18" t="s">
        <v>38</v>
      </c>
      <c r="D6016" s="18">
        <v>2011</v>
      </c>
      <c r="E6016" s="18">
        <f>VLOOKUP(D6016,'cpi roi'!A:C,2,FALSE)</f>
        <v>224.9</v>
      </c>
      <c r="F6016" s="18" t="s">
        <v>17302</v>
      </c>
      <c r="G6016" s="18">
        <v>6.1</v>
      </c>
      <c r="H6016" s="19">
        <v>96000</v>
      </c>
      <c r="I6016" s="18" t="s">
        <v>16092</v>
      </c>
      <c r="J6016" s="18" t="s">
        <v>17551</v>
      </c>
      <c r="K6016" s="18" t="s">
        <v>16093</v>
      </c>
      <c r="L6016" s="18" t="s">
        <v>34</v>
      </c>
      <c r="M6016" s="20">
        <v>28000000</v>
      </c>
      <c r="N6016" s="20">
        <v>40662632</v>
      </c>
      <c r="O6016" s="21">
        <f t="shared" si="279"/>
        <v>55090724.634948857</v>
      </c>
      <c r="P6016" s="22">
        <f t="shared" si="280"/>
        <v>145.22368571428572</v>
      </c>
      <c r="Q6016" s="20">
        <f t="shared" si="281"/>
        <v>18080316.585148953</v>
      </c>
      <c r="R6016" s="18" t="s">
        <v>35</v>
      </c>
      <c r="S6016" s="18">
        <v>83</v>
      </c>
    </row>
    <row r="6017" spans="1:19" x14ac:dyDescent="0.25">
      <c r="A6017" s="18" t="s">
        <v>17552</v>
      </c>
      <c r="B6017" s="18" t="s">
        <v>2004</v>
      </c>
      <c r="C6017" s="18" t="s">
        <v>67</v>
      </c>
      <c r="D6017" s="18">
        <v>2011</v>
      </c>
      <c r="E6017" s="18">
        <f>VLOOKUP(D6017,'cpi roi'!A:C,2,FALSE)</f>
        <v>224.9</v>
      </c>
      <c r="F6017" s="18" t="s">
        <v>17553</v>
      </c>
      <c r="G6017" s="18">
        <v>6.4</v>
      </c>
      <c r="H6017" s="19">
        <v>105000</v>
      </c>
      <c r="I6017" s="18" t="s">
        <v>15550</v>
      </c>
      <c r="J6017" s="18" t="s">
        <v>17554</v>
      </c>
      <c r="K6017" s="18" t="s">
        <v>752</v>
      </c>
      <c r="L6017" s="18" t="s">
        <v>26</v>
      </c>
      <c r="M6017" s="20">
        <v>13000000</v>
      </c>
      <c r="N6017" s="20">
        <v>115890699</v>
      </c>
      <c r="O6017" s="21">
        <f t="shared" si="279"/>
        <v>157011542.84259668</v>
      </c>
      <c r="P6017" s="22">
        <f t="shared" si="280"/>
        <v>891.46691538461539</v>
      </c>
      <c r="Q6017" s="20">
        <f t="shared" si="281"/>
        <v>51529879.502000883</v>
      </c>
      <c r="R6017" s="18" t="s">
        <v>17555</v>
      </c>
      <c r="S6017" s="18">
        <v>105</v>
      </c>
    </row>
    <row r="6018" spans="1:19" x14ac:dyDescent="0.25">
      <c r="A6018" s="18" t="s">
        <v>17556</v>
      </c>
      <c r="B6018" s="18" t="s">
        <v>20</v>
      </c>
      <c r="C6018" s="18" t="s">
        <v>45</v>
      </c>
      <c r="D6018" s="18">
        <v>2011</v>
      </c>
      <c r="E6018" s="18">
        <f>VLOOKUP(D6018,'cpi roi'!A:C,2,FALSE)</f>
        <v>224.9</v>
      </c>
      <c r="F6018" s="18" t="s">
        <v>17268</v>
      </c>
      <c r="G6018" s="18">
        <v>6.7</v>
      </c>
      <c r="H6018" s="19">
        <v>27000</v>
      </c>
      <c r="I6018" s="18" t="s">
        <v>17557</v>
      </c>
      <c r="J6018" s="18" t="s">
        <v>17557</v>
      </c>
      <c r="K6018" s="18" t="s">
        <v>16988</v>
      </c>
      <c r="L6018" s="18" t="s">
        <v>34</v>
      </c>
      <c r="M6018" s="20">
        <v>125000</v>
      </c>
      <c r="N6018" s="20">
        <v>3242802</v>
      </c>
      <c r="O6018" s="21">
        <f t="shared" si="279"/>
        <v>4393427.1649622051</v>
      </c>
      <c r="P6018" s="22">
        <f t="shared" si="280"/>
        <v>2594.2416000000003</v>
      </c>
      <c r="Q6018" s="20">
        <f t="shared" si="281"/>
        <v>1441886.1716318363</v>
      </c>
      <c r="R6018" s="18" t="s">
        <v>17558</v>
      </c>
      <c r="S6018" s="18">
        <v>90</v>
      </c>
    </row>
    <row r="6019" spans="1:19" x14ac:dyDescent="0.25">
      <c r="A6019" s="18" t="s">
        <v>17559</v>
      </c>
      <c r="B6019" s="18" t="s">
        <v>37</v>
      </c>
      <c r="C6019" s="18" t="s">
        <v>45</v>
      </c>
      <c r="D6019" s="18">
        <v>2011</v>
      </c>
      <c r="E6019" s="18">
        <f>VLOOKUP(D6019,'cpi roi'!A:C,2,FALSE)</f>
        <v>224.9</v>
      </c>
      <c r="F6019" s="18" t="s">
        <v>17146</v>
      </c>
      <c r="G6019" s="18">
        <v>6</v>
      </c>
      <c r="H6019" s="19">
        <v>91000</v>
      </c>
      <c r="I6019" s="18" t="s">
        <v>9973</v>
      </c>
      <c r="J6019" s="18" t="s">
        <v>15651</v>
      </c>
      <c r="K6019" s="18" t="s">
        <v>7916</v>
      </c>
      <c r="L6019" s="18" t="s">
        <v>34</v>
      </c>
      <c r="M6019" s="20">
        <v>55000000</v>
      </c>
      <c r="N6019" s="20">
        <v>187361754</v>
      </c>
      <c r="O6019" s="21">
        <f t="shared" ref="O6019:O6082" si="282">(304.7/E6019)*N6019</f>
        <v>253842269.64784345</v>
      </c>
      <c r="P6019" s="22">
        <f t="shared" ref="P6019:P6082" si="283">IFERROR(N6019/M6019, 0)*100</f>
        <v>340.65773454545456</v>
      </c>
      <c r="Q6019" s="20">
        <f t="shared" ref="Q6019:Q6082" si="284">N6019/(E6019/100)</f>
        <v>83308916.851934195</v>
      </c>
      <c r="R6019" s="18" t="s">
        <v>184</v>
      </c>
      <c r="S6019" s="18">
        <v>94</v>
      </c>
    </row>
    <row r="6020" spans="1:19" x14ac:dyDescent="0.25">
      <c r="A6020" s="18" t="s">
        <v>17560</v>
      </c>
      <c r="B6020" s="18" t="s">
        <v>20</v>
      </c>
      <c r="C6020" s="18" t="s">
        <v>108</v>
      </c>
      <c r="D6020" s="18">
        <v>2011</v>
      </c>
      <c r="E6020" s="18">
        <f>VLOOKUP(D6020,'cpi roi'!A:C,2,FALSE)</f>
        <v>224.9</v>
      </c>
      <c r="F6020" s="18" t="s">
        <v>17115</v>
      </c>
      <c r="G6020" s="18">
        <v>5.7</v>
      </c>
      <c r="H6020" s="19">
        <v>19000</v>
      </c>
      <c r="I6020" s="18" t="s">
        <v>17561</v>
      </c>
      <c r="J6020" s="18" t="s">
        <v>17562</v>
      </c>
      <c r="K6020" s="18" t="s">
        <v>16065</v>
      </c>
      <c r="L6020" s="18" t="s">
        <v>34</v>
      </c>
      <c r="M6020" s="20">
        <v>0</v>
      </c>
      <c r="N6020" s="20">
        <v>1271319</v>
      </c>
      <c r="O6020" s="21">
        <f t="shared" si="282"/>
        <v>1722413.9586482879</v>
      </c>
      <c r="P6020" s="22">
        <f t="shared" si="283"/>
        <v>0</v>
      </c>
      <c r="Q6020" s="20">
        <f t="shared" si="284"/>
        <v>565281.90306803025</v>
      </c>
      <c r="R6020" s="18" t="s">
        <v>17260</v>
      </c>
      <c r="S6020" s="18">
        <v>105</v>
      </c>
    </row>
    <row r="6021" spans="1:19" x14ac:dyDescent="0.25">
      <c r="A6021" s="18" t="s">
        <v>17563</v>
      </c>
      <c r="B6021" s="18" t="s">
        <v>20</v>
      </c>
      <c r="C6021" s="18" t="s">
        <v>45</v>
      </c>
      <c r="D6021" s="18">
        <v>2011</v>
      </c>
      <c r="E6021" s="18">
        <f>VLOOKUP(D6021,'cpi roi'!A:C,2,FALSE)</f>
        <v>224.9</v>
      </c>
      <c r="F6021" s="18" t="s">
        <v>17564</v>
      </c>
      <c r="G6021" s="18">
        <v>6.6</v>
      </c>
      <c r="H6021" s="19">
        <v>28000</v>
      </c>
      <c r="I6021" s="18" t="s">
        <v>10820</v>
      </c>
      <c r="J6021" s="18" t="s">
        <v>10820</v>
      </c>
      <c r="K6021" s="18" t="s">
        <v>15949</v>
      </c>
      <c r="L6021" s="18" t="s">
        <v>199</v>
      </c>
      <c r="M6021" s="20">
        <v>0</v>
      </c>
      <c r="N6021" s="20">
        <v>4965950</v>
      </c>
      <c r="O6021" s="21">
        <f t="shared" si="282"/>
        <v>6727990.0622498877</v>
      </c>
      <c r="P6021" s="22">
        <f t="shared" si="283"/>
        <v>0</v>
      </c>
      <c r="Q6021" s="20">
        <f t="shared" si="284"/>
        <v>2208070.2534459759</v>
      </c>
      <c r="R6021" s="18" t="s">
        <v>17565</v>
      </c>
      <c r="S6021" s="18">
        <v>116</v>
      </c>
    </row>
    <row r="6022" spans="1:19" x14ac:dyDescent="0.25">
      <c r="A6022" s="18" t="s">
        <v>17566</v>
      </c>
      <c r="B6022" s="18" t="s">
        <v>20</v>
      </c>
      <c r="C6022" s="18" t="s">
        <v>45</v>
      </c>
      <c r="D6022" s="18">
        <v>2011</v>
      </c>
      <c r="E6022" s="18">
        <f>VLOOKUP(D6022,'cpi roi'!A:C,2,FALSE)</f>
        <v>224.9</v>
      </c>
      <c r="F6022" s="18" t="s">
        <v>17567</v>
      </c>
      <c r="G6022" s="18">
        <v>6.1</v>
      </c>
      <c r="H6022" s="19">
        <v>22000</v>
      </c>
      <c r="I6022" s="18" t="s">
        <v>17568</v>
      </c>
      <c r="J6022" s="18" t="s">
        <v>17568</v>
      </c>
      <c r="K6022" s="18" t="s">
        <v>17569</v>
      </c>
      <c r="L6022" s="18" t="s">
        <v>34</v>
      </c>
      <c r="M6022" s="20">
        <v>0</v>
      </c>
      <c r="N6022" s="20">
        <v>1378947</v>
      </c>
      <c r="O6022" s="21">
        <f t="shared" si="282"/>
        <v>1868230.9955535792</v>
      </c>
      <c r="P6022" s="22">
        <f t="shared" si="283"/>
        <v>0</v>
      </c>
      <c r="Q6022" s="20">
        <f t="shared" si="284"/>
        <v>613137.8390395731</v>
      </c>
      <c r="R6022" s="18" t="s">
        <v>13596</v>
      </c>
      <c r="S6022" s="18">
        <v>95</v>
      </c>
    </row>
    <row r="6023" spans="1:19" x14ac:dyDescent="0.25">
      <c r="A6023" s="18" t="s">
        <v>17570</v>
      </c>
      <c r="B6023" s="18" t="s">
        <v>20</v>
      </c>
      <c r="C6023" s="18" t="s">
        <v>38</v>
      </c>
      <c r="D6023" s="18">
        <v>2011</v>
      </c>
      <c r="E6023" s="18">
        <f>VLOOKUP(D6023,'cpi roi'!A:C,2,FALSE)</f>
        <v>224.9</v>
      </c>
      <c r="F6023" s="18" t="s">
        <v>17140</v>
      </c>
      <c r="G6023" s="18">
        <v>6.4</v>
      </c>
      <c r="H6023" s="19">
        <v>18000</v>
      </c>
      <c r="I6023" s="18" t="s">
        <v>17571</v>
      </c>
      <c r="J6023" s="18" t="s">
        <v>17571</v>
      </c>
      <c r="K6023" s="18" t="s">
        <v>14486</v>
      </c>
      <c r="L6023" s="18" t="s">
        <v>457</v>
      </c>
      <c r="M6023" s="20">
        <v>0</v>
      </c>
      <c r="N6023" s="20">
        <v>3424648</v>
      </c>
      <c r="O6023" s="21">
        <f t="shared" si="282"/>
        <v>4639796.5566918626</v>
      </c>
      <c r="P6023" s="22">
        <f t="shared" si="283"/>
        <v>0</v>
      </c>
      <c r="Q6023" s="20">
        <f t="shared" si="284"/>
        <v>1522742.5522454423</v>
      </c>
      <c r="R6023" s="18" t="s">
        <v>17572</v>
      </c>
      <c r="S6023" s="18">
        <v>109</v>
      </c>
    </row>
    <row r="6024" spans="1:19" x14ac:dyDescent="0.25">
      <c r="A6024" s="18" t="s">
        <v>17573</v>
      </c>
      <c r="B6024" s="18" t="s">
        <v>2004</v>
      </c>
      <c r="C6024" s="18" t="s">
        <v>21</v>
      </c>
      <c r="D6024" s="18">
        <v>2011</v>
      </c>
      <c r="E6024" s="18">
        <f>VLOOKUP(D6024,'cpi roi'!A:C,2,FALSE)</f>
        <v>224.9</v>
      </c>
      <c r="F6024" s="18" t="s">
        <v>17292</v>
      </c>
      <c r="G6024" s="18">
        <v>7</v>
      </c>
      <c r="H6024" s="19">
        <v>20000</v>
      </c>
      <c r="I6024" s="18" t="s">
        <v>15963</v>
      </c>
      <c r="J6024" s="18" t="s">
        <v>15963</v>
      </c>
      <c r="K6024" s="18" t="s">
        <v>15963</v>
      </c>
      <c r="L6024" s="18" t="s">
        <v>34</v>
      </c>
      <c r="M6024" s="20">
        <v>2000000</v>
      </c>
      <c r="N6024" s="20">
        <v>35185884</v>
      </c>
      <c r="O6024" s="21">
        <f t="shared" si="282"/>
        <v>47670692.995998219</v>
      </c>
      <c r="P6024" s="22">
        <f t="shared" si="283"/>
        <v>1759.2942</v>
      </c>
      <c r="Q6024" s="20">
        <f t="shared" si="284"/>
        <v>15645124.055135615</v>
      </c>
      <c r="R6024" s="18" t="s">
        <v>2105</v>
      </c>
      <c r="S6024" s="18">
        <v>129</v>
      </c>
    </row>
    <row r="6025" spans="1:19" x14ac:dyDescent="0.25">
      <c r="A6025" s="18" t="s">
        <v>17574</v>
      </c>
      <c r="B6025" s="18" t="s">
        <v>20</v>
      </c>
      <c r="C6025" s="18" t="s">
        <v>21</v>
      </c>
      <c r="D6025" s="18">
        <v>2011</v>
      </c>
      <c r="E6025" s="18">
        <f>VLOOKUP(D6025,'cpi roi'!A:C,2,FALSE)</f>
        <v>224.9</v>
      </c>
      <c r="F6025" s="18" t="s">
        <v>17575</v>
      </c>
      <c r="G6025" s="18">
        <v>7.6</v>
      </c>
      <c r="H6025" s="19">
        <v>51000</v>
      </c>
      <c r="I6025" s="18" t="s">
        <v>5991</v>
      </c>
      <c r="J6025" s="18" t="s">
        <v>5992</v>
      </c>
      <c r="K6025" s="18" t="s">
        <v>3910</v>
      </c>
      <c r="L6025" s="18" t="s">
        <v>5994</v>
      </c>
      <c r="M6025" s="20">
        <v>94000000</v>
      </c>
      <c r="N6025" s="20">
        <v>2855644</v>
      </c>
      <c r="O6025" s="21">
        <f t="shared" si="282"/>
        <v>3868896.072921298</v>
      </c>
      <c r="P6025" s="22">
        <f t="shared" si="283"/>
        <v>3.0379191489361705</v>
      </c>
      <c r="Q6025" s="20">
        <f t="shared" si="284"/>
        <v>1269739.4397510004</v>
      </c>
      <c r="R6025" s="18" t="s">
        <v>13731</v>
      </c>
      <c r="S6025" s="18">
        <v>146</v>
      </c>
    </row>
    <row r="6026" spans="1:19" x14ac:dyDescent="0.25">
      <c r="A6026" s="18" t="s">
        <v>17576</v>
      </c>
      <c r="B6026" s="18" t="s">
        <v>2004</v>
      </c>
      <c r="C6026" s="18" t="s">
        <v>56</v>
      </c>
      <c r="D6026" s="18">
        <v>2011</v>
      </c>
      <c r="E6026" s="18">
        <f>VLOOKUP(D6026,'cpi roi'!A:C,2,FALSE)</f>
        <v>224.9</v>
      </c>
      <c r="F6026" s="18" t="s">
        <v>17105</v>
      </c>
      <c r="G6026" s="18">
        <v>5.2</v>
      </c>
      <c r="H6026" s="19">
        <v>54000</v>
      </c>
      <c r="I6026" s="18" t="s">
        <v>17577</v>
      </c>
      <c r="J6026" s="18" t="s">
        <v>17578</v>
      </c>
      <c r="K6026" s="18" t="s">
        <v>17579</v>
      </c>
      <c r="L6026" s="18" t="s">
        <v>34</v>
      </c>
      <c r="M6026" s="20">
        <v>5000000</v>
      </c>
      <c r="N6026" s="20">
        <v>26236153</v>
      </c>
      <c r="O6026" s="21">
        <f t="shared" si="282"/>
        <v>35545379.364606485</v>
      </c>
      <c r="P6026" s="22">
        <f t="shared" si="283"/>
        <v>524.72306000000003</v>
      </c>
      <c r="Q6026" s="20">
        <f t="shared" si="284"/>
        <v>11665697.198755002</v>
      </c>
      <c r="R6026" s="18" t="s">
        <v>8990</v>
      </c>
      <c r="S6026" s="18">
        <v>86</v>
      </c>
    </row>
    <row r="6027" spans="1:19" x14ac:dyDescent="0.25">
      <c r="A6027" s="18" t="s">
        <v>14481</v>
      </c>
      <c r="B6027" s="18" t="s">
        <v>2004</v>
      </c>
      <c r="C6027" s="18" t="s">
        <v>21</v>
      </c>
      <c r="D6027" s="18">
        <v>2011</v>
      </c>
      <c r="E6027" s="18">
        <f>VLOOKUP(D6027,'cpi roi'!A:C,2,FALSE)</f>
        <v>224.9</v>
      </c>
      <c r="F6027" s="18" t="s">
        <v>17580</v>
      </c>
      <c r="G6027" s="18">
        <v>6.9</v>
      </c>
      <c r="H6027" s="19">
        <v>40000</v>
      </c>
      <c r="I6027" s="18" t="s">
        <v>6856</v>
      </c>
      <c r="J6027" s="18" t="s">
        <v>16970</v>
      </c>
      <c r="K6027" s="18" t="s">
        <v>17581</v>
      </c>
      <c r="L6027" s="18" t="s">
        <v>26</v>
      </c>
      <c r="M6027" s="20">
        <v>30000000</v>
      </c>
      <c r="N6027" s="20">
        <v>15395087</v>
      </c>
      <c r="O6027" s="21">
        <f t="shared" si="282"/>
        <v>20857638.990217872</v>
      </c>
      <c r="P6027" s="22">
        <f t="shared" si="283"/>
        <v>51.31695666666667</v>
      </c>
      <c r="Q6027" s="20">
        <f t="shared" si="284"/>
        <v>6845303.2458870606</v>
      </c>
      <c r="R6027" s="18" t="s">
        <v>35</v>
      </c>
      <c r="S6027" s="18">
        <v>130</v>
      </c>
    </row>
    <row r="6028" spans="1:19" x14ac:dyDescent="0.25">
      <c r="A6028" s="18" t="s">
        <v>17582</v>
      </c>
      <c r="B6028" s="18" t="s">
        <v>37</v>
      </c>
      <c r="C6028" s="18" t="s">
        <v>394</v>
      </c>
      <c r="D6028" s="18">
        <v>2011</v>
      </c>
      <c r="E6028" s="18">
        <f>VLOOKUP(D6028,'cpi roi'!A:C,2,FALSE)</f>
        <v>224.9</v>
      </c>
      <c r="F6028" s="18" t="s">
        <v>16621</v>
      </c>
      <c r="G6028" s="18">
        <v>5.4</v>
      </c>
      <c r="H6028" s="19">
        <v>32000</v>
      </c>
      <c r="I6028" s="18" t="s">
        <v>11003</v>
      </c>
      <c r="J6028" s="18" t="s">
        <v>12100</v>
      </c>
      <c r="K6028" s="18" t="s">
        <v>17583</v>
      </c>
      <c r="L6028" s="18" t="s">
        <v>34</v>
      </c>
      <c r="M6028" s="20">
        <v>63000000</v>
      </c>
      <c r="N6028" s="20">
        <v>183954145</v>
      </c>
      <c r="O6028" s="21">
        <f t="shared" si="282"/>
        <v>249225557.94353044</v>
      </c>
      <c r="P6028" s="22">
        <f t="shared" si="283"/>
        <v>291.99070634920633</v>
      </c>
      <c r="Q6028" s="20">
        <f t="shared" si="284"/>
        <v>81793750.555802569</v>
      </c>
      <c r="R6028" s="18" t="s">
        <v>65</v>
      </c>
      <c r="S6028" s="18">
        <v>95</v>
      </c>
    </row>
    <row r="6029" spans="1:19" x14ac:dyDescent="0.25">
      <c r="A6029" s="18" t="s">
        <v>17584</v>
      </c>
      <c r="B6029" s="18" t="s">
        <v>2004</v>
      </c>
      <c r="C6029" s="18" t="s">
        <v>21</v>
      </c>
      <c r="D6029" s="18">
        <v>2011</v>
      </c>
      <c r="E6029" s="18">
        <f>VLOOKUP(D6029,'cpi roi'!A:C,2,FALSE)</f>
        <v>224.9</v>
      </c>
      <c r="F6029" s="18" t="s">
        <v>17059</v>
      </c>
      <c r="G6029" s="18">
        <v>5.6</v>
      </c>
      <c r="H6029" s="19">
        <v>13000</v>
      </c>
      <c r="I6029" s="18" t="s">
        <v>17585</v>
      </c>
      <c r="J6029" s="18" t="s">
        <v>17586</v>
      </c>
      <c r="K6029" s="18" t="s">
        <v>17587</v>
      </c>
      <c r="L6029" s="18" t="s">
        <v>34</v>
      </c>
      <c r="M6029" s="20">
        <v>20000000</v>
      </c>
      <c r="N6029" s="20">
        <v>4627375</v>
      </c>
      <c r="O6029" s="21">
        <f t="shared" si="282"/>
        <v>6269280.4024010664</v>
      </c>
      <c r="P6029" s="22">
        <f t="shared" si="283"/>
        <v>23.136875</v>
      </c>
      <c r="Q6029" s="20">
        <f t="shared" si="284"/>
        <v>2057525.5669186304</v>
      </c>
      <c r="R6029" s="18" t="s">
        <v>17588</v>
      </c>
      <c r="S6029" s="18">
        <v>97</v>
      </c>
    </row>
    <row r="6030" spans="1:19" x14ac:dyDescent="0.25">
      <c r="A6030" s="18" t="s">
        <v>17589</v>
      </c>
      <c r="B6030" s="18" t="s">
        <v>20</v>
      </c>
      <c r="C6030" s="18" t="s">
        <v>21</v>
      </c>
      <c r="D6030" s="18">
        <v>2011</v>
      </c>
      <c r="E6030" s="18">
        <f>VLOOKUP(D6030,'cpi roi'!A:C,2,FALSE)</f>
        <v>224.9</v>
      </c>
      <c r="F6030" s="18" t="s">
        <v>17504</v>
      </c>
      <c r="G6030" s="18">
        <v>6.1</v>
      </c>
      <c r="H6030" s="19">
        <v>31000</v>
      </c>
      <c r="I6030" s="18" t="s">
        <v>8102</v>
      </c>
      <c r="J6030" s="18" t="s">
        <v>11072</v>
      </c>
      <c r="K6030" s="18" t="s">
        <v>8102</v>
      </c>
      <c r="L6030" s="18" t="s">
        <v>26</v>
      </c>
      <c r="M6030" s="20">
        <v>0</v>
      </c>
      <c r="N6030" s="20">
        <v>2435325</v>
      </c>
      <c r="O6030" s="21">
        <f t="shared" si="282"/>
        <v>3299437.6500666961</v>
      </c>
      <c r="P6030" s="22">
        <f t="shared" si="283"/>
        <v>0</v>
      </c>
      <c r="Q6030" s="20">
        <f t="shared" si="284"/>
        <v>1082847.9324144064</v>
      </c>
      <c r="R6030" s="18" t="s">
        <v>17590</v>
      </c>
      <c r="S6030" s="18">
        <v>123</v>
      </c>
    </row>
    <row r="6031" spans="1:19" x14ac:dyDescent="0.25">
      <c r="A6031" s="18" t="s">
        <v>17591</v>
      </c>
      <c r="B6031" s="18" t="s">
        <v>514</v>
      </c>
      <c r="C6031" s="18" t="s">
        <v>21</v>
      </c>
      <c r="D6031" s="18">
        <v>2011</v>
      </c>
      <c r="E6031" s="18">
        <f>VLOOKUP(D6031,'cpi roi'!A:C,2,FALSE)</f>
        <v>224.9</v>
      </c>
      <c r="F6031" s="18" t="s">
        <v>17441</v>
      </c>
      <c r="G6031" s="18">
        <v>5.6</v>
      </c>
      <c r="H6031" s="19">
        <v>6700</v>
      </c>
      <c r="I6031" s="18" t="s">
        <v>17592</v>
      </c>
      <c r="J6031" s="18" t="s">
        <v>17593</v>
      </c>
      <c r="K6031" s="18" t="s">
        <v>6377</v>
      </c>
      <c r="L6031" s="18" t="s">
        <v>457</v>
      </c>
      <c r="M6031" s="20">
        <v>0</v>
      </c>
      <c r="N6031" s="20">
        <v>3822241</v>
      </c>
      <c r="O6031" s="21">
        <f t="shared" si="282"/>
        <v>5178465.2409959976</v>
      </c>
      <c r="P6031" s="22">
        <f t="shared" si="283"/>
        <v>0</v>
      </c>
      <c r="Q6031" s="20">
        <f t="shared" si="284"/>
        <v>1699529.1240551355</v>
      </c>
      <c r="R6031" s="18" t="s">
        <v>17594</v>
      </c>
      <c r="S6031" s="18">
        <v>99</v>
      </c>
    </row>
    <row r="6032" spans="1:19" x14ac:dyDescent="0.25">
      <c r="A6032" s="18" t="s">
        <v>17595</v>
      </c>
      <c r="B6032" s="18" t="s">
        <v>20</v>
      </c>
      <c r="C6032" s="18" t="s">
        <v>21</v>
      </c>
      <c r="D6032" s="18">
        <v>2011</v>
      </c>
      <c r="E6032" s="18">
        <f>VLOOKUP(D6032,'cpi roi'!A:C,2,FALSE)</f>
        <v>224.9</v>
      </c>
      <c r="F6032" s="18" t="s">
        <v>17596</v>
      </c>
      <c r="G6032" s="18">
        <v>5.8</v>
      </c>
      <c r="H6032" s="19">
        <v>1900</v>
      </c>
      <c r="I6032" s="18" t="s">
        <v>17597</v>
      </c>
      <c r="J6032" s="18" t="s">
        <v>17598</v>
      </c>
      <c r="K6032" s="18" t="s">
        <v>17113</v>
      </c>
      <c r="L6032" s="18" t="s">
        <v>199</v>
      </c>
      <c r="M6032" s="20">
        <v>0</v>
      </c>
      <c r="N6032" s="20">
        <v>2037</v>
      </c>
      <c r="O6032" s="21">
        <f t="shared" si="282"/>
        <v>2759.7772343263669</v>
      </c>
      <c r="P6032" s="22">
        <f t="shared" si="283"/>
        <v>0</v>
      </c>
      <c r="Q6032" s="20">
        <f t="shared" si="284"/>
        <v>905.73588261449527</v>
      </c>
      <c r="R6032" s="18" t="s">
        <v>17599</v>
      </c>
      <c r="S6032" s="18">
        <v>92</v>
      </c>
    </row>
    <row r="6033" spans="1:19" x14ac:dyDescent="0.25">
      <c r="A6033" s="18" t="s">
        <v>17600</v>
      </c>
      <c r="B6033" s="18" t="s">
        <v>37</v>
      </c>
      <c r="C6033" s="18" t="s">
        <v>394</v>
      </c>
      <c r="D6033" s="18">
        <v>2011</v>
      </c>
      <c r="E6033" s="18">
        <f>VLOOKUP(D6033,'cpi roi'!A:C,2,FALSE)</f>
        <v>224.9</v>
      </c>
      <c r="F6033" s="18" t="s">
        <v>17203</v>
      </c>
      <c r="G6033" s="18">
        <v>5.9</v>
      </c>
      <c r="H6033" s="19">
        <v>43000</v>
      </c>
      <c r="I6033" s="18" t="s">
        <v>538</v>
      </c>
      <c r="J6033" s="18" t="s">
        <v>538</v>
      </c>
      <c r="K6033" s="18" t="s">
        <v>7688</v>
      </c>
      <c r="L6033" s="18" t="s">
        <v>252</v>
      </c>
      <c r="M6033" s="20">
        <v>135000000</v>
      </c>
      <c r="N6033" s="20">
        <v>159197038</v>
      </c>
      <c r="O6033" s="21">
        <f t="shared" si="282"/>
        <v>215684026.13872829</v>
      </c>
      <c r="P6033" s="22">
        <f t="shared" si="283"/>
        <v>117.92373185185185</v>
      </c>
      <c r="Q6033" s="20">
        <f t="shared" si="284"/>
        <v>70785699.421965316</v>
      </c>
      <c r="R6033" s="18" t="s">
        <v>27</v>
      </c>
      <c r="S6033" s="18">
        <v>100</v>
      </c>
    </row>
    <row r="6034" spans="1:19" x14ac:dyDescent="0.25">
      <c r="A6034" s="18" t="s">
        <v>17601</v>
      </c>
      <c r="B6034" s="18" t="s">
        <v>20</v>
      </c>
      <c r="C6034" s="18" t="s">
        <v>67</v>
      </c>
      <c r="D6034" s="18">
        <v>2011</v>
      </c>
      <c r="E6034" s="18">
        <f>VLOOKUP(D6034,'cpi roi'!A:C,2,FALSE)</f>
        <v>224.9</v>
      </c>
      <c r="F6034" s="18" t="s">
        <v>17602</v>
      </c>
      <c r="G6034" s="18">
        <v>6.7</v>
      </c>
      <c r="H6034" s="19">
        <v>31000</v>
      </c>
      <c r="I6034" s="18" t="s">
        <v>17603</v>
      </c>
      <c r="J6034" s="18" t="s">
        <v>17604</v>
      </c>
      <c r="K6034" s="18" t="s">
        <v>17605</v>
      </c>
      <c r="L6034" s="18" t="s">
        <v>26</v>
      </c>
      <c r="M6034" s="20">
        <v>0</v>
      </c>
      <c r="N6034" s="20">
        <v>0</v>
      </c>
      <c r="O6034" s="21">
        <f t="shared" si="282"/>
        <v>0</v>
      </c>
      <c r="P6034" s="22">
        <f t="shared" si="283"/>
        <v>0</v>
      </c>
      <c r="Q6034" s="20">
        <f t="shared" si="284"/>
        <v>0</v>
      </c>
      <c r="R6034" s="18" t="s">
        <v>17606</v>
      </c>
      <c r="S6034" s="18">
        <v>100</v>
      </c>
    </row>
    <row r="6035" spans="1:19" x14ac:dyDescent="0.25">
      <c r="A6035" s="18" t="s">
        <v>17607</v>
      </c>
      <c r="B6035" s="18" t="s">
        <v>2004</v>
      </c>
      <c r="C6035" s="18" t="s">
        <v>21</v>
      </c>
      <c r="D6035" s="18">
        <v>2011</v>
      </c>
      <c r="E6035" s="18">
        <f>VLOOKUP(D6035,'cpi roi'!A:C,2,FALSE)</f>
        <v>224.9</v>
      </c>
      <c r="F6035" s="18" t="s">
        <v>17608</v>
      </c>
      <c r="G6035" s="18">
        <v>6.6</v>
      </c>
      <c r="H6035" s="19">
        <v>48000</v>
      </c>
      <c r="I6035" s="18" t="s">
        <v>4364</v>
      </c>
      <c r="J6035" s="18" t="s">
        <v>17609</v>
      </c>
      <c r="K6035" s="18" t="s">
        <v>540</v>
      </c>
      <c r="L6035" s="18" t="s">
        <v>34</v>
      </c>
      <c r="M6035" s="20">
        <v>21000000</v>
      </c>
      <c r="N6035" s="20">
        <v>7294800</v>
      </c>
      <c r="O6035" s="21">
        <f t="shared" si="282"/>
        <v>9883172.787905734</v>
      </c>
      <c r="P6035" s="22">
        <f t="shared" si="283"/>
        <v>34.737142857142857</v>
      </c>
      <c r="Q6035" s="20">
        <f t="shared" si="284"/>
        <v>3243574.9221876389</v>
      </c>
      <c r="R6035" s="18" t="s">
        <v>10085</v>
      </c>
      <c r="S6035" s="18">
        <v>91</v>
      </c>
    </row>
    <row r="6036" spans="1:19" x14ac:dyDescent="0.25">
      <c r="A6036" s="18" t="s">
        <v>17610</v>
      </c>
      <c r="B6036" s="18" t="s">
        <v>20</v>
      </c>
      <c r="C6036" s="18" t="s">
        <v>38</v>
      </c>
      <c r="D6036" s="18">
        <v>2011</v>
      </c>
      <c r="E6036" s="18">
        <f>VLOOKUP(D6036,'cpi roi'!A:C,2,FALSE)</f>
        <v>224.9</v>
      </c>
      <c r="F6036" s="18" t="s">
        <v>17611</v>
      </c>
      <c r="G6036" s="18">
        <v>6.7</v>
      </c>
      <c r="H6036" s="19">
        <v>5200</v>
      </c>
      <c r="I6036" s="18" t="s">
        <v>15958</v>
      </c>
      <c r="J6036" s="18" t="s">
        <v>17612</v>
      </c>
      <c r="K6036" s="18" t="s">
        <v>17613</v>
      </c>
      <c r="L6036" s="18" t="s">
        <v>457</v>
      </c>
      <c r="M6036" s="20">
        <v>0</v>
      </c>
      <c r="N6036" s="20">
        <v>3102666</v>
      </c>
      <c r="O6036" s="21">
        <f t="shared" si="282"/>
        <v>4203567.497554468</v>
      </c>
      <c r="P6036" s="22">
        <f t="shared" si="283"/>
        <v>0</v>
      </c>
      <c r="Q6036" s="20">
        <f t="shared" si="284"/>
        <v>1379575.8114717652</v>
      </c>
      <c r="R6036" s="18" t="s">
        <v>17614</v>
      </c>
      <c r="S6036" s="18">
        <v>105</v>
      </c>
    </row>
    <row r="6037" spans="1:19" x14ac:dyDescent="0.25">
      <c r="A6037" s="18" t="s">
        <v>3206</v>
      </c>
      <c r="B6037" s="18" t="s">
        <v>452</v>
      </c>
      <c r="C6037" s="18" t="s">
        <v>21</v>
      </c>
      <c r="D6037" s="18">
        <v>2011</v>
      </c>
      <c r="E6037" s="18">
        <f>VLOOKUP(D6037,'cpi roi'!A:C,2,FALSE)</f>
        <v>224.9</v>
      </c>
      <c r="F6037" s="18" t="s">
        <v>17615</v>
      </c>
      <c r="G6037" s="18">
        <v>6</v>
      </c>
      <c r="H6037" s="19">
        <v>9700</v>
      </c>
      <c r="I6037" s="18" t="s">
        <v>16352</v>
      </c>
      <c r="J6037" s="18" t="s">
        <v>16352</v>
      </c>
      <c r="K6037" s="18" t="s">
        <v>17616</v>
      </c>
      <c r="L6037" s="18" t="s">
        <v>26</v>
      </c>
      <c r="M6037" s="20">
        <v>0</v>
      </c>
      <c r="N6037" s="20">
        <v>1742215</v>
      </c>
      <c r="O6037" s="21">
        <f t="shared" si="282"/>
        <v>2360395.333481547</v>
      </c>
      <c r="P6037" s="22">
        <f t="shared" si="283"/>
        <v>0</v>
      </c>
      <c r="Q6037" s="20">
        <f t="shared" si="284"/>
        <v>774662.07203201414</v>
      </c>
      <c r="R6037" s="18" t="s">
        <v>15778</v>
      </c>
      <c r="S6037" s="18">
        <v>129</v>
      </c>
    </row>
    <row r="6038" spans="1:19" x14ac:dyDescent="0.25">
      <c r="A6038" s="18" t="s">
        <v>17617</v>
      </c>
      <c r="B6038" s="18" t="s">
        <v>20</v>
      </c>
      <c r="C6038" s="18" t="s">
        <v>45</v>
      </c>
      <c r="D6038" s="18">
        <v>2011</v>
      </c>
      <c r="E6038" s="18">
        <f>VLOOKUP(D6038,'cpi roi'!A:C,2,FALSE)</f>
        <v>224.9</v>
      </c>
      <c r="F6038" s="18" t="s">
        <v>17059</v>
      </c>
      <c r="G6038" s="18">
        <v>7.1</v>
      </c>
      <c r="H6038" s="19">
        <v>53000</v>
      </c>
      <c r="I6038" s="18" t="s">
        <v>13155</v>
      </c>
      <c r="J6038" s="18" t="s">
        <v>13155</v>
      </c>
      <c r="K6038" s="18" t="s">
        <v>13300</v>
      </c>
      <c r="L6038" s="18" t="s">
        <v>34</v>
      </c>
      <c r="M6038" s="20">
        <v>0</v>
      </c>
      <c r="N6038" s="20">
        <v>11789613</v>
      </c>
      <c r="O6038" s="21">
        <f t="shared" si="282"/>
        <v>15972854.962650064</v>
      </c>
      <c r="P6038" s="22">
        <f t="shared" si="283"/>
        <v>0</v>
      </c>
      <c r="Q6038" s="20">
        <f t="shared" si="284"/>
        <v>5242157.8479324142</v>
      </c>
      <c r="R6038" s="18" t="s">
        <v>9442</v>
      </c>
      <c r="S6038" s="18">
        <v>106</v>
      </c>
    </row>
    <row r="6039" spans="1:19" x14ac:dyDescent="0.25">
      <c r="A6039" s="18" t="s">
        <v>17618</v>
      </c>
      <c r="B6039" s="18" t="s">
        <v>452</v>
      </c>
      <c r="C6039" s="18" t="s">
        <v>21</v>
      </c>
      <c r="D6039" s="18">
        <v>2011</v>
      </c>
      <c r="E6039" s="18">
        <f>VLOOKUP(D6039,'cpi roi'!A:C,2,FALSE)</f>
        <v>224.9</v>
      </c>
      <c r="F6039" s="18" t="s">
        <v>17170</v>
      </c>
      <c r="G6039" s="18">
        <v>7.7</v>
      </c>
      <c r="H6039" s="19">
        <v>41000</v>
      </c>
      <c r="I6039" s="18" t="s">
        <v>15475</v>
      </c>
      <c r="J6039" s="18" t="s">
        <v>15475</v>
      </c>
      <c r="K6039" s="18" t="s">
        <v>17619</v>
      </c>
      <c r="L6039" s="18" t="s">
        <v>10296</v>
      </c>
      <c r="M6039" s="20">
        <v>10920000</v>
      </c>
      <c r="N6039" s="20">
        <v>11219667</v>
      </c>
      <c r="O6039" s="21">
        <f t="shared" si="282"/>
        <v>15200678.234326366</v>
      </c>
      <c r="P6039" s="22">
        <f t="shared" si="283"/>
        <v>102.7442032967033</v>
      </c>
      <c r="Q6039" s="20">
        <f t="shared" si="284"/>
        <v>4988735.8826144952</v>
      </c>
      <c r="R6039" s="18" t="s">
        <v>17317</v>
      </c>
      <c r="S6039" s="18">
        <v>159</v>
      </c>
    </row>
    <row r="6040" spans="1:19" x14ac:dyDescent="0.25">
      <c r="A6040" s="18" t="s">
        <v>17620</v>
      </c>
      <c r="B6040" s="18" t="s">
        <v>2004</v>
      </c>
      <c r="C6040" s="18" t="s">
        <v>38</v>
      </c>
      <c r="D6040" s="18">
        <v>2011</v>
      </c>
      <c r="E6040" s="18">
        <f>VLOOKUP(D6040,'cpi roi'!A:C,2,FALSE)</f>
        <v>224.9</v>
      </c>
      <c r="F6040" s="18" t="s">
        <v>16271</v>
      </c>
      <c r="G6040" s="18">
        <v>4.4000000000000004</v>
      </c>
      <c r="H6040" s="19">
        <v>26000</v>
      </c>
      <c r="I6040" s="18" t="s">
        <v>7711</v>
      </c>
      <c r="J6040" s="18" t="s">
        <v>17621</v>
      </c>
      <c r="K6040" s="18" t="s">
        <v>9368</v>
      </c>
      <c r="L6040" s="18" t="s">
        <v>34</v>
      </c>
      <c r="M6040" s="20">
        <v>32000000</v>
      </c>
      <c r="N6040" s="20">
        <v>82686066</v>
      </c>
      <c r="O6040" s="21">
        <f t="shared" si="282"/>
        <v>112025096.97732325</v>
      </c>
      <c r="P6040" s="22">
        <f t="shared" si="283"/>
        <v>258.39395624999997</v>
      </c>
      <c r="Q6040" s="20">
        <f t="shared" si="284"/>
        <v>36765702.979101822</v>
      </c>
      <c r="R6040" s="18" t="s">
        <v>8628</v>
      </c>
      <c r="S6040" s="18">
        <v>107</v>
      </c>
    </row>
    <row r="6041" spans="1:19" x14ac:dyDescent="0.25">
      <c r="A6041" s="18" t="s">
        <v>17622</v>
      </c>
      <c r="B6041" s="18" t="s">
        <v>452</v>
      </c>
      <c r="C6041" s="18" t="s">
        <v>21</v>
      </c>
      <c r="D6041" s="18">
        <v>2011</v>
      </c>
      <c r="E6041" s="18">
        <f>VLOOKUP(D6041,'cpi roi'!A:C,2,FALSE)</f>
        <v>224.9</v>
      </c>
      <c r="F6041" s="18" t="s">
        <v>17623</v>
      </c>
      <c r="G6041" s="18">
        <v>7.6</v>
      </c>
      <c r="H6041" s="19">
        <v>31000</v>
      </c>
      <c r="I6041" s="18" t="s">
        <v>12738</v>
      </c>
      <c r="J6041" s="18" t="s">
        <v>12738</v>
      </c>
      <c r="K6041" s="18" t="s">
        <v>12752</v>
      </c>
      <c r="L6041" s="18" t="s">
        <v>26</v>
      </c>
      <c r="M6041" s="20">
        <v>0</v>
      </c>
      <c r="N6041" s="20">
        <v>676111</v>
      </c>
      <c r="O6041" s="21">
        <f t="shared" si="282"/>
        <v>916011.65718096925</v>
      </c>
      <c r="P6041" s="22">
        <f t="shared" si="283"/>
        <v>0</v>
      </c>
      <c r="Q6041" s="20">
        <f t="shared" si="284"/>
        <v>300627.38995108934</v>
      </c>
      <c r="R6041" s="18" t="s">
        <v>15934</v>
      </c>
      <c r="S6041" s="18">
        <v>92</v>
      </c>
    </row>
    <row r="6042" spans="1:19" x14ac:dyDescent="0.25">
      <c r="A6042" s="18" t="s">
        <v>17624</v>
      </c>
      <c r="B6042" s="18" t="s">
        <v>452</v>
      </c>
      <c r="C6042" s="18" t="s">
        <v>108</v>
      </c>
      <c r="D6042" s="18">
        <v>2011</v>
      </c>
      <c r="E6042" s="18">
        <f>VLOOKUP(D6042,'cpi roi'!A:C,2,FALSE)</f>
        <v>224.9</v>
      </c>
      <c r="F6042" s="18" t="s">
        <v>17625</v>
      </c>
      <c r="G6042" s="18">
        <v>7.9</v>
      </c>
      <c r="H6042" s="19">
        <v>44000</v>
      </c>
      <c r="I6042" s="18" t="s">
        <v>17626</v>
      </c>
      <c r="J6042" s="18" t="s">
        <v>17627</v>
      </c>
      <c r="K6042" s="18" t="s">
        <v>17628</v>
      </c>
      <c r="L6042" s="18" t="s">
        <v>17629</v>
      </c>
      <c r="M6042" s="20">
        <v>0</v>
      </c>
      <c r="N6042" s="20">
        <v>2099472</v>
      </c>
      <c r="O6042" s="21">
        <f t="shared" si="282"/>
        <v>2844415.8221431742</v>
      </c>
      <c r="P6042" s="22">
        <f t="shared" si="283"/>
        <v>0</v>
      </c>
      <c r="Q6042" s="20">
        <f t="shared" si="284"/>
        <v>933513.56158292573</v>
      </c>
      <c r="R6042" s="18" t="s">
        <v>17630</v>
      </c>
      <c r="S6042" s="18">
        <v>157</v>
      </c>
    </row>
    <row r="6043" spans="1:19" x14ac:dyDescent="0.25">
      <c r="A6043" s="18" t="s">
        <v>17631</v>
      </c>
      <c r="B6043" s="18" t="s">
        <v>2004</v>
      </c>
      <c r="C6043" s="18" t="s">
        <v>45</v>
      </c>
      <c r="D6043" s="18">
        <v>2011</v>
      </c>
      <c r="E6043" s="18">
        <f>VLOOKUP(D6043,'cpi roi'!A:C,2,FALSE)</f>
        <v>224.9</v>
      </c>
      <c r="F6043" s="18" t="s">
        <v>17349</v>
      </c>
      <c r="G6043" s="18">
        <v>5.3</v>
      </c>
      <c r="H6043" s="19">
        <v>53000</v>
      </c>
      <c r="I6043" s="18" t="s">
        <v>1139</v>
      </c>
      <c r="J6043" s="18" t="s">
        <v>15529</v>
      </c>
      <c r="K6043" s="18" t="s">
        <v>9085</v>
      </c>
      <c r="L6043" s="18" t="s">
        <v>34</v>
      </c>
      <c r="M6043" s="20">
        <v>70000000</v>
      </c>
      <c r="N6043" s="20">
        <v>69721966</v>
      </c>
      <c r="O6043" s="21">
        <f t="shared" si="282"/>
        <v>94461018.409070686</v>
      </c>
      <c r="P6043" s="22">
        <f t="shared" si="283"/>
        <v>99.602808571428568</v>
      </c>
      <c r="Q6043" s="20">
        <f t="shared" si="284"/>
        <v>31001318.808359269</v>
      </c>
      <c r="R6043" s="18" t="s">
        <v>65</v>
      </c>
      <c r="S6043" s="18">
        <v>111</v>
      </c>
    </row>
    <row r="6044" spans="1:19" x14ac:dyDescent="0.25">
      <c r="A6044" s="18" t="s">
        <v>17632</v>
      </c>
      <c r="B6044" s="18" t="s">
        <v>37</v>
      </c>
      <c r="C6044" s="18" t="s">
        <v>21</v>
      </c>
      <c r="D6044" s="18">
        <v>2011</v>
      </c>
      <c r="E6044" s="18">
        <f>VLOOKUP(D6044,'cpi roi'!A:C,2,FALSE)</f>
        <v>224.9</v>
      </c>
      <c r="F6044" s="18" t="s">
        <v>17136</v>
      </c>
      <c r="G6044" s="18">
        <v>6.8</v>
      </c>
      <c r="H6044" s="19">
        <v>23000</v>
      </c>
      <c r="I6044" s="18" t="s">
        <v>345</v>
      </c>
      <c r="J6044" s="18" t="s">
        <v>17633</v>
      </c>
      <c r="K6044" s="18" t="s">
        <v>5224</v>
      </c>
      <c r="L6044" s="18" t="s">
        <v>199</v>
      </c>
      <c r="M6044" s="20">
        <v>37000000</v>
      </c>
      <c r="N6044" s="20">
        <v>95943453</v>
      </c>
      <c r="O6044" s="21">
        <f t="shared" si="282"/>
        <v>129986527.91951977</v>
      </c>
      <c r="P6044" s="22">
        <f t="shared" si="283"/>
        <v>259.30662972972971</v>
      </c>
      <c r="Q6044" s="20">
        <f t="shared" si="284"/>
        <v>42660494.886616275</v>
      </c>
      <c r="R6044" s="18" t="s">
        <v>11131</v>
      </c>
      <c r="S6044" s="18">
        <v>113</v>
      </c>
    </row>
    <row r="6045" spans="1:19" x14ac:dyDescent="0.25">
      <c r="A6045" s="18" t="s">
        <v>10282</v>
      </c>
      <c r="B6045" s="18" t="s">
        <v>2004</v>
      </c>
      <c r="C6045" s="18" t="s">
        <v>38</v>
      </c>
      <c r="D6045" s="18">
        <v>2012</v>
      </c>
      <c r="E6045" s="18">
        <f>VLOOKUP(D6045,'cpi roi'!A:C,2,FALSE)</f>
        <v>229.6</v>
      </c>
      <c r="F6045" s="18" t="s">
        <v>17634</v>
      </c>
      <c r="G6045" s="18">
        <v>8</v>
      </c>
      <c r="H6045" s="19">
        <v>1300000</v>
      </c>
      <c r="I6045" s="18" t="s">
        <v>6861</v>
      </c>
      <c r="J6045" s="18" t="s">
        <v>6861</v>
      </c>
      <c r="K6045" s="18" t="s">
        <v>4915</v>
      </c>
      <c r="L6045" s="18" t="s">
        <v>34</v>
      </c>
      <c r="M6045" s="20">
        <v>220000000</v>
      </c>
      <c r="N6045" s="20">
        <v>1518815515</v>
      </c>
      <c r="O6045" s="21">
        <f t="shared" si="282"/>
        <v>2015605781.4481707</v>
      </c>
      <c r="P6045" s="22">
        <f t="shared" si="283"/>
        <v>690.37068863636364</v>
      </c>
      <c r="Q6045" s="20">
        <f t="shared" si="284"/>
        <v>661505015.24390244</v>
      </c>
      <c r="R6045" s="18" t="s">
        <v>17635</v>
      </c>
      <c r="S6045" s="18">
        <v>143</v>
      </c>
    </row>
    <row r="6046" spans="1:19" x14ac:dyDescent="0.25">
      <c r="A6046" s="18" t="s">
        <v>17636</v>
      </c>
      <c r="B6046" s="18" t="s">
        <v>20</v>
      </c>
      <c r="C6046" s="18" t="s">
        <v>21</v>
      </c>
      <c r="D6046" s="18">
        <v>2012</v>
      </c>
      <c r="E6046" s="18">
        <f>VLOOKUP(D6046,'cpi roi'!A:C,2,FALSE)</f>
        <v>229.6</v>
      </c>
      <c r="F6046" s="18" t="s">
        <v>17637</v>
      </c>
      <c r="G6046" s="18">
        <v>8.4</v>
      </c>
      <c r="H6046" s="19">
        <v>1400000</v>
      </c>
      <c r="I6046" s="18" t="s">
        <v>6778</v>
      </c>
      <c r="J6046" s="18" t="s">
        <v>6778</v>
      </c>
      <c r="K6046" s="18" t="s">
        <v>9889</v>
      </c>
      <c r="L6046" s="18" t="s">
        <v>34</v>
      </c>
      <c r="M6046" s="20">
        <v>100000000</v>
      </c>
      <c r="N6046" s="20">
        <v>426074373</v>
      </c>
      <c r="O6046" s="21">
        <f t="shared" si="282"/>
        <v>565439292.04311848</v>
      </c>
      <c r="P6046" s="22">
        <f t="shared" si="283"/>
        <v>426.07437299999998</v>
      </c>
      <c r="Q6046" s="20">
        <f t="shared" si="284"/>
        <v>185572462.10801396</v>
      </c>
      <c r="R6046" s="18" t="s">
        <v>13871</v>
      </c>
      <c r="S6046" s="18">
        <v>165</v>
      </c>
    </row>
    <row r="6047" spans="1:19" x14ac:dyDescent="0.25">
      <c r="A6047" s="18" t="s">
        <v>17638</v>
      </c>
      <c r="B6047" s="18" t="s">
        <v>2004</v>
      </c>
      <c r="C6047" s="18" t="s">
        <v>29</v>
      </c>
      <c r="D6047" s="18">
        <v>2012</v>
      </c>
      <c r="E6047" s="18">
        <f>VLOOKUP(D6047,'cpi roi'!A:C,2,FALSE)</f>
        <v>229.6</v>
      </c>
      <c r="F6047" s="18" t="s">
        <v>17639</v>
      </c>
      <c r="G6047" s="18">
        <v>7.8</v>
      </c>
      <c r="H6047" s="19">
        <v>773000</v>
      </c>
      <c r="I6047" s="18" t="s">
        <v>6886</v>
      </c>
      <c r="J6047" s="18" t="s">
        <v>7969</v>
      </c>
      <c r="K6047" s="18" t="s">
        <v>14044</v>
      </c>
      <c r="L6047" s="18" t="s">
        <v>1882</v>
      </c>
      <c r="M6047" s="20">
        <v>180000000</v>
      </c>
      <c r="N6047" s="20">
        <v>1017003568</v>
      </c>
      <c r="O6047" s="21">
        <f t="shared" si="282"/>
        <v>1349655867.4634144</v>
      </c>
      <c r="P6047" s="22">
        <f t="shared" si="283"/>
        <v>565.00198222222218</v>
      </c>
      <c r="Q6047" s="20">
        <f t="shared" si="284"/>
        <v>442945804.87804884</v>
      </c>
      <c r="R6047" s="18" t="s">
        <v>122</v>
      </c>
      <c r="S6047" s="18">
        <v>169</v>
      </c>
    </row>
    <row r="6048" spans="1:19" x14ac:dyDescent="0.25">
      <c r="A6048" s="18" t="s">
        <v>17640</v>
      </c>
      <c r="B6048" s="18" t="s">
        <v>2004</v>
      </c>
      <c r="C6048" s="18" t="s">
        <v>38</v>
      </c>
      <c r="D6048" s="18">
        <v>2012</v>
      </c>
      <c r="E6048" s="18">
        <f>VLOOKUP(D6048,'cpi roi'!A:C,2,FALSE)</f>
        <v>229.6</v>
      </c>
      <c r="F6048" s="18" t="s">
        <v>17641</v>
      </c>
      <c r="G6048" s="18">
        <v>7.2</v>
      </c>
      <c r="H6048" s="19">
        <v>862000</v>
      </c>
      <c r="I6048" s="18" t="s">
        <v>4470</v>
      </c>
      <c r="J6048" s="18" t="s">
        <v>4470</v>
      </c>
      <c r="K6048" s="18" t="s">
        <v>16760</v>
      </c>
      <c r="L6048" s="18" t="s">
        <v>34</v>
      </c>
      <c r="M6048" s="20">
        <v>78000000</v>
      </c>
      <c r="N6048" s="20">
        <v>694394724</v>
      </c>
      <c r="O6048" s="21">
        <f t="shared" si="282"/>
        <v>921524705.5871079</v>
      </c>
      <c r="P6048" s="22">
        <f t="shared" si="283"/>
        <v>890.24964615384624</v>
      </c>
      <c r="Q6048" s="20">
        <f t="shared" si="284"/>
        <v>302436726.48083627</v>
      </c>
      <c r="R6048" s="18" t="s">
        <v>14705</v>
      </c>
      <c r="S6048" s="18">
        <v>142</v>
      </c>
    </row>
    <row r="6049" spans="1:19" x14ac:dyDescent="0.25">
      <c r="A6049" s="18" t="s">
        <v>17642</v>
      </c>
      <c r="B6049" s="18" t="s">
        <v>2004</v>
      </c>
      <c r="C6049" s="18" t="s">
        <v>38</v>
      </c>
      <c r="D6049" s="18">
        <v>2012</v>
      </c>
      <c r="E6049" s="18">
        <f>VLOOKUP(D6049,'cpi roi'!A:C,2,FALSE)</f>
        <v>229.6</v>
      </c>
      <c r="F6049" s="18" t="s">
        <v>17643</v>
      </c>
      <c r="G6049" s="18">
        <v>8.4</v>
      </c>
      <c r="H6049" s="19">
        <v>1600000</v>
      </c>
      <c r="I6049" s="18" t="s">
        <v>10274</v>
      </c>
      <c r="J6049" s="18" t="s">
        <v>14510</v>
      </c>
      <c r="K6049" s="18" t="s">
        <v>3910</v>
      </c>
      <c r="L6049" s="18" t="s">
        <v>26</v>
      </c>
      <c r="M6049" s="20">
        <v>250000000</v>
      </c>
      <c r="N6049" s="20">
        <v>1081142612</v>
      </c>
      <c r="O6049" s="21">
        <f t="shared" si="282"/>
        <v>1434774189.3571427</v>
      </c>
      <c r="P6049" s="22">
        <f t="shared" si="283"/>
        <v>432.45704480000001</v>
      </c>
      <c r="Q6049" s="20">
        <f t="shared" si="284"/>
        <v>470880928.5714286</v>
      </c>
      <c r="R6049" s="18" t="s">
        <v>27</v>
      </c>
      <c r="S6049" s="18">
        <v>164</v>
      </c>
    </row>
    <row r="6050" spans="1:19" x14ac:dyDescent="0.25">
      <c r="A6050" s="18" t="s">
        <v>17644</v>
      </c>
      <c r="B6050" s="18" t="s">
        <v>2004</v>
      </c>
      <c r="C6050" s="18" t="s">
        <v>45</v>
      </c>
      <c r="D6050" s="18">
        <v>2012</v>
      </c>
      <c r="E6050" s="18">
        <f>VLOOKUP(D6050,'cpi roi'!A:C,2,FALSE)</f>
        <v>229.6</v>
      </c>
      <c r="F6050" s="18" t="s">
        <v>17259</v>
      </c>
      <c r="G6050" s="18">
        <v>7.1</v>
      </c>
      <c r="H6050" s="19">
        <v>285000</v>
      </c>
      <c r="I6050" s="18" t="s">
        <v>17645</v>
      </c>
      <c r="J6050" s="18" t="s">
        <v>17646</v>
      </c>
      <c r="K6050" s="18" t="s">
        <v>17647</v>
      </c>
      <c r="L6050" s="18" t="s">
        <v>34</v>
      </c>
      <c r="M6050" s="20">
        <v>17000000</v>
      </c>
      <c r="N6050" s="20">
        <v>115350426</v>
      </c>
      <c r="O6050" s="21">
        <f t="shared" si="282"/>
        <v>153080465.16637629</v>
      </c>
      <c r="P6050" s="22">
        <f t="shared" si="283"/>
        <v>678.53191764705878</v>
      </c>
      <c r="Q6050" s="20">
        <f t="shared" si="284"/>
        <v>50239732.578397214</v>
      </c>
      <c r="R6050" s="18" t="s">
        <v>17648</v>
      </c>
      <c r="S6050" s="18">
        <v>112</v>
      </c>
    </row>
    <row r="6051" spans="1:19" x14ac:dyDescent="0.25">
      <c r="A6051" s="18" t="s">
        <v>17649</v>
      </c>
      <c r="B6051" s="18" t="s">
        <v>20</v>
      </c>
      <c r="C6051" s="18" t="s">
        <v>45</v>
      </c>
      <c r="D6051" s="18">
        <v>2012</v>
      </c>
      <c r="E6051" s="18">
        <f>VLOOKUP(D6051,'cpi roi'!A:C,2,FALSE)</f>
        <v>229.6</v>
      </c>
      <c r="F6051" s="18" t="s">
        <v>17650</v>
      </c>
      <c r="G6051" s="18">
        <v>6.2</v>
      </c>
      <c r="H6051" s="19">
        <v>132000</v>
      </c>
      <c r="I6051" s="18" t="s">
        <v>8554</v>
      </c>
      <c r="J6051" s="18" t="s">
        <v>8554</v>
      </c>
      <c r="K6051" s="18" t="s">
        <v>13302</v>
      </c>
      <c r="L6051" s="18" t="s">
        <v>34</v>
      </c>
      <c r="M6051" s="20">
        <v>35000000</v>
      </c>
      <c r="N6051" s="20">
        <v>88215156</v>
      </c>
      <c r="O6051" s="21">
        <f t="shared" si="282"/>
        <v>117069503.62891985</v>
      </c>
      <c r="P6051" s="22">
        <f t="shared" si="283"/>
        <v>252.04330285714286</v>
      </c>
      <c r="Q6051" s="20">
        <f t="shared" si="284"/>
        <v>38421235.191637635</v>
      </c>
      <c r="R6051" s="18" t="s">
        <v>15191</v>
      </c>
      <c r="S6051" s="18">
        <v>134</v>
      </c>
    </row>
    <row r="6052" spans="1:19" x14ac:dyDescent="0.25">
      <c r="A6052" s="18" t="s">
        <v>17651</v>
      </c>
      <c r="B6052" s="18" t="s">
        <v>20</v>
      </c>
      <c r="C6052" s="18" t="s">
        <v>21</v>
      </c>
      <c r="D6052" s="18">
        <v>2012</v>
      </c>
      <c r="E6052" s="18">
        <f>VLOOKUP(D6052,'cpi roi'!A:C,2,FALSE)</f>
        <v>229.6</v>
      </c>
      <c r="F6052" s="18" t="s">
        <v>17652</v>
      </c>
      <c r="G6052" s="18">
        <v>8.3000000000000007</v>
      </c>
      <c r="H6052" s="19">
        <v>297000</v>
      </c>
      <c r="I6052" s="18" t="s">
        <v>10192</v>
      </c>
      <c r="J6052" s="18" t="s">
        <v>17653</v>
      </c>
      <c r="K6052" s="18" t="s">
        <v>14881</v>
      </c>
      <c r="L6052" s="18" t="s">
        <v>3814</v>
      </c>
      <c r="M6052" s="20">
        <v>3800000</v>
      </c>
      <c r="N6052" s="20">
        <v>15843274</v>
      </c>
      <c r="O6052" s="21">
        <f t="shared" si="282"/>
        <v>21025459.8771777</v>
      </c>
      <c r="P6052" s="22">
        <f t="shared" si="283"/>
        <v>416.92826315789472</v>
      </c>
      <c r="Q6052" s="20">
        <f t="shared" si="284"/>
        <v>6900380.6620209068</v>
      </c>
      <c r="R6052" s="18" t="s">
        <v>17654</v>
      </c>
      <c r="S6052" s="18">
        <v>115</v>
      </c>
    </row>
    <row r="6053" spans="1:19" x14ac:dyDescent="0.25">
      <c r="A6053" s="18" t="s">
        <v>17655</v>
      </c>
      <c r="B6053" s="18" t="s">
        <v>20</v>
      </c>
      <c r="C6053" s="18" t="s">
        <v>29</v>
      </c>
      <c r="D6053" s="18">
        <v>2012</v>
      </c>
      <c r="E6053" s="18">
        <f>VLOOKUP(D6053,'cpi roi'!A:C,2,FALSE)</f>
        <v>229.6</v>
      </c>
      <c r="F6053" s="18" t="s">
        <v>17656</v>
      </c>
      <c r="G6053" s="18">
        <v>7</v>
      </c>
      <c r="H6053" s="19">
        <v>578000</v>
      </c>
      <c r="I6053" s="18" t="s">
        <v>995</v>
      </c>
      <c r="J6053" s="18" t="s">
        <v>17300</v>
      </c>
      <c r="K6053" s="18" t="s">
        <v>16391</v>
      </c>
      <c r="L6053" s="18" t="s">
        <v>34</v>
      </c>
      <c r="M6053" s="20">
        <v>130000000</v>
      </c>
      <c r="N6053" s="20">
        <v>403354469</v>
      </c>
      <c r="O6053" s="21">
        <f t="shared" si="282"/>
        <v>535287921.18597555</v>
      </c>
      <c r="P6053" s="22">
        <f t="shared" si="283"/>
        <v>310.27266846153844</v>
      </c>
      <c r="Q6053" s="20">
        <f t="shared" si="284"/>
        <v>175677033.53658539</v>
      </c>
      <c r="R6053" s="18" t="s">
        <v>184</v>
      </c>
      <c r="S6053" s="18">
        <v>124</v>
      </c>
    </row>
    <row r="6054" spans="1:19" x14ac:dyDescent="0.25">
      <c r="A6054" s="18" t="s">
        <v>17657</v>
      </c>
      <c r="B6054" s="18" t="s">
        <v>2004</v>
      </c>
      <c r="C6054" s="18" t="s">
        <v>45</v>
      </c>
      <c r="D6054" s="18">
        <v>2012</v>
      </c>
      <c r="E6054" s="18">
        <f>VLOOKUP(D6054,'cpi roi'!A:C,2,FALSE)</f>
        <v>229.6</v>
      </c>
      <c r="F6054" s="18" t="s">
        <v>17658</v>
      </c>
      <c r="G6054" s="18">
        <v>7.8</v>
      </c>
      <c r="H6054" s="19">
        <v>327000</v>
      </c>
      <c r="I6054" s="18" t="s">
        <v>9044</v>
      </c>
      <c r="J6054" s="18" t="s">
        <v>9044</v>
      </c>
      <c r="K6054" s="18" t="s">
        <v>17659</v>
      </c>
      <c r="L6054" s="18" t="s">
        <v>34</v>
      </c>
      <c r="M6054" s="20">
        <v>16000000</v>
      </c>
      <c r="N6054" s="20">
        <v>68264022</v>
      </c>
      <c r="O6054" s="21">
        <f t="shared" si="282"/>
        <v>90592541.39111498</v>
      </c>
      <c r="P6054" s="22">
        <f t="shared" si="283"/>
        <v>426.65013749999997</v>
      </c>
      <c r="Q6054" s="20">
        <f t="shared" si="284"/>
        <v>29731716.898954704</v>
      </c>
      <c r="R6054" s="18" t="s">
        <v>15451</v>
      </c>
      <c r="S6054" s="18">
        <v>94</v>
      </c>
    </row>
    <row r="6055" spans="1:19" x14ac:dyDescent="0.25">
      <c r="A6055" s="18" t="s">
        <v>17660</v>
      </c>
      <c r="B6055" s="18" t="s">
        <v>2004</v>
      </c>
      <c r="C6055" s="18" t="s">
        <v>21</v>
      </c>
      <c r="D6055" s="18">
        <v>2012</v>
      </c>
      <c r="E6055" s="18">
        <f>VLOOKUP(D6055,'cpi roi'!A:C,2,FALSE)</f>
        <v>229.6</v>
      </c>
      <c r="F6055" s="18" t="s">
        <v>17661</v>
      </c>
      <c r="G6055" s="18">
        <v>7.6</v>
      </c>
      <c r="H6055" s="19">
        <v>208000</v>
      </c>
      <c r="I6055" s="18" t="s">
        <v>15198</v>
      </c>
      <c r="J6055" s="18" t="s">
        <v>15199</v>
      </c>
      <c r="K6055" s="18" t="s">
        <v>11830</v>
      </c>
      <c r="L6055" s="18" t="s">
        <v>1116</v>
      </c>
      <c r="M6055" s="20">
        <v>45000000</v>
      </c>
      <c r="N6055" s="20">
        <v>198087212</v>
      </c>
      <c r="O6055" s="21">
        <f t="shared" si="282"/>
        <v>262879675.50696862</v>
      </c>
      <c r="P6055" s="22">
        <f t="shared" si="283"/>
        <v>440.19380444444442</v>
      </c>
      <c r="Q6055" s="20">
        <f t="shared" si="284"/>
        <v>86274918.118466899</v>
      </c>
      <c r="R6055" s="18" t="s">
        <v>17662</v>
      </c>
      <c r="S6055" s="18">
        <v>114</v>
      </c>
    </row>
    <row r="6056" spans="1:19" x14ac:dyDescent="0.25">
      <c r="A6056" s="18" t="s">
        <v>17663</v>
      </c>
      <c r="B6056" s="18" t="s">
        <v>20</v>
      </c>
      <c r="C6056" s="18" t="s">
        <v>67</v>
      </c>
      <c r="D6056" s="18">
        <v>2012</v>
      </c>
      <c r="E6056" s="18">
        <f>VLOOKUP(D6056,'cpi roi'!A:C,2,FALSE)</f>
        <v>229.6</v>
      </c>
      <c r="F6056" s="18" t="s">
        <v>17664</v>
      </c>
      <c r="G6056" s="18">
        <v>7.7</v>
      </c>
      <c r="H6056" s="19">
        <v>585000</v>
      </c>
      <c r="I6056" s="18" t="s">
        <v>9663</v>
      </c>
      <c r="J6056" s="18" t="s">
        <v>17665</v>
      </c>
      <c r="K6056" s="18" t="s">
        <v>9663</v>
      </c>
      <c r="L6056" s="18" t="s">
        <v>34</v>
      </c>
      <c r="M6056" s="20">
        <v>44500000</v>
      </c>
      <c r="N6056" s="20">
        <v>232325503</v>
      </c>
      <c r="O6056" s="21">
        <f t="shared" si="282"/>
        <v>308316989.39067942</v>
      </c>
      <c r="P6056" s="22">
        <f t="shared" si="283"/>
        <v>522.07978202247193</v>
      </c>
      <c r="Q6056" s="20">
        <f t="shared" si="284"/>
        <v>101187065.76655053</v>
      </c>
      <c r="R6056" s="18" t="s">
        <v>27</v>
      </c>
      <c r="S6056" s="18">
        <v>120</v>
      </c>
    </row>
    <row r="6057" spans="1:19" x14ac:dyDescent="0.25">
      <c r="A6057" s="18" t="s">
        <v>17666</v>
      </c>
      <c r="B6057" s="18" t="s">
        <v>2004</v>
      </c>
      <c r="C6057" s="18" t="s">
        <v>29</v>
      </c>
      <c r="D6057" s="18">
        <v>2012</v>
      </c>
      <c r="E6057" s="18">
        <f>VLOOKUP(D6057,'cpi roi'!A:C,2,FALSE)</f>
        <v>229.6</v>
      </c>
      <c r="F6057" s="18" t="s">
        <v>17667</v>
      </c>
      <c r="G6057" s="18">
        <v>5.5</v>
      </c>
      <c r="H6057" s="19">
        <v>236000</v>
      </c>
      <c r="I6057" s="18" t="s">
        <v>1886</v>
      </c>
      <c r="J6057" s="18" t="s">
        <v>15533</v>
      </c>
      <c r="K6057" s="18" t="s">
        <v>13936</v>
      </c>
      <c r="L6057" s="18" t="s">
        <v>34</v>
      </c>
      <c r="M6057" s="20">
        <v>120000000</v>
      </c>
      <c r="N6057" s="20">
        <v>829747654</v>
      </c>
      <c r="O6057" s="21">
        <f t="shared" si="282"/>
        <v>1101150305.6350174</v>
      </c>
      <c r="P6057" s="22">
        <f t="shared" si="283"/>
        <v>691.4563783333333</v>
      </c>
      <c r="Q6057" s="20">
        <f t="shared" si="284"/>
        <v>361388351.04529619</v>
      </c>
      <c r="R6057" s="18" t="s">
        <v>10085</v>
      </c>
      <c r="S6057" s="18">
        <v>115</v>
      </c>
    </row>
    <row r="6058" spans="1:19" x14ac:dyDescent="0.25">
      <c r="A6058" s="18" t="s">
        <v>17668</v>
      </c>
      <c r="B6058" s="18" t="s">
        <v>2004</v>
      </c>
      <c r="C6058" s="18" t="s">
        <v>38</v>
      </c>
      <c r="D6058" s="18">
        <v>2012</v>
      </c>
      <c r="E6058" s="18">
        <f>VLOOKUP(D6058,'cpi roi'!A:C,2,FALSE)</f>
        <v>229.6</v>
      </c>
      <c r="F6058" s="18" t="s">
        <v>17650</v>
      </c>
      <c r="G6058" s="18">
        <v>7</v>
      </c>
      <c r="H6058" s="19">
        <v>317000</v>
      </c>
      <c r="I6058" s="18" t="s">
        <v>8463</v>
      </c>
      <c r="J6058" s="18" t="s">
        <v>17669</v>
      </c>
      <c r="K6058" s="18" t="s">
        <v>1483</v>
      </c>
      <c r="L6058" s="18" t="s">
        <v>34</v>
      </c>
      <c r="M6058" s="20">
        <v>60000000</v>
      </c>
      <c r="N6058" s="20">
        <v>218340595</v>
      </c>
      <c r="O6058" s="21">
        <f t="shared" si="282"/>
        <v>289757749.54921603</v>
      </c>
      <c r="P6058" s="22">
        <f t="shared" si="283"/>
        <v>363.9009916666667</v>
      </c>
      <c r="Q6058" s="20">
        <f t="shared" si="284"/>
        <v>95096077.961672485</v>
      </c>
      <c r="R6058" s="18" t="s">
        <v>48</v>
      </c>
      <c r="S6058" s="18">
        <v>130</v>
      </c>
    </row>
    <row r="6059" spans="1:19" x14ac:dyDescent="0.25">
      <c r="A6059" s="18" t="s">
        <v>17670</v>
      </c>
      <c r="B6059" s="18" t="s">
        <v>20</v>
      </c>
      <c r="C6059" s="18" t="s">
        <v>21</v>
      </c>
      <c r="D6059" s="18">
        <v>2012</v>
      </c>
      <c r="E6059" s="18">
        <f>VLOOKUP(D6059,'cpi roi'!A:C,2,FALSE)</f>
        <v>229.6</v>
      </c>
      <c r="F6059" s="18" t="s">
        <v>17671</v>
      </c>
      <c r="G6059" s="18">
        <v>7.4</v>
      </c>
      <c r="H6059" s="19">
        <v>280000</v>
      </c>
      <c r="I6059" s="18" t="s">
        <v>3889</v>
      </c>
      <c r="J6059" s="18" t="s">
        <v>15603</v>
      </c>
      <c r="K6059" s="18" t="s">
        <v>17672</v>
      </c>
      <c r="L6059" s="18" t="s">
        <v>34</v>
      </c>
      <c r="M6059" s="20">
        <v>40000000</v>
      </c>
      <c r="N6059" s="20">
        <v>132820716</v>
      </c>
      <c r="O6059" s="21">
        <f t="shared" si="282"/>
        <v>176265122.67073169</v>
      </c>
      <c r="P6059" s="22">
        <f t="shared" si="283"/>
        <v>332.05178999999998</v>
      </c>
      <c r="Q6059" s="20">
        <f t="shared" si="284"/>
        <v>57848743.902439028</v>
      </c>
      <c r="R6059" s="18" t="s">
        <v>35</v>
      </c>
      <c r="S6059" s="18">
        <v>157</v>
      </c>
    </row>
    <row r="6060" spans="1:19" x14ac:dyDescent="0.25">
      <c r="A6060" s="18" t="s">
        <v>17673</v>
      </c>
      <c r="B6060" s="18" t="s">
        <v>20</v>
      </c>
      <c r="C6060" s="18" t="s">
        <v>38</v>
      </c>
      <c r="D6060" s="18">
        <v>2012</v>
      </c>
      <c r="E6060" s="18">
        <f>VLOOKUP(D6060,'cpi roi'!A:C,2,FALSE)</f>
        <v>229.6</v>
      </c>
      <c r="F6060" s="18" t="s">
        <v>17674</v>
      </c>
      <c r="G6060" s="18">
        <v>7.4</v>
      </c>
      <c r="H6060" s="19">
        <v>349000</v>
      </c>
      <c r="I6060" s="18" t="s">
        <v>10253</v>
      </c>
      <c r="J6060" s="18" t="s">
        <v>17675</v>
      </c>
      <c r="K6060" s="18" t="s">
        <v>2096</v>
      </c>
      <c r="L6060" s="18" t="s">
        <v>34</v>
      </c>
      <c r="M6060" s="20">
        <v>102000000</v>
      </c>
      <c r="N6060" s="20">
        <v>130482868</v>
      </c>
      <c r="O6060" s="21">
        <f t="shared" si="282"/>
        <v>173162586.58362368</v>
      </c>
      <c r="P6060" s="22">
        <f t="shared" si="283"/>
        <v>127.92438039215685</v>
      </c>
      <c r="Q6060" s="20">
        <f t="shared" si="284"/>
        <v>56830517.421602793</v>
      </c>
      <c r="R6060" s="18" t="s">
        <v>17676</v>
      </c>
      <c r="S6060" s="18">
        <v>172</v>
      </c>
    </row>
    <row r="6061" spans="1:19" x14ac:dyDescent="0.25">
      <c r="A6061" s="18" t="s">
        <v>17677</v>
      </c>
      <c r="B6061" s="18" t="s">
        <v>2004</v>
      </c>
      <c r="C6061" s="18" t="s">
        <v>38</v>
      </c>
      <c r="D6061" s="18">
        <v>2012</v>
      </c>
      <c r="E6061" s="18">
        <f>VLOOKUP(D6061,'cpi roi'!A:C,2,FALSE)</f>
        <v>229.6</v>
      </c>
      <c r="F6061" s="18" t="s">
        <v>17678</v>
      </c>
      <c r="G6061" s="18">
        <v>7.7</v>
      </c>
      <c r="H6061" s="19">
        <v>642000</v>
      </c>
      <c r="I6061" s="18" t="s">
        <v>10663</v>
      </c>
      <c r="J6061" s="18" t="s">
        <v>10741</v>
      </c>
      <c r="K6061" s="18" t="s">
        <v>13535</v>
      </c>
      <c r="L6061" s="18" t="s">
        <v>26</v>
      </c>
      <c r="M6061" s="20">
        <v>200000000</v>
      </c>
      <c r="N6061" s="20">
        <v>1108569499</v>
      </c>
      <c r="O6061" s="21">
        <f t="shared" si="282"/>
        <v>1471172153.0718639</v>
      </c>
      <c r="P6061" s="22">
        <f t="shared" si="283"/>
        <v>554.28474949999998</v>
      </c>
      <c r="Q6061" s="20">
        <f t="shared" si="284"/>
        <v>482826436.84668994</v>
      </c>
      <c r="R6061" s="18" t="s">
        <v>122</v>
      </c>
      <c r="S6061" s="18">
        <v>143</v>
      </c>
    </row>
    <row r="6062" spans="1:19" x14ac:dyDescent="0.25">
      <c r="A6062" s="18" t="s">
        <v>17679</v>
      </c>
      <c r="B6062" s="18" t="s">
        <v>2004</v>
      </c>
      <c r="C6062" s="18" t="s">
        <v>21</v>
      </c>
      <c r="D6062" s="18">
        <v>2012</v>
      </c>
      <c r="E6062" s="18">
        <f>VLOOKUP(D6062,'cpi roi'!A:C,2,FALSE)</f>
        <v>229.6</v>
      </c>
      <c r="F6062" s="18" t="s">
        <v>17664</v>
      </c>
      <c r="G6062" s="18">
        <v>7.9</v>
      </c>
      <c r="H6062" s="19">
        <v>475000</v>
      </c>
      <c r="I6062" s="18" t="s">
        <v>14123</v>
      </c>
      <c r="J6062" s="18" t="s">
        <v>14123</v>
      </c>
      <c r="K6062" s="18" t="s">
        <v>15013</v>
      </c>
      <c r="L6062" s="18" t="s">
        <v>34</v>
      </c>
      <c r="M6062" s="20">
        <v>13000000</v>
      </c>
      <c r="N6062" s="20">
        <v>33384127</v>
      </c>
      <c r="O6062" s="21">
        <f t="shared" si="282"/>
        <v>44303760.875</v>
      </c>
      <c r="P6062" s="22">
        <f t="shared" si="283"/>
        <v>256.80097692307692</v>
      </c>
      <c r="Q6062" s="20">
        <f t="shared" si="284"/>
        <v>14540125.000000002</v>
      </c>
      <c r="R6062" s="18" t="s">
        <v>10085</v>
      </c>
      <c r="S6062" s="18">
        <v>103</v>
      </c>
    </row>
    <row r="6063" spans="1:19" x14ac:dyDescent="0.25">
      <c r="A6063" s="18" t="s">
        <v>17680</v>
      </c>
      <c r="B6063" s="18" t="s">
        <v>2004</v>
      </c>
      <c r="C6063" s="18" t="s">
        <v>38</v>
      </c>
      <c r="D6063" s="18">
        <v>2012</v>
      </c>
      <c r="E6063" s="18">
        <f>VLOOKUP(D6063,'cpi roi'!A:C,2,FALSE)</f>
        <v>229.6</v>
      </c>
      <c r="F6063" s="18" t="s">
        <v>17681</v>
      </c>
      <c r="G6063" s="18">
        <v>6.9</v>
      </c>
      <c r="H6063" s="19">
        <v>571000</v>
      </c>
      <c r="I6063" s="18" t="s">
        <v>16095</v>
      </c>
      <c r="J6063" s="18" t="s">
        <v>13164</v>
      </c>
      <c r="K6063" s="18" t="s">
        <v>17682</v>
      </c>
      <c r="L6063" s="18" t="s">
        <v>34</v>
      </c>
      <c r="M6063" s="20">
        <v>230000000</v>
      </c>
      <c r="N6063" s="20">
        <v>757930663</v>
      </c>
      <c r="O6063" s="21">
        <f t="shared" si="282"/>
        <v>1005842652.5091462</v>
      </c>
      <c r="P6063" s="22">
        <f t="shared" si="283"/>
        <v>329.53507086956523</v>
      </c>
      <c r="Q6063" s="20">
        <f t="shared" si="284"/>
        <v>330109173.78048784</v>
      </c>
      <c r="R6063" s="18" t="s">
        <v>35</v>
      </c>
      <c r="S6063" s="18">
        <v>136</v>
      </c>
    </row>
    <row r="6064" spans="1:19" x14ac:dyDescent="0.25">
      <c r="A6064" s="18" t="s">
        <v>10381</v>
      </c>
      <c r="B6064" s="18" t="s">
        <v>2004</v>
      </c>
      <c r="C6064" s="18" t="s">
        <v>21</v>
      </c>
      <c r="D6064" s="18">
        <v>2012</v>
      </c>
      <c r="E6064" s="18">
        <f>VLOOKUP(D6064,'cpi roi'!A:C,2,FALSE)</f>
        <v>229.6</v>
      </c>
      <c r="F6064" s="18" t="s">
        <v>17637</v>
      </c>
      <c r="G6064" s="18">
        <v>7.6</v>
      </c>
      <c r="H6064" s="19">
        <v>315000</v>
      </c>
      <c r="I6064" s="18" t="s">
        <v>16562</v>
      </c>
      <c r="J6064" s="18" t="s">
        <v>7654</v>
      </c>
      <c r="K6064" s="18" t="s">
        <v>13486</v>
      </c>
      <c r="L6064" s="18" t="s">
        <v>26</v>
      </c>
      <c r="M6064" s="20">
        <v>61000000</v>
      </c>
      <c r="N6064" s="20">
        <v>441809770</v>
      </c>
      <c r="O6064" s="21">
        <f t="shared" si="282"/>
        <v>586321589.36846685</v>
      </c>
      <c r="P6064" s="22">
        <f t="shared" si="283"/>
        <v>724.27831147540985</v>
      </c>
      <c r="Q6064" s="20">
        <f t="shared" si="284"/>
        <v>192425858.01393729</v>
      </c>
      <c r="R6064" s="18" t="s">
        <v>65</v>
      </c>
      <c r="S6064" s="18">
        <v>158</v>
      </c>
    </row>
    <row r="6065" spans="1:19" x14ac:dyDescent="0.25">
      <c r="A6065" s="18" t="s">
        <v>17683</v>
      </c>
      <c r="B6065" s="18" t="s">
        <v>20</v>
      </c>
      <c r="C6065" s="18" t="s">
        <v>45</v>
      </c>
      <c r="D6065" s="18">
        <v>2012</v>
      </c>
      <c r="E6065" s="18">
        <f>VLOOKUP(D6065,'cpi roi'!A:C,2,FALSE)</f>
        <v>229.6</v>
      </c>
      <c r="F6065" s="18" t="s">
        <v>17637</v>
      </c>
      <c r="G6065" s="18">
        <v>7.7</v>
      </c>
      <c r="H6065" s="19">
        <v>675000</v>
      </c>
      <c r="I6065" s="18" t="s">
        <v>8190</v>
      </c>
      <c r="J6065" s="18" t="s">
        <v>8190</v>
      </c>
      <c r="K6065" s="18" t="s">
        <v>17194</v>
      </c>
      <c r="L6065" s="18" t="s">
        <v>34</v>
      </c>
      <c r="M6065" s="20">
        <v>21000000</v>
      </c>
      <c r="N6065" s="20">
        <v>236412453</v>
      </c>
      <c r="O6065" s="21">
        <f t="shared" si="282"/>
        <v>313740742.28702086</v>
      </c>
      <c r="P6065" s="22">
        <f t="shared" si="283"/>
        <v>1125.7735857142857</v>
      </c>
      <c r="Q6065" s="20">
        <f t="shared" si="284"/>
        <v>102967096.25435542</v>
      </c>
      <c r="R6065" s="18" t="s">
        <v>13871</v>
      </c>
      <c r="S6065" s="18">
        <v>122</v>
      </c>
    </row>
    <row r="6066" spans="1:19" x14ac:dyDescent="0.25">
      <c r="A6066" s="18" t="s">
        <v>17684</v>
      </c>
      <c r="B6066" s="18" t="s">
        <v>2004</v>
      </c>
      <c r="C6066" s="18" t="s">
        <v>38</v>
      </c>
      <c r="D6066" s="18">
        <v>2012</v>
      </c>
      <c r="E6066" s="18">
        <f>VLOOKUP(D6066,'cpi roi'!A:C,2,FALSE)</f>
        <v>229.6</v>
      </c>
      <c r="F6066" s="18" t="s">
        <v>17685</v>
      </c>
      <c r="G6066" s="18">
        <v>6.1</v>
      </c>
      <c r="H6066" s="19">
        <v>278000</v>
      </c>
      <c r="I6066" s="18" t="s">
        <v>17686</v>
      </c>
      <c r="J6066" s="18" t="s">
        <v>17687</v>
      </c>
      <c r="K6066" s="18" t="s">
        <v>13936</v>
      </c>
      <c r="L6066" s="18" t="s">
        <v>34</v>
      </c>
      <c r="M6066" s="20">
        <v>170000000</v>
      </c>
      <c r="N6066" s="20">
        <v>396592829</v>
      </c>
      <c r="O6066" s="21">
        <f t="shared" si="282"/>
        <v>526314612.35322297</v>
      </c>
      <c r="P6066" s="22">
        <f t="shared" si="283"/>
        <v>233.28989941176471</v>
      </c>
      <c r="Q6066" s="20">
        <f t="shared" si="284"/>
        <v>172732068.37979096</v>
      </c>
      <c r="R6066" s="18" t="s">
        <v>17688</v>
      </c>
      <c r="S6066" s="18">
        <v>127</v>
      </c>
    </row>
    <row r="6067" spans="1:19" x14ac:dyDescent="0.25">
      <c r="A6067" s="18" t="s">
        <v>17689</v>
      </c>
      <c r="B6067" s="18" t="s">
        <v>20</v>
      </c>
      <c r="C6067" s="18" t="s">
        <v>21</v>
      </c>
      <c r="D6067" s="18">
        <v>2012</v>
      </c>
      <c r="E6067" s="18">
        <f>VLOOKUP(D6067,'cpi roi'!A:C,2,FALSE)</f>
        <v>229.6</v>
      </c>
      <c r="F6067" s="18" t="s">
        <v>17690</v>
      </c>
      <c r="G6067" s="18">
        <v>7.2</v>
      </c>
      <c r="H6067" s="19">
        <v>160000</v>
      </c>
      <c r="I6067" s="18" t="s">
        <v>9099</v>
      </c>
      <c r="J6067" s="18" t="s">
        <v>9099</v>
      </c>
      <c r="K6067" s="18" t="s">
        <v>11697</v>
      </c>
      <c r="L6067" s="18" t="s">
        <v>34</v>
      </c>
      <c r="M6067" s="20">
        <v>32000000</v>
      </c>
      <c r="N6067" s="20">
        <v>28258060</v>
      </c>
      <c r="O6067" s="21">
        <f t="shared" si="282"/>
        <v>37501005.583623692</v>
      </c>
      <c r="P6067" s="22">
        <f t="shared" si="283"/>
        <v>88.306437500000001</v>
      </c>
      <c r="Q6067" s="20">
        <f t="shared" si="284"/>
        <v>12307517.421602789</v>
      </c>
      <c r="R6067" s="18" t="s">
        <v>13871</v>
      </c>
      <c r="S6067" s="18">
        <v>138</v>
      </c>
    </row>
    <row r="6068" spans="1:19" x14ac:dyDescent="0.25">
      <c r="A6068" s="18" t="s">
        <v>17691</v>
      </c>
      <c r="B6068" s="18" t="s">
        <v>20</v>
      </c>
      <c r="C6068" s="18" t="s">
        <v>38</v>
      </c>
      <c r="D6068" s="18">
        <v>2012</v>
      </c>
      <c r="E6068" s="18">
        <f>VLOOKUP(D6068,'cpi roi'!A:C,2,FALSE)</f>
        <v>229.6</v>
      </c>
      <c r="F6068" s="18" t="s">
        <v>17692</v>
      </c>
      <c r="G6068" s="18">
        <v>7.4</v>
      </c>
      <c r="H6068" s="19">
        <v>545000</v>
      </c>
      <c r="I6068" s="18" t="s">
        <v>14181</v>
      </c>
      <c r="J6068" s="18" t="s">
        <v>14181</v>
      </c>
      <c r="K6068" s="18" t="s">
        <v>12130</v>
      </c>
      <c r="L6068" s="18" t="s">
        <v>34</v>
      </c>
      <c r="M6068" s="20">
        <v>30000000</v>
      </c>
      <c r="N6068" s="20">
        <v>176506819</v>
      </c>
      <c r="O6068" s="21">
        <f t="shared" si="282"/>
        <v>234240538.97778744</v>
      </c>
      <c r="P6068" s="22">
        <f t="shared" si="283"/>
        <v>588.3560633333334</v>
      </c>
      <c r="Q6068" s="20">
        <f t="shared" si="284"/>
        <v>76875792.247386768</v>
      </c>
      <c r="R6068" s="18" t="s">
        <v>2105</v>
      </c>
      <c r="S6068" s="18">
        <v>113</v>
      </c>
    </row>
    <row r="6069" spans="1:19" x14ac:dyDescent="0.25">
      <c r="A6069" s="18" t="s">
        <v>17693</v>
      </c>
      <c r="B6069" s="18" t="s">
        <v>20</v>
      </c>
      <c r="C6069" s="18" t="s">
        <v>108</v>
      </c>
      <c r="D6069" s="18">
        <v>2012</v>
      </c>
      <c r="E6069" s="18">
        <f>VLOOKUP(D6069,'cpi roi'!A:C,2,FALSE)</f>
        <v>229.6</v>
      </c>
      <c r="F6069" s="18" t="s">
        <v>17694</v>
      </c>
      <c r="G6069" s="18">
        <v>6.2</v>
      </c>
      <c r="H6069" s="19">
        <v>137000</v>
      </c>
      <c r="I6069" s="18" t="s">
        <v>11485</v>
      </c>
      <c r="J6069" s="18" t="s">
        <v>11485</v>
      </c>
      <c r="K6069" s="18" t="s">
        <v>6538</v>
      </c>
      <c r="L6069" s="18" t="s">
        <v>34</v>
      </c>
      <c r="M6069" s="20">
        <v>15000000</v>
      </c>
      <c r="N6069" s="20">
        <v>37930465</v>
      </c>
      <c r="O6069" s="21">
        <f t="shared" si="282"/>
        <v>50337163.264372818</v>
      </c>
      <c r="P6069" s="22">
        <f t="shared" si="283"/>
        <v>252.86976666666666</v>
      </c>
      <c r="Q6069" s="20">
        <f t="shared" si="284"/>
        <v>16520237.36933798</v>
      </c>
      <c r="R6069" s="18" t="s">
        <v>17695</v>
      </c>
      <c r="S6069" s="18">
        <v>97</v>
      </c>
    </row>
    <row r="6070" spans="1:19" x14ac:dyDescent="0.25">
      <c r="A6070" s="18" t="s">
        <v>17696</v>
      </c>
      <c r="B6070" s="18" t="s">
        <v>20</v>
      </c>
      <c r="C6070" s="18" t="s">
        <v>21</v>
      </c>
      <c r="D6070" s="18">
        <v>2012</v>
      </c>
      <c r="E6070" s="18">
        <f>VLOOKUP(D6070,'cpi roi'!A:C,2,FALSE)</f>
        <v>229.6</v>
      </c>
      <c r="F6070" s="18" t="s">
        <v>17697</v>
      </c>
      <c r="G6070" s="18">
        <v>7.3</v>
      </c>
      <c r="H6070" s="19">
        <v>334000</v>
      </c>
      <c r="I6070" s="18" t="s">
        <v>2060</v>
      </c>
      <c r="J6070" s="18" t="s">
        <v>14470</v>
      </c>
      <c r="K6070" s="18" t="s">
        <v>4128</v>
      </c>
      <c r="L6070" s="18" t="s">
        <v>34</v>
      </c>
      <c r="M6070" s="20">
        <v>31000000</v>
      </c>
      <c r="N6070" s="20">
        <v>161772375</v>
      </c>
      <c r="O6070" s="21">
        <f t="shared" si="282"/>
        <v>214686596.96210799</v>
      </c>
      <c r="P6070" s="22">
        <f t="shared" si="283"/>
        <v>521.84637096774202</v>
      </c>
      <c r="Q6070" s="20">
        <f t="shared" si="284"/>
        <v>70458351.480836242</v>
      </c>
      <c r="R6070" s="18" t="s">
        <v>48</v>
      </c>
      <c r="S6070" s="18">
        <v>138</v>
      </c>
    </row>
    <row r="6071" spans="1:19" x14ac:dyDescent="0.25">
      <c r="A6071" s="18" t="s">
        <v>17698</v>
      </c>
      <c r="B6071" s="18" t="s">
        <v>20</v>
      </c>
      <c r="C6071" s="18" t="s">
        <v>38</v>
      </c>
      <c r="D6071" s="18">
        <v>2012</v>
      </c>
      <c r="E6071" s="18">
        <f>VLOOKUP(D6071,'cpi roi'!A:C,2,FALSE)</f>
        <v>229.6</v>
      </c>
      <c r="F6071" s="18" t="s">
        <v>17699</v>
      </c>
      <c r="G6071" s="18">
        <v>7.2</v>
      </c>
      <c r="H6071" s="19">
        <v>521000</v>
      </c>
      <c r="I6071" s="18" t="s">
        <v>16236</v>
      </c>
      <c r="J6071" s="18" t="s">
        <v>12129</v>
      </c>
      <c r="K6071" s="18" t="s">
        <v>16862</v>
      </c>
      <c r="L6071" s="18" t="s">
        <v>34</v>
      </c>
      <c r="M6071" s="20">
        <v>42000000</v>
      </c>
      <c r="N6071" s="20">
        <v>201585328</v>
      </c>
      <c r="O6071" s="21">
        <f t="shared" si="282"/>
        <v>267521992.34146339</v>
      </c>
      <c r="P6071" s="22">
        <f t="shared" si="283"/>
        <v>479.96506666666664</v>
      </c>
      <c r="Q6071" s="20">
        <f t="shared" si="284"/>
        <v>87798487.804878056</v>
      </c>
      <c r="R6071" s="18" t="s">
        <v>35</v>
      </c>
      <c r="S6071" s="18">
        <v>109</v>
      </c>
    </row>
    <row r="6072" spans="1:19" x14ac:dyDescent="0.25">
      <c r="A6072" s="18" t="s">
        <v>17700</v>
      </c>
      <c r="B6072" s="18" t="s">
        <v>20</v>
      </c>
      <c r="C6072" s="18" t="s">
        <v>45</v>
      </c>
      <c r="D6072" s="18">
        <v>2012</v>
      </c>
      <c r="E6072" s="18">
        <f>VLOOKUP(D6072,'cpi roi'!A:C,2,FALSE)</f>
        <v>229.6</v>
      </c>
      <c r="F6072" s="18" t="s">
        <v>17658</v>
      </c>
      <c r="G6072" s="18">
        <v>6.9</v>
      </c>
      <c r="H6072" s="19">
        <v>580000</v>
      </c>
      <c r="I6072" s="18" t="s">
        <v>17701</v>
      </c>
      <c r="J6072" s="18" t="s">
        <v>17701</v>
      </c>
      <c r="K6072" s="18" t="s">
        <v>9041</v>
      </c>
      <c r="L6072" s="18" t="s">
        <v>34</v>
      </c>
      <c r="M6072" s="20">
        <v>50000000</v>
      </c>
      <c r="N6072" s="20">
        <v>549368315</v>
      </c>
      <c r="O6072" s="21">
        <f t="shared" si="282"/>
        <v>729061522.56315327</v>
      </c>
      <c r="P6072" s="22">
        <f t="shared" si="283"/>
        <v>1098.7366299999999</v>
      </c>
      <c r="Q6072" s="20">
        <f t="shared" si="284"/>
        <v>239271914.19860628</v>
      </c>
      <c r="R6072" s="18" t="s">
        <v>65</v>
      </c>
      <c r="S6072" s="18">
        <v>106</v>
      </c>
    </row>
    <row r="6073" spans="1:19" x14ac:dyDescent="0.25">
      <c r="A6073" s="18" t="s">
        <v>17702</v>
      </c>
      <c r="B6073" s="18" t="s">
        <v>20</v>
      </c>
      <c r="C6073" s="18" t="s">
        <v>56</v>
      </c>
      <c r="D6073" s="18">
        <v>2012</v>
      </c>
      <c r="E6073" s="18">
        <f>VLOOKUP(D6073,'cpi roi'!A:C,2,FALSE)</f>
        <v>229.6</v>
      </c>
      <c r="F6073" s="18" t="s">
        <v>17664</v>
      </c>
      <c r="G6073" s="18">
        <v>6.8</v>
      </c>
      <c r="H6073" s="19">
        <v>229000</v>
      </c>
      <c r="I6073" s="18" t="s">
        <v>14190</v>
      </c>
      <c r="J6073" s="18" t="s">
        <v>14190</v>
      </c>
      <c r="K6073" s="18" t="s">
        <v>2647</v>
      </c>
      <c r="L6073" s="18" t="s">
        <v>34</v>
      </c>
      <c r="M6073" s="20">
        <v>3000000</v>
      </c>
      <c r="N6073" s="20">
        <v>82515113</v>
      </c>
      <c r="O6073" s="21">
        <f t="shared" si="282"/>
        <v>109505030.18771777</v>
      </c>
      <c r="P6073" s="22">
        <f t="shared" si="283"/>
        <v>2750.5037666666667</v>
      </c>
      <c r="Q6073" s="20">
        <f t="shared" si="284"/>
        <v>35938638.066202097</v>
      </c>
      <c r="R6073" s="18" t="s">
        <v>10085</v>
      </c>
      <c r="S6073" s="18">
        <v>110</v>
      </c>
    </row>
    <row r="6074" spans="1:19" x14ac:dyDescent="0.25">
      <c r="A6074" s="18" t="s">
        <v>17703</v>
      </c>
      <c r="B6074" s="18" t="s">
        <v>2004</v>
      </c>
      <c r="C6074" s="18" t="s">
        <v>38</v>
      </c>
      <c r="D6074" s="18">
        <v>2012</v>
      </c>
      <c r="E6074" s="18">
        <f>VLOOKUP(D6074,'cpi roi'!A:C,2,FALSE)</f>
        <v>229.6</v>
      </c>
      <c r="F6074" s="18" t="s">
        <v>16867</v>
      </c>
      <c r="G6074" s="18">
        <v>6.3</v>
      </c>
      <c r="H6074" s="19">
        <v>179000</v>
      </c>
      <c r="I6074" s="18" t="s">
        <v>11277</v>
      </c>
      <c r="J6074" s="18" t="s">
        <v>15674</v>
      </c>
      <c r="K6074" s="18" t="s">
        <v>7783</v>
      </c>
      <c r="L6074" s="18" t="s">
        <v>34</v>
      </c>
      <c r="M6074" s="20">
        <v>65000000</v>
      </c>
      <c r="N6074" s="20">
        <v>156491279</v>
      </c>
      <c r="O6074" s="21">
        <f t="shared" si="282"/>
        <v>207678104.14329267</v>
      </c>
      <c r="P6074" s="22">
        <f t="shared" si="283"/>
        <v>240.75581384615384</v>
      </c>
      <c r="Q6074" s="20">
        <f t="shared" si="284"/>
        <v>68158222.560975611</v>
      </c>
      <c r="R6074" s="18" t="s">
        <v>17704</v>
      </c>
      <c r="S6074" s="18">
        <v>103</v>
      </c>
    </row>
    <row r="6075" spans="1:19" x14ac:dyDescent="0.25">
      <c r="A6075" s="18" t="s">
        <v>17705</v>
      </c>
      <c r="B6075" s="18" t="s">
        <v>20</v>
      </c>
      <c r="C6075" s="18" t="s">
        <v>45</v>
      </c>
      <c r="D6075" s="18">
        <v>2012</v>
      </c>
      <c r="E6075" s="18">
        <f>VLOOKUP(D6075,'cpi roi'!A:C,2,FALSE)</f>
        <v>229.6</v>
      </c>
      <c r="F6075" s="18" t="s">
        <v>17706</v>
      </c>
      <c r="G6075" s="18">
        <v>5.5</v>
      </c>
      <c r="H6075" s="19">
        <v>94000</v>
      </c>
      <c r="I6075" s="18" t="s">
        <v>15651</v>
      </c>
      <c r="J6075" s="18" t="s">
        <v>17707</v>
      </c>
      <c r="K6075" s="18" t="s">
        <v>8517</v>
      </c>
      <c r="L6075" s="18" t="s">
        <v>34</v>
      </c>
      <c r="M6075" s="20">
        <v>70000000</v>
      </c>
      <c r="N6075" s="20">
        <v>57719093</v>
      </c>
      <c r="O6075" s="21">
        <f t="shared" si="282"/>
        <v>76598465.31837979</v>
      </c>
      <c r="P6075" s="22">
        <f t="shared" si="283"/>
        <v>82.455847142857138</v>
      </c>
      <c r="Q6075" s="20">
        <f t="shared" si="284"/>
        <v>25138977.787456449</v>
      </c>
      <c r="R6075" s="18" t="s">
        <v>35</v>
      </c>
      <c r="S6075" s="18">
        <v>116</v>
      </c>
    </row>
    <row r="6076" spans="1:19" x14ac:dyDescent="0.25">
      <c r="A6076" s="18" t="s">
        <v>17708</v>
      </c>
      <c r="B6076" s="18" t="s">
        <v>2004</v>
      </c>
      <c r="C6076" s="18" t="s">
        <v>67</v>
      </c>
      <c r="D6076" s="18">
        <v>2012</v>
      </c>
      <c r="E6076" s="18">
        <f>VLOOKUP(D6076,'cpi roi'!A:C,2,FALSE)</f>
        <v>229.6</v>
      </c>
      <c r="F6076" s="18" t="s">
        <v>17667</v>
      </c>
      <c r="G6076" s="18">
        <v>7.3</v>
      </c>
      <c r="H6076" s="19">
        <v>250000</v>
      </c>
      <c r="I6076" s="18" t="s">
        <v>500</v>
      </c>
      <c r="J6076" s="18" t="s">
        <v>14105</v>
      </c>
      <c r="K6076" s="18" t="s">
        <v>4579</v>
      </c>
      <c r="L6076" s="18" t="s">
        <v>34</v>
      </c>
      <c r="M6076" s="20">
        <v>65000000</v>
      </c>
      <c r="N6076" s="20">
        <v>275293450</v>
      </c>
      <c r="O6076" s="21">
        <f t="shared" si="282"/>
        <v>365339347.62630659</v>
      </c>
      <c r="P6076" s="22">
        <f t="shared" si="283"/>
        <v>423.52838461538465</v>
      </c>
      <c r="Q6076" s="20">
        <f t="shared" si="284"/>
        <v>119901328.39721255</v>
      </c>
      <c r="R6076" s="18" t="s">
        <v>9689</v>
      </c>
      <c r="S6076" s="18">
        <v>150</v>
      </c>
    </row>
    <row r="6077" spans="1:19" x14ac:dyDescent="0.25">
      <c r="A6077" s="18" t="s">
        <v>17709</v>
      </c>
      <c r="B6077" s="18" t="s">
        <v>37</v>
      </c>
      <c r="C6077" s="18" t="s">
        <v>394</v>
      </c>
      <c r="D6077" s="18">
        <v>2012</v>
      </c>
      <c r="E6077" s="18">
        <f>VLOOKUP(D6077,'cpi roi'!A:C,2,FALSE)</f>
        <v>229.6</v>
      </c>
      <c r="F6077" s="18" t="s">
        <v>17710</v>
      </c>
      <c r="G6077" s="18">
        <v>7.1</v>
      </c>
      <c r="H6077" s="19">
        <v>383000</v>
      </c>
      <c r="I6077" s="18" t="s">
        <v>17711</v>
      </c>
      <c r="J6077" s="18" t="s">
        <v>10174</v>
      </c>
      <c r="K6077" s="18" t="s">
        <v>17712</v>
      </c>
      <c r="L6077" s="18" t="s">
        <v>34</v>
      </c>
      <c r="M6077" s="20">
        <v>185000000</v>
      </c>
      <c r="N6077" s="20">
        <v>538983207</v>
      </c>
      <c r="O6077" s="21">
        <f t="shared" si="282"/>
        <v>715279543.43597555</v>
      </c>
      <c r="P6077" s="22">
        <f t="shared" si="283"/>
        <v>291.34227405405409</v>
      </c>
      <c r="Q6077" s="20">
        <f t="shared" si="284"/>
        <v>234748783.53658539</v>
      </c>
      <c r="R6077" s="18" t="s">
        <v>1729</v>
      </c>
      <c r="S6077" s="18">
        <v>93</v>
      </c>
    </row>
    <row r="6078" spans="1:19" x14ac:dyDescent="0.25">
      <c r="A6078" s="18" t="s">
        <v>17713</v>
      </c>
      <c r="B6078" s="18" t="s">
        <v>20</v>
      </c>
      <c r="C6078" s="18" t="s">
        <v>108</v>
      </c>
      <c r="D6078" s="18">
        <v>2012</v>
      </c>
      <c r="E6078" s="18">
        <f>VLOOKUP(D6078,'cpi roi'!A:C,2,FALSE)</f>
        <v>229.6</v>
      </c>
      <c r="F6078" s="18" t="s">
        <v>17714</v>
      </c>
      <c r="G6078" s="18">
        <v>7.3</v>
      </c>
      <c r="H6078" s="19">
        <v>253000</v>
      </c>
      <c r="I6078" s="18" t="s">
        <v>16668</v>
      </c>
      <c r="J6078" s="18" t="s">
        <v>16668</v>
      </c>
      <c r="K6078" s="18" t="s">
        <v>12168</v>
      </c>
      <c r="L6078" s="18" t="s">
        <v>34</v>
      </c>
      <c r="M6078" s="20">
        <v>15000000</v>
      </c>
      <c r="N6078" s="20">
        <v>47052899</v>
      </c>
      <c r="O6078" s="21">
        <f t="shared" si="282"/>
        <v>62443459.60496515</v>
      </c>
      <c r="P6078" s="22">
        <f t="shared" si="283"/>
        <v>313.68599333333333</v>
      </c>
      <c r="Q6078" s="20">
        <f t="shared" si="284"/>
        <v>20493422.909407668</v>
      </c>
      <c r="R6078" s="18" t="s">
        <v>14652</v>
      </c>
      <c r="S6078" s="18">
        <v>140</v>
      </c>
    </row>
    <row r="6079" spans="1:19" x14ac:dyDescent="0.25">
      <c r="A6079" s="18" t="s">
        <v>17715</v>
      </c>
      <c r="B6079" s="18" t="s">
        <v>20</v>
      </c>
      <c r="C6079" s="18" t="s">
        <v>38</v>
      </c>
      <c r="D6079" s="18">
        <v>2012</v>
      </c>
      <c r="E6079" s="18">
        <f>VLOOKUP(D6079,'cpi roi'!A:C,2,FALSE)</f>
        <v>229.6</v>
      </c>
      <c r="F6079" s="18" t="s">
        <v>17690</v>
      </c>
      <c r="G6079" s="18">
        <v>7.1</v>
      </c>
      <c r="H6079" s="19">
        <v>260000</v>
      </c>
      <c r="I6079" s="18" t="s">
        <v>15809</v>
      </c>
      <c r="J6079" s="18" t="s">
        <v>8622</v>
      </c>
      <c r="K6079" s="18" t="s">
        <v>14196</v>
      </c>
      <c r="L6079" s="18" t="s">
        <v>26</v>
      </c>
      <c r="M6079" s="20">
        <v>50000000</v>
      </c>
      <c r="N6079" s="20">
        <v>41037742</v>
      </c>
      <c r="O6079" s="21">
        <f t="shared" si="282"/>
        <v>54460801.33885017</v>
      </c>
      <c r="P6079" s="22">
        <f t="shared" si="283"/>
        <v>82.075484000000003</v>
      </c>
      <c r="Q6079" s="20">
        <f t="shared" si="284"/>
        <v>17873581.010452963</v>
      </c>
      <c r="R6079" s="18" t="s">
        <v>12396</v>
      </c>
      <c r="S6079" s="18">
        <v>95</v>
      </c>
    </row>
    <row r="6080" spans="1:19" x14ac:dyDescent="0.25">
      <c r="A6080" s="18" t="s">
        <v>17716</v>
      </c>
      <c r="B6080" s="18" t="s">
        <v>2004</v>
      </c>
      <c r="C6080" s="18" t="s">
        <v>45</v>
      </c>
      <c r="D6080" s="18">
        <v>2012</v>
      </c>
      <c r="E6080" s="18">
        <f>VLOOKUP(D6080,'cpi roi'!A:C,2,FALSE)</f>
        <v>229.6</v>
      </c>
      <c r="F6080" s="18" t="s">
        <v>17717</v>
      </c>
      <c r="G6080" s="18">
        <v>6.2</v>
      </c>
      <c r="H6080" s="19">
        <v>252000</v>
      </c>
      <c r="I6080" s="18" t="s">
        <v>2673</v>
      </c>
      <c r="J6080" s="18" t="s">
        <v>17718</v>
      </c>
      <c r="K6080" s="18" t="s">
        <v>5686</v>
      </c>
      <c r="L6080" s="18" t="s">
        <v>34</v>
      </c>
      <c r="M6080" s="20">
        <v>150000000</v>
      </c>
      <c r="N6080" s="20">
        <v>245527149</v>
      </c>
      <c r="O6080" s="21">
        <f t="shared" si="282"/>
        <v>325836769.60060972</v>
      </c>
      <c r="P6080" s="22">
        <f t="shared" si="283"/>
        <v>163.684766</v>
      </c>
      <c r="Q6080" s="20">
        <f t="shared" si="284"/>
        <v>106936911.58536586</v>
      </c>
      <c r="R6080" s="18" t="s">
        <v>27</v>
      </c>
      <c r="S6080" s="18">
        <v>113</v>
      </c>
    </row>
    <row r="6081" spans="1:19" x14ac:dyDescent="0.25">
      <c r="A6081" s="18" t="s">
        <v>17719</v>
      </c>
      <c r="B6081" s="18" t="s">
        <v>2004</v>
      </c>
      <c r="C6081" s="18" t="s">
        <v>38</v>
      </c>
      <c r="D6081" s="18">
        <v>2012</v>
      </c>
      <c r="E6081" s="18">
        <f>VLOOKUP(D6081,'cpi roi'!A:C,2,FALSE)</f>
        <v>229.6</v>
      </c>
      <c r="F6081" s="18" t="s">
        <v>17471</v>
      </c>
      <c r="G6081" s="18">
        <v>6.6</v>
      </c>
      <c r="H6081" s="19">
        <v>260000</v>
      </c>
      <c r="I6081" s="18" t="s">
        <v>12950</v>
      </c>
      <c r="J6081" s="18" t="s">
        <v>12950</v>
      </c>
      <c r="K6081" s="18" t="s">
        <v>17720</v>
      </c>
      <c r="L6081" s="18" t="s">
        <v>34</v>
      </c>
      <c r="M6081" s="20">
        <v>250000000</v>
      </c>
      <c r="N6081" s="20">
        <v>284139100</v>
      </c>
      <c r="O6081" s="21">
        <f t="shared" si="282"/>
        <v>377078326.52439022</v>
      </c>
      <c r="P6081" s="22">
        <f t="shared" si="283"/>
        <v>113.65563999999999</v>
      </c>
      <c r="Q6081" s="20">
        <f t="shared" si="284"/>
        <v>123753963.41463415</v>
      </c>
      <c r="R6081" s="18" t="s">
        <v>1729</v>
      </c>
      <c r="S6081" s="18">
        <v>132</v>
      </c>
    </row>
    <row r="6082" spans="1:19" x14ac:dyDescent="0.25">
      <c r="A6082" s="18" t="s">
        <v>17721</v>
      </c>
      <c r="B6082" s="18" t="s">
        <v>2004</v>
      </c>
      <c r="C6082" s="18" t="s">
        <v>38</v>
      </c>
      <c r="D6082" s="18">
        <v>2012</v>
      </c>
      <c r="E6082" s="18">
        <f>VLOOKUP(D6082,'cpi roi'!A:C,2,FALSE)</f>
        <v>229.6</v>
      </c>
      <c r="F6082" s="18" t="s">
        <v>17722</v>
      </c>
      <c r="G6082" s="18">
        <v>5.8</v>
      </c>
      <c r="H6082" s="19">
        <v>240000</v>
      </c>
      <c r="I6082" s="18" t="s">
        <v>6749</v>
      </c>
      <c r="J6082" s="18" t="s">
        <v>16521</v>
      </c>
      <c r="K6082" s="18" t="s">
        <v>17723</v>
      </c>
      <c r="L6082" s="18" t="s">
        <v>34</v>
      </c>
      <c r="M6082" s="20">
        <v>209000000</v>
      </c>
      <c r="N6082" s="20">
        <v>303025485</v>
      </c>
      <c r="O6082" s="21">
        <f t="shared" si="282"/>
        <v>402142270.38109756</v>
      </c>
      <c r="P6082" s="22">
        <f t="shared" si="283"/>
        <v>144.98827033492822</v>
      </c>
      <c r="Q6082" s="20">
        <f t="shared" si="284"/>
        <v>131979740.85365854</v>
      </c>
      <c r="R6082" s="18" t="s">
        <v>65</v>
      </c>
      <c r="S6082" s="18">
        <v>131</v>
      </c>
    </row>
    <row r="6083" spans="1:19" x14ac:dyDescent="0.25">
      <c r="A6083" s="18" t="s">
        <v>17724</v>
      </c>
      <c r="B6083" s="18" t="s">
        <v>20</v>
      </c>
      <c r="C6083" s="18" t="s">
        <v>45</v>
      </c>
      <c r="D6083" s="18">
        <v>2012</v>
      </c>
      <c r="E6083" s="18">
        <f>VLOOKUP(D6083,'cpi roi'!A:C,2,FALSE)</f>
        <v>229.6</v>
      </c>
      <c r="F6083" s="18" t="s">
        <v>17658</v>
      </c>
      <c r="G6083" s="18">
        <v>6.1</v>
      </c>
      <c r="H6083" s="19">
        <v>134000</v>
      </c>
      <c r="I6083" s="18" t="s">
        <v>5109</v>
      </c>
      <c r="J6083" s="18" t="s">
        <v>17725</v>
      </c>
      <c r="K6083" s="18" t="s">
        <v>14627</v>
      </c>
      <c r="L6083" s="18" t="s">
        <v>34</v>
      </c>
      <c r="M6083" s="20">
        <v>7000000</v>
      </c>
      <c r="N6083" s="20">
        <v>167739961</v>
      </c>
      <c r="O6083" s="21">
        <f t="shared" ref="O6083:O6146" si="285">(304.7/E6083)*N6083</f>
        <v>222606124.20165503</v>
      </c>
      <c r="P6083" s="22">
        <f t="shared" ref="P6083:P6146" si="286">IFERROR(N6083/M6083, 0)*100</f>
        <v>2396.2851571428573</v>
      </c>
      <c r="Q6083" s="20">
        <f t="shared" ref="Q6083:Q6146" si="287">N6083/(E6083/100)</f>
        <v>73057474.303135902</v>
      </c>
      <c r="R6083" s="18" t="s">
        <v>17726</v>
      </c>
      <c r="S6083" s="18">
        <v>110</v>
      </c>
    </row>
    <row r="6084" spans="1:19" x14ac:dyDescent="0.25">
      <c r="A6084" s="18" t="s">
        <v>17727</v>
      </c>
      <c r="B6084" s="18" t="s">
        <v>37</v>
      </c>
      <c r="C6084" s="18" t="s">
        <v>394</v>
      </c>
      <c r="D6084" s="18">
        <v>2012</v>
      </c>
      <c r="E6084" s="18">
        <f>VLOOKUP(D6084,'cpi roi'!A:C,2,FALSE)</f>
        <v>229.6</v>
      </c>
      <c r="F6084" s="18" t="s">
        <v>17692</v>
      </c>
      <c r="G6084" s="18">
        <v>7.1</v>
      </c>
      <c r="H6084" s="19">
        <v>232000</v>
      </c>
      <c r="I6084" s="18" t="s">
        <v>17728</v>
      </c>
      <c r="J6084" s="18" t="s">
        <v>17729</v>
      </c>
      <c r="K6084" s="18" t="s">
        <v>8517</v>
      </c>
      <c r="L6084" s="18" t="s">
        <v>34</v>
      </c>
      <c r="M6084" s="20">
        <v>85000000</v>
      </c>
      <c r="N6084" s="20">
        <v>358375603</v>
      </c>
      <c r="O6084" s="21">
        <f t="shared" si="285"/>
        <v>475596891.2635017</v>
      </c>
      <c r="P6084" s="22">
        <f t="shared" si="286"/>
        <v>421.6183564705882</v>
      </c>
      <c r="Q6084" s="20">
        <f t="shared" si="287"/>
        <v>156086935.10452962</v>
      </c>
      <c r="R6084" s="18" t="s">
        <v>35</v>
      </c>
      <c r="S6084" s="18">
        <v>91</v>
      </c>
    </row>
    <row r="6085" spans="1:19" x14ac:dyDescent="0.25">
      <c r="A6085" s="18" t="s">
        <v>17730</v>
      </c>
      <c r="B6085" s="18" t="s">
        <v>20</v>
      </c>
      <c r="C6085" s="18" t="s">
        <v>108</v>
      </c>
      <c r="D6085" s="18">
        <v>2012</v>
      </c>
      <c r="E6085" s="18">
        <f>VLOOKUP(D6085,'cpi roi'!A:C,2,FALSE)</f>
        <v>229.6</v>
      </c>
      <c r="F6085" s="18" t="s">
        <v>17731</v>
      </c>
      <c r="G6085" s="18">
        <v>7.3</v>
      </c>
      <c r="H6085" s="19">
        <v>232000</v>
      </c>
      <c r="I6085" s="18" t="s">
        <v>14343</v>
      </c>
      <c r="J6085" s="18" t="s">
        <v>14344</v>
      </c>
      <c r="K6085" s="18" t="s">
        <v>15688</v>
      </c>
      <c r="L6085" s="18" t="s">
        <v>34</v>
      </c>
      <c r="M6085" s="20">
        <v>26000000</v>
      </c>
      <c r="N6085" s="20">
        <v>55404207</v>
      </c>
      <c r="O6085" s="21">
        <f t="shared" si="285"/>
        <v>73526401.885452956</v>
      </c>
      <c r="P6085" s="22">
        <f t="shared" si="286"/>
        <v>213.09310384615384</v>
      </c>
      <c r="Q6085" s="20">
        <f t="shared" si="287"/>
        <v>24130752.177700352</v>
      </c>
      <c r="R6085" s="18" t="s">
        <v>13871</v>
      </c>
      <c r="S6085" s="18">
        <v>116</v>
      </c>
    </row>
    <row r="6086" spans="1:19" x14ac:dyDescent="0.25">
      <c r="A6086" s="18" t="s">
        <v>17732</v>
      </c>
      <c r="B6086" s="18" t="s">
        <v>20</v>
      </c>
      <c r="C6086" s="18" t="s">
        <v>108</v>
      </c>
      <c r="D6086" s="18">
        <v>2012</v>
      </c>
      <c r="E6086" s="18">
        <f>VLOOKUP(D6086,'cpi roi'!A:C,2,FALSE)</f>
        <v>229.6</v>
      </c>
      <c r="F6086" s="18" t="s">
        <v>17733</v>
      </c>
      <c r="G6086" s="18">
        <v>5.3</v>
      </c>
      <c r="H6086" s="19">
        <v>138000</v>
      </c>
      <c r="I6086" s="18" t="s">
        <v>8476</v>
      </c>
      <c r="J6086" s="18" t="s">
        <v>8476</v>
      </c>
      <c r="K6086" s="18" t="s">
        <v>17734</v>
      </c>
      <c r="L6086" s="18" t="s">
        <v>34</v>
      </c>
      <c r="M6086" s="20">
        <v>5000000</v>
      </c>
      <c r="N6086" s="20">
        <v>32170399</v>
      </c>
      <c r="O6086" s="21">
        <f t="shared" si="285"/>
        <v>42693033.864547037</v>
      </c>
      <c r="P6086" s="22">
        <f t="shared" si="286"/>
        <v>643.40798000000007</v>
      </c>
      <c r="Q6086" s="20">
        <f t="shared" si="287"/>
        <v>14011497.822299652</v>
      </c>
      <c r="R6086" s="18" t="s">
        <v>12587</v>
      </c>
      <c r="S6086" s="18">
        <v>94</v>
      </c>
    </row>
    <row r="6087" spans="1:19" x14ac:dyDescent="0.25">
      <c r="A6087" s="18" t="s">
        <v>17735</v>
      </c>
      <c r="B6087" s="18" t="s">
        <v>20</v>
      </c>
      <c r="C6087" s="18" t="s">
        <v>38</v>
      </c>
      <c r="D6087" s="18">
        <v>2012</v>
      </c>
      <c r="E6087" s="18">
        <f>VLOOKUP(D6087,'cpi roi'!A:C,2,FALSE)</f>
        <v>229.6</v>
      </c>
      <c r="F6087" s="18" t="s">
        <v>17362</v>
      </c>
      <c r="G6087" s="18">
        <v>6.3</v>
      </c>
      <c r="H6087" s="19">
        <v>148000</v>
      </c>
      <c r="I6087" s="18" t="s">
        <v>17736</v>
      </c>
      <c r="J6087" s="18" t="s">
        <v>12924</v>
      </c>
      <c r="K6087" s="18" t="s">
        <v>12926</v>
      </c>
      <c r="L6087" s="18" t="s">
        <v>34</v>
      </c>
      <c r="M6087" s="20">
        <v>70000000</v>
      </c>
      <c r="N6087" s="20">
        <v>160112671</v>
      </c>
      <c r="O6087" s="21">
        <f t="shared" si="285"/>
        <v>212484019.39764807</v>
      </c>
      <c r="P6087" s="22">
        <f t="shared" si="286"/>
        <v>228.73238714285714</v>
      </c>
      <c r="Q6087" s="20">
        <f t="shared" si="287"/>
        <v>69735483.885017425</v>
      </c>
      <c r="R6087" s="18" t="s">
        <v>10878</v>
      </c>
      <c r="S6087" s="18">
        <v>88</v>
      </c>
    </row>
    <row r="6088" spans="1:19" x14ac:dyDescent="0.25">
      <c r="A6088" s="18" t="s">
        <v>17737</v>
      </c>
      <c r="B6088" s="18" t="s">
        <v>20</v>
      </c>
      <c r="C6088" s="18" t="s">
        <v>45</v>
      </c>
      <c r="D6088" s="18">
        <v>2012</v>
      </c>
      <c r="E6088" s="18">
        <f>VLOOKUP(D6088,'cpi roi'!A:C,2,FALSE)</f>
        <v>229.6</v>
      </c>
      <c r="F6088" s="18" t="s">
        <v>17738</v>
      </c>
      <c r="G6088" s="18">
        <v>3.7</v>
      </c>
      <c r="H6088" s="19">
        <v>41000</v>
      </c>
      <c r="I6088" s="18" t="s">
        <v>14320</v>
      </c>
      <c r="J6088" s="18" t="s">
        <v>14321</v>
      </c>
      <c r="K6088" s="18" t="s">
        <v>17739</v>
      </c>
      <c r="L6088" s="18" t="s">
        <v>34</v>
      </c>
      <c r="M6088" s="20">
        <v>5000000</v>
      </c>
      <c r="N6088" s="20">
        <v>8518634</v>
      </c>
      <c r="O6088" s="21">
        <f t="shared" si="285"/>
        <v>11304999.040940765</v>
      </c>
      <c r="P6088" s="22">
        <f t="shared" si="286"/>
        <v>170.37268</v>
      </c>
      <c r="Q6088" s="20">
        <f t="shared" si="287"/>
        <v>3710206.4459930318</v>
      </c>
      <c r="R6088" s="18" t="s">
        <v>8990</v>
      </c>
      <c r="S6088" s="18">
        <v>83</v>
      </c>
    </row>
    <row r="6089" spans="1:19" x14ac:dyDescent="0.25">
      <c r="A6089" s="18" t="s">
        <v>17740</v>
      </c>
      <c r="B6089" s="18" t="s">
        <v>20</v>
      </c>
      <c r="C6089" s="18" t="s">
        <v>38</v>
      </c>
      <c r="D6089" s="18">
        <v>2012</v>
      </c>
      <c r="E6089" s="18">
        <f>VLOOKUP(D6089,'cpi roi'!A:C,2,FALSE)</f>
        <v>229.6</v>
      </c>
      <c r="F6089" s="18" t="s">
        <v>17741</v>
      </c>
      <c r="G6089" s="18">
        <v>6.7</v>
      </c>
      <c r="H6089" s="19">
        <v>211000</v>
      </c>
      <c r="I6089" s="18" t="s">
        <v>17041</v>
      </c>
      <c r="J6089" s="18" t="s">
        <v>17742</v>
      </c>
      <c r="K6089" s="18" t="s">
        <v>4128</v>
      </c>
      <c r="L6089" s="18" t="s">
        <v>95</v>
      </c>
      <c r="M6089" s="20">
        <v>85000000</v>
      </c>
      <c r="N6089" s="20">
        <v>208076205</v>
      </c>
      <c r="O6089" s="21">
        <f t="shared" si="285"/>
        <v>276135974.14416373</v>
      </c>
      <c r="P6089" s="22">
        <f t="shared" si="286"/>
        <v>244.79553529411766</v>
      </c>
      <c r="Q6089" s="20">
        <f t="shared" si="287"/>
        <v>90625524.825783983</v>
      </c>
      <c r="R6089" s="18" t="s">
        <v>65</v>
      </c>
      <c r="S6089" s="18">
        <v>115</v>
      </c>
    </row>
    <row r="6090" spans="1:19" x14ac:dyDescent="0.25">
      <c r="A6090" s="18" t="s">
        <v>17743</v>
      </c>
      <c r="B6090" s="18" t="s">
        <v>20</v>
      </c>
      <c r="C6090" s="18" t="s">
        <v>29</v>
      </c>
      <c r="D6090" s="18">
        <v>2012</v>
      </c>
      <c r="E6090" s="18">
        <f>VLOOKUP(D6090,'cpi roi'!A:C,2,FALSE)</f>
        <v>229.6</v>
      </c>
      <c r="F6090" s="18" t="s">
        <v>17710</v>
      </c>
      <c r="G6090" s="18">
        <v>6.7</v>
      </c>
      <c r="H6090" s="19">
        <v>109000</v>
      </c>
      <c r="I6090" s="18" t="s">
        <v>15725</v>
      </c>
      <c r="J6090" s="18" t="s">
        <v>15725</v>
      </c>
      <c r="K6090" s="18" t="s">
        <v>13997</v>
      </c>
      <c r="L6090" s="18" t="s">
        <v>34</v>
      </c>
      <c r="M6090" s="20">
        <v>10000000</v>
      </c>
      <c r="N6090" s="20">
        <v>11681781</v>
      </c>
      <c r="O6090" s="21">
        <f t="shared" si="285"/>
        <v>15502781.666811846</v>
      </c>
      <c r="P6090" s="22">
        <f t="shared" si="286"/>
        <v>116.81780999999999</v>
      </c>
      <c r="Q6090" s="20">
        <f t="shared" si="287"/>
        <v>5087883.7108013937</v>
      </c>
      <c r="R6090" s="18" t="s">
        <v>12698</v>
      </c>
      <c r="S6090" s="18">
        <v>101</v>
      </c>
    </row>
    <row r="6091" spans="1:19" x14ac:dyDescent="0.25">
      <c r="A6091" s="18" t="s">
        <v>17744</v>
      </c>
      <c r="B6091" s="18" t="s">
        <v>452</v>
      </c>
      <c r="C6091" s="18" t="s">
        <v>21</v>
      </c>
      <c r="D6091" s="18">
        <v>2012</v>
      </c>
      <c r="E6091" s="18">
        <f>VLOOKUP(D6091,'cpi roi'!A:C,2,FALSE)</f>
        <v>229.6</v>
      </c>
      <c r="F6091" s="18" t="s">
        <v>17745</v>
      </c>
      <c r="G6091" s="18">
        <v>7.1</v>
      </c>
      <c r="H6091" s="19">
        <v>15000</v>
      </c>
      <c r="I6091" s="18" t="s">
        <v>13626</v>
      </c>
      <c r="J6091" s="18" t="s">
        <v>13626</v>
      </c>
      <c r="K6091" s="18" t="s">
        <v>17746</v>
      </c>
      <c r="L6091" s="18" t="s">
        <v>252</v>
      </c>
      <c r="M6091" s="20">
        <v>0</v>
      </c>
      <c r="N6091" s="20">
        <v>2362019</v>
      </c>
      <c r="O6091" s="21">
        <f t="shared" si="285"/>
        <v>3134613.193815331</v>
      </c>
      <c r="P6091" s="22">
        <f t="shared" si="286"/>
        <v>0</v>
      </c>
      <c r="Q6091" s="20">
        <f t="shared" si="287"/>
        <v>1028753.9198606273</v>
      </c>
      <c r="R6091" s="18" t="s">
        <v>17747</v>
      </c>
      <c r="S6091" s="18">
        <v>109</v>
      </c>
    </row>
    <row r="6092" spans="1:19" x14ac:dyDescent="0.25">
      <c r="A6092" s="18" t="s">
        <v>17748</v>
      </c>
      <c r="B6092" s="18" t="s">
        <v>2004</v>
      </c>
      <c r="C6092" s="18" t="s">
        <v>38</v>
      </c>
      <c r="D6092" s="18">
        <v>2012</v>
      </c>
      <c r="E6092" s="18">
        <f>VLOOKUP(D6092,'cpi roi'!A:C,2,FALSE)</f>
        <v>229.6</v>
      </c>
      <c r="F6092" s="18" t="s">
        <v>17749</v>
      </c>
      <c r="G6092" s="18">
        <v>6.6</v>
      </c>
      <c r="H6092" s="19">
        <v>290000</v>
      </c>
      <c r="I6092" s="18" t="s">
        <v>6961</v>
      </c>
      <c r="J6092" s="18" t="s">
        <v>6961</v>
      </c>
      <c r="K6092" s="18" t="s">
        <v>12746</v>
      </c>
      <c r="L6092" s="18" t="s">
        <v>34</v>
      </c>
      <c r="M6092" s="20">
        <v>125000000</v>
      </c>
      <c r="N6092" s="20">
        <v>276144750</v>
      </c>
      <c r="O6092" s="21">
        <f t="shared" si="285"/>
        <v>366469099.84756094</v>
      </c>
      <c r="P6092" s="22">
        <f t="shared" si="286"/>
        <v>220.91579999999999</v>
      </c>
      <c r="Q6092" s="20">
        <f t="shared" si="287"/>
        <v>120272103.6585366</v>
      </c>
      <c r="R6092" s="18" t="s">
        <v>65</v>
      </c>
      <c r="S6092" s="18">
        <v>135</v>
      </c>
    </row>
    <row r="6093" spans="1:19" x14ac:dyDescent="0.25">
      <c r="A6093" s="18" t="s">
        <v>17750</v>
      </c>
      <c r="B6093" s="18" t="s">
        <v>20</v>
      </c>
      <c r="C6093" s="18" t="s">
        <v>38</v>
      </c>
      <c r="D6093" s="18">
        <v>2012</v>
      </c>
      <c r="E6093" s="18">
        <f>VLOOKUP(D6093,'cpi roi'!A:C,2,FALSE)</f>
        <v>229.6</v>
      </c>
      <c r="F6093" s="18" t="s">
        <v>17710</v>
      </c>
      <c r="G6093" s="18">
        <v>5.9</v>
      </c>
      <c r="H6093" s="19">
        <v>151000</v>
      </c>
      <c r="I6093" s="18" t="s">
        <v>13860</v>
      </c>
      <c r="J6093" s="18" t="s">
        <v>17718</v>
      </c>
      <c r="K6093" s="18" t="s">
        <v>17751</v>
      </c>
      <c r="L6093" s="18" t="s">
        <v>34</v>
      </c>
      <c r="M6093" s="20">
        <v>69000000</v>
      </c>
      <c r="N6093" s="20">
        <v>116471580</v>
      </c>
      <c r="O6093" s="21">
        <f t="shared" si="285"/>
        <v>154568338.09233448</v>
      </c>
      <c r="P6093" s="22">
        <f t="shared" si="286"/>
        <v>168.79939130434784</v>
      </c>
      <c r="Q6093" s="20">
        <f t="shared" si="287"/>
        <v>50728040.069686413</v>
      </c>
      <c r="R6093" s="18" t="s">
        <v>17752</v>
      </c>
      <c r="S6093" s="18">
        <v>105</v>
      </c>
    </row>
    <row r="6094" spans="1:19" x14ac:dyDescent="0.25">
      <c r="A6094" s="18" t="s">
        <v>17753</v>
      </c>
      <c r="B6094" s="18" t="s">
        <v>37</v>
      </c>
      <c r="C6094" s="18" t="s">
        <v>394</v>
      </c>
      <c r="D6094" s="18">
        <v>2012</v>
      </c>
      <c r="E6094" s="18">
        <f>VLOOKUP(D6094,'cpi roi'!A:C,2,FALSE)</f>
        <v>229.6</v>
      </c>
      <c r="F6094" s="18" t="s">
        <v>17697</v>
      </c>
      <c r="G6094" s="18">
        <v>7.7</v>
      </c>
      <c r="H6094" s="19">
        <v>390000</v>
      </c>
      <c r="I6094" s="18" t="s">
        <v>17754</v>
      </c>
      <c r="J6094" s="18" t="s">
        <v>17754</v>
      </c>
      <c r="K6094" s="18" t="s">
        <v>15190</v>
      </c>
      <c r="L6094" s="18" t="s">
        <v>34</v>
      </c>
      <c r="M6094" s="20">
        <v>165000000</v>
      </c>
      <c r="N6094" s="20">
        <v>471222889</v>
      </c>
      <c r="O6094" s="21">
        <f t="shared" si="285"/>
        <v>625355462.8845818</v>
      </c>
      <c r="P6094" s="22">
        <f t="shared" si="286"/>
        <v>285.58962969696967</v>
      </c>
      <c r="Q6094" s="20">
        <f t="shared" si="287"/>
        <v>205236449.91289201</v>
      </c>
      <c r="R6094" s="18" t="s">
        <v>616</v>
      </c>
      <c r="S6094" s="18">
        <v>101</v>
      </c>
    </row>
    <row r="6095" spans="1:19" x14ac:dyDescent="0.25">
      <c r="A6095" s="18" t="s">
        <v>5656</v>
      </c>
      <c r="B6095" s="18" t="s">
        <v>2004</v>
      </c>
      <c r="C6095" s="18" t="s">
        <v>38</v>
      </c>
      <c r="D6095" s="18">
        <v>2012</v>
      </c>
      <c r="E6095" s="18">
        <f>VLOOKUP(D6095,'cpi roi'!A:C,2,FALSE)</f>
        <v>229.6</v>
      </c>
      <c r="F6095" s="18" t="s">
        <v>17755</v>
      </c>
      <c r="G6095" s="18">
        <v>6.2</v>
      </c>
      <c r="H6095" s="19">
        <v>244000</v>
      </c>
      <c r="I6095" s="18" t="s">
        <v>12924</v>
      </c>
      <c r="J6095" s="18" t="s">
        <v>12469</v>
      </c>
      <c r="K6095" s="18" t="s">
        <v>11550</v>
      </c>
      <c r="L6095" s="18" t="s">
        <v>34</v>
      </c>
      <c r="M6095" s="20">
        <v>125000000</v>
      </c>
      <c r="N6095" s="20">
        <v>198467168</v>
      </c>
      <c r="O6095" s="21">
        <f t="shared" si="285"/>
        <v>263383911.54006967</v>
      </c>
      <c r="P6095" s="22">
        <f t="shared" si="286"/>
        <v>158.7737344</v>
      </c>
      <c r="Q6095" s="20">
        <f t="shared" si="287"/>
        <v>86440404.181184679</v>
      </c>
      <c r="R6095" s="18" t="s">
        <v>5656</v>
      </c>
      <c r="S6095" s="18">
        <v>118</v>
      </c>
    </row>
    <row r="6096" spans="1:19" x14ac:dyDescent="0.25">
      <c r="A6096" s="18" t="s">
        <v>4102</v>
      </c>
      <c r="B6096" s="18" t="s">
        <v>20</v>
      </c>
      <c r="C6096" s="18" t="s">
        <v>45</v>
      </c>
      <c r="D6096" s="18">
        <v>2012</v>
      </c>
      <c r="E6096" s="18">
        <f>VLOOKUP(D6096,'cpi roi'!A:C,2,FALSE)</f>
        <v>229.6</v>
      </c>
      <c r="F6096" s="18" t="s">
        <v>17756</v>
      </c>
      <c r="G6096" s="18">
        <v>6.6</v>
      </c>
      <c r="H6096" s="19">
        <v>193000</v>
      </c>
      <c r="I6096" s="18" t="s">
        <v>17757</v>
      </c>
      <c r="J6096" s="18" t="s">
        <v>17758</v>
      </c>
      <c r="K6096" s="18" t="s">
        <v>17759</v>
      </c>
      <c r="L6096" s="18" t="s">
        <v>34</v>
      </c>
      <c r="M6096" s="20">
        <v>12000000</v>
      </c>
      <c r="N6096" s="20">
        <v>102731865</v>
      </c>
      <c r="O6096" s="21">
        <f t="shared" si="285"/>
        <v>136334491.57447734</v>
      </c>
      <c r="P6096" s="22">
        <f t="shared" si="286"/>
        <v>856.09887500000002</v>
      </c>
      <c r="Q6096" s="20">
        <f t="shared" si="287"/>
        <v>44743843.641114987</v>
      </c>
      <c r="R6096" s="18" t="s">
        <v>17760</v>
      </c>
      <c r="S6096" s="18">
        <v>88</v>
      </c>
    </row>
    <row r="6097" spans="1:19" x14ac:dyDescent="0.25">
      <c r="A6097" s="18" t="s">
        <v>17761</v>
      </c>
      <c r="B6097" s="18" t="s">
        <v>20</v>
      </c>
      <c r="C6097" s="18" t="s">
        <v>45</v>
      </c>
      <c r="D6097" s="18">
        <v>2012</v>
      </c>
      <c r="E6097" s="18">
        <f>VLOOKUP(D6097,'cpi roi'!A:C,2,FALSE)</f>
        <v>229.6</v>
      </c>
      <c r="F6097" s="18" t="s">
        <v>17762</v>
      </c>
      <c r="G6097" s="18">
        <v>6.7</v>
      </c>
      <c r="H6097" s="19">
        <v>206000</v>
      </c>
      <c r="I6097" s="18" t="s">
        <v>13594</v>
      </c>
      <c r="J6097" s="18" t="s">
        <v>13594</v>
      </c>
      <c r="K6097" s="18" t="s">
        <v>10658</v>
      </c>
      <c r="L6097" s="18" t="s">
        <v>34</v>
      </c>
      <c r="M6097" s="20">
        <v>50000000</v>
      </c>
      <c r="N6097" s="20">
        <v>234989584</v>
      </c>
      <c r="O6097" s="21">
        <f t="shared" si="285"/>
        <v>311852466.22299647</v>
      </c>
      <c r="P6097" s="22">
        <f t="shared" si="286"/>
        <v>469.97916799999996</v>
      </c>
      <c r="Q6097" s="20">
        <f t="shared" si="287"/>
        <v>102347379.79094078</v>
      </c>
      <c r="R6097" s="18" t="s">
        <v>65</v>
      </c>
      <c r="S6097" s="18">
        <v>113</v>
      </c>
    </row>
    <row r="6098" spans="1:19" x14ac:dyDescent="0.25">
      <c r="A6098" s="18" t="s">
        <v>17763</v>
      </c>
      <c r="B6098" s="18" t="s">
        <v>20</v>
      </c>
      <c r="C6098" s="18" t="s">
        <v>45</v>
      </c>
      <c r="D6098" s="18">
        <v>2012</v>
      </c>
      <c r="E6098" s="18">
        <f>VLOOKUP(D6098,'cpi roi'!A:C,2,FALSE)</f>
        <v>229.6</v>
      </c>
      <c r="F6098" s="18" t="s">
        <v>17764</v>
      </c>
      <c r="G6098" s="18">
        <v>5.6</v>
      </c>
      <c r="H6098" s="19">
        <v>74000</v>
      </c>
      <c r="I6098" s="18" t="s">
        <v>11914</v>
      </c>
      <c r="J6098" s="18" t="s">
        <v>11914</v>
      </c>
      <c r="K6098" s="18" t="s">
        <v>9781</v>
      </c>
      <c r="L6098" s="18" t="s">
        <v>34</v>
      </c>
      <c r="M6098" s="20">
        <v>0</v>
      </c>
      <c r="N6098" s="20">
        <v>23812816</v>
      </c>
      <c r="O6098" s="21">
        <f t="shared" si="285"/>
        <v>31601764.090592332</v>
      </c>
      <c r="P6098" s="22">
        <f t="shared" si="286"/>
        <v>0</v>
      </c>
      <c r="Q6098" s="20">
        <f t="shared" si="287"/>
        <v>10371435.540069688</v>
      </c>
      <c r="R6098" s="18" t="s">
        <v>17765</v>
      </c>
      <c r="S6098" s="18">
        <v>98</v>
      </c>
    </row>
    <row r="6099" spans="1:19" x14ac:dyDescent="0.25">
      <c r="A6099" s="18" t="s">
        <v>17766</v>
      </c>
      <c r="B6099" s="18" t="s">
        <v>20</v>
      </c>
      <c r="C6099" s="18" t="s">
        <v>108</v>
      </c>
      <c r="D6099" s="18">
        <v>2012</v>
      </c>
      <c r="E6099" s="18">
        <f>VLOOKUP(D6099,'cpi roi'!A:C,2,FALSE)</f>
        <v>229.6</v>
      </c>
      <c r="F6099" s="18" t="s">
        <v>17767</v>
      </c>
      <c r="G6099" s="18">
        <v>6.5</v>
      </c>
      <c r="H6099" s="19">
        <v>126000</v>
      </c>
      <c r="I6099" s="18" t="s">
        <v>796</v>
      </c>
      <c r="J6099" s="18" t="s">
        <v>15136</v>
      </c>
      <c r="K6099" s="18" t="s">
        <v>16383</v>
      </c>
      <c r="L6099" s="18" t="s">
        <v>34</v>
      </c>
      <c r="M6099" s="20">
        <v>45000000</v>
      </c>
      <c r="N6099" s="20">
        <v>82966152</v>
      </c>
      <c r="O6099" s="21">
        <f t="shared" si="285"/>
        <v>110103599.80139372</v>
      </c>
      <c r="P6099" s="22">
        <f t="shared" si="286"/>
        <v>184.36922666666666</v>
      </c>
      <c r="Q6099" s="20">
        <f t="shared" si="287"/>
        <v>36135083.623693384</v>
      </c>
      <c r="R6099" s="18" t="s">
        <v>5129</v>
      </c>
      <c r="S6099" s="18">
        <v>131</v>
      </c>
    </row>
    <row r="6100" spans="1:19" x14ac:dyDescent="0.25">
      <c r="A6100" s="18" t="s">
        <v>17768</v>
      </c>
      <c r="B6100" s="18" t="s">
        <v>37</v>
      </c>
      <c r="C6100" s="18" t="s">
        <v>29</v>
      </c>
      <c r="D6100" s="18">
        <v>2012</v>
      </c>
      <c r="E6100" s="18">
        <f>VLOOKUP(D6100,'cpi roi'!A:C,2,FALSE)</f>
        <v>229.6</v>
      </c>
      <c r="F6100" s="18" t="s">
        <v>17769</v>
      </c>
      <c r="G6100" s="18">
        <v>7.9</v>
      </c>
      <c r="H6100" s="19">
        <v>594000</v>
      </c>
      <c r="I6100" s="18" t="s">
        <v>7787</v>
      </c>
      <c r="J6100" s="18" t="s">
        <v>17770</v>
      </c>
      <c r="K6100" s="18" t="s">
        <v>17771</v>
      </c>
      <c r="L6100" s="18" t="s">
        <v>34</v>
      </c>
      <c r="M6100" s="20">
        <v>120000000</v>
      </c>
      <c r="N6100" s="20">
        <v>609016565</v>
      </c>
      <c r="O6100" s="21">
        <f t="shared" si="285"/>
        <v>808220153.9873693</v>
      </c>
      <c r="P6100" s="22">
        <f t="shared" si="286"/>
        <v>507.51380416666666</v>
      </c>
      <c r="Q6100" s="20">
        <f t="shared" si="287"/>
        <v>265251117.16027877</v>
      </c>
      <c r="R6100" s="18" t="s">
        <v>9112</v>
      </c>
      <c r="S6100" s="18">
        <v>127</v>
      </c>
    </row>
    <row r="6101" spans="1:19" x14ac:dyDescent="0.25">
      <c r="A6101" s="18" t="s">
        <v>9935</v>
      </c>
      <c r="B6101" s="18" t="s">
        <v>20</v>
      </c>
      <c r="C6101" s="18" t="s">
        <v>21</v>
      </c>
      <c r="D6101" s="18">
        <v>2012</v>
      </c>
      <c r="E6101" s="18">
        <f>VLOOKUP(D6101,'cpi roi'!A:C,2,FALSE)</f>
        <v>229.6</v>
      </c>
      <c r="F6101" s="18" t="s">
        <v>17772</v>
      </c>
      <c r="G6101" s="18">
        <v>6.6</v>
      </c>
      <c r="H6101" s="19">
        <v>95000</v>
      </c>
      <c r="I6101" s="18" t="s">
        <v>14003</v>
      </c>
      <c r="J6101" s="18" t="s">
        <v>3909</v>
      </c>
      <c r="K6101" s="18" t="s">
        <v>14005</v>
      </c>
      <c r="L6101" s="18" t="s">
        <v>26</v>
      </c>
      <c r="M6101" s="20">
        <v>40600000</v>
      </c>
      <c r="N6101" s="20">
        <v>68929150</v>
      </c>
      <c r="O6101" s="21">
        <f t="shared" si="285"/>
        <v>91475226.502613232</v>
      </c>
      <c r="P6101" s="22">
        <f t="shared" si="286"/>
        <v>169.77623152709361</v>
      </c>
      <c r="Q6101" s="20">
        <f t="shared" si="287"/>
        <v>30021406.794425089</v>
      </c>
      <c r="R6101" s="18" t="s">
        <v>65</v>
      </c>
      <c r="S6101" s="18">
        <v>129</v>
      </c>
    </row>
    <row r="6102" spans="1:19" x14ac:dyDescent="0.25">
      <c r="A6102" s="18" t="s">
        <v>17773</v>
      </c>
      <c r="B6102" s="18" t="s">
        <v>20</v>
      </c>
      <c r="C6102" s="18" t="s">
        <v>38</v>
      </c>
      <c r="D6102" s="18">
        <v>2012</v>
      </c>
      <c r="E6102" s="18">
        <f>VLOOKUP(D6102,'cpi roi'!A:C,2,FALSE)</f>
        <v>229.6</v>
      </c>
      <c r="F6102" s="18" t="s">
        <v>17774</v>
      </c>
      <c r="G6102" s="18">
        <v>5.4</v>
      </c>
      <c r="H6102" s="19">
        <v>136000</v>
      </c>
      <c r="I6102" s="18" t="s">
        <v>8485</v>
      </c>
      <c r="J6102" s="18" t="s">
        <v>8485</v>
      </c>
      <c r="K6102" s="18" t="s">
        <v>10840</v>
      </c>
      <c r="L6102" s="18" t="s">
        <v>5820</v>
      </c>
      <c r="M6102" s="20">
        <v>65000000</v>
      </c>
      <c r="N6102" s="20">
        <v>240159255</v>
      </c>
      <c r="O6102" s="21">
        <f t="shared" si="285"/>
        <v>318713087.97256094</v>
      </c>
      <c r="P6102" s="22">
        <f t="shared" si="286"/>
        <v>369.47577692307692</v>
      </c>
      <c r="Q6102" s="20">
        <f t="shared" si="287"/>
        <v>104598978.6585366</v>
      </c>
      <c r="R6102" s="18" t="s">
        <v>17775</v>
      </c>
      <c r="S6102" s="18">
        <v>95</v>
      </c>
    </row>
    <row r="6103" spans="1:19" x14ac:dyDescent="0.25">
      <c r="A6103" s="18" t="s">
        <v>17776</v>
      </c>
      <c r="B6103" s="18" t="s">
        <v>2004</v>
      </c>
      <c r="C6103" s="18" t="s">
        <v>38</v>
      </c>
      <c r="D6103" s="18">
        <v>2012</v>
      </c>
      <c r="E6103" s="18">
        <f>VLOOKUP(D6103,'cpi roi'!A:C,2,FALSE)</f>
        <v>229.6</v>
      </c>
      <c r="F6103" s="18" t="s">
        <v>17333</v>
      </c>
      <c r="G6103" s="18">
        <v>6.8</v>
      </c>
      <c r="H6103" s="19">
        <v>342000</v>
      </c>
      <c r="I6103" s="18" t="s">
        <v>6232</v>
      </c>
      <c r="J6103" s="18" t="s">
        <v>15737</v>
      </c>
      <c r="K6103" s="18" t="s">
        <v>7640</v>
      </c>
      <c r="L6103" s="18" t="s">
        <v>34</v>
      </c>
      <c r="M6103" s="20">
        <v>225000000</v>
      </c>
      <c r="N6103" s="20">
        <v>624026776</v>
      </c>
      <c r="O6103" s="21">
        <f t="shared" si="285"/>
        <v>828140063.79442501</v>
      </c>
      <c r="P6103" s="22">
        <f t="shared" si="286"/>
        <v>277.34523377777782</v>
      </c>
      <c r="Q6103" s="20">
        <f t="shared" si="287"/>
        <v>271788665.50522649</v>
      </c>
      <c r="R6103" s="18" t="s">
        <v>35</v>
      </c>
      <c r="S6103" s="18">
        <v>106</v>
      </c>
    </row>
    <row r="6104" spans="1:19" x14ac:dyDescent="0.25">
      <c r="A6104" s="18" t="s">
        <v>17777</v>
      </c>
      <c r="B6104" s="18" t="s">
        <v>37</v>
      </c>
      <c r="C6104" s="18" t="s">
        <v>38</v>
      </c>
      <c r="D6104" s="18">
        <v>2012</v>
      </c>
      <c r="E6104" s="18">
        <f>VLOOKUP(D6104,'cpi roi'!A:C,2,FALSE)</f>
        <v>229.6</v>
      </c>
      <c r="F6104" s="18" t="s">
        <v>17741</v>
      </c>
      <c r="G6104" s="18">
        <v>5.8</v>
      </c>
      <c r="H6104" s="19">
        <v>96000</v>
      </c>
      <c r="I6104" s="18" t="s">
        <v>17778</v>
      </c>
      <c r="J6104" s="18" t="s">
        <v>17779</v>
      </c>
      <c r="K6104" s="18" t="s">
        <v>14150</v>
      </c>
      <c r="L6104" s="18" t="s">
        <v>34</v>
      </c>
      <c r="M6104" s="20">
        <v>79000000</v>
      </c>
      <c r="N6104" s="20">
        <v>335260290</v>
      </c>
      <c r="O6104" s="21">
        <f t="shared" si="285"/>
        <v>444920776.84233445</v>
      </c>
      <c r="P6104" s="22">
        <f t="shared" si="286"/>
        <v>424.38011392405065</v>
      </c>
      <c r="Q6104" s="20">
        <f t="shared" si="287"/>
        <v>146019290.06968641</v>
      </c>
      <c r="R6104" s="18" t="s">
        <v>2031</v>
      </c>
      <c r="S6104" s="18">
        <v>94</v>
      </c>
    </row>
    <row r="6105" spans="1:19" x14ac:dyDescent="0.25">
      <c r="A6105" s="18" t="s">
        <v>17780</v>
      </c>
      <c r="B6105" s="18" t="s">
        <v>20</v>
      </c>
      <c r="C6105" s="18" t="s">
        <v>45</v>
      </c>
      <c r="D6105" s="18">
        <v>2012</v>
      </c>
      <c r="E6105" s="18">
        <f>VLOOKUP(D6105,'cpi roi'!A:C,2,FALSE)</f>
        <v>229.6</v>
      </c>
      <c r="F6105" s="18" t="s">
        <v>17664</v>
      </c>
      <c r="G6105" s="18">
        <v>7.2</v>
      </c>
      <c r="H6105" s="19">
        <v>246000</v>
      </c>
      <c r="I6105" s="18" t="s">
        <v>15585</v>
      </c>
      <c r="J6105" s="18" t="s">
        <v>15585</v>
      </c>
      <c r="K6105" s="18" t="s">
        <v>11550</v>
      </c>
      <c r="L6105" s="18" t="s">
        <v>26</v>
      </c>
      <c r="M6105" s="20">
        <v>15000000</v>
      </c>
      <c r="N6105" s="20">
        <v>32226382</v>
      </c>
      <c r="O6105" s="21">
        <f t="shared" si="285"/>
        <v>42767328.3771777</v>
      </c>
      <c r="P6105" s="22">
        <f t="shared" si="286"/>
        <v>214.84254666666666</v>
      </c>
      <c r="Q6105" s="20">
        <f t="shared" si="287"/>
        <v>14035880.662020907</v>
      </c>
      <c r="R6105" s="18" t="s">
        <v>16788</v>
      </c>
      <c r="S6105" s="18">
        <v>110</v>
      </c>
    </row>
    <row r="6106" spans="1:19" x14ac:dyDescent="0.25">
      <c r="A6106" s="18" t="s">
        <v>17781</v>
      </c>
      <c r="B6106" s="18" t="s">
        <v>2004</v>
      </c>
      <c r="C6106" s="18" t="s">
        <v>45</v>
      </c>
      <c r="D6106" s="18">
        <v>2012</v>
      </c>
      <c r="E6106" s="18">
        <f>VLOOKUP(D6106,'cpi roi'!A:C,2,FALSE)</f>
        <v>229.6</v>
      </c>
      <c r="F6106" s="18" t="s">
        <v>17706</v>
      </c>
      <c r="G6106" s="18">
        <v>5.9</v>
      </c>
      <c r="H6106" s="19">
        <v>75000</v>
      </c>
      <c r="I6106" s="18" t="s">
        <v>12044</v>
      </c>
      <c r="J6106" s="18" t="s">
        <v>15544</v>
      </c>
      <c r="K6106" s="18" t="s">
        <v>17782</v>
      </c>
      <c r="L6106" s="18" t="s">
        <v>34</v>
      </c>
      <c r="M6106" s="20">
        <v>75000000</v>
      </c>
      <c r="N6106" s="20">
        <v>59418613</v>
      </c>
      <c r="O6106" s="21">
        <f t="shared" si="285"/>
        <v>78853882.321864098</v>
      </c>
      <c r="P6106" s="22">
        <f t="shared" si="286"/>
        <v>79.224817333333334</v>
      </c>
      <c r="Q6106" s="20">
        <f t="shared" si="287"/>
        <v>25879186.846689899</v>
      </c>
      <c r="R6106" s="18" t="s">
        <v>2031</v>
      </c>
      <c r="S6106" s="18">
        <v>123</v>
      </c>
    </row>
    <row r="6107" spans="1:19" x14ac:dyDescent="0.25">
      <c r="A6107" s="18" t="s">
        <v>17783</v>
      </c>
      <c r="B6107" s="18" t="s">
        <v>20</v>
      </c>
      <c r="C6107" s="18" t="s">
        <v>45</v>
      </c>
      <c r="D6107" s="18">
        <v>2012</v>
      </c>
      <c r="E6107" s="18">
        <f>VLOOKUP(D6107,'cpi roi'!A:C,2,FALSE)</f>
        <v>229.6</v>
      </c>
      <c r="F6107" s="18" t="s">
        <v>17784</v>
      </c>
      <c r="G6107" s="18">
        <v>6.4</v>
      </c>
      <c r="H6107" s="19">
        <v>286000</v>
      </c>
      <c r="I6107" s="18" t="s">
        <v>13451</v>
      </c>
      <c r="J6107" s="18" t="s">
        <v>14632</v>
      </c>
      <c r="K6107" s="18" t="s">
        <v>14632</v>
      </c>
      <c r="L6107" s="18" t="s">
        <v>34</v>
      </c>
      <c r="M6107" s="20">
        <v>65000000</v>
      </c>
      <c r="N6107" s="20">
        <v>179379533</v>
      </c>
      <c r="O6107" s="21">
        <f t="shared" si="285"/>
        <v>238052890.70165503</v>
      </c>
      <c r="P6107" s="22">
        <f t="shared" si="286"/>
        <v>275.96851230769232</v>
      </c>
      <c r="Q6107" s="20">
        <f t="shared" si="287"/>
        <v>78126974.303135902</v>
      </c>
      <c r="R6107" s="18" t="s">
        <v>48</v>
      </c>
      <c r="S6107" s="18">
        <v>83</v>
      </c>
    </row>
    <row r="6108" spans="1:19" x14ac:dyDescent="0.25">
      <c r="A6108" s="18" t="s">
        <v>17785</v>
      </c>
      <c r="B6108" s="18" t="s">
        <v>20</v>
      </c>
      <c r="C6108" s="18" t="s">
        <v>45</v>
      </c>
      <c r="D6108" s="18">
        <v>2012</v>
      </c>
      <c r="E6108" s="18">
        <f>VLOOKUP(D6108,'cpi roi'!A:C,2,FALSE)</f>
        <v>229.6</v>
      </c>
      <c r="F6108" s="18" t="s">
        <v>17786</v>
      </c>
      <c r="G6108" s="18">
        <v>5.7</v>
      </c>
      <c r="H6108" s="19">
        <v>123000</v>
      </c>
      <c r="I6108" s="18" t="s">
        <v>15080</v>
      </c>
      <c r="J6108" s="18" t="s">
        <v>17787</v>
      </c>
      <c r="K6108" s="18" t="s">
        <v>8011</v>
      </c>
      <c r="L6108" s="18" t="s">
        <v>34</v>
      </c>
      <c r="M6108" s="20">
        <v>68000000</v>
      </c>
      <c r="N6108" s="20">
        <v>68267862</v>
      </c>
      <c r="O6108" s="21">
        <f t="shared" si="285"/>
        <v>90597637.418989539</v>
      </c>
      <c r="P6108" s="22">
        <f t="shared" si="286"/>
        <v>100.39391470588235</v>
      </c>
      <c r="Q6108" s="20">
        <f t="shared" si="287"/>
        <v>29733389.372822303</v>
      </c>
      <c r="R6108" s="18" t="s">
        <v>184</v>
      </c>
      <c r="S6108" s="18">
        <v>102</v>
      </c>
    </row>
    <row r="6109" spans="1:19" x14ac:dyDescent="0.25">
      <c r="A6109" s="18" t="s">
        <v>17788</v>
      </c>
      <c r="B6109" s="18" t="s">
        <v>20</v>
      </c>
      <c r="C6109" s="18" t="s">
        <v>38</v>
      </c>
      <c r="D6109" s="18">
        <v>2012</v>
      </c>
      <c r="E6109" s="18">
        <f>VLOOKUP(D6109,'cpi roi'!A:C,2,FALSE)</f>
        <v>229.6</v>
      </c>
      <c r="F6109" s="18" t="s">
        <v>17789</v>
      </c>
      <c r="G6109" s="18">
        <v>6.6</v>
      </c>
      <c r="H6109" s="19">
        <v>296000</v>
      </c>
      <c r="I6109" s="18" t="s">
        <v>9540</v>
      </c>
      <c r="J6109" s="18" t="s">
        <v>3573</v>
      </c>
      <c r="K6109" s="18" t="s">
        <v>766</v>
      </c>
      <c r="L6109" s="18" t="s">
        <v>34</v>
      </c>
      <c r="M6109" s="20">
        <v>100000000</v>
      </c>
      <c r="N6109" s="20">
        <v>314975955</v>
      </c>
      <c r="O6109" s="21">
        <f t="shared" si="285"/>
        <v>418001626.69207317</v>
      </c>
      <c r="P6109" s="22">
        <f t="shared" si="286"/>
        <v>314.975955</v>
      </c>
      <c r="Q6109" s="20">
        <f t="shared" si="287"/>
        <v>137184649.39024392</v>
      </c>
      <c r="R6109" s="18" t="s">
        <v>14705</v>
      </c>
      <c r="S6109" s="18">
        <v>103</v>
      </c>
    </row>
    <row r="6110" spans="1:19" x14ac:dyDescent="0.25">
      <c r="A6110" s="18" t="s">
        <v>17790</v>
      </c>
      <c r="B6110" s="18" t="s">
        <v>20</v>
      </c>
      <c r="C6110" s="18" t="s">
        <v>45</v>
      </c>
      <c r="D6110" s="18">
        <v>2012</v>
      </c>
      <c r="E6110" s="18">
        <f>VLOOKUP(D6110,'cpi roi'!A:C,2,FALSE)</f>
        <v>229.6</v>
      </c>
      <c r="F6110" s="18" t="s">
        <v>17791</v>
      </c>
      <c r="G6110" s="18">
        <v>7</v>
      </c>
      <c r="H6110" s="19">
        <v>122000</v>
      </c>
      <c r="I6110" s="18" t="s">
        <v>17792</v>
      </c>
      <c r="J6110" s="18" t="s">
        <v>17793</v>
      </c>
      <c r="K6110" s="18" t="s">
        <v>17794</v>
      </c>
      <c r="L6110" s="18" t="s">
        <v>34</v>
      </c>
      <c r="M6110" s="20">
        <v>750000</v>
      </c>
      <c r="N6110" s="20">
        <v>4424699</v>
      </c>
      <c r="O6110" s="21">
        <f t="shared" si="285"/>
        <v>5871976.4168118462</v>
      </c>
      <c r="P6110" s="22">
        <f t="shared" si="286"/>
        <v>589.9598666666667</v>
      </c>
      <c r="Q6110" s="20">
        <f t="shared" si="287"/>
        <v>1927133.710801394</v>
      </c>
      <c r="R6110" s="18" t="s">
        <v>16622</v>
      </c>
      <c r="S6110" s="18">
        <v>86</v>
      </c>
    </row>
    <row r="6111" spans="1:19" x14ac:dyDescent="0.25">
      <c r="A6111" s="18" t="s">
        <v>17795</v>
      </c>
      <c r="B6111" s="18" t="s">
        <v>2004</v>
      </c>
      <c r="C6111" s="18" t="s">
        <v>29</v>
      </c>
      <c r="D6111" s="18">
        <v>2012</v>
      </c>
      <c r="E6111" s="18">
        <f>VLOOKUP(D6111,'cpi roi'!A:C,2,FALSE)</f>
        <v>229.6</v>
      </c>
      <c r="F6111" s="18" t="s">
        <v>17796</v>
      </c>
      <c r="G6111" s="18">
        <v>7</v>
      </c>
      <c r="H6111" s="19">
        <v>243000</v>
      </c>
      <c r="I6111" s="18" t="s">
        <v>17797</v>
      </c>
      <c r="J6111" s="18" t="s">
        <v>17798</v>
      </c>
      <c r="K6111" s="18" t="s">
        <v>17799</v>
      </c>
      <c r="L6111" s="18" t="s">
        <v>34</v>
      </c>
      <c r="M6111" s="20">
        <v>12000000</v>
      </c>
      <c r="N6111" s="20">
        <v>126636097</v>
      </c>
      <c r="O6111" s="21">
        <f t="shared" si="285"/>
        <v>168057572.97865853</v>
      </c>
      <c r="P6111" s="22">
        <f t="shared" si="286"/>
        <v>1055.3008083333334</v>
      </c>
      <c r="Q6111" s="20">
        <f t="shared" si="287"/>
        <v>55155094.512195125</v>
      </c>
      <c r="R6111" s="18" t="s">
        <v>184</v>
      </c>
      <c r="S6111" s="18">
        <v>84</v>
      </c>
    </row>
    <row r="6112" spans="1:19" x14ac:dyDescent="0.25">
      <c r="A6112" s="18" t="s">
        <v>2041</v>
      </c>
      <c r="B6112" s="18" t="s">
        <v>2004</v>
      </c>
      <c r="C6112" s="18" t="s">
        <v>38</v>
      </c>
      <c r="D6112" s="18">
        <v>2012</v>
      </c>
      <c r="E6112" s="18">
        <f>VLOOKUP(D6112,'cpi roi'!A:C,2,FALSE)</f>
        <v>229.6</v>
      </c>
      <c r="F6112" s="18" t="s">
        <v>17769</v>
      </c>
      <c r="G6112" s="18">
        <v>5.4</v>
      </c>
      <c r="H6112" s="19">
        <v>74000</v>
      </c>
      <c r="I6112" s="18" t="s">
        <v>17800</v>
      </c>
      <c r="J6112" s="18" t="s">
        <v>14087</v>
      </c>
      <c r="K6112" s="18" t="s">
        <v>17121</v>
      </c>
      <c r="L6112" s="18" t="s">
        <v>34</v>
      </c>
      <c r="M6112" s="20">
        <v>65000000</v>
      </c>
      <c r="N6112" s="20">
        <v>50950296</v>
      </c>
      <c r="O6112" s="21">
        <f t="shared" si="285"/>
        <v>67615658.498257831</v>
      </c>
      <c r="P6112" s="22">
        <f t="shared" si="286"/>
        <v>78.385070769230765</v>
      </c>
      <c r="Q6112" s="20">
        <f t="shared" si="287"/>
        <v>22190895.470383275</v>
      </c>
      <c r="R6112" s="18" t="s">
        <v>16622</v>
      </c>
      <c r="S6112" s="18">
        <v>93</v>
      </c>
    </row>
    <row r="6113" spans="1:19" x14ac:dyDescent="0.25">
      <c r="A6113" s="18" t="s">
        <v>17801</v>
      </c>
      <c r="B6113" s="18" t="s">
        <v>20</v>
      </c>
      <c r="C6113" s="18" t="s">
        <v>38</v>
      </c>
      <c r="D6113" s="18">
        <v>2012</v>
      </c>
      <c r="E6113" s="18">
        <f>VLOOKUP(D6113,'cpi roi'!A:C,2,FALSE)</f>
        <v>229.6</v>
      </c>
      <c r="F6113" s="18" t="s">
        <v>17690</v>
      </c>
      <c r="G6113" s="18">
        <v>7.6</v>
      </c>
      <c r="H6113" s="19">
        <v>233000</v>
      </c>
      <c r="I6113" s="18" t="s">
        <v>11871</v>
      </c>
      <c r="J6113" s="18" t="s">
        <v>11871</v>
      </c>
      <c r="K6113" s="18" t="s">
        <v>10808</v>
      </c>
      <c r="L6113" s="18" t="s">
        <v>34</v>
      </c>
      <c r="M6113" s="20">
        <v>7000000</v>
      </c>
      <c r="N6113" s="20">
        <v>55078146</v>
      </c>
      <c r="O6113" s="21">
        <f t="shared" si="285"/>
        <v>73093689.399825782</v>
      </c>
      <c r="P6113" s="22">
        <f t="shared" si="286"/>
        <v>786.83065714285715</v>
      </c>
      <c r="Q6113" s="20">
        <f t="shared" si="287"/>
        <v>23988739.547038328</v>
      </c>
      <c r="R6113" s="18" t="s">
        <v>17802</v>
      </c>
      <c r="S6113" s="18">
        <v>109</v>
      </c>
    </row>
    <row r="6114" spans="1:19" x14ac:dyDescent="0.25">
      <c r="A6114" s="18" t="s">
        <v>17803</v>
      </c>
      <c r="B6114" s="18" t="s">
        <v>2004</v>
      </c>
      <c r="C6114" s="18" t="s">
        <v>38</v>
      </c>
      <c r="D6114" s="18">
        <v>2012</v>
      </c>
      <c r="E6114" s="18">
        <f>VLOOKUP(D6114,'cpi roi'!A:C,2,FALSE)</f>
        <v>229.6</v>
      </c>
      <c r="F6114" s="18" t="s">
        <v>17804</v>
      </c>
      <c r="G6114" s="18">
        <v>5.7</v>
      </c>
      <c r="H6114" s="19">
        <v>184000</v>
      </c>
      <c r="I6114" s="18" t="s">
        <v>13105</v>
      </c>
      <c r="J6114" s="18" t="s">
        <v>17805</v>
      </c>
      <c r="K6114" s="18" t="s">
        <v>16065</v>
      </c>
      <c r="L6114" s="18" t="s">
        <v>34</v>
      </c>
      <c r="M6114" s="20">
        <v>150000000</v>
      </c>
      <c r="N6114" s="20">
        <v>301970083</v>
      </c>
      <c r="O6114" s="21">
        <f t="shared" si="285"/>
        <v>400741656.31576651</v>
      </c>
      <c r="P6114" s="22">
        <f t="shared" si="286"/>
        <v>201.31338866666667</v>
      </c>
      <c r="Q6114" s="20">
        <f t="shared" si="287"/>
        <v>131520070.99303137</v>
      </c>
      <c r="R6114" s="18" t="s">
        <v>27</v>
      </c>
      <c r="S6114" s="18">
        <v>99</v>
      </c>
    </row>
    <row r="6115" spans="1:19" x14ac:dyDescent="0.25">
      <c r="A6115" s="18" t="s">
        <v>17806</v>
      </c>
      <c r="B6115" s="18" t="s">
        <v>2004</v>
      </c>
      <c r="C6115" s="18" t="s">
        <v>21</v>
      </c>
      <c r="D6115" s="18">
        <v>2012</v>
      </c>
      <c r="E6115" s="18">
        <f>VLOOKUP(D6115,'cpi roi'!A:C,2,FALSE)</f>
        <v>229.6</v>
      </c>
      <c r="F6115" s="18" t="s">
        <v>17807</v>
      </c>
      <c r="G6115" s="18">
        <v>7.4</v>
      </c>
      <c r="H6115" s="19">
        <v>172000</v>
      </c>
      <c r="I6115" s="18" t="s">
        <v>15464</v>
      </c>
      <c r="J6115" s="18" t="s">
        <v>15464</v>
      </c>
      <c r="K6115" s="18" t="s">
        <v>9024</v>
      </c>
      <c r="L6115" s="18" t="s">
        <v>34</v>
      </c>
      <c r="M6115" s="20">
        <v>10000000</v>
      </c>
      <c r="N6115" s="20">
        <v>32613173</v>
      </c>
      <c r="O6115" s="21">
        <f t="shared" si="285"/>
        <v>43280635.074477345</v>
      </c>
      <c r="P6115" s="22">
        <f t="shared" si="286"/>
        <v>326.13173</v>
      </c>
      <c r="Q6115" s="20">
        <f t="shared" si="287"/>
        <v>14204343.641114984</v>
      </c>
      <c r="R6115" s="18" t="s">
        <v>14705</v>
      </c>
      <c r="S6115" s="18">
        <v>130</v>
      </c>
    </row>
    <row r="6116" spans="1:19" x14ac:dyDescent="0.25">
      <c r="A6116" s="18" t="s">
        <v>17808</v>
      </c>
      <c r="B6116" s="18" t="s">
        <v>37</v>
      </c>
      <c r="C6116" s="18" t="s">
        <v>394</v>
      </c>
      <c r="D6116" s="18">
        <v>2012</v>
      </c>
      <c r="E6116" s="18">
        <f>VLOOKUP(D6116,'cpi roi'!A:C,2,FALSE)</f>
        <v>229.6</v>
      </c>
      <c r="F6116" s="18" t="s">
        <v>17756</v>
      </c>
      <c r="G6116" s="18">
        <v>6.4</v>
      </c>
      <c r="H6116" s="19">
        <v>102000</v>
      </c>
      <c r="I6116" s="18" t="s">
        <v>17809</v>
      </c>
      <c r="J6116" s="18" t="s">
        <v>11384</v>
      </c>
      <c r="K6116" s="18" t="s">
        <v>15837</v>
      </c>
      <c r="L6116" s="18" t="s">
        <v>34</v>
      </c>
      <c r="M6116" s="20">
        <v>70000000</v>
      </c>
      <c r="N6116" s="20">
        <v>348840316</v>
      </c>
      <c r="O6116" s="21">
        <f t="shared" si="285"/>
        <v>462942701.59059232</v>
      </c>
      <c r="P6116" s="22">
        <f t="shared" si="286"/>
        <v>498.34330857142862</v>
      </c>
      <c r="Q6116" s="20">
        <f t="shared" si="287"/>
        <v>151933935.5400697</v>
      </c>
      <c r="R6116" s="18" t="s">
        <v>65</v>
      </c>
      <c r="S6116" s="18">
        <v>86</v>
      </c>
    </row>
    <row r="6117" spans="1:19" x14ac:dyDescent="0.25">
      <c r="A6117" s="18" t="s">
        <v>17810</v>
      </c>
      <c r="B6117" s="18" t="s">
        <v>2004</v>
      </c>
      <c r="C6117" s="18" t="s">
        <v>38</v>
      </c>
      <c r="D6117" s="18">
        <v>2012</v>
      </c>
      <c r="E6117" s="18">
        <f>VLOOKUP(D6117,'cpi roi'!A:C,2,FALSE)</f>
        <v>229.6</v>
      </c>
      <c r="F6117" s="18" t="s">
        <v>17336</v>
      </c>
      <c r="G6117" s="18">
        <v>6.6</v>
      </c>
      <c r="H6117" s="19">
        <v>147000</v>
      </c>
      <c r="I6117" s="18" t="s">
        <v>17811</v>
      </c>
      <c r="J6117" s="18" t="s">
        <v>17812</v>
      </c>
      <c r="K6117" s="18" t="s">
        <v>16065</v>
      </c>
      <c r="L6117" s="18" t="s">
        <v>34</v>
      </c>
      <c r="M6117" s="20">
        <v>42000000</v>
      </c>
      <c r="N6117" s="20">
        <v>47636031</v>
      </c>
      <c r="O6117" s="21">
        <f t="shared" si="285"/>
        <v>63217328.596254349</v>
      </c>
      <c r="P6117" s="22">
        <f t="shared" si="286"/>
        <v>113.41912142857143</v>
      </c>
      <c r="Q6117" s="20">
        <f t="shared" si="287"/>
        <v>20747400.261324044</v>
      </c>
      <c r="R6117" s="18" t="s">
        <v>10085</v>
      </c>
      <c r="S6117" s="18">
        <v>102</v>
      </c>
    </row>
    <row r="6118" spans="1:19" x14ac:dyDescent="0.25">
      <c r="A6118" s="18" t="s">
        <v>17813</v>
      </c>
      <c r="B6118" s="18" t="s">
        <v>37</v>
      </c>
      <c r="C6118" s="18" t="s">
        <v>394</v>
      </c>
      <c r="D6118" s="18">
        <v>2012</v>
      </c>
      <c r="E6118" s="18">
        <f>VLOOKUP(D6118,'cpi roi'!A:C,2,FALSE)</f>
        <v>229.6</v>
      </c>
      <c r="F6118" s="18" t="s">
        <v>17755</v>
      </c>
      <c r="G6118" s="18">
        <v>6.3</v>
      </c>
      <c r="H6118" s="19">
        <v>23000</v>
      </c>
      <c r="I6118" s="18" t="s">
        <v>14711</v>
      </c>
      <c r="J6118" s="18" t="s">
        <v>15750</v>
      </c>
      <c r="K6118" s="18" t="s">
        <v>16736</v>
      </c>
      <c r="L6118" s="18" t="s">
        <v>34</v>
      </c>
      <c r="M6118" s="20">
        <v>22000000</v>
      </c>
      <c r="N6118" s="20">
        <v>77229695</v>
      </c>
      <c r="O6118" s="21">
        <f t="shared" si="285"/>
        <v>102490801.68336236</v>
      </c>
      <c r="P6118" s="22">
        <f t="shared" si="286"/>
        <v>351.0440681818182</v>
      </c>
      <c r="Q6118" s="20">
        <f t="shared" si="287"/>
        <v>33636626.742160283</v>
      </c>
      <c r="R6118" s="18" t="s">
        <v>9112</v>
      </c>
      <c r="S6118" s="18">
        <v>94</v>
      </c>
    </row>
    <row r="6119" spans="1:19" x14ac:dyDescent="0.25">
      <c r="A6119" s="18" t="s">
        <v>17814</v>
      </c>
      <c r="B6119" s="18" t="s">
        <v>2004</v>
      </c>
      <c r="C6119" s="18" t="s">
        <v>21</v>
      </c>
      <c r="D6119" s="18">
        <v>2012</v>
      </c>
      <c r="E6119" s="18">
        <f>VLOOKUP(D6119,'cpi roi'!A:C,2,FALSE)</f>
        <v>229.6</v>
      </c>
      <c r="F6119" s="18" t="s">
        <v>17815</v>
      </c>
      <c r="G6119" s="18">
        <v>6.5</v>
      </c>
      <c r="H6119" s="19">
        <v>103000</v>
      </c>
      <c r="I6119" s="18" t="s">
        <v>9212</v>
      </c>
      <c r="J6119" s="18" t="s">
        <v>16751</v>
      </c>
      <c r="K6119" s="18" t="s">
        <v>15837</v>
      </c>
      <c r="L6119" s="18" t="s">
        <v>34</v>
      </c>
      <c r="M6119" s="20">
        <v>25000000</v>
      </c>
      <c r="N6119" s="20">
        <v>99357138</v>
      </c>
      <c r="O6119" s="21">
        <f t="shared" si="285"/>
        <v>131855923.12108013</v>
      </c>
      <c r="P6119" s="22">
        <f t="shared" si="286"/>
        <v>397.42855200000002</v>
      </c>
      <c r="Q6119" s="20">
        <f t="shared" si="287"/>
        <v>43274014.808362372</v>
      </c>
      <c r="R6119" s="18" t="s">
        <v>27</v>
      </c>
      <c r="S6119" s="18">
        <v>101</v>
      </c>
    </row>
    <row r="6120" spans="1:19" x14ac:dyDescent="0.25">
      <c r="A6120" s="18" t="s">
        <v>17816</v>
      </c>
      <c r="B6120" s="18" t="s">
        <v>37</v>
      </c>
      <c r="C6120" s="18" t="s">
        <v>394</v>
      </c>
      <c r="D6120" s="18">
        <v>2012</v>
      </c>
      <c r="E6120" s="18">
        <f>VLOOKUP(D6120,'cpi roi'!A:C,2,FALSE)</f>
        <v>229.6</v>
      </c>
      <c r="F6120" s="18" t="s">
        <v>17769</v>
      </c>
      <c r="G6120" s="18">
        <v>7.3</v>
      </c>
      <c r="H6120" s="19">
        <v>161000</v>
      </c>
      <c r="I6120" s="18" t="s">
        <v>17817</v>
      </c>
      <c r="J6120" s="18" t="s">
        <v>15805</v>
      </c>
      <c r="K6120" s="18" t="s">
        <v>13486</v>
      </c>
      <c r="L6120" s="18" t="s">
        <v>34</v>
      </c>
      <c r="M6120" s="20">
        <v>145000000</v>
      </c>
      <c r="N6120" s="20">
        <v>306941670</v>
      </c>
      <c r="O6120" s="21">
        <f t="shared" si="285"/>
        <v>407339402.652439</v>
      </c>
      <c r="P6120" s="22">
        <f t="shared" si="286"/>
        <v>211.68391034482758</v>
      </c>
      <c r="Q6120" s="20">
        <f t="shared" si="287"/>
        <v>133685396.34146343</v>
      </c>
      <c r="R6120" s="18" t="s">
        <v>10176</v>
      </c>
      <c r="S6120" s="18">
        <v>97</v>
      </c>
    </row>
    <row r="6121" spans="1:19" x14ac:dyDescent="0.25">
      <c r="A6121" s="18" t="s">
        <v>17818</v>
      </c>
      <c r="B6121" s="18" t="s">
        <v>20</v>
      </c>
      <c r="C6121" s="18" t="s">
        <v>67</v>
      </c>
      <c r="D6121" s="18">
        <v>2012</v>
      </c>
      <c r="E6121" s="18">
        <f>VLOOKUP(D6121,'cpi roi'!A:C,2,FALSE)</f>
        <v>229.6</v>
      </c>
      <c r="F6121" s="18" t="s">
        <v>17819</v>
      </c>
      <c r="G6121" s="18">
        <v>6.8</v>
      </c>
      <c r="H6121" s="19">
        <v>72000</v>
      </c>
      <c r="I6121" s="18" t="s">
        <v>17820</v>
      </c>
      <c r="J6121" s="18" t="s">
        <v>17821</v>
      </c>
      <c r="K6121" s="18" t="s">
        <v>15465</v>
      </c>
      <c r="L6121" s="18" t="s">
        <v>34</v>
      </c>
      <c r="M6121" s="20">
        <v>10000000</v>
      </c>
      <c r="N6121" s="20">
        <v>4552970</v>
      </c>
      <c r="O6121" s="21">
        <f t="shared" si="285"/>
        <v>6042203.6541811842</v>
      </c>
      <c r="P6121" s="22">
        <f t="shared" si="286"/>
        <v>45.529699999999998</v>
      </c>
      <c r="Q6121" s="20">
        <f t="shared" si="287"/>
        <v>1983000.8710801394</v>
      </c>
      <c r="R6121" s="18" t="s">
        <v>17822</v>
      </c>
      <c r="S6121" s="18">
        <v>106</v>
      </c>
    </row>
    <row r="6122" spans="1:19" x14ac:dyDescent="0.25">
      <c r="A6122" s="18" t="s">
        <v>17823</v>
      </c>
      <c r="B6122" s="18" t="s">
        <v>452</v>
      </c>
      <c r="C6122" s="18" t="s">
        <v>56</v>
      </c>
      <c r="D6122" s="18">
        <v>2012</v>
      </c>
      <c r="E6122" s="18">
        <f>VLOOKUP(D6122,'cpi roi'!A:C,2,FALSE)</f>
        <v>229.6</v>
      </c>
      <c r="F6122" s="18" t="s">
        <v>17824</v>
      </c>
      <c r="G6122" s="18">
        <v>6.1</v>
      </c>
      <c r="H6122" s="19">
        <v>36000</v>
      </c>
      <c r="I6122" s="18" t="s">
        <v>15366</v>
      </c>
      <c r="J6122" s="18" t="s">
        <v>13098</v>
      </c>
      <c r="K6122" s="18" t="s">
        <v>7688</v>
      </c>
      <c r="L6122" s="18" t="s">
        <v>457</v>
      </c>
      <c r="M6122" s="20">
        <v>6000000</v>
      </c>
      <c r="N6122" s="20">
        <v>2631275</v>
      </c>
      <c r="O6122" s="21">
        <f t="shared" si="285"/>
        <v>3491940.2983449474</v>
      </c>
      <c r="P6122" s="22">
        <f t="shared" si="286"/>
        <v>43.854583333333338</v>
      </c>
      <c r="Q6122" s="20">
        <f t="shared" si="287"/>
        <v>1146025.6968641116</v>
      </c>
      <c r="R6122" s="18" t="s">
        <v>17825</v>
      </c>
      <c r="S6122" s="18">
        <v>89</v>
      </c>
    </row>
    <row r="6123" spans="1:19" x14ac:dyDescent="0.25">
      <c r="A6123" s="18" t="s">
        <v>17826</v>
      </c>
      <c r="B6123" s="18" t="s">
        <v>20</v>
      </c>
      <c r="C6123" s="18" t="s">
        <v>21</v>
      </c>
      <c r="D6123" s="18">
        <v>2012</v>
      </c>
      <c r="E6123" s="18">
        <f>VLOOKUP(D6123,'cpi roi'!A:C,2,FALSE)</f>
        <v>229.6</v>
      </c>
      <c r="F6123" s="18" t="s">
        <v>17827</v>
      </c>
      <c r="G6123" s="18">
        <v>6.5</v>
      </c>
      <c r="H6123" s="19">
        <v>42000</v>
      </c>
      <c r="I6123" s="18" t="s">
        <v>2248</v>
      </c>
      <c r="J6123" s="18" t="s">
        <v>17828</v>
      </c>
      <c r="K6123" s="18" t="s">
        <v>15862</v>
      </c>
      <c r="L6123" s="18" t="s">
        <v>26</v>
      </c>
      <c r="M6123" s="20">
        <v>0</v>
      </c>
      <c r="N6123" s="20">
        <v>828284</v>
      </c>
      <c r="O6123" s="21">
        <f t="shared" si="285"/>
        <v>1099207.9041811845</v>
      </c>
      <c r="P6123" s="22">
        <f t="shared" si="286"/>
        <v>0</v>
      </c>
      <c r="Q6123" s="20">
        <f t="shared" si="287"/>
        <v>360750.87108013942</v>
      </c>
      <c r="R6123" s="18" t="s">
        <v>17829</v>
      </c>
      <c r="S6123" s="18">
        <v>118</v>
      </c>
    </row>
    <row r="6124" spans="1:19" x14ac:dyDescent="0.25">
      <c r="A6124" s="18" t="s">
        <v>17830</v>
      </c>
      <c r="B6124" s="18" t="s">
        <v>20</v>
      </c>
      <c r="C6124" s="18" t="s">
        <v>45</v>
      </c>
      <c r="D6124" s="18">
        <v>2012</v>
      </c>
      <c r="E6124" s="18">
        <f>VLOOKUP(D6124,'cpi roi'!A:C,2,FALSE)</f>
        <v>229.6</v>
      </c>
      <c r="F6124" s="18" t="s">
        <v>17831</v>
      </c>
      <c r="G6124" s="18">
        <v>7.5</v>
      </c>
      <c r="H6124" s="19">
        <v>78000</v>
      </c>
      <c r="I6124" s="18" t="s">
        <v>8696</v>
      </c>
      <c r="J6124" s="18" t="s">
        <v>8696</v>
      </c>
      <c r="K6124" s="18" t="s">
        <v>17832</v>
      </c>
      <c r="L6124" s="18" t="s">
        <v>34</v>
      </c>
      <c r="M6124" s="20">
        <v>0</v>
      </c>
      <c r="N6124" s="20">
        <v>9058065</v>
      </c>
      <c r="O6124" s="21">
        <f t="shared" si="285"/>
        <v>12020872.846254354</v>
      </c>
      <c r="P6124" s="22">
        <f t="shared" si="286"/>
        <v>0</v>
      </c>
      <c r="Q6124" s="20">
        <f t="shared" si="287"/>
        <v>3945150.261324042</v>
      </c>
      <c r="R6124" s="18" t="s">
        <v>17833</v>
      </c>
      <c r="S6124" s="18">
        <v>86</v>
      </c>
    </row>
    <row r="6125" spans="1:19" x14ac:dyDescent="0.25">
      <c r="A6125" s="18" t="s">
        <v>17834</v>
      </c>
      <c r="B6125" s="18" t="s">
        <v>37</v>
      </c>
      <c r="C6125" s="18" t="s">
        <v>394</v>
      </c>
      <c r="D6125" s="18">
        <v>2012</v>
      </c>
      <c r="E6125" s="18">
        <f>VLOOKUP(D6125,'cpi roi'!A:C,2,FALSE)</f>
        <v>229.6</v>
      </c>
      <c r="F6125" s="18" t="s">
        <v>17656</v>
      </c>
      <c r="G6125" s="18">
        <v>6.8</v>
      </c>
      <c r="H6125" s="19">
        <v>168000</v>
      </c>
      <c r="I6125" s="18" t="s">
        <v>10262</v>
      </c>
      <c r="J6125" s="18" t="s">
        <v>10262</v>
      </c>
      <c r="K6125" s="18" t="s">
        <v>8011</v>
      </c>
      <c r="L6125" s="18" t="s">
        <v>34</v>
      </c>
      <c r="M6125" s="20">
        <v>145000000</v>
      </c>
      <c r="N6125" s="20">
        <v>746921274</v>
      </c>
      <c r="O6125" s="21">
        <f t="shared" si="285"/>
        <v>991232195.93989539</v>
      </c>
      <c r="P6125" s="22">
        <f t="shared" si="286"/>
        <v>515.11811999999998</v>
      </c>
      <c r="Q6125" s="20">
        <f t="shared" si="287"/>
        <v>325314143.72822303</v>
      </c>
      <c r="R6125" s="18" t="s">
        <v>10176</v>
      </c>
      <c r="S6125" s="18">
        <v>93</v>
      </c>
    </row>
    <row r="6126" spans="1:19" x14ac:dyDescent="0.25">
      <c r="A6126" s="18" t="s">
        <v>17835</v>
      </c>
      <c r="B6126" s="18" t="s">
        <v>20</v>
      </c>
      <c r="C6126" s="18" t="s">
        <v>45</v>
      </c>
      <c r="D6126" s="18">
        <v>2012</v>
      </c>
      <c r="E6126" s="18">
        <f>VLOOKUP(D6126,'cpi roi'!A:C,2,FALSE)</f>
        <v>229.6</v>
      </c>
      <c r="F6126" s="18" t="s">
        <v>17836</v>
      </c>
      <c r="G6126" s="18">
        <v>6.2</v>
      </c>
      <c r="H6126" s="19">
        <v>96000</v>
      </c>
      <c r="I6126" s="18" t="s">
        <v>15576</v>
      </c>
      <c r="J6126" s="18" t="s">
        <v>15577</v>
      </c>
      <c r="K6126" s="18" t="s">
        <v>15577</v>
      </c>
      <c r="L6126" s="18" t="s">
        <v>34</v>
      </c>
      <c r="M6126" s="20">
        <v>30000000</v>
      </c>
      <c r="N6126" s="20">
        <v>54169363</v>
      </c>
      <c r="O6126" s="21">
        <f t="shared" si="285"/>
        <v>71887652.03005226</v>
      </c>
      <c r="P6126" s="22">
        <f t="shared" si="286"/>
        <v>180.56454333333335</v>
      </c>
      <c r="Q6126" s="20">
        <f t="shared" si="287"/>
        <v>23592928.135888502</v>
      </c>
      <c r="R6126" s="18" t="s">
        <v>65</v>
      </c>
      <c r="S6126" s="18">
        <v>124</v>
      </c>
    </row>
    <row r="6127" spans="1:19" x14ac:dyDescent="0.25">
      <c r="A6127" s="18" t="s">
        <v>17837</v>
      </c>
      <c r="B6127" s="18" t="s">
        <v>2004</v>
      </c>
      <c r="C6127" s="18" t="s">
        <v>21</v>
      </c>
      <c r="D6127" s="18">
        <v>2012</v>
      </c>
      <c r="E6127" s="18">
        <f>VLOOKUP(D6127,'cpi roi'!A:C,2,FALSE)</f>
        <v>229.6</v>
      </c>
      <c r="F6127" s="18" t="s">
        <v>17690</v>
      </c>
      <c r="G6127" s="18">
        <v>5.6</v>
      </c>
      <c r="H6127" s="19">
        <v>74000</v>
      </c>
      <c r="I6127" s="18" t="s">
        <v>17838</v>
      </c>
      <c r="J6127" s="18" t="s">
        <v>17359</v>
      </c>
      <c r="K6127" s="18" t="s">
        <v>16760</v>
      </c>
      <c r="L6127" s="18" t="s">
        <v>34</v>
      </c>
      <c r="M6127" s="20">
        <v>10000000</v>
      </c>
      <c r="N6127" s="20">
        <v>44287131</v>
      </c>
      <c r="O6127" s="21">
        <f t="shared" si="285"/>
        <v>58773034.911585361</v>
      </c>
      <c r="P6127" s="22">
        <f t="shared" si="286"/>
        <v>442.87131000000005</v>
      </c>
      <c r="Q6127" s="20">
        <f t="shared" si="287"/>
        <v>19288820.121951222</v>
      </c>
      <c r="R6127" s="18" t="s">
        <v>15307</v>
      </c>
      <c r="S6127" s="18">
        <v>101</v>
      </c>
    </row>
    <row r="6128" spans="1:19" x14ac:dyDescent="0.25">
      <c r="A6128" s="18" t="s">
        <v>17839</v>
      </c>
      <c r="B6128" s="18" t="s">
        <v>20</v>
      </c>
      <c r="C6128" s="18" t="s">
        <v>67</v>
      </c>
      <c r="D6128" s="18">
        <v>2012</v>
      </c>
      <c r="E6128" s="18">
        <f>VLOOKUP(D6128,'cpi roi'!A:C,2,FALSE)</f>
        <v>229.6</v>
      </c>
      <c r="F6128" s="18" t="s">
        <v>17667</v>
      </c>
      <c r="G6128" s="18">
        <v>7.2</v>
      </c>
      <c r="H6128" s="19">
        <v>42000</v>
      </c>
      <c r="I6128" s="18" t="s">
        <v>17840</v>
      </c>
      <c r="J6128" s="18" t="s">
        <v>17840</v>
      </c>
      <c r="K6128" s="18" t="s">
        <v>14427</v>
      </c>
      <c r="L6128" s="18" t="s">
        <v>34</v>
      </c>
      <c r="M6128" s="20">
        <v>1000000</v>
      </c>
      <c r="N6128" s="20">
        <v>10656155</v>
      </c>
      <c r="O6128" s="21">
        <f t="shared" si="285"/>
        <v>14141683.050958186</v>
      </c>
      <c r="P6128" s="22">
        <f t="shared" si="286"/>
        <v>1065.6155000000001</v>
      </c>
      <c r="Q6128" s="20">
        <f t="shared" si="287"/>
        <v>4641182.4912891993</v>
      </c>
      <c r="R6128" s="18" t="s">
        <v>9442</v>
      </c>
      <c r="S6128" s="18">
        <v>95</v>
      </c>
    </row>
    <row r="6129" spans="1:19" x14ac:dyDescent="0.25">
      <c r="A6129" s="18" t="s">
        <v>17841</v>
      </c>
      <c r="B6129" s="18" t="s">
        <v>2004</v>
      </c>
      <c r="C6129" s="18" t="s">
        <v>21</v>
      </c>
      <c r="D6129" s="18">
        <v>2012</v>
      </c>
      <c r="E6129" s="18">
        <f>VLOOKUP(D6129,'cpi roi'!A:C,2,FALSE)</f>
        <v>229.6</v>
      </c>
      <c r="F6129" s="18" t="s">
        <v>17796</v>
      </c>
      <c r="G6129" s="18">
        <v>6.4</v>
      </c>
      <c r="H6129" s="19">
        <v>177000</v>
      </c>
      <c r="I6129" s="18" t="s">
        <v>15609</v>
      </c>
      <c r="J6129" s="18" t="s">
        <v>17842</v>
      </c>
      <c r="K6129" s="18" t="s">
        <v>11817</v>
      </c>
      <c r="L6129" s="18" t="s">
        <v>26</v>
      </c>
      <c r="M6129" s="20">
        <v>17000000</v>
      </c>
      <c r="N6129" s="20">
        <v>128955898</v>
      </c>
      <c r="O6129" s="21">
        <f t="shared" si="285"/>
        <v>171136159.06184667</v>
      </c>
      <c r="P6129" s="22">
        <f t="shared" si="286"/>
        <v>758.56410588235292</v>
      </c>
      <c r="Q6129" s="20">
        <f t="shared" si="287"/>
        <v>56165460.801393732</v>
      </c>
      <c r="R6129" s="18" t="s">
        <v>16788</v>
      </c>
      <c r="S6129" s="18">
        <v>95</v>
      </c>
    </row>
    <row r="6130" spans="1:19" x14ac:dyDescent="0.25">
      <c r="A6130" s="18" t="s">
        <v>17843</v>
      </c>
      <c r="B6130" s="18" t="s">
        <v>37</v>
      </c>
      <c r="C6130" s="18" t="s">
        <v>45</v>
      </c>
      <c r="D6130" s="18">
        <v>2012</v>
      </c>
      <c r="E6130" s="18">
        <f>VLOOKUP(D6130,'cpi roi'!A:C,2,FALSE)</f>
        <v>229.6</v>
      </c>
      <c r="F6130" s="18" t="s">
        <v>17148</v>
      </c>
      <c r="G6130" s="18">
        <v>5.0999999999999996</v>
      </c>
      <c r="H6130" s="19">
        <v>30000</v>
      </c>
      <c r="I6130" s="18" t="s">
        <v>9066</v>
      </c>
      <c r="J6130" s="18" t="s">
        <v>17844</v>
      </c>
      <c r="K6130" s="18" t="s">
        <v>17845</v>
      </c>
      <c r="L6130" s="18" t="s">
        <v>34</v>
      </c>
      <c r="M6130" s="20">
        <v>30000000</v>
      </c>
      <c r="N6130" s="20">
        <v>54819301</v>
      </c>
      <c r="O6130" s="21">
        <f t="shared" si="285"/>
        <v>72750178.635452956</v>
      </c>
      <c r="P6130" s="22">
        <f t="shared" si="286"/>
        <v>182.73100333333335</v>
      </c>
      <c r="Q6130" s="20">
        <f t="shared" si="287"/>
        <v>23876002.177700352</v>
      </c>
      <c r="R6130" s="18" t="s">
        <v>184</v>
      </c>
      <c r="S6130" s="18">
        <v>92</v>
      </c>
    </row>
    <row r="6131" spans="1:19" x14ac:dyDescent="0.25">
      <c r="A6131" s="18" t="s">
        <v>17846</v>
      </c>
      <c r="B6131" s="18" t="s">
        <v>2004</v>
      </c>
      <c r="C6131" s="18" t="s">
        <v>45</v>
      </c>
      <c r="D6131" s="18">
        <v>2012</v>
      </c>
      <c r="E6131" s="18">
        <f>VLOOKUP(D6131,'cpi roi'!A:C,2,FALSE)</f>
        <v>229.6</v>
      </c>
      <c r="F6131" s="18" t="s">
        <v>17815</v>
      </c>
      <c r="G6131" s="18">
        <v>6.5</v>
      </c>
      <c r="H6131" s="19">
        <v>45000</v>
      </c>
      <c r="I6131" s="18" t="s">
        <v>12721</v>
      </c>
      <c r="J6131" s="18" t="s">
        <v>17167</v>
      </c>
      <c r="K6131" s="18" t="s">
        <v>16766</v>
      </c>
      <c r="L6131" s="18" t="s">
        <v>34</v>
      </c>
      <c r="M6131" s="20">
        <v>12000000</v>
      </c>
      <c r="N6131" s="20">
        <v>96070507</v>
      </c>
      <c r="O6131" s="21">
        <f t="shared" si="285"/>
        <v>127494266.04050522</v>
      </c>
      <c r="P6131" s="22">
        <f t="shared" si="286"/>
        <v>800.58755833333328</v>
      </c>
      <c r="Q6131" s="20">
        <f t="shared" si="287"/>
        <v>41842555.31358885</v>
      </c>
      <c r="R6131" s="18" t="s">
        <v>10878</v>
      </c>
      <c r="S6131" s="18">
        <v>122</v>
      </c>
    </row>
    <row r="6132" spans="1:19" x14ac:dyDescent="0.25">
      <c r="A6132" s="18" t="s">
        <v>17847</v>
      </c>
      <c r="B6132" s="18" t="s">
        <v>2004</v>
      </c>
      <c r="C6132" s="18" t="s">
        <v>21</v>
      </c>
      <c r="D6132" s="18">
        <v>2012</v>
      </c>
      <c r="E6132" s="18">
        <f>VLOOKUP(D6132,'cpi roi'!A:C,2,FALSE)</f>
        <v>229.6</v>
      </c>
      <c r="F6132" s="18" t="s">
        <v>17741</v>
      </c>
      <c r="G6132" s="18">
        <v>6.8</v>
      </c>
      <c r="H6132" s="19">
        <v>187000</v>
      </c>
      <c r="I6132" s="18" t="s">
        <v>17848</v>
      </c>
      <c r="J6132" s="18" t="s">
        <v>10791</v>
      </c>
      <c r="K6132" s="18" t="s">
        <v>14088</v>
      </c>
      <c r="L6132" s="18" t="s">
        <v>34</v>
      </c>
      <c r="M6132" s="20">
        <v>30000000</v>
      </c>
      <c r="N6132" s="20">
        <v>196114570</v>
      </c>
      <c r="O6132" s="21">
        <f t="shared" si="285"/>
        <v>260261800.86672473</v>
      </c>
      <c r="P6132" s="22">
        <f t="shared" si="286"/>
        <v>653.71523333333334</v>
      </c>
      <c r="Q6132" s="20">
        <f t="shared" si="287"/>
        <v>85415753.484320566</v>
      </c>
      <c r="R6132" s="18" t="s">
        <v>10878</v>
      </c>
      <c r="S6132" s="18">
        <v>104</v>
      </c>
    </row>
    <row r="6133" spans="1:19" x14ac:dyDescent="0.25">
      <c r="A6133" s="18" t="s">
        <v>17849</v>
      </c>
      <c r="B6133" s="18" t="s">
        <v>2004</v>
      </c>
      <c r="C6133" s="18" t="s">
        <v>38</v>
      </c>
      <c r="D6133" s="18">
        <v>2012</v>
      </c>
      <c r="E6133" s="18">
        <f>VLOOKUP(D6133,'cpi roi'!A:C,2,FALSE)</f>
        <v>229.6</v>
      </c>
      <c r="F6133" s="18" t="s">
        <v>17259</v>
      </c>
      <c r="G6133" s="18">
        <v>6.3</v>
      </c>
      <c r="H6133" s="19">
        <v>294000</v>
      </c>
      <c r="I6133" s="18" t="s">
        <v>15832</v>
      </c>
      <c r="J6133" s="18" t="s">
        <v>2911</v>
      </c>
      <c r="K6133" s="18" t="s">
        <v>5713</v>
      </c>
      <c r="L6133" s="18" t="s">
        <v>457</v>
      </c>
      <c r="M6133" s="20">
        <v>45000000</v>
      </c>
      <c r="N6133" s="20">
        <v>376152455</v>
      </c>
      <c r="O6133" s="21">
        <f t="shared" si="285"/>
        <v>499188384.31402433</v>
      </c>
      <c r="P6133" s="22">
        <f t="shared" si="286"/>
        <v>835.89434444444441</v>
      </c>
      <c r="Q6133" s="20">
        <f t="shared" si="287"/>
        <v>163829466.46341464</v>
      </c>
      <c r="R6133" s="18" t="s">
        <v>12254</v>
      </c>
      <c r="S6133" s="18">
        <v>92</v>
      </c>
    </row>
    <row r="6134" spans="1:19" x14ac:dyDescent="0.25">
      <c r="A6134" s="18" t="s">
        <v>17850</v>
      </c>
      <c r="B6134" s="18" t="s">
        <v>20</v>
      </c>
      <c r="C6134" s="18" t="s">
        <v>108</v>
      </c>
      <c r="D6134" s="18">
        <v>2012</v>
      </c>
      <c r="E6134" s="18">
        <f>VLOOKUP(D6134,'cpi roi'!A:C,2,FALSE)</f>
        <v>229.6</v>
      </c>
      <c r="F6134" s="18" t="s">
        <v>17851</v>
      </c>
      <c r="G6134" s="18">
        <v>6.4</v>
      </c>
      <c r="H6134" s="19">
        <v>33000</v>
      </c>
      <c r="I6134" s="18" t="s">
        <v>17852</v>
      </c>
      <c r="J6134" s="18" t="s">
        <v>17852</v>
      </c>
      <c r="K6134" s="18" t="s">
        <v>17853</v>
      </c>
      <c r="L6134" s="18" t="s">
        <v>34</v>
      </c>
      <c r="M6134" s="20">
        <v>270000</v>
      </c>
      <c r="N6134" s="20">
        <v>592116</v>
      </c>
      <c r="O6134" s="21">
        <f t="shared" si="285"/>
        <v>785791.57317073166</v>
      </c>
      <c r="P6134" s="22">
        <f t="shared" si="286"/>
        <v>219.30222222222224</v>
      </c>
      <c r="Q6134" s="20">
        <f t="shared" si="287"/>
        <v>257890.24390243905</v>
      </c>
      <c r="R6134" s="18" t="s">
        <v>17854</v>
      </c>
      <c r="S6134" s="18">
        <v>90</v>
      </c>
    </row>
    <row r="6135" spans="1:19" x14ac:dyDescent="0.25">
      <c r="A6135" s="18" t="s">
        <v>17855</v>
      </c>
      <c r="B6135" s="18" t="s">
        <v>20</v>
      </c>
      <c r="C6135" s="18" t="s">
        <v>21</v>
      </c>
      <c r="D6135" s="18">
        <v>2012</v>
      </c>
      <c r="E6135" s="18">
        <f>VLOOKUP(D6135,'cpi roi'!A:C,2,FALSE)</f>
        <v>229.6</v>
      </c>
      <c r="F6135" s="18" t="s">
        <v>17856</v>
      </c>
      <c r="G6135" s="18">
        <v>7.5</v>
      </c>
      <c r="H6135" s="19">
        <v>65000</v>
      </c>
      <c r="I6135" s="18" t="s">
        <v>12351</v>
      </c>
      <c r="J6135" s="18" t="s">
        <v>12351</v>
      </c>
      <c r="K6135" s="18" t="s">
        <v>15269</v>
      </c>
      <c r="L6135" s="18" t="s">
        <v>457</v>
      </c>
      <c r="M6135" s="20">
        <v>0</v>
      </c>
      <c r="N6135" s="20">
        <v>25807712</v>
      </c>
      <c r="O6135" s="21">
        <f t="shared" si="285"/>
        <v>34249171.804878049</v>
      </c>
      <c r="P6135" s="22">
        <f t="shared" si="286"/>
        <v>0</v>
      </c>
      <c r="Q6135" s="20">
        <f t="shared" si="287"/>
        <v>11240292.68292683</v>
      </c>
      <c r="R6135" s="18" t="s">
        <v>7200</v>
      </c>
      <c r="S6135" s="18">
        <v>120</v>
      </c>
    </row>
    <row r="6136" spans="1:19" x14ac:dyDescent="0.25">
      <c r="A6136" s="18" t="s">
        <v>17857</v>
      </c>
      <c r="B6136" s="18" t="s">
        <v>20</v>
      </c>
      <c r="C6136" s="18" t="s">
        <v>21</v>
      </c>
      <c r="D6136" s="18">
        <v>2012</v>
      </c>
      <c r="E6136" s="18">
        <f>VLOOKUP(D6136,'cpi roi'!A:C,2,FALSE)</f>
        <v>229.6</v>
      </c>
      <c r="F6136" s="18" t="s">
        <v>17858</v>
      </c>
      <c r="G6136" s="18">
        <v>6.4</v>
      </c>
      <c r="H6136" s="19">
        <v>32000</v>
      </c>
      <c r="I6136" s="18" t="s">
        <v>104</v>
      </c>
      <c r="J6136" s="18" t="s">
        <v>6403</v>
      </c>
      <c r="K6136" s="18" t="s">
        <v>104</v>
      </c>
      <c r="L6136" s="18" t="s">
        <v>34</v>
      </c>
      <c r="M6136" s="20">
        <v>2000000</v>
      </c>
      <c r="N6136" s="20">
        <v>20014680</v>
      </c>
      <c r="O6136" s="21">
        <f t="shared" si="285"/>
        <v>26561293.536585364</v>
      </c>
      <c r="P6136" s="22">
        <f t="shared" si="286"/>
        <v>1000.7339999999999</v>
      </c>
      <c r="Q6136" s="20">
        <f t="shared" si="287"/>
        <v>8717195.1219512206</v>
      </c>
      <c r="R6136" s="18" t="s">
        <v>15604</v>
      </c>
      <c r="S6136" s="18">
        <v>125</v>
      </c>
    </row>
    <row r="6137" spans="1:19" x14ac:dyDescent="0.25">
      <c r="A6137" s="18" t="s">
        <v>17859</v>
      </c>
      <c r="B6137" s="18" t="s">
        <v>20</v>
      </c>
      <c r="C6137" s="18" t="s">
        <v>38</v>
      </c>
      <c r="D6137" s="18">
        <v>2012</v>
      </c>
      <c r="E6137" s="18">
        <f>VLOOKUP(D6137,'cpi roi'!A:C,2,FALSE)</f>
        <v>229.6</v>
      </c>
      <c r="F6137" s="18" t="s">
        <v>17860</v>
      </c>
      <c r="G6137" s="18">
        <v>6.1</v>
      </c>
      <c r="H6137" s="19">
        <v>35000</v>
      </c>
      <c r="I6137" s="18" t="s">
        <v>17861</v>
      </c>
      <c r="J6137" s="18" t="s">
        <v>14822</v>
      </c>
      <c r="K6137" s="18" t="s">
        <v>14822</v>
      </c>
      <c r="L6137" s="18" t="s">
        <v>34</v>
      </c>
      <c r="M6137" s="20">
        <v>2000000</v>
      </c>
      <c r="N6137" s="20">
        <v>16816647</v>
      </c>
      <c r="O6137" s="21">
        <f t="shared" si="285"/>
        <v>22317214.028310101</v>
      </c>
      <c r="P6137" s="22">
        <f t="shared" si="286"/>
        <v>840.83235000000002</v>
      </c>
      <c r="Q6137" s="20">
        <f t="shared" si="287"/>
        <v>7324323.6062717773</v>
      </c>
      <c r="R6137" s="18" t="s">
        <v>17802</v>
      </c>
      <c r="S6137" s="18">
        <v>100</v>
      </c>
    </row>
    <row r="6138" spans="1:19" x14ac:dyDescent="0.25">
      <c r="A6138" s="18" t="s">
        <v>17862</v>
      </c>
      <c r="B6138" s="18" t="s">
        <v>20</v>
      </c>
      <c r="C6138" s="18" t="s">
        <v>38</v>
      </c>
      <c r="D6138" s="18">
        <v>2012</v>
      </c>
      <c r="E6138" s="18">
        <f>VLOOKUP(D6138,'cpi roi'!A:C,2,FALSE)</f>
        <v>229.6</v>
      </c>
      <c r="F6138" s="18" t="s">
        <v>17764</v>
      </c>
      <c r="G6138" s="18">
        <v>6.5</v>
      </c>
      <c r="H6138" s="19">
        <v>67000</v>
      </c>
      <c r="I6138" s="18" t="s">
        <v>17863</v>
      </c>
      <c r="J6138" s="18" t="s">
        <v>17864</v>
      </c>
      <c r="K6138" s="18" t="s">
        <v>17865</v>
      </c>
      <c r="L6138" s="18" t="s">
        <v>34</v>
      </c>
      <c r="M6138" s="20">
        <v>12000000</v>
      </c>
      <c r="N6138" s="20">
        <v>82499399</v>
      </c>
      <c r="O6138" s="21">
        <f t="shared" si="285"/>
        <v>109484176.28614981</v>
      </c>
      <c r="P6138" s="22">
        <f t="shared" si="286"/>
        <v>687.49499166666669</v>
      </c>
      <c r="Q6138" s="20">
        <f t="shared" si="287"/>
        <v>35931793.989547044</v>
      </c>
      <c r="R6138" s="18" t="s">
        <v>15307</v>
      </c>
      <c r="S6138" s="18">
        <v>110</v>
      </c>
    </row>
    <row r="6139" spans="1:19" x14ac:dyDescent="0.25">
      <c r="A6139" s="18" t="s">
        <v>17866</v>
      </c>
      <c r="B6139" s="18" t="s">
        <v>20</v>
      </c>
      <c r="C6139" s="18" t="s">
        <v>29</v>
      </c>
      <c r="D6139" s="18">
        <v>2012</v>
      </c>
      <c r="E6139" s="18">
        <f>VLOOKUP(D6139,'cpi roi'!A:C,2,FALSE)</f>
        <v>229.6</v>
      </c>
      <c r="F6139" s="18" t="s">
        <v>17867</v>
      </c>
      <c r="G6139" s="18">
        <v>5.3</v>
      </c>
      <c r="H6139" s="19">
        <v>22000</v>
      </c>
      <c r="I6139" s="18" t="s">
        <v>109</v>
      </c>
      <c r="J6139" s="18" t="s">
        <v>109</v>
      </c>
      <c r="K6139" s="18" t="s">
        <v>14088</v>
      </c>
      <c r="L6139" s="18" t="s">
        <v>457</v>
      </c>
      <c r="M6139" s="20">
        <v>20000000</v>
      </c>
      <c r="N6139" s="20">
        <v>713616</v>
      </c>
      <c r="O6139" s="21">
        <f t="shared" si="285"/>
        <v>947033.08013937273</v>
      </c>
      <c r="P6139" s="22">
        <f t="shared" si="286"/>
        <v>3.5680799999999997</v>
      </c>
      <c r="Q6139" s="20">
        <f t="shared" si="287"/>
        <v>310808.36236933799</v>
      </c>
      <c r="R6139" s="18" t="s">
        <v>17411</v>
      </c>
      <c r="S6139" s="18">
        <v>102</v>
      </c>
    </row>
    <row r="6140" spans="1:19" x14ac:dyDescent="0.25">
      <c r="A6140" s="18" t="s">
        <v>17868</v>
      </c>
      <c r="B6140" s="18" t="s">
        <v>20</v>
      </c>
      <c r="C6140" s="18" t="s">
        <v>29</v>
      </c>
      <c r="D6140" s="18">
        <v>2012</v>
      </c>
      <c r="E6140" s="18">
        <f>VLOOKUP(D6140,'cpi roi'!A:C,2,FALSE)</f>
        <v>229.6</v>
      </c>
      <c r="F6140" s="18" t="s">
        <v>17869</v>
      </c>
      <c r="G6140" s="18">
        <v>6.1</v>
      </c>
      <c r="H6140" s="19">
        <v>40000</v>
      </c>
      <c r="I6140" s="18" t="s">
        <v>10467</v>
      </c>
      <c r="J6140" s="18" t="s">
        <v>17870</v>
      </c>
      <c r="K6140" s="18" t="s">
        <v>15257</v>
      </c>
      <c r="L6140" s="18" t="s">
        <v>457</v>
      </c>
      <c r="M6140" s="20">
        <v>25000000</v>
      </c>
      <c r="N6140" s="20">
        <v>9617377</v>
      </c>
      <c r="O6140" s="21">
        <f t="shared" si="285"/>
        <v>12763130.539634146</v>
      </c>
      <c r="P6140" s="22">
        <f t="shared" si="286"/>
        <v>38.469508000000005</v>
      </c>
      <c r="Q6140" s="20">
        <f t="shared" si="287"/>
        <v>4188753.0487804883</v>
      </c>
      <c r="R6140" s="18" t="s">
        <v>6716</v>
      </c>
      <c r="S6140" s="18">
        <v>124</v>
      </c>
    </row>
    <row r="6141" spans="1:19" x14ac:dyDescent="0.25">
      <c r="A6141" s="18" t="s">
        <v>17871</v>
      </c>
      <c r="B6141" s="18" t="s">
        <v>20</v>
      </c>
      <c r="C6141" s="18" t="s">
        <v>38</v>
      </c>
      <c r="D6141" s="18">
        <v>2012</v>
      </c>
      <c r="E6141" s="18">
        <f>VLOOKUP(D6141,'cpi roi'!A:C,2,FALSE)</f>
        <v>229.6</v>
      </c>
      <c r="F6141" s="18" t="s">
        <v>17872</v>
      </c>
      <c r="G6141" s="18">
        <v>5.7</v>
      </c>
      <c r="H6141" s="19">
        <v>48000</v>
      </c>
      <c r="I6141" s="18" t="s">
        <v>81</v>
      </c>
      <c r="J6141" s="18" t="s">
        <v>16509</v>
      </c>
      <c r="K6141" s="18" t="s">
        <v>766</v>
      </c>
      <c r="L6141" s="18" t="s">
        <v>34</v>
      </c>
      <c r="M6141" s="20">
        <v>45000000</v>
      </c>
      <c r="N6141" s="20">
        <v>21947209</v>
      </c>
      <c r="O6141" s="21">
        <f t="shared" si="285"/>
        <v>29125934.591898952</v>
      </c>
      <c r="P6141" s="22">
        <f t="shared" si="286"/>
        <v>48.771575555555557</v>
      </c>
      <c r="Q6141" s="20">
        <f t="shared" si="287"/>
        <v>9558888.9372822307</v>
      </c>
      <c r="R6141" s="18" t="s">
        <v>17873</v>
      </c>
      <c r="S6141" s="18">
        <v>92</v>
      </c>
    </row>
    <row r="6142" spans="1:19" x14ac:dyDescent="0.25">
      <c r="A6142" s="18" t="s">
        <v>17874</v>
      </c>
      <c r="B6142" s="18" t="s">
        <v>2004</v>
      </c>
      <c r="C6142" s="18" t="s">
        <v>45</v>
      </c>
      <c r="D6142" s="18">
        <v>2012</v>
      </c>
      <c r="E6142" s="18">
        <f>VLOOKUP(D6142,'cpi roi'!A:C,2,FALSE)</f>
        <v>229.6</v>
      </c>
      <c r="F6142" s="18" t="s">
        <v>17875</v>
      </c>
      <c r="G6142" s="18">
        <v>4.4000000000000004</v>
      </c>
      <c r="H6142" s="19">
        <v>54000</v>
      </c>
      <c r="I6142" s="18" t="s">
        <v>17876</v>
      </c>
      <c r="J6142" s="18" t="s">
        <v>17876</v>
      </c>
      <c r="K6142" s="18" t="s">
        <v>16418</v>
      </c>
      <c r="L6142" s="18" t="s">
        <v>34</v>
      </c>
      <c r="M6142" s="20">
        <v>11000000</v>
      </c>
      <c r="N6142" s="20">
        <v>10578643</v>
      </c>
      <c r="O6142" s="21">
        <f t="shared" si="285"/>
        <v>14038817.604965156</v>
      </c>
      <c r="P6142" s="22">
        <f t="shared" si="286"/>
        <v>96.169481818181822</v>
      </c>
      <c r="Q6142" s="20">
        <f t="shared" si="287"/>
        <v>4607422.909407666</v>
      </c>
      <c r="R6142" s="18" t="s">
        <v>17877</v>
      </c>
      <c r="S6142" s="18">
        <v>97</v>
      </c>
    </row>
    <row r="6143" spans="1:19" x14ac:dyDescent="0.25">
      <c r="A6143" s="18" t="s">
        <v>17878</v>
      </c>
      <c r="B6143" s="18" t="s">
        <v>2004</v>
      </c>
      <c r="C6143" s="18" t="s">
        <v>38</v>
      </c>
      <c r="D6143" s="18">
        <v>2012</v>
      </c>
      <c r="E6143" s="18">
        <f>VLOOKUP(D6143,'cpi roi'!A:C,2,FALSE)</f>
        <v>229.6</v>
      </c>
      <c r="F6143" s="18" t="s">
        <v>17764</v>
      </c>
      <c r="G6143" s="18">
        <v>5.9</v>
      </c>
      <c r="H6143" s="19">
        <v>43000</v>
      </c>
      <c r="I6143" s="18" t="s">
        <v>17879</v>
      </c>
      <c r="J6143" s="18" t="s">
        <v>11565</v>
      </c>
      <c r="K6143" s="18" t="s">
        <v>16859</v>
      </c>
      <c r="L6143" s="18" t="s">
        <v>34</v>
      </c>
      <c r="M6143" s="20">
        <v>0</v>
      </c>
      <c r="N6143" s="20">
        <v>19767535</v>
      </c>
      <c r="O6143" s="21">
        <f t="shared" si="285"/>
        <v>26233309.732142854</v>
      </c>
      <c r="P6143" s="22">
        <f t="shared" si="286"/>
        <v>0</v>
      </c>
      <c r="Q6143" s="20">
        <f t="shared" si="287"/>
        <v>8609553.5714285728</v>
      </c>
      <c r="R6143" s="18" t="s">
        <v>10085</v>
      </c>
      <c r="S6143" s="18">
        <v>94</v>
      </c>
    </row>
    <row r="6144" spans="1:19" x14ac:dyDescent="0.25">
      <c r="A6144" s="18" t="s">
        <v>17880</v>
      </c>
      <c r="B6144" s="18" t="s">
        <v>2004</v>
      </c>
      <c r="C6144" s="18" t="s">
        <v>45</v>
      </c>
      <c r="D6144" s="18">
        <v>2012</v>
      </c>
      <c r="E6144" s="18">
        <f>VLOOKUP(D6144,'cpi roi'!A:C,2,FALSE)</f>
        <v>229.6</v>
      </c>
      <c r="F6144" s="18" t="s">
        <v>17881</v>
      </c>
      <c r="G6144" s="18">
        <v>6.8</v>
      </c>
      <c r="H6144" s="19">
        <v>68000</v>
      </c>
      <c r="I6144" s="18" t="s">
        <v>15469</v>
      </c>
      <c r="J6144" s="18" t="s">
        <v>15469</v>
      </c>
      <c r="K6144" s="18" t="s">
        <v>17882</v>
      </c>
      <c r="L6144" s="18" t="s">
        <v>34</v>
      </c>
      <c r="M6144" s="20">
        <v>2000000</v>
      </c>
      <c r="N6144" s="20">
        <v>92654</v>
      </c>
      <c r="O6144" s="21">
        <f t="shared" si="285"/>
        <v>122960.25174216027</v>
      </c>
      <c r="P6144" s="22">
        <f t="shared" si="286"/>
        <v>4.6326999999999998</v>
      </c>
      <c r="Q6144" s="20">
        <f t="shared" si="287"/>
        <v>40354.529616724743</v>
      </c>
      <c r="R6144" s="18" t="s">
        <v>12333</v>
      </c>
      <c r="S6144" s="18">
        <v>95</v>
      </c>
    </row>
    <row r="6145" spans="1:19" x14ac:dyDescent="0.25">
      <c r="A6145" s="18" t="s">
        <v>17883</v>
      </c>
      <c r="B6145" s="18" t="s">
        <v>37</v>
      </c>
      <c r="C6145" s="18" t="s">
        <v>394</v>
      </c>
      <c r="D6145" s="18">
        <v>2012</v>
      </c>
      <c r="E6145" s="18">
        <f>VLOOKUP(D6145,'cpi roi'!A:C,2,FALSE)</f>
        <v>229.6</v>
      </c>
      <c r="F6145" s="18" t="s">
        <v>17884</v>
      </c>
      <c r="G6145" s="18">
        <v>6.5</v>
      </c>
      <c r="H6145" s="19">
        <v>197000</v>
      </c>
      <c r="I6145" s="18" t="s">
        <v>17885</v>
      </c>
      <c r="J6145" s="18" t="s">
        <v>16309</v>
      </c>
      <c r="K6145" s="18" t="s">
        <v>13891</v>
      </c>
      <c r="L6145" s="18" t="s">
        <v>34</v>
      </c>
      <c r="M6145" s="20">
        <v>95000000</v>
      </c>
      <c r="N6145" s="20">
        <v>877244782</v>
      </c>
      <c r="O6145" s="21">
        <f t="shared" si="285"/>
        <v>1164183297.3667247</v>
      </c>
      <c r="P6145" s="22">
        <f t="shared" si="286"/>
        <v>923.41555999999991</v>
      </c>
      <c r="Q6145" s="20">
        <f t="shared" si="287"/>
        <v>382075253.48432058</v>
      </c>
      <c r="R6145" s="18" t="s">
        <v>15781</v>
      </c>
      <c r="S6145" s="18">
        <v>88</v>
      </c>
    </row>
    <row r="6146" spans="1:19" x14ac:dyDescent="0.25">
      <c r="A6146" s="18" t="s">
        <v>17886</v>
      </c>
      <c r="B6146" s="18" t="s">
        <v>20</v>
      </c>
      <c r="C6146" s="18" t="s">
        <v>56</v>
      </c>
      <c r="D6146" s="18">
        <v>2012</v>
      </c>
      <c r="E6146" s="18">
        <f>VLOOKUP(D6146,'cpi roi'!A:C,2,FALSE)</f>
        <v>229.6</v>
      </c>
      <c r="F6146" s="18" t="s">
        <v>17887</v>
      </c>
      <c r="G6146" s="18">
        <v>5.8</v>
      </c>
      <c r="H6146" s="19">
        <v>58000</v>
      </c>
      <c r="I6146" s="18" t="s">
        <v>613</v>
      </c>
      <c r="J6146" s="18" t="s">
        <v>17888</v>
      </c>
      <c r="K6146" s="18" t="s">
        <v>17889</v>
      </c>
      <c r="L6146" s="18" t="s">
        <v>34</v>
      </c>
      <c r="M6146" s="20">
        <v>0</v>
      </c>
      <c r="N6146" s="20">
        <v>1944287</v>
      </c>
      <c r="O6146" s="21">
        <f t="shared" si="285"/>
        <v>2580244.9864982576</v>
      </c>
      <c r="P6146" s="22">
        <f t="shared" si="286"/>
        <v>0</v>
      </c>
      <c r="Q6146" s="20">
        <f t="shared" si="287"/>
        <v>846814.89547038334</v>
      </c>
      <c r="R6146" s="18" t="s">
        <v>17890</v>
      </c>
      <c r="S6146" s="18">
        <v>116</v>
      </c>
    </row>
    <row r="6147" spans="1:19" x14ac:dyDescent="0.25">
      <c r="A6147" s="18" t="s">
        <v>17891</v>
      </c>
      <c r="B6147" s="18" t="s">
        <v>20</v>
      </c>
      <c r="C6147" s="18" t="s">
        <v>56</v>
      </c>
      <c r="D6147" s="18">
        <v>2012</v>
      </c>
      <c r="E6147" s="18">
        <f>VLOOKUP(D6147,'cpi roi'!A:C,2,FALSE)</f>
        <v>229.6</v>
      </c>
      <c r="F6147" s="18" t="s">
        <v>17807</v>
      </c>
      <c r="G6147" s="18">
        <v>6</v>
      </c>
      <c r="H6147" s="19">
        <v>20000</v>
      </c>
      <c r="I6147" s="18" t="s">
        <v>15793</v>
      </c>
      <c r="J6147" s="18" t="s">
        <v>17892</v>
      </c>
      <c r="K6147" s="18" t="s">
        <v>17893</v>
      </c>
      <c r="L6147" s="18" t="s">
        <v>34</v>
      </c>
      <c r="M6147" s="20">
        <v>2900000</v>
      </c>
      <c r="N6147" s="20">
        <v>1048704</v>
      </c>
      <c r="O6147" s="21">
        <f t="shared" ref="O6147:O6210" si="288">(304.7/E6147)*N6147</f>
        <v>1391725.2125435539</v>
      </c>
      <c r="P6147" s="22">
        <f t="shared" ref="P6147:P6210" si="289">IFERROR(N6147/M6147, 0)*100</f>
        <v>36.162206896551723</v>
      </c>
      <c r="Q6147" s="20">
        <f t="shared" ref="Q6147:Q6210" si="290">N6147/(E6147/100)</f>
        <v>456752.61324041814</v>
      </c>
      <c r="R6147" s="18" t="s">
        <v>17894</v>
      </c>
      <c r="S6147" s="18">
        <v>86</v>
      </c>
    </row>
    <row r="6148" spans="1:19" x14ac:dyDescent="0.25">
      <c r="A6148" s="18" t="s">
        <v>17895</v>
      </c>
      <c r="B6148" s="18" t="s">
        <v>37</v>
      </c>
      <c r="C6148" s="18" t="s">
        <v>29</v>
      </c>
      <c r="D6148" s="18">
        <v>2012</v>
      </c>
      <c r="E6148" s="18">
        <f>VLOOKUP(D6148,'cpi roi'!A:C,2,FALSE)</f>
        <v>229.6</v>
      </c>
      <c r="F6148" s="18" t="s">
        <v>17804</v>
      </c>
      <c r="G6148" s="18">
        <v>5.6</v>
      </c>
      <c r="H6148" s="19">
        <v>85000</v>
      </c>
      <c r="I6148" s="18" t="s">
        <v>11304</v>
      </c>
      <c r="J6148" s="18" t="s">
        <v>12023</v>
      </c>
      <c r="K6148" s="18" t="s">
        <v>17896</v>
      </c>
      <c r="L6148" s="18" t="s">
        <v>34</v>
      </c>
      <c r="M6148" s="20">
        <v>85000000</v>
      </c>
      <c r="N6148" s="20">
        <v>183018522</v>
      </c>
      <c r="O6148" s="21">
        <f t="shared" si="288"/>
        <v>242882158.76916376</v>
      </c>
      <c r="P6148" s="22">
        <f t="shared" si="289"/>
        <v>215.3159082352941</v>
      </c>
      <c r="Q6148" s="20">
        <f t="shared" si="290"/>
        <v>79711899.825783983</v>
      </c>
      <c r="R6148" s="18" t="s">
        <v>15307</v>
      </c>
      <c r="S6148" s="18">
        <v>106</v>
      </c>
    </row>
    <row r="6149" spans="1:19" x14ac:dyDescent="0.25">
      <c r="A6149" s="18" t="s">
        <v>17897</v>
      </c>
      <c r="B6149" s="18" t="s">
        <v>20</v>
      </c>
      <c r="C6149" s="18" t="s">
        <v>21</v>
      </c>
      <c r="D6149" s="18">
        <v>2012</v>
      </c>
      <c r="E6149" s="18">
        <f>VLOOKUP(D6149,'cpi roi'!A:C,2,FALSE)</f>
        <v>229.6</v>
      </c>
      <c r="F6149" s="18" t="s">
        <v>17898</v>
      </c>
      <c r="G6149" s="18">
        <v>4.8</v>
      </c>
      <c r="H6149" s="19">
        <v>10000</v>
      </c>
      <c r="I6149" s="18" t="s">
        <v>17899</v>
      </c>
      <c r="J6149" s="18" t="s">
        <v>17899</v>
      </c>
      <c r="K6149" s="18" t="s">
        <v>17900</v>
      </c>
      <c r="L6149" s="18" t="s">
        <v>34</v>
      </c>
      <c r="M6149" s="20">
        <v>2500000</v>
      </c>
      <c r="N6149" s="20">
        <v>8315</v>
      </c>
      <c r="O6149" s="21">
        <f t="shared" si="288"/>
        <v>11034.758275261323</v>
      </c>
      <c r="P6149" s="22">
        <f t="shared" si="289"/>
        <v>0.33260000000000001</v>
      </c>
      <c r="Q6149" s="20">
        <f t="shared" si="290"/>
        <v>3621.5156794425088</v>
      </c>
      <c r="R6149" s="18" t="s">
        <v>17901</v>
      </c>
      <c r="S6149" s="18">
        <v>98</v>
      </c>
    </row>
    <row r="6150" spans="1:19" x14ac:dyDescent="0.25">
      <c r="A6150" s="18" t="s">
        <v>17902</v>
      </c>
      <c r="B6150" s="18" t="s">
        <v>2004</v>
      </c>
      <c r="C6150" s="18" t="s">
        <v>67</v>
      </c>
      <c r="D6150" s="18">
        <v>2012</v>
      </c>
      <c r="E6150" s="18">
        <f>VLOOKUP(D6150,'cpi roi'!A:C,2,FALSE)</f>
        <v>229.6</v>
      </c>
      <c r="F6150" s="18" t="s">
        <v>17639</v>
      </c>
      <c r="G6150" s="18">
        <v>6.8</v>
      </c>
      <c r="H6150" s="19">
        <v>73000</v>
      </c>
      <c r="I6150" s="18" t="s">
        <v>17069</v>
      </c>
      <c r="J6150" s="18" t="s">
        <v>14238</v>
      </c>
      <c r="K6150" s="18" t="s">
        <v>3060</v>
      </c>
      <c r="L6150" s="18" t="s">
        <v>34</v>
      </c>
      <c r="M6150" s="20">
        <v>15700000</v>
      </c>
      <c r="N6150" s="20">
        <v>27039669</v>
      </c>
      <c r="O6150" s="21">
        <f t="shared" si="288"/>
        <v>35884090.349738672</v>
      </c>
      <c r="P6150" s="22">
        <f t="shared" si="289"/>
        <v>172.22719108280256</v>
      </c>
      <c r="Q6150" s="20">
        <f t="shared" si="290"/>
        <v>11776859.320557492</v>
      </c>
      <c r="R6150" s="18" t="s">
        <v>9442</v>
      </c>
      <c r="S6150" s="18">
        <v>98</v>
      </c>
    </row>
    <row r="6151" spans="1:19" x14ac:dyDescent="0.25">
      <c r="A6151" s="18" t="s">
        <v>17903</v>
      </c>
      <c r="B6151" s="18" t="s">
        <v>20</v>
      </c>
      <c r="C6151" s="18" t="s">
        <v>56</v>
      </c>
      <c r="D6151" s="18">
        <v>2012</v>
      </c>
      <c r="E6151" s="18">
        <f>VLOOKUP(D6151,'cpi roi'!A:C,2,FALSE)</f>
        <v>229.6</v>
      </c>
      <c r="F6151" s="18" t="s">
        <v>17904</v>
      </c>
      <c r="G6151" s="18">
        <v>5.2</v>
      </c>
      <c r="H6151" s="19">
        <v>28000</v>
      </c>
      <c r="I6151" s="18" t="s">
        <v>13005</v>
      </c>
      <c r="J6151" s="18" t="s">
        <v>13005</v>
      </c>
      <c r="K6151" s="18" t="s">
        <v>17905</v>
      </c>
      <c r="L6151" s="18" t="s">
        <v>34</v>
      </c>
      <c r="M6151" s="20">
        <v>1500000</v>
      </c>
      <c r="N6151" s="20">
        <v>1544989</v>
      </c>
      <c r="O6151" s="21">
        <f t="shared" si="288"/>
        <v>2050340.3671602786</v>
      </c>
      <c r="P6151" s="22">
        <f t="shared" si="289"/>
        <v>102.99926666666666</v>
      </c>
      <c r="Q6151" s="20">
        <f t="shared" si="290"/>
        <v>672904.61672473873</v>
      </c>
      <c r="R6151" s="18" t="s">
        <v>17906</v>
      </c>
      <c r="S6151" s="18">
        <v>101</v>
      </c>
    </row>
    <row r="6152" spans="1:19" x14ac:dyDescent="0.25">
      <c r="A6152" s="18" t="s">
        <v>17907</v>
      </c>
      <c r="B6152" s="18" t="s">
        <v>2004</v>
      </c>
      <c r="C6152" s="18" t="s">
        <v>21</v>
      </c>
      <c r="D6152" s="18">
        <v>2012</v>
      </c>
      <c r="E6152" s="18">
        <f>VLOOKUP(D6152,'cpi roi'!A:C,2,FALSE)</f>
        <v>229.6</v>
      </c>
      <c r="F6152" s="18" t="s">
        <v>17786</v>
      </c>
      <c r="G6152" s="18">
        <v>6.4</v>
      </c>
      <c r="H6152" s="19">
        <v>55000</v>
      </c>
      <c r="I6152" s="18" t="s">
        <v>17908</v>
      </c>
      <c r="J6152" s="18" t="s">
        <v>17909</v>
      </c>
      <c r="K6152" s="18" t="s">
        <v>17910</v>
      </c>
      <c r="L6152" s="18" t="s">
        <v>34</v>
      </c>
      <c r="M6152" s="20">
        <v>33000000</v>
      </c>
      <c r="N6152" s="20">
        <v>140470746</v>
      </c>
      <c r="O6152" s="21">
        <f t="shared" si="288"/>
        <v>186417405.51480836</v>
      </c>
      <c r="P6152" s="22">
        <f t="shared" si="289"/>
        <v>425.66892727272727</v>
      </c>
      <c r="Q6152" s="20">
        <f t="shared" si="290"/>
        <v>61180638.501742162</v>
      </c>
      <c r="R6152" s="18" t="s">
        <v>10085</v>
      </c>
      <c r="S6152" s="18">
        <v>99</v>
      </c>
    </row>
    <row r="6153" spans="1:19" x14ac:dyDescent="0.25">
      <c r="A6153" s="18" t="s">
        <v>17911</v>
      </c>
      <c r="B6153" s="18" t="s">
        <v>20</v>
      </c>
      <c r="C6153" s="18" t="s">
        <v>45</v>
      </c>
      <c r="D6153" s="18">
        <v>2012</v>
      </c>
      <c r="E6153" s="18">
        <f>VLOOKUP(D6153,'cpi roi'!A:C,2,FALSE)</f>
        <v>229.6</v>
      </c>
      <c r="F6153" s="18" t="s">
        <v>17912</v>
      </c>
      <c r="G6153" s="18">
        <v>7.2</v>
      </c>
      <c r="H6153" s="19">
        <v>97000</v>
      </c>
      <c r="I6153" s="18" t="s">
        <v>14542</v>
      </c>
      <c r="J6153" s="18" t="s">
        <v>17913</v>
      </c>
      <c r="K6153" s="18" t="s">
        <v>17914</v>
      </c>
      <c r="L6153" s="18" t="s">
        <v>34</v>
      </c>
      <c r="M6153" s="20">
        <v>8000000</v>
      </c>
      <c r="N6153" s="20">
        <v>9368803</v>
      </c>
      <c r="O6153" s="21">
        <f t="shared" si="288"/>
        <v>12433250.32273519</v>
      </c>
      <c r="P6153" s="22">
        <f t="shared" si="289"/>
        <v>117.1100375</v>
      </c>
      <c r="Q6153" s="20">
        <f t="shared" si="290"/>
        <v>4080489.1114982581</v>
      </c>
      <c r="R6153" s="18" t="s">
        <v>9442</v>
      </c>
      <c r="S6153" s="18">
        <v>104</v>
      </c>
    </row>
    <row r="6154" spans="1:19" x14ac:dyDescent="0.25">
      <c r="A6154" s="18" t="s">
        <v>17915</v>
      </c>
      <c r="B6154" s="18" t="s">
        <v>20</v>
      </c>
      <c r="C6154" s="18" t="s">
        <v>45</v>
      </c>
      <c r="D6154" s="18">
        <v>2012</v>
      </c>
      <c r="E6154" s="18">
        <f>VLOOKUP(D6154,'cpi roi'!A:C,2,FALSE)</f>
        <v>229.6</v>
      </c>
      <c r="F6154" s="18" t="s">
        <v>17916</v>
      </c>
      <c r="G6154" s="18">
        <v>7.2</v>
      </c>
      <c r="H6154" s="19">
        <v>85000</v>
      </c>
      <c r="I6154" s="18" t="s">
        <v>17917</v>
      </c>
      <c r="J6154" s="18" t="s">
        <v>17917</v>
      </c>
      <c r="K6154" s="18" t="s">
        <v>9382</v>
      </c>
      <c r="L6154" s="18" t="s">
        <v>34</v>
      </c>
      <c r="M6154" s="20">
        <v>0</v>
      </c>
      <c r="N6154" s="20">
        <v>977671</v>
      </c>
      <c r="O6154" s="21">
        <f t="shared" si="288"/>
        <v>1297457.9864982578</v>
      </c>
      <c r="P6154" s="22">
        <f t="shared" si="289"/>
        <v>0</v>
      </c>
      <c r="Q6154" s="20">
        <f t="shared" si="290"/>
        <v>425814.89547038329</v>
      </c>
      <c r="R6154" s="18" t="s">
        <v>17606</v>
      </c>
      <c r="S6154" s="18">
        <v>97</v>
      </c>
    </row>
    <row r="6155" spans="1:19" x14ac:dyDescent="0.25">
      <c r="A6155" s="18" t="s">
        <v>17918</v>
      </c>
      <c r="B6155" s="18" t="s">
        <v>20</v>
      </c>
      <c r="C6155" s="18" t="s">
        <v>108</v>
      </c>
      <c r="D6155" s="18">
        <v>2012</v>
      </c>
      <c r="E6155" s="18">
        <f>VLOOKUP(D6155,'cpi roi'!A:C,2,FALSE)</f>
        <v>229.6</v>
      </c>
      <c r="F6155" s="18" t="s">
        <v>17919</v>
      </c>
      <c r="G6155" s="18">
        <v>5.8</v>
      </c>
      <c r="H6155" s="19">
        <v>37000</v>
      </c>
      <c r="I6155" s="18" t="s">
        <v>16231</v>
      </c>
      <c r="J6155" s="18" t="s">
        <v>8713</v>
      </c>
      <c r="K6155" s="18" t="s">
        <v>9024</v>
      </c>
      <c r="L6155" s="18" t="s">
        <v>34</v>
      </c>
      <c r="M6155" s="20">
        <v>12500000</v>
      </c>
      <c r="N6155" s="20">
        <v>3783865</v>
      </c>
      <c r="O6155" s="21">
        <f t="shared" si="288"/>
        <v>5021531.6441637622</v>
      </c>
      <c r="P6155" s="22">
        <f t="shared" si="289"/>
        <v>30.27092</v>
      </c>
      <c r="Q6155" s="20">
        <f t="shared" si="290"/>
        <v>1648024.8257839722</v>
      </c>
      <c r="R6155" s="18" t="s">
        <v>14974</v>
      </c>
      <c r="S6155" s="18">
        <v>107</v>
      </c>
    </row>
    <row r="6156" spans="1:19" x14ac:dyDescent="0.25">
      <c r="A6156" s="18" t="s">
        <v>17920</v>
      </c>
      <c r="B6156" s="18" t="s">
        <v>2004</v>
      </c>
      <c r="C6156" s="18" t="s">
        <v>56</v>
      </c>
      <c r="D6156" s="18">
        <v>2012</v>
      </c>
      <c r="E6156" s="18">
        <f>VLOOKUP(D6156,'cpi roi'!A:C,2,FALSE)</f>
        <v>229.6</v>
      </c>
      <c r="F6156" s="18" t="s">
        <v>17921</v>
      </c>
      <c r="G6156" s="18">
        <v>5.9</v>
      </c>
      <c r="H6156" s="19">
        <v>58000</v>
      </c>
      <c r="I6156" s="18" t="s">
        <v>9892</v>
      </c>
      <c r="J6156" s="18" t="s">
        <v>17922</v>
      </c>
      <c r="K6156" s="18" t="s">
        <v>17923</v>
      </c>
      <c r="L6156" s="18" t="s">
        <v>34</v>
      </c>
      <c r="M6156" s="20">
        <v>14000000</v>
      </c>
      <c r="N6156" s="20">
        <v>85446075</v>
      </c>
      <c r="O6156" s="21">
        <f t="shared" si="288"/>
        <v>113394682.28440766</v>
      </c>
      <c r="P6156" s="22">
        <f t="shared" si="289"/>
        <v>610.32910714285708</v>
      </c>
      <c r="Q6156" s="20">
        <f t="shared" si="290"/>
        <v>37215189.459930316</v>
      </c>
      <c r="R6156" s="18" t="s">
        <v>17924</v>
      </c>
      <c r="S6156" s="18">
        <v>92</v>
      </c>
    </row>
    <row r="6157" spans="1:19" x14ac:dyDescent="0.25">
      <c r="A6157" s="18" t="s">
        <v>17925</v>
      </c>
      <c r="B6157" s="18" t="s">
        <v>20</v>
      </c>
      <c r="C6157" s="18" t="s">
        <v>38</v>
      </c>
      <c r="D6157" s="18">
        <v>2012</v>
      </c>
      <c r="E6157" s="18">
        <f>VLOOKUP(D6157,'cpi roi'!A:C,2,FALSE)</f>
        <v>229.6</v>
      </c>
      <c r="F6157" s="18" t="s">
        <v>17674</v>
      </c>
      <c r="G6157" s="18">
        <v>5</v>
      </c>
      <c r="H6157" s="19">
        <v>61000</v>
      </c>
      <c r="I6157" s="18" t="s">
        <v>17926</v>
      </c>
      <c r="J6157" s="18" t="s">
        <v>17926</v>
      </c>
      <c r="K6157" s="18" t="s">
        <v>17927</v>
      </c>
      <c r="L6157" s="18" t="s">
        <v>199</v>
      </c>
      <c r="M6157" s="20">
        <v>20000000</v>
      </c>
      <c r="N6157" s="20">
        <v>55362705</v>
      </c>
      <c r="O6157" s="21">
        <f t="shared" si="288"/>
        <v>73471324.971689895</v>
      </c>
      <c r="P6157" s="22">
        <f t="shared" si="289"/>
        <v>276.81352499999997</v>
      </c>
      <c r="Q6157" s="20">
        <f t="shared" si="290"/>
        <v>24112676.393728226</v>
      </c>
      <c r="R6157" s="18" t="s">
        <v>7557</v>
      </c>
      <c r="S6157" s="18">
        <v>95</v>
      </c>
    </row>
    <row r="6158" spans="1:19" x14ac:dyDescent="0.25">
      <c r="A6158" s="18" t="s">
        <v>8769</v>
      </c>
      <c r="B6158" s="18" t="s">
        <v>20</v>
      </c>
      <c r="C6158" s="18" t="s">
        <v>38</v>
      </c>
      <c r="D6158" s="18">
        <v>2012</v>
      </c>
      <c r="E6158" s="18">
        <f>VLOOKUP(D6158,'cpi roi'!A:C,2,FALSE)</f>
        <v>229.6</v>
      </c>
      <c r="F6158" s="18" t="s">
        <v>17836</v>
      </c>
      <c r="G6158" s="18">
        <v>6.5</v>
      </c>
      <c r="H6158" s="19">
        <v>106000</v>
      </c>
      <c r="I6158" s="18" t="s">
        <v>5915</v>
      </c>
      <c r="J6158" s="18" t="s">
        <v>5915</v>
      </c>
      <c r="K6158" s="18" t="s">
        <v>11243</v>
      </c>
      <c r="L6158" s="18" t="s">
        <v>34</v>
      </c>
      <c r="M6158" s="20">
        <v>30000000</v>
      </c>
      <c r="N6158" s="20">
        <v>41564670</v>
      </c>
      <c r="O6158" s="21">
        <f t="shared" si="288"/>
        <v>55160082.530487798</v>
      </c>
      <c r="P6158" s="22">
        <f t="shared" si="289"/>
        <v>138.5489</v>
      </c>
      <c r="Q6158" s="20">
        <f t="shared" si="290"/>
        <v>18103079.268292684</v>
      </c>
      <c r="R6158" s="18" t="s">
        <v>17873</v>
      </c>
      <c r="S6158" s="18">
        <v>94</v>
      </c>
    </row>
    <row r="6159" spans="1:19" x14ac:dyDescent="0.25">
      <c r="A6159" s="18" t="s">
        <v>17928</v>
      </c>
      <c r="B6159" s="18" t="s">
        <v>20</v>
      </c>
      <c r="C6159" s="18" t="s">
        <v>45</v>
      </c>
      <c r="D6159" s="18">
        <v>2012</v>
      </c>
      <c r="E6159" s="18">
        <f>VLOOKUP(D6159,'cpi roi'!A:C,2,FALSE)</f>
        <v>229.6</v>
      </c>
      <c r="F6159" s="18" t="s">
        <v>17929</v>
      </c>
      <c r="G6159" s="18">
        <v>6.4</v>
      </c>
      <c r="H6159" s="19">
        <v>15000</v>
      </c>
      <c r="I6159" s="18" t="s">
        <v>17930</v>
      </c>
      <c r="J6159" s="18" t="s">
        <v>17931</v>
      </c>
      <c r="K6159" s="18" t="s">
        <v>17008</v>
      </c>
      <c r="L6159" s="18" t="s">
        <v>34</v>
      </c>
      <c r="M6159" s="20">
        <v>900000</v>
      </c>
      <c r="N6159" s="20">
        <v>245027</v>
      </c>
      <c r="O6159" s="21">
        <f t="shared" si="288"/>
        <v>325173.02656794421</v>
      </c>
      <c r="P6159" s="22">
        <f t="shared" si="289"/>
        <v>27.225222222222222</v>
      </c>
      <c r="Q6159" s="20">
        <f t="shared" si="290"/>
        <v>106719.07665505227</v>
      </c>
      <c r="R6159" s="18" t="s">
        <v>17932</v>
      </c>
      <c r="S6159" s="18">
        <v>101</v>
      </c>
    </row>
    <row r="6160" spans="1:19" x14ac:dyDescent="0.25">
      <c r="A6160" s="18" t="s">
        <v>17933</v>
      </c>
      <c r="B6160" s="18" t="s">
        <v>2004</v>
      </c>
      <c r="C6160" s="18" t="s">
        <v>38</v>
      </c>
      <c r="D6160" s="18">
        <v>2012</v>
      </c>
      <c r="E6160" s="18">
        <f>VLOOKUP(D6160,'cpi roi'!A:C,2,FALSE)</f>
        <v>229.6</v>
      </c>
      <c r="F6160" s="18" t="s">
        <v>17934</v>
      </c>
      <c r="G6160" s="18">
        <v>5.2</v>
      </c>
      <c r="H6160" s="19">
        <v>33000</v>
      </c>
      <c r="I6160" s="18" t="s">
        <v>2487</v>
      </c>
      <c r="J6160" s="18" t="s">
        <v>17935</v>
      </c>
      <c r="K6160" s="18" t="s">
        <v>14257</v>
      </c>
      <c r="L6160" s="18" t="s">
        <v>34</v>
      </c>
      <c r="M6160" s="20">
        <v>35000000</v>
      </c>
      <c r="N6160" s="20">
        <v>34618867</v>
      </c>
      <c r="O6160" s="21">
        <f t="shared" si="288"/>
        <v>45942372.712979093</v>
      </c>
      <c r="P6160" s="22">
        <f t="shared" si="289"/>
        <v>98.911048571428566</v>
      </c>
      <c r="Q6160" s="20">
        <f t="shared" si="290"/>
        <v>15077903.745644601</v>
      </c>
      <c r="R6160" s="18" t="s">
        <v>17936</v>
      </c>
      <c r="S6160" s="18">
        <v>101</v>
      </c>
    </row>
    <row r="6161" spans="1:19" x14ac:dyDescent="0.25">
      <c r="A6161" s="18" t="s">
        <v>17937</v>
      </c>
      <c r="B6161" s="18" t="s">
        <v>2004</v>
      </c>
      <c r="C6161" s="18" t="s">
        <v>21</v>
      </c>
      <c r="D6161" s="18">
        <v>2012</v>
      </c>
      <c r="E6161" s="18">
        <f>VLOOKUP(D6161,'cpi roi'!A:C,2,FALSE)</f>
        <v>229.6</v>
      </c>
      <c r="F6161" s="18" t="s">
        <v>17938</v>
      </c>
      <c r="G6161" s="18">
        <v>7.9</v>
      </c>
      <c r="H6161" s="19">
        <v>95000</v>
      </c>
      <c r="I6161" s="18" t="s">
        <v>11705</v>
      </c>
      <c r="J6161" s="18" t="s">
        <v>11705</v>
      </c>
      <c r="K6161" s="18" t="s">
        <v>17939</v>
      </c>
      <c r="L6161" s="18" t="s">
        <v>7459</v>
      </c>
      <c r="M6161" s="20">
        <v>8900000</v>
      </c>
      <c r="N6161" s="20">
        <v>29664140</v>
      </c>
      <c r="O6161" s="21">
        <f t="shared" si="288"/>
        <v>39367001.123693377</v>
      </c>
      <c r="P6161" s="22">
        <f t="shared" si="289"/>
        <v>333.30494382022471</v>
      </c>
      <c r="Q6161" s="20">
        <f t="shared" si="290"/>
        <v>12919921.602787457</v>
      </c>
      <c r="R6161" s="18" t="s">
        <v>983</v>
      </c>
      <c r="S6161" s="18">
        <v>127</v>
      </c>
    </row>
    <row r="6162" spans="1:19" x14ac:dyDescent="0.25">
      <c r="A6162" s="18" t="s">
        <v>17940</v>
      </c>
      <c r="B6162" s="18" t="s">
        <v>2004</v>
      </c>
      <c r="C6162" s="18" t="s">
        <v>45</v>
      </c>
      <c r="D6162" s="18">
        <v>2012</v>
      </c>
      <c r="E6162" s="18">
        <f>VLOOKUP(D6162,'cpi roi'!A:C,2,FALSE)</f>
        <v>229.6</v>
      </c>
      <c r="F6162" s="18" t="s">
        <v>17722</v>
      </c>
      <c r="G6162" s="18">
        <v>5.7</v>
      </c>
      <c r="H6162" s="19">
        <v>71000</v>
      </c>
      <c r="I6162" s="18" t="s">
        <v>10384</v>
      </c>
      <c r="J6162" s="18" t="s">
        <v>16183</v>
      </c>
      <c r="K6162" s="18" t="s">
        <v>8853</v>
      </c>
      <c r="L6162" s="18" t="s">
        <v>34</v>
      </c>
      <c r="M6162" s="20">
        <v>40000000</v>
      </c>
      <c r="N6162" s="20">
        <v>84384002</v>
      </c>
      <c r="O6162" s="21">
        <f t="shared" si="288"/>
        <v>111985215.19773518</v>
      </c>
      <c r="P6162" s="22">
        <f t="shared" si="289"/>
        <v>210.960005</v>
      </c>
      <c r="Q6162" s="20">
        <f t="shared" si="290"/>
        <v>36752614.111498259</v>
      </c>
      <c r="R6162" s="18" t="s">
        <v>14705</v>
      </c>
      <c r="S6162" s="18">
        <v>110</v>
      </c>
    </row>
    <row r="6163" spans="1:19" x14ac:dyDescent="0.25">
      <c r="A6163" s="18" t="s">
        <v>17941</v>
      </c>
      <c r="B6163" s="18" t="s">
        <v>2004</v>
      </c>
      <c r="C6163" s="18" t="s">
        <v>21</v>
      </c>
      <c r="D6163" s="18">
        <v>2012</v>
      </c>
      <c r="E6163" s="18">
        <f>VLOOKUP(D6163,'cpi roi'!A:C,2,FALSE)</f>
        <v>229.6</v>
      </c>
      <c r="F6163" s="18" t="s">
        <v>17690</v>
      </c>
      <c r="G6163" s="18">
        <v>6.8</v>
      </c>
      <c r="H6163" s="19">
        <v>61000</v>
      </c>
      <c r="I6163" s="18" t="s">
        <v>17942</v>
      </c>
      <c r="J6163" s="18" t="s">
        <v>17943</v>
      </c>
      <c r="K6163" s="18" t="s">
        <v>89</v>
      </c>
      <c r="L6163" s="18" t="s">
        <v>34</v>
      </c>
      <c r="M6163" s="20">
        <v>30000000</v>
      </c>
      <c r="N6163" s="20">
        <v>48963137</v>
      </c>
      <c r="O6163" s="21">
        <f t="shared" si="288"/>
        <v>64978518.483885013</v>
      </c>
      <c r="P6163" s="22">
        <f t="shared" si="289"/>
        <v>163.21045666666666</v>
      </c>
      <c r="Q6163" s="20">
        <f t="shared" si="290"/>
        <v>21325408.101045299</v>
      </c>
      <c r="R6163" s="18" t="s">
        <v>27</v>
      </c>
      <c r="S6163" s="18">
        <v>111</v>
      </c>
    </row>
    <row r="6164" spans="1:19" x14ac:dyDescent="0.25">
      <c r="A6164" s="18" t="s">
        <v>17944</v>
      </c>
      <c r="B6164" s="18" t="s">
        <v>37</v>
      </c>
      <c r="C6164" s="18" t="s">
        <v>38</v>
      </c>
      <c r="D6164" s="18">
        <v>2012</v>
      </c>
      <c r="E6164" s="18">
        <f>VLOOKUP(D6164,'cpi roi'!A:C,2,FALSE)</f>
        <v>229.6</v>
      </c>
      <c r="F6164" s="18" t="s">
        <v>17664</v>
      </c>
      <c r="G6164" s="18">
        <v>6.4</v>
      </c>
      <c r="H6164" s="19">
        <v>87000</v>
      </c>
      <c r="I6164" s="18" t="s">
        <v>10101</v>
      </c>
      <c r="J6164" s="18" t="s">
        <v>15529</v>
      </c>
      <c r="K6164" s="18" t="s">
        <v>14843</v>
      </c>
      <c r="L6164" s="18" t="s">
        <v>34</v>
      </c>
      <c r="M6164" s="20">
        <v>42000000</v>
      </c>
      <c r="N6164" s="20">
        <v>73100172</v>
      </c>
      <c r="O6164" s="21">
        <f t="shared" si="288"/>
        <v>97010550.559233442</v>
      </c>
      <c r="P6164" s="22">
        <f t="shared" si="289"/>
        <v>174.04802857142857</v>
      </c>
      <c r="Q6164" s="20">
        <f t="shared" si="290"/>
        <v>31838054.006968644</v>
      </c>
      <c r="R6164" s="18" t="s">
        <v>35</v>
      </c>
      <c r="S6164" s="18">
        <v>105</v>
      </c>
    </row>
    <row r="6165" spans="1:19" x14ac:dyDescent="0.25">
      <c r="A6165" s="18" t="s">
        <v>17945</v>
      </c>
      <c r="B6165" s="18" t="s">
        <v>20</v>
      </c>
      <c r="C6165" s="18" t="s">
        <v>56</v>
      </c>
      <c r="D6165" s="18">
        <v>2012</v>
      </c>
      <c r="E6165" s="18">
        <f>VLOOKUP(D6165,'cpi roi'!A:C,2,FALSE)</f>
        <v>229.6</v>
      </c>
      <c r="F6165" s="18" t="s">
        <v>17694</v>
      </c>
      <c r="G6165" s="18">
        <v>6.1</v>
      </c>
      <c r="H6165" s="19">
        <v>47000</v>
      </c>
      <c r="I6165" s="18" t="s">
        <v>16254</v>
      </c>
      <c r="J6165" s="18" t="s">
        <v>14321</v>
      </c>
      <c r="K6165" s="18" t="s">
        <v>16255</v>
      </c>
      <c r="L6165" s="18" t="s">
        <v>34</v>
      </c>
      <c r="M6165" s="20">
        <v>7500000</v>
      </c>
      <c r="N6165" s="20">
        <v>9929706</v>
      </c>
      <c r="O6165" s="21">
        <f t="shared" si="288"/>
        <v>13177619.417247385</v>
      </c>
      <c r="P6165" s="22">
        <f t="shared" si="289"/>
        <v>132.39608000000001</v>
      </c>
      <c r="Q6165" s="20">
        <f t="shared" si="290"/>
        <v>4324784.8432055749</v>
      </c>
      <c r="R6165" s="18" t="s">
        <v>16256</v>
      </c>
      <c r="S6165" s="18">
        <v>82</v>
      </c>
    </row>
    <row r="6166" spans="1:19" x14ac:dyDescent="0.25">
      <c r="A6166" s="18" t="s">
        <v>17946</v>
      </c>
      <c r="B6166" s="18" t="s">
        <v>20</v>
      </c>
      <c r="C6166" s="18" t="s">
        <v>45</v>
      </c>
      <c r="D6166" s="18">
        <v>2012</v>
      </c>
      <c r="E6166" s="18">
        <f>VLOOKUP(D6166,'cpi roi'!A:C,2,FALSE)</f>
        <v>229.6</v>
      </c>
      <c r="F6166" s="18" t="s">
        <v>17947</v>
      </c>
      <c r="G6166" s="18">
        <v>6.4</v>
      </c>
      <c r="H6166" s="19">
        <v>37000</v>
      </c>
      <c r="I6166" s="18" t="s">
        <v>1073</v>
      </c>
      <c r="J6166" s="18" t="s">
        <v>1073</v>
      </c>
      <c r="K6166" s="18" t="s">
        <v>17948</v>
      </c>
      <c r="L6166" s="18" t="s">
        <v>34</v>
      </c>
      <c r="M6166" s="20">
        <v>0</v>
      </c>
      <c r="N6166" s="20">
        <v>141951</v>
      </c>
      <c r="O6166" s="21">
        <f t="shared" si="288"/>
        <v>188381.83667247384</v>
      </c>
      <c r="P6166" s="22">
        <f t="shared" si="289"/>
        <v>0</v>
      </c>
      <c r="Q6166" s="20">
        <f t="shared" si="290"/>
        <v>61825.348432055755</v>
      </c>
      <c r="R6166" s="18" t="s">
        <v>17949</v>
      </c>
      <c r="S6166" s="18">
        <v>99</v>
      </c>
    </row>
    <row r="6167" spans="1:19" x14ac:dyDescent="0.25">
      <c r="A6167" s="18" t="s">
        <v>17950</v>
      </c>
      <c r="B6167" s="18" t="s">
        <v>20</v>
      </c>
      <c r="C6167" s="18" t="s">
        <v>45</v>
      </c>
      <c r="D6167" s="18">
        <v>2012</v>
      </c>
      <c r="E6167" s="18">
        <f>VLOOKUP(D6167,'cpi roi'!A:C,2,FALSE)</f>
        <v>229.6</v>
      </c>
      <c r="F6167" s="18" t="s">
        <v>17767</v>
      </c>
      <c r="G6167" s="18">
        <v>6.3</v>
      </c>
      <c r="H6167" s="19">
        <v>86000</v>
      </c>
      <c r="I6167" s="18" t="s">
        <v>293</v>
      </c>
      <c r="J6167" s="18" t="s">
        <v>293</v>
      </c>
      <c r="K6167" s="18" t="s">
        <v>293</v>
      </c>
      <c r="L6167" s="18" t="s">
        <v>34</v>
      </c>
      <c r="M6167" s="20">
        <v>0</v>
      </c>
      <c r="N6167" s="20">
        <v>73244881</v>
      </c>
      <c r="O6167" s="21">
        <f t="shared" si="288"/>
        <v>97202592.511759579</v>
      </c>
      <c r="P6167" s="22">
        <f t="shared" si="289"/>
        <v>0</v>
      </c>
      <c r="Q6167" s="20">
        <f t="shared" si="290"/>
        <v>31901080.574912895</v>
      </c>
      <c r="R6167" s="18" t="s">
        <v>11082</v>
      </c>
      <c r="S6167" s="18">
        <v>112</v>
      </c>
    </row>
    <row r="6168" spans="1:19" x14ac:dyDescent="0.25">
      <c r="A6168" s="18" t="s">
        <v>17951</v>
      </c>
      <c r="B6168" s="18" t="s">
        <v>2004</v>
      </c>
      <c r="C6168" s="18" t="s">
        <v>45</v>
      </c>
      <c r="D6168" s="18">
        <v>2012</v>
      </c>
      <c r="E6168" s="18">
        <f>VLOOKUP(D6168,'cpi roi'!A:C,2,FALSE)</f>
        <v>229.6</v>
      </c>
      <c r="F6168" s="18" t="s">
        <v>17836</v>
      </c>
      <c r="G6168" s="18">
        <v>6.7</v>
      </c>
      <c r="H6168" s="19">
        <v>9800</v>
      </c>
      <c r="I6168" s="18" t="s">
        <v>17952</v>
      </c>
      <c r="J6168" s="18" t="s">
        <v>17952</v>
      </c>
      <c r="K6168" s="18" t="s">
        <v>17953</v>
      </c>
      <c r="L6168" s="18" t="s">
        <v>34</v>
      </c>
      <c r="M6168" s="20">
        <v>0</v>
      </c>
      <c r="N6168" s="20">
        <v>7396</v>
      </c>
      <c r="O6168" s="21">
        <f t="shared" si="288"/>
        <v>9815.162020905922</v>
      </c>
      <c r="P6168" s="22">
        <f t="shared" si="289"/>
        <v>0</v>
      </c>
      <c r="Q6168" s="20">
        <f t="shared" si="290"/>
        <v>3221.254355400697</v>
      </c>
      <c r="R6168" s="18" t="s">
        <v>17954</v>
      </c>
      <c r="S6168" s="18">
        <v>94</v>
      </c>
    </row>
    <row r="6169" spans="1:19" x14ac:dyDescent="0.25">
      <c r="A6169" s="18" t="s">
        <v>17955</v>
      </c>
      <c r="B6169" s="18" t="s">
        <v>37</v>
      </c>
      <c r="C6169" s="18" t="s">
        <v>394</v>
      </c>
      <c r="D6169" s="18">
        <v>2012</v>
      </c>
      <c r="E6169" s="18">
        <f>VLOOKUP(D6169,'cpi roi'!A:C,2,FALSE)</f>
        <v>229.6</v>
      </c>
      <c r="F6169" s="18" t="s">
        <v>17789</v>
      </c>
      <c r="G6169" s="18">
        <v>7</v>
      </c>
      <c r="H6169" s="19">
        <v>96000</v>
      </c>
      <c r="I6169" s="18" t="s">
        <v>17956</v>
      </c>
      <c r="J6169" s="18" t="s">
        <v>17956</v>
      </c>
      <c r="K6169" s="18" t="s">
        <v>16802</v>
      </c>
      <c r="L6169" s="18" t="s">
        <v>34</v>
      </c>
      <c r="M6169" s="20">
        <v>60000000</v>
      </c>
      <c r="N6169" s="20">
        <v>107139399</v>
      </c>
      <c r="O6169" s="21">
        <f t="shared" si="288"/>
        <v>142183688.48127177</v>
      </c>
      <c r="P6169" s="22">
        <f t="shared" si="289"/>
        <v>178.565665</v>
      </c>
      <c r="Q6169" s="20">
        <f t="shared" si="290"/>
        <v>46663501.30662021</v>
      </c>
      <c r="R6169" s="18" t="s">
        <v>12698</v>
      </c>
      <c r="S6169" s="18">
        <v>92</v>
      </c>
    </row>
    <row r="6170" spans="1:19" x14ac:dyDescent="0.25">
      <c r="A6170" s="18" t="s">
        <v>17957</v>
      </c>
      <c r="B6170" s="18" t="s">
        <v>20</v>
      </c>
      <c r="C6170" s="18" t="s">
        <v>38</v>
      </c>
      <c r="D6170" s="18">
        <v>2012</v>
      </c>
      <c r="E6170" s="18">
        <f>VLOOKUP(D6170,'cpi roi'!A:C,2,FALSE)</f>
        <v>229.6</v>
      </c>
      <c r="F6170" s="18" t="s">
        <v>17553</v>
      </c>
      <c r="G6170" s="18">
        <v>6.4</v>
      </c>
      <c r="H6170" s="19">
        <v>119000</v>
      </c>
      <c r="I6170" s="18" t="s">
        <v>17958</v>
      </c>
      <c r="J6170" s="18" t="s">
        <v>17959</v>
      </c>
      <c r="K6170" s="18" t="s">
        <v>9041</v>
      </c>
      <c r="L6170" s="18" t="s">
        <v>34</v>
      </c>
      <c r="M6170" s="20">
        <v>25000000</v>
      </c>
      <c r="N6170" s="20">
        <v>96262212</v>
      </c>
      <c r="O6170" s="21">
        <f t="shared" si="288"/>
        <v>127748675.9425087</v>
      </c>
      <c r="P6170" s="22">
        <f t="shared" si="289"/>
        <v>385.04884800000002</v>
      </c>
      <c r="Q6170" s="20">
        <f t="shared" si="290"/>
        <v>41926050.522648089</v>
      </c>
      <c r="R6170" s="18" t="s">
        <v>65</v>
      </c>
      <c r="S6170" s="18">
        <v>109</v>
      </c>
    </row>
    <row r="6171" spans="1:19" x14ac:dyDescent="0.25">
      <c r="A6171" s="18" t="s">
        <v>17960</v>
      </c>
      <c r="B6171" s="18" t="s">
        <v>20</v>
      </c>
      <c r="C6171" s="18" t="s">
        <v>21</v>
      </c>
      <c r="D6171" s="18">
        <v>2012</v>
      </c>
      <c r="E6171" s="18">
        <f>VLOOKUP(D6171,'cpi roi'!A:C,2,FALSE)</f>
        <v>229.6</v>
      </c>
      <c r="F6171" s="18" t="s">
        <v>17961</v>
      </c>
      <c r="G6171" s="18">
        <v>6.2</v>
      </c>
      <c r="H6171" s="19">
        <v>59000</v>
      </c>
      <c r="I6171" s="18" t="s">
        <v>16742</v>
      </c>
      <c r="J6171" s="18" t="s">
        <v>16742</v>
      </c>
      <c r="K6171" s="18" t="s">
        <v>3240</v>
      </c>
      <c r="L6171" s="18" t="s">
        <v>1116</v>
      </c>
      <c r="M6171" s="20">
        <v>0</v>
      </c>
      <c r="N6171" s="20">
        <v>14107313</v>
      </c>
      <c r="O6171" s="21">
        <f t="shared" si="288"/>
        <v>18721682.365418117</v>
      </c>
      <c r="P6171" s="22">
        <f t="shared" si="289"/>
        <v>0</v>
      </c>
      <c r="Q6171" s="20">
        <f t="shared" si="290"/>
        <v>6144300.0871080142</v>
      </c>
      <c r="R6171" s="18" t="s">
        <v>14974</v>
      </c>
      <c r="S6171" s="18">
        <v>114</v>
      </c>
    </row>
    <row r="6172" spans="1:19" x14ac:dyDescent="0.25">
      <c r="A6172" s="18" t="s">
        <v>17962</v>
      </c>
      <c r="B6172" s="18" t="s">
        <v>20</v>
      </c>
      <c r="C6172" s="18" t="s">
        <v>21</v>
      </c>
      <c r="D6172" s="18">
        <v>2012</v>
      </c>
      <c r="E6172" s="18">
        <f>VLOOKUP(D6172,'cpi roi'!A:C,2,FALSE)</f>
        <v>229.6</v>
      </c>
      <c r="F6172" s="18" t="s">
        <v>17774</v>
      </c>
      <c r="G6172" s="18">
        <v>6.6</v>
      </c>
      <c r="H6172" s="19">
        <v>51000</v>
      </c>
      <c r="I6172" s="18" t="s">
        <v>17963</v>
      </c>
      <c r="J6172" s="18" t="s">
        <v>17963</v>
      </c>
      <c r="K6172" s="18" t="s">
        <v>188</v>
      </c>
      <c r="L6172" s="18" t="s">
        <v>34</v>
      </c>
      <c r="M6172" s="20">
        <v>12000000</v>
      </c>
      <c r="N6172" s="20">
        <v>35485056</v>
      </c>
      <c r="O6172" s="21">
        <f t="shared" si="288"/>
        <v>47091883.986062713</v>
      </c>
      <c r="P6172" s="22">
        <f t="shared" si="289"/>
        <v>295.7088</v>
      </c>
      <c r="Q6172" s="20">
        <f t="shared" si="290"/>
        <v>15455163.763066202</v>
      </c>
      <c r="R6172" s="18" t="s">
        <v>14705</v>
      </c>
      <c r="S6172" s="18">
        <v>107</v>
      </c>
    </row>
    <row r="6173" spans="1:19" x14ac:dyDescent="0.25">
      <c r="A6173" s="18" t="s">
        <v>17964</v>
      </c>
      <c r="B6173" s="18" t="s">
        <v>20</v>
      </c>
      <c r="C6173" s="18" t="s">
        <v>38</v>
      </c>
      <c r="D6173" s="18">
        <v>2012</v>
      </c>
      <c r="E6173" s="18">
        <f>VLOOKUP(D6173,'cpi roi'!A:C,2,FALSE)</f>
        <v>229.6</v>
      </c>
      <c r="F6173" s="18" t="s">
        <v>17697</v>
      </c>
      <c r="G6173" s="18">
        <v>5.4</v>
      </c>
      <c r="H6173" s="19">
        <v>61000</v>
      </c>
      <c r="I6173" s="18" t="s">
        <v>17965</v>
      </c>
      <c r="J6173" s="18" t="s">
        <v>17965</v>
      </c>
      <c r="K6173" s="18" t="s">
        <v>7005</v>
      </c>
      <c r="L6173" s="18" t="s">
        <v>34</v>
      </c>
      <c r="M6173" s="20">
        <v>15000000</v>
      </c>
      <c r="N6173" s="20">
        <v>20546518</v>
      </c>
      <c r="O6173" s="21">
        <f t="shared" si="288"/>
        <v>27267090.743031356</v>
      </c>
      <c r="P6173" s="22">
        <f t="shared" si="289"/>
        <v>136.97678666666667</v>
      </c>
      <c r="Q6173" s="20">
        <f t="shared" si="290"/>
        <v>8948831.8815331012</v>
      </c>
      <c r="R6173" s="18" t="s">
        <v>17966</v>
      </c>
      <c r="S6173" s="18">
        <v>95</v>
      </c>
    </row>
    <row r="6174" spans="1:19" x14ac:dyDescent="0.25">
      <c r="A6174" s="18" t="s">
        <v>17967</v>
      </c>
      <c r="B6174" s="18" t="s">
        <v>20</v>
      </c>
      <c r="C6174" s="18" t="s">
        <v>108</v>
      </c>
      <c r="D6174" s="18">
        <v>2012</v>
      </c>
      <c r="E6174" s="18">
        <f>VLOOKUP(D6174,'cpi roi'!A:C,2,FALSE)</f>
        <v>229.6</v>
      </c>
      <c r="F6174" s="18" t="s">
        <v>17968</v>
      </c>
      <c r="G6174" s="18">
        <v>5.0999999999999996</v>
      </c>
      <c r="H6174" s="19">
        <v>45000</v>
      </c>
      <c r="I6174" s="18" t="s">
        <v>586</v>
      </c>
      <c r="J6174" s="18" t="s">
        <v>586</v>
      </c>
      <c r="K6174" s="18" t="s">
        <v>16752</v>
      </c>
      <c r="L6174" s="18" t="s">
        <v>199</v>
      </c>
      <c r="M6174" s="20">
        <v>20500000</v>
      </c>
      <c r="N6174" s="20">
        <v>7029095</v>
      </c>
      <c r="O6174" s="21">
        <f t="shared" si="288"/>
        <v>9328245.8471254352</v>
      </c>
      <c r="P6174" s="22">
        <f t="shared" si="289"/>
        <v>34.288268292682929</v>
      </c>
      <c r="Q6174" s="20">
        <f t="shared" si="290"/>
        <v>3061452.5261324043</v>
      </c>
      <c r="R6174" s="18" t="s">
        <v>17969</v>
      </c>
      <c r="S6174" s="18">
        <v>109</v>
      </c>
    </row>
    <row r="6175" spans="1:19" x14ac:dyDescent="0.25">
      <c r="A6175" s="18" t="s">
        <v>17970</v>
      </c>
      <c r="B6175" s="18" t="s">
        <v>20</v>
      </c>
      <c r="C6175" s="18" t="s">
        <v>45</v>
      </c>
      <c r="D6175" s="18">
        <v>2012</v>
      </c>
      <c r="E6175" s="18">
        <f>VLOOKUP(D6175,'cpi roi'!A:C,2,FALSE)</f>
        <v>229.6</v>
      </c>
      <c r="F6175" s="18" t="s">
        <v>17749</v>
      </c>
      <c r="G6175" s="18">
        <v>6.1</v>
      </c>
      <c r="H6175" s="19">
        <v>126000</v>
      </c>
      <c r="I6175" s="18" t="s">
        <v>9525</v>
      </c>
      <c r="J6175" s="18" t="s">
        <v>16264</v>
      </c>
      <c r="K6175" s="18" t="s">
        <v>13047</v>
      </c>
      <c r="L6175" s="18" t="s">
        <v>34</v>
      </c>
      <c r="M6175" s="20">
        <v>95000000</v>
      </c>
      <c r="N6175" s="20">
        <v>104907746</v>
      </c>
      <c r="O6175" s="21">
        <f t="shared" si="288"/>
        <v>139222082.77961671</v>
      </c>
      <c r="P6175" s="22">
        <f t="shared" si="289"/>
        <v>110.42920631578947</v>
      </c>
      <c r="Q6175" s="20">
        <f t="shared" si="290"/>
        <v>45691527.003484324</v>
      </c>
      <c r="R6175" s="18" t="s">
        <v>27</v>
      </c>
      <c r="S6175" s="18">
        <v>85</v>
      </c>
    </row>
    <row r="6176" spans="1:19" x14ac:dyDescent="0.25">
      <c r="A6176" s="18" t="s">
        <v>17971</v>
      </c>
      <c r="B6176" s="18" t="s">
        <v>37</v>
      </c>
      <c r="C6176" s="18" t="s">
        <v>394</v>
      </c>
      <c r="D6176" s="18">
        <v>2012</v>
      </c>
      <c r="E6176" s="18">
        <f>VLOOKUP(D6176,'cpi roi'!A:C,2,FALSE)</f>
        <v>229.6</v>
      </c>
      <c r="F6176" s="18" t="s">
        <v>17259</v>
      </c>
      <c r="G6176" s="18">
        <v>6.9</v>
      </c>
      <c r="H6176" s="19">
        <v>101000</v>
      </c>
      <c r="I6176" s="18" t="s">
        <v>2673</v>
      </c>
      <c r="J6176" s="18" t="s">
        <v>17972</v>
      </c>
      <c r="K6176" s="18" t="s">
        <v>4492</v>
      </c>
      <c r="L6176" s="18" t="s">
        <v>34</v>
      </c>
      <c r="M6176" s="20">
        <v>39000000</v>
      </c>
      <c r="N6176" s="20">
        <v>81493846</v>
      </c>
      <c r="O6176" s="21">
        <f t="shared" si="288"/>
        <v>108149716.35975608</v>
      </c>
      <c r="P6176" s="22">
        <f t="shared" si="289"/>
        <v>208.95857948717952</v>
      </c>
      <c r="Q6176" s="20">
        <f t="shared" si="290"/>
        <v>35493835.36585366</v>
      </c>
      <c r="R6176" s="18" t="s">
        <v>1729</v>
      </c>
      <c r="S6176" s="18">
        <v>87</v>
      </c>
    </row>
    <row r="6177" spans="1:19" x14ac:dyDescent="0.25">
      <c r="A6177" s="18" t="s">
        <v>17973</v>
      </c>
      <c r="B6177" s="18" t="s">
        <v>20</v>
      </c>
      <c r="C6177" s="18" t="s">
        <v>67</v>
      </c>
      <c r="D6177" s="18">
        <v>2012</v>
      </c>
      <c r="E6177" s="18">
        <f>VLOOKUP(D6177,'cpi roi'!A:C,2,FALSE)</f>
        <v>229.6</v>
      </c>
      <c r="F6177" s="18" t="s">
        <v>17974</v>
      </c>
      <c r="G6177" s="18">
        <v>7.5</v>
      </c>
      <c r="H6177" s="19">
        <v>45000</v>
      </c>
      <c r="I6177" s="18" t="s">
        <v>13935</v>
      </c>
      <c r="J6177" s="18" t="s">
        <v>17975</v>
      </c>
      <c r="K6177" s="18" t="s">
        <v>17976</v>
      </c>
      <c r="L6177" s="18" t="s">
        <v>3814</v>
      </c>
      <c r="M6177" s="20">
        <v>0</v>
      </c>
      <c r="N6177" s="20">
        <v>14758997</v>
      </c>
      <c r="O6177" s="21">
        <f t="shared" si="288"/>
        <v>19586526.070993029</v>
      </c>
      <c r="P6177" s="22">
        <f t="shared" si="289"/>
        <v>0</v>
      </c>
      <c r="Q6177" s="20">
        <f t="shared" si="290"/>
        <v>6428134.5818815334</v>
      </c>
      <c r="R6177" s="18" t="s">
        <v>10417</v>
      </c>
      <c r="S6177" s="18">
        <v>137</v>
      </c>
    </row>
    <row r="6178" spans="1:19" x14ac:dyDescent="0.25">
      <c r="A6178" s="18" t="s">
        <v>17977</v>
      </c>
      <c r="B6178" s="18" t="s">
        <v>2004</v>
      </c>
      <c r="C6178" s="18" t="s">
        <v>45</v>
      </c>
      <c r="D6178" s="18">
        <v>2012</v>
      </c>
      <c r="E6178" s="18">
        <f>VLOOKUP(D6178,'cpi roi'!A:C,2,FALSE)</f>
        <v>229.6</v>
      </c>
      <c r="F6178" s="18" t="s">
        <v>17978</v>
      </c>
      <c r="G6178" s="18">
        <v>5.7</v>
      </c>
      <c r="H6178" s="19">
        <v>36000</v>
      </c>
      <c r="I6178" s="18" t="s">
        <v>14626</v>
      </c>
      <c r="J6178" s="18" t="s">
        <v>15412</v>
      </c>
      <c r="K6178" s="18" t="s">
        <v>1605</v>
      </c>
      <c r="L6178" s="18" t="s">
        <v>34</v>
      </c>
      <c r="M6178" s="20">
        <v>40000000</v>
      </c>
      <c r="N6178" s="20">
        <v>41863726</v>
      </c>
      <c r="O6178" s="21">
        <f t="shared" si="288"/>
        <v>55556956.934668988</v>
      </c>
      <c r="P6178" s="22">
        <f t="shared" si="289"/>
        <v>104.65931500000001</v>
      </c>
      <c r="Q6178" s="20">
        <f t="shared" si="290"/>
        <v>18233330.139372822</v>
      </c>
      <c r="R6178" s="18" t="s">
        <v>48</v>
      </c>
      <c r="S6178" s="18">
        <v>95</v>
      </c>
    </row>
    <row r="6179" spans="1:19" x14ac:dyDescent="0.25">
      <c r="A6179" s="18" t="s">
        <v>17979</v>
      </c>
      <c r="B6179" s="18" t="s">
        <v>20</v>
      </c>
      <c r="C6179" s="18" t="s">
        <v>45</v>
      </c>
      <c r="D6179" s="18">
        <v>2012</v>
      </c>
      <c r="E6179" s="18">
        <f>VLOOKUP(D6179,'cpi roi'!A:C,2,FALSE)</f>
        <v>229.6</v>
      </c>
      <c r="F6179" s="18" t="s">
        <v>17872</v>
      </c>
      <c r="G6179" s="18">
        <v>6.5</v>
      </c>
      <c r="H6179" s="19">
        <v>54000</v>
      </c>
      <c r="I6179" s="18" t="s">
        <v>4740</v>
      </c>
      <c r="J6179" s="18" t="s">
        <v>17980</v>
      </c>
      <c r="K6179" s="18" t="s">
        <v>140</v>
      </c>
      <c r="L6179" s="18" t="s">
        <v>34</v>
      </c>
      <c r="M6179" s="20">
        <v>15000000</v>
      </c>
      <c r="N6179" s="20">
        <v>5072654</v>
      </c>
      <c r="O6179" s="21">
        <f t="shared" si="288"/>
        <v>6731871.4015679434</v>
      </c>
      <c r="P6179" s="22">
        <f t="shared" si="289"/>
        <v>33.817693333333331</v>
      </c>
      <c r="Q6179" s="20">
        <f t="shared" si="290"/>
        <v>2209344.0766550526</v>
      </c>
      <c r="R6179" s="18" t="s">
        <v>14705</v>
      </c>
      <c r="S6179" s="18">
        <v>95</v>
      </c>
    </row>
    <row r="6180" spans="1:19" x14ac:dyDescent="0.25">
      <c r="A6180" s="18" t="s">
        <v>7778</v>
      </c>
      <c r="B6180" s="18" t="s">
        <v>20</v>
      </c>
      <c r="C6180" s="18" t="s">
        <v>108</v>
      </c>
      <c r="D6180" s="18">
        <v>2012</v>
      </c>
      <c r="E6180" s="18">
        <f>VLOOKUP(D6180,'cpi roi'!A:C,2,FALSE)</f>
        <v>229.6</v>
      </c>
      <c r="F6180" s="18" t="s">
        <v>17981</v>
      </c>
      <c r="G6180" s="18">
        <v>6.3</v>
      </c>
      <c r="H6180" s="19">
        <v>39000</v>
      </c>
      <c r="I6180" s="18" t="s">
        <v>15458</v>
      </c>
      <c r="J6180" s="18" t="s">
        <v>17982</v>
      </c>
      <c r="K6180" s="18" t="s">
        <v>11487</v>
      </c>
      <c r="L6180" s="18" t="s">
        <v>457</v>
      </c>
      <c r="M6180" s="20">
        <v>12000000</v>
      </c>
      <c r="N6180" s="20">
        <v>1946254</v>
      </c>
      <c r="O6180" s="21">
        <f t="shared" si="288"/>
        <v>2582855.3736933796</v>
      </c>
      <c r="P6180" s="22">
        <f t="shared" si="289"/>
        <v>16.218783333333334</v>
      </c>
      <c r="Q6180" s="20">
        <f t="shared" si="290"/>
        <v>847671.60278745648</v>
      </c>
      <c r="R6180" s="18" t="s">
        <v>16386</v>
      </c>
      <c r="S6180" s="18">
        <v>95</v>
      </c>
    </row>
    <row r="6181" spans="1:19" x14ac:dyDescent="0.25">
      <c r="A6181" s="18" t="s">
        <v>17983</v>
      </c>
      <c r="B6181" s="18" t="s">
        <v>20</v>
      </c>
      <c r="C6181" s="18" t="s">
        <v>56</v>
      </c>
      <c r="D6181" s="18">
        <v>2012</v>
      </c>
      <c r="E6181" s="18">
        <f>VLOOKUP(D6181,'cpi roi'!A:C,2,FALSE)</f>
        <v>229.6</v>
      </c>
      <c r="F6181" s="18" t="s">
        <v>17984</v>
      </c>
      <c r="G6181" s="18">
        <v>5.7</v>
      </c>
      <c r="H6181" s="19">
        <v>26000</v>
      </c>
      <c r="I6181" s="18" t="s">
        <v>1132</v>
      </c>
      <c r="J6181" s="18" t="s">
        <v>17985</v>
      </c>
      <c r="K6181" s="18" t="s">
        <v>17986</v>
      </c>
      <c r="L6181" s="18" t="s">
        <v>34</v>
      </c>
      <c r="M6181" s="20">
        <v>0</v>
      </c>
      <c r="N6181" s="20">
        <v>1581252</v>
      </c>
      <c r="O6181" s="21">
        <f t="shared" si="288"/>
        <v>2098464.6533101043</v>
      </c>
      <c r="P6181" s="22">
        <f t="shared" si="289"/>
        <v>0</v>
      </c>
      <c r="Q6181" s="20">
        <f t="shared" si="290"/>
        <v>688698.60627177707</v>
      </c>
      <c r="R6181" s="18" t="s">
        <v>17987</v>
      </c>
      <c r="S6181" s="18">
        <v>84</v>
      </c>
    </row>
    <row r="6182" spans="1:19" x14ac:dyDescent="0.25">
      <c r="A6182" s="18" t="s">
        <v>17988</v>
      </c>
      <c r="B6182" s="18" t="s">
        <v>2004</v>
      </c>
      <c r="C6182" s="18" t="s">
        <v>21</v>
      </c>
      <c r="D6182" s="18">
        <v>2012</v>
      </c>
      <c r="E6182" s="18">
        <f>VLOOKUP(D6182,'cpi roi'!A:C,2,FALSE)</f>
        <v>229.6</v>
      </c>
      <c r="F6182" s="18" t="s">
        <v>17989</v>
      </c>
      <c r="G6182" s="18">
        <v>7</v>
      </c>
      <c r="H6182" s="19">
        <v>76000</v>
      </c>
      <c r="I6182" s="18" t="s">
        <v>17990</v>
      </c>
      <c r="J6182" s="18" t="s">
        <v>17990</v>
      </c>
      <c r="K6182" s="18" t="s">
        <v>17194</v>
      </c>
      <c r="L6182" s="18" t="s">
        <v>34</v>
      </c>
      <c r="M6182" s="20">
        <v>6000000</v>
      </c>
      <c r="N6182" s="20">
        <v>15950164</v>
      </c>
      <c r="O6182" s="21">
        <f t="shared" si="288"/>
        <v>21167312.590592332</v>
      </c>
      <c r="P6182" s="22">
        <f t="shared" si="289"/>
        <v>265.83606666666668</v>
      </c>
      <c r="Q6182" s="20">
        <f t="shared" si="290"/>
        <v>6946935.5400696872</v>
      </c>
      <c r="R6182" s="18" t="s">
        <v>17991</v>
      </c>
      <c r="S6182" s="18">
        <v>102</v>
      </c>
    </row>
    <row r="6183" spans="1:19" x14ac:dyDescent="0.25">
      <c r="A6183" s="18" t="s">
        <v>17992</v>
      </c>
      <c r="B6183" s="18" t="s">
        <v>452</v>
      </c>
      <c r="C6183" s="18" t="s">
        <v>21</v>
      </c>
      <c r="D6183" s="18">
        <v>2012</v>
      </c>
      <c r="E6183" s="18">
        <f>VLOOKUP(D6183,'cpi roi'!A:C,2,FALSE)</f>
        <v>229.6</v>
      </c>
      <c r="F6183" s="18" t="s">
        <v>17993</v>
      </c>
      <c r="G6183" s="18">
        <v>7.7</v>
      </c>
      <c r="H6183" s="19">
        <v>40000</v>
      </c>
      <c r="I6183" s="18" t="s">
        <v>17994</v>
      </c>
      <c r="J6183" s="18" t="s">
        <v>17995</v>
      </c>
      <c r="K6183" s="18" t="s">
        <v>17996</v>
      </c>
      <c r="L6183" s="18" t="s">
        <v>6945</v>
      </c>
      <c r="M6183" s="20">
        <v>0</v>
      </c>
      <c r="N6183" s="20">
        <v>5990754</v>
      </c>
      <c r="O6183" s="21">
        <f t="shared" si="288"/>
        <v>7950273.274390243</v>
      </c>
      <c r="P6183" s="22">
        <f t="shared" si="289"/>
        <v>0</v>
      </c>
      <c r="Q6183" s="20">
        <f t="shared" si="290"/>
        <v>2609213.4146341467</v>
      </c>
      <c r="R6183" s="18" t="s">
        <v>17997</v>
      </c>
      <c r="S6183" s="18">
        <v>111</v>
      </c>
    </row>
    <row r="6184" spans="1:19" x14ac:dyDescent="0.25">
      <c r="A6184" s="18" t="s">
        <v>17998</v>
      </c>
      <c r="B6184" s="18" t="s">
        <v>20</v>
      </c>
      <c r="C6184" s="18" t="s">
        <v>45</v>
      </c>
      <c r="D6184" s="18">
        <v>2012</v>
      </c>
      <c r="E6184" s="18">
        <f>VLOOKUP(D6184,'cpi roi'!A:C,2,FALSE)</f>
        <v>229.6</v>
      </c>
      <c r="F6184" s="18" t="s">
        <v>17999</v>
      </c>
      <c r="G6184" s="18">
        <v>6.4</v>
      </c>
      <c r="H6184" s="19">
        <v>27000</v>
      </c>
      <c r="I6184" s="18" t="s">
        <v>11489</v>
      </c>
      <c r="J6184" s="18" t="s">
        <v>11489</v>
      </c>
      <c r="K6184" s="18" t="s">
        <v>12900</v>
      </c>
      <c r="L6184" s="18" t="s">
        <v>34</v>
      </c>
      <c r="M6184" s="20">
        <v>0</v>
      </c>
      <c r="N6184" s="20">
        <v>3499442</v>
      </c>
      <c r="O6184" s="21">
        <f t="shared" si="288"/>
        <v>4644076.5566202085</v>
      </c>
      <c r="P6184" s="22">
        <f t="shared" si="289"/>
        <v>0</v>
      </c>
      <c r="Q6184" s="20">
        <f t="shared" si="290"/>
        <v>1524147.2125435541</v>
      </c>
      <c r="R6184" s="18" t="s">
        <v>18000</v>
      </c>
      <c r="S6184" s="18">
        <v>112</v>
      </c>
    </row>
    <row r="6185" spans="1:19" x14ac:dyDescent="0.25">
      <c r="A6185" s="18" t="s">
        <v>18001</v>
      </c>
      <c r="B6185" s="18" t="s">
        <v>452</v>
      </c>
      <c r="C6185" s="18" t="s">
        <v>21</v>
      </c>
      <c r="D6185" s="18">
        <v>2012</v>
      </c>
      <c r="E6185" s="18">
        <f>VLOOKUP(D6185,'cpi roi'!A:C,2,FALSE)</f>
        <v>229.6</v>
      </c>
      <c r="F6185" s="18" t="s">
        <v>18002</v>
      </c>
      <c r="G6185" s="18">
        <v>6.9</v>
      </c>
      <c r="H6185" s="19">
        <v>7200</v>
      </c>
      <c r="I6185" s="18" t="s">
        <v>18003</v>
      </c>
      <c r="J6185" s="18" t="s">
        <v>18003</v>
      </c>
      <c r="K6185" s="18" t="s">
        <v>18004</v>
      </c>
      <c r="L6185" s="18" t="s">
        <v>34</v>
      </c>
      <c r="M6185" s="20">
        <v>0</v>
      </c>
      <c r="N6185" s="20">
        <v>146222</v>
      </c>
      <c r="O6185" s="21">
        <f t="shared" si="288"/>
        <v>194049.84059233448</v>
      </c>
      <c r="P6185" s="22">
        <f t="shared" si="289"/>
        <v>0</v>
      </c>
      <c r="Q6185" s="20">
        <f t="shared" si="290"/>
        <v>63685.540069686416</v>
      </c>
      <c r="R6185" s="18" t="s">
        <v>18005</v>
      </c>
      <c r="S6185" s="18">
        <v>103</v>
      </c>
    </row>
    <row r="6186" spans="1:19" x14ac:dyDescent="0.25">
      <c r="A6186" s="18" t="s">
        <v>18006</v>
      </c>
      <c r="B6186" s="18" t="s">
        <v>20</v>
      </c>
      <c r="C6186" s="18" t="s">
        <v>45</v>
      </c>
      <c r="D6186" s="18">
        <v>2012</v>
      </c>
      <c r="E6186" s="18">
        <f>VLOOKUP(D6186,'cpi roi'!A:C,2,FALSE)</f>
        <v>229.6</v>
      </c>
      <c r="F6186" s="18" t="s">
        <v>18007</v>
      </c>
      <c r="G6186" s="18">
        <v>7</v>
      </c>
      <c r="H6186" s="19">
        <v>24000</v>
      </c>
      <c r="I6186" s="18" t="s">
        <v>6069</v>
      </c>
      <c r="J6186" s="18" t="s">
        <v>12882</v>
      </c>
      <c r="K6186" s="18" t="s">
        <v>18008</v>
      </c>
      <c r="L6186" s="18" t="s">
        <v>26</v>
      </c>
      <c r="M6186" s="20">
        <v>0</v>
      </c>
      <c r="N6186" s="20">
        <v>13090471</v>
      </c>
      <c r="O6186" s="21">
        <f t="shared" si="288"/>
        <v>17372240.913327526</v>
      </c>
      <c r="P6186" s="22">
        <f t="shared" si="289"/>
        <v>0</v>
      </c>
      <c r="Q6186" s="20">
        <f t="shared" si="290"/>
        <v>5701424.6515679443</v>
      </c>
      <c r="R6186" s="18" t="s">
        <v>18009</v>
      </c>
      <c r="S6186" s="18">
        <v>101</v>
      </c>
    </row>
    <row r="6187" spans="1:19" x14ac:dyDescent="0.25">
      <c r="A6187" s="18" t="s">
        <v>18010</v>
      </c>
      <c r="B6187" s="18" t="s">
        <v>20</v>
      </c>
      <c r="C6187" s="18" t="s">
        <v>38</v>
      </c>
      <c r="D6187" s="18">
        <v>2012</v>
      </c>
      <c r="E6187" s="18">
        <f>VLOOKUP(D6187,'cpi roi'!A:C,2,FALSE)</f>
        <v>229.6</v>
      </c>
      <c r="F6187" s="18" t="s">
        <v>18011</v>
      </c>
      <c r="G6187" s="18">
        <v>5</v>
      </c>
      <c r="H6187" s="19">
        <v>20000</v>
      </c>
      <c r="I6187" s="18" t="s">
        <v>18012</v>
      </c>
      <c r="J6187" s="18" t="s">
        <v>18012</v>
      </c>
      <c r="K6187" s="18" t="s">
        <v>4542</v>
      </c>
      <c r="L6187" s="18" t="s">
        <v>34</v>
      </c>
      <c r="M6187" s="20">
        <v>10000000</v>
      </c>
      <c r="N6187" s="20">
        <v>1402307</v>
      </c>
      <c r="O6187" s="21">
        <f t="shared" si="288"/>
        <v>1860988.4272648082</v>
      </c>
      <c r="P6187" s="22">
        <f t="shared" si="289"/>
        <v>14.023070000000001</v>
      </c>
      <c r="Q6187" s="20">
        <f t="shared" si="290"/>
        <v>610760.88850174216</v>
      </c>
      <c r="R6187" s="18" t="s">
        <v>18013</v>
      </c>
      <c r="S6187" s="18">
        <v>114</v>
      </c>
    </row>
    <row r="6188" spans="1:19" x14ac:dyDescent="0.25">
      <c r="A6188" s="18" t="s">
        <v>4344</v>
      </c>
      <c r="B6188" s="18" t="s">
        <v>20</v>
      </c>
      <c r="C6188" s="18" t="s">
        <v>21</v>
      </c>
      <c r="D6188" s="18">
        <v>2012</v>
      </c>
      <c r="E6188" s="18">
        <f>VLOOKUP(D6188,'cpi roi'!A:C,2,FALSE)</f>
        <v>229.6</v>
      </c>
      <c r="F6188" s="18" t="s">
        <v>17661</v>
      </c>
      <c r="G6188" s="18">
        <v>6.6</v>
      </c>
      <c r="H6188" s="19">
        <v>37000</v>
      </c>
      <c r="I6188" s="18" t="s">
        <v>5228</v>
      </c>
      <c r="J6188" s="18" t="s">
        <v>16459</v>
      </c>
      <c r="K6188" s="18" t="s">
        <v>9532</v>
      </c>
      <c r="L6188" s="18" t="s">
        <v>34</v>
      </c>
      <c r="M6188" s="20">
        <v>15000000</v>
      </c>
      <c r="N6188" s="20">
        <v>11039031</v>
      </c>
      <c r="O6188" s="21">
        <f t="shared" si="288"/>
        <v>14649794.188588848</v>
      </c>
      <c r="P6188" s="22">
        <f t="shared" si="289"/>
        <v>73.593540000000004</v>
      </c>
      <c r="Q6188" s="20">
        <f t="shared" si="290"/>
        <v>4807940.3310104534</v>
      </c>
      <c r="R6188" s="18" t="s">
        <v>12698</v>
      </c>
      <c r="S6188" s="18">
        <v>106</v>
      </c>
    </row>
    <row r="6189" spans="1:19" x14ac:dyDescent="0.25">
      <c r="A6189" s="18" t="s">
        <v>18014</v>
      </c>
      <c r="B6189" s="18" t="s">
        <v>2004</v>
      </c>
      <c r="C6189" s="18" t="s">
        <v>29</v>
      </c>
      <c r="D6189" s="18">
        <v>2012</v>
      </c>
      <c r="E6189" s="18">
        <f>VLOOKUP(D6189,'cpi roi'!A:C,2,FALSE)</f>
        <v>229.6</v>
      </c>
      <c r="F6189" s="18" t="s">
        <v>18015</v>
      </c>
      <c r="G6189" s="18">
        <v>7.3</v>
      </c>
      <c r="H6189" s="19">
        <v>82000</v>
      </c>
      <c r="I6189" s="18" t="s">
        <v>18016</v>
      </c>
      <c r="J6189" s="18" t="s">
        <v>18017</v>
      </c>
      <c r="K6189" s="18" t="s">
        <v>18018</v>
      </c>
      <c r="L6189" s="18" t="s">
        <v>34</v>
      </c>
      <c r="M6189" s="20">
        <v>1800000</v>
      </c>
      <c r="N6189" s="20">
        <v>21107746</v>
      </c>
      <c r="O6189" s="21">
        <f t="shared" si="288"/>
        <v>28011891.141986061</v>
      </c>
      <c r="P6189" s="22">
        <f t="shared" si="289"/>
        <v>1172.6525555555556</v>
      </c>
      <c r="Q6189" s="20">
        <f t="shared" si="290"/>
        <v>9193269.1637630668</v>
      </c>
      <c r="R6189" s="18" t="s">
        <v>18019</v>
      </c>
      <c r="S6189" s="18">
        <v>93</v>
      </c>
    </row>
    <row r="6190" spans="1:19" x14ac:dyDescent="0.25">
      <c r="A6190" s="18" t="s">
        <v>18020</v>
      </c>
      <c r="B6190" s="18" t="s">
        <v>2004</v>
      </c>
      <c r="C6190" s="18" t="s">
        <v>38</v>
      </c>
      <c r="D6190" s="18">
        <v>2012</v>
      </c>
      <c r="E6190" s="18">
        <f>VLOOKUP(D6190,'cpi roi'!A:C,2,FALSE)</f>
        <v>229.6</v>
      </c>
      <c r="F6190" s="18" t="s">
        <v>17362</v>
      </c>
      <c r="G6190" s="18">
        <v>5.9</v>
      </c>
      <c r="H6190" s="19">
        <v>34000</v>
      </c>
      <c r="I6190" s="18" t="s">
        <v>18021</v>
      </c>
      <c r="J6190" s="18" t="s">
        <v>9667</v>
      </c>
      <c r="K6190" s="18" t="s">
        <v>6222</v>
      </c>
      <c r="L6190" s="18" t="s">
        <v>34</v>
      </c>
      <c r="M6190" s="20">
        <v>58000000</v>
      </c>
      <c r="N6190" s="20">
        <v>50365498</v>
      </c>
      <c r="O6190" s="21">
        <f t="shared" si="288"/>
        <v>66839578.574041806</v>
      </c>
      <c r="P6190" s="22">
        <f t="shared" si="289"/>
        <v>86.837065517241371</v>
      </c>
      <c r="Q6190" s="20">
        <f t="shared" si="290"/>
        <v>21936192.508710802</v>
      </c>
      <c r="R6190" s="18" t="s">
        <v>184</v>
      </c>
      <c r="S6190" s="18">
        <v>125</v>
      </c>
    </row>
    <row r="6191" spans="1:19" x14ac:dyDescent="0.25">
      <c r="A6191" s="18" t="s">
        <v>18022</v>
      </c>
      <c r="B6191" s="18" t="s">
        <v>20</v>
      </c>
      <c r="C6191" s="18" t="s">
        <v>21</v>
      </c>
      <c r="D6191" s="18">
        <v>2012</v>
      </c>
      <c r="E6191" s="18">
        <f>VLOOKUP(D6191,'cpi roi'!A:C,2,FALSE)</f>
        <v>229.6</v>
      </c>
      <c r="F6191" s="18" t="s">
        <v>18023</v>
      </c>
      <c r="G6191" s="18">
        <v>7.4</v>
      </c>
      <c r="H6191" s="19">
        <v>31000</v>
      </c>
      <c r="I6191" s="18" t="s">
        <v>11606</v>
      </c>
      <c r="J6191" s="18" t="s">
        <v>18024</v>
      </c>
      <c r="K6191" s="18" t="s">
        <v>6184</v>
      </c>
      <c r="L6191" s="18" t="s">
        <v>457</v>
      </c>
      <c r="M6191" s="20">
        <v>0</v>
      </c>
      <c r="N6191" s="20">
        <v>16190771</v>
      </c>
      <c r="O6191" s="21">
        <f t="shared" si="288"/>
        <v>21486619.876742158</v>
      </c>
      <c r="P6191" s="22">
        <f t="shared" si="289"/>
        <v>0</v>
      </c>
      <c r="Q6191" s="20">
        <f t="shared" si="290"/>
        <v>7051729.5296167256</v>
      </c>
      <c r="R6191" s="18" t="s">
        <v>18025</v>
      </c>
      <c r="S6191" s="18">
        <v>105</v>
      </c>
    </row>
    <row r="6192" spans="1:19" x14ac:dyDescent="0.25">
      <c r="A6192" s="18" t="s">
        <v>18026</v>
      </c>
      <c r="B6192" s="18" t="s">
        <v>2004</v>
      </c>
      <c r="C6192" s="18" t="s">
        <v>38</v>
      </c>
      <c r="D6192" s="18">
        <v>2012</v>
      </c>
      <c r="E6192" s="18">
        <f>VLOOKUP(D6192,'cpi roi'!A:C,2,FALSE)</f>
        <v>229.6</v>
      </c>
      <c r="F6192" s="18" t="s">
        <v>17989</v>
      </c>
      <c r="G6192" s="18">
        <v>4.9000000000000004</v>
      </c>
      <c r="H6192" s="19">
        <v>36000</v>
      </c>
      <c r="I6192" s="18" t="s">
        <v>16029</v>
      </c>
      <c r="J6192" s="18" t="s">
        <v>15235</v>
      </c>
      <c r="K6192" s="18" t="s">
        <v>17172</v>
      </c>
      <c r="L6192" s="18" t="s">
        <v>34</v>
      </c>
      <c r="M6192" s="20">
        <v>20000000</v>
      </c>
      <c r="N6192" s="20">
        <v>16863583</v>
      </c>
      <c r="O6192" s="21">
        <f t="shared" si="288"/>
        <v>22379502.352351915</v>
      </c>
      <c r="P6192" s="22">
        <f t="shared" si="289"/>
        <v>84.317914999999999</v>
      </c>
      <c r="Q6192" s="20">
        <f t="shared" si="290"/>
        <v>7344766.1149825789</v>
      </c>
      <c r="R6192" s="18" t="s">
        <v>10085</v>
      </c>
      <c r="S6192" s="18">
        <v>93</v>
      </c>
    </row>
    <row r="6193" spans="1:19" x14ac:dyDescent="0.25">
      <c r="A6193" s="18" t="s">
        <v>18027</v>
      </c>
      <c r="B6193" s="18" t="s">
        <v>2004</v>
      </c>
      <c r="C6193" s="18" t="s">
        <v>56</v>
      </c>
      <c r="D6193" s="18">
        <v>2012</v>
      </c>
      <c r="E6193" s="18">
        <f>VLOOKUP(D6193,'cpi roi'!A:C,2,FALSE)</f>
        <v>229.6</v>
      </c>
      <c r="F6193" s="18" t="s">
        <v>18028</v>
      </c>
      <c r="G6193" s="18">
        <v>4.0999999999999996</v>
      </c>
      <c r="H6193" s="19">
        <v>19000</v>
      </c>
      <c r="I6193" s="18" t="s">
        <v>18029</v>
      </c>
      <c r="J6193" s="18" t="s">
        <v>18029</v>
      </c>
      <c r="K6193" s="18" t="s">
        <v>18030</v>
      </c>
      <c r="L6193" s="18" t="s">
        <v>34</v>
      </c>
      <c r="M6193" s="20">
        <v>17000000</v>
      </c>
      <c r="N6193" s="20">
        <v>11350665</v>
      </c>
      <c r="O6193" s="21">
        <f t="shared" si="288"/>
        <v>15063360.738240417</v>
      </c>
      <c r="P6193" s="22">
        <f t="shared" si="289"/>
        <v>66.768617647058832</v>
      </c>
      <c r="Q6193" s="20">
        <f t="shared" si="290"/>
        <v>4943669.4250871083</v>
      </c>
      <c r="R6193" s="18" t="s">
        <v>27</v>
      </c>
      <c r="S6193" s="18">
        <v>82</v>
      </c>
    </row>
    <row r="6194" spans="1:19" x14ac:dyDescent="0.25">
      <c r="A6194" s="18" t="s">
        <v>18031</v>
      </c>
      <c r="B6194" s="18" t="s">
        <v>20</v>
      </c>
      <c r="C6194" s="18" t="s">
        <v>21</v>
      </c>
      <c r="D6194" s="18">
        <v>2012</v>
      </c>
      <c r="E6194" s="18">
        <f>VLOOKUP(D6194,'cpi roi'!A:C,2,FALSE)</f>
        <v>229.6</v>
      </c>
      <c r="F6194" s="18" t="s">
        <v>18032</v>
      </c>
      <c r="G6194" s="18">
        <v>5.9</v>
      </c>
      <c r="H6194" s="19">
        <v>28000</v>
      </c>
      <c r="I6194" s="18" t="s">
        <v>10133</v>
      </c>
      <c r="J6194" s="18" t="s">
        <v>10133</v>
      </c>
      <c r="K6194" s="18" t="s">
        <v>9663</v>
      </c>
      <c r="L6194" s="18" t="s">
        <v>34</v>
      </c>
      <c r="M6194" s="20">
        <v>0</v>
      </c>
      <c r="N6194" s="20">
        <v>2801166</v>
      </c>
      <c r="O6194" s="21">
        <f t="shared" si="288"/>
        <v>3717401.046167247</v>
      </c>
      <c r="P6194" s="22">
        <f t="shared" si="289"/>
        <v>0</v>
      </c>
      <c r="Q6194" s="20">
        <f t="shared" si="290"/>
        <v>1220020.0348432057</v>
      </c>
      <c r="R6194" s="18" t="s">
        <v>18033</v>
      </c>
      <c r="S6194" s="18">
        <v>112</v>
      </c>
    </row>
    <row r="6195" spans="1:19" x14ac:dyDescent="0.25">
      <c r="A6195" s="18" t="s">
        <v>18034</v>
      </c>
      <c r="B6195" s="18" t="s">
        <v>2004</v>
      </c>
      <c r="C6195" s="18" t="s">
        <v>38</v>
      </c>
      <c r="D6195" s="18">
        <v>2012</v>
      </c>
      <c r="E6195" s="18">
        <f>VLOOKUP(D6195,'cpi roi'!A:C,2,FALSE)</f>
        <v>229.6</v>
      </c>
      <c r="F6195" s="18" t="s">
        <v>17148</v>
      </c>
      <c r="G6195" s="18">
        <v>6.1</v>
      </c>
      <c r="H6195" s="19">
        <v>96000</v>
      </c>
      <c r="I6195" s="18" t="s">
        <v>18035</v>
      </c>
      <c r="J6195" s="18" t="s">
        <v>18035</v>
      </c>
      <c r="K6195" s="18" t="s">
        <v>10850</v>
      </c>
      <c r="L6195" s="18" t="s">
        <v>457</v>
      </c>
      <c r="M6195" s="20">
        <v>20000000</v>
      </c>
      <c r="N6195" s="20">
        <v>32948113</v>
      </c>
      <c r="O6195" s="21">
        <f t="shared" si="288"/>
        <v>43725130.797473863</v>
      </c>
      <c r="P6195" s="22">
        <f t="shared" si="289"/>
        <v>164.740565</v>
      </c>
      <c r="Q6195" s="20">
        <f t="shared" si="290"/>
        <v>14350223.432055751</v>
      </c>
      <c r="R6195" s="18" t="s">
        <v>12254</v>
      </c>
      <c r="S6195" s="18">
        <v>95</v>
      </c>
    </row>
    <row r="6196" spans="1:19" x14ac:dyDescent="0.25">
      <c r="A6196" s="18" t="s">
        <v>18036</v>
      </c>
      <c r="B6196" s="18" t="s">
        <v>37</v>
      </c>
      <c r="C6196" s="18" t="s">
        <v>67</v>
      </c>
      <c r="D6196" s="18">
        <v>2012</v>
      </c>
      <c r="E6196" s="18">
        <f>VLOOKUP(D6196,'cpi roi'!A:C,2,FALSE)</f>
        <v>229.6</v>
      </c>
      <c r="F6196" s="18" t="s">
        <v>17674</v>
      </c>
      <c r="G6196" s="18">
        <v>7.1</v>
      </c>
      <c r="H6196" s="19">
        <v>31000</v>
      </c>
      <c r="I6196" s="18" t="s">
        <v>237</v>
      </c>
      <c r="J6196" s="18" t="s">
        <v>18037</v>
      </c>
      <c r="K6196" s="18" t="s">
        <v>18038</v>
      </c>
      <c r="L6196" s="18" t="s">
        <v>34</v>
      </c>
      <c r="M6196" s="20">
        <v>20000000</v>
      </c>
      <c r="N6196" s="20">
        <v>7942116</v>
      </c>
      <c r="O6196" s="21">
        <f t="shared" si="288"/>
        <v>10539907.426829267</v>
      </c>
      <c r="P6196" s="22">
        <f t="shared" si="289"/>
        <v>39.71058</v>
      </c>
      <c r="Q6196" s="20">
        <f t="shared" si="290"/>
        <v>3459109.7560975612</v>
      </c>
      <c r="R6196" s="18" t="s">
        <v>9112</v>
      </c>
      <c r="S6196" s="18">
        <v>116</v>
      </c>
    </row>
    <row r="6197" spans="1:19" x14ac:dyDescent="0.25">
      <c r="A6197" s="18" t="s">
        <v>18039</v>
      </c>
      <c r="B6197" s="18" t="s">
        <v>2004</v>
      </c>
      <c r="C6197" s="18" t="s">
        <v>38</v>
      </c>
      <c r="D6197" s="18">
        <v>2012</v>
      </c>
      <c r="E6197" s="18">
        <f>VLOOKUP(D6197,'cpi roi'!A:C,2,FALSE)</f>
        <v>229.6</v>
      </c>
      <c r="F6197" s="18" t="s">
        <v>17336</v>
      </c>
      <c r="G6197" s="18">
        <v>5.3</v>
      </c>
      <c r="H6197" s="19">
        <v>41000</v>
      </c>
      <c r="I6197" s="18" t="s">
        <v>16896</v>
      </c>
      <c r="J6197" s="18" t="s">
        <v>18040</v>
      </c>
      <c r="K6197" s="18" t="s">
        <v>15665</v>
      </c>
      <c r="L6197" s="18" t="s">
        <v>34</v>
      </c>
      <c r="M6197" s="20">
        <v>40000000</v>
      </c>
      <c r="N6197" s="20">
        <v>38084162</v>
      </c>
      <c r="O6197" s="21">
        <f t="shared" si="288"/>
        <v>50541133.107142851</v>
      </c>
      <c r="P6197" s="22">
        <f t="shared" si="289"/>
        <v>95.210404999999994</v>
      </c>
      <c r="Q6197" s="20">
        <f t="shared" si="290"/>
        <v>16587178.571428573</v>
      </c>
      <c r="R6197" s="18" t="s">
        <v>9991</v>
      </c>
      <c r="S6197" s="18"/>
    </row>
    <row r="6198" spans="1:19" x14ac:dyDescent="0.25">
      <c r="A6198" s="18" t="s">
        <v>18041</v>
      </c>
      <c r="B6198" s="18" t="s">
        <v>20</v>
      </c>
      <c r="C6198" s="18" t="s">
        <v>45</v>
      </c>
      <c r="D6198" s="18">
        <v>2012</v>
      </c>
      <c r="E6198" s="18">
        <f>VLOOKUP(D6198,'cpi roi'!A:C,2,FALSE)</f>
        <v>229.6</v>
      </c>
      <c r="F6198" s="18" t="s">
        <v>17887</v>
      </c>
      <c r="G6198" s="18">
        <v>5.3</v>
      </c>
      <c r="H6198" s="19">
        <v>46000</v>
      </c>
      <c r="I6198" s="18" t="s">
        <v>18042</v>
      </c>
      <c r="J6198" s="18" t="s">
        <v>18042</v>
      </c>
      <c r="K6198" s="18" t="s">
        <v>10170</v>
      </c>
      <c r="L6198" s="18" t="s">
        <v>34</v>
      </c>
      <c r="M6198" s="20">
        <v>3000000</v>
      </c>
      <c r="N6198" s="20">
        <v>12128575</v>
      </c>
      <c r="O6198" s="21">
        <f t="shared" si="288"/>
        <v>16095717.780923344</v>
      </c>
      <c r="P6198" s="22">
        <f t="shared" si="289"/>
        <v>404.2858333333333</v>
      </c>
      <c r="Q6198" s="20">
        <f t="shared" si="290"/>
        <v>5282480.4006968644</v>
      </c>
      <c r="R6198" s="18" t="s">
        <v>18043</v>
      </c>
      <c r="S6198" s="18">
        <v>87</v>
      </c>
    </row>
    <row r="6199" spans="1:19" x14ac:dyDescent="0.25">
      <c r="A6199" s="18" t="s">
        <v>18044</v>
      </c>
      <c r="B6199" s="18" t="s">
        <v>20</v>
      </c>
      <c r="C6199" s="18" t="s">
        <v>45</v>
      </c>
      <c r="D6199" s="18">
        <v>2012</v>
      </c>
      <c r="E6199" s="18">
        <f>VLOOKUP(D6199,'cpi roi'!A:C,2,FALSE)</f>
        <v>229.6</v>
      </c>
      <c r="F6199" s="18" t="s">
        <v>18045</v>
      </c>
      <c r="G6199" s="18">
        <v>4.8</v>
      </c>
      <c r="H6199" s="19">
        <v>11000</v>
      </c>
      <c r="I6199" s="18" t="s">
        <v>2210</v>
      </c>
      <c r="J6199" s="18" t="s">
        <v>18046</v>
      </c>
      <c r="K6199" s="18" t="s">
        <v>15583</v>
      </c>
      <c r="L6199" s="18" t="s">
        <v>34</v>
      </c>
      <c r="M6199" s="20">
        <v>26350000</v>
      </c>
      <c r="N6199" s="20">
        <v>1577272</v>
      </c>
      <c r="O6199" s="21">
        <f t="shared" si="288"/>
        <v>2093182.8327526131</v>
      </c>
      <c r="P6199" s="22">
        <f t="shared" si="289"/>
        <v>5.9858519924098674</v>
      </c>
      <c r="Q6199" s="20">
        <f t="shared" si="290"/>
        <v>686965.1567944251</v>
      </c>
      <c r="R6199" s="18" t="s">
        <v>18047</v>
      </c>
      <c r="S6199" s="18">
        <v>94</v>
      </c>
    </row>
    <row r="6200" spans="1:19" x14ac:dyDescent="0.25">
      <c r="A6200" s="18" t="s">
        <v>18048</v>
      </c>
      <c r="B6200" s="18" t="s">
        <v>452</v>
      </c>
      <c r="C6200" s="18" t="s">
        <v>4887</v>
      </c>
      <c r="D6200" s="18">
        <v>2012</v>
      </c>
      <c r="E6200" s="18">
        <f>VLOOKUP(D6200,'cpi roi'!A:C,2,FALSE)</f>
        <v>229.6</v>
      </c>
      <c r="F6200" s="18" t="s">
        <v>18049</v>
      </c>
      <c r="G6200" s="18">
        <v>8.1</v>
      </c>
      <c r="H6200" s="19">
        <v>59000</v>
      </c>
      <c r="I6200" s="18" t="s">
        <v>18050</v>
      </c>
      <c r="J6200" s="18" t="s">
        <v>18050</v>
      </c>
      <c r="K6200" s="18" t="s">
        <v>18051</v>
      </c>
      <c r="L6200" s="18" t="s">
        <v>10296</v>
      </c>
      <c r="M6200" s="20">
        <v>0</v>
      </c>
      <c r="N6200" s="20">
        <v>459234</v>
      </c>
      <c r="O6200" s="21">
        <f t="shared" si="288"/>
        <v>609445.1210801393</v>
      </c>
      <c r="P6200" s="22">
        <f t="shared" si="289"/>
        <v>0</v>
      </c>
      <c r="Q6200" s="20">
        <f t="shared" si="290"/>
        <v>200014.80836236937</v>
      </c>
      <c r="R6200" s="18" t="s">
        <v>18052</v>
      </c>
      <c r="S6200" s="18">
        <v>122</v>
      </c>
    </row>
    <row r="6201" spans="1:19" x14ac:dyDescent="0.25">
      <c r="A6201" s="18" t="s">
        <v>18053</v>
      </c>
      <c r="B6201" s="18" t="s">
        <v>37</v>
      </c>
      <c r="C6201" s="18" t="s">
        <v>45</v>
      </c>
      <c r="D6201" s="18">
        <v>2012</v>
      </c>
      <c r="E6201" s="18">
        <f>VLOOKUP(D6201,'cpi roi'!A:C,2,FALSE)</f>
        <v>229.6</v>
      </c>
      <c r="F6201" s="18" t="s">
        <v>17637</v>
      </c>
      <c r="G6201" s="18">
        <v>6</v>
      </c>
      <c r="H6201" s="19">
        <v>25000</v>
      </c>
      <c r="I6201" s="18" t="s">
        <v>14529</v>
      </c>
      <c r="J6201" s="18" t="s">
        <v>18054</v>
      </c>
      <c r="K6201" s="18" t="s">
        <v>4921</v>
      </c>
      <c r="L6201" s="18" t="s">
        <v>34</v>
      </c>
      <c r="M6201" s="20">
        <v>25000000</v>
      </c>
      <c r="N6201" s="20">
        <v>119772232</v>
      </c>
      <c r="O6201" s="21">
        <f t="shared" si="288"/>
        <v>158948602.31010452</v>
      </c>
      <c r="P6201" s="22">
        <f t="shared" si="289"/>
        <v>479.08892800000001</v>
      </c>
      <c r="Q6201" s="20">
        <f t="shared" si="290"/>
        <v>52165606.271777004</v>
      </c>
      <c r="R6201" s="18" t="s">
        <v>184</v>
      </c>
      <c r="S6201" s="18">
        <v>105</v>
      </c>
    </row>
    <row r="6202" spans="1:19" x14ac:dyDescent="0.25">
      <c r="A6202" s="18" t="s">
        <v>18055</v>
      </c>
      <c r="B6202" s="18" t="s">
        <v>20</v>
      </c>
      <c r="C6202" s="18" t="s">
        <v>108</v>
      </c>
      <c r="D6202" s="18">
        <v>2012</v>
      </c>
      <c r="E6202" s="18">
        <f>VLOOKUP(D6202,'cpi roi'!A:C,2,FALSE)</f>
        <v>229.6</v>
      </c>
      <c r="F6202" s="18" t="s">
        <v>17836</v>
      </c>
      <c r="G6202" s="18">
        <v>6.4</v>
      </c>
      <c r="H6202" s="19">
        <v>83000</v>
      </c>
      <c r="I6202" s="18" t="s">
        <v>14022</v>
      </c>
      <c r="J6202" s="18" t="s">
        <v>18056</v>
      </c>
      <c r="K6202" s="18" t="s">
        <v>2629</v>
      </c>
      <c r="L6202" s="18" t="s">
        <v>34</v>
      </c>
      <c r="M6202" s="20">
        <v>26000000</v>
      </c>
      <c r="N6202" s="20">
        <v>29699345</v>
      </c>
      <c r="O6202" s="21">
        <f t="shared" si="288"/>
        <v>39413721.347996511</v>
      </c>
      <c r="P6202" s="22">
        <f t="shared" si="289"/>
        <v>114.22825</v>
      </c>
      <c r="Q6202" s="20">
        <f t="shared" si="290"/>
        <v>12935254.790940767</v>
      </c>
      <c r="R6202" s="18" t="s">
        <v>18057</v>
      </c>
      <c r="S6202" s="18">
        <v>110</v>
      </c>
    </row>
    <row r="6203" spans="1:19" x14ac:dyDescent="0.25">
      <c r="A6203" s="18" t="s">
        <v>18058</v>
      </c>
      <c r="B6203" s="18" t="s">
        <v>2004</v>
      </c>
      <c r="C6203" s="18" t="s">
        <v>45</v>
      </c>
      <c r="D6203" s="18">
        <v>2012</v>
      </c>
      <c r="E6203" s="18">
        <f>VLOOKUP(D6203,'cpi roi'!A:C,2,FALSE)</f>
        <v>229.6</v>
      </c>
      <c r="F6203" s="18" t="s">
        <v>18059</v>
      </c>
      <c r="G6203" s="18">
        <v>6.7</v>
      </c>
      <c r="H6203" s="19">
        <v>37000</v>
      </c>
      <c r="I6203" s="18" t="s">
        <v>18060</v>
      </c>
      <c r="J6203" s="18" t="s">
        <v>18060</v>
      </c>
      <c r="K6203" s="18" t="s">
        <v>18060</v>
      </c>
      <c r="L6203" s="18" t="s">
        <v>34</v>
      </c>
      <c r="M6203" s="20">
        <v>2000000</v>
      </c>
      <c r="N6203" s="20">
        <v>1150681</v>
      </c>
      <c r="O6203" s="21">
        <f t="shared" si="288"/>
        <v>1527057.9298780486</v>
      </c>
      <c r="P6203" s="22">
        <f t="shared" si="289"/>
        <v>57.534050000000001</v>
      </c>
      <c r="Q6203" s="20">
        <f t="shared" si="290"/>
        <v>501167.68292682932</v>
      </c>
      <c r="R6203" s="18" t="s">
        <v>18061</v>
      </c>
      <c r="S6203" s="18">
        <v>97</v>
      </c>
    </row>
    <row r="6204" spans="1:19" x14ac:dyDescent="0.25">
      <c r="A6204" s="18" t="s">
        <v>18062</v>
      </c>
      <c r="B6204" s="18" t="s">
        <v>20</v>
      </c>
      <c r="C6204" s="18" t="s">
        <v>38</v>
      </c>
      <c r="D6204" s="18">
        <v>2012</v>
      </c>
      <c r="E6204" s="18">
        <f>VLOOKUP(D6204,'cpi roi'!A:C,2,FALSE)</f>
        <v>229.6</v>
      </c>
      <c r="F6204" s="18" t="s">
        <v>18063</v>
      </c>
      <c r="G6204" s="18">
        <v>5.5</v>
      </c>
      <c r="H6204" s="19">
        <v>44000</v>
      </c>
      <c r="I6204" s="18" t="s">
        <v>9540</v>
      </c>
      <c r="J6204" s="18" t="s">
        <v>17742</v>
      </c>
      <c r="K6204" s="18" t="s">
        <v>1540</v>
      </c>
      <c r="L6204" s="18" t="s">
        <v>34</v>
      </c>
      <c r="M6204" s="20">
        <v>35000000</v>
      </c>
      <c r="N6204" s="20">
        <v>17415418</v>
      </c>
      <c r="O6204" s="21">
        <f t="shared" si="288"/>
        <v>23111837.389372822</v>
      </c>
      <c r="P6204" s="22">
        <f t="shared" si="289"/>
        <v>49.758337142857144</v>
      </c>
      <c r="Q6204" s="20">
        <f t="shared" si="290"/>
        <v>7585112.3693379797</v>
      </c>
      <c r="R6204" s="18" t="s">
        <v>14974</v>
      </c>
      <c r="S6204" s="18">
        <v>96</v>
      </c>
    </row>
    <row r="6205" spans="1:19" x14ac:dyDescent="0.25">
      <c r="A6205" s="18" t="s">
        <v>18064</v>
      </c>
      <c r="B6205" s="18" t="s">
        <v>2004</v>
      </c>
      <c r="C6205" s="18" t="s">
        <v>29</v>
      </c>
      <c r="D6205" s="18">
        <v>2012</v>
      </c>
      <c r="E6205" s="18">
        <f>VLOOKUP(D6205,'cpi roi'!A:C,2,FALSE)</f>
        <v>229.6</v>
      </c>
      <c r="F6205" s="18" t="s">
        <v>17858</v>
      </c>
      <c r="G6205" s="18">
        <v>7.2</v>
      </c>
      <c r="H6205" s="19">
        <v>47000</v>
      </c>
      <c r="I6205" s="18" t="s">
        <v>18065</v>
      </c>
      <c r="J6205" s="18" t="s">
        <v>18066</v>
      </c>
      <c r="K6205" s="18" t="s">
        <v>18067</v>
      </c>
      <c r="L6205" s="18" t="s">
        <v>26</v>
      </c>
      <c r="M6205" s="20">
        <v>16600000</v>
      </c>
      <c r="N6205" s="20">
        <v>22842887</v>
      </c>
      <c r="O6205" s="21">
        <f t="shared" si="288"/>
        <v>30314580.439459927</v>
      </c>
      <c r="P6205" s="22">
        <f t="shared" si="289"/>
        <v>137.60775301204819</v>
      </c>
      <c r="Q6205" s="20">
        <f t="shared" si="290"/>
        <v>9948992.5958188158</v>
      </c>
      <c r="R6205" s="18" t="s">
        <v>1791</v>
      </c>
      <c r="S6205" s="18">
        <v>118</v>
      </c>
    </row>
    <row r="6206" spans="1:19" x14ac:dyDescent="0.25">
      <c r="A6206" s="18" t="s">
        <v>18068</v>
      </c>
      <c r="B6206" s="18" t="s">
        <v>20</v>
      </c>
      <c r="C6206" s="18" t="s">
        <v>56</v>
      </c>
      <c r="D6206" s="18">
        <v>2012</v>
      </c>
      <c r="E6206" s="18">
        <f>VLOOKUP(D6206,'cpi roi'!A:C,2,FALSE)</f>
        <v>229.6</v>
      </c>
      <c r="F6206" s="18" t="s">
        <v>17934</v>
      </c>
      <c r="G6206" s="18">
        <v>4.5999999999999996</v>
      </c>
      <c r="H6206" s="19">
        <v>63000</v>
      </c>
      <c r="I6206" s="18" t="s">
        <v>18069</v>
      </c>
      <c r="J6206" s="18" t="s">
        <v>15028</v>
      </c>
      <c r="K6206" s="18" t="s">
        <v>18070</v>
      </c>
      <c r="L6206" s="18" t="s">
        <v>34</v>
      </c>
      <c r="M6206" s="20">
        <v>5000000</v>
      </c>
      <c r="N6206" s="20">
        <v>142802657</v>
      </c>
      <c r="O6206" s="21">
        <f t="shared" si="288"/>
        <v>189512062.66506967</v>
      </c>
      <c r="P6206" s="22">
        <f t="shared" si="289"/>
        <v>2856.05314</v>
      </c>
      <c r="Q6206" s="20">
        <f t="shared" si="290"/>
        <v>62196279.181184672</v>
      </c>
      <c r="R6206" s="18" t="s">
        <v>48</v>
      </c>
      <c r="S6206" s="18">
        <v>88</v>
      </c>
    </row>
    <row r="6207" spans="1:19" x14ac:dyDescent="0.25">
      <c r="A6207" s="18" t="s">
        <v>840</v>
      </c>
      <c r="B6207" s="18" t="s">
        <v>2004</v>
      </c>
      <c r="C6207" s="18" t="s">
        <v>45</v>
      </c>
      <c r="D6207" s="18">
        <v>2012</v>
      </c>
      <c r="E6207" s="18">
        <f>VLOOKUP(D6207,'cpi roi'!A:C,2,FALSE)</f>
        <v>229.6</v>
      </c>
      <c r="F6207" s="18" t="s">
        <v>18071</v>
      </c>
      <c r="G6207" s="18">
        <v>6.8</v>
      </c>
      <c r="H6207" s="19">
        <v>19000</v>
      </c>
      <c r="I6207" s="18" t="s">
        <v>1056</v>
      </c>
      <c r="J6207" s="18" t="s">
        <v>1827</v>
      </c>
      <c r="K6207" s="18" t="s">
        <v>2640</v>
      </c>
      <c r="L6207" s="18" t="s">
        <v>26</v>
      </c>
      <c r="M6207" s="20">
        <v>11000000</v>
      </c>
      <c r="N6207" s="20">
        <v>59520298</v>
      </c>
      <c r="O6207" s="21">
        <f t="shared" si="288"/>
        <v>78988827.528745636</v>
      </c>
      <c r="P6207" s="22">
        <f t="shared" si="289"/>
        <v>541.09361818181821</v>
      </c>
      <c r="Q6207" s="20">
        <f t="shared" si="290"/>
        <v>25923474.738675959</v>
      </c>
      <c r="R6207" s="18" t="s">
        <v>18072</v>
      </c>
      <c r="S6207" s="18">
        <v>98</v>
      </c>
    </row>
    <row r="6208" spans="1:19" x14ac:dyDescent="0.25">
      <c r="A6208" s="18" t="s">
        <v>18073</v>
      </c>
      <c r="B6208" s="18" t="s">
        <v>452</v>
      </c>
      <c r="C6208" s="18" t="s">
        <v>21</v>
      </c>
      <c r="D6208" s="18">
        <v>2012</v>
      </c>
      <c r="E6208" s="18">
        <f>VLOOKUP(D6208,'cpi roi'!A:C,2,FALSE)</f>
        <v>229.6</v>
      </c>
      <c r="F6208" s="18" t="s">
        <v>17678</v>
      </c>
      <c r="G6208" s="18">
        <v>5.8</v>
      </c>
      <c r="H6208" s="19">
        <v>3200</v>
      </c>
      <c r="I6208" s="18" t="s">
        <v>18074</v>
      </c>
      <c r="J6208" s="18" t="s">
        <v>18074</v>
      </c>
      <c r="K6208" s="18" t="s">
        <v>18075</v>
      </c>
      <c r="L6208" s="18" t="s">
        <v>34</v>
      </c>
      <c r="M6208" s="20">
        <v>0</v>
      </c>
      <c r="N6208" s="20">
        <v>131208</v>
      </c>
      <c r="O6208" s="21">
        <f t="shared" si="288"/>
        <v>174124.90243902439</v>
      </c>
      <c r="P6208" s="22">
        <f t="shared" si="289"/>
        <v>0</v>
      </c>
      <c r="Q6208" s="20">
        <f t="shared" si="290"/>
        <v>57146.341463414639</v>
      </c>
      <c r="R6208" s="18" t="s">
        <v>18076</v>
      </c>
      <c r="S6208" s="18">
        <v>82</v>
      </c>
    </row>
    <row r="6209" spans="1:19" x14ac:dyDescent="0.25">
      <c r="A6209" s="18" t="s">
        <v>3744</v>
      </c>
      <c r="B6209" s="18" t="s">
        <v>2004</v>
      </c>
      <c r="C6209" s="18" t="s">
        <v>45</v>
      </c>
      <c r="D6209" s="18">
        <v>2012</v>
      </c>
      <c r="E6209" s="18">
        <f>VLOOKUP(D6209,'cpi roi'!A:C,2,FALSE)</f>
        <v>229.6</v>
      </c>
      <c r="F6209" s="18" t="s">
        <v>18077</v>
      </c>
      <c r="G6209" s="18">
        <v>5.7</v>
      </c>
      <c r="H6209" s="19">
        <v>29000</v>
      </c>
      <c r="I6209" s="18" t="s">
        <v>14539</v>
      </c>
      <c r="J6209" s="18" t="s">
        <v>7498</v>
      </c>
      <c r="K6209" s="18" t="s">
        <v>11444</v>
      </c>
      <c r="L6209" s="18" t="s">
        <v>34</v>
      </c>
      <c r="M6209" s="20">
        <v>35000000</v>
      </c>
      <c r="N6209" s="20">
        <v>30962335</v>
      </c>
      <c r="O6209" s="21">
        <f t="shared" si="288"/>
        <v>41089823.495209053</v>
      </c>
      <c r="P6209" s="22">
        <f t="shared" si="289"/>
        <v>88.463814285714278</v>
      </c>
      <c r="Q6209" s="20">
        <f t="shared" si="290"/>
        <v>13485337.543554008</v>
      </c>
      <c r="R6209" s="18" t="s">
        <v>18078</v>
      </c>
      <c r="S6209" s="18">
        <v>105</v>
      </c>
    </row>
    <row r="6210" spans="1:19" x14ac:dyDescent="0.25">
      <c r="A6210" s="18" t="s">
        <v>18079</v>
      </c>
      <c r="B6210" s="18" t="s">
        <v>2004</v>
      </c>
      <c r="C6210" s="18" t="s">
        <v>21</v>
      </c>
      <c r="D6210" s="18">
        <v>2012</v>
      </c>
      <c r="E6210" s="18">
        <f>VLOOKUP(D6210,'cpi roi'!A:C,2,FALSE)</f>
        <v>229.6</v>
      </c>
      <c r="F6210" s="18" t="s">
        <v>18080</v>
      </c>
      <c r="G6210" s="18">
        <v>6.4</v>
      </c>
      <c r="H6210" s="19">
        <v>70000</v>
      </c>
      <c r="I6210" s="18" t="s">
        <v>18081</v>
      </c>
      <c r="J6210" s="18" t="s">
        <v>18081</v>
      </c>
      <c r="K6210" s="18" t="s">
        <v>15630</v>
      </c>
      <c r="L6210" s="18" t="s">
        <v>199</v>
      </c>
      <c r="M6210" s="20">
        <v>60000000</v>
      </c>
      <c r="N6210" s="20">
        <v>22187813</v>
      </c>
      <c r="O6210" s="21">
        <f t="shared" si="288"/>
        <v>29445237.896777</v>
      </c>
      <c r="P6210" s="22">
        <f t="shared" si="289"/>
        <v>36.979688333333335</v>
      </c>
      <c r="Q6210" s="20">
        <f t="shared" si="290"/>
        <v>9663681.6202090606</v>
      </c>
      <c r="R6210" s="18" t="s">
        <v>18082</v>
      </c>
      <c r="S6210" s="18">
        <v>109</v>
      </c>
    </row>
    <row r="6211" spans="1:19" x14ac:dyDescent="0.25">
      <c r="A6211" s="18" t="s">
        <v>10281</v>
      </c>
      <c r="B6211" s="18" t="s">
        <v>2004</v>
      </c>
      <c r="C6211" s="18" t="s">
        <v>21</v>
      </c>
      <c r="D6211" s="18">
        <v>2012</v>
      </c>
      <c r="E6211" s="18">
        <f>VLOOKUP(D6211,'cpi roi'!A:C,2,FALSE)</f>
        <v>229.6</v>
      </c>
      <c r="F6211" s="18" t="s">
        <v>18083</v>
      </c>
      <c r="G6211" s="18">
        <v>6.4</v>
      </c>
      <c r="H6211" s="19">
        <v>13000</v>
      </c>
      <c r="I6211" s="18" t="s">
        <v>267</v>
      </c>
      <c r="J6211" s="18" t="s">
        <v>14967</v>
      </c>
      <c r="K6211" s="18" t="s">
        <v>18084</v>
      </c>
      <c r="L6211" s="18" t="s">
        <v>26</v>
      </c>
      <c r="M6211" s="20">
        <v>0</v>
      </c>
      <c r="N6211" s="20">
        <v>6202879</v>
      </c>
      <c r="O6211" s="21">
        <f t="shared" ref="O6211:O6274" si="291">(304.7/E6211)*N6211</f>
        <v>8231782.3662891984</v>
      </c>
      <c r="P6211" s="22">
        <f t="shared" ref="P6211:P6274" si="292">IFERROR(N6211/M6211, 0)*100</f>
        <v>0</v>
      </c>
      <c r="Q6211" s="20">
        <f t="shared" ref="Q6211:Q6274" si="293">N6211/(E6211/100)</f>
        <v>2701602.3519163765</v>
      </c>
      <c r="R6211" s="18" t="s">
        <v>6567</v>
      </c>
      <c r="S6211" s="18">
        <v>128</v>
      </c>
    </row>
    <row r="6212" spans="1:19" x14ac:dyDescent="0.25">
      <c r="A6212" s="18" t="s">
        <v>18085</v>
      </c>
      <c r="B6212" s="18" t="s">
        <v>37</v>
      </c>
      <c r="C6212" s="18" t="s">
        <v>45</v>
      </c>
      <c r="D6212" s="18">
        <v>2012</v>
      </c>
      <c r="E6212" s="18">
        <f>VLOOKUP(D6212,'cpi roi'!A:C,2,FALSE)</f>
        <v>229.6</v>
      </c>
      <c r="F6212" s="18" t="s">
        <v>18086</v>
      </c>
      <c r="G6212" s="18">
        <v>6.6</v>
      </c>
      <c r="H6212" s="19">
        <v>46000</v>
      </c>
      <c r="I6212" s="18" t="s">
        <v>7381</v>
      </c>
      <c r="J6212" s="18" t="s">
        <v>7381</v>
      </c>
      <c r="K6212" s="18" t="s">
        <v>13546</v>
      </c>
      <c r="L6212" s="18" t="s">
        <v>34</v>
      </c>
      <c r="M6212" s="20">
        <v>25000000</v>
      </c>
      <c r="N6212" s="20">
        <v>56012642</v>
      </c>
      <c r="O6212" s="21">
        <f t="shared" si="291"/>
        <v>74333850.25</v>
      </c>
      <c r="P6212" s="22">
        <f t="shared" si="292"/>
        <v>224.050568</v>
      </c>
      <c r="Q6212" s="20">
        <f t="shared" si="293"/>
        <v>24395750.000000004</v>
      </c>
      <c r="R6212" s="18" t="s">
        <v>18087</v>
      </c>
      <c r="S6212" s="18">
        <v>105</v>
      </c>
    </row>
    <row r="6213" spans="1:19" x14ac:dyDescent="0.25">
      <c r="A6213" s="18" t="s">
        <v>18088</v>
      </c>
      <c r="B6213" s="18" t="s">
        <v>2004</v>
      </c>
      <c r="C6213" s="18" t="s">
        <v>38</v>
      </c>
      <c r="D6213" s="18">
        <v>2012</v>
      </c>
      <c r="E6213" s="18">
        <f>VLOOKUP(D6213,'cpi roi'!A:C,2,FALSE)</f>
        <v>229.6</v>
      </c>
      <c r="F6213" s="18" t="s">
        <v>18028</v>
      </c>
      <c r="G6213" s="18">
        <v>6.5</v>
      </c>
      <c r="H6213" s="19">
        <v>111000</v>
      </c>
      <c r="I6213" s="18" t="s">
        <v>5906</v>
      </c>
      <c r="J6213" s="18" t="s">
        <v>5906</v>
      </c>
      <c r="K6213" s="18" t="s">
        <v>12130</v>
      </c>
      <c r="L6213" s="18" t="s">
        <v>34</v>
      </c>
      <c r="M6213" s="20">
        <v>35000000</v>
      </c>
      <c r="N6213" s="20">
        <v>31083599</v>
      </c>
      <c r="O6213" s="21">
        <f t="shared" si="291"/>
        <v>41250751.808797903</v>
      </c>
      <c r="P6213" s="22">
        <f t="shared" si="292"/>
        <v>88.810282857142852</v>
      </c>
      <c r="Q6213" s="20">
        <f t="shared" si="293"/>
        <v>13538152.874564461</v>
      </c>
      <c r="R6213" s="18" t="s">
        <v>35</v>
      </c>
      <c r="S6213" s="18">
        <v>91</v>
      </c>
    </row>
    <row r="6214" spans="1:19" x14ac:dyDescent="0.25">
      <c r="A6214" s="18" t="s">
        <v>18089</v>
      </c>
      <c r="B6214" s="18" t="s">
        <v>20</v>
      </c>
      <c r="C6214" s="18" t="s">
        <v>21</v>
      </c>
      <c r="D6214" s="18">
        <v>2012</v>
      </c>
      <c r="E6214" s="18">
        <f>VLOOKUP(D6214,'cpi roi'!A:C,2,FALSE)</f>
        <v>229.6</v>
      </c>
      <c r="F6214" s="18" t="s">
        <v>18090</v>
      </c>
      <c r="G6214" s="18">
        <v>6</v>
      </c>
      <c r="H6214" s="19">
        <v>4400</v>
      </c>
      <c r="I6214" s="18" t="s">
        <v>18091</v>
      </c>
      <c r="J6214" s="18" t="s">
        <v>18091</v>
      </c>
      <c r="K6214" s="18" t="s">
        <v>18092</v>
      </c>
      <c r="L6214" s="18" t="s">
        <v>34</v>
      </c>
      <c r="M6214" s="20">
        <v>20000000</v>
      </c>
      <c r="N6214" s="20">
        <v>636399</v>
      </c>
      <c r="O6214" s="21">
        <f t="shared" si="291"/>
        <v>844559.12587108009</v>
      </c>
      <c r="P6214" s="22">
        <f t="shared" si="292"/>
        <v>3.1819950000000001</v>
      </c>
      <c r="Q6214" s="20">
        <f t="shared" si="293"/>
        <v>277177.26480836241</v>
      </c>
      <c r="R6214" s="18" t="s">
        <v>18093</v>
      </c>
      <c r="S6214" s="18">
        <v>112</v>
      </c>
    </row>
    <row r="6215" spans="1:19" x14ac:dyDescent="0.25">
      <c r="A6215" s="18" t="s">
        <v>18094</v>
      </c>
      <c r="B6215" s="18" t="s">
        <v>20</v>
      </c>
      <c r="C6215" s="18" t="s">
        <v>21</v>
      </c>
      <c r="D6215" s="18">
        <v>2012</v>
      </c>
      <c r="E6215" s="18">
        <f>VLOOKUP(D6215,'cpi roi'!A:C,2,FALSE)</f>
        <v>229.6</v>
      </c>
      <c r="F6215" s="18" t="s">
        <v>18095</v>
      </c>
      <c r="G6215" s="18">
        <v>7.5</v>
      </c>
      <c r="H6215" s="19">
        <v>74000</v>
      </c>
      <c r="I6215" s="18" t="s">
        <v>18096</v>
      </c>
      <c r="J6215" s="18" t="s">
        <v>18097</v>
      </c>
      <c r="K6215" s="18" t="s">
        <v>4026</v>
      </c>
      <c r="L6215" s="18" t="s">
        <v>34</v>
      </c>
      <c r="M6215" s="20">
        <v>10000000</v>
      </c>
      <c r="N6215" s="20">
        <v>3428048</v>
      </c>
      <c r="O6215" s="21">
        <f t="shared" si="291"/>
        <v>4549330.25087108</v>
      </c>
      <c r="P6215" s="22">
        <f t="shared" si="292"/>
        <v>34.280480000000004</v>
      </c>
      <c r="Q6215" s="20">
        <f t="shared" si="293"/>
        <v>1493052.2648083626</v>
      </c>
      <c r="R6215" s="18" t="s">
        <v>16256</v>
      </c>
      <c r="S6215" s="18">
        <v>115</v>
      </c>
    </row>
    <row r="6216" spans="1:19" x14ac:dyDescent="0.25">
      <c r="A6216" s="18" t="s">
        <v>18098</v>
      </c>
      <c r="B6216" s="18" t="s">
        <v>452</v>
      </c>
      <c r="C6216" s="18" t="s">
        <v>29</v>
      </c>
      <c r="D6216" s="18">
        <v>2012</v>
      </c>
      <c r="E6216" s="18">
        <f>VLOOKUP(D6216,'cpi roi'!A:C,2,FALSE)</f>
        <v>229.6</v>
      </c>
      <c r="F6216" s="18" t="s">
        <v>17807</v>
      </c>
      <c r="G6216" s="18">
        <v>6.5</v>
      </c>
      <c r="H6216" s="19">
        <v>27000</v>
      </c>
      <c r="I6216" s="18" t="s">
        <v>17406</v>
      </c>
      <c r="J6216" s="18" t="s">
        <v>18099</v>
      </c>
      <c r="K6216" s="18" t="s">
        <v>18099</v>
      </c>
      <c r="L6216" s="18" t="s">
        <v>26</v>
      </c>
      <c r="M6216" s="20">
        <v>0</v>
      </c>
      <c r="N6216" s="20">
        <v>2122909</v>
      </c>
      <c r="O6216" s="21">
        <f t="shared" si="291"/>
        <v>2817292.5622822298</v>
      </c>
      <c r="P6216" s="22">
        <f t="shared" si="292"/>
        <v>0</v>
      </c>
      <c r="Q6216" s="20">
        <f t="shared" si="293"/>
        <v>924611.93379790953</v>
      </c>
      <c r="R6216" s="18" t="s">
        <v>6858</v>
      </c>
      <c r="S6216" s="18">
        <v>88</v>
      </c>
    </row>
    <row r="6217" spans="1:19" x14ac:dyDescent="0.25">
      <c r="A6217" s="18" t="s">
        <v>18100</v>
      </c>
      <c r="B6217" s="18" t="s">
        <v>37</v>
      </c>
      <c r="C6217" s="18" t="s">
        <v>394</v>
      </c>
      <c r="D6217" s="18">
        <v>2012</v>
      </c>
      <c r="E6217" s="18">
        <f>VLOOKUP(D6217,'cpi roi'!A:C,2,FALSE)</f>
        <v>229.6</v>
      </c>
      <c r="F6217" s="18" t="s">
        <v>17836</v>
      </c>
      <c r="G6217" s="18">
        <v>6.7</v>
      </c>
      <c r="H6217" s="19">
        <v>46000</v>
      </c>
      <c r="I6217" s="18" t="s">
        <v>11301</v>
      </c>
      <c r="J6217" s="18" t="s">
        <v>18101</v>
      </c>
      <c r="K6217" s="18" t="s">
        <v>6914</v>
      </c>
      <c r="L6217" s="18" t="s">
        <v>26</v>
      </c>
      <c r="M6217" s="20">
        <v>55000000</v>
      </c>
      <c r="N6217" s="20">
        <v>123054041</v>
      </c>
      <c r="O6217" s="21">
        <f t="shared" si="291"/>
        <v>163303860.15984321</v>
      </c>
      <c r="P6217" s="22">
        <f t="shared" si="292"/>
        <v>223.73462000000001</v>
      </c>
      <c r="Q6217" s="20">
        <f t="shared" si="293"/>
        <v>53594965.592334501</v>
      </c>
      <c r="R6217" s="18" t="s">
        <v>35</v>
      </c>
      <c r="S6217" s="18">
        <v>88</v>
      </c>
    </row>
    <row r="6218" spans="1:19" x14ac:dyDescent="0.25">
      <c r="A6218" s="18" t="s">
        <v>18102</v>
      </c>
      <c r="B6218" s="18" t="s">
        <v>20</v>
      </c>
      <c r="C6218" s="18" t="s">
        <v>56</v>
      </c>
      <c r="D6218" s="18">
        <v>2012</v>
      </c>
      <c r="E6218" s="18">
        <f>VLOOKUP(D6218,'cpi roi'!A:C,2,FALSE)</f>
        <v>229.6</v>
      </c>
      <c r="F6218" s="18" t="s">
        <v>17333</v>
      </c>
      <c r="G6218" s="18">
        <v>5</v>
      </c>
      <c r="H6218" s="19">
        <v>65000</v>
      </c>
      <c r="I6218" s="18" t="s">
        <v>18103</v>
      </c>
      <c r="J6218" s="18" t="s">
        <v>15179</v>
      </c>
      <c r="K6218" s="18" t="s">
        <v>18104</v>
      </c>
      <c r="L6218" s="18" t="s">
        <v>34</v>
      </c>
      <c r="M6218" s="20">
        <v>1000000</v>
      </c>
      <c r="N6218" s="20">
        <v>38390020</v>
      </c>
      <c r="O6218" s="21">
        <f t="shared" si="291"/>
        <v>50947034.381533094</v>
      </c>
      <c r="P6218" s="22">
        <f t="shared" si="292"/>
        <v>3839.002</v>
      </c>
      <c r="Q6218" s="20">
        <f t="shared" si="293"/>
        <v>16720391.986062719</v>
      </c>
      <c r="R6218" s="18" t="s">
        <v>11131</v>
      </c>
      <c r="S6218" s="18">
        <v>86</v>
      </c>
    </row>
    <row r="6219" spans="1:19" x14ac:dyDescent="0.25">
      <c r="A6219" s="18" t="s">
        <v>18105</v>
      </c>
      <c r="B6219" s="18" t="s">
        <v>20</v>
      </c>
      <c r="C6219" s="18" t="s">
        <v>45</v>
      </c>
      <c r="D6219" s="18">
        <v>2012</v>
      </c>
      <c r="E6219" s="18">
        <f>VLOOKUP(D6219,'cpi roi'!A:C,2,FALSE)</f>
        <v>229.6</v>
      </c>
      <c r="F6219" s="18" t="s">
        <v>18106</v>
      </c>
      <c r="G6219" s="18">
        <v>6.6</v>
      </c>
      <c r="H6219" s="19">
        <v>30000</v>
      </c>
      <c r="I6219" s="18" t="s">
        <v>18107</v>
      </c>
      <c r="J6219" s="18" t="s">
        <v>18108</v>
      </c>
      <c r="K6219" s="18" t="s">
        <v>18108</v>
      </c>
      <c r="L6219" s="18" t="s">
        <v>34</v>
      </c>
      <c r="M6219" s="20">
        <v>0</v>
      </c>
      <c r="N6219" s="20">
        <v>3640975</v>
      </c>
      <c r="O6219" s="21">
        <f t="shared" si="291"/>
        <v>4831903.669425087</v>
      </c>
      <c r="P6219" s="22">
        <f t="shared" si="292"/>
        <v>0</v>
      </c>
      <c r="Q6219" s="20">
        <f t="shared" si="293"/>
        <v>1585790.505226481</v>
      </c>
      <c r="R6219" s="18" t="s">
        <v>18109</v>
      </c>
      <c r="S6219" s="18">
        <v>92</v>
      </c>
    </row>
    <row r="6220" spans="1:19" x14ac:dyDescent="0.25">
      <c r="A6220" s="18" t="s">
        <v>18110</v>
      </c>
      <c r="B6220" s="18" t="s">
        <v>452</v>
      </c>
      <c r="C6220" s="18" t="s">
        <v>108</v>
      </c>
      <c r="D6220" s="18">
        <v>2012</v>
      </c>
      <c r="E6220" s="18">
        <f>VLOOKUP(D6220,'cpi roi'!A:C,2,FALSE)</f>
        <v>229.6</v>
      </c>
      <c r="F6220" s="18" t="s">
        <v>18111</v>
      </c>
      <c r="G6220" s="18">
        <v>7.2</v>
      </c>
      <c r="H6220" s="19">
        <v>40000</v>
      </c>
      <c r="I6220" s="18" t="s">
        <v>18112</v>
      </c>
      <c r="J6220" s="18" t="s">
        <v>12172</v>
      </c>
      <c r="K6220" s="18" t="s">
        <v>12134</v>
      </c>
      <c r="L6220" s="18" t="s">
        <v>10296</v>
      </c>
      <c r="M6220" s="20">
        <v>7395080</v>
      </c>
      <c r="N6220" s="20">
        <v>5277766</v>
      </c>
      <c r="O6220" s="21">
        <f t="shared" si="291"/>
        <v>7004073.6071428563</v>
      </c>
      <c r="P6220" s="22">
        <f t="shared" si="292"/>
        <v>71.368612645164092</v>
      </c>
      <c r="Q6220" s="20">
        <f t="shared" si="293"/>
        <v>2298678.5714285718</v>
      </c>
      <c r="R6220" s="18" t="s">
        <v>12135</v>
      </c>
      <c r="S6220" s="18">
        <v>140</v>
      </c>
    </row>
    <row r="6221" spans="1:19" x14ac:dyDescent="0.25">
      <c r="A6221" s="18" t="s">
        <v>18113</v>
      </c>
      <c r="B6221" s="18" t="s">
        <v>2004</v>
      </c>
      <c r="C6221" s="18" t="s">
        <v>45</v>
      </c>
      <c r="D6221" s="18">
        <v>2012</v>
      </c>
      <c r="E6221" s="18">
        <f>VLOOKUP(D6221,'cpi roi'!A:C,2,FALSE)</f>
        <v>229.6</v>
      </c>
      <c r="F6221" s="18" t="s">
        <v>18114</v>
      </c>
      <c r="G6221" s="18">
        <v>6.3</v>
      </c>
      <c r="H6221" s="19">
        <v>42000</v>
      </c>
      <c r="I6221" s="18" t="s">
        <v>8958</v>
      </c>
      <c r="J6221" s="18" t="s">
        <v>18115</v>
      </c>
      <c r="K6221" s="18" t="s">
        <v>752</v>
      </c>
      <c r="L6221" s="18" t="s">
        <v>34</v>
      </c>
      <c r="M6221" s="20">
        <v>30000000</v>
      </c>
      <c r="N6221" s="20">
        <v>114281051</v>
      </c>
      <c r="O6221" s="21">
        <f t="shared" si="291"/>
        <v>151661307.66419861</v>
      </c>
      <c r="P6221" s="22">
        <f t="shared" si="292"/>
        <v>380.93683666666664</v>
      </c>
      <c r="Q6221" s="20">
        <f t="shared" si="293"/>
        <v>49773976.916376308</v>
      </c>
      <c r="R6221" s="18" t="s">
        <v>35</v>
      </c>
      <c r="S6221" s="18">
        <v>100</v>
      </c>
    </row>
    <row r="6222" spans="1:19" x14ac:dyDescent="0.25">
      <c r="A6222" s="18" t="s">
        <v>18116</v>
      </c>
      <c r="B6222" s="18" t="s">
        <v>2004</v>
      </c>
      <c r="C6222" s="18" t="s">
        <v>45</v>
      </c>
      <c r="D6222" s="18">
        <v>2012</v>
      </c>
      <c r="E6222" s="18">
        <f>VLOOKUP(D6222,'cpi roi'!A:C,2,FALSE)</f>
        <v>229.6</v>
      </c>
      <c r="F6222" s="18" t="s">
        <v>17658</v>
      </c>
      <c r="G6222" s="18">
        <v>7.1</v>
      </c>
      <c r="H6222" s="19">
        <v>42000</v>
      </c>
      <c r="I6222" s="18" t="s">
        <v>14558</v>
      </c>
      <c r="J6222" s="18" t="s">
        <v>14558</v>
      </c>
      <c r="K6222" s="18" t="s">
        <v>15746</v>
      </c>
      <c r="L6222" s="18" t="s">
        <v>34</v>
      </c>
      <c r="M6222" s="20">
        <v>16000000</v>
      </c>
      <c r="N6222" s="20">
        <v>12558931</v>
      </c>
      <c r="O6222" s="21">
        <f t="shared" si="291"/>
        <v>16666839.179878047</v>
      </c>
      <c r="P6222" s="22">
        <f t="shared" si="292"/>
        <v>78.49331875</v>
      </c>
      <c r="Q6222" s="20">
        <f t="shared" si="293"/>
        <v>5469917.6829268299</v>
      </c>
      <c r="R6222" s="18" t="s">
        <v>9689</v>
      </c>
      <c r="S6222" s="18">
        <v>114</v>
      </c>
    </row>
    <row r="6223" spans="1:19" x14ac:dyDescent="0.25">
      <c r="A6223" s="18" t="s">
        <v>18117</v>
      </c>
      <c r="B6223" s="18" t="s">
        <v>452</v>
      </c>
      <c r="C6223" s="18" t="s">
        <v>45</v>
      </c>
      <c r="D6223" s="18">
        <v>2012</v>
      </c>
      <c r="E6223" s="18">
        <f>VLOOKUP(D6223,'cpi roi'!A:C,2,FALSE)</f>
        <v>229.6</v>
      </c>
      <c r="F6223" s="18" t="s">
        <v>18118</v>
      </c>
      <c r="G6223" s="18">
        <v>4.7</v>
      </c>
      <c r="H6223" s="19">
        <v>18000</v>
      </c>
      <c r="I6223" s="18" t="s">
        <v>613</v>
      </c>
      <c r="J6223" s="18" t="s">
        <v>18119</v>
      </c>
      <c r="K6223" s="18" t="s">
        <v>18120</v>
      </c>
      <c r="L6223" s="18" t="s">
        <v>34</v>
      </c>
      <c r="M6223" s="20">
        <v>0</v>
      </c>
      <c r="N6223" s="20">
        <v>23589</v>
      </c>
      <c r="O6223" s="21">
        <f t="shared" si="291"/>
        <v>31304.739982578394</v>
      </c>
      <c r="P6223" s="22">
        <f t="shared" si="292"/>
        <v>0</v>
      </c>
      <c r="Q6223" s="20">
        <f t="shared" si="293"/>
        <v>10273.954703832753</v>
      </c>
      <c r="R6223" s="18" t="s">
        <v>18121</v>
      </c>
      <c r="S6223" s="18">
        <v>129</v>
      </c>
    </row>
    <row r="6224" spans="1:19" x14ac:dyDescent="0.25">
      <c r="A6224" s="18" t="s">
        <v>18122</v>
      </c>
      <c r="B6224" s="18" t="s">
        <v>20</v>
      </c>
      <c r="C6224" s="18" t="s">
        <v>38</v>
      </c>
      <c r="D6224" s="18">
        <v>2012</v>
      </c>
      <c r="E6224" s="18">
        <f>VLOOKUP(D6224,'cpi roi'!A:C,2,FALSE)</f>
        <v>229.6</v>
      </c>
      <c r="F6224" s="18" t="s">
        <v>18123</v>
      </c>
      <c r="G6224" s="18">
        <v>7.2</v>
      </c>
      <c r="H6224" s="19">
        <v>20000</v>
      </c>
      <c r="I6224" s="18" t="s">
        <v>18124</v>
      </c>
      <c r="J6224" s="18" t="s">
        <v>18125</v>
      </c>
      <c r="K6224" s="18" t="s">
        <v>18126</v>
      </c>
      <c r="L6224" s="18" t="s">
        <v>9885</v>
      </c>
      <c r="M6224" s="20">
        <v>0</v>
      </c>
      <c r="N6224" s="20">
        <v>712216</v>
      </c>
      <c r="O6224" s="21">
        <f t="shared" si="291"/>
        <v>945175.15331010451</v>
      </c>
      <c r="P6224" s="22">
        <f t="shared" si="292"/>
        <v>0</v>
      </c>
      <c r="Q6224" s="20">
        <f t="shared" si="293"/>
        <v>310198.60627177701</v>
      </c>
      <c r="R6224" s="18" t="s">
        <v>18127</v>
      </c>
      <c r="S6224" s="18">
        <v>104</v>
      </c>
    </row>
    <row r="6225" spans="1:19" x14ac:dyDescent="0.25">
      <c r="A6225" s="18" t="s">
        <v>18128</v>
      </c>
      <c r="B6225" s="18" t="s">
        <v>20</v>
      </c>
      <c r="C6225" s="18" t="s">
        <v>38</v>
      </c>
      <c r="D6225" s="18">
        <v>2012</v>
      </c>
      <c r="E6225" s="18">
        <f>VLOOKUP(D6225,'cpi roi'!A:C,2,FALSE)</f>
        <v>229.6</v>
      </c>
      <c r="F6225" s="18" t="s">
        <v>18071</v>
      </c>
      <c r="G6225" s="18">
        <v>6.1</v>
      </c>
      <c r="H6225" s="19">
        <v>19000</v>
      </c>
      <c r="I6225" s="18" t="s">
        <v>18129</v>
      </c>
      <c r="J6225" s="18" t="s">
        <v>18129</v>
      </c>
      <c r="K6225" s="18" t="s">
        <v>10932</v>
      </c>
      <c r="L6225" s="18" t="s">
        <v>26</v>
      </c>
      <c r="M6225" s="20">
        <v>0</v>
      </c>
      <c r="N6225" s="20">
        <v>7708312</v>
      </c>
      <c r="O6225" s="21">
        <f t="shared" si="291"/>
        <v>10229628.337979093</v>
      </c>
      <c r="P6225" s="22">
        <f t="shared" si="292"/>
        <v>0</v>
      </c>
      <c r="Q6225" s="20">
        <f t="shared" si="293"/>
        <v>3357278.7456445997</v>
      </c>
      <c r="R6225" s="18" t="s">
        <v>15689</v>
      </c>
      <c r="S6225" s="18">
        <v>112</v>
      </c>
    </row>
    <row r="6226" spans="1:19" x14ac:dyDescent="0.25">
      <c r="A6226" s="18" t="s">
        <v>18130</v>
      </c>
      <c r="B6226" s="18" t="s">
        <v>2004</v>
      </c>
      <c r="C6226" s="18" t="s">
        <v>45</v>
      </c>
      <c r="D6226" s="18">
        <v>2012</v>
      </c>
      <c r="E6226" s="18">
        <f>VLOOKUP(D6226,'cpi roi'!A:C,2,FALSE)</f>
        <v>229.6</v>
      </c>
      <c r="F6226" s="18" t="s">
        <v>17697</v>
      </c>
      <c r="G6226" s="18">
        <v>5.2</v>
      </c>
      <c r="H6226" s="19">
        <v>9700</v>
      </c>
      <c r="I6226" s="18" t="s">
        <v>990</v>
      </c>
      <c r="J6226" s="18" t="s">
        <v>990</v>
      </c>
      <c r="K6226" s="18" t="s">
        <v>8449</v>
      </c>
      <c r="L6226" s="18" t="s">
        <v>34</v>
      </c>
      <c r="M6226" s="20">
        <v>16000000</v>
      </c>
      <c r="N6226" s="20">
        <v>92748</v>
      </c>
      <c r="O6226" s="21">
        <f t="shared" si="291"/>
        <v>123084.99825783972</v>
      </c>
      <c r="P6226" s="22">
        <f t="shared" si="292"/>
        <v>0.57967499999999994</v>
      </c>
      <c r="Q6226" s="20">
        <f t="shared" si="293"/>
        <v>40395.470383275264</v>
      </c>
      <c r="R6226" s="18" t="s">
        <v>18131</v>
      </c>
      <c r="S6226" s="18">
        <v>92</v>
      </c>
    </row>
    <row r="6227" spans="1:19" x14ac:dyDescent="0.25">
      <c r="A6227" s="18" t="s">
        <v>18132</v>
      </c>
      <c r="B6227" s="18" t="s">
        <v>452</v>
      </c>
      <c r="C6227" s="18" t="s">
        <v>45</v>
      </c>
      <c r="D6227" s="18">
        <v>2012</v>
      </c>
      <c r="E6227" s="18">
        <f>VLOOKUP(D6227,'cpi roi'!A:C,2,FALSE)</f>
        <v>229.6</v>
      </c>
      <c r="F6227" s="18" t="s">
        <v>18133</v>
      </c>
      <c r="G6227" s="18">
        <v>8.1</v>
      </c>
      <c r="H6227" s="19">
        <v>78000</v>
      </c>
      <c r="I6227" s="18" t="s">
        <v>18134</v>
      </c>
      <c r="J6227" s="18" t="s">
        <v>18134</v>
      </c>
      <c r="K6227" s="18" t="s">
        <v>17619</v>
      </c>
      <c r="L6227" s="18" t="s">
        <v>10296</v>
      </c>
      <c r="M6227" s="20">
        <v>0</v>
      </c>
      <c r="N6227" s="20">
        <v>4490134</v>
      </c>
      <c r="O6227" s="21">
        <f t="shared" si="291"/>
        <v>5958814.5897212541</v>
      </c>
      <c r="P6227" s="22">
        <f t="shared" si="292"/>
        <v>0</v>
      </c>
      <c r="Q6227" s="20">
        <f t="shared" si="293"/>
        <v>1955633.2752613241</v>
      </c>
      <c r="R6227" s="18" t="s">
        <v>18135</v>
      </c>
      <c r="S6227" s="18">
        <v>151</v>
      </c>
    </row>
    <row r="6228" spans="1:19" x14ac:dyDescent="0.25">
      <c r="A6228" s="18" t="s">
        <v>18136</v>
      </c>
      <c r="B6228" s="18" t="s">
        <v>20</v>
      </c>
      <c r="C6228" s="18" t="s">
        <v>108</v>
      </c>
      <c r="D6228" s="18">
        <v>2012</v>
      </c>
      <c r="E6228" s="18">
        <f>VLOOKUP(D6228,'cpi roi'!A:C,2,FALSE)</f>
        <v>229.6</v>
      </c>
      <c r="F6228" s="18" t="s">
        <v>18137</v>
      </c>
      <c r="G6228" s="18">
        <v>5.4</v>
      </c>
      <c r="H6228" s="19">
        <v>18000</v>
      </c>
      <c r="I6228" s="18" t="s">
        <v>18138</v>
      </c>
      <c r="J6228" s="18" t="s">
        <v>18139</v>
      </c>
      <c r="K6228" s="18" t="s">
        <v>16752</v>
      </c>
      <c r="L6228" s="18" t="s">
        <v>26</v>
      </c>
      <c r="M6228" s="20">
        <v>0</v>
      </c>
      <c r="N6228" s="20">
        <v>9374932</v>
      </c>
      <c r="O6228" s="21">
        <f t="shared" si="291"/>
        <v>12441384.060975609</v>
      </c>
      <c r="P6228" s="22">
        <f t="shared" si="292"/>
        <v>0</v>
      </c>
      <c r="Q6228" s="20">
        <f t="shared" si="293"/>
        <v>4083158.5365853664</v>
      </c>
      <c r="R6228" s="18" t="s">
        <v>9639</v>
      </c>
      <c r="S6228" s="18">
        <v>102</v>
      </c>
    </row>
    <row r="6229" spans="1:19" x14ac:dyDescent="0.25">
      <c r="A6229" s="18" t="s">
        <v>18140</v>
      </c>
      <c r="B6229" s="18" t="s">
        <v>2004</v>
      </c>
      <c r="C6229" s="18" t="s">
        <v>45</v>
      </c>
      <c r="D6229" s="18">
        <v>2012</v>
      </c>
      <c r="E6229" s="18">
        <f>VLOOKUP(D6229,'cpi roi'!A:C,2,FALSE)</f>
        <v>229.6</v>
      </c>
      <c r="F6229" s="18" t="s">
        <v>18141</v>
      </c>
      <c r="G6229" s="18">
        <v>7</v>
      </c>
      <c r="H6229" s="19">
        <v>7400</v>
      </c>
      <c r="I6229" s="18" t="s">
        <v>18142</v>
      </c>
      <c r="J6229" s="18" t="s">
        <v>18142</v>
      </c>
      <c r="K6229" s="18" t="s">
        <v>3622</v>
      </c>
      <c r="L6229" s="18" t="s">
        <v>26</v>
      </c>
      <c r="M6229" s="20">
        <v>0</v>
      </c>
      <c r="N6229" s="20">
        <v>9166865</v>
      </c>
      <c r="O6229" s="21">
        <f t="shared" si="291"/>
        <v>12165260.302700348</v>
      </c>
      <c r="P6229" s="22">
        <f t="shared" si="292"/>
        <v>0</v>
      </c>
      <c r="Q6229" s="20">
        <f t="shared" si="293"/>
        <v>3992537.0209059236</v>
      </c>
      <c r="R6229" s="18" t="s">
        <v>18143</v>
      </c>
      <c r="S6229" s="18">
        <v>90</v>
      </c>
    </row>
    <row r="6230" spans="1:19" x14ac:dyDescent="0.25">
      <c r="A6230" s="18" t="s">
        <v>18144</v>
      </c>
      <c r="B6230" s="18" t="s">
        <v>2004</v>
      </c>
      <c r="C6230" s="18" t="s">
        <v>45</v>
      </c>
      <c r="D6230" s="18">
        <v>2012</v>
      </c>
      <c r="E6230" s="18">
        <f>VLOOKUP(D6230,'cpi roi'!A:C,2,FALSE)</f>
        <v>229.6</v>
      </c>
      <c r="F6230" s="18" t="s">
        <v>17471</v>
      </c>
      <c r="G6230" s="18">
        <v>5.9</v>
      </c>
      <c r="H6230" s="19">
        <v>41000</v>
      </c>
      <c r="I6230" s="18" t="s">
        <v>9611</v>
      </c>
      <c r="J6230" s="18" t="s">
        <v>10300</v>
      </c>
      <c r="K6230" s="18" t="s">
        <v>1490</v>
      </c>
      <c r="L6230" s="18" t="s">
        <v>34</v>
      </c>
      <c r="M6230" s="20">
        <v>40000000</v>
      </c>
      <c r="N6230" s="20">
        <v>22044277</v>
      </c>
      <c r="O6230" s="21">
        <f t="shared" si="291"/>
        <v>29254752.621515676</v>
      </c>
      <c r="P6230" s="22">
        <f t="shared" si="292"/>
        <v>55.110692499999999</v>
      </c>
      <c r="Q6230" s="20">
        <f t="shared" si="293"/>
        <v>9601165.9407665506</v>
      </c>
      <c r="R6230" s="18" t="s">
        <v>14593</v>
      </c>
      <c r="S6230" s="18">
        <v>91</v>
      </c>
    </row>
    <row r="6231" spans="1:19" x14ac:dyDescent="0.25">
      <c r="A6231" s="18" t="s">
        <v>18145</v>
      </c>
      <c r="B6231" s="18" t="s">
        <v>452</v>
      </c>
      <c r="C6231" s="18" t="s">
        <v>21</v>
      </c>
      <c r="D6231" s="18">
        <v>2012</v>
      </c>
      <c r="E6231" s="18">
        <f>VLOOKUP(D6231,'cpi roi'!A:C,2,FALSE)</f>
        <v>229.6</v>
      </c>
      <c r="F6231" s="18" t="s">
        <v>18146</v>
      </c>
      <c r="G6231" s="18">
        <v>7</v>
      </c>
      <c r="H6231" s="19">
        <v>11000</v>
      </c>
      <c r="I6231" s="18" t="s">
        <v>5868</v>
      </c>
      <c r="J6231" s="18" t="s">
        <v>5868</v>
      </c>
      <c r="K6231" s="18" t="s">
        <v>18147</v>
      </c>
      <c r="L6231" s="18" t="s">
        <v>2113</v>
      </c>
      <c r="M6231" s="20">
        <v>0</v>
      </c>
      <c r="N6231" s="20">
        <v>562878</v>
      </c>
      <c r="O6231" s="21">
        <f t="shared" si="291"/>
        <v>746990.09843205567</v>
      </c>
      <c r="P6231" s="22">
        <f t="shared" si="292"/>
        <v>0</v>
      </c>
      <c r="Q6231" s="20">
        <f t="shared" si="293"/>
        <v>245155.92334494775</v>
      </c>
      <c r="R6231" s="18" t="s">
        <v>3224</v>
      </c>
      <c r="S6231" s="18">
        <v>109</v>
      </c>
    </row>
    <row r="6232" spans="1:19" x14ac:dyDescent="0.25">
      <c r="A6232" s="18" t="s">
        <v>18148</v>
      </c>
      <c r="B6232" s="18" t="s">
        <v>37</v>
      </c>
      <c r="C6232" s="18" t="s">
        <v>394</v>
      </c>
      <c r="D6232" s="18">
        <v>2012</v>
      </c>
      <c r="E6232" s="18">
        <f>VLOOKUP(D6232,'cpi roi'!A:C,2,FALSE)</f>
        <v>229.6</v>
      </c>
      <c r="F6232" s="18" t="s">
        <v>18149</v>
      </c>
      <c r="G6232" s="18">
        <v>5.9</v>
      </c>
      <c r="H6232" s="19">
        <v>25000</v>
      </c>
      <c r="I6232" s="18" t="s">
        <v>18150</v>
      </c>
      <c r="J6232" s="18" t="s">
        <v>18151</v>
      </c>
      <c r="K6232" s="18" t="s">
        <v>6932</v>
      </c>
      <c r="L6232" s="18" t="s">
        <v>34</v>
      </c>
      <c r="M6232" s="20">
        <v>40000000</v>
      </c>
      <c r="N6232" s="20">
        <v>74939189</v>
      </c>
      <c r="O6232" s="21">
        <f t="shared" si="291"/>
        <v>99451092.719076648</v>
      </c>
      <c r="P6232" s="22">
        <f t="shared" si="292"/>
        <v>187.3479725</v>
      </c>
      <c r="Q6232" s="20">
        <f t="shared" si="293"/>
        <v>32639019.599303138</v>
      </c>
      <c r="R6232" s="18" t="s">
        <v>18152</v>
      </c>
      <c r="S6232" s="18">
        <v>89</v>
      </c>
    </row>
    <row r="6233" spans="1:19" x14ac:dyDescent="0.25">
      <c r="A6233" s="18" t="s">
        <v>18153</v>
      </c>
      <c r="B6233" s="18" t="s">
        <v>20</v>
      </c>
      <c r="C6233" s="18" t="s">
        <v>21</v>
      </c>
      <c r="D6233" s="18">
        <v>2012</v>
      </c>
      <c r="E6233" s="18">
        <f>VLOOKUP(D6233,'cpi roi'!A:C,2,FALSE)</f>
        <v>229.6</v>
      </c>
      <c r="F6233" s="18" t="s">
        <v>18154</v>
      </c>
      <c r="G6233" s="18">
        <v>6.9</v>
      </c>
      <c r="H6233" s="19">
        <v>14000</v>
      </c>
      <c r="I6233" s="18" t="s">
        <v>4846</v>
      </c>
      <c r="J6233" s="18" t="s">
        <v>13938</v>
      </c>
      <c r="K6233" s="18" t="s">
        <v>18155</v>
      </c>
      <c r="L6233" s="18" t="s">
        <v>34</v>
      </c>
      <c r="M6233" s="20">
        <v>0</v>
      </c>
      <c r="N6233" s="20">
        <v>2176576</v>
      </c>
      <c r="O6233" s="21">
        <f t="shared" si="291"/>
        <v>2888513.5331010451</v>
      </c>
      <c r="P6233" s="22">
        <f t="shared" si="292"/>
        <v>0</v>
      </c>
      <c r="Q6233" s="20">
        <f t="shared" si="293"/>
        <v>947986.06271777011</v>
      </c>
      <c r="R6233" s="18" t="s">
        <v>18156</v>
      </c>
      <c r="S6233" s="18">
        <v>130</v>
      </c>
    </row>
    <row r="6234" spans="1:19" x14ac:dyDescent="0.25">
      <c r="A6234" s="18" t="s">
        <v>7500</v>
      </c>
      <c r="B6234" s="18" t="s">
        <v>2004</v>
      </c>
      <c r="C6234" s="18" t="s">
        <v>45</v>
      </c>
      <c r="D6234" s="18">
        <v>2012</v>
      </c>
      <c r="E6234" s="18">
        <f>VLOOKUP(D6234,'cpi roi'!A:C,2,FALSE)</f>
        <v>229.6</v>
      </c>
      <c r="F6234" s="18" t="s">
        <v>18157</v>
      </c>
      <c r="G6234" s="18">
        <v>7.1</v>
      </c>
      <c r="H6234" s="19">
        <v>16000</v>
      </c>
      <c r="I6234" s="18" t="s">
        <v>6861</v>
      </c>
      <c r="J6234" s="18" t="s">
        <v>5257</v>
      </c>
      <c r="K6234" s="18" t="s">
        <v>18158</v>
      </c>
      <c r="L6234" s="18" t="s">
        <v>34</v>
      </c>
      <c r="M6234" s="20">
        <v>0</v>
      </c>
      <c r="N6234" s="20">
        <v>5341221</v>
      </c>
      <c r="O6234" s="21">
        <f t="shared" si="291"/>
        <v>7088284.1406794423</v>
      </c>
      <c r="P6234" s="22">
        <f t="shared" si="292"/>
        <v>0</v>
      </c>
      <c r="Q6234" s="20">
        <f t="shared" si="293"/>
        <v>2326315.7665505228</v>
      </c>
      <c r="R6234" s="18" t="s">
        <v>18159</v>
      </c>
      <c r="S6234" s="18">
        <v>109</v>
      </c>
    </row>
    <row r="6235" spans="1:19" x14ac:dyDescent="0.25">
      <c r="A6235" s="18" t="s">
        <v>18160</v>
      </c>
      <c r="B6235" s="18" t="s">
        <v>2004</v>
      </c>
      <c r="C6235" s="18" t="s">
        <v>21</v>
      </c>
      <c r="D6235" s="18">
        <v>2012</v>
      </c>
      <c r="E6235" s="18">
        <f>VLOOKUP(D6235,'cpi roi'!A:C,2,FALSE)</f>
        <v>229.6</v>
      </c>
      <c r="F6235" s="18" t="s">
        <v>18161</v>
      </c>
      <c r="G6235" s="18">
        <v>6.3</v>
      </c>
      <c r="H6235" s="19">
        <v>11000</v>
      </c>
      <c r="I6235" s="18" t="s">
        <v>6986</v>
      </c>
      <c r="J6235" s="18" t="s">
        <v>6986</v>
      </c>
      <c r="K6235" s="18" t="s">
        <v>17190</v>
      </c>
      <c r="L6235" s="18" t="s">
        <v>26</v>
      </c>
      <c r="M6235" s="20">
        <v>0</v>
      </c>
      <c r="N6235" s="20">
        <v>1674776</v>
      </c>
      <c r="O6235" s="21">
        <f t="shared" si="291"/>
        <v>2222579.4738675957</v>
      </c>
      <c r="P6235" s="22">
        <f t="shared" si="292"/>
        <v>0</v>
      </c>
      <c r="Q6235" s="20">
        <f t="shared" si="293"/>
        <v>729432.05574912892</v>
      </c>
      <c r="R6235" s="18" t="s">
        <v>6988</v>
      </c>
      <c r="S6235" s="18">
        <v>90</v>
      </c>
    </row>
    <row r="6236" spans="1:19" x14ac:dyDescent="0.25">
      <c r="A6236" s="18" t="s">
        <v>18162</v>
      </c>
      <c r="B6236" s="18" t="s">
        <v>20</v>
      </c>
      <c r="C6236" s="18" t="s">
        <v>45</v>
      </c>
      <c r="D6236" s="18">
        <v>2012</v>
      </c>
      <c r="E6236" s="18">
        <f>VLOOKUP(D6236,'cpi roi'!A:C,2,FALSE)</f>
        <v>229.6</v>
      </c>
      <c r="F6236" s="18" t="s">
        <v>18163</v>
      </c>
      <c r="G6236" s="18">
        <v>6</v>
      </c>
      <c r="H6236" s="19">
        <v>16000</v>
      </c>
      <c r="I6236" s="18" t="s">
        <v>18164</v>
      </c>
      <c r="J6236" s="18" t="s">
        <v>18165</v>
      </c>
      <c r="K6236" s="18" t="s">
        <v>18166</v>
      </c>
      <c r="L6236" s="18" t="s">
        <v>34</v>
      </c>
      <c r="M6236" s="20">
        <v>850000</v>
      </c>
      <c r="N6236" s="20">
        <v>1386088</v>
      </c>
      <c r="O6236" s="21">
        <f t="shared" si="291"/>
        <v>1839464.3449477351</v>
      </c>
      <c r="P6236" s="22">
        <f t="shared" si="292"/>
        <v>163.06917647058822</v>
      </c>
      <c r="Q6236" s="20">
        <f t="shared" si="293"/>
        <v>603696.86411149835</v>
      </c>
      <c r="R6236" s="18" t="s">
        <v>18167</v>
      </c>
      <c r="S6236" s="18">
        <v>85</v>
      </c>
    </row>
    <row r="6237" spans="1:19" x14ac:dyDescent="0.25">
      <c r="A6237" s="18" t="s">
        <v>18168</v>
      </c>
      <c r="B6237" s="18" t="s">
        <v>37</v>
      </c>
      <c r="C6237" s="18" t="s">
        <v>67</v>
      </c>
      <c r="D6237" s="18">
        <v>2012</v>
      </c>
      <c r="E6237" s="18">
        <f>VLOOKUP(D6237,'cpi roi'!A:C,2,FALSE)</f>
        <v>229.6</v>
      </c>
      <c r="F6237" s="18" t="s">
        <v>17796</v>
      </c>
      <c r="G6237" s="18">
        <v>6.5</v>
      </c>
      <c r="H6237" s="19">
        <v>19000</v>
      </c>
      <c r="I6237" s="18" t="s">
        <v>4878</v>
      </c>
      <c r="J6237" s="18" t="s">
        <v>18169</v>
      </c>
      <c r="K6237" s="18" t="s">
        <v>2136</v>
      </c>
      <c r="L6237" s="18" t="s">
        <v>34</v>
      </c>
      <c r="M6237" s="20">
        <v>40000000</v>
      </c>
      <c r="N6237" s="20">
        <v>24740061</v>
      </c>
      <c r="O6237" s="21">
        <f t="shared" si="291"/>
        <v>32832302.206881531</v>
      </c>
      <c r="P6237" s="22">
        <f t="shared" si="292"/>
        <v>61.8501525</v>
      </c>
      <c r="Q6237" s="20">
        <f t="shared" si="293"/>
        <v>10775287.891986063</v>
      </c>
      <c r="R6237" s="18" t="s">
        <v>65</v>
      </c>
      <c r="S6237" s="18">
        <v>107</v>
      </c>
    </row>
    <row r="6238" spans="1:19" x14ac:dyDescent="0.25">
      <c r="A6238" s="18" t="s">
        <v>18170</v>
      </c>
      <c r="B6238" s="18" t="s">
        <v>20</v>
      </c>
      <c r="C6238" s="18" t="s">
        <v>21</v>
      </c>
      <c r="D6238" s="18">
        <v>2012</v>
      </c>
      <c r="E6238" s="18">
        <f>VLOOKUP(D6238,'cpi roi'!A:C,2,FALSE)</f>
        <v>229.6</v>
      </c>
      <c r="F6238" s="18" t="s">
        <v>18171</v>
      </c>
      <c r="G6238" s="18">
        <v>7.4</v>
      </c>
      <c r="H6238" s="19">
        <v>27000</v>
      </c>
      <c r="I6238" s="18" t="s">
        <v>7796</v>
      </c>
      <c r="J6238" s="18" t="s">
        <v>18172</v>
      </c>
      <c r="K6238" s="18" t="s">
        <v>8770</v>
      </c>
      <c r="L6238" s="18" t="s">
        <v>34</v>
      </c>
      <c r="M6238" s="20">
        <v>6000000</v>
      </c>
      <c r="N6238" s="20">
        <v>2711379</v>
      </c>
      <c r="O6238" s="21">
        <f t="shared" si="291"/>
        <v>3598245.5631533097</v>
      </c>
      <c r="P6238" s="22">
        <f t="shared" si="292"/>
        <v>45.18965</v>
      </c>
      <c r="Q6238" s="20">
        <f t="shared" si="293"/>
        <v>1180914.1986062718</v>
      </c>
      <c r="R6238" s="18" t="s">
        <v>18173</v>
      </c>
      <c r="S6238" s="18">
        <v>99</v>
      </c>
    </row>
    <row r="6239" spans="1:19" x14ac:dyDescent="0.25">
      <c r="A6239" s="18" t="s">
        <v>18174</v>
      </c>
      <c r="B6239" s="18" t="s">
        <v>20</v>
      </c>
      <c r="C6239" s="18" t="s">
        <v>56</v>
      </c>
      <c r="D6239" s="18">
        <v>2012</v>
      </c>
      <c r="E6239" s="18">
        <f>VLOOKUP(D6239,'cpi roi'!A:C,2,FALSE)</f>
        <v>229.6</v>
      </c>
      <c r="F6239" s="18" t="s">
        <v>17201</v>
      </c>
      <c r="G6239" s="18">
        <v>4.2</v>
      </c>
      <c r="H6239" s="19">
        <v>35000</v>
      </c>
      <c r="I6239" s="18" t="s">
        <v>14777</v>
      </c>
      <c r="J6239" s="18" t="s">
        <v>14777</v>
      </c>
      <c r="K6239" s="18" t="s">
        <v>18175</v>
      </c>
      <c r="L6239" s="18" t="s">
        <v>34</v>
      </c>
      <c r="M6239" s="20">
        <v>1000000</v>
      </c>
      <c r="N6239" s="20">
        <v>101758490</v>
      </c>
      <c r="O6239" s="21">
        <f t="shared" si="291"/>
        <v>135042734.76916376</v>
      </c>
      <c r="P6239" s="22">
        <f t="shared" si="292"/>
        <v>10175.849</v>
      </c>
      <c r="Q6239" s="20">
        <f t="shared" si="293"/>
        <v>44319899.825783975</v>
      </c>
      <c r="R6239" s="18" t="s">
        <v>18176</v>
      </c>
      <c r="S6239" s="18">
        <v>83</v>
      </c>
    </row>
    <row r="6240" spans="1:19" x14ac:dyDescent="0.25">
      <c r="A6240" s="18" t="s">
        <v>4526</v>
      </c>
      <c r="B6240" s="18" t="s">
        <v>452</v>
      </c>
      <c r="C6240" s="18" t="s">
        <v>45</v>
      </c>
      <c r="D6240" s="18">
        <v>2012</v>
      </c>
      <c r="E6240" s="18">
        <f>VLOOKUP(D6240,'cpi roi'!A:C,2,FALSE)</f>
        <v>229.6</v>
      </c>
      <c r="F6240" s="18" t="s">
        <v>18177</v>
      </c>
      <c r="G6240" s="18">
        <v>6.3</v>
      </c>
      <c r="H6240" s="19">
        <v>14000</v>
      </c>
      <c r="I6240" s="18" t="s">
        <v>18178</v>
      </c>
      <c r="J6240" s="18" t="s">
        <v>15475</v>
      </c>
      <c r="K6240" s="18" t="s">
        <v>18179</v>
      </c>
      <c r="L6240" s="18" t="s">
        <v>26</v>
      </c>
      <c r="M6240" s="20">
        <v>7980000</v>
      </c>
      <c r="N6240" s="20">
        <v>2724695</v>
      </c>
      <c r="O6240" s="21">
        <f t="shared" si="291"/>
        <v>3615917.101480836</v>
      </c>
      <c r="P6240" s="22">
        <f t="shared" si="292"/>
        <v>34.144047619047619</v>
      </c>
      <c r="Q6240" s="20">
        <f t="shared" si="293"/>
        <v>1186713.8501742161</v>
      </c>
      <c r="R6240" s="18" t="s">
        <v>18180</v>
      </c>
      <c r="S6240" s="18">
        <v>146</v>
      </c>
    </row>
    <row r="6241" spans="1:19" x14ac:dyDescent="0.25">
      <c r="A6241" s="18" t="s">
        <v>18181</v>
      </c>
      <c r="B6241" s="18" t="s">
        <v>2004</v>
      </c>
      <c r="C6241" s="18" t="s">
        <v>29</v>
      </c>
      <c r="D6241" s="18">
        <v>2012</v>
      </c>
      <c r="E6241" s="18">
        <f>VLOOKUP(D6241,'cpi roi'!A:C,2,FALSE)</f>
        <v>229.6</v>
      </c>
      <c r="F6241" s="18" t="s">
        <v>17674</v>
      </c>
      <c r="G6241" s="18">
        <v>5.4</v>
      </c>
      <c r="H6241" s="19">
        <v>14000</v>
      </c>
      <c r="I6241" s="18" t="s">
        <v>18182</v>
      </c>
      <c r="J6241" s="18" t="s">
        <v>18183</v>
      </c>
      <c r="K6241" s="18" t="s">
        <v>18184</v>
      </c>
      <c r="L6241" s="18" t="s">
        <v>34</v>
      </c>
      <c r="M6241" s="20">
        <v>14000000</v>
      </c>
      <c r="N6241" s="20">
        <v>11417362</v>
      </c>
      <c r="O6241" s="21">
        <f t="shared" si="291"/>
        <v>15151873.69947735</v>
      </c>
      <c r="P6241" s="22">
        <f t="shared" si="292"/>
        <v>81.552585714285726</v>
      </c>
      <c r="Q6241" s="20">
        <f t="shared" si="293"/>
        <v>4972718.6411149828</v>
      </c>
      <c r="R6241" s="18" t="s">
        <v>48</v>
      </c>
      <c r="S6241" s="18">
        <v>86</v>
      </c>
    </row>
    <row r="6242" spans="1:19" x14ac:dyDescent="0.25">
      <c r="A6242" s="18" t="s">
        <v>18185</v>
      </c>
      <c r="B6242" s="18" t="s">
        <v>20</v>
      </c>
      <c r="C6242" s="18" t="s">
        <v>21</v>
      </c>
      <c r="D6242" s="18">
        <v>2012</v>
      </c>
      <c r="E6242" s="18">
        <f>VLOOKUP(D6242,'cpi roi'!A:C,2,FALSE)</f>
        <v>229.6</v>
      </c>
      <c r="F6242" s="18" t="s">
        <v>18186</v>
      </c>
      <c r="G6242" s="18">
        <v>6.2</v>
      </c>
      <c r="H6242" s="19">
        <v>8200</v>
      </c>
      <c r="I6242" s="18" t="s">
        <v>8950</v>
      </c>
      <c r="J6242" s="18" t="s">
        <v>8950</v>
      </c>
      <c r="K6242" s="18" t="s">
        <v>18187</v>
      </c>
      <c r="L6242" s="18" t="s">
        <v>457</v>
      </c>
      <c r="M6242" s="20">
        <v>0</v>
      </c>
      <c r="N6242" s="20">
        <v>6366835</v>
      </c>
      <c r="O6242" s="21">
        <f t="shared" si="291"/>
        <v>8449366.831445992</v>
      </c>
      <c r="P6242" s="22">
        <f t="shared" si="292"/>
        <v>0</v>
      </c>
      <c r="Q6242" s="20">
        <f t="shared" si="293"/>
        <v>2773011.7595818816</v>
      </c>
      <c r="R6242" s="18" t="s">
        <v>18188</v>
      </c>
      <c r="S6242" s="18">
        <v>100</v>
      </c>
    </row>
    <row r="6243" spans="1:19" x14ac:dyDescent="0.25">
      <c r="A6243" s="18" t="s">
        <v>18189</v>
      </c>
      <c r="B6243" s="18" t="s">
        <v>37</v>
      </c>
      <c r="C6243" s="18" t="s">
        <v>45</v>
      </c>
      <c r="D6243" s="18">
        <v>2012</v>
      </c>
      <c r="E6243" s="18">
        <f>VLOOKUP(D6243,'cpi roi'!A:C,2,FALSE)</f>
        <v>229.6</v>
      </c>
      <c r="F6243" s="18" t="s">
        <v>17767</v>
      </c>
      <c r="G6243" s="18">
        <v>7</v>
      </c>
      <c r="H6243" s="19">
        <v>18000</v>
      </c>
      <c r="I6243" s="18" t="s">
        <v>2073</v>
      </c>
      <c r="J6243" s="18" t="s">
        <v>391</v>
      </c>
      <c r="K6243" s="18" t="s">
        <v>5224</v>
      </c>
      <c r="L6243" s="18" t="s">
        <v>34</v>
      </c>
      <c r="M6243" s="20">
        <v>0</v>
      </c>
      <c r="N6243" s="20">
        <v>123821</v>
      </c>
      <c r="O6243" s="21">
        <f t="shared" si="291"/>
        <v>164321.68423344946</v>
      </c>
      <c r="P6243" s="22">
        <f t="shared" si="292"/>
        <v>0</v>
      </c>
      <c r="Q6243" s="20">
        <f t="shared" si="293"/>
        <v>53929.006968641123</v>
      </c>
      <c r="R6243" s="18" t="s">
        <v>16386</v>
      </c>
      <c r="S6243" s="18">
        <v>109</v>
      </c>
    </row>
    <row r="6244" spans="1:19" x14ac:dyDescent="0.25">
      <c r="A6244" s="18" t="s">
        <v>18190</v>
      </c>
      <c r="B6244" s="18" t="s">
        <v>2004</v>
      </c>
      <c r="C6244" s="18" t="s">
        <v>45</v>
      </c>
      <c r="D6244" s="18">
        <v>2012</v>
      </c>
      <c r="E6244" s="18">
        <f>VLOOKUP(D6244,'cpi roi'!A:C,2,FALSE)</f>
        <v>229.6</v>
      </c>
      <c r="F6244" s="18" t="s">
        <v>18191</v>
      </c>
      <c r="G6244" s="18">
        <v>7.1</v>
      </c>
      <c r="H6244" s="19">
        <v>63000</v>
      </c>
      <c r="I6244" s="18" t="s">
        <v>18192</v>
      </c>
      <c r="J6244" s="18" t="s">
        <v>18193</v>
      </c>
      <c r="K6244" s="18" t="s">
        <v>18194</v>
      </c>
      <c r="L6244" s="18" t="s">
        <v>34</v>
      </c>
      <c r="M6244" s="20">
        <v>2500000</v>
      </c>
      <c r="N6244" s="20">
        <v>4806423</v>
      </c>
      <c r="O6244" s="21">
        <f t="shared" si="291"/>
        <v>6378558.7460801387</v>
      </c>
      <c r="P6244" s="22">
        <f t="shared" si="292"/>
        <v>192.25692000000001</v>
      </c>
      <c r="Q6244" s="20">
        <f t="shared" si="293"/>
        <v>2093389.8083623694</v>
      </c>
      <c r="R6244" s="18" t="s">
        <v>18195</v>
      </c>
      <c r="S6244" s="18">
        <v>89</v>
      </c>
    </row>
    <row r="6245" spans="1:19" x14ac:dyDescent="0.25">
      <c r="A6245" s="18" t="s">
        <v>18196</v>
      </c>
      <c r="B6245" s="18" t="s">
        <v>20</v>
      </c>
      <c r="C6245" s="18" t="s">
        <v>67</v>
      </c>
      <c r="D6245" s="18">
        <v>2013</v>
      </c>
      <c r="E6245" s="18">
        <f>VLOOKUP(D6245,'cpi roi'!A:C,2,FALSE)</f>
        <v>233</v>
      </c>
      <c r="F6245" s="18" t="s">
        <v>18197</v>
      </c>
      <c r="G6245" s="18">
        <v>8.1999999999999993</v>
      </c>
      <c r="H6245" s="19">
        <v>1200000</v>
      </c>
      <c r="I6245" s="18" t="s">
        <v>69</v>
      </c>
      <c r="J6245" s="18" t="s">
        <v>14304</v>
      </c>
      <c r="K6245" s="18" t="s">
        <v>8513</v>
      </c>
      <c r="L6245" s="18" t="s">
        <v>34</v>
      </c>
      <c r="M6245" s="20">
        <v>100000000</v>
      </c>
      <c r="N6245" s="20">
        <v>392000694</v>
      </c>
      <c r="O6245" s="21">
        <f t="shared" si="291"/>
        <v>512629233.74163085</v>
      </c>
      <c r="P6245" s="22">
        <f t="shared" si="292"/>
        <v>392.00069400000001</v>
      </c>
      <c r="Q6245" s="20">
        <f t="shared" si="293"/>
        <v>168240641.20171672</v>
      </c>
      <c r="R6245" s="18" t="s">
        <v>18198</v>
      </c>
      <c r="S6245" s="18">
        <v>180</v>
      </c>
    </row>
    <row r="6246" spans="1:19" x14ac:dyDescent="0.25">
      <c r="A6246" s="18" t="s">
        <v>18199</v>
      </c>
      <c r="B6246" s="18" t="s">
        <v>2004</v>
      </c>
      <c r="C6246" s="18" t="s">
        <v>38</v>
      </c>
      <c r="D6246" s="18">
        <v>2013</v>
      </c>
      <c r="E6246" s="18">
        <f>VLOOKUP(D6246,'cpi roi'!A:C,2,FALSE)</f>
        <v>233</v>
      </c>
      <c r="F6246" s="18" t="s">
        <v>18171</v>
      </c>
      <c r="G6246" s="18">
        <v>7.1</v>
      </c>
      <c r="H6246" s="19">
        <v>779000</v>
      </c>
      <c r="I6246" s="18" t="s">
        <v>3886</v>
      </c>
      <c r="J6246" s="18" t="s">
        <v>18200</v>
      </c>
      <c r="K6246" s="18" t="s">
        <v>4915</v>
      </c>
      <c r="L6246" s="18" t="s">
        <v>34</v>
      </c>
      <c r="M6246" s="20">
        <v>200000000</v>
      </c>
      <c r="N6246" s="20">
        <v>1214811252</v>
      </c>
      <c r="O6246" s="21">
        <f t="shared" si="291"/>
        <v>1588639435.5553646</v>
      </c>
      <c r="P6246" s="22">
        <f t="shared" si="292"/>
        <v>607.40562599999998</v>
      </c>
      <c r="Q6246" s="20">
        <f t="shared" si="293"/>
        <v>521378219.74248928</v>
      </c>
      <c r="R6246" s="18" t="s">
        <v>17635</v>
      </c>
      <c r="S6246" s="18">
        <v>130</v>
      </c>
    </row>
    <row r="6247" spans="1:19" x14ac:dyDescent="0.25">
      <c r="A6247" s="18" t="s">
        <v>18201</v>
      </c>
      <c r="B6247" s="18" t="s">
        <v>20</v>
      </c>
      <c r="C6247" s="18" t="s">
        <v>56</v>
      </c>
      <c r="D6247" s="18">
        <v>2013</v>
      </c>
      <c r="E6247" s="18">
        <f>VLOOKUP(D6247,'cpi roi'!A:C,2,FALSE)</f>
        <v>233</v>
      </c>
      <c r="F6247" s="18" t="s">
        <v>18202</v>
      </c>
      <c r="G6247" s="18">
        <v>7.5</v>
      </c>
      <c r="H6247" s="19">
        <v>464000</v>
      </c>
      <c r="I6247" s="18" t="s">
        <v>13492</v>
      </c>
      <c r="J6247" s="18" t="s">
        <v>18203</v>
      </c>
      <c r="K6247" s="18" t="s">
        <v>14080</v>
      </c>
      <c r="L6247" s="18" t="s">
        <v>34</v>
      </c>
      <c r="M6247" s="20">
        <v>20000000</v>
      </c>
      <c r="N6247" s="20">
        <v>320290989</v>
      </c>
      <c r="O6247" s="21">
        <f t="shared" si="291"/>
        <v>418852636.6879828</v>
      </c>
      <c r="P6247" s="22">
        <f t="shared" si="292"/>
        <v>1601.454945</v>
      </c>
      <c r="Q6247" s="20">
        <f t="shared" si="293"/>
        <v>137463943.77682403</v>
      </c>
      <c r="R6247" s="18" t="s">
        <v>2031</v>
      </c>
      <c r="S6247" s="18">
        <v>112</v>
      </c>
    </row>
    <row r="6248" spans="1:19" x14ac:dyDescent="0.25">
      <c r="A6248" s="18" t="s">
        <v>18204</v>
      </c>
      <c r="B6248" s="18" t="s">
        <v>20</v>
      </c>
      <c r="C6248" s="18" t="s">
        <v>108</v>
      </c>
      <c r="D6248" s="18">
        <v>2013</v>
      </c>
      <c r="E6248" s="18">
        <f>VLOOKUP(D6248,'cpi roi'!A:C,2,FALSE)</f>
        <v>233</v>
      </c>
      <c r="F6248" s="18" t="s">
        <v>18205</v>
      </c>
      <c r="G6248" s="18">
        <v>8.1</v>
      </c>
      <c r="H6248" s="19">
        <v>625000</v>
      </c>
      <c r="I6248" s="18" t="s">
        <v>11709</v>
      </c>
      <c r="J6248" s="18" t="s">
        <v>17959</v>
      </c>
      <c r="K6248" s="18" t="s">
        <v>13486</v>
      </c>
      <c r="L6248" s="18" t="s">
        <v>34</v>
      </c>
      <c r="M6248" s="20">
        <v>46000000</v>
      </c>
      <c r="N6248" s="20">
        <v>122126687</v>
      </c>
      <c r="O6248" s="21">
        <f t="shared" si="291"/>
        <v>159708161.06824034</v>
      </c>
      <c r="P6248" s="22">
        <f t="shared" si="292"/>
        <v>265.49279782608693</v>
      </c>
      <c r="Q6248" s="20">
        <f t="shared" si="293"/>
        <v>52414887.124463521</v>
      </c>
      <c r="R6248" s="18" t="s">
        <v>11131</v>
      </c>
      <c r="S6248" s="18">
        <v>153</v>
      </c>
    </row>
    <row r="6249" spans="1:19" x14ac:dyDescent="0.25">
      <c r="A6249" s="18" t="s">
        <v>18206</v>
      </c>
      <c r="B6249" s="18" t="s">
        <v>2004</v>
      </c>
      <c r="C6249" s="18" t="s">
        <v>38</v>
      </c>
      <c r="D6249" s="18">
        <v>2013</v>
      </c>
      <c r="E6249" s="18">
        <f>VLOOKUP(D6249,'cpi roi'!A:C,2,FALSE)</f>
        <v>233</v>
      </c>
      <c r="F6249" s="18" t="s">
        <v>18083</v>
      </c>
      <c r="G6249" s="18">
        <v>6.8</v>
      </c>
      <c r="H6249" s="19">
        <v>618000</v>
      </c>
      <c r="I6249" s="18" t="s">
        <v>18207</v>
      </c>
      <c r="J6249" s="18" t="s">
        <v>18208</v>
      </c>
      <c r="K6249" s="18" t="s">
        <v>17121</v>
      </c>
      <c r="L6249" s="18" t="s">
        <v>34</v>
      </c>
      <c r="M6249" s="20">
        <v>170000000</v>
      </c>
      <c r="N6249" s="20">
        <v>644783140</v>
      </c>
      <c r="O6249" s="21">
        <f t="shared" si="291"/>
        <v>843199239.304721</v>
      </c>
      <c r="P6249" s="22">
        <f t="shared" si="292"/>
        <v>379.2842</v>
      </c>
      <c r="Q6249" s="20">
        <f t="shared" si="293"/>
        <v>276730961.37339056</v>
      </c>
      <c r="R6249" s="18" t="s">
        <v>17635</v>
      </c>
      <c r="S6249" s="18">
        <v>112</v>
      </c>
    </row>
    <row r="6250" spans="1:19" x14ac:dyDescent="0.25">
      <c r="A6250" s="18" t="s">
        <v>18209</v>
      </c>
      <c r="B6250" s="18" t="s">
        <v>20</v>
      </c>
      <c r="C6250" s="18" t="s">
        <v>56</v>
      </c>
      <c r="D6250" s="18">
        <v>2013</v>
      </c>
      <c r="E6250" s="18">
        <f>VLOOKUP(D6250,'cpi roi'!A:C,2,FALSE)</f>
        <v>233</v>
      </c>
      <c r="F6250" s="18" t="s">
        <v>17611</v>
      </c>
      <c r="G6250" s="18">
        <v>5.7</v>
      </c>
      <c r="H6250" s="19">
        <v>209000</v>
      </c>
      <c r="I6250" s="18" t="s">
        <v>9129</v>
      </c>
      <c r="J6250" s="18" t="s">
        <v>9129</v>
      </c>
      <c r="K6250" s="18" t="s">
        <v>2647</v>
      </c>
      <c r="L6250" s="18" t="s">
        <v>34</v>
      </c>
      <c r="M6250" s="20">
        <v>3000000</v>
      </c>
      <c r="N6250" s="20">
        <v>89328627</v>
      </c>
      <c r="O6250" s="21">
        <f t="shared" si="291"/>
        <v>116817307.49742489</v>
      </c>
      <c r="P6250" s="22">
        <f t="shared" si="292"/>
        <v>2977.6209000000003</v>
      </c>
      <c r="Q6250" s="20">
        <f t="shared" si="293"/>
        <v>38338466.523605146</v>
      </c>
      <c r="R6250" s="18" t="s">
        <v>65</v>
      </c>
      <c r="S6250" s="18">
        <v>85</v>
      </c>
    </row>
    <row r="6251" spans="1:19" x14ac:dyDescent="0.25">
      <c r="A6251" s="18" t="s">
        <v>18210</v>
      </c>
      <c r="B6251" s="18" t="s">
        <v>2004</v>
      </c>
      <c r="C6251" s="18" t="s">
        <v>45</v>
      </c>
      <c r="D6251" s="18">
        <v>2013</v>
      </c>
      <c r="E6251" s="18">
        <f>VLOOKUP(D6251,'cpi roi'!A:C,2,FALSE)</f>
        <v>233</v>
      </c>
      <c r="F6251" s="18" t="s">
        <v>18211</v>
      </c>
      <c r="G6251" s="18">
        <v>5.4</v>
      </c>
      <c r="H6251" s="19">
        <v>144000</v>
      </c>
      <c r="I6251" s="18" t="s">
        <v>5778</v>
      </c>
      <c r="J6251" s="18" t="s">
        <v>9216</v>
      </c>
      <c r="K6251" s="18" t="s">
        <v>8517</v>
      </c>
      <c r="L6251" s="18" t="s">
        <v>34</v>
      </c>
      <c r="M6251" s="20">
        <v>80000000</v>
      </c>
      <c r="N6251" s="20">
        <v>246984278</v>
      </c>
      <c r="O6251" s="21">
        <f t="shared" si="291"/>
        <v>322987594.44892704</v>
      </c>
      <c r="P6251" s="22">
        <f t="shared" si="292"/>
        <v>308.73034749999999</v>
      </c>
      <c r="Q6251" s="20">
        <f t="shared" si="293"/>
        <v>106001836.05150214</v>
      </c>
      <c r="R6251" s="18" t="s">
        <v>35</v>
      </c>
      <c r="S6251" s="18">
        <v>101</v>
      </c>
    </row>
    <row r="6252" spans="1:19" x14ac:dyDescent="0.25">
      <c r="A6252" s="18" t="s">
        <v>18212</v>
      </c>
      <c r="B6252" s="18" t="s">
        <v>2004</v>
      </c>
      <c r="C6252" s="18" t="s">
        <v>38</v>
      </c>
      <c r="D6252" s="18">
        <v>2013</v>
      </c>
      <c r="E6252" s="18">
        <f>VLOOKUP(D6252,'cpi roi'!A:C,2,FALSE)</f>
        <v>233</v>
      </c>
      <c r="F6252" s="18" t="s">
        <v>18213</v>
      </c>
      <c r="G6252" s="18">
        <v>7</v>
      </c>
      <c r="H6252" s="19">
        <v>377000</v>
      </c>
      <c r="I6252" s="18" t="s">
        <v>12604</v>
      </c>
      <c r="J6252" s="18" t="s">
        <v>14505</v>
      </c>
      <c r="K6252" s="18" t="s">
        <v>11821</v>
      </c>
      <c r="L6252" s="18" t="s">
        <v>34</v>
      </c>
      <c r="M6252" s="20">
        <v>160000000</v>
      </c>
      <c r="N6252" s="20">
        <v>788680968</v>
      </c>
      <c r="O6252" s="21">
        <f t="shared" si="291"/>
        <v>1031378072.7450644</v>
      </c>
      <c r="P6252" s="22">
        <f t="shared" si="292"/>
        <v>492.92560500000002</v>
      </c>
      <c r="Q6252" s="20">
        <f t="shared" si="293"/>
        <v>338489685.83690989</v>
      </c>
      <c r="R6252" s="18" t="s">
        <v>65</v>
      </c>
      <c r="S6252" s="18">
        <v>130</v>
      </c>
    </row>
    <row r="6253" spans="1:19" x14ac:dyDescent="0.25">
      <c r="A6253" s="18" t="s">
        <v>18214</v>
      </c>
      <c r="B6253" s="18" t="s">
        <v>2004</v>
      </c>
      <c r="C6253" s="18" t="s">
        <v>21</v>
      </c>
      <c r="D6253" s="18">
        <v>2013</v>
      </c>
      <c r="E6253" s="18">
        <f>VLOOKUP(D6253,'cpi roi'!A:C,2,FALSE)</f>
        <v>233</v>
      </c>
      <c r="F6253" s="18" t="s">
        <v>18215</v>
      </c>
      <c r="G6253" s="18">
        <v>7.7</v>
      </c>
      <c r="H6253" s="19">
        <v>784000</v>
      </c>
      <c r="I6253" s="18" t="s">
        <v>6238</v>
      </c>
      <c r="J6253" s="18" t="s">
        <v>6238</v>
      </c>
      <c r="K6253" s="18" t="s">
        <v>8593</v>
      </c>
      <c r="L6253" s="18" t="s">
        <v>26</v>
      </c>
      <c r="M6253" s="20">
        <v>100000000</v>
      </c>
      <c r="N6253" s="20">
        <v>723192705</v>
      </c>
      <c r="O6253" s="21">
        <f t="shared" si="291"/>
        <v>945737412.93347633</v>
      </c>
      <c r="P6253" s="22">
        <f t="shared" si="292"/>
        <v>723.19270500000005</v>
      </c>
      <c r="Q6253" s="20">
        <f t="shared" si="293"/>
        <v>310383135.19313306</v>
      </c>
      <c r="R6253" s="18" t="s">
        <v>27</v>
      </c>
      <c r="S6253" s="18">
        <v>91</v>
      </c>
    </row>
    <row r="6254" spans="1:19" x14ac:dyDescent="0.25">
      <c r="A6254" s="18" t="s">
        <v>18216</v>
      </c>
      <c r="B6254" s="18" t="s">
        <v>20</v>
      </c>
      <c r="C6254" s="18" t="s">
        <v>45</v>
      </c>
      <c r="D6254" s="18">
        <v>2013</v>
      </c>
      <c r="E6254" s="18">
        <f>VLOOKUP(D6254,'cpi roi'!A:C,2,FALSE)</f>
        <v>233</v>
      </c>
      <c r="F6254" s="18" t="s">
        <v>18083</v>
      </c>
      <c r="G6254" s="18">
        <v>7.8</v>
      </c>
      <c r="H6254" s="19">
        <v>317000</v>
      </c>
      <c r="I6254" s="18" t="s">
        <v>5450</v>
      </c>
      <c r="J6254" s="18" t="s">
        <v>5450</v>
      </c>
      <c r="K6254" s="18" t="s">
        <v>18217</v>
      </c>
      <c r="L6254" s="18" t="s">
        <v>26</v>
      </c>
      <c r="M6254" s="20">
        <v>12000000</v>
      </c>
      <c r="N6254" s="20">
        <v>87100449</v>
      </c>
      <c r="O6254" s="21">
        <f t="shared" si="291"/>
        <v>113903462.7051502</v>
      </c>
      <c r="P6254" s="22">
        <f t="shared" si="292"/>
        <v>725.83707500000003</v>
      </c>
      <c r="Q6254" s="20">
        <f t="shared" si="293"/>
        <v>37382166.952789702</v>
      </c>
      <c r="R6254" s="18" t="s">
        <v>18218</v>
      </c>
      <c r="S6254" s="18">
        <v>123</v>
      </c>
    </row>
    <row r="6255" spans="1:19" x14ac:dyDescent="0.25">
      <c r="A6255" s="18" t="s">
        <v>18219</v>
      </c>
      <c r="B6255" s="18" t="s">
        <v>2004</v>
      </c>
      <c r="C6255" s="18" t="s">
        <v>29</v>
      </c>
      <c r="D6255" s="18">
        <v>2013</v>
      </c>
      <c r="E6255" s="18">
        <f>VLOOKUP(D6255,'cpi roi'!A:C,2,FALSE)</f>
        <v>233</v>
      </c>
      <c r="F6255" s="18" t="s">
        <v>18220</v>
      </c>
      <c r="G6255" s="18">
        <v>7.8</v>
      </c>
      <c r="H6255" s="19">
        <v>615000</v>
      </c>
      <c r="I6255" s="18" t="s">
        <v>6886</v>
      </c>
      <c r="J6255" s="18" t="s">
        <v>7969</v>
      </c>
      <c r="K6255" s="18" t="s">
        <v>8785</v>
      </c>
      <c r="L6255" s="18" t="s">
        <v>1882</v>
      </c>
      <c r="M6255" s="20">
        <v>225000000</v>
      </c>
      <c r="N6255" s="20">
        <v>959007513</v>
      </c>
      <c r="O6255" s="21">
        <f t="shared" si="291"/>
        <v>1254118408.6313305</v>
      </c>
      <c r="P6255" s="22">
        <f t="shared" si="292"/>
        <v>426.2255613333333</v>
      </c>
      <c r="Q6255" s="20">
        <f t="shared" si="293"/>
        <v>411591207.29613733</v>
      </c>
      <c r="R6255" s="18" t="s">
        <v>122</v>
      </c>
      <c r="S6255" s="18">
        <v>161</v>
      </c>
    </row>
    <row r="6256" spans="1:19" x14ac:dyDescent="0.25">
      <c r="A6256" s="18" t="s">
        <v>18221</v>
      </c>
      <c r="B6256" s="18" t="s">
        <v>2004</v>
      </c>
      <c r="C6256" s="18" t="s">
        <v>38</v>
      </c>
      <c r="D6256" s="18">
        <v>2013</v>
      </c>
      <c r="E6256" s="18">
        <f>VLOOKUP(D6256,'cpi roi'!A:C,2,FALSE)</f>
        <v>233</v>
      </c>
      <c r="F6256" s="18" t="s">
        <v>18222</v>
      </c>
      <c r="G6256" s="18">
        <v>7</v>
      </c>
      <c r="H6256" s="19">
        <v>721000</v>
      </c>
      <c r="I6256" s="18" t="s">
        <v>13555</v>
      </c>
      <c r="J6256" s="18" t="s">
        <v>5862</v>
      </c>
      <c r="K6256" s="18" t="s">
        <v>17172</v>
      </c>
      <c r="L6256" s="18" t="s">
        <v>34</v>
      </c>
      <c r="M6256" s="20">
        <v>225000000</v>
      </c>
      <c r="N6256" s="20">
        <v>668045518</v>
      </c>
      <c r="O6256" s="21">
        <f t="shared" si="291"/>
        <v>873620040.06266093</v>
      </c>
      <c r="P6256" s="22">
        <f t="shared" si="292"/>
        <v>296.90911911111112</v>
      </c>
      <c r="Q6256" s="20">
        <f t="shared" si="293"/>
        <v>286714814.59227467</v>
      </c>
      <c r="R6256" s="18" t="s">
        <v>27</v>
      </c>
      <c r="S6256" s="18">
        <v>143</v>
      </c>
    </row>
    <row r="6257" spans="1:19" x14ac:dyDescent="0.25">
      <c r="A6257" s="18" t="s">
        <v>18223</v>
      </c>
      <c r="B6257" s="18" t="s">
        <v>20</v>
      </c>
      <c r="C6257" s="18" t="s">
        <v>21</v>
      </c>
      <c r="D6257" s="18">
        <v>2013</v>
      </c>
      <c r="E6257" s="18">
        <f>VLOOKUP(D6257,'cpi roi'!A:C,2,FALSE)</f>
        <v>233</v>
      </c>
      <c r="F6257" s="18" t="s">
        <v>18224</v>
      </c>
      <c r="G6257" s="18">
        <v>6.3</v>
      </c>
      <c r="H6257" s="19">
        <v>134000</v>
      </c>
      <c r="I6257" s="18" t="s">
        <v>11314</v>
      </c>
      <c r="J6257" s="18" t="s">
        <v>18225</v>
      </c>
      <c r="K6257" s="18" t="s">
        <v>9278</v>
      </c>
      <c r="L6257" s="18" t="s">
        <v>26</v>
      </c>
      <c r="M6257" s="20">
        <v>13300000</v>
      </c>
      <c r="N6257" s="20">
        <v>5866389</v>
      </c>
      <c r="O6257" s="21">
        <f t="shared" si="291"/>
        <v>7671625.4433476394</v>
      </c>
      <c r="P6257" s="22">
        <f t="shared" si="292"/>
        <v>44.108187969924813</v>
      </c>
      <c r="Q6257" s="20">
        <f t="shared" si="293"/>
        <v>2517763.5193133047</v>
      </c>
      <c r="R6257" s="18" t="s">
        <v>15778</v>
      </c>
      <c r="S6257" s="18">
        <v>108</v>
      </c>
    </row>
    <row r="6258" spans="1:19" x14ac:dyDescent="0.25">
      <c r="A6258" s="18" t="s">
        <v>18226</v>
      </c>
      <c r="B6258" s="18" t="s">
        <v>514</v>
      </c>
      <c r="C6258" s="18" t="s">
        <v>21</v>
      </c>
      <c r="D6258" s="18">
        <v>2013</v>
      </c>
      <c r="E6258" s="18">
        <f>VLOOKUP(D6258,'cpi roi'!A:C,2,FALSE)</f>
        <v>233</v>
      </c>
      <c r="F6258" s="18" t="s">
        <v>18227</v>
      </c>
      <c r="G6258" s="18">
        <v>7.7</v>
      </c>
      <c r="H6258" s="19">
        <v>142000</v>
      </c>
      <c r="I6258" s="18" t="s">
        <v>18228</v>
      </c>
      <c r="J6258" s="18" t="s">
        <v>18228</v>
      </c>
      <c r="K6258" s="18" t="s">
        <v>18187</v>
      </c>
      <c r="L6258" s="18" t="s">
        <v>457</v>
      </c>
      <c r="M6258" s="20">
        <v>0</v>
      </c>
      <c r="N6258" s="20">
        <v>19465835</v>
      </c>
      <c r="O6258" s="21">
        <f t="shared" si="291"/>
        <v>25455965.341201715</v>
      </c>
      <c r="P6258" s="22">
        <f t="shared" si="292"/>
        <v>0</v>
      </c>
      <c r="Q6258" s="20">
        <f t="shared" si="293"/>
        <v>8354435.6223175963</v>
      </c>
      <c r="R6258" s="18" t="s">
        <v>18229</v>
      </c>
      <c r="S6258" s="18">
        <v>180</v>
      </c>
    </row>
    <row r="6259" spans="1:19" x14ac:dyDescent="0.25">
      <c r="A6259" s="18" t="s">
        <v>18230</v>
      </c>
      <c r="B6259" s="18" t="s">
        <v>20</v>
      </c>
      <c r="C6259" s="18" t="s">
        <v>45</v>
      </c>
      <c r="D6259" s="18">
        <v>2013</v>
      </c>
      <c r="E6259" s="18">
        <f>VLOOKUP(D6259,'cpi roi'!A:C,2,FALSE)</f>
        <v>233</v>
      </c>
      <c r="F6259" s="18" t="s">
        <v>18231</v>
      </c>
      <c r="G6259" s="18">
        <v>7.3</v>
      </c>
      <c r="H6259" s="19">
        <v>94000</v>
      </c>
      <c r="I6259" s="18" t="s">
        <v>2193</v>
      </c>
      <c r="J6259" s="18" t="s">
        <v>2193</v>
      </c>
      <c r="K6259" s="18" t="s">
        <v>6134</v>
      </c>
      <c r="L6259" s="18" t="s">
        <v>26</v>
      </c>
      <c r="M6259" s="20">
        <v>7000000</v>
      </c>
      <c r="N6259" s="20">
        <v>7609187</v>
      </c>
      <c r="O6259" s="21">
        <f t="shared" si="291"/>
        <v>9950726.5188841205</v>
      </c>
      <c r="P6259" s="22">
        <f t="shared" si="292"/>
        <v>108.70267142857142</v>
      </c>
      <c r="Q6259" s="20">
        <f t="shared" si="293"/>
        <v>3265745.4935622318</v>
      </c>
      <c r="R6259" s="18" t="s">
        <v>1791</v>
      </c>
      <c r="S6259" s="18">
        <v>123</v>
      </c>
    </row>
    <row r="6260" spans="1:19" x14ac:dyDescent="0.25">
      <c r="A6260" s="18" t="s">
        <v>18232</v>
      </c>
      <c r="B6260" s="18" t="s">
        <v>20</v>
      </c>
      <c r="C6260" s="18" t="s">
        <v>21</v>
      </c>
      <c r="D6260" s="18">
        <v>2013</v>
      </c>
      <c r="E6260" s="18">
        <f>VLOOKUP(D6260,'cpi roi'!A:C,2,FALSE)</f>
        <v>233</v>
      </c>
      <c r="F6260" s="18" t="s">
        <v>18233</v>
      </c>
      <c r="G6260" s="18">
        <v>8</v>
      </c>
      <c r="H6260" s="19">
        <v>559000</v>
      </c>
      <c r="I6260" s="18" t="s">
        <v>10733</v>
      </c>
      <c r="J6260" s="18" t="s">
        <v>10733</v>
      </c>
      <c r="K6260" s="18" t="s">
        <v>10570</v>
      </c>
      <c r="L6260" s="18" t="s">
        <v>34</v>
      </c>
      <c r="M6260" s="20">
        <v>23000000</v>
      </c>
      <c r="N6260" s="20">
        <v>48517427</v>
      </c>
      <c r="O6260" s="21">
        <f t="shared" si="291"/>
        <v>63447467.840772532</v>
      </c>
      <c r="P6260" s="22">
        <f t="shared" si="292"/>
        <v>210.94533478260868</v>
      </c>
      <c r="Q6260" s="20">
        <f t="shared" si="293"/>
        <v>20822930.042918455</v>
      </c>
      <c r="R6260" s="18" t="s">
        <v>18234</v>
      </c>
      <c r="S6260" s="18">
        <v>126</v>
      </c>
    </row>
    <row r="6261" spans="1:19" x14ac:dyDescent="0.25">
      <c r="A6261" s="18" t="s">
        <v>18235</v>
      </c>
      <c r="B6261" s="18" t="s">
        <v>20</v>
      </c>
      <c r="C6261" s="18" t="s">
        <v>38</v>
      </c>
      <c r="D6261" s="18">
        <v>2013</v>
      </c>
      <c r="E6261" s="18">
        <f>VLOOKUP(D6261,'cpi roi'!A:C,2,FALSE)</f>
        <v>233</v>
      </c>
      <c r="F6261" s="18" t="s">
        <v>18236</v>
      </c>
      <c r="G6261" s="18">
        <v>7.1</v>
      </c>
      <c r="H6261" s="19">
        <v>335000</v>
      </c>
      <c r="I6261" s="18" t="s">
        <v>12947</v>
      </c>
      <c r="J6261" s="18" t="s">
        <v>18237</v>
      </c>
      <c r="K6261" s="18" t="s">
        <v>17118</v>
      </c>
      <c r="L6261" s="18" t="s">
        <v>925</v>
      </c>
      <c r="M6261" s="20">
        <v>39200000</v>
      </c>
      <c r="N6261" s="20">
        <v>86758912</v>
      </c>
      <c r="O6261" s="21">
        <f t="shared" si="291"/>
        <v>113456826.1218884</v>
      </c>
      <c r="P6261" s="22">
        <f t="shared" si="292"/>
        <v>221.32375510204082</v>
      </c>
      <c r="Q6261" s="20">
        <f t="shared" si="293"/>
        <v>37235584.549356222</v>
      </c>
      <c r="R6261" s="18" t="s">
        <v>18238</v>
      </c>
      <c r="S6261" s="18">
        <v>126</v>
      </c>
    </row>
    <row r="6262" spans="1:19" x14ac:dyDescent="0.25">
      <c r="A6262" s="18" t="s">
        <v>18239</v>
      </c>
      <c r="B6262" s="18" t="s">
        <v>20</v>
      </c>
      <c r="C6262" s="18" t="s">
        <v>45</v>
      </c>
      <c r="D6262" s="18">
        <v>2013</v>
      </c>
      <c r="E6262" s="18">
        <f>VLOOKUP(D6262,'cpi roi'!A:C,2,FALSE)</f>
        <v>233</v>
      </c>
      <c r="F6262" s="18" t="s">
        <v>18240</v>
      </c>
      <c r="G6262" s="18">
        <v>7</v>
      </c>
      <c r="H6262" s="19">
        <v>415000</v>
      </c>
      <c r="I6262" s="18" t="s">
        <v>13469</v>
      </c>
      <c r="J6262" s="18" t="s">
        <v>18241</v>
      </c>
      <c r="K6262" s="18" t="s">
        <v>17569</v>
      </c>
      <c r="L6262" s="18" t="s">
        <v>34</v>
      </c>
      <c r="M6262" s="20">
        <v>37000000</v>
      </c>
      <c r="N6262" s="20">
        <v>269994119</v>
      </c>
      <c r="O6262" s="21">
        <f t="shared" si="291"/>
        <v>353078146.17725319</v>
      </c>
      <c r="P6262" s="22">
        <f t="shared" si="292"/>
        <v>729.71383513513513</v>
      </c>
      <c r="Q6262" s="20">
        <f t="shared" si="293"/>
        <v>115877304.29184549</v>
      </c>
      <c r="R6262" s="18" t="s">
        <v>2031</v>
      </c>
      <c r="S6262" s="18">
        <v>110</v>
      </c>
    </row>
    <row r="6263" spans="1:19" x14ac:dyDescent="0.25">
      <c r="A6263" s="18" t="s">
        <v>18242</v>
      </c>
      <c r="B6263" s="18" t="s">
        <v>20</v>
      </c>
      <c r="C6263" s="18" t="s">
        <v>38</v>
      </c>
      <c r="D6263" s="18">
        <v>2013</v>
      </c>
      <c r="E6263" s="18">
        <f>VLOOKUP(D6263,'cpi roi'!A:C,2,FALSE)</f>
        <v>233</v>
      </c>
      <c r="F6263" s="18" t="s">
        <v>18243</v>
      </c>
      <c r="G6263" s="18">
        <v>6.5</v>
      </c>
      <c r="H6263" s="19">
        <v>259000</v>
      </c>
      <c r="I6263" s="18" t="s">
        <v>14339</v>
      </c>
      <c r="J6263" s="18" t="s">
        <v>14339</v>
      </c>
      <c r="K6263" s="18" t="s">
        <v>16383</v>
      </c>
      <c r="L6263" s="18" t="s">
        <v>26</v>
      </c>
      <c r="M6263" s="20">
        <v>28000000</v>
      </c>
      <c r="N6263" s="20">
        <v>60795985</v>
      </c>
      <c r="O6263" s="21">
        <f t="shared" si="291"/>
        <v>79504449.05364807</v>
      </c>
      <c r="P6263" s="22">
        <f t="shared" si="292"/>
        <v>217.12851785714284</v>
      </c>
      <c r="Q6263" s="20">
        <f t="shared" si="293"/>
        <v>26092697.424892701</v>
      </c>
      <c r="R6263" s="18" t="s">
        <v>65</v>
      </c>
      <c r="S6263" s="18">
        <v>103</v>
      </c>
    </row>
    <row r="6264" spans="1:19" x14ac:dyDescent="0.25">
      <c r="A6264" s="18" t="s">
        <v>16823</v>
      </c>
      <c r="B6264" s="18" t="s">
        <v>37</v>
      </c>
      <c r="C6264" s="18" t="s">
        <v>394</v>
      </c>
      <c r="D6264" s="18">
        <v>2013</v>
      </c>
      <c r="E6264" s="18">
        <f>VLOOKUP(D6264,'cpi roi'!A:C,2,FALSE)</f>
        <v>233</v>
      </c>
      <c r="F6264" s="18" t="s">
        <v>18244</v>
      </c>
      <c r="G6264" s="18">
        <v>7.4</v>
      </c>
      <c r="H6264" s="19">
        <v>585000</v>
      </c>
      <c r="I6264" s="18" t="s">
        <v>10726</v>
      </c>
      <c r="J6264" s="18" t="s">
        <v>18245</v>
      </c>
      <c r="K6264" s="18" t="s">
        <v>14955</v>
      </c>
      <c r="L6264" s="18" t="s">
        <v>34</v>
      </c>
      <c r="M6264" s="20">
        <v>150000000</v>
      </c>
      <c r="N6264" s="20">
        <v>1281508100</v>
      </c>
      <c r="O6264" s="21">
        <f t="shared" si="291"/>
        <v>1675860592.5751071</v>
      </c>
      <c r="P6264" s="22">
        <f t="shared" si="292"/>
        <v>854.33873333333338</v>
      </c>
      <c r="Q6264" s="20">
        <f t="shared" si="293"/>
        <v>550003476.39484978</v>
      </c>
      <c r="R6264" s="18" t="s">
        <v>616</v>
      </c>
      <c r="S6264" s="18">
        <v>102</v>
      </c>
    </row>
    <row r="6265" spans="1:19" x14ac:dyDescent="0.25">
      <c r="A6265" s="18" t="s">
        <v>18246</v>
      </c>
      <c r="B6265" s="18" t="s">
        <v>2004</v>
      </c>
      <c r="C6265" s="18" t="s">
        <v>21</v>
      </c>
      <c r="D6265" s="18">
        <v>2013</v>
      </c>
      <c r="E6265" s="18">
        <f>VLOOKUP(D6265,'cpi roi'!A:C,2,FALSE)</f>
        <v>233</v>
      </c>
      <c r="F6265" s="18" t="s">
        <v>17807</v>
      </c>
      <c r="G6265" s="18">
        <v>7.2</v>
      </c>
      <c r="H6265" s="19">
        <v>494000</v>
      </c>
      <c r="I6265" s="18" t="s">
        <v>6980</v>
      </c>
      <c r="J6265" s="18" t="s">
        <v>6980</v>
      </c>
      <c r="K6265" s="18" t="s">
        <v>8513</v>
      </c>
      <c r="L6265" s="18" t="s">
        <v>252</v>
      </c>
      <c r="M6265" s="20">
        <v>105000000</v>
      </c>
      <c r="N6265" s="20">
        <v>353642274</v>
      </c>
      <c r="O6265" s="21">
        <f t="shared" si="291"/>
        <v>462466956.59999996</v>
      </c>
      <c r="P6265" s="22">
        <f t="shared" si="292"/>
        <v>336.80216571428571</v>
      </c>
      <c r="Q6265" s="20">
        <f t="shared" si="293"/>
        <v>151777800</v>
      </c>
      <c r="R6265" s="18" t="s">
        <v>27</v>
      </c>
      <c r="S6265" s="18">
        <v>143</v>
      </c>
    </row>
    <row r="6266" spans="1:19" x14ac:dyDescent="0.25">
      <c r="A6266" s="18" t="s">
        <v>18247</v>
      </c>
      <c r="B6266" s="18" t="s">
        <v>20</v>
      </c>
      <c r="C6266" s="18" t="s">
        <v>108</v>
      </c>
      <c r="D6266" s="18">
        <v>2013</v>
      </c>
      <c r="E6266" s="18">
        <f>VLOOKUP(D6266,'cpi roi'!A:C,2,FALSE)</f>
        <v>233</v>
      </c>
      <c r="F6266" s="18" t="s">
        <v>18248</v>
      </c>
      <c r="G6266" s="18">
        <v>7.2</v>
      </c>
      <c r="H6266" s="19">
        <v>458000</v>
      </c>
      <c r="I6266" s="18" t="s">
        <v>8190</v>
      </c>
      <c r="J6266" s="18" t="s">
        <v>16312</v>
      </c>
      <c r="K6266" s="18" t="s">
        <v>3910</v>
      </c>
      <c r="L6266" s="18" t="s">
        <v>34</v>
      </c>
      <c r="M6266" s="20">
        <v>40000000</v>
      </c>
      <c r="N6266" s="20">
        <v>251171807</v>
      </c>
      <c r="O6266" s="21">
        <f t="shared" si="291"/>
        <v>328463732.15836906</v>
      </c>
      <c r="P6266" s="22">
        <f t="shared" si="292"/>
        <v>627.92951749999997</v>
      </c>
      <c r="Q6266" s="20">
        <f t="shared" si="293"/>
        <v>107799058.79828326</v>
      </c>
      <c r="R6266" s="18" t="s">
        <v>35</v>
      </c>
      <c r="S6266" s="18">
        <v>138</v>
      </c>
    </row>
    <row r="6267" spans="1:19" x14ac:dyDescent="0.25">
      <c r="A6267" s="18" t="s">
        <v>18249</v>
      </c>
      <c r="B6267" s="18" t="s">
        <v>20</v>
      </c>
      <c r="C6267" s="18" t="s">
        <v>29</v>
      </c>
      <c r="D6267" s="18">
        <v>2013</v>
      </c>
      <c r="E6267" s="18">
        <f>VLOOKUP(D6267,'cpi roi'!A:C,2,FALSE)</f>
        <v>233</v>
      </c>
      <c r="F6267" s="18" t="s">
        <v>18250</v>
      </c>
      <c r="G6267" s="18">
        <v>5.3</v>
      </c>
      <c r="H6267" s="19">
        <v>41000</v>
      </c>
      <c r="I6267" s="18" t="s">
        <v>12535</v>
      </c>
      <c r="J6267" s="18" t="s">
        <v>12535</v>
      </c>
      <c r="K6267" s="18" t="s">
        <v>18251</v>
      </c>
      <c r="L6267" s="18" t="s">
        <v>34</v>
      </c>
      <c r="M6267" s="20">
        <v>5000000</v>
      </c>
      <c r="N6267" s="20">
        <v>12666449</v>
      </c>
      <c r="O6267" s="21">
        <f t="shared" si="291"/>
        <v>16564236.095708154</v>
      </c>
      <c r="P6267" s="22">
        <f t="shared" si="292"/>
        <v>253.32898</v>
      </c>
      <c r="Q6267" s="20">
        <f t="shared" si="293"/>
        <v>5436244.2060085833</v>
      </c>
      <c r="R6267" s="18" t="s">
        <v>18252</v>
      </c>
      <c r="S6267" s="18">
        <v>100</v>
      </c>
    </row>
    <row r="6268" spans="1:19" x14ac:dyDescent="0.25">
      <c r="A6268" s="18" t="s">
        <v>6406</v>
      </c>
      <c r="B6268" s="18" t="s">
        <v>20</v>
      </c>
      <c r="C6268" s="18" t="s">
        <v>38</v>
      </c>
      <c r="D6268" s="18">
        <v>2013</v>
      </c>
      <c r="E6268" s="18">
        <f>VLOOKUP(D6268,'cpi roi'!A:C,2,FALSE)</f>
        <v>233</v>
      </c>
      <c r="F6268" s="18" t="s">
        <v>18253</v>
      </c>
      <c r="G6268" s="18">
        <v>8.1</v>
      </c>
      <c r="H6268" s="19">
        <v>446000</v>
      </c>
      <c r="I6268" s="18" t="s">
        <v>1139</v>
      </c>
      <c r="J6268" s="18" t="s">
        <v>14546</v>
      </c>
      <c r="K6268" s="18" t="s">
        <v>13162</v>
      </c>
      <c r="L6268" s="18" t="s">
        <v>26</v>
      </c>
      <c r="M6268" s="20">
        <v>38000000</v>
      </c>
      <c r="N6268" s="20">
        <v>96983009</v>
      </c>
      <c r="O6268" s="21">
        <f t="shared" si="291"/>
        <v>126827136.66223176</v>
      </c>
      <c r="P6268" s="22">
        <f t="shared" si="292"/>
        <v>255.21844473684209</v>
      </c>
      <c r="Q6268" s="20">
        <f t="shared" si="293"/>
        <v>41623609.012875535</v>
      </c>
      <c r="R6268" s="18" t="s">
        <v>17802</v>
      </c>
      <c r="S6268" s="18">
        <v>123</v>
      </c>
    </row>
    <row r="6269" spans="1:19" x14ac:dyDescent="0.25">
      <c r="A6269" s="18" t="s">
        <v>18254</v>
      </c>
      <c r="B6269" s="18" t="s">
        <v>341</v>
      </c>
      <c r="C6269" s="18" t="s">
        <v>394</v>
      </c>
      <c r="D6269" s="18">
        <v>2013</v>
      </c>
      <c r="E6269" s="18">
        <f>VLOOKUP(D6269,'cpi roi'!A:C,2,FALSE)</f>
        <v>233</v>
      </c>
      <c r="F6269" s="18" t="s">
        <v>18255</v>
      </c>
      <c r="G6269" s="18">
        <v>7.2</v>
      </c>
      <c r="H6269" s="19">
        <v>332000</v>
      </c>
      <c r="I6269" s="18" t="s">
        <v>18256</v>
      </c>
      <c r="J6269" s="18" t="s">
        <v>18256</v>
      </c>
      <c r="K6269" s="18" t="s">
        <v>4921</v>
      </c>
      <c r="L6269" s="18" t="s">
        <v>34</v>
      </c>
      <c r="M6269" s="20">
        <v>200000000</v>
      </c>
      <c r="N6269" s="20">
        <v>743559645</v>
      </c>
      <c r="O6269" s="21">
        <f t="shared" si="291"/>
        <v>972371776.10085833</v>
      </c>
      <c r="P6269" s="22">
        <f t="shared" si="292"/>
        <v>371.77982250000002</v>
      </c>
      <c r="Q6269" s="20">
        <f t="shared" si="293"/>
        <v>319124311.15879828</v>
      </c>
      <c r="R6269" s="18" t="s">
        <v>1729</v>
      </c>
      <c r="S6269" s="18">
        <v>104</v>
      </c>
    </row>
    <row r="6270" spans="1:19" x14ac:dyDescent="0.25">
      <c r="A6270" s="18" t="s">
        <v>18257</v>
      </c>
      <c r="B6270" s="18" t="s">
        <v>20</v>
      </c>
      <c r="C6270" s="18" t="s">
        <v>45</v>
      </c>
      <c r="D6270" s="18">
        <v>2013</v>
      </c>
      <c r="E6270" s="18">
        <f>VLOOKUP(D6270,'cpi roi'!A:C,2,FALSE)</f>
        <v>233</v>
      </c>
      <c r="F6270" s="18" t="s">
        <v>18253</v>
      </c>
      <c r="G6270" s="18">
        <v>6.5</v>
      </c>
      <c r="H6270" s="19">
        <v>232000</v>
      </c>
      <c r="I6270" s="18" t="s">
        <v>12130</v>
      </c>
      <c r="J6270" s="18" t="s">
        <v>12130</v>
      </c>
      <c r="K6270" s="18" t="s">
        <v>12130</v>
      </c>
      <c r="L6270" s="18" t="s">
        <v>34</v>
      </c>
      <c r="M6270" s="20">
        <v>3000000</v>
      </c>
      <c r="N6270" s="20">
        <v>39439355</v>
      </c>
      <c r="O6270" s="21">
        <f t="shared" si="291"/>
        <v>51575843.212446347</v>
      </c>
      <c r="P6270" s="22">
        <f t="shared" si="292"/>
        <v>1314.6451666666667</v>
      </c>
      <c r="Q6270" s="20">
        <f t="shared" si="293"/>
        <v>16926761.802575108</v>
      </c>
      <c r="R6270" s="18" t="s">
        <v>15604</v>
      </c>
      <c r="S6270" s="18">
        <v>90</v>
      </c>
    </row>
    <row r="6271" spans="1:19" x14ac:dyDescent="0.25">
      <c r="A6271" s="18" t="s">
        <v>18258</v>
      </c>
      <c r="B6271" s="18" t="s">
        <v>2004</v>
      </c>
      <c r="C6271" s="18" t="s">
        <v>108</v>
      </c>
      <c r="D6271" s="18">
        <v>2013</v>
      </c>
      <c r="E6271" s="18">
        <f>VLOOKUP(D6271,'cpi roi'!A:C,2,FALSE)</f>
        <v>233</v>
      </c>
      <c r="F6271" s="18" t="s">
        <v>18259</v>
      </c>
      <c r="G6271" s="18">
        <v>7.2</v>
      </c>
      <c r="H6271" s="19">
        <v>612000</v>
      </c>
      <c r="I6271" s="18" t="s">
        <v>12483</v>
      </c>
      <c r="J6271" s="18" t="s">
        <v>7334</v>
      </c>
      <c r="K6271" s="18" t="s">
        <v>16093</v>
      </c>
      <c r="L6271" s="18" t="s">
        <v>34</v>
      </c>
      <c r="M6271" s="20">
        <v>75000000</v>
      </c>
      <c r="N6271" s="20">
        <v>351723989</v>
      </c>
      <c r="O6271" s="21">
        <f t="shared" si="291"/>
        <v>459958366.73090124</v>
      </c>
      <c r="P6271" s="22">
        <f t="shared" si="292"/>
        <v>468.96531866666669</v>
      </c>
      <c r="Q6271" s="20">
        <f t="shared" si="293"/>
        <v>150954501.71673819</v>
      </c>
      <c r="R6271" s="18" t="s">
        <v>10085</v>
      </c>
      <c r="S6271" s="18">
        <v>115</v>
      </c>
    </row>
    <row r="6272" spans="1:19" x14ac:dyDescent="0.25">
      <c r="A6272" s="18" t="s">
        <v>18260</v>
      </c>
      <c r="B6272" s="18" t="s">
        <v>2004</v>
      </c>
      <c r="C6272" s="18" t="s">
        <v>38</v>
      </c>
      <c r="D6272" s="18">
        <v>2013</v>
      </c>
      <c r="E6272" s="18">
        <f>VLOOKUP(D6272,'cpi roi'!A:C,2,FALSE)</f>
        <v>233</v>
      </c>
      <c r="F6272" s="18" t="s">
        <v>17714</v>
      </c>
      <c r="G6272" s="18">
        <v>7</v>
      </c>
      <c r="H6272" s="19">
        <v>495000</v>
      </c>
      <c r="I6272" s="18" t="s">
        <v>16680</v>
      </c>
      <c r="J6272" s="18" t="s">
        <v>17542</v>
      </c>
      <c r="K6272" s="18" t="s">
        <v>1483</v>
      </c>
      <c r="L6272" s="18" t="s">
        <v>34</v>
      </c>
      <c r="M6272" s="20">
        <v>120000000</v>
      </c>
      <c r="N6272" s="20">
        <v>286168572</v>
      </c>
      <c r="O6272" s="21">
        <f t="shared" si="291"/>
        <v>374229887.93304718</v>
      </c>
      <c r="P6272" s="22">
        <f t="shared" si="292"/>
        <v>238.47380999999999</v>
      </c>
      <c r="Q6272" s="20">
        <f t="shared" si="293"/>
        <v>122819129.6137339</v>
      </c>
      <c r="R6272" s="18" t="s">
        <v>65</v>
      </c>
      <c r="S6272" s="18">
        <v>124</v>
      </c>
    </row>
    <row r="6273" spans="1:19" x14ac:dyDescent="0.25">
      <c r="A6273" s="18" t="s">
        <v>18261</v>
      </c>
      <c r="B6273" s="18" t="s">
        <v>20</v>
      </c>
      <c r="C6273" s="18" t="s">
        <v>45</v>
      </c>
      <c r="D6273" s="18">
        <v>2013</v>
      </c>
      <c r="E6273" s="18">
        <f>VLOOKUP(D6273,'cpi roi'!A:C,2,FALSE)</f>
        <v>233</v>
      </c>
      <c r="F6273" s="18" t="s">
        <v>18262</v>
      </c>
      <c r="G6273" s="18">
        <v>5.7</v>
      </c>
      <c r="H6273" s="19">
        <v>128000</v>
      </c>
      <c r="I6273" s="18" t="s">
        <v>15872</v>
      </c>
      <c r="J6273" s="18" t="s">
        <v>11768</v>
      </c>
      <c r="K6273" s="18" t="s">
        <v>4026</v>
      </c>
      <c r="L6273" s="18" t="s">
        <v>34</v>
      </c>
      <c r="M6273" s="20">
        <v>35000000</v>
      </c>
      <c r="N6273" s="20">
        <v>173965010</v>
      </c>
      <c r="O6273" s="21">
        <f t="shared" si="291"/>
        <v>227498448.6995708</v>
      </c>
      <c r="P6273" s="22">
        <f t="shared" si="292"/>
        <v>497.04288571428572</v>
      </c>
      <c r="Q6273" s="20">
        <f t="shared" si="293"/>
        <v>74663094.420600861</v>
      </c>
      <c r="R6273" s="18" t="s">
        <v>18263</v>
      </c>
      <c r="S6273" s="18">
        <v>111</v>
      </c>
    </row>
    <row r="6274" spans="1:19" x14ac:dyDescent="0.25">
      <c r="A6274" s="18" t="s">
        <v>18264</v>
      </c>
      <c r="B6274" s="18" t="s">
        <v>452</v>
      </c>
      <c r="C6274" s="18" t="s">
        <v>21</v>
      </c>
      <c r="D6274" s="18">
        <v>2013</v>
      </c>
      <c r="E6274" s="18">
        <f>VLOOKUP(D6274,'cpi roi'!A:C,2,FALSE)</f>
        <v>233</v>
      </c>
      <c r="F6274" s="18" t="s">
        <v>18265</v>
      </c>
      <c r="G6274" s="18">
        <v>6.9</v>
      </c>
      <c r="H6274" s="19">
        <v>119000</v>
      </c>
      <c r="I6274" s="18" t="s">
        <v>6527</v>
      </c>
      <c r="J6274" s="18" t="s">
        <v>6527</v>
      </c>
      <c r="K6274" s="18" t="s">
        <v>7614</v>
      </c>
      <c r="L6274" s="18" t="s">
        <v>3814</v>
      </c>
      <c r="M6274" s="20">
        <v>0</v>
      </c>
      <c r="N6274" s="20">
        <v>13551156</v>
      </c>
      <c r="O6274" s="21">
        <f t="shared" si="291"/>
        <v>17721189.842060085</v>
      </c>
      <c r="P6274" s="22">
        <f t="shared" si="292"/>
        <v>0</v>
      </c>
      <c r="Q6274" s="20">
        <f t="shared" si="293"/>
        <v>5815946.7811158793</v>
      </c>
      <c r="R6274" s="18" t="s">
        <v>10417</v>
      </c>
      <c r="S6274" s="18">
        <v>117</v>
      </c>
    </row>
    <row r="6275" spans="1:19" x14ac:dyDescent="0.25">
      <c r="A6275" s="18" t="s">
        <v>18266</v>
      </c>
      <c r="B6275" s="18" t="s">
        <v>2004</v>
      </c>
      <c r="C6275" s="18" t="s">
        <v>38</v>
      </c>
      <c r="D6275" s="18">
        <v>2013</v>
      </c>
      <c r="E6275" s="18">
        <f>VLOOKUP(D6275,'cpi roi'!A:C,2,FALSE)</f>
        <v>233</v>
      </c>
      <c r="F6275" s="18" t="s">
        <v>18267</v>
      </c>
      <c r="G6275" s="18">
        <v>7.7</v>
      </c>
      <c r="H6275" s="19">
        <v>468000</v>
      </c>
      <c r="I6275" s="18" t="s">
        <v>6353</v>
      </c>
      <c r="J6275" s="18" t="s">
        <v>14199</v>
      </c>
      <c r="K6275" s="18" t="s">
        <v>15746</v>
      </c>
      <c r="L6275" s="18" t="s">
        <v>34</v>
      </c>
      <c r="M6275" s="20">
        <v>190000000</v>
      </c>
      <c r="N6275" s="20">
        <v>467365246</v>
      </c>
      <c r="O6275" s="21">
        <f t="shared" ref="O6275:O6338" si="294">(304.7/E6275)*N6275</f>
        <v>611185366.76480687</v>
      </c>
      <c r="P6275" s="22">
        <f t="shared" ref="P6275:P6338" si="295">IFERROR(N6275/M6275, 0)*100</f>
        <v>245.98170842105262</v>
      </c>
      <c r="Q6275" s="20">
        <f t="shared" ref="Q6275:Q6338" si="296">N6275/(E6275/100)</f>
        <v>200585942.48927039</v>
      </c>
      <c r="R6275" s="18" t="s">
        <v>48</v>
      </c>
      <c r="S6275" s="18">
        <v>132</v>
      </c>
    </row>
    <row r="6276" spans="1:19" x14ac:dyDescent="0.25">
      <c r="A6276" s="18" t="s">
        <v>18268</v>
      </c>
      <c r="B6276" s="18" t="s">
        <v>2004</v>
      </c>
      <c r="C6276" s="18" t="s">
        <v>38</v>
      </c>
      <c r="D6276" s="18">
        <v>2013</v>
      </c>
      <c r="E6276" s="18">
        <f>VLOOKUP(D6276,'cpi roi'!A:C,2,FALSE)</f>
        <v>233</v>
      </c>
      <c r="F6276" s="18" t="s">
        <v>18269</v>
      </c>
      <c r="G6276" s="18">
        <v>7.5</v>
      </c>
      <c r="H6276" s="19">
        <v>626000</v>
      </c>
      <c r="I6276" s="18" t="s">
        <v>14035</v>
      </c>
      <c r="J6276" s="18" t="s">
        <v>9638</v>
      </c>
      <c r="K6276" s="18" t="s">
        <v>16760</v>
      </c>
      <c r="L6276" s="18" t="s">
        <v>34</v>
      </c>
      <c r="M6276" s="20">
        <v>130000000</v>
      </c>
      <c r="N6276" s="20">
        <v>865011746</v>
      </c>
      <c r="O6276" s="21">
        <f t="shared" si="294"/>
        <v>1131197763.9751072</v>
      </c>
      <c r="P6276" s="22">
        <f t="shared" si="295"/>
        <v>665.39365076923082</v>
      </c>
      <c r="Q6276" s="20">
        <f t="shared" si="296"/>
        <v>371249676.39484978</v>
      </c>
      <c r="R6276" s="18" t="s">
        <v>16737</v>
      </c>
      <c r="S6276" s="18">
        <v>146</v>
      </c>
    </row>
    <row r="6277" spans="1:19" x14ac:dyDescent="0.25">
      <c r="A6277" s="18" t="s">
        <v>18270</v>
      </c>
      <c r="B6277" s="18" t="s">
        <v>20</v>
      </c>
      <c r="C6277" s="18" t="s">
        <v>38</v>
      </c>
      <c r="D6277" s="18">
        <v>2013</v>
      </c>
      <c r="E6277" s="18">
        <f>VLOOKUP(D6277,'cpi roi'!A:C,2,FALSE)</f>
        <v>233</v>
      </c>
      <c r="F6277" s="18" t="s">
        <v>18244</v>
      </c>
      <c r="G6277" s="18">
        <v>6.5</v>
      </c>
      <c r="H6277" s="19">
        <v>113000</v>
      </c>
      <c r="I6277" s="18" t="s">
        <v>8762</v>
      </c>
      <c r="J6277" s="18" t="s">
        <v>766</v>
      </c>
      <c r="K6277" s="18" t="s">
        <v>11243</v>
      </c>
      <c r="L6277" s="18" t="s">
        <v>34</v>
      </c>
      <c r="M6277" s="20">
        <v>22000000</v>
      </c>
      <c r="N6277" s="20">
        <v>48449416</v>
      </c>
      <c r="O6277" s="21">
        <f t="shared" si="294"/>
        <v>63358528.133905575</v>
      </c>
      <c r="P6277" s="22">
        <f t="shared" si="295"/>
        <v>220.22461818181819</v>
      </c>
      <c r="Q6277" s="20">
        <f t="shared" si="296"/>
        <v>20793740.772532187</v>
      </c>
      <c r="R6277" s="18" t="s">
        <v>17337</v>
      </c>
      <c r="S6277" s="18">
        <v>100</v>
      </c>
    </row>
    <row r="6278" spans="1:19" x14ac:dyDescent="0.25">
      <c r="A6278" s="18" t="s">
        <v>18271</v>
      </c>
      <c r="B6278" s="18" t="s">
        <v>20</v>
      </c>
      <c r="C6278" s="18" t="s">
        <v>45</v>
      </c>
      <c r="D6278" s="18">
        <v>2013</v>
      </c>
      <c r="E6278" s="18">
        <f>VLOOKUP(D6278,'cpi roi'!A:C,2,FALSE)</f>
        <v>233</v>
      </c>
      <c r="F6278" s="18" t="s">
        <v>18272</v>
      </c>
      <c r="G6278" s="18">
        <v>4.3</v>
      </c>
      <c r="H6278" s="19">
        <v>101000</v>
      </c>
      <c r="I6278" s="18" t="s">
        <v>613</v>
      </c>
      <c r="J6278" s="18" t="s">
        <v>18273</v>
      </c>
      <c r="K6278" s="18" t="s">
        <v>16697</v>
      </c>
      <c r="L6278" s="18" t="s">
        <v>34</v>
      </c>
      <c r="M6278" s="20">
        <v>6000000</v>
      </c>
      <c r="N6278" s="20">
        <v>32443111</v>
      </c>
      <c r="O6278" s="21">
        <f t="shared" si="294"/>
        <v>42426677.775536478</v>
      </c>
      <c r="P6278" s="22">
        <f t="shared" si="295"/>
        <v>540.71851666666669</v>
      </c>
      <c r="Q6278" s="20">
        <f t="shared" si="296"/>
        <v>13924081.974248927</v>
      </c>
      <c r="R6278" s="18" t="s">
        <v>15307</v>
      </c>
      <c r="S6278" s="18">
        <v>94</v>
      </c>
    </row>
    <row r="6279" spans="1:19" x14ac:dyDescent="0.25">
      <c r="A6279" s="18" t="s">
        <v>18274</v>
      </c>
      <c r="B6279" s="18" t="s">
        <v>2004</v>
      </c>
      <c r="C6279" s="18" t="s">
        <v>38</v>
      </c>
      <c r="D6279" s="18">
        <v>2013</v>
      </c>
      <c r="E6279" s="18">
        <f>VLOOKUP(D6279,'cpi roi'!A:C,2,FALSE)</f>
        <v>233</v>
      </c>
      <c r="F6279" s="18" t="s">
        <v>18255</v>
      </c>
      <c r="G6279" s="18">
        <v>7</v>
      </c>
      <c r="H6279" s="19">
        <v>618000</v>
      </c>
      <c r="I6279" s="18" t="s">
        <v>11947</v>
      </c>
      <c r="J6279" s="18" t="s">
        <v>15142</v>
      </c>
      <c r="K6279" s="18" t="s">
        <v>6538</v>
      </c>
      <c r="L6279" s="18" t="s">
        <v>34</v>
      </c>
      <c r="M6279" s="20">
        <v>190000000</v>
      </c>
      <c r="N6279" s="20">
        <v>540455876</v>
      </c>
      <c r="O6279" s="21">
        <f t="shared" si="294"/>
        <v>706767834.40858364</v>
      </c>
      <c r="P6279" s="22">
        <f t="shared" si="295"/>
        <v>284.45046105263157</v>
      </c>
      <c r="Q6279" s="20">
        <f t="shared" si="296"/>
        <v>231955311.58798283</v>
      </c>
      <c r="R6279" s="18" t="s">
        <v>48</v>
      </c>
      <c r="S6279" s="18">
        <v>116</v>
      </c>
    </row>
    <row r="6280" spans="1:19" x14ac:dyDescent="0.25">
      <c r="A6280" s="18" t="s">
        <v>18275</v>
      </c>
      <c r="B6280" s="18" t="s">
        <v>20</v>
      </c>
      <c r="C6280" s="18" t="s">
        <v>67</v>
      </c>
      <c r="D6280" s="18">
        <v>2013</v>
      </c>
      <c r="E6280" s="18">
        <f>VLOOKUP(D6280,'cpi roi'!A:C,2,FALSE)</f>
        <v>233</v>
      </c>
      <c r="F6280" s="18" t="s">
        <v>18083</v>
      </c>
      <c r="G6280" s="18">
        <v>8.1</v>
      </c>
      <c r="H6280" s="19">
        <v>657000</v>
      </c>
      <c r="I6280" s="18" t="s">
        <v>15775</v>
      </c>
      <c r="J6280" s="18" t="s">
        <v>9667</v>
      </c>
      <c r="K6280" s="18" t="s">
        <v>12658</v>
      </c>
      <c r="L6280" s="18" t="s">
        <v>34</v>
      </c>
      <c r="M6280" s="20">
        <v>20000000</v>
      </c>
      <c r="N6280" s="20">
        <v>187733202</v>
      </c>
      <c r="O6280" s="21">
        <f t="shared" si="294"/>
        <v>245503462.01459226</v>
      </c>
      <c r="P6280" s="22">
        <f t="shared" si="295"/>
        <v>938.66601000000003</v>
      </c>
      <c r="Q6280" s="20">
        <f t="shared" si="296"/>
        <v>80572189.69957082</v>
      </c>
      <c r="R6280" s="18" t="s">
        <v>8628</v>
      </c>
      <c r="S6280" s="18">
        <v>134</v>
      </c>
    </row>
    <row r="6281" spans="1:19" x14ac:dyDescent="0.25">
      <c r="A6281" s="18" t="s">
        <v>18276</v>
      </c>
      <c r="B6281" s="18" t="s">
        <v>2004</v>
      </c>
      <c r="C6281" s="18" t="s">
        <v>38</v>
      </c>
      <c r="D6281" s="18">
        <v>2013</v>
      </c>
      <c r="E6281" s="18">
        <f>VLOOKUP(D6281,'cpi roi'!A:C,2,FALSE)</f>
        <v>233</v>
      </c>
      <c r="F6281" s="18" t="s">
        <v>18277</v>
      </c>
      <c r="G6281" s="18">
        <v>5.8</v>
      </c>
      <c r="H6281" s="19">
        <v>176000</v>
      </c>
      <c r="I6281" s="18" t="s">
        <v>15753</v>
      </c>
      <c r="J6281" s="18" t="s">
        <v>13984</v>
      </c>
      <c r="K6281" s="18" t="s">
        <v>12472</v>
      </c>
      <c r="L6281" s="18" t="s">
        <v>34</v>
      </c>
      <c r="M6281" s="20">
        <v>130000000</v>
      </c>
      <c r="N6281" s="20">
        <v>375740705</v>
      </c>
      <c r="O6281" s="21">
        <f t="shared" si="294"/>
        <v>491365634.39270383</v>
      </c>
      <c r="P6281" s="22">
        <f t="shared" si="295"/>
        <v>289.03131153846158</v>
      </c>
      <c r="Q6281" s="20">
        <f t="shared" si="296"/>
        <v>161262105.15021458</v>
      </c>
      <c r="R6281" s="18" t="s">
        <v>48</v>
      </c>
      <c r="S6281" s="18">
        <v>110</v>
      </c>
    </row>
    <row r="6282" spans="1:19" x14ac:dyDescent="0.25">
      <c r="A6282" s="18" t="s">
        <v>18278</v>
      </c>
      <c r="B6282" s="18" t="s">
        <v>20</v>
      </c>
      <c r="C6282" s="18" t="s">
        <v>67</v>
      </c>
      <c r="D6282" s="18">
        <v>2013</v>
      </c>
      <c r="E6282" s="18">
        <f>VLOOKUP(D6282,'cpi roi'!A:C,2,FALSE)</f>
        <v>233</v>
      </c>
      <c r="F6282" s="18" t="s">
        <v>18269</v>
      </c>
      <c r="G6282" s="18">
        <v>8</v>
      </c>
      <c r="H6282" s="19">
        <v>455000</v>
      </c>
      <c r="I6282" s="18" t="s">
        <v>16328</v>
      </c>
      <c r="J6282" s="18" t="s">
        <v>18279</v>
      </c>
      <c r="K6282" s="18" t="s">
        <v>9024</v>
      </c>
      <c r="L6282" s="18" t="s">
        <v>34</v>
      </c>
      <c r="M6282" s="20">
        <v>5000000</v>
      </c>
      <c r="N6282" s="20">
        <v>55736588</v>
      </c>
      <c r="O6282" s="21">
        <f t="shared" si="294"/>
        <v>72888147.483261794</v>
      </c>
      <c r="P6282" s="22">
        <f t="shared" si="295"/>
        <v>1114.7317599999999</v>
      </c>
      <c r="Q6282" s="20">
        <f t="shared" si="296"/>
        <v>23921282.403433476</v>
      </c>
      <c r="R6282" s="18" t="s">
        <v>18280</v>
      </c>
      <c r="S6282" s="18">
        <v>117</v>
      </c>
    </row>
    <row r="6283" spans="1:19" x14ac:dyDescent="0.25">
      <c r="A6283" s="18" t="s">
        <v>18281</v>
      </c>
      <c r="B6283" s="18" t="s">
        <v>37</v>
      </c>
      <c r="C6283" s="18" t="s">
        <v>29</v>
      </c>
      <c r="D6283" s="18">
        <v>2013</v>
      </c>
      <c r="E6283" s="18">
        <f>VLOOKUP(D6283,'cpi roi'!A:C,2,FALSE)</f>
        <v>233</v>
      </c>
      <c r="F6283" s="18" t="s">
        <v>18197</v>
      </c>
      <c r="G6283" s="18">
        <v>7.3</v>
      </c>
      <c r="H6283" s="19">
        <v>300000</v>
      </c>
      <c r="I6283" s="18" t="s">
        <v>8011</v>
      </c>
      <c r="J6283" s="18" t="s">
        <v>14410</v>
      </c>
      <c r="K6283" s="18" t="s">
        <v>8011</v>
      </c>
      <c r="L6283" s="18" t="s">
        <v>34</v>
      </c>
      <c r="M6283" s="20">
        <v>90000000</v>
      </c>
      <c r="N6283" s="20">
        <v>188133322</v>
      </c>
      <c r="O6283" s="21">
        <f t="shared" si="294"/>
        <v>246026709.07038626</v>
      </c>
      <c r="P6283" s="22">
        <f t="shared" si="295"/>
        <v>209.03702444444443</v>
      </c>
      <c r="Q6283" s="20">
        <f t="shared" si="296"/>
        <v>80743915.021459222</v>
      </c>
      <c r="R6283" s="18" t="s">
        <v>184</v>
      </c>
      <c r="S6283" s="18">
        <v>114</v>
      </c>
    </row>
    <row r="6284" spans="1:19" x14ac:dyDescent="0.25">
      <c r="A6284" s="18" t="s">
        <v>18282</v>
      </c>
      <c r="B6284" s="18" t="s">
        <v>2004</v>
      </c>
      <c r="C6284" s="18" t="s">
        <v>38</v>
      </c>
      <c r="D6284" s="18">
        <v>2013</v>
      </c>
      <c r="E6284" s="18">
        <f>VLOOKUP(D6284,'cpi roi'!A:C,2,FALSE)</f>
        <v>233</v>
      </c>
      <c r="F6284" s="18" t="s">
        <v>18211</v>
      </c>
      <c r="G6284" s="18">
        <v>6.9</v>
      </c>
      <c r="H6284" s="19">
        <v>475000</v>
      </c>
      <c r="I6284" s="18" t="s">
        <v>7560</v>
      </c>
      <c r="J6284" s="18" t="s">
        <v>16663</v>
      </c>
      <c r="K6284" s="18" t="s">
        <v>16715</v>
      </c>
      <c r="L6284" s="18" t="s">
        <v>34</v>
      </c>
      <c r="M6284" s="20">
        <v>190000000</v>
      </c>
      <c r="N6284" s="20">
        <v>411002906</v>
      </c>
      <c r="O6284" s="21">
        <f t="shared" si="294"/>
        <v>537478907.54592276</v>
      </c>
      <c r="P6284" s="22">
        <f t="shared" si="295"/>
        <v>216.31731894736842</v>
      </c>
      <c r="Q6284" s="20">
        <f t="shared" si="296"/>
        <v>176396096.99570814</v>
      </c>
      <c r="R6284" s="18" t="s">
        <v>27</v>
      </c>
      <c r="S6284" s="18">
        <v>131</v>
      </c>
    </row>
    <row r="6285" spans="1:19" x14ac:dyDescent="0.25">
      <c r="A6285" s="18" t="s">
        <v>18283</v>
      </c>
      <c r="B6285" s="18" t="s">
        <v>37</v>
      </c>
      <c r="C6285" s="18" t="s">
        <v>394</v>
      </c>
      <c r="D6285" s="18">
        <v>2013</v>
      </c>
      <c r="E6285" s="18">
        <f>VLOOKUP(D6285,'cpi roi'!A:C,2,FALSE)</f>
        <v>233</v>
      </c>
      <c r="F6285" s="18" t="s">
        <v>17733</v>
      </c>
      <c r="G6285" s="18">
        <v>7.2</v>
      </c>
      <c r="H6285" s="19">
        <v>199000</v>
      </c>
      <c r="I6285" s="18" t="s">
        <v>18284</v>
      </c>
      <c r="J6285" s="18" t="s">
        <v>12450</v>
      </c>
      <c r="K6285" s="18" t="s">
        <v>1540</v>
      </c>
      <c r="L6285" s="18" t="s">
        <v>34</v>
      </c>
      <c r="M6285" s="20">
        <v>135000000</v>
      </c>
      <c r="N6285" s="20">
        <v>587205319</v>
      </c>
      <c r="O6285" s="21">
        <f t="shared" si="294"/>
        <v>767903264.80386257</v>
      </c>
      <c r="P6285" s="22">
        <f t="shared" si="295"/>
        <v>434.96690296296299</v>
      </c>
      <c r="Q6285" s="20">
        <f t="shared" si="296"/>
        <v>252019450.21459228</v>
      </c>
      <c r="R6285" s="18" t="s">
        <v>10176</v>
      </c>
      <c r="S6285" s="18">
        <v>98</v>
      </c>
    </row>
    <row r="6286" spans="1:19" x14ac:dyDescent="0.25">
      <c r="A6286" s="18" t="s">
        <v>18285</v>
      </c>
      <c r="B6286" s="18" t="s">
        <v>20</v>
      </c>
      <c r="C6286" s="18" t="s">
        <v>45</v>
      </c>
      <c r="D6286" s="18">
        <v>2013</v>
      </c>
      <c r="E6286" s="18">
        <f>VLOOKUP(D6286,'cpi roi'!A:C,2,FALSE)</f>
        <v>233</v>
      </c>
      <c r="F6286" s="18" t="s">
        <v>18286</v>
      </c>
      <c r="G6286" s="18">
        <v>6.6</v>
      </c>
      <c r="H6286" s="19">
        <v>391000</v>
      </c>
      <c r="I6286" s="18" t="s">
        <v>18287</v>
      </c>
      <c r="J6286" s="18" t="s">
        <v>15032</v>
      </c>
      <c r="K6286" s="18" t="s">
        <v>12905</v>
      </c>
      <c r="L6286" s="18" t="s">
        <v>34</v>
      </c>
      <c r="M6286" s="20">
        <v>32000000</v>
      </c>
      <c r="N6286" s="20">
        <v>126041322</v>
      </c>
      <c r="O6286" s="21">
        <f t="shared" si="294"/>
        <v>164827428.38369098</v>
      </c>
      <c r="P6286" s="22">
        <f t="shared" si="295"/>
        <v>393.87913125</v>
      </c>
      <c r="Q6286" s="20">
        <f t="shared" si="296"/>
        <v>54094987.982832618</v>
      </c>
      <c r="R6286" s="18" t="s">
        <v>35</v>
      </c>
      <c r="S6286" s="18">
        <v>107</v>
      </c>
    </row>
    <row r="6287" spans="1:19" x14ac:dyDescent="0.25">
      <c r="A6287" s="18" t="s">
        <v>18288</v>
      </c>
      <c r="B6287" s="18" t="s">
        <v>2004</v>
      </c>
      <c r="C6287" s="18" t="s">
        <v>45</v>
      </c>
      <c r="D6287" s="18">
        <v>2013</v>
      </c>
      <c r="E6287" s="18">
        <f>VLOOKUP(D6287,'cpi roi'!A:C,2,FALSE)</f>
        <v>233</v>
      </c>
      <c r="F6287" s="18" t="s">
        <v>18289</v>
      </c>
      <c r="G6287" s="18">
        <v>7.4</v>
      </c>
      <c r="H6287" s="19">
        <v>143000</v>
      </c>
      <c r="I6287" s="18" t="s">
        <v>18290</v>
      </c>
      <c r="J6287" s="18" t="s">
        <v>18290</v>
      </c>
      <c r="K6287" s="18" t="s">
        <v>13997</v>
      </c>
      <c r="L6287" s="18" t="s">
        <v>34</v>
      </c>
      <c r="M6287" s="20">
        <v>5000000</v>
      </c>
      <c r="N6287" s="20">
        <v>26474920</v>
      </c>
      <c r="O6287" s="21">
        <f t="shared" si="294"/>
        <v>34621923.278969958</v>
      </c>
      <c r="P6287" s="22">
        <f t="shared" si="295"/>
        <v>529.49840000000006</v>
      </c>
      <c r="Q6287" s="20">
        <f t="shared" si="296"/>
        <v>11362626.609442059</v>
      </c>
      <c r="R6287" s="18" t="s">
        <v>18291</v>
      </c>
      <c r="S6287" s="18">
        <v>103</v>
      </c>
    </row>
    <row r="6288" spans="1:19" x14ac:dyDescent="0.25">
      <c r="A6288" s="18" t="s">
        <v>18292</v>
      </c>
      <c r="B6288" s="18" t="s">
        <v>2004</v>
      </c>
      <c r="C6288" s="18" t="s">
        <v>45</v>
      </c>
      <c r="D6288" s="18">
        <v>2013</v>
      </c>
      <c r="E6288" s="18">
        <f>VLOOKUP(D6288,'cpi roi'!A:C,2,FALSE)</f>
        <v>233</v>
      </c>
      <c r="F6288" s="18" t="s">
        <v>17611</v>
      </c>
      <c r="G6288" s="18">
        <v>6.3</v>
      </c>
      <c r="H6288" s="19">
        <v>193000</v>
      </c>
      <c r="I6288" s="18" t="s">
        <v>12609</v>
      </c>
      <c r="J6288" s="18" t="s">
        <v>9085</v>
      </c>
      <c r="K6288" s="18" t="s">
        <v>9085</v>
      </c>
      <c r="L6288" s="18" t="s">
        <v>34</v>
      </c>
      <c r="M6288" s="20">
        <v>58000000</v>
      </c>
      <c r="N6288" s="20">
        <v>93492844</v>
      </c>
      <c r="O6288" s="21">
        <f t="shared" si="294"/>
        <v>122262959.51416308</v>
      </c>
      <c r="P6288" s="22">
        <f t="shared" si="295"/>
        <v>161.19455862068966</v>
      </c>
      <c r="Q6288" s="20">
        <f t="shared" si="296"/>
        <v>40125684.120171674</v>
      </c>
      <c r="R6288" s="18" t="s">
        <v>184</v>
      </c>
      <c r="S6288" s="18">
        <v>119</v>
      </c>
    </row>
    <row r="6289" spans="1:19" x14ac:dyDescent="0.25">
      <c r="A6289" s="18" t="s">
        <v>18293</v>
      </c>
      <c r="B6289" s="18" t="s">
        <v>20</v>
      </c>
      <c r="C6289" s="18" t="s">
        <v>38</v>
      </c>
      <c r="D6289" s="18">
        <v>2013</v>
      </c>
      <c r="E6289" s="18">
        <f>VLOOKUP(D6289,'cpi roi'!A:C,2,FALSE)</f>
        <v>233</v>
      </c>
      <c r="F6289" s="18" t="s">
        <v>18294</v>
      </c>
      <c r="G6289" s="18">
        <v>6.6</v>
      </c>
      <c r="H6289" s="19">
        <v>426000</v>
      </c>
      <c r="I6289" s="18" t="s">
        <v>16101</v>
      </c>
      <c r="J6289" s="18" t="s">
        <v>16101</v>
      </c>
      <c r="K6289" s="18" t="s">
        <v>9532</v>
      </c>
      <c r="L6289" s="18" t="s">
        <v>34</v>
      </c>
      <c r="M6289" s="20">
        <v>115000000</v>
      </c>
      <c r="N6289" s="20">
        <v>286140700</v>
      </c>
      <c r="O6289" s="21">
        <f t="shared" si="294"/>
        <v>374193439.0128755</v>
      </c>
      <c r="P6289" s="22">
        <f t="shared" si="295"/>
        <v>248.81799999999998</v>
      </c>
      <c r="Q6289" s="20">
        <f t="shared" si="296"/>
        <v>122807167.38197425</v>
      </c>
      <c r="R6289" s="18" t="s">
        <v>2105</v>
      </c>
      <c r="S6289" s="18">
        <v>109</v>
      </c>
    </row>
    <row r="6290" spans="1:19" x14ac:dyDescent="0.25">
      <c r="A6290" s="18" t="s">
        <v>18295</v>
      </c>
      <c r="B6290" s="18" t="s">
        <v>20</v>
      </c>
      <c r="C6290" s="18" t="s">
        <v>38</v>
      </c>
      <c r="D6290" s="18">
        <v>2013</v>
      </c>
      <c r="E6290" s="18">
        <f>VLOOKUP(D6290,'cpi roi'!A:C,2,FALSE)</f>
        <v>233</v>
      </c>
      <c r="F6290" s="18" t="s">
        <v>18272</v>
      </c>
      <c r="G6290" s="18">
        <v>6.1</v>
      </c>
      <c r="H6290" s="19">
        <v>198000</v>
      </c>
      <c r="I6290" s="18" t="s">
        <v>16500</v>
      </c>
      <c r="J6290" s="18" t="s">
        <v>16500</v>
      </c>
      <c r="K6290" s="18" t="s">
        <v>12746</v>
      </c>
      <c r="L6290" s="18" t="s">
        <v>34</v>
      </c>
      <c r="M6290" s="20">
        <v>50000000</v>
      </c>
      <c r="N6290" s="20">
        <v>226349749</v>
      </c>
      <c r="O6290" s="21">
        <f t="shared" si="294"/>
        <v>296003298.37038624</v>
      </c>
      <c r="P6290" s="22">
        <f t="shared" si="295"/>
        <v>452.69949799999995</v>
      </c>
      <c r="Q6290" s="20">
        <f t="shared" si="296"/>
        <v>97145815.021459222</v>
      </c>
      <c r="R6290" s="18" t="s">
        <v>48</v>
      </c>
      <c r="S6290" s="18">
        <v>88</v>
      </c>
    </row>
    <row r="6291" spans="1:19" x14ac:dyDescent="0.25">
      <c r="A6291" s="18" t="s">
        <v>18296</v>
      </c>
      <c r="B6291" s="18" t="s">
        <v>2004</v>
      </c>
      <c r="C6291" s="18" t="s">
        <v>29</v>
      </c>
      <c r="D6291" s="18">
        <v>2013</v>
      </c>
      <c r="E6291" s="18">
        <f>VLOOKUP(D6291,'cpi roi'!A:C,2,FALSE)</f>
        <v>233</v>
      </c>
      <c r="F6291" s="18" t="s">
        <v>18297</v>
      </c>
      <c r="G6291" s="18">
        <v>7.8</v>
      </c>
      <c r="H6291" s="19">
        <v>432000</v>
      </c>
      <c r="I6291" s="18" t="s">
        <v>12843</v>
      </c>
      <c r="J6291" s="18" t="s">
        <v>8038</v>
      </c>
      <c r="K6291" s="18" t="s">
        <v>2096</v>
      </c>
      <c r="L6291" s="18" t="s">
        <v>34</v>
      </c>
      <c r="M6291" s="20">
        <v>55000000</v>
      </c>
      <c r="N6291" s="20">
        <v>218791811</v>
      </c>
      <c r="O6291" s="21">
        <f t="shared" si="294"/>
        <v>286119591.46652359</v>
      </c>
      <c r="P6291" s="22">
        <f t="shared" si="295"/>
        <v>397.80329272727272</v>
      </c>
      <c r="Q6291" s="20">
        <f t="shared" si="296"/>
        <v>93902064.806866944</v>
      </c>
      <c r="R6291" s="18" t="s">
        <v>9250</v>
      </c>
      <c r="S6291" s="18">
        <v>134</v>
      </c>
    </row>
    <row r="6292" spans="1:19" x14ac:dyDescent="0.25">
      <c r="A6292" s="18" t="s">
        <v>18298</v>
      </c>
      <c r="B6292" s="18" t="s">
        <v>20</v>
      </c>
      <c r="C6292" s="18" t="s">
        <v>56</v>
      </c>
      <c r="D6292" s="18">
        <v>2013</v>
      </c>
      <c r="E6292" s="18">
        <f>VLOOKUP(D6292,'cpi roi'!A:C,2,FALSE)</f>
        <v>233</v>
      </c>
      <c r="F6292" s="18" t="s">
        <v>18299</v>
      </c>
      <c r="G6292" s="18">
        <v>6.5</v>
      </c>
      <c r="H6292" s="19">
        <v>160000</v>
      </c>
      <c r="I6292" s="18" t="s">
        <v>18300</v>
      </c>
      <c r="J6292" s="18" t="s">
        <v>18300</v>
      </c>
      <c r="K6292" s="18" t="s">
        <v>18301</v>
      </c>
      <c r="L6292" s="18" t="s">
        <v>34</v>
      </c>
      <c r="M6292" s="20">
        <v>17000000</v>
      </c>
      <c r="N6292" s="20">
        <v>97542952</v>
      </c>
      <c r="O6292" s="21">
        <f t="shared" si="294"/>
        <v>127559388.30214591</v>
      </c>
      <c r="P6292" s="22">
        <f t="shared" si="295"/>
        <v>573.78207058823523</v>
      </c>
      <c r="Q6292" s="20">
        <f t="shared" si="296"/>
        <v>41863927.896995708</v>
      </c>
      <c r="R6292" s="18" t="s">
        <v>2105</v>
      </c>
      <c r="S6292" s="18">
        <v>91</v>
      </c>
    </row>
    <row r="6293" spans="1:19" x14ac:dyDescent="0.25">
      <c r="A6293" s="18" t="s">
        <v>18302</v>
      </c>
      <c r="B6293" s="18" t="s">
        <v>2004</v>
      </c>
      <c r="C6293" s="18" t="s">
        <v>38</v>
      </c>
      <c r="D6293" s="18">
        <v>2013</v>
      </c>
      <c r="E6293" s="18">
        <f>VLOOKUP(D6293,'cpi roi'!A:C,2,FALSE)</f>
        <v>233</v>
      </c>
      <c r="F6293" s="18" t="s">
        <v>18303</v>
      </c>
      <c r="G6293" s="18">
        <v>6.3</v>
      </c>
      <c r="H6293" s="19">
        <v>211000</v>
      </c>
      <c r="I6293" s="18" t="s">
        <v>6856</v>
      </c>
      <c r="J6293" s="18" t="s">
        <v>13164</v>
      </c>
      <c r="K6293" s="18" t="s">
        <v>14627</v>
      </c>
      <c r="L6293" s="18" t="s">
        <v>34</v>
      </c>
      <c r="M6293" s="20">
        <v>150000000</v>
      </c>
      <c r="N6293" s="20">
        <v>205366737</v>
      </c>
      <c r="O6293" s="21">
        <f t="shared" si="294"/>
        <v>268563282.24849784</v>
      </c>
      <c r="P6293" s="22">
        <f t="shared" si="295"/>
        <v>136.911158</v>
      </c>
      <c r="Q6293" s="20">
        <f t="shared" si="296"/>
        <v>88140230.472103</v>
      </c>
      <c r="R6293" s="18" t="s">
        <v>35</v>
      </c>
      <c r="S6293" s="18">
        <v>131</v>
      </c>
    </row>
    <row r="6294" spans="1:19" x14ac:dyDescent="0.25">
      <c r="A6294" s="18" t="s">
        <v>18304</v>
      </c>
      <c r="B6294" s="18" t="s">
        <v>20</v>
      </c>
      <c r="C6294" s="18" t="s">
        <v>21</v>
      </c>
      <c r="D6294" s="18">
        <v>2013</v>
      </c>
      <c r="E6294" s="18">
        <f>VLOOKUP(D6294,'cpi roi'!A:C,2,FALSE)</f>
        <v>233</v>
      </c>
      <c r="F6294" s="18" t="s">
        <v>18305</v>
      </c>
      <c r="G6294" s="18">
        <v>6.9</v>
      </c>
      <c r="H6294" s="19">
        <v>175000</v>
      </c>
      <c r="I6294" s="18" t="s">
        <v>11709</v>
      </c>
      <c r="J6294" s="18" t="s">
        <v>15879</v>
      </c>
      <c r="K6294" s="18" t="s">
        <v>10808</v>
      </c>
      <c r="L6294" s="18" t="s">
        <v>199</v>
      </c>
      <c r="M6294" s="20">
        <v>0</v>
      </c>
      <c r="N6294" s="20">
        <v>3468224</v>
      </c>
      <c r="O6294" s="21">
        <f t="shared" si="294"/>
        <v>4535484.346781116</v>
      </c>
      <c r="P6294" s="22">
        <f t="shared" si="295"/>
        <v>0</v>
      </c>
      <c r="Q6294" s="20">
        <f t="shared" si="296"/>
        <v>1488508.1545064377</v>
      </c>
      <c r="R6294" s="18" t="s">
        <v>15343</v>
      </c>
      <c r="S6294" s="18">
        <v>91</v>
      </c>
    </row>
    <row r="6295" spans="1:19" x14ac:dyDescent="0.25">
      <c r="A6295" s="18" t="s">
        <v>18306</v>
      </c>
      <c r="B6295" s="18" t="s">
        <v>20</v>
      </c>
      <c r="C6295" s="18" t="s">
        <v>38</v>
      </c>
      <c r="D6295" s="18">
        <v>2013</v>
      </c>
      <c r="E6295" s="18">
        <f>VLOOKUP(D6295,'cpi roi'!A:C,2,FALSE)</f>
        <v>233</v>
      </c>
      <c r="F6295" s="18" t="s">
        <v>17733</v>
      </c>
      <c r="G6295" s="18">
        <v>6.5</v>
      </c>
      <c r="H6295" s="19">
        <v>263000</v>
      </c>
      <c r="I6295" s="18" t="s">
        <v>10323</v>
      </c>
      <c r="J6295" s="18" t="s">
        <v>18307</v>
      </c>
      <c r="K6295" s="18" t="s">
        <v>11444</v>
      </c>
      <c r="L6295" s="18" t="s">
        <v>34</v>
      </c>
      <c r="M6295" s="20">
        <v>70000000</v>
      </c>
      <c r="N6295" s="20">
        <v>170270201</v>
      </c>
      <c r="O6295" s="21">
        <f t="shared" si="294"/>
        <v>222666653.41072962</v>
      </c>
      <c r="P6295" s="22">
        <f t="shared" si="295"/>
        <v>243.24314428571427</v>
      </c>
      <c r="Q6295" s="20">
        <f t="shared" si="296"/>
        <v>73077339.484978542</v>
      </c>
      <c r="R6295" s="18" t="s">
        <v>14974</v>
      </c>
      <c r="S6295" s="18">
        <v>119</v>
      </c>
    </row>
    <row r="6296" spans="1:19" x14ac:dyDescent="0.25">
      <c r="A6296" s="18" t="s">
        <v>18308</v>
      </c>
      <c r="B6296" s="18" t="s">
        <v>20</v>
      </c>
      <c r="C6296" s="18" t="s">
        <v>38</v>
      </c>
      <c r="D6296" s="18">
        <v>2013</v>
      </c>
      <c r="E6296" s="18">
        <f>VLOOKUP(D6296,'cpi roi'!A:C,2,FALSE)</f>
        <v>233</v>
      </c>
      <c r="F6296" s="18" t="s">
        <v>18233</v>
      </c>
      <c r="G6296" s="18">
        <v>7.5</v>
      </c>
      <c r="H6296" s="19">
        <v>272000</v>
      </c>
      <c r="I6296" s="18" t="s">
        <v>6749</v>
      </c>
      <c r="J6296" s="18" t="s">
        <v>6749</v>
      </c>
      <c r="K6296" s="18" t="s">
        <v>9041</v>
      </c>
      <c r="L6296" s="18" t="s">
        <v>34</v>
      </c>
      <c r="M6296" s="20">
        <v>40000000</v>
      </c>
      <c r="N6296" s="20">
        <v>154802912</v>
      </c>
      <c r="O6296" s="21">
        <f t="shared" si="294"/>
        <v>202439687.92446351</v>
      </c>
      <c r="P6296" s="22">
        <f t="shared" si="295"/>
        <v>387.00727999999998</v>
      </c>
      <c r="Q6296" s="20">
        <f t="shared" si="296"/>
        <v>66439018.025751069</v>
      </c>
      <c r="R6296" s="18" t="s">
        <v>18309</v>
      </c>
      <c r="S6296" s="18">
        <v>121</v>
      </c>
    </row>
    <row r="6297" spans="1:19" x14ac:dyDescent="0.25">
      <c r="A6297" s="18" t="s">
        <v>18310</v>
      </c>
      <c r="B6297" s="18" t="s">
        <v>37</v>
      </c>
      <c r="C6297" s="18" t="s">
        <v>29</v>
      </c>
      <c r="D6297" s="18">
        <v>2013</v>
      </c>
      <c r="E6297" s="18">
        <f>VLOOKUP(D6297,'cpi roi'!A:C,2,FALSE)</f>
        <v>233</v>
      </c>
      <c r="F6297" s="18" t="s">
        <v>18311</v>
      </c>
      <c r="G6297" s="18">
        <v>6.3</v>
      </c>
      <c r="H6297" s="19">
        <v>201000</v>
      </c>
      <c r="I6297" s="18" t="s">
        <v>516</v>
      </c>
      <c r="J6297" s="18" t="s">
        <v>11356</v>
      </c>
      <c r="K6297" s="18" t="s">
        <v>12905</v>
      </c>
      <c r="L6297" s="18" t="s">
        <v>34</v>
      </c>
      <c r="M6297" s="20">
        <v>215000000</v>
      </c>
      <c r="N6297" s="20">
        <v>493311825</v>
      </c>
      <c r="O6297" s="21">
        <f t="shared" si="294"/>
        <v>645116365.139485</v>
      </c>
      <c r="P6297" s="22">
        <f t="shared" si="295"/>
        <v>229.44736046511628</v>
      </c>
      <c r="Q6297" s="20">
        <f t="shared" si="296"/>
        <v>211721813.30472103</v>
      </c>
      <c r="R6297" s="18" t="s">
        <v>1729</v>
      </c>
      <c r="S6297" s="18">
        <v>130</v>
      </c>
    </row>
    <row r="6298" spans="1:19" x14ac:dyDescent="0.25">
      <c r="A6298" s="18" t="s">
        <v>18312</v>
      </c>
      <c r="B6298" s="18" t="s">
        <v>20</v>
      </c>
      <c r="C6298" s="18" t="s">
        <v>38</v>
      </c>
      <c r="D6298" s="18">
        <v>2013</v>
      </c>
      <c r="E6298" s="18">
        <f>VLOOKUP(D6298,'cpi roi'!A:C,2,FALSE)</f>
        <v>233</v>
      </c>
      <c r="F6298" s="18" t="s">
        <v>17858</v>
      </c>
      <c r="G6298" s="18">
        <v>6.4</v>
      </c>
      <c r="H6298" s="19">
        <v>205000</v>
      </c>
      <c r="I6298" s="18" t="s">
        <v>8514</v>
      </c>
      <c r="J6298" s="18" t="s">
        <v>16799</v>
      </c>
      <c r="K6298" s="18" t="s">
        <v>9041</v>
      </c>
      <c r="L6298" s="18" t="s">
        <v>34</v>
      </c>
      <c r="M6298" s="20">
        <v>26000000</v>
      </c>
      <c r="N6298" s="20">
        <v>87305549</v>
      </c>
      <c r="O6298" s="21">
        <f t="shared" si="294"/>
        <v>114171677.16866952</v>
      </c>
      <c r="P6298" s="22">
        <f t="shared" si="295"/>
        <v>335.79057307692307</v>
      </c>
      <c r="Q6298" s="20">
        <f t="shared" si="296"/>
        <v>37470192.70386266</v>
      </c>
      <c r="R6298" s="18" t="s">
        <v>48</v>
      </c>
      <c r="S6298" s="18">
        <v>129</v>
      </c>
    </row>
    <row r="6299" spans="1:19" x14ac:dyDescent="0.25">
      <c r="A6299" s="18" t="s">
        <v>12927</v>
      </c>
      <c r="B6299" s="18" t="s">
        <v>20</v>
      </c>
      <c r="C6299" s="18" t="s">
        <v>38</v>
      </c>
      <c r="D6299" s="18">
        <v>2013</v>
      </c>
      <c r="E6299" s="18">
        <f>VLOOKUP(D6299,'cpi roi'!A:C,2,FALSE)</f>
        <v>233</v>
      </c>
      <c r="F6299" s="18" t="s">
        <v>18244</v>
      </c>
      <c r="G6299" s="18">
        <v>5.7</v>
      </c>
      <c r="H6299" s="19">
        <v>71000</v>
      </c>
      <c r="I6299" s="18" t="s">
        <v>3432</v>
      </c>
      <c r="J6299" s="18" t="s">
        <v>12929</v>
      </c>
      <c r="K6299" s="18" t="s">
        <v>15812</v>
      </c>
      <c r="L6299" s="18" t="s">
        <v>34</v>
      </c>
      <c r="M6299" s="20">
        <v>30000000</v>
      </c>
      <c r="N6299" s="20">
        <v>5186767</v>
      </c>
      <c r="O6299" s="21">
        <f t="shared" si="294"/>
        <v>6782866.5446351925</v>
      </c>
      <c r="P6299" s="22">
        <f t="shared" si="295"/>
        <v>17.289223333333332</v>
      </c>
      <c r="Q6299" s="20">
        <f t="shared" si="296"/>
        <v>2226080.2575107296</v>
      </c>
      <c r="R6299" s="18" t="s">
        <v>18313</v>
      </c>
      <c r="S6299" s="18">
        <v>104</v>
      </c>
    </row>
    <row r="6300" spans="1:19" x14ac:dyDescent="0.25">
      <c r="A6300" s="18" t="s">
        <v>18314</v>
      </c>
      <c r="B6300" s="18" t="s">
        <v>20</v>
      </c>
      <c r="C6300" s="18" t="s">
        <v>38</v>
      </c>
      <c r="D6300" s="18">
        <v>2013</v>
      </c>
      <c r="E6300" s="18">
        <f>VLOOKUP(D6300,'cpi roi'!A:C,2,FALSE)</f>
        <v>233</v>
      </c>
      <c r="F6300" s="18" t="s">
        <v>18315</v>
      </c>
      <c r="G6300" s="18">
        <v>6.8</v>
      </c>
      <c r="H6300" s="19">
        <v>110000</v>
      </c>
      <c r="I6300" s="18" t="s">
        <v>16307</v>
      </c>
      <c r="J6300" s="18" t="s">
        <v>18316</v>
      </c>
      <c r="K6300" s="18" t="s">
        <v>3910</v>
      </c>
      <c r="L6300" s="18" t="s">
        <v>26</v>
      </c>
      <c r="M6300" s="20">
        <v>22000000</v>
      </c>
      <c r="N6300" s="20">
        <v>15661554</v>
      </c>
      <c r="O6300" s="21">
        <f t="shared" si="294"/>
        <v>20481010.745922744</v>
      </c>
      <c r="P6300" s="22">
        <f t="shared" si="295"/>
        <v>71.188881818181812</v>
      </c>
      <c r="Q6300" s="20">
        <f t="shared" si="296"/>
        <v>6721696.9957081545</v>
      </c>
      <c r="R6300" s="18" t="s">
        <v>18317</v>
      </c>
      <c r="S6300" s="18">
        <v>116</v>
      </c>
    </row>
    <row r="6301" spans="1:19" x14ac:dyDescent="0.25">
      <c r="A6301" s="18" t="s">
        <v>18318</v>
      </c>
      <c r="B6301" s="18" t="s">
        <v>452</v>
      </c>
      <c r="C6301" s="18" t="s">
        <v>21</v>
      </c>
      <c r="D6301" s="18">
        <v>2013</v>
      </c>
      <c r="E6301" s="18">
        <f>VLOOKUP(D6301,'cpi roi'!A:C,2,FALSE)</f>
        <v>233</v>
      </c>
      <c r="F6301" s="18" t="s">
        <v>18319</v>
      </c>
      <c r="G6301" s="18">
        <v>7.2</v>
      </c>
      <c r="H6301" s="19">
        <v>115000</v>
      </c>
      <c r="I6301" s="18" t="s">
        <v>18320</v>
      </c>
      <c r="J6301" s="18" t="s">
        <v>18320</v>
      </c>
      <c r="K6301" s="18" t="s">
        <v>18321</v>
      </c>
      <c r="L6301" s="18" t="s">
        <v>34</v>
      </c>
      <c r="M6301" s="20">
        <v>50000</v>
      </c>
      <c r="N6301" s="20">
        <v>139745</v>
      </c>
      <c r="O6301" s="21">
        <f t="shared" si="294"/>
        <v>182748.07510729611</v>
      </c>
      <c r="P6301" s="22">
        <f t="shared" si="295"/>
        <v>279.49</v>
      </c>
      <c r="Q6301" s="20">
        <f t="shared" si="296"/>
        <v>59976.394849785407</v>
      </c>
      <c r="R6301" s="18" t="s">
        <v>18322</v>
      </c>
      <c r="S6301" s="18">
        <v>89</v>
      </c>
    </row>
    <row r="6302" spans="1:19" x14ac:dyDescent="0.25">
      <c r="A6302" s="18" t="s">
        <v>18323</v>
      </c>
      <c r="B6302" s="18" t="s">
        <v>2004</v>
      </c>
      <c r="C6302" s="18" t="s">
        <v>38</v>
      </c>
      <c r="D6302" s="18">
        <v>2013</v>
      </c>
      <c r="E6302" s="18">
        <f>VLOOKUP(D6302,'cpi roi'!A:C,2,FALSE)</f>
        <v>233</v>
      </c>
      <c r="F6302" s="18" t="s">
        <v>18324</v>
      </c>
      <c r="G6302" s="18">
        <v>6.6</v>
      </c>
      <c r="H6302" s="19">
        <v>228000</v>
      </c>
      <c r="I6302" s="18" t="s">
        <v>15479</v>
      </c>
      <c r="J6302" s="18" t="s">
        <v>15479</v>
      </c>
      <c r="K6302" s="18" t="s">
        <v>502</v>
      </c>
      <c r="L6302" s="18" t="s">
        <v>34</v>
      </c>
      <c r="M6302" s="20">
        <v>110000000</v>
      </c>
      <c r="N6302" s="20">
        <v>125544024</v>
      </c>
      <c r="O6302" s="21">
        <f t="shared" si="294"/>
        <v>164177099.19656652</v>
      </c>
      <c r="P6302" s="22">
        <f t="shared" si="295"/>
        <v>114.13093090909089</v>
      </c>
      <c r="Q6302" s="20">
        <f t="shared" si="296"/>
        <v>53881555.364806868</v>
      </c>
      <c r="R6302" s="18" t="s">
        <v>10085</v>
      </c>
      <c r="S6302" s="18">
        <v>114</v>
      </c>
    </row>
    <row r="6303" spans="1:19" x14ac:dyDescent="0.25">
      <c r="A6303" s="18" t="s">
        <v>18325</v>
      </c>
      <c r="B6303" s="18" t="s">
        <v>2004</v>
      </c>
      <c r="C6303" s="18" t="s">
        <v>45</v>
      </c>
      <c r="D6303" s="18">
        <v>2013</v>
      </c>
      <c r="E6303" s="18">
        <f>VLOOKUP(D6303,'cpi roi'!A:C,2,FALSE)</f>
        <v>233</v>
      </c>
      <c r="F6303" s="18" t="s">
        <v>18326</v>
      </c>
      <c r="G6303" s="18">
        <v>6.3</v>
      </c>
      <c r="H6303" s="19">
        <v>172000</v>
      </c>
      <c r="I6303" s="18" t="s">
        <v>13567</v>
      </c>
      <c r="J6303" s="18" t="s">
        <v>13047</v>
      </c>
      <c r="K6303" s="18" t="s">
        <v>13047</v>
      </c>
      <c r="L6303" s="18" t="s">
        <v>34</v>
      </c>
      <c r="M6303" s="20">
        <v>50000000</v>
      </c>
      <c r="N6303" s="20">
        <v>173649931</v>
      </c>
      <c r="O6303" s="21">
        <f t="shared" si="294"/>
        <v>227086411.91287553</v>
      </c>
      <c r="P6303" s="22">
        <f t="shared" si="295"/>
        <v>347.29986199999996</v>
      </c>
      <c r="Q6303" s="20">
        <f t="shared" si="296"/>
        <v>74527867.38197425</v>
      </c>
      <c r="R6303" s="18" t="s">
        <v>48</v>
      </c>
      <c r="S6303" s="18">
        <v>119</v>
      </c>
    </row>
    <row r="6304" spans="1:19" x14ac:dyDescent="0.25">
      <c r="A6304" s="18" t="s">
        <v>18327</v>
      </c>
      <c r="B6304" s="18" t="s">
        <v>20</v>
      </c>
      <c r="C6304" s="18" t="s">
        <v>45</v>
      </c>
      <c r="D6304" s="18">
        <v>2013</v>
      </c>
      <c r="E6304" s="18">
        <f>VLOOKUP(D6304,'cpi roi'!A:C,2,FALSE)</f>
        <v>233</v>
      </c>
      <c r="F6304" s="18" t="s">
        <v>17310</v>
      </c>
      <c r="G6304" s="18">
        <v>7</v>
      </c>
      <c r="H6304" s="19">
        <v>266000</v>
      </c>
      <c r="I6304" s="18" t="s">
        <v>13516</v>
      </c>
      <c r="J6304" s="18" t="s">
        <v>13517</v>
      </c>
      <c r="K6304" s="18" t="s">
        <v>13517</v>
      </c>
      <c r="L6304" s="18" t="s">
        <v>26</v>
      </c>
      <c r="M6304" s="20">
        <v>20000000</v>
      </c>
      <c r="N6304" s="20">
        <v>46091271</v>
      </c>
      <c r="O6304" s="21">
        <f t="shared" si="294"/>
        <v>60274722.204721026</v>
      </c>
      <c r="P6304" s="22">
        <f t="shared" si="295"/>
        <v>230.456355</v>
      </c>
      <c r="Q6304" s="20">
        <f t="shared" si="296"/>
        <v>19781661.373390559</v>
      </c>
      <c r="R6304" s="18" t="s">
        <v>65</v>
      </c>
      <c r="S6304" s="18">
        <v>109</v>
      </c>
    </row>
    <row r="6305" spans="1:19" x14ac:dyDescent="0.25">
      <c r="A6305" s="18" t="s">
        <v>18328</v>
      </c>
      <c r="B6305" s="18" t="s">
        <v>20</v>
      </c>
      <c r="C6305" s="18" t="s">
        <v>21</v>
      </c>
      <c r="D6305" s="18">
        <v>2013</v>
      </c>
      <c r="E6305" s="18">
        <f>VLOOKUP(D6305,'cpi roi'!A:C,2,FALSE)</f>
        <v>233</v>
      </c>
      <c r="F6305" s="18" t="s">
        <v>18329</v>
      </c>
      <c r="G6305" s="18">
        <v>6.8</v>
      </c>
      <c r="H6305" s="19">
        <v>105000</v>
      </c>
      <c r="I6305" s="18" t="s">
        <v>12590</v>
      </c>
      <c r="J6305" s="18" t="s">
        <v>18330</v>
      </c>
      <c r="K6305" s="18" t="s">
        <v>16648</v>
      </c>
      <c r="L6305" s="18" t="s">
        <v>26</v>
      </c>
      <c r="M6305" s="20">
        <v>12000000</v>
      </c>
      <c r="N6305" s="20">
        <v>12077441</v>
      </c>
      <c r="O6305" s="21">
        <f t="shared" si="294"/>
        <v>15793975.419313304</v>
      </c>
      <c r="P6305" s="22">
        <f t="shared" si="295"/>
        <v>100.64534166666668</v>
      </c>
      <c r="Q6305" s="20">
        <f t="shared" si="296"/>
        <v>5183451.0729613733</v>
      </c>
      <c r="R6305" s="18" t="s">
        <v>9442</v>
      </c>
      <c r="S6305" s="18">
        <v>99</v>
      </c>
    </row>
    <row r="6306" spans="1:19" x14ac:dyDescent="0.25">
      <c r="A6306" s="18" t="s">
        <v>18331</v>
      </c>
      <c r="B6306" s="18" t="s">
        <v>2004</v>
      </c>
      <c r="C6306" s="18" t="s">
        <v>38</v>
      </c>
      <c r="D6306" s="18">
        <v>2013</v>
      </c>
      <c r="E6306" s="18">
        <f>VLOOKUP(D6306,'cpi roi'!A:C,2,FALSE)</f>
        <v>233</v>
      </c>
      <c r="F6306" s="18" t="s">
        <v>18332</v>
      </c>
      <c r="G6306" s="18">
        <v>5.9</v>
      </c>
      <c r="H6306" s="19">
        <v>129000</v>
      </c>
      <c r="I6306" s="18" t="s">
        <v>12242</v>
      </c>
      <c r="J6306" s="18" t="s">
        <v>18333</v>
      </c>
      <c r="K6306" s="18" t="s">
        <v>17896</v>
      </c>
      <c r="L6306" s="18" t="s">
        <v>34</v>
      </c>
      <c r="M6306" s="20">
        <v>60000000</v>
      </c>
      <c r="N6306" s="20">
        <v>95396573</v>
      </c>
      <c r="O6306" s="21">
        <f t="shared" si="294"/>
        <v>124752514.13347639</v>
      </c>
      <c r="P6306" s="22">
        <f t="shared" si="295"/>
        <v>158.99428833333334</v>
      </c>
      <c r="Q6306" s="20">
        <f t="shared" si="296"/>
        <v>40942735.193133049</v>
      </c>
      <c r="R6306" s="18" t="s">
        <v>10878</v>
      </c>
      <c r="S6306" s="18">
        <v>130</v>
      </c>
    </row>
    <row r="6307" spans="1:19" x14ac:dyDescent="0.25">
      <c r="A6307" s="18" t="s">
        <v>18334</v>
      </c>
      <c r="B6307" s="18" t="s">
        <v>2004</v>
      </c>
      <c r="C6307" s="18" t="s">
        <v>155</v>
      </c>
      <c r="D6307" s="18">
        <v>2013</v>
      </c>
      <c r="E6307" s="18">
        <f>VLOOKUP(D6307,'cpi roi'!A:C,2,FALSE)</f>
        <v>233</v>
      </c>
      <c r="F6307" s="18" t="s">
        <v>18335</v>
      </c>
      <c r="G6307" s="18">
        <v>6.2</v>
      </c>
      <c r="H6307" s="19">
        <v>172000</v>
      </c>
      <c r="I6307" s="18" t="s">
        <v>18336</v>
      </c>
      <c r="J6307" s="18" t="s">
        <v>18336</v>
      </c>
      <c r="K6307" s="18" t="s">
        <v>17672</v>
      </c>
      <c r="L6307" s="18" t="s">
        <v>199</v>
      </c>
      <c r="M6307" s="20">
        <v>15000000</v>
      </c>
      <c r="N6307" s="20">
        <v>146428180</v>
      </c>
      <c r="O6307" s="21">
        <f t="shared" si="294"/>
        <v>191487838.82403433</v>
      </c>
      <c r="P6307" s="22">
        <f t="shared" si="295"/>
        <v>976.18786666666665</v>
      </c>
      <c r="Q6307" s="20">
        <f t="shared" si="296"/>
        <v>62844712.44635193</v>
      </c>
      <c r="R6307" s="18" t="s">
        <v>65</v>
      </c>
      <c r="S6307" s="18">
        <v>100</v>
      </c>
    </row>
    <row r="6308" spans="1:19" x14ac:dyDescent="0.25">
      <c r="A6308" s="18" t="s">
        <v>18337</v>
      </c>
      <c r="B6308" s="18" t="s">
        <v>20</v>
      </c>
      <c r="C6308" s="18" t="s">
        <v>38</v>
      </c>
      <c r="D6308" s="18">
        <v>2013</v>
      </c>
      <c r="E6308" s="18">
        <f>VLOOKUP(D6308,'cpi roi'!A:C,2,FALSE)</f>
        <v>233</v>
      </c>
      <c r="F6308" s="18" t="s">
        <v>18338</v>
      </c>
      <c r="G6308" s="18">
        <v>6.4</v>
      </c>
      <c r="H6308" s="19">
        <v>157000</v>
      </c>
      <c r="I6308" s="18" t="s">
        <v>4804</v>
      </c>
      <c r="J6308" s="18" t="s">
        <v>4804</v>
      </c>
      <c r="K6308" s="18" t="s">
        <v>11821</v>
      </c>
      <c r="L6308" s="18" t="s">
        <v>199</v>
      </c>
      <c r="M6308" s="20">
        <v>38000000</v>
      </c>
      <c r="N6308" s="20">
        <v>98337295</v>
      </c>
      <c r="O6308" s="21">
        <f t="shared" si="294"/>
        <v>128598170.75751072</v>
      </c>
      <c r="P6308" s="22">
        <f t="shared" si="295"/>
        <v>258.78235526315791</v>
      </c>
      <c r="Q6308" s="20">
        <f t="shared" si="296"/>
        <v>42204847.639484979</v>
      </c>
      <c r="R6308" s="18" t="s">
        <v>18339</v>
      </c>
      <c r="S6308" s="18">
        <v>119</v>
      </c>
    </row>
    <row r="6309" spans="1:19" x14ac:dyDescent="0.25">
      <c r="A6309" s="18" t="s">
        <v>18340</v>
      </c>
      <c r="B6309" s="18" t="s">
        <v>20</v>
      </c>
      <c r="C6309" s="18" t="s">
        <v>38</v>
      </c>
      <c r="D6309" s="18">
        <v>2013</v>
      </c>
      <c r="E6309" s="18">
        <f>VLOOKUP(D6309,'cpi roi'!A:C,2,FALSE)</f>
        <v>233</v>
      </c>
      <c r="F6309" s="18" t="s">
        <v>18341</v>
      </c>
      <c r="G6309" s="18">
        <v>5.3</v>
      </c>
      <c r="H6309" s="19">
        <v>201000</v>
      </c>
      <c r="I6309" s="18" t="s">
        <v>11954</v>
      </c>
      <c r="J6309" s="18" t="s">
        <v>10420</v>
      </c>
      <c r="K6309" s="18" t="s">
        <v>4462</v>
      </c>
      <c r="L6309" s="18" t="s">
        <v>34</v>
      </c>
      <c r="M6309" s="20">
        <v>92000000</v>
      </c>
      <c r="N6309" s="20">
        <v>304654182</v>
      </c>
      <c r="O6309" s="21">
        <f t="shared" si="294"/>
        <v>398403988.22060084</v>
      </c>
      <c r="P6309" s="22">
        <f t="shared" si="295"/>
        <v>331.14585</v>
      </c>
      <c r="Q6309" s="20">
        <f t="shared" si="296"/>
        <v>130752867.81115879</v>
      </c>
      <c r="R6309" s="18" t="s">
        <v>184</v>
      </c>
      <c r="S6309" s="18">
        <v>98</v>
      </c>
    </row>
    <row r="6310" spans="1:19" x14ac:dyDescent="0.25">
      <c r="A6310" s="18" t="s">
        <v>18342</v>
      </c>
      <c r="B6310" s="18" t="s">
        <v>20</v>
      </c>
      <c r="C6310" s="18" t="s">
        <v>38</v>
      </c>
      <c r="D6310" s="18">
        <v>2013</v>
      </c>
      <c r="E6310" s="18">
        <f>VLOOKUP(D6310,'cpi roi'!A:C,2,FALSE)</f>
        <v>233</v>
      </c>
      <c r="F6310" s="18" t="s">
        <v>18343</v>
      </c>
      <c r="G6310" s="18">
        <v>6.7</v>
      </c>
      <c r="H6310" s="19">
        <v>232000</v>
      </c>
      <c r="I6310" s="18" t="s">
        <v>13237</v>
      </c>
      <c r="J6310" s="18" t="s">
        <v>18344</v>
      </c>
      <c r="K6310" s="18" t="s">
        <v>766</v>
      </c>
      <c r="L6310" s="18" t="s">
        <v>34</v>
      </c>
      <c r="M6310" s="20">
        <v>50000000</v>
      </c>
      <c r="N6310" s="20">
        <v>137328301</v>
      </c>
      <c r="O6310" s="21">
        <f t="shared" si="294"/>
        <v>179587696.62961373</v>
      </c>
      <c r="P6310" s="22">
        <f t="shared" si="295"/>
        <v>274.65660200000002</v>
      </c>
      <c r="Q6310" s="20">
        <f t="shared" si="296"/>
        <v>58939184.978540771</v>
      </c>
      <c r="R6310" s="18" t="s">
        <v>10085</v>
      </c>
      <c r="S6310" s="18">
        <v>115</v>
      </c>
    </row>
    <row r="6311" spans="1:19" x14ac:dyDescent="0.25">
      <c r="A6311" s="18" t="s">
        <v>18345</v>
      </c>
      <c r="B6311" s="18" t="s">
        <v>2004</v>
      </c>
      <c r="C6311" s="18" t="s">
        <v>38</v>
      </c>
      <c r="D6311" s="18">
        <v>2013</v>
      </c>
      <c r="E6311" s="18">
        <f>VLOOKUP(D6311,'cpi roi'!A:C,2,FALSE)</f>
        <v>233</v>
      </c>
      <c r="F6311" s="18" t="s">
        <v>18289</v>
      </c>
      <c r="G6311" s="18">
        <v>6.7</v>
      </c>
      <c r="H6311" s="19">
        <v>439000</v>
      </c>
      <c r="I6311" s="18" t="s">
        <v>8813</v>
      </c>
      <c r="J6311" s="18" t="s">
        <v>15923</v>
      </c>
      <c r="K6311" s="18" t="s">
        <v>13486</v>
      </c>
      <c r="L6311" s="18" t="s">
        <v>34</v>
      </c>
      <c r="M6311" s="20">
        <v>120000000</v>
      </c>
      <c r="N6311" s="20">
        <v>414828246</v>
      </c>
      <c r="O6311" s="21">
        <f t="shared" si="294"/>
        <v>542481401.52875531</v>
      </c>
      <c r="P6311" s="22">
        <f t="shared" si="295"/>
        <v>345.69020499999999</v>
      </c>
      <c r="Q6311" s="20">
        <f t="shared" si="296"/>
        <v>178037873.81974247</v>
      </c>
      <c r="R6311" s="18" t="s">
        <v>184</v>
      </c>
      <c r="S6311" s="18">
        <v>126</v>
      </c>
    </row>
    <row r="6312" spans="1:19" x14ac:dyDescent="0.25">
      <c r="A6312" s="18" t="s">
        <v>18346</v>
      </c>
      <c r="B6312" s="18" t="s">
        <v>20</v>
      </c>
      <c r="C6312" s="18" t="s">
        <v>56</v>
      </c>
      <c r="D6312" s="18">
        <v>2013</v>
      </c>
      <c r="E6312" s="18">
        <f>VLOOKUP(D6312,'cpi roi'!A:C,2,FALSE)</f>
        <v>233</v>
      </c>
      <c r="F6312" s="18" t="s">
        <v>17661</v>
      </c>
      <c r="G6312" s="18">
        <v>4.8</v>
      </c>
      <c r="H6312" s="19">
        <v>47000</v>
      </c>
      <c r="I6312" s="18" t="s">
        <v>16764</v>
      </c>
      <c r="J6312" s="18" t="s">
        <v>7544</v>
      </c>
      <c r="K6312" s="18" t="s">
        <v>18347</v>
      </c>
      <c r="L6312" s="18" t="s">
        <v>34</v>
      </c>
      <c r="M6312" s="20">
        <v>20000000</v>
      </c>
      <c r="N6312" s="20">
        <v>47340586</v>
      </c>
      <c r="O6312" s="21">
        <f t="shared" si="294"/>
        <v>61908483.065236047</v>
      </c>
      <c r="P6312" s="22">
        <f t="shared" si="295"/>
        <v>236.70293000000001</v>
      </c>
      <c r="Q6312" s="20">
        <f t="shared" si="296"/>
        <v>20317848.068669528</v>
      </c>
      <c r="R6312" s="18" t="s">
        <v>14705</v>
      </c>
      <c r="S6312" s="18">
        <v>92</v>
      </c>
    </row>
    <row r="6313" spans="1:19" x14ac:dyDescent="0.25">
      <c r="A6313" s="18" t="s">
        <v>18348</v>
      </c>
      <c r="B6313" s="18" t="s">
        <v>37</v>
      </c>
      <c r="C6313" s="18" t="s">
        <v>394</v>
      </c>
      <c r="D6313" s="18">
        <v>2013</v>
      </c>
      <c r="E6313" s="18">
        <f>VLOOKUP(D6313,'cpi roi'!A:C,2,FALSE)</f>
        <v>233</v>
      </c>
      <c r="F6313" s="18" t="s">
        <v>18349</v>
      </c>
      <c r="G6313" s="18">
        <v>7.3</v>
      </c>
      <c r="H6313" s="19">
        <v>377000</v>
      </c>
      <c r="I6313" s="18" t="s">
        <v>16651</v>
      </c>
      <c r="J6313" s="18" t="s">
        <v>12100</v>
      </c>
      <c r="K6313" s="18" t="s">
        <v>13997</v>
      </c>
      <c r="L6313" s="18" t="s">
        <v>34</v>
      </c>
      <c r="M6313" s="20">
        <v>76000000</v>
      </c>
      <c r="N6313" s="20">
        <v>970766005</v>
      </c>
      <c r="O6313" s="21">
        <f t="shared" si="294"/>
        <v>1269495286.3669527</v>
      </c>
      <c r="P6313" s="22">
        <f t="shared" si="295"/>
        <v>1277.3236907894736</v>
      </c>
      <c r="Q6313" s="20">
        <f t="shared" si="296"/>
        <v>416637770.38626605</v>
      </c>
      <c r="R6313" s="18" t="s">
        <v>65</v>
      </c>
      <c r="S6313" s="18">
        <v>98</v>
      </c>
    </row>
    <row r="6314" spans="1:19" x14ac:dyDescent="0.25">
      <c r="A6314" s="18" t="s">
        <v>18350</v>
      </c>
      <c r="B6314" s="18" t="s">
        <v>2004</v>
      </c>
      <c r="C6314" s="18" t="s">
        <v>38</v>
      </c>
      <c r="D6314" s="18">
        <v>2013</v>
      </c>
      <c r="E6314" s="18">
        <f>VLOOKUP(D6314,'cpi roi'!A:C,2,FALSE)</f>
        <v>233</v>
      </c>
      <c r="F6314" s="18" t="s">
        <v>18197</v>
      </c>
      <c r="G6314" s="18">
        <v>6.3</v>
      </c>
      <c r="H6314" s="19">
        <v>152000</v>
      </c>
      <c r="I6314" s="18" t="s">
        <v>18351</v>
      </c>
      <c r="J6314" s="18" t="s">
        <v>14505</v>
      </c>
      <c r="K6314" s="18" t="s">
        <v>5079</v>
      </c>
      <c r="L6314" s="18" t="s">
        <v>34</v>
      </c>
      <c r="M6314" s="20">
        <v>175000000</v>
      </c>
      <c r="N6314" s="20">
        <v>151783839</v>
      </c>
      <c r="O6314" s="21">
        <f t="shared" si="294"/>
        <v>198491569.71373388</v>
      </c>
      <c r="P6314" s="22">
        <f t="shared" si="295"/>
        <v>86.73362228571429</v>
      </c>
      <c r="Q6314" s="20">
        <f t="shared" si="296"/>
        <v>65143278.540772527</v>
      </c>
      <c r="R6314" s="18" t="s">
        <v>18352</v>
      </c>
      <c r="S6314" s="18">
        <v>128</v>
      </c>
    </row>
    <row r="6315" spans="1:19" x14ac:dyDescent="0.25">
      <c r="A6315" s="18" t="s">
        <v>18353</v>
      </c>
      <c r="B6315" s="18" t="s">
        <v>20</v>
      </c>
      <c r="C6315" s="18" t="s">
        <v>21</v>
      </c>
      <c r="D6315" s="18">
        <v>2013</v>
      </c>
      <c r="E6315" s="18">
        <f>VLOOKUP(D6315,'cpi roi'!A:C,2,FALSE)</f>
        <v>233</v>
      </c>
      <c r="F6315" s="18" t="s">
        <v>18354</v>
      </c>
      <c r="G6315" s="18">
        <v>6.2</v>
      </c>
      <c r="H6315" s="19">
        <v>33000</v>
      </c>
      <c r="I6315" s="18" t="s">
        <v>13381</v>
      </c>
      <c r="J6315" s="18" t="s">
        <v>13381</v>
      </c>
      <c r="K6315" s="18" t="s">
        <v>11830</v>
      </c>
      <c r="L6315" s="18" t="s">
        <v>252</v>
      </c>
      <c r="M6315" s="20">
        <v>16000000</v>
      </c>
      <c r="N6315" s="20">
        <v>1575749</v>
      </c>
      <c r="O6315" s="21">
        <f t="shared" si="294"/>
        <v>2060646.8682403432</v>
      </c>
      <c r="P6315" s="22">
        <f t="shared" si="295"/>
        <v>9.8484312500000009</v>
      </c>
      <c r="Q6315" s="20">
        <f t="shared" si="296"/>
        <v>676287.12446351931</v>
      </c>
      <c r="R6315" s="18" t="s">
        <v>556</v>
      </c>
      <c r="S6315" s="18">
        <v>112</v>
      </c>
    </row>
    <row r="6316" spans="1:19" x14ac:dyDescent="0.25">
      <c r="A6316" s="18" t="s">
        <v>18355</v>
      </c>
      <c r="B6316" s="18" t="s">
        <v>20</v>
      </c>
      <c r="C6316" s="18" t="s">
        <v>38</v>
      </c>
      <c r="D6316" s="18">
        <v>2013</v>
      </c>
      <c r="E6316" s="18">
        <f>VLOOKUP(D6316,'cpi roi'!A:C,2,FALSE)</f>
        <v>233</v>
      </c>
      <c r="F6316" s="18" t="s">
        <v>18297</v>
      </c>
      <c r="G6316" s="18">
        <v>5.6</v>
      </c>
      <c r="H6316" s="19">
        <v>76000</v>
      </c>
      <c r="I6316" s="18" t="s">
        <v>6909</v>
      </c>
      <c r="J6316" s="18" t="s">
        <v>18356</v>
      </c>
      <c r="K6316" s="18" t="s">
        <v>16706</v>
      </c>
      <c r="L6316" s="18" t="s">
        <v>34</v>
      </c>
      <c r="M6316" s="20">
        <v>20000000</v>
      </c>
      <c r="N6316" s="20">
        <v>17496820</v>
      </c>
      <c r="O6316" s="21">
        <f t="shared" si="294"/>
        <v>22881034.566523604</v>
      </c>
      <c r="P6316" s="22">
        <f t="shared" si="295"/>
        <v>87.484099999999998</v>
      </c>
      <c r="Q6316" s="20">
        <f t="shared" si="296"/>
        <v>7509364.8068669522</v>
      </c>
      <c r="R6316" s="18" t="s">
        <v>18357</v>
      </c>
      <c r="S6316" s="18">
        <v>107</v>
      </c>
    </row>
    <row r="6317" spans="1:19" x14ac:dyDescent="0.25">
      <c r="A6317" s="18" t="s">
        <v>18358</v>
      </c>
      <c r="B6317" s="18" t="s">
        <v>2004</v>
      </c>
      <c r="C6317" s="18" t="s">
        <v>45</v>
      </c>
      <c r="D6317" s="18">
        <v>2013</v>
      </c>
      <c r="E6317" s="18">
        <f>VLOOKUP(D6317,'cpi roi'!A:C,2,FALSE)</f>
        <v>233</v>
      </c>
      <c r="F6317" s="18" t="s">
        <v>17872</v>
      </c>
      <c r="G6317" s="18">
        <v>6.8</v>
      </c>
      <c r="H6317" s="19">
        <v>223000</v>
      </c>
      <c r="I6317" s="18" t="s">
        <v>16036</v>
      </c>
      <c r="J6317" s="18" t="s">
        <v>18359</v>
      </c>
      <c r="K6317" s="18" t="s">
        <v>18360</v>
      </c>
      <c r="L6317" s="18" t="s">
        <v>34</v>
      </c>
      <c r="M6317" s="20">
        <v>35000000</v>
      </c>
      <c r="N6317" s="20">
        <v>116980662</v>
      </c>
      <c r="O6317" s="21">
        <f t="shared" si="294"/>
        <v>152978573.86866951</v>
      </c>
      <c r="P6317" s="22">
        <f t="shared" si="295"/>
        <v>334.23046285714287</v>
      </c>
      <c r="Q6317" s="20">
        <f t="shared" si="296"/>
        <v>50206292.70386266</v>
      </c>
      <c r="R6317" s="18" t="s">
        <v>10085</v>
      </c>
      <c r="S6317" s="18">
        <v>98</v>
      </c>
    </row>
    <row r="6318" spans="1:19" x14ac:dyDescent="0.25">
      <c r="A6318" s="18" t="s">
        <v>18361</v>
      </c>
      <c r="B6318" s="18" t="s">
        <v>37</v>
      </c>
      <c r="C6318" s="18" t="s">
        <v>29</v>
      </c>
      <c r="D6318" s="18">
        <v>2013</v>
      </c>
      <c r="E6318" s="18">
        <f>VLOOKUP(D6318,'cpi roi'!A:C,2,FALSE)</f>
        <v>233</v>
      </c>
      <c r="F6318" s="18" t="s">
        <v>18240</v>
      </c>
      <c r="G6318" s="18">
        <v>5.8</v>
      </c>
      <c r="H6318" s="19">
        <v>113000</v>
      </c>
      <c r="I6318" s="18" t="s">
        <v>15403</v>
      </c>
      <c r="J6318" s="18" t="s">
        <v>18362</v>
      </c>
      <c r="K6318" s="18" t="s">
        <v>15013</v>
      </c>
      <c r="L6318" s="18" t="s">
        <v>34</v>
      </c>
      <c r="M6318" s="20">
        <v>90000000</v>
      </c>
      <c r="N6318" s="20">
        <v>199850315</v>
      </c>
      <c r="O6318" s="21">
        <f t="shared" si="294"/>
        <v>261349317.51287553</v>
      </c>
      <c r="P6318" s="22">
        <f t="shared" si="295"/>
        <v>222.05590555555554</v>
      </c>
      <c r="Q6318" s="20">
        <f t="shared" si="296"/>
        <v>85772667.38197425</v>
      </c>
      <c r="R6318" s="18" t="s">
        <v>9112</v>
      </c>
      <c r="S6318" s="18">
        <v>106</v>
      </c>
    </row>
    <row r="6319" spans="1:19" x14ac:dyDescent="0.25">
      <c r="A6319" s="18" t="s">
        <v>18363</v>
      </c>
      <c r="B6319" s="18" t="s">
        <v>2004</v>
      </c>
      <c r="C6319" s="18" t="s">
        <v>45</v>
      </c>
      <c r="D6319" s="18">
        <v>2013</v>
      </c>
      <c r="E6319" s="18">
        <f>VLOOKUP(D6319,'cpi roi'!A:C,2,FALSE)</f>
        <v>233</v>
      </c>
      <c r="F6319" s="18" t="s">
        <v>17310</v>
      </c>
      <c r="G6319" s="18">
        <v>7.3</v>
      </c>
      <c r="H6319" s="19">
        <v>195000</v>
      </c>
      <c r="I6319" s="18" t="s">
        <v>293</v>
      </c>
      <c r="J6319" s="18" t="s">
        <v>293</v>
      </c>
      <c r="K6319" s="18" t="s">
        <v>10227</v>
      </c>
      <c r="L6319" s="18" t="s">
        <v>34</v>
      </c>
      <c r="M6319" s="20">
        <v>18000000</v>
      </c>
      <c r="N6319" s="20">
        <v>99104804</v>
      </c>
      <c r="O6319" s="21">
        <f t="shared" si="294"/>
        <v>129601861.71158798</v>
      </c>
      <c r="P6319" s="22">
        <f t="shared" si="295"/>
        <v>550.58224444444443</v>
      </c>
      <c r="Q6319" s="20">
        <f t="shared" si="296"/>
        <v>42534250.643776819</v>
      </c>
      <c r="R6319" s="18" t="s">
        <v>18364</v>
      </c>
      <c r="S6319" s="18">
        <v>98</v>
      </c>
    </row>
    <row r="6320" spans="1:19" x14ac:dyDescent="0.25">
      <c r="A6320" s="18" t="s">
        <v>18365</v>
      </c>
      <c r="B6320" s="18" t="s">
        <v>452</v>
      </c>
      <c r="C6320" s="18" t="s">
        <v>21</v>
      </c>
      <c r="D6320" s="18">
        <v>2013</v>
      </c>
      <c r="E6320" s="18">
        <f>VLOOKUP(D6320,'cpi roi'!A:C,2,FALSE)</f>
        <v>233</v>
      </c>
      <c r="F6320" s="18" t="s">
        <v>18366</v>
      </c>
      <c r="G6320" s="18">
        <v>6.7</v>
      </c>
      <c r="H6320" s="19">
        <v>88000</v>
      </c>
      <c r="I6320" s="18" t="s">
        <v>6527</v>
      </c>
      <c r="J6320" s="18" t="s">
        <v>6527</v>
      </c>
      <c r="K6320" s="18" t="s">
        <v>7614</v>
      </c>
      <c r="L6320" s="18" t="s">
        <v>3814</v>
      </c>
      <c r="M6320" s="20">
        <v>0</v>
      </c>
      <c r="N6320" s="20">
        <v>4934725</v>
      </c>
      <c r="O6320" s="21">
        <f t="shared" si="294"/>
        <v>6453264.8390557934</v>
      </c>
      <c r="P6320" s="22">
        <f t="shared" si="295"/>
        <v>0</v>
      </c>
      <c r="Q6320" s="20">
        <f t="shared" si="296"/>
        <v>2117907.7253218885</v>
      </c>
      <c r="R6320" s="18" t="s">
        <v>10417</v>
      </c>
      <c r="S6320" s="18">
        <v>124</v>
      </c>
    </row>
    <row r="6321" spans="1:19" x14ac:dyDescent="0.25">
      <c r="A6321" s="18" t="s">
        <v>18367</v>
      </c>
      <c r="B6321" s="18" t="s">
        <v>2004</v>
      </c>
      <c r="C6321" s="18" t="s">
        <v>21</v>
      </c>
      <c r="D6321" s="18">
        <v>2013</v>
      </c>
      <c r="E6321" s="18">
        <f>VLOOKUP(D6321,'cpi roi'!A:C,2,FALSE)</f>
        <v>233</v>
      </c>
      <c r="F6321" s="18" t="s">
        <v>18341</v>
      </c>
      <c r="G6321" s="18">
        <v>6.7</v>
      </c>
      <c r="H6321" s="19">
        <v>106000</v>
      </c>
      <c r="I6321" s="18" t="s">
        <v>2882</v>
      </c>
      <c r="J6321" s="18" t="s">
        <v>7801</v>
      </c>
      <c r="K6321" s="18" t="s">
        <v>17782</v>
      </c>
      <c r="L6321" s="18" t="s">
        <v>34</v>
      </c>
      <c r="M6321" s="20">
        <v>28000000</v>
      </c>
      <c r="N6321" s="20">
        <v>97594140</v>
      </c>
      <c r="O6321" s="21">
        <f t="shared" si="294"/>
        <v>127626328.14592274</v>
      </c>
      <c r="P6321" s="22">
        <f t="shared" si="295"/>
        <v>348.5505</v>
      </c>
      <c r="Q6321" s="20">
        <f t="shared" si="296"/>
        <v>41885896.995708153</v>
      </c>
      <c r="R6321" s="18" t="s">
        <v>15307</v>
      </c>
      <c r="S6321" s="18">
        <v>115</v>
      </c>
    </row>
    <row r="6322" spans="1:19" x14ac:dyDescent="0.25">
      <c r="A6322" s="18" t="s">
        <v>18368</v>
      </c>
      <c r="B6322" s="18" t="s">
        <v>20</v>
      </c>
      <c r="C6322" s="18" t="s">
        <v>38</v>
      </c>
      <c r="D6322" s="18">
        <v>2013</v>
      </c>
      <c r="E6322" s="18">
        <f>VLOOKUP(D6322,'cpi roi'!A:C,2,FALSE)</f>
        <v>233</v>
      </c>
      <c r="F6322" s="18" t="s">
        <v>17671</v>
      </c>
      <c r="G6322" s="18">
        <v>6.7</v>
      </c>
      <c r="H6322" s="19">
        <v>209000</v>
      </c>
      <c r="I6322" s="18" t="s">
        <v>16092</v>
      </c>
      <c r="J6322" s="18" t="s">
        <v>18369</v>
      </c>
      <c r="K6322" s="18" t="s">
        <v>992</v>
      </c>
      <c r="L6322" s="18" t="s">
        <v>34</v>
      </c>
      <c r="M6322" s="20">
        <v>60000000</v>
      </c>
      <c r="N6322" s="20">
        <v>105200903</v>
      </c>
      <c r="O6322" s="21">
        <f t="shared" si="294"/>
        <v>137573884.7386266</v>
      </c>
      <c r="P6322" s="22">
        <f t="shared" si="295"/>
        <v>175.33483833333335</v>
      </c>
      <c r="Q6322" s="20">
        <f t="shared" si="296"/>
        <v>45150602.145922743</v>
      </c>
      <c r="R6322" s="18" t="s">
        <v>27</v>
      </c>
      <c r="S6322" s="18">
        <v>113</v>
      </c>
    </row>
    <row r="6323" spans="1:19" x14ac:dyDescent="0.25">
      <c r="A6323" s="18" t="s">
        <v>18370</v>
      </c>
      <c r="B6323" s="18" t="s">
        <v>20</v>
      </c>
      <c r="C6323" s="18" t="s">
        <v>45</v>
      </c>
      <c r="D6323" s="18">
        <v>2013</v>
      </c>
      <c r="E6323" s="18">
        <f>VLOOKUP(D6323,'cpi roi'!A:C,2,FALSE)</f>
        <v>233</v>
      </c>
      <c r="F6323" s="18" t="s">
        <v>18233</v>
      </c>
      <c r="G6323" s="18">
        <v>7.2</v>
      </c>
      <c r="H6323" s="19">
        <v>87000</v>
      </c>
      <c r="I6323" s="18" t="s">
        <v>16985</v>
      </c>
      <c r="J6323" s="18" t="s">
        <v>14781</v>
      </c>
      <c r="K6323" s="18" t="s">
        <v>752</v>
      </c>
      <c r="L6323" s="18" t="s">
        <v>34</v>
      </c>
      <c r="M6323" s="20">
        <v>25000000</v>
      </c>
      <c r="N6323" s="20">
        <v>74188937</v>
      </c>
      <c r="O6323" s="21">
        <f t="shared" si="294"/>
        <v>97018751.518884122</v>
      </c>
      <c r="P6323" s="22">
        <f t="shared" si="295"/>
        <v>296.75574799999998</v>
      </c>
      <c r="Q6323" s="20">
        <f t="shared" si="296"/>
        <v>31840745.493562229</v>
      </c>
      <c r="R6323" s="18" t="s">
        <v>13871</v>
      </c>
      <c r="S6323" s="18">
        <v>121</v>
      </c>
    </row>
    <row r="6324" spans="1:19" x14ac:dyDescent="0.25">
      <c r="A6324" s="18" t="s">
        <v>18371</v>
      </c>
      <c r="B6324" s="18" t="s">
        <v>20</v>
      </c>
      <c r="C6324" s="18" t="s">
        <v>21</v>
      </c>
      <c r="D6324" s="18">
        <v>2013</v>
      </c>
      <c r="E6324" s="18">
        <f>VLOOKUP(D6324,'cpi roi'!A:C,2,FALSE)</f>
        <v>233</v>
      </c>
      <c r="F6324" s="18" t="s">
        <v>18372</v>
      </c>
      <c r="G6324" s="18">
        <v>7.1</v>
      </c>
      <c r="H6324" s="19">
        <v>140000</v>
      </c>
      <c r="I6324" s="18" t="s">
        <v>12657</v>
      </c>
      <c r="J6324" s="18" t="s">
        <v>12657</v>
      </c>
      <c r="K6324" s="18" t="s">
        <v>15688</v>
      </c>
      <c r="L6324" s="18" t="s">
        <v>26</v>
      </c>
      <c r="M6324" s="20">
        <v>2000000</v>
      </c>
      <c r="N6324" s="20">
        <v>5090608</v>
      </c>
      <c r="O6324" s="21">
        <f t="shared" si="294"/>
        <v>6657116.985407725</v>
      </c>
      <c r="P6324" s="22">
        <f t="shared" si="295"/>
        <v>254.53039999999999</v>
      </c>
      <c r="Q6324" s="20">
        <f t="shared" si="296"/>
        <v>2184810.3004291845</v>
      </c>
      <c r="R6324" s="18" t="s">
        <v>17873</v>
      </c>
      <c r="S6324" s="18">
        <v>85</v>
      </c>
    </row>
    <row r="6325" spans="1:19" x14ac:dyDescent="0.25">
      <c r="A6325" s="18" t="s">
        <v>18373</v>
      </c>
      <c r="B6325" s="18" t="s">
        <v>20</v>
      </c>
      <c r="C6325" s="18" t="s">
        <v>21</v>
      </c>
      <c r="D6325" s="18">
        <v>2013</v>
      </c>
      <c r="E6325" s="18">
        <f>VLOOKUP(D6325,'cpi roi'!A:C,2,FALSE)</f>
        <v>233</v>
      </c>
      <c r="F6325" s="18" t="s">
        <v>18222</v>
      </c>
      <c r="G6325" s="18">
        <v>7.9</v>
      </c>
      <c r="H6325" s="19">
        <v>146000</v>
      </c>
      <c r="I6325" s="18" t="s">
        <v>5754</v>
      </c>
      <c r="J6325" s="18" t="s">
        <v>5754</v>
      </c>
      <c r="K6325" s="18" t="s">
        <v>2647</v>
      </c>
      <c r="L6325" s="18" t="s">
        <v>34</v>
      </c>
      <c r="M6325" s="20">
        <v>3000000</v>
      </c>
      <c r="N6325" s="20">
        <v>20994648</v>
      </c>
      <c r="O6325" s="21">
        <f t="shared" si="294"/>
        <v>27455232.813733906</v>
      </c>
      <c r="P6325" s="22">
        <f t="shared" si="295"/>
        <v>699.82159999999999</v>
      </c>
      <c r="Q6325" s="20">
        <f t="shared" si="296"/>
        <v>9010578.5407725312</v>
      </c>
      <c r="R6325" s="18" t="s">
        <v>18374</v>
      </c>
      <c r="S6325" s="18">
        <v>109</v>
      </c>
    </row>
    <row r="6326" spans="1:19" x14ac:dyDescent="0.25">
      <c r="A6326" s="18" t="s">
        <v>18375</v>
      </c>
      <c r="B6326" s="18" t="s">
        <v>452</v>
      </c>
      <c r="C6326" s="18" t="s">
        <v>21</v>
      </c>
      <c r="D6326" s="18">
        <v>2013</v>
      </c>
      <c r="E6326" s="18">
        <f>VLOOKUP(D6326,'cpi roi'!A:C,2,FALSE)</f>
        <v>233</v>
      </c>
      <c r="F6326" s="18" t="s">
        <v>18376</v>
      </c>
      <c r="G6326" s="18">
        <v>6.7</v>
      </c>
      <c r="H6326" s="19">
        <v>33000</v>
      </c>
      <c r="I6326" s="18" t="s">
        <v>11606</v>
      </c>
      <c r="J6326" s="18" t="s">
        <v>11606</v>
      </c>
      <c r="K6326" s="18" t="s">
        <v>18377</v>
      </c>
      <c r="L6326" s="18" t="s">
        <v>457</v>
      </c>
      <c r="M6326" s="20">
        <v>0</v>
      </c>
      <c r="N6326" s="20">
        <v>9757417</v>
      </c>
      <c r="O6326" s="21">
        <f t="shared" si="294"/>
        <v>12760021.287124462</v>
      </c>
      <c r="P6326" s="22">
        <f t="shared" si="295"/>
        <v>0</v>
      </c>
      <c r="Q6326" s="20">
        <f t="shared" si="296"/>
        <v>4187732.6180257509</v>
      </c>
      <c r="R6326" s="18" t="s">
        <v>18025</v>
      </c>
      <c r="S6326" s="18">
        <v>95</v>
      </c>
    </row>
    <row r="6327" spans="1:19" x14ac:dyDescent="0.25">
      <c r="A6327" s="18" t="s">
        <v>18378</v>
      </c>
      <c r="B6327" s="18" t="s">
        <v>20</v>
      </c>
      <c r="C6327" s="18" t="s">
        <v>45</v>
      </c>
      <c r="D6327" s="18">
        <v>2013</v>
      </c>
      <c r="E6327" s="18">
        <f>VLOOKUP(D6327,'cpi roi'!A:C,2,FALSE)</f>
        <v>233</v>
      </c>
      <c r="F6327" s="18" t="s">
        <v>18236</v>
      </c>
      <c r="G6327" s="18">
        <v>7.4</v>
      </c>
      <c r="H6327" s="19">
        <v>147000</v>
      </c>
      <c r="I6327" s="18" t="s">
        <v>15271</v>
      </c>
      <c r="J6327" s="18" t="s">
        <v>15271</v>
      </c>
      <c r="K6327" s="18" t="s">
        <v>14005</v>
      </c>
      <c r="L6327" s="18" t="s">
        <v>34</v>
      </c>
      <c r="M6327" s="20">
        <v>8000000</v>
      </c>
      <c r="N6327" s="20">
        <v>65652908</v>
      </c>
      <c r="O6327" s="21">
        <f t="shared" si="294"/>
        <v>85855970.247210294</v>
      </c>
      <c r="P6327" s="22">
        <f t="shared" si="295"/>
        <v>820.66134999999997</v>
      </c>
      <c r="Q6327" s="20">
        <f t="shared" si="296"/>
        <v>28177213.73390558</v>
      </c>
      <c r="R6327" s="18" t="s">
        <v>17802</v>
      </c>
      <c r="S6327" s="18">
        <v>104</v>
      </c>
    </row>
    <row r="6328" spans="1:19" x14ac:dyDescent="0.25">
      <c r="A6328" s="18" t="s">
        <v>18379</v>
      </c>
      <c r="B6328" s="18" t="s">
        <v>20</v>
      </c>
      <c r="C6328" s="18" t="s">
        <v>56</v>
      </c>
      <c r="D6328" s="18">
        <v>2013</v>
      </c>
      <c r="E6328" s="18">
        <f>VLOOKUP(D6328,'cpi roi'!A:C,2,FALSE)</f>
        <v>233</v>
      </c>
      <c r="F6328" s="18" t="s">
        <v>18380</v>
      </c>
      <c r="G6328" s="18">
        <v>6.5</v>
      </c>
      <c r="H6328" s="19">
        <v>120000</v>
      </c>
      <c r="I6328" s="18" t="s">
        <v>18381</v>
      </c>
      <c r="J6328" s="18" t="s">
        <v>18381</v>
      </c>
      <c r="K6328" s="18" t="s">
        <v>18382</v>
      </c>
      <c r="L6328" s="18" t="s">
        <v>34</v>
      </c>
      <c r="M6328" s="20">
        <v>5000000</v>
      </c>
      <c r="N6328" s="20">
        <v>44459951</v>
      </c>
      <c r="O6328" s="21">
        <f t="shared" si="294"/>
        <v>58141403.732618026</v>
      </c>
      <c r="P6328" s="22">
        <f t="shared" si="295"/>
        <v>889.19902000000002</v>
      </c>
      <c r="Q6328" s="20">
        <f t="shared" si="296"/>
        <v>19081524.034334764</v>
      </c>
      <c r="R6328" s="18" t="s">
        <v>18057</v>
      </c>
      <c r="S6328" s="18">
        <v>104</v>
      </c>
    </row>
    <row r="6329" spans="1:19" x14ac:dyDescent="0.25">
      <c r="A6329" s="18" t="s">
        <v>18383</v>
      </c>
      <c r="B6329" s="18" t="s">
        <v>452</v>
      </c>
      <c r="C6329" s="18" t="s">
        <v>21</v>
      </c>
      <c r="D6329" s="18">
        <v>2013</v>
      </c>
      <c r="E6329" s="18">
        <f>VLOOKUP(D6329,'cpi roi'!A:C,2,FALSE)</f>
        <v>233</v>
      </c>
      <c r="F6329" s="18" t="s">
        <v>18384</v>
      </c>
      <c r="G6329" s="18">
        <v>6.8</v>
      </c>
      <c r="H6329" s="19">
        <v>16000</v>
      </c>
      <c r="I6329" s="18" t="s">
        <v>18385</v>
      </c>
      <c r="J6329" s="18" t="s">
        <v>18385</v>
      </c>
      <c r="K6329" s="18" t="s">
        <v>18386</v>
      </c>
      <c r="L6329" s="18" t="s">
        <v>1945</v>
      </c>
      <c r="M6329" s="20">
        <v>0</v>
      </c>
      <c r="N6329" s="20">
        <v>291239</v>
      </c>
      <c r="O6329" s="21">
        <f t="shared" si="294"/>
        <v>380860.61502145923</v>
      </c>
      <c r="P6329" s="22">
        <f t="shared" si="295"/>
        <v>0</v>
      </c>
      <c r="Q6329" s="20">
        <f t="shared" si="296"/>
        <v>124995.27896995707</v>
      </c>
      <c r="R6329" s="18" t="s">
        <v>18387</v>
      </c>
      <c r="S6329" s="18">
        <v>110</v>
      </c>
    </row>
    <row r="6330" spans="1:19" x14ac:dyDescent="0.25">
      <c r="A6330" s="18" t="s">
        <v>18388</v>
      </c>
      <c r="B6330" s="18" t="s">
        <v>20</v>
      </c>
      <c r="C6330" s="18" t="s">
        <v>108</v>
      </c>
      <c r="D6330" s="18">
        <v>2013</v>
      </c>
      <c r="E6330" s="18">
        <f>VLOOKUP(D6330,'cpi roi'!A:C,2,FALSE)</f>
        <v>233</v>
      </c>
      <c r="F6330" s="18" t="s">
        <v>18389</v>
      </c>
      <c r="G6330" s="18">
        <v>5.3</v>
      </c>
      <c r="H6330" s="19">
        <v>98000</v>
      </c>
      <c r="I6330" s="18" t="s">
        <v>995</v>
      </c>
      <c r="J6330" s="18" t="s">
        <v>11510</v>
      </c>
      <c r="K6330" s="18" t="s">
        <v>16722</v>
      </c>
      <c r="L6330" s="18" t="s">
        <v>26</v>
      </c>
      <c r="M6330" s="20">
        <v>25000000</v>
      </c>
      <c r="N6330" s="20">
        <v>71009334</v>
      </c>
      <c r="O6330" s="21">
        <f t="shared" si="294"/>
        <v>92860704.162231758</v>
      </c>
      <c r="P6330" s="22">
        <f t="shared" si="295"/>
        <v>284.03733599999998</v>
      </c>
      <c r="Q6330" s="20">
        <f t="shared" si="296"/>
        <v>30476109.012875535</v>
      </c>
      <c r="R6330" s="18" t="s">
        <v>9112</v>
      </c>
      <c r="S6330" s="18">
        <v>117</v>
      </c>
    </row>
    <row r="6331" spans="1:19" x14ac:dyDescent="0.25">
      <c r="A6331" s="18" t="s">
        <v>18390</v>
      </c>
      <c r="B6331" s="18" t="s">
        <v>20</v>
      </c>
      <c r="C6331" s="18" t="s">
        <v>38</v>
      </c>
      <c r="D6331" s="18">
        <v>2013</v>
      </c>
      <c r="E6331" s="18">
        <f>VLOOKUP(D6331,'cpi roi'!A:C,2,FALSE)</f>
        <v>233</v>
      </c>
      <c r="F6331" s="18" t="s">
        <v>18272</v>
      </c>
      <c r="G6331" s="18">
        <v>6.2</v>
      </c>
      <c r="H6331" s="19">
        <v>118000</v>
      </c>
      <c r="I6331" s="18" t="s">
        <v>1014</v>
      </c>
      <c r="J6331" s="18" t="s">
        <v>14238</v>
      </c>
      <c r="K6331" s="18" t="s">
        <v>11243</v>
      </c>
      <c r="L6331" s="18" t="s">
        <v>34</v>
      </c>
      <c r="M6331" s="20">
        <v>35000000</v>
      </c>
      <c r="N6331" s="20">
        <v>46922566</v>
      </c>
      <c r="O6331" s="21">
        <f t="shared" si="294"/>
        <v>61361827.726180255</v>
      </c>
      <c r="P6331" s="22">
        <f t="shared" si="295"/>
        <v>134.06447428571428</v>
      </c>
      <c r="Q6331" s="20">
        <f t="shared" si="296"/>
        <v>20138440.343347639</v>
      </c>
      <c r="R6331" s="18" t="s">
        <v>16669</v>
      </c>
      <c r="S6331" s="18">
        <v>118</v>
      </c>
    </row>
    <row r="6332" spans="1:19" x14ac:dyDescent="0.25">
      <c r="A6332" s="18" t="s">
        <v>18391</v>
      </c>
      <c r="B6332" s="18" t="s">
        <v>20</v>
      </c>
      <c r="C6332" s="18" t="s">
        <v>108</v>
      </c>
      <c r="D6332" s="18">
        <v>2013</v>
      </c>
      <c r="E6332" s="18">
        <f>VLOOKUP(D6332,'cpi roi'!A:C,2,FALSE)</f>
        <v>233</v>
      </c>
      <c r="F6332" s="18" t="s">
        <v>18392</v>
      </c>
      <c r="G6332" s="18">
        <v>6.7</v>
      </c>
      <c r="H6332" s="19">
        <v>115000</v>
      </c>
      <c r="I6332" s="18" t="s">
        <v>12049</v>
      </c>
      <c r="J6332" s="18" t="s">
        <v>18393</v>
      </c>
      <c r="K6332" s="18" t="s">
        <v>9775</v>
      </c>
      <c r="L6332" s="18" t="s">
        <v>34</v>
      </c>
      <c r="M6332" s="20">
        <v>13000000</v>
      </c>
      <c r="N6332" s="20">
        <v>68572631</v>
      </c>
      <c r="O6332" s="21">
        <f t="shared" si="294"/>
        <v>89674165.947210297</v>
      </c>
      <c r="P6332" s="22">
        <f t="shared" si="295"/>
        <v>527.48177692307695</v>
      </c>
      <c r="Q6332" s="20">
        <f t="shared" si="296"/>
        <v>29430313.73390558</v>
      </c>
      <c r="R6332" s="18" t="s">
        <v>2105</v>
      </c>
      <c r="S6332" s="18">
        <v>94</v>
      </c>
    </row>
    <row r="6333" spans="1:19" x14ac:dyDescent="0.25">
      <c r="A6333" s="18" t="s">
        <v>18394</v>
      </c>
      <c r="B6333" s="18" t="s">
        <v>2004</v>
      </c>
      <c r="C6333" s="18" t="s">
        <v>45</v>
      </c>
      <c r="D6333" s="18">
        <v>2013</v>
      </c>
      <c r="E6333" s="18">
        <f>VLOOKUP(D6333,'cpi roi'!A:C,2,FALSE)</f>
        <v>233</v>
      </c>
      <c r="F6333" s="18" t="s">
        <v>18123</v>
      </c>
      <c r="G6333" s="18">
        <v>3.5</v>
      </c>
      <c r="H6333" s="19">
        <v>67000</v>
      </c>
      <c r="I6333" s="18" t="s">
        <v>10924</v>
      </c>
      <c r="J6333" s="18" t="s">
        <v>4522</v>
      </c>
      <c r="K6333" s="18" t="s">
        <v>18395</v>
      </c>
      <c r="L6333" s="18" t="s">
        <v>34</v>
      </c>
      <c r="M6333" s="20">
        <v>20000000</v>
      </c>
      <c r="N6333" s="20">
        <v>78378744</v>
      </c>
      <c r="O6333" s="21">
        <f t="shared" si="294"/>
        <v>102497868.22660944</v>
      </c>
      <c r="P6333" s="22">
        <f t="shared" si="295"/>
        <v>391.89371999999997</v>
      </c>
      <c r="Q6333" s="20">
        <f t="shared" si="296"/>
        <v>33638945.922746778</v>
      </c>
      <c r="R6333" s="18" t="s">
        <v>8990</v>
      </c>
      <c r="S6333" s="18">
        <v>86</v>
      </c>
    </row>
    <row r="6334" spans="1:19" x14ac:dyDescent="0.25">
      <c r="A6334" s="18" t="s">
        <v>18396</v>
      </c>
      <c r="B6334" s="18" t="s">
        <v>2004</v>
      </c>
      <c r="C6334" s="18" t="s">
        <v>38</v>
      </c>
      <c r="D6334" s="18">
        <v>2013</v>
      </c>
      <c r="E6334" s="18">
        <f>VLOOKUP(D6334,'cpi roi'!A:C,2,FALSE)</f>
        <v>233</v>
      </c>
      <c r="F6334" s="18" t="s">
        <v>18202</v>
      </c>
      <c r="G6334" s="18">
        <v>5.6</v>
      </c>
      <c r="H6334" s="19">
        <v>123000</v>
      </c>
      <c r="I6334" s="18" t="s">
        <v>14140</v>
      </c>
      <c r="J6334" s="18" t="s">
        <v>12210</v>
      </c>
      <c r="K6334" s="18" t="s">
        <v>12494</v>
      </c>
      <c r="L6334" s="18" t="s">
        <v>34</v>
      </c>
      <c r="M6334" s="20">
        <v>130000000</v>
      </c>
      <c r="N6334" s="20">
        <v>78324220</v>
      </c>
      <c r="O6334" s="21">
        <f t="shared" si="294"/>
        <v>102426565.81115879</v>
      </c>
      <c r="P6334" s="22">
        <f t="shared" si="295"/>
        <v>60.249399999999994</v>
      </c>
      <c r="Q6334" s="20">
        <f t="shared" si="296"/>
        <v>33615545.06437768</v>
      </c>
      <c r="R6334" s="18" t="s">
        <v>65</v>
      </c>
      <c r="S6334" s="18">
        <v>96</v>
      </c>
    </row>
    <row r="6335" spans="1:19" x14ac:dyDescent="0.25">
      <c r="A6335" s="18" t="s">
        <v>18397</v>
      </c>
      <c r="B6335" s="18" t="s">
        <v>20</v>
      </c>
      <c r="C6335" s="18" t="s">
        <v>45</v>
      </c>
      <c r="D6335" s="18">
        <v>2013</v>
      </c>
      <c r="E6335" s="18">
        <f>VLOOKUP(D6335,'cpi roi'!A:C,2,FALSE)</f>
        <v>233</v>
      </c>
      <c r="F6335" s="18" t="s">
        <v>18233</v>
      </c>
      <c r="G6335" s="18">
        <v>7.5</v>
      </c>
      <c r="H6335" s="19">
        <v>144000</v>
      </c>
      <c r="I6335" s="18" t="s">
        <v>2927</v>
      </c>
      <c r="J6335" s="18" t="s">
        <v>2099</v>
      </c>
      <c r="K6335" s="18" t="s">
        <v>18398</v>
      </c>
      <c r="L6335" s="18" t="s">
        <v>34</v>
      </c>
      <c r="M6335" s="20">
        <v>11000000</v>
      </c>
      <c r="N6335" s="20">
        <v>32960249</v>
      </c>
      <c r="O6335" s="21">
        <f t="shared" si="294"/>
        <v>43102952.23304721</v>
      </c>
      <c r="P6335" s="22">
        <f t="shared" si="295"/>
        <v>299.63862727272726</v>
      </c>
      <c r="Q6335" s="20">
        <f t="shared" si="296"/>
        <v>14146029.613733904</v>
      </c>
      <c r="R6335" s="18" t="s">
        <v>16788</v>
      </c>
      <c r="S6335" s="18">
        <v>104</v>
      </c>
    </row>
    <row r="6336" spans="1:19" x14ac:dyDescent="0.25">
      <c r="A6336" s="18" t="s">
        <v>18399</v>
      </c>
      <c r="B6336" s="18" t="s">
        <v>20</v>
      </c>
      <c r="C6336" s="18" t="s">
        <v>45</v>
      </c>
      <c r="D6336" s="18">
        <v>2013</v>
      </c>
      <c r="E6336" s="18">
        <f>VLOOKUP(D6336,'cpi roi'!A:C,2,FALSE)</f>
        <v>233</v>
      </c>
      <c r="F6336" s="18" t="s">
        <v>18289</v>
      </c>
      <c r="G6336" s="18">
        <v>5.8</v>
      </c>
      <c r="H6336" s="19">
        <v>38000</v>
      </c>
      <c r="I6336" s="18" t="s">
        <v>18400</v>
      </c>
      <c r="J6336" s="18" t="s">
        <v>18400</v>
      </c>
      <c r="K6336" s="18" t="s">
        <v>17794</v>
      </c>
      <c r="L6336" s="18" t="s">
        <v>34</v>
      </c>
      <c r="M6336" s="20">
        <v>1500000</v>
      </c>
      <c r="N6336" s="20">
        <v>3909596</v>
      </c>
      <c r="O6336" s="21">
        <f t="shared" si="294"/>
        <v>5112677.6875536479</v>
      </c>
      <c r="P6336" s="22">
        <f t="shared" si="295"/>
        <v>260.63973333333331</v>
      </c>
      <c r="Q6336" s="20">
        <f t="shared" si="296"/>
        <v>1677938.1974248926</v>
      </c>
      <c r="R6336" s="18" t="s">
        <v>9140</v>
      </c>
      <c r="S6336" s="18">
        <v>104</v>
      </c>
    </row>
    <row r="6337" spans="1:19" x14ac:dyDescent="0.25">
      <c r="A6337" s="18" t="s">
        <v>18401</v>
      </c>
      <c r="B6337" s="18" t="s">
        <v>20</v>
      </c>
      <c r="C6337" s="18" t="s">
        <v>21</v>
      </c>
      <c r="D6337" s="18">
        <v>2013</v>
      </c>
      <c r="E6337" s="18">
        <f>VLOOKUP(D6337,'cpi roi'!A:C,2,FALSE)</f>
        <v>233</v>
      </c>
      <c r="F6337" s="18" t="s">
        <v>18343</v>
      </c>
      <c r="G6337" s="18">
        <v>5.9</v>
      </c>
      <c r="H6337" s="19">
        <v>135000</v>
      </c>
      <c r="I6337" s="18" t="s">
        <v>10778</v>
      </c>
      <c r="J6337" s="18" t="s">
        <v>18402</v>
      </c>
      <c r="K6337" s="18" t="s">
        <v>18403</v>
      </c>
      <c r="L6337" s="18" t="s">
        <v>34</v>
      </c>
      <c r="M6337" s="20">
        <v>30000000</v>
      </c>
      <c r="N6337" s="20">
        <v>84790678</v>
      </c>
      <c r="O6337" s="21">
        <f t="shared" si="294"/>
        <v>110882916.68068668</v>
      </c>
      <c r="P6337" s="22">
        <f t="shared" si="295"/>
        <v>282.6355933333333</v>
      </c>
      <c r="Q6337" s="20">
        <f t="shared" si="296"/>
        <v>36390848.927038625</v>
      </c>
      <c r="R6337" s="18" t="s">
        <v>122</v>
      </c>
      <c r="S6337" s="18">
        <v>100</v>
      </c>
    </row>
    <row r="6338" spans="1:19" x14ac:dyDescent="0.25">
      <c r="A6338" s="18" t="s">
        <v>18404</v>
      </c>
      <c r="B6338" s="18" t="s">
        <v>2004</v>
      </c>
      <c r="C6338" s="18" t="s">
        <v>38</v>
      </c>
      <c r="D6338" s="18">
        <v>2013</v>
      </c>
      <c r="E6338" s="18">
        <f>VLOOKUP(D6338,'cpi roi'!A:C,2,FALSE)</f>
        <v>233</v>
      </c>
      <c r="F6338" s="18" t="s">
        <v>18349</v>
      </c>
      <c r="G6338" s="18">
        <v>6.4</v>
      </c>
      <c r="H6338" s="19">
        <v>225000</v>
      </c>
      <c r="I6338" s="18" t="s">
        <v>9725</v>
      </c>
      <c r="J6338" s="18" t="s">
        <v>15568</v>
      </c>
      <c r="K6338" s="18" t="s">
        <v>5686</v>
      </c>
      <c r="L6338" s="18" t="s">
        <v>34</v>
      </c>
      <c r="M6338" s="20">
        <v>215000000</v>
      </c>
      <c r="N6338" s="20">
        <v>260502115</v>
      </c>
      <c r="O6338" s="21">
        <f t="shared" si="294"/>
        <v>340665212.19098711</v>
      </c>
      <c r="P6338" s="22">
        <f t="shared" si="295"/>
        <v>121.16377441860465</v>
      </c>
      <c r="Q6338" s="20">
        <f t="shared" si="296"/>
        <v>111803482.83261803</v>
      </c>
      <c r="R6338" s="18" t="s">
        <v>1729</v>
      </c>
      <c r="S6338" s="18">
        <v>150</v>
      </c>
    </row>
    <row r="6339" spans="1:19" x14ac:dyDescent="0.25">
      <c r="A6339" s="18" t="s">
        <v>14628</v>
      </c>
      <c r="B6339" s="18" t="s">
        <v>2004</v>
      </c>
      <c r="C6339" s="18" t="s">
        <v>38</v>
      </c>
      <c r="D6339" s="18">
        <v>2013</v>
      </c>
      <c r="E6339" s="18">
        <f>VLOOKUP(D6339,'cpi roi'!A:C,2,FALSE)</f>
        <v>233</v>
      </c>
      <c r="F6339" s="18" t="s">
        <v>18405</v>
      </c>
      <c r="G6339" s="18">
        <v>5.9</v>
      </c>
      <c r="H6339" s="19">
        <v>112000</v>
      </c>
      <c r="I6339" s="18" t="s">
        <v>9579</v>
      </c>
      <c r="J6339" s="18" t="s">
        <v>9579</v>
      </c>
      <c r="K6339" s="18" t="s">
        <v>15862</v>
      </c>
      <c r="L6339" s="18" t="s">
        <v>34</v>
      </c>
      <c r="M6339" s="20">
        <v>40000000</v>
      </c>
      <c r="N6339" s="20">
        <v>63365859</v>
      </c>
      <c r="O6339" s="21">
        <f t="shared" ref="O6339:O6402" si="297">(304.7/E6339)*N6339</f>
        <v>82865138.357510731</v>
      </c>
      <c r="P6339" s="22">
        <f t="shared" ref="P6339:P6402" si="298">IFERROR(N6339/M6339, 0)*100</f>
        <v>158.4146475</v>
      </c>
      <c r="Q6339" s="20">
        <f t="shared" ref="Q6339:Q6402" si="299">N6339/(E6339/100)</f>
        <v>27195647.639484979</v>
      </c>
      <c r="R6339" s="18" t="s">
        <v>18406</v>
      </c>
      <c r="S6339" s="18">
        <v>125</v>
      </c>
    </row>
    <row r="6340" spans="1:19" x14ac:dyDescent="0.25">
      <c r="A6340" s="18" t="s">
        <v>18407</v>
      </c>
      <c r="B6340" s="18" t="s">
        <v>37</v>
      </c>
      <c r="C6340" s="18" t="s">
        <v>394</v>
      </c>
      <c r="D6340" s="18">
        <v>2013</v>
      </c>
      <c r="E6340" s="18">
        <f>VLOOKUP(D6340,'cpi roi'!A:C,2,FALSE)</f>
        <v>233</v>
      </c>
      <c r="F6340" s="18" t="s">
        <v>18408</v>
      </c>
      <c r="G6340" s="18">
        <v>6.4</v>
      </c>
      <c r="H6340" s="19">
        <v>88000</v>
      </c>
      <c r="I6340" s="18" t="s">
        <v>18409</v>
      </c>
      <c r="J6340" s="18" t="s">
        <v>18410</v>
      </c>
      <c r="K6340" s="18" t="s">
        <v>12494</v>
      </c>
      <c r="L6340" s="18" t="s">
        <v>34</v>
      </c>
      <c r="M6340" s="20">
        <v>135000000</v>
      </c>
      <c r="N6340" s="20">
        <v>282570682</v>
      </c>
      <c r="O6340" s="21">
        <f t="shared" si="297"/>
        <v>369524836.07467806</v>
      </c>
      <c r="P6340" s="22">
        <f t="shared" si="298"/>
        <v>209.31161629629628</v>
      </c>
      <c r="Q6340" s="20">
        <f t="shared" si="299"/>
        <v>121274970.81545064</v>
      </c>
      <c r="R6340" s="18" t="s">
        <v>10176</v>
      </c>
      <c r="S6340" s="18">
        <v>96</v>
      </c>
    </row>
    <row r="6341" spans="1:19" x14ac:dyDescent="0.25">
      <c r="A6341" s="18" t="s">
        <v>18411</v>
      </c>
      <c r="B6341" s="18" t="s">
        <v>2004</v>
      </c>
      <c r="C6341" s="18" t="s">
        <v>45</v>
      </c>
      <c r="D6341" s="18">
        <v>2013</v>
      </c>
      <c r="E6341" s="18">
        <f>VLOOKUP(D6341,'cpi roi'!A:C,2,FALSE)</f>
        <v>233</v>
      </c>
      <c r="F6341" s="18" t="s">
        <v>18412</v>
      </c>
      <c r="G6341" s="18">
        <v>6.8</v>
      </c>
      <c r="H6341" s="19">
        <v>73000</v>
      </c>
      <c r="I6341" s="18" t="s">
        <v>13930</v>
      </c>
      <c r="J6341" s="18" t="s">
        <v>14384</v>
      </c>
      <c r="K6341" s="18" t="s">
        <v>11817</v>
      </c>
      <c r="L6341" s="18" t="s">
        <v>199</v>
      </c>
      <c r="M6341" s="20">
        <v>11000000</v>
      </c>
      <c r="N6341" s="20">
        <v>8526288</v>
      </c>
      <c r="O6341" s="21">
        <f t="shared" si="297"/>
        <v>11150042.719313305</v>
      </c>
      <c r="P6341" s="22">
        <f t="shared" si="298"/>
        <v>77.511709090909093</v>
      </c>
      <c r="Q6341" s="20">
        <f t="shared" si="299"/>
        <v>3659351.0729613733</v>
      </c>
      <c r="R6341" s="18" t="s">
        <v>17508</v>
      </c>
      <c r="S6341" s="18">
        <v>98</v>
      </c>
    </row>
    <row r="6342" spans="1:19" x14ac:dyDescent="0.25">
      <c r="A6342" s="18" t="s">
        <v>18413</v>
      </c>
      <c r="B6342" s="18" t="s">
        <v>20</v>
      </c>
      <c r="C6342" s="18" t="s">
        <v>38</v>
      </c>
      <c r="D6342" s="18">
        <v>2013</v>
      </c>
      <c r="E6342" s="18">
        <f>VLOOKUP(D6342,'cpi roi'!A:C,2,FALSE)</f>
        <v>233</v>
      </c>
      <c r="F6342" s="18" t="s">
        <v>18414</v>
      </c>
      <c r="G6342" s="18">
        <v>6.7</v>
      </c>
      <c r="H6342" s="19">
        <v>201000</v>
      </c>
      <c r="I6342" s="18" t="s">
        <v>17958</v>
      </c>
      <c r="J6342" s="18" t="s">
        <v>18415</v>
      </c>
      <c r="K6342" s="18" t="s">
        <v>4128</v>
      </c>
      <c r="L6342" s="18" t="s">
        <v>34</v>
      </c>
      <c r="M6342" s="20">
        <v>61000000</v>
      </c>
      <c r="N6342" s="20">
        <v>131940411</v>
      </c>
      <c r="O6342" s="21">
        <f t="shared" si="297"/>
        <v>172541816.44506437</v>
      </c>
      <c r="P6342" s="22">
        <f t="shared" si="298"/>
        <v>216.29575573770489</v>
      </c>
      <c r="Q6342" s="20">
        <f t="shared" si="299"/>
        <v>56626785.836909868</v>
      </c>
      <c r="R6342" s="18" t="s">
        <v>65</v>
      </c>
      <c r="S6342" s="18">
        <v>109</v>
      </c>
    </row>
    <row r="6343" spans="1:19" x14ac:dyDescent="0.25">
      <c r="A6343" s="18" t="s">
        <v>18416</v>
      </c>
      <c r="B6343" s="18" t="s">
        <v>2004</v>
      </c>
      <c r="C6343" s="18" t="s">
        <v>45</v>
      </c>
      <c r="D6343" s="18">
        <v>2013</v>
      </c>
      <c r="E6343" s="18">
        <f>VLOOKUP(D6343,'cpi roi'!A:C,2,FALSE)</f>
        <v>233</v>
      </c>
      <c r="F6343" s="18" t="s">
        <v>18297</v>
      </c>
      <c r="G6343" s="18">
        <v>7</v>
      </c>
      <c r="H6343" s="19">
        <v>60000</v>
      </c>
      <c r="I6343" s="18" t="s">
        <v>12338</v>
      </c>
      <c r="J6343" s="18" t="s">
        <v>12338</v>
      </c>
      <c r="K6343" s="18" t="s">
        <v>18417</v>
      </c>
      <c r="L6343" s="18" t="s">
        <v>34</v>
      </c>
      <c r="M6343" s="20">
        <v>8000000</v>
      </c>
      <c r="N6343" s="20">
        <v>25288872</v>
      </c>
      <c r="O6343" s="21">
        <f t="shared" si="297"/>
        <v>33070898.276394848</v>
      </c>
      <c r="P6343" s="22">
        <f t="shared" si="298"/>
        <v>316.11090000000002</v>
      </c>
      <c r="Q6343" s="20">
        <f t="shared" si="299"/>
        <v>10853593.13304721</v>
      </c>
      <c r="R6343" s="18" t="s">
        <v>9442</v>
      </c>
      <c r="S6343" s="18">
        <v>93</v>
      </c>
    </row>
    <row r="6344" spans="1:19" x14ac:dyDescent="0.25">
      <c r="A6344" s="18" t="s">
        <v>18418</v>
      </c>
      <c r="B6344" s="18" t="s">
        <v>20</v>
      </c>
      <c r="C6344" s="18" t="s">
        <v>108</v>
      </c>
      <c r="D6344" s="18">
        <v>2013</v>
      </c>
      <c r="E6344" s="18">
        <f>VLOOKUP(D6344,'cpi roi'!A:C,2,FALSE)</f>
        <v>233</v>
      </c>
      <c r="F6344" s="18" t="s">
        <v>18262</v>
      </c>
      <c r="G6344" s="18">
        <v>7.1</v>
      </c>
      <c r="H6344" s="19">
        <v>183000</v>
      </c>
      <c r="I6344" s="18" t="s">
        <v>5109</v>
      </c>
      <c r="J6344" s="18" t="s">
        <v>16476</v>
      </c>
      <c r="K6344" s="18" t="s">
        <v>16574</v>
      </c>
      <c r="L6344" s="18" t="s">
        <v>34</v>
      </c>
      <c r="M6344" s="20">
        <v>30000000</v>
      </c>
      <c r="N6344" s="20">
        <v>63414135</v>
      </c>
      <c r="O6344" s="21">
        <f t="shared" si="297"/>
        <v>82928270.105150208</v>
      </c>
      <c r="P6344" s="22">
        <f t="shared" si="298"/>
        <v>211.38045</v>
      </c>
      <c r="Q6344" s="20">
        <f t="shared" si="299"/>
        <v>27216366.952789698</v>
      </c>
      <c r="R6344" s="18" t="s">
        <v>13596</v>
      </c>
      <c r="S6344" s="18">
        <v>106</v>
      </c>
    </row>
    <row r="6345" spans="1:19" x14ac:dyDescent="0.25">
      <c r="A6345" s="18" t="s">
        <v>18419</v>
      </c>
      <c r="B6345" s="18" t="s">
        <v>20</v>
      </c>
      <c r="C6345" s="18" t="s">
        <v>38</v>
      </c>
      <c r="D6345" s="18">
        <v>2013</v>
      </c>
      <c r="E6345" s="18">
        <f>VLOOKUP(D6345,'cpi roi'!A:C,2,FALSE)</f>
        <v>233</v>
      </c>
      <c r="F6345" s="18" t="s">
        <v>18303</v>
      </c>
      <c r="G6345" s="18">
        <v>6.6</v>
      </c>
      <c r="H6345" s="19">
        <v>165000</v>
      </c>
      <c r="I6345" s="18" t="s">
        <v>17129</v>
      </c>
      <c r="J6345" s="18" t="s">
        <v>18420</v>
      </c>
      <c r="K6345" s="18" t="s">
        <v>8593</v>
      </c>
      <c r="L6345" s="18" t="s">
        <v>34</v>
      </c>
      <c r="M6345" s="20">
        <v>43000000</v>
      </c>
      <c r="N6345" s="20">
        <v>229930771</v>
      </c>
      <c r="O6345" s="21">
        <f t="shared" si="297"/>
        <v>300686291.51802576</v>
      </c>
      <c r="P6345" s="22">
        <f t="shared" si="298"/>
        <v>534.72272325581389</v>
      </c>
      <c r="Q6345" s="20">
        <f t="shared" si="299"/>
        <v>98682734.334763944</v>
      </c>
      <c r="R6345" s="18" t="s">
        <v>184</v>
      </c>
      <c r="S6345" s="18">
        <v>117</v>
      </c>
    </row>
    <row r="6346" spans="1:19" x14ac:dyDescent="0.25">
      <c r="A6346" s="18" t="s">
        <v>18421</v>
      </c>
      <c r="B6346" s="18" t="s">
        <v>2004</v>
      </c>
      <c r="C6346" s="18" t="s">
        <v>56</v>
      </c>
      <c r="D6346" s="18">
        <v>2013</v>
      </c>
      <c r="E6346" s="18">
        <f>VLOOKUP(D6346,'cpi roi'!A:C,2,FALSE)</f>
        <v>233</v>
      </c>
      <c r="F6346" s="18" t="s">
        <v>18422</v>
      </c>
      <c r="G6346" s="18">
        <v>6.6</v>
      </c>
      <c r="H6346" s="19">
        <v>160000</v>
      </c>
      <c r="I6346" s="18" t="s">
        <v>13492</v>
      </c>
      <c r="J6346" s="18" t="s">
        <v>13493</v>
      </c>
      <c r="K6346" s="18" t="s">
        <v>14080</v>
      </c>
      <c r="L6346" s="18" t="s">
        <v>34</v>
      </c>
      <c r="M6346" s="20">
        <v>5000000</v>
      </c>
      <c r="N6346" s="20">
        <v>161919318</v>
      </c>
      <c r="O6346" s="21">
        <f t="shared" si="297"/>
        <v>211745992.25150213</v>
      </c>
      <c r="P6346" s="22">
        <f t="shared" si="298"/>
        <v>3238.38636</v>
      </c>
      <c r="Q6346" s="20">
        <f t="shared" si="299"/>
        <v>69493269.527897</v>
      </c>
      <c r="R6346" s="18" t="s">
        <v>16622</v>
      </c>
      <c r="S6346" s="18">
        <v>106</v>
      </c>
    </row>
    <row r="6347" spans="1:19" x14ac:dyDescent="0.25">
      <c r="A6347" s="18" t="s">
        <v>18423</v>
      </c>
      <c r="B6347" s="18" t="s">
        <v>20</v>
      </c>
      <c r="C6347" s="18" t="s">
        <v>38</v>
      </c>
      <c r="D6347" s="18">
        <v>2013</v>
      </c>
      <c r="E6347" s="18">
        <f>VLOOKUP(D6347,'cpi roi'!A:C,2,FALSE)</f>
        <v>233</v>
      </c>
      <c r="F6347" s="18" t="s">
        <v>18424</v>
      </c>
      <c r="G6347" s="18">
        <v>6.2</v>
      </c>
      <c r="H6347" s="19">
        <v>68000</v>
      </c>
      <c r="I6347" s="18" t="s">
        <v>12657</v>
      </c>
      <c r="J6347" s="18" t="s">
        <v>12657</v>
      </c>
      <c r="K6347" s="18" t="s">
        <v>11243</v>
      </c>
      <c r="L6347" s="18" t="s">
        <v>26</v>
      </c>
      <c r="M6347" s="20">
        <v>20000000</v>
      </c>
      <c r="N6347" s="20">
        <v>12671109</v>
      </c>
      <c r="O6347" s="21">
        <f t="shared" si="297"/>
        <v>16570330.095708154</v>
      </c>
      <c r="P6347" s="22">
        <f t="shared" si="298"/>
        <v>63.355544999999999</v>
      </c>
      <c r="Q6347" s="20">
        <f t="shared" si="299"/>
        <v>5438244.2060085833</v>
      </c>
      <c r="R6347" s="18" t="s">
        <v>14705</v>
      </c>
      <c r="S6347" s="18">
        <v>100</v>
      </c>
    </row>
    <row r="6348" spans="1:19" x14ac:dyDescent="0.25">
      <c r="A6348" s="18" t="s">
        <v>18425</v>
      </c>
      <c r="B6348" s="18" t="s">
        <v>37</v>
      </c>
      <c r="C6348" s="18" t="s">
        <v>67</v>
      </c>
      <c r="D6348" s="18">
        <v>2013</v>
      </c>
      <c r="E6348" s="18">
        <f>VLOOKUP(D6348,'cpi roi'!A:C,2,FALSE)</f>
        <v>233</v>
      </c>
      <c r="F6348" s="18" t="s">
        <v>18426</v>
      </c>
      <c r="G6348" s="18">
        <v>7.3</v>
      </c>
      <c r="H6348" s="19">
        <v>29000</v>
      </c>
      <c r="I6348" s="18" t="s">
        <v>18427</v>
      </c>
      <c r="J6348" s="18" t="s">
        <v>18428</v>
      </c>
      <c r="K6348" s="18" t="s">
        <v>18429</v>
      </c>
      <c r="L6348" s="18" t="s">
        <v>26</v>
      </c>
      <c r="M6348" s="20">
        <v>10900000</v>
      </c>
      <c r="N6348" s="20">
        <v>16607575</v>
      </c>
      <c r="O6348" s="21">
        <f t="shared" si="297"/>
        <v>21718146.362660944</v>
      </c>
      <c r="P6348" s="22">
        <f t="shared" si="298"/>
        <v>152.36307339449542</v>
      </c>
      <c r="Q6348" s="20">
        <f t="shared" si="299"/>
        <v>7127714.5922746779</v>
      </c>
      <c r="R6348" s="18" t="s">
        <v>17555</v>
      </c>
      <c r="S6348" s="18">
        <v>100</v>
      </c>
    </row>
    <row r="6349" spans="1:19" x14ac:dyDescent="0.25">
      <c r="A6349" s="18" t="s">
        <v>18430</v>
      </c>
      <c r="B6349" s="18" t="s">
        <v>20</v>
      </c>
      <c r="C6349" s="18" t="s">
        <v>45</v>
      </c>
      <c r="D6349" s="18">
        <v>2013</v>
      </c>
      <c r="E6349" s="18">
        <f>VLOOKUP(D6349,'cpi roi'!A:C,2,FALSE)</f>
        <v>233</v>
      </c>
      <c r="F6349" s="18" t="s">
        <v>18431</v>
      </c>
      <c r="G6349" s="18">
        <v>6.5</v>
      </c>
      <c r="H6349" s="19">
        <v>80000</v>
      </c>
      <c r="I6349" s="18" t="s">
        <v>13098</v>
      </c>
      <c r="J6349" s="18" t="s">
        <v>18432</v>
      </c>
      <c r="K6349" s="18" t="s">
        <v>11817</v>
      </c>
      <c r="L6349" s="18" t="s">
        <v>34</v>
      </c>
      <c r="M6349" s="20">
        <v>0</v>
      </c>
      <c r="N6349" s="20">
        <v>3875442</v>
      </c>
      <c r="O6349" s="21">
        <f t="shared" si="297"/>
        <v>5068013.6369098714</v>
      </c>
      <c r="P6349" s="22">
        <f t="shared" si="298"/>
        <v>0</v>
      </c>
      <c r="Q6349" s="20">
        <f t="shared" si="299"/>
        <v>1663279.8283261801</v>
      </c>
      <c r="R6349" s="18" t="s">
        <v>18198</v>
      </c>
      <c r="S6349" s="18">
        <v>120</v>
      </c>
    </row>
    <row r="6350" spans="1:19" x14ac:dyDescent="0.25">
      <c r="A6350" s="18" t="s">
        <v>18433</v>
      </c>
      <c r="B6350" s="18" t="s">
        <v>2004</v>
      </c>
      <c r="C6350" s="18" t="s">
        <v>38</v>
      </c>
      <c r="D6350" s="18">
        <v>2013</v>
      </c>
      <c r="E6350" s="18">
        <f>VLOOKUP(D6350,'cpi roi'!A:C,2,FALSE)</f>
        <v>233</v>
      </c>
      <c r="F6350" s="18" t="s">
        <v>18259</v>
      </c>
      <c r="G6350" s="18">
        <v>4.8</v>
      </c>
      <c r="H6350" s="19">
        <v>194000</v>
      </c>
      <c r="I6350" s="18" t="s">
        <v>10478</v>
      </c>
      <c r="J6350" s="18" t="s">
        <v>16665</v>
      </c>
      <c r="K6350" s="18" t="s">
        <v>18434</v>
      </c>
      <c r="L6350" s="18" t="s">
        <v>34</v>
      </c>
      <c r="M6350" s="20">
        <v>130000000</v>
      </c>
      <c r="N6350" s="20">
        <v>243611982</v>
      </c>
      <c r="O6350" s="21">
        <f t="shared" si="297"/>
        <v>318577557.57682401</v>
      </c>
      <c r="P6350" s="22">
        <f t="shared" si="298"/>
        <v>187.39383230769232</v>
      </c>
      <c r="Q6350" s="20">
        <f t="shared" si="299"/>
        <v>104554498.71244635</v>
      </c>
      <c r="R6350" s="18" t="s">
        <v>35</v>
      </c>
      <c r="S6350" s="18">
        <v>100</v>
      </c>
    </row>
    <row r="6351" spans="1:19" x14ac:dyDescent="0.25">
      <c r="A6351" s="18" t="s">
        <v>18435</v>
      </c>
      <c r="B6351" s="18" t="s">
        <v>2004</v>
      </c>
      <c r="C6351" s="18" t="s">
        <v>67</v>
      </c>
      <c r="D6351" s="18">
        <v>2013</v>
      </c>
      <c r="E6351" s="18">
        <f>VLOOKUP(D6351,'cpi roi'!A:C,2,FALSE)</f>
        <v>233</v>
      </c>
      <c r="F6351" s="18" t="s">
        <v>18243</v>
      </c>
      <c r="G6351" s="18">
        <v>7.2</v>
      </c>
      <c r="H6351" s="19">
        <v>111000</v>
      </c>
      <c r="I6351" s="18" t="s">
        <v>16231</v>
      </c>
      <c r="J6351" s="18" t="s">
        <v>18436</v>
      </c>
      <c r="K6351" s="18" t="s">
        <v>4842</v>
      </c>
      <c r="L6351" s="18" t="s">
        <v>34</v>
      </c>
      <c r="M6351" s="20">
        <v>30000000</v>
      </c>
      <c r="N6351" s="20">
        <v>177313795</v>
      </c>
      <c r="O6351" s="21">
        <f t="shared" si="297"/>
        <v>231877739.64163089</v>
      </c>
      <c r="P6351" s="22">
        <f t="shared" si="298"/>
        <v>591.04598333333331</v>
      </c>
      <c r="Q6351" s="20">
        <f t="shared" si="299"/>
        <v>76100341.201716736</v>
      </c>
      <c r="R6351" s="18" t="s">
        <v>18437</v>
      </c>
      <c r="S6351" s="18">
        <v>132</v>
      </c>
    </row>
    <row r="6352" spans="1:19" x14ac:dyDescent="0.25">
      <c r="A6352" s="18" t="s">
        <v>18438</v>
      </c>
      <c r="B6352" s="18" t="s">
        <v>20</v>
      </c>
      <c r="C6352" s="18" t="s">
        <v>38</v>
      </c>
      <c r="D6352" s="18">
        <v>2013</v>
      </c>
      <c r="E6352" s="18">
        <f>VLOOKUP(D6352,'cpi roi'!A:C,2,FALSE)</f>
        <v>233</v>
      </c>
      <c r="F6352" s="18" t="s">
        <v>18439</v>
      </c>
      <c r="G6352" s="18">
        <v>5.7</v>
      </c>
      <c r="H6352" s="19">
        <v>109000</v>
      </c>
      <c r="I6352" s="18" t="s">
        <v>9148</v>
      </c>
      <c r="J6352" s="18" t="s">
        <v>9148</v>
      </c>
      <c r="K6352" s="18" t="s">
        <v>12168</v>
      </c>
      <c r="L6352" s="18" t="s">
        <v>3814</v>
      </c>
      <c r="M6352" s="20">
        <v>4800000</v>
      </c>
      <c r="N6352" s="20">
        <v>10639616</v>
      </c>
      <c r="O6352" s="21">
        <f t="shared" si="297"/>
        <v>13913695.258369097</v>
      </c>
      <c r="P6352" s="22">
        <f t="shared" si="298"/>
        <v>221.65866666666668</v>
      </c>
      <c r="Q6352" s="20">
        <f t="shared" si="299"/>
        <v>4566358.7982832612</v>
      </c>
      <c r="R6352" s="18" t="s">
        <v>18440</v>
      </c>
      <c r="S6352" s="18">
        <v>90</v>
      </c>
    </row>
    <row r="6353" spans="1:19" x14ac:dyDescent="0.25">
      <c r="A6353" s="18" t="s">
        <v>18441</v>
      </c>
      <c r="B6353" s="18" t="s">
        <v>2004</v>
      </c>
      <c r="C6353" s="18" t="s">
        <v>38</v>
      </c>
      <c r="D6353" s="18">
        <v>2013</v>
      </c>
      <c r="E6353" s="18">
        <f>VLOOKUP(D6353,'cpi roi'!A:C,2,FALSE)</f>
        <v>233</v>
      </c>
      <c r="F6353" s="18" t="s">
        <v>18202</v>
      </c>
      <c r="G6353" s="18">
        <v>6.6</v>
      </c>
      <c r="H6353" s="19">
        <v>163000</v>
      </c>
      <c r="I6353" s="18" t="s">
        <v>10639</v>
      </c>
      <c r="J6353" s="18" t="s">
        <v>16521</v>
      </c>
      <c r="K6353" s="18" t="s">
        <v>4462</v>
      </c>
      <c r="L6353" s="18" t="s">
        <v>34</v>
      </c>
      <c r="M6353" s="20">
        <v>84000000</v>
      </c>
      <c r="N6353" s="20">
        <v>148075565</v>
      </c>
      <c r="O6353" s="21">
        <f t="shared" si="297"/>
        <v>193642165.90343347</v>
      </c>
      <c r="P6353" s="22">
        <f t="shared" si="298"/>
        <v>176.28043452380953</v>
      </c>
      <c r="Q6353" s="20">
        <f t="shared" si="299"/>
        <v>63551744.635193132</v>
      </c>
      <c r="R6353" s="18" t="s">
        <v>10085</v>
      </c>
      <c r="S6353" s="18">
        <v>116</v>
      </c>
    </row>
    <row r="6354" spans="1:19" x14ac:dyDescent="0.25">
      <c r="A6354" s="18" t="s">
        <v>18442</v>
      </c>
      <c r="B6354" s="18" t="s">
        <v>20</v>
      </c>
      <c r="C6354" s="18" t="s">
        <v>38</v>
      </c>
      <c r="D6354" s="18">
        <v>2013</v>
      </c>
      <c r="E6354" s="18">
        <f>VLOOKUP(D6354,'cpi roi'!A:C,2,FALSE)</f>
        <v>233</v>
      </c>
      <c r="F6354" s="18" t="s">
        <v>18443</v>
      </c>
      <c r="G6354" s="18">
        <v>6.5</v>
      </c>
      <c r="H6354" s="19">
        <v>19000</v>
      </c>
      <c r="I6354" s="18" t="s">
        <v>13277</v>
      </c>
      <c r="J6354" s="18" t="s">
        <v>13277</v>
      </c>
      <c r="K6354" s="18" t="s">
        <v>10333</v>
      </c>
      <c r="L6354" s="18" t="s">
        <v>457</v>
      </c>
      <c r="M6354" s="20">
        <v>25500000</v>
      </c>
      <c r="N6354" s="20">
        <v>2566435</v>
      </c>
      <c r="O6354" s="21">
        <f t="shared" si="297"/>
        <v>3356192.0364806866</v>
      </c>
      <c r="P6354" s="22">
        <f t="shared" si="298"/>
        <v>10.064450980392158</v>
      </c>
      <c r="Q6354" s="20">
        <f t="shared" si="299"/>
        <v>1101474.2489270386</v>
      </c>
      <c r="R6354" s="18" t="s">
        <v>14732</v>
      </c>
      <c r="S6354" s="18">
        <v>127</v>
      </c>
    </row>
    <row r="6355" spans="1:19" x14ac:dyDescent="0.25">
      <c r="A6355" s="18" t="s">
        <v>18444</v>
      </c>
      <c r="B6355" s="18" t="s">
        <v>452</v>
      </c>
      <c r="C6355" s="18" t="s">
        <v>21</v>
      </c>
      <c r="D6355" s="18">
        <v>2013</v>
      </c>
      <c r="E6355" s="18">
        <f>VLOOKUP(D6355,'cpi roi'!A:C,2,FALSE)</f>
        <v>233</v>
      </c>
      <c r="F6355" s="18" t="s">
        <v>18445</v>
      </c>
      <c r="G6355" s="18">
        <v>7.8</v>
      </c>
      <c r="H6355" s="19">
        <v>83000</v>
      </c>
      <c r="I6355" s="18" t="s">
        <v>17458</v>
      </c>
      <c r="J6355" s="18" t="s">
        <v>17458</v>
      </c>
      <c r="K6355" s="18" t="s">
        <v>18446</v>
      </c>
      <c r="L6355" s="18" t="s">
        <v>310</v>
      </c>
      <c r="M6355" s="20">
        <v>0</v>
      </c>
      <c r="N6355" s="20">
        <v>24665023</v>
      </c>
      <c r="O6355" s="21">
        <f t="shared" si="297"/>
        <v>32255075.142060082</v>
      </c>
      <c r="P6355" s="22">
        <f t="shared" si="298"/>
        <v>0</v>
      </c>
      <c r="Q6355" s="20">
        <f t="shared" si="299"/>
        <v>10585846.78111588</v>
      </c>
      <c r="R6355" s="18" t="s">
        <v>17459</v>
      </c>
      <c r="S6355" s="18">
        <v>141</v>
      </c>
    </row>
    <row r="6356" spans="1:19" x14ac:dyDescent="0.25">
      <c r="A6356" s="18" t="s">
        <v>18447</v>
      </c>
      <c r="B6356" s="18" t="s">
        <v>20</v>
      </c>
      <c r="C6356" s="18" t="s">
        <v>38</v>
      </c>
      <c r="D6356" s="18">
        <v>2013</v>
      </c>
      <c r="E6356" s="18">
        <f>VLOOKUP(D6356,'cpi roi'!A:C,2,FALSE)</f>
        <v>233</v>
      </c>
      <c r="F6356" s="18" t="s">
        <v>18311</v>
      </c>
      <c r="G6356" s="18">
        <v>6.5</v>
      </c>
      <c r="H6356" s="19">
        <v>65000</v>
      </c>
      <c r="I6356" s="18" t="s">
        <v>16211</v>
      </c>
      <c r="J6356" s="18" t="s">
        <v>12015</v>
      </c>
      <c r="K6356" s="18" t="s">
        <v>11550</v>
      </c>
      <c r="L6356" s="18" t="s">
        <v>34</v>
      </c>
      <c r="M6356" s="20">
        <v>30000000</v>
      </c>
      <c r="N6356" s="20">
        <v>18074539</v>
      </c>
      <c r="O6356" s="21">
        <f t="shared" si="297"/>
        <v>23636532.331759654</v>
      </c>
      <c r="P6356" s="22">
        <f t="shared" si="298"/>
        <v>60.248463333333333</v>
      </c>
      <c r="Q6356" s="20">
        <f t="shared" si="299"/>
        <v>7757312.87553648</v>
      </c>
      <c r="R6356" s="18" t="s">
        <v>16622</v>
      </c>
      <c r="S6356" s="18">
        <v>118</v>
      </c>
    </row>
    <row r="6357" spans="1:19" x14ac:dyDescent="0.25">
      <c r="A6357" s="18" t="s">
        <v>18448</v>
      </c>
      <c r="B6357" s="18" t="s">
        <v>20</v>
      </c>
      <c r="C6357" s="18" t="s">
        <v>45</v>
      </c>
      <c r="D6357" s="18">
        <v>2013</v>
      </c>
      <c r="E6357" s="18">
        <f>VLOOKUP(D6357,'cpi roi'!A:C,2,FALSE)</f>
        <v>233</v>
      </c>
      <c r="F6357" s="18" t="s">
        <v>18422</v>
      </c>
      <c r="G6357" s="18">
        <v>7.1</v>
      </c>
      <c r="H6357" s="19">
        <v>147000</v>
      </c>
      <c r="I6357" s="18" t="s">
        <v>18449</v>
      </c>
      <c r="J6357" s="18" t="s">
        <v>16096</v>
      </c>
      <c r="K6357" s="18" t="s">
        <v>18450</v>
      </c>
      <c r="L6357" s="18" t="s">
        <v>34</v>
      </c>
      <c r="M6357" s="20">
        <v>2500000</v>
      </c>
      <c r="N6357" s="20">
        <v>6918591</v>
      </c>
      <c r="O6357" s="21">
        <f t="shared" si="297"/>
        <v>9047616.6424892694</v>
      </c>
      <c r="P6357" s="22">
        <f t="shared" si="298"/>
        <v>276.74363999999997</v>
      </c>
      <c r="Q6357" s="20">
        <f t="shared" si="299"/>
        <v>2969352.3605150213</v>
      </c>
      <c r="R6357" s="18" t="s">
        <v>18451</v>
      </c>
      <c r="S6357" s="18">
        <v>95</v>
      </c>
    </row>
    <row r="6358" spans="1:19" x14ac:dyDescent="0.25">
      <c r="A6358" s="18">
        <v>42</v>
      </c>
      <c r="B6358" s="18" t="s">
        <v>2004</v>
      </c>
      <c r="C6358" s="18" t="s">
        <v>67</v>
      </c>
      <c r="D6358" s="18">
        <v>2013</v>
      </c>
      <c r="E6358" s="18">
        <f>VLOOKUP(D6358,'cpi roi'!A:C,2,FALSE)</f>
        <v>233</v>
      </c>
      <c r="F6358" s="18" t="s">
        <v>18123</v>
      </c>
      <c r="G6358" s="18">
        <v>7.5</v>
      </c>
      <c r="H6358" s="19">
        <v>89000</v>
      </c>
      <c r="I6358" s="18" t="s">
        <v>9671</v>
      </c>
      <c r="J6358" s="18" t="s">
        <v>9671</v>
      </c>
      <c r="K6358" s="18" t="s">
        <v>18452</v>
      </c>
      <c r="L6358" s="18" t="s">
        <v>34</v>
      </c>
      <c r="M6358" s="20">
        <v>40000000</v>
      </c>
      <c r="N6358" s="20">
        <v>97470701</v>
      </c>
      <c r="O6358" s="21">
        <f t="shared" si="297"/>
        <v>127464903.83991416</v>
      </c>
      <c r="P6358" s="22">
        <f t="shared" si="298"/>
        <v>243.67675249999999</v>
      </c>
      <c r="Q6358" s="20">
        <f t="shared" si="299"/>
        <v>41832918.884120174</v>
      </c>
      <c r="R6358" s="18" t="s">
        <v>27</v>
      </c>
      <c r="S6358" s="18">
        <v>128</v>
      </c>
    </row>
    <row r="6359" spans="1:19" x14ac:dyDescent="0.25">
      <c r="A6359" s="18" t="s">
        <v>18453</v>
      </c>
      <c r="B6359" s="18" t="s">
        <v>20</v>
      </c>
      <c r="C6359" s="18" t="s">
        <v>108</v>
      </c>
      <c r="D6359" s="18">
        <v>2013</v>
      </c>
      <c r="E6359" s="18">
        <f>VLOOKUP(D6359,'cpi roi'!A:C,2,FALSE)</f>
        <v>233</v>
      </c>
      <c r="F6359" s="18" t="s">
        <v>18454</v>
      </c>
      <c r="G6359" s="18">
        <v>7.8</v>
      </c>
      <c r="H6359" s="19">
        <v>112000</v>
      </c>
      <c r="I6359" s="18" t="s">
        <v>4508</v>
      </c>
      <c r="J6359" s="18" t="s">
        <v>4508</v>
      </c>
      <c r="K6359" s="18" t="s">
        <v>9214</v>
      </c>
      <c r="L6359" s="18" t="s">
        <v>310</v>
      </c>
      <c r="M6359" s="20">
        <v>0</v>
      </c>
      <c r="N6359" s="20">
        <v>20919703</v>
      </c>
      <c r="O6359" s="21">
        <f t="shared" si="297"/>
        <v>27357225.339484978</v>
      </c>
      <c r="P6359" s="22">
        <f t="shared" si="298"/>
        <v>0</v>
      </c>
      <c r="Q6359" s="20">
        <f t="shared" si="299"/>
        <v>8978413.3047210295</v>
      </c>
      <c r="R6359" s="18" t="s">
        <v>18455</v>
      </c>
      <c r="S6359" s="18">
        <v>131</v>
      </c>
    </row>
    <row r="6360" spans="1:19" x14ac:dyDescent="0.25">
      <c r="A6360" s="18" t="s">
        <v>18456</v>
      </c>
      <c r="B6360" s="18" t="s">
        <v>20</v>
      </c>
      <c r="C6360" s="18" t="s">
        <v>38</v>
      </c>
      <c r="D6360" s="18">
        <v>2013</v>
      </c>
      <c r="E6360" s="18">
        <f>VLOOKUP(D6360,'cpi roi'!A:C,2,FALSE)</f>
        <v>233</v>
      </c>
      <c r="F6360" s="18" t="s">
        <v>18335</v>
      </c>
      <c r="G6360" s="18">
        <v>6.3</v>
      </c>
      <c r="H6360" s="19">
        <v>135000</v>
      </c>
      <c r="I6360" s="18" t="s">
        <v>15912</v>
      </c>
      <c r="J6360" s="18" t="s">
        <v>18457</v>
      </c>
      <c r="K6360" s="18" t="s">
        <v>1003</v>
      </c>
      <c r="L6360" s="18" t="s">
        <v>34</v>
      </c>
      <c r="M6360" s="20">
        <v>45000000</v>
      </c>
      <c r="N6360" s="20">
        <v>48330757</v>
      </c>
      <c r="O6360" s="21">
        <f t="shared" si="297"/>
        <v>63203354.754935622</v>
      </c>
      <c r="P6360" s="22">
        <f t="shared" si="298"/>
        <v>107.40168222222222</v>
      </c>
      <c r="Q6360" s="20">
        <f t="shared" si="299"/>
        <v>20742814.163090128</v>
      </c>
      <c r="R6360" s="18" t="s">
        <v>12593</v>
      </c>
      <c r="S6360" s="18">
        <v>107</v>
      </c>
    </row>
    <row r="6361" spans="1:19" x14ac:dyDescent="0.25">
      <c r="A6361" s="18" t="s">
        <v>18458</v>
      </c>
      <c r="B6361" s="18" t="s">
        <v>20</v>
      </c>
      <c r="C6361" s="18" t="s">
        <v>45</v>
      </c>
      <c r="D6361" s="18">
        <v>2013</v>
      </c>
      <c r="E6361" s="18">
        <f>VLOOKUP(D6361,'cpi roi'!A:C,2,FALSE)</f>
        <v>233</v>
      </c>
      <c r="F6361" s="18" t="s">
        <v>18459</v>
      </c>
      <c r="G6361" s="18">
        <v>7.1</v>
      </c>
      <c r="H6361" s="19">
        <v>104000</v>
      </c>
      <c r="I6361" s="18" t="s">
        <v>18460</v>
      </c>
      <c r="J6361" s="18" t="s">
        <v>18460</v>
      </c>
      <c r="K6361" s="18" t="s">
        <v>14547</v>
      </c>
      <c r="L6361" s="18" t="s">
        <v>26</v>
      </c>
      <c r="M6361" s="20">
        <v>5000000</v>
      </c>
      <c r="N6361" s="20">
        <v>8417248</v>
      </c>
      <c r="O6361" s="21">
        <f t="shared" si="297"/>
        <v>11007448.350214591</v>
      </c>
      <c r="P6361" s="22">
        <f t="shared" si="298"/>
        <v>168.34496000000001</v>
      </c>
      <c r="Q6361" s="20">
        <f t="shared" si="299"/>
        <v>3612552.7896995707</v>
      </c>
      <c r="R6361" s="18" t="s">
        <v>18143</v>
      </c>
      <c r="S6361" s="18">
        <v>97</v>
      </c>
    </row>
    <row r="6362" spans="1:19" x14ac:dyDescent="0.25">
      <c r="A6362" s="18" t="s">
        <v>18461</v>
      </c>
      <c r="B6362" s="18" t="s">
        <v>2004</v>
      </c>
      <c r="C6362" s="18" t="s">
        <v>45</v>
      </c>
      <c r="D6362" s="18">
        <v>2013</v>
      </c>
      <c r="E6362" s="18">
        <f>VLOOKUP(D6362,'cpi roi'!A:C,2,FALSE)</f>
        <v>233</v>
      </c>
      <c r="F6362" s="18" t="s">
        <v>18462</v>
      </c>
      <c r="G6362" s="18">
        <v>7</v>
      </c>
      <c r="H6362" s="19">
        <v>16000</v>
      </c>
      <c r="I6362" s="18" t="s">
        <v>10361</v>
      </c>
      <c r="J6362" s="18" t="s">
        <v>18463</v>
      </c>
      <c r="K6362" s="18" t="s">
        <v>17720</v>
      </c>
      <c r="L6362" s="18" t="s">
        <v>199</v>
      </c>
      <c r="M6362" s="20">
        <v>12700000</v>
      </c>
      <c r="N6362" s="20">
        <v>4292517</v>
      </c>
      <c r="O6362" s="21">
        <f t="shared" si="297"/>
        <v>5613433.1755364807</v>
      </c>
      <c r="P6362" s="22">
        <f t="shared" si="298"/>
        <v>33.799346456692916</v>
      </c>
      <c r="Q6362" s="20">
        <f t="shared" si="299"/>
        <v>1842281.9742489271</v>
      </c>
      <c r="R6362" s="18" t="s">
        <v>5501</v>
      </c>
      <c r="S6362" s="18">
        <v>113</v>
      </c>
    </row>
    <row r="6363" spans="1:19" x14ac:dyDescent="0.25">
      <c r="A6363" s="18" t="s">
        <v>18464</v>
      </c>
      <c r="B6363" s="18" t="s">
        <v>20</v>
      </c>
      <c r="C6363" s="18" t="s">
        <v>56</v>
      </c>
      <c r="D6363" s="18">
        <v>2013</v>
      </c>
      <c r="E6363" s="18">
        <f>VLOOKUP(D6363,'cpi roi'!A:C,2,FALSE)</f>
        <v>233</v>
      </c>
      <c r="F6363" s="18" t="s">
        <v>18465</v>
      </c>
      <c r="G6363" s="18">
        <v>5.7</v>
      </c>
      <c r="H6363" s="19">
        <v>28000</v>
      </c>
      <c r="I6363" s="18" t="s">
        <v>16630</v>
      </c>
      <c r="J6363" s="18" t="s">
        <v>18466</v>
      </c>
      <c r="K6363" s="18" t="s">
        <v>18467</v>
      </c>
      <c r="L6363" s="18" t="s">
        <v>34</v>
      </c>
      <c r="M6363" s="20">
        <v>0</v>
      </c>
      <c r="N6363" s="20">
        <v>678604</v>
      </c>
      <c r="O6363" s="21">
        <f t="shared" si="297"/>
        <v>887427.63433476386</v>
      </c>
      <c r="P6363" s="22">
        <f t="shared" si="298"/>
        <v>0</v>
      </c>
      <c r="Q6363" s="20">
        <f t="shared" si="299"/>
        <v>291246.35193133046</v>
      </c>
      <c r="R6363" s="18" t="s">
        <v>3822</v>
      </c>
      <c r="S6363" s="18">
        <v>106</v>
      </c>
    </row>
    <row r="6364" spans="1:19" x14ac:dyDescent="0.25">
      <c r="A6364" s="18" t="s">
        <v>18468</v>
      </c>
      <c r="B6364" s="18" t="s">
        <v>20</v>
      </c>
      <c r="C6364" s="18" t="s">
        <v>21</v>
      </c>
      <c r="D6364" s="18">
        <v>2013</v>
      </c>
      <c r="E6364" s="18">
        <f>VLOOKUP(D6364,'cpi roi'!A:C,2,FALSE)</f>
        <v>233</v>
      </c>
      <c r="F6364" s="18" t="s">
        <v>17310</v>
      </c>
      <c r="G6364" s="18">
        <v>8</v>
      </c>
      <c r="H6364" s="19">
        <v>84000</v>
      </c>
      <c r="I6364" s="18" t="s">
        <v>18469</v>
      </c>
      <c r="J6364" s="18" t="s">
        <v>18469</v>
      </c>
      <c r="K6364" s="18" t="s">
        <v>18470</v>
      </c>
      <c r="L6364" s="18" t="s">
        <v>34</v>
      </c>
      <c r="M6364" s="20">
        <v>0</v>
      </c>
      <c r="N6364" s="20">
        <v>1645164</v>
      </c>
      <c r="O6364" s="21">
        <f t="shared" si="297"/>
        <v>2151422.6214592275</v>
      </c>
      <c r="P6364" s="22">
        <f t="shared" si="298"/>
        <v>0</v>
      </c>
      <c r="Q6364" s="20">
        <f t="shared" si="299"/>
        <v>706078.96995708148</v>
      </c>
      <c r="R6364" s="18" t="s">
        <v>16724</v>
      </c>
      <c r="S6364" s="18">
        <v>96</v>
      </c>
    </row>
    <row r="6365" spans="1:19" x14ac:dyDescent="0.25">
      <c r="A6365" s="18" t="s">
        <v>18471</v>
      </c>
      <c r="B6365" s="18" t="s">
        <v>2004</v>
      </c>
      <c r="C6365" s="18" t="s">
        <v>67</v>
      </c>
      <c r="D6365" s="18">
        <v>2013</v>
      </c>
      <c r="E6365" s="18">
        <f>VLOOKUP(D6365,'cpi roi'!A:C,2,FALSE)</f>
        <v>233</v>
      </c>
      <c r="F6365" s="18" t="s">
        <v>18248</v>
      </c>
      <c r="G6365" s="18">
        <v>7.5</v>
      </c>
      <c r="H6365" s="19">
        <v>155000</v>
      </c>
      <c r="I6365" s="18" t="s">
        <v>7517</v>
      </c>
      <c r="J6365" s="18" t="s">
        <v>18472</v>
      </c>
      <c r="K6365" s="18" t="s">
        <v>8506</v>
      </c>
      <c r="L6365" s="18" t="s">
        <v>34</v>
      </c>
      <c r="M6365" s="20">
        <v>35000000</v>
      </c>
      <c r="N6365" s="20">
        <v>117867984</v>
      </c>
      <c r="O6365" s="21">
        <f t="shared" si="297"/>
        <v>154138947.31673819</v>
      </c>
      <c r="P6365" s="22">
        <f t="shared" si="298"/>
        <v>336.76566857142853</v>
      </c>
      <c r="Q6365" s="20">
        <f t="shared" si="299"/>
        <v>50587117.596566521</v>
      </c>
      <c r="R6365" s="18" t="s">
        <v>1729</v>
      </c>
      <c r="S6365" s="18">
        <v>125</v>
      </c>
    </row>
    <row r="6366" spans="1:19" x14ac:dyDescent="0.25">
      <c r="A6366" s="18" t="s">
        <v>18473</v>
      </c>
      <c r="B6366" s="18" t="s">
        <v>2004</v>
      </c>
      <c r="C6366" s="18" t="s">
        <v>21</v>
      </c>
      <c r="D6366" s="18">
        <v>2013</v>
      </c>
      <c r="E6366" s="18">
        <f>VLOOKUP(D6366,'cpi roi'!A:C,2,FALSE)</f>
        <v>233</v>
      </c>
      <c r="F6366" s="18" t="s">
        <v>18244</v>
      </c>
      <c r="G6366" s="18">
        <v>7.5</v>
      </c>
      <c r="H6366" s="19">
        <v>130000</v>
      </c>
      <c r="I6366" s="18" t="s">
        <v>18474</v>
      </c>
      <c r="J6366" s="18" t="s">
        <v>18475</v>
      </c>
      <c r="K6366" s="18" t="s">
        <v>18476</v>
      </c>
      <c r="L6366" s="18" t="s">
        <v>34</v>
      </c>
      <c r="M6366" s="20">
        <v>19000000</v>
      </c>
      <c r="N6366" s="20">
        <v>76586316</v>
      </c>
      <c r="O6366" s="21">
        <f t="shared" si="297"/>
        <v>100153864.74334763</v>
      </c>
      <c r="P6366" s="22">
        <f t="shared" si="298"/>
        <v>403.08587368421047</v>
      </c>
      <c r="Q6366" s="20">
        <f t="shared" si="299"/>
        <v>32869663.519313302</v>
      </c>
      <c r="R6366" s="18" t="s">
        <v>9112</v>
      </c>
      <c r="S6366" s="18">
        <v>131</v>
      </c>
    </row>
    <row r="6367" spans="1:19" x14ac:dyDescent="0.25">
      <c r="A6367" s="18" t="s">
        <v>18477</v>
      </c>
      <c r="B6367" s="18" t="s">
        <v>20</v>
      </c>
      <c r="C6367" s="18" t="s">
        <v>45</v>
      </c>
      <c r="D6367" s="18">
        <v>2013</v>
      </c>
      <c r="E6367" s="18">
        <f>VLOOKUP(D6367,'cpi roi'!A:C,2,FALSE)</f>
        <v>233</v>
      </c>
      <c r="F6367" s="18" t="s">
        <v>18478</v>
      </c>
      <c r="G6367" s="18">
        <v>5.8</v>
      </c>
      <c r="H6367" s="19">
        <v>299000</v>
      </c>
      <c r="I6367" s="18" t="s">
        <v>11280</v>
      </c>
      <c r="J6367" s="18" t="s">
        <v>11280</v>
      </c>
      <c r="K6367" s="18" t="s">
        <v>17194</v>
      </c>
      <c r="L6367" s="18" t="s">
        <v>34</v>
      </c>
      <c r="M6367" s="20">
        <v>103000000</v>
      </c>
      <c r="N6367" s="20">
        <v>362000072</v>
      </c>
      <c r="O6367" s="21">
        <f t="shared" si="297"/>
        <v>473396660.67982829</v>
      </c>
      <c r="P6367" s="22">
        <f t="shared" si="298"/>
        <v>351.45638058252428</v>
      </c>
      <c r="Q6367" s="20">
        <f t="shared" si="299"/>
        <v>155364837.76824033</v>
      </c>
      <c r="R6367" s="18" t="s">
        <v>17760</v>
      </c>
      <c r="S6367" s="18">
        <v>100</v>
      </c>
    </row>
    <row r="6368" spans="1:19" x14ac:dyDescent="0.25">
      <c r="A6368" s="18" t="s">
        <v>18479</v>
      </c>
      <c r="B6368" s="18" t="s">
        <v>20</v>
      </c>
      <c r="C6368" s="18" t="s">
        <v>67</v>
      </c>
      <c r="D6368" s="18">
        <v>2013</v>
      </c>
      <c r="E6368" s="18">
        <f>VLOOKUP(D6368,'cpi roi'!A:C,2,FALSE)</f>
        <v>233</v>
      </c>
      <c r="F6368" s="18" t="s">
        <v>18480</v>
      </c>
      <c r="G6368" s="18">
        <v>6.2</v>
      </c>
      <c r="H6368" s="19">
        <v>39000</v>
      </c>
      <c r="I6368" s="18" t="s">
        <v>18481</v>
      </c>
      <c r="J6368" s="18" t="s">
        <v>16977</v>
      </c>
      <c r="K6368" s="18" t="s">
        <v>16859</v>
      </c>
      <c r="L6368" s="18" t="s">
        <v>34</v>
      </c>
      <c r="M6368" s="20">
        <v>10000000</v>
      </c>
      <c r="N6368" s="20">
        <v>1585583</v>
      </c>
      <c r="O6368" s="21">
        <f t="shared" si="297"/>
        <v>2073507.0390557938</v>
      </c>
      <c r="P6368" s="22">
        <f t="shared" si="298"/>
        <v>15.855830000000001</v>
      </c>
      <c r="Q6368" s="20">
        <f t="shared" si="299"/>
        <v>680507.72532188834</v>
      </c>
      <c r="R6368" s="18" t="s">
        <v>14974</v>
      </c>
      <c r="S6368" s="18">
        <v>93</v>
      </c>
    </row>
    <row r="6369" spans="1:19" x14ac:dyDescent="0.25">
      <c r="A6369" s="18" t="s">
        <v>18482</v>
      </c>
      <c r="B6369" s="18" t="s">
        <v>20</v>
      </c>
      <c r="C6369" s="18" t="s">
        <v>67</v>
      </c>
      <c r="D6369" s="18">
        <v>2013</v>
      </c>
      <c r="E6369" s="18">
        <f>VLOOKUP(D6369,'cpi roi'!A:C,2,FALSE)</f>
        <v>233</v>
      </c>
      <c r="F6369" s="18" t="s">
        <v>18255</v>
      </c>
      <c r="G6369" s="18">
        <v>5.6</v>
      </c>
      <c r="H6369" s="19">
        <v>85000</v>
      </c>
      <c r="I6369" s="18" t="s">
        <v>10690</v>
      </c>
      <c r="J6369" s="18" t="s">
        <v>10690</v>
      </c>
      <c r="K6369" s="18" t="s">
        <v>18483</v>
      </c>
      <c r="L6369" s="18" t="s">
        <v>34</v>
      </c>
      <c r="M6369" s="20">
        <v>8000000</v>
      </c>
      <c r="N6369" s="20">
        <v>20045576</v>
      </c>
      <c r="O6369" s="21">
        <f t="shared" si="297"/>
        <v>26214107.327038627</v>
      </c>
      <c r="P6369" s="22">
        <f t="shared" si="298"/>
        <v>250.56970000000001</v>
      </c>
      <c r="Q6369" s="20">
        <f t="shared" si="299"/>
        <v>8603251.5021459218</v>
      </c>
      <c r="R6369" s="18" t="s">
        <v>6793</v>
      </c>
      <c r="S6369" s="18">
        <v>90</v>
      </c>
    </row>
    <row r="6370" spans="1:19" x14ac:dyDescent="0.25">
      <c r="A6370" s="18" t="s">
        <v>18484</v>
      </c>
      <c r="B6370" s="18" t="s">
        <v>20</v>
      </c>
      <c r="C6370" s="18" t="s">
        <v>45</v>
      </c>
      <c r="D6370" s="18">
        <v>2013</v>
      </c>
      <c r="E6370" s="18">
        <f>VLOOKUP(D6370,'cpi roi'!A:C,2,FALSE)</f>
        <v>233</v>
      </c>
      <c r="F6370" s="18" t="s">
        <v>18422</v>
      </c>
      <c r="G6370" s="18">
        <v>6.3</v>
      </c>
      <c r="H6370" s="19">
        <v>113000</v>
      </c>
      <c r="I6370" s="18" t="s">
        <v>2911</v>
      </c>
      <c r="J6370" s="18" t="s">
        <v>2911</v>
      </c>
      <c r="K6370" s="18" t="s">
        <v>71</v>
      </c>
      <c r="L6370" s="18" t="s">
        <v>457</v>
      </c>
      <c r="M6370" s="20">
        <v>30000000</v>
      </c>
      <c r="N6370" s="20">
        <v>78418811</v>
      </c>
      <c r="O6370" s="21">
        <f t="shared" si="297"/>
        <v>102550264.85708153</v>
      </c>
      <c r="P6370" s="22">
        <f t="shared" si="298"/>
        <v>261.3960366666667</v>
      </c>
      <c r="Q6370" s="20">
        <f t="shared" si="299"/>
        <v>33656142.060085833</v>
      </c>
      <c r="R6370" s="18" t="s">
        <v>12254</v>
      </c>
      <c r="S6370" s="18">
        <v>111</v>
      </c>
    </row>
    <row r="6371" spans="1:19" x14ac:dyDescent="0.25">
      <c r="A6371" s="18" t="s">
        <v>18485</v>
      </c>
      <c r="B6371" s="18" t="s">
        <v>2004</v>
      </c>
      <c r="C6371" s="18" t="s">
        <v>394</v>
      </c>
      <c r="D6371" s="18">
        <v>2013</v>
      </c>
      <c r="E6371" s="18">
        <f>VLOOKUP(D6371,'cpi roi'!A:C,2,FALSE)</f>
        <v>233</v>
      </c>
      <c r="F6371" s="18" t="s">
        <v>18486</v>
      </c>
      <c r="G6371" s="18">
        <v>7.8</v>
      </c>
      <c r="H6371" s="19">
        <v>77000</v>
      </c>
      <c r="I6371" s="18" t="s">
        <v>2111</v>
      </c>
      <c r="J6371" s="18" t="s">
        <v>2111</v>
      </c>
      <c r="K6371" s="18" t="s">
        <v>15436</v>
      </c>
      <c r="L6371" s="18" t="s">
        <v>2113</v>
      </c>
      <c r="M6371" s="20">
        <v>30000000</v>
      </c>
      <c r="N6371" s="20">
        <v>136533257</v>
      </c>
      <c r="O6371" s="21">
        <f t="shared" si="297"/>
        <v>178547997.45879826</v>
      </c>
      <c r="P6371" s="22">
        <f t="shared" si="298"/>
        <v>455.11085666666668</v>
      </c>
      <c r="Q6371" s="20">
        <f t="shared" si="299"/>
        <v>58597964.377682403</v>
      </c>
      <c r="R6371" s="18" t="s">
        <v>15699</v>
      </c>
      <c r="S6371" s="18">
        <v>126</v>
      </c>
    </row>
    <row r="6372" spans="1:19" x14ac:dyDescent="0.25">
      <c r="A6372" s="18" t="s">
        <v>18487</v>
      </c>
      <c r="B6372" s="18" t="s">
        <v>20</v>
      </c>
      <c r="C6372" s="18" t="s">
        <v>45</v>
      </c>
      <c r="D6372" s="18">
        <v>2013</v>
      </c>
      <c r="E6372" s="18">
        <f>VLOOKUP(D6372,'cpi roi'!A:C,2,FALSE)</f>
        <v>233</v>
      </c>
      <c r="F6372" s="18" t="s">
        <v>18488</v>
      </c>
      <c r="G6372" s="18">
        <v>5.8</v>
      </c>
      <c r="H6372" s="19">
        <v>18000</v>
      </c>
      <c r="I6372" s="18" t="s">
        <v>18489</v>
      </c>
      <c r="J6372" s="18" t="s">
        <v>18489</v>
      </c>
      <c r="K6372" s="18" t="s">
        <v>9781</v>
      </c>
      <c r="L6372" s="18" t="s">
        <v>34</v>
      </c>
      <c r="M6372" s="20">
        <v>12000000</v>
      </c>
      <c r="N6372" s="20">
        <v>1456675</v>
      </c>
      <c r="O6372" s="21">
        <f t="shared" si="297"/>
        <v>1904930.7832618025</v>
      </c>
      <c r="P6372" s="22">
        <f t="shared" si="298"/>
        <v>12.138958333333333</v>
      </c>
      <c r="Q6372" s="20">
        <f t="shared" si="299"/>
        <v>625182.40343347634</v>
      </c>
      <c r="R6372" s="18" t="s">
        <v>18490</v>
      </c>
      <c r="S6372" s="18">
        <v>98</v>
      </c>
    </row>
    <row r="6373" spans="1:19" x14ac:dyDescent="0.25">
      <c r="A6373" s="18" t="s">
        <v>11659</v>
      </c>
      <c r="B6373" s="18" t="s">
        <v>2004</v>
      </c>
      <c r="C6373" s="18" t="s">
        <v>21</v>
      </c>
      <c r="D6373" s="18">
        <v>2013</v>
      </c>
      <c r="E6373" s="18">
        <f>VLOOKUP(D6373,'cpi roi'!A:C,2,FALSE)</f>
        <v>233</v>
      </c>
      <c r="F6373" s="18" t="s">
        <v>18341</v>
      </c>
      <c r="G6373" s="18">
        <v>6.1</v>
      </c>
      <c r="H6373" s="19">
        <v>85000</v>
      </c>
      <c r="I6373" s="18" t="s">
        <v>6280</v>
      </c>
      <c r="J6373" s="18" t="s">
        <v>6280</v>
      </c>
      <c r="K6373" s="18" t="s">
        <v>18491</v>
      </c>
      <c r="L6373" s="18" t="s">
        <v>34</v>
      </c>
      <c r="M6373" s="20">
        <v>60000000</v>
      </c>
      <c r="N6373" s="20">
        <v>60052138</v>
      </c>
      <c r="O6373" s="21">
        <f t="shared" si="297"/>
        <v>78531701.496137336</v>
      </c>
      <c r="P6373" s="22">
        <f t="shared" si="298"/>
        <v>100.08689666666666</v>
      </c>
      <c r="Q6373" s="20">
        <f t="shared" si="299"/>
        <v>25773449.785407726</v>
      </c>
      <c r="R6373" s="18" t="s">
        <v>11131</v>
      </c>
      <c r="S6373" s="18">
        <v>124</v>
      </c>
    </row>
    <row r="6374" spans="1:19" x14ac:dyDescent="0.25">
      <c r="A6374" s="18" t="s">
        <v>18492</v>
      </c>
      <c r="B6374" s="18" t="s">
        <v>20</v>
      </c>
      <c r="C6374" s="18" t="s">
        <v>108</v>
      </c>
      <c r="D6374" s="18">
        <v>2013</v>
      </c>
      <c r="E6374" s="18">
        <f>VLOOKUP(D6374,'cpi roi'!A:C,2,FALSE)</f>
        <v>233</v>
      </c>
      <c r="F6374" s="18" t="s">
        <v>18380</v>
      </c>
      <c r="G6374" s="18">
        <v>6.9</v>
      </c>
      <c r="H6374" s="19">
        <v>46000</v>
      </c>
      <c r="I6374" s="18" t="s">
        <v>13356</v>
      </c>
      <c r="J6374" s="18" t="s">
        <v>18493</v>
      </c>
      <c r="K6374" s="18" t="s">
        <v>1540</v>
      </c>
      <c r="L6374" s="18" t="s">
        <v>34</v>
      </c>
      <c r="M6374" s="20">
        <v>4000000</v>
      </c>
      <c r="N6374" s="20">
        <v>2431443</v>
      </c>
      <c r="O6374" s="21">
        <f t="shared" si="297"/>
        <v>3179659.5798283261</v>
      </c>
      <c r="P6374" s="22">
        <f t="shared" si="298"/>
        <v>60.786074999999997</v>
      </c>
      <c r="Q6374" s="20">
        <f t="shared" si="299"/>
        <v>1043537.7682403433</v>
      </c>
      <c r="R6374" s="18" t="s">
        <v>18252</v>
      </c>
      <c r="S6374" s="18">
        <v>117</v>
      </c>
    </row>
    <row r="6375" spans="1:19" x14ac:dyDescent="0.25">
      <c r="A6375" s="18" t="s">
        <v>18494</v>
      </c>
      <c r="B6375" s="18" t="s">
        <v>2004</v>
      </c>
      <c r="C6375" s="18" t="s">
        <v>45</v>
      </c>
      <c r="D6375" s="18">
        <v>2013</v>
      </c>
      <c r="E6375" s="18">
        <f>VLOOKUP(D6375,'cpi roi'!A:C,2,FALSE)</f>
        <v>233</v>
      </c>
      <c r="F6375" s="18" t="s">
        <v>18269</v>
      </c>
      <c r="G6375" s="18">
        <v>6.4</v>
      </c>
      <c r="H6375" s="19">
        <v>76000</v>
      </c>
      <c r="I6375" s="18" t="s">
        <v>18463</v>
      </c>
      <c r="J6375" s="18" t="s">
        <v>18463</v>
      </c>
      <c r="K6375" s="18" t="s">
        <v>9085</v>
      </c>
      <c r="L6375" s="18" t="s">
        <v>34</v>
      </c>
      <c r="M6375" s="20">
        <v>26000000</v>
      </c>
      <c r="N6375" s="20">
        <v>53120346</v>
      </c>
      <c r="O6375" s="21">
        <f t="shared" si="297"/>
        <v>69466821.57167381</v>
      </c>
      <c r="P6375" s="22">
        <f t="shared" si="298"/>
        <v>204.30902307692307</v>
      </c>
      <c r="Q6375" s="20">
        <f t="shared" si="299"/>
        <v>22798431.759656653</v>
      </c>
      <c r="R6375" s="18" t="s">
        <v>9689</v>
      </c>
      <c r="S6375" s="18">
        <v>105</v>
      </c>
    </row>
    <row r="6376" spans="1:19" x14ac:dyDescent="0.25">
      <c r="A6376" s="18" t="s">
        <v>18495</v>
      </c>
      <c r="B6376" s="18" t="s">
        <v>20</v>
      </c>
      <c r="C6376" s="18" t="s">
        <v>45</v>
      </c>
      <c r="D6376" s="18">
        <v>2013</v>
      </c>
      <c r="E6376" s="18">
        <f>VLOOKUP(D6376,'cpi roi'!A:C,2,FALSE)</f>
        <v>233</v>
      </c>
      <c r="F6376" s="18" t="s">
        <v>18496</v>
      </c>
      <c r="G6376" s="18">
        <v>5.7</v>
      </c>
      <c r="H6376" s="19">
        <v>10000</v>
      </c>
      <c r="I6376" s="18" t="s">
        <v>18497</v>
      </c>
      <c r="J6376" s="18" t="s">
        <v>18497</v>
      </c>
      <c r="K6376" s="18" t="s">
        <v>18498</v>
      </c>
      <c r="L6376" s="18" t="s">
        <v>34</v>
      </c>
      <c r="M6376" s="20">
        <v>0</v>
      </c>
      <c r="N6376" s="20">
        <v>175755</v>
      </c>
      <c r="O6376" s="21">
        <f t="shared" si="297"/>
        <v>229839.26394849783</v>
      </c>
      <c r="P6376" s="22">
        <f t="shared" si="298"/>
        <v>0</v>
      </c>
      <c r="Q6376" s="20">
        <f t="shared" si="299"/>
        <v>75431.330472103</v>
      </c>
      <c r="R6376" s="18" t="s">
        <v>13769</v>
      </c>
      <c r="S6376" s="18">
        <v>98</v>
      </c>
    </row>
    <row r="6377" spans="1:19" x14ac:dyDescent="0.25">
      <c r="A6377" s="18" t="s">
        <v>18499</v>
      </c>
      <c r="B6377" s="18" t="s">
        <v>2004</v>
      </c>
      <c r="C6377" s="18" t="s">
        <v>45</v>
      </c>
      <c r="D6377" s="18">
        <v>2013</v>
      </c>
      <c r="E6377" s="18">
        <f>VLOOKUP(D6377,'cpi roi'!A:C,2,FALSE)</f>
        <v>233</v>
      </c>
      <c r="F6377" s="18" t="s">
        <v>18197</v>
      </c>
      <c r="G6377" s="18">
        <v>6.4</v>
      </c>
      <c r="H6377" s="19">
        <v>59000</v>
      </c>
      <c r="I6377" s="18" t="s">
        <v>8015</v>
      </c>
      <c r="J6377" s="18" t="s">
        <v>9396</v>
      </c>
      <c r="K6377" s="18" t="s">
        <v>71</v>
      </c>
      <c r="L6377" s="18" t="s">
        <v>34</v>
      </c>
      <c r="M6377" s="20">
        <v>40000000</v>
      </c>
      <c r="N6377" s="20">
        <v>44907260</v>
      </c>
      <c r="O6377" s="21">
        <f t="shared" si="297"/>
        <v>58726361.038626604</v>
      </c>
      <c r="P6377" s="22">
        <f t="shared" si="298"/>
        <v>112.26815000000001</v>
      </c>
      <c r="Q6377" s="20">
        <f t="shared" si="299"/>
        <v>19273502.145922747</v>
      </c>
      <c r="R6377" s="18" t="s">
        <v>18500</v>
      </c>
      <c r="S6377" s="18">
        <v>113</v>
      </c>
    </row>
    <row r="6378" spans="1:19" x14ac:dyDescent="0.25">
      <c r="A6378" s="18" t="s">
        <v>18501</v>
      </c>
      <c r="B6378" s="18" t="s">
        <v>37</v>
      </c>
      <c r="C6378" s="18" t="s">
        <v>394</v>
      </c>
      <c r="D6378" s="18">
        <v>2013</v>
      </c>
      <c r="E6378" s="18">
        <f>VLOOKUP(D6378,'cpi roi'!A:C,2,FALSE)</f>
        <v>233</v>
      </c>
      <c r="F6378" s="18" t="s">
        <v>18294</v>
      </c>
      <c r="G6378" s="18">
        <v>5.7</v>
      </c>
      <c r="H6378" s="19">
        <v>43000</v>
      </c>
      <c r="I6378" s="18" t="s">
        <v>18502</v>
      </c>
      <c r="J6378" s="18" t="s">
        <v>8480</v>
      </c>
      <c r="K6378" s="18" t="s">
        <v>18503</v>
      </c>
      <c r="L6378" s="18" t="s">
        <v>34</v>
      </c>
      <c r="M6378" s="20">
        <v>50000000</v>
      </c>
      <c r="N6378" s="20">
        <v>239258712</v>
      </c>
      <c r="O6378" s="21">
        <f t="shared" si="297"/>
        <v>312884676.16480684</v>
      </c>
      <c r="P6378" s="22">
        <f t="shared" si="298"/>
        <v>478.51742400000001</v>
      </c>
      <c r="Q6378" s="20">
        <f t="shared" si="299"/>
        <v>102686142.48927039</v>
      </c>
      <c r="R6378" s="18" t="s">
        <v>18504</v>
      </c>
      <c r="S6378" s="18">
        <v>91</v>
      </c>
    </row>
    <row r="6379" spans="1:19" x14ac:dyDescent="0.25">
      <c r="A6379" s="18" t="s">
        <v>18505</v>
      </c>
      <c r="B6379" s="18" t="s">
        <v>37</v>
      </c>
      <c r="C6379" s="18" t="s">
        <v>394</v>
      </c>
      <c r="D6379" s="18">
        <v>2013</v>
      </c>
      <c r="E6379" s="18">
        <f>VLOOKUP(D6379,'cpi roi'!A:C,2,FALSE)</f>
        <v>233</v>
      </c>
      <c r="F6379" s="18" t="s">
        <v>18253</v>
      </c>
      <c r="G6379" s="18">
        <v>6.4</v>
      </c>
      <c r="H6379" s="19">
        <v>94000</v>
      </c>
      <c r="I6379" s="18" t="s">
        <v>18506</v>
      </c>
      <c r="J6379" s="18" t="s">
        <v>18507</v>
      </c>
      <c r="K6379" s="18" t="s">
        <v>18508</v>
      </c>
      <c r="L6379" s="18" t="s">
        <v>34</v>
      </c>
      <c r="M6379" s="20">
        <v>78000000</v>
      </c>
      <c r="N6379" s="20">
        <v>274325949</v>
      </c>
      <c r="O6379" s="21">
        <f t="shared" si="297"/>
        <v>358742989.95836908</v>
      </c>
      <c r="P6379" s="22">
        <f t="shared" si="298"/>
        <v>351.69993461538462</v>
      </c>
      <c r="Q6379" s="20">
        <f t="shared" si="299"/>
        <v>117736458.79828326</v>
      </c>
      <c r="R6379" s="18" t="s">
        <v>35</v>
      </c>
      <c r="S6379" s="18">
        <v>95</v>
      </c>
    </row>
    <row r="6380" spans="1:19" x14ac:dyDescent="0.25">
      <c r="A6380" s="18" t="s">
        <v>18509</v>
      </c>
      <c r="B6380" s="18" t="s">
        <v>2004</v>
      </c>
      <c r="C6380" s="18" t="s">
        <v>29</v>
      </c>
      <c r="D6380" s="18">
        <v>2013</v>
      </c>
      <c r="E6380" s="18">
        <f>VLOOKUP(D6380,'cpi roi'!A:C,2,FALSE)</f>
        <v>233</v>
      </c>
      <c r="F6380" s="18" t="s">
        <v>18071</v>
      </c>
      <c r="G6380" s="18">
        <v>6.2</v>
      </c>
      <c r="H6380" s="19">
        <v>134000</v>
      </c>
      <c r="I6380" s="18" t="s">
        <v>8462</v>
      </c>
      <c r="J6380" s="18" t="s">
        <v>18410</v>
      </c>
      <c r="K6380" s="18" t="s">
        <v>18360</v>
      </c>
      <c r="L6380" s="18" t="s">
        <v>26</v>
      </c>
      <c r="M6380" s="20">
        <v>195000000</v>
      </c>
      <c r="N6380" s="20">
        <v>197687603</v>
      </c>
      <c r="O6380" s="21">
        <f t="shared" si="297"/>
        <v>258521084.2665236</v>
      </c>
      <c r="P6380" s="22">
        <f t="shared" si="298"/>
        <v>101.37825794871796</v>
      </c>
      <c r="Q6380" s="20">
        <f t="shared" si="299"/>
        <v>84844464.806866944</v>
      </c>
      <c r="R6380" s="18" t="s">
        <v>2031</v>
      </c>
      <c r="S6380" s="18">
        <v>114</v>
      </c>
    </row>
    <row r="6381" spans="1:19" x14ac:dyDescent="0.25">
      <c r="A6381" s="18" t="s">
        <v>18510</v>
      </c>
      <c r="B6381" s="18" t="s">
        <v>20</v>
      </c>
      <c r="C6381" s="18" t="s">
        <v>108</v>
      </c>
      <c r="D6381" s="18">
        <v>2013</v>
      </c>
      <c r="E6381" s="18">
        <f>VLOOKUP(D6381,'cpi roi'!A:C,2,FALSE)</f>
        <v>233</v>
      </c>
      <c r="F6381" s="18" t="s">
        <v>18511</v>
      </c>
      <c r="G6381" s="18">
        <v>7.1</v>
      </c>
      <c r="H6381" s="19">
        <v>69000</v>
      </c>
      <c r="I6381" s="18" t="s">
        <v>18512</v>
      </c>
      <c r="J6381" s="18" t="s">
        <v>18512</v>
      </c>
      <c r="K6381" s="18" t="s">
        <v>18513</v>
      </c>
      <c r="L6381" s="18" t="s">
        <v>34</v>
      </c>
      <c r="M6381" s="20">
        <v>420000</v>
      </c>
      <c r="N6381" s="20">
        <v>993313</v>
      </c>
      <c r="O6381" s="21">
        <f t="shared" si="297"/>
        <v>1298980.5626609442</v>
      </c>
      <c r="P6381" s="22">
        <f t="shared" si="298"/>
        <v>236.50309523809523</v>
      </c>
      <c r="Q6381" s="20">
        <f t="shared" si="299"/>
        <v>426314.59227467811</v>
      </c>
      <c r="R6381" s="18" t="s">
        <v>18514</v>
      </c>
      <c r="S6381" s="18">
        <v>90</v>
      </c>
    </row>
    <row r="6382" spans="1:19" x14ac:dyDescent="0.25">
      <c r="A6382" s="18" t="s">
        <v>18515</v>
      </c>
      <c r="B6382" s="18" t="s">
        <v>37</v>
      </c>
      <c r="C6382" s="18" t="s">
        <v>394</v>
      </c>
      <c r="D6382" s="18">
        <v>2013</v>
      </c>
      <c r="E6382" s="18">
        <f>VLOOKUP(D6382,'cpi roi'!A:C,2,FALSE)</f>
        <v>233</v>
      </c>
      <c r="F6382" s="18" t="s">
        <v>18213</v>
      </c>
      <c r="G6382" s="18">
        <v>6.7</v>
      </c>
      <c r="H6382" s="19">
        <v>101000</v>
      </c>
      <c r="I6382" s="18" t="s">
        <v>12441</v>
      </c>
      <c r="J6382" s="18" t="s">
        <v>9552</v>
      </c>
      <c r="K6382" s="18" t="s">
        <v>16859</v>
      </c>
      <c r="L6382" s="18" t="s">
        <v>34</v>
      </c>
      <c r="M6382" s="20">
        <v>100000000</v>
      </c>
      <c r="N6382" s="20">
        <v>268426634</v>
      </c>
      <c r="O6382" s="21">
        <f t="shared" si="297"/>
        <v>351028306.35107297</v>
      </c>
      <c r="P6382" s="22">
        <f t="shared" si="298"/>
        <v>268.42663400000004</v>
      </c>
      <c r="Q6382" s="20">
        <f t="shared" si="299"/>
        <v>115204563.94849785</v>
      </c>
      <c r="R6382" s="18" t="s">
        <v>14127</v>
      </c>
      <c r="S6382" s="18">
        <v>102</v>
      </c>
    </row>
    <row r="6383" spans="1:19" x14ac:dyDescent="0.25">
      <c r="A6383" s="18" t="s">
        <v>18516</v>
      </c>
      <c r="B6383" s="18" t="s">
        <v>2004</v>
      </c>
      <c r="C6383" s="18" t="s">
        <v>56</v>
      </c>
      <c r="D6383" s="18">
        <v>2013</v>
      </c>
      <c r="E6383" s="18">
        <f>VLOOKUP(D6383,'cpi roi'!A:C,2,FALSE)</f>
        <v>233</v>
      </c>
      <c r="F6383" s="18" t="s">
        <v>18517</v>
      </c>
      <c r="G6383" s="18">
        <v>6.3</v>
      </c>
      <c r="H6383" s="19">
        <v>73000</v>
      </c>
      <c r="I6383" s="18" t="s">
        <v>16747</v>
      </c>
      <c r="J6383" s="18" t="s">
        <v>16747</v>
      </c>
      <c r="K6383" s="18" t="s">
        <v>15282</v>
      </c>
      <c r="L6383" s="18" t="s">
        <v>34</v>
      </c>
      <c r="M6383" s="20">
        <v>3500000</v>
      </c>
      <c r="N6383" s="20">
        <v>27858103</v>
      </c>
      <c r="O6383" s="21">
        <f t="shared" si="297"/>
        <v>36430746.712875538</v>
      </c>
      <c r="P6383" s="22">
        <f t="shared" si="298"/>
        <v>795.94579999999996</v>
      </c>
      <c r="Q6383" s="20">
        <f t="shared" si="299"/>
        <v>11956267.381974248</v>
      </c>
      <c r="R6383" s="18" t="s">
        <v>18518</v>
      </c>
      <c r="S6383" s="18">
        <v>97</v>
      </c>
    </row>
    <row r="6384" spans="1:19" x14ac:dyDescent="0.25">
      <c r="A6384" s="18" t="s">
        <v>18519</v>
      </c>
      <c r="B6384" s="18" t="s">
        <v>20</v>
      </c>
      <c r="C6384" s="18" t="s">
        <v>29</v>
      </c>
      <c r="D6384" s="18">
        <v>2013</v>
      </c>
      <c r="E6384" s="18">
        <f>VLOOKUP(D6384,'cpi roi'!A:C,2,FALSE)</f>
        <v>233</v>
      </c>
      <c r="F6384" s="18" t="s">
        <v>18520</v>
      </c>
      <c r="G6384" s="18">
        <v>7.7</v>
      </c>
      <c r="H6384" s="19">
        <v>114000</v>
      </c>
      <c r="I6384" s="18" t="s">
        <v>9358</v>
      </c>
      <c r="J6384" s="18" t="s">
        <v>18521</v>
      </c>
      <c r="K6384" s="18" t="s">
        <v>3190</v>
      </c>
      <c r="L6384" s="18" t="s">
        <v>34</v>
      </c>
      <c r="M6384" s="20">
        <v>12000000</v>
      </c>
      <c r="N6384" s="20">
        <v>27682872</v>
      </c>
      <c r="O6384" s="21">
        <f t="shared" si="297"/>
        <v>36201592.696995705</v>
      </c>
      <c r="P6384" s="22">
        <f t="shared" si="298"/>
        <v>230.69060000000002</v>
      </c>
      <c r="Q6384" s="20">
        <f t="shared" si="299"/>
        <v>11881060.944206009</v>
      </c>
      <c r="R6384" s="18" t="s">
        <v>15018</v>
      </c>
      <c r="S6384" s="18">
        <v>115</v>
      </c>
    </row>
    <row r="6385" spans="1:19" x14ac:dyDescent="0.25">
      <c r="A6385" s="18" t="s">
        <v>18522</v>
      </c>
      <c r="B6385" s="18" t="s">
        <v>20</v>
      </c>
      <c r="C6385" s="18" t="s">
        <v>29</v>
      </c>
      <c r="D6385" s="18">
        <v>2013</v>
      </c>
      <c r="E6385" s="18">
        <f>VLOOKUP(D6385,'cpi roi'!A:C,2,FALSE)</f>
        <v>233</v>
      </c>
      <c r="F6385" s="18" t="s">
        <v>18523</v>
      </c>
      <c r="G6385" s="18">
        <v>7.1</v>
      </c>
      <c r="H6385" s="19">
        <v>79000</v>
      </c>
      <c r="I6385" s="18" t="s">
        <v>18524</v>
      </c>
      <c r="J6385" s="18" t="s">
        <v>18525</v>
      </c>
      <c r="K6385" s="18" t="s">
        <v>18526</v>
      </c>
      <c r="L6385" s="18" t="s">
        <v>34</v>
      </c>
      <c r="M6385" s="20">
        <v>0</v>
      </c>
      <c r="N6385" s="20">
        <v>1501595</v>
      </c>
      <c r="O6385" s="21">
        <f t="shared" si="297"/>
        <v>1963673.8047210299</v>
      </c>
      <c r="P6385" s="22">
        <f t="shared" si="298"/>
        <v>0</v>
      </c>
      <c r="Q6385" s="20">
        <f t="shared" si="299"/>
        <v>644461.37339055794</v>
      </c>
      <c r="R6385" s="18" t="s">
        <v>17519</v>
      </c>
      <c r="S6385" s="18">
        <v>95</v>
      </c>
    </row>
    <row r="6386" spans="1:19" x14ac:dyDescent="0.25">
      <c r="A6386" s="18" t="s">
        <v>18527</v>
      </c>
      <c r="B6386" s="18" t="s">
        <v>452</v>
      </c>
      <c r="C6386" s="18" t="s">
        <v>67</v>
      </c>
      <c r="D6386" s="18">
        <v>2013</v>
      </c>
      <c r="E6386" s="18">
        <f>VLOOKUP(D6386,'cpi roi'!A:C,2,FALSE)</f>
        <v>233</v>
      </c>
      <c r="F6386" s="18" t="s">
        <v>18211</v>
      </c>
      <c r="G6386" s="18">
        <v>8.1999999999999993</v>
      </c>
      <c r="H6386" s="19">
        <v>63000</v>
      </c>
      <c r="I6386" s="18" t="s">
        <v>14944</v>
      </c>
      <c r="J6386" s="18" t="s">
        <v>18528</v>
      </c>
      <c r="K6386" s="18" t="s">
        <v>12172</v>
      </c>
      <c r="L6386" s="18" t="s">
        <v>10296</v>
      </c>
      <c r="M6386" s="20">
        <v>0</v>
      </c>
      <c r="N6386" s="20">
        <v>17551296</v>
      </c>
      <c r="O6386" s="21">
        <f t="shared" si="297"/>
        <v>22952274.211158797</v>
      </c>
      <c r="P6386" s="22">
        <f t="shared" si="298"/>
        <v>0</v>
      </c>
      <c r="Q6386" s="20">
        <f t="shared" si="299"/>
        <v>7532745.0643776823</v>
      </c>
      <c r="R6386" s="18" t="s">
        <v>18529</v>
      </c>
      <c r="S6386" s="18">
        <v>186</v>
      </c>
    </row>
    <row r="6387" spans="1:19" x14ac:dyDescent="0.25">
      <c r="A6387" s="18" t="s">
        <v>18530</v>
      </c>
      <c r="B6387" s="18" t="s">
        <v>2004</v>
      </c>
      <c r="C6387" s="18" t="s">
        <v>21</v>
      </c>
      <c r="D6387" s="18">
        <v>2013</v>
      </c>
      <c r="E6387" s="18">
        <f>VLOOKUP(D6387,'cpi roi'!A:C,2,FALSE)</f>
        <v>233</v>
      </c>
      <c r="F6387" s="18" t="s">
        <v>18531</v>
      </c>
      <c r="G6387" s="18">
        <v>6.9</v>
      </c>
      <c r="H6387" s="19">
        <v>44000</v>
      </c>
      <c r="I6387" s="18" t="s">
        <v>14273</v>
      </c>
      <c r="J6387" s="18" t="s">
        <v>14273</v>
      </c>
      <c r="K6387" s="18" t="s">
        <v>10492</v>
      </c>
      <c r="L6387" s="18" t="s">
        <v>34</v>
      </c>
      <c r="M6387" s="20">
        <v>18000000</v>
      </c>
      <c r="N6387" s="20">
        <v>20275812</v>
      </c>
      <c r="O6387" s="21">
        <f t="shared" si="297"/>
        <v>26515192.774248924</v>
      </c>
      <c r="P6387" s="22">
        <f t="shared" si="298"/>
        <v>112.6434</v>
      </c>
      <c r="Q6387" s="20">
        <f t="shared" si="299"/>
        <v>8702065.2360515017</v>
      </c>
      <c r="R6387" s="18" t="s">
        <v>15451</v>
      </c>
      <c r="S6387" s="18">
        <v>111</v>
      </c>
    </row>
    <row r="6388" spans="1:19" x14ac:dyDescent="0.25">
      <c r="A6388" s="18" t="s">
        <v>18532</v>
      </c>
      <c r="B6388" s="18" t="s">
        <v>20</v>
      </c>
      <c r="C6388" s="18" t="s">
        <v>108</v>
      </c>
      <c r="D6388" s="18">
        <v>2013</v>
      </c>
      <c r="E6388" s="18">
        <f>VLOOKUP(D6388,'cpi roi'!A:C,2,FALSE)</f>
        <v>233</v>
      </c>
      <c r="F6388" s="18" t="s">
        <v>18533</v>
      </c>
      <c r="G6388" s="18">
        <v>6.9</v>
      </c>
      <c r="H6388" s="19">
        <v>111000</v>
      </c>
      <c r="I6388" s="18" t="s">
        <v>8089</v>
      </c>
      <c r="J6388" s="18" t="s">
        <v>18534</v>
      </c>
      <c r="K6388" s="18" t="s">
        <v>14547</v>
      </c>
      <c r="L6388" s="18" t="s">
        <v>26</v>
      </c>
      <c r="M6388" s="20">
        <v>20000000</v>
      </c>
      <c r="N6388" s="20">
        <v>24261569</v>
      </c>
      <c r="O6388" s="21">
        <f t="shared" si="297"/>
        <v>31727468.130042918</v>
      </c>
      <c r="P6388" s="22">
        <f t="shared" si="298"/>
        <v>121.307845</v>
      </c>
      <c r="Q6388" s="20">
        <f t="shared" si="299"/>
        <v>10412690.557939913</v>
      </c>
      <c r="R6388" s="18" t="s">
        <v>15343</v>
      </c>
      <c r="S6388" s="18">
        <v>101</v>
      </c>
    </row>
    <row r="6389" spans="1:19" x14ac:dyDescent="0.25">
      <c r="A6389" s="18" t="s">
        <v>18535</v>
      </c>
      <c r="B6389" s="18" t="s">
        <v>20</v>
      </c>
      <c r="C6389" s="18" t="s">
        <v>38</v>
      </c>
      <c r="D6389" s="18">
        <v>2013</v>
      </c>
      <c r="E6389" s="18">
        <f>VLOOKUP(D6389,'cpi roi'!A:C,2,FALSE)</f>
        <v>233</v>
      </c>
      <c r="F6389" s="18" t="s">
        <v>18335</v>
      </c>
      <c r="G6389" s="18">
        <v>6.2</v>
      </c>
      <c r="H6389" s="19">
        <v>78000</v>
      </c>
      <c r="I6389" s="18" t="s">
        <v>7452</v>
      </c>
      <c r="J6389" s="18" t="s">
        <v>18536</v>
      </c>
      <c r="K6389" s="18" t="s">
        <v>9041</v>
      </c>
      <c r="L6389" s="18" t="s">
        <v>34</v>
      </c>
      <c r="M6389" s="20">
        <v>35000000</v>
      </c>
      <c r="N6389" s="20">
        <v>34737199</v>
      </c>
      <c r="O6389" s="21">
        <f t="shared" si="297"/>
        <v>45426714.743776821</v>
      </c>
      <c r="P6389" s="22">
        <f t="shared" si="298"/>
        <v>99.249139999999997</v>
      </c>
      <c r="Q6389" s="20">
        <f t="shared" si="299"/>
        <v>14908669.098712446</v>
      </c>
      <c r="R6389" s="18" t="s">
        <v>18047</v>
      </c>
      <c r="S6389" s="18">
        <v>109</v>
      </c>
    </row>
    <row r="6390" spans="1:19" x14ac:dyDescent="0.25">
      <c r="A6390" s="18" t="s">
        <v>18537</v>
      </c>
      <c r="B6390" s="18" t="s">
        <v>20</v>
      </c>
      <c r="C6390" s="18" t="s">
        <v>45</v>
      </c>
      <c r="D6390" s="18">
        <v>2013</v>
      </c>
      <c r="E6390" s="18">
        <f>VLOOKUP(D6390,'cpi roi'!A:C,2,FALSE)</f>
        <v>233</v>
      </c>
      <c r="F6390" s="18" t="s">
        <v>18538</v>
      </c>
      <c r="G6390" s="18">
        <v>6.1</v>
      </c>
      <c r="H6390" s="19">
        <v>46000</v>
      </c>
      <c r="I6390" s="18" t="s">
        <v>572</v>
      </c>
      <c r="J6390" s="18" t="s">
        <v>18539</v>
      </c>
      <c r="K6390" s="18" t="s">
        <v>18540</v>
      </c>
      <c r="L6390" s="18" t="s">
        <v>26</v>
      </c>
      <c r="M6390" s="20">
        <v>8500000</v>
      </c>
      <c r="N6390" s="20">
        <v>1486506</v>
      </c>
      <c r="O6390" s="21">
        <f t="shared" si="297"/>
        <v>1943941.5373390557</v>
      </c>
      <c r="P6390" s="22">
        <f t="shared" si="298"/>
        <v>17.488305882352943</v>
      </c>
      <c r="Q6390" s="20">
        <f t="shared" si="299"/>
        <v>637985.40772532183</v>
      </c>
      <c r="R6390" s="18" t="s">
        <v>15604</v>
      </c>
      <c r="S6390" s="18">
        <v>107</v>
      </c>
    </row>
    <row r="6391" spans="1:19" x14ac:dyDescent="0.25">
      <c r="A6391" s="18" t="s">
        <v>18541</v>
      </c>
      <c r="B6391" s="18" t="s">
        <v>2004</v>
      </c>
      <c r="C6391" s="18" t="s">
        <v>38</v>
      </c>
      <c r="D6391" s="18">
        <v>2013</v>
      </c>
      <c r="E6391" s="18">
        <f>VLOOKUP(D6391,'cpi roi'!A:C,2,FALSE)</f>
        <v>233</v>
      </c>
      <c r="F6391" s="18" t="s">
        <v>18542</v>
      </c>
      <c r="G6391" s="18">
        <v>6.9</v>
      </c>
      <c r="H6391" s="19">
        <v>78000</v>
      </c>
      <c r="I6391" s="18" t="s">
        <v>17282</v>
      </c>
      <c r="J6391" s="18" t="s">
        <v>17282</v>
      </c>
      <c r="K6391" s="18" t="s">
        <v>104</v>
      </c>
      <c r="L6391" s="18" t="s">
        <v>34</v>
      </c>
      <c r="M6391" s="20">
        <v>9000000</v>
      </c>
      <c r="N6391" s="20">
        <v>13627519</v>
      </c>
      <c r="O6391" s="21">
        <f t="shared" si="297"/>
        <v>17821051.670815449</v>
      </c>
      <c r="P6391" s="22">
        <f t="shared" si="298"/>
        <v>151.41687777777776</v>
      </c>
      <c r="Q6391" s="20">
        <f t="shared" si="299"/>
        <v>5848720.6008583689</v>
      </c>
      <c r="R6391" s="18" t="s">
        <v>18543</v>
      </c>
      <c r="S6391" s="18">
        <v>106</v>
      </c>
    </row>
    <row r="6392" spans="1:19" x14ac:dyDescent="0.25">
      <c r="A6392" s="18" t="s">
        <v>4454</v>
      </c>
      <c r="B6392" s="18" t="s">
        <v>20</v>
      </c>
      <c r="C6392" s="18" t="s">
        <v>21</v>
      </c>
      <c r="D6392" s="18">
        <v>2013</v>
      </c>
      <c r="E6392" s="18">
        <f>VLOOKUP(D6392,'cpi roi'!A:C,2,FALSE)</f>
        <v>233</v>
      </c>
      <c r="F6392" s="18" t="s">
        <v>18544</v>
      </c>
      <c r="G6392" s="18">
        <v>6.5</v>
      </c>
      <c r="H6392" s="19">
        <v>22000</v>
      </c>
      <c r="I6392" s="18" t="s">
        <v>18545</v>
      </c>
      <c r="J6392" s="18" t="s">
        <v>18546</v>
      </c>
      <c r="K6392" s="18" t="s">
        <v>18547</v>
      </c>
      <c r="L6392" s="18" t="s">
        <v>1116</v>
      </c>
      <c r="M6392" s="20">
        <v>7000000</v>
      </c>
      <c r="N6392" s="20">
        <v>1257142</v>
      </c>
      <c r="O6392" s="21">
        <f t="shared" si="297"/>
        <v>1643996.4266094419</v>
      </c>
      <c r="P6392" s="22">
        <f t="shared" si="298"/>
        <v>17.95917142857143</v>
      </c>
      <c r="Q6392" s="20">
        <f t="shared" si="299"/>
        <v>539545.92274678114</v>
      </c>
      <c r="R6392" s="18" t="s">
        <v>18548</v>
      </c>
      <c r="S6392" s="18">
        <v>99</v>
      </c>
    </row>
    <row r="6393" spans="1:19" x14ac:dyDescent="0.25">
      <c r="A6393" s="18" t="s">
        <v>18549</v>
      </c>
      <c r="B6393" s="18" t="s">
        <v>20</v>
      </c>
      <c r="C6393" s="18" t="s">
        <v>21</v>
      </c>
      <c r="D6393" s="18">
        <v>2013</v>
      </c>
      <c r="E6393" s="18">
        <f>VLOOKUP(D6393,'cpi roi'!A:C,2,FALSE)</f>
        <v>233</v>
      </c>
      <c r="F6393" s="18" t="s">
        <v>18550</v>
      </c>
      <c r="G6393" s="18">
        <v>6.3</v>
      </c>
      <c r="H6393" s="19">
        <v>27000</v>
      </c>
      <c r="I6393" s="18" t="s">
        <v>13513</v>
      </c>
      <c r="J6393" s="18" t="s">
        <v>13513</v>
      </c>
      <c r="K6393" s="18" t="s">
        <v>5713</v>
      </c>
      <c r="L6393" s="18" t="s">
        <v>6945</v>
      </c>
      <c r="M6393" s="20">
        <v>28000000</v>
      </c>
      <c r="N6393" s="20">
        <v>2624761</v>
      </c>
      <c r="O6393" s="21">
        <f t="shared" si="297"/>
        <v>3432466.4236051501</v>
      </c>
      <c r="P6393" s="22">
        <f t="shared" si="298"/>
        <v>9.3741464285714287</v>
      </c>
      <c r="Q6393" s="20">
        <f t="shared" si="299"/>
        <v>1126506.8669527897</v>
      </c>
      <c r="R6393" s="18" t="s">
        <v>17424</v>
      </c>
      <c r="S6393" s="18">
        <v>137</v>
      </c>
    </row>
    <row r="6394" spans="1:19" x14ac:dyDescent="0.25">
      <c r="A6394" s="18" t="s">
        <v>18551</v>
      </c>
      <c r="B6394" s="18" t="s">
        <v>2004</v>
      </c>
      <c r="C6394" s="18" t="s">
        <v>67</v>
      </c>
      <c r="D6394" s="18">
        <v>2013</v>
      </c>
      <c r="E6394" s="18">
        <f>VLOOKUP(D6394,'cpi roi'!A:C,2,FALSE)</f>
        <v>233</v>
      </c>
      <c r="F6394" s="18" t="s">
        <v>18552</v>
      </c>
      <c r="G6394" s="18">
        <v>6.8</v>
      </c>
      <c r="H6394" s="19">
        <v>12000</v>
      </c>
      <c r="I6394" s="18" t="s">
        <v>8958</v>
      </c>
      <c r="J6394" s="18" t="s">
        <v>15172</v>
      </c>
      <c r="K6394" s="18" t="s">
        <v>18553</v>
      </c>
      <c r="L6394" s="18" t="s">
        <v>26</v>
      </c>
      <c r="M6394" s="20">
        <v>0</v>
      </c>
      <c r="N6394" s="20">
        <v>10900434</v>
      </c>
      <c r="O6394" s="21">
        <f t="shared" si="297"/>
        <v>14254773.56137339</v>
      </c>
      <c r="P6394" s="22">
        <f t="shared" si="298"/>
        <v>0</v>
      </c>
      <c r="Q6394" s="20">
        <f t="shared" si="299"/>
        <v>4678297.8540772535</v>
      </c>
      <c r="R6394" s="18" t="s">
        <v>18554</v>
      </c>
      <c r="S6394" s="18">
        <v>103</v>
      </c>
    </row>
    <row r="6395" spans="1:19" x14ac:dyDescent="0.25">
      <c r="A6395" s="18" t="s">
        <v>18555</v>
      </c>
      <c r="B6395" s="18" t="s">
        <v>2004</v>
      </c>
      <c r="C6395" s="18" t="s">
        <v>38</v>
      </c>
      <c r="D6395" s="18">
        <v>2013</v>
      </c>
      <c r="E6395" s="18">
        <f>VLOOKUP(D6395,'cpi roi'!A:C,2,FALSE)</f>
        <v>233</v>
      </c>
      <c r="F6395" s="18" t="s">
        <v>17867</v>
      </c>
      <c r="G6395" s="18">
        <v>6.6</v>
      </c>
      <c r="H6395" s="19">
        <v>32000</v>
      </c>
      <c r="I6395" s="18" t="s">
        <v>4719</v>
      </c>
      <c r="J6395" s="18" t="s">
        <v>4719</v>
      </c>
      <c r="K6395" s="18" t="s">
        <v>11318</v>
      </c>
      <c r="L6395" s="18" t="s">
        <v>496</v>
      </c>
      <c r="M6395" s="20">
        <v>38600000</v>
      </c>
      <c r="N6395" s="20">
        <v>73906736</v>
      </c>
      <c r="O6395" s="21">
        <f t="shared" si="297"/>
        <v>96649710.12532188</v>
      </c>
      <c r="P6395" s="22">
        <f t="shared" si="298"/>
        <v>191.46822797927462</v>
      </c>
      <c r="Q6395" s="20">
        <f t="shared" si="299"/>
        <v>31719629.184549354</v>
      </c>
      <c r="R6395" s="18" t="s">
        <v>9709</v>
      </c>
      <c r="S6395" s="18">
        <v>130</v>
      </c>
    </row>
    <row r="6396" spans="1:19" x14ac:dyDescent="0.25">
      <c r="A6396" s="18" t="s">
        <v>18556</v>
      </c>
      <c r="B6396" s="18" t="s">
        <v>2004</v>
      </c>
      <c r="C6396" s="18" t="s">
        <v>45</v>
      </c>
      <c r="D6396" s="18">
        <v>2013</v>
      </c>
      <c r="E6396" s="18">
        <f>VLOOKUP(D6396,'cpi roi'!A:C,2,FALSE)</f>
        <v>233</v>
      </c>
      <c r="F6396" s="18" t="s">
        <v>18392</v>
      </c>
      <c r="G6396" s="18">
        <v>5.9</v>
      </c>
      <c r="H6396" s="19">
        <v>71000</v>
      </c>
      <c r="I6396" s="18" t="s">
        <v>18557</v>
      </c>
      <c r="J6396" s="18" t="s">
        <v>18558</v>
      </c>
      <c r="K6396" s="18" t="s">
        <v>13997</v>
      </c>
      <c r="L6396" s="18" t="s">
        <v>34</v>
      </c>
      <c r="M6396" s="20">
        <v>30000000</v>
      </c>
      <c r="N6396" s="20">
        <v>27437881</v>
      </c>
      <c r="O6396" s="21">
        <f t="shared" si="297"/>
        <v>35881211.762660943</v>
      </c>
      <c r="P6396" s="22">
        <f t="shared" si="298"/>
        <v>91.459603333333334</v>
      </c>
      <c r="Q6396" s="20">
        <f t="shared" si="299"/>
        <v>11775914.592274677</v>
      </c>
      <c r="R6396" s="18" t="s">
        <v>2031</v>
      </c>
      <c r="S6396" s="18">
        <v>100</v>
      </c>
    </row>
    <row r="6397" spans="1:19" x14ac:dyDescent="0.25">
      <c r="A6397" s="18" t="s">
        <v>18559</v>
      </c>
      <c r="B6397" s="18" t="s">
        <v>2004</v>
      </c>
      <c r="C6397" s="18" t="s">
        <v>45</v>
      </c>
      <c r="D6397" s="18">
        <v>2013</v>
      </c>
      <c r="E6397" s="18">
        <f>VLOOKUP(D6397,'cpi roi'!A:C,2,FALSE)</f>
        <v>233</v>
      </c>
      <c r="F6397" s="18" t="s">
        <v>18560</v>
      </c>
      <c r="G6397" s="18">
        <v>6.3</v>
      </c>
      <c r="H6397" s="19">
        <v>20000</v>
      </c>
      <c r="I6397" s="18" t="s">
        <v>18561</v>
      </c>
      <c r="J6397" s="18" t="s">
        <v>18561</v>
      </c>
      <c r="K6397" s="18" t="s">
        <v>15282</v>
      </c>
      <c r="L6397" s="18" t="s">
        <v>26</v>
      </c>
      <c r="M6397" s="20">
        <v>0</v>
      </c>
      <c r="N6397" s="20">
        <v>2313509</v>
      </c>
      <c r="O6397" s="21">
        <f t="shared" si="297"/>
        <v>3025434.3017167379</v>
      </c>
      <c r="P6397" s="22">
        <f t="shared" si="298"/>
        <v>0</v>
      </c>
      <c r="Q6397" s="20">
        <f t="shared" si="299"/>
        <v>992922.31759656651</v>
      </c>
      <c r="R6397" s="18" t="s">
        <v>18562</v>
      </c>
      <c r="S6397" s="18">
        <v>97</v>
      </c>
    </row>
    <row r="6398" spans="1:19" x14ac:dyDescent="0.25">
      <c r="A6398" s="18" t="s">
        <v>18563</v>
      </c>
      <c r="B6398" s="18" t="s">
        <v>20</v>
      </c>
      <c r="C6398" s="18" t="s">
        <v>45</v>
      </c>
      <c r="D6398" s="18">
        <v>2013</v>
      </c>
      <c r="E6398" s="18">
        <f>VLOOKUP(D6398,'cpi roi'!A:C,2,FALSE)</f>
        <v>233</v>
      </c>
      <c r="F6398" s="18" t="s">
        <v>17858</v>
      </c>
      <c r="G6398" s="18">
        <v>5.6</v>
      </c>
      <c r="H6398" s="19">
        <v>48000</v>
      </c>
      <c r="I6398" s="18" t="s">
        <v>15172</v>
      </c>
      <c r="J6398" s="18" t="s">
        <v>15172</v>
      </c>
      <c r="K6398" s="18" t="s">
        <v>71</v>
      </c>
      <c r="L6398" s="18" t="s">
        <v>34</v>
      </c>
      <c r="M6398" s="20">
        <v>35000000</v>
      </c>
      <c r="N6398" s="20">
        <v>46522137</v>
      </c>
      <c r="O6398" s="21">
        <f t="shared" si="297"/>
        <v>60838176.583261803</v>
      </c>
      <c r="P6398" s="22">
        <f t="shared" si="298"/>
        <v>132.92039142857143</v>
      </c>
      <c r="Q6398" s="20">
        <f t="shared" si="299"/>
        <v>19966582.403433476</v>
      </c>
      <c r="R6398" s="18" t="s">
        <v>18564</v>
      </c>
      <c r="S6398" s="18">
        <v>89</v>
      </c>
    </row>
    <row r="6399" spans="1:19" x14ac:dyDescent="0.25">
      <c r="A6399" s="18" t="s">
        <v>18565</v>
      </c>
      <c r="B6399" s="18" t="s">
        <v>20</v>
      </c>
      <c r="C6399" s="18" t="s">
        <v>67</v>
      </c>
      <c r="D6399" s="18">
        <v>2013</v>
      </c>
      <c r="E6399" s="18">
        <f>VLOOKUP(D6399,'cpi roi'!A:C,2,FALSE)</f>
        <v>233</v>
      </c>
      <c r="F6399" s="18" t="s">
        <v>18566</v>
      </c>
      <c r="G6399" s="18">
        <v>6.5</v>
      </c>
      <c r="H6399" s="19">
        <v>36000</v>
      </c>
      <c r="I6399" s="18" t="s">
        <v>18567</v>
      </c>
      <c r="J6399" s="18" t="s">
        <v>18568</v>
      </c>
      <c r="K6399" s="18" t="s">
        <v>11817</v>
      </c>
      <c r="L6399" s="18" t="s">
        <v>34</v>
      </c>
      <c r="M6399" s="20">
        <v>0</v>
      </c>
      <c r="N6399" s="20">
        <v>1877924</v>
      </c>
      <c r="O6399" s="21">
        <f t="shared" si="297"/>
        <v>2455808.767381974</v>
      </c>
      <c r="P6399" s="22">
        <f t="shared" si="298"/>
        <v>0</v>
      </c>
      <c r="Q6399" s="20">
        <f t="shared" si="299"/>
        <v>805975.965665236</v>
      </c>
      <c r="R6399" s="18" t="s">
        <v>12055</v>
      </c>
      <c r="S6399" s="18">
        <v>104</v>
      </c>
    </row>
    <row r="6400" spans="1:19" x14ac:dyDescent="0.25">
      <c r="A6400" s="18" t="s">
        <v>18569</v>
      </c>
      <c r="B6400" s="18" t="s">
        <v>2004</v>
      </c>
      <c r="C6400" s="18" t="s">
        <v>38</v>
      </c>
      <c r="D6400" s="18">
        <v>2013</v>
      </c>
      <c r="E6400" s="18">
        <f>VLOOKUP(D6400,'cpi roi'!A:C,2,FALSE)</f>
        <v>233</v>
      </c>
      <c r="F6400" s="18" t="s">
        <v>18517</v>
      </c>
      <c r="G6400" s="18">
        <v>6.4</v>
      </c>
      <c r="H6400" s="19">
        <v>85000</v>
      </c>
      <c r="I6400" s="18" t="s">
        <v>15645</v>
      </c>
      <c r="J6400" s="18" t="s">
        <v>15568</v>
      </c>
      <c r="K6400" s="18" t="s">
        <v>12472</v>
      </c>
      <c r="L6400" s="18" t="s">
        <v>34</v>
      </c>
      <c r="M6400" s="20">
        <v>15000000</v>
      </c>
      <c r="N6400" s="20">
        <v>57824674</v>
      </c>
      <c r="O6400" s="21">
        <f t="shared" si="297"/>
        <v>75618790.41974248</v>
      </c>
      <c r="P6400" s="22">
        <f t="shared" si="298"/>
        <v>385.49782666666664</v>
      </c>
      <c r="Q6400" s="20">
        <f t="shared" si="299"/>
        <v>24817456.652360514</v>
      </c>
      <c r="R6400" s="18" t="s">
        <v>17802</v>
      </c>
      <c r="S6400" s="18">
        <v>112</v>
      </c>
    </row>
    <row r="6401" spans="1:19" x14ac:dyDescent="0.25">
      <c r="A6401" s="18" t="s">
        <v>18570</v>
      </c>
      <c r="B6401" s="18" t="s">
        <v>37</v>
      </c>
      <c r="C6401" s="18" t="s">
        <v>394</v>
      </c>
      <c r="D6401" s="18">
        <v>2013</v>
      </c>
      <c r="E6401" s="18">
        <f>VLOOKUP(D6401,'cpi roi'!A:C,2,FALSE)</f>
        <v>233</v>
      </c>
      <c r="F6401" s="18" t="s">
        <v>18571</v>
      </c>
      <c r="G6401" s="18">
        <v>5.3</v>
      </c>
      <c r="H6401" s="19">
        <v>39000</v>
      </c>
      <c r="I6401" s="18" t="s">
        <v>9558</v>
      </c>
      <c r="J6401" s="18" t="s">
        <v>11701</v>
      </c>
      <c r="K6401" s="18" t="s">
        <v>18572</v>
      </c>
      <c r="L6401" s="18" t="s">
        <v>34</v>
      </c>
      <c r="M6401" s="20">
        <v>105000000</v>
      </c>
      <c r="N6401" s="20">
        <v>347545360</v>
      </c>
      <c r="O6401" s="21">
        <f t="shared" si="297"/>
        <v>454493867.776824</v>
      </c>
      <c r="P6401" s="22">
        <f t="shared" si="298"/>
        <v>330.99558095238098</v>
      </c>
      <c r="Q6401" s="20">
        <f t="shared" si="299"/>
        <v>149161098.71244636</v>
      </c>
      <c r="R6401" s="18" t="s">
        <v>35</v>
      </c>
      <c r="S6401" s="18">
        <v>105</v>
      </c>
    </row>
    <row r="6402" spans="1:19" x14ac:dyDescent="0.25">
      <c r="A6402" s="18" t="s">
        <v>18573</v>
      </c>
      <c r="B6402" s="18" t="s">
        <v>2004</v>
      </c>
      <c r="C6402" s="18" t="s">
        <v>45</v>
      </c>
      <c r="D6402" s="18">
        <v>2013</v>
      </c>
      <c r="E6402" s="18">
        <f>VLOOKUP(D6402,'cpi roi'!A:C,2,FALSE)</f>
        <v>233</v>
      </c>
      <c r="F6402" s="18" t="s">
        <v>18324</v>
      </c>
      <c r="G6402" s="18">
        <v>6.6</v>
      </c>
      <c r="H6402" s="19">
        <v>130000</v>
      </c>
      <c r="I6402" s="18" t="s">
        <v>6948</v>
      </c>
      <c r="J6402" s="18" t="s">
        <v>15412</v>
      </c>
      <c r="K6402" s="18" t="s">
        <v>71</v>
      </c>
      <c r="L6402" s="18" t="s">
        <v>34</v>
      </c>
      <c r="M6402" s="20">
        <v>28000000</v>
      </c>
      <c r="N6402" s="20">
        <v>134409025</v>
      </c>
      <c r="O6402" s="21">
        <f t="shared" si="297"/>
        <v>175770085.48283261</v>
      </c>
      <c r="P6402" s="22">
        <f t="shared" si="298"/>
        <v>480.03223214285714</v>
      </c>
      <c r="Q6402" s="20">
        <f t="shared" si="299"/>
        <v>57686276.824034333</v>
      </c>
      <c r="R6402" s="18" t="s">
        <v>16788</v>
      </c>
      <c r="S6402" s="18">
        <v>105</v>
      </c>
    </row>
    <row r="6403" spans="1:19" x14ac:dyDescent="0.25">
      <c r="A6403" s="18" t="s">
        <v>18574</v>
      </c>
      <c r="B6403" s="18" t="s">
        <v>20</v>
      </c>
      <c r="C6403" s="18" t="s">
        <v>67</v>
      </c>
      <c r="D6403" s="18">
        <v>2013</v>
      </c>
      <c r="E6403" s="18">
        <f>VLOOKUP(D6403,'cpi roi'!A:C,2,FALSE)</f>
        <v>233</v>
      </c>
      <c r="F6403" s="18" t="s">
        <v>18289</v>
      </c>
      <c r="G6403" s="18">
        <v>7.5</v>
      </c>
      <c r="H6403" s="19">
        <v>78000</v>
      </c>
      <c r="I6403" s="18" t="s">
        <v>18575</v>
      </c>
      <c r="J6403" s="18" t="s">
        <v>18575</v>
      </c>
      <c r="K6403" s="18" t="s">
        <v>18576</v>
      </c>
      <c r="L6403" s="18" t="s">
        <v>34</v>
      </c>
      <c r="M6403" s="20">
        <v>900000</v>
      </c>
      <c r="N6403" s="20">
        <v>17385830</v>
      </c>
      <c r="O6403" s="21">
        <f t="shared" ref="O6403:O6466" si="300">(304.7/E6403)*N6403</f>
        <v>22735890.133047208</v>
      </c>
      <c r="P6403" s="22">
        <f t="shared" ref="P6403:P6466" si="301">IFERROR(N6403/M6403, 0)*100</f>
        <v>1931.7588888888888</v>
      </c>
      <c r="Q6403" s="20">
        <f t="shared" ref="Q6403:Q6466" si="302">N6403/(E6403/100)</f>
        <v>7461729.6137339054</v>
      </c>
      <c r="R6403" s="18" t="s">
        <v>18577</v>
      </c>
      <c r="S6403" s="18">
        <v>85</v>
      </c>
    </row>
    <row r="6404" spans="1:19" x14ac:dyDescent="0.25">
      <c r="A6404" s="18" t="s">
        <v>18578</v>
      </c>
      <c r="B6404" s="18" t="s">
        <v>20</v>
      </c>
      <c r="C6404" s="18" t="s">
        <v>21</v>
      </c>
      <c r="D6404" s="18">
        <v>2013</v>
      </c>
      <c r="E6404" s="18">
        <f>VLOOKUP(D6404,'cpi roi'!A:C,2,FALSE)</f>
        <v>233</v>
      </c>
      <c r="F6404" s="18" t="s">
        <v>18579</v>
      </c>
      <c r="G6404" s="18">
        <v>6.2</v>
      </c>
      <c r="H6404" s="19">
        <v>28000</v>
      </c>
      <c r="I6404" s="18" t="s">
        <v>18580</v>
      </c>
      <c r="J6404" s="18" t="s">
        <v>18580</v>
      </c>
      <c r="K6404" s="18" t="s">
        <v>14656</v>
      </c>
      <c r="L6404" s="18" t="s">
        <v>34</v>
      </c>
      <c r="M6404" s="20">
        <v>0</v>
      </c>
      <c r="N6404" s="20">
        <v>919591</v>
      </c>
      <c r="O6404" s="21">
        <f t="shared" si="300"/>
        <v>1202572.4364806865</v>
      </c>
      <c r="P6404" s="22">
        <f t="shared" si="301"/>
        <v>0</v>
      </c>
      <c r="Q6404" s="20">
        <f t="shared" si="302"/>
        <v>394674.24892703863</v>
      </c>
      <c r="R6404" s="18" t="s">
        <v>6793</v>
      </c>
      <c r="S6404" s="18">
        <v>100</v>
      </c>
    </row>
    <row r="6405" spans="1:19" x14ac:dyDescent="0.25">
      <c r="A6405" s="18" t="s">
        <v>18581</v>
      </c>
      <c r="B6405" s="18" t="s">
        <v>20</v>
      </c>
      <c r="C6405" s="18" t="s">
        <v>45</v>
      </c>
      <c r="D6405" s="18">
        <v>2013</v>
      </c>
      <c r="E6405" s="18">
        <f>VLOOKUP(D6405,'cpi roi'!A:C,2,FALSE)</f>
        <v>233</v>
      </c>
      <c r="F6405" s="18" t="s">
        <v>18389</v>
      </c>
      <c r="G6405" s="18">
        <v>6.5</v>
      </c>
      <c r="H6405" s="19">
        <v>90000</v>
      </c>
      <c r="I6405" s="18" t="s">
        <v>18582</v>
      </c>
      <c r="J6405" s="18" t="s">
        <v>14211</v>
      </c>
      <c r="K6405" s="18" t="s">
        <v>14211</v>
      </c>
      <c r="L6405" s="18" t="s">
        <v>34</v>
      </c>
      <c r="M6405" s="20">
        <v>15000000</v>
      </c>
      <c r="N6405" s="20">
        <v>151826547</v>
      </c>
      <c r="O6405" s="21">
        <f t="shared" si="300"/>
        <v>198547420.04678109</v>
      </c>
      <c r="P6405" s="22">
        <f t="shared" si="301"/>
        <v>1012.17698</v>
      </c>
      <c r="Q6405" s="20">
        <f t="shared" si="302"/>
        <v>65161608.154506437</v>
      </c>
      <c r="R6405" s="18" t="s">
        <v>18583</v>
      </c>
      <c r="S6405" s="18">
        <v>92</v>
      </c>
    </row>
    <row r="6406" spans="1:19" x14ac:dyDescent="0.25">
      <c r="A6406" s="18" t="s">
        <v>18584</v>
      </c>
      <c r="B6406" s="18" t="s">
        <v>2004</v>
      </c>
      <c r="C6406" s="18" t="s">
        <v>67</v>
      </c>
      <c r="D6406" s="18">
        <v>2013</v>
      </c>
      <c r="E6406" s="18">
        <f>VLOOKUP(D6406,'cpi roi'!A:C,2,FALSE)</f>
        <v>233</v>
      </c>
      <c r="F6406" s="18" t="s">
        <v>18244</v>
      </c>
      <c r="G6406" s="18">
        <v>7.6</v>
      </c>
      <c r="H6406" s="19">
        <v>96000</v>
      </c>
      <c r="I6406" s="18" t="s">
        <v>2210</v>
      </c>
      <c r="J6406" s="18" t="s">
        <v>12685</v>
      </c>
      <c r="K6406" s="18" t="s">
        <v>9873</v>
      </c>
      <c r="L6406" s="18" t="s">
        <v>26</v>
      </c>
      <c r="M6406" s="20">
        <v>12000000</v>
      </c>
      <c r="N6406" s="20">
        <v>100129872</v>
      </c>
      <c r="O6406" s="21">
        <f t="shared" si="300"/>
        <v>130942369.09184548</v>
      </c>
      <c r="P6406" s="22">
        <f t="shared" si="301"/>
        <v>834.41560000000004</v>
      </c>
      <c r="Q6406" s="20">
        <f t="shared" si="302"/>
        <v>42974193.991416305</v>
      </c>
      <c r="R6406" s="18" t="s">
        <v>13871</v>
      </c>
      <c r="S6406" s="18">
        <v>98</v>
      </c>
    </row>
    <row r="6407" spans="1:19" x14ac:dyDescent="0.25">
      <c r="A6407" s="18" t="s">
        <v>18585</v>
      </c>
      <c r="B6407" s="18" t="s">
        <v>20</v>
      </c>
      <c r="C6407" s="18" t="s">
        <v>21</v>
      </c>
      <c r="D6407" s="18">
        <v>2013</v>
      </c>
      <c r="E6407" s="18">
        <f>VLOOKUP(D6407,'cpi roi'!A:C,2,FALSE)</f>
        <v>233</v>
      </c>
      <c r="F6407" s="18" t="s">
        <v>18414</v>
      </c>
      <c r="G6407" s="18">
        <v>3.8</v>
      </c>
      <c r="H6407" s="19">
        <v>11000</v>
      </c>
      <c r="I6407" s="18" t="s">
        <v>187</v>
      </c>
      <c r="J6407" s="18" t="s">
        <v>3970</v>
      </c>
      <c r="K6407" s="18" t="s">
        <v>10095</v>
      </c>
      <c r="L6407" s="18" t="s">
        <v>34</v>
      </c>
      <c r="M6407" s="20">
        <v>250000</v>
      </c>
      <c r="N6407" s="20">
        <v>270185</v>
      </c>
      <c r="O6407" s="21">
        <f t="shared" si="300"/>
        <v>353327.76609442057</v>
      </c>
      <c r="P6407" s="22">
        <f t="shared" si="301"/>
        <v>108.074</v>
      </c>
      <c r="Q6407" s="20">
        <f t="shared" si="302"/>
        <v>115959.22746781116</v>
      </c>
      <c r="R6407" s="18" t="s">
        <v>18586</v>
      </c>
      <c r="S6407" s="18">
        <v>99</v>
      </c>
    </row>
    <row r="6408" spans="1:19" x14ac:dyDescent="0.25">
      <c r="A6408" s="18" t="s">
        <v>18587</v>
      </c>
      <c r="B6408" s="18" t="s">
        <v>2004</v>
      </c>
      <c r="C6408" s="18" t="s">
        <v>67</v>
      </c>
      <c r="D6408" s="18">
        <v>2013</v>
      </c>
      <c r="E6408" s="18">
        <f>VLOOKUP(D6408,'cpi roi'!A:C,2,FALSE)</f>
        <v>233</v>
      </c>
      <c r="F6408" s="18" t="s">
        <v>18243</v>
      </c>
      <c r="G6408" s="18">
        <v>6</v>
      </c>
      <c r="H6408" s="19">
        <v>95000</v>
      </c>
      <c r="I6408" s="18" t="s">
        <v>18588</v>
      </c>
      <c r="J6408" s="18" t="s">
        <v>18589</v>
      </c>
      <c r="K6408" s="18" t="s">
        <v>11333</v>
      </c>
      <c r="L6408" s="18" t="s">
        <v>34</v>
      </c>
      <c r="M6408" s="20">
        <v>12000000</v>
      </c>
      <c r="N6408" s="20">
        <v>42128352</v>
      </c>
      <c r="O6408" s="21">
        <f t="shared" si="300"/>
        <v>55092312.679828323</v>
      </c>
      <c r="P6408" s="22">
        <f t="shared" si="301"/>
        <v>351.06959999999998</v>
      </c>
      <c r="Q6408" s="20">
        <f t="shared" si="302"/>
        <v>18080837.768240344</v>
      </c>
      <c r="R6408" s="18" t="s">
        <v>17337</v>
      </c>
      <c r="S6408" s="18">
        <v>128</v>
      </c>
    </row>
    <row r="6409" spans="1:19" x14ac:dyDescent="0.25">
      <c r="A6409" s="18" t="s">
        <v>18590</v>
      </c>
      <c r="B6409" s="18" t="s">
        <v>2004</v>
      </c>
      <c r="C6409" s="18" t="s">
        <v>38</v>
      </c>
      <c r="D6409" s="18">
        <v>2013</v>
      </c>
      <c r="E6409" s="18">
        <f>VLOOKUP(D6409,'cpi roi'!A:C,2,FALSE)</f>
        <v>233</v>
      </c>
      <c r="F6409" s="18" t="s">
        <v>18591</v>
      </c>
      <c r="G6409" s="18">
        <v>6.4</v>
      </c>
      <c r="H6409" s="19">
        <v>68000</v>
      </c>
      <c r="I6409" s="18" t="s">
        <v>18592</v>
      </c>
      <c r="J6409" s="18" t="s">
        <v>18593</v>
      </c>
      <c r="K6409" s="18" t="s">
        <v>16102</v>
      </c>
      <c r="L6409" s="18" t="s">
        <v>34</v>
      </c>
      <c r="M6409" s="20">
        <v>0</v>
      </c>
      <c r="N6409" s="20">
        <v>125687</v>
      </c>
      <c r="O6409" s="21">
        <f t="shared" si="300"/>
        <v>164364.07253218885</v>
      </c>
      <c r="P6409" s="22">
        <f t="shared" si="301"/>
        <v>0</v>
      </c>
      <c r="Q6409" s="20">
        <f t="shared" si="302"/>
        <v>53942.918454935621</v>
      </c>
      <c r="R6409" s="18" t="s">
        <v>16202</v>
      </c>
      <c r="S6409" s="18">
        <v>90</v>
      </c>
    </row>
    <row r="6410" spans="1:19" x14ac:dyDescent="0.25">
      <c r="A6410" s="18" t="s">
        <v>18594</v>
      </c>
      <c r="B6410" s="18" t="s">
        <v>20</v>
      </c>
      <c r="C6410" s="18" t="s">
        <v>21</v>
      </c>
      <c r="D6410" s="18">
        <v>2013</v>
      </c>
      <c r="E6410" s="18">
        <f>VLOOKUP(D6410,'cpi roi'!A:C,2,FALSE)</f>
        <v>233</v>
      </c>
      <c r="F6410" s="18" t="s">
        <v>18595</v>
      </c>
      <c r="G6410" s="18">
        <v>6.6</v>
      </c>
      <c r="H6410" s="19">
        <v>31000</v>
      </c>
      <c r="I6410" s="18" t="s">
        <v>8319</v>
      </c>
      <c r="J6410" s="18" t="s">
        <v>8319</v>
      </c>
      <c r="K6410" s="18" t="s">
        <v>15269</v>
      </c>
      <c r="L6410" s="18" t="s">
        <v>34</v>
      </c>
      <c r="M6410" s="20">
        <v>16000000</v>
      </c>
      <c r="N6410" s="20">
        <v>5952884</v>
      </c>
      <c r="O6410" s="21">
        <f t="shared" si="300"/>
        <v>7784737.1450643772</v>
      </c>
      <c r="P6410" s="22">
        <f t="shared" si="301"/>
        <v>37.205525000000002</v>
      </c>
      <c r="Q6410" s="20">
        <f t="shared" si="302"/>
        <v>2554885.8369098711</v>
      </c>
      <c r="R6410" s="18" t="s">
        <v>18252</v>
      </c>
      <c r="S6410" s="18">
        <v>120</v>
      </c>
    </row>
    <row r="6411" spans="1:19" x14ac:dyDescent="0.25">
      <c r="A6411" s="18" t="s">
        <v>18596</v>
      </c>
      <c r="B6411" s="18" t="s">
        <v>20</v>
      </c>
      <c r="C6411" s="18" t="s">
        <v>45</v>
      </c>
      <c r="D6411" s="18">
        <v>2013</v>
      </c>
      <c r="E6411" s="18">
        <f>VLOOKUP(D6411,'cpi roi'!A:C,2,FALSE)</f>
        <v>233</v>
      </c>
      <c r="F6411" s="18" t="s">
        <v>18597</v>
      </c>
      <c r="G6411" s="18">
        <v>5.7</v>
      </c>
      <c r="H6411" s="19">
        <v>36000</v>
      </c>
      <c r="I6411" s="18" t="s">
        <v>18598</v>
      </c>
      <c r="J6411" s="18" t="s">
        <v>18598</v>
      </c>
      <c r="K6411" s="18" t="s">
        <v>18599</v>
      </c>
      <c r="L6411" s="18" t="s">
        <v>26</v>
      </c>
      <c r="M6411" s="20">
        <v>0</v>
      </c>
      <c r="N6411" s="20">
        <v>29128433</v>
      </c>
      <c r="O6411" s="21">
        <f t="shared" si="300"/>
        <v>38091989.421030045</v>
      </c>
      <c r="P6411" s="22">
        <f t="shared" si="301"/>
        <v>0</v>
      </c>
      <c r="Q6411" s="20">
        <f t="shared" si="302"/>
        <v>12501473.390557939</v>
      </c>
      <c r="R6411" s="18" t="s">
        <v>6858</v>
      </c>
      <c r="S6411" s="18">
        <v>97</v>
      </c>
    </row>
    <row r="6412" spans="1:19" x14ac:dyDescent="0.25">
      <c r="A6412" s="18" t="s">
        <v>18600</v>
      </c>
      <c r="B6412" s="18" t="s">
        <v>452</v>
      </c>
      <c r="C6412" s="18" t="s">
        <v>108</v>
      </c>
      <c r="D6412" s="18">
        <v>2013</v>
      </c>
      <c r="E6412" s="18">
        <f>VLOOKUP(D6412,'cpi roi'!A:C,2,FALSE)</f>
        <v>233</v>
      </c>
      <c r="F6412" s="18" t="s">
        <v>18601</v>
      </c>
      <c r="G6412" s="18">
        <v>7.4</v>
      </c>
      <c r="H6412" s="19">
        <v>44000</v>
      </c>
      <c r="I6412" s="18" t="s">
        <v>13231</v>
      </c>
      <c r="J6412" s="18" t="s">
        <v>18602</v>
      </c>
      <c r="K6412" s="18" t="s">
        <v>18603</v>
      </c>
      <c r="L6412" s="18" t="s">
        <v>26</v>
      </c>
      <c r="M6412" s="20">
        <v>0</v>
      </c>
      <c r="N6412" s="20">
        <v>3025189</v>
      </c>
      <c r="O6412" s="21">
        <f t="shared" si="300"/>
        <v>3956116.2587982831</v>
      </c>
      <c r="P6412" s="22">
        <f t="shared" si="301"/>
        <v>0</v>
      </c>
      <c r="Q6412" s="20">
        <f t="shared" si="302"/>
        <v>1298364.3776824034</v>
      </c>
      <c r="R6412" s="18" t="s">
        <v>15778</v>
      </c>
      <c r="S6412" s="18">
        <v>106</v>
      </c>
    </row>
    <row r="6413" spans="1:19" x14ac:dyDescent="0.25">
      <c r="A6413" s="18" t="s">
        <v>18604</v>
      </c>
      <c r="B6413" s="18" t="s">
        <v>20</v>
      </c>
      <c r="C6413" s="18" t="s">
        <v>45</v>
      </c>
      <c r="D6413" s="18">
        <v>2013</v>
      </c>
      <c r="E6413" s="18">
        <f>VLOOKUP(D6413,'cpi roi'!A:C,2,FALSE)</f>
        <v>233</v>
      </c>
      <c r="F6413" s="18" t="s">
        <v>18071</v>
      </c>
      <c r="G6413" s="18">
        <v>5.8</v>
      </c>
      <c r="H6413" s="19">
        <v>73000</v>
      </c>
      <c r="I6413" s="18" t="s">
        <v>16079</v>
      </c>
      <c r="J6413" s="18" t="s">
        <v>16079</v>
      </c>
      <c r="K6413" s="18" t="s">
        <v>18450</v>
      </c>
      <c r="L6413" s="18" t="s">
        <v>34</v>
      </c>
      <c r="M6413" s="20">
        <v>13000000</v>
      </c>
      <c r="N6413" s="20">
        <v>48065672</v>
      </c>
      <c r="O6413" s="21">
        <f t="shared" si="300"/>
        <v>62856696.38798283</v>
      </c>
      <c r="P6413" s="22">
        <f t="shared" si="301"/>
        <v>369.73593846153847</v>
      </c>
      <c r="Q6413" s="20">
        <f t="shared" si="302"/>
        <v>20629043.776824035</v>
      </c>
      <c r="R6413" s="18" t="s">
        <v>15307</v>
      </c>
      <c r="S6413" s="18">
        <v>93</v>
      </c>
    </row>
    <row r="6414" spans="1:19" x14ac:dyDescent="0.25">
      <c r="A6414" s="18" t="s">
        <v>18605</v>
      </c>
      <c r="B6414" s="18" t="s">
        <v>20</v>
      </c>
      <c r="C6414" s="18" t="s">
        <v>21</v>
      </c>
      <c r="D6414" s="18">
        <v>2013</v>
      </c>
      <c r="E6414" s="18">
        <f>VLOOKUP(D6414,'cpi roi'!A:C,2,FALSE)</f>
        <v>233</v>
      </c>
      <c r="F6414" s="18" t="s">
        <v>18272</v>
      </c>
      <c r="G6414" s="18">
        <v>7.5</v>
      </c>
      <c r="H6414" s="19">
        <v>5300</v>
      </c>
      <c r="I6414" s="18" t="s">
        <v>9746</v>
      </c>
      <c r="J6414" s="18" t="s">
        <v>18606</v>
      </c>
      <c r="K6414" s="18" t="s">
        <v>18607</v>
      </c>
      <c r="L6414" s="18" t="s">
        <v>34</v>
      </c>
      <c r="M6414" s="20">
        <v>0</v>
      </c>
      <c r="N6414" s="20">
        <v>506303</v>
      </c>
      <c r="O6414" s="21">
        <f t="shared" si="300"/>
        <v>662105.25364806864</v>
      </c>
      <c r="P6414" s="22">
        <f t="shared" si="301"/>
        <v>0</v>
      </c>
      <c r="Q6414" s="20">
        <f t="shared" si="302"/>
        <v>217297.42489270386</v>
      </c>
      <c r="R6414" s="18" t="s">
        <v>18608</v>
      </c>
      <c r="S6414" s="18">
        <v>108</v>
      </c>
    </row>
    <row r="6415" spans="1:19" x14ac:dyDescent="0.25">
      <c r="A6415" s="18" t="s">
        <v>18609</v>
      </c>
      <c r="B6415" s="18" t="s">
        <v>2004</v>
      </c>
      <c r="C6415" s="18" t="s">
        <v>21</v>
      </c>
      <c r="D6415" s="18">
        <v>2013</v>
      </c>
      <c r="E6415" s="18">
        <f>VLOOKUP(D6415,'cpi roi'!A:C,2,FALSE)</f>
        <v>233</v>
      </c>
      <c r="F6415" s="18" t="s">
        <v>18610</v>
      </c>
      <c r="G6415" s="18">
        <v>5.8</v>
      </c>
      <c r="H6415" s="19">
        <v>11000</v>
      </c>
      <c r="I6415" s="18" t="s">
        <v>8898</v>
      </c>
      <c r="J6415" s="18" t="s">
        <v>18611</v>
      </c>
      <c r="K6415" s="18" t="s">
        <v>18612</v>
      </c>
      <c r="L6415" s="18" t="s">
        <v>26</v>
      </c>
      <c r="M6415" s="20">
        <v>0</v>
      </c>
      <c r="N6415" s="20">
        <v>2966268</v>
      </c>
      <c r="O6415" s="21">
        <f t="shared" si="300"/>
        <v>3879063.7751072957</v>
      </c>
      <c r="P6415" s="22">
        <f t="shared" si="301"/>
        <v>0</v>
      </c>
      <c r="Q6415" s="20">
        <f t="shared" si="302"/>
        <v>1273076.3948497854</v>
      </c>
      <c r="R6415" s="18" t="s">
        <v>18613</v>
      </c>
      <c r="S6415" s="18">
        <v>118</v>
      </c>
    </row>
    <row r="6416" spans="1:19" x14ac:dyDescent="0.25">
      <c r="A6416" s="18" t="s">
        <v>18614</v>
      </c>
      <c r="B6416" s="18" t="s">
        <v>20</v>
      </c>
      <c r="C6416" s="18" t="s">
        <v>108</v>
      </c>
      <c r="D6416" s="18">
        <v>2013</v>
      </c>
      <c r="E6416" s="18">
        <f>VLOOKUP(D6416,'cpi roi'!A:C,2,FALSE)</f>
        <v>233</v>
      </c>
      <c r="F6416" s="18" t="s">
        <v>18215</v>
      </c>
      <c r="G6416" s="18">
        <v>5.6</v>
      </c>
      <c r="H6416" s="19">
        <v>61000</v>
      </c>
      <c r="I6416" s="18" t="s">
        <v>17242</v>
      </c>
      <c r="J6416" s="18" t="s">
        <v>12275</v>
      </c>
      <c r="K6416" s="18" t="s">
        <v>9663</v>
      </c>
      <c r="L6416" s="18" t="s">
        <v>34</v>
      </c>
      <c r="M6416" s="20">
        <v>30000000</v>
      </c>
      <c r="N6416" s="20">
        <v>62675095</v>
      </c>
      <c r="O6416" s="21">
        <f t="shared" si="300"/>
        <v>81961808.783261806</v>
      </c>
      <c r="P6416" s="22">
        <f t="shared" si="301"/>
        <v>208.91698333333335</v>
      </c>
      <c r="Q6416" s="20">
        <f t="shared" si="302"/>
        <v>26899182.403433476</v>
      </c>
      <c r="R6416" s="18" t="s">
        <v>8628</v>
      </c>
      <c r="S6416" s="18">
        <v>88</v>
      </c>
    </row>
    <row r="6417" spans="1:19" x14ac:dyDescent="0.25">
      <c r="A6417" s="18" t="s">
        <v>18615</v>
      </c>
      <c r="B6417" s="18" t="s">
        <v>20</v>
      </c>
      <c r="C6417" s="18" t="s">
        <v>45</v>
      </c>
      <c r="D6417" s="18">
        <v>2013</v>
      </c>
      <c r="E6417" s="18">
        <f>VLOOKUP(D6417,'cpi roi'!A:C,2,FALSE)</f>
        <v>233</v>
      </c>
      <c r="F6417" s="18" t="s">
        <v>17671</v>
      </c>
      <c r="G6417" s="18">
        <v>5</v>
      </c>
      <c r="H6417" s="19">
        <v>45000</v>
      </c>
      <c r="I6417" s="18" t="s">
        <v>18616</v>
      </c>
      <c r="J6417" s="18" t="s">
        <v>10013</v>
      </c>
      <c r="K6417" s="18" t="s">
        <v>10013</v>
      </c>
      <c r="L6417" s="18" t="s">
        <v>34</v>
      </c>
      <c r="M6417" s="20">
        <v>2500000</v>
      </c>
      <c r="N6417" s="20">
        <v>60159584</v>
      </c>
      <c r="O6417" s="21">
        <f t="shared" si="300"/>
        <v>78672211.351072952</v>
      </c>
      <c r="P6417" s="22">
        <f t="shared" si="301"/>
        <v>2406.3833599999998</v>
      </c>
      <c r="Q6417" s="20">
        <f t="shared" si="302"/>
        <v>25819563.948497854</v>
      </c>
      <c r="R6417" s="18" t="s">
        <v>18617</v>
      </c>
      <c r="S6417" s="18">
        <v>86</v>
      </c>
    </row>
    <row r="6418" spans="1:19" x14ac:dyDescent="0.25">
      <c r="A6418" s="18" t="s">
        <v>18618</v>
      </c>
      <c r="B6418" s="18" t="s">
        <v>37</v>
      </c>
      <c r="C6418" s="18" t="s">
        <v>394</v>
      </c>
      <c r="D6418" s="18">
        <v>2013</v>
      </c>
      <c r="E6418" s="18">
        <f>VLOOKUP(D6418,'cpi roi'!A:C,2,FALSE)</f>
        <v>233</v>
      </c>
      <c r="F6418" s="18" t="s">
        <v>18619</v>
      </c>
      <c r="G6418" s="18">
        <v>8</v>
      </c>
      <c r="H6418" s="19">
        <v>41000</v>
      </c>
      <c r="I6418" s="18" t="s">
        <v>6417</v>
      </c>
      <c r="J6418" s="18" t="s">
        <v>6417</v>
      </c>
      <c r="K6418" s="18" t="s">
        <v>18403</v>
      </c>
      <c r="L6418" s="18" t="s">
        <v>2113</v>
      </c>
      <c r="M6418" s="20">
        <v>0</v>
      </c>
      <c r="N6418" s="20">
        <v>24706166</v>
      </c>
      <c r="O6418" s="21">
        <f t="shared" si="300"/>
        <v>32308878.88497854</v>
      </c>
      <c r="P6418" s="22">
        <f t="shared" si="301"/>
        <v>0</v>
      </c>
      <c r="Q6418" s="20">
        <f t="shared" si="302"/>
        <v>10603504.721030043</v>
      </c>
      <c r="R6418" s="18" t="s">
        <v>15699</v>
      </c>
      <c r="S6418" s="18">
        <v>137</v>
      </c>
    </row>
    <row r="6419" spans="1:19" x14ac:dyDescent="0.25">
      <c r="A6419" s="18" t="s">
        <v>18620</v>
      </c>
      <c r="B6419" s="18" t="s">
        <v>20</v>
      </c>
      <c r="C6419" s="18" t="s">
        <v>45</v>
      </c>
      <c r="D6419" s="18">
        <v>2013</v>
      </c>
      <c r="E6419" s="18">
        <f>VLOOKUP(D6419,'cpi roi'!A:C,2,FALSE)</f>
        <v>233</v>
      </c>
      <c r="F6419" s="18" t="s">
        <v>18621</v>
      </c>
      <c r="G6419" s="18">
        <v>6.5</v>
      </c>
      <c r="H6419" s="19">
        <v>48000</v>
      </c>
      <c r="I6419" s="18" t="s">
        <v>16873</v>
      </c>
      <c r="J6419" s="18" t="s">
        <v>18622</v>
      </c>
      <c r="K6419" s="18" t="s">
        <v>16093</v>
      </c>
      <c r="L6419" s="18" t="s">
        <v>26</v>
      </c>
      <c r="M6419" s="20">
        <v>0</v>
      </c>
      <c r="N6419" s="20">
        <v>1662515</v>
      </c>
      <c r="O6419" s="21">
        <f t="shared" si="300"/>
        <v>2174112.9635193134</v>
      </c>
      <c r="P6419" s="22">
        <f t="shared" si="301"/>
        <v>0</v>
      </c>
      <c r="Q6419" s="20">
        <f t="shared" si="302"/>
        <v>713525.75107296137</v>
      </c>
      <c r="R6419" s="18" t="s">
        <v>18623</v>
      </c>
      <c r="S6419" s="18">
        <v>93</v>
      </c>
    </row>
    <row r="6420" spans="1:19" x14ac:dyDescent="0.25">
      <c r="A6420" s="18" t="s">
        <v>18624</v>
      </c>
      <c r="B6420" s="18" t="s">
        <v>452</v>
      </c>
      <c r="C6420" s="18" t="s">
        <v>21</v>
      </c>
      <c r="D6420" s="18">
        <v>2013</v>
      </c>
      <c r="E6420" s="18">
        <f>VLOOKUP(D6420,'cpi roi'!A:C,2,FALSE)</f>
        <v>233</v>
      </c>
      <c r="F6420" s="18" t="s">
        <v>18625</v>
      </c>
      <c r="G6420" s="18">
        <v>7.2</v>
      </c>
      <c r="H6420" s="19">
        <v>40000</v>
      </c>
      <c r="I6420" s="18" t="s">
        <v>18626</v>
      </c>
      <c r="J6420" s="18" t="s">
        <v>18627</v>
      </c>
      <c r="K6420" s="18" t="s">
        <v>17619</v>
      </c>
      <c r="L6420" s="18" t="s">
        <v>10296</v>
      </c>
      <c r="M6420" s="20">
        <v>0</v>
      </c>
      <c r="N6420" s="20">
        <v>30991781</v>
      </c>
      <c r="O6420" s="21">
        <f t="shared" si="300"/>
        <v>40528736.784120172</v>
      </c>
      <c r="P6420" s="22">
        <f t="shared" si="301"/>
        <v>0</v>
      </c>
      <c r="Q6420" s="20">
        <f t="shared" si="302"/>
        <v>13301193.562231759</v>
      </c>
      <c r="R6420" s="18" t="s">
        <v>10297</v>
      </c>
      <c r="S6420" s="18">
        <v>160</v>
      </c>
    </row>
    <row r="6421" spans="1:19" x14ac:dyDescent="0.25">
      <c r="A6421" s="18" t="s">
        <v>18628</v>
      </c>
      <c r="B6421" s="18" t="s">
        <v>20</v>
      </c>
      <c r="C6421" s="18" t="s">
        <v>38</v>
      </c>
      <c r="D6421" s="18">
        <v>2013</v>
      </c>
      <c r="E6421" s="18">
        <f>VLOOKUP(D6421,'cpi roi'!A:C,2,FALSE)</f>
        <v>233</v>
      </c>
      <c r="F6421" s="18" t="s">
        <v>18629</v>
      </c>
      <c r="G6421" s="18">
        <v>6.5</v>
      </c>
      <c r="H6421" s="19">
        <v>29000</v>
      </c>
      <c r="I6421" s="18" t="s">
        <v>14545</v>
      </c>
      <c r="J6421" s="18" t="s">
        <v>18630</v>
      </c>
      <c r="K6421" s="18" t="s">
        <v>15862</v>
      </c>
      <c r="L6421" s="18" t="s">
        <v>26</v>
      </c>
      <c r="M6421" s="20">
        <v>8000000</v>
      </c>
      <c r="N6421" s="20">
        <v>925762</v>
      </c>
      <c r="O6421" s="21">
        <f t="shared" si="300"/>
        <v>1210642.4094420599</v>
      </c>
      <c r="P6421" s="22">
        <f t="shared" si="301"/>
        <v>11.572025</v>
      </c>
      <c r="Q6421" s="20">
        <f t="shared" si="302"/>
        <v>397322.74678111589</v>
      </c>
      <c r="R6421" s="18" t="s">
        <v>15778</v>
      </c>
      <c r="S6421" s="18">
        <v>101</v>
      </c>
    </row>
    <row r="6422" spans="1:19" x14ac:dyDescent="0.25">
      <c r="A6422" s="18" t="s">
        <v>18631</v>
      </c>
      <c r="B6422" s="18" t="s">
        <v>452</v>
      </c>
      <c r="C6422" s="18" t="s">
        <v>21</v>
      </c>
      <c r="D6422" s="18">
        <v>2013</v>
      </c>
      <c r="E6422" s="18">
        <f>VLOOKUP(D6422,'cpi roi'!A:C,2,FALSE)</f>
        <v>233</v>
      </c>
      <c r="F6422" s="18" t="s">
        <v>18632</v>
      </c>
      <c r="G6422" s="18">
        <v>6.7</v>
      </c>
      <c r="H6422" s="19">
        <v>32000</v>
      </c>
      <c r="I6422" s="18" t="s">
        <v>13618</v>
      </c>
      <c r="J6422" s="18" t="s">
        <v>13618</v>
      </c>
      <c r="K6422" s="18" t="s">
        <v>18633</v>
      </c>
      <c r="L6422" s="18" t="s">
        <v>34</v>
      </c>
      <c r="M6422" s="20">
        <v>50000</v>
      </c>
      <c r="N6422" s="20">
        <v>587174</v>
      </c>
      <c r="O6422" s="21">
        <f t="shared" si="300"/>
        <v>767862.30815450638</v>
      </c>
      <c r="P6422" s="22">
        <f t="shared" si="301"/>
        <v>1174.348</v>
      </c>
      <c r="Q6422" s="20">
        <f t="shared" si="302"/>
        <v>252006.00858369097</v>
      </c>
      <c r="R6422" s="18" t="s">
        <v>18634</v>
      </c>
      <c r="S6422" s="18">
        <v>96</v>
      </c>
    </row>
    <row r="6423" spans="1:19" x14ac:dyDescent="0.25">
      <c r="A6423" s="18" t="s">
        <v>18635</v>
      </c>
      <c r="B6423" s="18" t="s">
        <v>2004</v>
      </c>
      <c r="C6423" s="18" t="s">
        <v>21</v>
      </c>
      <c r="D6423" s="18">
        <v>2013</v>
      </c>
      <c r="E6423" s="18">
        <f>VLOOKUP(D6423,'cpi roi'!A:C,2,FALSE)</f>
        <v>233</v>
      </c>
      <c r="F6423" s="18" t="s">
        <v>18636</v>
      </c>
      <c r="G6423" s="18">
        <v>6.4</v>
      </c>
      <c r="H6423" s="19">
        <v>15000</v>
      </c>
      <c r="I6423" s="18" t="s">
        <v>18637</v>
      </c>
      <c r="J6423" s="18" t="s">
        <v>18637</v>
      </c>
      <c r="K6423" s="18" t="s">
        <v>15837</v>
      </c>
      <c r="L6423" s="18" t="s">
        <v>34</v>
      </c>
      <c r="M6423" s="20">
        <v>10000000</v>
      </c>
      <c r="N6423" s="20">
        <v>1412181</v>
      </c>
      <c r="O6423" s="21">
        <f t="shared" si="300"/>
        <v>1846744.8527896996</v>
      </c>
      <c r="P6423" s="22">
        <f t="shared" si="301"/>
        <v>14.121810000000002</v>
      </c>
      <c r="Q6423" s="20">
        <f t="shared" si="302"/>
        <v>606086.26609442057</v>
      </c>
      <c r="R6423" s="18" t="s">
        <v>17802</v>
      </c>
      <c r="S6423" s="18">
        <v>93</v>
      </c>
    </row>
    <row r="6424" spans="1:19" x14ac:dyDescent="0.25">
      <c r="A6424" s="18" t="s">
        <v>18638</v>
      </c>
      <c r="B6424" s="18" t="s">
        <v>452</v>
      </c>
      <c r="C6424" s="18" t="s">
        <v>21</v>
      </c>
      <c r="D6424" s="18">
        <v>2013</v>
      </c>
      <c r="E6424" s="18">
        <f>VLOOKUP(D6424,'cpi roi'!A:C,2,FALSE)</f>
        <v>233</v>
      </c>
      <c r="F6424" s="18" t="s">
        <v>18639</v>
      </c>
      <c r="G6424" s="18">
        <v>6.3</v>
      </c>
      <c r="H6424" s="19">
        <v>12000</v>
      </c>
      <c r="I6424" s="18" t="s">
        <v>17406</v>
      </c>
      <c r="J6424" s="18" t="s">
        <v>18640</v>
      </c>
      <c r="K6424" s="18" t="s">
        <v>18641</v>
      </c>
      <c r="L6424" s="18" t="s">
        <v>26</v>
      </c>
      <c r="M6424" s="20">
        <v>0</v>
      </c>
      <c r="N6424" s="20">
        <v>97195</v>
      </c>
      <c r="O6424" s="21">
        <f t="shared" si="300"/>
        <v>127104.3626609442</v>
      </c>
      <c r="P6424" s="22">
        <f t="shared" si="301"/>
        <v>0</v>
      </c>
      <c r="Q6424" s="20">
        <f t="shared" si="302"/>
        <v>41714.592274678107</v>
      </c>
      <c r="R6424" s="18" t="s">
        <v>15778</v>
      </c>
      <c r="S6424" s="18">
        <v>90</v>
      </c>
    </row>
    <row r="6425" spans="1:19" x14ac:dyDescent="0.25">
      <c r="A6425" s="18" t="s">
        <v>18642</v>
      </c>
      <c r="B6425" s="18" t="s">
        <v>20</v>
      </c>
      <c r="C6425" s="18" t="s">
        <v>108</v>
      </c>
      <c r="D6425" s="18">
        <v>2013</v>
      </c>
      <c r="E6425" s="18">
        <f>VLOOKUP(D6425,'cpi roi'!A:C,2,FALSE)</f>
        <v>233</v>
      </c>
      <c r="F6425" s="18" t="s">
        <v>18643</v>
      </c>
      <c r="G6425" s="18">
        <v>6.1</v>
      </c>
      <c r="H6425" s="19">
        <v>8000</v>
      </c>
      <c r="I6425" s="18" t="s">
        <v>18644</v>
      </c>
      <c r="J6425" s="18" t="s">
        <v>16371</v>
      </c>
      <c r="K6425" s="18" t="s">
        <v>17288</v>
      </c>
      <c r="L6425" s="18" t="s">
        <v>18645</v>
      </c>
      <c r="M6425" s="20">
        <v>0</v>
      </c>
      <c r="N6425" s="20">
        <v>652228</v>
      </c>
      <c r="O6425" s="21">
        <f t="shared" si="300"/>
        <v>852935.07124463515</v>
      </c>
      <c r="P6425" s="22">
        <f t="shared" si="301"/>
        <v>0</v>
      </c>
      <c r="Q6425" s="20">
        <f t="shared" si="302"/>
        <v>279926.18025751074</v>
      </c>
      <c r="R6425" s="18" t="s">
        <v>16256</v>
      </c>
      <c r="S6425" s="18">
        <v>107</v>
      </c>
    </row>
    <row r="6426" spans="1:19" x14ac:dyDescent="0.25">
      <c r="A6426" s="18" t="s">
        <v>18646</v>
      </c>
      <c r="B6426" s="18" t="s">
        <v>2004</v>
      </c>
      <c r="C6426" s="18" t="s">
        <v>21</v>
      </c>
      <c r="D6426" s="18">
        <v>2013</v>
      </c>
      <c r="E6426" s="18">
        <f>VLOOKUP(D6426,'cpi roi'!A:C,2,FALSE)</f>
        <v>233</v>
      </c>
      <c r="F6426" s="18" t="s">
        <v>18243</v>
      </c>
      <c r="G6426" s="18">
        <v>5.7</v>
      </c>
      <c r="H6426" s="19">
        <v>36000</v>
      </c>
      <c r="I6426" s="18" t="s">
        <v>11826</v>
      </c>
      <c r="J6426" s="18" t="s">
        <v>16279</v>
      </c>
      <c r="K6426" s="18" t="s">
        <v>18647</v>
      </c>
      <c r="L6426" s="18" t="s">
        <v>34</v>
      </c>
      <c r="M6426" s="20">
        <v>35000000</v>
      </c>
      <c r="N6426" s="20">
        <v>17056265</v>
      </c>
      <c r="O6426" s="21">
        <f t="shared" si="300"/>
        <v>22304909.637339056</v>
      </c>
      <c r="P6426" s="22">
        <f t="shared" si="301"/>
        <v>48.732185714285713</v>
      </c>
      <c r="Q6426" s="20">
        <f t="shared" si="302"/>
        <v>7320285.4077253221</v>
      </c>
      <c r="R6426" s="18" t="s">
        <v>15307</v>
      </c>
      <c r="S6426" s="18">
        <v>106</v>
      </c>
    </row>
    <row r="6427" spans="1:19" x14ac:dyDescent="0.25">
      <c r="A6427" s="18" t="s">
        <v>18648</v>
      </c>
      <c r="B6427" s="18" t="s">
        <v>2004</v>
      </c>
      <c r="C6427" s="18" t="s">
        <v>21</v>
      </c>
      <c r="D6427" s="18">
        <v>2013</v>
      </c>
      <c r="E6427" s="18">
        <f>VLOOKUP(D6427,'cpi roi'!A:C,2,FALSE)</f>
        <v>233</v>
      </c>
      <c r="F6427" s="18" t="s">
        <v>18649</v>
      </c>
      <c r="G6427" s="18">
        <v>7.7</v>
      </c>
      <c r="H6427" s="19">
        <v>46000</v>
      </c>
      <c r="I6427" s="18" t="s">
        <v>16422</v>
      </c>
      <c r="J6427" s="18" t="s">
        <v>16422</v>
      </c>
      <c r="K6427" s="18" t="s">
        <v>18650</v>
      </c>
      <c r="L6427" s="18" t="s">
        <v>457</v>
      </c>
      <c r="M6427" s="20">
        <v>11000000</v>
      </c>
      <c r="N6427" s="20">
        <v>12673462</v>
      </c>
      <c r="O6427" s="21">
        <f t="shared" si="300"/>
        <v>16573407.173390558</v>
      </c>
      <c r="P6427" s="22">
        <f t="shared" si="301"/>
        <v>115.21329090909092</v>
      </c>
      <c r="Q6427" s="20">
        <f t="shared" si="302"/>
        <v>5439254.0772532187</v>
      </c>
      <c r="R6427" s="18" t="s">
        <v>18651</v>
      </c>
      <c r="S6427" s="18">
        <v>130</v>
      </c>
    </row>
    <row r="6428" spans="1:19" x14ac:dyDescent="0.25">
      <c r="A6428" s="18" t="s">
        <v>18652</v>
      </c>
      <c r="B6428" s="18" t="s">
        <v>20</v>
      </c>
      <c r="C6428" s="18" t="s">
        <v>21</v>
      </c>
      <c r="D6428" s="18">
        <v>2013</v>
      </c>
      <c r="E6428" s="18">
        <f>VLOOKUP(D6428,'cpi roi'!A:C,2,FALSE)</f>
        <v>233</v>
      </c>
      <c r="F6428" s="18" t="s">
        <v>18653</v>
      </c>
      <c r="G6428" s="18">
        <v>6.4</v>
      </c>
      <c r="H6428" s="19">
        <v>14000</v>
      </c>
      <c r="I6428" s="18" t="s">
        <v>17435</v>
      </c>
      <c r="J6428" s="18" t="s">
        <v>17435</v>
      </c>
      <c r="K6428" s="18" t="s">
        <v>17436</v>
      </c>
      <c r="L6428" s="18" t="s">
        <v>34</v>
      </c>
      <c r="M6428" s="20">
        <v>0</v>
      </c>
      <c r="N6428" s="20">
        <v>500207</v>
      </c>
      <c r="O6428" s="21">
        <f t="shared" si="300"/>
        <v>654133.36008583684</v>
      </c>
      <c r="P6428" s="22">
        <f t="shared" si="301"/>
        <v>0</v>
      </c>
      <c r="Q6428" s="20">
        <f t="shared" si="302"/>
        <v>214681.11587982831</v>
      </c>
      <c r="R6428" s="18" t="s">
        <v>15451</v>
      </c>
      <c r="S6428" s="18">
        <v>98</v>
      </c>
    </row>
    <row r="6429" spans="1:19" x14ac:dyDescent="0.25">
      <c r="A6429" s="18" t="s">
        <v>18654</v>
      </c>
      <c r="B6429" s="18" t="s">
        <v>20</v>
      </c>
      <c r="C6429" s="18" t="s">
        <v>56</v>
      </c>
      <c r="D6429" s="18">
        <v>2013</v>
      </c>
      <c r="E6429" s="18">
        <f>VLOOKUP(D6429,'cpi roi'!A:C,2,FALSE)</f>
        <v>233</v>
      </c>
      <c r="F6429" s="18" t="s">
        <v>18655</v>
      </c>
      <c r="G6429" s="18">
        <v>6</v>
      </c>
      <c r="H6429" s="19">
        <v>37000</v>
      </c>
      <c r="I6429" s="18" t="s">
        <v>613</v>
      </c>
      <c r="J6429" s="18" t="s">
        <v>17312</v>
      </c>
      <c r="K6429" s="18" t="s">
        <v>18656</v>
      </c>
      <c r="L6429" s="18" t="s">
        <v>34</v>
      </c>
      <c r="M6429" s="20">
        <v>0</v>
      </c>
      <c r="N6429" s="20">
        <v>805574</v>
      </c>
      <c r="O6429" s="21">
        <f t="shared" si="300"/>
        <v>1053469.5184549356</v>
      </c>
      <c r="P6429" s="22">
        <f t="shared" si="301"/>
        <v>0</v>
      </c>
      <c r="Q6429" s="20">
        <f t="shared" si="302"/>
        <v>345739.91416309011</v>
      </c>
      <c r="R6429" s="18" t="s">
        <v>18657</v>
      </c>
      <c r="S6429" s="18">
        <v>96</v>
      </c>
    </row>
    <row r="6430" spans="1:19" x14ac:dyDescent="0.25">
      <c r="A6430" s="18" t="s">
        <v>18658</v>
      </c>
      <c r="B6430" s="18" t="s">
        <v>20</v>
      </c>
      <c r="C6430" s="18" t="s">
        <v>38</v>
      </c>
      <c r="D6430" s="18">
        <v>2013</v>
      </c>
      <c r="E6430" s="18">
        <f>VLOOKUP(D6430,'cpi roi'!A:C,2,FALSE)</f>
        <v>233</v>
      </c>
      <c r="F6430" s="18" t="s">
        <v>18659</v>
      </c>
      <c r="G6430" s="18">
        <v>5.6</v>
      </c>
      <c r="H6430" s="19">
        <v>20000</v>
      </c>
      <c r="I6430" s="18" t="s">
        <v>18660</v>
      </c>
      <c r="J6430" s="18" t="s">
        <v>18661</v>
      </c>
      <c r="K6430" s="18" t="s">
        <v>15127</v>
      </c>
      <c r="L6430" s="18" t="s">
        <v>34</v>
      </c>
      <c r="M6430" s="20">
        <v>0</v>
      </c>
      <c r="N6430" s="20">
        <v>123854</v>
      </c>
      <c r="O6430" s="21">
        <f t="shared" si="300"/>
        <v>161967.01201716738</v>
      </c>
      <c r="P6430" s="22">
        <f t="shared" si="301"/>
        <v>0</v>
      </c>
      <c r="Q6430" s="20">
        <f t="shared" si="302"/>
        <v>53156.223175965664</v>
      </c>
      <c r="R6430" s="18" t="s">
        <v>18662</v>
      </c>
      <c r="S6430" s="18">
        <v>86</v>
      </c>
    </row>
    <row r="6431" spans="1:19" x14ac:dyDescent="0.25">
      <c r="A6431" s="18" t="s">
        <v>18663</v>
      </c>
      <c r="B6431" s="18" t="s">
        <v>452</v>
      </c>
      <c r="C6431" s="18" t="s">
        <v>394</v>
      </c>
      <c r="D6431" s="18">
        <v>2013</v>
      </c>
      <c r="E6431" s="18">
        <f>VLOOKUP(D6431,'cpi roi'!A:C,2,FALSE)</f>
        <v>233</v>
      </c>
      <c r="F6431" s="18" t="s">
        <v>18664</v>
      </c>
      <c r="G6431" s="18">
        <v>6.5</v>
      </c>
      <c r="H6431" s="19">
        <v>18000</v>
      </c>
      <c r="I6431" s="18" t="s">
        <v>15990</v>
      </c>
      <c r="J6431" s="18" t="s">
        <v>12570</v>
      </c>
      <c r="K6431" s="18" t="s">
        <v>9470</v>
      </c>
      <c r="L6431" s="18" t="s">
        <v>1945</v>
      </c>
      <c r="M6431" s="20">
        <v>0</v>
      </c>
      <c r="N6431" s="20">
        <v>758754</v>
      </c>
      <c r="O6431" s="21">
        <f t="shared" si="300"/>
        <v>992241.81888412009</v>
      </c>
      <c r="P6431" s="22">
        <f t="shared" si="301"/>
        <v>0</v>
      </c>
      <c r="Q6431" s="20">
        <f t="shared" si="302"/>
        <v>325645.49356223177</v>
      </c>
      <c r="R6431" s="18" t="s">
        <v>15991</v>
      </c>
      <c r="S6431" s="18">
        <v>122</v>
      </c>
    </row>
    <row r="6432" spans="1:19" x14ac:dyDescent="0.25">
      <c r="A6432" s="18" t="s">
        <v>18665</v>
      </c>
      <c r="B6432" s="18" t="s">
        <v>20</v>
      </c>
      <c r="C6432" s="18" t="s">
        <v>67</v>
      </c>
      <c r="D6432" s="18">
        <v>2013</v>
      </c>
      <c r="E6432" s="18">
        <f>VLOOKUP(D6432,'cpi roi'!A:C,2,FALSE)</f>
        <v>233</v>
      </c>
      <c r="F6432" s="18" t="s">
        <v>18343</v>
      </c>
      <c r="G6432" s="18">
        <v>6.2</v>
      </c>
      <c r="H6432" s="19">
        <v>40000</v>
      </c>
      <c r="I6432" s="18" t="s">
        <v>1886</v>
      </c>
      <c r="J6432" s="18" t="s">
        <v>18666</v>
      </c>
      <c r="K6432" s="18" t="s">
        <v>18667</v>
      </c>
      <c r="L6432" s="18" t="s">
        <v>34</v>
      </c>
      <c r="M6432" s="20">
        <v>28000000</v>
      </c>
      <c r="N6432" s="20">
        <v>9058564</v>
      </c>
      <c r="O6432" s="21">
        <f t="shared" si="300"/>
        <v>11846113.522746781</v>
      </c>
      <c r="P6432" s="22">
        <f t="shared" si="301"/>
        <v>32.35201428571429</v>
      </c>
      <c r="Q6432" s="20">
        <f t="shared" si="302"/>
        <v>3887795.7081545065</v>
      </c>
      <c r="R6432" s="18" t="s">
        <v>9689</v>
      </c>
      <c r="S6432" s="18">
        <v>128</v>
      </c>
    </row>
    <row r="6433" spans="1:19" x14ac:dyDescent="0.25">
      <c r="A6433" s="18" t="s">
        <v>18668</v>
      </c>
      <c r="B6433" s="18" t="s">
        <v>2004</v>
      </c>
      <c r="C6433" s="18" t="s">
        <v>21</v>
      </c>
      <c r="D6433" s="18">
        <v>2013</v>
      </c>
      <c r="E6433" s="18">
        <f>VLOOKUP(D6433,'cpi roi'!A:C,2,FALSE)</f>
        <v>233</v>
      </c>
      <c r="F6433" s="18" t="s">
        <v>18669</v>
      </c>
      <c r="G6433" s="18">
        <v>7.4</v>
      </c>
      <c r="H6433" s="19">
        <v>55000</v>
      </c>
      <c r="I6433" s="18" t="s">
        <v>13522</v>
      </c>
      <c r="J6433" s="18" t="s">
        <v>13522</v>
      </c>
      <c r="K6433" s="18" t="s">
        <v>18670</v>
      </c>
      <c r="L6433" s="18" t="s">
        <v>18671</v>
      </c>
      <c r="M6433" s="20">
        <v>0</v>
      </c>
      <c r="N6433" s="20">
        <v>11156836</v>
      </c>
      <c r="O6433" s="21">
        <f t="shared" si="300"/>
        <v>14590076.949356223</v>
      </c>
      <c r="P6433" s="22">
        <f t="shared" si="301"/>
        <v>0</v>
      </c>
      <c r="Q6433" s="20">
        <f t="shared" si="302"/>
        <v>4788341.6309012873</v>
      </c>
      <c r="R6433" s="18" t="s">
        <v>18672</v>
      </c>
      <c r="S6433" s="18">
        <v>82</v>
      </c>
    </row>
    <row r="6434" spans="1:19" x14ac:dyDescent="0.25">
      <c r="A6434" s="18" t="s">
        <v>18673</v>
      </c>
      <c r="B6434" s="18" t="s">
        <v>2004</v>
      </c>
      <c r="C6434" s="18" t="s">
        <v>45</v>
      </c>
      <c r="D6434" s="18">
        <v>2013</v>
      </c>
      <c r="E6434" s="18">
        <f>VLOOKUP(D6434,'cpi roi'!A:C,2,FALSE)</f>
        <v>233</v>
      </c>
      <c r="F6434" s="18" t="s">
        <v>18595</v>
      </c>
      <c r="G6434" s="18">
        <v>5.8</v>
      </c>
      <c r="H6434" s="19">
        <v>14000</v>
      </c>
      <c r="I6434" s="18" t="s">
        <v>16052</v>
      </c>
      <c r="J6434" s="18" t="s">
        <v>16052</v>
      </c>
      <c r="K6434" s="18" t="s">
        <v>4736</v>
      </c>
      <c r="L6434" s="18" t="s">
        <v>457</v>
      </c>
      <c r="M6434" s="20">
        <v>0</v>
      </c>
      <c r="N6434" s="20">
        <v>8366493</v>
      </c>
      <c r="O6434" s="21">
        <f t="shared" si="300"/>
        <v>10941074.751502145</v>
      </c>
      <c r="P6434" s="22">
        <f t="shared" si="301"/>
        <v>0</v>
      </c>
      <c r="Q6434" s="20">
        <f t="shared" si="302"/>
        <v>3590769.5278969957</v>
      </c>
      <c r="R6434" s="18" t="s">
        <v>18674</v>
      </c>
      <c r="S6434" s="18">
        <v>94</v>
      </c>
    </row>
    <row r="6435" spans="1:19" x14ac:dyDescent="0.25">
      <c r="A6435" s="18" t="s">
        <v>18675</v>
      </c>
      <c r="B6435" s="18" t="s">
        <v>2004</v>
      </c>
      <c r="C6435" s="18" t="s">
        <v>29</v>
      </c>
      <c r="D6435" s="18">
        <v>2013</v>
      </c>
      <c r="E6435" s="18">
        <f>VLOOKUP(D6435,'cpi roi'!A:C,2,FALSE)</f>
        <v>233</v>
      </c>
      <c r="F6435" s="18" t="s">
        <v>18676</v>
      </c>
      <c r="G6435" s="18">
        <v>7.2</v>
      </c>
      <c r="H6435" s="19">
        <v>29000</v>
      </c>
      <c r="I6435" s="18" t="s">
        <v>14818</v>
      </c>
      <c r="J6435" s="18" t="s">
        <v>18677</v>
      </c>
      <c r="K6435" s="18" t="s">
        <v>16648</v>
      </c>
      <c r="L6435" s="18" t="s">
        <v>252</v>
      </c>
      <c r="M6435" s="20">
        <v>0</v>
      </c>
      <c r="N6435" s="20">
        <v>5853509</v>
      </c>
      <c r="O6435" s="21">
        <f t="shared" si="300"/>
        <v>7654781.9412017167</v>
      </c>
      <c r="P6435" s="22">
        <f t="shared" si="301"/>
        <v>0</v>
      </c>
      <c r="Q6435" s="20">
        <f t="shared" si="302"/>
        <v>2512235.6223175963</v>
      </c>
      <c r="R6435" s="18" t="s">
        <v>18678</v>
      </c>
      <c r="S6435" s="18">
        <v>112</v>
      </c>
    </row>
    <row r="6436" spans="1:19" x14ac:dyDescent="0.25">
      <c r="A6436" s="18" t="s">
        <v>18679</v>
      </c>
      <c r="B6436" s="18" t="s">
        <v>20</v>
      </c>
      <c r="C6436" s="18" t="s">
        <v>45</v>
      </c>
      <c r="D6436" s="18">
        <v>2013</v>
      </c>
      <c r="E6436" s="18">
        <f>VLOOKUP(D6436,'cpi roi'!A:C,2,FALSE)</f>
        <v>233</v>
      </c>
      <c r="F6436" s="18" t="s">
        <v>18680</v>
      </c>
      <c r="G6436" s="18">
        <v>6.6</v>
      </c>
      <c r="H6436" s="19">
        <v>48000</v>
      </c>
      <c r="I6436" s="18" t="s">
        <v>4026</v>
      </c>
      <c r="J6436" s="18" t="s">
        <v>18681</v>
      </c>
      <c r="K6436" s="18" t="s">
        <v>4026</v>
      </c>
      <c r="L6436" s="18" t="s">
        <v>34</v>
      </c>
      <c r="M6436" s="20">
        <v>10000000</v>
      </c>
      <c r="N6436" s="20">
        <v>7804337</v>
      </c>
      <c r="O6436" s="21">
        <f t="shared" si="300"/>
        <v>10205929.115450643</v>
      </c>
      <c r="P6436" s="22">
        <f t="shared" si="301"/>
        <v>78.043369999999996</v>
      </c>
      <c r="Q6436" s="20">
        <f t="shared" si="302"/>
        <v>3349500.8583690985</v>
      </c>
      <c r="R6436" s="18" t="s">
        <v>18263</v>
      </c>
      <c r="S6436" s="18">
        <v>89</v>
      </c>
    </row>
    <row r="6437" spans="1:19" x14ac:dyDescent="0.25">
      <c r="A6437" s="18" t="s">
        <v>18682</v>
      </c>
      <c r="B6437" s="18" t="s">
        <v>20</v>
      </c>
      <c r="C6437" s="18" t="s">
        <v>45</v>
      </c>
      <c r="D6437" s="18">
        <v>2013</v>
      </c>
      <c r="E6437" s="18">
        <f>VLOOKUP(D6437,'cpi roi'!A:C,2,FALSE)</f>
        <v>233</v>
      </c>
      <c r="F6437" s="18" t="s">
        <v>18683</v>
      </c>
      <c r="G6437" s="18">
        <v>6.7</v>
      </c>
      <c r="H6437" s="19">
        <v>31000</v>
      </c>
      <c r="I6437" s="18" t="s">
        <v>18684</v>
      </c>
      <c r="J6437" s="18" t="s">
        <v>18684</v>
      </c>
      <c r="K6437" s="18" t="s">
        <v>18684</v>
      </c>
      <c r="L6437" s="18" t="s">
        <v>34</v>
      </c>
      <c r="M6437" s="20">
        <v>0</v>
      </c>
      <c r="N6437" s="20">
        <v>3114953</v>
      </c>
      <c r="O6437" s="21">
        <f t="shared" si="300"/>
        <v>4073502.9145922745</v>
      </c>
      <c r="P6437" s="22">
        <f t="shared" si="301"/>
        <v>0</v>
      </c>
      <c r="Q6437" s="20">
        <f t="shared" si="302"/>
        <v>1336889.6995708153</v>
      </c>
      <c r="R6437" s="18" t="s">
        <v>18685</v>
      </c>
      <c r="S6437" s="18">
        <v>93</v>
      </c>
    </row>
    <row r="6438" spans="1:19" x14ac:dyDescent="0.25">
      <c r="A6438" s="18" t="s">
        <v>18686</v>
      </c>
      <c r="B6438" s="18" t="s">
        <v>20</v>
      </c>
      <c r="C6438" s="18" t="s">
        <v>108</v>
      </c>
      <c r="D6438" s="18">
        <v>2013</v>
      </c>
      <c r="E6438" s="18">
        <f>VLOOKUP(D6438,'cpi roi'!A:C,2,FALSE)</f>
        <v>233</v>
      </c>
      <c r="F6438" s="18" t="s">
        <v>18243</v>
      </c>
      <c r="G6438" s="18">
        <v>6.4</v>
      </c>
      <c r="H6438" s="19">
        <v>21000</v>
      </c>
      <c r="I6438" s="18" t="s">
        <v>18687</v>
      </c>
      <c r="J6438" s="18" t="s">
        <v>18687</v>
      </c>
      <c r="K6438" s="18" t="s">
        <v>16574</v>
      </c>
      <c r="L6438" s="18" t="s">
        <v>34</v>
      </c>
      <c r="M6438" s="20">
        <v>0</v>
      </c>
      <c r="N6438" s="20">
        <v>1031243</v>
      </c>
      <c r="O6438" s="21">
        <f t="shared" si="300"/>
        <v>1348582.5841201716</v>
      </c>
      <c r="P6438" s="22">
        <f t="shared" si="301"/>
        <v>0</v>
      </c>
      <c r="Q6438" s="20">
        <f t="shared" si="302"/>
        <v>442593.56223175966</v>
      </c>
      <c r="R6438" s="18" t="s">
        <v>18688</v>
      </c>
      <c r="S6438" s="18">
        <v>96</v>
      </c>
    </row>
    <row r="6439" spans="1:19" x14ac:dyDescent="0.25">
      <c r="A6439" s="18" t="s">
        <v>18689</v>
      </c>
      <c r="B6439" s="18" t="s">
        <v>20</v>
      </c>
      <c r="C6439" s="18" t="s">
        <v>38</v>
      </c>
      <c r="D6439" s="18">
        <v>2013</v>
      </c>
      <c r="E6439" s="18">
        <f>VLOOKUP(D6439,'cpi roi'!A:C,2,FALSE)</f>
        <v>233</v>
      </c>
      <c r="F6439" s="18" t="s">
        <v>18690</v>
      </c>
      <c r="G6439" s="18">
        <v>6.1</v>
      </c>
      <c r="H6439" s="19">
        <v>36000</v>
      </c>
      <c r="I6439" s="18" t="s">
        <v>5079</v>
      </c>
      <c r="J6439" s="18" t="s">
        <v>18691</v>
      </c>
      <c r="K6439" s="18" t="s">
        <v>18692</v>
      </c>
      <c r="L6439" s="18" t="s">
        <v>34</v>
      </c>
      <c r="M6439" s="20">
        <v>25000000</v>
      </c>
      <c r="N6439" s="20">
        <v>5464885</v>
      </c>
      <c r="O6439" s="21">
        <f t="shared" si="300"/>
        <v>7146568.4957081545</v>
      </c>
      <c r="P6439" s="22">
        <f t="shared" si="301"/>
        <v>21.859539999999999</v>
      </c>
      <c r="Q6439" s="20">
        <f t="shared" si="302"/>
        <v>2345444.2060085838</v>
      </c>
      <c r="R6439" s="18" t="s">
        <v>18693</v>
      </c>
      <c r="S6439" s="18">
        <v>105</v>
      </c>
    </row>
    <row r="6440" spans="1:19" x14ac:dyDescent="0.25">
      <c r="A6440" s="18" t="s">
        <v>18694</v>
      </c>
      <c r="B6440" s="18" t="s">
        <v>2004</v>
      </c>
      <c r="C6440" s="18" t="s">
        <v>108</v>
      </c>
      <c r="D6440" s="18">
        <v>2013</v>
      </c>
      <c r="E6440" s="18">
        <f>VLOOKUP(D6440,'cpi roi'!A:C,2,FALSE)</f>
        <v>233</v>
      </c>
      <c r="F6440" s="18" t="s">
        <v>18424</v>
      </c>
      <c r="G6440" s="18">
        <v>6.8</v>
      </c>
      <c r="H6440" s="19">
        <v>49000</v>
      </c>
      <c r="I6440" s="18" t="s">
        <v>17500</v>
      </c>
      <c r="J6440" s="18" t="s">
        <v>17500</v>
      </c>
      <c r="K6440" s="18" t="s">
        <v>17428</v>
      </c>
      <c r="L6440" s="18" t="s">
        <v>26</v>
      </c>
      <c r="M6440" s="20">
        <v>6500000</v>
      </c>
      <c r="N6440" s="20">
        <v>2891812</v>
      </c>
      <c r="O6440" s="21">
        <f t="shared" si="300"/>
        <v>3781695.7785407724</v>
      </c>
      <c r="P6440" s="22">
        <f t="shared" si="301"/>
        <v>44.489415384615384</v>
      </c>
      <c r="Q6440" s="20">
        <f t="shared" si="302"/>
        <v>1241121.0300429184</v>
      </c>
      <c r="R6440" s="18" t="s">
        <v>18695</v>
      </c>
      <c r="S6440" s="18">
        <v>116</v>
      </c>
    </row>
    <row r="6441" spans="1:19" x14ac:dyDescent="0.25">
      <c r="A6441" s="18" t="s">
        <v>18696</v>
      </c>
      <c r="B6441" s="18" t="s">
        <v>37</v>
      </c>
      <c r="C6441" s="18" t="s">
        <v>21</v>
      </c>
      <c r="D6441" s="18">
        <v>2013</v>
      </c>
      <c r="E6441" s="18">
        <f>VLOOKUP(D6441,'cpi roi'!A:C,2,FALSE)</f>
        <v>233</v>
      </c>
      <c r="F6441" s="18" t="s">
        <v>18697</v>
      </c>
      <c r="G6441" s="18">
        <v>7.8</v>
      </c>
      <c r="H6441" s="19">
        <v>52000</v>
      </c>
      <c r="I6441" s="18" t="s">
        <v>18698</v>
      </c>
      <c r="J6441" s="18" t="s">
        <v>18698</v>
      </c>
      <c r="K6441" s="18" t="s">
        <v>18699</v>
      </c>
      <c r="L6441" s="18" t="s">
        <v>10296</v>
      </c>
      <c r="M6441" s="20">
        <v>1000000</v>
      </c>
      <c r="N6441" s="20">
        <v>11621777</v>
      </c>
      <c r="O6441" s="21">
        <f t="shared" si="300"/>
        <v>15198092.068240343</v>
      </c>
      <c r="P6441" s="22">
        <f t="shared" si="301"/>
        <v>1162.1777</v>
      </c>
      <c r="Q6441" s="20">
        <f t="shared" si="302"/>
        <v>4987887.1244635191</v>
      </c>
      <c r="R6441" s="18" t="s">
        <v>18700</v>
      </c>
      <c r="S6441" s="18">
        <v>104</v>
      </c>
    </row>
    <row r="6442" spans="1:19" x14ac:dyDescent="0.25">
      <c r="A6442" s="18" t="s">
        <v>18701</v>
      </c>
      <c r="B6442" s="18" t="s">
        <v>452</v>
      </c>
      <c r="C6442" s="18" t="s">
        <v>38</v>
      </c>
      <c r="D6442" s="18">
        <v>2013</v>
      </c>
      <c r="E6442" s="18">
        <f>VLOOKUP(D6442,'cpi roi'!A:C,2,FALSE)</f>
        <v>233</v>
      </c>
      <c r="F6442" s="18" t="s">
        <v>18702</v>
      </c>
      <c r="G6442" s="18">
        <v>7.6</v>
      </c>
      <c r="H6442" s="19">
        <v>21000</v>
      </c>
      <c r="I6442" s="18" t="s">
        <v>16688</v>
      </c>
      <c r="J6442" s="18" t="s">
        <v>16688</v>
      </c>
      <c r="K6442" s="18" t="s">
        <v>18703</v>
      </c>
      <c r="L6442" s="18" t="s">
        <v>925</v>
      </c>
      <c r="M6442" s="20">
        <v>0</v>
      </c>
      <c r="N6442" s="20">
        <v>31673928</v>
      </c>
      <c r="O6442" s="21">
        <f t="shared" si="300"/>
        <v>41420797.689270385</v>
      </c>
      <c r="P6442" s="22">
        <f t="shared" si="301"/>
        <v>0</v>
      </c>
      <c r="Q6442" s="20">
        <f t="shared" si="302"/>
        <v>13593960.515021458</v>
      </c>
      <c r="R6442" s="18" t="s">
        <v>18704</v>
      </c>
      <c r="S6442" s="18">
        <v>135</v>
      </c>
    </row>
    <row r="6443" spans="1:19" x14ac:dyDescent="0.25">
      <c r="A6443" s="18" t="s">
        <v>18705</v>
      </c>
      <c r="B6443" s="18" t="s">
        <v>20</v>
      </c>
      <c r="C6443" s="18" t="s">
        <v>38</v>
      </c>
      <c r="D6443" s="18">
        <v>2013</v>
      </c>
      <c r="E6443" s="18">
        <f>VLOOKUP(D6443,'cpi roi'!A:C,2,FALSE)</f>
        <v>233</v>
      </c>
      <c r="F6443" s="18" t="s">
        <v>18706</v>
      </c>
      <c r="G6443" s="18">
        <v>6.4</v>
      </c>
      <c r="H6443" s="19">
        <v>28000</v>
      </c>
      <c r="I6443" s="18" t="s">
        <v>18707</v>
      </c>
      <c r="J6443" s="18" t="s">
        <v>17758</v>
      </c>
      <c r="K6443" s="18" t="s">
        <v>12997</v>
      </c>
      <c r="L6443" s="18" t="s">
        <v>34</v>
      </c>
      <c r="M6443" s="20">
        <v>0</v>
      </c>
      <c r="N6443" s="20">
        <v>443990</v>
      </c>
      <c r="O6443" s="21">
        <f t="shared" si="300"/>
        <v>580616.965665236</v>
      </c>
      <c r="P6443" s="22">
        <f t="shared" si="301"/>
        <v>0</v>
      </c>
      <c r="Q6443" s="20">
        <f t="shared" si="302"/>
        <v>190553.64806866951</v>
      </c>
      <c r="R6443" s="18" t="s">
        <v>18708</v>
      </c>
      <c r="S6443" s="18">
        <v>103</v>
      </c>
    </row>
    <row r="6444" spans="1:19" x14ac:dyDescent="0.25">
      <c r="A6444" s="18" t="s">
        <v>18709</v>
      </c>
      <c r="B6444" s="18" t="s">
        <v>2004</v>
      </c>
      <c r="C6444" s="18" t="s">
        <v>38</v>
      </c>
      <c r="D6444" s="18">
        <v>2013</v>
      </c>
      <c r="E6444" s="18">
        <f>VLOOKUP(D6444,'cpi roi'!A:C,2,FALSE)</f>
        <v>233</v>
      </c>
      <c r="F6444" s="18" t="s">
        <v>17867</v>
      </c>
      <c r="G6444" s="18">
        <v>4.4000000000000004</v>
      </c>
      <c r="H6444" s="19">
        <v>23000</v>
      </c>
      <c r="I6444" s="18" t="s">
        <v>11450</v>
      </c>
      <c r="J6444" s="18" t="s">
        <v>18710</v>
      </c>
      <c r="K6444" s="18" t="s">
        <v>2647</v>
      </c>
      <c r="L6444" s="18" t="s">
        <v>34</v>
      </c>
      <c r="M6444" s="20">
        <v>18000000</v>
      </c>
      <c r="N6444" s="20">
        <v>11806432</v>
      </c>
      <c r="O6444" s="21">
        <f t="shared" si="300"/>
        <v>15439570.087553646</v>
      </c>
      <c r="P6444" s="22">
        <f t="shared" si="301"/>
        <v>65.591288888888883</v>
      </c>
      <c r="Q6444" s="20">
        <f t="shared" si="302"/>
        <v>5067138.1974248923</v>
      </c>
      <c r="R6444" s="18" t="s">
        <v>18711</v>
      </c>
      <c r="S6444" s="18">
        <v>90</v>
      </c>
    </row>
    <row r="6445" spans="1:19" x14ac:dyDescent="0.25">
      <c r="A6445" s="18" t="s">
        <v>18712</v>
      </c>
      <c r="B6445" s="18" t="s">
        <v>2004</v>
      </c>
      <c r="C6445" s="18" t="s">
        <v>38</v>
      </c>
      <c r="D6445" s="18">
        <v>2014</v>
      </c>
      <c r="E6445" s="18">
        <f>VLOOKUP(D6445,'cpi roi'!A:C,2,FALSE)</f>
        <v>236.7</v>
      </c>
      <c r="F6445" s="18" t="s">
        <v>18713</v>
      </c>
      <c r="G6445" s="18">
        <v>8</v>
      </c>
      <c r="H6445" s="19">
        <v>1100000</v>
      </c>
      <c r="I6445" s="18" t="s">
        <v>11769</v>
      </c>
      <c r="J6445" s="18" t="s">
        <v>11769</v>
      </c>
      <c r="K6445" s="18" t="s">
        <v>18714</v>
      </c>
      <c r="L6445" s="18" t="s">
        <v>34</v>
      </c>
      <c r="M6445" s="20">
        <v>170000000</v>
      </c>
      <c r="N6445" s="20">
        <v>773350147</v>
      </c>
      <c r="O6445" s="21">
        <f t="shared" si="300"/>
        <v>995520869.41656113</v>
      </c>
      <c r="P6445" s="22">
        <f t="shared" si="301"/>
        <v>454.91185117647063</v>
      </c>
      <c r="Q6445" s="20">
        <f t="shared" si="302"/>
        <v>326721650.61258978</v>
      </c>
      <c r="R6445" s="18" t="s">
        <v>17635</v>
      </c>
      <c r="S6445" s="18">
        <v>121</v>
      </c>
    </row>
    <row r="6446" spans="1:19" x14ac:dyDescent="0.25">
      <c r="A6446" s="18" t="s">
        <v>18715</v>
      </c>
      <c r="B6446" s="18" t="s">
        <v>2004</v>
      </c>
      <c r="C6446" s="18" t="s">
        <v>29</v>
      </c>
      <c r="D6446" s="18">
        <v>2014</v>
      </c>
      <c r="E6446" s="18">
        <f>VLOOKUP(D6446,'cpi roi'!A:C,2,FALSE)</f>
        <v>236.7</v>
      </c>
      <c r="F6446" s="18" t="s">
        <v>18716</v>
      </c>
      <c r="G6446" s="18">
        <v>8.6</v>
      </c>
      <c r="H6446" s="19">
        <v>1600000</v>
      </c>
      <c r="I6446" s="18" t="s">
        <v>10274</v>
      </c>
      <c r="J6446" s="18" t="s">
        <v>14510</v>
      </c>
      <c r="K6446" s="18" t="s">
        <v>9024</v>
      </c>
      <c r="L6446" s="18" t="s">
        <v>34</v>
      </c>
      <c r="M6446" s="20">
        <v>165000000</v>
      </c>
      <c r="N6446" s="20">
        <v>701729206</v>
      </c>
      <c r="O6446" s="21">
        <f t="shared" si="300"/>
        <v>903324415.15927339</v>
      </c>
      <c r="P6446" s="22">
        <f t="shared" si="301"/>
        <v>425.29042787878791</v>
      </c>
      <c r="Q6446" s="20">
        <f t="shared" si="302"/>
        <v>296463542.88128436</v>
      </c>
      <c r="R6446" s="18" t="s">
        <v>48</v>
      </c>
      <c r="S6446" s="18">
        <v>169</v>
      </c>
    </row>
    <row r="6447" spans="1:19" x14ac:dyDescent="0.25">
      <c r="A6447" s="18" t="s">
        <v>18717</v>
      </c>
      <c r="B6447" s="18" t="s">
        <v>20</v>
      </c>
      <c r="C6447" s="18" t="s">
        <v>38</v>
      </c>
      <c r="D6447" s="18">
        <v>2014</v>
      </c>
      <c r="E6447" s="18">
        <f>VLOOKUP(D6447,'cpi roi'!A:C,2,FALSE)</f>
        <v>236.7</v>
      </c>
      <c r="F6447" s="18" t="s">
        <v>18718</v>
      </c>
      <c r="G6447" s="18">
        <v>7.4</v>
      </c>
      <c r="H6447" s="19">
        <v>565000</v>
      </c>
      <c r="I6447" s="18" t="s">
        <v>18719</v>
      </c>
      <c r="J6447" s="18" t="s">
        <v>18720</v>
      </c>
      <c r="K6447" s="18" t="s">
        <v>5079</v>
      </c>
      <c r="L6447" s="18" t="s">
        <v>34</v>
      </c>
      <c r="M6447" s="20">
        <v>20000000</v>
      </c>
      <c r="N6447" s="20">
        <v>86081711</v>
      </c>
      <c r="O6447" s="21">
        <f t="shared" si="300"/>
        <v>110811564.60371779</v>
      </c>
      <c r="P6447" s="22">
        <f t="shared" si="301"/>
        <v>430.40855499999998</v>
      </c>
      <c r="Q6447" s="20">
        <f t="shared" si="302"/>
        <v>36367431.770173214</v>
      </c>
      <c r="R6447" s="18" t="s">
        <v>10085</v>
      </c>
      <c r="S6447" s="18">
        <v>101</v>
      </c>
    </row>
    <row r="6448" spans="1:19" x14ac:dyDescent="0.25">
      <c r="A6448" s="18" t="s">
        <v>18721</v>
      </c>
      <c r="B6448" s="18" t="s">
        <v>2004</v>
      </c>
      <c r="C6448" s="18" t="s">
        <v>38</v>
      </c>
      <c r="D6448" s="18">
        <v>2014</v>
      </c>
      <c r="E6448" s="18">
        <f>VLOOKUP(D6448,'cpi roi'!A:C,2,FALSE)</f>
        <v>236.7</v>
      </c>
      <c r="F6448" s="18" t="s">
        <v>18722</v>
      </c>
      <c r="G6448" s="18">
        <v>7.9</v>
      </c>
      <c r="H6448" s="19">
        <v>620000</v>
      </c>
      <c r="I6448" s="18" t="s">
        <v>9083</v>
      </c>
      <c r="J6448" s="18" t="s">
        <v>8463</v>
      </c>
      <c r="K6448" s="18" t="s">
        <v>1483</v>
      </c>
      <c r="L6448" s="18" t="s">
        <v>34</v>
      </c>
      <c r="M6448" s="20">
        <v>178000000</v>
      </c>
      <c r="N6448" s="20">
        <v>370541256</v>
      </c>
      <c r="O6448" s="21">
        <f t="shared" si="300"/>
        <v>476991637.95183778</v>
      </c>
      <c r="P6448" s="22">
        <f t="shared" si="301"/>
        <v>208.16924494382022</v>
      </c>
      <c r="Q6448" s="20">
        <f t="shared" si="302"/>
        <v>156544679.34093788</v>
      </c>
      <c r="R6448" s="18" t="s">
        <v>27</v>
      </c>
      <c r="S6448" s="18">
        <v>113</v>
      </c>
    </row>
    <row r="6449" spans="1:19" x14ac:dyDescent="0.25">
      <c r="A6449" s="18" t="s">
        <v>18723</v>
      </c>
      <c r="B6449" s="18" t="s">
        <v>20</v>
      </c>
      <c r="C6449" s="18" t="s">
        <v>21</v>
      </c>
      <c r="D6449" s="18">
        <v>2014</v>
      </c>
      <c r="E6449" s="18">
        <f>VLOOKUP(D6449,'cpi roi'!A:C,2,FALSE)</f>
        <v>236.7</v>
      </c>
      <c r="F6449" s="18" t="s">
        <v>18431</v>
      </c>
      <c r="G6449" s="18">
        <v>8.1</v>
      </c>
      <c r="H6449" s="19">
        <v>893000</v>
      </c>
      <c r="I6449" s="18" t="s">
        <v>6821</v>
      </c>
      <c r="J6449" s="18" t="s">
        <v>18724</v>
      </c>
      <c r="K6449" s="18" t="s">
        <v>9663</v>
      </c>
      <c r="L6449" s="18" t="s">
        <v>34</v>
      </c>
      <c r="M6449" s="20">
        <v>61000000</v>
      </c>
      <c r="N6449" s="20">
        <v>369330363</v>
      </c>
      <c r="O6449" s="21">
        <f t="shared" si="300"/>
        <v>475432875.3954373</v>
      </c>
      <c r="P6449" s="22">
        <f t="shared" si="301"/>
        <v>605.45961147540993</v>
      </c>
      <c r="Q6449" s="20">
        <f t="shared" si="302"/>
        <v>156033106.46387833</v>
      </c>
      <c r="R6449" s="18" t="s">
        <v>184</v>
      </c>
      <c r="S6449" s="18">
        <v>149</v>
      </c>
    </row>
    <row r="6450" spans="1:19" x14ac:dyDescent="0.25">
      <c r="A6450" s="18" t="s">
        <v>18725</v>
      </c>
      <c r="B6450" s="18" t="s">
        <v>2004</v>
      </c>
      <c r="C6450" s="18" t="s">
        <v>38</v>
      </c>
      <c r="D6450" s="18">
        <v>2014</v>
      </c>
      <c r="E6450" s="18">
        <f>VLOOKUP(D6450,'cpi roi'!A:C,2,FALSE)</f>
        <v>236.7</v>
      </c>
      <c r="F6450" s="18" t="s">
        <v>18726</v>
      </c>
      <c r="G6450" s="18">
        <v>7.7</v>
      </c>
      <c r="H6450" s="19">
        <v>764000</v>
      </c>
      <c r="I6450" s="18" t="s">
        <v>14868</v>
      </c>
      <c r="J6450" s="18" t="s">
        <v>16799</v>
      </c>
      <c r="K6450" s="18" t="s">
        <v>17118</v>
      </c>
      <c r="L6450" s="18" t="s">
        <v>34</v>
      </c>
      <c r="M6450" s="20">
        <v>170000000</v>
      </c>
      <c r="N6450" s="20">
        <v>714421503</v>
      </c>
      <c r="O6450" s="21">
        <f t="shared" si="300"/>
        <v>919662999.42585552</v>
      </c>
      <c r="P6450" s="22">
        <f t="shared" si="301"/>
        <v>420.24794294117652</v>
      </c>
      <c r="Q6450" s="20">
        <f t="shared" si="302"/>
        <v>301825730.03802282</v>
      </c>
      <c r="R6450" s="18" t="s">
        <v>18727</v>
      </c>
      <c r="S6450" s="18">
        <v>136</v>
      </c>
    </row>
    <row r="6451" spans="1:19" x14ac:dyDescent="0.25">
      <c r="A6451" s="18" t="s">
        <v>18728</v>
      </c>
      <c r="B6451" s="18" t="s">
        <v>20</v>
      </c>
      <c r="C6451" s="18" t="s">
        <v>29</v>
      </c>
      <c r="D6451" s="18">
        <v>2014</v>
      </c>
      <c r="E6451" s="18">
        <f>VLOOKUP(D6451,'cpi roi'!A:C,2,FALSE)</f>
        <v>236.7</v>
      </c>
      <c r="F6451" s="18" t="s">
        <v>18680</v>
      </c>
      <c r="G6451" s="18">
        <v>8.1</v>
      </c>
      <c r="H6451" s="19">
        <v>734000</v>
      </c>
      <c r="I6451" s="18" t="s">
        <v>9044</v>
      </c>
      <c r="J6451" s="18" t="s">
        <v>18729</v>
      </c>
      <c r="K6451" s="18" t="s">
        <v>8102</v>
      </c>
      <c r="L6451" s="18" t="s">
        <v>34</v>
      </c>
      <c r="M6451" s="20">
        <v>25000000</v>
      </c>
      <c r="N6451" s="20">
        <v>172945750</v>
      </c>
      <c r="O6451" s="21">
        <f t="shared" si="300"/>
        <v>222630207.11871567</v>
      </c>
      <c r="P6451" s="22">
        <f t="shared" si="301"/>
        <v>691.78300000000002</v>
      </c>
      <c r="Q6451" s="20">
        <f t="shared" si="302"/>
        <v>73065378.115758345</v>
      </c>
      <c r="R6451" s="18" t="s">
        <v>9442</v>
      </c>
      <c r="S6451" s="18">
        <v>99</v>
      </c>
    </row>
    <row r="6452" spans="1:19" x14ac:dyDescent="0.25">
      <c r="A6452" s="18" t="s">
        <v>18730</v>
      </c>
      <c r="B6452" s="18" t="s">
        <v>20</v>
      </c>
      <c r="C6452" s="18" t="s">
        <v>21</v>
      </c>
      <c r="D6452" s="18">
        <v>2014</v>
      </c>
      <c r="E6452" s="18">
        <f>VLOOKUP(D6452,'cpi roi'!A:C,2,FALSE)</f>
        <v>236.7</v>
      </c>
      <c r="F6452" s="18" t="s">
        <v>18731</v>
      </c>
      <c r="G6452" s="18">
        <v>8.5</v>
      </c>
      <c r="H6452" s="19">
        <v>749000</v>
      </c>
      <c r="I6452" s="18" t="s">
        <v>18732</v>
      </c>
      <c r="J6452" s="18" t="s">
        <v>18732</v>
      </c>
      <c r="K6452" s="18" t="s">
        <v>18450</v>
      </c>
      <c r="L6452" s="18" t="s">
        <v>34</v>
      </c>
      <c r="M6452" s="20">
        <v>3300000</v>
      </c>
      <c r="N6452" s="20">
        <v>49396747</v>
      </c>
      <c r="O6452" s="21">
        <f t="shared" si="300"/>
        <v>63587616.438107312</v>
      </c>
      <c r="P6452" s="22">
        <f t="shared" si="301"/>
        <v>1496.8711212121211</v>
      </c>
      <c r="Q6452" s="20">
        <f t="shared" si="302"/>
        <v>20868925.644275453</v>
      </c>
      <c r="R6452" s="18" t="s">
        <v>14971</v>
      </c>
      <c r="S6452" s="18">
        <v>106</v>
      </c>
    </row>
    <row r="6453" spans="1:19" x14ac:dyDescent="0.25">
      <c r="A6453" s="18" t="s">
        <v>18733</v>
      </c>
      <c r="B6453" s="18" t="s">
        <v>20</v>
      </c>
      <c r="C6453" s="18" t="s">
        <v>38</v>
      </c>
      <c r="D6453" s="18">
        <v>2014</v>
      </c>
      <c r="E6453" s="18">
        <f>VLOOKUP(D6453,'cpi roi'!A:C,2,FALSE)</f>
        <v>236.7</v>
      </c>
      <c r="F6453" s="18" t="s">
        <v>18734</v>
      </c>
      <c r="G6453" s="18">
        <v>7.7</v>
      </c>
      <c r="H6453" s="19">
        <v>607000</v>
      </c>
      <c r="I6453" s="18" t="s">
        <v>13533</v>
      </c>
      <c r="J6453" s="18" t="s">
        <v>15022</v>
      </c>
      <c r="K6453" s="18" t="s">
        <v>4204</v>
      </c>
      <c r="L6453" s="18" t="s">
        <v>26</v>
      </c>
      <c r="M6453" s="20">
        <v>81000000</v>
      </c>
      <c r="N6453" s="20">
        <v>414351546</v>
      </c>
      <c r="O6453" s="21">
        <f t="shared" si="300"/>
        <v>533387900.57541192</v>
      </c>
      <c r="P6453" s="22">
        <f t="shared" si="301"/>
        <v>511.54511851851856</v>
      </c>
      <c r="Q6453" s="20">
        <f t="shared" si="302"/>
        <v>175053462.61089987</v>
      </c>
      <c r="R6453" s="18" t="s">
        <v>184</v>
      </c>
      <c r="S6453" s="18">
        <v>129</v>
      </c>
    </row>
    <row r="6454" spans="1:19" x14ac:dyDescent="0.25">
      <c r="A6454" s="18" t="s">
        <v>18735</v>
      </c>
      <c r="B6454" s="18" t="s">
        <v>20</v>
      </c>
      <c r="C6454" s="18" t="s">
        <v>21</v>
      </c>
      <c r="D6454" s="18">
        <v>2014</v>
      </c>
      <c r="E6454" s="18">
        <f>VLOOKUP(D6454,'cpi roi'!A:C,2,FALSE)</f>
        <v>236.7</v>
      </c>
      <c r="F6454" s="18" t="s">
        <v>18736</v>
      </c>
      <c r="G6454" s="18">
        <v>7.7</v>
      </c>
      <c r="H6454" s="19">
        <v>493000</v>
      </c>
      <c r="I6454" s="18" t="s">
        <v>12394</v>
      </c>
      <c r="J6454" s="18" t="s">
        <v>12394</v>
      </c>
      <c r="K6454" s="18" t="s">
        <v>17976</v>
      </c>
      <c r="L6454" s="18" t="s">
        <v>26</v>
      </c>
      <c r="M6454" s="20">
        <v>15000000</v>
      </c>
      <c r="N6454" s="20">
        <v>36869414</v>
      </c>
      <c r="O6454" s="21">
        <f t="shared" si="300"/>
        <v>47461387.603717789</v>
      </c>
      <c r="P6454" s="22">
        <f t="shared" si="301"/>
        <v>245.79609333333332</v>
      </c>
      <c r="Q6454" s="20">
        <f t="shared" si="302"/>
        <v>15576431.770173214</v>
      </c>
      <c r="R6454" s="18" t="s">
        <v>18737</v>
      </c>
      <c r="S6454" s="18">
        <v>108</v>
      </c>
    </row>
    <row r="6455" spans="1:19" x14ac:dyDescent="0.25">
      <c r="A6455" s="18" t="s">
        <v>18738</v>
      </c>
      <c r="B6455" s="18" t="s">
        <v>2004</v>
      </c>
      <c r="C6455" s="18" t="s">
        <v>38</v>
      </c>
      <c r="D6455" s="18">
        <v>2014</v>
      </c>
      <c r="E6455" s="18">
        <f>VLOOKUP(D6455,'cpi roi'!A:C,2,FALSE)</f>
        <v>236.7</v>
      </c>
      <c r="F6455" s="18" t="s">
        <v>18739</v>
      </c>
      <c r="G6455" s="18">
        <v>6.6</v>
      </c>
      <c r="H6455" s="19">
        <v>435000</v>
      </c>
      <c r="I6455" s="18" t="s">
        <v>14642</v>
      </c>
      <c r="J6455" s="18" t="s">
        <v>17687</v>
      </c>
      <c r="K6455" s="18" t="s">
        <v>18740</v>
      </c>
      <c r="L6455" s="18" t="s">
        <v>34</v>
      </c>
      <c r="M6455" s="20">
        <v>85000000</v>
      </c>
      <c r="N6455" s="20">
        <v>288885818</v>
      </c>
      <c r="O6455" s="21">
        <f t="shared" si="300"/>
        <v>371877941.46430081</v>
      </c>
      <c r="P6455" s="22">
        <f t="shared" si="301"/>
        <v>339.86566823529409</v>
      </c>
      <c r="Q6455" s="20">
        <f t="shared" si="302"/>
        <v>122047240.38867766</v>
      </c>
      <c r="R6455" s="18" t="s">
        <v>10085</v>
      </c>
      <c r="S6455" s="18">
        <v>139</v>
      </c>
    </row>
    <row r="6456" spans="1:19" x14ac:dyDescent="0.25">
      <c r="A6456" s="18" t="s">
        <v>18741</v>
      </c>
      <c r="B6456" s="18" t="s">
        <v>20</v>
      </c>
      <c r="C6456" s="18" t="s">
        <v>108</v>
      </c>
      <c r="D6456" s="18">
        <v>2014</v>
      </c>
      <c r="E6456" s="18">
        <f>VLOOKUP(D6456,'cpi roi'!A:C,2,FALSE)</f>
        <v>236.7</v>
      </c>
      <c r="F6456" s="18" t="s">
        <v>18742</v>
      </c>
      <c r="G6456" s="18">
        <v>7.8</v>
      </c>
      <c r="H6456" s="19">
        <v>486000</v>
      </c>
      <c r="I6456" s="18" t="s">
        <v>14177</v>
      </c>
      <c r="J6456" s="18" t="s">
        <v>14177</v>
      </c>
      <c r="K6456" s="18" t="s">
        <v>10808</v>
      </c>
      <c r="L6456" s="18" t="s">
        <v>34</v>
      </c>
      <c r="M6456" s="20">
        <v>8500000</v>
      </c>
      <c r="N6456" s="20">
        <v>47398992</v>
      </c>
      <c r="O6456" s="21">
        <f t="shared" si="300"/>
        <v>61015939.427122943</v>
      </c>
      <c r="P6456" s="22">
        <f t="shared" si="301"/>
        <v>557.63519999999994</v>
      </c>
      <c r="Q6456" s="20">
        <f t="shared" si="302"/>
        <v>20024922.686945502</v>
      </c>
      <c r="R6456" s="18" t="s">
        <v>14971</v>
      </c>
      <c r="S6456" s="18">
        <v>117</v>
      </c>
    </row>
    <row r="6457" spans="1:19" x14ac:dyDescent="0.25">
      <c r="A6457" s="18" t="s">
        <v>18743</v>
      </c>
      <c r="B6457" s="18" t="s">
        <v>2004</v>
      </c>
      <c r="C6457" s="18" t="s">
        <v>29</v>
      </c>
      <c r="D6457" s="18">
        <v>2014</v>
      </c>
      <c r="E6457" s="18">
        <f>VLOOKUP(D6457,'cpi roi'!A:C,2,FALSE)</f>
        <v>236.7</v>
      </c>
      <c r="F6457" s="18" t="s">
        <v>18744</v>
      </c>
      <c r="G6457" s="18">
        <v>7.4</v>
      </c>
      <c r="H6457" s="19">
        <v>487000</v>
      </c>
      <c r="I6457" s="18" t="s">
        <v>6886</v>
      </c>
      <c r="J6457" s="18" t="s">
        <v>7969</v>
      </c>
      <c r="K6457" s="18" t="s">
        <v>8785</v>
      </c>
      <c r="L6457" s="18" t="s">
        <v>1882</v>
      </c>
      <c r="M6457" s="20">
        <v>250000000</v>
      </c>
      <c r="N6457" s="20">
        <v>962182865</v>
      </c>
      <c r="O6457" s="21">
        <f t="shared" si="300"/>
        <v>1238602108.0080271</v>
      </c>
      <c r="P6457" s="22">
        <f t="shared" si="301"/>
        <v>384.87314600000002</v>
      </c>
      <c r="Q6457" s="20">
        <f t="shared" si="302"/>
        <v>406498886.77651036</v>
      </c>
      <c r="R6457" s="18" t="s">
        <v>2031</v>
      </c>
      <c r="S6457" s="18">
        <v>144</v>
      </c>
    </row>
    <row r="6458" spans="1:19" x14ac:dyDescent="0.25">
      <c r="A6458" s="18" t="s">
        <v>18745</v>
      </c>
      <c r="B6458" s="18" t="s">
        <v>20</v>
      </c>
      <c r="C6458" s="18" t="s">
        <v>38</v>
      </c>
      <c r="D6458" s="18">
        <v>2014</v>
      </c>
      <c r="E6458" s="18">
        <f>VLOOKUP(D6458,'cpi roi'!A:C,2,FALSE)</f>
        <v>236.7</v>
      </c>
      <c r="F6458" s="18" t="s">
        <v>18746</v>
      </c>
      <c r="G6458" s="18">
        <v>7.2</v>
      </c>
      <c r="H6458" s="19">
        <v>344000</v>
      </c>
      <c r="I6458" s="18" t="s">
        <v>10323</v>
      </c>
      <c r="J6458" s="18" t="s">
        <v>3573</v>
      </c>
      <c r="K6458" s="18" t="s">
        <v>4128</v>
      </c>
      <c r="L6458" s="18" t="s">
        <v>34</v>
      </c>
      <c r="M6458" s="20">
        <v>55000000</v>
      </c>
      <c r="N6458" s="20">
        <v>192330738</v>
      </c>
      <c r="O6458" s="21">
        <f t="shared" si="300"/>
        <v>247584181.95437264</v>
      </c>
      <c r="P6458" s="22">
        <f t="shared" si="301"/>
        <v>349.69225090909089</v>
      </c>
      <c r="Q6458" s="20">
        <f t="shared" si="302"/>
        <v>81255064.638783276</v>
      </c>
      <c r="R6458" s="18" t="s">
        <v>35</v>
      </c>
      <c r="S6458" s="18">
        <v>132</v>
      </c>
    </row>
    <row r="6459" spans="1:19" x14ac:dyDescent="0.25">
      <c r="A6459" s="18" t="s">
        <v>18747</v>
      </c>
      <c r="B6459" s="18" t="s">
        <v>2004</v>
      </c>
      <c r="C6459" s="18" t="s">
        <v>38</v>
      </c>
      <c r="D6459" s="18">
        <v>2014</v>
      </c>
      <c r="E6459" s="18">
        <f>VLOOKUP(D6459,'cpi roi'!A:C,2,FALSE)</f>
        <v>236.7</v>
      </c>
      <c r="F6459" s="18" t="s">
        <v>18748</v>
      </c>
      <c r="G6459" s="18">
        <v>6.8</v>
      </c>
      <c r="H6459" s="19">
        <v>431000</v>
      </c>
      <c r="I6459" s="18" t="s">
        <v>18749</v>
      </c>
      <c r="J6459" s="18" t="s">
        <v>18750</v>
      </c>
      <c r="K6459" s="18" t="s">
        <v>17882</v>
      </c>
      <c r="L6459" s="18" t="s">
        <v>34</v>
      </c>
      <c r="M6459" s="20">
        <v>34000000</v>
      </c>
      <c r="N6459" s="20">
        <v>348319861</v>
      </c>
      <c r="O6459" s="21">
        <f t="shared" si="300"/>
        <v>448386403.23912126</v>
      </c>
      <c r="P6459" s="22">
        <f t="shared" si="301"/>
        <v>1024.4701794117648</v>
      </c>
      <c r="Q6459" s="20">
        <f t="shared" si="302"/>
        <v>147156679.76341361</v>
      </c>
      <c r="R6459" s="18" t="s">
        <v>184</v>
      </c>
      <c r="S6459" s="18">
        <v>113</v>
      </c>
    </row>
    <row r="6460" spans="1:19" x14ac:dyDescent="0.25">
      <c r="A6460" s="18" t="s">
        <v>18751</v>
      </c>
      <c r="B6460" s="18" t="s">
        <v>20</v>
      </c>
      <c r="C6460" s="18" t="s">
        <v>38</v>
      </c>
      <c r="D6460" s="18">
        <v>2014</v>
      </c>
      <c r="E6460" s="18">
        <f>VLOOKUP(D6460,'cpi roi'!A:C,2,FALSE)</f>
        <v>236.7</v>
      </c>
      <c r="F6460" s="18" t="s">
        <v>18752</v>
      </c>
      <c r="G6460" s="18">
        <v>6.4</v>
      </c>
      <c r="H6460" s="19">
        <v>460000</v>
      </c>
      <c r="I6460" s="18" t="s">
        <v>2911</v>
      </c>
      <c r="J6460" s="18" t="s">
        <v>2911</v>
      </c>
      <c r="K6460" s="18" t="s">
        <v>9278</v>
      </c>
      <c r="L6460" s="18" t="s">
        <v>457</v>
      </c>
      <c r="M6460" s="20">
        <v>40000000</v>
      </c>
      <c r="N6460" s="20">
        <v>458863600</v>
      </c>
      <c r="O6460" s="21">
        <f t="shared" si="300"/>
        <v>590687532.4038868</v>
      </c>
      <c r="P6460" s="22">
        <f t="shared" si="301"/>
        <v>1147.1590000000001</v>
      </c>
      <c r="Q6460" s="20">
        <f t="shared" si="302"/>
        <v>193858724.1233629</v>
      </c>
      <c r="R6460" s="18" t="s">
        <v>12254</v>
      </c>
      <c r="S6460" s="18">
        <v>89</v>
      </c>
    </row>
    <row r="6461" spans="1:19" x14ac:dyDescent="0.25">
      <c r="A6461" s="18" t="s">
        <v>18753</v>
      </c>
      <c r="B6461" s="18" t="s">
        <v>20</v>
      </c>
      <c r="C6461" s="18" t="s">
        <v>29</v>
      </c>
      <c r="D6461" s="18">
        <v>2014</v>
      </c>
      <c r="E6461" s="18">
        <f>VLOOKUP(D6461,'cpi roi'!A:C,2,FALSE)</f>
        <v>236.7</v>
      </c>
      <c r="F6461" s="18" t="s">
        <v>18754</v>
      </c>
      <c r="G6461" s="18">
        <v>7.3</v>
      </c>
      <c r="H6461" s="19">
        <v>202000</v>
      </c>
      <c r="I6461" s="18" t="s">
        <v>9084</v>
      </c>
      <c r="J6461" s="18" t="s">
        <v>9084</v>
      </c>
      <c r="K6461" s="18" t="s">
        <v>9084</v>
      </c>
      <c r="L6461" s="18" t="s">
        <v>34</v>
      </c>
      <c r="M6461" s="20">
        <v>11000000</v>
      </c>
      <c r="N6461" s="20">
        <v>48428048</v>
      </c>
      <c r="O6461" s="21">
        <f t="shared" si="300"/>
        <v>62340626.217152514</v>
      </c>
      <c r="P6461" s="22">
        <f t="shared" si="301"/>
        <v>440.25498181818182</v>
      </c>
      <c r="Q6461" s="20">
        <f t="shared" si="302"/>
        <v>20459673.848753698</v>
      </c>
      <c r="R6461" s="18" t="s">
        <v>18755</v>
      </c>
      <c r="S6461" s="18">
        <v>114</v>
      </c>
    </row>
    <row r="6462" spans="1:19" x14ac:dyDescent="0.25">
      <c r="A6462" s="18" t="s">
        <v>18756</v>
      </c>
      <c r="B6462" s="18" t="s">
        <v>20</v>
      </c>
      <c r="C6462" s="18" t="s">
        <v>45</v>
      </c>
      <c r="D6462" s="18">
        <v>2014</v>
      </c>
      <c r="E6462" s="18">
        <f>VLOOKUP(D6462,'cpi roi'!A:C,2,FALSE)</f>
        <v>236.7</v>
      </c>
      <c r="F6462" s="18" t="s">
        <v>18734</v>
      </c>
      <c r="G6462" s="18">
        <v>7.7</v>
      </c>
      <c r="H6462" s="19">
        <v>164000</v>
      </c>
      <c r="I6462" s="18" t="s">
        <v>18757</v>
      </c>
      <c r="J6462" s="18" t="s">
        <v>18757</v>
      </c>
      <c r="K6462" s="18" t="s">
        <v>18757</v>
      </c>
      <c r="L6462" s="18" t="s">
        <v>1882</v>
      </c>
      <c r="M6462" s="20">
        <v>1600000</v>
      </c>
      <c r="N6462" s="20">
        <v>7253160</v>
      </c>
      <c r="O6462" s="21">
        <f t="shared" si="300"/>
        <v>9336873.0544993673</v>
      </c>
      <c r="P6462" s="22">
        <f t="shared" si="301"/>
        <v>453.32249999999999</v>
      </c>
      <c r="Q6462" s="20">
        <f t="shared" si="302"/>
        <v>3064283.9036755385</v>
      </c>
      <c r="R6462" s="18" t="s">
        <v>18758</v>
      </c>
      <c r="S6462" s="18">
        <v>86</v>
      </c>
    </row>
    <row r="6463" spans="1:19" x14ac:dyDescent="0.25">
      <c r="A6463" s="18" t="s">
        <v>18759</v>
      </c>
      <c r="B6463" s="18" t="s">
        <v>2004</v>
      </c>
      <c r="C6463" s="18" t="s">
        <v>67</v>
      </c>
      <c r="D6463" s="18">
        <v>2014</v>
      </c>
      <c r="E6463" s="18">
        <f>VLOOKUP(D6463,'cpi roi'!A:C,2,FALSE)</f>
        <v>236.7</v>
      </c>
      <c r="F6463" s="18" t="s">
        <v>18760</v>
      </c>
      <c r="G6463" s="18">
        <v>8</v>
      </c>
      <c r="H6463" s="19">
        <v>707000</v>
      </c>
      <c r="I6463" s="18" t="s">
        <v>17533</v>
      </c>
      <c r="J6463" s="18" t="s">
        <v>18761</v>
      </c>
      <c r="K6463" s="18" t="s">
        <v>18667</v>
      </c>
      <c r="L6463" s="18" t="s">
        <v>26</v>
      </c>
      <c r="M6463" s="20">
        <v>14000000</v>
      </c>
      <c r="N6463" s="20">
        <v>233555708</v>
      </c>
      <c r="O6463" s="21">
        <f t="shared" si="300"/>
        <v>300652404.84833121</v>
      </c>
      <c r="P6463" s="22">
        <f t="shared" si="301"/>
        <v>1668.2550571428571</v>
      </c>
      <c r="Q6463" s="20">
        <f t="shared" si="302"/>
        <v>98671613.012251794</v>
      </c>
      <c r="R6463" s="18" t="s">
        <v>18762</v>
      </c>
      <c r="S6463" s="18">
        <v>114</v>
      </c>
    </row>
    <row r="6464" spans="1:19" x14ac:dyDescent="0.25">
      <c r="A6464" s="18" t="s">
        <v>18763</v>
      </c>
      <c r="B6464" s="18" t="s">
        <v>20</v>
      </c>
      <c r="C6464" s="18" t="s">
        <v>38</v>
      </c>
      <c r="D6464" s="18">
        <v>2014</v>
      </c>
      <c r="E6464" s="18">
        <f>VLOOKUP(D6464,'cpi roi'!A:C,2,FALSE)</f>
        <v>236.7</v>
      </c>
      <c r="F6464" s="18" t="s">
        <v>18764</v>
      </c>
      <c r="G6464" s="18">
        <v>7.6</v>
      </c>
      <c r="H6464" s="19">
        <v>442000</v>
      </c>
      <c r="I6464" s="18" t="s">
        <v>11871</v>
      </c>
      <c r="J6464" s="18" t="s">
        <v>11871</v>
      </c>
      <c r="K6464" s="18" t="s">
        <v>6538</v>
      </c>
      <c r="L6464" s="18" t="s">
        <v>34</v>
      </c>
      <c r="M6464" s="20">
        <v>68000000</v>
      </c>
      <c r="N6464" s="20">
        <v>211822697</v>
      </c>
      <c r="O6464" s="21">
        <f t="shared" si="300"/>
        <v>272675858.79129702</v>
      </c>
      <c r="P6464" s="22">
        <f t="shared" si="301"/>
        <v>311.50396617647061</v>
      </c>
      <c r="Q6464" s="20">
        <f t="shared" si="302"/>
        <v>89489943.810730889</v>
      </c>
      <c r="R6464" s="18" t="s">
        <v>35</v>
      </c>
      <c r="S6464" s="18">
        <v>134</v>
      </c>
    </row>
    <row r="6465" spans="1:19" x14ac:dyDescent="0.25">
      <c r="A6465" s="18" t="s">
        <v>18765</v>
      </c>
      <c r="B6465" s="18" t="s">
        <v>2004</v>
      </c>
      <c r="C6465" s="18" t="s">
        <v>38</v>
      </c>
      <c r="D6465" s="18">
        <v>2014</v>
      </c>
      <c r="E6465" s="18">
        <f>VLOOKUP(D6465,'cpi roi'!A:C,2,FALSE)</f>
        <v>236.7</v>
      </c>
      <c r="F6465" s="18" t="s">
        <v>18595</v>
      </c>
      <c r="G6465" s="18">
        <v>7.9</v>
      </c>
      <c r="H6465" s="19">
        <v>673000</v>
      </c>
      <c r="I6465" s="18" t="s">
        <v>8462</v>
      </c>
      <c r="J6465" s="18" t="s">
        <v>14056</v>
      </c>
      <c r="K6465" s="18" t="s">
        <v>7998</v>
      </c>
      <c r="L6465" s="18" t="s">
        <v>34</v>
      </c>
      <c r="M6465" s="20">
        <v>200000000</v>
      </c>
      <c r="N6465" s="20">
        <v>746045700</v>
      </c>
      <c r="O6465" s="21">
        <f t="shared" si="300"/>
        <v>960372305.83016479</v>
      </c>
      <c r="P6465" s="22">
        <f t="shared" si="301"/>
        <v>373.02285000000001</v>
      </c>
      <c r="Q6465" s="20">
        <f t="shared" si="302"/>
        <v>315186185.04435992</v>
      </c>
      <c r="R6465" s="18" t="s">
        <v>184</v>
      </c>
      <c r="S6465" s="18">
        <v>132</v>
      </c>
    </row>
    <row r="6466" spans="1:19" x14ac:dyDescent="0.25">
      <c r="A6466" s="18" t="s">
        <v>18766</v>
      </c>
      <c r="B6466" s="18" t="s">
        <v>20</v>
      </c>
      <c r="C6466" s="18" t="s">
        <v>38</v>
      </c>
      <c r="D6466" s="18">
        <v>2014</v>
      </c>
      <c r="E6466" s="18">
        <f>VLOOKUP(D6466,'cpi roi'!A:C,2,FALSE)</f>
        <v>236.7</v>
      </c>
      <c r="F6466" s="18" t="s">
        <v>18767</v>
      </c>
      <c r="G6466" s="18">
        <v>7.5</v>
      </c>
      <c r="H6466" s="19">
        <v>262000</v>
      </c>
      <c r="I6466" s="18" t="s">
        <v>16301</v>
      </c>
      <c r="J6466" s="18" t="s">
        <v>16301</v>
      </c>
      <c r="K6466" s="18" t="s">
        <v>2647</v>
      </c>
      <c r="L6466" s="18" t="s">
        <v>252</v>
      </c>
      <c r="M6466" s="20">
        <v>5100000</v>
      </c>
      <c r="N6466" s="20">
        <v>4942449</v>
      </c>
      <c r="O6466" s="21">
        <f t="shared" si="300"/>
        <v>6362332.9543726239</v>
      </c>
      <c r="P6466" s="22">
        <f t="shared" si="301"/>
        <v>96.910764705882357</v>
      </c>
      <c r="Q6466" s="20">
        <f t="shared" si="302"/>
        <v>2088064.63878327</v>
      </c>
      <c r="R6466" s="18" t="s">
        <v>17229</v>
      </c>
      <c r="S6466" s="18">
        <v>97</v>
      </c>
    </row>
    <row r="6467" spans="1:19" x14ac:dyDescent="0.25">
      <c r="A6467" s="18" t="s">
        <v>18768</v>
      </c>
      <c r="B6467" s="18" t="s">
        <v>20</v>
      </c>
      <c r="C6467" s="18" t="s">
        <v>38</v>
      </c>
      <c r="D6467" s="18">
        <v>2014</v>
      </c>
      <c r="E6467" s="18">
        <f>VLOOKUP(D6467,'cpi roi'!A:C,2,FALSE)</f>
        <v>236.7</v>
      </c>
      <c r="F6467" s="18" t="s">
        <v>18769</v>
      </c>
      <c r="G6467" s="18">
        <v>6.4</v>
      </c>
      <c r="H6467" s="19">
        <v>143000</v>
      </c>
      <c r="I6467" s="18" t="s">
        <v>9129</v>
      </c>
      <c r="J6467" s="18" t="s">
        <v>9129</v>
      </c>
      <c r="K6467" s="18" t="s">
        <v>18770</v>
      </c>
      <c r="L6467" s="18" t="s">
        <v>34</v>
      </c>
      <c r="M6467" s="20">
        <v>9000000</v>
      </c>
      <c r="N6467" s="20">
        <v>111928365</v>
      </c>
      <c r="O6467" s="21">
        <f t="shared" ref="O6467:O6530" si="303">(304.7/E6467)*N6467</f>
        <v>144083535.34220532</v>
      </c>
      <c r="P6467" s="22">
        <f t="shared" ref="P6467:P6530" si="304">IFERROR(N6467/M6467, 0)*100</f>
        <v>1243.6485</v>
      </c>
      <c r="Q6467" s="20">
        <f t="shared" ref="Q6467:Q6530" si="305">N6467/(E6467/100)</f>
        <v>47287015.209125474</v>
      </c>
      <c r="R6467" s="18" t="s">
        <v>65</v>
      </c>
      <c r="S6467" s="18">
        <v>103</v>
      </c>
    </row>
    <row r="6468" spans="1:19" x14ac:dyDescent="0.25">
      <c r="A6468" s="18" t="s">
        <v>18771</v>
      </c>
      <c r="B6468" s="18" t="s">
        <v>20</v>
      </c>
      <c r="C6468" s="18" t="s">
        <v>45</v>
      </c>
      <c r="D6468" s="18">
        <v>2014</v>
      </c>
      <c r="E6468" s="18">
        <f>VLOOKUP(D6468,'cpi roi'!A:C,2,FALSE)</f>
        <v>236.7</v>
      </c>
      <c r="F6468" s="18" t="s">
        <v>18772</v>
      </c>
      <c r="G6468" s="18">
        <v>7.7</v>
      </c>
      <c r="H6468" s="19">
        <v>594000</v>
      </c>
      <c r="I6468" s="18" t="s">
        <v>11365</v>
      </c>
      <c r="J6468" s="18" t="s">
        <v>11365</v>
      </c>
      <c r="K6468" s="18" t="s">
        <v>1570</v>
      </c>
      <c r="L6468" s="18" t="s">
        <v>34</v>
      </c>
      <c r="M6468" s="20">
        <v>18000000</v>
      </c>
      <c r="N6468" s="20">
        <v>103215094</v>
      </c>
      <c r="O6468" s="21">
        <f t="shared" si="303"/>
        <v>132867085.5166878</v>
      </c>
      <c r="P6468" s="22">
        <f t="shared" si="304"/>
        <v>573.41718888888886</v>
      </c>
      <c r="Q6468" s="20">
        <f t="shared" si="305"/>
        <v>43605869.877482042</v>
      </c>
      <c r="R6468" s="18" t="s">
        <v>8628</v>
      </c>
      <c r="S6468" s="18">
        <v>119</v>
      </c>
    </row>
    <row r="6469" spans="1:19" x14ac:dyDescent="0.25">
      <c r="A6469" s="18" t="s">
        <v>18773</v>
      </c>
      <c r="B6469" s="18" t="s">
        <v>20</v>
      </c>
      <c r="C6469" s="18" t="s">
        <v>56</v>
      </c>
      <c r="D6469" s="18">
        <v>2014</v>
      </c>
      <c r="E6469" s="18">
        <f>VLOOKUP(D6469,'cpi roi'!A:C,2,FALSE)</f>
        <v>236.7</v>
      </c>
      <c r="F6469" s="18" t="s">
        <v>18774</v>
      </c>
      <c r="G6469" s="18">
        <v>6.8</v>
      </c>
      <c r="H6469" s="19">
        <v>217000</v>
      </c>
      <c r="I6469" s="18" t="s">
        <v>18775</v>
      </c>
      <c r="J6469" s="18" t="s">
        <v>18775</v>
      </c>
      <c r="K6469" s="18" t="s">
        <v>18776</v>
      </c>
      <c r="L6469" s="18" t="s">
        <v>34</v>
      </c>
      <c r="M6469" s="20">
        <v>1000000</v>
      </c>
      <c r="N6469" s="20">
        <v>21947454</v>
      </c>
      <c r="O6469" s="21">
        <f t="shared" si="303"/>
        <v>28252594.988593157</v>
      </c>
      <c r="P6469" s="22">
        <f t="shared" si="304"/>
        <v>2194.7454000000002</v>
      </c>
      <c r="Q6469" s="20">
        <f t="shared" si="305"/>
        <v>9272266.1596958172</v>
      </c>
      <c r="R6469" s="18" t="s">
        <v>18777</v>
      </c>
      <c r="S6469" s="18">
        <v>100</v>
      </c>
    </row>
    <row r="6470" spans="1:19" x14ac:dyDescent="0.25">
      <c r="A6470" s="18" t="s">
        <v>18778</v>
      </c>
      <c r="B6470" s="18" t="s">
        <v>2004</v>
      </c>
      <c r="C6470" s="18" t="s">
        <v>45</v>
      </c>
      <c r="D6470" s="18">
        <v>2014</v>
      </c>
      <c r="E6470" s="18">
        <f>VLOOKUP(D6470,'cpi roi'!A:C,2,FALSE)</f>
        <v>236.7</v>
      </c>
      <c r="F6470" s="18" t="s">
        <v>18595</v>
      </c>
      <c r="G6470" s="18">
        <v>6.5</v>
      </c>
      <c r="H6470" s="19">
        <v>124000</v>
      </c>
      <c r="I6470" s="18" t="s">
        <v>10101</v>
      </c>
      <c r="J6470" s="18" t="s">
        <v>18779</v>
      </c>
      <c r="K6470" s="18" t="s">
        <v>8517</v>
      </c>
      <c r="L6470" s="18" t="s">
        <v>34</v>
      </c>
      <c r="M6470" s="20">
        <v>40000000</v>
      </c>
      <c r="N6470" s="20">
        <v>127994610</v>
      </c>
      <c r="O6470" s="21">
        <f t="shared" si="303"/>
        <v>164765347.13561469</v>
      </c>
      <c r="P6470" s="22">
        <f t="shared" si="304"/>
        <v>319.98652500000003</v>
      </c>
      <c r="Q6470" s="20">
        <f t="shared" si="305"/>
        <v>54074613.434727505</v>
      </c>
      <c r="R6470" s="18" t="s">
        <v>18780</v>
      </c>
      <c r="S6470" s="18">
        <v>117</v>
      </c>
    </row>
    <row r="6471" spans="1:19" x14ac:dyDescent="0.25">
      <c r="A6471" s="18" t="s">
        <v>1740</v>
      </c>
      <c r="B6471" s="18" t="s">
        <v>2004</v>
      </c>
      <c r="C6471" s="18" t="s">
        <v>38</v>
      </c>
      <c r="D6471" s="18">
        <v>2014</v>
      </c>
      <c r="E6471" s="18">
        <f>VLOOKUP(D6471,'cpi roi'!A:C,2,FALSE)</f>
        <v>236.7</v>
      </c>
      <c r="F6471" s="18" t="s">
        <v>18752</v>
      </c>
      <c r="G6471" s="18">
        <v>6</v>
      </c>
      <c r="H6471" s="19">
        <v>149000</v>
      </c>
      <c r="I6471" s="18" t="s">
        <v>9783</v>
      </c>
      <c r="J6471" s="18" t="s">
        <v>18781</v>
      </c>
      <c r="K6471" s="18" t="s">
        <v>12472</v>
      </c>
      <c r="L6471" s="18" t="s">
        <v>34</v>
      </c>
      <c r="M6471" s="20">
        <v>100000000</v>
      </c>
      <c r="N6471" s="20">
        <v>244819862</v>
      </c>
      <c r="O6471" s="21">
        <f t="shared" si="303"/>
        <v>315152564.22222221</v>
      </c>
      <c r="P6471" s="22">
        <f t="shared" si="304"/>
        <v>244.819862</v>
      </c>
      <c r="Q6471" s="20">
        <f t="shared" si="305"/>
        <v>103430444.44444445</v>
      </c>
      <c r="R6471" s="18" t="s">
        <v>48</v>
      </c>
      <c r="S6471" s="18">
        <v>98</v>
      </c>
    </row>
    <row r="6472" spans="1:19" x14ac:dyDescent="0.25">
      <c r="A6472" s="18" t="s">
        <v>18782</v>
      </c>
      <c r="B6472" s="18" t="s">
        <v>20</v>
      </c>
      <c r="C6472" s="18" t="s">
        <v>108</v>
      </c>
      <c r="D6472" s="18">
        <v>2014</v>
      </c>
      <c r="E6472" s="18">
        <f>VLOOKUP(D6472,'cpi roi'!A:C,2,FALSE)</f>
        <v>236.7</v>
      </c>
      <c r="F6472" s="18" t="s">
        <v>18783</v>
      </c>
      <c r="G6472" s="18">
        <v>7.4</v>
      </c>
      <c r="H6472" s="19">
        <v>183000</v>
      </c>
      <c r="I6472" s="18" t="s">
        <v>10568</v>
      </c>
      <c r="J6472" s="18" t="s">
        <v>15595</v>
      </c>
      <c r="K6472" s="18" t="s">
        <v>4915</v>
      </c>
      <c r="L6472" s="18" t="s">
        <v>34</v>
      </c>
      <c r="M6472" s="20">
        <v>50000000</v>
      </c>
      <c r="N6472" s="20">
        <v>84419388</v>
      </c>
      <c r="O6472" s="21">
        <f t="shared" si="303"/>
        <v>108671683.66539924</v>
      </c>
      <c r="P6472" s="22">
        <f t="shared" si="304"/>
        <v>168.838776</v>
      </c>
      <c r="Q6472" s="20">
        <f t="shared" si="305"/>
        <v>35665140.684410647</v>
      </c>
      <c r="R6472" s="18" t="s">
        <v>27</v>
      </c>
      <c r="S6472" s="18">
        <v>141</v>
      </c>
    </row>
    <row r="6473" spans="1:19" x14ac:dyDescent="0.25">
      <c r="A6473" s="18" t="s">
        <v>1020</v>
      </c>
      <c r="B6473" s="18" t="s">
        <v>37</v>
      </c>
      <c r="C6473" s="18" t="s">
        <v>45</v>
      </c>
      <c r="D6473" s="18">
        <v>2014</v>
      </c>
      <c r="E6473" s="18">
        <f>VLOOKUP(D6473,'cpi roi'!A:C,2,FALSE)</f>
        <v>236.7</v>
      </c>
      <c r="F6473" s="18" t="s">
        <v>18784</v>
      </c>
      <c r="G6473" s="18">
        <v>5.3</v>
      </c>
      <c r="H6473" s="19">
        <v>35000</v>
      </c>
      <c r="I6473" s="18" t="s">
        <v>16170</v>
      </c>
      <c r="J6473" s="18" t="s">
        <v>16170</v>
      </c>
      <c r="K6473" s="18" t="s">
        <v>18018</v>
      </c>
      <c r="L6473" s="18" t="s">
        <v>34</v>
      </c>
      <c r="M6473" s="20">
        <v>65000000</v>
      </c>
      <c r="N6473" s="20">
        <v>136853506</v>
      </c>
      <c r="O6473" s="21">
        <f t="shared" si="303"/>
        <v>176169257.61808196</v>
      </c>
      <c r="P6473" s="22">
        <f t="shared" si="304"/>
        <v>210.54385538461537</v>
      </c>
      <c r="Q6473" s="20">
        <f t="shared" si="305"/>
        <v>57817281.791297004</v>
      </c>
      <c r="R6473" s="18" t="s">
        <v>18785</v>
      </c>
      <c r="S6473" s="18">
        <v>118</v>
      </c>
    </row>
    <row r="6474" spans="1:19" x14ac:dyDescent="0.25">
      <c r="A6474" s="18" t="s">
        <v>10157</v>
      </c>
      <c r="B6474" s="18" t="s">
        <v>2004</v>
      </c>
      <c r="C6474" s="18" t="s">
        <v>38</v>
      </c>
      <c r="D6474" s="18">
        <v>2014</v>
      </c>
      <c r="E6474" s="18">
        <f>VLOOKUP(D6474,'cpi roi'!A:C,2,FALSE)</f>
        <v>236.7</v>
      </c>
      <c r="F6474" s="18" t="s">
        <v>18786</v>
      </c>
      <c r="G6474" s="18">
        <v>6.4</v>
      </c>
      <c r="H6474" s="19">
        <v>394000</v>
      </c>
      <c r="I6474" s="18" t="s">
        <v>16617</v>
      </c>
      <c r="J6474" s="18" t="s">
        <v>7823</v>
      </c>
      <c r="K6474" s="18" t="s">
        <v>16383</v>
      </c>
      <c r="L6474" s="18" t="s">
        <v>34</v>
      </c>
      <c r="M6474" s="20">
        <v>160000000</v>
      </c>
      <c r="N6474" s="20">
        <v>524976069</v>
      </c>
      <c r="O6474" s="21">
        <f t="shared" si="303"/>
        <v>675793021.64892268</v>
      </c>
      <c r="P6474" s="22">
        <f t="shared" si="304"/>
        <v>328.110043125</v>
      </c>
      <c r="Q6474" s="20">
        <f t="shared" si="305"/>
        <v>221789636.24841571</v>
      </c>
      <c r="R6474" s="18" t="s">
        <v>27</v>
      </c>
      <c r="S6474" s="18">
        <v>123</v>
      </c>
    </row>
    <row r="6475" spans="1:19" x14ac:dyDescent="0.25">
      <c r="A6475" s="18" t="s">
        <v>18787</v>
      </c>
      <c r="B6475" s="18" t="s">
        <v>2004</v>
      </c>
      <c r="C6475" s="18" t="s">
        <v>21</v>
      </c>
      <c r="D6475" s="18">
        <v>2014</v>
      </c>
      <c r="E6475" s="18">
        <f>VLOOKUP(D6475,'cpi roi'!A:C,2,FALSE)</f>
        <v>236.7</v>
      </c>
      <c r="F6475" s="18" t="s">
        <v>18412</v>
      </c>
      <c r="G6475" s="18">
        <v>6.5</v>
      </c>
      <c r="H6475" s="19">
        <v>114000</v>
      </c>
      <c r="I6475" s="18" t="s">
        <v>5213</v>
      </c>
      <c r="J6475" s="18" t="s">
        <v>18788</v>
      </c>
      <c r="K6475" s="18" t="s">
        <v>18789</v>
      </c>
      <c r="L6475" s="18" t="s">
        <v>34</v>
      </c>
      <c r="M6475" s="20">
        <v>25000000</v>
      </c>
      <c r="N6475" s="20">
        <v>66980456</v>
      </c>
      <c r="O6475" s="21">
        <f t="shared" si="303"/>
        <v>86222834.572032109</v>
      </c>
      <c r="P6475" s="22">
        <f t="shared" si="304"/>
        <v>267.92182400000002</v>
      </c>
      <c r="Q6475" s="20">
        <f t="shared" si="305"/>
        <v>28297615.547106043</v>
      </c>
      <c r="R6475" s="18" t="s">
        <v>18790</v>
      </c>
      <c r="S6475" s="18">
        <v>97</v>
      </c>
    </row>
    <row r="6476" spans="1:19" x14ac:dyDescent="0.25">
      <c r="A6476" s="18" t="s">
        <v>18791</v>
      </c>
      <c r="B6476" s="18" t="s">
        <v>20</v>
      </c>
      <c r="C6476" s="18" t="s">
        <v>38</v>
      </c>
      <c r="D6476" s="18">
        <v>2014</v>
      </c>
      <c r="E6476" s="18">
        <f>VLOOKUP(D6476,'cpi roi'!A:C,2,FALSE)</f>
        <v>236.7</v>
      </c>
      <c r="F6476" s="18" t="s">
        <v>18792</v>
      </c>
      <c r="G6476" s="18">
        <v>6.2</v>
      </c>
      <c r="H6476" s="19">
        <v>286000</v>
      </c>
      <c r="I6476" s="18" t="s">
        <v>18793</v>
      </c>
      <c r="J6476" s="18" t="s">
        <v>13555</v>
      </c>
      <c r="K6476" s="18" t="s">
        <v>18794</v>
      </c>
      <c r="L6476" s="18" t="s">
        <v>34</v>
      </c>
      <c r="M6476" s="20">
        <v>110000000</v>
      </c>
      <c r="N6476" s="20">
        <v>337580051</v>
      </c>
      <c r="O6476" s="21">
        <f t="shared" si="303"/>
        <v>434561223.23489648</v>
      </c>
      <c r="P6476" s="22">
        <f t="shared" si="304"/>
        <v>306.89095545454546</v>
      </c>
      <c r="Q6476" s="20">
        <f t="shared" si="305"/>
        <v>142619370.93367133</v>
      </c>
      <c r="R6476" s="18" t="s">
        <v>27</v>
      </c>
      <c r="S6476" s="18">
        <v>102</v>
      </c>
    </row>
    <row r="6477" spans="1:19" x14ac:dyDescent="0.25">
      <c r="A6477" s="18" t="s">
        <v>18795</v>
      </c>
      <c r="B6477" s="18" t="s">
        <v>20</v>
      </c>
      <c r="C6477" s="18" t="s">
        <v>38</v>
      </c>
      <c r="D6477" s="18">
        <v>2014</v>
      </c>
      <c r="E6477" s="18">
        <f>VLOOKUP(D6477,'cpi roi'!A:C,2,FALSE)</f>
        <v>236.7</v>
      </c>
      <c r="F6477" s="18" t="s">
        <v>18796</v>
      </c>
      <c r="G6477" s="18">
        <v>7.3</v>
      </c>
      <c r="H6477" s="19">
        <v>451000</v>
      </c>
      <c r="I6477" s="18" t="s">
        <v>89</v>
      </c>
      <c r="J6477" s="18" t="s">
        <v>16279</v>
      </c>
      <c r="K6477" s="18" t="s">
        <v>17194</v>
      </c>
      <c r="L6477" s="18" t="s">
        <v>34</v>
      </c>
      <c r="M6477" s="20">
        <v>58800000</v>
      </c>
      <c r="N6477" s="20">
        <v>547426372</v>
      </c>
      <c r="O6477" s="21">
        <f t="shared" si="303"/>
        <v>704692925.84875369</v>
      </c>
      <c r="P6477" s="22">
        <f t="shared" si="304"/>
        <v>930.99723129251709</v>
      </c>
      <c r="Q6477" s="20">
        <f t="shared" si="305"/>
        <v>231274343.89522603</v>
      </c>
      <c r="R6477" s="18" t="s">
        <v>27</v>
      </c>
      <c r="S6477" s="18">
        <v>133</v>
      </c>
    </row>
    <row r="6478" spans="1:19" x14ac:dyDescent="0.25">
      <c r="A6478" s="18" t="s">
        <v>18797</v>
      </c>
      <c r="B6478" s="18" t="s">
        <v>20</v>
      </c>
      <c r="C6478" s="18" t="s">
        <v>45</v>
      </c>
      <c r="D6478" s="18">
        <v>2014</v>
      </c>
      <c r="E6478" s="18">
        <f>VLOOKUP(D6478,'cpi roi'!A:C,2,FALSE)</f>
        <v>236.7</v>
      </c>
      <c r="F6478" s="18" t="s">
        <v>18798</v>
      </c>
      <c r="G6478" s="18">
        <v>7.2</v>
      </c>
      <c r="H6478" s="19">
        <v>127000</v>
      </c>
      <c r="I6478" s="18" t="s">
        <v>18799</v>
      </c>
      <c r="J6478" s="18" t="s">
        <v>13203</v>
      </c>
      <c r="K6478" s="18" t="s">
        <v>17896</v>
      </c>
      <c r="L6478" s="18" t="s">
        <v>5820</v>
      </c>
      <c r="M6478" s="20">
        <v>0</v>
      </c>
      <c r="N6478" s="20">
        <v>25574387</v>
      </c>
      <c r="O6478" s="21">
        <f t="shared" si="303"/>
        <v>32921485.926911704</v>
      </c>
      <c r="P6478" s="22">
        <f t="shared" si="304"/>
        <v>0</v>
      </c>
      <c r="Q6478" s="20">
        <f t="shared" si="305"/>
        <v>10804557.245458387</v>
      </c>
      <c r="R6478" s="18" t="s">
        <v>18800</v>
      </c>
      <c r="S6478" s="18">
        <v>102</v>
      </c>
    </row>
    <row r="6479" spans="1:19" x14ac:dyDescent="0.25">
      <c r="A6479" s="18" t="s">
        <v>18801</v>
      </c>
      <c r="B6479" s="18" t="s">
        <v>37</v>
      </c>
      <c r="C6479" s="18" t="s">
        <v>394</v>
      </c>
      <c r="D6479" s="18">
        <v>2014</v>
      </c>
      <c r="E6479" s="18">
        <f>VLOOKUP(D6479,'cpi roi'!A:C,2,FALSE)</f>
        <v>236.7</v>
      </c>
      <c r="F6479" s="18" t="s">
        <v>18716</v>
      </c>
      <c r="G6479" s="18">
        <v>7.8</v>
      </c>
      <c r="H6479" s="19">
        <v>423000</v>
      </c>
      <c r="I6479" s="18" t="s">
        <v>18802</v>
      </c>
      <c r="J6479" s="18" t="s">
        <v>18803</v>
      </c>
      <c r="K6479" s="18" t="s">
        <v>18804</v>
      </c>
      <c r="L6479" s="18" t="s">
        <v>34</v>
      </c>
      <c r="M6479" s="20">
        <v>165000000</v>
      </c>
      <c r="N6479" s="20">
        <v>657869686</v>
      </c>
      <c r="O6479" s="21">
        <f t="shared" si="303"/>
        <v>846864779.56991971</v>
      </c>
      <c r="P6479" s="22">
        <f t="shared" si="304"/>
        <v>398.70890060606058</v>
      </c>
      <c r="Q6479" s="20">
        <f t="shared" si="305"/>
        <v>277933961.13223487</v>
      </c>
      <c r="R6479" s="18" t="s">
        <v>15574</v>
      </c>
      <c r="S6479" s="18">
        <v>102</v>
      </c>
    </row>
    <row r="6480" spans="1:19" x14ac:dyDescent="0.25">
      <c r="A6480" s="18" t="s">
        <v>18805</v>
      </c>
      <c r="B6480" s="18" t="s">
        <v>2004</v>
      </c>
      <c r="C6480" s="18" t="s">
        <v>38</v>
      </c>
      <c r="D6480" s="18">
        <v>2014</v>
      </c>
      <c r="E6480" s="18">
        <f>VLOOKUP(D6480,'cpi roi'!A:C,2,FALSE)</f>
        <v>236.7</v>
      </c>
      <c r="F6480" s="18" t="s">
        <v>18806</v>
      </c>
      <c r="G6480" s="18">
        <v>6.6</v>
      </c>
      <c r="H6480" s="19">
        <v>427000</v>
      </c>
      <c r="I6480" s="18" t="s">
        <v>16095</v>
      </c>
      <c r="J6480" s="18" t="s">
        <v>14558</v>
      </c>
      <c r="K6480" s="18" t="s">
        <v>17682</v>
      </c>
      <c r="L6480" s="18" t="s">
        <v>34</v>
      </c>
      <c r="M6480" s="20">
        <v>200000000</v>
      </c>
      <c r="N6480" s="20">
        <v>708982323</v>
      </c>
      <c r="O6480" s="21">
        <f t="shared" si="303"/>
        <v>912661232.86058307</v>
      </c>
      <c r="P6480" s="22">
        <f t="shared" si="304"/>
        <v>354.49116150000003</v>
      </c>
      <c r="Q6480" s="20">
        <f t="shared" si="305"/>
        <v>299527808.61850446</v>
      </c>
      <c r="R6480" s="18" t="s">
        <v>12974</v>
      </c>
      <c r="S6480" s="18">
        <v>142</v>
      </c>
    </row>
    <row r="6481" spans="1:19" x14ac:dyDescent="0.25">
      <c r="A6481" s="18" t="s">
        <v>18807</v>
      </c>
      <c r="B6481" s="18" t="s">
        <v>37</v>
      </c>
      <c r="C6481" s="18" t="s">
        <v>38</v>
      </c>
      <c r="D6481" s="18">
        <v>2014</v>
      </c>
      <c r="E6481" s="18">
        <f>VLOOKUP(D6481,'cpi roi'!A:C,2,FALSE)</f>
        <v>236.7</v>
      </c>
      <c r="F6481" s="18" t="s">
        <v>18754</v>
      </c>
      <c r="G6481" s="18">
        <v>7</v>
      </c>
      <c r="H6481" s="19">
        <v>353000</v>
      </c>
      <c r="I6481" s="18" t="s">
        <v>18808</v>
      </c>
      <c r="J6481" s="18" t="s">
        <v>6250</v>
      </c>
      <c r="K6481" s="18" t="s">
        <v>11976</v>
      </c>
      <c r="L6481" s="18" t="s">
        <v>34</v>
      </c>
      <c r="M6481" s="20">
        <v>180000000</v>
      </c>
      <c r="N6481" s="20">
        <v>758411779</v>
      </c>
      <c r="O6481" s="21">
        <f t="shared" si="303"/>
        <v>976290955.05407691</v>
      </c>
      <c r="P6481" s="22">
        <f t="shared" si="304"/>
        <v>421.33987722222219</v>
      </c>
      <c r="Q6481" s="20">
        <f t="shared" si="305"/>
        <v>320410553.02070129</v>
      </c>
      <c r="R6481" s="18" t="s">
        <v>18809</v>
      </c>
      <c r="S6481" s="18">
        <v>97</v>
      </c>
    </row>
    <row r="6482" spans="1:19" x14ac:dyDescent="0.25">
      <c r="A6482" s="18" t="s">
        <v>18810</v>
      </c>
      <c r="B6482" s="18" t="s">
        <v>37</v>
      </c>
      <c r="C6482" s="18" t="s">
        <v>29</v>
      </c>
      <c r="D6482" s="18">
        <v>2014</v>
      </c>
      <c r="E6482" s="18">
        <f>VLOOKUP(D6482,'cpi roi'!A:C,2,FALSE)</f>
        <v>236.7</v>
      </c>
      <c r="F6482" s="18" t="s">
        <v>18760</v>
      </c>
      <c r="G6482" s="18">
        <v>5.9</v>
      </c>
      <c r="H6482" s="19">
        <v>135000</v>
      </c>
      <c r="I6482" s="18" t="s">
        <v>12453</v>
      </c>
      <c r="J6482" s="18" t="s">
        <v>6653</v>
      </c>
      <c r="K6482" s="18" t="s">
        <v>17647</v>
      </c>
      <c r="L6482" s="18" t="s">
        <v>34</v>
      </c>
      <c r="M6482" s="20">
        <v>50000000</v>
      </c>
      <c r="N6482" s="20">
        <v>212902372</v>
      </c>
      <c r="O6482" s="21">
        <f t="shared" si="303"/>
        <v>274065706.58386141</v>
      </c>
      <c r="P6482" s="22">
        <f t="shared" si="304"/>
        <v>425.80474400000003</v>
      </c>
      <c r="Q6482" s="20">
        <f t="shared" si="305"/>
        <v>89946080.270384446</v>
      </c>
      <c r="R6482" s="18" t="s">
        <v>18811</v>
      </c>
      <c r="S6482" s="18">
        <v>125</v>
      </c>
    </row>
    <row r="6483" spans="1:19" x14ac:dyDescent="0.25">
      <c r="A6483" s="18" t="s">
        <v>18812</v>
      </c>
      <c r="B6483" s="18" t="s">
        <v>2004</v>
      </c>
      <c r="C6483" s="18" t="s">
        <v>38</v>
      </c>
      <c r="D6483" s="18">
        <v>2014</v>
      </c>
      <c r="E6483" s="18">
        <f>VLOOKUP(D6483,'cpi roi'!A:C,2,FALSE)</f>
        <v>236.7</v>
      </c>
      <c r="F6483" s="18" t="s">
        <v>18760</v>
      </c>
      <c r="G6483" s="18">
        <v>7.2</v>
      </c>
      <c r="H6483" s="19">
        <v>155000</v>
      </c>
      <c r="I6483" s="18" t="s">
        <v>11976</v>
      </c>
      <c r="J6483" s="18" t="s">
        <v>2099</v>
      </c>
      <c r="K6483" s="18" t="s">
        <v>18603</v>
      </c>
      <c r="L6483" s="18" t="s">
        <v>34</v>
      </c>
      <c r="M6483" s="20">
        <v>65000000</v>
      </c>
      <c r="N6483" s="20">
        <v>161459297</v>
      </c>
      <c r="O6483" s="21">
        <f t="shared" si="303"/>
        <v>207843885.91423744</v>
      </c>
      <c r="P6483" s="22">
        <f t="shared" si="304"/>
        <v>248.39891846153844</v>
      </c>
      <c r="Q6483" s="20">
        <f t="shared" si="305"/>
        <v>68212630.756231517</v>
      </c>
      <c r="R6483" s="18" t="s">
        <v>9140</v>
      </c>
      <c r="S6483" s="18">
        <v>137</v>
      </c>
    </row>
    <row r="6484" spans="1:19" x14ac:dyDescent="0.25">
      <c r="A6484" s="18" t="s">
        <v>18813</v>
      </c>
      <c r="B6484" s="18" t="s">
        <v>37</v>
      </c>
      <c r="C6484" s="18" t="s">
        <v>394</v>
      </c>
      <c r="D6484" s="18">
        <v>2014</v>
      </c>
      <c r="E6484" s="18">
        <f>VLOOKUP(D6484,'cpi roi'!A:C,2,FALSE)</f>
        <v>236.7</v>
      </c>
      <c r="F6484" s="18" t="s">
        <v>18814</v>
      </c>
      <c r="G6484" s="18">
        <v>7.7</v>
      </c>
      <c r="H6484" s="19">
        <v>331000</v>
      </c>
      <c r="I6484" s="18" t="s">
        <v>18815</v>
      </c>
      <c r="J6484" s="18" t="s">
        <v>16236</v>
      </c>
      <c r="K6484" s="18" t="s">
        <v>18714</v>
      </c>
      <c r="L6484" s="18" t="s">
        <v>34</v>
      </c>
      <c r="M6484" s="20">
        <v>60000000</v>
      </c>
      <c r="N6484" s="20">
        <v>468060692</v>
      </c>
      <c r="O6484" s="21">
        <f t="shared" si="303"/>
        <v>602526797.01056194</v>
      </c>
      <c r="P6484" s="22">
        <f t="shared" si="304"/>
        <v>780.10115333333329</v>
      </c>
      <c r="Q6484" s="20">
        <f t="shared" si="305"/>
        <v>197744272.07435572</v>
      </c>
      <c r="R6484" s="18" t="s">
        <v>27</v>
      </c>
      <c r="S6484" s="18">
        <v>100</v>
      </c>
    </row>
    <row r="6485" spans="1:19" x14ac:dyDescent="0.25">
      <c r="A6485" s="18" t="s">
        <v>18816</v>
      </c>
      <c r="B6485" s="18" t="s">
        <v>2004</v>
      </c>
      <c r="C6485" s="18" t="s">
        <v>38</v>
      </c>
      <c r="D6485" s="18">
        <v>2014</v>
      </c>
      <c r="E6485" s="18">
        <f>VLOOKUP(D6485,'cpi roi'!A:C,2,FALSE)</f>
        <v>236.7</v>
      </c>
      <c r="F6485" s="18" t="s">
        <v>18817</v>
      </c>
      <c r="G6485" s="18">
        <v>6.6</v>
      </c>
      <c r="H6485" s="19">
        <v>424000</v>
      </c>
      <c r="I6485" s="18" t="s">
        <v>14035</v>
      </c>
      <c r="J6485" s="18" t="s">
        <v>16607</v>
      </c>
      <c r="K6485" s="18" t="s">
        <v>16760</v>
      </c>
      <c r="L6485" s="18" t="s">
        <v>34</v>
      </c>
      <c r="M6485" s="20">
        <v>125000000</v>
      </c>
      <c r="N6485" s="20">
        <v>755356711</v>
      </c>
      <c r="O6485" s="21">
        <f t="shared" si="303"/>
        <v>972358216.48373473</v>
      </c>
      <c r="P6485" s="22">
        <f t="shared" si="304"/>
        <v>604.28536880000001</v>
      </c>
      <c r="Q6485" s="20">
        <f t="shared" si="305"/>
        <v>319119861.00549221</v>
      </c>
      <c r="R6485" s="18" t="s">
        <v>14705</v>
      </c>
      <c r="S6485" s="18">
        <v>123</v>
      </c>
    </row>
    <row r="6486" spans="1:19" x14ac:dyDescent="0.25">
      <c r="A6486" s="18" t="s">
        <v>18818</v>
      </c>
      <c r="B6486" s="18" t="s">
        <v>20</v>
      </c>
      <c r="C6486" s="18" t="s">
        <v>45</v>
      </c>
      <c r="D6486" s="18">
        <v>2014</v>
      </c>
      <c r="E6486" s="18">
        <f>VLOOKUP(D6486,'cpi roi'!A:C,2,FALSE)</f>
        <v>236.7</v>
      </c>
      <c r="F6486" s="18" t="s">
        <v>18748</v>
      </c>
      <c r="G6486" s="18">
        <v>5.3</v>
      </c>
      <c r="H6486" s="19">
        <v>48000</v>
      </c>
      <c r="I6486" s="18" t="s">
        <v>7973</v>
      </c>
      <c r="J6486" s="18" t="s">
        <v>7973</v>
      </c>
      <c r="K6486" s="18" t="s">
        <v>14565</v>
      </c>
      <c r="L6486" s="18" t="s">
        <v>199</v>
      </c>
      <c r="M6486" s="20">
        <v>3000000</v>
      </c>
      <c r="N6486" s="20">
        <v>1882074</v>
      </c>
      <c r="O6486" s="21">
        <f t="shared" si="303"/>
        <v>2422762.7705956907</v>
      </c>
      <c r="P6486" s="22">
        <f t="shared" si="304"/>
        <v>62.735799999999998</v>
      </c>
      <c r="Q6486" s="20">
        <f t="shared" si="305"/>
        <v>795130.54499366286</v>
      </c>
      <c r="R6486" s="18" t="s">
        <v>18819</v>
      </c>
      <c r="S6486" s="18">
        <v>102</v>
      </c>
    </row>
    <row r="6487" spans="1:19" x14ac:dyDescent="0.25">
      <c r="A6487" s="18" t="s">
        <v>18820</v>
      </c>
      <c r="B6487" s="18" t="s">
        <v>37</v>
      </c>
      <c r="C6487" s="18" t="s">
        <v>29</v>
      </c>
      <c r="D6487" s="18">
        <v>2014</v>
      </c>
      <c r="E6487" s="18">
        <f>VLOOKUP(D6487,'cpi roi'!A:C,2,FALSE)</f>
        <v>236.7</v>
      </c>
      <c r="F6487" s="18" t="s">
        <v>18784</v>
      </c>
      <c r="G6487" s="18">
        <v>6.2</v>
      </c>
      <c r="H6487" s="19">
        <v>111000</v>
      </c>
      <c r="I6487" s="18" t="s">
        <v>12609</v>
      </c>
      <c r="J6487" s="18" t="s">
        <v>16864</v>
      </c>
      <c r="K6487" s="18" t="s">
        <v>8011</v>
      </c>
      <c r="L6487" s="18" t="s">
        <v>26</v>
      </c>
      <c r="M6487" s="20">
        <v>127000000</v>
      </c>
      <c r="N6487" s="20">
        <v>363204635</v>
      </c>
      <c r="O6487" s="21">
        <f t="shared" si="303"/>
        <v>467547326.93071401</v>
      </c>
      <c r="P6487" s="22">
        <f t="shared" si="304"/>
        <v>285.98790157480317</v>
      </c>
      <c r="Q6487" s="20">
        <f t="shared" si="305"/>
        <v>153445135.19222644</v>
      </c>
      <c r="R6487" s="18" t="s">
        <v>184</v>
      </c>
      <c r="S6487" s="18">
        <v>98</v>
      </c>
    </row>
    <row r="6488" spans="1:19" x14ac:dyDescent="0.25">
      <c r="A6488" s="18" t="s">
        <v>18821</v>
      </c>
      <c r="B6488" s="18" t="s">
        <v>2004</v>
      </c>
      <c r="C6488" s="18" t="s">
        <v>21</v>
      </c>
      <c r="D6488" s="18">
        <v>2014</v>
      </c>
      <c r="E6488" s="18">
        <f>VLOOKUP(D6488,'cpi roi'!A:C,2,FALSE)</f>
        <v>236.7</v>
      </c>
      <c r="F6488" s="18" t="s">
        <v>18722</v>
      </c>
      <c r="G6488" s="18">
        <v>7.7</v>
      </c>
      <c r="H6488" s="19">
        <v>352000</v>
      </c>
      <c r="I6488" s="18" t="s">
        <v>17917</v>
      </c>
      <c r="J6488" s="18" t="s">
        <v>16096</v>
      </c>
      <c r="K6488" s="18" t="s">
        <v>18740</v>
      </c>
      <c r="L6488" s="18" t="s">
        <v>34</v>
      </c>
      <c r="M6488" s="20">
        <v>12000000</v>
      </c>
      <c r="N6488" s="20">
        <v>307166834</v>
      </c>
      <c r="O6488" s="21">
        <f t="shared" si="303"/>
        <v>395410791.38065064</v>
      </c>
      <c r="P6488" s="22">
        <f t="shared" si="304"/>
        <v>2559.7236166666667</v>
      </c>
      <c r="Q6488" s="20">
        <f t="shared" si="305"/>
        <v>129770525.55978031</v>
      </c>
      <c r="R6488" s="18" t="s">
        <v>9112</v>
      </c>
      <c r="S6488" s="18">
        <v>126</v>
      </c>
    </row>
    <row r="6489" spans="1:19" x14ac:dyDescent="0.25">
      <c r="A6489" s="18" t="s">
        <v>18822</v>
      </c>
      <c r="B6489" s="18" t="s">
        <v>20</v>
      </c>
      <c r="C6489" s="18" t="s">
        <v>56</v>
      </c>
      <c r="D6489" s="18">
        <v>2014</v>
      </c>
      <c r="E6489" s="18">
        <f>VLOOKUP(D6489,'cpi roi'!A:C,2,FALSE)</f>
        <v>236.7</v>
      </c>
      <c r="F6489" s="18" t="s">
        <v>18823</v>
      </c>
      <c r="G6489" s="18">
        <v>6.2</v>
      </c>
      <c r="H6489" s="19">
        <v>83000</v>
      </c>
      <c r="I6489" s="18" t="s">
        <v>15865</v>
      </c>
      <c r="J6489" s="18" t="s">
        <v>15865</v>
      </c>
      <c r="K6489" s="18" t="s">
        <v>18824</v>
      </c>
      <c r="L6489" s="18" t="s">
        <v>34</v>
      </c>
      <c r="M6489" s="20">
        <v>5000000</v>
      </c>
      <c r="N6489" s="20">
        <v>41898409</v>
      </c>
      <c r="O6489" s="21">
        <f t="shared" si="303"/>
        <v>53935129.794254333</v>
      </c>
      <c r="P6489" s="22">
        <f t="shared" si="304"/>
        <v>837.96818000000007</v>
      </c>
      <c r="Q6489" s="20">
        <f t="shared" si="305"/>
        <v>17701059.991550487</v>
      </c>
      <c r="R6489" s="18" t="s">
        <v>18825</v>
      </c>
      <c r="S6489" s="18">
        <v>93</v>
      </c>
    </row>
    <row r="6490" spans="1:19" x14ac:dyDescent="0.25">
      <c r="A6490" s="18" t="s">
        <v>18826</v>
      </c>
      <c r="B6490" s="18" t="s">
        <v>20</v>
      </c>
      <c r="C6490" s="18" t="s">
        <v>56</v>
      </c>
      <c r="D6490" s="18">
        <v>2014</v>
      </c>
      <c r="E6490" s="18">
        <f>VLOOKUP(D6490,'cpi roi'!A:C,2,FALSE)</f>
        <v>236.7</v>
      </c>
      <c r="F6490" s="18" t="s">
        <v>18431</v>
      </c>
      <c r="G6490" s="18">
        <v>5.4</v>
      </c>
      <c r="H6490" s="19">
        <v>147000</v>
      </c>
      <c r="I6490" s="18" t="s">
        <v>9697</v>
      </c>
      <c r="J6490" s="18" t="s">
        <v>18827</v>
      </c>
      <c r="K6490" s="18" t="s">
        <v>18828</v>
      </c>
      <c r="L6490" s="18" t="s">
        <v>34</v>
      </c>
      <c r="M6490" s="20">
        <v>6500000</v>
      </c>
      <c r="N6490" s="20">
        <v>257579282</v>
      </c>
      <c r="O6490" s="21">
        <f t="shared" si="303"/>
        <v>331577554.817913</v>
      </c>
      <c r="P6490" s="22">
        <f t="shared" si="304"/>
        <v>3962.7581846153844</v>
      </c>
      <c r="Q6490" s="20">
        <f t="shared" si="305"/>
        <v>108820989.43810731</v>
      </c>
      <c r="R6490" s="18" t="s">
        <v>2031</v>
      </c>
      <c r="S6490" s="18">
        <v>99</v>
      </c>
    </row>
    <row r="6491" spans="1:19" x14ac:dyDescent="0.25">
      <c r="A6491" s="18" t="s">
        <v>18829</v>
      </c>
      <c r="B6491" s="18" t="s">
        <v>20</v>
      </c>
      <c r="C6491" s="18" t="s">
        <v>21</v>
      </c>
      <c r="D6491" s="18">
        <v>2014</v>
      </c>
      <c r="E6491" s="18">
        <f>VLOOKUP(D6491,'cpi roi'!A:C,2,FALSE)</f>
        <v>236.7</v>
      </c>
      <c r="F6491" s="18" t="s">
        <v>18412</v>
      </c>
      <c r="G6491" s="18">
        <v>7.9</v>
      </c>
      <c r="H6491" s="19">
        <v>341000</v>
      </c>
      <c r="I6491" s="18" t="s">
        <v>5754</v>
      </c>
      <c r="J6491" s="18" t="s">
        <v>5754</v>
      </c>
      <c r="K6491" s="18" t="s">
        <v>18830</v>
      </c>
      <c r="L6491" s="18" t="s">
        <v>34</v>
      </c>
      <c r="M6491" s="20">
        <v>4000000</v>
      </c>
      <c r="N6491" s="20">
        <v>48137666</v>
      </c>
      <c r="O6491" s="21">
        <f t="shared" si="303"/>
        <v>61966822.265314743</v>
      </c>
      <c r="P6491" s="22">
        <f t="shared" si="304"/>
        <v>1203.44165</v>
      </c>
      <c r="Q6491" s="20">
        <f t="shared" si="305"/>
        <v>20336994.507815801</v>
      </c>
      <c r="R6491" s="18" t="s">
        <v>12280</v>
      </c>
      <c r="S6491" s="18">
        <v>165</v>
      </c>
    </row>
    <row r="6492" spans="1:19" x14ac:dyDescent="0.25">
      <c r="A6492" s="18" t="s">
        <v>18831</v>
      </c>
      <c r="B6492" s="18" t="s">
        <v>2004</v>
      </c>
      <c r="C6492" s="18" t="s">
        <v>67</v>
      </c>
      <c r="D6492" s="18">
        <v>2014</v>
      </c>
      <c r="E6492" s="18">
        <f>VLOOKUP(D6492,'cpi roi'!A:C,2,FALSE)</f>
        <v>236.7</v>
      </c>
      <c r="F6492" s="18" t="s">
        <v>18832</v>
      </c>
      <c r="G6492" s="18">
        <v>7.7</v>
      </c>
      <c r="H6492" s="19">
        <v>417000</v>
      </c>
      <c r="I6492" s="18" t="s">
        <v>18833</v>
      </c>
      <c r="J6492" s="18" t="s">
        <v>18834</v>
      </c>
      <c r="K6492" s="18" t="s">
        <v>16888</v>
      </c>
      <c r="L6492" s="18" t="s">
        <v>26</v>
      </c>
      <c r="M6492" s="20">
        <v>15000000</v>
      </c>
      <c r="N6492" s="20">
        <v>123726688</v>
      </c>
      <c r="O6492" s="21">
        <f t="shared" si="303"/>
        <v>159271321.64596537</v>
      </c>
      <c r="P6492" s="22">
        <f t="shared" si="304"/>
        <v>824.8445866666666</v>
      </c>
      <c r="Q6492" s="20">
        <f t="shared" si="305"/>
        <v>52271520.067596115</v>
      </c>
      <c r="R6492" s="18" t="s">
        <v>2778</v>
      </c>
      <c r="S6492" s="18">
        <v>123</v>
      </c>
    </row>
    <row r="6493" spans="1:19" x14ac:dyDescent="0.25">
      <c r="A6493" s="18" t="s">
        <v>18835</v>
      </c>
      <c r="B6493" s="18" t="s">
        <v>2004</v>
      </c>
      <c r="C6493" s="18" t="s">
        <v>38</v>
      </c>
      <c r="D6493" s="18">
        <v>2014</v>
      </c>
      <c r="E6493" s="18">
        <f>VLOOKUP(D6493,'cpi roi'!A:C,2,FALSE)</f>
        <v>236.7</v>
      </c>
      <c r="F6493" s="18" t="s">
        <v>18412</v>
      </c>
      <c r="G6493" s="18">
        <v>6.1</v>
      </c>
      <c r="H6493" s="19">
        <v>173000</v>
      </c>
      <c r="I6493" s="18" t="s">
        <v>18836</v>
      </c>
      <c r="J6493" s="18" t="s">
        <v>766</v>
      </c>
      <c r="K6493" s="18" t="s">
        <v>766</v>
      </c>
      <c r="L6493" s="18" t="s">
        <v>457</v>
      </c>
      <c r="M6493" s="20">
        <v>80000000</v>
      </c>
      <c r="N6493" s="20">
        <v>214657577</v>
      </c>
      <c r="O6493" s="21">
        <f t="shared" si="303"/>
        <v>276325152.98648077</v>
      </c>
      <c r="P6493" s="22">
        <f t="shared" si="304"/>
        <v>268.32197124999999</v>
      </c>
      <c r="Q6493" s="20">
        <f t="shared" si="305"/>
        <v>90687611.744824678</v>
      </c>
      <c r="R6493" s="18" t="s">
        <v>14705</v>
      </c>
      <c r="S6493" s="18">
        <v>126</v>
      </c>
    </row>
    <row r="6494" spans="1:19" x14ac:dyDescent="0.25">
      <c r="A6494" s="18" t="s">
        <v>18837</v>
      </c>
      <c r="B6494" s="18" t="s">
        <v>20</v>
      </c>
      <c r="C6494" s="18" t="s">
        <v>38</v>
      </c>
      <c r="D6494" s="18">
        <v>2014</v>
      </c>
      <c r="E6494" s="18">
        <f>VLOOKUP(D6494,'cpi roi'!A:C,2,FALSE)</f>
        <v>236.7</v>
      </c>
      <c r="F6494" s="18" t="s">
        <v>18838</v>
      </c>
      <c r="G6494" s="18">
        <v>6.5</v>
      </c>
      <c r="H6494" s="19">
        <v>313000</v>
      </c>
      <c r="I6494" s="18" t="s">
        <v>18287</v>
      </c>
      <c r="J6494" s="18" t="s">
        <v>18839</v>
      </c>
      <c r="K6494" s="18" t="s">
        <v>12905</v>
      </c>
      <c r="L6494" s="18" t="s">
        <v>34</v>
      </c>
      <c r="M6494" s="20">
        <v>44000000</v>
      </c>
      <c r="N6494" s="20">
        <v>11782625</v>
      </c>
      <c r="O6494" s="21">
        <f t="shared" si="303"/>
        <v>15167578.527672159</v>
      </c>
      <c r="P6494" s="22">
        <f t="shared" si="304"/>
        <v>26.778693181818181</v>
      </c>
      <c r="Q6494" s="20">
        <f t="shared" si="305"/>
        <v>4977872.8348119985</v>
      </c>
      <c r="R6494" s="18" t="s">
        <v>35</v>
      </c>
      <c r="S6494" s="18">
        <v>112</v>
      </c>
    </row>
    <row r="6495" spans="1:19" x14ac:dyDescent="0.25">
      <c r="A6495" s="18" t="s">
        <v>18840</v>
      </c>
      <c r="B6495" s="18" t="s">
        <v>20</v>
      </c>
      <c r="C6495" s="18" t="s">
        <v>108</v>
      </c>
      <c r="D6495" s="18">
        <v>2014</v>
      </c>
      <c r="E6495" s="18">
        <f>VLOOKUP(D6495,'cpi roi'!A:C,2,FALSE)</f>
        <v>236.7</v>
      </c>
      <c r="F6495" s="18" t="s">
        <v>18841</v>
      </c>
      <c r="G6495" s="18">
        <v>7.1</v>
      </c>
      <c r="H6495" s="19">
        <v>146000</v>
      </c>
      <c r="I6495" s="18" t="s">
        <v>18842</v>
      </c>
      <c r="J6495" s="18" t="s">
        <v>18843</v>
      </c>
      <c r="K6495" s="18" t="s">
        <v>15688</v>
      </c>
      <c r="L6495" s="18" t="s">
        <v>34</v>
      </c>
      <c r="M6495" s="20">
        <v>12600000</v>
      </c>
      <c r="N6495" s="20">
        <v>18658381</v>
      </c>
      <c r="O6495" s="21">
        <f t="shared" si="303"/>
        <v>24018625.647232786</v>
      </c>
      <c r="P6495" s="22">
        <f t="shared" si="304"/>
        <v>148.08238888888889</v>
      </c>
      <c r="Q6495" s="20">
        <f t="shared" si="305"/>
        <v>7882712.7165187998</v>
      </c>
      <c r="R6495" s="18" t="s">
        <v>18844</v>
      </c>
      <c r="S6495" s="18">
        <v>106</v>
      </c>
    </row>
    <row r="6496" spans="1:19" x14ac:dyDescent="0.25">
      <c r="A6496" s="18" t="s">
        <v>18845</v>
      </c>
      <c r="B6496" s="18" t="s">
        <v>2004</v>
      </c>
      <c r="C6496" s="18" t="s">
        <v>38</v>
      </c>
      <c r="D6496" s="18">
        <v>2014</v>
      </c>
      <c r="E6496" s="18">
        <f>VLOOKUP(D6496,'cpi roi'!A:C,2,FALSE)</f>
        <v>236.7</v>
      </c>
      <c r="F6496" s="18" t="s">
        <v>18846</v>
      </c>
      <c r="G6496" s="18">
        <v>5.6</v>
      </c>
      <c r="H6496" s="19">
        <v>302000</v>
      </c>
      <c r="I6496" s="18" t="s">
        <v>8514</v>
      </c>
      <c r="J6496" s="18" t="s">
        <v>10877</v>
      </c>
      <c r="K6496" s="18" t="s">
        <v>9041</v>
      </c>
      <c r="L6496" s="18" t="s">
        <v>34</v>
      </c>
      <c r="M6496" s="20">
        <v>210000000</v>
      </c>
      <c r="N6496" s="20">
        <v>1104054072</v>
      </c>
      <c r="O6496" s="21">
        <f t="shared" si="303"/>
        <v>1421230569.2370088</v>
      </c>
      <c r="P6496" s="22">
        <f t="shared" si="304"/>
        <v>525.74003428571427</v>
      </c>
      <c r="Q6496" s="20">
        <f t="shared" si="305"/>
        <v>466436025.34854245</v>
      </c>
      <c r="R6496" s="18" t="s">
        <v>48</v>
      </c>
      <c r="S6496" s="18">
        <v>165</v>
      </c>
    </row>
    <row r="6497" spans="1:19" x14ac:dyDescent="0.25">
      <c r="A6497" s="18" t="s">
        <v>18847</v>
      </c>
      <c r="B6497" s="18" t="s">
        <v>20</v>
      </c>
      <c r="C6497" s="18" t="s">
        <v>45</v>
      </c>
      <c r="D6497" s="18">
        <v>2014</v>
      </c>
      <c r="E6497" s="18">
        <f>VLOOKUP(D6497,'cpi roi'!A:C,2,FALSE)</f>
        <v>236.7</v>
      </c>
      <c r="F6497" s="18" t="s">
        <v>18767</v>
      </c>
      <c r="G6497" s="18">
        <v>6.7</v>
      </c>
      <c r="H6497" s="19">
        <v>97000</v>
      </c>
      <c r="I6497" s="18" t="s">
        <v>9099</v>
      </c>
      <c r="J6497" s="18" t="s">
        <v>9099</v>
      </c>
      <c r="K6497" s="18" t="s">
        <v>10570</v>
      </c>
      <c r="L6497" s="18" t="s">
        <v>34</v>
      </c>
      <c r="M6497" s="20">
        <v>20000000</v>
      </c>
      <c r="N6497" s="20">
        <v>14710975</v>
      </c>
      <c r="O6497" s="21">
        <f t="shared" si="303"/>
        <v>18937195.109843686</v>
      </c>
      <c r="P6497" s="22">
        <f t="shared" si="304"/>
        <v>73.554874999999996</v>
      </c>
      <c r="Q6497" s="20">
        <f t="shared" si="305"/>
        <v>6215029.5732995356</v>
      </c>
      <c r="R6497" s="18" t="s">
        <v>10694</v>
      </c>
      <c r="S6497" s="18">
        <v>148</v>
      </c>
    </row>
    <row r="6498" spans="1:19" x14ac:dyDescent="0.25">
      <c r="A6498" s="18" t="s">
        <v>773</v>
      </c>
      <c r="B6498" s="18" t="s">
        <v>20</v>
      </c>
      <c r="C6498" s="18" t="s">
        <v>45</v>
      </c>
      <c r="D6498" s="18">
        <v>2014</v>
      </c>
      <c r="E6498" s="18">
        <f>VLOOKUP(D6498,'cpi roi'!A:C,2,FALSE)</f>
        <v>236.7</v>
      </c>
      <c r="F6498" s="18" t="s">
        <v>18579</v>
      </c>
      <c r="G6498" s="18">
        <v>6.3</v>
      </c>
      <c r="H6498" s="19">
        <v>294000</v>
      </c>
      <c r="I6498" s="18" t="s">
        <v>15576</v>
      </c>
      <c r="J6498" s="18" t="s">
        <v>18848</v>
      </c>
      <c r="K6498" s="18" t="s">
        <v>15032</v>
      </c>
      <c r="L6498" s="18" t="s">
        <v>34</v>
      </c>
      <c r="M6498" s="20">
        <v>18000000</v>
      </c>
      <c r="N6498" s="20">
        <v>270665134</v>
      </c>
      <c r="O6498" s="21">
        <f t="shared" si="303"/>
        <v>348422755.93493873</v>
      </c>
      <c r="P6498" s="22">
        <f t="shared" si="304"/>
        <v>1503.6951888888889</v>
      </c>
      <c r="Q6498" s="20">
        <f t="shared" si="305"/>
        <v>114349444.02196874</v>
      </c>
      <c r="R6498" s="18" t="s">
        <v>18313</v>
      </c>
      <c r="S6498" s="18">
        <v>97</v>
      </c>
    </row>
    <row r="6499" spans="1:19" x14ac:dyDescent="0.25">
      <c r="A6499" s="18" t="s">
        <v>18849</v>
      </c>
      <c r="B6499" s="18" t="s">
        <v>452</v>
      </c>
      <c r="C6499" s="18" t="s">
        <v>21</v>
      </c>
      <c r="D6499" s="18">
        <v>2014</v>
      </c>
      <c r="E6499" s="18">
        <f>VLOOKUP(D6499,'cpi roi'!A:C,2,FALSE)</f>
        <v>236.7</v>
      </c>
      <c r="F6499" s="18" t="s">
        <v>18850</v>
      </c>
      <c r="G6499" s="18">
        <v>6.8</v>
      </c>
      <c r="H6499" s="19">
        <v>203000</v>
      </c>
      <c r="I6499" s="18" t="s">
        <v>18851</v>
      </c>
      <c r="J6499" s="18" t="s">
        <v>18851</v>
      </c>
      <c r="K6499" s="18" t="s">
        <v>18852</v>
      </c>
      <c r="L6499" s="18" t="s">
        <v>252</v>
      </c>
      <c r="M6499" s="20">
        <v>2000000</v>
      </c>
      <c r="N6499" s="20">
        <v>10312540</v>
      </c>
      <c r="O6499" s="21">
        <f t="shared" si="303"/>
        <v>13275162.391212506</v>
      </c>
      <c r="P6499" s="22">
        <f t="shared" si="304"/>
        <v>515.62700000000007</v>
      </c>
      <c r="Q6499" s="20">
        <f t="shared" si="305"/>
        <v>4356797.634136037</v>
      </c>
      <c r="R6499" s="18" t="s">
        <v>17229</v>
      </c>
      <c r="S6499" s="18">
        <v>94</v>
      </c>
    </row>
    <row r="6500" spans="1:19" x14ac:dyDescent="0.25">
      <c r="A6500" s="18" t="s">
        <v>18853</v>
      </c>
      <c r="B6500" s="18" t="s">
        <v>20</v>
      </c>
      <c r="C6500" s="18" t="s">
        <v>45</v>
      </c>
      <c r="D6500" s="18">
        <v>2014</v>
      </c>
      <c r="E6500" s="18">
        <f>VLOOKUP(D6500,'cpi roi'!A:C,2,FALSE)</f>
        <v>236.7</v>
      </c>
      <c r="F6500" s="18" t="s">
        <v>18769</v>
      </c>
      <c r="G6500" s="18">
        <v>5.0999999999999996</v>
      </c>
      <c r="H6500" s="19">
        <v>109000</v>
      </c>
      <c r="I6500" s="18" t="s">
        <v>10624</v>
      </c>
      <c r="J6500" s="18" t="s">
        <v>17018</v>
      </c>
      <c r="K6500" s="18" t="s">
        <v>15577</v>
      </c>
      <c r="L6500" s="18" t="s">
        <v>34</v>
      </c>
      <c r="M6500" s="20">
        <v>40000000</v>
      </c>
      <c r="N6500" s="20">
        <v>126069509</v>
      </c>
      <c r="O6500" s="21">
        <f t="shared" si="303"/>
        <v>162287196.41867343</v>
      </c>
      <c r="P6500" s="22">
        <f t="shared" si="304"/>
        <v>315.17377249999998</v>
      </c>
      <c r="Q6500" s="20">
        <f t="shared" si="305"/>
        <v>53261305.027460918</v>
      </c>
      <c r="R6500" s="18" t="s">
        <v>35</v>
      </c>
      <c r="S6500" s="18">
        <v>94</v>
      </c>
    </row>
    <row r="6501" spans="1:19" x14ac:dyDescent="0.25">
      <c r="A6501" s="18" t="s">
        <v>18854</v>
      </c>
      <c r="B6501" s="18" t="s">
        <v>2004</v>
      </c>
      <c r="C6501" s="18" t="s">
        <v>45</v>
      </c>
      <c r="D6501" s="18">
        <v>2014</v>
      </c>
      <c r="E6501" s="18">
        <f>VLOOKUP(D6501,'cpi roi'!A:C,2,FALSE)</f>
        <v>236.7</v>
      </c>
      <c r="F6501" s="18" t="s">
        <v>18376</v>
      </c>
      <c r="G6501" s="18">
        <v>6</v>
      </c>
      <c r="H6501" s="19">
        <v>133000</v>
      </c>
      <c r="I6501" s="18" t="s">
        <v>9977</v>
      </c>
      <c r="J6501" s="18" t="s">
        <v>18855</v>
      </c>
      <c r="K6501" s="18" t="s">
        <v>8853</v>
      </c>
      <c r="L6501" s="18" t="s">
        <v>34</v>
      </c>
      <c r="M6501" s="20">
        <v>40000000</v>
      </c>
      <c r="N6501" s="20">
        <v>196710396</v>
      </c>
      <c r="O6501" s="21">
        <f t="shared" si="303"/>
        <v>253222043.35107732</v>
      </c>
      <c r="P6501" s="22">
        <f t="shared" si="304"/>
        <v>491.77598999999998</v>
      </c>
      <c r="Q6501" s="20">
        <f t="shared" si="305"/>
        <v>83105363.751584291</v>
      </c>
      <c r="R6501" s="18" t="s">
        <v>184</v>
      </c>
      <c r="S6501" s="18">
        <v>109</v>
      </c>
    </row>
    <row r="6502" spans="1:19" x14ac:dyDescent="0.25">
      <c r="A6502" s="18" t="s">
        <v>18856</v>
      </c>
      <c r="B6502" s="18" t="s">
        <v>20</v>
      </c>
      <c r="C6502" s="18" t="s">
        <v>45</v>
      </c>
      <c r="D6502" s="18">
        <v>2014</v>
      </c>
      <c r="E6502" s="18">
        <f>VLOOKUP(D6502,'cpi roi'!A:C,2,FALSE)</f>
        <v>236.7</v>
      </c>
      <c r="F6502" s="18" t="s">
        <v>18857</v>
      </c>
      <c r="G6502" s="18">
        <v>8.1</v>
      </c>
      <c r="H6502" s="19">
        <v>184000</v>
      </c>
      <c r="I6502" s="18" t="s">
        <v>18858</v>
      </c>
      <c r="J6502" s="18" t="s">
        <v>18859</v>
      </c>
      <c r="K6502" s="18" t="s">
        <v>18860</v>
      </c>
      <c r="L6502" s="18" t="s">
        <v>2991</v>
      </c>
      <c r="M6502" s="20">
        <v>3300000</v>
      </c>
      <c r="N6502" s="20">
        <v>30642704</v>
      </c>
      <c r="O6502" s="21">
        <f t="shared" si="303"/>
        <v>39445846.678495988</v>
      </c>
      <c r="P6502" s="22">
        <f t="shared" si="304"/>
        <v>928.56678787878786</v>
      </c>
      <c r="Q6502" s="20">
        <f t="shared" si="305"/>
        <v>12945798.056611745</v>
      </c>
      <c r="R6502" s="18" t="s">
        <v>18861</v>
      </c>
      <c r="S6502" s="18">
        <v>122</v>
      </c>
    </row>
    <row r="6503" spans="1:19" x14ac:dyDescent="0.25">
      <c r="A6503" s="18" t="s">
        <v>18862</v>
      </c>
      <c r="B6503" s="18" t="s">
        <v>20</v>
      </c>
      <c r="C6503" s="18" t="s">
        <v>29</v>
      </c>
      <c r="D6503" s="18">
        <v>2014</v>
      </c>
      <c r="E6503" s="18">
        <f>VLOOKUP(D6503,'cpi roi'!A:C,2,FALSE)</f>
        <v>236.7</v>
      </c>
      <c r="F6503" s="18" t="s">
        <v>18784</v>
      </c>
      <c r="G6503" s="18">
        <v>7.1</v>
      </c>
      <c r="H6503" s="19">
        <v>123000</v>
      </c>
      <c r="I6503" s="18" t="s">
        <v>16328</v>
      </c>
      <c r="J6503" s="18" t="s">
        <v>9852</v>
      </c>
      <c r="K6503" s="18" t="s">
        <v>7783</v>
      </c>
      <c r="L6503" s="18" t="s">
        <v>34</v>
      </c>
      <c r="M6503" s="20">
        <v>15000000</v>
      </c>
      <c r="N6503" s="20">
        <v>52501541</v>
      </c>
      <c r="O6503" s="21">
        <f t="shared" si="303"/>
        <v>67584366.466835663</v>
      </c>
      <c r="P6503" s="22">
        <f t="shared" si="304"/>
        <v>350.01027333333332</v>
      </c>
      <c r="Q6503" s="20">
        <f t="shared" si="305"/>
        <v>22180625.686523024</v>
      </c>
      <c r="R6503" s="18" t="s">
        <v>18863</v>
      </c>
      <c r="S6503" s="18">
        <v>115</v>
      </c>
    </row>
    <row r="6504" spans="1:19" x14ac:dyDescent="0.25">
      <c r="A6504" s="18" t="s">
        <v>18864</v>
      </c>
      <c r="B6504" s="18" t="s">
        <v>20</v>
      </c>
      <c r="C6504" s="18" t="s">
        <v>67</v>
      </c>
      <c r="D6504" s="18">
        <v>2014</v>
      </c>
      <c r="E6504" s="18">
        <f>VLOOKUP(D6504,'cpi roi'!A:C,2,FALSE)</f>
        <v>236.7</v>
      </c>
      <c r="F6504" s="18" t="s">
        <v>18796</v>
      </c>
      <c r="G6504" s="18">
        <v>7</v>
      </c>
      <c r="H6504" s="19">
        <v>137000</v>
      </c>
      <c r="I6504" s="18" t="s">
        <v>14230</v>
      </c>
      <c r="J6504" s="18" t="s">
        <v>3422</v>
      </c>
      <c r="K6504" s="18" t="s">
        <v>13997</v>
      </c>
      <c r="L6504" s="18" t="s">
        <v>34</v>
      </c>
      <c r="M6504" s="20">
        <v>24000000</v>
      </c>
      <c r="N6504" s="20">
        <v>19206513</v>
      </c>
      <c r="O6504" s="21">
        <f t="shared" si="303"/>
        <v>24724226.91634981</v>
      </c>
      <c r="P6504" s="22">
        <f t="shared" si="304"/>
        <v>80.027137499999995</v>
      </c>
      <c r="Q6504" s="20">
        <f t="shared" si="305"/>
        <v>8114285.1711026616</v>
      </c>
      <c r="R6504" s="18" t="s">
        <v>18234</v>
      </c>
      <c r="S6504" s="18">
        <v>134</v>
      </c>
    </row>
    <row r="6505" spans="1:19" x14ac:dyDescent="0.25">
      <c r="A6505" s="18" t="s">
        <v>18865</v>
      </c>
      <c r="B6505" s="18" t="s">
        <v>20</v>
      </c>
      <c r="C6505" s="18" t="s">
        <v>38</v>
      </c>
      <c r="D6505" s="18">
        <v>2014</v>
      </c>
      <c r="E6505" s="18">
        <f>VLOOKUP(D6505,'cpi roi'!A:C,2,FALSE)</f>
        <v>236.7</v>
      </c>
      <c r="F6505" s="18" t="s">
        <v>18866</v>
      </c>
      <c r="G6505" s="18">
        <v>6.7</v>
      </c>
      <c r="H6505" s="19">
        <v>95000</v>
      </c>
      <c r="I6505" s="18" t="s">
        <v>17311</v>
      </c>
      <c r="J6505" s="18" t="s">
        <v>17312</v>
      </c>
      <c r="K6505" s="18" t="s">
        <v>18867</v>
      </c>
      <c r="L6505" s="18" t="s">
        <v>34</v>
      </c>
      <c r="M6505" s="20">
        <v>5000000</v>
      </c>
      <c r="N6505" s="20">
        <v>2700051</v>
      </c>
      <c r="O6505" s="21">
        <f t="shared" si="303"/>
        <v>3475731.050697085</v>
      </c>
      <c r="P6505" s="22">
        <f t="shared" si="304"/>
        <v>54.001019999999997</v>
      </c>
      <c r="Q6505" s="20">
        <f t="shared" si="305"/>
        <v>1140705.9569074779</v>
      </c>
      <c r="R6505" s="18" t="s">
        <v>15314</v>
      </c>
      <c r="S6505" s="18">
        <v>100</v>
      </c>
    </row>
    <row r="6506" spans="1:19" x14ac:dyDescent="0.25">
      <c r="A6506" s="18" t="s">
        <v>5680</v>
      </c>
      <c r="B6506" s="18" t="s">
        <v>2004</v>
      </c>
      <c r="C6506" s="18" t="s">
        <v>38</v>
      </c>
      <c r="D6506" s="18">
        <v>2014</v>
      </c>
      <c r="E6506" s="18">
        <f>VLOOKUP(D6506,'cpi roi'!A:C,2,FALSE)</f>
        <v>236.7</v>
      </c>
      <c r="F6506" s="18" t="s">
        <v>18868</v>
      </c>
      <c r="G6506" s="18">
        <v>5.8</v>
      </c>
      <c r="H6506" s="19">
        <v>203000</v>
      </c>
      <c r="I6506" s="18" t="s">
        <v>13105</v>
      </c>
      <c r="J6506" s="18" t="s">
        <v>18869</v>
      </c>
      <c r="K6506" s="18" t="s">
        <v>16068</v>
      </c>
      <c r="L6506" s="18" t="s">
        <v>34</v>
      </c>
      <c r="M6506" s="20">
        <v>125000000</v>
      </c>
      <c r="N6506" s="20">
        <v>485004754</v>
      </c>
      <c r="O6506" s="21">
        <f t="shared" si="303"/>
        <v>624338608.12758768</v>
      </c>
      <c r="P6506" s="22">
        <f t="shared" si="304"/>
        <v>388.00380319999999</v>
      </c>
      <c r="Q6506" s="20">
        <f t="shared" si="305"/>
        <v>204902726.65821716</v>
      </c>
      <c r="R6506" s="18" t="s">
        <v>48</v>
      </c>
      <c r="S6506" s="18">
        <v>101</v>
      </c>
    </row>
    <row r="6507" spans="1:19" x14ac:dyDescent="0.25">
      <c r="A6507" s="18" t="s">
        <v>3867</v>
      </c>
      <c r="B6507" s="18" t="s">
        <v>2004</v>
      </c>
      <c r="C6507" s="18" t="s">
        <v>38</v>
      </c>
      <c r="D6507" s="18">
        <v>2014</v>
      </c>
      <c r="E6507" s="18">
        <f>VLOOKUP(D6507,'cpi roi'!A:C,2,FALSE)</f>
        <v>236.7</v>
      </c>
      <c r="F6507" s="18" t="s">
        <v>18870</v>
      </c>
      <c r="G6507" s="18">
        <v>6.1</v>
      </c>
      <c r="H6507" s="19">
        <v>219000</v>
      </c>
      <c r="I6507" s="18" t="s">
        <v>15336</v>
      </c>
      <c r="J6507" s="18" t="s">
        <v>18871</v>
      </c>
      <c r="K6507" s="18" t="s">
        <v>17042</v>
      </c>
      <c r="L6507" s="18" t="s">
        <v>34</v>
      </c>
      <c r="M6507" s="20">
        <v>100000000</v>
      </c>
      <c r="N6507" s="20">
        <v>242688965</v>
      </c>
      <c r="O6507" s="21">
        <f t="shared" si="303"/>
        <v>312409495.71398395</v>
      </c>
      <c r="P6507" s="22">
        <f t="shared" si="304"/>
        <v>242.68896500000002</v>
      </c>
      <c r="Q6507" s="20">
        <f t="shared" si="305"/>
        <v>102530192.22644699</v>
      </c>
      <c r="R6507" s="18" t="s">
        <v>122</v>
      </c>
      <c r="S6507" s="18">
        <v>117</v>
      </c>
    </row>
    <row r="6508" spans="1:19" x14ac:dyDescent="0.25">
      <c r="A6508" s="18" t="s">
        <v>18872</v>
      </c>
      <c r="B6508" s="18" t="s">
        <v>20</v>
      </c>
      <c r="C6508" s="18" t="s">
        <v>38</v>
      </c>
      <c r="D6508" s="18">
        <v>2014</v>
      </c>
      <c r="E6508" s="18">
        <f>VLOOKUP(D6508,'cpi roi'!A:C,2,FALSE)</f>
        <v>236.7</v>
      </c>
      <c r="F6508" s="18" t="s">
        <v>18873</v>
      </c>
      <c r="G6508" s="18">
        <v>7</v>
      </c>
      <c r="H6508" s="19">
        <v>354000</v>
      </c>
      <c r="I6508" s="18" t="s">
        <v>16236</v>
      </c>
      <c r="J6508" s="18" t="s">
        <v>12129</v>
      </c>
      <c r="K6508" s="18" t="s">
        <v>14627</v>
      </c>
      <c r="L6508" s="18" t="s">
        <v>34</v>
      </c>
      <c r="M6508" s="20">
        <v>50000000</v>
      </c>
      <c r="N6508" s="20">
        <v>331333876</v>
      </c>
      <c r="O6508" s="21">
        <f t="shared" si="303"/>
        <v>426520625.33671314</v>
      </c>
      <c r="P6508" s="22">
        <f t="shared" si="304"/>
        <v>662.66775200000006</v>
      </c>
      <c r="Q6508" s="20">
        <f t="shared" si="305"/>
        <v>139980513.73046049</v>
      </c>
      <c r="R6508" s="18" t="s">
        <v>35</v>
      </c>
      <c r="S6508" s="18">
        <v>112</v>
      </c>
    </row>
    <row r="6509" spans="1:19" x14ac:dyDescent="0.25">
      <c r="A6509" s="18" t="s">
        <v>18874</v>
      </c>
      <c r="B6509" s="18" t="s">
        <v>2004</v>
      </c>
      <c r="C6509" s="18" t="s">
        <v>38</v>
      </c>
      <c r="D6509" s="18">
        <v>2014</v>
      </c>
      <c r="E6509" s="18">
        <f>VLOOKUP(D6509,'cpi roi'!A:C,2,FALSE)</f>
        <v>236.7</v>
      </c>
      <c r="F6509" s="18" t="s">
        <v>18236</v>
      </c>
      <c r="G6509" s="18">
        <v>7.6</v>
      </c>
      <c r="H6509" s="19">
        <v>419000</v>
      </c>
      <c r="I6509" s="18" t="s">
        <v>9387</v>
      </c>
      <c r="J6509" s="18" t="s">
        <v>15923</v>
      </c>
      <c r="K6509" s="18" t="s">
        <v>3367</v>
      </c>
      <c r="L6509" s="18" t="s">
        <v>34</v>
      </c>
      <c r="M6509" s="20">
        <v>170000000</v>
      </c>
      <c r="N6509" s="20">
        <v>710644566</v>
      </c>
      <c r="O6509" s="21">
        <f t="shared" si="303"/>
        <v>914801010.81622314</v>
      </c>
      <c r="P6509" s="22">
        <f t="shared" si="304"/>
        <v>418.02621529411761</v>
      </c>
      <c r="Q6509" s="20">
        <f t="shared" si="305"/>
        <v>300230065.90621042</v>
      </c>
      <c r="R6509" s="18" t="s">
        <v>18875</v>
      </c>
      <c r="S6509" s="18">
        <v>130</v>
      </c>
    </row>
    <row r="6510" spans="1:19" x14ac:dyDescent="0.25">
      <c r="A6510" s="18" t="s">
        <v>18876</v>
      </c>
      <c r="B6510" s="18" t="s">
        <v>20</v>
      </c>
      <c r="C6510" s="18" t="s">
        <v>38</v>
      </c>
      <c r="D6510" s="18">
        <v>2014</v>
      </c>
      <c r="E6510" s="18">
        <f>VLOOKUP(D6510,'cpi roi'!A:C,2,FALSE)</f>
        <v>236.7</v>
      </c>
      <c r="F6510" s="18" t="s">
        <v>18877</v>
      </c>
      <c r="G6510" s="18">
        <v>6.5</v>
      </c>
      <c r="H6510" s="19">
        <v>155000</v>
      </c>
      <c r="I6510" s="18" t="s">
        <v>14017</v>
      </c>
      <c r="J6510" s="18" t="s">
        <v>14017</v>
      </c>
      <c r="K6510" s="18" t="s">
        <v>2791</v>
      </c>
      <c r="L6510" s="18" t="s">
        <v>34</v>
      </c>
      <c r="M6510" s="20">
        <v>65000000</v>
      </c>
      <c r="N6510" s="20">
        <v>39407616</v>
      </c>
      <c r="O6510" s="21">
        <f t="shared" si="303"/>
        <v>50728773.110266164</v>
      </c>
      <c r="P6510" s="22">
        <f t="shared" si="304"/>
        <v>60.627101538461538</v>
      </c>
      <c r="Q6510" s="20">
        <f t="shared" si="305"/>
        <v>16648760.456273764</v>
      </c>
      <c r="R6510" s="18" t="s">
        <v>18755</v>
      </c>
      <c r="S6510" s="18">
        <v>102</v>
      </c>
    </row>
    <row r="6511" spans="1:19" x14ac:dyDescent="0.25">
      <c r="A6511" s="18" t="s">
        <v>18878</v>
      </c>
      <c r="B6511" s="18" t="s">
        <v>2004</v>
      </c>
      <c r="C6511" s="18" t="s">
        <v>38</v>
      </c>
      <c r="D6511" s="18">
        <v>2014</v>
      </c>
      <c r="E6511" s="18">
        <f>VLOOKUP(D6511,'cpi roi'!A:C,2,FALSE)</f>
        <v>236.7</v>
      </c>
      <c r="F6511" s="18" t="s">
        <v>18376</v>
      </c>
      <c r="G6511" s="18">
        <v>5.7</v>
      </c>
      <c r="H6511" s="19">
        <v>41000</v>
      </c>
      <c r="I6511" s="18" t="s">
        <v>18879</v>
      </c>
      <c r="J6511" s="18" t="s">
        <v>2911</v>
      </c>
      <c r="K6511" s="18" t="s">
        <v>10549</v>
      </c>
      <c r="L6511" s="18" t="s">
        <v>457</v>
      </c>
      <c r="M6511" s="20">
        <v>28000000</v>
      </c>
      <c r="N6511" s="20">
        <v>71416730</v>
      </c>
      <c r="O6511" s="21">
        <f t="shared" si="303"/>
        <v>91933576.810308412</v>
      </c>
      <c r="P6511" s="22">
        <f t="shared" si="304"/>
        <v>255.05974999999998</v>
      </c>
      <c r="Q6511" s="20">
        <f t="shared" si="305"/>
        <v>30171833.544571187</v>
      </c>
      <c r="R6511" s="18" t="s">
        <v>15307</v>
      </c>
      <c r="S6511" s="18">
        <v>90</v>
      </c>
    </row>
    <row r="6512" spans="1:19" x14ac:dyDescent="0.25">
      <c r="A6512" s="18" t="s">
        <v>18880</v>
      </c>
      <c r="B6512" s="18" t="s">
        <v>2004</v>
      </c>
      <c r="C6512" s="18" t="s">
        <v>38</v>
      </c>
      <c r="D6512" s="18">
        <v>2014</v>
      </c>
      <c r="E6512" s="18">
        <f>VLOOKUP(D6512,'cpi roi'!A:C,2,FALSE)</f>
        <v>236.7</v>
      </c>
      <c r="F6512" s="18" t="s">
        <v>18814</v>
      </c>
      <c r="G6512" s="18">
        <v>5.5</v>
      </c>
      <c r="H6512" s="19">
        <v>53000</v>
      </c>
      <c r="I6512" s="18" t="s">
        <v>9973</v>
      </c>
      <c r="J6512" s="18" t="s">
        <v>18881</v>
      </c>
      <c r="K6512" s="18" t="s">
        <v>18882</v>
      </c>
      <c r="L6512" s="18" t="s">
        <v>34</v>
      </c>
      <c r="M6512" s="20">
        <v>30000000</v>
      </c>
      <c r="N6512" s="20">
        <v>15642346</v>
      </c>
      <c r="O6512" s="21">
        <f t="shared" si="303"/>
        <v>20136133.613012254</v>
      </c>
      <c r="P6512" s="22">
        <f t="shared" si="304"/>
        <v>52.141153333333335</v>
      </c>
      <c r="Q6512" s="20">
        <f t="shared" si="305"/>
        <v>6608511.1956062531</v>
      </c>
      <c r="R6512" s="18" t="s">
        <v>13028</v>
      </c>
      <c r="S6512" s="18">
        <v>104</v>
      </c>
    </row>
    <row r="6513" spans="1:19" x14ac:dyDescent="0.25">
      <c r="A6513" s="18" t="s">
        <v>18883</v>
      </c>
      <c r="B6513" s="18" t="s">
        <v>2004</v>
      </c>
      <c r="C6513" s="18" t="s">
        <v>45</v>
      </c>
      <c r="D6513" s="18">
        <v>2014</v>
      </c>
      <c r="E6513" s="18">
        <f>VLOOKUP(D6513,'cpi roi'!A:C,2,FALSE)</f>
        <v>236.7</v>
      </c>
      <c r="F6513" s="18" t="s">
        <v>18814</v>
      </c>
      <c r="G6513" s="18">
        <v>6.1</v>
      </c>
      <c r="H6513" s="19">
        <v>127000</v>
      </c>
      <c r="I6513" s="18" t="s">
        <v>9716</v>
      </c>
      <c r="J6513" s="18" t="s">
        <v>9716</v>
      </c>
      <c r="K6513" s="18" t="s">
        <v>9716</v>
      </c>
      <c r="L6513" s="18" t="s">
        <v>34</v>
      </c>
      <c r="M6513" s="20">
        <v>70000000</v>
      </c>
      <c r="N6513" s="20">
        <v>156706638</v>
      </c>
      <c r="O6513" s="21">
        <f t="shared" si="303"/>
        <v>201725866.49176174</v>
      </c>
      <c r="P6513" s="22">
        <f t="shared" si="304"/>
        <v>223.8666257142857</v>
      </c>
      <c r="Q6513" s="20">
        <f t="shared" si="305"/>
        <v>66204747.782002538</v>
      </c>
      <c r="R6513" s="18" t="s">
        <v>35</v>
      </c>
      <c r="S6513" s="18">
        <v>118</v>
      </c>
    </row>
    <row r="6514" spans="1:19" x14ac:dyDescent="0.25">
      <c r="A6514" s="18" t="s">
        <v>18884</v>
      </c>
      <c r="B6514" s="18" t="s">
        <v>20</v>
      </c>
      <c r="C6514" s="18" t="s">
        <v>21</v>
      </c>
      <c r="D6514" s="18">
        <v>2014</v>
      </c>
      <c r="E6514" s="18">
        <f>VLOOKUP(D6514,'cpi roi'!A:C,2,FALSE)</f>
        <v>236.7</v>
      </c>
      <c r="F6514" s="18" t="s">
        <v>18841</v>
      </c>
      <c r="G6514" s="18">
        <v>5.7</v>
      </c>
      <c r="H6514" s="19">
        <v>25000</v>
      </c>
      <c r="I6514" s="18" t="s">
        <v>18885</v>
      </c>
      <c r="J6514" s="18" t="s">
        <v>18886</v>
      </c>
      <c r="K6514" s="18" t="s">
        <v>18887</v>
      </c>
      <c r="L6514" s="18" t="s">
        <v>34</v>
      </c>
      <c r="M6514" s="20">
        <v>1000000</v>
      </c>
      <c r="N6514" s="20">
        <v>24343</v>
      </c>
      <c r="O6514" s="21">
        <f t="shared" si="303"/>
        <v>31336.341782847489</v>
      </c>
      <c r="P6514" s="22">
        <f t="shared" si="304"/>
        <v>2.4342999999999999</v>
      </c>
      <c r="Q6514" s="20">
        <f t="shared" si="305"/>
        <v>10284.326151246303</v>
      </c>
      <c r="R6514" s="18" t="s">
        <v>18888</v>
      </c>
      <c r="S6514" s="18">
        <v>87</v>
      </c>
    </row>
    <row r="6515" spans="1:19" x14ac:dyDescent="0.25">
      <c r="A6515" s="18" t="s">
        <v>18889</v>
      </c>
      <c r="B6515" s="18" t="s">
        <v>2004</v>
      </c>
      <c r="C6515" s="18" t="s">
        <v>45</v>
      </c>
      <c r="D6515" s="18">
        <v>2014</v>
      </c>
      <c r="E6515" s="18">
        <f>VLOOKUP(D6515,'cpi roi'!A:C,2,FALSE)</f>
        <v>236.7</v>
      </c>
      <c r="F6515" s="18" t="s">
        <v>18772</v>
      </c>
      <c r="G6515" s="18">
        <v>5.6</v>
      </c>
      <c r="H6515" s="19">
        <v>131000</v>
      </c>
      <c r="I6515" s="18" t="s">
        <v>9066</v>
      </c>
      <c r="J6515" s="18" t="s">
        <v>15651</v>
      </c>
      <c r="K6515" s="18" t="s">
        <v>7916</v>
      </c>
      <c r="L6515" s="18" t="s">
        <v>34</v>
      </c>
      <c r="M6515" s="20">
        <v>40000000</v>
      </c>
      <c r="N6515" s="20">
        <v>169837010</v>
      </c>
      <c r="O6515" s="21">
        <f t="shared" si="303"/>
        <v>218628377.46937051</v>
      </c>
      <c r="P6515" s="22">
        <f t="shared" si="304"/>
        <v>424.59252500000002</v>
      </c>
      <c r="Q6515" s="20">
        <f t="shared" si="305"/>
        <v>71752010.984368399</v>
      </c>
      <c r="R6515" s="18" t="s">
        <v>65</v>
      </c>
      <c r="S6515" s="18">
        <v>109</v>
      </c>
    </row>
    <row r="6516" spans="1:19" x14ac:dyDescent="0.25">
      <c r="A6516" s="18" t="s">
        <v>18890</v>
      </c>
      <c r="B6516" s="18" t="s">
        <v>2004</v>
      </c>
      <c r="C6516" s="18" t="s">
        <v>45</v>
      </c>
      <c r="D6516" s="18">
        <v>2014</v>
      </c>
      <c r="E6516" s="18">
        <f>VLOOKUP(D6516,'cpi roi'!A:C,2,FALSE)</f>
        <v>236.7</v>
      </c>
      <c r="F6516" s="18" t="s">
        <v>18891</v>
      </c>
      <c r="G6516" s="18">
        <v>6.8</v>
      </c>
      <c r="H6516" s="19">
        <v>54000</v>
      </c>
      <c r="I6516" s="18" t="s">
        <v>17118</v>
      </c>
      <c r="J6516" s="18" t="s">
        <v>3133</v>
      </c>
      <c r="K6516" s="18" t="s">
        <v>17118</v>
      </c>
      <c r="L6516" s="18" t="s">
        <v>34</v>
      </c>
      <c r="M6516" s="20">
        <v>0</v>
      </c>
      <c r="N6516" s="20">
        <v>462875</v>
      </c>
      <c r="O6516" s="21">
        <f t="shared" si="303"/>
        <v>595851.34136037179</v>
      </c>
      <c r="P6516" s="22">
        <f t="shared" si="304"/>
        <v>0</v>
      </c>
      <c r="Q6516" s="20">
        <f t="shared" si="305"/>
        <v>195553.44317701733</v>
      </c>
      <c r="R6516" s="18" t="s">
        <v>18892</v>
      </c>
      <c r="S6516" s="18">
        <v>95</v>
      </c>
    </row>
    <row r="6517" spans="1:19" x14ac:dyDescent="0.25">
      <c r="A6517" s="18" t="s">
        <v>18893</v>
      </c>
      <c r="B6517" s="18" t="s">
        <v>37</v>
      </c>
      <c r="C6517" s="18" t="s">
        <v>394</v>
      </c>
      <c r="D6517" s="18">
        <v>2014</v>
      </c>
      <c r="E6517" s="18">
        <f>VLOOKUP(D6517,'cpi roi'!A:C,2,FALSE)</f>
        <v>236.7</v>
      </c>
      <c r="F6517" s="18" t="s">
        <v>18873</v>
      </c>
      <c r="G6517" s="18">
        <v>7.8</v>
      </c>
      <c r="H6517" s="19">
        <v>313000</v>
      </c>
      <c r="I6517" s="18" t="s">
        <v>12449</v>
      </c>
      <c r="J6517" s="18" t="s">
        <v>12449</v>
      </c>
      <c r="K6517" s="18" t="s">
        <v>16599</v>
      </c>
      <c r="L6517" s="18" t="s">
        <v>34</v>
      </c>
      <c r="M6517" s="20">
        <v>145000000</v>
      </c>
      <c r="N6517" s="20">
        <v>621537519</v>
      </c>
      <c r="O6517" s="21">
        <f t="shared" si="303"/>
        <v>800094981.15462613</v>
      </c>
      <c r="P6517" s="22">
        <f t="shared" si="304"/>
        <v>428.64656482758619</v>
      </c>
      <c r="Q6517" s="20">
        <f t="shared" si="305"/>
        <v>262584503.16856781</v>
      </c>
      <c r="R6517" s="18" t="s">
        <v>10176</v>
      </c>
      <c r="S6517" s="18">
        <v>102</v>
      </c>
    </row>
    <row r="6518" spans="1:19" x14ac:dyDescent="0.25">
      <c r="A6518" s="18" t="s">
        <v>18894</v>
      </c>
      <c r="B6518" s="18" t="s">
        <v>2004</v>
      </c>
      <c r="C6518" s="18" t="s">
        <v>38</v>
      </c>
      <c r="D6518" s="18">
        <v>2014</v>
      </c>
      <c r="E6518" s="18">
        <f>VLOOKUP(D6518,'cpi roi'!A:C,2,FALSE)</f>
        <v>236.7</v>
      </c>
      <c r="F6518" s="18" t="s">
        <v>18680</v>
      </c>
      <c r="G6518" s="18">
        <v>5.7</v>
      </c>
      <c r="H6518" s="19">
        <v>246000</v>
      </c>
      <c r="I6518" s="18" t="s">
        <v>10208</v>
      </c>
      <c r="J6518" s="18" t="s">
        <v>10208</v>
      </c>
      <c r="K6518" s="18" t="s">
        <v>7005</v>
      </c>
      <c r="L6518" s="18" t="s">
        <v>34</v>
      </c>
      <c r="M6518" s="20">
        <v>125000000</v>
      </c>
      <c r="N6518" s="20">
        <v>359200044</v>
      </c>
      <c r="O6518" s="21">
        <f t="shared" si="303"/>
        <v>462392283.08745247</v>
      </c>
      <c r="P6518" s="22">
        <f t="shared" si="304"/>
        <v>287.36003519999997</v>
      </c>
      <c r="Q6518" s="20">
        <f t="shared" si="305"/>
        <v>151753292.7756654</v>
      </c>
      <c r="R6518" s="18" t="s">
        <v>48</v>
      </c>
      <c r="S6518" s="18">
        <v>138</v>
      </c>
    </row>
    <row r="6519" spans="1:19" x14ac:dyDescent="0.25">
      <c r="A6519" s="18" t="s">
        <v>18895</v>
      </c>
      <c r="B6519" s="18" t="s">
        <v>20</v>
      </c>
      <c r="C6519" s="18" t="s">
        <v>38</v>
      </c>
      <c r="D6519" s="18">
        <v>2014</v>
      </c>
      <c r="E6519" s="18">
        <f>VLOOKUP(D6519,'cpi roi'!A:C,2,FALSE)</f>
        <v>236.7</v>
      </c>
      <c r="F6519" s="18" t="s">
        <v>18748</v>
      </c>
      <c r="G6519" s="18">
        <v>6.5</v>
      </c>
      <c r="H6519" s="19">
        <v>115000</v>
      </c>
      <c r="I6519" s="18" t="s">
        <v>6411</v>
      </c>
      <c r="J6519" s="18" t="s">
        <v>3438</v>
      </c>
      <c r="K6519" s="18" t="s">
        <v>5713</v>
      </c>
      <c r="L6519" s="18" t="s">
        <v>34</v>
      </c>
      <c r="M6519" s="20">
        <v>28000000</v>
      </c>
      <c r="N6519" s="20">
        <v>58834384</v>
      </c>
      <c r="O6519" s="21">
        <f t="shared" si="303"/>
        <v>75736530.649767637</v>
      </c>
      <c r="P6519" s="22">
        <f t="shared" si="304"/>
        <v>210.12279999999998</v>
      </c>
      <c r="Q6519" s="20">
        <f t="shared" si="305"/>
        <v>24856098.014364175</v>
      </c>
      <c r="R6519" s="18" t="s">
        <v>18896</v>
      </c>
      <c r="S6519" s="18">
        <v>114</v>
      </c>
    </row>
    <row r="6520" spans="1:19" x14ac:dyDescent="0.25">
      <c r="A6520" s="18" t="s">
        <v>18897</v>
      </c>
      <c r="B6520" s="18" t="s">
        <v>2004</v>
      </c>
      <c r="C6520" s="18" t="s">
        <v>38</v>
      </c>
      <c r="D6520" s="18">
        <v>2014</v>
      </c>
      <c r="E6520" s="18">
        <f>VLOOKUP(D6520,'cpi roi'!A:C,2,FALSE)</f>
        <v>236.7</v>
      </c>
      <c r="F6520" s="18" t="s">
        <v>18445</v>
      </c>
      <c r="G6520" s="18">
        <v>6.4</v>
      </c>
      <c r="H6520" s="19">
        <v>165000</v>
      </c>
      <c r="I6520" s="18" t="s">
        <v>18898</v>
      </c>
      <c r="J6520" s="18" t="s">
        <v>18899</v>
      </c>
      <c r="K6520" s="18" t="s">
        <v>18900</v>
      </c>
      <c r="L6520" s="18" t="s">
        <v>34</v>
      </c>
      <c r="M6520" s="20">
        <v>66000000</v>
      </c>
      <c r="N6520" s="20">
        <v>203277636</v>
      </c>
      <c r="O6520" s="21">
        <f t="shared" si="303"/>
        <v>261675942.9201521</v>
      </c>
      <c r="P6520" s="22">
        <f t="shared" si="304"/>
        <v>307.99641818181817</v>
      </c>
      <c r="Q6520" s="20">
        <f t="shared" si="305"/>
        <v>85879863.117870718</v>
      </c>
      <c r="R6520" s="18" t="s">
        <v>9689</v>
      </c>
      <c r="S6520" s="18">
        <v>132</v>
      </c>
    </row>
    <row r="6521" spans="1:19" x14ac:dyDescent="0.25">
      <c r="A6521" s="18" t="s">
        <v>18901</v>
      </c>
      <c r="B6521" s="18" t="s">
        <v>341</v>
      </c>
      <c r="C6521" s="18" t="s">
        <v>394</v>
      </c>
      <c r="D6521" s="18">
        <v>2014</v>
      </c>
      <c r="E6521" s="18">
        <f>VLOOKUP(D6521,'cpi roi'!A:C,2,FALSE)</f>
        <v>236.7</v>
      </c>
      <c r="F6521" s="18" t="s">
        <v>18380</v>
      </c>
      <c r="G6521" s="18">
        <v>6.3</v>
      </c>
      <c r="H6521" s="19">
        <v>83000</v>
      </c>
      <c r="I6521" s="18" t="s">
        <v>14774</v>
      </c>
      <c r="J6521" s="18" t="s">
        <v>9349</v>
      </c>
      <c r="K6521" s="18" t="s">
        <v>16093</v>
      </c>
      <c r="L6521" s="18" t="s">
        <v>34</v>
      </c>
      <c r="M6521" s="20">
        <v>103000000</v>
      </c>
      <c r="N6521" s="20">
        <v>498781117</v>
      </c>
      <c r="O6521" s="21">
        <f t="shared" si="303"/>
        <v>642072692.6485002</v>
      </c>
      <c r="P6521" s="22">
        <f t="shared" si="304"/>
        <v>484.25351165048545</v>
      </c>
      <c r="Q6521" s="20">
        <f t="shared" si="305"/>
        <v>210722905.3654415</v>
      </c>
      <c r="R6521" s="18" t="s">
        <v>14127</v>
      </c>
      <c r="S6521" s="18">
        <v>101</v>
      </c>
    </row>
    <row r="6522" spans="1:19" x14ac:dyDescent="0.25">
      <c r="A6522" s="18" t="s">
        <v>18902</v>
      </c>
      <c r="B6522" s="18" t="s">
        <v>2004</v>
      </c>
      <c r="C6522" s="18" t="s">
        <v>38</v>
      </c>
      <c r="D6522" s="18">
        <v>2014</v>
      </c>
      <c r="E6522" s="18">
        <f>VLOOKUP(D6522,'cpi roi'!A:C,2,FALSE)</f>
        <v>236.7</v>
      </c>
      <c r="F6522" s="18" t="s">
        <v>18903</v>
      </c>
      <c r="G6522" s="18">
        <v>5.5</v>
      </c>
      <c r="H6522" s="19">
        <v>74000</v>
      </c>
      <c r="I6522" s="18" t="s">
        <v>15441</v>
      </c>
      <c r="J6522" s="18" t="s">
        <v>9434</v>
      </c>
      <c r="K6522" s="18" t="s">
        <v>15656</v>
      </c>
      <c r="L6522" s="18" t="s">
        <v>34</v>
      </c>
      <c r="M6522" s="20">
        <v>95000000</v>
      </c>
      <c r="N6522" s="20">
        <v>114178613</v>
      </c>
      <c r="O6522" s="21">
        <f t="shared" si="303"/>
        <v>146980242.42120829</v>
      </c>
      <c r="P6522" s="22">
        <f t="shared" si="304"/>
        <v>120.18801368421053</v>
      </c>
      <c r="Q6522" s="20">
        <f t="shared" si="305"/>
        <v>48237690.325306296</v>
      </c>
      <c r="R6522" s="18" t="s">
        <v>18904</v>
      </c>
      <c r="S6522" s="18">
        <v>102</v>
      </c>
    </row>
    <row r="6523" spans="1:19" x14ac:dyDescent="0.25">
      <c r="A6523" s="18" t="s">
        <v>18905</v>
      </c>
      <c r="B6523" s="18" t="s">
        <v>2004</v>
      </c>
      <c r="C6523" s="18" t="s">
        <v>38</v>
      </c>
      <c r="D6523" s="18">
        <v>2014</v>
      </c>
      <c r="E6523" s="18">
        <f>VLOOKUP(D6523,'cpi roi'!A:C,2,FALSE)</f>
        <v>236.7</v>
      </c>
      <c r="F6523" s="18" t="s">
        <v>18906</v>
      </c>
      <c r="G6523" s="18">
        <v>6</v>
      </c>
      <c r="H6523" s="19">
        <v>162000</v>
      </c>
      <c r="I6523" s="18" t="s">
        <v>995</v>
      </c>
      <c r="J6523" s="18" t="s">
        <v>14564</v>
      </c>
      <c r="K6523" s="18" t="s">
        <v>3910</v>
      </c>
      <c r="L6523" s="18" t="s">
        <v>26</v>
      </c>
      <c r="M6523" s="20">
        <v>140000000</v>
      </c>
      <c r="N6523" s="20">
        <v>268175631</v>
      </c>
      <c r="O6523" s="21">
        <f t="shared" si="303"/>
        <v>345218059.8466413</v>
      </c>
      <c r="P6523" s="22">
        <f t="shared" si="304"/>
        <v>191.55402214285715</v>
      </c>
      <c r="Q6523" s="20">
        <f t="shared" si="305"/>
        <v>113297689.48035488</v>
      </c>
      <c r="R6523" s="18" t="s">
        <v>18875</v>
      </c>
      <c r="S6523" s="18">
        <v>150</v>
      </c>
    </row>
    <row r="6524" spans="1:19" x14ac:dyDescent="0.25">
      <c r="A6524" s="18" t="s">
        <v>18907</v>
      </c>
      <c r="B6524" s="18" t="s">
        <v>20</v>
      </c>
      <c r="C6524" s="18" t="s">
        <v>45</v>
      </c>
      <c r="D6524" s="18">
        <v>2014</v>
      </c>
      <c r="E6524" s="18">
        <f>VLOOKUP(D6524,'cpi roi'!A:C,2,FALSE)</f>
        <v>236.7</v>
      </c>
      <c r="F6524" s="18" t="s">
        <v>18754</v>
      </c>
      <c r="G6524" s="18">
        <v>6.1</v>
      </c>
      <c r="H6524" s="19">
        <v>181000</v>
      </c>
      <c r="I6524" s="18" t="s">
        <v>17701</v>
      </c>
      <c r="J6524" s="18" t="s">
        <v>17701</v>
      </c>
      <c r="K6524" s="18" t="s">
        <v>17701</v>
      </c>
      <c r="L6524" s="18" t="s">
        <v>34</v>
      </c>
      <c r="M6524" s="20">
        <v>40000000</v>
      </c>
      <c r="N6524" s="20">
        <v>87189756</v>
      </c>
      <c r="O6524" s="21">
        <f t="shared" si="303"/>
        <v>112237932.62864386</v>
      </c>
      <c r="P6524" s="22">
        <f t="shared" si="304"/>
        <v>217.97439</v>
      </c>
      <c r="Q6524" s="20">
        <f t="shared" si="305"/>
        <v>36835553.865652725</v>
      </c>
      <c r="R6524" s="18" t="s">
        <v>18352</v>
      </c>
      <c r="S6524" s="18">
        <v>116</v>
      </c>
    </row>
    <row r="6525" spans="1:19" x14ac:dyDescent="0.25">
      <c r="A6525" s="18" t="s">
        <v>18908</v>
      </c>
      <c r="B6525" s="18" t="s">
        <v>20</v>
      </c>
      <c r="C6525" s="18" t="s">
        <v>38</v>
      </c>
      <c r="D6525" s="18">
        <v>2014</v>
      </c>
      <c r="E6525" s="18">
        <f>VLOOKUP(D6525,'cpi roi'!A:C,2,FALSE)</f>
        <v>236.7</v>
      </c>
      <c r="F6525" s="18" t="s">
        <v>18680</v>
      </c>
      <c r="G6525" s="18">
        <v>5.7</v>
      </c>
      <c r="H6525" s="19">
        <v>61000</v>
      </c>
      <c r="I6525" s="18" t="s">
        <v>11871</v>
      </c>
      <c r="J6525" s="18" t="s">
        <v>10420</v>
      </c>
      <c r="K6525" s="18" t="s">
        <v>1003</v>
      </c>
      <c r="L6525" s="18" t="s">
        <v>34</v>
      </c>
      <c r="M6525" s="20">
        <v>35000000</v>
      </c>
      <c r="N6525" s="20">
        <v>22126842</v>
      </c>
      <c r="O6525" s="21">
        <f t="shared" si="303"/>
        <v>28483518.197718631</v>
      </c>
      <c r="P6525" s="22">
        <f t="shared" si="304"/>
        <v>63.219548571428575</v>
      </c>
      <c r="Q6525" s="20">
        <f t="shared" si="305"/>
        <v>9348053.2319391631</v>
      </c>
      <c r="R6525" s="18" t="s">
        <v>17337</v>
      </c>
      <c r="S6525" s="18">
        <v>109</v>
      </c>
    </row>
    <row r="6526" spans="1:19" x14ac:dyDescent="0.25">
      <c r="A6526" s="18" t="s">
        <v>18909</v>
      </c>
      <c r="B6526" s="18" t="s">
        <v>37</v>
      </c>
      <c r="C6526" s="18" t="s">
        <v>394</v>
      </c>
      <c r="D6526" s="18">
        <v>2014</v>
      </c>
      <c r="E6526" s="18">
        <f>VLOOKUP(D6526,'cpi roi'!A:C,2,FALSE)</f>
        <v>236.7</v>
      </c>
      <c r="F6526" s="18" t="s">
        <v>18796</v>
      </c>
      <c r="G6526" s="18">
        <v>7.2</v>
      </c>
      <c r="H6526" s="19">
        <v>103000</v>
      </c>
      <c r="I6526" s="18" t="s">
        <v>18910</v>
      </c>
      <c r="J6526" s="18" t="s">
        <v>18910</v>
      </c>
      <c r="K6526" s="18" t="s">
        <v>18911</v>
      </c>
      <c r="L6526" s="18" t="s">
        <v>26</v>
      </c>
      <c r="M6526" s="20">
        <v>55000000</v>
      </c>
      <c r="N6526" s="20">
        <v>282377683</v>
      </c>
      <c r="O6526" s="21">
        <f t="shared" si="303"/>
        <v>363500126.78538233</v>
      </c>
      <c r="P6526" s="22">
        <f t="shared" si="304"/>
        <v>513.41396909090906</v>
      </c>
      <c r="Q6526" s="20">
        <f t="shared" si="305"/>
        <v>119297711.44909167</v>
      </c>
      <c r="R6526" s="18" t="s">
        <v>6858</v>
      </c>
      <c r="S6526" s="18">
        <v>95</v>
      </c>
    </row>
    <row r="6527" spans="1:19" x14ac:dyDescent="0.25">
      <c r="A6527" s="18" t="s">
        <v>18912</v>
      </c>
      <c r="B6527" s="18" t="s">
        <v>2004</v>
      </c>
      <c r="C6527" s="18" t="s">
        <v>38</v>
      </c>
      <c r="D6527" s="18">
        <v>2014</v>
      </c>
      <c r="E6527" s="18">
        <f>VLOOKUP(D6527,'cpi roi'!A:C,2,FALSE)</f>
        <v>236.7</v>
      </c>
      <c r="F6527" s="18" t="s">
        <v>18913</v>
      </c>
      <c r="G6527" s="18">
        <v>6.9</v>
      </c>
      <c r="H6527" s="19">
        <v>254000</v>
      </c>
      <c r="I6527" s="18" t="s">
        <v>14090</v>
      </c>
      <c r="J6527" s="18" t="s">
        <v>18914</v>
      </c>
      <c r="K6527" s="18" t="s">
        <v>5713</v>
      </c>
      <c r="L6527" s="18" t="s">
        <v>26</v>
      </c>
      <c r="M6527" s="20">
        <v>50000000</v>
      </c>
      <c r="N6527" s="20">
        <v>222809600</v>
      </c>
      <c r="O6527" s="21">
        <f t="shared" si="303"/>
        <v>286819117.5327419</v>
      </c>
      <c r="P6527" s="22">
        <f t="shared" si="304"/>
        <v>445.61919999999998</v>
      </c>
      <c r="Q6527" s="20">
        <f t="shared" si="305"/>
        <v>94131643.430502743</v>
      </c>
      <c r="R6527" s="18" t="s">
        <v>6858</v>
      </c>
      <c r="S6527" s="18">
        <v>106</v>
      </c>
    </row>
    <row r="6528" spans="1:19" x14ac:dyDescent="0.25">
      <c r="A6528" s="18" t="s">
        <v>18915</v>
      </c>
      <c r="B6528" s="18" t="s">
        <v>2004</v>
      </c>
      <c r="C6528" s="18" t="s">
        <v>21</v>
      </c>
      <c r="D6528" s="18">
        <v>2014</v>
      </c>
      <c r="E6528" s="18">
        <f>VLOOKUP(D6528,'cpi roi'!A:C,2,FALSE)</f>
        <v>236.7</v>
      </c>
      <c r="F6528" s="18" t="s">
        <v>18764</v>
      </c>
      <c r="G6528" s="18">
        <v>6.7</v>
      </c>
      <c r="H6528" s="19">
        <v>68000</v>
      </c>
      <c r="I6528" s="18" t="s">
        <v>4346</v>
      </c>
      <c r="J6528" s="18" t="s">
        <v>10893</v>
      </c>
      <c r="K6528" s="18" t="s">
        <v>10248</v>
      </c>
      <c r="L6528" s="18" t="s">
        <v>34</v>
      </c>
      <c r="M6528" s="20">
        <v>26000000</v>
      </c>
      <c r="N6528" s="20">
        <v>38609668</v>
      </c>
      <c r="O6528" s="21">
        <f t="shared" si="303"/>
        <v>49701587.831009716</v>
      </c>
      <c r="P6528" s="22">
        <f t="shared" si="304"/>
        <v>148.49872307692306</v>
      </c>
      <c r="Q6528" s="20">
        <f t="shared" si="305"/>
        <v>16311646.810308408</v>
      </c>
      <c r="R6528" s="18" t="s">
        <v>10130</v>
      </c>
      <c r="S6528" s="18">
        <v>118</v>
      </c>
    </row>
    <row r="6529" spans="1:19" x14ac:dyDescent="0.25">
      <c r="A6529" s="18" t="s">
        <v>18916</v>
      </c>
      <c r="B6529" s="18" t="s">
        <v>20</v>
      </c>
      <c r="C6529" s="18" t="s">
        <v>45</v>
      </c>
      <c r="D6529" s="18">
        <v>2014</v>
      </c>
      <c r="E6529" s="18">
        <f>VLOOKUP(D6529,'cpi roi'!A:C,2,FALSE)</f>
        <v>236.7</v>
      </c>
      <c r="F6529" s="18" t="s">
        <v>18832</v>
      </c>
      <c r="G6529" s="18">
        <v>6.3</v>
      </c>
      <c r="H6529" s="19">
        <v>162000</v>
      </c>
      <c r="I6529" s="18" t="s">
        <v>15651</v>
      </c>
      <c r="J6529" s="18" t="s">
        <v>15651</v>
      </c>
      <c r="K6529" s="18" t="s">
        <v>4026</v>
      </c>
      <c r="L6529" s="18" t="s">
        <v>34</v>
      </c>
      <c r="M6529" s="20">
        <v>42000000</v>
      </c>
      <c r="N6529" s="20">
        <v>107645357</v>
      </c>
      <c r="O6529" s="21">
        <f t="shared" si="303"/>
        <v>138570089.8939586</v>
      </c>
      <c r="P6529" s="22">
        <f t="shared" si="304"/>
        <v>256.29846904761905</v>
      </c>
      <c r="Q6529" s="20">
        <f t="shared" si="305"/>
        <v>45477548.373468526</v>
      </c>
      <c r="R6529" s="18" t="s">
        <v>13529</v>
      </c>
      <c r="S6529" s="18">
        <v>108</v>
      </c>
    </row>
    <row r="6530" spans="1:19" x14ac:dyDescent="0.25">
      <c r="A6530" s="18" t="s">
        <v>18917</v>
      </c>
      <c r="B6530" s="18" t="s">
        <v>20</v>
      </c>
      <c r="C6530" s="18" t="s">
        <v>45</v>
      </c>
      <c r="D6530" s="18">
        <v>2014</v>
      </c>
      <c r="E6530" s="18">
        <f>VLOOKUP(D6530,'cpi roi'!A:C,2,FALSE)</f>
        <v>236.7</v>
      </c>
      <c r="F6530" s="18" t="s">
        <v>18748</v>
      </c>
      <c r="G6530" s="18">
        <v>6.6</v>
      </c>
      <c r="H6530" s="19">
        <v>75000</v>
      </c>
      <c r="I6530" s="18" t="s">
        <v>12609</v>
      </c>
      <c r="J6530" s="18" t="s">
        <v>18918</v>
      </c>
      <c r="K6530" s="18" t="s">
        <v>4026</v>
      </c>
      <c r="L6530" s="18" t="s">
        <v>34</v>
      </c>
      <c r="M6530" s="20">
        <v>19800000</v>
      </c>
      <c r="N6530" s="20">
        <v>41296320</v>
      </c>
      <c r="O6530" s="21">
        <f t="shared" si="303"/>
        <v>53160070.570342205</v>
      </c>
      <c r="P6530" s="22">
        <f t="shared" si="304"/>
        <v>208.56727272727272</v>
      </c>
      <c r="Q6530" s="20">
        <f t="shared" si="305"/>
        <v>17446692.015209127</v>
      </c>
      <c r="R6530" s="18" t="s">
        <v>18919</v>
      </c>
      <c r="S6530" s="18">
        <v>103</v>
      </c>
    </row>
    <row r="6531" spans="1:19" x14ac:dyDescent="0.25">
      <c r="A6531" s="18" t="s">
        <v>18920</v>
      </c>
      <c r="B6531" s="18" t="s">
        <v>2004</v>
      </c>
      <c r="C6531" s="18" t="s">
        <v>38</v>
      </c>
      <c r="D6531" s="18">
        <v>2014</v>
      </c>
      <c r="E6531" s="18">
        <f>VLOOKUP(D6531,'cpi roi'!A:C,2,FALSE)</f>
        <v>236.7</v>
      </c>
      <c r="F6531" s="18" t="s">
        <v>18868</v>
      </c>
      <c r="G6531" s="18">
        <v>5.8</v>
      </c>
      <c r="H6531" s="19">
        <v>66000</v>
      </c>
      <c r="I6531" s="18" t="s">
        <v>17303</v>
      </c>
      <c r="J6531" s="18" t="s">
        <v>18921</v>
      </c>
      <c r="K6531" s="18" t="s">
        <v>18922</v>
      </c>
      <c r="L6531" s="18" t="s">
        <v>34</v>
      </c>
      <c r="M6531" s="20">
        <v>50000000</v>
      </c>
      <c r="N6531" s="20">
        <v>161502194</v>
      </c>
      <c r="O6531" s="21">
        <f t="shared" ref="O6531:O6594" si="306">(304.7/E6531)*N6531</f>
        <v>207899106.51373047</v>
      </c>
      <c r="P6531" s="22">
        <f t="shared" ref="P6531:P6594" si="307">IFERROR(N6531/M6531, 0)*100</f>
        <v>323.00438800000001</v>
      </c>
      <c r="Q6531" s="20">
        <f t="shared" ref="Q6531:Q6594" si="308">N6531/(E6531/100)</f>
        <v>68230753.696662441</v>
      </c>
      <c r="R6531" s="18" t="s">
        <v>18923</v>
      </c>
      <c r="S6531" s="18">
        <v>89</v>
      </c>
    </row>
    <row r="6532" spans="1:19" x14ac:dyDescent="0.25">
      <c r="A6532" s="18" t="s">
        <v>18924</v>
      </c>
      <c r="B6532" s="18" t="s">
        <v>37</v>
      </c>
      <c r="C6532" s="18" t="s">
        <v>394</v>
      </c>
      <c r="D6532" s="18">
        <v>2014</v>
      </c>
      <c r="E6532" s="18">
        <f>VLOOKUP(D6532,'cpi roi'!A:C,2,FALSE)</f>
        <v>236.7</v>
      </c>
      <c r="F6532" s="18" t="s">
        <v>18832</v>
      </c>
      <c r="G6532" s="18">
        <v>6.7</v>
      </c>
      <c r="H6532" s="19">
        <v>83000</v>
      </c>
      <c r="I6532" s="18" t="s">
        <v>10262</v>
      </c>
      <c r="J6532" s="18" t="s">
        <v>18925</v>
      </c>
      <c r="K6532" s="18" t="s">
        <v>16712</v>
      </c>
      <c r="L6532" s="18" t="s">
        <v>34</v>
      </c>
      <c r="M6532" s="20">
        <v>132000000</v>
      </c>
      <c r="N6532" s="20">
        <v>373515621</v>
      </c>
      <c r="O6532" s="21">
        <f t="shared" si="306"/>
        <v>480820488.88339674</v>
      </c>
      <c r="P6532" s="22">
        <f t="shared" si="307"/>
        <v>282.96637954545452</v>
      </c>
      <c r="Q6532" s="20">
        <f t="shared" si="308"/>
        <v>157801276.2991128</v>
      </c>
      <c r="R6532" s="18" t="s">
        <v>10176</v>
      </c>
      <c r="S6532" s="18">
        <v>92</v>
      </c>
    </row>
    <row r="6533" spans="1:19" x14ac:dyDescent="0.25">
      <c r="A6533" s="18" t="s">
        <v>18926</v>
      </c>
      <c r="B6533" s="18" t="s">
        <v>2004</v>
      </c>
      <c r="C6533" s="18" t="s">
        <v>38</v>
      </c>
      <c r="D6533" s="18">
        <v>2014</v>
      </c>
      <c r="E6533" s="18">
        <f>VLOOKUP(D6533,'cpi roi'!A:C,2,FALSE)</f>
        <v>236.7</v>
      </c>
      <c r="F6533" s="18" t="s">
        <v>18927</v>
      </c>
      <c r="G6533" s="18">
        <v>6.2</v>
      </c>
      <c r="H6533" s="19">
        <v>126000</v>
      </c>
      <c r="I6533" s="18" t="s">
        <v>5256</v>
      </c>
      <c r="J6533" s="18" t="s">
        <v>18928</v>
      </c>
      <c r="K6533" s="18" t="s">
        <v>15746</v>
      </c>
      <c r="L6533" s="18" t="s">
        <v>34</v>
      </c>
      <c r="M6533" s="20">
        <v>60000000</v>
      </c>
      <c r="N6533" s="20">
        <v>135503748</v>
      </c>
      <c r="O6533" s="21">
        <f t="shared" si="306"/>
        <v>174431736.44106466</v>
      </c>
      <c r="P6533" s="22">
        <f t="shared" si="307"/>
        <v>225.83958000000001</v>
      </c>
      <c r="Q6533" s="20">
        <f t="shared" si="308"/>
        <v>57247041.825095057</v>
      </c>
      <c r="R6533" s="18" t="s">
        <v>48</v>
      </c>
      <c r="S6533" s="18">
        <v>105</v>
      </c>
    </row>
    <row r="6534" spans="1:19" x14ac:dyDescent="0.25">
      <c r="A6534" s="18" t="s">
        <v>18929</v>
      </c>
      <c r="B6534" s="18" t="s">
        <v>20</v>
      </c>
      <c r="C6534" s="18" t="s">
        <v>21</v>
      </c>
      <c r="D6534" s="18">
        <v>2014</v>
      </c>
      <c r="E6534" s="18">
        <f>VLOOKUP(D6534,'cpi roi'!A:C,2,FALSE)</f>
        <v>236.7</v>
      </c>
      <c r="F6534" s="18" t="s">
        <v>18930</v>
      </c>
      <c r="G6534" s="18">
        <v>8.1</v>
      </c>
      <c r="H6534" s="19">
        <v>53000</v>
      </c>
      <c r="I6534" s="18" t="s">
        <v>18931</v>
      </c>
      <c r="J6534" s="18" t="s">
        <v>18931</v>
      </c>
      <c r="K6534" s="18" t="s">
        <v>18932</v>
      </c>
      <c r="L6534" s="18" t="s">
        <v>199</v>
      </c>
      <c r="M6534" s="20">
        <v>0</v>
      </c>
      <c r="N6534" s="20">
        <v>13156856</v>
      </c>
      <c r="O6534" s="21">
        <f t="shared" si="306"/>
        <v>16936603.393324886</v>
      </c>
      <c r="P6534" s="22">
        <f t="shared" si="307"/>
        <v>0</v>
      </c>
      <c r="Q6534" s="20">
        <f t="shared" si="308"/>
        <v>5558452.049007182</v>
      </c>
      <c r="R6534" s="18" t="s">
        <v>18933</v>
      </c>
      <c r="S6534" s="18">
        <v>139</v>
      </c>
    </row>
    <row r="6535" spans="1:19" x14ac:dyDescent="0.25">
      <c r="A6535" s="18" t="s">
        <v>18934</v>
      </c>
      <c r="B6535" s="18" t="s">
        <v>2004</v>
      </c>
      <c r="C6535" s="18" t="s">
        <v>67</v>
      </c>
      <c r="D6535" s="18">
        <v>2014</v>
      </c>
      <c r="E6535" s="18">
        <f>VLOOKUP(D6535,'cpi roi'!A:C,2,FALSE)</f>
        <v>236.7</v>
      </c>
      <c r="F6535" s="18" t="s">
        <v>18935</v>
      </c>
      <c r="G6535" s="18">
        <v>7.3</v>
      </c>
      <c r="H6535" s="19">
        <v>27000</v>
      </c>
      <c r="I6535" s="18" t="s">
        <v>18936</v>
      </c>
      <c r="J6535" s="18" t="s">
        <v>18937</v>
      </c>
      <c r="K6535" s="18" t="s">
        <v>17976</v>
      </c>
      <c r="L6535" s="18" t="s">
        <v>26</v>
      </c>
      <c r="M6535" s="20">
        <v>0</v>
      </c>
      <c r="N6535" s="20">
        <v>5874883</v>
      </c>
      <c r="O6535" s="21">
        <f t="shared" si="306"/>
        <v>7562639.839881707</v>
      </c>
      <c r="P6535" s="22">
        <f t="shared" si="307"/>
        <v>0</v>
      </c>
      <c r="Q6535" s="20">
        <f t="shared" si="308"/>
        <v>2481995.352767216</v>
      </c>
      <c r="R6535" s="18" t="s">
        <v>6567</v>
      </c>
      <c r="S6535" s="18">
        <v>129</v>
      </c>
    </row>
    <row r="6536" spans="1:19" x14ac:dyDescent="0.25">
      <c r="A6536" s="18" t="s">
        <v>18938</v>
      </c>
      <c r="B6536" s="18" t="s">
        <v>20</v>
      </c>
      <c r="C6536" s="18" t="s">
        <v>38</v>
      </c>
      <c r="D6536" s="18">
        <v>2014</v>
      </c>
      <c r="E6536" s="18">
        <f>VLOOKUP(D6536,'cpi roi'!A:C,2,FALSE)</f>
        <v>236.7</v>
      </c>
      <c r="F6536" s="18" t="s">
        <v>18939</v>
      </c>
      <c r="G6536" s="18">
        <v>5.7</v>
      </c>
      <c r="H6536" s="19">
        <v>24000</v>
      </c>
      <c r="I6536" s="18" t="s">
        <v>18940</v>
      </c>
      <c r="J6536" s="18" t="s">
        <v>13493</v>
      </c>
      <c r="K6536" s="18" t="s">
        <v>7688</v>
      </c>
      <c r="L6536" s="18" t="s">
        <v>34</v>
      </c>
      <c r="M6536" s="20">
        <v>0</v>
      </c>
      <c r="N6536" s="20">
        <v>485544</v>
      </c>
      <c r="O6536" s="21">
        <f t="shared" si="306"/>
        <v>625032.77059569082</v>
      </c>
      <c r="P6536" s="22">
        <f t="shared" si="307"/>
        <v>0</v>
      </c>
      <c r="Q6536" s="20">
        <f t="shared" si="308"/>
        <v>205130.54499366286</v>
      </c>
      <c r="R6536" s="18" t="s">
        <v>18941</v>
      </c>
      <c r="S6536" s="18">
        <v>88</v>
      </c>
    </row>
    <row r="6537" spans="1:19" x14ac:dyDescent="0.25">
      <c r="A6537" s="18" t="s">
        <v>18942</v>
      </c>
      <c r="B6537" s="18" t="s">
        <v>37</v>
      </c>
      <c r="C6537" s="18" t="s">
        <v>394</v>
      </c>
      <c r="D6537" s="18">
        <v>2014</v>
      </c>
      <c r="E6537" s="18">
        <f>VLOOKUP(D6537,'cpi roi'!A:C,2,FALSE)</f>
        <v>236.7</v>
      </c>
      <c r="F6537" s="18" t="s">
        <v>18764</v>
      </c>
      <c r="G6537" s="18">
        <v>7.3</v>
      </c>
      <c r="H6537" s="19">
        <v>66000</v>
      </c>
      <c r="I6537" s="18" t="s">
        <v>18943</v>
      </c>
      <c r="J6537" s="18" t="s">
        <v>18943</v>
      </c>
      <c r="K6537" s="18" t="s">
        <v>13773</v>
      </c>
      <c r="L6537" s="18" t="s">
        <v>34</v>
      </c>
      <c r="M6537" s="20">
        <v>50000000</v>
      </c>
      <c r="N6537" s="20">
        <v>99783556</v>
      </c>
      <c r="O6537" s="21">
        <f t="shared" si="306"/>
        <v>128449723.33417828</v>
      </c>
      <c r="P6537" s="22">
        <f t="shared" si="307"/>
        <v>199.56711199999998</v>
      </c>
      <c r="Q6537" s="20">
        <f t="shared" si="308"/>
        <v>42156128.432615124</v>
      </c>
      <c r="R6537" s="18" t="s">
        <v>18944</v>
      </c>
      <c r="S6537" s="18">
        <v>95</v>
      </c>
    </row>
    <row r="6538" spans="1:19" x14ac:dyDescent="0.25">
      <c r="A6538" s="18" t="s">
        <v>18945</v>
      </c>
      <c r="B6538" s="18" t="s">
        <v>20</v>
      </c>
      <c r="C6538" s="18" t="s">
        <v>56</v>
      </c>
      <c r="D6538" s="18">
        <v>2014</v>
      </c>
      <c r="E6538" s="18">
        <f>VLOOKUP(D6538,'cpi roi'!A:C,2,FALSE)</f>
        <v>236.7</v>
      </c>
      <c r="F6538" s="18" t="s">
        <v>18946</v>
      </c>
      <c r="G6538" s="18">
        <v>6.7</v>
      </c>
      <c r="H6538" s="19">
        <v>47000</v>
      </c>
      <c r="I6538" s="18" t="s">
        <v>18947</v>
      </c>
      <c r="J6538" s="18" t="s">
        <v>18948</v>
      </c>
      <c r="K6538" s="18" t="s">
        <v>18949</v>
      </c>
      <c r="L6538" s="18" t="s">
        <v>7459</v>
      </c>
      <c r="M6538" s="20">
        <v>0</v>
      </c>
      <c r="N6538" s="20">
        <v>2193474</v>
      </c>
      <c r="O6538" s="21">
        <f t="shared" si="306"/>
        <v>2823622.8466413184</v>
      </c>
      <c r="P6538" s="22">
        <f t="shared" si="307"/>
        <v>0</v>
      </c>
      <c r="Q6538" s="20">
        <f t="shared" si="308"/>
        <v>926689.48035487963</v>
      </c>
      <c r="R6538" s="18" t="s">
        <v>18950</v>
      </c>
      <c r="S6538" s="18">
        <v>99</v>
      </c>
    </row>
    <row r="6539" spans="1:19" x14ac:dyDescent="0.25">
      <c r="A6539" s="18" t="s">
        <v>18951</v>
      </c>
      <c r="B6539" s="18" t="s">
        <v>20</v>
      </c>
      <c r="C6539" s="18" t="s">
        <v>38</v>
      </c>
      <c r="D6539" s="18">
        <v>2014</v>
      </c>
      <c r="E6539" s="18">
        <f>VLOOKUP(D6539,'cpi roi'!A:C,2,FALSE)</f>
        <v>236.7</v>
      </c>
      <c r="F6539" s="18" t="s">
        <v>18952</v>
      </c>
      <c r="G6539" s="18">
        <v>6.3</v>
      </c>
      <c r="H6539" s="19">
        <v>65000</v>
      </c>
      <c r="I6539" s="18" t="s">
        <v>2132</v>
      </c>
      <c r="J6539" s="18" t="s">
        <v>18953</v>
      </c>
      <c r="K6539" s="18" t="s">
        <v>4736</v>
      </c>
      <c r="L6539" s="18" t="s">
        <v>34</v>
      </c>
      <c r="M6539" s="20">
        <v>15000000</v>
      </c>
      <c r="N6539" s="20">
        <v>39661919</v>
      </c>
      <c r="O6539" s="21">
        <f t="shared" si="306"/>
        <v>51056133.161385722</v>
      </c>
      <c r="P6539" s="22">
        <f t="shared" si="307"/>
        <v>264.41279333333335</v>
      </c>
      <c r="Q6539" s="20">
        <f t="shared" si="308"/>
        <v>16756197.296155471</v>
      </c>
      <c r="R6539" s="18" t="s">
        <v>15307</v>
      </c>
      <c r="S6539" s="18">
        <v>108</v>
      </c>
    </row>
    <row r="6540" spans="1:19" x14ac:dyDescent="0.25">
      <c r="A6540" s="18" t="s">
        <v>18954</v>
      </c>
      <c r="B6540" s="18" t="s">
        <v>2004</v>
      </c>
      <c r="C6540" s="18" t="s">
        <v>38</v>
      </c>
      <c r="D6540" s="18">
        <v>2014</v>
      </c>
      <c r="E6540" s="18">
        <f>VLOOKUP(D6540,'cpi roi'!A:C,2,FALSE)</f>
        <v>236.7</v>
      </c>
      <c r="F6540" s="18" t="s">
        <v>18783</v>
      </c>
      <c r="G6540" s="18">
        <v>6.3</v>
      </c>
      <c r="H6540" s="19">
        <v>184000</v>
      </c>
      <c r="I6540" s="18" t="s">
        <v>18955</v>
      </c>
      <c r="J6540" s="18" t="s">
        <v>18956</v>
      </c>
      <c r="K6540" s="18" t="s">
        <v>17893</v>
      </c>
      <c r="L6540" s="18" t="s">
        <v>34</v>
      </c>
      <c r="M6540" s="20">
        <v>70000000</v>
      </c>
      <c r="N6540" s="20">
        <v>217124280</v>
      </c>
      <c r="O6540" s="21">
        <f t="shared" si="306"/>
        <v>279500499.01140684</v>
      </c>
      <c r="P6540" s="22">
        <f t="shared" si="307"/>
        <v>310.17754285714284</v>
      </c>
      <c r="Q6540" s="20">
        <f t="shared" si="308"/>
        <v>91729733.840304181</v>
      </c>
      <c r="R6540" s="18" t="s">
        <v>65</v>
      </c>
      <c r="S6540" s="18">
        <v>92</v>
      </c>
    </row>
    <row r="6541" spans="1:19" x14ac:dyDescent="0.25">
      <c r="A6541" s="18" t="s">
        <v>18957</v>
      </c>
      <c r="B6541" s="18" t="s">
        <v>20</v>
      </c>
      <c r="C6541" s="18" t="s">
        <v>56</v>
      </c>
      <c r="D6541" s="18">
        <v>2014</v>
      </c>
      <c r="E6541" s="18">
        <f>VLOOKUP(D6541,'cpi roi'!A:C,2,FALSE)</f>
        <v>236.7</v>
      </c>
      <c r="F6541" s="18" t="s">
        <v>18958</v>
      </c>
      <c r="G6541" s="18">
        <v>5.5</v>
      </c>
      <c r="H6541" s="19">
        <v>71000</v>
      </c>
      <c r="I6541" s="18" t="s">
        <v>18959</v>
      </c>
      <c r="J6541" s="18" t="s">
        <v>18960</v>
      </c>
      <c r="K6541" s="18" t="s">
        <v>18961</v>
      </c>
      <c r="L6541" s="18" t="s">
        <v>34</v>
      </c>
      <c r="M6541" s="20">
        <v>1000000</v>
      </c>
      <c r="N6541" s="20">
        <v>62882090</v>
      </c>
      <c r="O6541" s="21">
        <f t="shared" si="306"/>
        <v>80947075.720321089</v>
      </c>
      <c r="P6541" s="22">
        <f t="shared" si="307"/>
        <v>6288.2089999999998</v>
      </c>
      <c r="Q6541" s="20">
        <f t="shared" si="308"/>
        <v>26566155.471060414</v>
      </c>
      <c r="R6541" s="18" t="s">
        <v>13862</v>
      </c>
      <c r="S6541" s="18">
        <v>83</v>
      </c>
    </row>
    <row r="6542" spans="1:19" x14ac:dyDescent="0.25">
      <c r="A6542" s="18" t="s">
        <v>18962</v>
      </c>
      <c r="B6542" s="18" t="s">
        <v>20</v>
      </c>
      <c r="C6542" s="18" t="s">
        <v>21</v>
      </c>
      <c r="D6542" s="18">
        <v>2014</v>
      </c>
      <c r="E6542" s="18">
        <f>VLOOKUP(D6542,'cpi roi'!A:C,2,FALSE)</f>
        <v>236.7</v>
      </c>
      <c r="F6542" s="18" t="s">
        <v>18963</v>
      </c>
      <c r="G6542" s="18">
        <v>7.4</v>
      </c>
      <c r="H6542" s="19">
        <v>119000</v>
      </c>
      <c r="I6542" s="18" t="s">
        <v>17427</v>
      </c>
      <c r="J6542" s="18" t="s">
        <v>17427</v>
      </c>
      <c r="K6542" s="18" t="s">
        <v>12944</v>
      </c>
      <c r="L6542" s="18" t="s">
        <v>34</v>
      </c>
      <c r="M6542" s="20">
        <v>1000000</v>
      </c>
      <c r="N6542" s="20">
        <v>481234</v>
      </c>
      <c r="O6542" s="21">
        <f t="shared" si="306"/>
        <v>619484.57879171951</v>
      </c>
      <c r="P6542" s="22">
        <f t="shared" si="307"/>
        <v>48.123399999999997</v>
      </c>
      <c r="Q6542" s="20">
        <f t="shared" si="308"/>
        <v>203309.67469370511</v>
      </c>
      <c r="R6542" s="18" t="s">
        <v>18964</v>
      </c>
      <c r="S6542" s="18">
        <v>106</v>
      </c>
    </row>
    <row r="6543" spans="1:19" x14ac:dyDescent="0.25">
      <c r="A6543" s="18" t="s">
        <v>18965</v>
      </c>
      <c r="B6543" s="18" t="s">
        <v>2004</v>
      </c>
      <c r="C6543" s="18" t="s">
        <v>38</v>
      </c>
      <c r="D6543" s="18">
        <v>2014</v>
      </c>
      <c r="E6543" s="18">
        <f>VLOOKUP(D6543,'cpi roi'!A:C,2,FALSE)</f>
        <v>236.7</v>
      </c>
      <c r="F6543" s="18" t="s">
        <v>18966</v>
      </c>
      <c r="G6543" s="18">
        <v>6.2</v>
      </c>
      <c r="H6543" s="19">
        <v>220000</v>
      </c>
      <c r="I6543" s="18" t="s">
        <v>18967</v>
      </c>
      <c r="J6543" s="18" t="s">
        <v>18968</v>
      </c>
      <c r="K6543" s="18" t="s">
        <v>5686</v>
      </c>
      <c r="L6543" s="18" t="s">
        <v>26</v>
      </c>
      <c r="M6543" s="20">
        <v>100000000</v>
      </c>
      <c r="N6543" s="20">
        <v>103039258</v>
      </c>
      <c r="O6543" s="21">
        <f t="shared" si="306"/>
        <v>132640734.73848754</v>
      </c>
      <c r="P6543" s="22">
        <f t="shared" si="307"/>
        <v>103.039258</v>
      </c>
      <c r="Q6543" s="20">
        <f t="shared" si="308"/>
        <v>43531583.43895226</v>
      </c>
      <c r="R6543" s="18" t="s">
        <v>11131</v>
      </c>
      <c r="S6543" s="18">
        <v>119</v>
      </c>
    </row>
    <row r="6544" spans="1:19" x14ac:dyDescent="0.25">
      <c r="A6544" s="18" t="s">
        <v>566</v>
      </c>
      <c r="B6544" s="18" t="s">
        <v>2004</v>
      </c>
      <c r="C6544" s="18" t="s">
        <v>21</v>
      </c>
      <c r="D6544" s="18">
        <v>2014</v>
      </c>
      <c r="E6544" s="18">
        <f>VLOOKUP(D6544,'cpi roi'!A:C,2,FALSE)</f>
        <v>236.7</v>
      </c>
      <c r="F6544" s="18" t="s">
        <v>18969</v>
      </c>
      <c r="G6544" s="18">
        <v>6.3</v>
      </c>
      <c r="H6544" s="19">
        <v>42000</v>
      </c>
      <c r="I6544" s="18" t="s">
        <v>17033</v>
      </c>
      <c r="J6544" s="18" t="s">
        <v>17033</v>
      </c>
      <c r="K6544" s="18" t="s">
        <v>18970</v>
      </c>
      <c r="L6544" s="18" t="s">
        <v>34</v>
      </c>
      <c r="M6544" s="20">
        <v>20000000</v>
      </c>
      <c r="N6544" s="20">
        <v>34718173</v>
      </c>
      <c r="O6544" s="21">
        <f t="shared" si="306"/>
        <v>44692130.600337982</v>
      </c>
      <c r="P6544" s="22">
        <f t="shared" si="307"/>
        <v>173.59086500000001</v>
      </c>
      <c r="Q6544" s="20">
        <f t="shared" si="308"/>
        <v>14667584.706379384</v>
      </c>
      <c r="R6544" s="18" t="s">
        <v>18352</v>
      </c>
      <c r="S6544" s="18">
        <v>104</v>
      </c>
    </row>
    <row r="6545" spans="1:19" x14ac:dyDescent="0.25">
      <c r="A6545" s="18" t="s">
        <v>18971</v>
      </c>
      <c r="B6545" s="18" t="s">
        <v>20</v>
      </c>
      <c r="C6545" s="18" t="s">
        <v>45</v>
      </c>
      <c r="D6545" s="18">
        <v>2014</v>
      </c>
      <c r="E6545" s="18">
        <f>VLOOKUP(D6545,'cpi roi'!A:C,2,FALSE)</f>
        <v>236.7</v>
      </c>
      <c r="F6545" s="18" t="s">
        <v>18736</v>
      </c>
      <c r="G6545" s="18">
        <v>6.4</v>
      </c>
      <c r="H6545" s="19">
        <v>18000</v>
      </c>
      <c r="I6545" s="18" t="s">
        <v>18972</v>
      </c>
      <c r="J6545" s="18" t="s">
        <v>18973</v>
      </c>
      <c r="K6545" s="18" t="s">
        <v>14098</v>
      </c>
      <c r="L6545" s="18" t="s">
        <v>34</v>
      </c>
      <c r="M6545" s="20">
        <v>0</v>
      </c>
      <c r="N6545" s="20">
        <v>10970</v>
      </c>
      <c r="O6545" s="21">
        <f t="shared" si="306"/>
        <v>14121.499788762147</v>
      </c>
      <c r="P6545" s="22">
        <f t="shared" si="307"/>
        <v>0</v>
      </c>
      <c r="Q6545" s="20">
        <f t="shared" si="308"/>
        <v>4634.5585128855091</v>
      </c>
      <c r="R6545" s="18" t="s">
        <v>18974</v>
      </c>
      <c r="S6545" s="18">
        <v>95</v>
      </c>
    </row>
    <row r="6546" spans="1:19" x14ac:dyDescent="0.25">
      <c r="A6546" s="18" t="s">
        <v>18975</v>
      </c>
      <c r="B6546" s="18" t="s">
        <v>20</v>
      </c>
      <c r="C6546" s="18" t="s">
        <v>21</v>
      </c>
      <c r="D6546" s="18">
        <v>2014</v>
      </c>
      <c r="E6546" s="18">
        <f>VLOOKUP(D6546,'cpi roi'!A:C,2,FALSE)</f>
        <v>236.7</v>
      </c>
      <c r="F6546" s="18" t="s">
        <v>18742</v>
      </c>
      <c r="G6546" s="18">
        <v>6.4</v>
      </c>
      <c r="H6546" s="19">
        <v>75000</v>
      </c>
      <c r="I6546" s="18" t="s">
        <v>15064</v>
      </c>
      <c r="J6546" s="18" t="s">
        <v>15064</v>
      </c>
      <c r="K6546" s="18" t="s">
        <v>5214</v>
      </c>
      <c r="L6546" s="18" t="s">
        <v>26</v>
      </c>
      <c r="M6546" s="20">
        <v>22000000</v>
      </c>
      <c r="N6546" s="20">
        <v>17669776</v>
      </c>
      <c r="O6546" s="21">
        <f t="shared" si="306"/>
        <v>22746010.761301227</v>
      </c>
      <c r="P6546" s="22">
        <f t="shared" si="307"/>
        <v>80.317163636363631</v>
      </c>
      <c r="Q6546" s="20">
        <f t="shared" si="308"/>
        <v>7465051.1195606254</v>
      </c>
      <c r="R6546" s="18" t="s">
        <v>18976</v>
      </c>
      <c r="S6546" s="18">
        <v>92</v>
      </c>
    </row>
    <row r="6547" spans="1:19" x14ac:dyDescent="0.25">
      <c r="A6547" s="18" t="s">
        <v>18977</v>
      </c>
      <c r="B6547" s="18" t="s">
        <v>2004</v>
      </c>
      <c r="C6547" s="18" t="s">
        <v>67</v>
      </c>
      <c r="D6547" s="18">
        <v>2014</v>
      </c>
      <c r="E6547" s="18">
        <f>VLOOKUP(D6547,'cpi roi'!A:C,2,FALSE)</f>
        <v>236.7</v>
      </c>
      <c r="F6547" s="18" t="s">
        <v>18978</v>
      </c>
      <c r="G6547" s="18">
        <v>7.4</v>
      </c>
      <c r="H6547" s="19">
        <v>28000</v>
      </c>
      <c r="I6547" s="18" t="s">
        <v>18979</v>
      </c>
      <c r="J6547" s="18" t="s">
        <v>18980</v>
      </c>
      <c r="K6547" s="18" t="s">
        <v>7783</v>
      </c>
      <c r="L6547" s="18" t="s">
        <v>18981</v>
      </c>
      <c r="M6547" s="20">
        <v>20000000</v>
      </c>
      <c r="N6547" s="20">
        <v>3396345</v>
      </c>
      <c r="O6547" s="21">
        <f t="shared" si="306"/>
        <v>4372058.8149556406</v>
      </c>
      <c r="P6547" s="22">
        <f t="shared" si="307"/>
        <v>16.981725000000001</v>
      </c>
      <c r="Q6547" s="20">
        <f t="shared" si="308"/>
        <v>1434873.257287706</v>
      </c>
      <c r="R6547" s="18" t="s">
        <v>11131</v>
      </c>
      <c r="S6547" s="18">
        <v>110</v>
      </c>
    </row>
    <row r="6548" spans="1:19" x14ac:dyDescent="0.25">
      <c r="A6548" s="18" t="s">
        <v>18982</v>
      </c>
      <c r="B6548" s="18" t="s">
        <v>20</v>
      </c>
      <c r="C6548" s="18" t="s">
        <v>38</v>
      </c>
      <c r="D6548" s="18">
        <v>2014</v>
      </c>
      <c r="E6548" s="18">
        <f>VLOOKUP(D6548,'cpi roi'!A:C,2,FALSE)</f>
        <v>236.7</v>
      </c>
      <c r="F6548" s="18" t="s">
        <v>18983</v>
      </c>
      <c r="G6548" s="18">
        <v>6.2</v>
      </c>
      <c r="H6548" s="19">
        <v>73000</v>
      </c>
      <c r="I6548" s="18" t="s">
        <v>14190</v>
      </c>
      <c r="J6548" s="18" t="s">
        <v>14190</v>
      </c>
      <c r="K6548" s="18" t="s">
        <v>11487</v>
      </c>
      <c r="L6548" s="18" t="s">
        <v>34</v>
      </c>
      <c r="M6548" s="20">
        <v>30000000</v>
      </c>
      <c r="N6548" s="20">
        <v>87937815</v>
      </c>
      <c r="O6548" s="21">
        <f t="shared" si="306"/>
        <v>113200896.62230672</v>
      </c>
      <c r="P6548" s="22">
        <f t="shared" si="307"/>
        <v>293.12605000000002</v>
      </c>
      <c r="Q6548" s="20">
        <f t="shared" si="308"/>
        <v>37151590.621039294</v>
      </c>
      <c r="R6548" s="18" t="s">
        <v>10878</v>
      </c>
      <c r="S6548" s="18">
        <v>118</v>
      </c>
    </row>
    <row r="6549" spans="1:19" x14ac:dyDescent="0.25">
      <c r="A6549" s="18" t="s">
        <v>18984</v>
      </c>
      <c r="B6549" s="18" t="s">
        <v>20</v>
      </c>
      <c r="C6549" s="18" t="s">
        <v>38</v>
      </c>
      <c r="D6549" s="18">
        <v>2014</v>
      </c>
      <c r="E6549" s="18">
        <f>VLOOKUP(D6549,'cpi roi'!A:C,2,FALSE)</f>
        <v>236.7</v>
      </c>
      <c r="F6549" s="18" t="s">
        <v>18380</v>
      </c>
      <c r="G6549" s="18">
        <v>8</v>
      </c>
      <c r="H6549" s="19">
        <v>117000</v>
      </c>
      <c r="I6549" s="18" t="s">
        <v>17276</v>
      </c>
      <c r="J6549" s="18" t="s">
        <v>17276</v>
      </c>
      <c r="K6549" s="18" t="s">
        <v>17277</v>
      </c>
      <c r="L6549" s="18" t="s">
        <v>17278</v>
      </c>
      <c r="M6549" s="20">
        <v>4500000</v>
      </c>
      <c r="N6549" s="20">
        <v>6566916</v>
      </c>
      <c r="O6549" s="21">
        <f t="shared" si="306"/>
        <v>8453482.4892268702</v>
      </c>
      <c r="P6549" s="22">
        <f t="shared" si="307"/>
        <v>145.93146666666667</v>
      </c>
      <c r="Q6549" s="20">
        <f t="shared" si="308"/>
        <v>2774362.4841571609</v>
      </c>
      <c r="R6549" s="18" t="s">
        <v>12772</v>
      </c>
      <c r="S6549" s="18">
        <v>150</v>
      </c>
    </row>
    <row r="6550" spans="1:19" x14ac:dyDescent="0.25">
      <c r="A6550" s="18" t="s">
        <v>18985</v>
      </c>
      <c r="B6550" s="18" t="s">
        <v>2004</v>
      </c>
      <c r="C6550" s="18" t="s">
        <v>38</v>
      </c>
      <c r="D6550" s="18">
        <v>2014</v>
      </c>
      <c r="E6550" s="18">
        <f>VLOOKUP(D6550,'cpi roi'!A:C,2,FALSE)</f>
        <v>236.7</v>
      </c>
      <c r="F6550" s="18" t="s">
        <v>18767</v>
      </c>
      <c r="G6550" s="18">
        <v>6</v>
      </c>
      <c r="H6550" s="19">
        <v>183000</v>
      </c>
      <c r="I6550" s="18" t="s">
        <v>15832</v>
      </c>
      <c r="J6550" s="18" t="s">
        <v>2911</v>
      </c>
      <c r="K6550" s="18" t="s">
        <v>5713</v>
      </c>
      <c r="L6550" s="18" t="s">
        <v>457</v>
      </c>
      <c r="M6550" s="20">
        <v>48000000</v>
      </c>
      <c r="N6550" s="20">
        <v>326479141</v>
      </c>
      <c r="O6550" s="21">
        <f t="shared" si="306"/>
        <v>420271205.16561049</v>
      </c>
      <c r="P6550" s="22">
        <f t="shared" si="307"/>
        <v>680.16487708333329</v>
      </c>
      <c r="Q6550" s="20">
        <f t="shared" si="308"/>
        <v>137929506.12589777</v>
      </c>
      <c r="R6550" s="18" t="s">
        <v>12254</v>
      </c>
      <c r="S6550" s="18">
        <v>108</v>
      </c>
    </row>
    <row r="6551" spans="1:19" x14ac:dyDescent="0.25">
      <c r="A6551" s="18" t="s">
        <v>18986</v>
      </c>
      <c r="B6551" s="18" t="s">
        <v>2004</v>
      </c>
      <c r="C6551" s="18" t="s">
        <v>38</v>
      </c>
      <c r="D6551" s="18">
        <v>2014</v>
      </c>
      <c r="E6551" s="18">
        <f>VLOOKUP(D6551,'cpi roi'!A:C,2,FALSE)</f>
        <v>236.7</v>
      </c>
      <c r="F6551" s="18" t="s">
        <v>18486</v>
      </c>
      <c r="G6551" s="18">
        <v>5.5</v>
      </c>
      <c r="H6551" s="19">
        <v>108000</v>
      </c>
      <c r="I6551" s="18" t="s">
        <v>8485</v>
      </c>
      <c r="J6551" s="18" t="s">
        <v>18987</v>
      </c>
      <c r="K6551" s="18" t="s">
        <v>18988</v>
      </c>
      <c r="L6551" s="18" t="s">
        <v>199</v>
      </c>
      <c r="M6551" s="20">
        <v>100000000</v>
      </c>
      <c r="N6551" s="20">
        <v>117831631</v>
      </c>
      <c r="O6551" s="21">
        <f t="shared" si="306"/>
        <v>151682712.14913392</v>
      </c>
      <c r="P6551" s="22">
        <f t="shared" si="307"/>
        <v>117.831631</v>
      </c>
      <c r="Q6551" s="20">
        <f t="shared" si="308"/>
        <v>49781001.689902827</v>
      </c>
      <c r="R6551" s="18" t="s">
        <v>2105</v>
      </c>
      <c r="S6551" s="18">
        <v>105</v>
      </c>
    </row>
    <row r="6552" spans="1:19" x14ac:dyDescent="0.25">
      <c r="A6552" s="18" t="s">
        <v>18989</v>
      </c>
      <c r="B6552" s="18" t="s">
        <v>20</v>
      </c>
      <c r="C6552" s="18" t="s">
        <v>38</v>
      </c>
      <c r="D6552" s="18">
        <v>2014</v>
      </c>
      <c r="E6552" s="18">
        <f>VLOOKUP(D6552,'cpi roi'!A:C,2,FALSE)</f>
        <v>236.7</v>
      </c>
      <c r="F6552" s="18" t="s">
        <v>18990</v>
      </c>
      <c r="G6552" s="18">
        <v>5.9</v>
      </c>
      <c r="H6552" s="19">
        <v>22000</v>
      </c>
      <c r="I6552" s="18" t="s">
        <v>18991</v>
      </c>
      <c r="J6552" s="18" t="s">
        <v>18992</v>
      </c>
      <c r="K6552" s="18" t="s">
        <v>13517</v>
      </c>
      <c r="L6552" s="18" t="s">
        <v>34</v>
      </c>
      <c r="M6552" s="20">
        <v>0</v>
      </c>
      <c r="N6552" s="20">
        <v>101807</v>
      </c>
      <c r="O6552" s="21">
        <f t="shared" si="306"/>
        <v>131054.4693705112</v>
      </c>
      <c r="P6552" s="22">
        <f t="shared" si="307"/>
        <v>0</v>
      </c>
      <c r="Q6552" s="20">
        <f t="shared" si="308"/>
        <v>43010.984368398815</v>
      </c>
      <c r="R6552" s="18" t="s">
        <v>18993</v>
      </c>
      <c r="S6552" s="18">
        <v>90</v>
      </c>
    </row>
    <row r="6553" spans="1:19" x14ac:dyDescent="0.25">
      <c r="A6553" s="18" t="s">
        <v>18994</v>
      </c>
      <c r="B6553" s="18" t="s">
        <v>2004</v>
      </c>
      <c r="C6553" s="18" t="s">
        <v>38</v>
      </c>
      <c r="D6553" s="18">
        <v>2014</v>
      </c>
      <c r="E6553" s="18">
        <f>VLOOKUP(D6553,'cpi roi'!A:C,2,FALSE)</f>
        <v>236.7</v>
      </c>
      <c r="F6553" s="18" t="s">
        <v>18927</v>
      </c>
      <c r="G6553" s="18">
        <v>6.2</v>
      </c>
      <c r="H6553" s="19">
        <v>106000</v>
      </c>
      <c r="I6553" s="18" t="s">
        <v>12721</v>
      </c>
      <c r="J6553" s="18" t="s">
        <v>14702</v>
      </c>
      <c r="K6553" s="18" t="s">
        <v>8503</v>
      </c>
      <c r="L6553" s="18" t="s">
        <v>34</v>
      </c>
      <c r="M6553" s="20">
        <v>25000000</v>
      </c>
      <c r="N6553" s="20">
        <v>154468902</v>
      </c>
      <c r="O6553" s="21">
        <f t="shared" si="306"/>
        <v>198845265.90367556</v>
      </c>
      <c r="P6553" s="22">
        <f t="shared" si="307"/>
        <v>617.87560800000006</v>
      </c>
      <c r="Q6553" s="20">
        <f t="shared" si="308"/>
        <v>65259358.681875795</v>
      </c>
      <c r="R6553" s="18" t="s">
        <v>65</v>
      </c>
      <c r="S6553" s="18">
        <v>99</v>
      </c>
    </row>
    <row r="6554" spans="1:19" x14ac:dyDescent="0.25">
      <c r="A6554" s="18" t="s">
        <v>18995</v>
      </c>
      <c r="B6554" s="18" t="s">
        <v>20</v>
      </c>
      <c r="C6554" s="18" t="s">
        <v>45</v>
      </c>
      <c r="D6554" s="18">
        <v>2014</v>
      </c>
      <c r="E6554" s="18">
        <f>VLOOKUP(D6554,'cpi roi'!A:C,2,FALSE)</f>
        <v>236.7</v>
      </c>
      <c r="F6554" s="18" t="s">
        <v>18531</v>
      </c>
      <c r="G6554" s="18">
        <v>6.1</v>
      </c>
      <c r="H6554" s="19">
        <v>99000</v>
      </c>
      <c r="I6554" s="18" t="s">
        <v>18996</v>
      </c>
      <c r="J6554" s="18" t="s">
        <v>18996</v>
      </c>
      <c r="K6554" s="18" t="s">
        <v>15837</v>
      </c>
      <c r="L6554" s="18" t="s">
        <v>34</v>
      </c>
      <c r="M6554" s="20">
        <v>8000000</v>
      </c>
      <c r="N6554" s="20">
        <v>45640143</v>
      </c>
      <c r="O6554" s="21">
        <f t="shared" si="306"/>
        <v>58751802.163498104</v>
      </c>
      <c r="P6554" s="22">
        <f t="shared" si="307"/>
        <v>570.50178749999998</v>
      </c>
      <c r="Q6554" s="20">
        <f t="shared" si="308"/>
        <v>19281851.711026616</v>
      </c>
      <c r="R6554" s="18" t="s">
        <v>18997</v>
      </c>
      <c r="S6554" s="18">
        <v>94</v>
      </c>
    </row>
    <row r="6555" spans="1:19" x14ac:dyDescent="0.25">
      <c r="A6555" s="18" t="s">
        <v>18998</v>
      </c>
      <c r="B6555" s="18" t="s">
        <v>20</v>
      </c>
      <c r="C6555" s="18" t="s">
        <v>21</v>
      </c>
      <c r="D6555" s="18">
        <v>2014</v>
      </c>
      <c r="E6555" s="18">
        <f>VLOOKUP(D6555,'cpi roi'!A:C,2,FALSE)</f>
        <v>236.7</v>
      </c>
      <c r="F6555" s="18" t="s">
        <v>18999</v>
      </c>
      <c r="G6555" s="18">
        <v>6.6</v>
      </c>
      <c r="H6555" s="19">
        <v>32000</v>
      </c>
      <c r="I6555" s="18" t="s">
        <v>1881</v>
      </c>
      <c r="J6555" s="18" t="s">
        <v>1881</v>
      </c>
      <c r="K6555" s="18" t="s">
        <v>1881</v>
      </c>
      <c r="L6555" s="18" t="s">
        <v>34</v>
      </c>
      <c r="M6555" s="20">
        <v>16000000</v>
      </c>
      <c r="N6555" s="20">
        <v>3819421</v>
      </c>
      <c r="O6555" s="21">
        <f t="shared" si="306"/>
        <v>4916677.5610477403</v>
      </c>
      <c r="P6555" s="22">
        <f t="shared" si="307"/>
        <v>23.871381250000002</v>
      </c>
      <c r="Q6555" s="20">
        <f t="shared" si="308"/>
        <v>1613612.5897760878</v>
      </c>
      <c r="R6555" s="18" t="s">
        <v>12254</v>
      </c>
      <c r="S6555" s="18">
        <v>122</v>
      </c>
    </row>
    <row r="6556" spans="1:19" x14ac:dyDescent="0.25">
      <c r="A6556" s="18" t="s">
        <v>19000</v>
      </c>
      <c r="B6556" s="18" t="s">
        <v>20</v>
      </c>
      <c r="C6556" s="18" t="s">
        <v>29</v>
      </c>
      <c r="D6556" s="18">
        <v>2014</v>
      </c>
      <c r="E6556" s="18">
        <f>VLOOKUP(D6556,'cpi roi'!A:C,2,FALSE)</f>
        <v>236.7</v>
      </c>
      <c r="F6556" s="18" t="s">
        <v>19001</v>
      </c>
      <c r="G6556" s="18">
        <v>6.4</v>
      </c>
      <c r="H6556" s="19">
        <v>36000</v>
      </c>
      <c r="I6556" s="18" t="s">
        <v>14545</v>
      </c>
      <c r="J6556" s="18" t="s">
        <v>19002</v>
      </c>
      <c r="K6556" s="18" t="s">
        <v>10812</v>
      </c>
      <c r="L6556" s="18" t="s">
        <v>26</v>
      </c>
      <c r="M6556" s="20">
        <v>0</v>
      </c>
      <c r="N6556" s="20">
        <v>4070789</v>
      </c>
      <c r="O6556" s="21">
        <f t="shared" si="306"/>
        <v>5240259.4351499788</v>
      </c>
      <c r="P6556" s="22">
        <f t="shared" si="307"/>
        <v>0</v>
      </c>
      <c r="Q6556" s="20">
        <f t="shared" si="308"/>
        <v>1719809.4634558512</v>
      </c>
      <c r="R6556" s="18" t="s">
        <v>12698</v>
      </c>
      <c r="S6556" s="18">
        <v>114</v>
      </c>
    </row>
    <row r="6557" spans="1:19" x14ac:dyDescent="0.25">
      <c r="A6557" s="18" t="s">
        <v>19003</v>
      </c>
      <c r="B6557" s="18" t="s">
        <v>20</v>
      </c>
      <c r="C6557" s="18" t="s">
        <v>45</v>
      </c>
      <c r="D6557" s="18">
        <v>2014</v>
      </c>
      <c r="E6557" s="18">
        <f>VLOOKUP(D6557,'cpi roi'!A:C,2,FALSE)</f>
        <v>236.7</v>
      </c>
      <c r="F6557" s="18" t="s">
        <v>18764</v>
      </c>
      <c r="G6557" s="18">
        <v>6.7</v>
      </c>
      <c r="H6557" s="19">
        <v>31000</v>
      </c>
      <c r="I6557" s="18" t="s">
        <v>14273</v>
      </c>
      <c r="J6557" s="18" t="s">
        <v>19004</v>
      </c>
      <c r="K6557" s="18" t="s">
        <v>19005</v>
      </c>
      <c r="L6557" s="18" t="s">
        <v>34</v>
      </c>
      <c r="M6557" s="20">
        <v>16000000</v>
      </c>
      <c r="N6557" s="20">
        <v>1705908</v>
      </c>
      <c r="O6557" s="21">
        <f t="shared" si="306"/>
        <v>2195987.1888466412</v>
      </c>
      <c r="P6557" s="22">
        <f t="shared" si="307"/>
        <v>10.661925</v>
      </c>
      <c r="Q6557" s="20">
        <f t="shared" si="308"/>
        <v>720704.68948035489</v>
      </c>
      <c r="R6557" s="18" t="s">
        <v>48</v>
      </c>
      <c r="S6557" s="18">
        <v>119</v>
      </c>
    </row>
    <row r="6558" spans="1:19" x14ac:dyDescent="0.25">
      <c r="A6558" s="18" t="s">
        <v>19006</v>
      </c>
      <c r="B6558" s="18" t="s">
        <v>20</v>
      </c>
      <c r="C6558" s="18" t="s">
        <v>38</v>
      </c>
      <c r="D6558" s="18">
        <v>2014</v>
      </c>
      <c r="E6558" s="18">
        <f>VLOOKUP(D6558,'cpi roi'!A:C,2,FALSE)</f>
        <v>236.7</v>
      </c>
      <c r="F6558" s="18" t="s">
        <v>19007</v>
      </c>
      <c r="G6558" s="18">
        <v>6.4</v>
      </c>
      <c r="H6558" s="19">
        <v>129000</v>
      </c>
      <c r="I6558" s="18" t="s">
        <v>11993</v>
      </c>
      <c r="J6558" s="18" t="s">
        <v>11993</v>
      </c>
      <c r="K6558" s="18" t="s">
        <v>19008</v>
      </c>
      <c r="L6558" s="18" t="s">
        <v>34</v>
      </c>
      <c r="M6558" s="20">
        <v>17000000</v>
      </c>
      <c r="N6558" s="20">
        <v>138224951</v>
      </c>
      <c r="O6558" s="21">
        <f t="shared" si="306"/>
        <v>177934696.11195606</v>
      </c>
      <c r="P6558" s="22">
        <f t="shared" si="307"/>
        <v>813.08794705882349</v>
      </c>
      <c r="Q6558" s="20">
        <f t="shared" si="308"/>
        <v>58396683.988170683</v>
      </c>
      <c r="R6558" s="18" t="s">
        <v>19009</v>
      </c>
      <c r="S6558" s="18">
        <v>104</v>
      </c>
    </row>
    <row r="6559" spans="1:19" x14ac:dyDescent="0.25">
      <c r="A6559" s="18" t="s">
        <v>19010</v>
      </c>
      <c r="B6559" s="18" t="s">
        <v>20</v>
      </c>
      <c r="C6559" s="18" t="s">
        <v>38</v>
      </c>
      <c r="D6559" s="18">
        <v>2014</v>
      </c>
      <c r="E6559" s="18">
        <f>VLOOKUP(D6559,'cpi roi'!A:C,2,FALSE)</f>
        <v>236.7</v>
      </c>
      <c r="F6559" s="18" t="s">
        <v>19011</v>
      </c>
      <c r="G6559" s="18">
        <v>7</v>
      </c>
      <c r="H6559" s="19">
        <v>68000</v>
      </c>
      <c r="I6559" s="18" t="s">
        <v>17282</v>
      </c>
      <c r="J6559" s="18" t="s">
        <v>17282</v>
      </c>
      <c r="K6559" s="18" t="s">
        <v>18398</v>
      </c>
      <c r="L6559" s="18" t="s">
        <v>34</v>
      </c>
      <c r="M6559" s="20">
        <v>20000000</v>
      </c>
      <c r="N6559" s="20">
        <v>12007070</v>
      </c>
      <c r="O6559" s="21">
        <f t="shared" si="306"/>
        <v>15456502.868610056</v>
      </c>
      <c r="P6559" s="22">
        <f t="shared" si="307"/>
        <v>60.035350000000001</v>
      </c>
      <c r="Q6559" s="20">
        <f t="shared" si="308"/>
        <v>5072695.3950147871</v>
      </c>
      <c r="R6559" s="18" t="s">
        <v>17284</v>
      </c>
      <c r="S6559" s="18">
        <v>125</v>
      </c>
    </row>
    <row r="6560" spans="1:19" x14ac:dyDescent="0.25">
      <c r="A6560" s="18" t="s">
        <v>19012</v>
      </c>
      <c r="B6560" s="18" t="s">
        <v>452</v>
      </c>
      <c r="C6560" s="18" t="s">
        <v>45</v>
      </c>
      <c r="D6560" s="18">
        <v>2014</v>
      </c>
      <c r="E6560" s="18">
        <f>VLOOKUP(D6560,'cpi roi'!A:C,2,FALSE)</f>
        <v>236.7</v>
      </c>
      <c r="F6560" s="18" t="s">
        <v>19013</v>
      </c>
      <c r="G6560" s="18">
        <v>8.1</v>
      </c>
      <c r="H6560" s="19">
        <v>169000</v>
      </c>
      <c r="I6560" s="18" t="s">
        <v>16119</v>
      </c>
      <c r="J6560" s="18" t="s">
        <v>16119</v>
      </c>
      <c r="K6560" s="18" t="s">
        <v>12134</v>
      </c>
      <c r="L6560" s="18" t="s">
        <v>10296</v>
      </c>
      <c r="M6560" s="20">
        <v>0</v>
      </c>
      <c r="N6560" s="20">
        <v>100370104</v>
      </c>
      <c r="O6560" s="21">
        <f t="shared" si="306"/>
        <v>129204776.88550909</v>
      </c>
      <c r="P6560" s="22">
        <f t="shared" si="307"/>
        <v>0</v>
      </c>
      <c r="Q6560" s="20">
        <f t="shared" si="308"/>
        <v>42403930.713983946</v>
      </c>
      <c r="R6560" s="18" t="s">
        <v>19014</v>
      </c>
      <c r="S6560" s="18">
        <v>153</v>
      </c>
    </row>
    <row r="6561" spans="1:19" x14ac:dyDescent="0.25">
      <c r="A6561" s="18" t="s">
        <v>19015</v>
      </c>
      <c r="B6561" s="18" t="s">
        <v>20</v>
      </c>
      <c r="C6561" s="18" t="s">
        <v>21</v>
      </c>
      <c r="D6561" s="18">
        <v>2014</v>
      </c>
      <c r="E6561" s="18">
        <f>VLOOKUP(D6561,'cpi roi'!A:C,2,FALSE)</f>
        <v>236.7</v>
      </c>
      <c r="F6561" s="18" t="s">
        <v>19016</v>
      </c>
      <c r="G6561" s="18">
        <v>6.5</v>
      </c>
      <c r="H6561" s="19">
        <v>22000</v>
      </c>
      <c r="I6561" s="18" t="s">
        <v>6436</v>
      </c>
      <c r="J6561" s="18" t="s">
        <v>9872</v>
      </c>
      <c r="K6561" s="18" t="s">
        <v>10492</v>
      </c>
      <c r="L6561" s="18" t="s">
        <v>26</v>
      </c>
      <c r="M6561" s="20">
        <v>0</v>
      </c>
      <c r="N6561" s="20">
        <v>10084623</v>
      </c>
      <c r="O6561" s="21">
        <f t="shared" si="306"/>
        <v>12981768.602027884</v>
      </c>
      <c r="P6561" s="22">
        <f t="shared" si="307"/>
        <v>0</v>
      </c>
      <c r="Q6561" s="20">
        <f t="shared" si="308"/>
        <v>4260508.2382762991</v>
      </c>
      <c r="R6561" s="18" t="s">
        <v>6567</v>
      </c>
      <c r="S6561" s="18">
        <v>112</v>
      </c>
    </row>
    <row r="6562" spans="1:19" x14ac:dyDescent="0.25">
      <c r="A6562" s="18" t="s">
        <v>19017</v>
      </c>
      <c r="B6562" s="18" t="s">
        <v>20</v>
      </c>
      <c r="C6562" s="18" t="s">
        <v>4887</v>
      </c>
      <c r="D6562" s="18">
        <v>2014</v>
      </c>
      <c r="E6562" s="18">
        <f>VLOOKUP(D6562,'cpi roi'!A:C,2,FALSE)</f>
        <v>236.7</v>
      </c>
      <c r="F6562" s="18" t="s">
        <v>19011</v>
      </c>
      <c r="G6562" s="18">
        <v>6.3</v>
      </c>
      <c r="H6562" s="19">
        <v>53000</v>
      </c>
      <c r="I6562" s="18" t="s">
        <v>19018</v>
      </c>
      <c r="J6562" s="18" t="s">
        <v>19019</v>
      </c>
      <c r="K6562" s="18" t="s">
        <v>14196</v>
      </c>
      <c r="L6562" s="18" t="s">
        <v>6945</v>
      </c>
      <c r="M6562" s="20">
        <v>14000000</v>
      </c>
      <c r="N6562" s="20">
        <v>11020402</v>
      </c>
      <c r="O6562" s="21">
        <f t="shared" si="306"/>
        <v>14186381.45078158</v>
      </c>
      <c r="P6562" s="22">
        <f t="shared" si="307"/>
        <v>78.717157142857147</v>
      </c>
      <c r="Q6562" s="20">
        <f t="shared" si="308"/>
        <v>4655852.1335023232</v>
      </c>
      <c r="R6562" s="18" t="s">
        <v>18617</v>
      </c>
      <c r="S6562" s="18">
        <v>108</v>
      </c>
    </row>
    <row r="6563" spans="1:19" x14ac:dyDescent="0.25">
      <c r="A6563" s="18" t="s">
        <v>19020</v>
      </c>
      <c r="B6563" s="18" t="s">
        <v>20</v>
      </c>
      <c r="C6563" s="18" t="s">
        <v>108</v>
      </c>
      <c r="D6563" s="18">
        <v>2014</v>
      </c>
      <c r="E6563" s="18">
        <f>VLOOKUP(D6563,'cpi roi'!A:C,2,FALSE)</f>
        <v>236.7</v>
      </c>
      <c r="F6563" s="18" t="s">
        <v>18713</v>
      </c>
      <c r="G6563" s="18">
        <v>6.8</v>
      </c>
      <c r="H6563" s="19">
        <v>74000</v>
      </c>
      <c r="I6563" s="18" t="s">
        <v>15255</v>
      </c>
      <c r="J6563" s="18" t="s">
        <v>12282</v>
      </c>
      <c r="K6563" s="18" t="s">
        <v>11697</v>
      </c>
      <c r="L6563" s="18" t="s">
        <v>26</v>
      </c>
      <c r="M6563" s="20">
        <v>15000000</v>
      </c>
      <c r="N6563" s="20">
        <v>36233517</v>
      </c>
      <c r="O6563" s="21">
        <f t="shared" si="306"/>
        <v>46642807.899873257</v>
      </c>
      <c r="P6563" s="22">
        <f t="shared" si="307"/>
        <v>241.55677999999997</v>
      </c>
      <c r="Q6563" s="20">
        <f t="shared" si="308"/>
        <v>15307780.735107731</v>
      </c>
      <c r="R6563" s="18" t="s">
        <v>14705</v>
      </c>
      <c r="S6563" s="18">
        <v>122</v>
      </c>
    </row>
    <row r="6564" spans="1:19" x14ac:dyDescent="0.25">
      <c r="A6564" s="18" t="s">
        <v>19021</v>
      </c>
      <c r="B6564" s="18" t="s">
        <v>20</v>
      </c>
      <c r="C6564" s="18" t="s">
        <v>56</v>
      </c>
      <c r="D6564" s="18">
        <v>2014</v>
      </c>
      <c r="E6564" s="18">
        <f>VLOOKUP(D6564,'cpi roi'!A:C,2,FALSE)</f>
        <v>236.7</v>
      </c>
      <c r="F6564" s="18" t="s">
        <v>19022</v>
      </c>
      <c r="G6564" s="18">
        <v>5.7</v>
      </c>
      <c r="H6564" s="19">
        <v>23000</v>
      </c>
      <c r="I6564" s="18" t="s">
        <v>19023</v>
      </c>
      <c r="J6564" s="18" t="s">
        <v>18193</v>
      </c>
      <c r="K6564" s="18" t="s">
        <v>19024</v>
      </c>
      <c r="L6564" s="18" t="s">
        <v>34</v>
      </c>
      <c r="M6564" s="20">
        <v>1500000</v>
      </c>
      <c r="N6564" s="20">
        <v>4381603</v>
      </c>
      <c r="O6564" s="21">
        <f t="shared" si="306"/>
        <v>5640365.1630756231</v>
      </c>
      <c r="P6564" s="22">
        <f t="shared" si="307"/>
        <v>292.10686666666669</v>
      </c>
      <c r="Q6564" s="20">
        <f t="shared" si="308"/>
        <v>1851120.8280523871</v>
      </c>
      <c r="R6564" s="18" t="s">
        <v>19025</v>
      </c>
      <c r="S6564" s="18">
        <v>100</v>
      </c>
    </row>
    <row r="6565" spans="1:19" x14ac:dyDescent="0.25">
      <c r="A6565" s="18" t="s">
        <v>19026</v>
      </c>
      <c r="B6565" s="18" t="s">
        <v>2004</v>
      </c>
      <c r="C6565" s="18" t="s">
        <v>21</v>
      </c>
      <c r="D6565" s="18">
        <v>2014</v>
      </c>
      <c r="E6565" s="18">
        <f>VLOOKUP(D6565,'cpi roi'!A:C,2,FALSE)</f>
        <v>236.7</v>
      </c>
      <c r="F6565" s="18" t="s">
        <v>19027</v>
      </c>
      <c r="G6565" s="18">
        <v>6.1</v>
      </c>
      <c r="H6565" s="19">
        <v>64000</v>
      </c>
      <c r="I6565" s="18" t="s">
        <v>19028</v>
      </c>
      <c r="J6565" s="18" t="s">
        <v>19029</v>
      </c>
      <c r="K6565" s="18" t="s">
        <v>18789</v>
      </c>
      <c r="L6565" s="18" t="s">
        <v>34</v>
      </c>
      <c r="M6565" s="20">
        <v>4000000</v>
      </c>
      <c r="N6565" s="20">
        <v>2595622</v>
      </c>
      <c r="O6565" s="21">
        <f t="shared" si="306"/>
        <v>3341301.3240388678</v>
      </c>
      <c r="P6565" s="22">
        <f t="shared" si="307"/>
        <v>64.890550000000005</v>
      </c>
      <c r="Q6565" s="20">
        <f t="shared" si="308"/>
        <v>1096587.2412336292</v>
      </c>
      <c r="R6565" s="18" t="s">
        <v>17987</v>
      </c>
      <c r="S6565" s="18">
        <v>97</v>
      </c>
    </row>
    <row r="6566" spans="1:19" x14ac:dyDescent="0.25">
      <c r="A6566" s="18" t="s">
        <v>19030</v>
      </c>
      <c r="B6566" s="18" t="s">
        <v>37</v>
      </c>
      <c r="C6566" s="18" t="s">
        <v>45</v>
      </c>
      <c r="D6566" s="18">
        <v>2014</v>
      </c>
      <c r="E6566" s="18">
        <f>VLOOKUP(D6566,'cpi roi'!A:C,2,FALSE)</f>
        <v>236.7</v>
      </c>
      <c r="F6566" s="18" t="s">
        <v>18868</v>
      </c>
      <c r="G6566" s="18">
        <v>7.3</v>
      </c>
      <c r="H6566" s="19">
        <v>79000</v>
      </c>
      <c r="I6566" s="18" t="s">
        <v>2882</v>
      </c>
      <c r="J6566" s="18" t="s">
        <v>12657</v>
      </c>
      <c r="K6566" s="18" t="s">
        <v>10865</v>
      </c>
      <c r="L6566" s="18" t="s">
        <v>34</v>
      </c>
      <c r="M6566" s="20">
        <v>22000000</v>
      </c>
      <c r="N6566" s="20">
        <v>89514453</v>
      </c>
      <c r="O6566" s="21">
        <f t="shared" si="306"/>
        <v>115230476.67553866</v>
      </c>
      <c r="P6566" s="22">
        <f t="shared" si="307"/>
        <v>406.88387727272726</v>
      </c>
      <c r="Q6566" s="20">
        <f t="shared" si="308"/>
        <v>37817681.875792146</v>
      </c>
      <c r="R6566" s="18" t="s">
        <v>1551</v>
      </c>
      <c r="S6566" s="18">
        <v>122</v>
      </c>
    </row>
    <row r="6567" spans="1:19" x14ac:dyDescent="0.25">
      <c r="A6567" s="18" t="s">
        <v>19031</v>
      </c>
      <c r="B6567" s="18" t="s">
        <v>2004</v>
      </c>
      <c r="C6567" s="18" t="s">
        <v>21</v>
      </c>
      <c r="D6567" s="18">
        <v>2014</v>
      </c>
      <c r="E6567" s="18">
        <f>VLOOKUP(D6567,'cpi roi'!A:C,2,FALSE)</f>
        <v>236.7</v>
      </c>
      <c r="F6567" s="18" t="s">
        <v>18772</v>
      </c>
      <c r="G6567" s="18">
        <v>6.9</v>
      </c>
      <c r="H6567" s="19">
        <v>16000</v>
      </c>
      <c r="I6567" s="18" t="s">
        <v>11415</v>
      </c>
      <c r="J6567" s="18" t="s">
        <v>11415</v>
      </c>
      <c r="K6567" s="18" t="s">
        <v>18429</v>
      </c>
      <c r="L6567" s="18" t="s">
        <v>34</v>
      </c>
      <c r="M6567" s="20">
        <v>7000000</v>
      </c>
      <c r="N6567" s="20">
        <v>14618727</v>
      </c>
      <c r="O6567" s="21">
        <f t="shared" si="306"/>
        <v>18818445.783269964</v>
      </c>
      <c r="P6567" s="22">
        <f t="shared" si="307"/>
        <v>208.83895714285714</v>
      </c>
      <c r="Q6567" s="20">
        <f t="shared" si="308"/>
        <v>6176057.0342205325</v>
      </c>
      <c r="R6567" s="18" t="s">
        <v>19032</v>
      </c>
      <c r="S6567" s="18">
        <v>116</v>
      </c>
    </row>
    <row r="6568" spans="1:19" x14ac:dyDescent="0.25">
      <c r="A6568" s="18" t="s">
        <v>19033</v>
      </c>
      <c r="B6568" s="18" t="s">
        <v>20</v>
      </c>
      <c r="C6568" s="18" t="s">
        <v>45</v>
      </c>
      <c r="D6568" s="18">
        <v>2014</v>
      </c>
      <c r="E6568" s="18">
        <f>VLOOKUP(D6568,'cpi roi'!A:C,2,FALSE)</f>
        <v>236.7</v>
      </c>
      <c r="F6568" s="18" t="s">
        <v>19034</v>
      </c>
      <c r="G6568" s="18">
        <v>6.2</v>
      </c>
      <c r="H6568" s="19">
        <v>39000</v>
      </c>
      <c r="I6568" s="18" t="s">
        <v>586</v>
      </c>
      <c r="J6568" s="18" t="s">
        <v>19035</v>
      </c>
      <c r="K6568" s="18" t="s">
        <v>8770</v>
      </c>
      <c r="L6568" s="18" t="s">
        <v>199</v>
      </c>
      <c r="M6568" s="20">
        <v>15000000</v>
      </c>
      <c r="N6568" s="20">
        <v>4510934</v>
      </c>
      <c r="O6568" s="21">
        <f t="shared" si="306"/>
        <v>5806850.8229826791</v>
      </c>
      <c r="P6568" s="22">
        <f t="shared" si="307"/>
        <v>30.072893333333333</v>
      </c>
      <c r="Q6568" s="20">
        <f t="shared" si="308"/>
        <v>1905760.0337980567</v>
      </c>
      <c r="R6568" s="18" t="s">
        <v>19036</v>
      </c>
      <c r="S6568" s="18">
        <v>111</v>
      </c>
    </row>
    <row r="6569" spans="1:19" x14ac:dyDescent="0.25">
      <c r="A6569" s="18" t="s">
        <v>19037</v>
      </c>
      <c r="B6569" s="18" t="s">
        <v>2004</v>
      </c>
      <c r="C6569" s="18" t="s">
        <v>21</v>
      </c>
      <c r="D6569" s="18">
        <v>2014</v>
      </c>
      <c r="E6569" s="18">
        <f>VLOOKUP(D6569,'cpi roi'!A:C,2,FALSE)</f>
        <v>236.7</v>
      </c>
      <c r="F6569" s="18" t="s">
        <v>18877</v>
      </c>
      <c r="G6569" s="18">
        <v>6.7</v>
      </c>
      <c r="H6569" s="19">
        <v>118000</v>
      </c>
      <c r="I6569" s="18" t="s">
        <v>19038</v>
      </c>
      <c r="J6569" s="18" t="s">
        <v>16183</v>
      </c>
      <c r="K6569" s="18" t="s">
        <v>18403</v>
      </c>
      <c r="L6569" s="18" t="s">
        <v>34</v>
      </c>
      <c r="M6569" s="20">
        <v>11000000</v>
      </c>
      <c r="N6569" s="20">
        <v>78274843</v>
      </c>
      <c r="O6569" s="21">
        <f t="shared" si="306"/>
        <v>100761912.38741022</v>
      </c>
      <c r="P6569" s="22">
        <f t="shared" si="307"/>
        <v>711.58948181818187</v>
      </c>
      <c r="Q6569" s="20">
        <f t="shared" si="308"/>
        <v>33069219.687367976</v>
      </c>
      <c r="R6569" s="18" t="s">
        <v>10130</v>
      </c>
      <c r="S6569" s="18">
        <v>107</v>
      </c>
    </row>
    <row r="6570" spans="1:19" x14ac:dyDescent="0.25">
      <c r="A6570" s="18" t="s">
        <v>19039</v>
      </c>
      <c r="B6570" s="18" t="s">
        <v>20</v>
      </c>
      <c r="C6570" s="18" t="s">
        <v>45</v>
      </c>
      <c r="D6570" s="18">
        <v>2014</v>
      </c>
      <c r="E6570" s="18">
        <f>VLOOKUP(D6570,'cpi roi'!A:C,2,FALSE)</f>
        <v>236.7</v>
      </c>
      <c r="F6570" s="18" t="s">
        <v>19040</v>
      </c>
      <c r="G6570" s="18">
        <v>6.1</v>
      </c>
      <c r="H6570" s="19">
        <v>25000</v>
      </c>
      <c r="I6570" s="18" t="s">
        <v>2589</v>
      </c>
      <c r="J6570" s="18" t="s">
        <v>19041</v>
      </c>
      <c r="K6570" s="18" t="s">
        <v>19042</v>
      </c>
      <c r="L6570" s="18" t="s">
        <v>34</v>
      </c>
      <c r="M6570" s="20">
        <v>0</v>
      </c>
      <c r="N6570" s="20">
        <v>6034851</v>
      </c>
      <c r="O6570" s="21">
        <f t="shared" si="306"/>
        <v>7768564.0038022818</v>
      </c>
      <c r="P6570" s="22">
        <f t="shared" si="307"/>
        <v>0</v>
      </c>
      <c r="Q6570" s="20">
        <f t="shared" si="308"/>
        <v>2549577.9467680608</v>
      </c>
      <c r="R6570" s="18" t="s">
        <v>19043</v>
      </c>
      <c r="S6570" s="18">
        <v>93</v>
      </c>
    </row>
    <row r="6571" spans="1:19" x14ac:dyDescent="0.25">
      <c r="A6571" s="18" t="s">
        <v>19044</v>
      </c>
      <c r="B6571" s="18" t="s">
        <v>20</v>
      </c>
      <c r="C6571" s="18" t="s">
        <v>38</v>
      </c>
      <c r="D6571" s="18">
        <v>2014</v>
      </c>
      <c r="E6571" s="18">
        <f>VLOOKUP(D6571,'cpi roi'!A:C,2,FALSE)</f>
        <v>236.7</v>
      </c>
      <c r="F6571" s="18" t="s">
        <v>19045</v>
      </c>
      <c r="G6571" s="18">
        <v>7.2</v>
      </c>
      <c r="H6571" s="19">
        <v>53000</v>
      </c>
      <c r="I6571" s="18" t="s">
        <v>19046</v>
      </c>
      <c r="J6571" s="18" t="s">
        <v>19047</v>
      </c>
      <c r="K6571" s="18" t="s">
        <v>18603</v>
      </c>
      <c r="L6571" s="18" t="s">
        <v>26</v>
      </c>
      <c r="M6571" s="20">
        <v>0</v>
      </c>
      <c r="N6571" s="20">
        <v>3062178</v>
      </c>
      <c r="O6571" s="21">
        <f t="shared" si="306"/>
        <v>3941891.1558935363</v>
      </c>
      <c r="P6571" s="22">
        <f t="shared" si="307"/>
        <v>0</v>
      </c>
      <c r="Q6571" s="20">
        <f t="shared" si="308"/>
        <v>1293695.8174904943</v>
      </c>
      <c r="R6571" s="18" t="s">
        <v>19048</v>
      </c>
      <c r="S6571" s="18">
        <v>99</v>
      </c>
    </row>
    <row r="6572" spans="1:19" x14ac:dyDescent="0.25">
      <c r="A6572" s="18" t="s">
        <v>19049</v>
      </c>
      <c r="B6572" s="18" t="s">
        <v>2004</v>
      </c>
      <c r="C6572" s="18" t="s">
        <v>21</v>
      </c>
      <c r="D6572" s="18">
        <v>2014</v>
      </c>
      <c r="E6572" s="18">
        <f>VLOOKUP(D6572,'cpi roi'!A:C,2,FALSE)</f>
        <v>236.7</v>
      </c>
      <c r="F6572" s="18" t="s">
        <v>19050</v>
      </c>
      <c r="G6572" s="18">
        <v>7.5</v>
      </c>
      <c r="H6572" s="19">
        <v>129000</v>
      </c>
      <c r="I6572" s="18" t="s">
        <v>19051</v>
      </c>
      <c r="J6572" s="18" t="s">
        <v>19051</v>
      </c>
      <c r="K6572" s="18" t="s">
        <v>8770</v>
      </c>
      <c r="L6572" s="18" t="s">
        <v>34</v>
      </c>
      <c r="M6572" s="20">
        <v>5000000</v>
      </c>
      <c r="N6572" s="20">
        <v>44779195</v>
      </c>
      <c r="O6572" s="21">
        <f t="shared" si="306"/>
        <v>57643518.024926066</v>
      </c>
      <c r="P6572" s="22">
        <f t="shared" si="307"/>
        <v>895.58389999999997</v>
      </c>
      <c r="Q6572" s="20">
        <f t="shared" si="308"/>
        <v>18918122.095479511</v>
      </c>
      <c r="R6572" s="18" t="s">
        <v>19052</v>
      </c>
      <c r="S6572" s="18">
        <v>101</v>
      </c>
    </row>
    <row r="6573" spans="1:19" x14ac:dyDescent="0.25">
      <c r="A6573" s="18" t="s">
        <v>19053</v>
      </c>
      <c r="B6573" s="18" t="s">
        <v>2004</v>
      </c>
      <c r="C6573" s="18" t="s">
        <v>38</v>
      </c>
      <c r="D6573" s="18">
        <v>2014</v>
      </c>
      <c r="E6573" s="18">
        <f>VLOOKUP(D6573,'cpi roi'!A:C,2,FALSE)</f>
        <v>236.7</v>
      </c>
      <c r="F6573" s="18" t="s">
        <v>18486</v>
      </c>
      <c r="G6573" s="18">
        <v>6.2</v>
      </c>
      <c r="H6573" s="19">
        <v>90000</v>
      </c>
      <c r="I6573" s="18" t="s">
        <v>11277</v>
      </c>
      <c r="J6573" s="18" t="s">
        <v>16911</v>
      </c>
      <c r="K6573" s="18" t="s">
        <v>2833</v>
      </c>
      <c r="L6573" s="18" t="s">
        <v>34</v>
      </c>
      <c r="M6573" s="20">
        <v>28000000</v>
      </c>
      <c r="N6573" s="20">
        <v>53260230</v>
      </c>
      <c r="O6573" s="21">
        <f t="shared" si="306"/>
        <v>68561014.283903673</v>
      </c>
      <c r="P6573" s="22">
        <f t="shared" si="307"/>
        <v>190.21510714285714</v>
      </c>
      <c r="Q6573" s="20">
        <f t="shared" si="308"/>
        <v>22501153.358681876</v>
      </c>
      <c r="R6573" s="18" t="s">
        <v>15307</v>
      </c>
      <c r="S6573" s="18">
        <v>117</v>
      </c>
    </row>
    <row r="6574" spans="1:19" x14ac:dyDescent="0.25">
      <c r="A6574" s="18" t="s">
        <v>19054</v>
      </c>
      <c r="B6574" s="18" t="s">
        <v>452</v>
      </c>
      <c r="C6574" s="18" t="s">
        <v>56</v>
      </c>
      <c r="D6574" s="18">
        <v>2014</v>
      </c>
      <c r="E6574" s="18">
        <f>VLOOKUP(D6574,'cpi roi'!A:C,2,FALSE)</f>
        <v>236.7</v>
      </c>
      <c r="F6574" s="18" t="s">
        <v>19055</v>
      </c>
      <c r="G6574" s="18">
        <v>6.7</v>
      </c>
      <c r="H6574" s="19">
        <v>26000</v>
      </c>
      <c r="I6574" s="18" t="s">
        <v>19056</v>
      </c>
      <c r="J6574" s="18" t="s">
        <v>19056</v>
      </c>
      <c r="K6574" s="18" t="s">
        <v>14499</v>
      </c>
      <c r="L6574" s="18" t="s">
        <v>34</v>
      </c>
      <c r="M6574" s="20">
        <v>0</v>
      </c>
      <c r="N6574" s="20">
        <v>49970</v>
      </c>
      <c r="O6574" s="21">
        <f t="shared" si="306"/>
        <v>64325.555555555555</v>
      </c>
      <c r="P6574" s="22">
        <f t="shared" si="307"/>
        <v>0</v>
      </c>
      <c r="Q6574" s="20">
        <f t="shared" si="308"/>
        <v>21111.111111111109</v>
      </c>
      <c r="R6574" s="18" t="s">
        <v>19057</v>
      </c>
      <c r="S6574" s="18">
        <v>109</v>
      </c>
    </row>
    <row r="6575" spans="1:19" x14ac:dyDescent="0.25">
      <c r="A6575" s="18" t="s">
        <v>19058</v>
      </c>
      <c r="B6575" s="18" t="s">
        <v>2004</v>
      </c>
      <c r="C6575" s="18" t="s">
        <v>67</v>
      </c>
      <c r="D6575" s="18">
        <v>2014</v>
      </c>
      <c r="E6575" s="18">
        <f>VLOOKUP(D6575,'cpi roi'!A:C,2,FALSE)</f>
        <v>236.7</v>
      </c>
      <c r="F6575" s="18" t="s">
        <v>19059</v>
      </c>
      <c r="G6575" s="18">
        <v>7.4</v>
      </c>
      <c r="H6575" s="19">
        <v>37000</v>
      </c>
      <c r="I6575" s="18" t="s">
        <v>19060</v>
      </c>
      <c r="J6575" s="18" t="s">
        <v>16508</v>
      </c>
      <c r="K6575" s="18" t="s">
        <v>2629</v>
      </c>
      <c r="L6575" s="18" t="s">
        <v>34</v>
      </c>
      <c r="M6575" s="20">
        <v>10000000</v>
      </c>
      <c r="N6575" s="20">
        <v>28641776</v>
      </c>
      <c r="O6575" s="21">
        <f t="shared" si="306"/>
        <v>36870085.11702577</v>
      </c>
      <c r="P6575" s="22">
        <f t="shared" si="307"/>
        <v>286.41775999999999</v>
      </c>
      <c r="Q6575" s="20">
        <f t="shared" si="308"/>
        <v>12100454.583861427</v>
      </c>
      <c r="R6575" s="18" t="s">
        <v>16818</v>
      </c>
      <c r="S6575" s="18">
        <v>121</v>
      </c>
    </row>
    <row r="6576" spans="1:19" x14ac:dyDescent="0.25">
      <c r="A6576" s="18" t="s">
        <v>19061</v>
      </c>
      <c r="B6576" s="18" t="s">
        <v>2004</v>
      </c>
      <c r="C6576" s="18" t="s">
        <v>67</v>
      </c>
      <c r="D6576" s="18">
        <v>2014</v>
      </c>
      <c r="E6576" s="18">
        <f>VLOOKUP(D6576,'cpi roi'!A:C,2,FALSE)</f>
        <v>236.7</v>
      </c>
      <c r="F6576" s="18" t="s">
        <v>18760</v>
      </c>
      <c r="G6576" s="18">
        <v>7</v>
      </c>
      <c r="H6576" s="19">
        <v>88000</v>
      </c>
      <c r="I6576" s="18" t="s">
        <v>2673</v>
      </c>
      <c r="J6576" s="18" t="s">
        <v>5779</v>
      </c>
      <c r="K6576" s="18" t="s">
        <v>15068</v>
      </c>
      <c r="L6576" s="18" t="s">
        <v>34</v>
      </c>
      <c r="M6576" s="20">
        <v>10000000</v>
      </c>
      <c r="N6576" s="20">
        <v>29253166</v>
      </c>
      <c r="O6576" s="21">
        <f t="shared" si="306"/>
        <v>37657117.364596538</v>
      </c>
      <c r="P6576" s="22">
        <f t="shared" si="307"/>
        <v>292.53165999999999</v>
      </c>
      <c r="Q6576" s="20">
        <f t="shared" si="308"/>
        <v>12358752.006759612</v>
      </c>
      <c r="R6576" s="18" t="s">
        <v>13871</v>
      </c>
      <c r="S6576" s="18">
        <v>106</v>
      </c>
    </row>
    <row r="6577" spans="1:19" x14ac:dyDescent="0.25">
      <c r="A6577" s="18" t="s">
        <v>19062</v>
      </c>
      <c r="B6577" s="18" t="s">
        <v>20</v>
      </c>
      <c r="C6577" s="18" t="s">
        <v>21</v>
      </c>
      <c r="D6577" s="18">
        <v>2014</v>
      </c>
      <c r="E6577" s="18">
        <f>VLOOKUP(D6577,'cpi roi'!A:C,2,FALSE)</f>
        <v>236.7</v>
      </c>
      <c r="F6577" s="18" t="s">
        <v>18783</v>
      </c>
      <c r="G6577" s="18">
        <v>5.0999999999999996</v>
      </c>
      <c r="H6577" s="19">
        <v>10000</v>
      </c>
      <c r="I6577" s="18" t="s">
        <v>13133</v>
      </c>
      <c r="J6577" s="18" t="s">
        <v>19063</v>
      </c>
      <c r="K6577" s="18" t="s">
        <v>19064</v>
      </c>
      <c r="L6577" s="18" t="s">
        <v>34</v>
      </c>
      <c r="M6577" s="20">
        <v>5000000</v>
      </c>
      <c r="N6577" s="20">
        <v>17534314</v>
      </c>
      <c r="O6577" s="21">
        <f t="shared" si="306"/>
        <v>22571632.766370934</v>
      </c>
      <c r="P6577" s="22">
        <f t="shared" si="307"/>
        <v>350.68628000000001</v>
      </c>
      <c r="Q6577" s="20">
        <f t="shared" si="308"/>
        <v>7407821.7152513731</v>
      </c>
      <c r="R6577" s="18" t="s">
        <v>19065</v>
      </c>
      <c r="S6577" s="18">
        <v>106</v>
      </c>
    </row>
    <row r="6578" spans="1:19" x14ac:dyDescent="0.25">
      <c r="A6578" s="18" t="s">
        <v>19066</v>
      </c>
      <c r="B6578" s="18" t="s">
        <v>20</v>
      </c>
      <c r="C6578" s="18" t="s">
        <v>21</v>
      </c>
      <c r="D6578" s="18">
        <v>2014</v>
      </c>
      <c r="E6578" s="18">
        <f>VLOOKUP(D6578,'cpi roi'!A:C,2,FALSE)</f>
        <v>236.7</v>
      </c>
      <c r="F6578" s="18" t="s">
        <v>19067</v>
      </c>
      <c r="G6578" s="18">
        <v>7</v>
      </c>
      <c r="H6578" s="19">
        <v>73000</v>
      </c>
      <c r="I6578" s="18" t="s">
        <v>7005</v>
      </c>
      <c r="J6578" s="18" t="s">
        <v>19068</v>
      </c>
      <c r="K6578" s="18" t="s">
        <v>7005</v>
      </c>
      <c r="L6578" s="18" t="s">
        <v>252</v>
      </c>
      <c r="M6578" s="20">
        <v>22500000</v>
      </c>
      <c r="N6578" s="20">
        <v>38176317</v>
      </c>
      <c r="O6578" s="21">
        <f t="shared" si="306"/>
        <v>49143742.24714829</v>
      </c>
      <c r="P6578" s="22">
        <f t="shared" si="307"/>
        <v>169.67251999999999</v>
      </c>
      <c r="Q6578" s="20">
        <f t="shared" si="308"/>
        <v>16128566.539923955</v>
      </c>
      <c r="R6578" s="18" t="s">
        <v>19069</v>
      </c>
      <c r="S6578" s="18">
        <v>111</v>
      </c>
    </row>
    <row r="6579" spans="1:19" x14ac:dyDescent="0.25">
      <c r="A6579" s="18" t="s">
        <v>19070</v>
      </c>
      <c r="B6579" s="18" t="s">
        <v>2004</v>
      </c>
      <c r="C6579" s="18" t="s">
        <v>67</v>
      </c>
      <c r="D6579" s="18">
        <v>2014</v>
      </c>
      <c r="E6579" s="18">
        <f>VLOOKUP(D6579,'cpi roi'!A:C,2,FALSE)</f>
        <v>236.7</v>
      </c>
      <c r="F6579" s="18" t="s">
        <v>18767</v>
      </c>
      <c r="G6579" s="18">
        <v>7.5</v>
      </c>
      <c r="H6579" s="19">
        <v>88000</v>
      </c>
      <c r="I6579" s="18" t="s">
        <v>19071</v>
      </c>
      <c r="J6579" s="18" t="s">
        <v>19072</v>
      </c>
      <c r="K6579" s="18" t="s">
        <v>19073</v>
      </c>
      <c r="L6579" s="18" t="s">
        <v>26</v>
      </c>
      <c r="M6579" s="20">
        <v>20000000</v>
      </c>
      <c r="N6579" s="20">
        <v>66787908</v>
      </c>
      <c r="O6579" s="21">
        <f t="shared" si="306"/>
        <v>85974970.712294042</v>
      </c>
      <c r="P6579" s="22">
        <f t="shared" si="307"/>
        <v>333.93953999999997</v>
      </c>
      <c r="Q6579" s="20">
        <f t="shared" si="308"/>
        <v>28216268.694550063</v>
      </c>
      <c r="R6579" s="18" t="s">
        <v>15343</v>
      </c>
      <c r="S6579" s="18">
        <v>128</v>
      </c>
    </row>
    <row r="6580" spans="1:19" x14ac:dyDescent="0.25">
      <c r="A6580" s="18" t="s">
        <v>19074</v>
      </c>
      <c r="B6580" s="18" t="s">
        <v>2004</v>
      </c>
      <c r="C6580" s="18" t="s">
        <v>108</v>
      </c>
      <c r="D6580" s="18">
        <v>2014</v>
      </c>
      <c r="E6580" s="18">
        <f>VLOOKUP(D6580,'cpi roi'!A:C,2,FALSE)</f>
        <v>236.7</v>
      </c>
      <c r="F6580" s="18" t="s">
        <v>19075</v>
      </c>
      <c r="G6580" s="18">
        <v>6.8</v>
      </c>
      <c r="H6580" s="19">
        <v>51000</v>
      </c>
      <c r="I6580" s="18" t="s">
        <v>19076</v>
      </c>
      <c r="J6580" s="18" t="s">
        <v>19076</v>
      </c>
      <c r="K6580" s="18" t="s">
        <v>14955</v>
      </c>
      <c r="L6580" s="18" t="s">
        <v>34</v>
      </c>
      <c r="M6580" s="20">
        <v>6000000</v>
      </c>
      <c r="N6580" s="20">
        <v>3485383</v>
      </c>
      <c r="O6580" s="21">
        <f t="shared" si="306"/>
        <v>4486675.9615547108</v>
      </c>
      <c r="P6580" s="22">
        <f t="shared" si="307"/>
        <v>58.089716666666668</v>
      </c>
      <c r="Q6580" s="20">
        <f t="shared" si="308"/>
        <v>1472489.6493451626</v>
      </c>
      <c r="R6580" s="18" t="s">
        <v>19077</v>
      </c>
      <c r="S6580" s="18">
        <v>107</v>
      </c>
    </row>
    <row r="6581" spans="1:19" x14ac:dyDescent="0.25">
      <c r="A6581" s="18" t="s">
        <v>19078</v>
      </c>
      <c r="B6581" s="18" t="s">
        <v>37</v>
      </c>
      <c r="C6581" s="18" t="s">
        <v>67</v>
      </c>
      <c r="D6581" s="18">
        <v>2014</v>
      </c>
      <c r="E6581" s="18">
        <f>VLOOKUP(D6581,'cpi roi'!A:C,2,FALSE)</f>
        <v>236.7</v>
      </c>
      <c r="F6581" s="18" t="s">
        <v>18786</v>
      </c>
      <c r="G6581" s="18">
        <v>7</v>
      </c>
      <c r="H6581" s="19">
        <v>44000</v>
      </c>
      <c r="I6581" s="18" t="s">
        <v>15195</v>
      </c>
      <c r="J6581" s="18" t="s">
        <v>13155</v>
      </c>
      <c r="K6581" s="18" t="s">
        <v>19079</v>
      </c>
      <c r="L6581" s="18" t="s">
        <v>34</v>
      </c>
      <c r="M6581" s="20">
        <v>25000000</v>
      </c>
      <c r="N6581" s="20">
        <v>38483455</v>
      </c>
      <c r="O6581" s="21">
        <f t="shared" si="306"/>
        <v>49539115.920997046</v>
      </c>
      <c r="P6581" s="22">
        <f t="shared" si="307"/>
        <v>153.93382</v>
      </c>
      <c r="Q6581" s="20">
        <f t="shared" si="308"/>
        <v>16258324.88381918</v>
      </c>
      <c r="R6581" s="18" t="s">
        <v>1729</v>
      </c>
      <c r="S6581" s="18">
        <v>124</v>
      </c>
    </row>
    <row r="6582" spans="1:19" x14ac:dyDescent="0.25">
      <c r="A6582" s="18" t="s">
        <v>19080</v>
      </c>
      <c r="B6582" s="18" t="s">
        <v>20</v>
      </c>
      <c r="C6582" s="18" t="s">
        <v>45</v>
      </c>
      <c r="D6582" s="18">
        <v>2014</v>
      </c>
      <c r="E6582" s="18">
        <f>VLOOKUP(D6582,'cpi roi'!A:C,2,FALSE)</f>
        <v>236.7</v>
      </c>
      <c r="F6582" s="18" t="s">
        <v>18868</v>
      </c>
      <c r="G6582" s="18">
        <v>7.1</v>
      </c>
      <c r="H6582" s="19">
        <v>37000</v>
      </c>
      <c r="I6582" s="18" t="s">
        <v>19081</v>
      </c>
      <c r="J6582" s="18" t="s">
        <v>19082</v>
      </c>
      <c r="K6582" s="18" t="s">
        <v>16988</v>
      </c>
      <c r="L6582" s="18" t="s">
        <v>34</v>
      </c>
      <c r="M6582" s="20">
        <v>100000</v>
      </c>
      <c r="N6582" s="20">
        <v>596933</v>
      </c>
      <c r="O6582" s="21">
        <f t="shared" si="306"/>
        <v>768421.99028305872</v>
      </c>
      <c r="P6582" s="22">
        <f t="shared" si="307"/>
        <v>596.93299999999999</v>
      </c>
      <c r="Q6582" s="20">
        <f t="shared" si="308"/>
        <v>252189.6915927334</v>
      </c>
      <c r="R6582" s="18" t="s">
        <v>19083</v>
      </c>
      <c r="S6582" s="18">
        <v>91</v>
      </c>
    </row>
    <row r="6583" spans="1:19" x14ac:dyDescent="0.25">
      <c r="A6583" s="18" t="s">
        <v>19084</v>
      </c>
      <c r="B6583" s="18" t="s">
        <v>20</v>
      </c>
      <c r="C6583" s="18" t="s">
        <v>67</v>
      </c>
      <c r="D6583" s="18">
        <v>2014</v>
      </c>
      <c r="E6583" s="18">
        <f>VLOOKUP(D6583,'cpi roi'!A:C,2,FALSE)</f>
        <v>236.7</v>
      </c>
      <c r="F6583" s="18" t="s">
        <v>9327</v>
      </c>
      <c r="G6583" s="18">
        <v>6.8</v>
      </c>
      <c r="H6583" s="19">
        <v>33000</v>
      </c>
      <c r="I6583" s="18" t="s">
        <v>89</v>
      </c>
      <c r="J6583" s="18" t="s">
        <v>1907</v>
      </c>
      <c r="K6583" s="18" t="s">
        <v>19085</v>
      </c>
      <c r="L6583" s="18" t="s">
        <v>34</v>
      </c>
      <c r="M6583" s="20">
        <v>40000000</v>
      </c>
      <c r="N6583" s="20">
        <v>67647013</v>
      </c>
      <c r="O6583" s="21">
        <f t="shared" si="306"/>
        <v>87080882.387410223</v>
      </c>
      <c r="P6583" s="22">
        <f t="shared" si="307"/>
        <v>169.11753249999998</v>
      </c>
      <c r="Q6583" s="20">
        <f t="shared" si="308"/>
        <v>28579219.687367976</v>
      </c>
      <c r="R6583" s="18" t="s">
        <v>19086</v>
      </c>
      <c r="S6583" s="18">
        <v>134</v>
      </c>
    </row>
    <row r="6584" spans="1:19" x14ac:dyDescent="0.25">
      <c r="A6584" s="18" t="s">
        <v>19087</v>
      </c>
      <c r="B6584" s="18" t="s">
        <v>20</v>
      </c>
      <c r="C6584" s="18" t="s">
        <v>45</v>
      </c>
      <c r="D6584" s="18">
        <v>2014</v>
      </c>
      <c r="E6584" s="18">
        <f>VLOOKUP(D6584,'cpi roi'!A:C,2,FALSE)</f>
        <v>236.7</v>
      </c>
      <c r="F6584" s="18" t="s">
        <v>19088</v>
      </c>
      <c r="G6584" s="18">
        <v>6</v>
      </c>
      <c r="H6584" s="19">
        <v>52000</v>
      </c>
      <c r="I6584" s="18" t="s">
        <v>6812</v>
      </c>
      <c r="J6584" s="18" t="s">
        <v>6812</v>
      </c>
      <c r="K6584" s="18" t="s">
        <v>19089</v>
      </c>
      <c r="L6584" s="18" t="s">
        <v>34</v>
      </c>
      <c r="M6584" s="20">
        <v>0</v>
      </c>
      <c r="N6584" s="20">
        <v>8122990</v>
      </c>
      <c r="O6584" s="21">
        <f t="shared" si="306"/>
        <v>10456590.844951415</v>
      </c>
      <c r="P6584" s="22">
        <f t="shared" si="307"/>
        <v>0</v>
      </c>
      <c r="Q6584" s="20">
        <f t="shared" si="308"/>
        <v>3431765.9484579638</v>
      </c>
      <c r="R6584" s="18" t="s">
        <v>19090</v>
      </c>
      <c r="S6584" s="18">
        <v>95</v>
      </c>
    </row>
    <row r="6585" spans="1:19" x14ac:dyDescent="0.25">
      <c r="A6585" s="18" t="s">
        <v>19091</v>
      </c>
      <c r="B6585" s="18" t="s">
        <v>2004</v>
      </c>
      <c r="C6585" s="18" t="s">
        <v>21</v>
      </c>
      <c r="D6585" s="18">
        <v>2014</v>
      </c>
      <c r="E6585" s="18">
        <f>VLOOKUP(D6585,'cpi roi'!A:C,2,FALSE)</f>
        <v>236.7</v>
      </c>
      <c r="F6585" s="18" t="s">
        <v>18380</v>
      </c>
      <c r="G6585" s="18">
        <v>6.8</v>
      </c>
      <c r="H6585" s="19">
        <v>56000</v>
      </c>
      <c r="I6585" s="18" t="s">
        <v>549</v>
      </c>
      <c r="J6585" s="18" t="s">
        <v>19092</v>
      </c>
      <c r="K6585" s="18" t="s">
        <v>2833</v>
      </c>
      <c r="L6585" s="18" t="s">
        <v>34</v>
      </c>
      <c r="M6585" s="20">
        <v>25000000</v>
      </c>
      <c r="N6585" s="20">
        <v>29824199</v>
      </c>
      <c r="O6585" s="21">
        <f t="shared" si="306"/>
        <v>38392198.71271652</v>
      </c>
      <c r="P6585" s="22">
        <f t="shared" si="307"/>
        <v>119.296796</v>
      </c>
      <c r="Q6585" s="20">
        <f t="shared" si="308"/>
        <v>12599999.577524293</v>
      </c>
      <c r="R6585" s="18" t="s">
        <v>10085</v>
      </c>
      <c r="S6585" s="18">
        <v>110</v>
      </c>
    </row>
    <row r="6586" spans="1:19" x14ac:dyDescent="0.25">
      <c r="A6586" s="18" t="s">
        <v>19093</v>
      </c>
      <c r="B6586" s="18" t="s">
        <v>2004</v>
      </c>
      <c r="C6586" s="18" t="s">
        <v>45</v>
      </c>
      <c r="D6586" s="18">
        <v>2014</v>
      </c>
      <c r="E6586" s="18">
        <f>VLOOKUP(D6586,'cpi roi'!A:C,2,FALSE)</f>
        <v>236.7</v>
      </c>
      <c r="F6586" s="18" t="s">
        <v>18752</v>
      </c>
      <c r="G6586" s="18">
        <v>5.8</v>
      </c>
      <c r="H6586" s="19">
        <v>13000</v>
      </c>
      <c r="I6586" s="18" t="s">
        <v>2073</v>
      </c>
      <c r="J6586" s="18" t="s">
        <v>6759</v>
      </c>
      <c r="K6586" s="18" t="s">
        <v>1824</v>
      </c>
      <c r="L6586" s="18" t="s">
        <v>34</v>
      </c>
      <c r="M6586" s="20">
        <v>18000000</v>
      </c>
      <c r="N6586" s="20">
        <v>25419147</v>
      </c>
      <c r="O6586" s="21">
        <f t="shared" si="306"/>
        <v>32721648.039290242</v>
      </c>
      <c r="P6586" s="22">
        <f t="shared" si="307"/>
        <v>141.21748333333332</v>
      </c>
      <c r="Q6586" s="20">
        <f t="shared" si="308"/>
        <v>10738972.116603296</v>
      </c>
      <c r="R6586" s="18" t="s">
        <v>19094</v>
      </c>
      <c r="S6586" s="18">
        <v>94</v>
      </c>
    </row>
    <row r="6587" spans="1:19" x14ac:dyDescent="0.25">
      <c r="A6587" s="18" t="s">
        <v>19095</v>
      </c>
      <c r="B6587" s="18" t="s">
        <v>20</v>
      </c>
      <c r="C6587" s="18" t="s">
        <v>45</v>
      </c>
      <c r="D6587" s="18">
        <v>2014</v>
      </c>
      <c r="E6587" s="18">
        <f>VLOOKUP(D6587,'cpi roi'!A:C,2,FALSE)</f>
        <v>236.7</v>
      </c>
      <c r="F6587" s="18" t="s">
        <v>18966</v>
      </c>
      <c r="G6587" s="18">
        <v>4.7</v>
      </c>
      <c r="H6587" s="19">
        <v>20000</v>
      </c>
      <c r="I6587" s="18" t="s">
        <v>18616</v>
      </c>
      <c r="J6587" s="18" t="s">
        <v>10013</v>
      </c>
      <c r="K6587" s="18" t="s">
        <v>10013</v>
      </c>
      <c r="L6587" s="18" t="s">
        <v>34</v>
      </c>
      <c r="M6587" s="20">
        <v>4000000</v>
      </c>
      <c r="N6587" s="20">
        <v>25358716</v>
      </c>
      <c r="O6587" s="21">
        <f t="shared" si="306"/>
        <v>32643856.211237855</v>
      </c>
      <c r="P6587" s="22">
        <f t="shared" si="307"/>
        <v>633.96789999999999</v>
      </c>
      <c r="Q6587" s="20">
        <f t="shared" si="308"/>
        <v>10713441.487114491</v>
      </c>
      <c r="R6587" s="18" t="s">
        <v>19096</v>
      </c>
      <c r="S6587" s="18">
        <v>86</v>
      </c>
    </row>
    <row r="6588" spans="1:19" x14ac:dyDescent="0.25">
      <c r="A6588" s="18" t="s">
        <v>19097</v>
      </c>
      <c r="B6588" s="18" t="s">
        <v>20</v>
      </c>
      <c r="C6588" s="18" t="s">
        <v>108</v>
      </c>
      <c r="D6588" s="18">
        <v>2014</v>
      </c>
      <c r="E6588" s="18">
        <f>VLOOKUP(D6588,'cpi roi'!A:C,2,FALSE)</f>
        <v>236.7</v>
      </c>
      <c r="F6588" s="18" t="s">
        <v>18760</v>
      </c>
      <c r="G6588" s="18">
        <v>6.1</v>
      </c>
      <c r="H6588" s="19">
        <v>68000</v>
      </c>
      <c r="I6588" s="18" t="s">
        <v>17237</v>
      </c>
      <c r="J6588" s="18" t="s">
        <v>14032</v>
      </c>
      <c r="K6588" s="18" t="s">
        <v>9041</v>
      </c>
      <c r="L6588" s="18" t="s">
        <v>34</v>
      </c>
      <c r="M6588" s="20">
        <v>25000000</v>
      </c>
      <c r="N6588" s="20">
        <v>39280992</v>
      </c>
      <c r="O6588" s="21">
        <f t="shared" si="306"/>
        <v>50565772.126742713</v>
      </c>
      <c r="P6588" s="22">
        <f t="shared" si="307"/>
        <v>157.12396799999999</v>
      </c>
      <c r="Q6588" s="20">
        <f t="shared" si="308"/>
        <v>16595264.892268695</v>
      </c>
      <c r="R6588" s="18" t="s">
        <v>48</v>
      </c>
      <c r="S6588" s="18">
        <v>111</v>
      </c>
    </row>
    <row r="6589" spans="1:19" x14ac:dyDescent="0.25">
      <c r="A6589" s="18" t="s">
        <v>19098</v>
      </c>
      <c r="B6589" s="18" t="s">
        <v>20</v>
      </c>
      <c r="C6589" s="18" t="s">
        <v>21</v>
      </c>
      <c r="D6589" s="18">
        <v>2014</v>
      </c>
      <c r="E6589" s="18">
        <f>VLOOKUP(D6589,'cpi roi'!A:C,2,FALSE)</f>
        <v>236.7</v>
      </c>
      <c r="F6589" s="18" t="s">
        <v>19001</v>
      </c>
      <c r="G6589" s="18">
        <v>6.4</v>
      </c>
      <c r="H6589" s="19">
        <v>36000</v>
      </c>
      <c r="I6589" s="18" t="s">
        <v>17449</v>
      </c>
      <c r="J6589" s="18" t="s">
        <v>19099</v>
      </c>
      <c r="K6589" s="18" t="s">
        <v>9781</v>
      </c>
      <c r="L6589" s="18" t="s">
        <v>34</v>
      </c>
      <c r="M6589" s="20">
        <v>7000000</v>
      </c>
      <c r="N6589" s="20">
        <v>2433850</v>
      </c>
      <c r="O6589" s="21">
        <f t="shared" si="306"/>
        <v>3133054.9007182089</v>
      </c>
      <c r="P6589" s="22">
        <f t="shared" si="307"/>
        <v>34.769285714285715</v>
      </c>
      <c r="Q6589" s="20">
        <f t="shared" si="308"/>
        <v>1028242.5010561893</v>
      </c>
      <c r="R6589" s="18" t="s">
        <v>19100</v>
      </c>
      <c r="S6589" s="18">
        <v>102</v>
      </c>
    </row>
    <row r="6590" spans="1:19" x14ac:dyDescent="0.25">
      <c r="A6590" s="18" t="s">
        <v>19101</v>
      </c>
      <c r="B6590" s="18" t="s">
        <v>2004</v>
      </c>
      <c r="C6590" s="18" t="s">
        <v>38</v>
      </c>
      <c r="D6590" s="18">
        <v>2014</v>
      </c>
      <c r="E6590" s="18">
        <f>VLOOKUP(D6590,'cpi roi'!A:C,2,FALSE)</f>
        <v>236.7</v>
      </c>
      <c r="F6590" s="18" t="s">
        <v>18520</v>
      </c>
      <c r="G6590" s="18">
        <v>5.0999999999999996</v>
      </c>
      <c r="H6590" s="19">
        <v>79000</v>
      </c>
      <c r="I6590" s="18" t="s">
        <v>13497</v>
      </c>
      <c r="J6590" s="18" t="s">
        <v>13497</v>
      </c>
      <c r="K6590" s="18" t="s">
        <v>10038</v>
      </c>
      <c r="L6590" s="18" t="s">
        <v>34</v>
      </c>
      <c r="M6590" s="20">
        <v>65000000</v>
      </c>
      <c r="N6590" s="20">
        <v>76801179</v>
      </c>
      <c r="O6590" s="21">
        <f t="shared" si="306"/>
        <v>98864889.06337136</v>
      </c>
      <c r="P6590" s="22">
        <f t="shared" si="307"/>
        <v>118.15566</v>
      </c>
      <c r="Q6590" s="20">
        <f t="shared" si="308"/>
        <v>32446632.446134347</v>
      </c>
      <c r="R6590" s="18" t="s">
        <v>19102</v>
      </c>
      <c r="S6590" s="18">
        <v>92</v>
      </c>
    </row>
    <row r="6591" spans="1:19" x14ac:dyDescent="0.25">
      <c r="A6591" s="18" t="s">
        <v>19103</v>
      </c>
      <c r="B6591" s="18" t="s">
        <v>37</v>
      </c>
      <c r="C6591" s="18" t="s">
        <v>29</v>
      </c>
      <c r="D6591" s="18">
        <v>2014</v>
      </c>
      <c r="E6591" s="18">
        <f>VLOOKUP(D6591,'cpi roi'!A:C,2,FALSE)</f>
        <v>236.7</v>
      </c>
      <c r="F6591" s="18" t="s">
        <v>18739</v>
      </c>
      <c r="G6591" s="18">
        <v>6.4</v>
      </c>
      <c r="H6591" s="19">
        <v>33000</v>
      </c>
      <c r="I6591" s="18" t="s">
        <v>17367</v>
      </c>
      <c r="J6591" s="18" t="s">
        <v>17367</v>
      </c>
      <c r="K6591" s="18" t="s">
        <v>15742</v>
      </c>
      <c r="L6591" s="18" t="s">
        <v>34</v>
      </c>
      <c r="M6591" s="20">
        <v>50000000</v>
      </c>
      <c r="N6591" s="20">
        <v>80383113</v>
      </c>
      <c r="O6591" s="21">
        <f t="shared" si="306"/>
        <v>103475853.5323194</v>
      </c>
      <c r="P6591" s="22">
        <f t="shared" si="307"/>
        <v>160.76622599999999</v>
      </c>
      <c r="Q6591" s="20">
        <f t="shared" si="308"/>
        <v>33959912.54752852</v>
      </c>
      <c r="R6591" s="18" t="s">
        <v>1729</v>
      </c>
      <c r="S6591" s="18">
        <v>107</v>
      </c>
    </row>
    <row r="6592" spans="1:19" x14ac:dyDescent="0.25">
      <c r="A6592" s="18" t="s">
        <v>19104</v>
      </c>
      <c r="B6592" s="18" t="s">
        <v>20</v>
      </c>
      <c r="C6592" s="18" t="s">
        <v>45</v>
      </c>
      <c r="D6592" s="18">
        <v>2014</v>
      </c>
      <c r="E6592" s="18">
        <f>VLOOKUP(D6592,'cpi roi'!A:C,2,FALSE)</f>
        <v>236.7</v>
      </c>
      <c r="F6592" s="18" t="s">
        <v>18746</v>
      </c>
      <c r="G6592" s="18">
        <v>6.4</v>
      </c>
      <c r="H6592" s="19">
        <v>67000</v>
      </c>
      <c r="I6592" s="18" t="s">
        <v>19105</v>
      </c>
      <c r="J6592" s="18" t="s">
        <v>19106</v>
      </c>
      <c r="K6592" s="18" t="s">
        <v>18450</v>
      </c>
      <c r="L6592" s="18" t="s">
        <v>34</v>
      </c>
      <c r="M6592" s="20">
        <v>0</v>
      </c>
      <c r="N6592" s="20">
        <v>492332</v>
      </c>
      <c r="O6592" s="21">
        <f t="shared" si="306"/>
        <v>633770.85086607526</v>
      </c>
      <c r="P6592" s="22">
        <f t="shared" si="307"/>
        <v>0</v>
      </c>
      <c r="Q6592" s="20">
        <f t="shared" si="308"/>
        <v>207998.31009716942</v>
      </c>
      <c r="R6592" s="18" t="s">
        <v>19107</v>
      </c>
      <c r="S6592" s="18">
        <v>86</v>
      </c>
    </row>
    <row r="6593" spans="1:19" x14ac:dyDescent="0.25">
      <c r="A6593" s="18" t="s">
        <v>19108</v>
      </c>
      <c r="B6593" s="18" t="s">
        <v>20</v>
      </c>
      <c r="C6593" s="18" t="s">
        <v>38</v>
      </c>
      <c r="D6593" s="18">
        <v>2014</v>
      </c>
      <c r="E6593" s="18">
        <f>VLOOKUP(D6593,'cpi roi'!A:C,2,FALSE)</f>
        <v>236.7</v>
      </c>
      <c r="F6593" s="18" t="s">
        <v>19109</v>
      </c>
      <c r="G6593" s="18">
        <v>6.4</v>
      </c>
      <c r="H6593" s="19">
        <v>27000</v>
      </c>
      <c r="I6593" s="18" t="s">
        <v>19110</v>
      </c>
      <c r="J6593" s="18" t="s">
        <v>19110</v>
      </c>
      <c r="K6593" s="18" t="s">
        <v>9007</v>
      </c>
      <c r="L6593" s="18" t="s">
        <v>252</v>
      </c>
      <c r="M6593" s="20">
        <v>0</v>
      </c>
      <c r="N6593" s="20">
        <v>660241</v>
      </c>
      <c r="O6593" s="21">
        <f t="shared" si="306"/>
        <v>849917.33291085763</v>
      </c>
      <c r="P6593" s="22">
        <f t="shared" si="307"/>
        <v>0</v>
      </c>
      <c r="Q6593" s="20">
        <f t="shared" si="308"/>
        <v>278935.78369243769</v>
      </c>
      <c r="R6593" s="18" t="s">
        <v>17229</v>
      </c>
      <c r="S6593" s="18">
        <v>108</v>
      </c>
    </row>
    <row r="6594" spans="1:19" x14ac:dyDescent="0.25">
      <c r="A6594" s="18" t="s">
        <v>19111</v>
      </c>
      <c r="B6594" s="18" t="s">
        <v>2004</v>
      </c>
      <c r="C6594" s="18" t="s">
        <v>67</v>
      </c>
      <c r="D6594" s="18">
        <v>2014</v>
      </c>
      <c r="E6594" s="18">
        <f>VLOOKUP(D6594,'cpi roi'!A:C,2,FALSE)</f>
        <v>236.7</v>
      </c>
      <c r="F6594" s="18" t="s">
        <v>18250</v>
      </c>
      <c r="G6594" s="18">
        <v>7</v>
      </c>
      <c r="H6594" s="19">
        <v>42000</v>
      </c>
      <c r="I6594" s="18" t="s">
        <v>3353</v>
      </c>
      <c r="J6594" s="18" t="s">
        <v>12657</v>
      </c>
      <c r="K6594" s="18" t="s">
        <v>10137</v>
      </c>
      <c r="L6594" s="18" t="s">
        <v>34</v>
      </c>
      <c r="M6594" s="20">
        <v>19000000</v>
      </c>
      <c r="N6594" s="20">
        <v>5578519</v>
      </c>
      <c r="O6594" s="21">
        <f t="shared" si="306"/>
        <v>7181135.3582594004</v>
      </c>
      <c r="P6594" s="22">
        <f t="shared" si="307"/>
        <v>29.360626315789474</v>
      </c>
      <c r="Q6594" s="20">
        <f t="shared" si="308"/>
        <v>2356788.7621461768</v>
      </c>
      <c r="R6594" s="18" t="s">
        <v>19112</v>
      </c>
      <c r="S6594" s="18">
        <v>115</v>
      </c>
    </row>
    <row r="6595" spans="1:19" x14ac:dyDescent="0.25">
      <c r="A6595" s="18" t="s">
        <v>19113</v>
      </c>
      <c r="B6595" s="18" t="s">
        <v>2004</v>
      </c>
      <c r="C6595" s="18" t="s">
        <v>38</v>
      </c>
      <c r="D6595" s="18">
        <v>2014</v>
      </c>
      <c r="E6595" s="18">
        <f>VLOOKUP(D6595,'cpi roi'!A:C,2,FALSE)</f>
        <v>236.7</v>
      </c>
      <c r="F6595" s="18" t="s">
        <v>18431</v>
      </c>
      <c r="G6595" s="18">
        <v>3.1</v>
      </c>
      <c r="H6595" s="19">
        <v>38000</v>
      </c>
      <c r="I6595" s="18" t="s">
        <v>19114</v>
      </c>
      <c r="J6595" s="18" t="s">
        <v>19115</v>
      </c>
      <c r="K6595" s="18" t="s">
        <v>1540</v>
      </c>
      <c r="L6595" s="18" t="s">
        <v>34</v>
      </c>
      <c r="M6595" s="20">
        <v>16000000</v>
      </c>
      <c r="N6595" s="20">
        <v>27405896</v>
      </c>
      <c r="O6595" s="21">
        <f t="shared" ref="O6595:O6658" si="309">(304.7/E6595)*N6595</f>
        <v>35279157.208280526</v>
      </c>
      <c r="P6595" s="22">
        <f t="shared" ref="P6595:P6658" si="310">IFERROR(N6595/M6595, 0)*100</f>
        <v>171.28684999999999</v>
      </c>
      <c r="Q6595" s="20">
        <f t="shared" ref="Q6595:Q6658" si="311">N6595/(E6595/100)</f>
        <v>11578325.306294888</v>
      </c>
      <c r="R6595" s="18" t="s">
        <v>19116</v>
      </c>
      <c r="S6595" s="18">
        <v>110</v>
      </c>
    </row>
    <row r="6596" spans="1:19" x14ac:dyDescent="0.25">
      <c r="A6596" s="18" t="s">
        <v>19117</v>
      </c>
      <c r="B6596" s="18" t="s">
        <v>37</v>
      </c>
      <c r="C6596" s="18" t="s">
        <v>45</v>
      </c>
      <c r="D6596" s="18">
        <v>2014</v>
      </c>
      <c r="E6596" s="18">
        <f>VLOOKUP(D6596,'cpi roi'!A:C,2,FALSE)</f>
        <v>236.7</v>
      </c>
      <c r="F6596" s="18" t="s">
        <v>18783</v>
      </c>
      <c r="G6596" s="18">
        <v>6.2</v>
      </c>
      <c r="H6596" s="19">
        <v>42000</v>
      </c>
      <c r="I6596" s="18" t="s">
        <v>11561</v>
      </c>
      <c r="J6596" s="18" t="s">
        <v>19118</v>
      </c>
      <c r="K6596" s="18" t="s">
        <v>13997</v>
      </c>
      <c r="L6596" s="18" t="s">
        <v>34</v>
      </c>
      <c r="M6596" s="20">
        <v>28000000</v>
      </c>
      <c r="N6596" s="20">
        <v>100654149</v>
      </c>
      <c r="O6596" s="21">
        <f t="shared" si="309"/>
        <v>129570423.32192649</v>
      </c>
      <c r="P6596" s="22">
        <f t="shared" si="310"/>
        <v>359.47910357142854</v>
      </c>
      <c r="Q6596" s="20">
        <f t="shared" si="311"/>
        <v>42523932.826362483</v>
      </c>
      <c r="R6596" s="18" t="s">
        <v>1729</v>
      </c>
      <c r="S6596" s="18">
        <v>81</v>
      </c>
    </row>
    <row r="6597" spans="1:19" x14ac:dyDescent="0.25">
      <c r="A6597" s="18" t="s">
        <v>19119</v>
      </c>
      <c r="B6597" s="18" t="s">
        <v>2004</v>
      </c>
      <c r="C6597" s="18" t="s">
        <v>45</v>
      </c>
      <c r="D6597" s="18">
        <v>2014</v>
      </c>
      <c r="E6597" s="18">
        <f>VLOOKUP(D6597,'cpi roi'!A:C,2,FALSE)</f>
        <v>236.7</v>
      </c>
      <c r="F6597" s="18" t="s">
        <v>18718</v>
      </c>
      <c r="G6597" s="18">
        <v>7.2</v>
      </c>
      <c r="H6597" s="19">
        <v>98000</v>
      </c>
      <c r="I6597" s="18" t="s">
        <v>19120</v>
      </c>
      <c r="J6597" s="18" t="s">
        <v>19120</v>
      </c>
      <c r="K6597" s="18" t="s">
        <v>551</v>
      </c>
      <c r="L6597" s="18" t="s">
        <v>34</v>
      </c>
      <c r="M6597" s="20">
        <v>13000000</v>
      </c>
      <c r="N6597" s="20">
        <v>54837234</v>
      </c>
      <c r="O6597" s="21">
        <f t="shared" si="309"/>
        <v>70591065.482889742</v>
      </c>
      <c r="P6597" s="22">
        <f t="shared" si="310"/>
        <v>421.82487692307689</v>
      </c>
      <c r="Q6597" s="20">
        <f t="shared" si="311"/>
        <v>23167399.239543725</v>
      </c>
      <c r="R6597" s="18" t="s">
        <v>18875</v>
      </c>
      <c r="S6597" s="18">
        <v>102</v>
      </c>
    </row>
    <row r="6598" spans="1:19" x14ac:dyDescent="0.25">
      <c r="A6598" s="18" t="s">
        <v>19121</v>
      </c>
      <c r="B6598" s="18" t="s">
        <v>2004</v>
      </c>
      <c r="C6598" s="18" t="s">
        <v>38</v>
      </c>
      <c r="D6598" s="18">
        <v>2014</v>
      </c>
      <c r="E6598" s="18">
        <f>VLOOKUP(D6598,'cpi roi'!A:C,2,FALSE)</f>
        <v>236.7</v>
      </c>
      <c r="F6598" s="18" t="s">
        <v>18233</v>
      </c>
      <c r="G6598" s="18">
        <v>4.2</v>
      </c>
      <c r="H6598" s="19">
        <v>53000</v>
      </c>
      <c r="I6598" s="18" t="s">
        <v>3789</v>
      </c>
      <c r="J6598" s="18" t="s">
        <v>19122</v>
      </c>
      <c r="K6598" s="18" t="s">
        <v>19123</v>
      </c>
      <c r="L6598" s="18" t="s">
        <v>34</v>
      </c>
      <c r="M6598" s="20">
        <v>70000000</v>
      </c>
      <c r="N6598" s="20">
        <v>61279452</v>
      </c>
      <c r="O6598" s="21">
        <f t="shared" si="309"/>
        <v>78884026.296577945</v>
      </c>
      <c r="P6598" s="22">
        <f t="shared" si="310"/>
        <v>87.542074285714293</v>
      </c>
      <c r="Q6598" s="20">
        <f t="shared" si="311"/>
        <v>25889079.847908746</v>
      </c>
      <c r="R6598" s="18" t="s">
        <v>10085</v>
      </c>
      <c r="S6598" s="18">
        <v>99</v>
      </c>
    </row>
    <row r="6599" spans="1:19" x14ac:dyDescent="0.25">
      <c r="A6599" s="18" t="s">
        <v>19124</v>
      </c>
      <c r="B6599" s="18" t="s">
        <v>20</v>
      </c>
      <c r="C6599" s="18" t="s">
        <v>67</v>
      </c>
      <c r="D6599" s="18">
        <v>2014</v>
      </c>
      <c r="E6599" s="18">
        <f>VLOOKUP(D6599,'cpi roi'!A:C,2,FALSE)</f>
        <v>236.7</v>
      </c>
      <c r="F6599" s="18" t="s">
        <v>19125</v>
      </c>
      <c r="G6599" s="18">
        <v>6.9</v>
      </c>
      <c r="H6599" s="19">
        <v>45000</v>
      </c>
      <c r="I6599" s="18" t="s">
        <v>12286</v>
      </c>
      <c r="J6599" s="18" t="s">
        <v>18637</v>
      </c>
      <c r="K6599" s="18" t="s">
        <v>12746</v>
      </c>
      <c r="L6599" s="18" t="s">
        <v>34</v>
      </c>
      <c r="M6599" s="20">
        <v>0</v>
      </c>
      <c r="N6599" s="20">
        <v>5218973</v>
      </c>
      <c r="O6599" s="21">
        <f t="shared" si="309"/>
        <v>6718297.7317279261</v>
      </c>
      <c r="P6599" s="22">
        <f t="shared" si="310"/>
        <v>0</v>
      </c>
      <c r="Q6599" s="20">
        <f t="shared" si="311"/>
        <v>2204889.3113645967</v>
      </c>
      <c r="R6599" s="18" t="s">
        <v>19126</v>
      </c>
      <c r="S6599" s="18">
        <v>112</v>
      </c>
    </row>
    <row r="6600" spans="1:19" x14ac:dyDescent="0.25">
      <c r="A6600" s="18" t="s">
        <v>19127</v>
      </c>
      <c r="B6600" s="18" t="s">
        <v>2004</v>
      </c>
      <c r="C6600" s="18" t="s">
        <v>21</v>
      </c>
      <c r="D6600" s="18">
        <v>2014</v>
      </c>
      <c r="E6600" s="18">
        <f>VLOOKUP(D6600,'cpi roi'!A:C,2,FALSE)</f>
        <v>236.7</v>
      </c>
      <c r="F6600" s="18" t="s">
        <v>18868</v>
      </c>
      <c r="G6600" s="18">
        <v>6</v>
      </c>
      <c r="H6600" s="19">
        <v>33000</v>
      </c>
      <c r="I6600" s="18" t="s">
        <v>19128</v>
      </c>
      <c r="J6600" s="18" t="s">
        <v>11986</v>
      </c>
      <c r="K6600" s="18" t="s">
        <v>19129</v>
      </c>
      <c r="L6600" s="18" t="s">
        <v>34</v>
      </c>
      <c r="M6600" s="20">
        <v>45000000</v>
      </c>
      <c r="N6600" s="20">
        <v>86165646</v>
      </c>
      <c r="O6600" s="21">
        <f t="shared" si="309"/>
        <v>110919612.7427123</v>
      </c>
      <c r="P6600" s="22">
        <f t="shared" si="310"/>
        <v>191.47921333333332</v>
      </c>
      <c r="Q6600" s="20">
        <f t="shared" si="311"/>
        <v>36402892.26869455</v>
      </c>
      <c r="R6600" s="18" t="s">
        <v>10085</v>
      </c>
      <c r="S6600" s="18">
        <v>112</v>
      </c>
    </row>
    <row r="6601" spans="1:19" x14ac:dyDescent="0.25">
      <c r="A6601" s="18" t="s">
        <v>19130</v>
      </c>
      <c r="B6601" s="18" t="s">
        <v>20</v>
      </c>
      <c r="C6601" s="18" t="s">
        <v>38</v>
      </c>
      <c r="D6601" s="18">
        <v>2014</v>
      </c>
      <c r="E6601" s="18">
        <f>VLOOKUP(D6601,'cpi roi'!A:C,2,FALSE)</f>
        <v>236.7</v>
      </c>
      <c r="F6601" s="18" t="s">
        <v>19034</v>
      </c>
      <c r="G6601" s="18">
        <v>6.7</v>
      </c>
      <c r="H6601" s="19">
        <v>37000</v>
      </c>
      <c r="I6601" s="18" t="s">
        <v>19131</v>
      </c>
      <c r="J6601" s="18" t="s">
        <v>13289</v>
      </c>
      <c r="K6601" s="18" t="s">
        <v>14881</v>
      </c>
      <c r="L6601" s="18" t="s">
        <v>3814</v>
      </c>
      <c r="M6601" s="20">
        <v>0</v>
      </c>
      <c r="N6601" s="20">
        <v>1363964</v>
      </c>
      <c r="O6601" s="21">
        <f t="shared" si="309"/>
        <v>1755808.3261512464</v>
      </c>
      <c r="P6601" s="22">
        <f t="shared" si="310"/>
        <v>0</v>
      </c>
      <c r="Q6601" s="20">
        <f t="shared" si="311"/>
        <v>576241.65610477398</v>
      </c>
      <c r="R6601" s="18" t="s">
        <v>10417</v>
      </c>
      <c r="S6601" s="18">
        <v>92</v>
      </c>
    </row>
    <row r="6602" spans="1:19" x14ac:dyDescent="0.25">
      <c r="A6602" s="18" t="s">
        <v>19132</v>
      </c>
      <c r="B6602" s="18" t="s">
        <v>37</v>
      </c>
      <c r="C6602" s="18" t="s">
        <v>21</v>
      </c>
      <c r="D6602" s="18">
        <v>2014</v>
      </c>
      <c r="E6602" s="18">
        <f>VLOOKUP(D6602,'cpi roi'!A:C,2,FALSE)</f>
        <v>236.7</v>
      </c>
      <c r="F6602" s="18" t="s">
        <v>18739</v>
      </c>
      <c r="G6602" s="18">
        <v>4.7</v>
      </c>
      <c r="H6602" s="19">
        <v>41000</v>
      </c>
      <c r="I6602" s="18" t="s">
        <v>19133</v>
      </c>
      <c r="J6602" s="18" t="s">
        <v>19134</v>
      </c>
      <c r="K6602" s="18" t="s">
        <v>19135</v>
      </c>
      <c r="L6602" s="18" t="s">
        <v>34</v>
      </c>
      <c r="M6602" s="20">
        <v>2000000</v>
      </c>
      <c r="N6602" s="20">
        <v>64676349</v>
      </c>
      <c r="O6602" s="21">
        <f t="shared" si="309"/>
        <v>83256795.692015216</v>
      </c>
      <c r="P6602" s="22">
        <f t="shared" si="310"/>
        <v>3233.81745</v>
      </c>
      <c r="Q6602" s="20">
        <f t="shared" si="311"/>
        <v>27324186.311787073</v>
      </c>
      <c r="R6602" s="18" t="s">
        <v>19136</v>
      </c>
      <c r="S6602" s="18">
        <v>113</v>
      </c>
    </row>
    <row r="6603" spans="1:19" x14ac:dyDescent="0.25">
      <c r="A6603" s="18" t="s">
        <v>19137</v>
      </c>
      <c r="B6603" s="18" t="s">
        <v>2004</v>
      </c>
      <c r="C6603" s="18" t="s">
        <v>21</v>
      </c>
      <c r="D6603" s="18">
        <v>2014</v>
      </c>
      <c r="E6603" s="18">
        <f>VLOOKUP(D6603,'cpi roi'!A:C,2,FALSE)</f>
        <v>236.7</v>
      </c>
      <c r="F6603" s="18" t="s">
        <v>18969</v>
      </c>
      <c r="G6603" s="18">
        <v>6.2</v>
      </c>
      <c r="H6603" s="19">
        <v>53000</v>
      </c>
      <c r="I6603" s="18" t="s">
        <v>8345</v>
      </c>
      <c r="J6603" s="18" t="s">
        <v>8345</v>
      </c>
      <c r="K6603" s="18" t="s">
        <v>11550</v>
      </c>
      <c r="L6603" s="18" t="s">
        <v>34</v>
      </c>
      <c r="M6603" s="20">
        <v>60000000</v>
      </c>
      <c r="N6603" s="20">
        <v>30800231</v>
      </c>
      <c r="O6603" s="21">
        <f t="shared" si="309"/>
        <v>39648628.583438955</v>
      </c>
      <c r="P6603" s="22">
        <f t="shared" si="310"/>
        <v>51.333718333333337</v>
      </c>
      <c r="Q6603" s="20">
        <f t="shared" si="311"/>
        <v>13012349.387410223</v>
      </c>
      <c r="R6603" s="18" t="s">
        <v>10903</v>
      </c>
      <c r="S6603" s="18">
        <v>118</v>
      </c>
    </row>
    <row r="6604" spans="1:19" x14ac:dyDescent="0.25">
      <c r="A6604" s="18" t="s">
        <v>19138</v>
      </c>
      <c r="B6604" s="18" t="s">
        <v>37</v>
      </c>
      <c r="C6604" s="18" t="s">
        <v>394</v>
      </c>
      <c r="D6604" s="18">
        <v>2014</v>
      </c>
      <c r="E6604" s="18">
        <f>VLOOKUP(D6604,'cpi roi'!A:C,2,FALSE)</f>
        <v>236.7</v>
      </c>
      <c r="F6604" s="18" t="s">
        <v>19139</v>
      </c>
      <c r="G6604" s="18">
        <v>7.7</v>
      </c>
      <c r="H6604" s="19">
        <v>35000</v>
      </c>
      <c r="I6604" s="18" t="s">
        <v>19140</v>
      </c>
      <c r="J6604" s="18" t="s">
        <v>19141</v>
      </c>
      <c r="K6604" s="18" t="s">
        <v>19142</v>
      </c>
      <c r="L6604" s="18" t="s">
        <v>2113</v>
      </c>
      <c r="M6604" s="20">
        <v>0</v>
      </c>
      <c r="N6604" s="20">
        <v>34949567</v>
      </c>
      <c r="O6604" s="21">
        <f t="shared" si="309"/>
        <v>44990000.274186738</v>
      </c>
      <c r="P6604" s="22">
        <f t="shared" si="310"/>
        <v>0</v>
      </c>
      <c r="Q6604" s="20">
        <f t="shared" si="311"/>
        <v>14765343.050274609</v>
      </c>
      <c r="R6604" s="18" t="s">
        <v>19143</v>
      </c>
      <c r="S6604" s="18">
        <v>103</v>
      </c>
    </row>
    <row r="6605" spans="1:19" x14ac:dyDescent="0.25">
      <c r="A6605" s="18" t="s">
        <v>19144</v>
      </c>
      <c r="B6605" s="18" t="s">
        <v>37</v>
      </c>
      <c r="C6605" s="18" t="s">
        <v>394</v>
      </c>
      <c r="D6605" s="18">
        <v>2014</v>
      </c>
      <c r="E6605" s="18">
        <f>VLOOKUP(D6605,'cpi roi'!A:C,2,FALSE)</f>
        <v>236.7</v>
      </c>
      <c r="F6605" s="18" t="s">
        <v>18792</v>
      </c>
      <c r="G6605" s="18">
        <v>6.8</v>
      </c>
      <c r="H6605" s="19">
        <v>65000</v>
      </c>
      <c r="I6605" s="18" t="s">
        <v>10700</v>
      </c>
      <c r="J6605" s="18" t="s">
        <v>9602</v>
      </c>
      <c r="K6605" s="18" t="s">
        <v>19145</v>
      </c>
      <c r="L6605" s="18" t="s">
        <v>34</v>
      </c>
      <c r="M6605" s="20">
        <v>145000000</v>
      </c>
      <c r="N6605" s="20">
        <v>275698039</v>
      </c>
      <c r="O6605" s="21">
        <f t="shared" si="309"/>
        <v>354901531.4038868</v>
      </c>
      <c r="P6605" s="22">
        <f t="shared" si="310"/>
        <v>190.13657862068965</v>
      </c>
      <c r="Q6605" s="20">
        <f t="shared" si="311"/>
        <v>116475724.12336291</v>
      </c>
      <c r="R6605" s="18" t="s">
        <v>19146</v>
      </c>
      <c r="S6605" s="18">
        <v>92</v>
      </c>
    </row>
    <row r="6606" spans="1:19" x14ac:dyDescent="0.25">
      <c r="A6606" s="18" t="s">
        <v>19147</v>
      </c>
      <c r="B6606" s="18" t="s">
        <v>20</v>
      </c>
      <c r="C6606" s="18" t="s">
        <v>45</v>
      </c>
      <c r="D6606" s="18">
        <v>2014</v>
      </c>
      <c r="E6606" s="18">
        <f>VLOOKUP(D6606,'cpi roi'!A:C,2,FALSE)</f>
        <v>236.7</v>
      </c>
      <c r="F6606" s="18" t="s">
        <v>18983</v>
      </c>
      <c r="G6606" s="18">
        <v>4.9000000000000004</v>
      </c>
      <c r="H6606" s="19">
        <v>49000</v>
      </c>
      <c r="I6606" s="18" t="s">
        <v>19148</v>
      </c>
      <c r="J6606" s="18" t="s">
        <v>19149</v>
      </c>
      <c r="K6606" s="18" t="s">
        <v>19149</v>
      </c>
      <c r="L6606" s="18" t="s">
        <v>34</v>
      </c>
      <c r="M6606" s="20">
        <v>20000000</v>
      </c>
      <c r="N6606" s="20">
        <v>100375432</v>
      </c>
      <c r="O6606" s="21">
        <f t="shared" si="309"/>
        <v>129211635.53189692</v>
      </c>
      <c r="P6606" s="22">
        <f t="shared" si="310"/>
        <v>501.87716</v>
      </c>
      <c r="Q6606" s="20">
        <f t="shared" si="311"/>
        <v>42406181.66455429</v>
      </c>
      <c r="R6606" s="18" t="s">
        <v>19150</v>
      </c>
      <c r="S6606" s="18">
        <v>97</v>
      </c>
    </row>
    <row r="6607" spans="1:19" x14ac:dyDescent="0.25">
      <c r="A6607" s="18" t="s">
        <v>19151</v>
      </c>
      <c r="B6607" s="18" t="s">
        <v>2004</v>
      </c>
      <c r="C6607" s="18" t="s">
        <v>38</v>
      </c>
      <c r="D6607" s="18">
        <v>2014</v>
      </c>
      <c r="E6607" s="18">
        <f>VLOOKUP(D6607,'cpi roi'!A:C,2,FALSE)</f>
        <v>236.7</v>
      </c>
      <c r="F6607" s="18" t="s">
        <v>19016</v>
      </c>
      <c r="G6607" s="18">
        <v>5.4</v>
      </c>
      <c r="H6607" s="19">
        <v>32000</v>
      </c>
      <c r="I6607" s="18" t="s">
        <v>19152</v>
      </c>
      <c r="J6607" s="18" t="s">
        <v>19152</v>
      </c>
      <c r="K6607" s="18" t="s">
        <v>9412</v>
      </c>
      <c r="L6607" s="18" t="s">
        <v>19153</v>
      </c>
      <c r="M6607" s="20">
        <v>0</v>
      </c>
      <c r="N6607" s="20">
        <v>7455398</v>
      </c>
      <c r="O6607" s="21">
        <f t="shared" si="309"/>
        <v>9597210.6911702584</v>
      </c>
      <c r="P6607" s="22">
        <f t="shared" si="310"/>
        <v>0</v>
      </c>
      <c r="Q6607" s="20">
        <f t="shared" si="311"/>
        <v>3149724.5458386145</v>
      </c>
      <c r="R6607" s="18" t="s">
        <v>19154</v>
      </c>
      <c r="S6607" s="18">
        <v>110</v>
      </c>
    </row>
    <row r="6608" spans="1:19" x14ac:dyDescent="0.25">
      <c r="A6608" s="18" t="s">
        <v>19155</v>
      </c>
      <c r="B6608" s="18" t="s">
        <v>20</v>
      </c>
      <c r="C6608" s="18" t="s">
        <v>45</v>
      </c>
      <c r="D6608" s="18">
        <v>2014</v>
      </c>
      <c r="E6608" s="18">
        <f>VLOOKUP(D6608,'cpi roi'!A:C,2,FALSE)</f>
        <v>236.7</v>
      </c>
      <c r="F6608" s="18" t="s">
        <v>19156</v>
      </c>
      <c r="G6608" s="18">
        <v>6.4</v>
      </c>
      <c r="H6608" s="19">
        <v>32000</v>
      </c>
      <c r="I6608" s="18" t="s">
        <v>19157</v>
      </c>
      <c r="J6608" s="18" t="s">
        <v>9852</v>
      </c>
      <c r="K6608" s="18" t="s">
        <v>4736</v>
      </c>
      <c r="L6608" s="18" t="s">
        <v>26</v>
      </c>
      <c r="M6608" s="20">
        <v>12000000</v>
      </c>
      <c r="N6608" s="20">
        <v>7257942</v>
      </c>
      <c r="O6608" s="21">
        <f t="shared" si="309"/>
        <v>9343028.8441064637</v>
      </c>
      <c r="P6608" s="22">
        <f t="shared" si="310"/>
        <v>60.482849999999999</v>
      </c>
      <c r="Q6608" s="20">
        <f t="shared" si="311"/>
        <v>3066304.1825095057</v>
      </c>
      <c r="R6608" s="18" t="s">
        <v>19158</v>
      </c>
      <c r="S6608" s="18">
        <v>96</v>
      </c>
    </row>
    <row r="6609" spans="1:19" x14ac:dyDescent="0.25">
      <c r="A6609" s="18" t="s">
        <v>19159</v>
      </c>
      <c r="B6609" s="18" t="s">
        <v>20</v>
      </c>
      <c r="C6609" s="18" t="s">
        <v>38</v>
      </c>
      <c r="D6609" s="18">
        <v>2014</v>
      </c>
      <c r="E6609" s="18">
        <f>VLOOKUP(D6609,'cpi roi'!A:C,2,FALSE)</f>
        <v>236.7</v>
      </c>
      <c r="F6609" s="18" t="s">
        <v>9327</v>
      </c>
      <c r="G6609" s="18">
        <v>6.4</v>
      </c>
      <c r="H6609" s="19">
        <v>46000</v>
      </c>
      <c r="I6609" s="18" t="s">
        <v>16726</v>
      </c>
      <c r="J6609" s="18" t="s">
        <v>16726</v>
      </c>
      <c r="K6609" s="18" t="s">
        <v>10850</v>
      </c>
      <c r="L6609" s="18" t="s">
        <v>252</v>
      </c>
      <c r="M6609" s="20">
        <v>12000000</v>
      </c>
      <c r="N6609" s="20">
        <v>2510007</v>
      </c>
      <c r="O6609" s="21">
        <f t="shared" si="309"/>
        <v>3231090.5487959445</v>
      </c>
      <c r="P6609" s="22">
        <f t="shared" si="310"/>
        <v>20.916725</v>
      </c>
      <c r="Q6609" s="20">
        <f t="shared" si="311"/>
        <v>1060416.9835234473</v>
      </c>
      <c r="R6609" s="18" t="s">
        <v>16728</v>
      </c>
      <c r="S6609" s="18">
        <v>103</v>
      </c>
    </row>
    <row r="6610" spans="1:19" x14ac:dyDescent="0.25">
      <c r="A6610" s="18" t="s">
        <v>19160</v>
      </c>
      <c r="B6610" s="18" t="s">
        <v>20</v>
      </c>
      <c r="C6610" s="18" t="s">
        <v>45</v>
      </c>
      <c r="D6610" s="18">
        <v>2014</v>
      </c>
      <c r="E6610" s="18">
        <f>VLOOKUP(D6610,'cpi roi'!A:C,2,FALSE)</f>
        <v>236.7</v>
      </c>
      <c r="F6610" s="18" t="s">
        <v>19161</v>
      </c>
      <c r="G6610" s="18">
        <v>7.3</v>
      </c>
      <c r="H6610" s="19">
        <v>51000</v>
      </c>
      <c r="I6610" s="18" t="s">
        <v>19162</v>
      </c>
      <c r="J6610" s="18" t="s">
        <v>19162</v>
      </c>
      <c r="K6610" s="18" t="s">
        <v>19163</v>
      </c>
      <c r="L6610" s="18" t="s">
        <v>1098</v>
      </c>
      <c r="M6610" s="20">
        <v>0</v>
      </c>
      <c r="N6610" s="20">
        <v>4094339</v>
      </c>
      <c r="O6610" s="21">
        <f t="shared" si="309"/>
        <v>5270574.9611322349</v>
      </c>
      <c r="P6610" s="22">
        <f t="shared" si="310"/>
        <v>0</v>
      </c>
      <c r="Q6610" s="20">
        <f t="shared" si="311"/>
        <v>1729758.7663709337</v>
      </c>
      <c r="R6610" s="18" t="s">
        <v>19164</v>
      </c>
      <c r="S6610" s="18">
        <v>120</v>
      </c>
    </row>
    <row r="6611" spans="1:19" x14ac:dyDescent="0.25">
      <c r="A6611" s="18" t="s">
        <v>19165</v>
      </c>
      <c r="B6611" s="18" t="s">
        <v>2004</v>
      </c>
      <c r="C6611" s="18" t="s">
        <v>21</v>
      </c>
      <c r="D6611" s="18">
        <v>2014</v>
      </c>
      <c r="E6611" s="18">
        <f>VLOOKUP(D6611,'cpi roi'!A:C,2,FALSE)</f>
        <v>236.7</v>
      </c>
      <c r="F6611" s="18" t="s">
        <v>19166</v>
      </c>
      <c r="G6611" s="18">
        <v>7.3</v>
      </c>
      <c r="H6611" s="19">
        <v>46000</v>
      </c>
      <c r="I6611" s="18" t="s">
        <v>11174</v>
      </c>
      <c r="J6611" s="18" t="s">
        <v>11174</v>
      </c>
      <c r="K6611" s="18" t="s">
        <v>15269</v>
      </c>
      <c r="L6611" s="18" t="s">
        <v>6945</v>
      </c>
      <c r="M6611" s="20">
        <v>0</v>
      </c>
      <c r="N6611" s="20">
        <v>9016922</v>
      </c>
      <c r="O6611" s="21">
        <f t="shared" si="309"/>
        <v>11607334.741867343</v>
      </c>
      <c r="P6611" s="22">
        <f t="shared" si="310"/>
        <v>0</v>
      </c>
      <c r="Q6611" s="20">
        <f t="shared" si="311"/>
        <v>3809430.5027460922</v>
      </c>
      <c r="R6611" s="18" t="s">
        <v>19167</v>
      </c>
      <c r="S6611" s="18">
        <v>95</v>
      </c>
    </row>
    <row r="6612" spans="1:19" x14ac:dyDescent="0.25">
      <c r="A6612" s="18" t="s">
        <v>19168</v>
      </c>
      <c r="B6612" s="18" t="s">
        <v>20</v>
      </c>
      <c r="C6612" s="18" t="s">
        <v>21</v>
      </c>
      <c r="D6612" s="18">
        <v>2014</v>
      </c>
      <c r="E6612" s="18">
        <f>VLOOKUP(D6612,'cpi roi'!A:C,2,FALSE)</f>
        <v>236.7</v>
      </c>
      <c r="F6612" s="18" t="s">
        <v>18990</v>
      </c>
      <c r="G6612" s="18">
        <v>5.7</v>
      </c>
      <c r="H6612" s="19">
        <v>17000</v>
      </c>
      <c r="I6612" s="18" t="s">
        <v>12168</v>
      </c>
      <c r="J6612" s="18" t="s">
        <v>12168</v>
      </c>
      <c r="K6612" s="18" t="s">
        <v>19169</v>
      </c>
      <c r="L6612" s="18" t="s">
        <v>34</v>
      </c>
      <c r="M6612" s="20">
        <v>2000000</v>
      </c>
      <c r="N6612" s="20">
        <v>615500</v>
      </c>
      <c r="O6612" s="21">
        <f t="shared" si="309"/>
        <v>792322.98267849605</v>
      </c>
      <c r="P6612" s="22">
        <f t="shared" si="310"/>
        <v>30.775000000000002</v>
      </c>
      <c r="Q6612" s="20">
        <f t="shared" si="311"/>
        <v>260033.79805661173</v>
      </c>
      <c r="R6612" s="18" t="s">
        <v>14971</v>
      </c>
      <c r="S6612" s="18">
        <v>95</v>
      </c>
    </row>
    <row r="6613" spans="1:19" x14ac:dyDescent="0.25">
      <c r="A6613" s="18" t="s">
        <v>19170</v>
      </c>
      <c r="B6613" s="18" t="s">
        <v>2004</v>
      </c>
      <c r="C6613" s="18" t="s">
        <v>45</v>
      </c>
      <c r="D6613" s="18">
        <v>2014</v>
      </c>
      <c r="E6613" s="18">
        <f>VLOOKUP(D6613,'cpi roi'!A:C,2,FALSE)</f>
        <v>236.7</v>
      </c>
      <c r="F6613" s="18" t="s">
        <v>18412</v>
      </c>
      <c r="G6613" s="18">
        <v>6.5</v>
      </c>
      <c r="H6613" s="19">
        <v>66000</v>
      </c>
      <c r="I6613" s="18" t="s">
        <v>293</v>
      </c>
      <c r="J6613" s="18" t="s">
        <v>293</v>
      </c>
      <c r="K6613" s="18" t="s">
        <v>4204</v>
      </c>
      <c r="L6613" s="18" t="s">
        <v>34</v>
      </c>
      <c r="M6613" s="20">
        <v>16800000</v>
      </c>
      <c r="N6613" s="20">
        <v>51029361</v>
      </c>
      <c r="O6613" s="21">
        <f t="shared" si="309"/>
        <v>65689253.471482895</v>
      </c>
      <c r="P6613" s="22">
        <f t="shared" si="310"/>
        <v>303.74619642857141</v>
      </c>
      <c r="Q6613" s="20">
        <f t="shared" si="311"/>
        <v>21558665.399239544</v>
      </c>
      <c r="R6613" s="18" t="s">
        <v>18364</v>
      </c>
      <c r="S6613" s="18">
        <v>97</v>
      </c>
    </row>
    <row r="6614" spans="1:19" x14ac:dyDescent="0.25">
      <c r="A6614" s="18" t="s">
        <v>19171</v>
      </c>
      <c r="B6614" s="18" t="s">
        <v>37</v>
      </c>
      <c r="C6614" s="18" t="s">
        <v>394</v>
      </c>
      <c r="D6614" s="18">
        <v>2014</v>
      </c>
      <c r="E6614" s="18">
        <f>VLOOKUP(D6614,'cpi roi'!A:C,2,FALSE)</f>
        <v>236.7</v>
      </c>
      <c r="F6614" s="18" t="s">
        <v>19172</v>
      </c>
      <c r="G6614" s="18">
        <v>8.1</v>
      </c>
      <c r="H6614" s="19">
        <v>54000</v>
      </c>
      <c r="I6614" s="18" t="s">
        <v>16531</v>
      </c>
      <c r="J6614" s="18" t="s">
        <v>19173</v>
      </c>
      <c r="K6614" s="18" t="s">
        <v>19174</v>
      </c>
      <c r="L6614" s="18" t="s">
        <v>3160</v>
      </c>
      <c r="M6614" s="20">
        <v>0</v>
      </c>
      <c r="N6614" s="20">
        <v>4190884</v>
      </c>
      <c r="O6614" s="21">
        <f t="shared" si="309"/>
        <v>5394855.744824673</v>
      </c>
      <c r="P6614" s="22">
        <f t="shared" si="310"/>
        <v>0</v>
      </c>
      <c r="Q6614" s="20">
        <f t="shared" si="311"/>
        <v>1770546.6835656951</v>
      </c>
      <c r="R6614" s="18" t="s">
        <v>19175</v>
      </c>
      <c r="S6614" s="18">
        <v>93</v>
      </c>
    </row>
    <row r="6615" spans="1:19" x14ac:dyDescent="0.25">
      <c r="A6615" s="18" t="s">
        <v>19176</v>
      </c>
      <c r="B6615" s="18" t="s">
        <v>20</v>
      </c>
      <c r="C6615" s="18" t="s">
        <v>29</v>
      </c>
      <c r="D6615" s="18">
        <v>2014</v>
      </c>
      <c r="E6615" s="18">
        <f>VLOOKUP(D6615,'cpi roi'!A:C,2,FALSE)</f>
        <v>236.7</v>
      </c>
      <c r="F6615" s="18" t="s">
        <v>19177</v>
      </c>
      <c r="G6615" s="18">
        <v>7</v>
      </c>
      <c r="H6615" s="19">
        <v>46000</v>
      </c>
      <c r="I6615" s="18" t="s">
        <v>6505</v>
      </c>
      <c r="J6615" s="18" t="s">
        <v>19178</v>
      </c>
      <c r="K6615" s="18" t="s">
        <v>13517</v>
      </c>
      <c r="L6615" s="18" t="s">
        <v>5820</v>
      </c>
      <c r="M6615" s="20">
        <v>0</v>
      </c>
      <c r="N6615" s="20">
        <v>6337728</v>
      </c>
      <c r="O6615" s="21">
        <f t="shared" si="309"/>
        <v>8158452.5627376428</v>
      </c>
      <c r="P6615" s="22">
        <f t="shared" si="310"/>
        <v>0</v>
      </c>
      <c r="Q6615" s="20">
        <f t="shared" si="311"/>
        <v>2677536.1216730038</v>
      </c>
      <c r="R6615" s="18" t="s">
        <v>16889</v>
      </c>
      <c r="S6615" s="18">
        <v>114</v>
      </c>
    </row>
    <row r="6616" spans="1:19" x14ac:dyDescent="0.25">
      <c r="A6616" s="18" t="s">
        <v>19179</v>
      </c>
      <c r="B6616" s="18" t="s">
        <v>2004</v>
      </c>
      <c r="C6616" s="18" t="s">
        <v>56</v>
      </c>
      <c r="D6616" s="18">
        <v>2014</v>
      </c>
      <c r="E6616" s="18">
        <f>VLOOKUP(D6616,'cpi roi'!A:C,2,FALSE)</f>
        <v>236.7</v>
      </c>
      <c r="F6616" s="18" t="s">
        <v>18376</v>
      </c>
      <c r="G6616" s="18">
        <v>5.0999999999999996</v>
      </c>
      <c r="H6616" s="19">
        <v>20000</v>
      </c>
      <c r="I6616" s="18" t="s">
        <v>11472</v>
      </c>
      <c r="J6616" s="18" t="s">
        <v>16315</v>
      </c>
      <c r="K6616" s="18" t="s">
        <v>19180</v>
      </c>
      <c r="L6616" s="18" t="s">
        <v>26</v>
      </c>
      <c r="M6616" s="20">
        <v>200000</v>
      </c>
      <c r="N6616" s="20">
        <v>17835162</v>
      </c>
      <c r="O6616" s="21">
        <f t="shared" si="309"/>
        <v>22958909.427122939</v>
      </c>
      <c r="P6616" s="22">
        <f t="shared" si="310"/>
        <v>8917.5810000000001</v>
      </c>
      <c r="Q6616" s="20">
        <f t="shared" si="311"/>
        <v>7534922.6869455008</v>
      </c>
      <c r="R6616" s="18" t="s">
        <v>17802</v>
      </c>
      <c r="S6616" s="18">
        <v>98</v>
      </c>
    </row>
    <row r="6617" spans="1:19" x14ac:dyDescent="0.25">
      <c r="A6617" s="18" t="s">
        <v>19181</v>
      </c>
      <c r="B6617" s="18" t="s">
        <v>20</v>
      </c>
      <c r="C6617" s="18" t="s">
        <v>38</v>
      </c>
      <c r="D6617" s="18">
        <v>2014</v>
      </c>
      <c r="E6617" s="18">
        <f>VLOOKUP(D6617,'cpi roi'!A:C,2,FALSE)</f>
        <v>236.7</v>
      </c>
      <c r="F6617" s="18" t="s">
        <v>19055</v>
      </c>
      <c r="G6617" s="18">
        <v>4.8</v>
      </c>
      <c r="H6617" s="19">
        <v>17000</v>
      </c>
      <c r="I6617" s="18" t="s">
        <v>19182</v>
      </c>
      <c r="J6617" s="18" t="s">
        <v>19183</v>
      </c>
      <c r="K6617" s="18" t="s">
        <v>19184</v>
      </c>
      <c r="L6617" s="18" t="s">
        <v>34</v>
      </c>
      <c r="M6617" s="20">
        <v>0</v>
      </c>
      <c r="N6617" s="20">
        <v>54985</v>
      </c>
      <c r="O6617" s="21">
        <f t="shared" si="309"/>
        <v>70781.282213772705</v>
      </c>
      <c r="P6617" s="22">
        <f t="shared" si="310"/>
        <v>0</v>
      </c>
      <c r="Q6617" s="20">
        <f t="shared" si="311"/>
        <v>23229.826784959863</v>
      </c>
      <c r="R6617" s="18" t="s">
        <v>19185</v>
      </c>
      <c r="S6617" s="18">
        <v>77</v>
      </c>
    </row>
    <row r="6618" spans="1:19" x14ac:dyDescent="0.25">
      <c r="A6618" s="18" t="s">
        <v>19186</v>
      </c>
      <c r="B6618" s="18" t="s">
        <v>2004</v>
      </c>
      <c r="C6618" s="18" t="s">
        <v>45</v>
      </c>
      <c r="D6618" s="18">
        <v>2014</v>
      </c>
      <c r="E6618" s="18">
        <f>VLOOKUP(D6618,'cpi roi'!A:C,2,FALSE)</f>
        <v>236.7</v>
      </c>
      <c r="F6618" s="18" t="s">
        <v>19187</v>
      </c>
      <c r="G6618" s="18">
        <v>6.6</v>
      </c>
      <c r="H6618" s="19">
        <v>24000</v>
      </c>
      <c r="I6618" s="18" t="s">
        <v>4932</v>
      </c>
      <c r="J6618" s="18" t="s">
        <v>19188</v>
      </c>
      <c r="K6618" s="18" t="s">
        <v>12955</v>
      </c>
      <c r="L6618" s="18" t="s">
        <v>34</v>
      </c>
      <c r="M6618" s="20">
        <v>6000000</v>
      </c>
      <c r="N6618" s="20">
        <v>15071</v>
      </c>
      <c r="O6618" s="21">
        <f t="shared" si="309"/>
        <v>19400.649345162652</v>
      </c>
      <c r="P6618" s="22">
        <f t="shared" si="310"/>
        <v>0.25118333333333331</v>
      </c>
      <c r="Q6618" s="20">
        <f t="shared" si="311"/>
        <v>6367.1313899450779</v>
      </c>
      <c r="R6618" s="18" t="s">
        <v>19189</v>
      </c>
      <c r="S6618" s="18">
        <v>90</v>
      </c>
    </row>
    <row r="6619" spans="1:19" x14ac:dyDescent="0.25">
      <c r="A6619" s="18" t="s">
        <v>12822</v>
      </c>
      <c r="B6619" s="18" t="s">
        <v>2004</v>
      </c>
      <c r="C6619" s="18" t="s">
        <v>1209</v>
      </c>
      <c r="D6619" s="18">
        <v>2014</v>
      </c>
      <c r="E6619" s="18">
        <f>VLOOKUP(D6619,'cpi roi'!A:C,2,FALSE)</f>
        <v>236.7</v>
      </c>
      <c r="F6619" s="18" t="s">
        <v>18841</v>
      </c>
      <c r="G6619" s="18">
        <v>5.6</v>
      </c>
      <c r="H6619" s="19">
        <v>20000</v>
      </c>
      <c r="I6619" s="18" t="s">
        <v>19190</v>
      </c>
      <c r="J6619" s="18" t="s">
        <v>19191</v>
      </c>
      <c r="K6619" s="18" t="s">
        <v>19192</v>
      </c>
      <c r="L6619" s="18" t="s">
        <v>34</v>
      </c>
      <c r="M6619" s="20">
        <v>13200000</v>
      </c>
      <c r="N6619" s="20">
        <v>54323210</v>
      </c>
      <c r="O6619" s="21">
        <f t="shared" si="309"/>
        <v>69929370.878749475</v>
      </c>
      <c r="P6619" s="22">
        <f t="shared" si="310"/>
        <v>411.53946969696972</v>
      </c>
      <c r="Q6619" s="20">
        <f t="shared" si="311"/>
        <v>22950236.586396281</v>
      </c>
      <c r="R6619" s="18" t="s">
        <v>10878</v>
      </c>
      <c r="S6619" s="18">
        <v>84</v>
      </c>
    </row>
    <row r="6620" spans="1:19" x14ac:dyDescent="0.25">
      <c r="A6620" s="18" t="s">
        <v>5205</v>
      </c>
      <c r="B6620" s="18" t="s">
        <v>20</v>
      </c>
      <c r="C6620" s="18" t="s">
        <v>108</v>
      </c>
      <c r="D6620" s="18">
        <v>2014</v>
      </c>
      <c r="E6620" s="18">
        <f>VLOOKUP(D6620,'cpi roi'!A:C,2,FALSE)</f>
        <v>236.7</v>
      </c>
      <c r="F6620" s="18" t="s">
        <v>19193</v>
      </c>
      <c r="G6620" s="18">
        <v>7.6</v>
      </c>
      <c r="H6620" s="19">
        <v>51000</v>
      </c>
      <c r="I6620" s="18" t="s">
        <v>13219</v>
      </c>
      <c r="J6620" s="18" t="s">
        <v>19194</v>
      </c>
      <c r="K6620" s="18" t="s">
        <v>19195</v>
      </c>
      <c r="L6620" s="18" t="s">
        <v>8402</v>
      </c>
      <c r="M6620" s="20">
        <v>0</v>
      </c>
      <c r="N6620" s="20">
        <v>4439481</v>
      </c>
      <c r="O6620" s="21">
        <f t="shared" si="309"/>
        <v>5714870.5564005068</v>
      </c>
      <c r="P6620" s="22">
        <f t="shared" si="310"/>
        <v>0</v>
      </c>
      <c r="Q6620" s="20">
        <f t="shared" si="311"/>
        <v>1875572.8770595691</v>
      </c>
      <c r="R6620" s="18" t="s">
        <v>19196</v>
      </c>
      <c r="S6620" s="18">
        <v>140</v>
      </c>
    </row>
    <row r="6621" spans="1:19" x14ac:dyDescent="0.25">
      <c r="A6621" s="18" t="s">
        <v>19197</v>
      </c>
      <c r="B6621" s="18" t="s">
        <v>20</v>
      </c>
      <c r="C6621" s="18" t="s">
        <v>21</v>
      </c>
      <c r="D6621" s="18">
        <v>2014</v>
      </c>
      <c r="E6621" s="18">
        <f>VLOOKUP(D6621,'cpi roi'!A:C,2,FALSE)</f>
        <v>236.7</v>
      </c>
      <c r="F6621" s="18" t="s">
        <v>19198</v>
      </c>
      <c r="G6621" s="18">
        <v>5.4</v>
      </c>
      <c r="H6621" s="19">
        <v>28000</v>
      </c>
      <c r="I6621" s="18" t="s">
        <v>12861</v>
      </c>
      <c r="J6621" s="18" t="s">
        <v>19199</v>
      </c>
      <c r="K6621" s="18" t="s">
        <v>17194</v>
      </c>
      <c r="L6621" s="18" t="s">
        <v>9405</v>
      </c>
      <c r="M6621" s="20">
        <v>30000000</v>
      </c>
      <c r="N6621" s="20">
        <v>5092129</v>
      </c>
      <c r="O6621" s="21">
        <f t="shared" si="309"/>
        <v>6555013.5458386149</v>
      </c>
      <c r="P6621" s="22">
        <f t="shared" si="310"/>
        <v>16.973763333333334</v>
      </c>
      <c r="Q6621" s="20">
        <f t="shared" si="311"/>
        <v>2151300.8027038444</v>
      </c>
      <c r="R6621" s="18" t="s">
        <v>15455</v>
      </c>
      <c r="S6621" s="18">
        <v>109</v>
      </c>
    </row>
    <row r="6622" spans="1:19" x14ac:dyDescent="0.25">
      <c r="A6622" s="18" t="s">
        <v>19200</v>
      </c>
      <c r="B6622" s="18" t="s">
        <v>452</v>
      </c>
      <c r="C6622" s="18" t="s">
        <v>21</v>
      </c>
      <c r="D6622" s="18">
        <v>2014</v>
      </c>
      <c r="E6622" s="18">
        <f>VLOOKUP(D6622,'cpi roi'!A:C,2,FALSE)</f>
        <v>236.7</v>
      </c>
      <c r="F6622" s="18" t="s">
        <v>19001</v>
      </c>
      <c r="G6622" s="18">
        <v>6.5</v>
      </c>
      <c r="H6622" s="19">
        <v>12000</v>
      </c>
      <c r="I6622" s="18" t="s">
        <v>19201</v>
      </c>
      <c r="J6622" s="18" t="s">
        <v>19201</v>
      </c>
      <c r="K6622" s="18" t="s">
        <v>19202</v>
      </c>
      <c r="L6622" s="18" t="s">
        <v>26</v>
      </c>
      <c r="M6622" s="20">
        <v>1000000</v>
      </c>
      <c r="N6622" s="20">
        <v>185147</v>
      </c>
      <c r="O6622" s="21">
        <f t="shared" si="309"/>
        <v>238336.67469370511</v>
      </c>
      <c r="P6622" s="22">
        <f t="shared" si="310"/>
        <v>18.514700000000001</v>
      </c>
      <c r="Q6622" s="20">
        <f t="shared" si="311"/>
        <v>78220.109843683982</v>
      </c>
      <c r="R6622" s="18" t="s">
        <v>19203</v>
      </c>
      <c r="S6622" s="18">
        <v>104</v>
      </c>
    </row>
    <row r="6623" spans="1:19" x14ac:dyDescent="0.25">
      <c r="A6623" s="18" t="s">
        <v>19204</v>
      </c>
      <c r="B6623" s="18" t="s">
        <v>2004</v>
      </c>
      <c r="C6623" s="18" t="s">
        <v>67</v>
      </c>
      <c r="D6623" s="18">
        <v>2014</v>
      </c>
      <c r="E6623" s="18">
        <f>VLOOKUP(D6623,'cpi roi'!A:C,2,FALSE)</f>
        <v>236.7</v>
      </c>
      <c r="F6623" s="18" t="s">
        <v>19045</v>
      </c>
      <c r="G6623" s="18">
        <v>6</v>
      </c>
      <c r="H6623" s="19">
        <v>4900</v>
      </c>
      <c r="I6623" s="18" t="s">
        <v>19205</v>
      </c>
      <c r="J6623" s="18" t="s">
        <v>8506</v>
      </c>
      <c r="K6623" s="18" t="s">
        <v>14758</v>
      </c>
      <c r="L6623" s="18" t="s">
        <v>26</v>
      </c>
      <c r="M6623" s="20">
        <v>0</v>
      </c>
      <c r="N6623" s="20">
        <v>721143</v>
      </c>
      <c r="O6623" s="21">
        <f t="shared" si="309"/>
        <v>928315.47148288973</v>
      </c>
      <c r="P6623" s="22">
        <f t="shared" si="310"/>
        <v>0</v>
      </c>
      <c r="Q6623" s="20">
        <f t="shared" si="311"/>
        <v>304665.39923954371</v>
      </c>
      <c r="R6623" s="18" t="s">
        <v>19206</v>
      </c>
      <c r="S6623" s="18">
        <v>104</v>
      </c>
    </row>
    <row r="6624" spans="1:19" x14ac:dyDescent="0.25">
      <c r="A6624" s="18" t="s">
        <v>19207</v>
      </c>
      <c r="B6624" s="18" t="s">
        <v>20</v>
      </c>
      <c r="C6624" s="18" t="s">
        <v>45</v>
      </c>
      <c r="D6624" s="18">
        <v>2014</v>
      </c>
      <c r="E6624" s="18">
        <f>VLOOKUP(D6624,'cpi roi'!A:C,2,FALSE)</f>
        <v>236.7</v>
      </c>
      <c r="F6624" s="18" t="s">
        <v>18752</v>
      </c>
      <c r="G6624" s="18">
        <v>6.7</v>
      </c>
      <c r="H6624" s="19">
        <v>37000</v>
      </c>
      <c r="I6624" s="18" t="s">
        <v>13646</v>
      </c>
      <c r="J6624" s="18" t="s">
        <v>19208</v>
      </c>
      <c r="K6624" s="18" t="s">
        <v>13646</v>
      </c>
      <c r="L6624" s="18" t="s">
        <v>34</v>
      </c>
      <c r="M6624" s="20">
        <v>6000000</v>
      </c>
      <c r="N6624" s="20">
        <v>5670776</v>
      </c>
      <c r="O6624" s="21">
        <f t="shared" si="309"/>
        <v>7299896.2703844532</v>
      </c>
      <c r="P6624" s="22">
        <f t="shared" si="310"/>
        <v>94.512933333333336</v>
      </c>
      <c r="Q6624" s="20">
        <f t="shared" si="311"/>
        <v>2395765.1035065483</v>
      </c>
      <c r="R6624" s="18" t="s">
        <v>18252</v>
      </c>
      <c r="S6624" s="18">
        <v>106</v>
      </c>
    </row>
    <row r="6625" spans="1:19" x14ac:dyDescent="0.25">
      <c r="A6625" s="18" t="s">
        <v>19209</v>
      </c>
      <c r="B6625" s="18" t="s">
        <v>20</v>
      </c>
      <c r="C6625" s="18" t="s">
        <v>45</v>
      </c>
      <c r="D6625" s="18">
        <v>2014</v>
      </c>
      <c r="E6625" s="18">
        <f>VLOOKUP(D6625,'cpi roi'!A:C,2,FALSE)</f>
        <v>236.7</v>
      </c>
      <c r="F6625" s="18" t="s">
        <v>19210</v>
      </c>
      <c r="G6625" s="18">
        <v>7</v>
      </c>
      <c r="H6625" s="19">
        <v>76000</v>
      </c>
      <c r="I6625" s="18" t="s">
        <v>19211</v>
      </c>
      <c r="J6625" s="18" t="s">
        <v>16262</v>
      </c>
      <c r="K6625" s="18" t="s">
        <v>16722</v>
      </c>
      <c r="L6625" s="18" t="s">
        <v>26</v>
      </c>
      <c r="M6625" s="20">
        <v>0</v>
      </c>
      <c r="N6625" s="20">
        <v>1897363</v>
      </c>
      <c r="O6625" s="21">
        <f t="shared" si="309"/>
        <v>2442444.0477397549</v>
      </c>
      <c r="P6625" s="22">
        <f t="shared" si="310"/>
        <v>0</v>
      </c>
      <c r="Q6625" s="20">
        <f t="shared" si="311"/>
        <v>801589.7760878749</v>
      </c>
      <c r="R6625" s="18" t="s">
        <v>19212</v>
      </c>
      <c r="S6625" s="18">
        <v>95</v>
      </c>
    </row>
    <row r="6626" spans="1:19" x14ac:dyDescent="0.25">
      <c r="A6626" s="18" t="s">
        <v>19213</v>
      </c>
      <c r="B6626" s="18" t="s">
        <v>2004</v>
      </c>
      <c r="C6626" s="18" t="s">
        <v>67</v>
      </c>
      <c r="D6626" s="18">
        <v>2014</v>
      </c>
      <c r="E6626" s="18">
        <f>VLOOKUP(D6626,'cpi roi'!A:C,2,FALSE)</f>
        <v>236.7</v>
      </c>
      <c r="F6626" s="18" t="s">
        <v>18713</v>
      </c>
      <c r="G6626" s="18">
        <v>6.9</v>
      </c>
      <c r="H6626" s="19">
        <v>23000</v>
      </c>
      <c r="I6626" s="18" t="s">
        <v>17152</v>
      </c>
      <c r="J6626" s="18" t="s">
        <v>12235</v>
      </c>
      <c r="K6626" s="18" t="s">
        <v>18452</v>
      </c>
      <c r="L6626" s="18" t="s">
        <v>26</v>
      </c>
      <c r="M6626" s="20">
        <v>30000000</v>
      </c>
      <c r="N6626" s="20">
        <v>33448971</v>
      </c>
      <c r="O6626" s="21">
        <f t="shared" si="309"/>
        <v>43058307.831432194</v>
      </c>
      <c r="P6626" s="22">
        <f t="shared" si="310"/>
        <v>111.49656999999999</v>
      </c>
      <c r="Q6626" s="20">
        <f t="shared" si="311"/>
        <v>14131377.693282636</v>
      </c>
      <c r="R6626" s="18" t="s">
        <v>4881</v>
      </c>
      <c r="S6626" s="18">
        <v>139</v>
      </c>
    </row>
    <row r="6627" spans="1:19" x14ac:dyDescent="0.25">
      <c r="A6627" s="18" t="s">
        <v>19214</v>
      </c>
      <c r="B6627" s="18" t="s">
        <v>2004</v>
      </c>
      <c r="C6627" s="18" t="s">
        <v>21</v>
      </c>
      <c r="D6627" s="18">
        <v>2014</v>
      </c>
      <c r="E6627" s="18">
        <f>VLOOKUP(D6627,'cpi roi'!A:C,2,FALSE)</f>
        <v>236.7</v>
      </c>
      <c r="F6627" s="18" t="s">
        <v>19215</v>
      </c>
      <c r="G6627" s="18">
        <v>6.9</v>
      </c>
      <c r="H6627" s="19">
        <v>40000</v>
      </c>
      <c r="I6627" s="18" t="s">
        <v>19216</v>
      </c>
      <c r="J6627" s="18" t="s">
        <v>17554</v>
      </c>
      <c r="K6627" s="18" t="s">
        <v>16305</v>
      </c>
      <c r="L6627" s="18" t="s">
        <v>26</v>
      </c>
      <c r="M6627" s="20">
        <v>14000000</v>
      </c>
      <c r="N6627" s="20">
        <v>31972096</v>
      </c>
      <c r="O6627" s="21">
        <f t="shared" si="309"/>
        <v>41157151.04013519</v>
      </c>
      <c r="P6627" s="22">
        <f t="shared" si="310"/>
        <v>228.3721142857143</v>
      </c>
      <c r="Q6627" s="20">
        <f t="shared" si="311"/>
        <v>13507433.882551754</v>
      </c>
      <c r="R6627" s="18" t="s">
        <v>16957</v>
      </c>
      <c r="S6627" s="18">
        <v>106</v>
      </c>
    </row>
    <row r="6628" spans="1:19" x14ac:dyDescent="0.25">
      <c r="A6628" s="18" t="s">
        <v>19217</v>
      </c>
      <c r="B6628" s="18" t="s">
        <v>2004</v>
      </c>
      <c r="C6628" s="18" t="s">
        <v>56</v>
      </c>
      <c r="D6628" s="18">
        <v>2014</v>
      </c>
      <c r="E6628" s="18">
        <f>VLOOKUP(D6628,'cpi roi'!A:C,2,FALSE)</f>
        <v>236.7</v>
      </c>
      <c r="F6628" s="18" t="s">
        <v>18718</v>
      </c>
      <c r="G6628" s="18">
        <v>4.5</v>
      </c>
      <c r="H6628" s="19">
        <v>50000</v>
      </c>
      <c r="I6628" s="18" t="s">
        <v>19218</v>
      </c>
      <c r="J6628" s="18" t="s">
        <v>17922</v>
      </c>
      <c r="K6628" s="18" t="s">
        <v>19219</v>
      </c>
      <c r="L6628" s="18" t="s">
        <v>34</v>
      </c>
      <c r="M6628" s="20">
        <v>5000000</v>
      </c>
      <c r="N6628" s="20">
        <v>103687316</v>
      </c>
      <c r="O6628" s="21">
        <f t="shared" si="309"/>
        <v>133474969.09674694</v>
      </c>
      <c r="P6628" s="22">
        <f t="shared" si="310"/>
        <v>2073.7463200000002</v>
      </c>
      <c r="Q6628" s="20">
        <f t="shared" si="311"/>
        <v>43805372.201098435</v>
      </c>
      <c r="R6628" s="18" t="s">
        <v>65</v>
      </c>
      <c r="S6628" s="18">
        <v>89</v>
      </c>
    </row>
    <row r="6629" spans="1:19" x14ac:dyDescent="0.25">
      <c r="A6629" s="18" t="s">
        <v>19220</v>
      </c>
      <c r="B6629" s="18" t="s">
        <v>37</v>
      </c>
      <c r="C6629" s="18" t="s">
        <v>67</v>
      </c>
      <c r="D6629" s="18">
        <v>2014</v>
      </c>
      <c r="E6629" s="18">
        <f>VLOOKUP(D6629,'cpi roi'!A:C,2,FALSE)</f>
        <v>236.7</v>
      </c>
      <c r="F6629" s="18" t="s">
        <v>19221</v>
      </c>
      <c r="G6629" s="18">
        <v>5.8</v>
      </c>
      <c r="H6629" s="19">
        <v>26000</v>
      </c>
      <c r="I6629" s="18" t="s">
        <v>8456</v>
      </c>
      <c r="J6629" s="18" t="s">
        <v>8456</v>
      </c>
      <c r="K6629" s="18" t="s">
        <v>9382</v>
      </c>
      <c r="L6629" s="18" t="s">
        <v>34</v>
      </c>
      <c r="M6629" s="20">
        <v>12000000</v>
      </c>
      <c r="N6629" s="20">
        <v>101982712</v>
      </c>
      <c r="O6629" s="21">
        <f t="shared" si="309"/>
        <v>131280660.52555978</v>
      </c>
      <c r="P6629" s="22">
        <f t="shared" si="310"/>
        <v>849.85593333333327</v>
      </c>
      <c r="Q6629" s="20">
        <f t="shared" si="311"/>
        <v>43085218.419940852</v>
      </c>
      <c r="R6629" s="18" t="s">
        <v>2105</v>
      </c>
      <c r="S6629" s="18">
        <v>99</v>
      </c>
    </row>
    <row r="6630" spans="1:19" x14ac:dyDescent="0.25">
      <c r="A6630" s="18" t="s">
        <v>19222</v>
      </c>
      <c r="B6630" s="18" t="s">
        <v>20</v>
      </c>
      <c r="C6630" s="18" t="s">
        <v>45</v>
      </c>
      <c r="D6630" s="18">
        <v>2014</v>
      </c>
      <c r="E6630" s="18">
        <f>VLOOKUP(D6630,'cpi roi'!A:C,2,FALSE)</f>
        <v>236.7</v>
      </c>
      <c r="F6630" s="18" t="s">
        <v>18958</v>
      </c>
      <c r="G6630" s="18">
        <v>6.3</v>
      </c>
      <c r="H6630" s="19">
        <v>48000</v>
      </c>
      <c r="I6630" s="18" t="s">
        <v>8696</v>
      </c>
      <c r="J6630" s="18" t="s">
        <v>8696</v>
      </c>
      <c r="K6630" s="18" t="s">
        <v>8011</v>
      </c>
      <c r="L6630" s="18" t="s">
        <v>34</v>
      </c>
      <c r="M6630" s="20">
        <v>10000000</v>
      </c>
      <c r="N6630" s="20">
        <v>18117839</v>
      </c>
      <c r="O6630" s="21">
        <f t="shared" si="309"/>
        <v>23322794.859738067</v>
      </c>
      <c r="P6630" s="22">
        <f t="shared" si="310"/>
        <v>181.17839000000001</v>
      </c>
      <c r="Q6630" s="20">
        <f t="shared" si="311"/>
        <v>7654346.8525559781</v>
      </c>
      <c r="R6630" s="18" t="s">
        <v>19223</v>
      </c>
      <c r="S6630" s="18">
        <v>97</v>
      </c>
    </row>
    <row r="6631" spans="1:19" x14ac:dyDescent="0.25">
      <c r="A6631" s="18" t="s">
        <v>19224</v>
      </c>
      <c r="B6631" s="18" t="s">
        <v>452</v>
      </c>
      <c r="C6631" s="18" t="s">
        <v>21</v>
      </c>
      <c r="D6631" s="18">
        <v>2014</v>
      </c>
      <c r="E6631" s="18">
        <f>VLOOKUP(D6631,'cpi roi'!A:C,2,FALSE)</f>
        <v>236.7</v>
      </c>
      <c r="F6631" s="18" t="s">
        <v>19225</v>
      </c>
      <c r="G6631" s="18">
        <v>8.1</v>
      </c>
      <c r="H6631" s="19">
        <v>48000</v>
      </c>
      <c r="I6631" s="18" t="s">
        <v>17626</v>
      </c>
      <c r="J6631" s="18" t="s">
        <v>19226</v>
      </c>
      <c r="K6631" s="18" t="s">
        <v>19227</v>
      </c>
      <c r="L6631" s="18" t="s">
        <v>17629</v>
      </c>
      <c r="M6631" s="20">
        <v>0</v>
      </c>
      <c r="N6631" s="20">
        <v>4018705</v>
      </c>
      <c r="O6631" s="21">
        <f t="shared" si="309"/>
        <v>5173212.5623151669</v>
      </c>
      <c r="P6631" s="22">
        <f t="shared" si="310"/>
        <v>0</v>
      </c>
      <c r="Q6631" s="20">
        <f t="shared" si="311"/>
        <v>1697805.2386987747</v>
      </c>
      <c r="R6631" s="18" t="s">
        <v>17630</v>
      </c>
      <c r="S6631" s="18">
        <v>196</v>
      </c>
    </row>
    <row r="6632" spans="1:19" x14ac:dyDescent="0.25">
      <c r="A6632" s="18" t="s">
        <v>19228</v>
      </c>
      <c r="B6632" s="18" t="s">
        <v>20</v>
      </c>
      <c r="C6632" s="18" t="s">
        <v>21</v>
      </c>
      <c r="D6632" s="18">
        <v>2014</v>
      </c>
      <c r="E6632" s="18">
        <f>VLOOKUP(D6632,'cpi roi'!A:C,2,FALSE)</f>
        <v>236.7</v>
      </c>
      <c r="F6632" s="18" t="s">
        <v>19229</v>
      </c>
      <c r="G6632" s="18">
        <v>6.4</v>
      </c>
      <c r="H6632" s="19">
        <v>27000</v>
      </c>
      <c r="I6632" s="18" t="s">
        <v>7246</v>
      </c>
      <c r="J6632" s="18" t="s">
        <v>7246</v>
      </c>
      <c r="K6632" s="18" t="s">
        <v>18740</v>
      </c>
      <c r="L6632" s="18" t="s">
        <v>457</v>
      </c>
      <c r="M6632" s="20">
        <v>0</v>
      </c>
      <c r="N6632" s="20">
        <v>469701</v>
      </c>
      <c r="O6632" s="21">
        <f t="shared" si="309"/>
        <v>604638.33840304182</v>
      </c>
      <c r="P6632" s="22">
        <f t="shared" si="310"/>
        <v>0</v>
      </c>
      <c r="Q6632" s="20">
        <f t="shared" si="311"/>
        <v>198437.26235741444</v>
      </c>
      <c r="R6632" s="18" t="s">
        <v>7248</v>
      </c>
      <c r="S6632" s="18">
        <v>91</v>
      </c>
    </row>
    <row r="6633" spans="1:19" x14ac:dyDescent="0.25">
      <c r="A6633" s="18" t="s">
        <v>19230</v>
      </c>
      <c r="B6633" s="18" t="s">
        <v>20</v>
      </c>
      <c r="C6633" s="18" t="s">
        <v>45</v>
      </c>
      <c r="D6633" s="18">
        <v>2014</v>
      </c>
      <c r="E6633" s="18">
        <f>VLOOKUP(D6633,'cpi roi'!A:C,2,FALSE)</f>
        <v>236.7</v>
      </c>
      <c r="F6633" s="18" t="s">
        <v>19231</v>
      </c>
      <c r="G6633" s="18">
        <v>6.1</v>
      </c>
      <c r="H6633" s="19">
        <v>25000</v>
      </c>
      <c r="I6633" s="18" t="s">
        <v>19232</v>
      </c>
      <c r="J6633" s="18" t="s">
        <v>19232</v>
      </c>
      <c r="K6633" s="18" t="s">
        <v>19233</v>
      </c>
      <c r="L6633" s="18" t="s">
        <v>34</v>
      </c>
      <c r="M6633" s="20">
        <v>0</v>
      </c>
      <c r="N6633" s="20">
        <v>4633961</v>
      </c>
      <c r="O6633" s="21">
        <f t="shared" si="309"/>
        <v>5965221.44782425</v>
      </c>
      <c r="P6633" s="22">
        <f t="shared" si="310"/>
        <v>0</v>
      </c>
      <c r="Q6633" s="20">
        <f t="shared" si="311"/>
        <v>1957735.9526827207</v>
      </c>
      <c r="R6633" s="18" t="s">
        <v>19234</v>
      </c>
      <c r="S6633" s="18">
        <v>108</v>
      </c>
    </row>
    <row r="6634" spans="1:19" x14ac:dyDescent="0.25">
      <c r="A6634" s="18" t="s">
        <v>19235</v>
      </c>
      <c r="B6634" s="18" t="s">
        <v>20</v>
      </c>
      <c r="C6634" s="18" t="s">
        <v>21</v>
      </c>
      <c r="D6634" s="18">
        <v>2014</v>
      </c>
      <c r="E6634" s="18">
        <f>VLOOKUP(D6634,'cpi roi'!A:C,2,FALSE)</f>
        <v>236.7</v>
      </c>
      <c r="F6634" s="18" t="s">
        <v>19236</v>
      </c>
      <c r="G6634" s="18">
        <v>7.4</v>
      </c>
      <c r="H6634" s="19">
        <v>57000</v>
      </c>
      <c r="I6634" s="18" t="s">
        <v>17418</v>
      </c>
      <c r="J6634" s="18" t="s">
        <v>17418</v>
      </c>
      <c r="K6634" s="18" t="s">
        <v>10590</v>
      </c>
      <c r="L6634" s="18" t="s">
        <v>3160</v>
      </c>
      <c r="M6634" s="20">
        <v>0</v>
      </c>
      <c r="N6634" s="20">
        <v>16887741</v>
      </c>
      <c r="O6634" s="21">
        <f t="shared" si="309"/>
        <v>21739310.024081115</v>
      </c>
      <c r="P6634" s="22">
        <f t="shared" si="310"/>
        <v>0</v>
      </c>
      <c r="Q6634" s="20">
        <f t="shared" si="311"/>
        <v>7134660.3295310521</v>
      </c>
      <c r="R6634" s="18" t="s">
        <v>9442</v>
      </c>
      <c r="S6634" s="18">
        <v>102</v>
      </c>
    </row>
    <row r="6635" spans="1:19" x14ac:dyDescent="0.25">
      <c r="A6635" s="18" t="s">
        <v>19237</v>
      </c>
      <c r="B6635" s="18" t="s">
        <v>2004</v>
      </c>
      <c r="C6635" s="18" t="s">
        <v>45</v>
      </c>
      <c r="D6635" s="18">
        <v>2014</v>
      </c>
      <c r="E6635" s="18">
        <f>VLOOKUP(D6635,'cpi roi'!A:C,2,FALSE)</f>
        <v>236.7</v>
      </c>
      <c r="F6635" s="18" t="s">
        <v>9327</v>
      </c>
      <c r="G6635" s="18">
        <v>5.8</v>
      </c>
      <c r="H6635" s="19">
        <v>20000</v>
      </c>
      <c r="I6635" s="18" t="s">
        <v>12721</v>
      </c>
      <c r="J6635" s="18" t="s">
        <v>17167</v>
      </c>
      <c r="K6635" s="18" t="s">
        <v>19238</v>
      </c>
      <c r="L6635" s="18" t="s">
        <v>34</v>
      </c>
      <c r="M6635" s="20">
        <v>24000000</v>
      </c>
      <c r="N6635" s="20">
        <v>70181428</v>
      </c>
      <c r="O6635" s="21">
        <f t="shared" si="309"/>
        <v>90343392.9514153</v>
      </c>
      <c r="P6635" s="22">
        <f t="shared" si="310"/>
        <v>292.42261666666667</v>
      </c>
      <c r="Q6635" s="20">
        <f t="shared" si="311"/>
        <v>29649948.457963668</v>
      </c>
      <c r="R6635" s="18" t="s">
        <v>19239</v>
      </c>
      <c r="S6635" s="18">
        <v>106</v>
      </c>
    </row>
    <row r="6636" spans="1:19" x14ac:dyDescent="0.25">
      <c r="A6636" s="18" t="s">
        <v>19240</v>
      </c>
      <c r="B6636" s="18" t="s">
        <v>20</v>
      </c>
      <c r="C6636" s="18" t="s">
        <v>108</v>
      </c>
      <c r="D6636" s="18">
        <v>2014</v>
      </c>
      <c r="E6636" s="18">
        <f>VLOOKUP(D6636,'cpi roi'!A:C,2,FALSE)</f>
        <v>236.7</v>
      </c>
      <c r="F6636" s="18" t="s">
        <v>19241</v>
      </c>
      <c r="G6636" s="18">
        <v>6.8</v>
      </c>
      <c r="H6636" s="19">
        <v>7100</v>
      </c>
      <c r="I6636" s="18" t="s">
        <v>19242</v>
      </c>
      <c r="J6636" s="18" t="s">
        <v>19243</v>
      </c>
      <c r="K6636" s="18" t="s">
        <v>19243</v>
      </c>
      <c r="L6636" s="18" t="s">
        <v>457</v>
      </c>
      <c r="M6636" s="20">
        <v>0</v>
      </c>
      <c r="N6636" s="20">
        <v>84417</v>
      </c>
      <c r="O6636" s="21">
        <f t="shared" si="309"/>
        <v>108668.60963244614</v>
      </c>
      <c r="P6636" s="22">
        <f t="shared" si="310"/>
        <v>0</v>
      </c>
      <c r="Q6636" s="20">
        <f t="shared" si="311"/>
        <v>35664.131812420783</v>
      </c>
      <c r="R6636" s="18" t="s">
        <v>19244</v>
      </c>
      <c r="S6636" s="18">
        <v>97</v>
      </c>
    </row>
    <row r="6637" spans="1:19" x14ac:dyDescent="0.25">
      <c r="A6637" s="18" t="s">
        <v>19245</v>
      </c>
      <c r="B6637" s="18" t="s">
        <v>20</v>
      </c>
      <c r="C6637" s="18" t="s">
        <v>21</v>
      </c>
      <c r="D6637" s="18">
        <v>2014</v>
      </c>
      <c r="E6637" s="18">
        <f>VLOOKUP(D6637,'cpi roi'!A:C,2,FALSE)</f>
        <v>236.7</v>
      </c>
      <c r="F6637" s="18" t="s">
        <v>18250</v>
      </c>
      <c r="G6637" s="18">
        <v>6</v>
      </c>
      <c r="H6637" s="19">
        <v>6500</v>
      </c>
      <c r="I6637" s="18" t="s">
        <v>16470</v>
      </c>
      <c r="J6637" s="18" t="s">
        <v>19246</v>
      </c>
      <c r="K6637" s="18" t="s">
        <v>17428</v>
      </c>
      <c r="L6637" s="18" t="s">
        <v>34</v>
      </c>
      <c r="M6637" s="20">
        <v>0</v>
      </c>
      <c r="N6637" s="20">
        <v>73922</v>
      </c>
      <c r="O6637" s="21">
        <f t="shared" si="309"/>
        <v>95158.569497253906</v>
      </c>
      <c r="P6637" s="22">
        <f t="shared" si="310"/>
        <v>0</v>
      </c>
      <c r="Q6637" s="20">
        <f t="shared" si="311"/>
        <v>31230.249260667511</v>
      </c>
      <c r="R6637" s="18" t="s">
        <v>19247</v>
      </c>
      <c r="S6637" s="18">
        <v>95</v>
      </c>
    </row>
    <row r="6638" spans="1:19" x14ac:dyDescent="0.25">
      <c r="A6638" s="18" t="s">
        <v>19248</v>
      </c>
      <c r="B6638" s="18" t="s">
        <v>37</v>
      </c>
      <c r="C6638" s="18" t="s">
        <v>394</v>
      </c>
      <c r="D6638" s="18">
        <v>2014</v>
      </c>
      <c r="E6638" s="18">
        <f>VLOOKUP(D6638,'cpi roi'!A:C,2,FALSE)</f>
        <v>236.7</v>
      </c>
      <c r="F6638" s="18" t="s">
        <v>18769</v>
      </c>
      <c r="G6638" s="18">
        <v>6</v>
      </c>
      <c r="H6638" s="19">
        <v>17000</v>
      </c>
      <c r="I6638" s="18" t="s">
        <v>19249</v>
      </c>
      <c r="J6638" s="18" t="s">
        <v>19249</v>
      </c>
      <c r="K6638" s="18" t="s">
        <v>15147</v>
      </c>
      <c r="L6638" s="18" t="s">
        <v>34</v>
      </c>
      <c r="M6638" s="20">
        <v>50000000</v>
      </c>
      <c r="N6638" s="20">
        <v>146965787</v>
      </c>
      <c r="O6638" s="21">
        <f t="shared" si="309"/>
        <v>189186629.90663287</v>
      </c>
      <c r="P6638" s="22">
        <f t="shared" si="310"/>
        <v>293.93157400000001</v>
      </c>
      <c r="Q6638" s="20">
        <f t="shared" si="311"/>
        <v>62089474.862695396</v>
      </c>
      <c r="R6638" s="18" t="s">
        <v>19250</v>
      </c>
      <c r="S6638" s="18">
        <v>83</v>
      </c>
    </row>
    <row r="6639" spans="1:19" x14ac:dyDescent="0.25">
      <c r="A6639" s="18" t="s">
        <v>19251</v>
      </c>
      <c r="B6639" s="18" t="s">
        <v>20</v>
      </c>
      <c r="C6639" s="18" t="s">
        <v>45</v>
      </c>
      <c r="D6639" s="18">
        <v>2014</v>
      </c>
      <c r="E6639" s="18">
        <f>VLOOKUP(D6639,'cpi roi'!A:C,2,FALSE)</f>
        <v>236.7</v>
      </c>
      <c r="F6639" s="18" t="s">
        <v>18906</v>
      </c>
      <c r="G6639" s="18">
        <v>6.4</v>
      </c>
      <c r="H6639" s="19">
        <v>26000</v>
      </c>
      <c r="I6639" s="18" t="s">
        <v>7709</v>
      </c>
      <c r="J6639" s="18" t="s">
        <v>7709</v>
      </c>
      <c r="K6639" s="18" t="s">
        <v>7709</v>
      </c>
      <c r="L6639" s="18" t="s">
        <v>34</v>
      </c>
      <c r="M6639" s="20">
        <v>12000000</v>
      </c>
      <c r="N6639" s="20">
        <v>26117471</v>
      </c>
      <c r="O6639" s="21">
        <f t="shared" si="309"/>
        <v>33620588.989015631</v>
      </c>
      <c r="P6639" s="22">
        <f t="shared" si="310"/>
        <v>217.64559166666669</v>
      </c>
      <c r="Q6639" s="20">
        <f t="shared" si="311"/>
        <v>11033997.042670047</v>
      </c>
      <c r="R6639" s="18" t="s">
        <v>19223</v>
      </c>
      <c r="S6639" s="18">
        <v>102</v>
      </c>
    </row>
    <row r="6640" spans="1:19" x14ac:dyDescent="0.25">
      <c r="A6640" s="18" t="s">
        <v>19252</v>
      </c>
      <c r="B6640" s="18" t="s">
        <v>20</v>
      </c>
      <c r="C6640" s="18" t="s">
        <v>21</v>
      </c>
      <c r="D6640" s="18">
        <v>2014</v>
      </c>
      <c r="E6640" s="18">
        <f>VLOOKUP(D6640,'cpi roi'!A:C,2,FALSE)</f>
        <v>236.7</v>
      </c>
      <c r="F6640" s="18" t="s">
        <v>19253</v>
      </c>
      <c r="G6640" s="18">
        <v>7.1</v>
      </c>
      <c r="H6640" s="19">
        <v>32000</v>
      </c>
      <c r="I6640" s="18" t="s">
        <v>19254</v>
      </c>
      <c r="J6640" s="18" t="s">
        <v>19254</v>
      </c>
      <c r="K6640" s="18" t="s">
        <v>17682</v>
      </c>
      <c r="L6640" s="18" t="s">
        <v>34</v>
      </c>
      <c r="M6640" s="20">
        <v>8000000</v>
      </c>
      <c r="N6640" s="20">
        <v>1828232</v>
      </c>
      <c r="O6640" s="21">
        <f t="shared" si="309"/>
        <v>2353452.8534009294</v>
      </c>
      <c r="P6640" s="22">
        <f t="shared" si="310"/>
        <v>22.852900000000002</v>
      </c>
      <c r="Q6640" s="20">
        <f t="shared" si="311"/>
        <v>772383.60794254334</v>
      </c>
      <c r="R6640" s="18" t="s">
        <v>19255</v>
      </c>
      <c r="S6640" s="18">
        <v>112</v>
      </c>
    </row>
    <row r="6641" spans="1:19" x14ac:dyDescent="0.25">
      <c r="A6641" s="18" t="s">
        <v>19256</v>
      </c>
      <c r="B6641" s="18" t="s">
        <v>2004</v>
      </c>
      <c r="C6641" s="18" t="s">
        <v>21</v>
      </c>
      <c r="D6641" s="18">
        <v>2014</v>
      </c>
      <c r="E6641" s="18">
        <f>VLOOKUP(D6641,'cpi roi'!A:C,2,FALSE)</f>
        <v>236.7</v>
      </c>
      <c r="F6641" s="18" t="s">
        <v>19011</v>
      </c>
      <c r="G6641" s="18">
        <v>6.6</v>
      </c>
      <c r="H6641" s="19">
        <v>12000</v>
      </c>
      <c r="I6641" s="18" t="s">
        <v>6161</v>
      </c>
      <c r="J6641" s="18" t="s">
        <v>6161</v>
      </c>
      <c r="K6641" s="18" t="s">
        <v>2833</v>
      </c>
      <c r="L6641" s="18" t="s">
        <v>34</v>
      </c>
      <c r="M6641" s="20">
        <v>9000000</v>
      </c>
      <c r="N6641" s="20">
        <v>21833967</v>
      </c>
      <c r="O6641" s="21">
        <f t="shared" si="309"/>
        <v>28106505.048162233</v>
      </c>
      <c r="P6641" s="22">
        <f t="shared" si="310"/>
        <v>242.59963333333334</v>
      </c>
      <c r="Q6641" s="20">
        <f t="shared" si="311"/>
        <v>9224320.6590621043</v>
      </c>
      <c r="R6641" s="18" t="s">
        <v>19257</v>
      </c>
      <c r="S6641" s="18">
        <v>121</v>
      </c>
    </row>
    <row r="6642" spans="1:19" x14ac:dyDescent="0.25">
      <c r="A6642" s="18" t="s">
        <v>19258</v>
      </c>
      <c r="B6642" s="18" t="s">
        <v>20</v>
      </c>
      <c r="C6642" s="18" t="s">
        <v>21</v>
      </c>
      <c r="D6642" s="18">
        <v>2014</v>
      </c>
      <c r="E6642" s="18">
        <f>VLOOKUP(D6642,'cpi roi'!A:C,2,FALSE)</f>
        <v>236.7</v>
      </c>
      <c r="F6642" s="18" t="s">
        <v>19259</v>
      </c>
      <c r="G6642" s="18">
        <v>6.7</v>
      </c>
      <c r="H6642" s="19">
        <v>28000</v>
      </c>
      <c r="I6642" s="18" t="s">
        <v>9301</v>
      </c>
      <c r="J6642" s="18" t="s">
        <v>9301</v>
      </c>
      <c r="K6642" s="18" t="s">
        <v>6377</v>
      </c>
      <c r="L6642" s="18" t="s">
        <v>457</v>
      </c>
      <c r="M6642" s="20">
        <v>0</v>
      </c>
      <c r="N6642" s="20">
        <v>4728401</v>
      </c>
      <c r="O6642" s="21">
        <f t="shared" si="309"/>
        <v>6086792.4997887621</v>
      </c>
      <c r="P6642" s="22">
        <f t="shared" si="310"/>
        <v>0</v>
      </c>
      <c r="Q6642" s="20">
        <f t="shared" si="311"/>
        <v>1997634.5585128856</v>
      </c>
      <c r="R6642" s="18" t="s">
        <v>19260</v>
      </c>
      <c r="S6642" s="18">
        <v>124</v>
      </c>
    </row>
    <row r="6643" spans="1:19" x14ac:dyDescent="0.25">
      <c r="A6643" s="18" t="s">
        <v>19261</v>
      </c>
      <c r="B6643" s="18" t="s">
        <v>2004</v>
      </c>
      <c r="C6643" s="18" t="s">
        <v>45</v>
      </c>
      <c r="D6643" s="18">
        <v>2014</v>
      </c>
      <c r="E6643" s="18">
        <f>VLOOKUP(D6643,'cpi roi'!A:C,2,FALSE)</f>
        <v>236.7</v>
      </c>
      <c r="F6643" s="18" t="s">
        <v>19262</v>
      </c>
      <c r="G6643" s="18">
        <v>5.7</v>
      </c>
      <c r="H6643" s="19">
        <v>2800</v>
      </c>
      <c r="I6643" s="18" t="s">
        <v>19263</v>
      </c>
      <c r="J6643" s="18" t="s">
        <v>19263</v>
      </c>
      <c r="K6643" s="18" t="s">
        <v>7635</v>
      </c>
      <c r="L6643" s="18" t="s">
        <v>34</v>
      </c>
      <c r="M6643" s="20">
        <v>0</v>
      </c>
      <c r="N6643" s="20">
        <v>1012804</v>
      </c>
      <c r="O6643" s="21">
        <f t="shared" si="309"/>
        <v>1303765.8588931137</v>
      </c>
      <c r="P6643" s="22">
        <f t="shared" si="310"/>
        <v>0</v>
      </c>
      <c r="Q6643" s="20">
        <f t="shared" si="311"/>
        <v>427885.08660752006</v>
      </c>
      <c r="R6643" s="18" t="s">
        <v>19264</v>
      </c>
      <c r="S6643" s="18">
        <v>103</v>
      </c>
    </row>
    <row r="6644" spans="1:19" x14ac:dyDescent="0.25">
      <c r="A6644" s="18" t="s">
        <v>19265</v>
      </c>
      <c r="B6644" s="18" t="s">
        <v>20</v>
      </c>
      <c r="C6644" s="18" t="s">
        <v>45</v>
      </c>
      <c r="D6644" s="18">
        <v>2014</v>
      </c>
      <c r="E6644" s="18">
        <f>VLOOKUP(D6644,'cpi roi'!A:C,2,FALSE)</f>
        <v>236.7</v>
      </c>
      <c r="F6644" s="18" t="s">
        <v>18718</v>
      </c>
      <c r="G6644" s="18">
        <v>6.4</v>
      </c>
      <c r="H6644" s="19">
        <v>43000</v>
      </c>
      <c r="I6644" s="18" t="s">
        <v>17557</v>
      </c>
      <c r="J6644" s="18" t="s">
        <v>19266</v>
      </c>
      <c r="K6644" s="18" t="s">
        <v>14005</v>
      </c>
      <c r="L6644" s="18" t="s">
        <v>34</v>
      </c>
      <c r="M6644" s="20">
        <v>5000000</v>
      </c>
      <c r="N6644" s="20">
        <v>2379154</v>
      </c>
      <c r="O6644" s="21">
        <f t="shared" si="309"/>
        <v>3062645.6434305026</v>
      </c>
      <c r="P6644" s="22">
        <f t="shared" si="310"/>
        <v>47.583080000000002</v>
      </c>
      <c r="Q6644" s="20">
        <f t="shared" si="311"/>
        <v>1005134.7697507393</v>
      </c>
      <c r="R6644" s="18" t="s">
        <v>15481</v>
      </c>
      <c r="S6644" s="18">
        <v>99</v>
      </c>
    </row>
    <row r="6645" spans="1:19" x14ac:dyDescent="0.25">
      <c r="A6645" s="18" t="s">
        <v>19267</v>
      </c>
      <c r="B6645" s="18" t="s">
        <v>20</v>
      </c>
      <c r="C6645" s="18" t="s">
        <v>38</v>
      </c>
      <c r="D6645" s="18">
        <v>2015</v>
      </c>
      <c r="E6645" s="18">
        <f>VLOOKUP(D6645,'cpi roi'!A:C,2,FALSE)</f>
        <v>237</v>
      </c>
      <c r="F6645" s="18" t="s">
        <v>19268</v>
      </c>
      <c r="G6645" s="18">
        <v>8.1</v>
      </c>
      <c r="H6645" s="19">
        <v>912000</v>
      </c>
      <c r="I6645" s="18" t="s">
        <v>538</v>
      </c>
      <c r="J6645" s="18" t="s">
        <v>538</v>
      </c>
      <c r="K6645" s="18" t="s">
        <v>15688</v>
      </c>
      <c r="L6645" s="18" t="s">
        <v>252</v>
      </c>
      <c r="M6645" s="20">
        <v>150000000</v>
      </c>
      <c r="N6645" s="20">
        <v>375658750</v>
      </c>
      <c r="O6645" s="21">
        <f t="shared" si="309"/>
        <v>482967177.74261606</v>
      </c>
      <c r="P6645" s="22">
        <f t="shared" si="310"/>
        <v>250.43916666666667</v>
      </c>
      <c r="Q6645" s="20">
        <f t="shared" si="311"/>
        <v>158505801.68776372</v>
      </c>
      <c r="R6645" s="18" t="s">
        <v>27</v>
      </c>
      <c r="S6645" s="18">
        <v>120</v>
      </c>
    </row>
    <row r="6646" spans="1:19" x14ac:dyDescent="0.25">
      <c r="A6646" s="18" t="s">
        <v>19269</v>
      </c>
      <c r="B6646" s="18" t="s">
        <v>2004</v>
      </c>
      <c r="C6646" s="18" t="s">
        <v>38</v>
      </c>
      <c r="D6646" s="18">
        <v>2015</v>
      </c>
      <c r="E6646" s="18">
        <f>VLOOKUP(D6646,'cpi roi'!A:C,2,FALSE)</f>
        <v>237</v>
      </c>
      <c r="F6646" s="18" t="s">
        <v>19270</v>
      </c>
      <c r="G6646" s="18">
        <v>7.3</v>
      </c>
      <c r="H6646" s="19">
        <v>777000</v>
      </c>
      <c r="I6646" s="18" t="s">
        <v>6861</v>
      </c>
      <c r="J6646" s="18" t="s">
        <v>6861</v>
      </c>
      <c r="K6646" s="18" t="s">
        <v>4915</v>
      </c>
      <c r="L6646" s="18" t="s">
        <v>34</v>
      </c>
      <c r="M6646" s="20">
        <v>250000000</v>
      </c>
      <c r="N6646" s="20">
        <v>1402809540</v>
      </c>
      <c r="O6646" s="21">
        <f t="shared" si="309"/>
        <v>1803527708.1772153</v>
      </c>
      <c r="P6646" s="22">
        <f t="shared" si="310"/>
        <v>561.12381600000003</v>
      </c>
      <c r="Q6646" s="20">
        <f t="shared" si="311"/>
        <v>591902759.49367082</v>
      </c>
      <c r="R6646" s="18" t="s">
        <v>17635</v>
      </c>
      <c r="S6646" s="18">
        <v>141</v>
      </c>
    </row>
    <row r="6647" spans="1:19" x14ac:dyDescent="0.25">
      <c r="A6647" s="18" t="s">
        <v>19271</v>
      </c>
      <c r="B6647" s="18" t="s">
        <v>20</v>
      </c>
      <c r="C6647" s="18" t="s">
        <v>21</v>
      </c>
      <c r="D6647" s="18">
        <v>2015</v>
      </c>
      <c r="E6647" s="18">
        <f>VLOOKUP(D6647,'cpi roi'!A:C,2,FALSE)</f>
        <v>237</v>
      </c>
      <c r="F6647" s="18" t="s">
        <v>19272</v>
      </c>
      <c r="G6647" s="18">
        <v>6.5</v>
      </c>
      <c r="H6647" s="19">
        <v>136000</v>
      </c>
      <c r="I6647" s="18" t="s">
        <v>7560</v>
      </c>
      <c r="J6647" s="18" t="s">
        <v>7560</v>
      </c>
      <c r="K6647" s="18" t="s">
        <v>16648</v>
      </c>
      <c r="L6647" s="18" t="s">
        <v>199</v>
      </c>
      <c r="M6647" s="20">
        <v>55000000</v>
      </c>
      <c r="N6647" s="20">
        <v>74679822</v>
      </c>
      <c r="O6647" s="21">
        <f t="shared" si="309"/>
        <v>96012412.503797472</v>
      </c>
      <c r="P6647" s="22">
        <f t="shared" si="310"/>
        <v>135.78149454545454</v>
      </c>
      <c r="Q6647" s="20">
        <f t="shared" si="311"/>
        <v>31510473.417721517</v>
      </c>
      <c r="R6647" s="18" t="s">
        <v>19273</v>
      </c>
      <c r="S6647" s="18">
        <v>119</v>
      </c>
    </row>
    <row r="6648" spans="1:19" x14ac:dyDescent="0.25">
      <c r="A6648" s="18" t="s">
        <v>19274</v>
      </c>
      <c r="B6648" s="18" t="s">
        <v>2004</v>
      </c>
      <c r="C6648" s="18" t="s">
        <v>38</v>
      </c>
      <c r="D6648" s="18">
        <v>2015</v>
      </c>
      <c r="E6648" s="18">
        <f>VLOOKUP(D6648,'cpi roi'!A:C,2,FALSE)</f>
        <v>237</v>
      </c>
      <c r="F6648" s="18" t="s">
        <v>19275</v>
      </c>
      <c r="G6648" s="18">
        <v>7.1</v>
      </c>
      <c r="H6648" s="19">
        <v>370000</v>
      </c>
      <c r="I6648" s="18" t="s">
        <v>13492</v>
      </c>
      <c r="J6648" s="18" t="s">
        <v>14505</v>
      </c>
      <c r="K6648" s="18" t="s">
        <v>11821</v>
      </c>
      <c r="L6648" s="18" t="s">
        <v>34</v>
      </c>
      <c r="M6648" s="20">
        <v>190000000</v>
      </c>
      <c r="N6648" s="20">
        <v>1515341399</v>
      </c>
      <c r="O6648" s="21">
        <f t="shared" si="309"/>
        <v>1948204743.7776372</v>
      </c>
      <c r="P6648" s="22">
        <f t="shared" si="310"/>
        <v>797.54810473684211</v>
      </c>
      <c r="Q6648" s="20">
        <f t="shared" si="311"/>
        <v>639384556.54008436</v>
      </c>
      <c r="R6648" s="18" t="s">
        <v>65</v>
      </c>
      <c r="S6648" s="18">
        <v>137</v>
      </c>
    </row>
    <row r="6649" spans="1:19" x14ac:dyDescent="0.25">
      <c r="A6649" s="18" t="s">
        <v>19276</v>
      </c>
      <c r="B6649" s="18" t="s">
        <v>20</v>
      </c>
      <c r="C6649" s="18" t="s">
        <v>108</v>
      </c>
      <c r="D6649" s="18">
        <v>2015</v>
      </c>
      <c r="E6649" s="18">
        <f>VLOOKUP(D6649,'cpi roi'!A:C,2,FALSE)</f>
        <v>237</v>
      </c>
      <c r="F6649" s="18" t="s">
        <v>19277</v>
      </c>
      <c r="G6649" s="18">
        <v>7.8</v>
      </c>
      <c r="H6649" s="19">
        <v>539000</v>
      </c>
      <c r="I6649" s="18" t="s">
        <v>6778</v>
      </c>
      <c r="J6649" s="18" t="s">
        <v>6778</v>
      </c>
      <c r="K6649" s="18" t="s">
        <v>9412</v>
      </c>
      <c r="L6649" s="18" t="s">
        <v>34</v>
      </c>
      <c r="M6649" s="20">
        <v>44000000</v>
      </c>
      <c r="N6649" s="20">
        <v>156480177</v>
      </c>
      <c r="O6649" s="21">
        <f t="shared" si="309"/>
        <v>201179366.80126584</v>
      </c>
      <c r="P6649" s="22">
        <f t="shared" si="310"/>
        <v>355.63676590909091</v>
      </c>
      <c r="Q6649" s="20">
        <f t="shared" si="311"/>
        <v>66025391.139240503</v>
      </c>
      <c r="R6649" s="18" t="s">
        <v>19278</v>
      </c>
      <c r="S6649" s="18">
        <v>168</v>
      </c>
    </row>
    <row r="6650" spans="1:19" x14ac:dyDescent="0.25">
      <c r="A6650" s="18" t="s">
        <v>19279</v>
      </c>
      <c r="B6650" s="18" t="s">
        <v>2004</v>
      </c>
      <c r="C6650" s="18" t="s">
        <v>38</v>
      </c>
      <c r="D6650" s="18">
        <v>2015</v>
      </c>
      <c r="E6650" s="18">
        <f>VLOOKUP(D6650,'cpi roi'!A:C,2,FALSE)</f>
        <v>237</v>
      </c>
      <c r="F6650" s="18" t="s">
        <v>19280</v>
      </c>
      <c r="G6650" s="18">
        <v>7.3</v>
      </c>
      <c r="H6650" s="19">
        <v>595000</v>
      </c>
      <c r="I6650" s="18" t="s">
        <v>11286</v>
      </c>
      <c r="J6650" s="18" t="s">
        <v>13516</v>
      </c>
      <c r="K6650" s="18" t="s">
        <v>13302</v>
      </c>
      <c r="L6650" s="18" t="s">
        <v>34</v>
      </c>
      <c r="M6650" s="20">
        <v>130000000</v>
      </c>
      <c r="N6650" s="20">
        <v>519311965</v>
      </c>
      <c r="O6650" s="21">
        <f t="shared" si="309"/>
        <v>667655509.43248951</v>
      </c>
      <c r="P6650" s="22">
        <f t="shared" si="310"/>
        <v>399.47074230769232</v>
      </c>
      <c r="Q6650" s="20">
        <f t="shared" si="311"/>
        <v>219118972.57383966</v>
      </c>
      <c r="R6650" s="18" t="s">
        <v>18043</v>
      </c>
      <c r="S6650" s="18">
        <v>117</v>
      </c>
    </row>
    <row r="6651" spans="1:19" x14ac:dyDescent="0.25">
      <c r="A6651" s="18" t="s">
        <v>19281</v>
      </c>
      <c r="B6651" s="18" t="s">
        <v>20</v>
      </c>
      <c r="C6651" s="18" t="s">
        <v>21</v>
      </c>
      <c r="D6651" s="18">
        <v>2015</v>
      </c>
      <c r="E6651" s="18">
        <f>VLOOKUP(D6651,'cpi roi'!A:C,2,FALSE)</f>
        <v>237</v>
      </c>
      <c r="F6651" s="18" t="s">
        <v>18734</v>
      </c>
      <c r="G6651" s="18">
        <v>4.0999999999999996</v>
      </c>
      <c r="H6651" s="19">
        <v>304000</v>
      </c>
      <c r="I6651" s="18" t="s">
        <v>16381</v>
      </c>
      <c r="J6651" s="18" t="s">
        <v>18472</v>
      </c>
      <c r="K6651" s="18" t="s">
        <v>19282</v>
      </c>
      <c r="L6651" s="18" t="s">
        <v>34</v>
      </c>
      <c r="M6651" s="20">
        <v>40000000</v>
      </c>
      <c r="N6651" s="20">
        <v>569651467</v>
      </c>
      <c r="O6651" s="21">
        <f t="shared" si="309"/>
        <v>732374691.9616034</v>
      </c>
      <c r="P6651" s="22">
        <f t="shared" si="310"/>
        <v>1424.1286674999999</v>
      </c>
      <c r="Q6651" s="20">
        <f t="shared" si="311"/>
        <v>240359268.7763713</v>
      </c>
      <c r="R6651" s="18" t="s">
        <v>12698</v>
      </c>
      <c r="S6651" s="18">
        <v>125</v>
      </c>
    </row>
    <row r="6652" spans="1:19" x14ac:dyDescent="0.25">
      <c r="A6652" s="18" t="s">
        <v>19283</v>
      </c>
      <c r="B6652" s="18" t="s">
        <v>20</v>
      </c>
      <c r="C6652" s="18" t="s">
        <v>38</v>
      </c>
      <c r="D6652" s="18">
        <v>2015</v>
      </c>
      <c r="E6652" s="18">
        <f>VLOOKUP(D6652,'cpi roi'!A:C,2,FALSE)</f>
        <v>237</v>
      </c>
      <c r="F6652" s="18" t="s">
        <v>19284</v>
      </c>
      <c r="G6652" s="18">
        <v>7.6</v>
      </c>
      <c r="H6652" s="19">
        <v>386000</v>
      </c>
      <c r="I6652" s="18" t="s">
        <v>11709</v>
      </c>
      <c r="J6652" s="18" t="s">
        <v>19285</v>
      </c>
      <c r="K6652" s="18" t="s">
        <v>16329</v>
      </c>
      <c r="L6652" s="18" t="s">
        <v>34</v>
      </c>
      <c r="M6652" s="20">
        <v>30000000</v>
      </c>
      <c r="N6652" s="20">
        <v>84872444</v>
      </c>
      <c r="O6652" s="21">
        <f t="shared" si="309"/>
        <v>109116597.83459917</v>
      </c>
      <c r="P6652" s="22">
        <f t="shared" si="310"/>
        <v>282.90814666666665</v>
      </c>
      <c r="Q6652" s="20">
        <f t="shared" si="311"/>
        <v>35811157.805907175</v>
      </c>
      <c r="R6652" s="18" t="s">
        <v>14705</v>
      </c>
      <c r="S6652" s="18">
        <v>121</v>
      </c>
    </row>
    <row r="6653" spans="1:19" x14ac:dyDescent="0.25">
      <c r="A6653" s="18" t="s">
        <v>19286</v>
      </c>
      <c r="B6653" s="18" t="s">
        <v>20</v>
      </c>
      <c r="C6653" s="18" t="s">
        <v>21</v>
      </c>
      <c r="D6653" s="18">
        <v>2015</v>
      </c>
      <c r="E6653" s="18">
        <f>VLOOKUP(D6653,'cpi roi'!A:C,2,FALSE)</f>
        <v>237</v>
      </c>
      <c r="F6653" s="18" t="s">
        <v>19287</v>
      </c>
      <c r="G6653" s="18">
        <v>6.9</v>
      </c>
      <c r="H6653" s="19">
        <v>218000</v>
      </c>
      <c r="I6653" s="18" t="s">
        <v>19288</v>
      </c>
      <c r="J6653" s="18" t="s">
        <v>19288</v>
      </c>
      <c r="K6653" s="18" t="s">
        <v>19289</v>
      </c>
      <c r="L6653" s="18" t="s">
        <v>199</v>
      </c>
      <c r="M6653" s="20">
        <v>4000000</v>
      </c>
      <c r="N6653" s="20">
        <v>40423945</v>
      </c>
      <c r="O6653" s="21">
        <f t="shared" si="309"/>
        <v>51971206.926160336</v>
      </c>
      <c r="P6653" s="22">
        <f t="shared" si="310"/>
        <v>1010.5986250000001</v>
      </c>
      <c r="Q6653" s="20">
        <f t="shared" si="311"/>
        <v>17056516.877637129</v>
      </c>
      <c r="R6653" s="18" t="s">
        <v>19290</v>
      </c>
      <c r="S6653" s="18">
        <v>92</v>
      </c>
    </row>
    <row r="6654" spans="1:19" x14ac:dyDescent="0.25">
      <c r="A6654" s="18" t="s">
        <v>19291</v>
      </c>
      <c r="B6654" s="18" t="s">
        <v>20</v>
      </c>
      <c r="C6654" s="18" t="s">
        <v>67</v>
      </c>
      <c r="D6654" s="18">
        <v>2015</v>
      </c>
      <c r="E6654" s="18">
        <f>VLOOKUP(D6654,'cpi roi'!A:C,2,FALSE)</f>
        <v>237</v>
      </c>
      <c r="F6654" s="18" t="s">
        <v>19292</v>
      </c>
      <c r="G6654" s="18">
        <v>7.8</v>
      </c>
      <c r="H6654" s="19">
        <v>381000</v>
      </c>
      <c r="I6654" s="18" t="s">
        <v>13567</v>
      </c>
      <c r="J6654" s="18" t="s">
        <v>12919</v>
      </c>
      <c r="K6654" s="18" t="s">
        <v>3910</v>
      </c>
      <c r="L6654" s="18" t="s">
        <v>34</v>
      </c>
      <c r="M6654" s="20">
        <v>28000000</v>
      </c>
      <c r="N6654" s="20">
        <v>133440870</v>
      </c>
      <c r="O6654" s="21">
        <f t="shared" si="309"/>
        <v>171558789.4050633</v>
      </c>
      <c r="P6654" s="22">
        <f t="shared" si="310"/>
        <v>476.57453571428573</v>
      </c>
      <c r="Q6654" s="20">
        <f t="shared" si="311"/>
        <v>56304164.556962021</v>
      </c>
      <c r="R6654" s="18" t="s">
        <v>48</v>
      </c>
      <c r="S6654" s="18">
        <v>130</v>
      </c>
    </row>
    <row r="6655" spans="1:19" x14ac:dyDescent="0.25">
      <c r="A6655" s="18" t="s">
        <v>19293</v>
      </c>
      <c r="B6655" s="18" t="s">
        <v>2004</v>
      </c>
      <c r="C6655" s="18" t="s">
        <v>38</v>
      </c>
      <c r="D6655" s="18">
        <v>2015</v>
      </c>
      <c r="E6655" s="18">
        <f>VLOOKUP(D6655,'cpi roi'!A:C,2,FALSE)</f>
        <v>237</v>
      </c>
      <c r="F6655" s="18" t="s">
        <v>19294</v>
      </c>
      <c r="G6655" s="18">
        <v>7</v>
      </c>
      <c r="H6655" s="19">
        <v>593000</v>
      </c>
      <c r="I6655" s="18" t="s">
        <v>17792</v>
      </c>
      <c r="J6655" s="18" t="s">
        <v>17238</v>
      </c>
      <c r="K6655" s="18" t="s">
        <v>18714</v>
      </c>
      <c r="L6655" s="18" t="s">
        <v>34</v>
      </c>
      <c r="M6655" s="20">
        <v>150000000</v>
      </c>
      <c r="N6655" s="20">
        <v>1670516444</v>
      </c>
      <c r="O6655" s="21">
        <f t="shared" si="309"/>
        <v>2147706162.391561</v>
      </c>
      <c r="P6655" s="22">
        <f t="shared" si="310"/>
        <v>1113.6776293333335</v>
      </c>
      <c r="Q6655" s="20">
        <f t="shared" si="311"/>
        <v>704859259.0717299</v>
      </c>
      <c r="R6655" s="18" t="s">
        <v>65</v>
      </c>
      <c r="S6655" s="18">
        <v>124</v>
      </c>
    </row>
    <row r="6656" spans="1:19" x14ac:dyDescent="0.25">
      <c r="A6656" s="18" t="s">
        <v>19295</v>
      </c>
      <c r="B6656" s="18" t="s">
        <v>20</v>
      </c>
      <c r="C6656" s="18" t="s">
        <v>38</v>
      </c>
      <c r="D6656" s="18">
        <v>2015</v>
      </c>
      <c r="E6656" s="18">
        <f>VLOOKUP(D6656,'cpi roi'!A:C,2,FALSE)</f>
        <v>237</v>
      </c>
      <c r="F6656" s="18" t="s">
        <v>19296</v>
      </c>
      <c r="G6656" s="18">
        <v>8</v>
      </c>
      <c r="H6656" s="19">
        <v>729000</v>
      </c>
      <c r="I6656" s="18" t="s">
        <v>11365</v>
      </c>
      <c r="J6656" s="18" t="s">
        <v>15225</v>
      </c>
      <c r="K6656" s="18" t="s">
        <v>8513</v>
      </c>
      <c r="L6656" s="18" t="s">
        <v>34</v>
      </c>
      <c r="M6656" s="20">
        <v>135000000</v>
      </c>
      <c r="N6656" s="20">
        <v>532950503</v>
      </c>
      <c r="O6656" s="21">
        <f t="shared" si="309"/>
        <v>685189950.48143458</v>
      </c>
      <c r="P6656" s="22">
        <f t="shared" si="310"/>
        <v>394.77815037037038</v>
      </c>
      <c r="Q6656" s="20">
        <f t="shared" si="311"/>
        <v>224873629.9578059</v>
      </c>
      <c r="R6656" s="18" t="s">
        <v>8628</v>
      </c>
      <c r="S6656" s="18">
        <v>156</v>
      </c>
    </row>
    <row r="6657" spans="1:19" x14ac:dyDescent="0.25">
      <c r="A6657" s="18" t="s">
        <v>19297</v>
      </c>
      <c r="B6657" s="18" t="s">
        <v>2004</v>
      </c>
      <c r="C6657" s="18" t="s">
        <v>29</v>
      </c>
      <c r="D6657" s="18">
        <v>2015</v>
      </c>
      <c r="E6657" s="18">
        <f>VLOOKUP(D6657,'cpi roi'!A:C,2,FALSE)</f>
        <v>237</v>
      </c>
      <c r="F6657" s="18" t="s">
        <v>19284</v>
      </c>
      <c r="G6657" s="18">
        <v>8</v>
      </c>
      <c r="H6657" s="19">
        <v>783000</v>
      </c>
      <c r="I6657" s="18" t="s">
        <v>995</v>
      </c>
      <c r="J6657" s="18" t="s">
        <v>15617</v>
      </c>
      <c r="K6657" s="18" t="s">
        <v>9532</v>
      </c>
      <c r="L6657" s="18" t="s">
        <v>26</v>
      </c>
      <c r="M6657" s="20">
        <v>108000000</v>
      </c>
      <c r="N6657" s="20">
        <v>630162448</v>
      </c>
      <c r="O6657" s="21">
        <f t="shared" si="309"/>
        <v>810170877.23881865</v>
      </c>
      <c r="P6657" s="22">
        <f t="shared" si="310"/>
        <v>583.48374814814815</v>
      </c>
      <c r="Q6657" s="20">
        <f t="shared" si="311"/>
        <v>265891328.27004218</v>
      </c>
      <c r="R6657" s="18" t="s">
        <v>184</v>
      </c>
      <c r="S6657" s="18">
        <v>144</v>
      </c>
    </row>
    <row r="6658" spans="1:19" x14ac:dyDescent="0.25">
      <c r="A6658" s="18" t="s">
        <v>19298</v>
      </c>
      <c r="B6658" s="18" t="s">
        <v>20</v>
      </c>
      <c r="C6658" s="18" t="s">
        <v>21</v>
      </c>
      <c r="D6658" s="18">
        <v>2015</v>
      </c>
      <c r="E6658" s="18">
        <f>VLOOKUP(D6658,'cpi roi'!A:C,2,FALSE)</f>
        <v>237</v>
      </c>
      <c r="F6658" s="18" t="s">
        <v>19299</v>
      </c>
      <c r="G6658" s="18">
        <v>8.1</v>
      </c>
      <c r="H6658" s="19">
        <v>386000</v>
      </c>
      <c r="I6658" s="18" t="s">
        <v>19211</v>
      </c>
      <c r="J6658" s="18" t="s">
        <v>19300</v>
      </c>
      <c r="K6658" s="18" t="s">
        <v>18470</v>
      </c>
      <c r="L6658" s="18" t="s">
        <v>199</v>
      </c>
      <c r="M6658" s="20">
        <v>13000000</v>
      </c>
      <c r="N6658" s="20">
        <v>35401758</v>
      </c>
      <c r="O6658" s="21">
        <f t="shared" si="309"/>
        <v>45514412.078481011</v>
      </c>
      <c r="P6658" s="22">
        <f t="shared" si="310"/>
        <v>272.32121538461536</v>
      </c>
      <c r="Q6658" s="20">
        <f t="shared" si="311"/>
        <v>14937450.632911392</v>
      </c>
      <c r="R6658" s="18" t="s">
        <v>19212</v>
      </c>
      <c r="S6658" s="18">
        <v>118</v>
      </c>
    </row>
    <row r="6659" spans="1:19" x14ac:dyDescent="0.25">
      <c r="A6659" s="18" t="s">
        <v>19301</v>
      </c>
      <c r="B6659" s="18" t="s">
        <v>37</v>
      </c>
      <c r="C6659" s="18" t="s">
        <v>394</v>
      </c>
      <c r="D6659" s="18">
        <v>2015</v>
      </c>
      <c r="E6659" s="18">
        <f>VLOOKUP(D6659,'cpi roi'!A:C,2,FALSE)</f>
        <v>237</v>
      </c>
      <c r="F6659" s="18" t="s">
        <v>19059</v>
      </c>
      <c r="G6659" s="18">
        <v>8.1</v>
      </c>
      <c r="H6659" s="19">
        <v>641000</v>
      </c>
      <c r="I6659" s="18" t="s">
        <v>11832</v>
      </c>
      <c r="J6659" s="18" t="s">
        <v>11832</v>
      </c>
      <c r="K6659" s="18" t="s">
        <v>16869</v>
      </c>
      <c r="L6659" s="18" t="s">
        <v>34</v>
      </c>
      <c r="M6659" s="20">
        <v>175000000</v>
      </c>
      <c r="N6659" s="20">
        <v>858848019</v>
      </c>
      <c r="O6659" s="21">
        <f t="shared" ref="O6659:O6722" si="312">(304.7/E6659)*N6659</f>
        <v>1104181398.2670887</v>
      </c>
      <c r="P6659" s="22">
        <f t="shared" ref="P6659:P6722" si="313">IFERROR(N6659/M6659, 0)*100</f>
        <v>490.77029657142862</v>
      </c>
      <c r="Q6659" s="20">
        <f t="shared" ref="Q6659:Q6722" si="314">N6659/(E6659/100)</f>
        <v>362383130.37974679</v>
      </c>
      <c r="R6659" s="18" t="s">
        <v>10121</v>
      </c>
      <c r="S6659" s="18">
        <v>95</v>
      </c>
    </row>
    <row r="6660" spans="1:19" x14ac:dyDescent="0.25">
      <c r="A6660" s="18" t="s">
        <v>19302</v>
      </c>
      <c r="B6660" s="18" t="s">
        <v>20</v>
      </c>
      <c r="C6660" s="18" t="s">
        <v>67</v>
      </c>
      <c r="D6660" s="18">
        <v>2015</v>
      </c>
      <c r="E6660" s="18">
        <f>VLOOKUP(D6660,'cpi roi'!A:C,2,FALSE)</f>
        <v>237</v>
      </c>
      <c r="F6660" s="18" t="s">
        <v>19172</v>
      </c>
      <c r="G6660" s="18">
        <v>8.1</v>
      </c>
      <c r="H6660" s="19">
        <v>435000</v>
      </c>
      <c r="I6660" s="18" t="s">
        <v>13155</v>
      </c>
      <c r="J6660" s="18" t="s">
        <v>19303</v>
      </c>
      <c r="K6660" s="18" t="s">
        <v>12900</v>
      </c>
      <c r="L6660" s="18" t="s">
        <v>34</v>
      </c>
      <c r="M6660" s="20">
        <v>20000000</v>
      </c>
      <c r="N6660" s="20">
        <v>98690254</v>
      </c>
      <c r="O6660" s="21">
        <f t="shared" si="312"/>
        <v>126881520.64894515</v>
      </c>
      <c r="P6660" s="22">
        <f t="shared" si="313"/>
        <v>493.45127000000002</v>
      </c>
      <c r="Q6660" s="20">
        <f t="shared" si="314"/>
        <v>41641457.383966245</v>
      </c>
      <c r="R6660" s="18" t="s">
        <v>19304</v>
      </c>
      <c r="S6660" s="18">
        <v>129</v>
      </c>
    </row>
    <row r="6661" spans="1:19" x14ac:dyDescent="0.25">
      <c r="A6661" s="18" t="s">
        <v>19305</v>
      </c>
      <c r="B6661" s="18" t="s">
        <v>20</v>
      </c>
      <c r="C6661" s="18" t="s">
        <v>38</v>
      </c>
      <c r="D6661" s="18">
        <v>2015</v>
      </c>
      <c r="E6661" s="18">
        <f>VLOOKUP(D6661,'cpi roi'!A:C,2,FALSE)</f>
        <v>237</v>
      </c>
      <c r="F6661" s="18" t="s">
        <v>19040</v>
      </c>
      <c r="G6661" s="18">
        <v>6.1</v>
      </c>
      <c r="H6661" s="19">
        <v>87000</v>
      </c>
      <c r="I6661" s="18" t="s">
        <v>17757</v>
      </c>
      <c r="J6661" s="18" t="s">
        <v>17798</v>
      </c>
      <c r="K6661" s="18" t="s">
        <v>16093</v>
      </c>
      <c r="L6661" s="18" t="s">
        <v>34</v>
      </c>
      <c r="M6661" s="20">
        <v>28000000</v>
      </c>
      <c r="N6661" s="20">
        <v>27262374</v>
      </c>
      <c r="O6661" s="21">
        <f t="shared" si="312"/>
        <v>35049980.412658229</v>
      </c>
      <c r="P6661" s="22">
        <f t="shared" si="313"/>
        <v>97.36562142857143</v>
      </c>
      <c r="Q6661" s="20">
        <f t="shared" si="314"/>
        <v>11503111.392405063</v>
      </c>
      <c r="R6661" s="18" t="s">
        <v>19306</v>
      </c>
      <c r="S6661" s="18">
        <v>96</v>
      </c>
    </row>
    <row r="6662" spans="1:19" x14ac:dyDescent="0.25">
      <c r="A6662" s="18" t="s">
        <v>19307</v>
      </c>
      <c r="B6662" s="18" t="s">
        <v>2004</v>
      </c>
      <c r="C6662" s="18" t="s">
        <v>38</v>
      </c>
      <c r="D6662" s="18">
        <v>2015</v>
      </c>
      <c r="E6662" s="18">
        <f>VLOOKUP(D6662,'cpi roi'!A:C,2,FALSE)</f>
        <v>237</v>
      </c>
      <c r="F6662" s="18" t="s">
        <v>19308</v>
      </c>
      <c r="G6662" s="18">
        <v>7.3</v>
      </c>
      <c r="H6662" s="19">
        <v>286000</v>
      </c>
      <c r="I6662" s="18" t="s">
        <v>10083</v>
      </c>
      <c r="J6662" s="18" t="s">
        <v>10083</v>
      </c>
      <c r="K6662" s="18" t="s">
        <v>17172</v>
      </c>
      <c r="L6662" s="18" t="s">
        <v>34</v>
      </c>
      <c r="M6662" s="20">
        <v>75000000</v>
      </c>
      <c r="N6662" s="20">
        <v>107045109</v>
      </c>
      <c r="O6662" s="21">
        <f t="shared" si="312"/>
        <v>137622973.46962026</v>
      </c>
      <c r="P6662" s="22">
        <f t="shared" si="313"/>
        <v>142.726812</v>
      </c>
      <c r="Q6662" s="20">
        <f t="shared" si="314"/>
        <v>45166712.658227846</v>
      </c>
      <c r="R6662" s="18" t="s">
        <v>27</v>
      </c>
      <c r="S6662" s="18">
        <v>116</v>
      </c>
    </row>
    <row r="6663" spans="1:19" x14ac:dyDescent="0.25">
      <c r="A6663" s="18" t="s">
        <v>19309</v>
      </c>
      <c r="B6663" s="18" t="s">
        <v>2004</v>
      </c>
      <c r="C6663" s="18" t="s">
        <v>38</v>
      </c>
      <c r="D6663" s="18">
        <v>2015</v>
      </c>
      <c r="E6663" s="18">
        <f>VLOOKUP(D6663,'cpi roi'!A:C,2,FALSE)</f>
        <v>237</v>
      </c>
      <c r="F6663" s="18" t="s">
        <v>19310</v>
      </c>
      <c r="G6663" s="18">
        <v>6.3</v>
      </c>
      <c r="H6663" s="19">
        <v>264000</v>
      </c>
      <c r="I6663" s="18" t="s">
        <v>18207</v>
      </c>
      <c r="J6663" s="18" t="s">
        <v>15323</v>
      </c>
      <c r="K6663" s="18" t="s">
        <v>1003</v>
      </c>
      <c r="L6663" s="18" t="s">
        <v>34</v>
      </c>
      <c r="M6663" s="20">
        <v>155000000</v>
      </c>
      <c r="N6663" s="20">
        <v>440603537</v>
      </c>
      <c r="O6663" s="21">
        <f t="shared" si="312"/>
        <v>566463703.47637129</v>
      </c>
      <c r="P6663" s="22">
        <f t="shared" si="313"/>
        <v>284.26034645161292</v>
      </c>
      <c r="Q6663" s="20">
        <f t="shared" si="314"/>
        <v>185908665.40084386</v>
      </c>
      <c r="R6663" s="18" t="s">
        <v>48</v>
      </c>
      <c r="S6663" s="18">
        <v>126</v>
      </c>
    </row>
    <row r="6664" spans="1:19" x14ac:dyDescent="0.25">
      <c r="A6664" s="18" t="s">
        <v>19311</v>
      </c>
      <c r="B6664" s="18" t="s">
        <v>37</v>
      </c>
      <c r="C6664" s="18" t="s">
        <v>21</v>
      </c>
      <c r="D6664" s="18">
        <v>2015</v>
      </c>
      <c r="E6664" s="18">
        <f>VLOOKUP(D6664,'cpi roi'!A:C,2,FALSE)</f>
        <v>237</v>
      </c>
      <c r="F6664" s="18" t="s">
        <v>18774</v>
      </c>
      <c r="G6664" s="18">
        <v>6.9</v>
      </c>
      <c r="H6664" s="19">
        <v>165000</v>
      </c>
      <c r="I6664" s="18" t="s">
        <v>5256</v>
      </c>
      <c r="J6664" s="18" t="s">
        <v>12310</v>
      </c>
      <c r="K6664" s="18" t="s">
        <v>19312</v>
      </c>
      <c r="L6664" s="18" t="s">
        <v>34</v>
      </c>
      <c r="M6664" s="20">
        <v>95000000</v>
      </c>
      <c r="N6664" s="20">
        <v>542358331</v>
      </c>
      <c r="O6664" s="21">
        <f t="shared" si="312"/>
        <v>697285162.26033759</v>
      </c>
      <c r="P6664" s="22">
        <f t="shared" si="313"/>
        <v>570.90350631578951</v>
      </c>
      <c r="Q6664" s="20">
        <f t="shared" si="314"/>
        <v>228843177.6371308</v>
      </c>
      <c r="R6664" s="18" t="s">
        <v>19313</v>
      </c>
      <c r="S6664" s="18">
        <v>105</v>
      </c>
    </row>
    <row r="6665" spans="1:19" x14ac:dyDescent="0.25">
      <c r="A6665" s="18" t="s">
        <v>19314</v>
      </c>
      <c r="B6665" s="18" t="s">
        <v>2004</v>
      </c>
      <c r="C6665" s="18" t="s">
        <v>38</v>
      </c>
      <c r="D6665" s="18">
        <v>2015</v>
      </c>
      <c r="E6665" s="18">
        <f>VLOOKUP(D6665,'cpi roi'!A:C,2,FALSE)</f>
        <v>237</v>
      </c>
      <c r="F6665" s="18" t="s">
        <v>19315</v>
      </c>
      <c r="G6665" s="18">
        <v>7.8</v>
      </c>
      <c r="H6665" s="19">
        <v>876000</v>
      </c>
      <c r="I6665" s="18" t="s">
        <v>6353</v>
      </c>
      <c r="J6665" s="18" t="s">
        <v>501</v>
      </c>
      <c r="K6665" s="18" t="s">
        <v>19316</v>
      </c>
      <c r="L6665" s="18" t="s">
        <v>34</v>
      </c>
      <c r="M6665" s="20">
        <v>245000000</v>
      </c>
      <c r="N6665" s="20">
        <v>2069521700</v>
      </c>
      <c r="O6665" s="21">
        <f t="shared" si="312"/>
        <v>2660688869.1561184</v>
      </c>
      <c r="P6665" s="22">
        <f t="shared" si="313"/>
        <v>844.70273469387746</v>
      </c>
      <c r="Q6665" s="20">
        <f t="shared" si="314"/>
        <v>873215907.17299569</v>
      </c>
      <c r="R6665" s="18" t="s">
        <v>43</v>
      </c>
      <c r="S6665" s="18">
        <v>138</v>
      </c>
    </row>
    <row r="6666" spans="1:19" x14ac:dyDescent="0.25">
      <c r="A6666" s="18" t="s">
        <v>19317</v>
      </c>
      <c r="B6666" s="18" t="s">
        <v>20</v>
      </c>
      <c r="C6666" s="18" t="s">
        <v>45</v>
      </c>
      <c r="D6666" s="18">
        <v>2015</v>
      </c>
      <c r="E6666" s="18">
        <f>VLOOKUP(D6666,'cpi roi'!A:C,2,FALSE)</f>
        <v>237</v>
      </c>
      <c r="F6666" s="18" t="s">
        <v>19318</v>
      </c>
      <c r="G6666" s="18">
        <v>7.2</v>
      </c>
      <c r="H6666" s="19">
        <v>230000</v>
      </c>
      <c r="I6666" s="18" t="s">
        <v>16174</v>
      </c>
      <c r="J6666" s="18" t="s">
        <v>16174</v>
      </c>
      <c r="K6666" s="18" t="s">
        <v>11550</v>
      </c>
      <c r="L6666" s="18" t="s">
        <v>3160</v>
      </c>
      <c r="M6666" s="20">
        <v>0</v>
      </c>
      <c r="N6666" s="20">
        <v>15509546</v>
      </c>
      <c r="O6666" s="21">
        <f t="shared" si="312"/>
        <v>19939909.983966246</v>
      </c>
      <c r="P6666" s="22">
        <f t="shared" si="313"/>
        <v>0</v>
      </c>
      <c r="Q6666" s="20">
        <f t="shared" si="314"/>
        <v>6544112.2362869196</v>
      </c>
      <c r="R6666" s="18" t="s">
        <v>15778</v>
      </c>
      <c r="S6666" s="18">
        <v>119</v>
      </c>
    </row>
    <row r="6667" spans="1:19" x14ac:dyDescent="0.25">
      <c r="A6667" s="18" t="s">
        <v>19319</v>
      </c>
      <c r="B6667" s="18" t="s">
        <v>2004</v>
      </c>
      <c r="C6667" s="18" t="s">
        <v>38</v>
      </c>
      <c r="D6667" s="18">
        <v>2015</v>
      </c>
      <c r="E6667" s="18">
        <f>VLOOKUP(D6667,'cpi roi'!A:C,2,FALSE)</f>
        <v>237</v>
      </c>
      <c r="F6667" s="18" t="s">
        <v>19320</v>
      </c>
      <c r="G6667" s="18">
        <v>6.8</v>
      </c>
      <c r="H6667" s="19">
        <v>393000</v>
      </c>
      <c r="I6667" s="18" t="s">
        <v>10663</v>
      </c>
      <c r="J6667" s="18" t="s">
        <v>11072</v>
      </c>
      <c r="K6667" s="18" t="s">
        <v>13535</v>
      </c>
      <c r="L6667" s="18" t="s">
        <v>26</v>
      </c>
      <c r="M6667" s="20">
        <v>245000000</v>
      </c>
      <c r="N6667" s="20">
        <v>880681519</v>
      </c>
      <c r="O6667" s="21">
        <f t="shared" si="312"/>
        <v>1132251725.0603375</v>
      </c>
      <c r="P6667" s="22">
        <f t="shared" si="313"/>
        <v>359.46184448979591</v>
      </c>
      <c r="Q6667" s="20">
        <f t="shared" si="314"/>
        <v>371595577.6371308</v>
      </c>
      <c r="R6667" s="18" t="s">
        <v>19321</v>
      </c>
      <c r="S6667" s="18">
        <v>148</v>
      </c>
    </row>
    <row r="6668" spans="1:19" x14ac:dyDescent="0.25">
      <c r="A6668" s="18" t="s">
        <v>19322</v>
      </c>
      <c r="B6668" s="18" t="s">
        <v>20</v>
      </c>
      <c r="C6668" s="18" t="s">
        <v>21</v>
      </c>
      <c r="D6668" s="18">
        <v>2015</v>
      </c>
      <c r="E6668" s="18">
        <f>VLOOKUP(D6668,'cpi roi'!A:C,2,FALSE)</f>
        <v>237</v>
      </c>
      <c r="F6668" s="18" t="s">
        <v>19323</v>
      </c>
      <c r="G6668" s="18">
        <v>5.6</v>
      </c>
      <c r="H6668" s="19">
        <v>40000</v>
      </c>
      <c r="I6668" s="18" t="s">
        <v>17406</v>
      </c>
      <c r="J6668" s="18" t="s">
        <v>18640</v>
      </c>
      <c r="K6668" s="18" t="s">
        <v>19324</v>
      </c>
      <c r="L6668" s="18" t="s">
        <v>26</v>
      </c>
      <c r="M6668" s="20">
        <v>0</v>
      </c>
      <c r="N6668" s="20">
        <v>4289074</v>
      </c>
      <c r="O6668" s="21">
        <f t="shared" si="312"/>
        <v>5514265.1805907171</v>
      </c>
      <c r="P6668" s="22">
        <f t="shared" si="313"/>
        <v>0</v>
      </c>
      <c r="Q6668" s="20">
        <f t="shared" si="314"/>
        <v>1809735.864978903</v>
      </c>
      <c r="R6668" s="18" t="s">
        <v>15314</v>
      </c>
      <c r="S6668" s="18">
        <v>119</v>
      </c>
    </row>
    <row r="6669" spans="1:19" x14ac:dyDescent="0.25">
      <c r="A6669" s="18" t="s">
        <v>2591</v>
      </c>
      <c r="B6669" s="18" t="s">
        <v>20</v>
      </c>
      <c r="C6669" s="18" t="s">
        <v>67</v>
      </c>
      <c r="D6669" s="18">
        <v>2015</v>
      </c>
      <c r="E6669" s="18">
        <f>VLOOKUP(D6669,'cpi roi'!A:C,2,FALSE)</f>
        <v>237</v>
      </c>
      <c r="F6669" s="18" t="s">
        <v>19172</v>
      </c>
      <c r="G6669" s="18">
        <v>6.9</v>
      </c>
      <c r="H6669" s="19">
        <v>164000</v>
      </c>
      <c r="I6669" s="18" t="s">
        <v>9671</v>
      </c>
      <c r="J6669" s="18" t="s">
        <v>9671</v>
      </c>
      <c r="K6669" s="18" t="s">
        <v>15688</v>
      </c>
      <c r="L6669" s="18" t="s">
        <v>26</v>
      </c>
      <c r="M6669" s="20">
        <v>30000000</v>
      </c>
      <c r="N6669" s="20">
        <v>42972994</v>
      </c>
      <c r="O6669" s="21">
        <f t="shared" si="312"/>
        <v>55248401.990717299</v>
      </c>
      <c r="P6669" s="22">
        <f t="shared" si="313"/>
        <v>143.24331333333333</v>
      </c>
      <c r="Q6669" s="20">
        <f t="shared" si="314"/>
        <v>18132064.978902955</v>
      </c>
      <c r="R6669" s="18" t="s">
        <v>19025</v>
      </c>
      <c r="S6669" s="18">
        <v>132</v>
      </c>
    </row>
    <row r="6670" spans="1:19" x14ac:dyDescent="0.25">
      <c r="A6670" s="18" t="s">
        <v>19325</v>
      </c>
      <c r="B6670" s="18" t="s">
        <v>20</v>
      </c>
      <c r="C6670" s="18" t="s">
        <v>38</v>
      </c>
      <c r="D6670" s="18">
        <v>2015</v>
      </c>
      <c r="E6670" s="18">
        <f>VLOOKUP(D6670,'cpi roi'!A:C,2,FALSE)</f>
        <v>237</v>
      </c>
      <c r="F6670" s="18" t="s">
        <v>19326</v>
      </c>
      <c r="G6670" s="18">
        <v>6.8</v>
      </c>
      <c r="H6670" s="19">
        <v>235000</v>
      </c>
      <c r="I6670" s="18" t="s">
        <v>16101</v>
      </c>
      <c r="J6670" s="18" t="s">
        <v>16101</v>
      </c>
      <c r="K6670" s="18" t="s">
        <v>16102</v>
      </c>
      <c r="L6670" s="18" t="s">
        <v>95</v>
      </c>
      <c r="M6670" s="20">
        <v>49000000</v>
      </c>
      <c r="N6670" s="20">
        <v>102811889</v>
      </c>
      <c r="O6670" s="21">
        <f t="shared" si="312"/>
        <v>132180517.20801689</v>
      </c>
      <c r="P6670" s="22">
        <f t="shared" si="313"/>
        <v>209.82018163265309</v>
      </c>
      <c r="Q6670" s="20">
        <f t="shared" si="314"/>
        <v>43380543.881856538</v>
      </c>
      <c r="R6670" s="18" t="s">
        <v>35</v>
      </c>
      <c r="S6670" s="18">
        <v>120</v>
      </c>
    </row>
    <row r="6671" spans="1:19" x14ac:dyDescent="0.25">
      <c r="A6671" s="18" t="s">
        <v>19327</v>
      </c>
      <c r="B6671" s="18" t="s">
        <v>20</v>
      </c>
      <c r="C6671" s="18" t="s">
        <v>21</v>
      </c>
      <c r="D6671" s="18">
        <v>2015</v>
      </c>
      <c r="E6671" s="18">
        <f>VLOOKUP(D6671,'cpi roi'!A:C,2,FALSE)</f>
        <v>237</v>
      </c>
      <c r="F6671" s="18" t="s">
        <v>19253</v>
      </c>
      <c r="G6671" s="18">
        <v>4.9000000000000004</v>
      </c>
      <c r="H6671" s="19">
        <v>87000</v>
      </c>
      <c r="I6671" s="18" t="s">
        <v>12535</v>
      </c>
      <c r="J6671" s="18" t="s">
        <v>12535</v>
      </c>
      <c r="K6671" s="18" t="s">
        <v>5079</v>
      </c>
      <c r="L6671" s="18" t="s">
        <v>34</v>
      </c>
      <c r="M6671" s="20">
        <v>2500000</v>
      </c>
      <c r="N6671" s="20">
        <v>5567103</v>
      </c>
      <c r="O6671" s="21">
        <f t="shared" si="312"/>
        <v>7157368.2873417726</v>
      </c>
      <c r="P6671" s="22">
        <f t="shared" si="313"/>
        <v>222.68412000000001</v>
      </c>
      <c r="Q6671" s="20">
        <f t="shared" si="314"/>
        <v>2348988.6075949366</v>
      </c>
      <c r="R6671" s="18" t="s">
        <v>18762</v>
      </c>
      <c r="S6671" s="18">
        <v>99</v>
      </c>
    </row>
    <row r="6672" spans="1:19" x14ac:dyDescent="0.25">
      <c r="A6672" s="18" t="s">
        <v>19328</v>
      </c>
      <c r="B6672" s="18" t="s">
        <v>2004</v>
      </c>
      <c r="C6672" s="18" t="s">
        <v>38</v>
      </c>
      <c r="D6672" s="18">
        <v>2015</v>
      </c>
      <c r="E6672" s="18">
        <f>VLOOKUP(D6672,'cpi roi'!A:C,2,FALSE)</f>
        <v>237</v>
      </c>
      <c r="F6672" s="18" t="s">
        <v>19329</v>
      </c>
      <c r="G6672" s="18">
        <v>6.9</v>
      </c>
      <c r="H6672" s="19">
        <v>128000</v>
      </c>
      <c r="I6672" s="18" t="s">
        <v>1139</v>
      </c>
      <c r="J6672" s="18" t="s">
        <v>9434</v>
      </c>
      <c r="K6672" s="18" t="s">
        <v>17121</v>
      </c>
      <c r="L6672" s="18" t="s">
        <v>34</v>
      </c>
      <c r="M6672" s="20">
        <v>100000000</v>
      </c>
      <c r="N6672" s="20">
        <v>93920758</v>
      </c>
      <c r="O6672" s="21">
        <f t="shared" si="312"/>
        <v>120749598.99831223</v>
      </c>
      <c r="P6672" s="22">
        <f t="shared" si="313"/>
        <v>93.920758000000006</v>
      </c>
      <c r="Q6672" s="20">
        <f t="shared" si="314"/>
        <v>39629011.814345993</v>
      </c>
      <c r="R6672" s="18" t="s">
        <v>27</v>
      </c>
      <c r="S6672" s="18">
        <v>122</v>
      </c>
    </row>
    <row r="6673" spans="1:19" x14ac:dyDescent="0.25">
      <c r="A6673" s="18" t="s">
        <v>19330</v>
      </c>
      <c r="B6673" s="18" t="s">
        <v>20</v>
      </c>
      <c r="C6673" s="18" t="s">
        <v>45</v>
      </c>
      <c r="D6673" s="18">
        <v>2015</v>
      </c>
      <c r="E6673" s="18">
        <f>VLOOKUP(D6673,'cpi roi'!A:C,2,FALSE)</f>
        <v>237</v>
      </c>
      <c r="F6673" s="18" t="s">
        <v>19331</v>
      </c>
      <c r="G6673" s="18">
        <v>6.1</v>
      </c>
      <c r="H6673" s="19">
        <v>11000</v>
      </c>
      <c r="I6673" s="18" t="s">
        <v>19332</v>
      </c>
      <c r="J6673" s="18" t="s">
        <v>19333</v>
      </c>
      <c r="K6673" s="18" t="s">
        <v>19333</v>
      </c>
      <c r="L6673" s="18" t="s">
        <v>34</v>
      </c>
      <c r="M6673" s="20">
        <v>3500000</v>
      </c>
      <c r="N6673" s="20">
        <v>615816</v>
      </c>
      <c r="O6673" s="21">
        <f t="shared" si="312"/>
        <v>791726.30886075948</v>
      </c>
      <c r="P6673" s="22">
        <f t="shared" si="313"/>
        <v>17.594742857142855</v>
      </c>
      <c r="Q6673" s="20">
        <f t="shared" si="314"/>
        <v>259837.97468354428</v>
      </c>
      <c r="R6673" s="18" t="s">
        <v>19334</v>
      </c>
      <c r="S6673" s="18">
        <v>100</v>
      </c>
    </row>
    <row r="6674" spans="1:19" x14ac:dyDescent="0.25">
      <c r="A6674" s="18" t="s">
        <v>19335</v>
      </c>
      <c r="B6674" s="18" t="s">
        <v>2004</v>
      </c>
      <c r="C6674" s="18" t="s">
        <v>45</v>
      </c>
      <c r="D6674" s="18">
        <v>2015</v>
      </c>
      <c r="E6674" s="18">
        <f>VLOOKUP(D6674,'cpi roi'!A:C,2,FALSE)</f>
        <v>237</v>
      </c>
      <c r="F6674" s="18" t="s">
        <v>18250</v>
      </c>
      <c r="G6674" s="18">
        <v>7.1</v>
      </c>
      <c r="H6674" s="19">
        <v>231000</v>
      </c>
      <c r="I6674" s="18" t="s">
        <v>218</v>
      </c>
      <c r="J6674" s="18" t="s">
        <v>218</v>
      </c>
      <c r="K6674" s="18" t="s">
        <v>71</v>
      </c>
      <c r="L6674" s="18" t="s">
        <v>34</v>
      </c>
      <c r="M6674" s="20">
        <v>35000000</v>
      </c>
      <c r="N6674" s="20">
        <v>194564672</v>
      </c>
      <c r="O6674" s="21">
        <f t="shared" si="312"/>
        <v>250142850.45738396</v>
      </c>
      <c r="P6674" s="22">
        <f t="shared" si="313"/>
        <v>555.89906285714278</v>
      </c>
      <c r="Q6674" s="20">
        <f t="shared" si="314"/>
        <v>82094798.312236279</v>
      </c>
      <c r="R6674" s="18" t="s">
        <v>19336</v>
      </c>
      <c r="S6674" s="18">
        <v>121</v>
      </c>
    </row>
    <row r="6675" spans="1:19" x14ac:dyDescent="0.25">
      <c r="A6675" s="18" t="s">
        <v>19337</v>
      </c>
      <c r="B6675" s="18" t="s">
        <v>2004</v>
      </c>
      <c r="C6675" s="18" t="s">
        <v>38</v>
      </c>
      <c r="D6675" s="18">
        <v>2015</v>
      </c>
      <c r="E6675" s="18">
        <f>VLOOKUP(D6675,'cpi roi'!A:C,2,FALSE)</f>
        <v>237</v>
      </c>
      <c r="F6675" s="18" t="s">
        <v>19172</v>
      </c>
      <c r="G6675" s="18">
        <v>6.6</v>
      </c>
      <c r="H6675" s="19">
        <v>297000</v>
      </c>
      <c r="I6675" s="18" t="s">
        <v>14035</v>
      </c>
      <c r="J6675" s="18" t="s">
        <v>16607</v>
      </c>
      <c r="K6675" s="18" t="s">
        <v>16760</v>
      </c>
      <c r="L6675" s="18" t="s">
        <v>34</v>
      </c>
      <c r="M6675" s="20">
        <v>160000000</v>
      </c>
      <c r="N6675" s="20">
        <v>658344137</v>
      </c>
      <c r="O6675" s="21">
        <f t="shared" si="312"/>
        <v>846402778.66624475</v>
      </c>
      <c r="P6675" s="22">
        <f t="shared" si="313"/>
        <v>411.46508562499997</v>
      </c>
      <c r="Q6675" s="20">
        <f t="shared" si="314"/>
        <v>277782336.28691983</v>
      </c>
      <c r="R6675" s="18" t="s">
        <v>14705</v>
      </c>
      <c r="S6675" s="18">
        <v>137</v>
      </c>
    </row>
    <row r="6676" spans="1:19" x14ac:dyDescent="0.25">
      <c r="A6676" s="18" t="s">
        <v>19338</v>
      </c>
      <c r="B6676" s="18" t="s">
        <v>2004</v>
      </c>
      <c r="C6676" s="18" t="s">
        <v>38</v>
      </c>
      <c r="D6676" s="18">
        <v>2015</v>
      </c>
      <c r="E6676" s="18">
        <f>VLOOKUP(D6676,'cpi roi'!A:C,2,FALSE)</f>
        <v>237</v>
      </c>
      <c r="F6676" s="18" t="s">
        <v>18250</v>
      </c>
      <c r="G6676" s="18">
        <v>7.1</v>
      </c>
      <c r="H6676" s="19">
        <v>205000</v>
      </c>
      <c r="I6676" s="18" t="s">
        <v>17958</v>
      </c>
      <c r="J6676" s="18" t="s">
        <v>7654</v>
      </c>
      <c r="K6676" s="18" t="s">
        <v>19339</v>
      </c>
      <c r="L6676" s="18" t="s">
        <v>26</v>
      </c>
      <c r="M6676" s="20">
        <v>55000000</v>
      </c>
      <c r="N6676" s="20">
        <v>203427584</v>
      </c>
      <c r="O6676" s="21">
        <f t="shared" si="312"/>
        <v>261537488.79662448</v>
      </c>
      <c r="P6676" s="22">
        <f t="shared" si="313"/>
        <v>369.86833454545456</v>
      </c>
      <c r="Q6676" s="20">
        <f t="shared" si="314"/>
        <v>85834423.628691986</v>
      </c>
      <c r="R6676" s="18" t="s">
        <v>2778</v>
      </c>
      <c r="S6676" s="18">
        <v>121</v>
      </c>
    </row>
    <row r="6677" spans="1:19" x14ac:dyDescent="0.25">
      <c r="A6677" s="18" t="s">
        <v>19340</v>
      </c>
      <c r="B6677" s="18" t="s">
        <v>20</v>
      </c>
      <c r="C6677" s="18" t="s">
        <v>38</v>
      </c>
      <c r="D6677" s="18">
        <v>2015</v>
      </c>
      <c r="E6677" s="18">
        <f>VLOOKUP(D6677,'cpi roi'!A:C,2,FALSE)</f>
        <v>237</v>
      </c>
      <c r="F6677" s="18" t="s">
        <v>18796</v>
      </c>
      <c r="G6677" s="18">
        <v>5.4</v>
      </c>
      <c r="H6677" s="19">
        <v>56000</v>
      </c>
      <c r="I6677" s="18" t="s">
        <v>562</v>
      </c>
      <c r="J6677" s="18" t="s">
        <v>19341</v>
      </c>
      <c r="K6677" s="18" t="s">
        <v>17121</v>
      </c>
      <c r="L6677" s="18" t="s">
        <v>34</v>
      </c>
      <c r="M6677" s="20">
        <v>70000000</v>
      </c>
      <c r="N6677" s="20">
        <v>19652057</v>
      </c>
      <c r="O6677" s="21">
        <f t="shared" si="312"/>
        <v>25265745.856118143</v>
      </c>
      <c r="P6677" s="22">
        <f t="shared" si="313"/>
        <v>28.074367142857142</v>
      </c>
      <c r="Q6677" s="20">
        <f t="shared" si="314"/>
        <v>8292007.1729957806</v>
      </c>
      <c r="R6677" s="18" t="s">
        <v>13498</v>
      </c>
      <c r="S6677" s="18">
        <v>133</v>
      </c>
    </row>
    <row r="6678" spans="1:19" x14ac:dyDescent="0.25">
      <c r="A6678" s="18" t="s">
        <v>19342</v>
      </c>
      <c r="B6678" s="18" t="s">
        <v>20</v>
      </c>
      <c r="C6678" s="18" t="s">
        <v>38</v>
      </c>
      <c r="D6678" s="18">
        <v>2015</v>
      </c>
      <c r="E6678" s="18">
        <f>VLOOKUP(D6678,'cpi roi'!A:C,2,FALSE)</f>
        <v>237</v>
      </c>
      <c r="F6678" s="18" t="s">
        <v>19343</v>
      </c>
      <c r="G6678" s="18">
        <v>7</v>
      </c>
      <c r="H6678" s="19">
        <v>234000</v>
      </c>
      <c r="I6678" s="18" t="s">
        <v>17129</v>
      </c>
      <c r="J6678" s="18" t="s">
        <v>17129</v>
      </c>
      <c r="K6678" s="18" t="s">
        <v>19149</v>
      </c>
      <c r="L6678" s="18" t="s">
        <v>34</v>
      </c>
      <c r="M6678" s="20">
        <v>65000000</v>
      </c>
      <c r="N6678" s="20">
        <v>235666219</v>
      </c>
      <c r="O6678" s="21">
        <f t="shared" si="312"/>
        <v>302985219.1109705</v>
      </c>
      <c r="P6678" s="22">
        <f t="shared" si="313"/>
        <v>362.56341384615382</v>
      </c>
      <c r="Q6678" s="20">
        <f t="shared" si="314"/>
        <v>99437223.206751049</v>
      </c>
      <c r="R6678" s="18" t="s">
        <v>184</v>
      </c>
      <c r="S6678" s="18">
        <v>120</v>
      </c>
    </row>
    <row r="6679" spans="1:19" x14ac:dyDescent="0.25">
      <c r="A6679" s="18" t="s">
        <v>14045</v>
      </c>
      <c r="B6679" s="18" t="s">
        <v>2004</v>
      </c>
      <c r="C6679" s="18" t="s">
        <v>38</v>
      </c>
      <c r="D6679" s="18">
        <v>2015</v>
      </c>
      <c r="E6679" s="18">
        <f>VLOOKUP(D6679,'cpi roi'!A:C,2,FALSE)</f>
        <v>237</v>
      </c>
      <c r="F6679" s="18" t="s">
        <v>19139</v>
      </c>
      <c r="G6679" s="18">
        <v>4.2</v>
      </c>
      <c r="H6679" s="19">
        <v>156000</v>
      </c>
      <c r="I6679" s="18" t="s">
        <v>17797</v>
      </c>
      <c r="J6679" s="18" t="s">
        <v>19344</v>
      </c>
      <c r="K6679" s="18" t="s">
        <v>18450</v>
      </c>
      <c r="L6679" s="18" t="s">
        <v>34</v>
      </c>
      <c r="M6679" s="20">
        <v>120000000</v>
      </c>
      <c r="N6679" s="20">
        <v>167882881</v>
      </c>
      <c r="O6679" s="21">
        <f t="shared" si="312"/>
        <v>215839298.90590718</v>
      </c>
      <c r="P6679" s="22">
        <f t="shared" si="313"/>
        <v>139.90240083333333</v>
      </c>
      <c r="Q6679" s="20">
        <f t="shared" si="314"/>
        <v>70836658.64978902</v>
      </c>
      <c r="R6679" s="18" t="s">
        <v>184</v>
      </c>
      <c r="S6679" s="18">
        <v>100</v>
      </c>
    </row>
    <row r="6680" spans="1:19" x14ac:dyDescent="0.25">
      <c r="A6680" s="18" t="s">
        <v>19345</v>
      </c>
      <c r="B6680" s="18" t="s">
        <v>2004</v>
      </c>
      <c r="C6680" s="18" t="s">
        <v>38</v>
      </c>
      <c r="D6680" s="18">
        <v>2015</v>
      </c>
      <c r="E6680" s="18">
        <f>VLOOKUP(D6680,'cpi roi'!A:C,2,FALSE)</f>
        <v>237</v>
      </c>
      <c r="F6680" s="18" t="s">
        <v>19346</v>
      </c>
      <c r="G6680" s="18">
        <v>7.4</v>
      </c>
      <c r="H6680" s="19">
        <v>350000</v>
      </c>
      <c r="I6680" s="18" t="s">
        <v>8463</v>
      </c>
      <c r="J6680" s="18" t="s">
        <v>9001</v>
      </c>
      <c r="K6680" s="18" t="s">
        <v>1483</v>
      </c>
      <c r="L6680" s="18" t="s">
        <v>34</v>
      </c>
      <c r="M6680" s="20">
        <v>150000000</v>
      </c>
      <c r="N6680" s="20">
        <v>682716636</v>
      </c>
      <c r="O6680" s="21">
        <f t="shared" si="312"/>
        <v>877737379.70126581</v>
      </c>
      <c r="P6680" s="22">
        <f t="shared" si="313"/>
        <v>455.14442400000001</v>
      </c>
      <c r="Q6680" s="20">
        <f t="shared" si="314"/>
        <v>288066091.1392405</v>
      </c>
      <c r="R6680" s="18" t="s">
        <v>48</v>
      </c>
      <c r="S6680" s="18">
        <v>131</v>
      </c>
    </row>
    <row r="6681" spans="1:19" x14ac:dyDescent="0.25">
      <c r="A6681" s="18" t="s">
        <v>19347</v>
      </c>
      <c r="B6681" s="18" t="s">
        <v>2004</v>
      </c>
      <c r="C6681" s="18" t="s">
        <v>56</v>
      </c>
      <c r="D6681" s="18">
        <v>2015</v>
      </c>
      <c r="E6681" s="18">
        <f>VLOOKUP(D6681,'cpi roi'!A:C,2,FALSE)</f>
        <v>237</v>
      </c>
      <c r="F6681" s="18" t="s">
        <v>18946</v>
      </c>
      <c r="G6681" s="18">
        <v>6.2</v>
      </c>
      <c r="H6681" s="19">
        <v>119000</v>
      </c>
      <c r="I6681" s="18" t="s">
        <v>10478</v>
      </c>
      <c r="J6681" s="18" t="s">
        <v>10478</v>
      </c>
      <c r="K6681" s="18" t="s">
        <v>19348</v>
      </c>
      <c r="L6681" s="18" t="s">
        <v>34</v>
      </c>
      <c r="M6681" s="20">
        <v>5000000</v>
      </c>
      <c r="N6681" s="20">
        <v>98450062</v>
      </c>
      <c r="O6681" s="21">
        <f t="shared" si="312"/>
        <v>126572716.84135021</v>
      </c>
      <c r="P6681" s="22">
        <f t="shared" si="313"/>
        <v>1969.0012400000001</v>
      </c>
      <c r="Q6681" s="20">
        <f t="shared" si="314"/>
        <v>41540110.548523203</v>
      </c>
      <c r="R6681" s="18" t="s">
        <v>19349</v>
      </c>
      <c r="S6681" s="18">
        <v>94</v>
      </c>
    </row>
    <row r="6682" spans="1:19" x14ac:dyDescent="0.25">
      <c r="A6682" s="18" t="s">
        <v>19350</v>
      </c>
      <c r="B6682" s="18" t="s">
        <v>20</v>
      </c>
      <c r="C6682" s="18" t="s">
        <v>29</v>
      </c>
      <c r="D6682" s="18">
        <v>2015</v>
      </c>
      <c r="E6682" s="18">
        <f>VLOOKUP(D6682,'cpi roi'!A:C,2,FALSE)</f>
        <v>237</v>
      </c>
      <c r="F6682" s="18" t="s">
        <v>19351</v>
      </c>
      <c r="G6682" s="18">
        <v>6.1</v>
      </c>
      <c r="H6682" s="19">
        <v>103000</v>
      </c>
      <c r="I6682" s="18" t="s">
        <v>19352</v>
      </c>
      <c r="J6682" s="18" t="s">
        <v>18558</v>
      </c>
      <c r="K6682" s="18" t="s">
        <v>19353</v>
      </c>
      <c r="L6682" s="18" t="s">
        <v>34</v>
      </c>
      <c r="M6682" s="20">
        <v>31000000</v>
      </c>
      <c r="N6682" s="20">
        <v>107228221</v>
      </c>
      <c r="O6682" s="21">
        <f t="shared" si="312"/>
        <v>137858392.14641351</v>
      </c>
      <c r="P6682" s="22">
        <f t="shared" si="313"/>
        <v>345.89748709677417</v>
      </c>
      <c r="Q6682" s="20">
        <f t="shared" si="314"/>
        <v>45243975.105485231</v>
      </c>
      <c r="R6682" s="18" t="s">
        <v>13529</v>
      </c>
      <c r="S6682" s="18">
        <v>99</v>
      </c>
    </row>
    <row r="6683" spans="1:19" x14ac:dyDescent="0.25">
      <c r="A6683" s="18" t="s">
        <v>19354</v>
      </c>
      <c r="B6683" s="18" t="s">
        <v>2004</v>
      </c>
      <c r="C6683" s="18" t="s">
        <v>21</v>
      </c>
      <c r="D6683" s="18">
        <v>2015</v>
      </c>
      <c r="E6683" s="18">
        <f>VLOOKUP(D6683,'cpi roi'!A:C,2,FALSE)</f>
        <v>237</v>
      </c>
      <c r="F6683" s="18" t="s">
        <v>19355</v>
      </c>
      <c r="G6683" s="18">
        <v>7.6</v>
      </c>
      <c r="H6683" s="19">
        <v>254000</v>
      </c>
      <c r="I6683" s="18" t="s">
        <v>18575</v>
      </c>
      <c r="J6683" s="18" t="s">
        <v>18575</v>
      </c>
      <c r="K6683" s="18" t="s">
        <v>18576</v>
      </c>
      <c r="L6683" s="18" t="s">
        <v>34</v>
      </c>
      <c r="M6683" s="20">
        <v>35000000</v>
      </c>
      <c r="N6683" s="20">
        <v>173567581</v>
      </c>
      <c r="O6683" s="21">
        <f t="shared" si="312"/>
        <v>223147856.24767932</v>
      </c>
      <c r="P6683" s="22">
        <f t="shared" si="313"/>
        <v>495.9073742857143</v>
      </c>
      <c r="Q6683" s="20">
        <f t="shared" si="314"/>
        <v>73235266.244725734</v>
      </c>
      <c r="R6683" s="18" t="s">
        <v>122</v>
      </c>
      <c r="S6683" s="18">
        <v>133</v>
      </c>
    </row>
    <row r="6684" spans="1:19" x14ac:dyDescent="0.25">
      <c r="A6684" s="18" t="s">
        <v>19356</v>
      </c>
      <c r="B6684" s="18" t="s">
        <v>2004</v>
      </c>
      <c r="C6684" s="18" t="s">
        <v>21</v>
      </c>
      <c r="D6684" s="18">
        <v>2015</v>
      </c>
      <c r="E6684" s="18">
        <f>VLOOKUP(D6684,'cpi roi'!A:C,2,FALSE)</f>
        <v>237</v>
      </c>
      <c r="F6684" s="18" t="s">
        <v>18736</v>
      </c>
      <c r="G6684" s="18">
        <v>7.2</v>
      </c>
      <c r="H6684" s="19">
        <v>160000</v>
      </c>
      <c r="I6684" s="18" t="s">
        <v>18107</v>
      </c>
      <c r="J6684" s="18" t="s">
        <v>19357</v>
      </c>
      <c r="K6684" s="18" t="s">
        <v>19358</v>
      </c>
      <c r="L6684" s="18" t="s">
        <v>34</v>
      </c>
      <c r="M6684" s="20">
        <v>25000000</v>
      </c>
      <c r="N6684" s="20">
        <v>65663276</v>
      </c>
      <c r="O6684" s="21">
        <f t="shared" si="312"/>
        <v>84420253.99662447</v>
      </c>
      <c r="P6684" s="22">
        <f t="shared" si="313"/>
        <v>262.65310400000004</v>
      </c>
      <c r="Q6684" s="20">
        <f t="shared" si="314"/>
        <v>27706023.628691982</v>
      </c>
      <c r="R6684" s="18" t="s">
        <v>9991</v>
      </c>
      <c r="S6684" s="18">
        <v>112</v>
      </c>
    </row>
    <row r="6685" spans="1:19" x14ac:dyDescent="0.25">
      <c r="A6685" s="18" t="s">
        <v>19359</v>
      </c>
      <c r="B6685" s="18" t="s">
        <v>20</v>
      </c>
      <c r="C6685" s="18" t="s">
        <v>67</v>
      </c>
      <c r="D6685" s="18">
        <v>2015</v>
      </c>
      <c r="E6685" s="18">
        <f>VLOOKUP(D6685,'cpi roi'!A:C,2,FALSE)</f>
        <v>237</v>
      </c>
      <c r="F6685" s="18" t="s">
        <v>18939</v>
      </c>
      <c r="G6685" s="18">
        <v>6.9</v>
      </c>
      <c r="H6685" s="19">
        <v>171000</v>
      </c>
      <c r="I6685" s="18" t="s">
        <v>16307</v>
      </c>
      <c r="J6685" s="18" t="s">
        <v>19360</v>
      </c>
      <c r="K6685" s="18" t="s">
        <v>5686</v>
      </c>
      <c r="L6685" s="18" t="s">
        <v>34</v>
      </c>
      <c r="M6685" s="20">
        <v>53000000</v>
      </c>
      <c r="N6685" s="20">
        <v>99775678</v>
      </c>
      <c r="O6685" s="21">
        <f t="shared" si="312"/>
        <v>128277000.36540085</v>
      </c>
      <c r="P6685" s="22">
        <f t="shared" si="313"/>
        <v>188.25599622641508</v>
      </c>
      <c r="Q6685" s="20">
        <f t="shared" si="314"/>
        <v>42099442.194092825</v>
      </c>
      <c r="R6685" s="18" t="s">
        <v>19025</v>
      </c>
      <c r="S6685" s="18">
        <v>123</v>
      </c>
    </row>
    <row r="6686" spans="1:19" x14ac:dyDescent="0.25">
      <c r="A6686" s="18" t="s">
        <v>19361</v>
      </c>
      <c r="B6686" s="18" t="s">
        <v>20</v>
      </c>
      <c r="C6686" s="18" t="s">
        <v>45</v>
      </c>
      <c r="D6686" s="18">
        <v>2015</v>
      </c>
      <c r="E6686" s="18">
        <f>VLOOKUP(D6686,'cpi roi'!A:C,2,FALSE)</f>
        <v>237</v>
      </c>
      <c r="F6686" s="18" t="s">
        <v>19034</v>
      </c>
      <c r="G6686" s="18">
        <v>6.6</v>
      </c>
      <c r="H6686" s="19">
        <v>226000</v>
      </c>
      <c r="I6686" s="18" t="s">
        <v>13184</v>
      </c>
      <c r="J6686" s="18" t="s">
        <v>13184</v>
      </c>
      <c r="K6686" s="18" t="s">
        <v>7640</v>
      </c>
      <c r="L6686" s="18" t="s">
        <v>34</v>
      </c>
      <c r="M6686" s="20">
        <v>50100000</v>
      </c>
      <c r="N6686" s="20">
        <v>158762963</v>
      </c>
      <c r="O6686" s="21">
        <f t="shared" si="312"/>
        <v>204114239.77257386</v>
      </c>
      <c r="P6686" s="22">
        <f t="shared" si="313"/>
        <v>316.89214171656687</v>
      </c>
      <c r="Q6686" s="20">
        <f t="shared" si="314"/>
        <v>66988591.983122356</v>
      </c>
      <c r="R6686" s="18" t="s">
        <v>18861</v>
      </c>
      <c r="S6686" s="18">
        <v>105</v>
      </c>
    </row>
    <row r="6687" spans="1:19" x14ac:dyDescent="0.25">
      <c r="A6687" s="18" t="s">
        <v>19362</v>
      </c>
      <c r="B6687" s="18" t="s">
        <v>37</v>
      </c>
      <c r="C6687" s="18" t="s">
        <v>394</v>
      </c>
      <c r="D6687" s="18">
        <v>2015</v>
      </c>
      <c r="E6687" s="18">
        <f>VLOOKUP(D6687,'cpi roi'!A:C,2,FALSE)</f>
        <v>237</v>
      </c>
      <c r="F6687" s="18" t="s">
        <v>19363</v>
      </c>
      <c r="G6687" s="18">
        <v>6.6</v>
      </c>
      <c r="H6687" s="19">
        <v>95000</v>
      </c>
      <c r="I6687" s="18" t="s">
        <v>14645</v>
      </c>
      <c r="J6687" s="18" t="s">
        <v>14746</v>
      </c>
      <c r="K6687" s="18" t="s">
        <v>19364</v>
      </c>
      <c r="L6687" s="18" t="s">
        <v>34</v>
      </c>
      <c r="M6687" s="20">
        <v>135000000</v>
      </c>
      <c r="N6687" s="20">
        <v>386041607</v>
      </c>
      <c r="O6687" s="21">
        <f t="shared" si="312"/>
        <v>496315939.46371311</v>
      </c>
      <c r="P6687" s="22">
        <f t="shared" si="313"/>
        <v>285.95674592592593</v>
      </c>
      <c r="Q6687" s="20">
        <f t="shared" si="314"/>
        <v>162886754.00843883</v>
      </c>
      <c r="R6687" s="18" t="s">
        <v>10176</v>
      </c>
      <c r="S6687" s="18">
        <v>94</v>
      </c>
    </row>
    <row r="6688" spans="1:19" x14ac:dyDescent="0.25">
      <c r="A6688" s="18" t="s">
        <v>19365</v>
      </c>
      <c r="B6688" s="18" t="s">
        <v>2004</v>
      </c>
      <c r="C6688" s="18" t="s">
        <v>38</v>
      </c>
      <c r="D6688" s="18">
        <v>2015</v>
      </c>
      <c r="E6688" s="18">
        <f>VLOOKUP(D6688,'cpi roi'!A:C,2,FALSE)</f>
        <v>237</v>
      </c>
      <c r="F6688" s="18" t="s">
        <v>18903</v>
      </c>
      <c r="G6688" s="18">
        <v>5.3</v>
      </c>
      <c r="H6688" s="19">
        <v>182000</v>
      </c>
      <c r="I6688" s="18" t="s">
        <v>9052</v>
      </c>
      <c r="J6688" s="18" t="s">
        <v>8664</v>
      </c>
      <c r="K6688" s="18" t="s">
        <v>14627</v>
      </c>
      <c r="L6688" s="18" t="s">
        <v>34</v>
      </c>
      <c r="M6688" s="20">
        <v>176000000</v>
      </c>
      <c r="N6688" s="20">
        <v>183887723</v>
      </c>
      <c r="O6688" s="21">
        <f t="shared" si="312"/>
        <v>236415988.17763713</v>
      </c>
      <c r="P6688" s="22">
        <f t="shared" si="313"/>
        <v>104.48166079545456</v>
      </c>
      <c r="Q6688" s="20">
        <f t="shared" si="314"/>
        <v>77589756.540084392</v>
      </c>
      <c r="R6688" s="18" t="s">
        <v>27</v>
      </c>
      <c r="S6688" s="18">
        <v>127</v>
      </c>
    </row>
    <row r="6689" spans="1:19" x14ac:dyDescent="0.25">
      <c r="A6689" s="18" t="s">
        <v>19366</v>
      </c>
      <c r="B6689" s="18" t="s">
        <v>20</v>
      </c>
      <c r="C6689" s="18" t="s">
        <v>67</v>
      </c>
      <c r="D6689" s="18">
        <v>2015</v>
      </c>
      <c r="E6689" s="18">
        <f>VLOOKUP(D6689,'cpi roi'!A:C,2,FALSE)</f>
        <v>237</v>
      </c>
      <c r="F6689" s="18" t="s">
        <v>19367</v>
      </c>
      <c r="G6689" s="18">
        <v>5.8</v>
      </c>
      <c r="H6689" s="19">
        <v>6700</v>
      </c>
      <c r="I6689" s="18" t="s">
        <v>19368</v>
      </c>
      <c r="J6689" s="18" t="s">
        <v>19368</v>
      </c>
      <c r="K6689" s="18" t="s">
        <v>19324</v>
      </c>
      <c r="L6689" s="18" t="s">
        <v>34</v>
      </c>
      <c r="M6689" s="20">
        <v>13000000</v>
      </c>
      <c r="N6689" s="20">
        <v>1767963</v>
      </c>
      <c r="O6689" s="21">
        <f t="shared" si="312"/>
        <v>2272988.7177215191</v>
      </c>
      <c r="P6689" s="22">
        <f t="shared" si="313"/>
        <v>13.599715384615385</v>
      </c>
      <c r="Q6689" s="20">
        <f t="shared" si="314"/>
        <v>745975.94936708861</v>
      </c>
      <c r="R6689" s="18" t="s">
        <v>19369</v>
      </c>
      <c r="S6689" s="18">
        <v>123</v>
      </c>
    </row>
    <row r="6690" spans="1:19" x14ac:dyDescent="0.25">
      <c r="A6690" s="18" t="s">
        <v>19370</v>
      </c>
      <c r="B6690" s="18" t="s">
        <v>37</v>
      </c>
      <c r="C6690" s="18" t="s">
        <v>394</v>
      </c>
      <c r="D6690" s="18">
        <v>2015</v>
      </c>
      <c r="E6690" s="18">
        <f>VLOOKUP(D6690,'cpi roi'!A:C,2,FALSE)</f>
        <v>237</v>
      </c>
      <c r="F6690" s="18" t="s">
        <v>19371</v>
      </c>
      <c r="G6690" s="18">
        <v>6.4</v>
      </c>
      <c r="H6690" s="19">
        <v>218000</v>
      </c>
      <c r="I6690" s="18" t="s">
        <v>19372</v>
      </c>
      <c r="J6690" s="18" t="s">
        <v>19373</v>
      </c>
      <c r="K6690" s="18" t="s">
        <v>8593</v>
      </c>
      <c r="L6690" s="18" t="s">
        <v>34</v>
      </c>
      <c r="M6690" s="20">
        <v>74000000</v>
      </c>
      <c r="N6690" s="20">
        <v>1159444662</v>
      </c>
      <c r="O6690" s="21">
        <f t="shared" si="312"/>
        <v>1490644677.2632911</v>
      </c>
      <c r="P6690" s="22">
        <f t="shared" si="313"/>
        <v>1566.8171108108108</v>
      </c>
      <c r="Q6690" s="20">
        <f t="shared" si="314"/>
        <v>489217156.96202528</v>
      </c>
      <c r="R6690" s="18" t="s">
        <v>19374</v>
      </c>
      <c r="S6690" s="18">
        <v>91</v>
      </c>
    </row>
    <row r="6691" spans="1:19" x14ac:dyDescent="0.25">
      <c r="A6691" s="18" t="s">
        <v>19375</v>
      </c>
      <c r="B6691" s="18" t="s">
        <v>2004</v>
      </c>
      <c r="C6691" s="18" t="s">
        <v>45</v>
      </c>
      <c r="D6691" s="18">
        <v>2015</v>
      </c>
      <c r="E6691" s="18">
        <f>VLOOKUP(D6691,'cpi roi'!A:C,2,FALSE)</f>
        <v>237</v>
      </c>
      <c r="F6691" s="18" t="s">
        <v>19268</v>
      </c>
      <c r="G6691" s="18">
        <v>6.4</v>
      </c>
      <c r="H6691" s="19">
        <v>146000</v>
      </c>
      <c r="I6691" s="18" t="s">
        <v>19089</v>
      </c>
      <c r="J6691" s="18" t="s">
        <v>17646</v>
      </c>
      <c r="K6691" s="18" t="s">
        <v>17647</v>
      </c>
      <c r="L6691" s="18" t="s">
        <v>34</v>
      </c>
      <c r="M6691" s="20">
        <v>29000000</v>
      </c>
      <c r="N6691" s="20">
        <v>287144079</v>
      </c>
      <c r="O6691" s="21">
        <f t="shared" si="312"/>
        <v>369167936.1658228</v>
      </c>
      <c r="P6691" s="22">
        <f t="shared" si="313"/>
        <v>990.15199655172421</v>
      </c>
      <c r="Q6691" s="20">
        <f t="shared" si="314"/>
        <v>121157839.24050632</v>
      </c>
      <c r="R6691" s="18" t="s">
        <v>17648</v>
      </c>
      <c r="S6691" s="18">
        <v>115</v>
      </c>
    </row>
    <row r="6692" spans="1:19" x14ac:dyDescent="0.25">
      <c r="A6692" s="18" t="s">
        <v>19376</v>
      </c>
      <c r="B6692" s="18" t="s">
        <v>2004</v>
      </c>
      <c r="C6692" s="18" t="s">
        <v>38</v>
      </c>
      <c r="D6692" s="18">
        <v>2015</v>
      </c>
      <c r="E6692" s="18">
        <f>VLOOKUP(D6692,'cpi roi'!A:C,2,FALSE)</f>
        <v>237</v>
      </c>
      <c r="F6692" s="18" t="s">
        <v>19241</v>
      </c>
      <c r="G6692" s="18">
        <v>6.1</v>
      </c>
      <c r="H6692" s="19">
        <v>219000</v>
      </c>
      <c r="I6692" s="18" t="s">
        <v>17778</v>
      </c>
      <c r="J6692" s="18" t="s">
        <v>19377</v>
      </c>
      <c r="K6692" s="18" t="s">
        <v>12472</v>
      </c>
      <c r="L6692" s="18" t="s">
        <v>34</v>
      </c>
      <c r="M6692" s="20">
        <v>110000000</v>
      </c>
      <c r="N6692" s="20">
        <v>473990832</v>
      </c>
      <c r="O6692" s="21">
        <f t="shared" si="312"/>
        <v>609388213.12405062</v>
      </c>
      <c r="P6692" s="22">
        <f t="shared" si="313"/>
        <v>430.90075636363633</v>
      </c>
      <c r="Q6692" s="20">
        <f t="shared" si="314"/>
        <v>199996131.64556962</v>
      </c>
      <c r="R6692" s="18" t="s">
        <v>2031</v>
      </c>
      <c r="S6692" s="18">
        <v>114</v>
      </c>
    </row>
    <row r="6693" spans="1:19" x14ac:dyDescent="0.25">
      <c r="A6693" s="18" t="s">
        <v>19378</v>
      </c>
      <c r="B6693" s="18" t="s">
        <v>20</v>
      </c>
      <c r="C6693" s="18" t="s">
        <v>45</v>
      </c>
      <c r="D6693" s="18">
        <v>2015</v>
      </c>
      <c r="E6693" s="18">
        <f>VLOOKUP(D6693,'cpi roi'!A:C,2,FALSE)</f>
        <v>237</v>
      </c>
      <c r="F6693" s="18" t="s">
        <v>19280</v>
      </c>
      <c r="G6693" s="18">
        <v>6.2</v>
      </c>
      <c r="H6693" s="19">
        <v>132000</v>
      </c>
      <c r="I6693" s="18" t="s">
        <v>8554</v>
      </c>
      <c r="J6693" s="18" t="s">
        <v>19379</v>
      </c>
      <c r="K6693" s="18" t="s">
        <v>19379</v>
      </c>
      <c r="L6693" s="18" t="s">
        <v>34</v>
      </c>
      <c r="M6693" s="20">
        <v>35000000</v>
      </c>
      <c r="N6693" s="20">
        <v>140795793</v>
      </c>
      <c r="O6693" s="21">
        <f t="shared" si="312"/>
        <v>181014675.64177215</v>
      </c>
      <c r="P6693" s="22">
        <f t="shared" si="313"/>
        <v>402.27369428571427</v>
      </c>
      <c r="Q6693" s="20">
        <f t="shared" si="314"/>
        <v>59407507.594936706</v>
      </c>
      <c r="R6693" s="18" t="s">
        <v>65</v>
      </c>
      <c r="S6693" s="18">
        <v>125</v>
      </c>
    </row>
    <row r="6694" spans="1:19" x14ac:dyDescent="0.25">
      <c r="A6694" s="18" t="s">
        <v>19380</v>
      </c>
      <c r="B6694" s="18" t="s">
        <v>37</v>
      </c>
      <c r="C6694" s="18" t="s">
        <v>38</v>
      </c>
      <c r="D6694" s="18">
        <v>2015</v>
      </c>
      <c r="E6694" s="18">
        <f>VLOOKUP(D6694,'cpi roi'!A:C,2,FALSE)</f>
        <v>237</v>
      </c>
      <c r="F6694" s="18" t="s">
        <v>19381</v>
      </c>
      <c r="G6694" s="18">
        <v>6.4</v>
      </c>
      <c r="H6694" s="19">
        <v>175000</v>
      </c>
      <c r="I6694" s="18" t="s">
        <v>10737</v>
      </c>
      <c r="J6694" s="18" t="s">
        <v>19382</v>
      </c>
      <c r="K6694" s="18" t="s">
        <v>9716</v>
      </c>
      <c r="L6694" s="18" t="s">
        <v>34</v>
      </c>
      <c r="M6694" s="20">
        <v>190000000</v>
      </c>
      <c r="N6694" s="20">
        <v>209035668</v>
      </c>
      <c r="O6694" s="21">
        <f t="shared" si="312"/>
        <v>268747544.47088611</v>
      </c>
      <c r="P6694" s="22">
        <f t="shared" si="313"/>
        <v>110.01877263157895</v>
      </c>
      <c r="Q6694" s="20">
        <f t="shared" si="314"/>
        <v>88200703.797468349</v>
      </c>
      <c r="R6694" s="18" t="s">
        <v>1729</v>
      </c>
      <c r="S6694" s="18">
        <v>130</v>
      </c>
    </row>
    <row r="6695" spans="1:19" x14ac:dyDescent="0.25">
      <c r="A6695" s="18" t="s">
        <v>19383</v>
      </c>
      <c r="B6695" s="18" t="s">
        <v>2004</v>
      </c>
      <c r="C6695" s="18" t="s">
        <v>21</v>
      </c>
      <c r="D6695" s="18">
        <v>2015</v>
      </c>
      <c r="E6695" s="18">
        <f>VLOOKUP(D6695,'cpi roi'!A:C,2,FALSE)</f>
        <v>237</v>
      </c>
      <c r="F6695" s="18" t="s">
        <v>19272</v>
      </c>
      <c r="G6695" s="18">
        <v>7.6</v>
      </c>
      <c r="H6695" s="19">
        <v>295000</v>
      </c>
      <c r="I6695" s="18" t="s">
        <v>500</v>
      </c>
      <c r="J6695" s="18" t="s">
        <v>19384</v>
      </c>
      <c r="K6695" s="18" t="s">
        <v>2096</v>
      </c>
      <c r="L6695" s="18" t="s">
        <v>34</v>
      </c>
      <c r="M6695" s="20">
        <v>40000000</v>
      </c>
      <c r="N6695" s="20">
        <v>165478348</v>
      </c>
      <c r="O6695" s="21">
        <f t="shared" si="312"/>
        <v>212747901.41603377</v>
      </c>
      <c r="P6695" s="22">
        <f t="shared" si="313"/>
        <v>413.69587000000001</v>
      </c>
      <c r="Q6695" s="20">
        <f t="shared" si="314"/>
        <v>69822087.763713077</v>
      </c>
      <c r="R6695" s="18" t="s">
        <v>9689</v>
      </c>
      <c r="S6695" s="18">
        <v>142</v>
      </c>
    </row>
    <row r="6696" spans="1:19" x14ac:dyDescent="0.25">
      <c r="A6696" s="18" t="s">
        <v>19385</v>
      </c>
      <c r="B6696" s="18" t="s">
        <v>20</v>
      </c>
      <c r="C6696" s="18" t="s">
        <v>67</v>
      </c>
      <c r="D6696" s="18">
        <v>2015</v>
      </c>
      <c r="E6696" s="18">
        <f>VLOOKUP(D6696,'cpi roi'!A:C,2,FALSE)</f>
        <v>237</v>
      </c>
      <c r="F6696" s="18" t="s">
        <v>19299</v>
      </c>
      <c r="G6696" s="18">
        <v>7.1</v>
      </c>
      <c r="H6696" s="19">
        <v>170000</v>
      </c>
      <c r="I6696" s="18" t="s">
        <v>16562</v>
      </c>
      <c r="J6696" s="18" t="s">
        <v>16925</v>
      </c>
      <c r="K6696" s="18" t="s">
        <v>16888</v>
      </c>
      <c r="L6696" s="18" t="s">
        <v>26</v>
      </c>
      <c r="M6696" s="20">
        <v>15000000</v>
      </c>
      <c r="N6696" s="20">
        <v>64191523</v>
      </c>
      <c r="O6696" s="21">
        <f t="shared" si="312"/>
        <v>82528088.852742612</v>
      </c>
      <c r="P6696" s="22">
        <f t="shared" si="313"/>
        <v>427.94348666666667</v>
      </c>
      <c r="Q6696" s="20">
        <f t="shared" si="314"/>
        <v>27085030.801687762</v>
      </c>
      <c r="R6696" s="18" t="s">
        <v>2778</v>
      </c>
      <c r="S6696" s="18">
        <v>119</v>
      </c>
    </row>
    <row r="6697" spans="1:19" x14ac:dyDescent="0.25">
      <c r="A6697" s="18" t="s">
        <v>19386</v>
      </c>
      <c r="B6697" s="18" t="s">
        <v>2004</v>
      </c>
      <c r="C6697" s="18" t="s">
        <v>38</v>
      </c>
      <c r="D6697" s="18">
        <v>2015</v>
      </c>
      <c r="E6697" s="18">
        <f>VLOOKUP(D6697,'cpi roi'!A:C,2,FALSE)</f>
        <v>237</v>
      </c>
      <c r="F6697" s="18" t="s">
        <v>19055</v>
      </c>
      <c r="G6697" s="18">
        <v>6.2</v>
      </c>
      <c r="H6697" s="19">
        <v>223000</v>
      </c>
      <c r="I6697" s="18" t="s">
        <v>14140</v>
      </c>
      <c r="J6697" s="18" t="s">
        <v>19387</v>
      </c>
      <c r="K6697" s="18" t="s">
        <v>18740</v>
      </c>
      <c r="L6697" s="18" t="s">
        <v>34</v>
      </c>
      <c r="M6697" s="20">
        <v>110000000</v>
      </c>
      <c r="N6697" s="20">
        <v>297002527</v>
      </c>
      <c r="O6697" s="21">
        <f t="shared" si="312"/>
        <v>381842489.35400844</v>
      </c>
      <c r="P6697" s="22">
        <f t="shared" si="313"/>
        <v>270.00229727272728</v>
      </c>
      <c r="Q6697" s="20">
        <f t="shared" si="314"/>
        <v>125317521.94092827</v>
      </c>
      <c r="R6697" s="18" t="s">
        <v>10085</v>
      </c>
      <c r="S6697" s="18">
        <v>119</v>
      </c>
    </row>
    <row r="6698" spans="1:19" x14ac:dyDescent="0.25">
      <c r="A6698" s="18" t="s">
        <v>19388</v>
      </c>
      <c r="B6698" s="18" t="s">
        <v>20</v>
      </c>
      <c r="C6698" s="18" t="s">
        <v>67</v>
      </c>
      <c r="D6698" s="18">
        <v>2015</v>
      </c>
      <c r="E6698" s="18">
        <f>VLOOKUP(D6698,'cpi roi'!A:C,2,FALSE)</f>
        <v>237</v>
      </c>
      <c r="F6698" s="18" t="s">
        <v>19308</v>
      </c>
      <c r="G6698" s="18">
        <v>7.8</v>
      </c>
      <c r="H6698" s="19">
        <v>185000</v>
      </c>
      <c r="I6698" s="18" t="s">
        <v>8502</v>
      </c>
      <c r="J6698" s="18" t="s">
        <v>19389</v>
      </c>
      <c r="K6698" s="18" t="s">
        <v>19390</v>
      </c>
      <c r="L6698" s="18" t="s">
        <v>34</v>
      </c>
      <c r="M6698" s="20">
        <v>28000000</v>
      </c>
      <c r="N6698" s="20">
        <v>201634991</v>
      </c>
      <c r="O6698" s="21">
        <f t="shared" si="312"/>
        <v>259232834.42067513</v>
      </c>
      <c r="P6698" s="22">
        <f t="shared" si="313"/>
        <v>720.12496785714279</v>
      </c>
      <c r="Q6698" s="20">
        <f t="shared" si="314"/>
        <v>85078055.274261594</v>
      </c>
      <c r="R6698" s="18" t="s">
        <v>65</v>
      </c>
      <c r="S6698" s="18">
        <v>147</v>
      </c>
    </row>
    <row r="6699" spans="1:19" x14ac:dyDescent="0.25">
      <c r="A6699" s="18" t="s">
        <v>19391</v>
      </c>
      <c r="B6699" s="18" t="s">
        <v>20</v>
      </c>
      <c r="C6699" s="18" t="s">
        <v>21</v>
      </c>
      <c r="D6699" s="18">
        <v>2015</v>
      </c>
      <c r="E6699" s="18">
        <f>VLOOKUP(D6699,'cpi roi'!A:C,2,FALSE)</f>
        <v>237</v>
      </c>
      <c r="F6699" s="18" t="s">
        <v>19392</v>
      </c>
      <c r="G6699" s="18">
        <v>7.2</v>
      </c>
      <c r="H6699" s="19">
        <v>120000</v>
      </c>
      <c r="I6699" s="18" t="s">
        <v>6556</v>
      </c>
      <c r="J6699" s="18" t="s">
        <v>19393</v>
      </c>
      <c r="K6699" s="18" t="s">
        <v>10227</v>
      </c>
      <c r="L6699" s="18" t="s">
        <v>26</v>
      </c>
      <c r="M6699" s="20">
        <v>11800000</v>
      </c>
      <c r="N6699" s="20">
        <v>40272135</v>
      </c>
      <c r="O6699" s="21">
        <f t="shared" si="312"/>
        <v>51776031.791139245</v>
      </c>
      <c r="P6699" s="22">
        <f t="shared" si="313"/>
        <v>341.28927966101696</v>
      </c>
      <c r="Q6699" s="20">
        <f t="shared" si="314"/>
        <v>16992462.025316454</v>
      </c>
      <c r="R6699" s="18" t="s">
        <v>13871</v>
      </c>
      <c r="S6699" s="18">
        <v>118</v>
      </c>
    </row>
    <row r="6700" spans="1:19" x14ac:dyDescent="0.25">
      <c r="A6700" s="18" t="s">
        <v>8236</v>
      </c>
      <c r="B6700" s="18" t="s">
        <v>20</v>
      </c>
      <c r="C6700" s="18" t="s">
        <v>38</v>
      </c>
      <c r="D6700" s="18">
        <v>2015</v>
      </c>
      <c r="E6700" s="18">
        <f>VLOOKUP(D6700,'cpi roi'!A:C,2,FALSE)</f>
        <v>237</v>
      </c>
      <c r="F6700" s="18" t="s">
        <v>19394</v>
      </c>
      <c r="G6700" s="18">
        <v>6.8</v>
      </c>
      <c r="H6700" s="19">
        <v>81000</v>
      </c>
      <c r="I6700" s="18" t="s">
        <v>15865</v>
      </c>
      <c r="J6700" s="18" t="s">
        <v>15865</v>
      </c>
      <c r="K6700" s="18" t="s">
        <v>18684</v>
      </c>
      <c r="L6700" s="18" t="s">
        <v>34</v>
      </c>
      <c r="M6700" s="20">
        <v>16200000</v>
      </c>
      <c r="N6700" s="20">
        <v>54418872</v>
      </c>
      <c r="O6700" s="21">
        <f t="shared" si="312"/>
        <v>69963840.921518996</v>
      </c>
      <c r="P6700" s="22">
        <f t="shared" si="313"/>
        <v>335.91896296296295</v>
      </c>
      <c r="Q6700" s="20">
        <f t="shared" si="314"/>
        <v>22961549.367088605</v>
      </c>
      <c r="R6700" s="18" t="s">
        <v>14971</v>
      </c>
      <c r="S6700" s="18">
        <v>103</v>
      </c>
    </row>
    <row r="6701" spans="1:19" x14ac:dyDescent="0.25">
      <c r="A6701" s="18" t="s">
        <v>19395</v>
      </c>
      <c r="B6701" s="18" t="s">
        <v>20</v>
      </c>
      <c r="C6701" s="18" t="s">
        <v>1209</v>
      </c>
      <c r="D6701" s="18">
        <v>2015</v>
      </c>
      <c r="E6701" s="18">
        <f>VLOOKUP(D6701,'cpi roi'!A:C,2,FALSE)</f>
        <v>237</v>
      </c>
      <c r="F6701" s="18" t="s">
        <v>19001</v>
      </c>
      <c r="G6701" s="18">
        <v>4.7</v>
      </c>
      <c r="H6701" s="19">
        <v>40000</v>
      </c>
      <c r="I6701" s="18" t="s">
        <v>2487</v>
      </c>
      <c r="J6701" s="18" t="s">
        <v>19396</v>
      </c>
      <c r="K6701" s="18" t="s">
        <v>9705</v>
      </c>
      <c r="L6701" s="18" t="s">
        <v>34</v>
      </c>
      <c r="M6701" s="20">
        <v>4000000</v>
      </c>
      <c r="N6701" s="20">
        <v>52425855</v>
      </c>
      <c r="O6701" s="21">
        <f t="shared" si="312"/>
        <v>67401510.62658228</v>
      </c>
      <c r="P6701" s="22">
        <f t="shared" si="313"/>
        <v>1310.646375</v>
      </c>
      <c r="Q6701" s="20">
        <f t="shared" si="314"/>
        <v>22120613.924050633</v>
      </c>
      <c r="R6701" s="18" t="s">
        <v>65</v>
      </c>
      <c r="S6701" s="18">
        <v>91</v>
      </c>
    </row>
    <row r="6702" spans="1:19" x14ac:dyDescent="0.25">
      <c r="A6702" s="18" t="s">
        <v>19397</v>
      </c>
      <c r="B6702" s="18" t="s">
        <v>20</v>
      </c>
      <c r="C6702" s="18" t="s">
        <v>38</v>
      </c>
      <c r="D6702" s="18">
        <v>2015</v>
      </c>
      <c r="E6702" s="18">
        <f>VLOOKUP(D6702,'cpi roi'!A:C,2,FALSE)</f>
        <v>237</v>
      </c>
      <c r="F6702" s="18" t="s">
        <v>19398</v>
      </c>
      <c r="G6702" s="18">
        <v>7.4</v>
      </c>
      <c r="H6702" s="19">
        <v>223000</v>
      </c>
      <c r="I6702" s="18" t="s">
        <v>10323</v>
      </c>
      <c r="J6702" s="18" t="s">
        <v>19399</v>
      </c>
      <c r="K6702" s="18" t="s">
        <v>10808</v>
      </c>
      <c r="L6702" s="18" t="s">
        <v>496</v>
      </c>
      <c r="M6702" s="20">
        <v>30000000</v>
      </c>
      <c r="N6702" s="20">
        <v>91970827</v>
      </c>
      <c r="O6702" s="21">
        <f t="shared" si="312"/>
        <v>118242662.39198312</v>
      </c>
      <c r="P6702" s="22">
        <f t="shared" si="313"/>
        <v>306.5694233333333</v>
      </c>
      <c r="Q6702" s="20">
        <f t="shared" si="314"/>
        <v>38806256.118143462</v>
      </c>
      <c r="R6702" s="18" t="s">
        <v>19400</v>
      </c>
      <c r="S6702" s="18">
        <v>124</v>
      </c>
    </row>
    <row r="6703" spans="1:19" x14ac:dyDescent="0.25">
      <c r="A6703" s="18" t="s">
        <v>19401</v>
      </c>
      <c r="B6703" s="18" t="s">
        <v>20</v>
      </c>
      <c r="C6703" s="18" t="s">
        <v>45</v>
      </c>
      <c r="D6703" s="18">
        <v>2015</v>
      </c>
      <c r="E6703" s="18">
        <f>VLOOKUP(D6703,'cpi roi'!A:C,2,FALSE)</f>
        <v>237</v>
      </c>
      <c r="F6703" s="18" t="s">
        <v>19402</v>
      </c>
      <c r="G6703" s="18">
        <v>7.1</v>
      </c>
      <c r="H6703" s="19">
        <v>56000</v>
      </c>
      <c r="I6703" s="18" t="s">
        <v>6645</v>
      </c>
      <c r="J6703" s="18" t="s">
        <v>19403</v>
      </c>
      <c r="K6703" s="18" t="s">
        <v>10492</v>
      </c>
      <c r="L6703" s="18" t="s">
        <v>252</v>
      </c>
      <c r="M6703" s="20">
        <v>0</v>
      </c>
      <c r="N6703" s="20">
        <v>25003426</v>
      </c>
      <c r="O6703" s="21">
        <f t="shared" si="312"/>
        <v>32145754.861603376</v>
      </c>
      <c r="P6703" s="22">
        <f t="shared" si="313"/>
        <v>0</v>
      </c>
      <c r="Q6703" s="20">
        <f t="shared" si="314"/>
        <v>10549968.776371308</v>
      </c>
      <c r="R6703" s="18" t="s">
        <v>17229</v>
      </c>
      <c r="S6703" s="18">
        <v>119</v>
      </c>
    </row>
    <row r="6704" spans="1:19" x14ac:dyDescent="0.25">
      <c r="A6704" s="18" t="s">
        <v>19404</v>
      </c>
      <c r="B6704" s="18" t="s">
        <v>2004</v>
      </c>
      <c r="C6704" s="18" t="s">
        <v>38</v>
      </c>
      <c r="D6704" s="18">
        <v>2015</v>
      </c>
      <c r="E6704" s="18">
        <f>VLOOKUP(D6704,'cpi roi'!A:C,2,FALSE)</f>
        <v>237</v>
      </c>
      <c r="F6704" s="18" t="s">
        <v>18939</v>
      </c>
      <c r="G6704" s="18">
        <v>6.3</v>
      </c>
      <c r="H6704" s="19">
        <v>230000</v>
      </c>
      <c r="I6704" s="18" t="s">
        <v>18749</v>
      </c>
      <c r="J6704" s="18" t="s">
        <v>19405</v>
      </c>
      <c r="K6704" s="18" t="s">
        <v>17882</v>
      </c>
      <c r="L6704" s="18" t="s">
        <v>34</v>
      </c>
      <c r="M6704" s="20">
        <v>61000000</v>
      </c>
      <c r="N6704" s="20">
        <v>312296056</v>
      </c>
      <c r="O6704" s="21">
        <f t="shared" si="312"/>
        <v>401504676.21603376</v>
      </c>
      <c r="P6704" s="22">
        <f t="shared" si="313"/>
        <v>511.96074754098362</v>
      </c>
      <c r="Q6704" s="20">
        <f t="shared" si="314"/>
        <v>131770487.76371308</v>
      </c>
      <c r="R6704" s="18" t="s">
        <v>19406</v>
      </c>
      <c r="S6704" s="18">
        <v>131</v>
      </c>
    </row>
    <row r="6705" spans="1:19" x14ac:dyDescent="0.25">
      <c r="A6705" s="18" t="s">
        <v>19407</v>
      </c>
      <c r="B6705" s="18" t="s">
        <v>424</v>
      </c>
      <c r="C6705" s="18" t="s">
        <v>21</v>
      </c>
      <c r="D6705" s="18">
        <v>2015</v>
      </c>
      <c r="E6705" s="18">
        <f>VLOOKUP(D6705,'cpi roi'!A:C,2,FALSE)</f>
        <v>237</v>
      </c>
      <c r="F6705" s="18" t="s">
        <v>19408</v>
      </c>
      <c r="G6705" s="18">
        <v>6.4</v>
      </c>
      <c r="H6705" s="19">
        <v>620</v>
      </c>
      <c r="I6705" s="18" t="s">
        <v>19409</v>
      </c>
      <c r="J6705" s="18" t="s">
        <v>19409</v>
      </c>
      <c r="K6705" s="18" t="s">
        <v>4721</v>
      </c>
      <c r="L6705" s="18" t="s">
        <v>5994</v>
      </c>
      <c r="M6705" s="20">
        <v>0</v>
      </c>
      <c r="N6705" s="20">
        <v>34930177</v>
      </c>
      <c r="O6705" s="21">
        <f t="shared" si="312"/>
        <v>44908122.07552743</v>
      </c>
      <c r="P6705" s="22">
        <f t="shared" si="313"/>
        <v>0</v>
      </c>
      <c r="Q6705" s="20">
        <f t="shared" si="314"/>
        <v>14738471.308016878</v>
      </c>
      <c r="R6705" s="18" t="s">
        <v>19410</v>
      </c>
      <c r="S6705" s="18">
        <v>108</v>
      </c>
    </row>
    <row r="6706" spans="1:19" x14ac:dyDescent="0.25">
      <c r="A6706" s="18" t="s">
        <v>19411</v>
      </c>
      <c r="B6706" s="18" t="s">
        <v>2004</v>
      </c>
      <c r="C6706" s="18" t="s">
        <v>38</v>
      </c>
      <c r="D6706" s="18">
        <v>2015</v>
      </c>
      <c r="E6706" s="18">
        <f>VLOOKUP(D6706,'cpi roi'!A:C,2,FALSE)</f>
        <v>237</v>
      </c>
      <c r="F6706" s="18" t="s">
        <v>19412</v>
      </c>
      <c r="G6706" s="18">
        <v>6</v>
      </c>
      <c r="H6706" s="19">
        <v>98000</v>
      </c>
      <c r="I6706" s="18" t="s">
        <v>14171</v>
      </c>
      <c r="J6706" s="18" t="s">
        <v>17392</v>
      </c>
      <c r="K6706" s="18" t="s">
        <v>11821</v>
      </c>
      <c r="L6706" s="18" t="s">
        <v>34</v>
      </c>
      <c r="M6706" s="20">
        <v>90000000</v>
      </c>
      <c r="N6706" s="20">
        <v>146936910</v>
      </c>
      <c r="O6706" s="21">
        <f t="shared" si="312"/>
        <v>188910027.32911393</v>
      </c>
      <c r="P6706" s="22">
        <f t="shared" si="313"/>
        <v>163.26323333333332</v>
      </c>
      <c r="Q6706" s="20">
        <f t="shared" si="314"/>
        <v>61998696.202531643</v>
      </c>
      <c r="R6706" s="18" t="s">
        <v>10085</v>
      </c>
      <c r="S6706" s="18">
        <v>106</v>
      </c>
    </row>
    <row r="6707" spans="1:19" x14ac:dyDescent="0.25">
      <c r="A6707" s="18" t="s">
        <v>19413</v>
      </c>
      <c r="B6707" s="18" t="s">
        <v>20</v>
      </c>
      <c r="C6707" s="18" t="s">
        <v>56</v>
      </c>
      <c r="D6707" s="18">
        <v>2015</v>
      </c>
      <c r="E6707" s="18">
        <f>VLOOKUP(D6707,'cpi roi'!A:C,2,FALSE)</f>
        <v>237</v>
      </c>
      <c r="F6707" s="18" t="s">
        <v>19414</v>
      </c>
      <c r="G6707" s="18">
        <v>7</v>
      </c>
      <c r="H6707" s="19">
        <v>112000</v>
      </c>
      <c r="I6707" s="18" t="s">
        <v>18512</v>
      </c>
      <c r="J6707" s="18" t="s">
        <v>18512</v>
      </c>
      <c r="K6707" s="18" t="s">
        <v>15423</v>
      </c>
      <c r="L6707" s="18" t="s">
        <v>34</v>
      </c>
      <c r="M6707" s="20">
        <v>5000000</v>
      </c>
      <c r="N6707" s="20">
        <v>3769214</v>
      </c>
      <c r="O6707" s="21">
        <f t="shared" si="312"/>
        <v>4845905.0877637137</v>
      </c>
      <c r="P6707" s="22">
        <f t="shared" si="313"/>
        <v>75.384280000000004</v>
      </c>
      <c r="Q6707" s="20">
        <f t="shared" si="314"/>
        <v>1590385.6540084388</v>
      </c>
      <c r="R6707" s="18" t="s">
        <v>19255</v>
      </c>
      <c r="S6707" s="18">
        <v>95</v>
      </c>
    </row>
    <row r="6708" spans="1:19" x14ac:dyDescent="0.25">
      <c r="A6708" s="18" t="s">
        <v>19415</v>
      </c>
      <c r="B6708" s="18" t="s">
        <v>20</v>
      </c>
      <c r="C6708" s="18" t="s">
        <v>45</v>
      </c>
      <c r="D6708" s="18">
        <v>2015</v>
      </c>
      <c r="E6708" s="18">
        <f>VLOOKUP(D6708,'cpi roi'!A:C,2,FALSE)</f>
        <v>237</v>
      </c>
      <c r="F6708" s="18" t="s">
        <v>19416</v>
      </c>
      <c r="G6708" s="18">
        <v>6.6</v>
      </c>
      <c r="H6708" s="19">
        <v>110000</v>
      </c>
      <c r="I6708" s="18" t="s">
        <v>16985</v>
      </c>
      <c r="J6708" s="18" t="s">
        <v>12657</v>
      </c>
      <c r="K6708" s="18" t="s">
        <v>17194</v>
      </c>
      <c r="L6708" s="18" t="s">
        <v>34</v>
      </c>
      <c r="M6708" s="20">
        <v>20000000</v>
      </c>
      <c r="N6708" s="20">
        <v>36606743</v>
      </c>
      <c r="O6708" s="21">
        <f t="shared" si="312"/>
        <v>47063605.873839661</v>
      </c>
      <c r="P6708" s="22">
        <f t="shared" si="313"/>
        <v>183.033715</v>
      </c>
      <c r="Q6708" s="20">
        <f t="shared" si="314"/>
        <v>15445883.122362869</v>
      </c>
      <c r="R6708" s="18" t="s">
        <v>9140</v>
      </c>
      <c r="S6708" s="18">
        <v>101</v>
      </c>
    </row>
    <row r="6709" spans="1:19" x14ac:dyDescent="0.25">
      <c r="A6709" s="18" t="s">
        <v>19417</v>
      </c>
      <c r="B6709" s="18" t="s">
        <v>37</v>
      </c>
      <c r="C6709" s="18" t="s">
        <v>394</v>
      </c>
      <c r="D6709" s="18">
        <v>2015</v>
      </c>
      <c r="E6709" s="18">
        <f>VLOOKUP(D6709,'cpi roi'!A:C,2,FALSE)</f>
        <v>237</v>
      </c>
      <c r="F6709" s="18" t="s">
        <v>19355</v>
      </c>
      <c r="G6709" s="18">
        <v>6.7</v>
      </c>
      <c r="H6709" s="19">
        <v>106000</v>
      </c>
      <c r="I6709" s="18" t="s">
        <v>19418</v>
      </c>
      <c r="J6709" s="18" t="s">
        <v>19419</v>
      </c>
      <c r="K6709" s="18" t="s">
        <v>9266</v>
      </c>
      <c r="L6709" s="18" t="s">
        <v>34</v>
      </c>
      <c r="M6709" s="20">
        <v>200000000</v>
      </c>
      <c r="N6709" s="20">
        <v>332207671</v>
      </c>
      <c r="O6709" s="21">
        <f t="shared" si="312"/>
        <v>427104123.85527426</v>
      </c>
      <c r="P6709" s="22">
        <f t="shared" si="313"/>
        <v>166.1038355</v>
      </c>
      <c r="Q6709" s="20">
        <f t="shared" si="314"/>
        <v>140172013.08016878</v>
      </c>
      <c r="R6709" s="18" t="s">
        <v>10121</v>
      </c>
      <c r="S6709" s="18">
        <v>93</v>
      </c>
    </row>
    <row r="6710" spans="1:19" x14ac:dyDescent="0.25">
      <c r="A6710" s="18" t="s">
        <v>19420</v>
      </c>
      <c r="B6710" s="18" t="s">
        <v>2004</v>
      </c>
      <c r="C6710" s="18" t="s">
        <v>21</v>
      </c>
      <c r="D6710" s="18">
        <v>2015</v>
      </c>
      <c r="E6710" s="18">
        <f>VLOOKUP(D6710,'cpi roi'!A:C,2,FALSE)</f>
        <v>237</v>
      </c>
      <c r="F6710" s="18" t="s">
        <v>19381</v>
      </c>
      <c r="G6710" s="18">
        <v>7.1</v>
      </c>
      <c r="H6710" s="19">
        <v>47000</v>
      </c>
      <c r="I6710" s="18" t="s">
        <v>10192</v>
      </c>
      <c r="J6710" s="18" t="s">
        <v>19421</v>
      </c>
      <c r="K6710" s="18" t="s">
        <v>16305</v>
      </c>
      <c r="L6710" s="18" t="s">
        <v>26</v>
      </c>
      <c r="M6710" s="20">
        <v>0</v>
      </c>
      <c r="N6710" s="20">
        <v>30229977</v>
      </c>
      <c r="O6710" s="21">
        <f t="shared" si="312"/>
        <v>38865291.105063289</v>
      </c>
      <c r="P6710" s="22">
        <f t="shared" si="313"/>
        <v>0</v>
      </c>
      <c r="Q6710" s="20">
        <f t="shared" si="314"/>
        <v>12755264.556962024</v>
      </c>
      <c r="R6710" s="18" t="s">
        <v>9442</v>
      </c>
      <c r="S6710" s="18">
        <v>119</v>
      </c>
    </row>
    <row r="6711" spans="1:19" x14ac:dyDescent="0.25">
      <c r="A6711" s="18" t="s">
        <v>19422</v>
      </c>
      <c r="B6711" s="18" t="s">
        <v>452</v>
      </c>
      <c r="C6711" s="18" t="s">
        <v>21</v>
      </c>
      <c r="D6711" s="18">
        <v>2015</v>
      </c>
      <c r="E6711" s="18">
        <f>VLOOKUP(D6711,'cpi roi'!A:C,2,FALSE)</f>
        <v>237</v>
      </c>
      <c r="F6711" s="18" t="s">
        <v>19423</v>
      </c>
      <c r="G6711" s="18">
        <v>6.6</v>
      </c>
      <c r="H6711" s="19">
        <v>100000</v>
      </c>
      <c r="I6711" s="18" t="s">
        <v>11656</v>
      </c>
      <c r="J6711" s="18" t="s">
        <v>12210</v>
      </c>
      <c r="K6711" s="18" t="s">
        <v>19424</v>
      </c>
      <c r="L6711" s="18" t="s">
        <v>34</v>
      </c>
      <c r="M6711" s="20">
        <v>0</v>
      </c>
      <c r="N6711" s="20">
        <v>354835</v>
      </c>
      <c r="O6711" s="21">
        <f t="shared" si="312"/>
        <v>456195.04008438822</v>
      </c>
      <c r="P6711" s="22">
        <f t="shared" si="313"/>
        <v>0</v>
      </c>
      <c r="Q6711" s="20">
        <f t="shared" si="314"/>
        <v>149719.40928270042</v>
      </c>
      <c r="R6711" s="18" t="s">
        <v>19425</v>
      </c>
      <c r="S6711" s="18">
        <v>100</v>
      </c>
    </row>
    <row r="6712" spans="1:19" x14ac:dyDescent="0.25">
      <c r="A6712" s="18" t="s">
        <v>11389</v>
      </c>
      <c r="B6712" s="18" t="s">
        <v>20</v>
      </c>
      <c r="C6712" s="18" t="s">
        <v>21</v>
      </c>
      <c r="D6712" s="18">
        <v>2015</v>
      </c>
      <c r="E6712" s="18">
        <f>VLOOKUP(D6712,'cpi roi'!A:C,2,FALSE)</f>
        <v>237</v>
      </c>
      <c r="F6712" s="18" t="s">
        <v>19139</v>
      </c>
      <c r="G6712" s="18">
        <v>7</v>
      </c>
      <c r="H6712" s="19">
        <v>145000</v>
      </c>
      <c r="I6712" s="18" t="s">
        <v>19426</v>
      </c>
      <c r="J6712" s="18" t="s">
        <v>19426</v>
      </c>
      <c r="K6712" s="18" t="s">
        <v>4026</v>
      </c>
      <c r="L6712" s="18" t="s">
        <v>34</v>
      </c>
      <c r="M6712" s="20">
        <v>5000000</v>
      </c>
      <c r="N6712" s="20">
        <v>58980521</v>
      </c>
      <c r="O6712" s="21">
        <f t="shared" si="312"/>
        <v>75828543.243459925</v>
      </c>
      <c r="P6712" s="22">
        <f t="shared" si="313"/>
        <v>1179.61042</v>
      </c>
      <c r="Q6712" s="20">
        <f t="shared" si="314"/>
        <v>24886295.780590717</v>
      </c>
      <c r="R6712" s="18" t="s">
        <v>19427</v>
      </c>
      <c r="S6712" s="18">
        <v>108</v>
      </c>
    </row>
    <row r="6713" spans="1:19" x14ac:dyDescent="0.25">
      <c r="A6713" s="18" t="s">
        <v>6210</v>
      </c>
      <c r="B6713" s="18" t="s">
        <v>2004</v>
      </c>
      <c r="C6713" s="18" t="s">
        <v>38</v>
      </c>
      <c r="D6713" s="18">
        <v>2015</v>
      </c>
      <c r="E6713" s="18">
        <f>VLOOKUP(D6713,'cpi roi'!A:C,2,FALSE)</f>
        <v>237</v>
      </c>
      <c r="F6713" s="18" t="s">
        <v>19428</v>
      </c>
      <c r="G6713" s="18">
        <v>5.3</v>
      </c>
      <c r="H6713" s="19">
        <v>60000</v>
      </c>
      <c r="I6713" s="18" t="s">
        <v>14796</v>
      </c>
      <c r="J6713" s="18" t="s">
        <v>12469</v>
      </c>
      <c r="K6713" s="18" t="s">
        <v>19429</v>
      </c>
      <c r="L6713" s="18" t="s">
        <v>5994</v>
      </c>
      <c r="M6713" s="20">
        <v>105000000</v>
      </c>
      <c r="N6713" s="20">
        <v>133718711</v>
      </c>
      <c r="O6713" s="21">
        <f t="shared" si="312"/>
        <v>171915996.80042195</v>
      </c>
      <c r="P6713" s="22">
        <f t="shared" si="313"/>
        <v>127.35115333333333</v>
      </c>
      <c r="Q6713" s="20">
        <f t="shared" si="314"/>
        <v>56421397.046413496</v>
      </c>
      <c r="R6713" s="18" t="s">
        <v>11131</v>
      </c>
      <c r="S6713" s="18">
        <v>114</v>
      </c>
    </row>
    <row r="6714" spans="1:19" x14ac:dyDescent="0.25">
      <c r="A6714" s="18" t="s">
        <v>19430</v>
      </c>
      <c r="B6714" s="18" t="s">
        <v>20</v>
      </c>
      <c r="C6714" s="18" t="s">
        <v>45</v>
      </c>
      <c r="D6714" s="18">
        <v>2015</v>
      </c>
      <c r="E6714" s="18">
        <f>VLOOKUP(D6714,'cpi roi'!A:C,2,FALSE)</f>
        <v>237</v>
      </c>
      <c r="F6714" s="18" t="s">
        <v>19363</v>
      </c>
      <c r="G6714" s="18">
        <v>6</v>
      </c>
      <c r="H6714" s="19">
        <v>127000</v>
      </c>
      <c r="I6714" s="18" t="s">
        <v>15737</v>
      </c>
      <c r="J6714" s="18" t="s">
        <v>19431</v>
      </c>
      <c r="K6714" s="18" t="s">
        <v>13047</v>
      </c>
      <c r="L6714" s="18" t="s">
        <v>34</v>
      </c>
      <c r="M6714" s="20">
        <v>40000000</v>
      </c>
      <c r="N6714" s="20">
        <v>111711453</v>
      </c>
      <c r="O6714" s="21">
        <f t="shared" si="312"/>
        <v>143622277.3379747</v>
      </c>
      <c r="P6714" s="22">
        <f t="shared" si="313"/>
        <v>279.27863249999996</v>
      </c>
      <c r="Q6714" s="20">
        <f t="shared" si="314"/>
        <v>47135634.177215189</v>
      </c>
      <c r="R6714" s="18" t="s">
        <v>18043</v>
      </c>
      <c r="S6714" s="18">
        <v>100</v>
      </c>
    </row>
    <row r="6715" spans="1:19" x14ac:dyDescent="0.25">
      <c r="A6715" s="18" t="s">
        <v>19432</v>
      </c>
      <c r="B6715" s="18" t="s">
        <v>20</v>
      </c>
      <c r="C6715" s="18" t="s">
        <v>38</v>
      </c>
      <c r="D6715" s="18">
        <v>2015</v>
      </c>
      <c r="E6715" s="18">
        <f>VLOOKUP(D6715,'cpi roi'!A:C,2,FALSE)</f>
        <v>237</v>
      </c>
      <c r="F6715" s="18" t="s">
        <v>19040</v>
      </c>
      <c r="G6715" s="18">
        <v>5.7</v>
      </c>
      <c r="H6715" s="19">
        <v>87000</v>
      </c>
      <c r="I6715" s="18" t="s">
        <v>19433</v>
      </c>
      <c r="J6715" s="18" t="s">
        <v>10420</v>
      </c>
      <c r="K6715" s="18" t="s">
        <v>19434</v>
      </c>
      <c r="L6715" s="18" t="s">
        <v>34</v>
      </c>
      <c r="M6715" s="20">
        <v>35000000</v>
      </c>
      <c r="N6715" s="20">
        <v>82347656</v>
      </c>
      <c r="O6715" s="21">
        <f t="shared" si="312"/>
        <v>105870594.02194093</v>
      </c>
      <c r="P6715" s="22">
        <f t="shared" si="313"/>
        <v>235.27901714285716</v>
      </c>
      <c r="Q6715" s="20">
        <f t="shared" si="314"/>
        <v>34745846.413502105</v>
      </c>
      <c r="R6715" s="18" t="s">
        <v>184</v>
      </c>
      <c r="S6715" s="18">
        <v>96</v>
      </c>
    </row>
    <row r="6716" spans="1:19" x14ac:dyDescent="0.25">
      <c r="A6716" s="18" t="s">
        <v>19435</v>
      </c>
      <c r="B6716" s="18" t="s">
        <v>20</v>
      </c>
      <c r="C6716" s="18" t="s">
        <v>45</v>
      </c>
      <c r="D6716" s="18">
        <v>2015</v>
      </c>
      <c r="E6716" s="18">
        <f>VLOOKUP(D6716,'cpi roi'!A:C,2,FALSE)</f>
        <v>237</v>
      </c>
      <c r="F6716" s="18" t="s">
        <v>19436</v>
      </c>
      <c r="G6716" s="18">
        <v>6.6</v>
      </c>
      <c r="H6716" s="19">
        <v>77000</v>
      </c>
      <c r="I6716" s="18" t="s">
        <v>9499</v>
      </c>
      <c r="J6716" s="18" t="s">
        <v>9499</v>
      </c>
      <c r="K6716" s="18" t="s">
        <v>19437</v>
      </c>
      <c r="L6716" s="18" t="s">
        <v>34</v>
      </c>
      <c r="M6716" s="20">
        <v>30000000</v>
      </c>
      <c r="N6716" s="20">
        <v>49263404</v>
      </c>
      <c r="O6716" s="21">
        <f t="shared" si="312"/>
        <v>63335692.821940929</v>
      </c>
      <c r="P6716" s="22">
        <f t="shared" si="313"/>
        <v>164.21134666666666</v>
      </c>
      <c r="Q6716" s="20">
        <f t="shared" si="314"/>
        <v>20786246.413502108</v>
      </c>
      <c r="R6716" s="18" t="s">
        <v>27</v>
      </c>
      <c r="S6716" s="18">
        <v>104</v>
      </c>
    </row>
    <row r="6717" spans="1:19" x14ac:dyDescent="0.25">
      <c r="A6717" s="18" t="s">
        <v>19438</v>
      </c>
      <c r="B6717" s="18" t="s">
        <v>20</v>
      </c>
      <c r="C6717" s="18" t="s">
        <v>67</v>
      </c>
      <c r="D6717" s="18">
        <v>2015</v>
      </c>
      <c r="E6717" s="18">
        <f>VLOOKUP(D6717,'cpi roi'!A:C,2,FALSE)</f>
        <v>237</v>
      </c>
      <c r="F6717" s="18" t="s">
        <v>19412</v>
      </c>
      <c r="G6717" s="18">
        <v>7.2</v>
      </c>
      <c r="H6717" s="19">
        <v>160000</v>
      </c>
      <c r="I6717" s="18" t="s">
        <v>8089</v>
      </c>
      <c r="J6717" s="18" t="s">
        <v>6798</v>
      </c>
      <c r="K6717" s="18" t="s">
        <v>16722</v>
      </c>
      <c r="L6717" s="18" t="s">
        <v>26</v>
      </c>
      <c r="M6717" s="20">
        <v>30000000</v>
      </c>
      <c r="N6717" s="20">
        <v>34441873</v>
      </c>
      <c r="O6717" s="21">
        <f t="shared" si="312"/>
        <v>44280332.080590717</v>
      </c>
      <c r="P6717" s="22">
        <f t="shared" si="313"/>
        <v>114.80624333333334</v>
      </c>
      <c r="Q6717" s="20">
        <f t="shared" si="314"/>
        <v>14532435.864978902</v>
      </c>
      <c r="R6717" s="18" t="s">
        <v>65</v>
      </c>
      <c r="S6717" s="18">
        <v>122</v>
      </c>
    </row>
    <row r="6718" spans="1:19" x14ac:dyDescent="0.25">
      <c r="A6718" s="18" t="s">
        <v>19439</v>
      </c>
      <c r="B6718" s="18" t="s">
        <v>20</v>
      </c>
      <c r="C6718" s="18" t="s">
        <v>38</v>
      </c>
      <c r="D6718" s="18">
        <v>2015</v>
      </c>
      <c r="E6718" s="18">
        <f>VLOOKUP(D6718,'cpi roi'!A:C,2,FALSE)</f>
        <v>237</v>
      </c>
      <c r="F6718" s="18" t="s">
        <v>19416</v>
      </c>
      <c r="G6718" s="18">
        <v>6.3</v>
      </c>
      <c r="H6718" s="19">
        <v>47000</v>
      </c>
      <c r="I6718" s="18" t="s">
        <v>15028</v>
      </c>
      <c r="J6718" s="18" t="s">
        <v>19440</v>
      </c>
      <c r="K6718" s="18" t="s">
        <v>19441</v>
      </c>
      <c r="L6718" s="18" t="s">
        <v>34</v>
      </c>
      <c r="M6718" s="20">
        <v>15000000</v>
      </c>
      <c r="N6718" s="20">
        <v>16137046</v>
      </c>
      <c r="O6718" s="21">
        <f t="shared" si="312"/>
        <v>20746657.874261603</v>
      </c>
      <c r="P6718" s="22">
        <f t="shared" si="313"/>
        <v>107.58030666666667</v>
      </c>
      <c r="Q6718" s="20">
        <f t="shared" si="314"/>
        <v>6808880.1687763706</v>
      </c>
      <c r="R6718" s="18" t="s">
        <v>48</v>
      </c>
      <c r="S6718" s="18">
        <v>93</v>
      </c>
    </row>
    <row r="6719" spans="1:19" x14ac:dyDescent="0.25">
      <c r="A6719" s="18" t="s">
        <v>19442</v>
      </c>
      <c r="B6719" s="18" t="s">
        <v>20</v>
      </c>
      <c r="C6719" s="18" t="s">
        <v>38</v>
      </c>
      <c r="D6719" s="18">
        <v>2015</v>
      </c>
      <c r="E6719" s="18">
        <f>VLOOKUP(D6719,'cpi roi'!A:C,2,FALSE)</f>
        <v>237</v>
      </c>
      <c r="F6719" s="18" t="s">
        <v>19423</v>
      </c>
      <c r="G6719" s="18">
        <v>6.7</v>
      </c>
      <c r="H6719" s="19">
        <v>90000</v>
      </c>
      <c r="I6719" s="18" t="s">
        <v>19443</v>
      </c>
      <c r="J6719" s="18" t="s">
        <v>19443</v>
      </c>
      <c r="K6719" s="18" t="s">
        <v>16102</v>
      </c>
      <c r="L6719" s="18" t="s">
        <v>8402</v>
      </c>
      <c r="M6719" s="20">
        <v>2000000</v>
      </c>
      <c r="N6719" s="20">
        <v>16810562</v>
      </c>
      <c r="O6719" s="21">
        <f t="shared" si="312"/>
        <v>21612566.419409283</v>
      </c>
      <c r="P6719" s="22">
        <f t="shared" si="313"/>
        <v>840.52809999999999</v>
      </c>
      <c r="Q6719" s="20">
        <f t="shared" si="314"/>
        <v>7093064.135021097</v>
      </c>
      <c r="R6719" s="18" t="s">
        <v>13862</v>
      </c>
      <c r="S6719" s="18">
        <v>96</v>
      </c>
    </row>
    <row r="6720" spans="1:19" x14ac:dyDescent="0.25">
      <c r="A6720" s="18" t="s">
        <v>19444</v>
      </c>
      <c r="B6720" s="18" t="s">
        <v>2004</v>
      </c>
      <c r="C6720" s="18" t="s">
        <v>67</v>
      </c>
      <c r="D6720" s="18">
        <v>2015</v>
      </c>
      <c r="E6720" s="18">
        <f>VLOOKUP(D6720,'cpi roi'!A:C,2,FALSE)</f>
        <v>237</v>
      </c>
      <c r="F6720" s="18" t="s">
        <v>19428</v>
      </c>
      <c r="G6720" s="18">
        <v>6.6</v>
      </c>
      <c r="H6720" s="19">
        <v>131000</v>
      </c>
      <c r="I6720" s="18" t="s">
        <v>8190</v>
      </c>
      <c r="J6720" s="18" t="s">
        <v>8190</v>
      </c>
      <c r="K6720" s="18" t="s">
        <v>16760</v>
      </c>
      <c r="L6720" s="18" t="s">
        <v>34</v>
      </c>
      <c r="M6720" s="20">
        <v>60000000</v>
      </c>
      <c r="N6720" s="20">
        <v>101134059</v>
      </c>
      <c r="O6720" s="21">
        <f t="shared" si="312"/>
        <v>130023408.34303798</v>
      </c>
      <c r="P6720" s="22">
        <f t="shared" si="313"/>
        <v>168.55676500000001</v>
      </c>
      <c r="Q6720" s="20">
        <f t="shared" si="314"/>
        <v>42672598.734177217</v>
      </c>
      <c r="R6720" s="18" t="s">
        <v>9112</v>
      </c>
      <c r="S6720" s="18">
        <v>124</v>
      </c>
    </row>
    <row r="6721" spans="1:19" x14ac:dyDescent="0.25">
      <c r="A6721" s="18" t="s">
        <v>10017</v>
      </c>
      <c r="B6721" s="18" t="s">
        <v>2004</v>
      </c>
      <c r="C6721" s="18" t="s">
        <v>67</v>
      </c>
      <c r="D6721" s="18">
        <v>2015</v>
      </c>
      <c r="E6721" s="18">
        <f>VLOOKUP(D6721,'cpi roi'!A:C,2,FALSE)</f>
        <v>237</v>
      </c>
      <c r="F6721" s="18" t="s">
        <v>19445</v>
      </c>
      <c r="G6721" s="18">
        <v>5.8</v>
      </c>
      <c r="H6721" s="19">
        <v>52000</v>
      </c>
      <c r="I6721" s="18" t="s">
        <v>13537</v>
      </c>
      <c r="J6721" s="18" t="s">
        <v>19446</v>
      </c>
      <c r="K6721" s="18" t="s">
        <v>16080</v>
      </c>
      <c r="L6721" s="18" t="s">
        <v>34</v>
      </c>
      <c r="M6721" s="20">
        <v>25000000</v>
      </c>
      <c r="N6721" s="20">
        <v>29674699</v>
      </c>
      <c r="O6721" s="21">
        <f t="shared" si="312"/>
        <v>38151395.718565404</v>
      </c>
      <c r="P6721" s="22">
        <f t="shared" si="313"/>
        <v>118.698796</v>
      </c>
      <c r="Q6721" s="20">
        <f t="shared" si="314"/>
        <v>12520970.042194093</v>
      </c>
      <c r="R6721" s="18" t="s">
        <v>15858</v>
      </c>
      <c r="S6721" s="18">
        <v>95</v>
      </c>
    </row>
    <row r="6722" spans="1:19" x14ac:dyDescent="0.25">
      <c r="A6722" s="18" t="s">
        <v>19447</v>
      </c>
      <c r="B6722" s="18" t="s">
        <v>2004</v>
      </c>
      <c r="C6722" s="18" t="s">
        <v>21</v>
      </c>
      <c r="D6722" s="18">
        <v>2015</v>
      </c>
      <c r="E6722" s="18">
        <f>VLOOKUP(D6722,'cpi roi'!A:C,2,FALSE)</f>
        <v>237</v>
      </c>
      <c r="F6722" s="18" t="s">
        <v>19355</v>
      </c>
      <c r="G6722" s="18">
        <v>7.5</v>
      </c>
      <c r="H6722" s="19">
        <v>135000</v>
      </c>
      <c r="I6722" s="18" t="s">
        <v>13352</v>
      </c>
      <c r="J6722" s="18" t="s">
        <v>9852</v>
      </c>
      <c r="K6722" s="18" t="s">
        <v>15862</v>
      </c>
      <c r="L6722" s="18" t="s">
        <v>26</v>
      </c>
      <c r="M6722" s="20">
        <v>11000000</v>
      </c>
      <c r="N6722" s="20">
        <v>62402155</v>
      </c>
      <c r="O6722" s="21">
        <f t="shared" si="312"/>
        <v>80227580.710970461</v>
      </c>
      <c r="P6722" s="22">
        <f t="shared" si="313"/>
        <v>567.29231818181813</v>
      </c>
      <c r="Q6722" s="20">
        <f t="shared" si="314"/>
        <v>26330023.206751052</v>
      </c>
      <c r="R6722" s="18" t="s">
        <v>19158</v>
      </c>
      <c r="S6722" s="18">
        <v>117</v>
      </c>
    </row>
    <row r="6723" spans="1:19" x14ac:dyDescent="0.25">
      <c r="A6723" s="18" t="s">
        <v>19448</v>
      </c>
      <c r="B6723" s="18" t="s">
        <v>20</v>
      </c>
      <c r="C6723" s="18" t="s">
        <v>45</v>
      </c>
      <c r="D6723" s="18">
        <v>2015</v>
      </c>
      <c r="E6723" s="18">
        <f>VLOOKUP(D6723,'cpi roi'!A:C,2,FALSE)</f>
        <v>237</v>
      </c>
      <c r="F6723" s="18" t="s">
        <v>19449</v>
      </c>
      <c r="G6723" s="18">
        <v>7.3</v>
      </c>
      <c r="H6723" s="19">
        <v>74000</v>
      </c>
      <c r="I6723" s="18" t="s">
        <v>17458</v>
      </c>
      <c r="J6723" s="18" t="s">
        <v>17458</v>
      </c>
      <c r="K6723" s="18" t="s">
        <v>110</v>
      </c>
      <c r="L6723" s="18" t="s">
        <v>310</v>
      </c>
      <c r="M6723" s="20">
        <v>0</v>
      </c>
      <c r="N6723" s="20">
        <v>23459358</v>
      </c>
      <c r="O6723" s="21">
        <f t="shared" ref="O6723:O6786" si="315">(304.7/E6723)*N6723</f>
        <v>30160617.648101266</v>
      </c>
      <c r="P6723" s="22">
        <f t="shared" ref="P6723:P6786" si="316">IFERROR(N6723/M6723, 0)*100</f>
        <v>0</v>
      </c>
      <c r="Q6723" s="20">
        <f t="shared" ref="Q6723:Q6786" si="317">N6723/(E6723/100)</f>
        <v>9898463.2911392394</v>
      </c>
      <c r="R6723" s="18" t="s">
        <v>17459</v>
      </c>
      <c r="S6723" s="18">
        <v>124</v>
      </c>
    </row>
    <row r="6724" spans="1:19" x14ac:dyDescent="0.25">
      <c r="A6724" s="18" t="s">
        <v>19450</v>
      </c>
      <c r="B6724" s="18" t="s">
        <v>2004</v>
      </c>
      <c r="C6724" s="18" t="s">
        <v>38</v>
      </c>
      <c r="D6724" s="18">
        <v>2015</v>
      </c>
      <c r="E6724" s="18">
        <f>VLOOKUP(D6724,'cpi roi'!A:C,2,FALSE)</f>
        <v>237</v>
      </c>
      <c r="F6724" s="18" t="s">
        <v>19371</v>
      </c>
      <c r="G6724" s="18">
        <v>6.5</v>
      </c>
      <c r="H6724" s="19">
        <v>93000</v>
      </c>
      <c r="I6724" s="18" t="s">
        <v>11304</v>
      </c>
      <c r="J6724" s="18" t="s">
        <v>16450</v>
      </c>
      <c r="K6724" s="18" t="s">
        <v>12494</v>
      </c>
      <c r="L6724" s="18" t="s">
        <v>34</v>
      </c>
      <c r="M6724" s="20">
        <v>26000000</v>
      </c>
      <c r="N6724" s="20">
        <v>31807156</v>
      </c>
      <c r="O6724" s="21">
        <f t="shared" si="315"/>
        <v>40892997.60843882</v>
      </c>
      <c r="P6724" s="22">
        <f t="shared" si="316"/>
        <v>122.33521538461538</v>
      </c>
      <c r="Q6724" s="20">
        <f t="shared" si="317"/>
        <v>13420740.928270042</v>
      </c>
      <c r="R6724" s="18" t="s">
        <v>12698</v>
      </c>
      <c r="S6724" s="18">
        <v>117</v>
      </c>
    </row>
    <row r="6725" spans="1:19" x14ac:dyDescent="0.25">
      <c r="A6725" s="18" t="s">
        <v>19451</v>
      </c>
      <c r="B6725" s="18" t="s">
        <v>20</v>
      </c>
      <c r="C6725" s="18" t="s">
        <v>45</v>
      </c>
      <c r="D6725" s="18">
        <v>2015</v>
      </c>
      <c r="E6725" s="18">
        <f>VLOOKUP(D6725,'cpi roi'!A:C,2,FALSE)</f>
        <v>237</v>
      </c>
      <c r="F6725" s="18" t="s">
        <v>19016</v>
      </c>
      <c r="G6725" s="18">
        <v>6.3</v>
      </c>
      <c r="H6725" s="19">
        <v>191000</v>
      </c>
      <c r="I6725" s="18" t="s">
        <v>17701</v>
      </c>
      <c r="J6725" s="18" t="s">
        <v>17701</v>
      </c>
      <c r="K6725" s="18" t="s">
        <v>9041</v>
      </c>
      <c r="L6725" s="18" t="s">
        <v>34</v>
      </c>
      <c r="M6725" s="20">
        <v>68000000</v>
      </c>
      <c r="N6725" s="20">
        <v>215863606</v>
      </c>
      <c r="O6725" s="21">
        <f t="shared" si="315"/>
        <v>277525910.32995784</v>
      </c>
      <c r="P6725" s="22">
        <f t="shared" si="316"/>
        <v>317.4464794117647</v>
      </c>
      <c r="Q6725" s="20">
        <f t="shared" si="317"/>
        <v>91081690.295358643</v>
      </c>
      <c r="R6725" s="18" t="s">
        <v>65</v>
      </c>
      <c r="S6725" s="18">
        <v>115</v>
      </c>
    </row>
    <row r="6726" spans="1:19" x14ac:dyDescent="0.25">
      <c r="A6726" s="18" t="s">
        <v>19452</v>
      </c>
      <c r="B6726" s="18" t="s">
        <v>37</v>
      </c>
      <c r="C6726" s="18" t="s">
        <v>29</v>
      </c>
      <c r="D6726" s="18">
        <v>2015</v>
      </c>
      <c r="E6726" s="18">
        <f>VLOOKUP(D6726,'cpi roi'!A:C,2,FALSE)</f>
        <v>237</v>
      </c>
      <c r="F6726" s="18" t="s">
        <v>19253</v>
      </c>
      <c r="G6726" s="18">
        <v>5.7</v>
      </c>
      <c r="H6726" s="19">
        <v>62000</v>
      </c>
      <c r="I6726" s="18" t="s">
        <v>14003</v>
      </c>
      <c r="J6726" s="18" t="s">
        <v>19453</v>
      </c>
      <c r="K6726" s="18" t="s">
        <v>19454</v>
      </c>
      <c r="L6726" s="18" t="s">
        <v>34</v>
      </c>
      <c r="M6726" s="20">
        <v>150000000</v>
      </c>
      <c r="N6726" s="20">
        <v>128388320</v>
      </c>
      <c r="O6726" s="21">
        <f t="shared" si="315"/>
        <v>165062958.24472573</v>
      </c>
      <c r="P6726" s="22">
        <f t="shared" si="316"/>
        <v>85.592213333333333</v>
      </c>
      <c r="Q6726" s="20">
        <f t="shared" si="317"/>
        <v>54172286.919831224</v>
      </c>
      <c r="R6726" s="18" t="s">
        <v>27</v>
      </c>
      <c r="S6726" s="18">
        <v>111</v>
      </c>
    </row>
    <row r="6727" spans="1:19" x14ac:dyDescent="0.25">
      <c r="A6727" s="18" t="s">
        <v>19455</v>
      </c>
      <c r="B6727" s="18" t="s">
        <v>2004</v>
      </c>
      <c r="C6727" s="18" t="s">
        <v>38</v>
      </c>
      <c r="D6727" s="18">
        <v>2015</v>
      </c>
      <c r="E6727" s="18">
        <f>VLOOKUP(D6727,'cpi roi'!A:C,2,FALSE)</f>
        <v>237</v>
      </c>
      <c r="F6727" s="18" t="s">
        <v>19398</v>
      </c>
      <c r="G6727" s="18">
        <v>5.5</v>
      </c>
      <c r="H6727" s="19">
        <v>135000</v>
      </c>
      <c r="I6727" s="18" t="s">
        <v>2056</v>
      </c>
      <c r="J6727" s="18" t="s">
        <v>8516</v>
      </c>
      <c r="K6727" s="18" t="s">
        <v>8517</v>
      </c>
      <c r="L6727" s="18" t="s">
        <v>34</v>
      </c>
      <c r="M6727" s="20">
        <v>88000000</v>
      </c>
      <c r="N6727" s="20">
        <v>244874809</v>
      </c>
      <c r="O6727" s="21">
        <f t="shared" si="315"/>
        <v>314824279.75654012</v>
      </c>
      <c r="P6727" s="22">
        <f t="shared" si="316"/>
        <v>278.26682840909092</v>
      </c>
      <c r="Q6727" s="20">
        <f t="shared" si="317"/>
        <v>103322704.21940927</v>
      </c>
      <c r="R6727" s="18" t="s">
        <v>35</v>
      </c>
      <c r="S6727" s="18">
        <v>105</v>
      </c>
    </row>
    <row r="6728" spans="1:19" x14ac:dyDescent="0.25">
      <c r="A6728" s="18" t="s">
        <v>19456</v>
      </c>
      <c r="B6728" s="18" t="s">
        <v>20</v>
      </c>
      <c r="C6728" s="18" t="s">
        <v>45</v>
      </c>
      <c r="D6728" s="18">
        <v>2015</v>
      </c>
      <c r="E6728" s="18">
        <f>VLOOKUP(D6728,'cpi roi'!A:C,2,FALSE)</f>
        <v>237</v>
      </c>
      <c r="F6728" s="18" t="s">
        <v>19423</v>
      </c>
      <c r="G6728" s="18">
        <v>7</v>
      </c>
      <c r="H6728" s="19">
        <v>93000</v>
      </c>
      <c r="I6728" s="18" t="s">
        <v>16328</v>
      </c>
      <c r="J6728" s="18" t="s">
        <v>19457</v>
      </c>
      <c r="K6728" s="18" t="s">
        <v>10808</v>
      </c>
      <c r="L6728" s="18" t="s">
        <v>34</v>
      </c>
      <c r="M6728" s="20">
        <v>10000000</v>
      </c>
      <c r="N6728" s="20">
        <v>4366460</v>
      </c>
      <c r="O6728" s="21">
        <f t="shared" si="315"/>
        <v>5613756.801687764</v>
      </c>
      <c r="P6728" s="22">
        <f t="shared" si="316"/>
        <v>43.6646</v>
      </c>
      <c r="Q6728" s="20">
        <f t="shared" si="317"/>
        <v>1842388.1856540083</v>
      </c>
      <c r="R6728" s="18" t="s">
        <v>19458</v>
      </c>
      <c r="S6728" s="18">
        <v>101</v>
      </c>
    </row>
    <row r="6729" spans="1:19" x14ac:dyDescent="0.25">
      <c r="A6729" s="18" t="s">
        <v>19459</v>
      </c>
      <c r="B6729" s="18" t="s">
        <v>20</v>
      </c>
      <c r="C6729" s="18" t="s">
        <v>21</v>
      </c>
      <c r="D6729" s="18">
        <v>2015</v>
      </c>
      <c r="E6729" s="18">
        <f>VLOOKUP(D6729,'cpi roi'!A:C,2,FALSE)</f>
        <v>237</v>
      </c>
      <c r="F6729" s="18" t="s">
        <v>19329</v>
      </c>
      <c r="G6729" s="18">
        <v>6.6</v>
      </c>
      <c r="H6729" s="19">
        <v>54000</v>
      </c>
      <c r="I6729" s="18" t="s">
        <v>17382</v>
      </c>
      <c r="J6729" s="18" t="s">
        <v>19460</v>
      </c>
      <c r="K6729" s="18" t="s">
        <v>16722</v>
      </c>
      <c r="L6729" s="18" t="s">
        <v>26</v>
      </c>
      <c r="M6729" s="20">
        <v>15000000</v>
      </c>
      <c r="N6729" s="20">
        <v>16322067</v>
      </c>
      <c r="O6729" s="21">
        <f t="shared" si="315"/>
        <v>20984530.864556964</v>
      </c>
      <c r="P6729" s="22">
        <f t="shared" si="316"/>
        <v>108.81377999999999</v>
      </c>
      <c r="Q6729" s="20">
        <f t="shared" si="317"/>
        <v>6886948.1012658225</v>
      </c>
      <c r="R6729" s="18" t="s">
        <v>18678</v>
      </c>
      <c r="S6729" s="18">
        <v>113</v>
      </c>
    </row>
    <row r="6730" spans="1:19" x14ac:dyDescent="0.25">
      <c r="A6730" s="18" t="s">
        <v>19461</v>
      </c>
      <c r="B6730" s="18" t="s">
        <v>2004</v>
      </c>
      <c r="C6730" s="18" t="s">
        <v>45</v>
      </c>
      <c r="D6730" s="18">
        <v>2015</v>
      </c>
      <c r="E6730" s="18">
        <f>VLOOKUP(D6730,'cpi roi'!A:C,2,FALSE)</f>
        <v>237</v>
      </c>
      <c r="F6730" s="18" t="s">
        <v>19428</v>
      </c>
      <c r="G6730" s="18">
        <v>6.2</v>
      </c>
      <c r="H6730" s="19">
        <v>112000</v>
      </c>
      <c r="I6730" s="18" t="s">
        <v>15651</v>
      </c>
      <c r="J6730" s="18" t="s">
        <v>19462</v>
      </c>
      <c r="K6730" s="18" t="s">
        <v>13047</v>
      </c>
      <c r="L6730" s="18" t="s">
        <v>34</v>
      </c>
      <c r="M6730" s="20">
        <v>50000000</v>
      </c>
      <c r="N6730" s="20">
        <v>242786137</v>
      </c>
      <c r="O6730" s="21">
        <f t="shared" si="315"/>
        <v>312138970.22742617</v>
      </c>
      <c r="P6730" s="22">
        <f t="shared" si="316"/>
        <v>485.57227399999999</v>
      </c>
      <c r="Q6730" s="20">
        <f t="shared" si="317"/>
        <v>102441408.01687764</v>
      </c>
      <c r="R6730" s="18" t="s">
        <v>48</v>
      </c>
      <c r="S6730" s="18">
        <v>96</v>
      </c>
    </row>
    <row r="6731" spans="1:19" x14ac:dyDescent="0.25">
      <c r="A6731" s="18" t="s">
        <v>19463</v>
      </c>
      <c r="B6731" s="18" t="s">
        <v>20</v>
      </c>
      <c r="C6731" s="18" t="s">
        <v>38</v>
      </c>
      <c r="D6731" s="18">
        <v>2015</v>
      </c>
      <c r="E6731" s="18">
        <f>VLOOKUP(D6731,'cpi roi'!A:C,2,FALSE)</f>
        <v>237</v>
      </c>
      <c r="F6731" s="18" t="s">
        <v>18774</v>
      </c>
      <c r="G6731" s="18">
        <v>6.6</v>
      </c>
      <c r="H6731" s="19">
        <v>105000</v>
      </c>
      <c r="I6731" s="18" t="s">
        <v>14090</v>
      </c>
      <c r="J6731" s="18" t="s">
        <v>18316</v>
      </c>
      <c r="K6731" s="18" t="s">
        <v>5713</v>
      </c>
      <c r="L6731" s="18" t="s">
        <v>34</v>
      </c>
      <c r="M6731" s="20">
        <v>50000000</v>
      </c>
      <c r="N6731" s="20">
        <v>71561644</v>
      </c>
      <c r="O6731" s="21">
        <f t="shared" si="315"/>
        <v>92003514.459071726</v>
      </c>
      <c r="P6731" s="22">
        <f t="shared" si="316"/>
        <v>143.123288</v>
      </c>
      <c r="Q6731" s="20">
        <f t="shared" si="317"/>
        <v>30194786.497890294</v>
      </c>
      <c r="R6731" s="18" t="s">
        <v>27</v>
      </c>
      <c r="S6731" s="18">
        <v>114</v>
      </c>
    </row>
    <row r="6732" spans="1:19" x14ac:dyDescent="0.25">
      <c r="A6732" s="18" t="s">
        <v>19464</v>
      </c>
      <c r="B6732" s="18" t="s">
        <v>20</v>
      </c>
      <c r="C6732" s="18" t="s">
        <v>38</v>
      </c>
      <c r="D6732" s="18">
        <v>2015</v>
      </c>
      <c r="E6732" s="18">
        <f>VLOOKUP(D6732,'cpi roi'!A:C,2,FALSE)</f>
        <v>237</v>
      </c>
      <c r="F6732" s="18" t="s">
        <v>19423</v>
      </c>
      <c r="G6732" s="18">
        <v>6.4</v>
      </c>
      <c r="H6732" s="19">
        <v>52000</v>
      </c>
      <c r="I6732" s="18" t="s">
        <v>19465</v>
      </c>
      <c r="J6732" s="18" t="s">
        <v>17798</v>
      </c>
      <c r="K6732" s="18" t="s">
        <v>17647</v>
      </c>
      <c r="L6732" s="18" t="s">
        <v>34</v>
      </c>
      <c r="M6732" s="20">
        <v>8000000</v>
      </c>
      <c r="N6732" s="20">
        <v>607595</v>
      </c>
      <c r="O6732" s="21">
        <f t="shared" si="315"/>
        <v>781156.94725738396</v>
      </c>
      <c r="P6732" s="22">
        <f t="shared" si="316"/>
        <v>7.5949375000000003</v>
      </c>
      <c r="Q6732" s="20">
        <f t="shared" si="317"/>
        <v>256369.19831223629</v>
      </c>
      <c r="R6732" s="18" t="s">
        <v>19466</v>
      </c>
      <c r="S6732" s="18">
        <v>95</v>
      </c>
    </row>
    <row r="6733" spans="1:19" x14ac:dyDescent="0.25">
      <c r="A6733" s="18" t="s">
        <v>19467</v>
      </c>
      <c r="B6733" s="18" t="s">
        <v>20</v>
      </c>
      <c r="C6733" s="18" t="s">
        <v>45</v>
      </c>
      <c r="D6733" s="18">
        <v>2015</v>
      </c>
      <c r="E6733" s="18">
        <f>VLOOKUP(D6733,'cpi roi'!A:C,2,FALSE)</f>
        <v>237</v>
      </c>
      <c r="F6733" s="18" t="s">
        <v>19310</v>
      </c>
      <c r="G6733" s="18">
        <v>5.6</v>
      </c>
      <c r="H6733" s="19">
        <v>53000</v>
      </c>
      <c r="I6733" s="18" t="s">
        <v>19468</v>
      </c>
      <c r="J6733" s="18" t="s">
        <v>17725</v>
      </c>
      <c r="K6733" s="18" t="s">
        <v>14627</v>
      </c>
      <c r="L6733" s="18" t="s">
        <v>34</v>
      </c>
      <c r="M6733" s="20">
        <v>14800000</v>
      </c>
      <c r="N6733" s="20">
        <v>117813057</v>
      </c>
      <c r="O6733" s="21">
        <f t="shared" si="315"/>
        <v>151466828.97848102</v>
      </c>
      <c r="P6733" s="22">
        <f t="shared" si="316"/>
        <v>796.03416891891891</v>
      </c>
      <c r="Q6733" s="20">
        <f t="shared" si="317"/>
        <v>49710150.632911392</v>
      </c>
      <c r="R6733" s="18" t="s">
        <v>27</v>
      </c>
      <c r="S6733" s="18">
        <v>115</v>
      </c>
    </row>
    <row r="6734" spans="1:19" x14ac:dyDescent="0.25">
      <c r="A6734" s="18" t="s">
        <v>19469</v>
      </c>
      <c r="B6734" s="18" t="s">
        <v>2004</v>
      </c>
      <c r="C6734" s="18" t="s">
        <v>45</v>
      </c>
      <c r="D6734" s="18">
        <v>2015</v>
      </c>
      <c r="E6734" s="18">
        <f>VLOOKUP(D6734,'cpi roi'!A:C,2,FALSE)</f>
        <v>237</v>
      </c>
      <c r="F6734" s="18" t="s">
        <v>19050</v>
      </c>
      <c r="G6734" s="18">
        <v>6.5</v>
      </c>
      <c r="H6734" s="19">
        <v>87000</v>
      </c>
      <c r="I6734" s="18" t="s">
        <v>19470</v>
      </c>
      <c r="J6734" s="18" t="s">
        <v>19471</v>
      </c>
      <c r="K6734" s="18" t="s">
        <v>19472</v>
      </c>
      <c r="L6734" s="18" t="s">
        <v>34</v>
      </c>
      <c r="M6734" s="20">
        <v>8500000</v>
      </c>
      <c r="N6734" s="20">
        <v>43709744</v>
      </c>
      <c r="O6734" s="21">
        <f t="shared" si="315"/>
        <v>56195607.5814346</v>
      </c>
      <c r="P6734" s="22">
        <f t="shared" si="316"/>
        <v>514.23228235294118</v>
      </c>
      <c r="Q6734" s="20">
        <f t="shared" si="317"/>
        <v>18442929.957805905</v>
      </c>
      <c r="R6734" s="18" t="s">
        <v>16788</v>
      </c>
      <c r="S6734" s="18">
        <v>101</v>
      </c>
    </row>
    <row r="6735" spans="1:19" x14ac:dyDescent="0.25">
      <c r="A6735" s="18" t="s">
        <v>19473</v>
      </c>
      <c r="B6735" s="18" t="s">
        <v>20</v>
      </c>
      <c r="C6735" s="18" t="s">
        <v>67</v>
      </c>
      <c r="D6735" s="18">
        <v>2015</v>
      </c>
      <c r="E6735" s="18">
        <f>VLOOKUP(D6735,'cpi roi'!A:C,2,FALSE)</f>
        <v>237</v>
      </c>
      <c r="F6735" s="18" t="s">
        <v>19474</v>
      </c>
      <c r="G6735" s="18">
        <v>7.5</v>
      </c>
      <c r="H6735" s="19">
        <v>78000</v>
      </c>
      <c r="I6735" s="18" t="s">
        <v>9525</v>
      </c>
      <c r="J6735" s="18" t="s">
        <v>19475</v>
      </c>
      <c r="K6735" s="18" t="s">
        <v>19476</v>
      </c>
      <c r="L6735" s="18" t="s">
        <v>34</v>
      </c>
      <c r="M6735" s="20">
        <v>15000000</v>
      </c>
      <c r="N6735" s="20">
        <v>11430025</v>
      </c>
      <c r="O6735" s="21">
        <f t="shared" si="315"/>
        <v>14695057.457805907</v>
      </c>
      <c r="P6735" s="22">
        <f t="shared" si="316"/>
        <v>76.200166666666675</v>
      </c>
      <c r="Q6735" s="20">
        <f t="shared" si="317"/>
        <v>4822795.3586497884</v>
      </c>
      <c r="R6735" s="18" t="s">
        <v>19477</v>
      </c>
      <c r="S6735" s="18">
        <v>124</v>
      </c>
    </row>
    <row r="6736" spans="1:19" x14ac:dyDescent="0.25">
      <c r="A6736" s="18" t="s">
        <v>19478</v>
      </c>
      <c r="B6736" s="18" t="s">
        <v>37</v>
      </c>
      <c r="C6736" s="18" t="s">
        <v>394</v>
      </c>
      <c r="D6736" s="18">
        <v>2015</v>
      </c>
      <c r="E6736" s="18">
        <f>VLOOKUP(D6736,'cpi roi'!A:C,2,FALSE)</f>
        <v>237</v>
      </c>
      <c r="F6736" s="18" t="s">
        <v>18250</v>
      </c>
      <c r="G6736" s="18">
        <v>6.7</v>
      </c>
      <c r="H6736" s="19">
        <v>113000</v>
      </c>
      <c r="I6736" s="18" t="s">
        <v>17728</v>
      </c>
      <c r="J6736" s="18" t="s">
        <v>19479</v>
      </c>
      <c r="K6736" s="18" t="s">
        <v>8517</v>
      </c>
      <c r="L6736" s="18" t="s">
        <v>34</v>
      </c>
      <c r="M6736" s="20">
        <v>80000000</v>
      </c>
      <c r="N6736" s="20">
        <v>474800000</v>
      </c>
      <c r="O6736" s="21">
        <f t="shared" si="315"/>
        <v>610428523.20675111</v>
      </c>
      <c r="P6736" s="22">
        <f t="shared" si="316"/>
        <v>593.5</v>
      </c>
      <c r="Q6736" s="20">
        <f t="shared" si="317"/>
        <v>200337552.74261603</v>
      </c>
      <c r="R6736" s="18" t="s">
        <v>35</v>
      </c>
      <c r="S6736" s="18">
        <v>89</v>
      </c>
    </row>
    <row r="6737" spans="1:19" x14ac:dyDescent="0.25">
      <c r="A6737" s="18" t="s">
        <v>19480</v>
      </c>
      <c r="B6737" s="18" t="s">
        <v>20</v>
      </c>
      <c r="C6737" s="18" t="s">
        <v>21</v>
      </c>
      <c r="D6737" s="18">
        <v>2015</v>
      </c>
      <c r="E6737" s="18">
        <f>VLOOKUP(D6737,'cpi roi'!A:C,2,FALSE)</f>
        <v>237</v>
      </c>
      <c r="F6737" s="18" t="s">
        <v>19481</v>
      </c>
      <c r="G6737" s="18">
        <v>5.7</v>
      </c>
      <c r="H6737" s="19">
        <v>26000</v>
      </c>
      <c r="I6737" s="18" t="s">
        <v>10133</v>
      </c>
      <c r="J6737" s="18" t="s">
        <v>10133</v>
      </c>
      <c r="K6737" s="18" t="s">
        <v>3910</v>
      </c>
      <c r="L6737" s="18" t="s">
        <v>34</v>
      </c>
      <c r="M6737" s="20">
        <v>0</v>
      </c>
      <c r="N6737" s="20">
        <v>1026288</v>
      </c>
      <c r="O6737" s="21">
        <f t="shared" si="315"/>
        <v>1319451.2810126583</v>
      </c>
      <c r="P6737" s="22">
        <f t="shared" si="316"/>
        <v>0</v>
      </c>
      <c r="Q6737" s="20">
        <f t="shared" si="317"/>
        <v>433032.91139240505</v>
      </c>
      <c r="R6737" s="18" t="s">
        <v>19482</v>
      </c>
      <c r="S6737" s="18">
        <v>118</v>
      </c>
    </row>
    <row r="6738" spans="1:19" x14ac:dyDescent="0.25">
      <c r="A6738" s="18" t="s">
        <v>19483</v>
      </c>
      <c r="B6738" s="18" t="s">
        <v>20</v>
      </c>
      <c r="C6738" s="18" t="s">
        <v>67</v>
      </c>
      <c r="D6738" s="18">
        <v>2015</v>
      </c>
      <c r="E6738" s="18">
        <f>VLOOKUP(D6738,'cpi roi'!A:C,2,FALSE)</f>
        <v>237</v>
      </c>
      <c r="F6738" s="18" t="s">
        <v>19280</v>
      </c>
      <c r="G6738" s="18">
        <v>6.9</v>
      </c>
      <c r="H6738" s="19">
        <v>40000</v>
      </c>
      <c r="I6738" s="18" t="s">
        <v>19484</v>
      </c>
      <c r="J6738" s="18" t="s">
        <v>19485</v>
      </c>
      <c r="K6738" s="18" t="s">
        <v>19486</v>
      </c>
      <c r="L6738" s="18" t="s">
        <v>34</v>
      </c>
      <c r="M6738" s="20">
        <v>0</v>
      </c>
      <c r="N6738" s="20">
        <v>663114</v>
      </c>
      <c r="O6738" s="21">
        <f t="shared" si="315"/>
        <v>852535.17215189873</v>
      </c>
      <c r="P6738" s="22">
        <f t="shared" si="316"/>
        <v>0</v>
      </c>
      <c r="Q6738" s="20">
        <f t="shared" si="317"/>
        <v>279794.93670886074</v>
      </c>
      <c r="R6738" s="18" t="s">
        <v>19487</v>
      </c>
      <c r="S6738" s="18">
        <v>122</v>
      </c>
    </row>
    <row r="6739" spans="1:19" x14ac:dyDescent="0.25">
      <c r="A6739" s="18" t="s">
        <v>19488</v>
      </c>
      <c r="B6739" s="18" t="s">
        <v>2004</v>
      </c>
      <c r="C6739" s="18" t="s">
        <v>21</v>
      </c>
      <c r="D6739" s="18">
        <v>2015</v>
      </c>
      <c r="E6739" s="18">
        <f>VLOOKUP(D6739,'cpi roi'!A:C,2,FALSE)</f>
        <v>237</v>
      </c>
      <c r="F6739" s="18" t="s">
        <v>18990</v>
      </c>
      <c r="G6739" s="18">
        <v>7.1</v>
      </c>
      <c r="H6739" s="19">
        <v>79000</v>
      </c>
      <c r="I6739" s="18" t="s">
        <v>9746</v>
      </c>
      <c r="J6739" s="18" t="s">
        <v>10893</v>
      </c>
      <c r="K6739" s="18" t="s">
        <v>19489</v>
      </c>
      <c r="L6739" s="18" t="s">
        <v>34</v>
      </c>
      <c r="M6739" s="20">
        <v>34000000</v>
      </c>
      <c r="N6739" s="20">
        <v>62944815</v>
      </c>
      <c r="O6739" s="21">
        <f t="shared" si="315"/>
        <v>80925253.715189874</v>
      </c>
      <c r="P6739" s="22">
        <f t="shared" si="316"/>
        <v>185.13180882352941</v>
      </c>
      <c r="Q6739" s="20">
        <f t="shared" si="317"/>
        <v>26558993.670886073</v>
      </c>
      <c r="R6739" s="18" t="s">
        <v>9112</v>
      </c>
      <c r="S6739" s="18">
        <v>123</v>
      </c>
    </row>
    <row r="6740" spans="1:19" x14ac:dyDescent="0.25">
      <c r="A6740" s="18" t="s">
        <v>19490</v>
      </c>
      <c r="B6740" s="18" t="s">
        <v>2004</v>
      </c>
      <c r="C6740" s="18" t="s">
        <v>21</v>
      </c>
      <c r="D6740" s="18">
        <v>2015</v>
      </c>
      <c r="E6740" s="18">
        <f>VLOOKUP(D6740,'cpi roi'!A:C,2,FALSE)</f>
        <v>237</v>
      </c>
      <c r="F6740" s="18" t="s">
        <v>19355</v>
      </c>
      <c r="G6740" s="18">
        <v>6</v>
      </c>
      <c r="H6740" s="19">
        <v>54000</v>
      </c>
      <c r="I6740" s="18" t="s">
        <v>10594</v>
      </c>
      <c r="J6740" s="18" t="s">
        <v>17798</v>
      </c>
      <c r="K6740" s="18" t="s">
        <v>11817</v>
      </c>
      <c r="L6740" s="18" t="s">
        <v>26</v>
      </c>
      <c r="M6740" s="20">
        <v>65000000</v>
      </c>
      <c r="N6740" s="20">
        <v>34227298</v>
      </c>
      <c r="O6740" s="21">
        <f t="shared" si="315"/>
        <v>44004462.871729963</v>
      </c>
      <c r="P6740" s="22">
        <f t="shared" si="316"/>
        <v>52.657381538461536</v>
      </c>
      <c r="Q6740" s="20">
        <f t="shared" si="317"/>
        <v>14441897.890295358</v>
      </c>
      <c r="R6740" s="18" t="s">
        <v>5186</v>
      </c>
      <c r="S6740" s="18">
        <v>110</v>
      </c>
    </row>
    <row r="6741" spans="1:19" x14ac:dyDescent="0.25">
      <c r="A6741" s="18" t="s">
        <v>19491</v>
      </c>
      <c r="B6741" s="18" t="s">
        <v>2004</v>
      </c>
      <c r="C6741" s="18" t="s">
        <v>56</v>
      </c>
      <c r="D6741" s="18">
        <v>2015</v>
      </c>
      <c r="E6741" s="18">
        <f>VLOOKUP(D6741,'cpi roi'!A:C,2,FALSE)</f>
        <v>237</v>
      </c>
      <c r="F6741" s="18" t="s">
        <v>19343</v>
      </c>
      <c r="G6741" s="18">
        <v>6.1</v>
      </c>
      <c r="H6741" s="19">
        <v>97000</v>
      </c>
      <c r="I6741" s="18" t="s">
        <v>13493</v>
      </c>
      <c r="J6741" s="18" t="s">
        <v>13493</v>
      </c>
      <c r="K6741" s="18" t="s">
        <v>7181</v>
      </c>
      <c r="L6741" s="18" t="s">
        <v>199</v>
      </c>
      <c r="M6741" s="20">
        <v>10000000</v>
      </c>
      <c r="N6741" s="20">
        <v>112983889</v>
      </c>
      <c r="O6741" s="21">
        <f t="shared" si="315"/>
        <v>145258189.78185654</v>
      </c>
      <c r="P6741" s="22">
        <f t="shared" si="316"/>
        <v>1129.83889</v>
      </c>
      <c r="Q6741" s="20">
        <f t="shared" si="317"/>
        <v>47672527.004219405</v>
      </c>
      <c r="R6741" s="18" t="s">
        <v>7364</v>
      </c>
      <c r="S6741" s="18">
        <v>97</v>
      </c>
    </row>
    <row r="6742" spans="1:19" x14ac:dyDescent="0.25">
      <c r="A6742" s="18" t="s">
        <v>19492</v>
      </c>
      <c r="B6742" s="18" t="s">
        <v>37</v>
      </c>
      <c r="C6742" s="18" t="s">
        <v>29</v>
      </c>
      <c r="D6742" s="18">
        <v>2015</v>
      </c>
      <c r="E6742" s="18">
        <f>VLOOKUP(D6742,'cpi roi'!A:C,2,FALSE)</f>
        <v>237</v>
      </c>
      <c r="F6742" s="18" t="s">
        <v>19272</v>
      </c>
      <c r="G6742" s="18">
        <v>6.3</v>
      </c>
      <c r="H6742" s="19">
        <v>83000</v>
      </c>
      <c r="I6742" s="18" t="s">
        <v>16195</v>
      </c>
      <c r="J6742" s="18" t="s">
        <v>18410</v>
      </c>
      <c r="K6742" s="18" t="s">
        <v>11920</v>
      </c>
      <c r="L6742" s="18" t="s">
        <v>34</v>
      </c>
      <c r="M6742" s="20">
        <v>58000000</v>
      </c>
      <c r="N6742" s="20">
        <v>158261424</v>
      </c>
      <c r="O6742" s="21">
        <f t="shared" si="315"/>
        <v>203469434.14683545</v>
      </c>
      <c r="P6742" s="22">
        <f t="shared" si="316"/>
        <v>272.86452413793103</v>
      </c>
      <c r="Q6742" s="20">
        <f t="shared" si="317"/>
        <v>66776972.151898734</v>
      </c>
      <c r="R6742" s="18" t="s">
        <v>19493</v>
      </c>
      <c r="S6742" s="18">
        <v>103</v>
      </c>
    </row>
    <row r="6743" spans="1:19" x14ac:dyDescent="0.25">
      <c r="A6743" s="18" t="s">
        <v>19494</v>
      </c>
      <c r="B6743" s="18" t="s">
        <v>2004</v>
      </c>
      <c r="C6743" s="18" t="s">
        <v>45</v>
      </c>
      <c r="D6743" s="18">
        <v>2015</v>
      </c>
      <c r="E6743" s="18">
        <f>VLOOKUP(D6743,'cpi roi'!A:C,2,FALSE)</f>
        <v>237</v>
      </c>
      <c r="F6743" s="18" t="s">
        <v>19241</v>
      </c>
      <c r="G6743" s="18">
        <v>5.4</v>
      </c>
      <c r="H6743" s="19">
        <v>64000</v>
      </c>
      <c r="I6743" s="18" t="s">
        <v>991</v>
      </c>
      <c r="J6743" s="18" t="s">
        <v>991</v>
      </c>
      <c r="K6743" s="18" t="s">
        <v>17194</v>
      </c>
      <c r="L6743" s="18" t="s">
        <v>34</v>
      </c>
      <c r="M6743" s="20">
        <v>37000000</v>
      </c>
      <c r="N6743" s="20">
        <v>26250020</v>
      </c>
      <c r="O6743" s="21">
        <f t="shared" si="315"/>
        <v>33748443.434599154</v>
      </c>
      <c r="P6743" s="22">
        <f t="shared" si="316"/>
        <v>70.945999999999998</v>
      </c>
      <c r="Q6743" s="20">
        <f t="shared" si="317"/>
        <v>11075957.805907173</v>
      </c>
      <c r="R6743" s="18" t="s">
        <v>35</v>
      </c>
      <c r="S6743" s="18">
        <v>105</v>
      </c>
    </row>
    <row r="6744" spans="1:19" x14ac:dyDescent="0.25">
      <c r="A6744" s="18" t="s">
        <v>19495</v>
      </c>
      <c r="B6744" s="18" t="s">
        <v>452</v>
      </c>
      <c r="C6744" s="18" t="s">
        <v>38</v>
      </c>
      <c r="D6744" s="18">
        <v>2015</v>
      </c>
      <c r="E6744" s="18">
        <f>VLOOKUP(D6744,'cpi roi'!A:C,2,FALSE)</f>
        <v>237</v>
      </c>
      <c r="F6744" s="18" t="s">
        <v>19496</v>
      </c>
      <c r="G6744" s="18">
        <v>8</v>
      </c>
      <c r="H6744" s="19">
        <v>107000</v>
      </c>
      <c r="I6744" s="18" t="s">
        <v>19497</v>
      </c>
      <c r="J6744" s="18" t="s">
        <v>19498</v>
      </c>
      <c r="K6744" s="18" t="s">
        <v>19499</v>
      </c>
      <c r="L6744" s="18" t="s">
        <v>10296</v>
      </c>
      <c r="M6744" s="20">
        <v>18026148</v>
      </c>
      <c r="N6744" s="20">
        <v>24548038</v>
      </c>
      <c r="O6744" s="21">
        <f t="shared" si="315"/>
        <v>31560283.454008441</v>
      </c>
      <c r="P6744" s="22">
        <f t="shared" si="316"/>
        <v>136.18016450325382</v>
      </c>
      <c r="Q6744" s="20">
        <f t="shared" si="317"/>
        <v>10357821.940928269</v>
      </c>
      <c r="R6744" s="18" t="s">
        <v>19500</v>
      </c>
      <c r="S6744" s="18">
        <v>159</v>
      </c>
    </row>
    <row r="6745" spans="1:19" x14ac:dyDescent="0.25">
      <c r="A6745" s="18" t="s">
        <v>19501</v>
      </c>
      <c r="B6745" s="18" t="s">
        <v>20</v>
      </c>
      <c r="C6745" s="18" t="s">
        <v>21</v>
      </c>
      <c r="D6745" s="18">
        <v>2015</v>
      </c>
      <c r="E6745" s="18">
        <f>VLOOKUP(D6745,'cpi roi'!A:C,2,FALSE)</f>
        <v>237</v>
      </c>
      <c r="F6745" s="18" t="s">
        <v>19414</v>
      </c>
      <c r="G6745" s="18">
        <v>6.4</v>
      </c>
      <c r="H6745" s="19">
        <v>28000</v>
      </c>
      <c r="I6745" s="18" t="s">
        <v>16435</v>
      </c>
      <c r="J6745" s="18" t="s">
        <v>15373</v>
      </c>
      <c r="K6745" s="18" t="s">
        <v>6134</v>
      </c>
      <c r="L6745" s="18" t="s">
        <v>310</v>
      </c>
      <c r="M6745" s="20">
        <v>0</v>
      </c>
      <c r="N6745" s="20">
        <v>7545758</v>
      </c>
      <c r="O6745" s="21">
        <f t="shared" si="315"/>
        <v>9701234.0194092821</v>
      </c>
      <c r="P6745" s="22">
        <f t="shared" si="316"/>
        <v>0</v>
      </c>
      <c r="Q6745" s="20">
        <f t="shared" si="317"/>
        <v>3183864.135021097</v>
      </c>
      <c r="R6745" s="18" t="s">
        <v>19502</v>
      </c>
      <c r="S6745" s="18">
        <v>125</v>
      </c>
    </row>
    <row r="6746" spans="1:19" x14ac:dyDescent="0.25">
      <c r="A6746" s="18" t="s">
        <v>19503</v>
      </c>
      <c r="B6746" s="18" t="s">
        <v>20</v>
      </c>
      <c r="C6746" s="18" t="s">
        <v>45</v>
      </c>
      <c r="D6746" s="18">
        <v>2015</v>
      </c>
      <c r="E6746" s="18">
        <f>VLOOKUP(D6746,'cpi roi'!A:C,2,FALSE)</f>
        <v>237</v>
      </c>
      <c r="F6746" s="18" t="s">
        <v>18796</v>
      </c>
      <c r="G6746" s="18">
        <v>6.6</v>
      </c>
      <c r="H6746" s="19">
        <v>72000</v>
      </c>
      <c r="I6746" s="18" t="s">
        <v>14728</v>
      </c>
      <c r="J6746" s="18" t="s">
        <v>14728</v>
      </c>
      <c r="K6746" s="18" t="s">
        <v>19238</v>
      </c>
      <c r="L6746" s="18" t="s">
        <v>34</v>
      </c>
      <c r="M6746" s="20">
        <v>23000000</v>
      </c>
      <c r="N6746" s="20">
        <v>79799880</v>
      </c>
      <c r="O6746" s="21">
        <f t="shared" si="315"/>
        <v>102595035.59493671</v>
      </c>
      <c r="P6746" s="22">
        <f t="shared" si="316"/>
        <v>346.95600000000002</v>
      </c>
      <c r="Q6746" s="20">
        <f t="shared" si="317"/>
        <v>33670835.443037972</v>
      </c>
      <c r="R6746" s="18" t="s">
        <v>19239</v>
      </c>
      <c r="S6746" s="18">
        <v>101</v>
      </c>
    </row>
    <row r="6747" spans="1:19" x14ac:dyDescent="0.25">
      <c r="A6747" s="18" t="s">
        <v>19504</v>
      </c>
      <c r="B6747" s="18" t="s">
        <v>20</v>
      </c>
      <c r="C6747" s="18" t="s">
        <v>45</v>
      </c>
      <c r="D6747" s="18">
        <v>2015</v>
      </c>
      <c r="E6747" s="18">
        <f>VLOOKUP(D6747,'cpi roi'!A:C,2,FALSE)</f>
        <v>237</v>
      </c>
      <c r="F6747" s="18" t="s">
        <v>19315</v>
      </c>
      <c r="G6747" s="18">
        <v>6</v>
      </c>
      <c r="H6747" s="19">
        <v>64000</v>
      </c>
      <c r="I6747" s="18" t="s">
        <v>17645</v>
      </c>
      <c r="J6747" s="18" t="s">
        <v>19505</v>
      </c>
      <c r="K6747" s="18" t="s">
        <v>16869</v>
      </c>
      <c r="L6747" s="18" t="s">
        <v>34</v>
      </c>
      <c r="M6747" s="20">
        <v>30000000</v>
      </c>
      <c r="N6747" s="20">
        <v>105011053</v>
      </c>
      <c r="O6747" s="21">
        <f t="shared" si="315"/>
        <v>135007881.21983123</v>
      </c>
      <c r="P6747" s="22">
        <f t="shared" si="316"/>
        <v>350.03684333333331</v>
      </c>
      <c r="Q6747" s="20">
        <f t="shared" si="317"/>
        <v>44308461.181434594</v>
      </c>
      <c r="R6747" s="18" t="s">
        <v>19506</v>
      </c>
      <c r="S6747" s="18">
        <v>118</v>
      </c>
    </row>
    <row r="6748" spans="1:19" x14ac:dyDescent="0.25">
      <c r="A6748" s="18" t="s">
        <v>19507</v>
      </c>
      <c r="B6748" s="18" t="s">
        <v>2004</v>
      </c>
      <c r="C6748" s="18" t="s">
        <v>108</v>
      </c>
      <c r="D6748" s="18">
        <v>2015</v>
      </c>
      <c r="E6748" s="18">
        <f>VLOOKUP(D6748,'cpi roi'!A:C,2,FALSE)</f>
        <v>237</v>
      </c>
      <c r="F6748" s="18" t="s">
        <v>19172</v>
      </c>
      <c r="G6748" s="18">
        <v>6.3</v>
      </c>
      <c r="H6748" s="19">
        <v>46000</v>
      </c>
      <c r="I6748" s="18" t="s">
        <v>8038</v>
      </c>
      <c r="J6748" s="18" t="s">
        <v>8038</v>
      </c>
      <c r="K6748" s="18" t="s">
        <v>12658</v>
      </c>
      <c r="L6748" s="18" t="s">
        <v>34</v>
      </c>
      <c r="M6748" s="20">
        <v>19500000</v>
      </c>
      <c r="N6748" s="20">
        <v>34854990</v>
      </c>
      <c r="O6748" s="21">
        <f t="shared" si="315"/>
        <v>44811457.607594937</v>
      </c>
      <c r="P6748" s="22">
        <f t="shared" si="316"/>
        <v>178.74353846153846</v>
      </c>
      <c r="Q6748" s="20">
        <f t="shared" si="317"/>
        <v>14706746.835443037</v>
      </c>
      <c r="R6748" s="18" t="s">
        <v>17873</v>
      </c>
      <c r="S6748" s="18">
        <v>111</v>
      </c>
    </row>
    <row r="6749" spans="1:19" x14ac:dyDescent="0.25">
      <c r="A6749" s="18" t="s">
        <v>19508</v>
      </c>
      <c r="B6749" s="18" t="s">
        <v>20</v>
      </c>
      <c r="C6749" s="18" t="s">
        <v>45</v>
      </c>
      <c r="D6749" s="18">
        <v>2015</v>
      </c>
      <c r="E6749" s="18">
        <f>VLOOKUP(D6749,'cpi roi'!A:C,2,FALSE)</f>
        <v>237</v>
      </c>
      <c r="F6749" s="18" t="s">
        <v>19139</v>
      </c>
      <c r="G6749" s="18">
        <v>6.6</v>
      </c>
      <c r="H6749" s="19">
        <v>60000</v>
      </c>
      <c r="I6749" s="18" t="s">
        <v>293</v>
      </c>
      <c r="J6749" s="18" t="s">
        <v>293</v>
      </c>
      <c r="K6749" s="18" t="s">
        <v>10570</v>
      </c>
      <c r="L6749" s="18" t="s">
        <v>34</v>
      </c>
      <c r="M6749" s="20">
        <v>11000000</v>
      </c>
      <c r="N6749" s="20">
        <v>27391084</v>
      </c>
      <c r="O6749" s="21">
        <f t="shared" si="315"/>
        <v>35215456.94008439</v>
      </c>
      <c r="P6749" s="22">
        <f t="shared" si="316"/>
        <v>249.00985454545457</v>
      </c>
      <c r="Q6749" s="20">
        <f t="shared" si="317"/>
        <v>11557419.409282699</v>
      </c>
      <c r="R6749" s="18" t="s">
        <v>18364</v>
      </c>
      <c r="S6749" s="18">
        <v>95</v>
      </c>
    </row>
    <row r="6750" spans="1:19" x14ac:dyDescent="0.25">
      <c r="A6750" s="18" t="s">
        <v>19509</v>
      </c>
      <c r="B6750" s="18" t="s">
        <v>20</v>
      </c>
      <c r="C6750" s="18" t="s">
        <v>38</v>
      </c>
      <c r="D6750" s="18">
        <v>2015</v>
      </c>
      <c r="E6750" s="18">
        <f>VLOOKUP(D6750,'cpi roi'!A:C,2,FALSE)</f>
        <v>237</v>
      </c>
      <c r="F6750" s="18" t="s">
        <v>19510</v>
      </c>
      <c r="G6750" s="18">
        <v>5.6</v>
      </c>
      <c r="H6750" s="19">
        <v>53000</v>
      </c>
      <c r="I6750" s="18" t="s">
        <v>9540</v>
      </c>
      <c r="J6750" s="18" t="s">
        <v>3671</v>
      </c>
      <c r="K6750" s="18" t="s">
        <v>11243</v>
      </c>
      <c r="L6750" s="18" t="s">
        <v>34</v>
      </c>
      <c r="M6750" s="20">
        <v>30000000</v>
      </c>
      <c r="N6750" s="20">
        <v>6738764</v>
      </c>
      <c r="O6750" s="21">
        <f t="shared" si="315"/>
        <v>8663718.9485232066</v>
      </c>
      <c r="P6750" s="22">
        <f t="shared" si="316"/>
        <v>22.462546666666665</v>
      </c>
      <c r="Q6750" s="20">
        <f t="shared" si="317"/>
        <v>2843360.3375527426</v>
      </c>
      <c r="R6750" s="18" t="s">
        <v>14705</v>
      </c>
      <c r="S6750" s="18">
        <v>92</v>
      </c>
    </row>
    <row r="6751" spans="1:19" x14ac:dyDescent="0.25">
      <c r="A6751" s="18" t="s">
        <v>19511</v>
      </c>
      <c r="B6751" s="18" t="s">
        <v>2004</v>
      </c>
      <c r="C6751" s="18" t="s">
        <v>29</v>
      </c>
      <c r="D6751" s="18">
        <v>2015</v>
      </c>
      <c r="E6751" s="18">
        <f>VLOOKUP(D6751,'cpi roi'!A:C,2,FALSE)</f>
        <v>237</v>
      </c>
      <c r="F6751" s="18" t="s">
        <v>19398</v>
      </c>
      <c r="G6751" s="18">
        <v>6.2</v>
      </c>
      <c r="H6751" s="19">
        <v>98000</v>
      </c>
      <c r="I6751" s="18" t="s">
        <v>18192</v>
      </c>
      <c r="J6751" s="18" t="s">
        <v>16096</v>
      </c>
      <c r="K6751" s="18" t="s">
        <v>19512</v>
      </c>
      <c r="L6751" s="18" t="s">
        <v>34</v>
      </c>
      <c r="M6751" s="20">
        <v>12000000</v>
      </c>
      <c r="N6751" s="20">
        <v>85512300</v>
      </c>
      <c r="O6751" s="21">
        <f t="shared" si="315"/>
        <v>109939231.26582278</v>
      </c>
      <c r="P6751" s="22">
        <f t="shared" si="316"/>
        <v>712.60250000000008</v>
      </c>
      <c r="Q6751" s="20">
        <f t="shared" si="317"/>
        <v>36081139.240506329</v>
      </c>
      <c r="R6751" s="18" t="s">
        <v>9112</v>
      </c>
      <c r="S6751" s="18">
        <v>109</v>
      </c>
    </row>
    <row r="6752" spans="1:19" x14ac:dyDescent="0.25">
      <c r="A6752" s="18" t="s">
        <v>19513</v>
      </c>
      <c r="B6752" s="18" t="s">
        <v>2004</v>
      </c>
      <c r="C6752" s="18" t="s">
        <v>67</v>
      </c>
      <c r="D6752" s="18">
        <v>2015</v>
      </c>
      <c r="E6752" s="18">
        <f>VLOOKUP(D6752,'cpi roi'!A:C,2,FALSE)</f>
        <v>237</v>
      </c>
      <c r="F6752" s="18" t="s">
        <v>6416</v>
      </c>
      <c r="G6752" s="18">
        <v>6.7</v>
      </c>
      <c r="H6752" s="19">
        <v>27000</v>
      </c>
      <c r="I6752" s="18" t="s">
        <v>8148</v>
      </c>
      <c r="J6752" s="18" t="s">
        <v>2485</v>
      </c>
      <c r="K6752" s="18" t="s">
        <v>2640</v>
      </c>
      <c r="L6752" s="18" t="s">
        <v>26</v>
      </c>
      <c r="M6752" s="20">
        <v>6000000</v>
      </c>
      <c r="N6752" s="20">
        <v>41387687</v>
      </c>
      <c r="O6752" s="21">
        <f t="shared" si="315"/>
        <v>53210245.691561185</v>
      </c>
      <c r="P6752" s="22">
        <f t="shared" si="316"/>
        <v>689.79478333333327</v>
      </c>
      <c r="Q6752" s="20">
        <f t="shared" si="317"/>
        <v>17463159.071729958</v>
      </c>
      <c r="R6752" s="18" t="s">
        <v>6567</v>
      </c>
      <c r="S6752" s="18">
        <v>104</v>
      </c>
    </row>
    <row r="6753" spans="1:19" x14ac:dyDescent="0.25">
      <c r="A6753" s="18" t="s">
        <v>19514</v>
      </c>
      <c r="B6753" s="18" t="s">
        <v>37</v>
      </c>
      <c r="C6753" s="18" t="s">
        <v>394</v>
      </c>
      <c r="D6753" s="18">
        <v>2015</v>
      </c>
      <c r="E6753" s="18">
        <f>VLOOKUP(D6753,'cpi roi'!A:C,2,FALSE)</f>
        <v>237</v>
      </c>
      <c r="F6753" s="18" t="s">
        <v>18903</v>
      </c>
      <c r="G6753" s="18">
        <v>6</v>
      </c>
      <c r="H6753" s="19">
        <v>51000</v>
      </c>
      <c r="I6753" s="18" t="s">
        <v>19515</v>
      </c>
      <c r="J6753" s="18" t="s">
        <v>15541</v>
      </c>
      <c r="K6753" s="18" t="s">
        <v>13632</v>
      </c>
      <c r="L6753" s="18" t="s">
        <v>34</v>
      </c>
      <c r="M6753" s="20">
        <v>74000000</v>
      </c>
      <c r="N6753" s="20">
        <v>325186032</v>
      </c>
      <c r="O6753" s="21">
        <f t="shared" si="315"/>
        <v>418076725.52911395</v>
      </c>
      <c r="P6753" s="22">
        <f t="shared" si="316"/>
        <v>439.44058378378384</v>
      </c>
      <c r="Q6753" s="20">
        <f t="shared" si="317"/>
        <v>137209296.20253164</v>
      </c>
      <c r="R6753" s="18" t="s">
        <v>19516</v>
      </c>
      <c r="S6753" s="18">
        <v>92</v>
      </c>
    </row>
    <row r="6754" spans="1:19" x14ac:dyDescent="0.25">
      <c r="A6754" s="18" t="s">
        <v>19517</v>
      </c>
      <c r="B6754" s="18" t="s">
        <v>20</v>
      </c>
      <c r="C6754" s="18" t="s">
        <v>108</v>
      </c>
      <c r="D6754" s="18">
        <v>2015</v>
      </c>
      <c r="E6754" s="18">
        <f>VLOOKUP(D6754,'cpi roi'!A:C,2,FALSE)</f>
        <v>237</v>
      </c>
      <c r="F6754" s="18" t="s">
        <v>19518</v>
      </c>
      <c r="G6754" s="18">
        <v>6.5</v>
      </c>
      <c r="H6754" s="19">
        <v>68000</v>
      </c>
      <c r="I6754" s="18" t="s">
        <v>17041</v>
      </c>
      <c r="J6754" s="18" t="s">
        <v>5247</v>
      </c>
      <c r="K6754" s="18" t="s">
        <v>15688</v>
      </c>
      <c r="L6754" s="18" t="s">
        <v>9405</v>
      </c>
      <c r="M6754" s="20">
        <v>50000000</v>
      </c>
      <c r="N6754" s="20">
        <v>12951093</v>
      </c>
      <c r="O6754" s="21">
        <f t="shared" si="315"/>
        <v>16650624.629113924</v>
      </c>
      <c r="P6754" s="22">
        <f t="shared" si="316"/>
        <v>25.902186</v>
      </c>
      <c r="Q6754" s="20">
        <f t="shared" si="317"/>
        <v>5464596.2025316451</v>
      </c>
      <c r="R6754" s="18" t="s">
        <v>10085</v>
      </c>
      <c r="S6754" s="18">
        <v>137</v>
      </c>
    </row>
    <row r="6755" spans="1:19" x14ac:dyDescent="0.25">
      <c r="A6755" s="18" t="s">
        <v>19519</v>
      </c>
      <c r="B6755" s="18" t="s">
        <v>20</v>
      </c>
      <c r="C6755" s="18" t="s">
        <v>38</v>
      </c>
      <c r="D6755" s="18">
        <v>2015</v>
      </c>
      <c r="E6755" s="18">
        <f>VLOOKUP(D6755,'cpi roi'!A:C,2,FALSE)</f>
        <v>237</v>
      </c>
      <c r="F6755" s="18" t="s">
        <v>19520</v>
      </c>
      <c r="G6755" s="18">
        <v>6.7</v>
      </c>
      <c r="H6755" s="19">
        <v>35000</v>
      </c>
      <c r="I6755" s="18" t="s">
        <v>19521</v>
      </c>
      <c r="J6755" s="18" t="s">
        <v>19522</v>
      </c>
      <c r="K6755" s="18" t="s">
        <v>19523</v>
      </c>
      <c r="L6755" s="18" t="s">
        <v>9885</v>
      </c>
      <c r="M6755" s="20">
        <v>0</v>
      </c>
      <c r="N6755" s="20">
        <v>12975143</v>
      </c>
      <c r="O6755" s="21">
        <f t="shared" si="315"/>
        <v>16681544.608016878</v>
      </c>
      <c r="P6755" s="22">
        <f t="shared" si="316"/>
        <v>0</v>
      </c>
      <c r="Q6755" s="20">
        <f t="shared" si="317"/>
        <v>5474743.8818565402</v>
      </c>
      <c r="R6755" s="18" t="s">
        <v>19524</v>
      </c>
      <c r="S6755" s="18">
        <v>105</v>
      </c>
    </row>
    <row r="6756" spans="1:19" x14ac:dyDescent="0.25">
      <c r="A6756" s="18" t="s">
        <v>19525</v>
      </c>
      <c r="B6756" s="18" t="s">
        <v>2004</v>
      </c>
      <c r="C6756" s="18" t="s">
        <v>45</v>
      </c>
      <c r="D6756" s="18">
        <v>2015</v>
      </c>
      <c r="E6756" s="18">
        <f>VLOOKUP(D6756,'cpi roi'!A:C,2,FALSE)</f>
        <v>237</v>
      </c>
      <c r="F6756" s="18" t="s">
        <v>19445</v>
      </c>
      <c r="G6756" s="18">
        <v>7.7</v>
      </c>
      <c r="H6756" s="19">
        <v>50000</v>
      </c>
      <c r="I6756" s="18" t="s">
        <v>19526</v>
      </c>
      <c r="J6756" s="18" t="s">
        <v>19526</v>
      </c>
      <c r="K6756" s="18" t="s">
        <v>19527</v>
      </c>
      <c r="L6756" s="18" t="s">
        <v>1098</v>
      </c>
      <c r="M6756" s="20">
        <v>0</v>
      </c>
      <c r="N6756" s="20">
        <v>30692889</v>
      </c>
      <c r="O6756" s="21">
        <f t="shared" si="315"/>
        <v>39460435.773417726</v>
      </c>
      <c r="P6756" s="22">
        <f t="shared" si="316"/>
        <v>0</v>
      </c>
      <c r="Q6756" s="20">
        <f t="shared" si="317"/>
        <v>12950586.075949367</v>
      </c>
      <c r="R6756" s="18" t="s">
        <v>17043</v>
      </c>
      <c r="S6756" s="18">
        <v>116</v>
      </c>
    </row>
    <row r="6757" spans="1:19" x14ac:dyDescent="0.25">
      <c r="A6757" s="18" t="s">
        <v>19528</v>
      </c>
      <c r="B6757" s="18" t="s">
        <v>8585</v>
      </c>
      <c r="C6757" s="18" t="s">
        <v>21</v>
      </c>
      <c r="D6757" s="18">
        <v>2015</v>
      </c>
      <c r="E6757" s="18">
        <f>VLOOKUP(D6757,'cpi roi'!A:C,2,FALSE)</f>
        <v>237</v>
      </c>
      <c r="F6757" s="18" t="s">
        <v>19272</v>
      </c>
      <c r="G6757" s="18">
        <v>7.7</v>
      </c>
      <c r="H6757" s="19">
        <v>76000</v>
      </c>
      <c r="I6757" s="18" t="s">
        <v>16489</v>
      </c>
      <c r="J6757" s="18" t="s">
        <v>16489</v>
      </c>
      <c r="K6757" s="18" t="s">
        <v>19529</v>
      </c>
      <c r="L6757" s="18" t="s">
        <v>34</v>
      </c>
      <c r="M6757" s="20">
        <v>6000000</v>
      </c>
      <c r="N6757" s="20">
        <v>90777</v>
      </c>
      <c r="O6757" s="21">
        <f t="shared" si="315"/>
        <v>116707.81392405064</v>
      </c>
      <c r="P6757" s="22">
        <f t="shared" si="316"/>
        <v>1.51295</v>
      </c>
      <c r="Q6757" s="20">
        <f t="shared" si="317"/>
        <v>38302.531645569616</v>
      </c>
      <c r="R6757" s="18" t="s">
        <v>18173</v>
      </c>
      <c r="S6757" s="18">
        <v>137</v>
      </c>
    </row>
    <row r="6758" spans="1:19" x14ac:dyDescent="0.25">
      <c r="A6758" s="18" t="s">
        <v>19530</v>
      </c>
      <c r="B6758" s="18" t="s">
        <v>2004</v>
      </c>
      <c r="C6758" s="18" t="s">
        <v>45</v>
      </c>
      <c r="D6758" s="18">
        <v>2015</v>
      </c>
      <c r="E6758" s="18">
        <f>VLOOKUP(D6758,'cpi roi'!A:C,2,FALSE)</f>
        <v>237</v>
      </c>
      <c r="F6758" s="18" t="s">
        <v>19310</v>
      </c>
      <c r="G6758" s="18">
        <v>7.7</v>
      </c>
      <c r="H6758" s="19">
        <v>126000</v>
      </c>
      <c r="I6758" s="18" t="s">
        <v>19531</v>
      </c>
      <c r="J6758" s="18" t="s">
        <v>19532</v>
      </c>
      <c r="K6758" s="18" t="s">
        <v>17759</v>
      </c>
      <c r="L6758" s="18" t="s">
        <v>34</v>
      </c>
      <c r="M6758" s="20">
        <v>8000000</v>
      </c>
      <c r="N6758" s="20">
        <v>9074749</v>
      </c>
      <c r="O6758" s="21">
        <f t="shared" si="315"/>
        <v>11666987.427426161</v>
      </c>
      <c r="P6758" s="22">
        <f t="shared" si="316"/>
        <v>113.43436250000001</v>
      </c>
      <c r="Q6758" s="20">
        <f t="shared" si="317"/>
        <v>3829008.0168776368</v>
      </c>
      <c r="R6758" s="18" t="s">
        <v>9442</v>
      </c>
      <c r="S6758" s="18">
        <v>105</v>
      </c>
    </row>
    <row r="6759" spans="1:19" x14ac:dyDescent="0.25">
      <c r="A6759" s="18" t="s">
        <v>19533</v>
      </c>
      <c r="B6759" s="18" t="s">
        <v>20</v>
      </c>
      <c r="C6759" s="18" t="s">
        <v>45</v>
      </c>
      <c r="D6759" s="18">
        <v>2015</v>
      </c>
      <c r="E6759" s="18">
        <f>VLOOKUP(D6759,'cpi roi'!A:C,2,FALSE)</f>
        <v>237</v>
      </c>
      <c r="F6759" s="18" t="s">
        <v>19534</v>
      </c>
      <c r="G6759" s="18">
        <v>6.5</v>
      </c>
      <c r="H6759" s="19">
        <v>42000</v>
      </c>
      <c r="I6759" s="18" t="s">
        <v>18042</v>
      </c>
      <c r="J6759" s="18" t="s">
        <v>18042</v>
      </c>
      <c r="K6759" s="18" t="s">
        <v>17569</v>
      </c>
      <c r="L6759" s="18" t="s">
        <v>34</v>
      </c>
      <c r="M6759" s="20">
        <v>0</v>
      </c>
      <c r="N6759" s="20">
        <v>3224947</v>
      </c>
      <c r="O6759" s="21">
        <f t="shared" si="315"/>
        <v>4146166.0375527428</v>
      </c>
      <c r="P6759" s="22">
        <f t="shared" si="316"/>
        <v>0</v>
      </c>
      <c r="Q6759" s="20">
        <f t="shared" si="317"/>
        <v>1360737.1308016877</v>
      </c>
      <c r="R6759" s="18" t="s">
        <v>19535</v>
      </c>
      <c r="S6759" s="18">
        <v>101</v>
      </c>
    </row>
    <row r="6760" spans="1:19" x14ac:dyDescent="0.25">
      <c r="A6760" s="18" t="s">
        <v>19536</v>
      </c>
      <c r="B6760" s="18" t="s">
        <v>2004</v>
      </c>
      <c r="C6760" s="18" t="s">
        <v>67</v>
      </c>
      <c r="D6760" s="18">
        <v>2015</v>
      </c>
      <c r="E6760" s="18">
        <f>VLOOKUP(D6760,'cpi roi'!A:C,2,FALSE)</f>
        <v>237</v>
      </c>
      <c r="F6760" s="18" t="s">
        <v>19428</v>
      </c>
      <c r="G6760" s="18">
        <v>7.1</v>
      </c>
      <c r="H6760" s="19">
        <v>89000</v>
      </c>
      <c r="I6760" s="18" t="s">
        <v>18637</v>
      </c>
      <c r="J6760" s="18" t="s">
        <v>18637</v>
      </c>
      <c r="K6760" s="18" t="s">
        <v>7640</v>
      </c>
      <c r="L6760" s="18" t="s">
        <v>26</v>
      </c>
      <c r="M6760" s="20">
        <v>35000000</v>
      </c>
      <c r="N6760" s="20">
        <v>48623572</v>
      </c>
      <c r="O6760" s="21">
        <f t="shared" si="315"/>
        <v>62513090.246413507</v>
      </c>
      <c r="P6760" s="22">
        <f t="shared" si="316"/>
        <v>138.92449142857143</v>
      </c>
      <c r="Q6760" s="20">
        <f t="shared" si="317"/>
        <v>20516275.105485231</v>
      </c>
      <c r="R6760" s="18" t="s">
        <v>19239</v>
      </c>
      <c r="S6760" s="18">
        <v>123</v>
      </c>
    </row>
    <row r="6761" spans="1:19" x14ac:dyDescent="0.25">
      <c r="A6761" s="18" t="s">
        <v>19537</v>
      </c>
      <c r="B6761" s="18" t="s">
        <v>20</v>
      </c>
      <c r="C6761" s="18" t="s">
        <v>45</v>
      </c>
      <c r="D6761" s="18">
        <v>2015</v>
      </c>
      <c r="E6761" s="18">
        <f>VLOOKUP(D6761,'cpi roi'!A:C,2,FALSE)</f>
        <v>237</v>
      </c>
      <c r="F6761" s="18" t="s">
        <v>19538</v>
      </c>
      <c r="G6761" s="18">
        <v>6.9</v>
      </c>
      <c r="H6761" s="19">
        <v>30000</v>
      </c>
      <c r="I6761" s="18" t="s">
        <v>19539</v>
      </c>
      <c r="J6761" s="18" t="s">
        <v>19540</v>
      </c>
      <c r="K6761" s="18" t="s">
        <v>19541</v>
      </c>
      <c r="L6761" s="18" t="s">
        <v>34</v>
      </c>
      <c r="M6761" s="20">
        <v>2000000</v>
      </c>
      <c r="N6761" s="20">
        <v>1775133</v>
      </c>
      <c r="O6761" s="21">
        <f t="shared" si="315"/>
        <v>2282206.8569620252</v>
      </c>
      <c r="P6761" s="22">
        <f t="shared" si="316"/>
        <v>88.756650000000008</v>
      </c>
      <c r="Q6761" s="20">
        <f t="shared" si="317"/>
        <v>749001.26582278474</v>
      </c>
      <c r="R6761" s="18" t="s">
        <v>19542</v>
      </c>
      <c r="S6761" s="18">
        <v>102</v>
      </c>
    </row>
    <row r="6762" spans="1:19" x14ac:dyDescent="0.25">
      <c r="A6762" s="18" t="s">
        <v>19543</v>
      </c>
      <c r="B6762" s="18" t="s">
        <v>2004</v>
      </c>
      <c r="C6762" s="18" t="s">
        <v>21</v>
      </c>
      <c r="D6762" s="18">
        <v>2015</v>
      </c>
      <c r="E6762" s="18">
        <f>VLOOKUP(D6762,'cpi roi'!A:C,2,FALSE)</f>
        <v>237</v>
      </c>
      <c r="F6762" s="18" t="s">
        <v>19544</v>
      </c>
      <c r="G6762" s="18">
        <v>7.6</v>
      </c>
      <c r="H6762" s="19">
        <v>37000</v>
      </c>
      <c r="I6762" s="18" t="s">
        <v>19545</v>
      </c>
      <c r="J6762" s="18" t="s">
        <v>19545</v>
      </c>
      <c r="K6762" s="18" t="s">
        <v>19546</v>
      </c>
      <c r="L6762" s="18" t="s">
        <v>17629</v>
      </c>
      <c r="M6762" s="20">
        <v>0</v>
      </c>
      <c r="N6762" s="20">
        <v>5274664</v>
      </c>
      <c r="O6762" s="21">
        <f t="shared" si="315"/>
        <v>6781392.9147679331</v>
      </c>
      <c r="P6762" s="22">
        <f t="shared" si="316"/>
        <v>0</v>
      </c>
      <c r="Q6762" s="20">
        <f t="shared" si="317"/>
        <v>2225596.6244725739</v>
      </c>
      <c r="R6762" s="18" t="s">
        <v>19260</v>
      </c>
      <c r="S6762" s="18">
        <v>97</v>
      </c>
    </row>
    <row r="6763" spans="1:19" x14ac:dyDescent="0.25">
      <c r="A6763" s="18" t="s">
        <v>19547</v>
      </c>
      <c r="B6763" s="18" t="s">
        <v>37</v>
      </c>
      <c r="C6763" s="18" t="s">
        <v>38</v>
      </c>
      <c r="D6763" s="18">
        <v>2015</v>
      </c>
      <c r="E6763" s="18">
        <f>VLOOKUP(D6763,'cpi roi'!A:C,2,FALSE)</f>
        <v>237</v>
      </c>
      <c r="F6763" s="18" t="s">
        <v>19253</v>
      </c>
      <c r="G6763" s="18">
        <v>7.3</v>
      </c>
      <c r="H6763" s="19">
        <v>123000</v>
      </c>
      <c r="I6763" s="18" t="s">
        <v>2060</v>
      </c>
      <c r="J6763" s="18" t="s">
        <v>2060</v>
      </c>
      <c r="K6763" s="18" t="s">
        <v>12130</v>
      </c>
      <c r="L6763" s="18" t="s">
        <v>34</v>
      </c>
      <c r="M6763" s="20">
        <v>35000000</v>
      </c>
      <c r="N6763" s="20">
        <v>61181942</v>
      </c>
      <c r="O6763" s="21">
        <f t="shared" si="315"/>
        <v>78658808.976371303</v>
      </c>
      <c r="P6763" s="22">
        <f t="shared" si="316"/>
        <v>174.80554857142857</v>
      </c>
      <c r="Q6763" s="20">
        <f t="shared" si="317"/>
        <v>25815165.400843881</v>
      </c>
      <c r="R6763" s="18" t="s">
        <v>19548</v>
      </c>
      <c r="S6763" s="18">
        <v>123</v>
      </c>
    </row>
    <row r="6764" spans="1:19" x14ac:dyDescent="0.25">
      <c r="A6764" s="18" t="s">
        <v>19549</v>
      </c>
      <c r="B6764" s="18" t="s">
        <v>20</v>
      </c>
      <c r="C6764" s="18" t="s">
        <v>45</v>
      </c>
      <c r="D6764" s="18">
        <v>2015</v>
      </c>
      <c r="E6764" s="18">
        <f>VLOOKUP(D6764,'cpi roi'!A:C,2,FALSE)</f>
        <v>237</v>
      </c>
      <c r="F6764" s="18" t="s">
        <v>19371</v>
      </c>
      <c r="G6764" s="18">
        <v>7.1</v>
      </c>
      <c r="H6764" s="19">
        <v>28000</v>
      </c>
      <c r="I6764" s="18" t="s">
        <v>18003</v>
      </c>
      <c r="J6764" s="18" t="s">
        <v>18003</v>
      </c>
      <c r="K6764" s="18" t="s">
        <v>19550</v>
      </c>
      <c r="L6764" s="18" t="s">
        <v>34</v>
      </c>
      <c r="M6764" s="20">
        <v>100000</v>
      </c>
      <c r="N6764" s="20">
        <v>828874</v>
      </c>
      <c r="O6764" s="21">
        <f t="shared" si="315"/>
        <v>1065645.1805907174</v>
      </c>
      <c r="P6764" s="22">
        <f t="shared" si="316"/>
        <v>828.87400000000002</v>
      </c>
      <c r="Q6764" s="20">
        <f t="shared" si="317"/>
        <v>349735.86497890292</v>
      </c>
      <c r="R6764" s="18" t="s">
        <v>19334</v>
      </c>
      <c r="S6764" s="18">
        <v>88</v>
      </c>
    </row>
    <row r="6765" spans="1:19" x14ac:dyDescent="0.25">
      <c r="A6765" s="18" t="s">
        <v>19551</v>
      </c>
      <c r="B6765" s="18" t="s">
        <v>20</v>
      </c>
      <c r="C6765" s="18" t="s">
        <v>29</v>
      </c>
      <c r="D6765" s="18">
        <v>2015</v>
      </c>
      <c r="E6765" s="18">
        <f>VLOOKUP(D6765,'cpi roi'!A:C,2,FALSE)</f>
        <v>237</v>
      </c>
      <c r="F6765" s="18" t="s">
        <v>19552</v>
      </c>
      <c r="G6765" s="18">
        <v>6.4</v>
      </c>
      <c r="H6765" s="19">
        <v>26000</v>
      </c>
      <c r="I6765" s="18" t="s">
        <v>4878</v>
      </c>
      <c r="J6765" s="18" t="s">
        <v>14543</v>
      </c>
      <c r="K6765" s="18" t="s">
        <v>104</v>
      </c>
      <c r="L6765" s="18" t="s">
        <v>34</v>
      </c>
      <c r="M6765" s="20">
        <v>8000000</v>
      </c>
      <c r="N6765" s="20">
        <v>37461274</v>
      </c>
      <c r="O6765" s="21">
        <f t="shared" si="315"/>
        <v>48162237.079324894</v>
      </c>
      <c r="P6765" s="22">
        <f t="shared" si="316"/>
        <v>468.26592500000004</v>
      </c>
      <c r="Q6765" s="20">
        <f t="shared" si="317"/>
        <v>15806444.725738395</v>
      </c>
      <c r="R6765" s="18" t="s">
        <v>19553</v>
      </c>
      <c r="S6765" s="18">
        <v>104</v>
      </c>
    </row>
    <row r="6766" spans="1:19" x14ac:dyDescent="0.25">
      <c r="A6766" s="18" t="s">
        <v>19554</v>
      </c>
      <c r="B6766" s="18" t="s">
        <v>20</v>
      </c>
      <c r="C6766" s="18" t="s">
        <v>56</v>
      </c>
      <c r="D6766" s="18">
        <v>2015</v>
      </c>
      <c r="E6766" s="18">
        <f>VLOOKUP(D6766,'cpi roi'!A:C,2,FALSE)</f>
        <v>237</v>
      </c>
      <c r="F6766" s="18" t="s">
        <v>19040</v>
      </c>
      <c r="G6766" s="18">
        <v>5.3</v>
      </c>
      <c r="H6766" s="19">
        <v>50000</v>
      </c>
      <c r="I6766" s="18" t="s">
        <v>19555</v>
      </c>
      <c r="J6766" s="18" t="s">
        <v>14190</v>
      </c>
      <c r="K6766" s="18" t="s">
        <v>19556</v>
      </c>
      <c r="L6766" s="18" t="s">
        <v>34</v>
      </c>
      <c r="M6766" s="20">
        <v>10000000</v>
      </c>
      <c r="N6766" s="20">
        <v>53329150</v>
      </c>
      <c r="O6766" s="21">
        <f t="shared" si="315"/>
        <v>68562835.464135021</v>
      </c>
      <c r="P6766" s="22">
        <f t="shared" si="316"/>
        <v>533.29150000000004</v>
      </c>
      <c r="Q6766" s="20">
        <f t="shared" si="317"/>
        <v>22501751.054852318</v>
      </c>
      <c r="R6766" s="18" t="s">
        <v>18009</v>
      </c>
      <c r="S6766" s="18">
        <v>97</v>
      </c>
    </row>
    <row r="6767" spans="1:19" x14ac:dyDescent="0.25">
      <c r="A6767" s="18" t="s">
        <v>19557</v>
      </c>
      <c r="B6767" s="18" t="s">
        <v>452</v>
      </c>
      <c r="C6767" s="18" t="s">
        <v>21</v>
      </c>
      <c r="D6767" s="18">
        <v>2015</v>
      </c>
      <c r="E6767" s="18">
        <f>VLOOKUP(D6767,'cpi roi'!A:C,2,FALSE)</f>
        <v>237</v>
      </c>
      <c r="F6767" s="18" t="s">
        <v>19558</v>
      </c>
      <c r="G6767" s="18">
        <v>6.7</v>
      </c>
      <c r="H6767" s="19">
        <v>4500</v>
      </c>
      <c r="I6767" s="18" t="s">
        <v>19559</v>
      </c>
      <c r="J6767" s="18" t="s">
        <v>19559</v>
      </c>
      <c r="K6767" s="18" t="s">
        <v>13099</v>
      </c>
      <c r="L6767" s="18" t="s">
        <v>457</v>
      </c>
      <c r="M6767" s="20">
        <v>0</v>
      </c>
      <c r="N6767" s="20">
        <v>3778938</v>
      </c>
      <c r="O6767" s="21">
        <f t="shared" si="315"/>
        <v>4858406.7873417726</v>
      </c>
      <c r="P6767" s="22">
        <f t="shared" si="316"/>
        <v>0</v>
      </c>
      <c r="Q6767" s="20">
        <f t="shared" si="317"/>
        <v>1594488.6075949366</v>
      </c>
      <c r="R6767" s="18" t="s">
        <v>19560</v>
      </c>
      <c r="S6767" s="18">
        <v>105</v>
      </c>
    </row>
    <row r="6768" spans="1:19" x14ac:dyDescent="0.25">
      <c r="A6768" s="18" t="s">
        <v>19561</v>
      </c>
      <c r="B6768" s="18" t="s">
        <v>20</v>
      </c>
      <c r="C6768" s="18" t="s">
        <v>394</v>
      </c>
      <c r="D6768" s="18">
        <v>2015</v>
      </c>
      <c r="E6768" s="18">
        <f>VLOOKUP(D6768,'cpi roi'!A:C,2,FALSE)</f>
        <v>237</v>
      </c>
      <c r="F6768" s="18" t="s">
        <v>19562</v>
      </c>
      <c r="G6768" s="18">
        <v>7.3</v>
      </c>
      <c r="H6768" s="19">
        <v>68000</v>
      </c>
      <c r="I6768" s="18" t="s">
        <v>19563</v>
      </c>
      <c r="J6768" s="18" t="s">
        <v>10734</v>
      </c>
      <c r="K6768" s="18" t="s">
        <v>7370</v>
      </c>
      <c r="L6768" s="18" t="s">
        <v>26</v>
      </c>
      <c r="M6768" s="20">
        <v>8000000</v>
      </c>
      <c r="N6768" s="20">
        <v>5659286</v>
      </c>
      <c r="O6768" s="21">
        <f t="shared" si="315"/>
        <v>7275883.7308016876</v>
      </c>
      <c r="P6768" s="22">
        <f t="shared" si="316"/>
        <v>70.741074999999995</v>
      </c>
      <c r="Q6768" s="20">
        <f t="shared" si="317"/>
        <v>2387884.3881856538</v>
      </c>
      <c r="R6768" s="18" t="s">
        <v>19516</v>
      </c>
      <c r="S6768" s="18">
        <v>90</v>
      </c>
    </row>
    <row r="6769" spans="1:19" x14ac:dyDescent="0.25">
      <c r="A6769" s="18" t="s">
        <v>19564</v>
      </c>
      <c r="B6769" s="18" t="s">
        <v>20</v>
      </c>
      <c r="C6769" s="18" t="s">
        <v>56</v>
      </c>
      <c r="D6769" s="18">
        <v>2015</v>
      </c>
      <c r="E6769" s="18">
        <f>VLOOKUP(D6769,'cpi roi'!A:C,2,FALSE)</f>
        <v>237</v>
      </c>
      <c r="F6769" s="18" t="s">
        <v>19565</v>
      </c>
      <c r="G6769" s="18">
        <v>5.9</v>
      </c>
      <c r="H6769" s="19">
        <v>20000</v>
      </c>
      <c r="I6769" s="18" t="s">
        <v>19566</v>
      </c>
      <c r="J6769" s="18" t="s">
        <v>19566</v>
      </c>
      <c r="K6769" s="18" t="s">
        <v>14656</v>
      </c>
      <c r="L6769" s="18" t="s">
        <v>199</v>
      </c>
      <c r="M6769" s="20">
        <v>0</v>
      </c>
      <c r="N6769" s="20">
        <v>38348</v>
      </c>
      <c r="O6769" s="21">
        <f t="shared" si="315"/>
        <v>49302.259915611816</v>
      </c>
      <c r="P6769" s="22">
        <f t="shared" si="316"/>
        <v>0</v>
      </c>
      <c r="Q6769" s="20">
        <f t="shared" si="317"/>
        <v>16180.590717299578</v>
      </c>
      <c r="R6769" s="18" t="s">
        <v>19567</v>
      </c>
      <c r="S6769" s="18">
        <v>93</v>
      </c>
    </row>
    <row r="6770" spans="1:19" x14ac:dyDescent="0.25">
      <c r="A6770" s="18" t="s">
        <v>19568</v>
      </c>
      <c r="B6770" s="18" t="s">
        <v>20</v>
      </c>
      <c r="C6770" s="18" t="s">
        <v>45</v>
      </c>
      <c r="D6770" s="18">
        <v>2015</v>
      </c>
      <c r="E6770" s="18">
        <f>VLOOKUP(D6770,'cpi roi'!A:C,2,FALSE)</f>
        <v>237</v>
      </c>
      <c r="F6770" s="18" t="s">
        <v>19569</v>
      </c>
      <c r="G6770" s="18">
        <v>6.4</v>
      </c>
      <c r="H6770" s="19">
        <v>22000</v>
      </c>
      <c r="I6770" s="18" t="s">
        <v>16792</v>
      </c>
      <c r="J6770" s="18" t="s">
        <v>16792</v>
      </c>
      <c r="K6770" s="18" t="s">
        <v>19570</v>
      </c>
      <c r="L6770" s="18" t="s">
        <v>34</v>
      </c>
      <c r="M6770" s="20">
        <v>6000000</v>
      </c>
      <c r="N6770" s="20">
        <v>422746</v>
      </c>
      <c r="O6770" s="21">
        <f t="shared" si="315"/>
        <v>543505.08945147682</v>
      </c>
      <c r="P6770" s="22">
        <f t="shared" si="316"/>
        <v>7.0457666666666672</v>
      </c>
      <c r="Q6770" s="20">
        <f t="shared" si="317"/>
        <v>178373.83966244725</v>
      </c>
      <c r="R6770" s="18" t="s">
        <v>18291</v>
      </c>
      <c r="S6770" s="18">
        <v>108</v>
      </c>
    </row>
    <row r="6771" spans="1:19" x14ac:dyDescent="0.25">
      <c r="A6771" s="18" t="s">
        <v>19571</v>
      </c>
      <c r="B6771" s="18" t="s">
        <v>452</v>
      </c>
      <c r="C6771" s="18" t="s">
        <v>108</v>
      </c>
      <c r="D6771" s="18">
        <v>2015</v>
      </c>
      <c r="E6771" s="18">
        <f>VLOOKUP(D6771,'cpi roi'!A:C,2,FALSE)</f>
        <v>237</v>
      </c>
      <c r="F6771" s="18" t="s">
        <v>19346</v>
      </c>
      <c r="G6771" s="18">
        <v>8.1999999999999993</v>
      </c>
      <c r="H6771" s="19">
        <v>75000</v>
      </c>
      <c r="I6771" s="18" t="s">
        <v>19572</v>
      </c>
      <c r="J6771" s="18" t="s">
        <v>19573</v>
      </c>
      <c r="K6771" s="18" t="s">
        <v>19574</v>
      </c>
      <c r="L6771" s="18" t="s">
        <v>10296</v>
      </c>
      <c r="M6771" s="20">
        <v>9400000</v>
      </c>
      <c r="N6771" s="20">
        <v>0</v>
      </c>
      <c r="O6771" s="21">
        <f t="shared" si="315"/>
        <v>0</v>
      </c>
      <c r="P6771" s="22">
        <f t="shared" si="316"/>
        <v>0</v>
      </c>
      <c r="Q6771" s="20">
        <f t="shared" si="317"/>
        <v>0</v>
      </c>
      <c r="R6771" s="18" t="s">
        <v>19575</v>
      </c>
      <c r="S6771" s="18">
        <v>163</v>
      </c>
    </row>
    <row r="6772" spans="1:19" x14ac:dyDescent="0.25">
      <c r="A6772" s="18" t="s">
        <v>19576</v>
      </c>
      <c r="B6772" s="18" t="s">
        <v>452</v>
      </c>
      <c r="C6772" s="18" t="s">
        <v>38</v>
      </c>
      <c r="D6772" s="18">
        <v>2015</v>
      </c>
      <c r="E6772" s="18">
        <f>VLOOKUP(D6772,'cpi roi'!A:C,2,FALSE)</f>
        <v>237</v>
      </c>
      <c r="F6772" s="18" t="s">
        <v>19577</v>
      </c>
      <c r="G6772" s="18">
        <v>5</v>
      </c>
      <c r="H6772" s="19">
        <v>13000</v>
      </c>
      <c r="I6772" s="18" t="s">
        <v>19578</v>
      </c>
      <c r="J6772" s="18" t="s">
        <v>19579</v>
      </c>
      <c r="K6772" s="18" t="s">
        <v>19580</v>
      </c>
      <c r="L6772" s="18" t="s">
        <v>2113</v>
      </c>
      <c r="M6772" s="20">
        <v>0</v>
      </c>
      <c r="N6772" s="20">
        <v>30810658</v>
      </c>
      <c r="O6772" s="21">
        <f t="shared" si="315"/>
        <v>39611845.960337557</v>
      </c>
      <c r="P6772" s="22">
        <f t="shared" si="316"/>
        <v>0</v>
      </c>
      <c r="Q6772" s="20">
        <f t="shared" si="317"/>
        <v>13000277.637130801</v>
      </c>
      <c r="R6772" s="18" t="s">
        <v>8590</v>
      </c>
      <c r="S6772" s="18">
        <v>98</v>
      </c>
    </row>
    <row r="6773" spans="1:19" x14ac:dyDescent="0.25">
      <c r="A6773" s="18" t="s">
        <v>19581</v>
      </c>
      <c r="B6773" s="18" t="s">
        <v>2004</v>
      </c>
      <c r="C6773" s="18" t="s">
        <v>67</v>
      </c>
      <c r="D6773" s="18">
        <v>2015</v>
      </c>
      <c r="E6773" s="18">
        <f>VLOOKUP(D6773,'cpi roi'!A:C,2,FALSE)</f>
        <v>237</v>
      </c>
      <c r="F6773" s="18" t="s">
        <v>18990</v>
      </c>
      <c r="G6773" s="18">
        <v>7.3</v>
      </c>
      <c r="H6773" s="19">
        <v>56000</v>
      </c>
      <c r="I6773" s="18" t="s">
        <v>17454</v>
      </c>
      <c r="J6773" s="18" t="s">
        <v>19582</v>
      </c>
      <c r="K6773" s="18" t="s">
        <v>10865</v>
      </c>
      <c r="L6773" s="18" t="s">
        <v>26</v>
      </c>
      <c r="M6773" s="20">
        <v>11000000</v>
      </c>
      <c r="N6773" s="20">
        <v>61619773</v>
      </c>
      <c r="O6773" s="21">
        <f t="shared" si="315"/>
        <v>79221708.156540081</v>
      </c>
      <c r="P6773" s="22">
        <f t="shared" si="316"/>
        <v>560.17975454545456</v>
      </c>
      <c r="Q6773" s="20">
        <f t="shared" si="317"/>
        <v>25999904.219409283</v>
      </c>
      <c r="R6773" s="18" t="s">
        <v>19583</v>
      </c>
      <c r="S6773" s="18">
        <v>109</v>
      </c>
    </row>
    <row r="6774" spans="1:19" x14ac:dyDescent="0.25">
      <c r="A6774" s="18" t="s">
        <v>19584</v>
      </c>
      <c r="B6774" s="18" t="s">
        <v>2004</v>
      </c>
      <c r="C6774" s="18" t="s">
        <v>67</v>
      </c>
      <c r="D6774" s="18">
        <v>2015</v>
      </c>
      <c r="E6774" s="18">
        <f>VLOOKUP(D6774,'cpi roi'!A:C,2,FALSE)</f>
        <v>237</v>
      </c>
      <c r="F6774" s="18" t="s">
        <v>6416</v>
      </c>
      <c r="G6774" s="18">
        <v>7.4</v>
      </c>
      <c r="H6774" s="19">
        <v>88000</v>
      </c>
      <c r="I6774" s="18" t="s">
        <v>5490</v>
      </c>
      <c r="J6774" s="18" t="s">
        <v>19585</v>
      </c>
      <c r="K6774" s="18" t="s">
        <v>19586</v>
      </c>
      <c r="L6774" s="18" t="s">
        <v>26</v>
      </c>
      <c r="M6774" s="20">
        <v>23000000</v>
      </c>
      <c r="N6774" s="20">
        <v>46152800</v>
      </c>
      <c r="O6774" s="21">
        <f t="shared" si="315"/>
        <v>59336532.320675105</v>
      </c>
      <c r="P6774" s="22">
        <f t="shared" si="316"/>
        <v>200.66434782608695</v>
      </c>
      <c r="Q6774" s="20">
        <f t="shared" si="317"/>
        <v>19473755.274261601</v>
      </c>
      <c r="R6774" s="18" t="s">
        <v>17463</v>
      </c>
      <c r="S6774" s="18">
        <v>106</v>
      </c>
    </row>
    <row r="6775" spans="1:19" x14ac:dyDescent="0.25">
      <c r="A6775" s="18" t="s">
        <v>19587</v>
      </c>
      <c r="B6775" s="18" t="s">
        <v>20</v>
      </c>
      <c r="C6775" s="18" t="s">
        <v>38</v>
      </c>
      <c r="D6775" s="18">
        <v>2015</v>
      </c>
      <c r="E6775" s="18">
        <f>VLOOKUP(D6775,'cpi roi'!A:C,2,FALSE)</f>
        <v>237</v>
      </c>
      <c r="F6775" s="18" t="s">
        <v>19367</v>
      </c>
      <c r="G6775" s="18">
        <v>7.3</v>
      </c>
      <c r="H6775" s="19">
        <v>81000</v>
      </c>
      <c r="I6775" s="18" t="s">
        <v>15479</v>
      </c>
      <c r="J6775" s="18" t="s">
        <v>19588</v>
      </c>
      <c r="K6775" s="18" t="s">
        <v>10865</v>
      </c>
      <c r="L6775" s="18" t="s">
        <v>26</v>
      </c>
      <c r="M6775" s="20">
        <v>13000000</v>
      </c>
      <c r="N6775" s="20">
        <v>35259653</v>
      </c>
      <c r="O6775" s="21">
        <f t="shared" si="315"/>
        <v>45331714.215611815</v>
      </c>
      <c r="P6775" s="22">
        <f t="shared" si="316"/>
        <v>271.22809999999998</v>
      </c>
      <c r="Q6775" s="20">
        <f t="shared" si="317"/>
        <v>14877490.717299577</v>
      </c>
      <c r="R6775" s="18" t="s">
        <v>19589</v>
      </c>
      <c r="S6775" s="18">
        <v>102</v>
      </c>
    </row>
    <row r="6776" spans="1:19" x14ac:dyDescent="0.25">
      <c r="A6776" s="18" t="s">
        <v>19590</v>
      </c>
      <c r="B6776" s="18" t="s">
        <v>37</v>
      </c>
      <c r="C6776" s="18" t="s">
        <v>45</v>
      </c>
      <c r="D6776" s="18">
        <v>2015</v>
      </c>
      <c r="E6776" s="18">
        <f>VLOOKUP(D6776,'cpi roi'!A:C,2,FALSE)</f>
        <v>237</v>
      </c>
      <c r="F6776" s="18" t="s">
        <v>19326</v>
      </c>
      <c r="G6776" s="18">
        <v>6.6</v>
      </c>
      <c r="H6776" s="19">
        <v>32000</v>
      </c>
      <c r="I6776" s="18" t="s">
        <v>7893</v>
      </c>
      <c r="J6776" s="18" t="s">
        <v>14223</v>
      </c>
      <c r="K6776" s="18" t="s">
        <v>9873</v>
      </c>
      <c r="L6776" s="18" t="s">
        <v>26</v>
      </c>
      <c r="M6776" s="20">
        <v>10000000</v>
      </c>
      <c r="N6776" s="20">
        <v>85978292</v>
      </c>
      <c r="O6776" s="21">
        <f t="shared" si="315"/>
        <v>110538335.74852321</v>
      </c>
      <c r="P6776" s="22">
        <f t="shared" si="316"/>
        <v>859.78291999999999</v>
      </c>
      <c r="Q6776" s="20">
        <f t="shared" si="317"/>
        <v>36277760.337552741</v>
      </c>
      <c r="R6776" s="18" t="s">
        <v>17334</v>
      </c>
      <c r="S6776" s="18">
        <v>122</v>
      </c>
    </row>
    <row r="6777" spans="1:19" x14ac:dyDescent="0.25">
      <c r="A6777" s="18" t="s">
        <v>19591</v>
      </c>
      <c r="B6777" s="18" t="s">
        <v>20</v>
      </c>
      <c r="C6777" s="18" t="s">
        <v>45</v>
      </c>
      <c r="D6777" s="18">
        <v>2015</v>
      </c>
      <c r="E6777" s="18">
        <f>VLOOKUP(D6777,'cpi roi'!A:C,2,FALSE)</f>
        <v>237</v>
      </c>
      <c r="F6777" s="18" t="s">
        <v>19592</v>
      </c>
      <c r="G6777" s="18">
        <v>6.2</v>
      </c>
      <c r="H6777" s="19">
        <v>6800</v>
      </c>
      <c r="I6777" s="18" t="s">
        <v>19593</v>
      </c>
      <c r="J6777" s="18" t="s">
        <v>19593</v>
      </c>
      <c r="K6777" s="18" t="s">
        <v>15583</v>
      </c>
      <c r="L6777" s="18" t="s">
        <v>34</v>
      </c>
      <c r="M6777" s="20">
        <v>0</v>
      </c>
      <c r="N6777" s="20">
        <v>282083</v>
      </c>
      <c r="O6777" s="21">
        <f t="shared" si="315"/>
        <v>362661.13966244727</v>
      </c>
      <c r="P6777" s="22">
        <f t="shared" si="316"/>
        <v>0</v>
      </c>
      <c r="Q6777" s="20">
        <f t="shared" si="317"/>
        <v>119022.3628691983</v>
      </c>
      <c r="R6777" s="18" t="s">
        <v>19369</v>
      </c>
      <c r="S6777" s="18">
        <v>105</v>
      </c>
    </row>
    <row r="6778" spans="1:19" x14ac:dyDescent="0.25">
      <c r="A6778" s="18" t="s">
        <v>1024</v>
      </c>
      <c r="B6778" s="18" t="s">
        <v>2004</v>
      </c>
      <c r="C6778" s="18" t="s">
        <v>56</v>
      </c>
      <c r="D6778" s="18">
        <v>2015</v>
      </c>
      <c r="E6778" s="18">
        <f>VLOOKUP(D6778,'cpi roi'!A:C,2,FALSE)</f>
        <v>237</v>
      </c>
      <c r="F6778" s="18" t="s">
        <v>19381</v>
      </c>
      <c r="G6778" s="18">
        <v>4.9000000000000004</v>
      </c>
      <c r="H6778" s="19">
        <v>56000</v>
      </c>
      <c r="I6778" s="18" t="s">
        <v>14694</v>
      </c>
      <c r="J6778" s="18" t="s">
        <v>15805</v>
      </c>
      <c r="K6778" s="18" t="s">
        <v>9962</v>
      </c>
      <c r="L6778" s="18" t="s">
        <v>34</v>
      </c>
      <c r="M6778" s="20">
        <v>35000000</v>
      </c>
      <c r="N6778" s="20">
        <v>95437994</v>
      </c>
      <c r="O6778" s="21">
        <f t="shared" si="315"/>
        <v>122700239.54345992</v>
      </c>
      <c r="P6778" s="22">
        <f t="shared" si="316"/>
        <v>272.67998285714287</v>
      </c>
      <c r="Q6778" s="20">
        <f t="shared" si="317"/>
        <v>40269195.780590713</v>
      </c>
      <c r="R6778" s="18" t="s">
        <v>9112</v>
      </c>
      <c r="S6778" s="18">
        <v>93</v>
      </c>
    </row>
    <row r="6779" spans="1:19" x14ac:dyDescent="0.25">
      <c r="A6779" s="18" t="s">
        <v>19594</v>
      </c>
      <c r="B6779" s="18" t="s">
        <v>2004</v>
      </c>
      <c r="C6779" s="18" t="s">
        <v>45</v>
      </c>
      <c r="D6779" s="18">
        <v>2015</v>
      </c>
      <c r="E6779" s="18">
        <f>VLOOKUP(D6779,'cpi roi'!A:C,2,FALSE)</f>
        <v>237</v>
      </c>
      <c r="F6779" s="18" t="s">
        <v>19595</v>
      </c>
      <c r="G6779" s="18">
        <v>6.3</v>
      </c>
      <c r="H6779" s="19">
        <v>12000</v>
      </c>
      <c r="I6779" s="18" t="s">
        <v>15725</v>
      </c>
      <c r="J6779" s="18" t="s">
        <v>15725</v>
      </c>
      <c r="K6779" s="18" t="s">
        <v>3093</v>
      </c>
      <c r="L6779" s="18" t="s">
        <v>34</v>
      </c>
      <c r="M6779" s="20">
        <v>3200000</v>
      </c>
      <c r="N6779" s="20">
        <v>5425148</v>
      </c>
      <c r="O6779" s="21">
        <f t="shared" si="315"/>
        <v>6974863.2725738399</v>
      </c>
      <c r="P6779" s="22">
        <f t="shared" si="316"/>
        <v>169.535875</v>
      </c>
      <c r="Q6779" s="20">
        <f t="shared" si="317"/>
        <v>2289091.9831223628</v>
      </c>
      <c r="R6779" s="18" t="s">
        <v>15481</v>
      </c>
      <c r="S6779" s="18">
        <v>103</v>
      </c>
    </row>
    <row r="6780" spans="1:19" x14ac:dyDescent="0.25">
      <c r="A6780" s="18" t="s">
        <v>19596</v>
      </c>
      <c r="B6780" s="18" t="s">
        <v>20</v>
      </c>
      <c r="C6780" s="18" t="s">
        <v>21</v>
      </c>
      <c r="D6780" s="18">
        <v>2015</v>
      </c>
      <c r="E6780" s="18">
        <f>VLOOKUP(D6780,'cpi roi'!A:C,2,FALSE)</f>
        <v>237</v>
      </c>
      <c r="F6780" s="18" t="s">
        <v>19538</v>
      </c>
      <c r="G6780" s="18">
        <v>6.2</v>
      </c>
      <c r="H6780" s="19">
        <v>37000</v>
      </c>
      <c r="I6780" s="18" t="s">
        <v>19597</v>
      </c>
      <c r="J6780" s="18" t="s">
        <v>19597</v>
      </c>
      <c r="K6780" s="18" t="s">
        <v>15837</v>
      </c>
      <c r="L6780" s="18" t="s">
        <v>26</v>
      </c>
      <c r="M6780" s="20">
        <v>2000000</v>
      </c>
      <c r="N6780" s="20">
        <v>11122090</v>
      </c>
      <c r="O6780" s="21">
        <f t="shared" si="315"/>
        <v>14299159.590717301</v>
      </c>
      <c r="P6780" s="22">
        <f t="shared" si="316"/>
        <v>556.10450000000003</v>
      </c>
      <c r="Q6780" s="20">
        <f t="shared" si="317"/>
        <v>4692864.9789029537</v>
      </c>
      <c r="R6780" s="18" t="s">
        <v>6858</v>
      </c>
      <c r="S6780" s="18">
        <v>96</v>
      </c>
    </row>
    <row r="6781" spans="1:19" x14ac:dyDescent="0.25">
      <c r="A6781" s="18" t="s">
        <v>19598</v>
      </c>
      <c r="B6781" s="18" t="s">
        <v>20</v>
      </c>
      <c r="C6781" s="18" t="s">
        <v>21</v>
      </c>
      <c r="D6781" s="18">
        <v>2015</v>
      </c>
      <c r="E6781" s="18">
        <f>VLOOKUP(D6781,'cpi roi'!A:C,2,FALSE)</f>
        <v>237</v>
      </c>
      <c r="F6781" s="18" t="s">
        <v>19599</v>
      </c>
      <c r="G6781" s="18">
        <v>5.8</v>
      </c>
      <c r="H6781" s="19">
        <v>20000</v>
      </c>
      <c r="I6781" s="18" t="s">
        <v>8730</v>
      </c>
      <c r="J6781" s="18" t="s">
        <v>8730</v>
      </c>
      <c r="K6781" s="18" t="s">
        <v>15061</v>
      </c>
      <c r="L6781" s="18" t="s">
        <v>199</v>
      </c>
      <c r="M6781" s="20">
        <v>0</v>
      </c>
      <c r="N6781" s="20">
        <v>92166</v>
      </c>
      <c r="O6781" s="21">
        <f t="shared" si="315"/>
        <v>118493.58734177216</v>
      </c>
      <c r="P6781" s="22">
        <f t="shared" si="316"/>
        <v>0</v>
      </c>
      <c r="Q6781" s="20">
        <f t="shared" si="317"/>
        <v>38888.607594936708</v>
      </c>
      <c r="R6781" s="18" t="s">
        <v>10363</v>
      </c>
      <c r="S6781" s="18">
        <v>101</v>
      </c>
    </row>
    <row r="6782" spans="1:19" x14ac:dyDescent="0.25">
      <c r="A6782" s="18" t="s">
        <v>19600</v>
      </c>
      <c r="B6782" s="18" t="s">
        <v>20</v>
      </c>
      <c r="C6782" s="18" t="s">
        <v>45</v>
      </c>
      <c r="D6782" s="18">
        <v>2015</v>
      </c>
      <c r="E6782" s="18">
        <f>VLOOKUP(D6782,'cpi roi'!A:C,2,FALSE)</f>
        <v>237</v>
      </c>
      <c r="F6782" s="18" t="s">
        <v>18939</v>
      </c>
      <c r="G6782" s="18">
        <v>6.7</v>
      </c>
      <c r="H6782" s="19">
        <v>15000</v>
      </c>
      <c r="I6782" s="18" t="s">
        <v>10656</v>
      </c>
      <c r="J6782" s="18" t="s">
        <v>10656</v>
      </c>
      <c r="K6782" s="18" t="s">
        <v>834</v>
      </c>
      <c r="L6782" s="18" t="s">
        <v>34</v>
      </c>
      <c r="M6782" s="20">
        <v>600000</v>
      </c>
      <c r="N6782" s="20">
        <v>7205073</v>
      </c>
      <c r="O6782" s="21">
        <f t="shared" si="315"/>
        <v>9263230.983544305</v>
      </c>
      <c r="P6782" s="22">
        <f t="shared" si="316"/>
        <v>1200.8454999999999</v>
      </c>
      <c r="Q6782" s="20">
        <f t="shared" si="317"/>
        <v>3040115.1898734174</v>
      </c>
      <c r="R6782" s="18" t="s">
        <v>19601</v>
      </c>
      <c r="S6782" s="18">
        <v>79</v>
      </c>
    </row>
    <row r="6783" spans="1:19" x14ac:dyDescent="0.25">
      <c r="A6783" s="18" t="s">
        <v>19602</v>
      </c>
      <c r="B6783" s="18" t="s">
        <v>452</v>
      </c>
      <c r="C6783" s="18" t="s">
        <v>38</v>
      </c>
      <c r="D6783" s="18">
        <v>2015</v>
      </c>
      <c r="E6783" s="18">
        <f>VLOOKUP(D6783,'cpi roi'!A:C,2,FALSE)</f>
        <v>237</v>
      </c>
      <c r="F6783" s="18" t="s">
        <v>19315</v>
      </c>
      <c r="G6783" s="18">
        <v>7.3</v>
      </c>
      <c r="H6783" s="19">
        <v>32000</v>
      </c>
      <c r="I6783" s="18" t="s">
        <v>12552</v>
      </c>
      <c r="J6783" s="18" t="s">
        <v>19603</v>
      </c>
      <c r="K6783" s="18" t="s">
        <v>19604</v>
      </c>
      <c r="L6783" s="18" t="s">
        <v>10296</v>
      </c>
      <c r="M6783" s="20">
        <v>0</v>
      </c>
      <c r="N6783" s="20">
        <v>11350917</v>
      </c>
      <c r="O6783" s="21">
        <f t="shared" si="315"/>
        <v>14593351.94050633</v>
      </c>
      <c r="P6783" s="22">
        <f t="shared" si="316"/>
        <v>0</v>
      </c>
      <c r="Q6783" s="20">
        <f t="shared" si="317"/>
        <v>4789416.4556962019</v>
      </c>
      <c r="R6783" s="18" t="s">
        <v>19605</v>
      </c>
      <c r="S6783" s="18">
        <v>158</v>
      </c>
    </row>
    <row r="6784" spans="1:19" x14ac:dyDescent="0.25">
      <c r="A6784" s="18" t="s">
        <v>19606</v>
      </c>
      <c r="B6784" s="18" t="s">
        <v>20</v>
      </c>
      <c r="C6784" s="18" t="s">
        <v>21</v>
      </c>
      <c r="D6784" s="18">
        <v>2015</v>
      </c>
      <c r="E6784" s="18">
        <f>VLOOKUP(D6784,'cpi roi'!A:C,2,FALSE)</f>
        <v>237</v>
      </c>
      <c r="F6784" s="18" t="s">
        <v>19607</v>
      </c>
      <c r="G6784" s="18">
        <v>5.3</v>
      </c>
      <c r="H6784" s="19">
        <v>19000</v>
      </c>
      <c r="I6784" s="18" t="s">
        <v>11976</v>
      </c>
      <c r="J6784" s="18" t="s">
        <v>11976</v>
      </c>
      <c r="K6784" s="18" t="s">
        <v>6538</v>
      </c>
      <c r="L6784" s="18" t="s">
        <v>457</v>
      </c>
      <c r="M6784" s="20">
        <v>10000000</v>
      </c>
      <c r="N6784" s="20">
        <v>3334927</v>
      </c>
      <c r="O6784" s="21">
        <f t="shared" si="315"/>
        <v>4287562.2654008437</v>
      </c>
      <c r="P6784" s="22">
        <f t="shared" si="316"/>
        <v>33.349269999999997</v>
      </c>
      <c r="Q6784" s="20">
        <f t="shared" si="317"/>
        <v>1407142.1940928269</v>
      </c>
      <c r="R6784" s="18" t="s">
        <v>65</v>
      </c>
      <c r="S6784" s="18">
        <v>122</v>
      </c>
    </row>
    <row r="6785" spans="1:19" x14ac:dyDescent="0.25">
      <c r="A6785" s="18" t="s">
        <v>19608</v>
      </c>
      <c r="B6785" s="18" t="s">
        <v>20</v>
      </c>
      <c r="C6785" s="18" t="s">
        <v>38</v>
      </c>
      <c r="D6785" s="18">
        <v>2015</v>
      </c>
      <c r="E6785" s="18">
        <f>VLOOKUP(D6785,'cpi roi'!A:C,2,FALSE)</f>
        <v>237</v>
      </c>
      <c r="F6785" s="18" t="s">
        <v>19001</v>
      </c>
      <c r="G6785" s="18">
        <v>5.5</v>
      </c>
      <c r="H6785" s="19">
        <v>69000</v>
      </c>
      <c r="I6785" s="18" t="s">
        <v>5906</v>
      </c>
      <c r="J6785" s="18" t="s">
        <v>19609</v>
      </c>
      <c r="K6785" s="18" t="s">
        <v>5686</v>
      </c>
      <c r="L6785" s="18" t="s">
        <v>26</v>
      </c>
      <c r="M6785" s="20">
        <v>60000000</v>
      </c>
      <c r="N6785" s="20">
        <v>47275717</v>
      </c>
      <c r="O6785" s="21">
        <f t="shared" si="315"/>
        <v>60780215.062869199</v>
      </c>
      <c r="P6785" s="22">
        <f t="shared" si="316"/>
        <v>78.792861666666667</v>
      </c>
      <c r="Q6785" s="20">
        <f t="shared" si="317"/>
        <v>19947559.915611815</v>
      </c>
      <c r="R6785" s="18" t="s">
        <v>19610</v>
      </c>
      <c r="S6785" s="18">
        <v>107</v>
      </c>
    </row>
    <row r="6786" spans="1:19" x14ac:dyDescent="0.25">
      <c r="A6786" s="18" t="s">
        <v>19611</v>
      </c>
      <c r="B6786" s="18" t="s">
        <v>2004</v>
      </c>
      <c r="C6786" s="18" t="s">
        <v>45</v>
      </c>
      <c r="D6786" s="18">
        <v>2015</v>
      </c>
      <c r="E6786" s="18">
        <f>VLOOKUP(D6786,'cpi roi'!A:C,2,FALSE)</f>
        <v>237</v>
      </c>
      <c r="F6786" s="18" t="s">
        <v>19268</v>
      </c>
      <c r="G6786" s="18">
        <v>6.7</v>
      </c>
      <c r="H6786" s="19">
        <v>7100</v>
      </c>
      <c r="I6786" s="18" t="s">
        <v>19612</v>
      </c>
      <c r="J6786" s="18" t="s">
        <v>19612</v>
      </c>
      <c r="K6786" s="18" t="s">
        <v>3718</v>
      </c>
      <c r="L6786" s="18" t="s">
        <v>34</v>
      </c>
      <c r="M6786" s="20">
        <v>0</v>
      </c>
      <c r="N6786" s="20">
        <v>7452512</v>
      </c>
      <c r="O6786" s="21">
        <f t="shared" si="315"/>
        <v>9581351.9257383961</v>
      </c>
      <c r="P6786" s="22">
        <f t="shared" si="316"/>
        <v>0</v>
      </c>
      <c r="Q6786" s="20">
        <f t="shared" si="317"/>
        <v>3144519.8312236285</v>
      </c>
      <c r="R6786" s="18" t="s">
        <v>19613</v>
      </c>
      <c r="S6786" s="18">
        <v>92</v>
      </c>
    </row>
    <row r="6787" spans="1:19" x14ac:dyDescent="0.25">
      <c r="A6787" s="18" t="s">
        <v>19614</v>
      </c>
      <c r="B6787" s="18" t="s">
        <v>2004</v>
      </c>
      <c r="C6787" s="18" t="s">
        <v>21</v>
      </c>
      <c r="D6787" s="18">
        <v>2015</v>
      </c>
      <c r="E6787" s="18">
        <f>VLOOKUP(D6787,'cpi roi'!A:C,2,FALSE)</f>
        <v>237</v>
      </c>
      <c r="F6787" s="18" t="s">
        <v>19615</v>
      </c>
      <c r="G6787" s="18">
        <v>5.6</v>
      </c>
      <c r="H6787" s="19">
        <v>43000</v>
      </c>
      <c r="I6787" s="18" t="s">
        <v>19616</v>
      </c>
      <c r="J6787" s="18" t="s">
        <v>19617</v>
      </c>
      <c r="K6787" s="18" t="s">
        <v>1003</v>
      </c>
      <c r="L6787" s="18" t="s">
        <v>34</v>
      </c>
      <c r="M6787" s="20">
        <v>0</v>
      </c>
      <c r="N6787" s="20">
        <v>1663165</v>
      </c>
      <c r="O6787" s="21">
        <f t="shared" ref="O6787:O6850" si="318">(304.7/E6787)*N6787</f>
        <v>2138254.7489451477</v>
      </c>
      <c r="P6787" s="22">
        <f t="shared" ref="P6787:P6850" si="319">IFERROR(N6787/M6787, 0)*100</f>
        <v>0</v>
      </c>
      <c r="Q6787" s="20">
        <f t="shared" ref="Q6787:Q6850" si="320">N6787/(E6787/100)</f>
        <v>701757.38396624464</v>
      </c>
      <c r="R6787" s="18" t="s">
        <v>14705</v>
      </c>
      <c r="S6787" s="18">
        <v>95</v>
      </c>
    </row>
    <row r="6788" spans="1:19" x14ac:dyDescent="0.25">
      <c r="A6788" s="18" t="s">
        <v>19618</v>
      </c>
      <c r="B6788" s="18" t="s">
        <v>2004</v>
      </c>
      <c r="C6788" s="18" t="s">
        <v>21</v>
      </c>
      <c r="D6788" s="18">
        <v>2015</v>
      </c>
      <c r="E6788" s="18">
        <f>VLOOKUP(D6788,'cpi roi'!A:C,2,FALSE)</f>
        <v>237</v>
      </c>
      <c r="F6788" s="18" t="s">
        <v>19011</v>
      </c>
      <c r="G6788" s="18">
        <v>6.4</v>
      </c>
      <c r="H6788" s="19">
        <v>77000</v>
      </c>
      <c r="I6788" s="18" t="s">
        <v>19619</v>
      </c>
      <c r="J6788" s="18" t="s">
        <v>19620</v>
      </c>
      <c r="K6788" s="18" t="s">
        <v>19621</v>
      </c>
      <c r="L6788" s="18" t="s">
        <v>34</v>
      </c>
      <c r="M6788" s="20">
        <v>12000000</v>
      </c>
      <c r="N6788" s="20">
        <v>33213241</v>
      </c>
      <c r="O6788" s="21">
        <f t="shared" si="318"/>
        <v>42700736.424894519</v>
      </c>
      <c r="P6788" s="22">
        <f t="shared" si="319"/>
        <v>276.7770083333333</v>
      </c>
      <c r="Q6788" s="20">
        <f t="shared" si="320"/>
        <v>14014025.738396624</v>
      </c>
      <c r="R6788" s="18" t="s">
        <v>18176</v>
      </c>
      <c r="S6788" s="18">
        <v>106</v>
      </c>
    </row>
    <row r="6789" spans="1:19" x14ac:dyDescent="0.25">
      <c r="A6789" s="18" t="s">
        <v>19622</v>
      </c>
      <c r="B6789" s="18" t="s">
        <v>20</v>
      </c>
      <c r="C6789" s="18" t="s">
        <v>108</v>
      </c>
      <c r="D6789" s="18">
        <v>2015</v>
      </c>
      <c r="E6789" s="18">
        <f>VLOOKUP(D6789,'cpi roi'!A:C,2,FALSE)</f>
        <v>237</v>
      </c>
      <c r="F6789" s="18" t="s">
        <v>19623</v>
      </c>
      <c r="G6789" s="18">
        <v>5.7</v>
      </c>
      <c r="H6789" s="19">
        <v>38000</v>
      </c>
      <c r="I6789" s="18" t="s">
        <v>9732</v>
      </c>
      <c r="J6789" s="18" t="s">
        <v>9732</v>
      </c>
      <c r="K6789" s="18" t="s">
        <v>2647</v>
      </c>
      <c r="L6789" s="18" t="s">
        <v>1116</v>
      </c>
      <c r="M6789" s="20">
        <v>0</v>
      </c>
      <c r="N6789" s="20">
        <v>17671101</v>
      </c>
      <c r="O6789" s="21">
        <f t="shared" si="318"/>
        <v>22718921.834177215</v>
      </c>
      <c r="P6789" s="22">
        <f t="shared" si="319"/>
        <v>0</v>
      </c>
      <c r="Q6789" s="20">
        <f t="shared" si="320"/>
        <v>7456160.7594936704</v>
      </c>
      <c r="R6789" s="18" t="s">
        <v>16294</v>
      </c>
      <c r="S6789" s="18">
        <v>106</v>
      </c>
    </row>
    <row r="6790" spans="1:19" x14ac:dyDescent="0.25">
      <c r="A6790" s="18" t="s">
        <v>19624</v>
      </c>
      <c r="B6790" s="18" t="s">
        <v>20</v>
      </c>
      <c r="C6790" s="18" t="s">
        <v>67</v>
      </c>
      <c r="D6790" s="18">
        <v>2015</v>
      </c>
      <c r="E6790" s="18">
        <f>VLOOKUP(D6790,'cpi roi'!A:C,2,FALSE)</f>
        <v>237</v>
      </c>
      <c r="F6790" s="18" t="s">
        <v>18958</v>
      </c>
      <c r="G6790" s="18">
        <v>6.3</v>
      </c>
      <c r="H6790" s="19">
        <v>65000</v>
      </c>
      <c r="I6790" s="18" t="s">
        <v>19625</v>
      </c>
      <c r="J6790" s="18" t="s">
        <v>19625</v>
      </c>
      <c r="K6790" s="18" t="s">
        <v>12905</v>
      </c>
      <c r="L6790" s="18" t="s">
        <v>34</v>
      </c>
      <c r="M6790" s="20">
        <v>0</v>
      </c>
      <c r="N6790" s="20">
        <v>5261595</v>
      </c>
      <c r="O6790" s="21">
        <f t="shared" si="318"/>
        <v>6764590.702531646</v>
      </c>
      <c r="P6790" s="22">
        <f t="shared" si="319"/>
        <v>0</v>
      </c>
      <c r="Q6790" s="20">
        <f t="shared" si="320"/>
        <v>2220082.2784810127</v>
      </c>
      <c r="R6790" s="18" t="s">
        <v>8628</v>
      </c>
      <c r="S6790" s="18">
        <v>99</v>
      </c>
    </row>
    <row r="6791" spans="1:19" x14ac:dyDescent="0.25">
      <c r="A6791" s="18" t="s">
        <v>19626</v>
      </c>
      <c r="B6791" s="18" t="s">
        <v>2004</v>
      </c>
      <c r="C6791" s="18" t="s">
        <v>67</v>
      </c>
      <c r="D6791" s="18">
        <v>2015</v>
      </c>
      <c r="E6791" s="18">
        <f>VLOOKUP(D6791,'cpi roi'!A:C,2,FALSE)</f>
        <v>237</v>
      </c>
      <c r="F6791" s="18" t="s">
        <v>19627</v>
      </c>
      <c r="G6791" s="18">
        <v>7.2</v>
      </c>
      <c r="H6791" s="19">
        <v>53000</v>
      </c>
      <c r="I6791" s="18" t="s">
        <v>19628</v>
      </c>
      <c r="J6791" s="18" t="s">
        <v>19628</v>
      </c>
      <c r="K6791" s="18" t="s">
        <v>15589</v>
      </c>
      <c r="L6791" s="18" t="s">
        <v>26</v>
      </c>
      <c r="M6791" s="20">
        <v>10000000</v>
      </c>
      <c r="N6791" s="20">
        <v>12252684</v>
      </c>
      <c r="O6791" s="21">
        <f t="shared" si="318"/>
        <v>15752712.298734177</v>
      </c>
      <c r="P6791" s="22">
        <f t="shared" si="319"/>
        <v>122.52684000000001</v>
      </c>
      <c r="Q6791" s="20">
        <f t="shared" si="320"/>
        <v>5169908.8607594939</v>
      </c>
      <c r="R6791" s="18" t="s">
        <v>6440</v>
      </c>
      <c r="S6791" s="18">
        <v>108</v>
      </c>
    </row>
    <row r="6792" spans="1:19" x14ac:dyDescent="0.25">
      <c r="A6792" s="18" t="s">
        <v>19629</v>
      </c>
      <c r="B6792" s="18" t="s">
        <v>2004</v>
      </c>
      <c r="C6792" s="18" t="s">
        <v>38</v>
      </c>
      <c r="D6792" s="18">
        <v>2015</v>
      </c>
      <c r="E6792" s="18">
        <f>VLOOKUP(D6792,'cpi roi'!A:C,2,FALSE)</f>
        <v>237</v>
      </c>
      <c r="F6792" s="18" t="s">
        <v>19630</v>
      </c>
      <c r="G6792" s="18">
        <v>5.2</v>
      </c>
      <c r="H6792" s="19">
        <v>40000</v>
      </c>
      <c r="I6792" s="18" t="s">
        <v>18879</v>
      </c>
      <c r="J6792" s="18" t="s">
        <v>14564</v>
      </c>
      <c r="K6792" s="18" t="s">
        <v>19631</v>
      </c>
      <c r="L6792" s="18" t="s">
        <v>457</v>
      </c>
      <c r="M6792" s="20">
        <v>0</v>
      </c>
      <c r="N6792" s="20">
        <v>72629670</v>
      </c>
      <c r="O6792" s="21">
        <f t="shared" si="318"/>
        <v>93376626.367088616</v>
      </c>
      <c r="P6792" s="22">
        <f t="shared" si="319"/>
        <v>0</v>
      </c>
      <c r="Q6792" s="20">
        <f t="shared" si="320"/>
        <v>30645430.379746836</v>
      </c>
      <c r="R6792" s="18" t="s">
        <v>12254</v>
      </c>
      <c r="S6792" s="18">
        <v>96</v>
      </c>
    </row>
    <row r="6793" spans="1:19" x14ac:dyDescent="0.25">
      <c r="A6793" s="18" t="s">
        <v>19632</v>
      </c>
      <c r="B6793" s="18" t="s">
        <v>2004</v>
      </c>
      <c r="C6793" s="18" t="s">
        <v>21</v>
      </c>
      <c r="D6793" s="18">
        <v>2015</v>
      </c>
      <c r="E6793" s="18">
        <f>VLOOKUP(D6793,'cpi roi'!A:C,2,FALSE)</f>
        <v>237</v>
      </c>
      <c r="F6793" s="18" t="s">
        <v>19633</v>
      </c>
      <c r="G6793" s="18">
        <v>6</v>
      </c>
      <c r="H6793" s="19">
        <v>29000</v>
      </c>
      <c r="I6793" s="18" t="s">
        <v>17852</v>
      </c>
      <c r="J6793" s="18" t="s">
        <v>19634</v>
      </c>
      <c r="K6793" s="18" t="s">
        <v>12658</v>
      </c>
      <c r="L6793" s="18" t="s">
        <v>19635</v>
      </c>
      <c r="M6793" s="20">
        <v>7500000</v>
      </c>
      <c r="N6793" s="20">
        <v>381839</v>
      </c>
      <c r="O6793" s="21">
        <f t="shared" si="318"/>
        <v>490912.84092827007</v>
      </c>
      <c r="P6793" s="22">
        <f t="shared" si="319"/>
        <v>5.0911866666666663</v>
      </c>
      <c r="Q6793" s="20">
        <f t="shared" si="320"/>
        <v>161113.50210970463</v>
      </c>
      <c r="R6793" s="18" t="s">
        <v>19636</v>
      </c>
      <c r="S6793" s="18">
        <v>98</v>
      </c>
    </row>
    <row r="6794" spans="1:19" x14ac:dyDescent="0.25">
      <c r="A6794" s="18" t="s">
        <v>19637</v>
      </c>
      <c r="B6794" s="18" t="s">
        <v>2004</v>
      </c>
      <c r="C6794" s="18" t="s">
        <v>21</v>
      </c>
      <c r="D6794" s="18">
        <v>2015</v>
      </c>
      <c r="E6794" s="18">
        <f>VLOOKUP(D6794,'cpi roi'!A:C,2,FALSE)</f>
        <v>237</v>
      </c>
      <c r="F6794" s="18" t="s">
        <v>19638</v>
      </c>
      <c r="G6794" s="18">
        <v>6.1</v>
      </c>
      <c r="H6794" s="19">
        <v>29000</v>
      </c>
      <c r="I6794" s="18" t="s">
        <v>17435</v>
      </c>
      <c r="J6794" s="18" t="s">
        <v>19639</v>
      </c>
      <c r="K6794" s="18" t="s">
        <v>18360</v>
      </c>
      <c r="L6794" s="18" t="s">
        <v>34</v>
      </c>
      <c r="M6794" s="20">
        <v>16000000</v>
      </c>
      <c r="N6794" s="20">
        <v>2084628</v>
      </c>
      <c r="O6794" s="21">
        <f t="shared" si="318"/>
        <v>2680110.3443037975</v>
      </c>
      <c r="P6794" s="22">
        <f t="shared" si="319"/>
        <v>13.028924999999999</v>
      </c>
      <c r="Q6794" s="20">
        <f t="shared" si="320"/>
        <v>879589.87341772148</v>
      </c>
      <c r="R6794" s="18" t="s">
        <v>19640</v>
      </c>
      <c r="S6794" s="18">
        <v>101</v>
      </c>
    </row>
    <row r="6795" spans="1:19" x14ac:dyDescent="0.25">
      <c r="A6795" s="18" t="s">
        <v>19641</v>
      </c>
      <c r="B6795" s="18" t="s">
        <v>20</v>
      </c>
      <c r="C6795" s="18" t="s">
        <v>29</v>
      </c>
      <c r="D6795" s="18">
        <v>2015</v>
      </c>
      <c r="E6795" s="18">
        <f>VLOOKUP(D6795,'cpi roi'!A:C,2,FALSE)</f>
        <v>237</v>
      </c>
      <c r="F6795" s="18" t="s">
        <v>19059</v>
      </c>
      <c r="G6795" s="18">
        <v>7.2</v>
      </c>
      <c r="H6795" s="19">
        <v>82000</v>
      </c>
      <c r="I6795" s="18" t="s">
        <v>11016</v>
      </c>
      <c r="J6795" s="18" t="s">
        <v>11016</v>
      </c>
      <c r="K6795" s="18" t="s">
        <v>19642</v>
      </c>
      <c r="L6795" s="18" t="s">
        <v>34</v>
      </c>
      <c r="M6795" s="20">
        <v>7000000</v>
      </c>
      <c r="N6795" s="20">
        <v>17986781</v>
      </c>
      <c r="O6795" s="21">
        <f t="shared" si="318"/>
        <v>23124777.091561183</v>
      </c>
      <c r="P6795" s="22">
        <f t="shared" si="319"/>
        <v>256.95401428571427</v>
      </c>
      <c r="Q6795" s="20">
        <f t="shared" si="320"/>
        <v>7589359.0717299571</v>
      </c>
      <c r="R6795" s="18" t="s">
        <v>19643</v>
      </c>
      <c r="S6795" s="18">
        <v>103</v>
      </c>
    </row>
    <row r="6796" spans="1:19" x14ac:dyDescent="0.25">
      <c r="A6796" s="18" t="s">
        <v>19644</v>
      </c>
      <c r="B6796" s="18" t="s">
        <v>20</v>
      </c>
      <c r="C6796" s="18" t="s">
        <v>21</v>
      </c>
      <c r="D6796" s="18">
        <v>2015</v>
      </c>
      <c r="E6796" s="18">
        <f>VLOOKUP(D6796,'cpi roi'!A:C,2,FALSE)</f>
        <v>237</v>
      </c>
      <c r="F6796" s="18" t="s">
        <v>19645</v>
      </c>
      <c r="G6796" s="18">
        <v>7.8</v>
      </c>
      <c r="H6796" s="19">
        <v>38000</v>
      </c>
      <c r="I6796" s="18" t="s">
        <v>19646</v>
      </c>
      <c r="J6796" s="18" t="s">
        <v>19646</v>
      </c>
      <c r="K6796" s="18" t="s">
        <v>19647</v>
      </c>
      <c r="L6796" s="18" t="s">
        <v>3814</v>
      </c>
      <c r="M6796" s="20">
        <v>0</v>
      </c>
      <c r="N6796" s="20">
        <v>3169553</v>
      </c>
      <c r="O6796" s="21">
        <f t="shared" si="318"/>
        <v>4074948.5194092831</v>
      </c>
      <c r="P6796" s="22">
        <f t="shared" si="319"/>
        <v>0</v>
      </c>
      <c r="Q6796" s="20">
        <f t="shared" si="320"/>
        <v>1337364.135021097</v>
      </c>
      <c r="R6796" s="18" t="s">
        <v>19648</v>
      </c>
      <c r="S6796" s="18">
        <v>100</v>
      </c>
    </row>
    <row r="6797" spans="1:19" x14ac:dyDescent="0.25">
      <c r="A6797" s="18" t="s">
        <v>4305</v>
      </c>
      <c r="B6797" s="18" t="s">
        <v>2004</v>
      </c>
      <c r="C6797" s="18" t="s">
        <v>38</v>
      </c>
      <c r="D6797" s="18">
        <v>2015</v>
      </c>
      <c r="E6797" s="18">
        <f>VLOOKUP(D6797,'cpi roi'!A:C,2,FALSE)</f>
        <v>237</v>
      </c>
      <c r="F6797" s="18" t="s">
        <v>19615</v>
      </c>
      <c r="G6797" s="18">
        <v>5.2</v>
      </c>
      <c r="H6797" s="19">
        <v>49000</v>
      </c>
      <c r="I6797" s="18" t="s">
        <v>14626</v>
      </c>
      <c r="J6797" s="18" t="s">
        <v>19649</v>
      </c>
      <c r="K6797" s="18" t="s">
        <v>7783</v>
      </c>
      <c r="L6797" s="18" t="s">
        <v>34</v>
      </c>
      <c r="M6797" s="20">
        <v>35000000</v>
      </c>
      <c r="N6797" s="20">
        <v>51380201</v>
      </c>
      <c r="O6797" s="21">
        <f t="shared" si="318"/>
        <v>66057161.370042197</v>
      </c>
      <c r="P6797" s="22">
        <f t="shared" si="319"/>
        <v>146.8005742857143</v>
      </c>
      <c r="Q6797" s="20">
        <f t="shared" si="320"/>
        <v>21679409.70464135</v>
      </c>
      <c r="R6797" s="18" t="s">
        <v>122</v>
      </c>
      <c r="S6797" s="18">
        <v>87</v>
      </c>
    </row>
    <row r="6798" spans="1:19" x14ac:dyDescent="0.25">
      <c r="A6798" s="18" t="s">
        <v>19650</v>
      </c>
      <c r="B6798" s="18" t="s">
        <v>2004</v>
      </c>
      <c r="C6798" s="18" t="s">
        <v>45</v>
      </c>
      <c r="D6798" s="18">
        <v>2015</v>
      </c>
      <c r="E6798" s="18">
        <f>VLOOKUP(D6798,'cpi roi'!A:C,2,FALSE)</f>
        <v>237</v>
      </c>
      <c r="F6798" s="18" t="s">
        <v>19449</v>
      </c>
      <c r="G6798" s="18">
        <v>6.2</v>
      </c>
      <c r="H6798" s="19">
        <v>66000</v>
      </c>
      <c r="I6798" s="18" t="s">
        <v>14568</v>
      </c>
      <c r="J6798" s="18" t="s">
        <v>19651</v>
      </c>
      <c r="K6798" s="18" t="s">
        <v>19652</v>
      </c>
      <c r="L6798" s="18" t="s">
        <v>34</v>
      </c>
      <c r="M6798" s="20">
        <v>15000000</v>
      </c>
      <c r="N6798" s="20">
        <v>61548707</v>
      </c>
      <c r="O6798" s="21">
        <f t="shared" si="318"/>
        <v>79130341.868776381</v>
      </c>
      <c r="P6798" s="22">
        <f t="shared" si="319"/>
        <v>410.32471333333331</v>
      </c>
      <c r="Q6798" s="20">
        <f t="shared" si="320"/>
        <v>25969918.565400843</v>
      </c>
      <c r="R6798" s="18" t="s">
        <v>18825</v>
      </c>
      <c r="S6798" s="18">
        <v>98</v>
      </c>
    </row>
    <row r="6799" spans="1:19" x14ac:dyDescent="0.25">
      <c r="A6799" s="18" t="s">
        <v>19653</v>
      </c>
      <c r="B6799" s="18" t="s">
        <v>452</v>
      </c>
      <c r="C6799" s="18" t="s">
        <v>38</v>
      </c>
      <c r="D6799" s="18">
        <v>2015</v>
      </c>
      <c r="E6799" s="18">
        <f>VLOOKUP(D6799,'cpi roi'!A:C,2,FALSE)</f>
        <v>237</v>
      </c>
      <c r="F6799" s="18" t="s">
        <v>19280</v>
      </c>
      <c r="G6799" s="18">
        <v>8</v>
      </c>
      <c r="H6799" s="19">
        <v>79000</v>
      </c>
      <c r="I6799" s="18" t="s">
        <v>19654</v>
      </c>
      <c r="J6799" s="18" t="s">
        <v>19498</v>
      </c>
      <c r="K6799" s="18" t="s">
        <v>19655</v>
      </c>
      <c r="L6799" s="18" t="s">
        <v>10296</v>
      </c>
      <c r="M6799" s="20">
        <v>0</v>
      </c>
      <c r="N6799" s="20">
        <v>121126188</v>
      </c>
      <c r="O6799" s="21">
        <f t="shared" si="318"/>
        <v>155726369.12911394</v>
      </c>
      <c r="P6799" s="22">
        <f t="shared" si="319"/>
        <v>0</v>
      </c>
      <c r="Q6799" s="20">
        <f t="shared" si="320"/>
        <v>51108096.202531643</v>
      </c>
      <c r="R6799" s="18" t="s">
        <v>17317</v>
      </c>
      <c r="S6799" s="18">
        <v>163</v>
      </c>
    </row>
    <row r="6800" spans="1:19" x14ac:dyDescent="0.25">
      <c r="A6800" s="18" t="s">
        <v>19656</v>
      </c>
      <c r="B6800" s="18" t="s">
        <v>452</v>
      </c>
      <c r="C6800" s="18" t="s">
        <v>21</v>
      </c>
      <c r="D6800" s="18">
        <v>2015</v>
      </c>
      <c r="E6800" s="18">
        <f>VLOOKUP(D6800,'cpi roi'!A:C,2,FALSE)</f>
        <v>237</v>
      </c>
      <c r="F6800" s="18" t="s">
        <v>19657</v>
      </c>
      <c r="G6800" s="18">
        <v>6.3</v>
      </c>
      <c r="H6800" s="19">
        <v>7200</v>
      </c>
      <c r="I6800" s="18" t="s">
        <v>19658</v>
      </c>
      <c r="J6800" s="18" t="s">
        <v>19659</v>
      </c>
      <c r="K6800" s="18" t="s">
        <v>19660</v>
      </c>
      <c r="L6800" s="18" t="s">
        <v>18671</v>
      </c>
      <c r="M6800" s="20">
        <v>0</v>
      </c>
      <c r="N6800" s="20">
        <v>108846</v>
      </c>
      <c r="O6800" s="21">
        <f t="shared" si="318"/>
        <v>139938.29620253164</v>
      </c>
      <c r="P6800" s="22">
        <f t="shared" si="319"/>
        <v>0</v>
      </c>
      <c r="Q6800" s="20">
        <f t="shared" si="320"/>
        <v>45926.582278481008</v>
      </c>
      <c r="R6800" s="18" t="s">
        <v>19661</v>
      </c>
      <c r="S6800" s="18">
        <v>92</v>
      </c>
    </row>
    <row r="6801" spans="1:19" x14ac:dyDescent="0.25">
      <c r="A6801" s="18" t="s">
        <v>19662</v>
      </c>
      <c r="B6801" s="18" t="s">
        <v>20</v>
      </c>
      <c r="C6801" s="18" t="s">
        <v>38</v>
      </c>
      <c r="D6801" s="18">
        <v>2015</v>
      </c>
      <c r="E6801" s="18">
        <f>VLOOKUP(D6801,'cpi roi'!A:C,2,FALSE)</f>
        <v>237</v>
      </c>
      <c r="F6801" s="18" t="s">
        <v>19055</v>
      </c>
      <c r="G6801" s="18">
        <v>5.8</v>
      </c>
      <c r="H6801" s="19">
        <v>40000</v>
      </c>
      <c r="I6801" s="18" t="s">
        <v>13734</v>
      </c>
      <c r="J6801" s="18" t="s">
        <v>19663</v>
      </c>
      <c r="K6801" s="18" t="s">
        <v>992</v>
      </c>
      <c r="L6801" s="18" t="s">
        <v>34</v>
      </c>
      <c r="M6801" s="20">
        <v>40000000</v>
      </c>
      <c r="N6801" s="20">
        <v>24177137</v>
      </c>
      <c r="O6801" s="21">
        <f t="shared" si="318"/>
        <v>31083433.096624475</v>
      </c>
      <c r="P6801" s="22">
        <f t="shared" si="319"/>
        <v>60.442842500000005</v>
      </c>
      <c r="Q6801" s="20">
        <f t="shared" si="320"/>
        <v>10201323.628691982</v>
      </c>
      <c r="R6801" s="18" t="s">
        <v>17337</v>
      </c>
      <c r="S6801" s="18">
        <v>115</v>
      </c>
    </row>
    <row r="6802" spans="1:19" x14ac:dyDescent="0.25">
      <c r="A6802" s="18" t="s">
        <v>19664</v>
      </c>
      <c r="B6802" s="18" t="s">
        <v>20</v>
      </c>
      <c r="C6802" s="18" t="s">
        <v>45</v>
      </c>
      <c r="D6802" s="18">
        <v>2015</v>
      </c>
      <c r="E6802" s="18">
        <f>VLOOKUP(D6802,'cpi roi'!A:C,2,FALSE)</f>
        <v>237</v>
      </c>
      <c r="F6802" s="18" t="s">
        <v>19172</v>
      </c>
      <c r="G6802" s="18">
        <v>6.4</v>
      </c>
      <c r="H6802" s="19">
        <v>68000</v>
      </c>
      <c r="I6802" s="18" t="s">
        <v>16036</v>
      </c>
      <c r="J6802" s="18" t="s">
        <v>16036</v>
      </c>
      <c r="K6802" s="18" t="s">
        <v>12130</v>
      </c>
      <c r="L6802" s="18" t="s">
        <v>34</v>
      </c>
      <c r="M6802" s="20">
        <v>25000000</v>
      </c>
      <c r="N6802" s="20">
        <v>52395996</v>
      </c>
      <c r="O6802" s="21">
        <f t="shared" si="318"/>
        <v>67363122.283544302</v>
      </c>
      <c r="P6802" s="22">
        <f t="shared" si="319"/>
        <v>209.58398399999999</v>
      </c>
      <c r="Q6802" s="20">
        <f t="shared" si="320"/>
        <v>22108015.189873416</v>
      </c>
      <c r="R6802" s="18" t="s">
        <v>35</v>
      </c>
      <c r="S6802" s="18">
        <v>101</v>
      </c>
    </row>
    <row r="6803" spans="1:19" x14ac:dyDescent="0.25">
      <c r="A6803" s="18" t="s">
        <v>19665</v>
      </c>
      <c r="B6803" s="18" t="s">
        <v>2004</v>
      </c>
      <c r="C6803" s="18" t="s">
        <v>21</v>
      </c>
      <c r="D6803" s="18">
        <v>2015</v>
      </c>
      <c r="E6803" s="18">
        <f>VLOOKUP(D6803,'cpi roi'!A:C,2,FALSE)</f>
        <v>237</v>
      </c>
      <c r="F6803" s="18" t="s">
        <v>18946</v>
      </c>
      <c r="G6803" s="18">
        <v>4.8</v>
      </c>
      <c r="H6803" s="19">
        <v>3500</v>
      </c>
      <c r="I6803" s="18" t="s">
        <v>14963</v>
      </c>
      <c r="J6803" s="18" t="s">
        <v>14963</v>
      </c>
      <c r="K6803" s="18" t="s">
        <v>12486</v>
      </c>
      <c r="L6803" s="18" t="s">
        <v>34</v>
      </c>
      <c r="M6803" s="20">
        <v>5000000</v>
      </c>
      <c r="N6803" s="20">
        <v>4842699</v>
      </c>
      <c r="O6803" s="21">
        <f t="shared" si="318"/>
        <v>6226035.3810126586</v>
      </c>
      <c r="P6803" s="22">
        <f t="shared" si="319"/>
        <v>96.853979999999993</v>
      </c>
      <c r="Q6803" s="20">
        <f t="shared" si="320"/>
        <v>2043332.9113924049</v>
      </c>
      <c r="R6803" s="18" t="s">
        <v>19666</v>
      </c>
      <c r="S6803" s="18">
        <v>121</v>
      </c>
    </row>
    <row r="6804" spans="1:19" x14ac:dyDescent="0.25">
      <c r="A6804" s="18" t="s">
        <v>19667</v>
      </c>
      <c r="B6804" s="18" t="s">
        <v>20</v>
      </c>
      <c r="C6804" s="18" t="s">
        <v>21</v>
      </c>
      <c r="D6804" s="18">
        <v>2015</v>
      </c>
      <c r="E6804" s="18">
        <f>VLOOKUP(D6804,'cpi roi'!A:C,2,FALSE)</f>
        <v>237</v>
      </c>
      <c r="F6804" s="18" t="s">
        <v>19668</v>
      </c>
      <c r="G6804" s="18">
        <v>6.4</v>
      </c>
      <c r="H6804" s="19">
        <v>27000</v>
      </c>
      <c r="I6804" s="18" t="s">
        <v>15895</v>
      </c>
      <c r="J6804" s="18" t="s">
        <v>19669</v>
      </c>
      <c r="K6804" s="18" t="s">
        <v>12504</v>
      </c>
      <c r="L6804" s="18" t="s">
        <v>310</v>
      </c>
      <c r="M6804" s="20">
        <v>0</v>
      </c>
      <c r="N6804" s="20">
        <v>5497104</v>
      </c>
      <c r="O6804" s="21">
        <f t="shared" si="318"/>
        <v>7067373.7924050633</v>
      </c>
      <c r="P6804" s="22">
        <f t="shared" si="319"/>
        <v>0</v>
      </c>
      <c r="Q6804" s="20">
        <f t="shared" si="320"/>
        <v>2319453.164556962</v>
      </c>
      <c r="R6804" s="18" t="s">
        <v>19670</v>
      </c>
      <c r="S6804" s="18">
        <v>134</v>
      </c>
    </row>
    <row r="6805" spans="1:19" x14ac:dyDescent="0.25">
      <c r="A6805" s="18" t="s">
        <v>19671</v>
      </c>
      <c r="B6805" s="18" t="s">
        <v>2004</v>
      </c>
      <c r="C6805" s="18" t="s">
        <v>38</v>
      </c>
      <c r="D6805" s="18">
        <v>2015</v>
      </c>
      <c r="E6805" s="18">
        <f>VLOOKUP(D6805,'cpi roi'!A:C,2,FALSE)</f>
        <v>237</v>
      </c>
      <c r="F6805" s="18" t="s">
        <v>19672</v>
      </c>
      <c r="G6805" s="18">
        <v>7.1</v>
      </c>
      <c r="H6805" s="19">
        <v>51000</v>
      </c>
      <c r="I6805" s="18" t="s">
        <v>16936</v>
      </c>
      <c r="J6805" s="18" t="s">
        <v>16937</v>
      </c>
      <c r="K6805" s="18" t="s">
        <v>16938</v>
      </c>
      <c r="L6805" s="18" t="s">
        <v>5994</v>
      </c>
      <c r="M6805" s="20">
        <v>36000000</v>
      </c>
      <c r="N6805" s="20">
        <v>157029618</v>
      </c>
      <c r="O6805" s="21">
        <f t="shared" si="318"/>
        <v>201885757.82531646</v>
      </c>
      <c r="P6805" s="22">
        <f t="shared" si="319"/>
        <v>436.19338333333337</v>
      </c>
      <c r="Q6805" s="20">
        <f t="shared" si="320"/>
        <v>66257222.784810126</v>
      </c>
      <c r="R6805" s="18" t="s">
        <v>559</v>
      </c>
      <c r="S6805" s="18">
        <v>105</v>
      </c>
    </row>
    <row r="6806" spans="1:19" x14ac:dyDescent="0.25">
      <c r="A6806" s="18" t="s">
        <v>19673</v>
      </c>
      <c r="B6806" s="18" t="s">
        <v>37</v>
      </c>
      <c r="C6806" s="18" t="s">
        <v>67</v>
      </c>
      <c r="D6806" s="18">
        <v>2015</v>
      </c>
      <c r="E6806" s="18">
        <f>VLOOKUP(D6806,'cpi roi'!A:C,2,FALSE)</f>
        <v>237</v>
      </c>
      <c r="F6806" s="18" t="s">
        <v>19050</v>
      </c>
      <c r="G6806" s="18">
        <v>7.4</v>
      </c>
      <c r="H6806" s="19">
        <v>36000</v>
      </c>
      <c r="I6806" s="18" t="s">
        <v>12724</v>
      </c>
      <c r="J6806" s="18" t="s">
        <v>14884</v>
      </c>
      <c r="K6806" s="18" t="s">
        <v>2833</v>
      </c>
      <c r="L6806" s="18" t="s">
        <v>34</v>
      </c>
      <c r="M6806" s="20">
        <v>17000000</v>
      </c>
      <c r="N6806" s="20">
        <v>45710059</v>
      </c>
      <c r="O6806" s="21">
        <f t="shared" si="318"/>
        <v>58767320.579324894</v>
      </c>
      <c r="P6806" s="22">
        <f t="shared" si="319"/>
        <v>268.8827</v>
      </c>
      <c r="Q6806" s="20">
        <f t="shared" si="320"/>
        <v>19286944.725738395</v>
      </c>
      <c r="R6806" s="18" t="s">
        <v>19674</v>
      </c>
      <c r="S6806" s="18">
        <v>129</v>
      </c>
    </row>
    <row r="6807" spans="1:19" x14ac:dyDescent="0.25">
      <c r="A6807" s="18" t="s">
        <v>19675</v>
      </c>
      <c r="B6807" s="18" t="s">
        <v>37</v>
      </c>
      <c r="C6807" s="18" t="s">
        <v>394</v>
      </c>
      <c r="D6807" s="18">
        <v>2015</v>
      </c>
      <c r="E6807" s="18">
        <f>VLOOKUP(D6807,'cpi roi'!A:C,2,FALSE)</f>
        <v>237</v>
      </c>
      <c r="F6807" s="18" t="s">
        <v>19001</v>
      </c>
      <c r="G6807" s="18">
        <v>5.8</v>
      </c>
      <c r="H6807" s="19">
        <v>10000</v>
      </c>
      <c r="I6807" s="18" t="s">
        <v>19676</v>
      </c>
      <c r="J6807" s="18" t="s">
        <v>13046</v>
      </c>
      <c r="K6807" s="18" t="s">
        <v>12955</v>
      </c>
      <c r="L6807" s="18" t="s">
        <v>34</v>
      </c>
      <c r="M6807" s="20">
        <v>0</v>
      </c>
      <c r="N6807" s="20">
        <v>13603453</v>
      </c>
      <c r="O6807" s="21">
        <f t="shared" si="318"/>
        <v>17489333.878059071</v>
      </c>
      <c r="P6807" s="22">
        <f t="shared" si="319"/>
        <v>0</v>
      </c>
      <c r="Q6807" s="20">
        <f t="shared" si="320"/>
        <v>5739853.5864978898</v>
      </c>
      <c r="R6807" s="18" t="s">
        <v>19677</v>
      </c>
      <c r="S6807" s="18">
        <v>99</v>
      </c>
    </row>
    <row r="6808" spans="1:19" x14ac:dyDescent="0.25">
      <c r="A6808" s="18" t="s">
        <v>19678</v>
      </c>
      <c r="B6808" s="18" t="s">
        <v>341</v>
      </c>
      <c r="C6808" s="18" t="s">
        <v>394</v>
      </c>
      <c r="D6808" s="18">
        <v>2015</v>
      </c>
      <c r="E6808" s="18">
        <f>VLOOKUP(D6808,'cpi roi'!A:C,2,FALSE)</f>
        <v>237</v>
      </c>
      <c r="F6808" s="18" t="s">
        <v>19320</v>
      </c>
      <c r="G6808" s="18">
        <v>7.1</v>
      </c>
      <c r="H6808" s="19">
        <v>43000</v>
      </c>
      <c r="I6808" s="18" t="s">
        <v>17885</v>
      </c>
      <c r="J6808" s="18" t="s">
        <v>19679</v>
      </c>
      <c r="K6808" s="18" t="s">
        <v>19680</v>
      </c>
      <c r="L6808" s="18" t="s">
        <v>34</v>
      </c>
      <c r="M6808" s="20">
        <v>99000000</v>
      </c>
      <c r="N6808" s="20">
        <v>246233113</v>
      </c>
      <c r="O6808" s="21">
        <f t="shared" si="318"/>
        <v>316570588.73881859</v>
      </c>
      <c r="P6808" s="22">
        <f t="shared" si="319"/>
        <v>248.72031616161615</v>
      </c>
      <c r="Q6808" s="20">
        <f t="shared" si="320"/>
        <v>103895828.2700422</v>
      </c>
      <c r="R6808" s="18" t="s">
        <v>14127</v>
      </c>
      <c r="S6808" s="18">
        <v>88</v>
      </c>
    </row>
    <row r="6809" spans="1:19" x14ac:dyDescent="0.25">
      <c r="A6809" s="18" t="s">
        <v>19681</v>
      </c>
      <c r="B6809" s="18" t="s">
        <v>20</v>
      </c>
      <c r="C6809" s="18" t="s">
        <v>45</v>
      </c>
      <c r="D6809" s="18">
        <v>2015</v>
      </c>
      <c r="E6809" s="18">
        <f>VLOOKUP(D6809,'cpi roi'!A:C,2,FALSE)</f>
        <v>237</v>
      </c>
      <c r="F6809" s="18" t="s">
        <v>19412</v>
      </c>
      <c r="G6809" s="18">
        <v>5.5</v>
      </c>
      <c r="H6809" s="19">
        <v>11000</v>
      </c>
      <c r="I6809" s="18" t="s">
        <v>1132</v>
      </c>
      <c r="J6809" s="18" t="s">
        <v>4627</v>
      </c>
      <c r="K6809" s="18" t="s">
        <v>551</v>
      </c>
      <c r="L6809" s="18" t="s">
        <v>34</v>
      </c>
      <c r="M6809" s="20">
        <v>15000000</v>
      </c>
      <c r="N6809" s="20">
        <v>3394174</v>
      </c>
      <c r="O6809" s="21">
        <f t="shared" si="318"/>
        <v>4363733.4084388185</v>
      </c>
      <c r="P6809" s="22">
        <f t="shared" si="319"/>
        <v>22.627826666666667</v>
      </c>
      <c r="Q6809" s="20">
        <f t="shared" si="320"/>
        <v>1432140.9282700422</v>
      </c>
      <c r="R6809" s="18" t="s">
        <v>19682</v>
      </c>
      <c r="S6809" s="18">
        <v>106</v>
      </c>
    </row>
    <row r="6810" spans="1:19" x14ac:dyDescent="0.25">
      <c r="A6810" s="18" t="s">
        <v>19683</v>
      </c>
      <c r="B6810" s="18" t="s">
        <v>2004</v>
      </c>
      <c r="C6810" s="18" t="s">
        <v>21</v>
      </c>
      <c r="D6810" s="18">
        <v>2015</v>
      </c>
      <c r="E6810" s="18">
        <f>VLOOKUP(D6810,'cpi roi'!A:C,2,FALSE)</f>
        <v>237</v>
      </c>
      <c r="F6810" s="18" t="s">
        <v>19684</v>
      </c>
      <c r="G6810" s="18">
        <v>6.1</v>
      </c>
      <c r="H6810" s="19">
        <v>15000</v>
      </c>
      <c r="I6810" s="18" t="s">
        <v>5228</v>
      </c>
      <c r="J6810" s="18" t="s">
        <v>16743</v>
      </c>
      <c r="K6810" s="18" t="s">
        <v>9024</v>
      </c>
      <c r="L6810" s="18" t="s">
        <v>34</v>
      </c>
      <c r="M6810" s="20">
        <v>25000000</v>
      </c>
      <c r="N6810" s="20">
        <v>906995</v>
      </c>
      <c r="O6810" s="21">
        <f t="shared" si="318"/>
        <v>1166081.7573839664</v>
      </c>
      <c r="P6810" s="22">
        <f t="shared" si="319"/>
        <v>3.62798</v>
      </c>
      <c r="Q6810" s="20">
        <f t="shared" si="320"/>
        <v>382698.31223628687</v>
      </c>
      <c r="R6810" s="18" t="s">
        <v>19685</v>
      </c>
      <c r="S6810" s="18">
        <v>110</v>
      </c>
    </row>
    <row r="6811" spans="1:19" x14ac:dyDescent="0.25">
      <c r="A6811" s="18" t="s">
        <v>19686</v>
      </c>
      <c r="B6811" s="18" t="s">
        <v>37</v>
      </c>
      <c r="C6811" s="18" t="s">
        <v>394</v>
      </c>
      <c r="D6811" s="18">
        <v>2015</v>
      </c>
      <c r="E6811" s="18">
        <f>VLOOKUP(D6811,'cpi roi'!A:C,2,FALSE)</f>
        <v>237</v>
      </c>
      <c r="F6811" s="18" t="s">
        <v>19315</v>
      </c>
      <c r="G6811" s="18">
        <v>5</v>
      </c>
      <c r="H6811" s="19">
        <v>18000</v>
      </c>
      <c r="I6811" s="18" t="s">
        <v>12492</v>
      </c>
      <c r="J6811" s="18" t="s">
        <v>19687</v>
      </c>
      <c r="K6811" s="18" t="s">
        <v>13349</v>
      </c>
      <c r="L6811" s="18" t="s">
        <v>34</v>
      </c>
      <c r="M6811" s="20">
        <v>90000000</v>
      </c>
      <c r="N6811" s="20">
        <v>234798636</v>
      </c>
      <c r="O6811" s="21">
        <f t="shared" si="318"/>
        <v>301869807.54936707</v>
      </c>
      <c r="P6811" s="22">
        <f t="shared" si="319"/>
        <v>260.8873733333333</v>
      </c>
      <c r="Q6811" s="20">
        <f t="shared" si="320"/>
        <v>99071154.430379748</v>
      </c>
      <c r="R6811" s="18" t="s">
        <v>9112</v>
      </c>
      <c r="S6811" s="18">
        <v>92</v>
      </c>
    </row>
    <row r="6812" spans="1:19" x14ac:dyDescent="0.25">
      <c r="A6812" s="18" t="s">
        <v>19688</v>
      </c>
      <c r="B6812" s="18" t="s">
        <v>2004</v>
      </c>
      <c r="C6812" s="18" t="s">
        <v>56</v>
      </c>
      <c r="D6812" s="18">
        <v>2015</v>
      </c>
      <c r="E6812" s="18">
        <f>VLOOKUP(D6812,'cpi roi'!A:C,2,FALSE)</f>
        <v>237</v>
      </c>
      <c r="F6812" s="18" t="s">
        <v>19034</v>
      </c>
      <c r="G6812" s="18">
        <v>5.2</v>
      </c>
      <c r="H6812" s="19">
        <v>42000</v>
      </c>
      <c r="I6812" s="18" t="s">
        <v>19689</v>
      </c>
      <c r="J6812" s="18" t="s">
        <v>15920</v>
      </c>
      <c r="K6812" s="18" t="s">
        <v>19690</v>
      </c>
      <c r="L6812" s="18" t="s">
        <v>34</v>
      </c>
      <c r="M6812" s="20">
        <v>3300000</v>
      </c>
      <c r="N6812" s="20">
        <v>38356892</v>
      </c>
      <c r="O6812" s="21">
        <f t="shared" si="318"/>
        <v>49313691.951054856</v>
      </c>
      <c r="P6812" s="22">
        <f t="shared" si="319"/>
        <v>1162.3300606060607</v>
      </c>
      <c r="Q6812" s="20">
        <f t="shared" si="320"/>
        <v>16184342.616033755</v>
      </c>
      <c r="R6812" s="18" t="s">
        <v>19427</v>
      </c>
      <c r="S6812" s="18">
        <v>83</v>
      </c>
    </row>
    <row r="6813" spans="1:19" x14ac:dyDescent="0.25">
      <c r="A6813" s="18" t="s">
        <v>19691</v>
      </c>
      <c r="B6813" s="18" t="s">
        <v>2004</v>
      </c>
      <c r="C6813" s="18" t="s">
        <v>45</v>
      </c>
      <c r="D6813" s="18">
        <v>2015</v>
      </c>
      <c r="E6813" s="18">
        <f>VLOOKUP(D6813,'cpi roi'!A:C,2,FALSE)</f>
        <v>237</v>
      </c>
      <c r="F6813" s="18" t="s">
        <v>19692</v>
      </c>
      <c r="G6813" s="18">
        <v>5.8</v>
      </c>
      <c r="H6813" s="19">
        <v>22000</v>
      </c>
      <c r="I6813" s="18" t="s">
        <v>8294</v>
      </c>
      <c r="J6813" s="18" t="s">
        <v>10234</v>
      </c>
      <c r="K6813" s="18" t="s">
        <v>856</v>
      </c>
      <c r="L6813" s="18" t="s">
        <v>34</v>
      </c>
      <c r="M6813" s="20">
        <v>17000000</v>
      </c>
      <c r="N6813" s="20">
        <v>42426912</v>
      </c>
      <c r="O6813" s="21">
        <f t="shared" si="318"/>
        <v>54546329.478481017</v>
      </c>
      <c r="P6813" s="22">
        <f t="shared" si="319"/>
        <v>249.5700705882353</v>
      </c>
      <c r="Q6813" s="20">
        <f t="shared" si="320"/>
        <v>17901650.632911392</v>
      </c>
      <c r="R6813" s="18" t="s">
        <v>16788</v>
      </c>
      <c r="S6813" s="18">
        <v>107</v>
      </c>
    </row>
    <row r="6814" spans="1:19" x14ac:dyDescent="0.25">
      <c r="A6814" s="18" t="s">
        <v>19693</v>
      </c>
      <c r="B6814" s="18" t="s">
        <v>2004</v>
      </c>
      <c r="C6814" s="18" t="s">
        <v>67</v>
      </c>
      <c r="D6814" s="18">
        <v>2015</v>
      </c>
      <c r="E6814" s="18">
        <f>VLOOKUP(D6814,'cpi roi'!A:C,2,FALSE)</f>
        <v>237</v>
      </c>
      <c r="F6814" s="18" t="s">
        <v>19692</v>
      </c>
      <c r="G6814" s="18">
        <v>6.9</v>
      </c>
      <c r="H6814" s="19">
        <v>37000</v>
      </c>
      <c r="I6814" s="18" t="s">
        <v>19694</v>
      </c>
      <c r="J6814" s="18" t="s">
        <v>19695</v>
      </c>
      <c r="K6814" s="18" t="s">
        <v>8153</v>
      </c>
      <c r="L6814" s="18" t="s">
        <v>19696</v>
      </c>
      <c r="M6814" s="20">
        <v>26000000</v>
      </c>
      <c r="N6814" s="20">
        <v>27972023</v>
      </c>
      <c r="O6814" s="21">
        <f t="shared" si="318"/>
        <v>35962343.49409283</v>
      </c>
      <c r="P6814" s="22">
        <f t="shared" si="319"/>
        <v>107.58470384615384</v>
      </c>
      <c r="Q6814" s="20">
        <f t="shared" si="320"/>
        <v>11802541.35021097</v>
      </c>
      <c r="R6814" s="18" t="s">
        <v>11131</v>
      </c>
      <c r="S6814" s="18">
        <v>127</v>
      </c>
    </row>
    <row r="6815" spans="1:19" x14ac:dyDescent="0.25">
      <c r="A6815" s="18" t="s">
        <v>19697</v>
      </c>
      <c r="B6815" s="18" t="s">
        <v>37</v>
      </c>
      <c r="C6815" s="18" t="s">
        <v>394</v>
      </c>
      <c r="D6815" s="18">
        <v>2015</v>
      </c>
      <c r="E6815" s="18">
        <f>VLOOKUP(D6815,'cpi roi'!A:C,2,FALSE)</f>
        <v>237</v>
      </c>
      <c r="F6815" s="18" t="s">
        <v>19698</v>
      </c>
      <c r="G6815" s="18">
        <v>7.7</v>
      </c>
      <c r="H6815" s="19">
        <v>58000</v>
      </c>
      <c r="I6815" s="18" t="s">
        <v>15540</v>
      </c>
      <c r="J6815" s="18" t="s">
        <v>19699</v>
      </c>
      <c r="K6815" s="18" t="s">
        <v>667</v>
      </c>
      <c r="L6815" s="18" t="s">
        <v>457</v>
      </c>
      <c r="M6815" s="20">
        <v>81200000</v>
      </c>
      <c r="N6815" s="20">
        <v>97571250</v>
      </c>
      <c r="O6815" s="21">
        <f t="shared" si="318"/>
        <v>125442868.67088608</v>
      </c>
      <c r="P6815" s="22">
        <f t="shared" si="319"/>
        <v>120.16163793103449</v>
      </c>
      <c r="Q6815" s="20">
        <f t="shared" si="320"/>
        <v>41169303.797468349</v>
      </c>
      <c r="R6815" s="18" t="s">
        <v>19700</v>
      </c>
      <c r="S6815" s="18">
        <v>108</v>
      </c>
    </row>
    <row r="6816" spans="1:19" x14ac:dyDescent="0.25">
      <c r="A6816" s="18" t="s">
        <v>19701</v>
      </c>
      <c r="B6816" s="18" t="s">
        <v>20</v>
      </c>
      <c r="C6816" s="18" t="s">
        <v>21</v>
      </c>
      <c r="D6816" s="18">
        <v>2015</v>
      </c>
      <c r="E6816" s="18">
        <f>VLOOKUP(D6816,'cpi roi'!A:C,2,FALSE)</f>
        <v>237</v>
      </c>
      <c r="F6816" s="18" t="s">
        <v>19702</v>
      </c>
      <c r="G6816" s="18">
        <v>6.6</v>
      </c>
      <c r="H6816" s="19">
        <v>12000</v>
      </c>
      <c r="I6816" s="18" t="s">
        <v>14855</v>
      </c>
      <c r="J6816" s="18" t="s">
        <v>14855</v>
      </c>
      <c r="K6816" s="18" t="s">
        <v>16093</v>
      </c>
      <c r="L6816" s="18" t="s">
        <v>9885</v>
      </c>
      <c r="M6816" s="20">
        <v>11000000</v>
      </c>
      <c r="N6816" s="20">
        <v>1160724</v>
      </c>
      <c r="O6816" s="21">
        <f t="shared" si="318"/>
        <v>1492289.4632911393</v>
      </c>
      <c r="P6816" s="22">
        <f t="shared" si="319"/>
        <v>10.552036363636363</v>
      </c>
      <c r="Q6816" s="20">
        <f t="shared" si="320"/>
        <v>489756.96202531643</v>
      </c>
      <c r="R6816" s="18" t="s">
        <v>17379</v>
      </c>
      <c r="S6816" s="18">
        <v>109</v>
      </c>
    </row>
    <row r="6817" spans="1:19" x14ac:dyDescent="0.25">
      <c r="A6817" s="18" t="s">
        <v>19703</v>
      </c>
      <c r="B6817" s="18" t="s">
        <v>20</v>
      </c>
      <c r="C6817" s="18" t="s">
        <v>56</v>
      </c>
      <c r="D6817" s="18">
        <v>2015</v>
      </c>
      <c r="E6817" s="18">
        <f>VLOOKUP(D6817,'cpi roi'!A:C,2,FALSE)</f>
        <v>237</v>
      </c>
      <c r="F6817" s="18" t="s">
        <v>19371</v>
      </c>
      <c r="G6817" s="18">
        <v>4.3</v>
      </c>
      <c r="H6817" s="19">
        <v>20000</v>
      </c>
      <c r="I6817" s="18" t="s">
        <v>19704</v>
      </c>
      <c r="J6817" s="18" t="s">
        <v>19705</v>
      </c>
      <c r="K6817" s="18" t="s">
        <v>19706</v>
      </c>
      <c r="L6817" s="18" t="s">
        <v>34</v>
      </c>
      <c r="M6817" s="20">
        <v>100000</v>
      </c>
      <c r="N6817" s="20">
        <v>42964410</v>
      </c>
      <c r="O6817" s="21">
        <f t="shared" si="318"/>
        <v>55237365.93670886</v>
      </c>
      <c r="P6817" s="22">
        <f t="shared" si="319"/>
        <v>42964.409999999996</v>
      </c>
      <c r="Q6817" s="20">
        <f t="shared" si="320"/>
        <v>18128443.037974682</v>
      </c>
      <c r="R6817" s="18" t="s">
        <v>2031</v>
      </c>
      <c r="S6817" s="18">
        <v>81</v>
      </c>
    </row>
    <row r="6818" spans="1:19" x14ac:dyDescent="0.25">
      <c r="A6818" s="18" t="s">
        <v>19707</v>
      </c>
      <c r="B6818" s="18" t="s">
        <v>20</v>
      </c>
      <c r="C6818" s="18" t="s">
        <v>21</v>
      </c>
      <c r="D6818" s="18">
        <v>2015</v>
      </c>
      <c r="E6818" s="18">
        <f>VLOOKUP(D6818,'cpi roi'!A:C,2,FALSE)</f>
        <v>237</v>
      </c>
      <c r="F6818" s="18" t="s">
        <v>19708</v>
      </c>
      <c r="G6818" s="18">
        <v>6.1</v>
      </c>
      <c r="H6818" s="19">
        <v>9700</v>
      </c>
      <c r="I6818" s="18" t="s">
        <v>19709</v>
      </c>
      <c r="J6818" s="18" t="s">
        <v>19709</v>
      </c>
      <c r="K6818" s="18" t="s">
        <v>19710</v>
      </c>
      <c r="L6818" s="18" t="s">
        <v>26</v>
      </c>
      <c r="M6818" s="20">
        <v>0</v>
      </c>
      <c r="N6818" s="20">
        <v>121827</v>
      </c>
      <c r="O6818" s="21">
        <f t="shared" si="318"/>
        <v>156627.37088607595</v>
      </c>
      <c r="P6818" s="22">
        <f t="shared" si="319"/>
        <v>0</v>
      </c>
      <c r="Q6818" s="20">
        <f t="shared" si="320"/>
        <v>51403.797468354431</v>
      </c>
      <c r="R6818" s="18" t="s">
        <v>19711</v>
      </c>
      <c r="S6818" s="18">
        <v>87</v>
      </c>
    </row>
    <row r="6819" spans="1:19" x14ac:dyDescent="0.25">
      <c r="A6819" s="18" t="s">
        <v>19712</v>
      </c>
      <c r="B6819" s="18" t="s">
        <v>20</v>
      </c>
      <c r="C6819" s="18" t="s">
        <v>56</v>
      </c>
      <c r="D6819" s="18">
        <v>2015</v>
      </c>
      <c r="E6819" s="18">
        <f>VLOOKUP(D6819,'cpi roi'!A:C,2,FALSE)</f>
        <v>237</v>
      </c>
      <c r="F6819" s="18" t="s">
        <v>19713</v>
      </c>
      <c r="G6819" s="18">
        <v>5.9</v>
      </c>
      <c r="H6819" s="19">
        <v>17000</v>
      </c>
      <c r="I6819" s="18" t="s">
        <v>613</v>
      </c>
      <c r="J6819" s="18" t="s">
        <v>19714</v>
      </c>
      <c r="K6819" s="18" t="s">
        <v>19715</v>
      </c>
      <c r="L6819" s="18" t="s">
        <v>34</v>
      </c>
      <c r="M6819" s="20">
        <v>0</v>
      </c>
      <c r="N6819" s="20">
        <v>35275</v>
      </c>
      <c r="O6819" s="21">
        <f t="shared" si="318"/>
        <v>45351.445147679326</v>
      </c>
      <c r="P6819" s="22">
        <f t="shared" si="319"/>
        <v>0</v>
      </c>
      <c r="Q6819" s="20">
        <f t="shared" si="320"/>
        <v>14883.966244725738</v>
      </c>
      <c r="R6819" s="18" t="s">
        <v>19716</v>
      </c>
      <c r="S6819" s="18">
        <v>89</v>
      </c>
    </row>
    <row r="6820" spans="1:19" x14ac:dyDescent="0.25">
      <c r="A6820" s="18" t="s">
        <v>19717</v>
      </c>
      <c r="B6820" s="18" t="s">
        <v>452</v>
      </c>
      <c r="C6820" s="18" t="s">
        <v>45</v>
      </c>
      <c r="D6820" s="18">
        <v>2015</v>
      </c>
      <c r="E6820" s="18">
        <f>VLOOKUP(D6820,'cpi roi'!A:C,2,FALSE)</f>
        <v>237</v>
      </c>
      <c r="F6820" s="18" t="s">
        <v>19718</v>
      </c>
      <c r="G6820" s="18">
        <v>6.7</v>
      </c>
      <c r="H6820" s="19">
        <v>11000</v>
      </c>
      <c r="I6820" s="18" t="s">
        <v>13289</v>
      </c>
      <c r="J6820" s="18" t="s">
        <v>13289</v>
      </c>
      <c r="K6820" s="18" t="s">
        <v>19719</v>
      </c>
      <c r="L6820" s="18" t="s">
        <v>3814</v>
      </c>
      <c r="M6820" s="20">
        <v>0</v>
      </c>
      <c r="N6820" s="20">
        <v>4765472</v>
      </c>
      <c r="O6820" s="21">
        <f t="shared" si="318"/>
        <v>6126748.1789029539</v>
      </c>
      <c r="P6820" s="22">
        <f t="shared" si="319"/>
        <v>0</v>
      </c>
      <c r="Q6820" s="20">
        <f t="shared" si="320"/>
        <v>2010747.6793248944</v>
      </c>
      <c r="R6820" s="18" t="s">
        <v>13291</v>
      </c>
      <c r="S6820" s="18">
        <v>104</v>
      </c>
    </row>
    <row r="6821" spans="1:19" x14ac:dyDescent="0.25">
      <c r="A6821" s="18" t="s">
        <v>19720</v>
      </c>
      <c r="B6821" s="18" t="s">
        <v>20</v>
      </c>
      <c r="C6821" s="18" t="s">
        <v>38</v>
      </c>
      <c r="D6821" s="18">
        <v>2015</v>
      </c>
      <c r="E6821" s="18">
        <f>VLOOKUP(D6821,'cpi roi'!A:C,2,FALSE)</f>
        <v>237</v>
      </c>
      <c r="F6821" s="18" t="s">
        <v>19721</v>
      </c>
      <c r="G6821" s="18">
        <v>6.5</v>
      </c>
      <c r="H6821" s="19">
        <v>7300</v>
      </c>
      <c r="I6821" s="18" t="s">
        <v>7793</v>
      </c>
      <c r="J6821" s="18" t="s">
        <v>7793</v>
      </c>
      <c r="K6821" s="18" t="s">
        <v>19722</v>
      </c>
      <c r="L6821" s="18" t="s">
        <v>199</v>
      </c>
      <c r="M6821" s="20">
        <v>0</v>
      </c>
      <c r="N6821" s="20">
        <v>87768</v>
      </c>
      <c r="O6821" s="21">
        <f t="shared" si="318"/>
        <v>112839.28101265823</v>
      </c>
      <c r="P6821" s="22">
        <f t="shared" si="319"/>
        <v>0</v>
      </c>
      <c r="Q6821" s="20">
        <f t="shared" si="320"/>
        <v>37032.911392405062</v>
      </c>
      <c r="R6821" s="18" t="s">
        <v>10363</v>
      </c>
      <c r="S6821" s="18">
        <v>120</v>
      </c>
    </row>
    <row r="6822" spans="1:19" x14ac:dyDescent="0.25">
      <c r="A6822" s="18" t="s">
        <v>19723</v>
      </c>
      <c r="B6822" s="18" t="s">
        <v>20</v>
      </c>
      <c r="C6822" s="18" t="s">
        <v>38</v>
      </c>
      <c r="D6822" s="18">
        <v>2015</v>
      </c>
      <c r="E6822" s="18">
        <f>VLOOKUP(D6822,'cpi roi'!A:C,2,FALSE)</f>
        <v>237</v>
      </c>
      <c r="F6822" s="18" t="s">
        <v>19724</v>
      </c>
      <c r="G6822" s="18">
        <v>6.9</v>
      </c>
      <c r="H6822" s="19">
        <v>44000</v>
      </c>
      <c r="I6822" s="18" t="s">
        <v>19725</v>
      </c>
      <c r="J6822" s="18" t="s">
        <v>19725</v>
      </c>
      <c r="K6822" s="18" t="s">
        <v>16802</v>
      </c>
      <c r="L6822" s="18" t="s">
        <v>26</v>
      </c>
      <c r="M6822" s="20">
        <v>2000000</v>
      </c>
      <c r="N6822" s="20">
        <v>1295574</v>
      </c>
      <c r="O6822" s="21">
        <f t="shared" si="318"/>
        <v>1665659.906329114</v>
      </c>
      <c r="P6822" s="22">
        <f t="shared" si="319"/>
        <v>64.778700000000001</v>
      </c>
      <c r="Q6822" s="20">
        <f t="shared" si="320"/>
        <v>546655.69620253157</v>
      </c>
      <c r="R6822" s="18" t="s">
        <v>15778</v>
      </c>
      <c r="S6822" s="18">
        <v>84</v>
      </c>
    </row>
    <row r="6823" spans="1:19" x14ac:dyDescent="0.25">
      <c r="A6823" s="18" t="s">
        <v>19726</v>
      </c>
      <c r="B6823" s="18" t="s">
        <v>20</v>
      </c>
      <c r="C6823" s="18" t="s">
        <v>67</v>
      </c>
      <c r="D6823" s="18">
        <v>2015</v>
      </c>
      <c r="E6823" s="18">
        <f>VLOOKUP(D6823,'cpi roi'!A:C,2,FALSE)</f>
        <v>237</v>
      </c>
      <c r="F6823" s="18" t="s">
        <v>19727</v>
      </c>
      <c r="G6823" s="18">
        <v>7.3</v>
      </c>
      <c r="H6823" s="19">
        <v>29000</v>
      </c>
      <c r="I6823" s="18" t="s">
        <v>18449</v>
      </c>
      <c r="J6823" s="18" t="s">
        <v>19728</v>
      </c>
      <c r="K6823" s="18" t="s">
        <v>15577</v>
      </c>
      <c r="L6823" s="18" t="s">
        <v>34</v>
      </c>
      <c r="M6823" s="20">
        <v>0</v>
      </c>
      <c r="N6823" s="20">
        <v>3072991</v>
      </c>
      <c r="O6823" s="21">
        <f t="shared" si="318"/>
        <v>3950803.1970464136</v>
      </c>
      <c r="P6823" s="22">
        <f t="shared" si="319"/>
        <v>0</v>
      </c>
      <c r="Q6823" s="20">
        <f t="shared" si="320"/>
        <v>1296620.6751054851</v>
      </c>
      <c r="R6823" s="18" t="s">
        <v>19729</v>
      </c>
      <c r="S6823" s="18">
        <v>106</v>
      </c>
    </row>
    <row r="6824" spans="1:19" x14ac:dyDescent="0.25">
      <c r="A6824" s="18" t="s">
        <v>19730</v>
      </c>
      <c r="B6824" s="18" t="s">
        <v>20</v>
      </c>
      <c r="C6824" s="18" t="s">
        <v>108</v>
      </c>
      <c r="D6824" s="18">
        <v>2015</v>
      </c>
      <c r="E6824" s="18">
        <f>VLOOKUP(D6824,'cpi roi'!A:C,2,FALSE)</f>
        <v>237</v>
      </c>
      <c r="F6824" s="18" t="s">
        <v>19139</v>
      </c>
      <c r="G6824" s="18">
        <v>6.3</v>
      </c>
      <c r="H6824" s="19">
        <v>31000</v>
      </c>
      <c r="I6824" s="18" t="s">
        <v>19023</v>
      </c>
      <c r="J6824" s="18" t="s">
        <v>19023</v>
      </c>
      <c r="K6824" s="18" t="s">
        <v>2051</v>
      </c>
      <c r="L6824" s="18" t="s">
        <v>34</v>
      </c>
      <c r="M6824" s="20">
        <v>800000</v>
      </c>
      <c r="N6824" s="20">
        <v>143658</v>
      </c>
      <c r="O6824" s="21">
        <f t="shared" si="318"/>
        <v>184694.4835443038</v>
      </c>
      <c r="P6824" s="22">
        <f t="shared" si="319"/>
        <v>17.957249999999998</v>
      </c>
      <c r="Q6824" s="20">
        <f t="shared" si="320"/>
        <v>60615.189873417716</v>
      </c>
      <c r="R6824" s="18" t="s">
        <v>19731</v>
      </c>
      <c r="S6824" s="18">
        <v>88</v>
      </c>
    </row>
    <row r="6825" spans="1:19" x14ac:dyDescent="0.25">
      <c r="A6825" s="18" t="s">
        <v>19732</v>
      </c>
      <c r="B6825" s="18" t="s">
        <v>424</v>
      </c>
      <c r="C6825" s="18" t="s">
        <v>21</v>
      </c>
      <c r="D6825" s="18">
        <v>2015</v>
      </c>
      <c r="E6825" s="18">
        <f>VLOOKUP(D6825,'cpi roi'!A:C,2,FALSE)</f>
        <v>237</v>
      </c>
      <c r="F6825" s="18" t="s">
        <v>19733</v>
      </c>
      <c r="G6825" s="18">
        <v>6.6</v>
      </c>
      <c r="H6825" s="19">
        <v>4900</v>
      </c>
      <c r="I6825" s="18" t="s">
        <v>19734</v>
      </c>
      <c r="J6825" s="18" t="s">
        <v>19734</v>
      </c>
      <c r="K6825" s="18" t="s">
        <v>9214</v>
      </c>
      <c r="L6825" s="18" t="s">
        <v>252</v>
      </c>
      <c r="M6825" s="20">
        <v>0</v>
      </c>
      <c r="N6825" s="20">
        <v>1505434</v>
      </c>
      <c r="O6825" s="21">
        <f t="shared" si="318"/>
        <v>1935467.2565400845</v>
      </c>
      <c r="P6825" s="22">
        <f t="shared" si="319"/>
        <v>0</v>
      </c>
      <c r="Q6825" s="20">
        <f t="shared" si="320"/>
        <v>635204.21940928267</v>
      </c>
      <c r="R6825" s="18" t="s">
        <v>19735</v>
      </c>
      <c r="S6825" s="18">
        <v>96</v>
      </c>
    </row>
    <row r="6826" spans="1:19" x14ac:dyDescent="0.25">
      <c r="A6826" s="18" t="s">
        <v>19736</v>
      </c>
      <c r="B6826" s="18" t="s">
        <v>37</v>
      </c>
      <c r="C6826" s="18" t="s">
        <v>29</v>
      </c>
      <c r="D6826" s="18">
        <v>2015</v>
      </c>
      <c r="E6826" s="18">
        <f>VLOOKUP(D6826,'cpi roi'!A:C,2,FALSE)</f>
        <v>237</v>
      </c>
      <c r="F6826" s="18" t="s">
        <v>19412</v>
      </c>
      <c r="G6826" s="18">
        <v>4.2</v>
      </c>
      <c r="H6826" s="19">
        <v>7500</v>
      </c>
      <c r="I6826" s="18" t="s">
        <v>15753</v>
      </c>
      <c r="J6826" s="18" t="s">
        <v>19737</v>
      </c>
      <c r="K6826" s="18" t="s">
        <v>19738</v>
      </c>
      <c r="L6826" s="18" t="s">
        <v>34</v>
      </c>
      <c r="M6826" s="20">
        <v>5000000</v>
      </c>
      <c r="N6826" s="20">
        <v>2333684</v>
      </c>
      <c r="O6826" s="21">
        <f t="shared" si="318"/>
        <v>3000310.1890295357</v>
      </c>
      <c r="P6826" s="22">
        <f t="shared" si="319"/>
        <v>46.673679999999997</v>
      </c>
      <c r="Q6826" s="20">
        <f t="shared" si="320"/>
        <v>984676.79324894515</v>
      </c>
      <c r="R6826" s="18" t="s">
        <v>19739</v>
      </c>
      <c r="S6826" s="18">
        <v>118</v>
      </c>
    </row>
    <row r="6827" spans="1:19" x14ac:dyDescent="0.25">
      <c r="A6827" s="18" t="s">
        <v>19740</v>
      </c>
      <c r="B6827" s="18" t="s">
        <v>2711</v>
      </c>
      <c r="C6827" s="18" t="s">
        <v>21</v>
      </c>
      <c r="D6827" s="18">
        <v>2015</v>
      </c>
      <c r="E6827" s="18">
        <f>VLOOKUP(D6827,'cpi roi'!A:C,2,FALSE)</f>
        <v>237</v>
      </c>
      <c r="F6827" s="18" t="s">
        <v>19741</v>
      </c>
      <c r="G6827" s="18">
        <v>6.8</v>
      </c>
      <c r="H6827" s="19">
        <v>4400</v>
      </c>
      <c r="I6827" s="18" t="s">
        <v>16837</v>
      </c>
      <c r="J6827" s="18" t="s">
        <v>16837</v>
      </c>
      <c r="K6827" s="18" t="s">
        <v>19742</v>
      </c>
      <c r="L6827" s="18" t="s">
        <v>13182</v>
      </c>
      <c r="M6827" s="20">
        <v>0</v>
      </c>
      <c r="N6827" s="20">
        <v>98932</v>
      </c>
      <c r="O6827" s="21">
        <f t="shared" si="318"/>
        <v>127192.32236286921</v>
      </c>
      <c r="P6827" s="22">
        <f t="shared" si="319"/>
        <v>0</v>
      </c>
      <c r="Q6827" s="20">
        <f t="shared" si="320"/>
        <v>41743.459915611813</v>
      </c>
      <c r="R6827" s="18" t="s">
        <v>16840</v>
      </c>
      <c r="S6827" s="18">
        <v>122</v>
      </c>
    </row>
    <row r="6828" spans="1:19" x14ac:dyDescent="0.25">
      <c r="A6828" s="18" t="s">
        <v>19743</v>
      </c>
      <c r="B6828" s="18" t="s">
        <v>2004</v>
      </c>
      <c r="C6828" s="18" t="s">
        <v>38</v>
      </c>
      <c r="D6828" s="18">
        <v>2015</v>
      </c>
      <c r="E6828" s="18">
        <f>VLOOKUP(D6828,'cpi roi'!A:C,2,FALSE)</f>
        <v>237</v>
      </c>
      <c r="F6828" s="18" t="s">
        <v>18939</v>
      </c>
      <c r="G6828" s="18">
        <v>5.4</v>
      </c>
      <c r="H6828" s="19">
        <v>6500</v>
      </c>
      <c r="I6828" s="18" t="s">
        <v>177</v>
      </c>
      <c r="J6828" s="18" t="s">
        <v>19744</v>
      </c>
      <c r="K6828" s="18" t="s">
        <v>19745</v>
      </c>
      <c r="L6828" s="18" t="s">
        <v>34</v>
      </c>
      <c r="M6828" s="20">
        <v>2000000</v>
      </c>
      <c r="N6828" s="20">
        <v>2801508</v>
      </c>
      <c r="O6828" s="21">
        <f t="shared" si="318"/>
        <v>3601769.9898734177</v>
      </c>
      <c r="P6828" s="22">
        <f t="shared" si="319"/>
        <v>140.0754</v>
      </c>
      <c r="Q6828" s="20">
        <f t="shared" si="320"/>
        <v>1182070.8860759493</v>
      </c>
      <c r="R6828" s="18" t="s">
        <v>19746</v>
      </c>
      <c r="S6828" s="18">
        <v>97</v>
      </c>
    </row>
    <row r="6829" spans="1:19" x14ac:dyDescent="0.25">
      <c r="A6829" s="18" t="s">
        <v>19747</v>
      </c>
      <c r="B6829" s="18" t="s">
        <v>20</v>
      </c>
      <c r="C6829" s="18" t="s">
        <v>45</v>
      </c>
      <c r="D6829" s="18">
        <v>2015</v>
      </c>
      <c r="E6829" s="18">
        <f>VLOOKUP(D6829,'cpi roi'!A:C,2,FALSE)</f>
        <v>237</v>
      </c>
      <c r="F6829" s="18" t="s">
        <v>19416</v>
      </c>
      <c r="G6829" s="18">
        <v>6.1</v>
      </c>
      <c r="H6829" s="19">
        <v>21000</v>
      </c>
      <c r="I6829" s="18" t="s">
        <v>13356</v>
      </c>
      <c r="J6829" s="18" t="s">
        <v>19748</v>
      </c>
      <c r="K6829" s="18" t="s">
        <v>8593</v>
      </c>
      <c r="L6829" s="18" t="s">
        <v>34</v>
      </c>
      <c r="M6829" s="20">
        <v>28000000</v>
      </c>
      <c r="N6829" s="20">
        <v>8527658</v>
      </c>
      <c r="O6829" s="21">
        <f t="shared" si="318"/>
        <v>10963617.690295359</v>
      </c>
      <c r="P6829" s="22">
        <f t="shared" si="319"/>
        <v>30.455921428571429</v>
      </c>
      <c r="Q6829" s="20">
        <f t="shared" si="320"/>
        <v>3598167.9324894515</v>
      </c>
      <c r="R6829" s="18" t="s">
        <v>19749</v>
      </c>
      <c r="S6829" s="18">
        <v>107</v>
      </c>
    </row>
    <row r="6830" spans="1:19" x14ac:dyDescent="0.25">
      <c r="A6830" s="18" t="s">
        <v>19750</v>
      </c>
      <c r="B6830" s="18" t="s">
        <v>20</v>
      </c>
      <c r="C6830" s="18" t="s">
        <v>45</v>
      </c>
      <c r="D6830" s="18">
        <v>2015</v>
      </c>
      <c r="E6830" s="18">
        <f>VLOOKUP(D6830,'cpi roi'!A:C,2,FALSE)</f>
        <v>237</v>
      </c>
      <c r="F6830" s="18" t="s">
        <v>19326</v>
      </c>
      <c r="G6830" s="18">
        <v>5.4</v>
      </c>
      <c r="H6830" s="19">
        <v>33000</v>
      </c>
      <c r="I6830" s="18" t="s">
        <v>18463</v>
      </c>
      <c r="J6830" s="18" t="s">
        <v>14410</v>
      </c>
      <c r="K6830" s="18" t="s">
        <v>9085</v>
      </c>
      <c r="L6830" s="18" t="s">
        <v>34</v>
      </c>
      <c r="M6830" s="20">
        <v>35000000</v>
      </c>
      <c r="N6830" s="20">
        <v>14431253</v>
      </c>
      <c r="O6830" s="21">
        <f t="shared" si="318"/>
        <v>18553598.266244728</v>
      </c>
      <c r="P6830" s="22">
        <f t="shared" si="319"/>
        <v>41.232151428571427</v>
      </c>
      <c r="Q6830" s="20">
        <f t="shared" si="320"/>
        <v>6089136.2869198313</v>
      </c>
      <c r="R6830" s="18" t="s">
        <v>8628</v>
      </c>
      <c r="S6830" s="18">
        <v>91</v>
      </c>
    </row>
    <row r="6831" spans="1:19" x14ac:dyDescent="0.25">
      <c r="A6831" s="18" t="s">
        <v>19751</v>
      </c>
      <c r="B6831" s="18" t="s">
        <v>20</v>
      </c>
      <c r="C6831" s="18" t="s">
        <v>45</v>
      </c>
      <c r="D6831" s="18">
        <v>2015</v>
      </c>
      <c r="E6831" s="18">
        <f>VLOOKUP(D6831,'cpi roi'!A:C,2,FALSE)</f>
        <v>237</v>
      </c>
      <c r="F6831" s="18" t="s">
        <v>19050</v>
      </c>
      <c r="G6831" s="18">
        <v>5.0999999999999996</v>
      </c>
      <c r="H6831" s="19">
        <v>38000</v>
      </c>
      <c r="I6831" s="18" t="s">
        <v>14563</v>
      </c>
      <c r="J6831" s="18" t="s">
        <v>16730</v>
      </c>
      <c r="K6831" s="18" t="s">
        <v>19752</v>
      </c>
      <c r="L6831" s="18" t="s">
        <v>34</v>
      </c>
      <c r="M6831" s="20">
        <v>14000000</v>
      </c>
      <c r="N6831" s="20">
        <v>13081651</v>
      </c>
      <c r="O6831" s="21">
        <f t="shared" si="318"/>
        <v>16818477.04514768</v>
      </c>
      <c r="P6831" s="22">
        <f t="shared" si="319"/>
        <v>93.440364285714281</v>
      </c>
      <c r="Q6831" s="20">
        <f t="shared" si="320"/>
        <v>5519683.9662447255</v>
      </c>
      <c r="R6831" s="18" t="s">
        <v>48</v>
      </c>
      <c r="S6831" s="18">
        <v>93</v>
      </c>
    </row>
    <row r="6832" spans="1:19" x14ac:dyDescent="0.25">
      <c r="A6832" s="18" t="s">
        <v>19753</v>
      </c>
      <c r="B6832" s="18" t="s">
        <v>452</v>
      </c>
      <c r="C6832" s="18" t="s">
        <v>38</v>
      </c>
      <c r="D6832" s="18">
        <v>2015</v>
      </c>
      <c r="E6832" s="18">
        <f>VLOOKUP(D6832,'cpi roi'!A:C,2,FALSE)</f>
        <v>237</v>
      </c>
      <c r="F6832" s="18" t="s">
        <v>19538</v>
      </c>
      <c r="G6832" s="18">
        <v>6.7</v>
      </c>
      <c r="H6832" s="19">
        <v>27000</v>
      </c>
      <c r="I6832" s="18" t="s">
        <v>19754</v>
      </c>
      <c r="J6832" s="18" t="s">
        <v>19755</v>
      </c>
      <c r="K6832" s="18" t="s">
        <v>19756</v>
      </c>
      <c r="L6832" s="18" t="s">
        <v>199</v>
      </c>
      <c r="M6832" s="20">
        <v>0</v>
      </c>
      <c r="N6832" s="20">
        <v>67069</v>
      </c>
      <c r="O6832" s="21">
        <f t="shared" si="318"/>
        <v>86227.528691983127</v>
      </c>
      <c r="P6832" s="22">
        <f t="shared" si="319"/>
        <v>0</v>
      </c>
      <c r="Q6832" s="20">
        <f t="shared" si="320"/>
        <v>28299.156118143459</v>
      </c>
      <c r="R6832" s="18" t="s">
        <v>19757</v>
      </c>
      <c r="S6832" s="18">
        <v>93</v>
      </c>
    </row>
    <row r="6833" spans="1:19" x14ac:dyDescent="0.25">
      <c r="A6833" s="18" t="s">
        <v>19758</v>
      </c>
      <c r="B6833" s="18" t="s">
        <v>20</v>
      </c>
      <c r="C6833" s="18" t="s">
        <v>45</v>
      </c>
      <c r="D6833" s="18">
        <v>2015</v>
      </c>
      <c r="E6833" s="18">
        <f>VLOOKUP(D6833,'cpi roi'!A:C,2,FALSE)</f>
        <v>237</v>
      </c>
      <c r="F6833" s="18" t="s">
        <v>19059</v>
      </c>
      <c r="G6833" s="18">
        <v>6.1</v>
      </c>
      <c r="H6833" s="19">
        <v>16000</v>
      </c>
      <c r="I6833" s="18" t="s">
        <v>19759</v>
      </c>
      <c r="J6833" s="18" t="s">
        <v>19759</v>
      </c>
      <c r="K6833" s="18" t="s">
        <v>19652</v>
      </c>
      <c r="L6833" s="18" t="s">
        <v>34</v>
      </c>
      <c r="M6833" s="20">
        <v>0</v>
      </c>
      <c r="N6833" s="20">
        <v>1110522</v>
      </c>
      <c r="O6833" s="21">
        <f t="shared" si="318"/>
        <v>1427747.0607594936</v>
      </c>
      <c r="P6833" s="22">
        <f t="shared" si="319"/>
        <v>0</v>
      </c>
      <c r="Q6833" s="20">
        <f t="shared" si="320"/>
        <v>468574.68354430376</v>
      </c>
      <c r="R6833" s="18" t="s">
        <v>19334</v>
      </c>
      <c r="S6833" s="18">
        <v>79</v>
      </c>
    </row>
    <row r="6834" spans="1:19" x14ac:dyDescent="0.25">
      <c r="A6834" s="18" t="s">
        <v>19760</v>
      </c>
      <c r="B6834" s="18" t="s">
        <v>20</v>
      </c>
      <c r="C6834" s="18" t="s">
        <v>45</v>
      </c>
      <c r="D6834" s="18">
        <v>2015</v>
      </c>
      <c r="E6834" s="18">
        <f>VLOOKUP(D6834,'cpi roi'!A:C,2,FALSE)</f>
        <v>237</v>
      </c>
      <c r="F6834" s="18" t="s">
        <v>19367</v>
      </c>
      <c r="G6834" s="18">
        <v>6.6</v>
      </c>
      <c r="H6834" s="19">
        <v>19000</v>
      </c>
      <c r="I6834" s="18" t="s">
        <v>11915</v>
      </c>
      <c r="J6834" s="18" t="s">
        <v>19761</v>
      </c>
      <c r="K6834" s="18" t="s">
        <v>908</v>
      </c>
      <c r="L6834" s="18" t="s">
        <v>34</v>
      </c>
      <c r="M6834" s="20">
        <v>1000000</v>
      </c>
      <c r="N6834" s="20">
        <v>14659448</v>
      </c>
      <c r="O6834" s="21">
        <f t="shared" si="318"/>
        <v>18846978.082700424</v>
      </c>
      <c r="P6834" s="22">
        <f t="shared" si="319"/>
        <v>1465.9448</v>
      </c>
      <c r="Q6834" s="20">
        <f t="shared" si="320"/>
        <v>6185421.0970464135</v>
      </c>
      <c r="R6834" s="18" t="s">
        <v>18173</v>
      </c>
      <c r="S6834" s="18">
        <v>90</v>
      </c>
    </row>
    <row r="6835" spans="1:19" x14ac:dyDescent="0.25">
      <c r="A6835" s="18" t="s">
        <v>19762</v>
      </c>
      <c r="B6835" s="18" t="s">
        <v>2004</v>
      </c>
      <c r="C6835" s="18" t="s">
        <v>45</v>
      </c>
      <c r="D6835" s="18">
        <v>2015</v>
      </c>
      <c r="E6835" s="18">
        <f>VLOOKUP(D6835,'cpi roi'!A:C,2,FALSE)</f>
        <v>237</v>
      </c>
      <c r="F6835" s="18" t="s">
        <v>19139</v>
      </c>
      <c r="G6835" s="18">
        <v>5.9</v>
      </c>
      <c r="H6835" s="19">
        <v>23000</v>
      </c>
      <c r="I6835" s="18" t="s">
        <v>296</v>
      </c>
      <c r="J6835" s="18" t="s">
        <v>15060</v>
      </c>
      <c r="K6835" s="18" t="s">
        <v>752</v>
      </c>
      <c r="L6835" s="18" t="s">
        <v>34</v>
      </c>
      <c r="M6835" s="20">
        <v>18000000</v>
      </c>
      <c r="N6835" s="20">
        <v>41325328</v>
      </c>
      <c r="O6835" s="21">
        <f t="shared" si="318"/>
        <v>53130073.593248948</v>
      </c>
      <c r="P6835" s="22">
        <f t="shared" si="319"/>
        <v>229.58515555555556</v>
      </c>
      <c r="Q6835" s="20">
        <f t="shared" si="320"/>
        <v>17436847.257383965</v>
      </c>
      <c r="R6835" s="18" t="s">
        <v>9940</v>
      </c>
      <c r="S6835" s="18">
        <v>101</v>
      </c>
    </row>
    <row r="6836" spans="1:19" x14ac:dyDescent="0.25">
      <c r="A6836" s="18" t="s">
        <v>19763</v>
      </c>
      <c r="B6836" s="18" t="s">
        <v>20</v>
      </c>
      <c r="C6836" s="18" t="s">
        <v>67</v>
      </c>
      <c r="D6836" s="18">
        <v>2015</v>
      </c>
      <c r="E6836" s="18">
        <f>VLOOKUP(D6836,'cpi roi'!A:C,2,FALSE)</f>
        <v>237</v>
      </c>
      <c r="F6836" s="18" t="s">
        <v>18990</v>
      </c>
      <c r="G6836" s="18">
        <v>7</v>
      </c>
      <c r="H6836" s="19">
        <v>30000</v>
      </c>
      <c r="I6836" s="18" t="s">
        <v>15412</v>
      </c>
      <c r="J6836" s="18" t="s">
        <v>15412</v>
      </c>
      <c r="K6836" s="18" t="s">
        <v>140</v>
      </c>
      <c r="L6836" s="18" t="s">
        <v>34</v>
      </c>
      <c r="M6836" s="20">
        <v>10000000</v>
      </c>
      <c r="N6836" s="20">
        <v>10835752</v>
      </c>
      <c r="O6836" s="21">
        <f t="shared" si="318"/>
        <v>13931027.993248945</v>
      </c>
      <c r="P6836" s="22">
        <f t="shared" si="319"/>
        <v>108.35752000000001</v>
      </c>
      <c r="Q6836" s="20">
        <f t="shared" si="320"/>
        <v>4572047.2573839659</v>
      </c>
      <c r="R6836" s="18" t="s">
        <v>19764</v>
      </c>
      <c r="S6836" s="18">
        <v>106</v>
      </c>
    </row>
    <row r="6837" spans="1:19" x14ac:dyDescent="0.25">
      <c r="A6837" s="18" t="s">
        <v>19765</v>
      </c>
      <c r="B6837" s="18" t="s">
        <v>20</v>
      </c>
      <c r="C6837" s="18" t="s">
        <v>21</v>
      </c>
      <c r="D6837" s="18">
        <v>2015</v>
      </c>
      <c r="E6837" s="18">
        <f>VLOOKUP(D6837,'cpi roi'!A:C,2,FALSE)</f>
        <v>237</v>
      </c>
      <c r="F6837" s="18" t="s">
        <v>19766</v>
      </c>
      <c r="G6837" s="18">
        <v>7.5</v>
      </c>
      <c r="H6837" s="19">
        <v>46000</v>
      </c>
      <c r="I6837" s="18" t="s">
        <v>19767</v>
      </c>
      <c r="J6837" s="18" t="s">
        <v>19767</v>
      </c>
      <c r="K6837" s="18" t="s">
        <v>19768</v>
      </c>
      <c r="L6837" s="18" t="s">
        <v>2540</v>
      </c>
      <c r="M6837" s="20">
        <v>0</v>
      </c>
      <c r="N6837" s="20">
        <v>6659121</v>
      </c>
      <c r="O6837" s="21">
        <f t="shared" si="318"/>
        <v>8561325.6063291151</v>
      </c>
      <c r="P6837" s="22">
        <f t="shared" si="319"/>
        <v>0</v>
      </c>
      <c r="Q6837" s="20">
        <f t="shared" si="320"/>
        <v>2809755.6962025315</v>
      </c>
      <c r="R6837" s="18" t="s">
        <v>19769</v>
      </c>
      <c r="S6837" s="18">
        <v>107</v>
      </c>
    </row>
    <row r="6838" spans="1:19" x14ac:dyDescent="0.25">
      <c r="A6838" s="18" t="s">
        <v>19770</v>
      </c>
      <c r="B6838" s="18" t="s">
        <v>37</v>
      </c>
      <c r="C6838" s="18" t="s">
        <v>21</v>
      </c>
      <c r="D6838" s="18">
        <v>2015</v>
      </c>
      <c r="E6838" s="18">
        <f>VLOOKUP(D6838,'cpi roi'!A:C,2,FALSE)</f>
        <v>237</v>
      </c>
      <c r="F6838" s="18" t="s">
        <v>19398</v>
      </c>
      <c r="G6838" s="18">
        <v>6.9</v>
      </c>
      <c r="H6838" s="19">
        <v>62000</v>
      </c>
      <c r="I6838" s="18" t="s">
        <v>1886</v>
      </c>
      <c r="J6838" s="18" t="s">
        <v>19771</v>
      </c>
      <c r="K6838" s="18" t="s">
        <v>8785</v>
      </c>
      <c r="L6838" s="18" t="s">
        <v>26</v>
      </c>
      <c r="M6838" s="20">
        <v>11000000</v>
      </c>
      <c r="N6838" s="20">
        <v>29355203</v>
      </c>
      <c r="O6838" s="21">
        <f t="shared" si="318"/>
        <v>37740634.405485235</v>
      </c>
      <c r="P6838" s="22">
        <f t="shared" si="319"/>
        <v>266.86548181818182</v>
      </c>
      <c r="Q6838" s="20">
        <f t="shared" si="320"/>
        <v>12386161.603375526</v>
      </c>
      <c r="R6838" s="18" t="s">
        <v>3747</v>
      </c>
      <c r="S6838" s="18">
        <v>104</v>
      </c>
    </row>
    <row r="6839" spans="1:19" x14ac:dyDescent="0.25">
      <c r="A6839" s="18" t="s">
        <v>19772</v>
      </c>
      <c r="B6839" s="18" t="s">
        <v>424</v>
      </c>
      <c r="C6839" s="18" t="s">
        <v>38</v>
      </c>
      <c r="D6839" s="18">
        <v>2015</v>
      </c>
      <c r="E6839" s="18">
        <f>VLOOKUP(D6839,'cpi roi'!A:C,2,FALSE)</f>
        <v>237</v>
      </c>
      <c r="F6839" s="18" t="s">
        <v>19773</v>
      </c>
      <c r="G6839" s="18">
        <v>6</v>
      </c>
      <c r="H6839" s="19">
        <v>465</v>
      </c>
      <c r="I6839" s="18" t="s">
        <v>19774</v>
      </c>
      <c r="J6839" s="18" t="s">
        <v>19775</v>
      </c>
      <c r="K6839" s="18" t="s">
        <v>19776</v>
      </c>
      <c r="L6839" s="18" t="s">
        <v>925</v>
      </c>
      <c r="M6839" s="20">
        <v>0</v>
      </c>
      <c r="N6839" s="20">
        <v>3191168</v>
      </c>
      <c r="O6839" s="21">
        <f t="shared" si="318"/>
        <v>4102737.9308016878</v>
      </c>
      <c r="P6839" s="22">
        <f t="shared" si="319"/>
        <v>0</v>
      </c>
      <c r="Q6839" s="20">
        <f t="shared" si="320"/>
        <v>1346484.3881856538</v>
      </c>
      <c r="R6839" s="18" t="s">
        <v>19777</v>
      </c>
      <c r="S6839" s="18">
        <v>113</v>
      </c>
    </row>
    <row r="6840" spans="1:19" x14ac:dyDescent="0.25">
      <c r="A6840" s="18" t="s">
        <v>19778</v>
      </c>
      <c r="B6840" s="18" t="s">
        <v>37</v>
      </c>
      <c r="C6840" s="18" t="s">
        <v>38</v>
      </c>
      <c r="D6840" s="18">
        <v>2015</v>
      </c>
      <c r="E6840" s="18">
        <f>VLOOKUP(D6840,'cpi roi'!A:C,2,FALSE)</f>
        <v>237</v>
      </c>
      <c r="F6840" s="18" t="s">
        <v>18958</v>
      </c>
      <c r="G6840" s="18">
        <v>4.4000000000000004</v>
      </c>
      <c r="H6840" s="19">
        <v>35000</v>
      </c>
      <c r="I6840" s="18" t="s">
        <v>14529</v>
      </c>
      <c r="J6840" s="18" t="s">
        <v>14843</v>
      </c>
      <c r="K6840" s="18" t="s">
        <v>14843</v>
      </c>
      <c r="L6840" s="18" t="s">
        <v>34</v>
      </c>
      <c r="M6840" s="20">
        <v>30000000</v>
      </c>
      <c r="N6840" s="20">
        <v>107588225</v>
      </c>
      <c r="O6840" s="21">
        <f t="shared" si="318"/>
        <v>138321232.73206753</v>
      </c>
      <c r="P6840" s="22">
        <f t="shared" si="319"/>
        <v>358.62741666666665</v>
      </c>
      <c r="Q6840" s="20">
        <f t="shared" si="320"/>
        <v>45395875.527426161</v>
      </c>
      <c r="R6840" s="18" t="s">
        <v>35</v>
      </c>
      <c r="S6840" s="18">
        <v>94</v>
      </c>
    </row>
    <row r="6841" spans="1:19" x14ac:dyDescent="0.25">
      <c r="A6841" s="18" t="s">
        <v>19779</v>
      </c>
      <c r="B6841" s="18" t="s">
        <v>20</v>
      </c>
      <c r="C6841" s="18" t="s">
        <v>21</v>
      </c>
      <c r="D6841" s="18">
        <v>2015</v>
      </c>
      <c r="E6841" s="18">
        <f>VLOOKUP(D6841,'cpi roi'!A:C,2,FALSE)</f>
        <v>237</v>
      </c>
      <c r="F6841" s="18" t="s">
        <v>19780</v>
      </c>
      <c r="G6841" s="18">
        <v>7.5</v>
      </c>
      <c r="H6841" s="19">
        <v>24000</v>
      </c>
      <c r="I6841" s="18" t="s">
        <v>6612</v>
      </c>
      <c r="J6841" s="18" t="s">
        <v>19781</v>
      </c>
      <c r="K6841" s="18" t="s">
        <v>2539</v>
      </c>
      <c r="L6841" s="18" t="s">
        <v>199</v>
      </c>
      <c r="M6841" s="20">
        <v>0</v>
      </c>
      <c r="N6841" s="20">
        <v>4235959</v>
      </c>
      <c r="O6841" s="21">
        <f t="shared" si="318"/>
        <v>5445977.6679324899</v>
      </c>
      <c r="P6841" s="22">
        <f t="shared" si="319"/>
        <v>0</v>
      </c>
      <c r="Q6841" s="20">
        <f t="shared" si="320"/>
        <v>1787324.4725738396</v>
      </c>
      <c r="R6841" s="18" t="s">
        <v>14365</v>
      </c>
      <c r="S6841" s="18">
        <v>94</v>
      </c>
    </row>
    <row r="6842" spans="1:19" x14ac:dyDescent="0.25">
      <c r="A6842" s="18" t="s">
        <v>19782</v>
      </c>
      <c r="B6842" s="18" t="s">
        <v>37</v>
      </c>
      <c r="C6842" s="18" t="s">
        <v>21</v>
      </c>
      <c r="D6842" s="18">
        <v>2015</v>
      </c>
      <c r="E6842" s="18">
        <f>VLOOKUP(D6842,'cpi roi'!A:C,2,FALSE)</f>
        <v>237</v>
      </c>
      <c r="F6842" s="18" t="s">
        <v>19538</v>
      </c>
      <c r="G6842" s="18">
        <v>6.5</v>
      </c>
      <c r="H6842" s="19">
        <v>14000</v>
      </c>
      <c r="I6842" s="18" t="s">
        <v>15963</v>
      </c>
      <c r="J6842" s="18" t="s">
        <v>15963</v>
      </c>
      <c r="K6842" s="18" t="s">
        <v>19783</v>
      </c>
      <c r="L6842" s="18" t="s">
        <v>34</v>
      </c>
      <c r="M6842" s="20">
        <v>3000000</v>
      </c>
      <c r="N6842" s="20">
        <v>73256266</v>
      </c>
      <c r="O6842" s="21">
        <f t="shared" si="318"/>
        <v>94182212.026160344</v>
      </c>
      <c r="P6842" s="22">
        <f t="shared" si="319"/>
        <v>2441.8755333333334</v>
      </c>
      <c r="Q6842" s="20">
        <f t="shared" si="320"/>
        <v>30909816.877637129</v>
      </c>
      <c r="R6842" s="18" t="s">
        <v>19784</v>
      </c>
      <c r="S6842" s="18">
        <v>120</v>
      </c>
    </row>
    <row r="6843" spans="1:19" x14ac:dyDescent="0.25">
      <c r="A6843" s="18" t="s">
        <v>19785</v>
      </c>
      <c r="B6843" s="18" t="s">
        <v>20</v>
      </c>
      <c r="C6843" s="18" t="s">
        <v>38</v>
      </c>
      <c r="D6843" s="18">
        <v>2015</v>
      </c>
      <c r="E6843" s="18">
        <f>VLOOKUP(D6843,'cpi roi'!A:C,2,FALSE)</f>
        <v>237</v>
      </c>
      <c r="F6843" s="18" t="s">
        <v>19630</v>
      </c>
      <c r="G6843" s="18">
        <v>6</v>
      </c>
      <c r="H6843" s="19">
        <v>19000</v>
      </c>
      <c r="I6843" s="18" t="s">
        <v>19786</v>
      </c>
      <c r="J6843" s="18" t="s">
        <v>19786</v>
      </c>
      <c r="K6843" s="18" t="s">
        <v>2756</v>
      </c>
      <c r="L6843" s="18" t="s">
        <v>5994</v>
      </c>
      <c r="M6843" s="20">
        <v>65000000</v>
      </c>
      <c r="N6843" s="20">
        <v>122606884</v>
      </c>
      <c r="O6843" s="21">
        <f t="shared" si="318"/>
        <v>157630031.87679327</v>
      </c>
      <c r="P6843" s="22">
        <f t="shared" si="319"/>
        <v>188.62597538461537</v>
      </c>
      <c r="Q6843" s="20">
        <f t="shared" si="320"/>
        <v>51732862.447257385</v>
      </c>
      <c r="R6843" s="18" t="s">
        <v>19787</v>
      </c>
      <c r="S6843" s="18">
        <v>127</v>
      </c>
    </row>
    <row r="6844" spans="1:19" x14ac:dyDescent="0.25">
      <c r="A6844" s="18" t="s">
        <v>19788</v>
      </c>
      <c r="B6844" s="18" t="s">
        <v>20</v>
      </c>
      <c r="C6844" s="18" t="s">
        <v>21</v>
      </c>
      <c r="D6844" s="18">
        <v>2015</v>
      </c>
      <c r="E6844" s="18">
        <f>VLOOKUP(D6844,'cpi roi'!A:C,2,FALSE)</f>
        <v>237</v>
      </c>
      <c r="F6844" s="18" t="s">
        <v>19789</v>
      </c>
      <c r="G6844" s="18">
        <v>7.1</v>
      </c>
      <c r="H6844" s="19">
        <v>32000</v>
      </c>
      <c r="I6844" s="18" t="s">
        <v>17522</v>
      </c>
      <c r="J6844" s="18" t="s">
        <v>17522</v>
      </c>
      <c r="K6844" s="18" t="s">
        <v>11671</v>
      </c>
      <c r="L6844" s="18" t="s">
        <v>26</v>
      </c>
      <c r="M6844" s="20">
        <v>0</v>
      </c>
      <c r="N6844" s="20">
        <v>14430249</v>
      </c>
      <c r="O6844" s="21">
        <f t="shared" si="318"/>
        <v>18552307.469620254</v>
      </c>
      <c r="P6844" s="22">
        <f t="shared" si="319"/>
        <v>0</v>
      </c>
      <c r="Q6844" s="20">
        <f t="shared" si="320"/>
        <v>6088712.6582278479</v>
      </c>
      <c r="R6844" s="18" t="s">
        <v>19790</v>
      </c>
      <c r="S6844" s="18">
        <v>91</v>
      </c>
    </row>
    <row r="6845" spans="1:19" x14ac:dyDescent="0.25">
      <c r="A6845" s="18" t="s">
        <v>19791</v>
      </c>
      <c r="B6845" s="18" t="s">
        <v>2004</v>
      </c>
      <c r="C6845" s="18" t="s">
        <v>45</v>
      </c>
      <c r="D6845" s="18">
        <v>2016</v>
      </c>
      <c r="E6845" s="18">
        <f>VLOOKUP(D6845,'cpi roi'!A:C,2,FALSE)</f>
        <v>240</v>
      </c>
      <c r="F6845" s="18" t="s">
        <v>19627</v>
      </c>
      <c r="G6845" s="18">
        <v>5.7</v>
      </c>
      <c r="H6845" s="19">
        <v>35000</v>
      </c>
      <c r="I6845" s="18" t="s">
        <v>1236</v>
      </c>
      <c r="J6845" s="18" t="s">
        <v>14243</v>
      </c>
      <c r="K6845" s="18" t="s">
        <v>9781</v>
      </c>
      <c r="L6845" s="18" t="s">
        <v>34</v>
      </c>
      <c r="M6845" s="20">
        <v>25000000</v>
      </c>
      <c r="N6845" s="20">
        <v>48782670</v>
      </c>
      <c r="O6845" s="21">
        <f t="shared" si="318"/>
        <v>61933664.787499994</v>
      </c>
      <c r="P6845" s="22">
        <f t="shared" si="319"/>
        <v>195.13068000000001</v>
      </c>
      <c r="Q6845" s="20">
        <f t="shared" si="320"/>
        <v>20326112.5</v>
      </c>
      <c r="R6845" s="18" t="s">
        <v>17337</v>
      </c>
      <c r="S6845" s="18">
        <v>118</v>
      </c>
    </row>
    <row r="6846" spans="1:19" x14ac:dyDescent="0.25">
      <c r="A6846" s="18" t="s">
        <v>19792</v>
      </c>
      <c r="B6846" s="18" t="s">
        <v>2004</v>
      </c>
      <c r="C6846" s="18" t="s">
        <v>38</v>
      </c>
      <c r="D6846" s="18">
        <v>2016</v>
      </c>
      <c r="E6846" s="18">
        <f>VLOOKUP(D6846,'cpi roi'!A:C,2,FALSE)</f>
        <v>240</v>
      </c>
      <c r="F6846" s="18" t="s">
        <v>19698</v>
      </c>
      <c r="G6846" s="18">
        <v>5.9</v>
      </c>
      <c r="H6846" s="19">
        <v>625000</v>
      </c>
      <c r="I6846" s="18" t="s">
        <v>11871</v>
      </c>
      <c r="J6846" s="18" t="s">
        <v>11871</v>
      </c>
      <c r="K6846" s="18" t="s">
        <v>7640</v>
      </c>
      <c r="L6846" s="18" t="s">
        <v>34</v>
      </c>
      <c r="M6846" s="20">
        <v>175000000</v>
      </c>
      <c r="N6846" s="20">
        <v>746846894</v>
      </c>
      <c r="O6846" s="21">
        <f t="shared" si="318"/>
        <v>948184369.17416668</v>
      </c>
      <c r="P6846" s="22">
        <f t="shared" si="319"/>
        <v>426.76965371428571</v>
      </c>
      <c r="Q6846" s="20">
        <f t="shared" si="320"/>
        <v>311186205.83333337</v>
      </c>
      <c r="R6846" s="18" t="s">
        <v>8881</v>
      </c>
      <c r="S6846" s="18">
        <v>123</v>
      </c>
    </row>
    <row r="6847" spans="1:19" x14ac:dyDescent="0.25">
      <c r="A6847" s="18" t="s">
        <v>19793</v>
      </c>
      <c r="B6847" s="18" t="s">
        <v>2004</v>
      </c>
      <c r="C6847" s="18" t="s">
        <v>38</v>
      </c>
      <c r="D6847" s="18">
        <v>2016</v>
      </c>
      <c r="E6847" s="18">
        <f>VLOOKUP(D6847,'cpi roi'!A:C,2,FALSE)</f>
        <v>240</v>
      </c>
      <c r="F6847" s="18" t="s">
        <v>19794</v>
      </c>
      <c r="G6847" s="18">
        <v>6.9</v>
      </c>
      <c r="H6847" s="19">
        <v>191000</v>
      </c>
      <c r="I6847" s="18" t="s">
        <v>10323</v>
      </c>
      <c r="J6847" s="18" t="s">
        <v>2632</v>
      </c>
      <c r="K6847" s="18" t="s">
        <v>4128</v>
      </c>
      <c r="L6847" s="18" t="s">
        <v>34</v>
      </c>
      <c r="M6847" s="20">
        <v>90000000</v>
      </c>
      <c r="N6847" s="20">
        <v>162360636</v>
      </c>
      <c r="O6847" s="21">
        <f t="shared" si="318"/>
        <v>206130357.45499998</v>
      </c>
      <c r="P6847" s="22">
        <f t="shared" si="319"/>
        <v>180.40070666666668</v>
      </c>
      <c r="Q6847" s="20">
        <f t="shared" si="320"/>
        <v>67650265</v>
      </c>
      <c r="R6847" s="18" t="s">
        <v>122</v>
      </c>
      <c r="S6847" s="18">
        <v>132</v>
      </c>
    </row>
    <row r="6848" spans="1:19" x14ac:dyDescent="0.25">
      <c r="A6848" s="18" t="s">
        <v>19795</v>
      </c>
      <c r="B6848" s="18" t="s">
        <v>2004</v>
      </c>
      <c r="C6848" s="18" t="s">
        <v>38</v>
      </c>
      <c r="D6848" s="18">
        <v>2016</v>
      </c>
      <c r="E6848" s="18">
        <f>VLOOKUP(D6848,'cpi roi'!A:C,2,FALSE)</f>
        <v>240</v>
      </c>
      <c r="F6848" s="18" t="s">
        <v>19796</v>
      </c>
      <c r="G6848" s="18">
        <v>7.8</v>
      </c>
      <c r="H6848" s="19">
        <v>694000</v>
      </c>
      <c r="I6848" s="18" t="s">
        <v>14868</v>
      </c>
      <c r="J6848" s="18" t="s">
        <v>16799</v>
      </c>
      <c r="K6848" s="18" t="s">
        <v>17118</v>
      </c>
      <c r="L6848" s="18" t="s">
        <v>34</v>
      </c>
      <c r="M6848" s="20">
        <v>250000000</v>
      </c>
      <c r="N6848" s="20">
        <v>1153337496</v>
      </c>
      <c r="O6848" s="21">
        <f t="shared" si="318"/>
        <v>1464258062.6299999</v>
      </c>
      <c r="P6848" s="22">
        <f t="shared" si="319"/>
        <v>461.33499840000002</v>
      </c>
      <c r="Q6848" s="20">
        <f t="shared" si="320"/>
        <v>480557290</v>
      </c>
      <c r="R6848" s="18" t="s">
        <v>17635</v>
      </c>
      <c r="S6848" s="18">
        <v>147</v>
      </c>
    </row>
    <row r="6849" spans="1:19" x14ac:dyDescent="0.25">
      <c r="A6849" s="18" t="s">
        <v>19797</v>
      </c>
      <c r="B6849" s="18" t="s">
        <v>2004</v>
      </c>
      <c r="C6849" s="18" t="s">
        <v>38</v>
      </c>
      <c r="D6849" s="18">
        <v>2016</v>
      </c>
      <c r="E6849" s="18">
        <f>VLOOKUP(D6849,'cpi roi'!A:C,2,FALSE)</f>
        <v>240</v>
      </c>
      <c r="F6849" s="18" t="s">
        <v>19798</v>
      </c>
      <c r="G6849" s="18">
        <v>6.8</v>
      </c>
      <c r="H6849" s="19">
        <v>249000</v>
      </c>
      <c r="I6849" s="18" t="s">
        <v>16144</v>
      </c>
      <c r="J6849" s="18" t="s">
        <v>9434</v>
      </c>
      <c r="K6849" s="18" t="s">
        <v>19799</v>
      </c>
      <c r="L6849" s="18" t="s">
        <v>5994</v>
      </c>
      <c r="M6849" s="20">
        <v>160000000</v>
      </c>
      <c r="N6849" s="20">
        <v>439048914</v>
      </c>
      <c r="O6849" s="21">
        <f t="shared" si="318"/>
        <v>557409183.73249996</v>
      </c>
      <c r="P6849" s="22">
        <f t="shared" si="319"/>
        <v>274.40557124999998</v>
      </c>
      <c r="Q6849" s="20">
        <f t="shared" si="320"/>
        <v>182937047.5</v>
      </c>
      <c r="R6849" s="18" t="s">
        <v>18825</v>
      </c>
      <c r="S6849" s="18">
        <v>123</v>
      </c>
    </row>
    <row r="6850" spans="1:19" x14ac:dyDescent="0.25">
      <c r="A6850" s="18" t="s">
        <v>19800</v>
      </c>
      <c r="B6850" s="18" t="s">
        <v>20</v>
      </c>
      <c r="C6850" s="18" t="s">
        <v>38</v>
      </c>
      <c r="D6850" s="18">
        <v>2016</v>
      </c>
      <c r="E6850" s="18">
        <f>VLOOKUP(D6850,'cpi roi'!A:C,2,FALSE)</f>
        <v>240</v>
      </c>
      <c r="F6850" s="18" t="s">
        <v>19801</v>
      </c>
      <c r="G6850" s="18">
        <v>8</v>
      </c>
      <c r="H6850" s="19">
        <v>932000</v>
      </c>
      <c r="I6850" s="18" t="s">
        <v>19802</v>
      </c>
      <c r="J6850" s="18" t="s">
        <v>13984</v>
      </c>
      <c r="K6850" s="18" t="s">
        <v>12494</v>
      </c>
      <c r="L6850" s="18" t="s">
        <v>34</v>
      </c>
      <c r="M6850" s="20">
        <v>58000000</v>
      </c>
      <c r="N6850" s="20">
        <v>782836791</v>
      </c>
      <c r="O6850" s="21">
        <f t="shared" si="318"/>
        <v>993876542.57375002</v>
      </c>
      <c r="P6850" s="22">
        <f t="shared" si="319"/>
        <v>1349.7186051724136</v>
      </c>
      <c r="Q6850" s="20">
        <f t="shared" si="320"/>
        <v>326181996.25</v>
      </c>
      <c r="R6850" s="18" t="s">
        <v>184</v>
      </c>
      <c r="S6850" s="18">
        <v>108</v>
      </c>
    </row>
    <row r="6851" spans="1:19" x14ac:dyDescent="0.25">
      <c r="A6851" s="18" t="s">
        <v>19803</v>
      </c>
      <c r="B6851" s="18" t="s">
        <v>2004</v>
      </c>
      <c r="C6851" s="18" t="s">
        <v>38</v>
      </c>
      <c r="D6851" s="18">
        <v>2016</v>
      </c>
      <c r="E6851" s="18">
        <f>VLOOKUP(D6851,'cpi roi'!A:C,2,FALSE)</f>
        <v>240</v>
      </c>
      <c r="F6851" s="18" t="s">
        <v>19804</v>
      </c>
      <c r="G6851" s="18">
        <v>7.5</v>
      </c>
      <c r="H6851" s="19">
        <v>628000</v>
      </c>
      <c r="I6851" s="18" t="s">
        <v>14190</v>
      </c>
      <c r="J6851" s="18" t="s">
        <v>17300</v>
      </c>
      <c r="K6851" s="18" t="s">
        <v>18667</v>
      </c>
      <c r="L6851" s="18" t="s">
        <v>34</v>
      </c>
      <c r="M6851" s="20">
        <v>165000000</v>
      </c>
      <c r="N6851" s="20">
        <v>677796076</v>
      </c>
      <c r="O6851" s="21">
        <f t="shared" ref="O6851:O6914" si="321">(304.7/E6851)*N6851</f>
        <v>860518601.48833334</v>
      </c>
      <c r="P6851" s="22">
        <f t="shared" ref="P6851:P6914" si="322">IFERROR(N6851/M6851, 0)*100</f>
        <v>410.78550060606062</v>
      </c>
      <c r="Q6851" s="20">
        <f t="shared" ref="Q6851:Q6914" si="323">N6851/(E6851/100)</f>
        <v>282415031.66666669</v>
      </c>
      <c r="R6851" s="18" t="s">
        <v>17635</v>
      </c>
      <c r="S6851" s="18">
        <v>115</v>
      </c>
    </row>
    <row r="6852" spans="1:19" x14ac:dyDescent="0.25">
      <c r="A6852" s="18" t="s">
        <v>19805</v>
      </c>
      <c r="B6852" s="18" t="s">
        <v>2004</v>
      </c>
      <c r="C6852" s="18" t="s">
        <v>56</v>
      </c>
      <c r="D6852" s="18">
        <v>2016</v>
      </c>
      <c r="E6852" s="18">
        <f>VLOOKUP(D6852,'cpi roi'!A:C,2,FALSE)</f>
        <v>240</v>
      </c>
      <c r="F6852" s="18" t="s">
        <v>19806</v>
      </c>
      <c r="G6852" s="18">
        <v>7.3</v>
      </c>
      <c r="H6852" s="19">
        <v>446000</v>
      </c>
      <c r="I6852" s="18" t="s">
        <v>10478</v>
      </c>
      <c r="J6852" s="18" t="s">
        <v>10478</v>
      </c>
      <c r="K6852" s="18" t="s">
        <v>14547</v>
      </c>
      <c r="L6852" s="18" t="s">
        <v>34</v>
      </c>
      <c r="M6852" s="20">
        <v>9000000</v>
      </c>
      <c r="N6852" s="20">
        <v>278454417</v>
      </c>
      <c r="O6852" s="21">
        <f t="shared" si="321"/>
        <v>353521086.91624999</v>
      </c>
      <c r="P6852" s="22">
        <f t="shared" si="322"/>
        <v>3093.9379666666669</v>
      </c>
      <c r="Q6852" s="20">
        <f t="shared" si="323"/>
        <v>116022673.75</v>
      </c>
      <c r="R6852" s="18" t="s">
        <v>65</v>
      </c>
      <c r="S6852" s="18">
        <v>117</v>
      </c>
    </row>
    <row r="6853" spans="1:19" x14ac:dyDescent="0.25">
      <c r="A6853" s="18" t="s">
        <v>19807</v>
      </c>
      <c r="B6853" s="18" t="s">
        <v>2004</v>
      </c>
      <c r="C6853" s="18" t="s">
        <v>21</v>
      </c>
      <c r="D6853" s="18">
        <v>2016</v>
      </c>
      <c r="E6853" s="18">
        <f>VLOOKUP(D6853,'cpi roi'!A:C,2,FALSE)</f>
        <v>240</v>
      </c>
      <c r="F6853" s="18" t="s">
        <v>19808</v>
      </c>
      <c r="G6853" s="18">
        <v>7.4</v>
      </c>
      <c r="H6853" s="19">
        <v>220000</v>
      </c>
      <c r="I6853" s="18" t="s">
        <v>19809</v>
      </c>
      <c r="J6853" s="18" t="s">
        <v>19810</v>
      </c>
      <c r="K6853" s="18" t="s">
        <v>19811</v>
      </c>
      <c r="L6853" s="18" t="s">
        <v>26</v>
      </c>
      <c r="M6853" s="20">
        <v>20000000</v>
      </c>
      <c r="N6853" s="20">
        <v>208314186</v>
      </c>
      <c r="O6853" s="21">
        <f t="shared" si="321"/>
        <v>264472218.64249998</v>
      </c>
      <c r="P6853" s="22">
        <f t="shared" si="322"/>
        <v>1041.5709299999999</v>
      </c>
      <c r="Q6853" s="20">
        <f t="shared" si="323"/>
        <v>86797577.5</v>
      </c>
      <c r="R6853" s="18" t="s">
        <v>122</v>
      </c>
      <c r="S6853" s="18">
        <v>106</v>
      </c>
    </row>
    <row r="6854" spans="1:19" x14ac:dyDescent="0.25">
      <c r="A6854" s="18" t="s">
        <v>19812</v>
      </c>
      <c r="B6854" s="18" t="s">
        <v>20</v>
      </c>
      <c r="C6854" s="18" t="s">
        <v>108</v>
      </c>
      <c r="D6854" s="18">
        <v>2016</v>
      </c>
      <c r="E6854" s="18">
        <f>VLOOKUP(D6854,'cpi roi'!A:C,2,FALSE)</f>
        <v>240</v>
      </c>
      <c r="F6854" s="18" t="s">
        <v>19684</v>
      </c>
      <c r="G6854" s="18">
        <v>7.1</v>
      </c>
      <c r="H6854" s="19">
        <v>235000</v>
      </c>
      <c r="I6854" s="18" t="s">
        <v>18300</v>
      </c>
      <c r="J6854" s="18" t="s">
        <v>18300</v>
      </c>
      <c r="K6854" s="18" t="s">
        <v>3570</v>
      </c>
      <c r="L6854" s="18" t="s">
        <v>34</v>
      </c>
      <c r="M6854" s="20">
        <v>9900000</v>
      </c>
      <c r="N6854" s="20">
        <v>157830487</v>
      </c>
      <c r="O6854" s="21">
        <f t="shared" si="321"/>
        <v>200378955.78708333</v>
      </c>
      <c r="P6854" s="22">
        <f t="shared" si="322"/>
        <v>1594.2473434343433</v>
      </c>
      <c r="Q6854" s="20">
        <f t="shared" si="323"/>
        <v>65762702.916666672</v>
      </c>
      <c r="R6854" s="18" t="s">
        <v>10878</v>
      </c>
      <c r="S6854" s="18">
        <v>88</v>
      </c>
    </row>
    <row r="6855" spans="1:19" x14ac:dyDescent="0.25">
      <c r="A6855" s="18" t="s">
        <v>19813</v>
      </c>
      <c r="B6855" s="18" t="s">
        <v>20</v>
      </c>
      <c r="C6855" s="18" t="s">
        <v>21</v>
      </c>
      <c r="D6855" s="18">
        <v>2016</v>
      </c>
      <c r="E6855" s="18">
        <f>VLOOKUP(D6855,'cpi roi'!A:C,2,FALSE)</f>
        <v>240</v>
      </c>
      <c r="F6855" s="18" t="s">
        <v>19814</v>
      </c>
      <c r="G6855" s="18">
        <v>6.8</v>
      </c>
      <c r="H6855" s="19">
        <v>21000</v>
      </c>
      <c r="I6855" s="18" t="s">
        <v>19815</v>
      </c>
      <c r="J6855" s="18" t="s">
        <v>19816</v>
      </c>
      <c r="K6855" s="18" t="s">
        <v>19817</v>
      </c>
      <c r="L6855" s="18" t="s">
        <v>26</v>
      </c>
      <c r="M6855" s="20">
        <v>0</v>
      </c>
      <c r="N6855" s="20">
        <v>5401447</v>
      </c>
      <c r="O6855" s="21">
        <f t="shared" si="321"/>
        <v>6857587.0870833332</v>
      </c>
      <c r="P6855" s="22">
        <f t="shared" si="322"/>
        <v>0</v>
      </c>
      <c r="Q6855" s="20">
        <f t="shared" si="323"/>
        <v>2250602.916666667</v>
      </c>
      <c r="R6855" s="18" t="s">
        <v>19818</v>
      </c>
      <c r="S6855" s="18">
        <v>89</v>
      </c>
    </row>
    <row r="6856" spans="1:19" x14ac:dyDescent="0.25">
      <c r="A6856" s="18" t="s">
        <v>19819</v>
      </c>
      <c r="B6856" s="18" t="s">
        <v>37</v>
      </c>
      <c r="C6856" s="18" t="s">
        <v>394</v>
      </c>
      <c r="D6856" s="18">
        <v>2016</v>
      </c>
      <c r="E6856" s="18">
        <f>VLOOKUP(D6856,'cpi roi'!A:C,2,FALSE)</f>
        <v>240</v>
      </c>
      <c r="F6856" s="18" t="s">
        <v>19820</v>
      </c>
      <c r="G6856" s="18">
        <v>7.6</v>
      </c>
      <c r="H6856" s="19">
        <v>289000</v>
      </c>
      <c r="I6856" s="18" t="s">
        <v>613</v>
      </c>
      <c r="J6856" s="18" t="s">
        <v>19821</v>
      </c>
      <c r="K6856" s="18" t="s">
        <v>19822</v>
      </c>
      <c r="L6856" s="18" t="s">
        <v>34</v>
      </c>
      <c r="M6856" s="20">
        <v>150000000</v>
      </c>
      <c r="N6856" s="20">
        <v>644411850</v>
      </c>
      <c r="O6856" s="21">
        <f t="shared" si="321"/>
        <v>818134544.5625</v>
      </c>
      <c r="P6856" s="22">
        <f t="shared" si="322"/>
        <v>429.60789999999997</v>
      </c>
      <c r="Q6856" s="20">
        <f t="shared" si="323"/>
        <v>268504937.5</v>
      </c>
      <c r="R6856" s="18" t="s">
        <v>17463</v>
      </c>
      <c r="S6856" s="18">
        <v>107</v>
      </c>
    </row>
    <row r="6857" spans="1:19" x14ac:dyDescent="0.25">
      <c r="A6857" s="18" t="s">
        <v>19823</v>
      </c>
      <c r="B6857" s="18" t="s">
        <v>2004</v>
      </c>
      <c r="C6857" s="18" t="s">
        <v>21</v>
      </c>
      <c r="D6857" s="18">
        <v>2016</v>
      </c>
      <c r="E6857" s="18">
        <f>VLOOKUP(D6857,'cpi roi'!A:C,2,FALSE)</f>
        <v>240</v>
      </c>
      <c r="F6857" s="18" t="s">
        <v>19824</v>
      </c>
      <c r="G6857" s="18">
        <v>7.9</v>
      </c>
      <c r="H6857" s="19">
        <v>621000</v>
      </c>
      <c r="I6857" s="18" t="s">
        <v>11709</v>
      </c>
      <c r="J6857" s="18" t="s">
        <v>17304</v>
      </c>
      <c r="K6857" s="18" t="s">
        <v>15068</v>
      </c>
      <c r="L6857" s="18" t="s">
        <v>34</v>
      </c>
      <c r="M6857" s="20">
        <v>47000000</v>
      </c>
      <c r="N6857" s="20">
        <v>203388186</v>
      </c>
      <c r="O6857" s="21">
        <f t="shared" si="321"/>
        <v>258218251.14249998</v>
      </c>
      <c r="P6857" s="22">
        <f t="shared" si="322"/>
        <v>432.7408212765958</v>
      </c>
      <c r="Q6857" s="20">
        <f t="shared" si="323"/>
        <v>84745077.5</v>
      </c>
      <c r="R6857" s="18" t="s">
        <v>19825</v>
      </c>
      <c r="S6857" s="18">
        <v>116</v>
      </c>
    </row>
    <row r="6858" spans="1:19" x14ac:dyDescent="0.25">
      <c r="A6858" s="18" t="s">
        <v>19826</v>
      </c>
      <c r="B6858" s="18" t="s">
        <v>2004</v>
      </c>
      <c r="C6858" s="18" t="s">
        <v>38</v>
      </c>
      <c r="D6858" s="18">
        <v>2016</v>
      </c>
      <c r="E6858" s="18">
        <f>VLOOKUP(D6858,'cpi roi'!A:C,2,FALSE)</f>
        <v>240</v>
      </c>
      <c r="F6858" s="18" t="s">
        <v>19708</v>
      </c>
      <c r="G6858" s="18">
        <v>6.9</v>
      </c>
      <c r="H6858" s="19">
        <v>404000</v>
      </c>
      <c r="I6858" s="18" t="s">
        <v>8462</v>
      </c>
      <c r="J6858" s="18" t="s">
        <v>14056</v>
      </c>
      <c r="K6858" s="18" t="s">
        <v>14547</v>
      </c>
      <c r="L6858" s="18" t="s">
        <v>34</v>
      </c>
      <c r="M6858" s="20">
        <v>178000000</v>
      </c>
      <c r="N6858" s="20">
        <v>543934105</v>
      </c>
      <c r="O6858" s="21">
        <f t="shared" si="321"/>
        <v>690569674.13958335</v>
      </c>
      <c r="P6858" s="22">
        <f t="shared" si="322"/>
        <v>305.5809578651685</v>
      </c>
      <c r="Q6858" s="20">
        <f t="shared" si="323"/>
        <v>226639210.41666669</v>
      </c>
      <c r="R6858" s="18" t="s">
        <v>184</v>
      </c>
      <c r="S6858" s="18">
        <v>144</v>
      </c>
    </row>
    <row r="6859" spans="1:19" x14ac:dyDescent="0.25">
      <c r="A6859" s="18" t="s">
        <v>19827</v>
      </c>
      <c r="B6859" s="18" t="s">
        <v>20</v>
      </c>
      <c r="C6859" s="18" t="s">
        <v>45</v>
      </c>
      <c r="D6859" s="18">
        <v>2016</v>
      </c>
      <c r="E6859" s="18">
        <f>VLOOKUP(D6859,'cpi roi'!A:C,2,FALSE)</f>
        <v>240</v>
      </c>
      <c r="F6859" s="18" t="s">
        <v>19599</v>
      </c>
      <c r="G6859" s="18">
        <v>7.9</v>
      </c>
      <c r="H6859" s="19">
        <v>201000</v>
      </c>
      <c r="I6859" s="18" t="s">
        <v>18074</v>
      </c>
      <c r="J6859" s="18" t="s">
        <v>18074</v>
      </c>
      <c r="K6859" s="18" t="s">
        <v>13763</v>
      </c>
      <c r="L6859" s="18" t="s">
        <v>34</v>
      </c>
      <c r="M6859" s="20">
        <v>5000000</v>
      </c>
      <c r="N6859" s="20">
        <v>23123592</v>
      </c>
      <c r="O6859" s="21">
        <f t="shared" si="321"/>
        <v>29357327.009999998</v>
      </c>
      <c r="P6859" s="22">
        <f t="shared" si="322"/>
        <v>462.47183999999999</v>
      </c>
      <c r="Q6859" s="20">
        <f t="shared" si="323"/>
        <v>9634830</v>
      </c>
      <c r="R6859" s="18" t="s">
        <v>19828</v>
      </c>
      <c r="S6859" s="18">
        <v>118</v>
      </c>
    </row>
    <row r="6860" spans="1:19" x14ac:dyDescent="0.25">
      <c r="A6860" s="18" t="s">
        <v>19829</v>
      </c>
      <c r="B6860" s="18" t="s">
        <v>2004</v>
      </c>
      <c r="C6860" s="18" t="s">
        <v>38</v>
      </c>
      <c r="D6860" s="18">
        <v>2016</v>
      </c>
      <c r="E6860" s="18">
        <f>VLOOKUP(D6860,'cpi roi'!A:C,2,FALSE)</f>
        <v>240</v>
      </c>
      <c r="F6860" s="18" t="s">
        <v>19830</v>
      </c>
      <c r="G6860" s="18">
        <v>7</v>
      </c>
      <c r="H6860" s="19">
        <v>234000</v>
      </c>
      <c r="I6860" s="18" t="s">
        <v>12604</v>
      </c>
      <c r="J6860" s="18" t="s">
        <v>13517</v>
      </c>
      <c r="K6860" s="18" t="s">
        <v>15746</v>
      </c>
      <c r="L6860" s="18" t="s">
        <v>34</v>
      </c>
      <c r="M6860" s="20">
        <v>185000000</v>
      </c>
      <c r="N6860" s="20">
        <v>343471816</v>
      </c>
      <c r="O6860" s="21">
        <f t="shared" si="321"/>
        <v>436066093.06333333</v>
      </c>
      <c r="P6860" s="22">
        <f t="shared" si="322"/>
        <v>185.66044108108107</v>
      </c>
      <c r="Q6860" s="20">
        <f t="shared" si="323"/>
        <v>143113256.66666669</v>
      </c>
      <c r="R6860" s="18" t="s">
        <v>48</v>
      </c>
      <c r="S6860" s="18">
        <v>122</v>
      </c>
    </row>
    <row r="6861" spans="1:19" x14ac:dyDescent="0.25">
      <c r="A6861" s="18" t="s">
        <v>5472</v>
      </c>
      <c r="B6861" s="18" t="s">
        <v>37</v>
      </c>
      <c r="C6861" s="18" t="s">
        <v>394</v>
      </c>
      <c r="D6861" s="18">
        <v>2016</v>
      </c>
      <c r="E6861" s="18">
        <f>VLOOKUP(D6861,'cpi roi'!A:C,2,FALSE)</f>
        <v>240</v>
      </c>
      <c r="F6861" s="18" t="s">
        <v>19831</v>
      </c>
      <c r="G6861" s="18">
        <v>7.1</v>
      </c>
      <c r="H6861" s="19">
        <v>140000</v>
      </c>
      <c r="I6861" s="18" t="s">
        <v>14042</v>
      </c>
      <c r="J6861" s="18" t="s">
        <v>14042</v>
      </c>
      <c r="K6861" s="18" t="s">
        <v>9024</v>
      </c>
      <c r="L6861" s="18" t="s">
        <v>34</v>
      </c>
      <c r="M6861" s="20">
        <v>75000000</v>
      </c>
      <c r="N6861" s="20">
        <v>634208384</v>
      </c>
      <c r="O6861" s="21">
        <f t="shared" si="321"/>
        <v>805180394.18666661</v>
      </c>
      <c r="P6861" s="22">
        <f t="shared" si="322"/>
        <v>845.61117866666655</v>
      </c>
      <c r="Q6861" s="20">
        <f t="shared" si="323"/>
        <v>264253493.33333334</v>
      </c>
      <c r="R6861" s="18" t="s">
        <v>19143</v>
      </c>
      <c r="S6861" s="18">
        <v>108</v>
      </c>
    </row>
    <row r="6862" spans="1:19" x14ac:dyDescent="0.25">
      <c r="A6862" s="18" t="s">
        <v>19832</v>
      </c>
      <c r="B6862" s="18" t="s">
        <v>2004</v>
      </c>
      <c r="C6862" s="18" t="s">
        <v>45</v>
      </c>
      <c r="D6862" s="18">
        <v>2016</v>
      </c>
      <c r="E6862" s="18">
        <f>VLOOKUP(D6862,'cpi roi'!A:C,2,FALSE)</f>
        <v>240</v>
      </c>
      <c r="F6862" s="18" t="s">
        <v>19833</v>
      </c>
      <c r="G6862" s="18">
        <v>8</v>
      </c>
      <c r="H6862" s="19">
        <v>527000</v>
      </c>
      <c r="I6862" s="18" t="s">
        <v>18732</v>
      </c>
      <c r="J6862" s="18" t="s">
        <v>18732</v>
      </c>
      <c r="K6862" s="18" t="s">
        <v>12168</v>
      </c>
      <c r="L6862" s="18" t="s">
        <v>34</v>
      </c>
      <c r="M6862" s="20">
        <v>30000000</v>
      </c>
      <c r="N6862" s="20">
        <v>448906865</v>
      </c>
      <c r="O6862" s="21">
        <f t="shared" si="321"/>
        <v>569924674.02291667</v>
      </c>
      <c r="P6862" s="22">
        <f t="shared" si="322"/>
        <v>1496.3562166666666</v>
      </c>
      <c r="Q6862" s="20">
        <f t="shared" si="323"/>
        <v>187044527.08333334</v>
      </c>
      <c r="R6862" s="18" t="s">
        <v>10085</v>
      </c>
      <c r="S6862" s="18">
        <v>128</v>
      </c>
    </row>
    <row r="6863" spans="1:19" x14ac:dyDescent="0.25">
      <c r="A6863" s="18" t="s">
        <v>19834</v>
      </c>
      <c r="B6863" s="18" t="s">
        <v>20</v>
      </c>
      <c r="C6863" s="18" t="s">
        <v>56</v>
      </c>
      <c r="D6863" s="18">
        <v>2016</v>
      </c>
      <c r="E6863" s="18">
        <f>VLOOKUP(D6863,'cpi roi'!A:C,2,FALSE)</f>
        <v>240</v>
      </c>
      <c r="F6863" s="18" t="s">
        <v>19798</v>
      </c>
      <c r="G6863" s="18">
        <v>7.3</v>
      </c>
      <c r="H6863" s="19">
        <v>242000</v>
      </c>
      <c r="I6863" s="18" t="s">
        <v>13492</v>
      </c>
      <c r="J6863" s="18" t="s">
        <v>18203</v>
      </c>
      <c r="K6863" s="18" t="s">
        <v>16116</v>
      </c>
      <c r="L6863" s="18" t="s">
        <v>199</v>
      </c>
      <c r="M6863" s="20">
        <v>40000000</v>
      </c>
      <c r="N6863" s="20">
        <v>321788219</v>
      </c>
      <c r="O6863" s="21">
        <f t="shared" si="321"/>
        <v>408536959.70541668</v>
      </c>
      <c r="P6863" s="22">
        <f t="shared" si="322"/>
        <v>804.47054750000007</v>
      </c>
      <c r="Q6863" s="20">
        <f t="shared" si="323"/>
        <v>134078424.58333334</v>
      </c>
      <c r="R6863" s="18" t="s">
        <v>2031</v>
      </c>
      <c r="S6863" s="18">
        <v>134</v>
      </c>
    </row>
    <row r="6864" spans="1:19" x14ac:dyDescent="0.25">
      <c r="A6864" s="18" t="s">
        <v>15914</v>
      </c>
      <c r="B6864" s="18" t="s">
        <v>2004</v>
      </c>
      <c r="C6864" s="18" t="s">
        <v>21</v>
      </c>
      <c r="D6864" s="18">
        <v>2016</v>
      </c>
      <c r="E6864" s="18">
        <f>VLOOKUP(D6864,'cpi roi'!A:C,2,FALSE)</f>
        <v>240</v>
      </c>
      <c r="F6864" s="18" t="s">
        <v>19831</v>
      </c>
      <c r="G6864" s="18">
        <v>7</v>
      </c>
      <c r="H6864" s="19">
        <v>364000</v>
      </c>
      <c r="I6864" s="18" t="s">
        <v>17533</v>
      </c>
      <c r="J6864" s="18" t="s">
        <v>17300</v>
      </c>
      <c r="K6864" s="18" t="s">
        <v>16760</v>
      </c>
      <c r="L6864" s="18" t="s">
        <v>34</v>
      </c>
      <c r="M6864" s="20">
        <v>110000000</v>
      </c>
      <c r="N6864" s="20">
        <v>303144152</v>
      </c>
      <c r="O6864" s="21">
        <f t="shared" si="321"/>
        <v>384866762.97666663</v>
      </c>
      <c r="P6864" s="22">
        <f t="shared" si="322"/>
        <v>275.58559272727274</v>
      </c>
      <c r="Q6864" s="20">
        <f t="shared" si="323"/>
        <v>126310063.33333334</v>
      </c>
      <c r="R6864" s="18" t="s">
        <v>35</v>
      </c>
      <c r="S6864" s="18">
        <v>116</v>
      </c>
    </row>
    <row r="6865" spans="1:19" x14ac:dyDescent="0.25">
      <c r="A6865" s="18" t="s">
        <v>19835</v>
      </c>
      <c r="B6865" s="18" t="s">
        <v>37</v>
      </c>
      <c r="C6865" s="18" t="s">
        <v>394</v>
      </c>
      <c r="D6865" s="18">
        <v>2016</v>
      </c>
      <c r="E6865" s="18">
        <f>VLOOKUP(D6865,'cpi roi'!A:C,2,FALSE)</f>
        <v>240</v>
      </c>
      <c r="F6865" s="18" t="s">
        <v>19481</v>
      </c>
      <c r="G6865" s="18">
        <v>8</v>
      </c>
      <c r="H6865" s="19">
        <v>450000</v>
      </c>
      <c r="I6865" s="18" t="s">
        <v>15648</v>
      </c>
      <c r="J6865" s="18" t="s">
        <v>15648</v>
      </c>
      <c r="K6865" s="18" t="s">
        <v>16085</v>
      </c>
      <c r="L6865" s="18" t="s">
        <v>34</v>
      </c>
      <c r="M6865" s="20">
        <v>150000000</v>
      </c>
      <c r="N6865" s="20">
        <v>1024121104</v>
      </c>
      <c r="O6865" s="21">
        <f t="shared" si="321"/>
        <v>1300207084.9533334</v>
      </c>
      <c r="P6865" s="22">
        <f t="shared" si="322"/>
        <v>682.74740266666663</v>
      </c>
      <c r="Q6865" s="20">
        <f t="shared" si="323"/>
        <v>426717126.66666669</v>
      </c>
      <c r="R6865" s="18" t="s">
        <v>1729</v>
      </c>
      <c r="S6865" s="18">
        <v>108</v>
      </c>
    </row>
    <row r="6866" spans="1:19" x14ac:dyDescent="0.25">
      <c r="A6866" s="18" t="s">
        <v>19836</v>
      </c>
      <c r="B6866" s="18" t="s">
        <v>2004</v>
      </c>
      <c r="C6866" s="18" t="s">
        <v>38</v>
      </c>
      <c r="D6866" s="18">
        <v>2016</v>
      </c>
      <c r="E6866" s="18">
        <f>VLOOKUP(D6866,'cpi roi'!A:C,2,FALSE)</f>
        <v>240</v>
      </c>
      <c r="F6866" s="18" t="s">
        <v>19668</v>
      </c>
      <c r="G6866" s="18">
        <v>6.1</v>
      </c>
      <c r="H6866" s="19">
        <v>101000</v>
      </c>
      <c r="I6866" s="18" t="s">
        <v>19837</v>
      </c>
      <c r="J6866" s="18" t="s">
        <v>19838</v>
      </c>
      <c r="K6866" s="18" t="s">
        <v>17121</v>
      </c>
      <c r="L6866" s="18" t="s">
        <v>34</v>
      </c>
      <c r="M6866" s="20">
        <v>115000000</v>
      </c>
      <c r="N6866" s="20">
        <v>164989338</v>
      </c>
      <c r="O6866" s="21">
        <f t="shared" si="321"/>
        <v>209467713.70249999</v>
      </c>
      <c r="P6866" s="22">
        <f t="shared" si="322"/>
        <v>143.46898956521738</v>
      </c>
      <c r="Q6866" s="20">
        <f t="shared" si="323"/>
        <v>68745557.5</v>
      </c>
      <c r="R6866" s="18" t="s">
        <v>65</v>
      </c>
      <c r="S6866" s="18">
        <v>114</v>
      </c>
    </row>
    <row r="6867" spans="1:19" x14ac:dyDescent="0.25">
      <c r="A6867" s="18" t="s">
        <v>19839</v>
      </c>
      <c r="B6867" s="18" t="s">
        <v>20</v>
      </c>
      <c r="C6867" s="18" t="s">
        <v>67</v>
      </c>
      <c r="D6867" s="18">
        <v>2016</v>
      </c>
      <c r="E6867" s="18">
        <f>VLOOKUP(D6867,'cpi roi'!A:C,2,FALSE)</f>
        <v>240</v>
      </c>
      <c r="F6867" s="18" t="s">
        <v>19804</v>
      </c>
      <c r="G6867" s="18">
        <v>8.1</v>
      </c>
      <c r="H6867" s="19">
        <v>457000</v>
      </c>
      <c r="I6867" s="18" t="s">
        <v>540</v>
      </c>
      <c r="J6867" s="18" t="s">
        <v>19840</v>
      </c>
      <c r="K6867" s="18" t="s">
        <v>17682</v>
      </c>
      <c r="L6867" s="18" t="s">
        <v>252</v>
      </c>
      <c r="M6867" s="20">
        <v>40000000</v>
      </c>
      <c r="N6867" s="20">
        <v>180563636</v>
      </c>
      <c r="O6867" s="21">
        <f t="shared" si="321"/>
        <v>229240582.87166667</v>
      </c>
      <c r="P6867" s="22">
        <f t="shared" si="322"/>
        <v>451.40909000000005</v>
      </c>
      <c r="Q6867" s="20">
        <f t="shared" si="323"/>
        <v>75234848.333333343</v>
      </c>
      <c r="R6867" s="18" t="s">
        <v>10085</v>
      </c>
      <c r="S6867" s="18">
        <v>139</v>
      </c>
    </row>
    <row r="6868" spans="1:19" x14ac:dyDescent="0.25">
      <c r="A6868" s="18" t="s">
        <v>19841</v>
      </c>
      <c r="B6868" s="18" t="s">
        <v>452</v>
      </c>
      <c r="C6868" s="18" t="s">
        <v>21</v>
      </c>
      <c r="D6868" s="18">
        <v>2016</v>
      </c>
      <c r="E6868" s="18">
        <f>VLOOKUP(D6868,'cpi roi'!A:C,2,FALSE)</f>
        <v>240</v>
      </c>
      <c r="F6868" s="18" t="s">
        <v>19842</v>
      </c>
      <c r="G6868" s="18">
        <v>8.1</v>
      </c>
      <c r="H6868" s="19">
        <v>123000</v>
      </c>
      <c r="I6868" s="18" t="s">
        <v>12590</v>
      </c>
      <c r="J6868" s="18" t="s">
        <v>19843</v>
      </c>
      <c r="K6868" s="18" t="s">
        <v>19844</v>
      </c>
      <c r="L6868" s="18" t="s">
        <v>925</v>
      </c>
      <c r="M6868" s="20">
        <v>0</v>
      </c>
      <c r="N6868" s="20">
        <v>37767206</v>
      </c>
      <c r="O6868" s="21">
        <f t="shared" si="321"/>
        <v>47948615.284166664</v>
      </c>
      <c r="P6868" s="22">
        <f t="shared" si="322"/>
        <v>0</v>
      </c>
      <c r="Q6868" s="20">
        <f t="shared" si="323"/>
        <v>15736335.833333334</v>
      </c>
      <c r="R6868" s="18" t="s">
        <v>12593</v>
      </c>
      <c r="S6868" s="18">
        <v>145</v>
      </c>
    </row>
    <row r="6869" spans="1:19" x14ac:dyDescent="0.25">
      <c r="A6869" s="18" t="s">
        <v>19845</v>
      </c>
      <c r="B6869" s="18" t="s">
        <v>20</v>
      </c>
      <c r="C6869" s="18" t="s">
        <v>38</v>
      </c>
      <c r="D6869" s="18">
        <v>2016</v>
      </c>
      <c r="E6869" s="18">
        <f>VLOOKUP(D6869,'cpi roi'!A:C,2,FALSE)</f>
        <v>240</v>
      </c>
      <c r="F6869" s="18" t="s">
        <v>19392</v>
      </c>
      <c r="G6869" s="18">
        <v>7.3</v>
      </c>
      <c r="H6869" s="19">
        <v>126000</v>
      </c>
      <c r="I6869" s="18" t="s">
        <v>8514</v>
      </c>
      <c r="J6869" s="18" t="s">
        <v>19846</v>
      </c>
      <c r="K6869" s="18" t="s">
        <v>16459</v>
      </c>
      <c r="L6869" s="18" t="s">
        <v>34</v>
      </c>
      <c r="M6869" s="20">
        <v>50000000</v>
      </c>
      <c r="N6869" s="20">
        <v>69411370</v>
      </c>
      <c r="O6869" s="21">
        <f t="shared" si="321"/>
        <v>88123518.495833337</v>
      </c>
      <c r="P6869" s="22">
        <f t="shared" si="322"/>
        <v>138.82273999999998</v>
      </c>
      <c r="Q6869" s="20">
        <f t="shared" si="323"/>
        <v>28921404.166666668</v>
      </c>
      <c r="R6869" s="18" t="s">
        <v>48</v>
      </c>
      <c r="S6869" s="18">
        <v>144</v>
      </c>
    </row>
    <row r="6870" spans="1:19" x14ac:dyDescent="0.25">
      <c r="A6870" s="18" t="s">
        <v>19847</v>
      </c>
      <c r="B6870" s="18" t="s">
        <v>20</v>
      </c>
      <c r="C6870" s="18" t="s">
        <v>21</v>
      </c>
      <c r="D6870" s="18">
        <v>2016</v>
      </c>
      <c r="E6870" s="18">
        <f>VLOOKUP(D6870,'cpi roi'!A:C,2,FALSE)</f>
        <v>240</v>
      </c>
      <c r="F6870" s="18" t="s">
        <v>19848</v>
      </c>
      <c r="G6870" s="18">
        <v>7.5</v>
      </c>
      <c r="H6870" s="19">
        <v>248000</v>
      </c>
      <c r="I6870" s="18" t="s">
        <v>16267</v>
      </c>
      <c r="J6870" s="18" t="s">
        <v>16267</v>
      </c>
      <c r="K6870" s="18" t="s">
        <v>15068</v>
      </c>
      <c r="L6870" s="18" t="s">
        <v>34</v>
      </c>
      <c r="M6870" s="20">
        <v>22500000</v>
      </c>
      <c r="N6870" s="20">
        <v>30311857</v>
      </c>
      <c r="O6870" s="21">
        <f t="shared" si="321"/>
        <v>38483428.449583329</v>
      </c>
      <c r="P6870" s="22">
        <f t="shared" si="322"/>
        <v>134.71936444444444</v>
      </c>
      <c r="Q6870" s="20">
        <f t="shared" si="323"/>
        <v>12629940.416666668</v>
      </c>
      <c r="R6870" s="18" t="s">
        <v>12698</v>
      </c>
      <c r="S6870" s="18">
        <v>116</v>
      </c>
    </row>
    <row r="6871" spans="1:19" x14ac:dyDescent="0.25">
      <c r="A6871" s="18" t="s">
        <v>19849</v>
      </c>
      <c r="B6871" s="18" t="s">
        <v>2004</v>
      </c>
      <c r="C6871" s="18" t="s">
        <v>38</v>
      </c>
      <c r="D6871" s="18">
        <v>2016</v>
      </c>
      <c r="E6871" s="18">
        <f>VLOOKUP(D6871,'cpi roi'!A:C,2,FALSE)</f>
        <v>240</v>
      </c>
      <c r="F6871" s="18" t="s">
        <v>19850</v>
      </c>
      <c r="G6871" s="18">
        <v>7.8</v>
      </c>
      <c r="H6871" s="19">
        <v>572000</v>
      </c>
      <c r="I6871" s="18" t="s">
        <v>16617</v>
      </c>
      <c r="J6871" s="18" t="s">
        <v>12310</v>
      </c>
      <c r="K6871" s="18" t="s">
        <v>17436</v>
      </c>
      <c r="L6871" s="18" t="s">
        <v>34</v>
      </c>
      <c r="M6871" s="20">
        <v>200000000</v>
      </c>
      <c r="N6871" s="20">
        <v>1056057720</v>
      </c>
      <c r="O6871" s="21">
        <f t="shared" si="321"/>
        <v>1340753280.3499999</v>
      </c>
      <c r="P6871" s="22">
        <f t="shared" si="322"/>
        <v>528.02886000000001</v>
      </c>
      <c r="Q6871" s="20">
        <f t="shared" si="323"/>
        <v>440024050</v>
      </c>
      <c r="R6871" s="18" t="s">
        <v>43</v>
      </c>
      <c r="S6871" s="18">
        <v>133</v>
      </c>
    </row>
    <row r="6872" spans="1:19" x14ac:dyDescent="0.25">
      <c r="A6872" s="18" t="s">
        <v>19851</v>
      </c>
      <c r="B6872" s="18" t="s">
        <v>2004</v>
      </c>
      <c r="C6872" s="18" t="s">
        <v>38</v>
      </c>
      <c r="D6872" s="18">
        <v>2016</v>
      </c>
      <c r="E6872" s="18">
        <f>VLOOKUP(D6872,'cpi roi'!A:C,2,FALSE)</f>
        <v>240</v>
      </c>
      <c r="F6872" s="18" t="s">
        <v>19852</v>
      </c>
      <c r="G6872" s="18">
        <v>6.4</v>
      </c>
      <c r="H6872" s="19">
        <v>655000</v>
      </c>
      <c r="I6872" s="18" t="s">
        <v>13555</v>
      </c>
      <c r="J6872" s="18" t="s">
        <v>17665</v>
      </c>
      <c r="K6872" s="18" t="s">
        <v>9663</v>
      </c>
      <c r="L6872" s="18" t="s">
        <v>34</v>
      </c>
      <c r="M6872" s="20">
        <v>250000000</v>
      </c>
      <c r="N6872" s="20">
        <v>873637528</v>
      </c>
      <c r="O6872" s="21">
        <f t="shared" si="321"/>
        <v>1109155644.9233334</v>
      </c>
      <c r="P6872" s="22">
        <f t="shared" si="322"/>
        <v>349.4550112</v>
      </c>
      <c r="Q6872" s="20">
        <f t="shared" si="323"/>
        <v>364015636.66666669</v>
      </c>
      <c r="R6872" s="18" t="s">
        <v>27</v>
      </c>
      <c r="S6872" s="18">
        <v>152</v>
      </c>
    </row>
    <row r="6873" spans="1:19" x14ac:dyDescent="0.25">
      <c r="A6873" s="18" t="s">
        <v>19853</v>
      </c>
      <c r="B6873" s="18" t="s">
        <v>967</v>
      </c>
      <c r="C6873" s="18" t="s">
        <v>394</v>
      </c>
      <c r="D6873" s="18">
        <v>2016</v>
      </c>
      <c r="E6873" s="18">
        <f>VLOOKUP(D6873,'cpi roi'!A:C,2,FALSE)</f>
        <v>240</v>
      </c>
      <c r="F6873" s="18" t="s">
        <v>19854</v>
      </c>
      <c r="G6873" s="18">
        <v>8.4</v>
      </c>
      <c r="H6873" s="19">
        <v>215000</v>
      </c>
      <c r="I6873" s="18" t="s">
        <v>19855</v>
      </c>
      <c r="J6873" s="18" t="s">
        <v>19855</v>
      </c>
      <c r="K6873" s="18" t="s">
        <v>16506</v>
      </c>
      <c r="L6873" s="18" t="s">
        <v>2113</v>
      </c>
      <c r="M6873" s="20">
        <v>0</v>
      </c>
      <c r="N6873" s="20">
        <v>358180115</v>
      </c>
      <c r="O6873" s="21">
        <f t="shared" si="321"/>
        <v>454739504.33541667</v>
      </c>
      <c r="P6873" s="22">
        <f t="shared" si="322"/>
        <v>0</v>
      </c>
      <c r="Q6873" s="20">
        <f t="shared" si="323"/>
        <v>149241714.58333334</v>
      </c>
      <c r="R6873" s="18" t="s">
        <v>19856</v>
      </c>
      <c r="S6873" s="18">
        <v>106</v>
      </c>
    </row>
    <row r="6874" spans="1:19" x14ac:dyDescent="0.25">
      <c r="A6874" s="18" t="s">
        <v>19857</v>
      </c>
      <c r="B6874" s="18" t="s">
        <v>37</v>
      </c>
      <c r="C6874" s="18" t="s">
        <v>394</v>
      </c>
      <c r="D6874" s="18">
        <v>2016</v>
      </c>
      <c r="E6874" s="18">
        <f>VLOOKUP(D6874,'cpi roi'!A:C,2,FALSE)</f>
        <v>240</v>
      </c>
      <c r="F6874" s="18" t="s">
        <v>19858</v>
      </c>
      <c r="G6874" s="18">
        <v>7.1</v>
      </c>
      <c r="H6874" s="19">
        <v>141000</v>
      </c>
      <c r="I6874" s="18" t="s">
        <v>19859</v>
      </c>
      <c r="J6874" s="18" t="s">
        <v>15541</v>
      </c>
      <c r="K6874" s="18" t="s">
        <v>11920</v>
      </c>
      <c r="L6874" s="18" t="s">
        <v>34</v>
      </c>
      <c r="M6874" s="20">
        <v>145000000</v>
      </c>
      <c r="N6874" s="20">
        <v>521170825</v>
      </c>
      <c r="O6874" s="21">
        <f t="shared" si="321"/>
        <v>661669793.23958325</v>
      </c>
      <c r="P6874" s="22">
        <f t="shared" si="322"/>
        <v>359.42815517241382</v>
      </c>
      <c r="Q6874" s="20">
        <f t="shared" si="323"/>
        <v>217154510.41666669</v>
      </c>
      <c r="R6874" s="18" t="s">
        <v>18693</v>
      </c>
      <c r="S6874" s="18">
        <v>95</v>
      </c>
    </row>
    <row r="6875" spans="1:19" x14ac:dyDescent="0.25">
      <c r="A6875" s="18" t="s">
        <v>19860</v>
      </c>
      <c r="B6875" s="18" t="s">
        <v>20</v>
      </c>
      <c r="C6875" s="18" t="s">
        <v>38</v>
      </c>
      <c r="D6875" s="18">
        <v>2016</v>
      </c>
      <c r="E6875" s="18">
        <f>VLOOKUP(D6875,'cpi roi'!A:C,2,FALSE)</f>
        <v>240</v>
      </c>
      <c r="F6875" s="18" t="s">
        <v>19861</v>
      </c>
      <c r="G6875" s="18">
        <v>7.4</v>
      </c>
      <c r="H6875" s="19">
        <v>294000</v>
      </c>
      <c r="I6875" s="18" t="s">
        <v>3886</v>
      </c>
      <c r="J6875" s="18" t="s">
        <v>3886</v>
      </c>
      <c r="K6875" s="18" t="s">
        <v>7005</v>
      </c>
      <c r="L6875" s="18" t="s">
        <v>34</v>
      </c>
      <c r="M6875" s="20">
        <v>50000000</v>
      </c>
      <c r="N6875" s="20">
        <v>62788218</v>
      </c>
      <c r="O6875" s="21">
        <f t="shared" si="321"/>
        <v>79714875.102499992</v>
      </c>
      <c r="P6875" s="22">
        <f t="shared" si="322"/>
        <v>125.57643599999999</v>
      </c>
      <c r="Q6875" s="20">
        <f t="shared" si="323"/>
        <v>26161757.5</v>
      </c>
      <c r="R6875" s="18" t="s">
        <v>27</v>
      </c>
      <c r="S6875" s="18">
        <v>116</v>
      </c>
    </row>
    <row r="6876" spans="1:19" x14ac:dyDescent="0.25">
      <c r="A6876" s="18" t="s">
        <v>19862</v>
      </c>
      <c r="B6876" s="18" t="s">
        <v>2004</v>
      </c>
      <c r="C6876" s="18" t="s">
        <v>38</v>
      </c>
      <c r="D6876" s="18">
        <v>2016</v>
      </c>
      <c r="E6876" s="18">
        <f>VLOOKUP(D6876,'cpi roi'!A:C,2,FALSE)</f>
        <v>240</v>
      </c>
      <c r="F6876" s="18" t="s">
        <v>19863</v>
      </c>
      <c r="G6876" s="18">
        <v>5.2</v>
      </c>
      <c r="H6876" s="19">
        <v>171000</v>
      </c>
      <c r="I6876" s="18" t="s">
        <v>6856</v>
      </c>
      <c r="J6876" s="18" t="s">
        <v>19864</v>
      </c>
      <c r="K6876" s="18" t="s">
        <v>18647</v>
      </c>
      <c r="L6876" s="18" t="s">
        <v>34</v>
      </c>
      <c r="M6876" s="20">
        <v>165000000</v>
      </c>
      <c r="N6876" s="20">
        <v>389681935</v>
      </c>
      <c r="O6876" s="21">
        <f t="shared" si="321"/>
        <v>494733689.97708333</v>
      </c>
      <c r="P6876" s="22">
        <f t="shared" si="322"/>
        <v>236.17086969696967</v>
      </c>
      <c r="Q6876" s="20">
        <f t="shared" si="323"/>
        <v>162367472.91666669</v>
      </c>
      <c r="R6876" s="18" t="s">
        <v>184</v>
      </c>
      <c r="S6876" s="18">
        <v>120</v>
      </c>
    </row>
    <row r="6877" spans="1:19" x14ac:dyDescent="0.25">
      <c r="A6877" s="18" t="s">
        <v>19865</v>
      </c>
      <c r="B6877" s="18" t="s">
        <v>20</v>
      </c>
      <c r="C6877" s="18" t="s">
        <v>21</v>
      </c>
      <c r="D6877" s="18">
        <v>2016</v>
      </c>
      <c r="E6877" s="18">
        <f>VLOOKUP(D6877,'cpi roi'!A:C,2,FALSE)</f>
        <v>240</v>
      </c>
      <c r="F6877" s="18" t="s">
        <v>19866</v>
      </c>
      <c r="G6877" s="18">
        <v>7</v>
      </c>
      <c r="H6877" s="19">
        <v>64000</v>
      </c>
      <c r="I6877" s="18" t="s">
        <v>19867</v>
      </c>
      <c r="J6877" s="18" t="s">
        <v>19867</v>
      </c>
      <c r="K6877" s="18" t="s">
        <v>19868</v>
      </c>
      <c r="L6877" s="18" t="s">
        <v>457</v>
      </c>
      <c r="M6877" s="20">
        <v>0</v>
      </c>
      <c r="N6877" s="20">
        <v>3096815</v>
      </c>
      <c r="O6877" s="21">
        <f t="shared" si="321"/>
        <v>3931664.7104166667</v>
      </c>
      <c r="P6877" s="22">
        <f t="shared" si="322"/>
        <v>0</v>
      </c>
      <c r="Q6877" s="20">
        <f t="shared" si="323"/>
        <v>1290339.5833333335</v>
      </c>
      <c r="R6877" s="18" t="s">
        <v>19869</v>
      </c>
      <c r="S6877" s="18">
        <v>99</v>
      </c>
    </row>
    <row r="6878" spans="1:19" x14ac:dyDescent="0.25">
      <c r="A6878" s="18" t="s">
        <v>19870</v>
      </c>
      <c r="B6878" s="18" t="s">
        <v>2004</v>
      </c>
      <c r="C6878" s="18" t="s">
        <v>29</v>
      </c>
      <c r="D6878" s="18">
        <v>2016</v>
      </c>
      <c r="E6878" s="18">
        <f>VLOOKUP(D6878,'cpi roi'!A:C,2,FALSE)</f>
        <v>240</v>
      </c>
      <c r="F6878" s="18" t="s">
        <v>19445</v>
      </c>
      <c r="G6878" s="18">
        <v>6.7</v>
      </c>
      <c r="H6878" s="19">
        <v>160000</v>
      </c>
      <c r="I6878" s="18" t="s">
        <v>2673</v>
      </c>
      <c r="J6878" s="18" t="s">
        <v>19871</v>
      </c>
      <c r="K6878" s="18" t="s">
        <v>16580</v>
      </c>
      <c r="L6878" s="18" t="s">
        <v>34</v>
      </c>
      <c r="M6878" s="20">
        <v>110000000</v>
      </c>
      <c r="N6878" s="20">
        <v>296482446</v>
      </c>
      <c r="O6878" s="21">
        <f t="shared" si="321"/>
        <v>376409172.0675</v>
      </c>
      <c r="P6878" s="22">
        <f t="shared" si="322"/>
        <v>269.52949636363638</v>
      </c>
      <c r="Q6878" s="20">
        <f t="shared" si="323"/>
        <v>123534352.5</v>
      </c>
      <c r="R6878" s="18" t="s">
        <v>184</v>
      </c>
      <c r="S6878" s="18">
        <v>127</v>
      </c>
    </row>
    <row r="6879" spans="1:19" x14ac:dyDescent="0.25">
      <c r="A6879" s="18" t="s">
        <v>19872</v>
      </c>
      <c r="B6879" s="18" t="s">
        <v>2004</v>
      </c>
      <c r="C6879" s="18" t="s">
        <v>29</v>
      </c>
      <c r="D6879" s="18">
        <v>2016</v>
      </c>
      <c r="E6879" s="18">
        <f>VLOOKUP(D6879,'cpi roi'!A:C,2,FALSE)</f>
        <v>240</v>
      </c>
      <c r="F6879" s="18" t="s">
        <v>19873</v>
      </c>
      <c r="G6879" s="18">
        <v>7.3</v>
      </c>
      <c r="H6879" s="19">
        <v>422000</v>
      </c>
      <c r="I6879" s="18" t="s">
        <v>15038</v>
      </c>
      <c r="J6879" s="18" t="s">
        <v>11816</v>
      </c>
      <c r="K6879" s="18" t="s">
        <v>16888</v>
      </c>
      <c r="L6879" s="18" t="s">
        <v>26</v>
      </c>
      <c r="M6879" s="20">
        <v>180000000</v>
      </c>
      <c r="N6879" s="20">
        <v>814044001</v>
      </c>
      <c r="O6879" s="21">
        <f t="shared" si="321"/>
        <v>1033496696.2695833</v>
      </c>
      <c r="P6879" s="22">
        <f t="shared" si="322"/>
        <v>452.24666722222224</v>
      </c>
      <c r="Q6879" s="20">
        <f t="shared" si="323"/>
        <v>339185000.41666669</v>
      </c>
      <c r="R6879" s="18" t="s">
        <v>19874</v>
      </c>
      <c r="S6879" s="18">
        <v>132</v>
      </c>
    </row>
    <row r="6880" spans="1:19" x14ac:dyDescent="0.25">
      <c r="A6880" s="18" t="s">
        <v>19875</v>
      </c>
      <c r="B6880" s="18" t="s">
        <v>452</v>
      </c>
      <c r="C6880" s="18" t="s">
        <v>38</v>
      </c>
      <c r="D6880" s="18">
        <v>2016</v>
      </c>
      <c r="E6880" s="18">
        <f>VLOOKUP(D6880,'cpi roi'!A:C,2,FALSE)</f>
        <v>240</v>
      </c>
      <c r="F6880" s="18" t="s">
        <v>19876</v>
      </c>
      <c r="G6880" s="18">
        <v>7.6</v>
      </c>
      <c r="H6880" s="19">
        <v>181000</v>
      </c>
      <c r="I6880" s="18" t="s">
        <v>19877</v>
      </c>
      <c r="J6880" s="18" t="s">
        <v>19878</v>
      </c>
      <c r="K6880" s="18" t="s">
        <v>19879</v>
      </c>
      <c r="L6880" s="18" t="s">
        <v>925</v>
      </c>
      <c r="M6880" s="20">
        <v>0</v>
      </c>
      <c r="N6880" s="20">
        <v>92764199</v>
      </c>
      <c r="O6880" s="21">
        <f t="shared" si="321"/>
        <v>117771880.98041666</v>
      </c>
      <c r="P6880" s="22">
        <f t="shared" si="322"/>
        <v>0</v>
      </c>
      <c r="Q6880" s="20">
        <f t="shared" si="323"/>
        <v>38651749.583333336</v>
      </c>
      <c r="R6880" s="18" t="s">
        <v>19880</v>
      </c>
      <c r="S6880" s="18">
        <v>118</v>
      </c>
    </row>
    <row r="6881" spans="1:19" x14ac:dyDescent="0.25">
      <c r="A6881" s="18" t="s">
        <v>19881</v>
      </c>
      <c r="B6881" s="18" t="s">
        <v>20</v>
      </c>
      <c r="C6881" s="18" t="s">
        <v>38</v>
      </c>
      <c r="D6881" s="18">
        <v>2016</v>
      </c>
      <c r="E6881" s="18">
        <f>VLOOKUP(D6881,'cpi roi'!A:C,2,FALSE)</f>
        <v>240</v>
      </c>
      <c r="F6881" s="18" t="s">
        <v>19733</v>
      </c>
      <c r="G6881" s="18">
        <v>5.5</v>
      </c>
      <c r="H6881" s="19">
        <v>87000</v>
      </c>
      <c r="I6881" s="18" t="s">
        <v>8485</v>
      </c>
      <c r="J6881" s="18" t="s">
        <v>8485</v>
      </c>
      <c r="K6881" s="18" t="s">
        <v>10840</v>
      </c>
      <c r="L6881" s="18" t="s">
        <v>34</v>
      </c>
      <c r="M6881" s="20">
        <v>40000000</v>
      </c>
      <c r="N6881" s="20">
        <v>312242626</v>
      </c>
      <c r="O6881" s="21">
        <f t="shared" si="321"/>
        <v>396418033.92583334</v>
      </c>
      <c r="P6881" s="22">
        <f t="shared" si="322"/>
        <v>780.60656499999993</v>
      </c>
      <c r="Q6881" s="20">
        <f t="shared" si="323"/>
        <v>130101094.16666667</v>
      </c>
      <c r="R6881" s="18" t="s">
        <v>10878</v>
      </c>
      <c r="S6881" s="18">
        <v>107</v>
      </c>
    </row>
    <row r="6882" spans="1:19" x14ac:dyDescent="0.25">
      <c r="A6882" s="18" t="s">
        <v>19882</v>
      </c>
      <c r="B6882" s="18" t="s">
        <v>20</v>
      </c>
      <c r="C6882" s="18" t="s">
        <v>38</v>
      </c>
      <c r="D6882" s="18">
        <v>2016</v>
      </c>
      <c r="E6882" s="18">
        <f>VLOOKUP(D6882,'cpi roi'!A:C,2,FALSE)</f>
        <v>240</v>
      </c>
      <c r="F6882" s="18" t="s">
        <v>19883</v>
      </c>
      <c r="G6882" s="18">
        <v>6.3</v>
      </c>
      <c r="H6882" s="19">
        <v>62000</v>
      </c>
      <c r="I6882" s="18" t="s">
        <v>17820</v>
      </c>
      <c r="J6882" s="18" t="s">
        <v>19884</v>
      </c>
      <c r="K6882" s="18" t="s">
        <v>2833</v>
      </c>
      <c r="L6882" s="18" t="s">
        <v>34</v>
      </c>
      <c r="M6882" s="20">
        <v>31500000</v>
      </c>
      <c r="N6882" s="20">
        <v>38803993</v>
      </c>
      <c r="O6882" s="21">
        <f t="shared" si="321"/>
        <v>49264902.779583335</v>
      </c>
      <c r="P6882" s="22">
        <f t="shared" si="322"/>
        <v>123.18727936507936</v>
      </c>
      <c r="Q6882" s="20">
        <f t="shared" si="323"/>
        <v>16168330.416666668</v>
      </c>
      <c r="R6882" s="18" t="s">
        <v>10085</v>
      </c>
      <c r="S6882" s="18">
        <v>113</v>
      </c>
    </row>
    <row r="6883" spans="1:19" x14ac:dyDescent="0.25">
      <c r="A6883" s="18" t="s">
        <v>19885</v>
      </c>
      <c r="B6883" s="18" t="s">
        <v>20</v>
      </c>
      <c r="C6883" s="18" t="s">
        <v>38</v>
      </c>
      <c r="D6883" s="18">
        <v>2016</v>
      </c>
      <c r="E6883" s="18">
        <f>VLOOKUP(D6883,'cpi roi'!A:C,2,FALSE)</f>
        <v>240</v>
      </c>
      <c r="F6883" s="18" t="s">
        <v>19886</v>
      </c>
      <c r="G6883" s="18">
        <v>5.8</v>
      </c>
      <c r="H6883" s="19">
        <v>72000</v>
      </c>
      <c r="I6883" s="18" t="s">
        <v>19887</v>
      </c>
      <c r="J6883" s="18" t="s">
        <v>17392</v>
      </c>
      <c r="K6883" s="18" t="s">
        <v>12926</v>
      </c>
      <c r="L6883" s="18" t="s">
        <v>34</v>
      </c>
      <c r="M6883" s="20">
        <v>35000000</v>
      </c>
      <c r="N6883" s="20">
        <v>81093313</v>
      </c>
      <c r="O6883" s="21">
        <f t="shared" si="321"/>
        <v>102954718.62958333</v>
      </c>
      <c r="P6883" s="22">
        <f t="shared" si="322"/>
        <v>231.69517999999999</v>
      </c>
      <c r="Q6883" s="20">
        <f t="shared" si="323"/>
        <v>33788880.416666672</v>
      </c>
      <c r="R6883" s="18" t="s">
        <v>10878</v>
      </c>
      <c r="S6883" s="18">
        <v>91</v>
      </c>
    </row>
    <row r="6884" spans="1:19" x14ac:dyDescent="0.25">
      <c r="A6884" s="18" t="s">
        <v>19888</v>
      </c>
      <c r="B6884" s="18" t="s">
        <v>2004</v>
      </c>
      <c r="C6884" s="18" t="s">
        <v>38</v>
      </c>
      <c r="D6884" s="18">
        <v>2016</v>
      </c>
      <c r="E6884" s="18">
        <f>VLOOKUP(D6884,'cpi roi'!A:C,2,FALSE)</f>
        <v>240</v>
      </c>
      <c r="F6884" s="18" t="s">
        <v>19863</v>
      </c>
      <c r="G6884" s="18">
        <v>6.3</v>
      </c>
      <c r="H6884" s="19">
        <v>124000</v>
      </c>
      <c r="I6884" s="18" t="s">
        <v>14090</v>
      </c>
      <c r="J6884" s="18" t="s">
        <v>17052</v>
      </c>
      <c r="K6884" s="18" t="s">
        <v>19358</v>
      </c>
      <c r="L6884" s="18" t="s">
        <v>34</v>
      </c>
      <c r="M6884" s="20">
        <v>17000000</v>
      </c>
      <c r="N6884" s="20">
        <v>119100758</v>
      </c>
      <c r="O6884" s="21">
        <f t="shared" si="321"/>
        <v>151208337.34416667</v>
      </c>
      <c r="P6884" s="22">
        <f t="shared" si="322"/>
        <v>700.59269411764706</v>
      </c>
      <c r="Q6884" s="20">
        <f t="shared" si="323"/>
        <v>49625315.833333336</v>
      </c>
      <c r="R6884" s="18" t="s">
        <v>35</v>
      </c>
      <c r="S6884" s="18">
        <v>86</v>
      </c>
    </row>
    <row r="6885" spans="1:19" x14ac:dyDescent="0.25">
      <c r="A6885" s="18" t="s">
        <v>19889</v>
      </c>
      <c r="B6885" s="18" t="s">
        <v>37</v>
      </c>
      <c r="C6885" s="18" t="s">
        <v>67</v>
      </c>
      <c r="D6885" s="18">
        <v>2016</v>
      </c>
      <c r="E6885" s="18">
        <f>VLOOKUP(D6885,'cpi roi'!A:C,2,FALSE)</f>
        <v>240</v>
      </c>
      <c r="F6885" s="18" t="s">
        <v>19886</v>
      </c>
      <c r="G6885" s="18">
        <v>7.8</v>
      </c>
      <c r="H6885" s="19">
        <v>209000</v>
      </c>
      <c r="I6885" s="18" t="s">
        <v>19120</v>
      </c>
      <c r="J6885" s="18" t="s">
        <v>19890</v>
      </c>
      <c r="K6885" s="18" t="s">
        <v>19192</v>
      </c>
      <c r="L6885" s="18" t="s">
        <v>34</v>
      </c>
      <c r="M6885" s="20">
        <v>25000000</v>
      </c>
      <c r="N6885" s="20">
        <v>236225193</v>
      </c>
      <c r="O6885" s="21">
        <f t="shared" si="321"/>
        <v>299907567.94624996</v>
      </c>
      <c r="P6885" s="22">
        <f t="shared" si="322"/>
        <v>944.90077200000007</v>
      </c>
      <c r="Q6885" s="20">
        <f t="shared" si="323"/>
        <v>98427163.75</v>
      </c>
      <c r="R6885" s="18" t="s">
        <v>9112</v>
      </c>
      <c r="S6885" s="18">
        <v>127</v>
      </c>
    </row>
    <row r="6886" spans="1:19" x14ac:dyDescent="0.25">
      <c r="A6886" s="18" t="s">
        <v>19891</v>
      </c>
      <c r="B6886" s="18" t="s">
        <v>20</v>
      </c>
      <c r="C6886" s="18" t="s">
        <v>394</v>
      </c>
      <c r="D6886" s="18">
        <v>2016</v>
      </c>
      <c r="E6886" s="18">
        <f>VLOOKUP(D6886,'cpi roi'!A:C,2,FALSE)</f>
        <v>240</v>
      </c>
      <c r="F6886" s="18" t="s">
        <v>19892</v>
      </c>
      <c r="G6886" s="18">
        <v>6.1</v>
      </c>
      <c r="H6886" s="19">
        <v>181000</v>
      </c>
      <c r="I6886" s="18" t="s">
        <v>19893</v>
      </c>
      <c r="J6886" s="18" t="s">
        <v>19894</v>
      </c>
      <c r="K6886" s="18" t="s">
        <v>15032</v>
      </c>
      <c r="L6886" s="18" t="s">
        <v>34</v>
      </c>
      <c r="M6886" s="20">
        <v>19000000</v>
      </c>
      <c r="N6886" s="20">
        <v>140705322</v>
      </c>
      <c r="O6886" s="21">
        <f t="shared" si="321"/>
        <v>178637131.7225</v>
      </c>
      <c r="P6886" s="22">
        <f t="shared" si="322"/>
        <v>740.55432631578947</v>
      </c>
      <c r="Q6886" s="20">
        <f t="shared" si="323"/>
        <v>58627217.5</v>
      </c>
      <c r="R6886" s="18" t="s">
        <v>18234</v>
      </c>
      <c r="S6886" s="18">
        <v>89</v>
      </c>
    </row>
    <row r="6887" spans="1:19" x14ac:dyDescent="0.25">
      <c r="A6887" s="18" t="s">
        <v>19895</v>
      </c>
      <c r="B6887" s="18" t="s">
        <v>20</v>
      </c>
      <c r="C6887" s="18" t="s">
        <v>108</v>
      </c>
      <c r="D6887" s="18">
        <v>2016</v>
      </c>
      <c r="E6887" s="18">
        <f>VLOOKUP(D6887,'cpi roi'!A:C,2,FALSE)</f>
        <v>240</v>
      </c>
      <c r="F6887" s="18" t="s">
        <v>19896</v>
      </c>
      <c r="G6887" s="18">
        <v>6.5</v>
      </c>
      <c r="H6887" s="19">
        <v>176000</v>
      </c>
      <c r="I6887" s="18" t="s">
        <v>17152</v>
      </c>
      <c r="J6887" s="18" t="s">
        <v>12414</v>
      </c>
      <c r="K6887" s="18" t="s">
        <v>16329</v>
      </c>
      <c r="L6887" s="18" t="s">
        <v>34</v>
      </c>
      <c r="M6887" s="20">
        <v>45000000</v>
      </c>
      <c r="N6887" s="20">
        <v>173185859</v>
      </c>
      <c r="O6887" s="21">
        <f t="shared" si="321"/>
        <v>219873880.15541667</v>
      </c>
      <c r="P6887" s="22">
        <f t="shared" si="322"/>
        <v>384.85746444444447</v>
      </c>
      <c r="Q6887" s="20">
        <f t="shared" si="323"/>
        <v>72160774.583333343</v>
      </c>
      <c r="R6887" s="18" t="s">
        <v>9689</v>
      </c>
      <c r="S6887" s="18">
        <v>112</v>
      </c>
    </row>
    <row r="6888" spans="1:19" x14ac:dyDescent="0.25">
      <c r="A6888" s="18" t="s">
        <v>19897</v>
      </c>
      <c r="B6888" s="18" t="s">
        <v>20</v>
      </c>
      <c r="C6888" s="18" t="s">
        <v>38</v>
      </c>
      <c r="D6888" s="18">
        <v>2016</v>
      </c>
      <c r="E6888" s="18">
        <f>VLOOKUP(D6888,'cpi roi'!A:C,2,FALSE)</f>
        <v>240</v>
      </c>
      <c r="F6888" s="18" t="s">
        <v>19684</v>
      </c>
      <c r="G6888" s="18">
        <v>7.6</v>
      </c>
      <c r="H6888" s="19">
        <v>211000</v>
      </c>
      <c r="I6888" s="18" t="s">
        <v>13231</v>
      </c>
      <c r="J6888" s="18" t="s">
        <v>19285</v>
      </c>
      <c r="K6888" s="18" t="s">
        <v>15746</v>
      </c>
      <c r="L6888" s="18" t="s">
        <v>34</v>
      </c>
      <c r="M6888" s="20">
        <v>12000000</v>
      </c>
      <c r="N6888" s="20">
        <v>37879877</v>
      </c>
      <c r="O6888" s="21">
        <f t="shared" si="321"/>
        <v>48091660.507916667</v>
      </c>
      <c r="P6888" s="22">
        <f t="shared" si="322"/>
        <v>315.66564166666666</v>
      </c>
      <c r="Q6888" s="20">
        <f t="shared" si="323"/>
        <v>15783282.083333334</v>
      </c>
      <c r="R6888" s="18" t="s">
        <v>16788</v>
      </c>
      <c r="S6888" s="18">
        <v>102</v>
      </c>
    </row>
    <row r="6889" spans="1:19" x14ac:dyDescent="0.25">
      <c r="A6889" s="18" t="s">
        <v>19898</v>
      </c>
      <c r="B6889" s="18" t="s">
        <v>20</v>
      </c>
      <c r="C6889" s="18" t="s">
        <v>38</v>
      </c>
      <c r="D6889" s="18">
        <v>2016</v>
      </c>
      <c r="E6889" s="18">
        <f>VLOOKUP(D6889,'cpi roi'!A:C,2,FALSE)</f>
        <v>240</v>
      </c>
      <c r="F6889" s="18" t="s">
        <v>19899</v>
      </c>
      <c r="G6889" s="18">
        <v>6</v>
      </c>
      <c r="H6889" s="19">
        <v>93000</v>
      </c>
      <c r="I6889" s="18" t="s">
        <v>9129</v>
      </c>
      <c r="J6889" s="18" t="s">
        <v>9129</v>
      </c>
      <c r="K6889" s="18" t="s">
        <v>18770</v>
      </c>
      <c r="L6889" s="18" t="s">
        <v>34</v>
      </c>
      <c r="M6889" s="20">
        <v>10000000</v>
      </c>
      <c r="N6889" s="20">
        <v>118587880</v>
      </c>
      <c r="O6889" s="21">
        <f t="shared" si="321"/>
        <v>150557195.98333332</v>
      </c>
      <c r="P6889" s="22">
        <f t="shared" si="322"/>
        <v>1185.8788</v>
      </c>
      <c r="Q6889" s="20">
        <f t="shared" si="323"/>
        <v>49411616.666666672</v>
      </c>
      <c r="R6889" s="18" t="s">
        <v>65</v>
      </c>
      <c r="S6889" s="18">
        <v>108</v>
      </c>
    </row>
    <row r="6890" spans="1:19" x14ac:dyDescent="0.25">
      <c r="A6890" s="18" t="s">
        <v>2009</v>
      </c>
      <c r="B6890" s="18" t="s">
        <v>2004</v>
      </c>
      <c r="C6890" s="18" t="s">
        <v>38</v>
      </c>
      <c r="D6890" s="18">
        <v>2016</v>
      </c>
      <c r="E6890" s="18">
        <f>VLOOKUP(D6890,'cpi roi'!A:C,2,FALSE)</f>
        <v>240</v>
      </c>
      <c r="F6890" s="18" t="s">
        <v>19900</v>
      </c>
      <c r="G6890" s="18">
        <v>6.7</v>
      </c>
      <c r="H6890" s="19">
        <v>209000</v>
      </c>
      <c r="I6890" s="18" t="s">
        <v>17129</v>
      </c>
      <c r="J6890" s="18" t="s">
        <v>18420</v>
      </c>
      <c r="K6890" s="18" t="s">
        <v>19149</v>
      </c>
      <c r="L6890" s="18" t="s">
        <v>34</v>
      </c>
      <c r="M6890" s="20">
        <v>144000000</v>
      </c>
      <c r="N6890" s="20">
        <v>229147509</v>
      </c>
      <c r="O6890" s="21">
        <f t="shared" si="321"/>
        <v>290921858.30124998</v>
      </c>
      <c r="P6890" s="22">
        <f t="shared" si="322"/>
        <v>159.13021458333333</v>
      </c>
      <c r="Q6890" s="20">
        <f t="shared" si="323"/>
        <v>95478128.75</v>
      </c>
      <c r="R6890" s="18" t="s">
        <v>35</v>
      </c>
      <c r="S6890" s="18">
        <v>117</v>
      </c>
    </row>
    <row r="6891" spans="1:19" x14ac:dyDescent="0.25">
      <c r="A6891" s="18" t="s">
        <v>19901</v>
      </c>
      <c r="B6891" s="18" t="s">
        <v>20</v>
      </c>
      <c r="C6891" s="18" t="s">
        <v>38</v>
      </c>
      <c r="D6891" s="18">
        <v>2016</v>
      </c>
      <c r="E6891" s="18">
        <f>VLOOKUP(D6891,'cpi roi'!A:C,2,FALSE)</f>
        <v>240</v>
      </c>
      <c r="F6891" s="18" t="s">
        <v>19902</v>
      </c>
      <c r="G6891" s="18">
        <v>7.3</v>
      </c>
      <c r="H6891" s="19">
        <v>271000</v>
      </c>
      <c r="I6891" s="18" t="s">
        <v>13691</v>
      </c>
      <c r="J6891" s="18" t="s">
        <v>19903</v>
      </c>
      <c r="K6891" s="18" t="s">
        <v>9663</v>
      </c>
      <c r="L6891" s="18" t="s">
        <v>34</v>
      </c>
      <c r="M6891" s="20">
        <v>44000000</v>
      </c>
      <c r="N6891" s="20">
        <v>155160045</v>
      </c>
      <c r="O6891" s="21">
        <f t="shared" si="321"/>
        <v>196988607.13124999</v>
      </c>
      <c r="P6891" s="22">
        <f t="shared" si="322"/>
        <v>352.63646590909093</v>
      </c>
      <c r="Q6891" s="20">
        <f t="shared" si="323"/>
        <v>64650018.75</v>
      </c>
      <c r="R6891" s="18" t="s">
        <v>27</v>
      </c>
      <c r="S6891" s="18">
        <v>128</v>
      </c>
    </row>
    <row r="6892" spans="1:19" x14ac:dyDescent="0.25">
      <c r="A6892" s="18" t="s">
        <v>19904</v>
      </c>
      <c r="B6892" s="18" t="s">
        <v>20</v>
      </c>
      <c r="C6892" s="18" t="s">
        <v>56</v>
      </c>
      <c r="D6892" s="18">
        <v>2016</v>
      </c>
      <c r="E6892" s="18">
        <f>VLOOKUP(D6892,'cpi roi'!A:C,2,FALSE)</f>
        <v>240</v>
      </c>
      <c r="F6892" s="18" t="s">
        <v>19863</v>
      </c>
      <c r="G6892" s="18">
        <v>6.2</v>
      </c>
      <c r="H6892" s="19">
        <v>87000</v>
      </c>
      <c r="I6892" s="18" t="s">
        <v>9148</v>
      </c>
      <c r="J6892" s="18" t="s">
        <v>9148</v>
      </c>
      <c r="K6892" s="18" t="s">
        <v>17190</v>
      </c>
      <c r="L6892" s="18" t="s">
        <v>34</v>
      </c>
      <c r="M6892" s="20">
        <v>7000000</v>
      </c>
      <c r="N6892" s="20">
        <v>3377430</v>
      </c>
      <c r="O6892" s="21">
        <f t="shared" si="321"/>
        <v>4287928.8374999994</v>
      </c>
      <c r="P6892" s="22">
        <f t="shared" si="322"/>
        <v>48.248999999999995</v>
      </c>
      <c r="Q6892" s="20">
        <f t="shared" si="323"/>
        <v>1407262.5</v>
      </c>
      <c r="R6892" s="18" t="s">
        <v>18440</v>
      </c>
      <c r="S6892" s="18">
        <v>117</v>
      </c>
    </row>
    <row r="6893" spans="1:19" x14ac:dyDescent="0.25">
      <c r="A6893" s="18" t="s">
        <v>19905</v>
      </c>
      <c r="B6893" s="18" t="s">
        <v>20</v>
      </c>
      <c r="C6893" s="18" t="s">
        <v>21</v>
      </c>
      <c r="D6893" s="18">
        <v>2016</v>
      </c>
      <c r="E6893" s="18">
        <f>VLOOKUP(D6893,'cpi roi'!A:C,2,FALSE)</f>
        <v>240</v>
      </c>
      <c r="F6893" s="18" t="s">
        <v>19873</v>
      </c>
      <c r="G6893" s="18">
        <v>7.4</v>
      </c>
      <c r="H6893" s="19">
        <v>284000</v>
      </c>
      <c r="I6893" s="18" t="s">
        <v>19906</v>
      </c>
      <c r="J6893" s="18" t="s">
        <v>19906</v>
      </c>
      <c r="K6893" s="18" t="s">
        <v>19907</v>
      </c>
      <c r="L6893" s="18" t="s">
        <v>34</v>
      </c>
      <c r="M6893" s="20">
        <v>4000000</v>
      </c>
      <c r="N6893" s="20">
        <v>65336603</v>
      </c>
      <c r="O6893" s="21">
        <f t="shared" si="321"/>
        <v>82950262.22541666</v>
      </c>
      <c r="P6893" s="22">
        <f t="shared" si="322"/>
        <v>1633.4150749999999</v>
      </c>
      <c r="Q6893" s="20">
        <f t="shared" si="323"/>
        <v>27223584.583333336</v>
      </c>
      <c r="R6893" s="18" t="s">
        <v>18737</v>
      </c>
      <c r="S6893" s="18">
        <v>111</v>
      </c>
    </row>
    <row r="6894" spans="1:19" x14ac:dyDescent="0.25">
      <c r="A6894" s="18" t="s">
        <v>19908</v>
      </c>
      <c r="B6894" s="18" t="s">
        <v>2004</v>
      </c>
      <c r="C6894" s="18" t="s">
        <v>38</v>
      </c>
      <c r="D6894" s="18">
        <v>2016</v>
      </c>
      <c r="E6894" s="18">
        <f>VLOOKUP(D6894,'cpi roi'!A:C,2,FALSE)</f>
        <v>240</v>
      </c>
      <c r="F6894" s="18" t="s">
        <v>19599</v>
      </c>
      <c r="G6894" s="18">
        <v>6.6</v>
      </c>
      <c r="H6894" s="19">
        <v>213000</v>
      </c>
      <c r="I6894" s="18" t="s">
        <v>12843</v>
      </c>
      <c r="J6894" s="18" t="s">
        <v>12843</v>
      </c>
      <c r="K6894" s="18" t="s">
        <v>9532</v>
      </c>
      <c r="L6894" s="18" t="s">
        <v>34</v>
      </c>
      <c r="M6894" s="20">
        <v>120000000</v>
      </c>
      <c r="N6894" s="20">
        <v>415484914</v>
      </c>
      <c r="O6894" s="21">
        <f t="shared" si="321"/>
        <v>527492722.06583333</v>
      </c>
      <c r="P6894" s="22">
        <f t="shared" si="322"/>
        <v>346.23742833333336</v>
      </c>
      <c r="Q6894" s="20">
        <f t="shared" si="323"/>
        <v>173118714.16666669</v>
      </c>
      <c r="R6894" s="18" t="s">
        <v>65</v>
      </c>
      <c r="S6894" s="18">
        <v>123</v>
      </c>
    </row>
    <row r="6895" spans="1:19" x14ac:dyDescent="0.25">
      <c r="A6895" s="18" t="s">
        <v>19909</v>
      </c>
      <c r="B6895" s="18" t="s">
        <v>20</v>
      </c>
      <c r="C6895" s="18" t="s">
        <v>21</v>
      </c>
      <c r="D6895" s="18">
        <v>2016</v>
      </c>
      <c r="E6895" s="18">
        <f>VLOOKUP(D6895,'cpi roi'!A:C,2,FALSE)</f>
        <v>240</v>
      </c>
      <c r="F6895" s="18" t="s">
        <v>19850</v>
      </c>
      <c r="G6895" s="18">
        <v>7.8</v>
      </c>
      <c r="H6895" s="19">
        <v>257000</v>
      </c>
      <c r="I6895" s="18" t="s">
        <v>10902</v>
      </c>
      <c r="J6895" s="18" t="s">
        <v>10902</v>
      </c>
      <c r="K6895" s="18" t="s">
        <v>12792</v>
      </c>
      <c r="L6895" s="18" t="s">
        <v>34</v>
      </c>
      <c r="M6895" s="20">
        <v>9000000</v>
      </c>
      <c r="N6895" s="20">
        <v>78988148</v>
      </c>
      <c r="O6895" s="21">
        <f t="shared" si="321"/>
        <v>100282036.23166667</v>
      </c>
      <c r="P6895" s="22">
        <f t="shared" si="322"/>
        <v>877.64608888888893</v>
      </c>
      <c r="Q6895" s="20">
        <f t="shared" si="323"/>
        <v>32911728.333333336</v>
      </c>
      <c r="R6895" s="18" t="s">
        <v>19910</v>
      </c>
      <c r="S6895" s="18">
        <v>137</v>
      </c>
    </row>
    <row r="6896" spans="1:19" x14ac:dyDescent="0.25">
      <c r="A6896" s="18" t="s">
        <v>19911</v>
      </c>
      <c r="B6896" s="18" t="s">
        <v>2004</v>
      </c>
      <c r="C6896" s="18" t="s">
        <v>38</v>
      </c>
      <c r="D6896" s="18">
        <v>2016</v>
      </c>
      <c r="E6896" s="18">
        <f>VLOOKUP(D6896,'cpi roi'!A:C,2,FALSE)</f>
        <v>240</v>
      </c>
      <c r="F6896" s="18" t="s">
        <v>19022</v>
      </c>
      <c r="G6896" s="18">
        <v>6.3</v>
      </c>
      <c r="H6896" s="19">
        <v>166000</v>
      </c>
      <c r="I6896" s="18" t="s">
        <v>13469</v>
      </c>
      <c r="J6896" s="18" t="s">
        <v>19912</v>
      </c>
      <c r="K6896" s="18" t="s">
        <v>12472</v>
      </c>
      <c r="L6896" s="18" t="s">
        <v>34</v>
      </c>
      <c r="M6896" s="20">
        <v>50000000</v>
      </c>
      <c r="N6896" s="20">
        <v>216972543</v>
      </c>
      <c r="O6896" s="21">
        <f t="shared" si="321"/>
        <v>275464724.38374996</v>
      </c>
      <c r="P6896" s="22">
        <f t="shared" si="322"/>
        <v>433.94508600000006</v>
      </c>
      <c r="Q6896" s="20">
        <f t="shared" si="323"/>
        <v>90405226.25</v>
      </c>
      <c r="R6896" s="18" t="s">
        <v>2031</v>
      </c>
      <c r="S6896" s="18">
        <v>107</v>
      </c>
    </row>
    <row r="6897" spans="1:19" x14ac:dyDescent="0.25">
      <c r="A6897" s="18" t="s">
        <v>19913</v>
      </c>
      <c r="B6897" s="18" t="s">
        <v>20</v>
      </c>
      <c r="C6897" s="18" t="s">
        <v>67</v>
      </c>
      <c r="D6897" s="18">
        <v>2016</v>
      </c>
      <c r="E6897" s="18">
        <f>VLOOKUP(D6897,'cpi roi'!A:C,2,FALSE)</f>
        <v>240</v>
      </c>
      <c r="F6897" s="18" t="s">
        <v>19914</v>
      </c>
      <c r="G6897" s="18">
        <v>7.1</v>
      </c>
      <c r="H6897" s="19">
        <v>188000</v>
      </c>
      <c r="I6897" s="18" t="s">
        <v>11280</v>
      </c>
      <c r="J6897" s="18" t="s">
        <v>19915</v>
      </c>
      <c r="K6897" s="18" t="s">
        <v>16862</v>
      </c>
      <c r="L6897" s="18" t="s">
        <v>34</v>
      </c>
      <c r="M6897" s="20">
        <v>40000000</v>
      </c>
      <c r="N6897" s="20">
        <v>86234523</v>
      </c>
      <c r="O6897" s="21">
        <f t="shared" si="321"/>
        <v>109481913.15875</v>
      </c>
      <c r="P6897" s="22">
        <f t="shared" si="322"/>
        <v>215.5863075</v>
      </c>
      <c r="Q6897" s="20">
        <f t="shared" si="323"/>
        <v>35931051.25</v>
      </c>
      <c r="R6897" s="18" t="s">
        <v>19916</v>
      </c>
      <c r="S6897" s="18">
        <v>114</v>
      </c>
    </row>
    <row r="6898" spans="1:19" x14ac:dyDescent="0.25">
      <c r="A6898" s="18" t="s">
        <v>19917</v>
      </c>
      <c r="B6898" s="18" t="s">
        <v>2004</v>
      </c>
      <c r="C6898" s="18" t="s">
        <v>38</v>
      </c>
      <c r="D6898" s="18">
        <v>2016</v>
      </c>
      <c r="E6898" s="18">
        <f>VLOOKUP(D6898,'cpi roi'!A:C,2,FALSE)</f>
        <v>240</v>
      </c>
      <c r="F6898" s="18" t="s">
        <v>19899</v>
      </c>
      <c r="G6898" s="18">
        <v>6.2</v>
      </c>
      <c r="H6898" s="19">
        <v>168000</v>
      </c>
      <c r="I6898" s="18" t="s">
        <v>15038</v>
      </c>
      <c r="J6898" s="18" t="s">
        <v>18928</v>
      </c>
      <c r="K6898" s="18" t="s">
        <v>17723</v>
      </c>
      <c r="L6898" s="18" t="s">
        <v>26</v>
      </c>
      <c r="M6898" s="20">
        <v>180000000</v>
      </c>
      <c r="N6898" s="20">
        <v>356700357</v>
      </c>
      <c r="O6898" s="21">
        <f t="shared" si="321"/>
        <v>452860828.24124998</v>
      </c>
      <c r="P6898" s="22">
        <f t="shared" si="322"/>
        <v>198.166865</v>
      </c>
      <c r="Q6898" s="20">
        <f t="shared" si="323"/>
        <v>148625148.75</v>
      </c>
      <c r="R6898" s="18" t="s">
        <v>10903</v>
      </c>
      <c r="S6898" s="18">
        <v>110</v>
      </c>
    </row>
    <row r="6899" spans="1:19" x14ac:dyDescent="0.25">
      <c r="A6899" s="18" t="s">
        <v>19918</v>
      </c>
      <c r="B6899" s="18" t="s">
        <v>20</v>
      </c>
      <c r="C6899" s="18" t="s">
        <v>21</v>
      </c>
      <c r="D6899" s="18">
        <v>2016</v>
      </c>
      <c r="E6899" s="18">
        <f>VLOOKUP(D6899,'cpi roi'!A:C,2,FALSE)</f>
        <v>240</v>
      </c>
      <c r="F6899" s="18" t="s">
        <v>19919</v>
      </c>
      <c r="G6899" s="18">
        <v>7.2</v>
      </c>
      <c r="H6899" s="19">
        <v>104000</v>
      </c>
      <c r="I6899" s="18" t="s">
        <v>69</v>
      </c>
      <c r="J6899" s="18" t="s">
        <v>12426</v>
      </c>
      <c r="K6899" s="18" t="s">
        <v>17682</v>
      </c>
      <c r="L6899" s="18" t="s">
        <v>34</v>
      </c>
      <c r="M6899" s="20">
        <v>46000000</v>
      </c>
      <c r="N6899" s="20">
        <v>23834809</v>
      </c>
      <c r="O6899" s="21">
        <f t="shared" si="321"/>
        <v>30260276.259583332</v>
      </c>
      <c r="P6899" s="22">
        <f t="shared" si="322"/>
        <v>51.814802173913044</v>
      </c>
      <c r="Q6899" s="20">
        <f t="shared" si="323"/>
        <v>9931170.4166666679</v>
      </c>
      <c r="R6899" s="18" t="s">
        <v>19920</v>
      </c>
      <c r="S6899" s="18">
        <v>161</v>
      </c>
    </row>
    <row r="6900" spans="1:19" x14ac:dyDescent="0.25">
      <c r="A6900" s="18" t="s">
        <v>19921</v>
      </c>
      <c r="B6900" s="18" t="s">
        <v>20</v>
      </c>
      <c r="C6900" s="18" t="s">
        <v>29</v>
      </c>
      <c r="D6900" s="18">
        <v>2016</v>
      </c>
      <c r="E6900" s="18">
        <f>VLOOKUP(D6900,'cpi roi'!A:C,2,FALSE)</f>
        <v>240</v>
      </c>
      <c r="F6900" s="18" t="s">
        <v>19922</v>
      </c>
      <c r="G6900" s="18">
        <v>7</v>
      </c>
      <c r="H6900" s="19">
        <v>40000</v>
      </c>
      <c r="I6900" s="18" t="s">
        <v>16352</v>
      </c>
      <c r="J6900" s="18" t="s">
        <v>16352</v>
      </c>
      <c r="K6900" s="18" t="s">
        <v>19923</v>
      </c>
      <c r="L6900" s="18" t="s">
        <v>26</v>
      </c>
      <c r="M6900" s="20">
        <v>0</v>
      </c>
      <c r="N6900" s="20">
        <v>2290649</v>
      </c>
      <c r="O6900" s="21">
        <f t="shared" si="321"/>
        <v>2908169.7929166667</v>
      </c>
      <c r="P6900" s="22">
        <f t="shared" si="322"/>
        <v>0</v>
      </c>
      <c r="Q6900" s="20">
        <f t="shared" si="323"/>
        <v>954437.08333333337</v>
      </c>
      <c r="R6900" s="18" t="s">
        <v>19924</v>
      </c>
      <c r="S6900" s="18">
        <v>163</v>
      </c>
    </row>
    <row r="6901" spans="1:19" x14ac:dyDescent="0.25">
      <c r="A6901" s="18" t="s">
        <v>19925</v>
      </c>
      <c r="B6901" s="18" t="s">
        <v>2004</v>
      </c>
      <c r="C6901" s="18" t="s">
        <v>38</v>
      </c>
      <c r="D6901" s="18">
        <v>2016</v>
      </c>
      <c r="E6901" s="18">
        <f>VLOOKUP(D6901,'cpi roi'!A:C,2,FALSE)</f>
        <v>240</v>
      </c>
      <c r="F6901" s="18" t="s">
        <v>6416</v>
      </c>
      <c r="G6901" s="18">
        <v>5.4</v>
      </c>
      <c r="H6901" s="19">
        <v>110000</v>
      </c>
      <c r="I6901" s="18" t="s">
        <v>7939</v>
      </c>
      <c r="J6901" s="18" t="s">
        <v>18956</v>
      </c>
      <c r="K6901" s="18" t="s">
        <v>18789</v>
      </c>
      <c r="L6901" s="18" t="s">
        <v>34</v>
      </c>
      <c r="M6901" s="20">
        <v>140000000</v>
      </c>
      <c r="N6901" s="20">
        <v>150680864</v>
      </c>
      <c r="O6901" s="21">
        <f t="shared" si="321"/>
        <v>191301913.58666667</v>
      </c>
      <c r="P6901" s="22">
        <f t="shared" si="322"/>
        <v>107.62918857142859</v>
      </c>
      <c r="Q6901" s="20">
        <f t="shared" si="323"/>
        <v>62783693.333333336</v>
      </c>
      <c r="R6901" s="18" t="s">
        <v>19926</v>
      </c>
      <c r="S6901" s="18">
        <v>127</v>
      </c>
    </row>
    <row r="6902" spans="1:19" x14ac:dyDescent="0.25">
      <c r="A6902" s="18" t="s">
        <v>19927</v>
      </c>
      <c r="B6902" s="18" t="s">
        <v>2004</v>
      </c>
      <c r="C6902" s="18" t="s">
        <v>29</v>
      </c>
      <c r="D6902" s="18">
        <v>2016</v>
      </c>
      <c r="E6902" s="18">
        <f>VLOOKUP(D6902,'cpi roi'!A:C,2,FALSE)</f>
        <v>240</v>
      </c>
      <c r="F6902" s="18" t="s">
        <v>19899</v>
      </c>
      <c r="G6902" s="18">
        <v>7.9</v>
      </c>
      <c r="H6902" s="19">
        <v>118000</v>
      </c>
      <c r="I6902" s="18" t="s">
        <v>15446</v>
      </c>
      <c r="J6902" s="18" t="s">
        <v>15446</v>
      </c>
      <c r="K6902" s="18" t="s">
        <v>678</v>
      </c>
      <c r="L6902" s="18" t="s">
        <v>1882</v>
      </c>
      <c r="M6902" s="20">
        <v>0</v>
      </c>
      <c r="N6902" s="20">
        <v>23915910</v>
      </c>
      <c r="O6902" s="21">
        <f t="shared" si="321"/>
        <v>30363240.737499997</v>
      </c>
      <c r="P6902" s="22">
        <f t="shared" si="322"/>
        <v>0</v>
      </c>
      <c r="Q6902" s="20">
        <f t="shared" si="323"/>
        <v>9964962.5</v>
      </c>
      <c r="R6902" s="18" t="s">
        <v>19928</v>
      </c>
      <c r="S6902" s="18">
        <v>101</v>
      </c>
    </row>
    <row r="6903" spans="1:19" x14ac:dyDescent="0.25">
      <c r="A6903" s="18" t="s">
        <v>19929</v>
      </c>
      <c r="B6903" s="18" t="s">
        <v>2004</v>
      </c>
      <c r="C6903" s="18" t="s">
        <v>67</v>
      </c>
      <c r="D6903" s="18">
        <v>2016</v>
      </c>
      <c r="E6903" s="18">
        <f>VLOOKUP(D6903,'cpi roi'!A:C,2,FALSE)</f>
        <v>240</v>
      </c>
      <c r="F6903" s="18" t="s">
        <v>19806</v>
      </c>
      <c r="G6903" s="18">
        <v>7.2</v>
      </c>
      <c r="H6903" s="19">
        <v>134000</v>
      </c>
      <c r="I6903" s="18" t="s">
        <v>7517</v>
      </c>
      <c r="J6903" s="18" t="s">
        <v>15614</v>
      </c>
      <c r="K6903" s="18" t="s">
        <v>1570</v>
      </c>
      <c r="L6903" s="18" t="s">
        <v>34</v>
      </c>
      <c r="M6903" s="20">
        <v>25000000</v>
      </c>
      <c r="N6903" s="20">
        <v>24121245</v>
      </c>
      <c r="O6903" s="21">
        <f t="shared" si="321"/>
        <v>30623930.631249998</v>
      </c>
      <c r="P6903" s="22">
        <f t="shared" si="322"/>
        <v>96.484979999999993</v>
      </c>
      <c r="Q6903" s="20">
        <f t="shared" si="323"/>
        <v>10050518.75</v>
      </c>
      <c r="R6903" s="18" t="s">
        <v>13871</v>
      </c>
      <c r="S6903" s="18">
        <v>115</v>
      </c>
    </row>
    <row r="6904" spans="1:19" x14ac:dyDescent="0.25">
      <c r="A6904" s="18" t="s">
        <v>19930</v>
      </c>
      <c r="B6904" s="18" t="s">
        <v>2004</v>
      </c>
      <c r="C6904" s="18" t="s">
        <v>38</v>
      </c>
      <c r="D6904" s="18">
        <v>2016</v>
      </c>
      <c r="E6904" s="18">
        <f>VLOOKUP(D6904,'cpi roi'!A:C,2,FALSE)</f>
        <v>240</v>
      </c>
      <c r="F6904" s="18" t="s">
        <v>19931</v>
      </c>
      <c r="G6904" s="18">
        <v>6.2</v>
      </c>
      <c r="H6904" s="19">
        <v>165000</v>
      </c>
      <c r="I6904" s="18" t="s">
        <v>1139</v>
      </c>
      <c r="J6904" s="18" t="s">
        <v>19932</v>
      </c>
      <c r="K6904" s="18" t="s">
        <v>2096</v>
      </c>
      <c r="L6904" s="18" t="s">
        <v>34</v>
      </c>
      <c r="M6904" s="20">
        <v>75000000</v>
      </c>
      <c r="N6904" s="20">
        <v>220021259</v>
      </c>
      <c r="O6904" s="21">
        <f t="shared" si="321"/>
        <v>279335323.40541667</v>
      </c>
      <c r="P6904" s="22">
        <f t="shared" si="322"/>
        <v>293.36167866666665</v>
      </c>
      <c r="Q6904" s="20">
        <f t="shared" si="323"/>
        <v>91675524.583333343</v>
      </c>
      <c r="R6904" s="18" t="s">
        <v>35</v>
      </c>
      <c r="S6904" s="18">
        <v>121</v>
      </c>
    </row>
    <row r="6905" spans="1:19" x14ac:dyDescent="0.25">
      <c r="A6905" s="18" t="s">
        <v>19933</v>
      </c>
      <c r="B6905" s="18" t="s">
        <v>2004</v>
      </c>
      <c r="C6905" s="18" t="s">
        <v>38</v>
      </c>
      <c r="D6905" s="18">
        <v>2016</v>
      </c>
      <c r="E6905" s="18">
        <f>VLOOKUP(D6905,'cpi roi'!A:C,2,FALSE)</f>
        <v>240</v>
      </c>
      <c r="F6905" s="18" t="s">
        <v>19798</v>
      </c>
      <c r="G6905" s="18">
        <v>6.5</v>
      </c>
      <c r="H6905" s="19">
        <v>260000</v>
      </c>
      <c r="I6905" s="18" t="s">
        <v>15753</v>
      </c>
      <c r="J6905" s="18" t="s">
        <v>7334</v>
      </c>
      <c r="K6905" s="18" t="s">
        <v>16093</v>
      </c>
      <c r="L6905" s="18" t="s">
        <v>34</v>
      </c>
      <c r="M6905" s="20">
        <v>90000000</v>
      </c>
      <c r="N6905" s="20">
        <v>334897606</v>
      </c>
      <c r="O6905" s="21">
        <f t="shared" si="321"/>
        <v>425180418.95083332</v>
      </c>
      <c r="P6905" s="22">
        <f t="shared" si="322"/>
        <v>372.10845111111109</v>
      </c>
      <c r="Q6905" s="20">
        <f t="shared" si="323"/>
        <v>139540669.16666669</v>
      </c>
      <c r="R6905" s="18" t="s">
        <v>10085</v>
      </c>
      <c r="S6905" s="18">
        <v>129</v>
      </c>
    </row>
    <row r="6906" spans="1:19" x14ac:dyDescent="0.25">
      <c r="A6906" s="18" t="s">
        <v>19934</v>
      </c>
      <c r="B6906" s="18" t="s">
        <v>20</v>
      </c>
      <c r="C6906" s="18" t="s">
        <v>21</v>
      </c>
      <c r="D6906" s="18">
        <v>2016</v>
      </c>
      <c r="E6906" s="18">
        <f>VLOOKUP(D6906,'cpi roi'!A:C,2,FALSE)</f>
        <v>240</v>
      </c>
      <c r="F6906" s="18" t="s">
        <v>19848</v>
      </c>
      <c r="G6906" s="18">
        <v>7.5</v>
      </c>
      <c r="H6906" s="19">
        <v>68000</v>
      </c>
      <c r="I6906" s="18" t="s">
        <v>7893</v>
      </c>
      <c r="J6906" s="18" t="s">
        <v>19935</v>
      </c>
      <c r="K6906" s="18" t="s">
        <v>17672</v>
      </c>
      <c r="L6906" s="18" t="s">
        <v>457</v>
      </c>
      <c r="M6906" s="20">
        <v>13000000</v>
      </c>
      <c r="N6906" s="20">
        <v>9101546</v>
      </c>
      <c r="O6906" s="21">
        <f t="shared" si="321"/>
        <v>11555171.109166667</v>
      </c>
      <c r="P6906" s="22">
        <f t="shared" si="322"/>
        <v>70.011892307692307</v>
      </c>
      <c r="Q6906" s="20">
        <f t="shared" si="323"/>
        <v>3792310.8333333335</v>
      </c>
      <c r="R6906" s="18" t="s">
        <v>12254</v>
      </c>
      <c r="S6906" s="18">
        <v>132</v>
      </c>
    </row>
    <row r="6907" spans="1:19" x14ac:dyDescent="0.25">
      <c r="A6907" s="18" t="s">
        <v>8071</v>
      </c>
      <c r="B6907" s="18" t="s">
        <v>37</v>
      </c>
      <c r="C6907" s="18" t="s">
        <v>29</v>
      </c>
      <c r="D6907" s="18">
        <v>2016</v>
      </c>
      <c r="E6907" s="18">
        <f>VLOOKUP(D6907,'cpi roi'!A:C,2,FALSE)</f>
        <v>240</v>
      </c>
      <c r="F6907" s="18" t="s">
        <v>19883</v>
      </c>
      <c r="G6907" s="18">
        <v>7.4</v>
      </c>
      <c r="H6907" s="19">
        <v>264000</v>
      </c>
      <c r="I6907" s="18" t="s">
        <v>9084</v>
      </c>
      <c r="J6907" s="18" t="s">
        <v>16549</v>
      </c>
      <c r="K6907" s="18" t="s">
        <v>19936</v>
      </c>
      <c r="L6907" s="18" t="s">
        <v>26</v>
      </c>
      <c r="M6907" s="20">
        <v>175000000</v>
      </c>
      <c r="N6907" s="20">
        <v>966554929</v>
      </c>
      <c r="O6907" s="21">
        <f t="shared" si="321"/>
        <v>1227122028.6095834</v>
      </c>
      <c r="P6907" s="22">
        <f t="shared" si="322"/>
        <v>552.31710228571421</v>
      </c>
      <c r="Q6907" s="20">
        <f t="shared" si="323"/>
        <v>402731220.41666669</v>
      </c>
      <c r="R6907" s="18" t="s">
        <v>19937</v>
      </c>
      <c r="S6907" s="18">
        <v>106</v>
      </c>
    </row>
    <row r="6908" spans="1:19" x14ac:dyDescent="0.25">
      <c r="A6908" s="18" t="s">
        <v>19938</v>
      </c>
      <c r="B6908" s="18" t="s">
        <v>2004</v>
      </c>
      <c r="C6908" s="18" t="s">
        <v>38</v>
      </c>
      <c r="D6908" s="18">
        <v>2016</v>
      </c>
      <c r="E6908" s="18">
        <f>VLOOKUP(D6908,'cpi roi'!A:C,2,FALSE)</f>
        <v>240</v>
      </c>
      <c r="F6908" s="18" t="s">
        <v>19939</v>
      </c>
      <c r="G6908" s="18">
        <v>7.2</v>
      </c>
      <c r="H6908" s="19">
        <v>300000</v>
      </c>
      <c r="I6908" s="18" t="s">
        <v>19940</v>
      </c>
      <c r="J6908" s="18" t="s">
        <v>19941</v>
      </c>
      <c r="K6908" s="18" t="s">
        <v>6562</v>
      </c>
      <c r="L6908" s="18" t="s">
        <v>34</v>
      </c>
      <c r="M6908" s="20">
        <v>15000000</v>
      </c>
      <c r="N6908" s="20">
        <v>110216998</v>
      </c>
      <c r="O6908" s="21">
        <f t="shared" si="321"/>
        <v>139929663.71083334</v>
      </c>
      <c r="P6908" s="22">
        <f t="shared" si="322"/>
        <v>734.77998666666667</v>
      </c>
      <c r="Q6908" s="20">
        <f t="shared" si="323"/>
        <v>45923749.166666672</v>
      </c>
      <c r="R6908" s="18" t="s">
        <v>48</v>
      </c>
      <c r="S6908" s="18">
        <v>103</v>
      </c>
    </row>
    <row r="6909" spans="1:19" x14ac:dyDescent="0.25">
      <c r="A6909" s="18" t="s">
        <v>19942</v>
      </c>
      <c r="B6909" s="18" t="s">
        <v>2004</v>
      </c>
      <c r="C6909" s="18" t="s">
        <v>67</v>
      </c>
      <c r="D6909" s="18">
        <v>2016</v>
      </c>
      <c r="E6909" s="18">
        <f>VLOOKUP(D6909,'cpi roi'!A:C,2,FALSE)</f>
        <v>240</v>
      </c>
      <c r="F6909" s="18" t="s">
        <v>19943</v>
      </c>
      <c r="G6909" s="18">
        <v>6.6</v>
      </c>
      <c r="H6909" s="19">
        <v>83000</v>
      </c>
      <c r="I6909" s="18" t="s">
        <v>8319</v>
      </c>
      <c r="J6909" s="18" t="s">
        <v>8319</v>
      </c>
      <c r="K6909" s="18" t="s">
        <v>12757</v>
      </c>
      <c r="L6909" s="18" t="s">
        <v>34</v>
      </c>
      <c r="M6909" s="20">
        <v>30000000</v>
      </c>
      <c r="N6909" s="20">
        <v>19263938</v>
      </c>
      <c r="O6909" s="21">
        <f t="shared" si="321"/>
        <v>24457174.619166665</v>
      </c>
      <c r="P6909" s="22">
        <f t="shared" si="322"/>
        <v>64.213126666666668</v>
      </c>
      <c r="Q6909" s="20">
        <f t="shared" si="323"/>
        <v>8026640.833333334</v>
      </c>
      <c r="R6909" s="18" t="s">
        <v>19944</v>
      </c>
      <c r="S6909" s="18">
        <v>141</v>
      </c>
    </row>
    <row r="6910" spans="1:19" x14ac:dyDescent="0.25">
      <c r="A6910" s="18" t="s">
        <v>19945</v>
      </c>
      <c r="B6910" s="18" t="s">
        <v>37</v>
      </c>
      <c r="C6910" s="18" t="s">
        <v>394</v>
      </c>
      <c r="D6910" s="18">
        <v>2016</v>
      </c>
      <c r="E6910" s="18">
        <f>VLOOKUP(D6910,'cpi roi'!A:C,2,FALSE)</f>
        <v>240</v>
      </c>
      <c r="F6910" s="18" t="s">
        <v>19022</v>
      </c>
      <c r="G6910" s="18">
        <v>7.3</v>
      </c>
      <c r="H6910" s="19">
        <v>250000</v>
      </c>
      <c r="I6910" s="18" t="s">
        <v>12950</v>
      </c>
      <c r="J6910" s="18" t="s">
        <v>12950</v>
      </c>
      <c r="K6910" s="18" t="s">
        <v>9486</v>
      </c>
      <c r="L6910" s="18" t="s">
        <v>34</v>
      </c>
      <c r="M6910" s="20">
        <v>200000000</v>
      </c>
      <c r="N6910" s="20">
        <v>1028570942</v>
      </c>
      <c r="O6910" s="21">
        <f t="shared" si="321"/>
        <v>1305856525.1141667</v>
      </c>
      <c r="P6910" s="22">
        <f t="shared" si="322"/>
        <v>514.28547100000003</v>
      </c>
      <c r="Q6910" s="20">
        <f t="shared" si="323"/>
        <v>428571225.83333337</v>
      </c>
      <c r="R6910" s="18" t="s">
        <v>10121</v>
      </c>
      <c r="S6910" s="18">
        <v>97</v>
      </c>
    </row>
    <row r="6911" spans="1:19" x14ac:dyDescent="0.25">
      <c r="A6911" s="18" t="s">
        <v>19946</v>
      </c>
      <c r="B6911" s="18" t="s">
        <v>2004</v>
      </c>
      <c r="C6911" s="18" t="s">
        <v>67</v>
      </c>
      <c r="D6911" s="18">
        <v>2016</v>
      </c>
      <c r="E6911" s="18">
        <f>VLOOKUP(D6911,'cpi roi'!A:C,2,FALSE)</f>
        <v>240</v>
      </c>
      <c r="F6911" s="18" t="s">
        <v>19886</v>
      </c>
      <c r="G6911" s="18">
        <v>8</v>
      </c>
      <c r="H6911" s="19">
        <v>221000</v>
      </c>
      <c r="I6911" s="18" t="s">
        <v>19947</v>
      </c>
      <c r="J6911" s="18" t="s">
        <v>19948</v>
      </c>
      <c r="K6911" s="18" t="s">
        <v>15589</v>
      </c>
      <c r="L6911" s="18" t="s">
        <v>26</v>
      </c>
      <c r="M6911" s="20">
        <v>12000000</v>
      </c>
      <c r="N6911" s="20">
        <v>140853810</v>
      </c>
      <c r="O6911" s="21">
        <f t="shared" si="321"/>
        <v>178825649.61249998</v>
      </c>
      <c r="P6911" s="22">
        <f t="shared" si="322"/>
        <v>1173.7817500000001</v>
      </c>
      <c r="Q6911" s="20">
        <f t="shared" si="323"/>
        <v>58689087.5</v>
      </c>
      <c r="R6911" s="18" t="s">
        <v>13871</v>
      </c>
      <c r="S6911" s="18">
        <v>118</v>
      </c>
    </row>
    <row r="6912" spans="1:19" x14ac:dyDescent="0.25">
      <c r="A6912" s="18" t="s">
        <v>19949</v>
      </c>
      <c r="B6912" s="18" t="s">
        <v>2004</v>
      </c>
      <c r="C6912" s="18" t="s">
        <v>21</v>
      </c>
      <c r="D6912" s="18">
        <v>2016</v>
      </c>
      <c r="E6912" s="18">
        <f>VLOOKUP(D6912,'cpi roi'!A:C,2,FALSE)</f>
        <v>240</v>
      </c>
      <c r="F6912" s="18" t="s">
        <v>19830</v>
      </c>
      <c r="G6912" s="18">
        <v>6.3</v>
      </c>
      <c r="H6912" s="19">
        <v>119000</v>
      </c>
      <c r="I6912" s="18" t="s">
        <v>19950</v>
      </c>
      <c r="J6912" s="18" t="s">
        <v>17304</v>
      </c>
      <c r="K6912" s="18" t="s">
        <v>19951</v>
      </c>
      <c r="L6912" s="18" t="s">
        <v>34</v>
      </c>
      <c r="M6912" s="20">
        <v>4900000</v>
      </c>
      <c r="N6912" s="20">
        <v>148868835</v>
      </c>
      <c r="O6912" s="21">
        <f t="shared" si="321"/>
        <v>189001391.76874998</v>
      </c>
      <c r="P6912" s="22">
        <f t="shared" si="322"/>
        <v>3038.1394897959181</v>
      </c>
      <c r="Q6912" s="20">
        <f t="shared" si="323"/>
        <v>62028681.25</v>
      </c>
      <c r="R6912" s="18" t="s">
        <v>2031</v>
      </c>
      <c r="S6912" s="18">
        <v>81</v>
      </c>
    </row>
    <row r="6913" spans="1:19" x14ac:dyDescent="0.25">
      <c r="A6913" s="18" t="s">
        <v>19952</v>
      </c>
      <c r="B6913" s="18" t="s">
        <v>20</v>
      </c>
      <c r="C6913" s="18" t="s">
        <v>45</v>
      </c>
      <c r="D6913" s="18">
        <v>2016</v>
      </c>
      <c r="E6913" s="18">
        <f>VLOOKUP(D6913,'cpi roi'!A:C,2,FALSE)</f>
        <v>240</v>
      </c>
      <c r="F6913" s="18" t="s">
        <v>19367</v>
      </c>
      <c r="G6913" s="18">
        <v>4.8</v>
      </c>
      <c r="H6913" s="19">
        <v>36000</v>
      </c>
      <c r="I6913" s="18" t="s">
        <v>19953</v>
      </c>
      <c r="J6913" s="18" t="s">
        <v>19953</v>
      </c>
      <c r="K6913" s="18" t="s">
        <v>19954</v>
      </c>
      <c r="L6913" s="18" t="s">
        <v>34</v>
      </c>
      <c r="M6913" s="20">
        <v>900000</v>
      </c>
      <c r="N6913" s="20">
        <v>9097072</v>
      </c>
      <c r="O6913" s="21">
        <f t="shared" si="321"/>
        <v>11549490.993333332</v>
      </c>
      <c r="P6913" s="22">
        <f t="shared" si="322"/>
        <v>1010.7857777777778</v>
      </c>
      <c r="Q6913" s="20">
        <f t="shared" si="323"/>
        <v>3790446.666666667</v>
      </c>
      <c r="R6913" s="18" t="s">
        <v>19955</v>
      </c>
      <c r="S6913" s="18">
        <v>94</v>
      </c>
    </row>
    <row r="6914" spans="1:19" x14ac:dyDescent="0.25">
      <c r="A6914" s="18" t="s">
        <v>19956</v>
      </c>
      <c r="B6914" s="18" t="s">
        <v>20</v>
      </c>
      <c r="C6914" s="18" t="s">
        <v>38</v>
      </c>
      <c r="D6914" s="18">
        <v>2016</v>
      </c>
      <c r="E6914" s="18">
        <f>VLOOKUP(D6914,'cpi roi'!A:C,2,FALSE)</f>
        <v>240</v>
      </c>
      <c r="F6914" s="18" t="s">
        <v>19820</v>
      </c>
      <c r="G6914" s="18">
        <v>7.1</v>
      </c>
      <c r="H6914" s="19">
        <v>146000</v>
      </c>
      <c r="I6914" s="18" t="s">
        <v>2060</v>
      </c>
      <c r="J6914" s="18" t="s">
        <v>12657</v>
      </c>
      <c r="K6914" s="18" t="s">
        <v>6538</v>
      </c>
      <c r="L6914" s="18" t="s">
        <v>26</v>
      </c>
      <c r="M6914" s="20">
        <v>85000000</v>
      </c>
      <c r="N6914" s="20">
        <v>119520023</v>
      </c>
      <c r="O6914" s="21">
        <f t="shared" si="321"/>
        <v>151740629.20041665</v>
      </c>
      <c r="P6914" s="22">
        <f t="shared" si="322"/>
        <v>140.61179176470588</v>
      </c>
      <c r="Q6914" s="20">
        <f t="shared" si="323"/>
        <v>49800009.583333336</v>
      </c>
      <c r="R6914" s="18" t="s">
        <v>48</v>
      </c>
      <c r="S6914" s="18">
        <v>124</v>
      </c>
    </row>
    <row r="6915" spans="1:19" x14ac:dyDescent="0.25">
      <c r="A6915" s="18" t="s">
        <v>19957</v>
      </c>
      <c r="B6915" s="18" t="s">
        <v>2004</v>
      </c>
      <c r="C6915" s="18" t="s">
        <v>38</v>
      </c>
      <c r="D6915" s="18">
        <v>2016</v>
      </c>
      <c r="E6915" s="18">
        <f>VLOOKUP(D6915,'cpi roi'!A:C,2,FALSE)</f>
        <v>240</v>
      </c>
      <c r="F6915" s="18" t="s">
        <v>19958</v>
      </c>
      <c r="G6915" s="18">
        <v>6.1</v>
      </c>
      <c r="H6915" s="19">
        <v>144000</v>
      </c>
      <c r="I6915" s="18" t="s">
        <v>3353</v>
      </c>
      <c r="J6915" s="18" t="s">
        <v>3573</v>
      </c>
      <c r="K6915" s="18" t="s">
        <v>1483</v>
      </c>
      <c r="L6915" s="18" t="s">
        <v>5994</v>
      </c>
      <c r="M6915" s="20">
        <v>60000000</v>
      </c>
      <c r="N6915" s="20">
        <v>162146076</v>
      </c>
      <c r="O6915" s="21">
        <f t="shared" ref="O6915:O6978" si="324">(304.7/E6915)*N6915</f>
        <v>205857955.655</v>
      </c>
      <c r="P6915" s="22">
        <f t="shared" ref="P6915:P6978" si="325">IFERROR(N6915/M6915, 0)*100</f>
        <v>270.24346000000003</v>
      </c>
      <c r="Q6915" s="20">
        <f t="shared" ref="Q6915:Q6978" si="326">N6915/(E6915/100)</f>
        <v>67560865</v>
      </c>
      <c r="R6915" s="18" t="s">
        <v>48</v>
      </c>
      <c r="S6915" s="18">
        <v>118</v>
      </c>
    </row>
    <row r="6916" spans="1:19" x14ac:dyDescent="0.25">
      <c r="A6916" s="18" t="s">
        <v>19959</v>
      </c>
      <c r="B6916" s="18" t="s">
        <v>20</v>
      </c>
      <c r="C6916" s="18" t="s">
        <v>45</v>
      </c>
      <c r="D6916" s="18">
        <v>2016</v>
      </c>
      <c r="E6916" s="18">
        <f>VLOOKUP(D6916,'cpi roi'!A:C,2,FALSE)</f>
        <v>240</v>
      </c>
      <c r="F6916" s="18" t="s">
        <v>19960</v>
      </c>
      <c r="G6916" s="18">
        <v>6.5</v>
      </c>
      <c r="H6916" s="19">
        <v>71000</v>
      </c>
      <c r="I6916" s="18" t="s">
        <v>11963</v>
      </c>
      <c r="J6916" s="18" t="s">
        <v>11964</v>
      </c>
      <c r="K6916" s="18" t="s">
        <v>8031</v>
      </c>
      <c r="L6916" s="18" t="s">
        <v>34</v>
      </c>
      <c r="M6916" s="20">
        <v>35000000</v>
      </c>
      <c r="N6916" s="20">
        <v>211952420</v>
      </c>
      <c r="O6916" s="21">
        <f t="shared" si="324"/>
        <v>269091259.89166665</v>
      </c>
      <c r="P6916" s="22">
        <f t="shared" si="325"/>
        <v>605.57834285714284</v>
      </c>
      <c r="Q6916" s="20">
        <f t="shared" si="326"/>
        <v>88313508.333333343</v>
      </c>
      <c r="R6916" s="18" t="s">
        <v>65</v>
      </c>
      <c r="S6916" s="18">
        <v>123</v>
      </c>
    </row>
    <row r="6917" spans="1:19" x14ac:dyDescent="0.25">
      <c r="A6917" s="18" t="s">
        <v>19961</v>
      </c>
      <c r="B6917" s="18" t="s">
        <v>20</v>
      </c>
      <c r="C6917" s="18" t="s">
        <v>45</v>
      </c>
      <c r="D6917" s="18">
        <v>2016</v>
      </c>
      <c r="E6917" s="18">
        <f>VLOOKUP(D6917,'cpi roi'!A:C,2,FALSE)</f>
        <v>240</v>
      </c>
      <c r="F6917" s="18" t="s">
        <v>19801</v>
      </c>
      <c r="G6917" s="18">
        <v>6.1</v>
      </c>
      <c r="H6917" s="19">
        <v>83000</v>
      </c>
      <c r="I6917" s="18" t="s">
        <v>18799</v>
      </c>
      <c r="J6917" s="18" t="s">
        <v>10791</v>
      </c>
      <c r="K6917" s="18" t="s">
        <v>19282</v>
      </c>
      <c r="L6917" s="18" t="s">
        <v>34</v>
      </c>
      <c r="M6917" s="20">
        <v>38000000</v>
      </c>
      <c r="N6917" s="20">
        <v>112343513</v>
      </c>
      <c r="O6917" s="21">
        <f t="shared" si="324"/>
        <v>142629451.71291667</v>
      </c>
      <c r="P6917" s="22">
        <f t="shared" si="325"/>
        <v>295.64082368421055</v>
      </c>
      <c r="Q6917" s="20">
        <f t="shared" si="326"/>
        <v>46809797.083333336</v>
      </c>
      <c r="R6917" s="18" t="s">
        <v>2031</v>
      </c>
      <c r="S6917" s="18">
        <v>110</v>
      </c>
    </row>
    <row r="6918" spans="1:19" x14ac:dyDescent="0.25">
      <c r="A6918" s="18" t="s">
        <v>19962</v>
      </c>
      <c r="B6918" s="18" t="s">
        <v>20</v>
      </c>
      <c r="C6918" s="18" t="s">
        <v>67</v>
      </c>
      <c r="D6918" s="18">
        <v>2016</v>
      </c>
      <c r="E6918" s="18">
        <f>VLOOKUP(D6918,'cpi roi'!A:C,2,FALSE)</f>
        <v>240</v>
      </c>
      <c r="F6918" s="18" t="s">
        <v>19960</v>
      </c>
      <c r="G6918" s="18">
        <v>7.3</v>
      </c>
      <c r="H6918" s="19">
        <v>143000</v>
      </c>
      <c r="I6918" s="18" t="s">
        <v>796</v>
      </c>
      <c r="J6918" s="18" t="s">
        <v>19963</v>
      </c>
      <c r="K6918" s="18" t="s">
        <v>12130</v>
      </c>
      <c r="L6918" s="18" t="s">
        <v>26</v>
      </c>
      <c r="M6918" s="20">
        <v>40000000</v>
      </c>
      <c r="N6918" s="20">
        <v>37357216</v>
      </c>
      <c r="O6918" s="21">
        <f t="shared" si="324"/>
        <v>47428098.813333333</v>
      </c>
      <c r="P6918" s="22">
        <f t="shared" si="325"/>
        <v>93.393039999999999</v>
      </c>
      <c r="Q6918" s="20">
        <f t="shared" si="326"/>
        <v>15565506.666666668</v>
      </c>
      <c r="R6918" s="18" t="s">
        <v>13596</v>
      </c>
      <c r="S6918" s="18">
        <v>134</v>
      </c>
    </row>
    <row r="6919" spans="1:19" x14ac:dyDescent="0.25">
      <c r="A6919" s="18" t="s">
        <v>19964</v>
      </c>
      <c r="B6919" s="18" t="s">
        <v>452</v>
      </c>
      <c r="C6919" s="18" t="s">
        <v>38</v>
      </c>
      <c r="D6919" s="18">
        <v>2016</v>
      </c>
      <c r="E6919" s="18">
        <f>VLOOKUP(D6919,'cpi roi'!A:C,2,FALSE)</f>
        <v>240</v>
      </c>
      <c r="F6919" s="18" t="s">
        <v>19831</v>
      </c>
      <c r="G6919" s="18">
        <v>8.4</v>
      </c>
      <c r="H6919" s="19">
        <v>167000</v>
      </c>
      <c r="I6919" s="18" t="s">
        <v>19965</v>
      </c>
      <c r="J6919" s="18" t="s">
        <v>19966</v>
      </c>
      <c r="K6919" s="18" t="s">
        <v>12134</v>
      </c>
      <c r="L6919" s="18" t="s">
        <v>10296</v>
      </c>
      <c r="M6919" s="20">
        <v>0</v>
      </c>
      <c r="N6919" s="20">
        <v>303723636</v>
      </c>
      <c r="O6919" s="21">
        <f t="shared" si="324"/>
        <v>385602466.20499998</v>
      </c>
      <c r="P6919" s="22">
        <f t="shared" si="325"/>
        <v>0</v>
      </c>
      <c r="Q6919" s="20">
        <f t="shared" si="326"/>
        <v>126551515</v>
      </c>
      <c r="R6919" s="18" t="s">
        <v>12135</v>
      </c>
      <c r="S6919" s="18">
        <v>161</v>
      </c>
    </row>
    <row r="6920" spans="1:19" x14ac:dyDescent="0.25">
      <c r="A6920" s="18" t="s">
        <v>19967</v>
      </c>
      <c r="B6920" s="18" t="s">
        <v>20</v>
      </c>
      <c r="C6920" s="18" t="s">
        <v>38</v>
      </c>
      <c r="D6920" s="18">
        <v>2016</v>
      </c>
      <c r="E6920" s="18">
        <f>VLOOKUP(D6920,'cpi roi'!A:C,2,FALSE)</f>
        <v>240</v>
      </c>
      <c r="F6920" s="18" t="s">
        <v>19968</v>
      </c>
      <c r="G6920" s="18">
        <v>5.3</v>
      </c>
      <c r="H6920" s="19">
        <v>28000</v>
      </c>
      <c r="I6920" s="18" t="s">
        <v>19969</v>
      </c>
      <c r="J6920" s="18" t="s">
        <v>19969</v>
      </c>
      <c r="K6920" s="18" t="s">
        <v>19970</v>
      </c>
      <c r="L6920" s="18" t="s">
        <v>34</v>
      </c>
      <c r="M6920" s="20">
        <v>6000000</v>
      </c>
      <c r="N6920" s="20">
        <v>201890</v>
      </c>
      <c r="O6920" s="21">
        <f t="shared" si="324"/>
        <v>256316.17916666667</v>
      </c>
      <c r="P6920" s="22">
        <f t="shared" si="325"/>
        <v>3.3648333333333333</v>
      </c>
      <c r="Q6920" s="20">
        <f t="shared" si="326"/>
        <v>84120.833333333343</v>
      </c>
      <c r="R6920" s="18" t="s">
        <v>19971</v>
      </c>
      <c r="S6920" s="18">
        <v>118</v>
      </c>
    </row>
    <row r="6921" spans="1:19" x14ac:dyDescent="0.25">
      <c r="A6921" s="18" t="s">
        <v>19972</v>
      </c>
      <c r="B6921" s="18" t="s">
        <v>20</v>
      </c>
      <c r="C6921" s="18" t="s">
        <v>38</v>
      </c>
      <c r="D6921" s="18">
        <v>2016</v>
      </c>
      <c r="E6921" s="18">
        <f>VLOOKUP(D6921,'cpi roi'!A:C,2,FALSE)</f>
        <v>240</v>
      </c>
      <c r="F6921" s="18" t="s">
        <v>6416</v>
      </c>
      <c r="G6921" s="18">
        <v>6.3</v>
      </c>
      <c r="H6921" s="19">
        <v>69000</v>
      </c>
      <c r="I6921" s="18" t="s">
        <v>14343</v>
      </c>
      <c r="J6921" s="18" t="s">
        <v>19973</v>
      </c>
      <c r="K6921" s="18" t="s">
        <v>12792</v>
      </c>
      <c r="L6921" s="18" t="s">
        <v>34</v>
      </c>
      <c r="M6921" s="20">
        <v>20000000</v>
      </c>
      <c r="N6921" s="20">
        <v>23177948</v>
      </c>
      <c r="O6921" s="21">
        <f t="shared" si="324"/>
        <v>29426336.481666666</v>
      </c>
      <c r="P6921" s="22">
        <f t="shared" si="325"/>
        <v>115.88974</v>
      </c>
      <c r="Q6921" s="20">
        <f t="shared" si="326"/>
        <v>9657478.333333334</v>
      </c>
      <c r="R6921" s="18" t="s">
        <v>18252</v>
      </c>
      <c r="S6921" s="18">
        <v>115</v>
      </c>
    </row>
    <row r="6922" spans="1:19" x14ac:dyDescent="0.25">
      <c r="A6922" s="18" t="s">
        <v>19974</v>
      </c>
      <c r="B6922" s="18" t="s">
        <v>2004</v>
      </c>
      <c r="C6922" s="18" t="s">
        <v>38</v>
      </c>
      <c r="D6922" s="18">
        <v>2016</v>
      </c>
      <c r="E6922" s="18">
        <f>VLOOKUP(D6922,'cpi roi'!A:C,2,FALSE)</f>
        <v>240</v>
      </c>
      <c r="F6922" s="18" t="s">
        <v>19445</v>
      </c>
      <c r="G6922" s="18">
        <v>7.1</v>
      </c>
      <c r="H6922" s="19">
        <v>157000</v>
      </c>
      <c r="I6922" s="18" t="s">
        <v>6749</v>
      </c>
      <c r="J6922" s="18" t="s">
        <v>15142</v>
      </c>
      <c r="K6922" s="18" t="s">
        <v>9041</v>
      </c>
      <c r="L6922" s="18" t="s">
        <v>34</v>
      </c>
      <c r="M6922" s="20">
        <v>110000000</v>
      </c>
      <c r="N6922" s="20">
        <v>121790373</v>
      </c>
      <c r="O6922" s="21">
        <f t="shared" si="324"/>
        <v>154623027.72125</v>
      </c>
      <c r="P6922" s="22">
        <f t="shared" si="325"/>
        <v>110.71852090909091</v>
      </c>
      <c r="Q6922" s="20">
        <f t="shared" si="326"/>
        <v>50745988.75</v>
      </c>
      <c r="R6922" s="18" t="s">
        <v>10085</v>
      </c>
      <c r="S6922" s="18">
        <v>107</v>
      </c>
    </row>
    <row r="6923" spans="1:19" x14ac:dyDescent="0.25">
      <c r="A6923" s="18" t="s">
        <v>19975</v>
      </c>
      <c r="B6923" s="18" t="s">
        <v>2004</v>
      </c>
      <c r="C6923" s="18" t="s">
        <v>21</v>
      </c>
      <c r="D6923" s="18">
        <v>2016</v>
      </c>
      <c r="E6923" s="18">
        <f>VLOOKUP(D6923,'cpi roi'!A:C,2,FALSE)</f>
        <v>240</v>
      </c>
      <c r="F6923" s="18" t="s">
        <v>19592</v>
      </c>
      <c r="G6923" s="18">
        <v>6.6</v>
      </c>
      <c r="H6923" s="19">
        <v>37000</v>
      </c>
      <c r="I6923" s="18" t="s">
        <v>19976</v>
      </c>
      <c r="J6923" s="18" t="s">
        <v>19457</v>
      </c>
      <c r="K6923" s="18" t="s">
        <v>17751</v>
      </c>
      <c r="L6923" s="18" t="s">
        <v>34</v>
      </c>
      <c r="M6923" s="20">
        <v>0</v>
      </c>
      <c r="N6923" s="20">
        <v>23079932</v>
      </c>
      <c r="O6923" s="21">
        <f t="shared" si="324"/>
        <v>29301897.001666665</v>
      </c>
      <c r="P6923" s="22">
        <f t="shared" si="325"/>
        <v>0</v>
      </c>
      <c r="Q6923" s="20">
        <f t="shared" si="326"/>
        <v>9616638.333333334</v>
      </c>
      <c r="R6923" s="18" t="s">
        <v>19977</v>
      </c>
      <c r="S6923" s="18">
        <v>111</v>
      </c>
    </row>
    <row r="6924" spans="1:19" x14ac:dyDescent="0.25">
      <c r="A6924" s="18" t="s">
        <v>19978</v>
      </c>
      <c r="B6924" s="18" t="s">
        <v>2004</v>
      </c>
      <c r="C6924" s="18" t="s">
        <v>67</v>
      </c>
      <c r="D6924" s="18">
        <v>2016</v>
      </c>
      <c r="E6924" s="18">
        <f>VLOOKUP(D6924,'cpi roi'!A:C,2,FALSE)</f>
        <v>240</v>
      </c>
      <c r="F6924" s="18" t="s">
        <v>19979</v>
      </c>
      <c r="G6924" s="18">
        <v>7.4</v>
      </c>
      <c r="H6924" s="19">
        <v>248000</v>
      </c>
      <c r="I6924" s="18" t="s">
        <v>89</v>
      </c>
      <c r="J6924" s="18" t="s">
        <v>15233</v>
      </c>
      <c r="K6924" s="18" t="s">
        <v>2096</v>
      </c>
      <c r="L6924" s="18" t="s">
        <v>34</v>
      </c>
      <c r="M6924" s="20">
        <v>60000000</v>
      </c>
      <c r="N6924" s="20">
        <v>240797623</v>
      </c>
      <c r="O6924" s="21">
        <f t="shared" si="324"/>
        <v>305712648.86708331</v>
      </c>
      <c r="P6924" s="22">
        <f t="shared" si="325"/>
        <v>401.32937166666665</v>
      </c>
      <c r="Q6924" s="20">
        <f t="shared" si="326"/>
        <v>100332342.91666667</v>
      </c>
      <c r="R6924" s="18" t="s">
        <v>19980</v>
      </c>
      <c r="S6924" s="18">
        <v>96</v>
      </c>
    </row>
    <row r="6925" spans="1:19" x14ac:dyDescent="0.25">
      <c r="A6925" s="18" t="s">
        <v>19981</v>
      </c>
      <c r="B6925" s="18" t="s">
        <v>20</v>
      </c>
      <c r="C6925" s="18" t="s">
        <v>38</v>
      </c>
      <c r="D6925" s="18">
        <v>2016</v>
      </c>
      <c r="E6925" s="18">
        <f>VLOOKUP(D6925,'cpi roi'!A:C,2,FALSE)</f>
        <v>240</v>
      </c>
      <c r="F6925" s="18" t="s">
        <v>19982</v>
      </c>
      <c r="G6925" s="18">
        <v>5.8</v>
      </c>
      <c r="H6925" s="19">
        <v>41000</v>
      </c>
      <c r="I6925" s="18" t="s">
        <v>19983</v>
      </c>
      <c r="J6925" s="18" t="s">
        <v>19984</v>
      </c>
      <c r="K6925" s="18" t="s">
        <v>19745</v>
      </c>
      <c r="L6925" s="18" t="s">
        <v>34</v>
      </c>
      <c r="M6925" s="20">
        <v>8000000</v>
      </c>
      <c r="N6925" s="20">
        <v>8809407</v>
      </c>
      <c r="O6925" s="21">
        <f t="shared" si="324"/>
        <v>11184276.303749999</v>
      </c>
      <c r="P6925" s="22">
        <f t="shared" si="325"/>
        <v>110.1175875</v>
      </c>
      <c r="Q6925" s="20">
        <f t="shared" si="326"/>
        <v>3670586.25</v>
      </c>
      <c r="R6925" s="18" t="s">
        <v>19985</v>
      </c>
      <c r="S6925" s="18">
        <v>92</v>
      </c>
    </row>
    <row r="6926" spans="1:19" x14ac:dyDescent="0.25">
      <c r="A6926" s="18" t="s">
        <v>19986</v>
      </c>
      <c r="B6926" s="18" t="s">
        <v>2004</v>
      </c>
      <c r="C6926" s="18" t="s">
        <v>38</v>
      </c>
      <c r="D6926" s="18">
        <v>2016</v>
      </c>
      <c r="E6926" s="18">
        <f>VLOOKUP(D6926,'cpi roi'!A:C,2,FALSE)</f>
        <v>240</v>
      </c>
      <c r="F6926" s="18" t="s">
        <v>19592</v>
      </c>
      <c r="G6926" s="18">
        <v>5.8</v>
      </c>
      <c r="H6926" s="19">
        <v>53000</v>
      </c>
      <c r="I6926" s="18" t="s">
        <v>12682</v>
      </c>
      <c r="J6926" s="18" t="s">
        <v>12682</v>
      </c>
      <c r="K6926" s="18" t="s">
        <v>19312</v>
      </c>
      <c r="L6926" s="18" t="s">
        <v>34</v>
      </c>
      <c r="M6926" s="20">
        <v>28000000</v>
      </c>
      <c r="N6926" s="20">
        <v>16457494</v>
      </c>
      <c r="O6926" s="21">
        <f t="shared" si="324"/>
        <v>20894160.090833332</v>
      </c>
      <c r="P6926" s="22">
        <f t="shared" si="325"/>
        <v>58.776764285714286</v>
      </c>
      <c r="Q6926" s="20">
        <f t="shared" si="326"/>
        <v>6857289.166666667</v>
      </c>
      <c r="R6926" s="18" t="s">
        <v>19025</v>
      </c>
      <c r="S6926" s="18">
        <v>108</v>
      </c>
    </row>
    <row r="6927" spans="1:19" x14ac:dyDescent="0.25">
      <c r="A6927" s="18" t="s">
        <v>19987</v>
      </c>
      <c r="B6927" s="18" t="s">
        <v>20</v>
      </c>
      <c r="C6927" s="18" t="s">
        <v>67</v>
      </c>
      <c r="D6927" s="18">
        <v>2016</v>
      </c>
      <c r="E6927" s="18">
        <f>VLOOKUP(D6927,'cpi roi'!A:C,2,FALSE)</f>
        <v>240</v>
      </c>
      <c r="F6927" s="18" t="s">
        <v>19988</v>
      </c>
      <c r="G6927" s="18">
        <v>7</v>
      </c>
      <c r="H6927" s="19">
        <v>71000</v>
      </c>
      <c r="I6927" s="18" t="s">
        <v>17242</v>
      </c>
      <c r="J6927" s="18" t="s">
        <v>19989</v>
      </c>
      <c r="K6927" s="18" t="s">
        <v>19476</v>
      </c>
      <c r="L6927" s="18" t="s">
        <v>26</v>
      </c>
      <c r="M6927" s="20">
        <v>28000000</v>
      </c>
      <c r="N6927" s="20">
        <v>21011110</v>
      </c>
      <c r="O6927" s="21">
        <f t="shared" si="324"/>
        <v>26675355.070833333</v>
      </c>
      <c r="P6927" s="22">
        <f t="shared" si="325"/>
        <v>75.039678571428567</v>
      </c>
      <c r="Q6927" s="20">
        <f t="shared" si="326"/>
        <v>8754629.1666666679</v>
      </c>
      <c r="R6927" s="18" t="s">
        <v>19990</v>
      </c>
      <c r="S6927" s="18">
        <v>127</v>
      </c>
    </row>
    <row r="6928" spans="1:19" x14ac:dyDescent="0.25">
      <c r="A6928" s="18" t="s">
        <v>19991</v>
      </c>
      <c r="B6928" s="18" t="s">
        <v>20</v>
      </c>
      <c r="C6928" s="18" t="s">
        <v>45</v>
      </c>
      <c r="D6928" s="18">
        <v>2016</v>
      </c>
      <c r="E6928" s="18">
        <f>VLOOKUP(D6928,'cpi roi'!A:C,2,FALSE)</f>
        <v>240</v>
      </c>
      <c r="F6928" s="18" t="s">
        <v>19873</v>
      </c>
      <c r="G6928" s="18">
        <v>7.3</v>
      </c>
      <c r="H6928" s="19">
        <v>110000</v>
      </c>
      <c r="I6928" s="18" t="s">
        <v>19992</v>
      </c>
      <c r="J6928" s="18" t="s">
        <v>19992</v>
      </c>
      <c r="K6928" s="18" t="s">
        <v>18612</v>
      </c>
      <c r="L6928" s="18" t="s">
        <v>34</v>
      </c>
      <c r="M6928" s="20">
        <v>9000000</v>
      </c>
      <c r="N6928" s="20">
        <v>19370020</v>
      </c>
      <c r="O6928" s="21">
        <f t="shared" si="324"/>
        <v>24591854.558333334</v>
      </c>
      <c r="P6928" s="22">
        <f t="shared" si="325"/>
        <v>215.22244444444442</v>
      </c>
      <c r="Q6928" s="20">
        <f t="shared" si="326"/>
        <v>8070841.666666667</v>
      </c>
      <c r="R6928" s="18" t="s">
        <v>5143</v>
      </c>
      <c r="S6928" s="18">
        <v>104</v>
      </c>
    </row>
    <row r="6929" spans="1:19" x14ac:dyDescent="0.25">
      <c r="A6929" s="18" t="s">
        <v>19993</v>
      </c>
      <c r="B6929" s="18" t="s">
        <v>20</v>
      </c>
      <c r="C6929" s="18" t="s">
        <v>21</v>
      </c>
      <c r="D6929" s="18">
        <v>2016</v>
      </c>
      <c r="E6929" s="18">
        <f>VLOOKUP(D6929,'cpi roi'!A:C,2,FALSE)</f>
        <v>240</v>
      </c>
      <c r="F6929" s="18" t="s">
        <v>19994</v>
      </c>
      <c r="G6929" s="18">
        <v>6.4</v>
      </c>
      <c r="H6929" s="19">
        <v>90000</v>
      </c>
      <c r="I6929" s="18" t="s">
        <v>9725</v>
      </c>
      <c r="J6929" s="18" t="s">
        <v>15568</v>
      </c>
      <c r="K6929" s="18" t="s">
        <v>17799</v>
      </c>
      <c r="L6929" s="18" t="s">
        <v>34</v>
      </c>
      <c r="M6929" s="20">
        <v>40000000</v>
      </c>
      <c r="N6929" s="20">
        <v>26620002</v>
      </c>
      <c r="O6929" s="21">
        <f t="shared" si="324"/>
        <v>33796310.872500002</v>
      </c>
      <c r="P6929" s="22">
        <f t="shared" si="325"/>
        <v>66.550004999999999</v>
      </c>
      <c r="Q6929" s="20">
        <f t="shared" si="326"/>
        <v>11091667.5</v>
      </c>
      <c r="R6929" s="18" t="s">
        <v>8628</v>
      </c>
      <c r="S6929" s="18">
        <v>146</v>
      </c>
    </row>
    <row r="6930" spans="1:19" x14ac:dyDescent="0.25">
      <c r="A6930" s="18" t="s">
        <v>19995</v>
      </c>
      <c r="B6930" s="18" t="s">
        <v>20</v>
      </c>
      <c r="C6930" s="18" t="s">
        <v>38</v>
      </c>
      <c r="D6930" s="18">
        <v>2016</v>
      </c>
      <c r="E6930" s="18">
        <f>VLOOKUP(D6930,'cpi roi'!A:C,2,FALSE)</f>
        <v>240</v>
      </c>
      <c r="F6930" s="18" t="s">
        <v>19481</v>
      </c>
      <c r="G6930" s="18">
        <v>5.9</v>
      </c>
      <c r="H6930" s="19">
        <v>149000</v>
      </c>
      <c r="I6930" s="18" t="s">
        <v>19996</v>
      </c>
      <c r="J6930" s="18" t="s">
        <v>18307</v>
      </c>
      <c r="K6930" s="18" t="s">
        <v>11444</v>
      </c>
      <c r="L6930" s="18" t="s">
        <v>34</v>
      </c>
      <c r="M6930" s="20">
        <v>60000000</v>
      </c>
      <c r="N6930" s="20">
        <v>205754447</v>
      </c>
      <c r="O6930" s="21">
        <f t="shared" si="324"/>
        <v>261222416.67041665</v>
      </c>
      <c r="P6930" s="22">
        <f t="shared" si="325"/>
        <v>342.92407833333334</v>
      </c>
      <c r="Q6930" s="20">
        <f t="shared" si="326"/>
        <v>85731019.583333343</v>
      </c>
      <c r="R6930" s="18" t="s">
        <v>14974</v>
      </c>
      <c r="S6930" s="18">
        <v>99</v>
      </c>
    </row>
    <row r="6931" spans="1:19" x14ac:dyDescent="0.25">
      <c r="A6931" s="18" t="s">
        <v>19997</v>
      </c>
      <c r="B6931" s="18" t="s">
        <v>20</v>
      </c>
      <c r="C6931" s="18" t="s">
        <v>45</v>
      </c>
      <c r="D6931" s="18">
        <v>2016</v>
      </c>
      <c r="E6931" s="18">
        <f>VLOOKUP(D6931,'cpi roi'!A:C,2,FALSE)</f>
        <v>240</v>
      </c>
      <c r="F6931" s="18" t="s">
        <v>19299</v>
      </c>
      <c r="G6931" s="18">
        <v>5.9</v>
      </c>
      <c r="H6931" s="19">
        <v>117000</v>
      </c>
      <c r="I6931" s="18" t="s">
        <v>18598</v>
      </c>
      <c r="J6931" s="18" t="s">
        <v>19998</v>
      </c>
      <c r="K6931" s="18" t="s">
        <v>71</v>
      </c>
      <c r="L6931" s="18" t="s">
        <v>34</v>
      </c>
      <c r="M6931" s="20">
        <v>25000000</v>
      </c>
      <c r="N6931" s="20">
        <v>94073028</v>
      </c>
      <c r="O6931" s="21">
        <f t="shared" si="324"/>
        <v>119433548.46499999</v>
      </c>
      <c r="P6931" s="22">
        <f t="shared" si="325"/>
        <v>376.29211200000003</v>
      </c>
      <c r="Q6931" s="20">
        <f t="shared" si="326"/>
        <v>39197095</v>
      </c>
      <c r="R6931" s="18" t="s">
        <v>14705</v>
      </c>
      <c r="S6931" s="18">
        <v>102</v>
      </c>
    </row>
    <row r="6932" spans="1:19" x14ac:dyDescent="0.25">
      <c r="A6932" s="18" t="s">
        <v>19999</v>
      </c>
      <c r="B6932" s="18" t="s">
        <v>2004</v>
      </c>
      <c r="C6932" s="18" t="s">
        <v>45</v>
      </c>
      <c r="D6932" s="18">
        <v>2016</v>
      </c>
      <c r="E6932" s="18">
        <f>VLOOKUP(D6932,'cpi roi'!A:C,2,FALSE)</f>
        <v>240</v>
      </c>
      <c r="F6932" s="18" t="s">
        <v>19592</v>
      </c>
      <c r="G6932" s="18">
        <v>6.3</v>
      </c>
      <c r="H6932" s="19">
        <v>127000</v>
      </c>
      <c r="I6932" s="18" t="s">
        <v>2927</v>
      </c>
      <c r="J6932" s="18" t="s">
        <v>2099</v>
      </c>
      <c r="K6932" s="18" t="s">
        <v>15812</v>
      </c>
      <c r="L6932" s="18" t="s">
        <v>34</v>
      </c>
      <c r="M6932" s="20">
        <v>22000000</v>
      </c>
      <c r="N6932" s="20">
        <v>63945241</v>
      </c>
      <c r="O6932" s="21">
        <f t="shared" si="324"/>
        <v>81183812.219583333</v>
      </c>
      <c r="P6932" s="22">
        <f t="shared" si="325"/>
        <v>290.66018636363634</v>
      </c>
      <c r="Q6932" s="20">
        <f t="shared" si="326"/>
        <v>26643850.416666668</v>
      </c>
      <c r="R6932" s="18" t="s">
        <v>65</v>
      </c>
      <c r="S6932" s="18">
        <v>106</v>
      </c>
    </row>
    <row r="6933" spans="1:19" x14ac:dyDescent="0.25">
      <c r="A6933" s="18" t="s">
        <v>20000</v>
      </c>
      <c r="B6933" s="18" t="s">
        <v>2004</v>
      </c>
      <c r="C6933" s="18" t="s">
        <v>38</v>
      </c>
      <c r="D6933" s="18">
        <v>2016</v>
      </c>
      <c r="E6933" s="18">
        <f>VLOOKUP(D6933,'cpi roi'!A:C,2,FALSE)</f>
        <v>240</v>
      </c>
      <c r="F6933" s="18" t="s">
        <v>19299</v>
      </c>
      <c r="G6933" s="18">
        <v>5.2</v>
      </c>
      <c r="H6933" s="19">
        <v>103000</v>
      </c>
      <c r="I6933" s="18" t="s">
        <v>16535</v>
      </c>
      <c r="J6933" s="18" t="s">
        <v>10156</v>
      </c>
      <c r="K6933" s="18" t="s">
        <v>18403</v>
      </c>
      <c r="L6933" s="18" t="s">
        <v>34</v>
      </c>
      <c r="M6933" s="20">
        <v>38000000</v>
      </c>
      <c r="N6933" s="20">
        <v>109906372</v>
      </c>
      <c r="O6933" s="21">
        <f t="shared" si="324"/>
        <v>139535298.11833334</v>
      </c>
      <c r="P6933" s="22">
        <f t="shared" si="325"/>
        <v>289.22729473684211</v>
      </c>
      <c r="Q6933" s="20">
        <f t="shared" si="326"/>
        <v>45794321.666666672</v>
      </c>
      <c r="R6933" s="18" t="s">
        <v>35</v>
      </c>
      <c r="S6933" s="18">
        <v>112</v>
      </c>
    </row>
    <row r="6934" spans="1:19" x14ac:dyDescent="0.25">
      <c r="A6934" s="18" t="s">
        <v>20001</v>
      </c>
      <c r="B6934" s="18" t="s">
        <v>37</v>
      </c>
      <c r="C6934" s="18" t="s">
        <v>394</v>
      </c>
      <c r="D6934" s="18">
        <v>2016</v>
      </c>
      <c r="E6934" s="18">
        <f>VLOOKUP(D6934,'cpi roi'!A:C,2,FALSE)</f>
        <v>240</v>
      </c>
      <c r="F6934" s="18" t="s">
        <v>19804</v>
      </c>
      <c r="G6934" s="18">
        <v>6.5</v>
      </c>
      <c r="H6934" s="19">
        <v>75000</v>
      </c>
      <c r="I6934" s="18" t="s">
        <v>10761</v>
      </c>
      <c r="J6934" s="18" t="s">
        <v>15541</v>
      </c>
      <c r="K6934" s="18" t="s">
        <v>17647</v>
      </c>
      <c r="L6934" s="18" t="s">
        <v>34</v>
      </c>
      <c r="M6934" s="20">
        <v>125000000</v>
      </c>
      <c r="N6934" s="20">
        <v>346864886</v>
      </c>
      <c r="O6934" s="21">
        <f t="shared" si="324"/>
        <v>440373878.18416667</v>
      </c>
      <c r="P6934" s="22">
        <f t="shared" si="325"/>
        <v>277.49190879999998</v>
      </c>
      <c r="Q6934" s="20">
        <f t="shared" si="326"/>
        <v>144527035.83333334</v>
      </c>
      <c r="R6934" s="18" t="s">
        <v>10176</v>
      </c>
      <c r="S6934" s="18">
        <v>92</v>
      </c>
    </row>
    <row r="6935" spans="1:19" x14ac:dyDescent="0.25">
      <c r="A6935" s="18" t="s">
        <v>20002</v>
      </c>
      <c r="B6935" s="18" t="s">
        <v>2004</v>
      </c>
      <c r="C6935" s="18" t="s">
        <v>38</v>
      </c>
      <c r="D6935" s="18">
        <v>2016</v>
      </c>
      <c r="E6935" s="18">
        <f>VLOOKUP(D6935,'cpi roi'!A:C,2,FALSE)</f>
        <v>240</v>
      </c>
      <c r="F6935" s="18" t="s">
        <v>19331</v>
      </c>
      <c r="G6935" s="18">
        <v>5.7</v>
      </c>
      <c r="H6935" s="19">
        <v>113000</v>
      </c>
      <c r="I6935" s="18" t="s">
        <v>14140</v>
      </c>
      <c r="J6935" s="18" t="s">
        <v>18750</v>
      </c>
      <c r="K6935" s="18" t="s">
        <v>18740</v>
      </c>
      <c r="L6935" s="18" t="s">
        <v>34</v>
      </c>
      <c r="M6935" s="20">
        <v>110000000</v>
      </c>
      <c r="N6935" s="20">
        <v>179246868</v>
      </c>
      <c r="O6935" s="21">
        <f t="shared" si="324"/>
        <v>227568836.16499999</v>
      </c>
      <c r="P6935" s="22">
        <f t="shared" si="325"/>
        <v>162.95169818181819</v>
      </c>
      <c r="Q6935" s="20">
        <f t="shared" si="326"/>
        <v>74686195</v>
      </c>
      <c r="R6935" s="18" t="s">
        <v>9487</v>
      </c>
      <c r="S6935" s="18">
        <v>120</v>
      </c>
    </row>
    <row r="6936" spans="1:19" x14ac:dyDescent="0.25">
      <c r="A6936" s="18" t="s">
        <v>20003</v>
      </c>
      <c r="B6936" s="18" t="s">
        <v>20</v>
      </c>
      <c r="C6936" s="18" t="s">
        <v>45</v>
      </c>
      <c r="D6936" s="18">
        <v>2016</v>
      </c>
      <c r="E6936" s="18">
        <f>VLOOKUP(D6936,'cpi roi'!A:C,2,FALSE)</f>
        <v>240</v>
      </c>
      <c r="F6936" s="18" t="s">
        <v>20004</v>
      </c>
      <c r="G6936" s="18">
        <v>7.4</v>
      </c>
      <c r="H6936" s="19">
        <v>74000</v>
      </c>
      <c r="I6936" s="18" t="s">
        <v>2193</v>
      </c>
      <c r="J6936" s="18" t="s">
        <v>2193</v>
      </c>
      <c r="K6936" s="18" t="s">
        <v>20005</v>
      </c>
      <c r="L6936" s="18" t="s">
        <v>457</v>
      </c>
      <c r="M6936" s="20">
        <v>5000000</v>
      </c>
      <c r="N6936" s="20">
        <v>9588282</v>
      </c>
      <c r="O6936" s="21">
        <f t="shared" si="324"/>
        <v>12173123.022499999</v>
      </c>
      <c r="P6936" s="22">
        <f t="shared" si="325"/>
        <v>191.76563999999999</v>
      </c>
      <c r="Q6936" s="20">
        <f t="shared" si="326"/>
        <v>3995117.5</v>
      </c>
      <c r="R6936" s="18" t="s">
        <v>20006</v>
      </c>
      <c r="S6936" s="18">
        <v>118</v>
      </c>
    </row>
    <row r="6937" spans="1:19" x14ac:dyDescent="0.25">
      <c r="A6937" s="18" t="s">
        <v>20007</v>
      </c>
      <c r="B6937" s="18" t="s">
        <v>20</v>
      </c>
      <c r="C6937" s="18" t="s">
        <v>45</v>
      </c>
      <c r="D6937" s="18">
        <v>2016</v>
      </c>
      <c r="E6937" s="18">
        <f>VLOOKUP(D6937,'cpi roi'!A:C,2,FALSE)</f>
        <v>240</v>
      </c>
      <c r="F6937" s="18" t="s">
        <v>19899</v>
      </c>
      <c r="G6937" s="18">
        <v>7</v>
      </c>
      <c r="H6937" s="19">
        <v>109000</v>
      </c>
      <c r="I6937" s="18" t="s">
        <v>20008</v>
      </c>
      <c r="J6937" s="18" t="s">
        <v>20009</v>
      </c>
      <c r="K6937" s="18" t="s">
        <v>17914</v>
      </c>
      <c r="L6937" s="18" t="s">
        <v>34</v>
      </c>
      <c r="M6937" s="20">
        <v>3000000</v>
      </c>
      <c r="N6937" s="20">
        <v>4935501</v>
      </c>
      <c r="O6937" s="21">
        <f t="shared" si="324"/>
        <v>6266029.8112499993</v>
      </c>
      <c r="P6937" s="22">
        <f t="shared" si="325"/>
        <v>164.51670000000001</v>
      </c>
      <c r="Q6937" s="20">
        <f t="shared" si="326"/>
        <v>2056458.75</v>
      </c>
      <c r="R6937" s="18" t="s">
        <v>20010</v>
      </c>
      <c r="S6937" s="18">
        <v>97</v>
      </c>
    </row>
    <row r="6938" spans="1:19" x14ac:dyDescent="0.25">
      <c r="A6938" s="18" t="s">
        <v>20011</v>
      </c>
      <c r="B6938" s="18" t="s">
        <v>2004</v>
      </c>
      <c r="C6938" s="18" t="s">
        <v>38</v>
      </c>
      <c r="D6938" s="18">
        <v>2016</v>
      </c>
      <c r="E6938" s="18">
        <f>VLOOKUP(D6938,'cpi roi'!A:C,2,FALSE)</f>
        <v>240</v>
      </c>
      <c r="F6938" s="18" t="s">
        <v>19994</v>
      </c>
      <c r="G6938" s="18">
        <v>5.9</v>
      </c>
      <c r="H6938" s="19">
        <v>128000</v>
      </c>
      <c r="I6938" s="18" t="s">
        <v>5991</v>
      </c>
      <c r="J6938" s="18" t="s">
        <v>20012</v>
      </c>
      <c r="K6938" s="18" t="s">
        <v>9532</v>
      </c>
      <c r="L6938" s="18" t="s">
        <v>34</v>
      </c>
      <c r="M6938" s="20">
        <v>150000000</v>
      </c>
      <c r="N6938" s="20">
        <v>334933831</v>
      </c>
      <c r="O6938" s="21">
        <f t="shared" si="324"/>
        <v>425226409.60708332</v>
      </c>
      <c r="P6938" s="22">
        <f t="shared" si="325"/>
        <v>223.28922066666667</v>
      </c>
      <c r="Q6938" s="20">
        <f t="shared" si="326"/>
        <v>139555762.91666669</v>
      </c>
      <c r="R6938" s="18" t="s">
        <v>20013</v>
      </c>
      <c r="S6938" s="18">
        <v>103</v>
      </c>
    </row>
    <row r="6939" spans="1:19" x14ac:dyDescent="0.25">
      <c r="A6939" s="18" t="s">
        <v>20014</v>
      </c>
      <c r="B6939" s="18" t="s">
        <v>20</v>
      </c>
      <c r="C6939" s="18" t="s">
        <v>45</v>
      </c>
      <c r="D6939" s="18">
        <v>2016</v>
      </c>
      <c r="E6939" s="18">
        <f>VLOOKUP(D6939,'cpi roi'!A:C,2,FALSE)</f>
        <v>240</v>
      </c>
      <c r="F6939" s="18" t="s">
        <v>20015</v>
      </c>
      <c r="G6939" s="18">
        <v>6</v>
      </c>
      <c r="H6939" s="19">
        <v>85000</v>
      </c>
      <c r="I6939" s="18" t="s">
        <v>20016</v>
      </c>
      <c r="J6939" s="18" t="s">
        <v>18848</v>
      </c>
      <c r="K6939" s="18" t="s">
        <v>15837</v>
      </c>
      <c r="L6939" s="18" t="s">
        <v>34</v>
      </c>
      <c r="M6939" s="20">
        <v>33000000</v>
      </c>
      <c r="N6939" s="20">
        <v>77068246</v>
      </c>
      <c r="O6939" s="21">
        <f t="shared" si="324"/>
        <v>97844560.650833324</v>
      </c>
      <c r="P6939" s="22">
        <f t="shared" si="325"/>
        <v>233.5401393939394</v>
      </c>
      <c r="Q6939" s="20">
        <f t="shared" si="326"/>
        <v>32111769.166666668</v>
      </c>
      <c r="R6939" s="18" t="s">
        <v>184</v>
      </c>
      <c r="S6939" s="18">
        <v>98</v>
      </c>
    </row>
    <row r="6940" spans="1:19" x14ac:dyDescent="0.25">
      <c r="A6940" s="18" t="s">
        <v>20017</v>
      </c>
      <c r="B6940" s="18" t="s">
        <v>20</v>
      </c>
      <c r="C6940" s="18" t="s">
        <v>45</v>
      </c>
      <c r="D6940" s="18">
        <v>2016</v>
      </c>
      <c r="E6940" s="18">
        <f>VLOOKUP(D6940,'cpi roi'!A:C,2,FALSE)</f>
        <v>240</v>
      </c>
      <c r="F6940" s="18" t="s">
        <v>19599</v>
      </c>
      <c r="G6940" s="18">
        <v>6.2</v>
      </c>
      <c r="H6940" s="19">
        <v>117000</v>
      </c>
      <c r="I6940" s="18" t="s">
        <v>16079</v>
      </c>
      <c r="J6940" s="18" t="s">
        <v>16079</v>
      </c>
      <c r="K6940" s="18" t="s">
        <v>17168</v>
      </c>
      <c r="L6940" s="18" t="s">
        <v>34</v>
      </c>
      <c r="M6940" s="20">
        <v>20000000</v>
      </c>
      <c r="N6940" s="20">
        <v>183936074</v>
      </c>
      <c r="O6940" s="21">
        <f t="shared" si="324"/>
        <v>233522173.94916666</v>
      </c>
      <c r="P6940" s="22">
        <f t="shared" si="325"/>
        <v>919.68037000000004</v>
      </c>
      <c r="Q6940" s="20">
        <f t="shared" si="326"/>
        <v>76640030.833333343</v>
      </c>
      <c r="R6940" s="18" t="s">
        <v>20018</v>
      </c>
      <c r="S6940" s="18">
        <v>100</v>
      </c>
    </row>
    <row r="6941" spans="1:19" x14ac:dyDescent="0.25">
      <c r="A6941" s="18" t="s">
        <v>20019</v>
      </c>
      <c r="B6941" s="18" t="s">
        <v>2004</v>
      </c>
      <c r="C6941" s="18" t="s">
        <v>21</v>
      </c>
      <c r="D6941" s="18">
        <v>2016</v>
      </c>
      <c r="E6941" s="18">
        <f>VLOOKUP(D6941,'cpi roi'!A:C,2,FALSE)</f>
        <v>240</v>
      </c>
      <c r="F6941" s="18" t="s">
        <v>19850</v>
      </c>
      <c r="G6941" s="18">
        <v>6.8</v>
      </c>
      <c r="H6941" s="19">
        <v>95000</v>
      </c>
      <c r="I6941" s="18" t="s">
        <v>8958</v>
      </c>
      <c r="J6941" s="18" t="s">
        <v>15529</v>
      </c>
      <c r="K6941" s="18" t="s">
        <v>7640</v>
      </c>
      <c r="L6941" s="18" t="s">
        <v>34</v>
      </c>
      <c r="M6941" s="20">
        <v>36000000</v>
      </c>
      <c r="N6941" s="20">
        <v>88528280</v>
      </c>
      <c r="O6941" s="21">
        <f t="shared" si="324"/>
        <v>112394028.81666666</v>
      </c>
      <c r="P6941" s="22">
        <f t="shared" si="325"/>
        <v>245.91188888888888</v>
      </c>
      <c r="Q6941" s="20">
        <f t="shared" si="326"/>
        <v>36886783.333333336</v>
      </c>
      <c r="R6941" s="18" t="s">
        <v>2031</v>
      </c>
      <c r="S6941" s="18">
        <v>97</v>
      </c>
    </row>
    <row r="6942" spans="1:19" x14ac:dyDescent="0.25">
      <c r="A6942" s="18" t="s">
        <v>20020</v>
      </c>
      <c r="B6942" s="18" t="s">
        <v>2004</v>
      </c>
      <c r="C6942" s="18" t="s">
        <v>56</v>
      </c>
      <c r="D6942" s="18">
        <v>2016</v>
      </c>
      <c r="E6942" s="18">
        <f>VLOOKUP(D6942,'cpi roi'!A:C,2,FALSE)</f>
        <v>240</v>
      </c>
      <c r="F6942" s="18" t="s">
        <v>19299</v>
      </c>
      <c r="G6942" s="18">
        <v>6</v>
      </c>
      <c r="H6942" s="19">
        <v>84000</v>
      </c>
      <c r="I6942" s="18" t="s">
        <v>14777</v>
      </c>
      <c r="J6942" s="18" t="s">
        <v>20021</v>
      </c>
      <c r="K6942" s="18" t="s">
        <v>20022</v>
      </c>
      <c r="L6942" s="18" t="s">
        <v>34</v>
      </c>
      <c r="M6942" s="20">
        <v>10000000</v>
      </c>
      <c r="N6942" s="20">
        <v>73929392</v>
      </c>
      <c r="O6942" s="21">
        <f t="shared" si="324"/>
        <v>93859523.926666662</v>
      </c>
      <c r="P6942" s="22">
        <f t="shared" si="325"/>
        <v>739.29391999999996</v>
      </c>
      <c r="Q6942" s="20">
        <f t="shared" si="326"/>
        <v>30803913.333333336</v>
      </c>
      <c r="R6942" s="18" t="s">
        <v>9991</v>
      </c>
      <c r="S6942" s="18">
        <v>97</v>
      </c>
    </row>
    <row r="6943" spans="1:19" x14ac:dyDescent="0.25">
      <c r="A6943" s="18" t="s">
        <v>20023</v>
      </c>
      <c r="B6943" s="18" t="s">
        <v>2004</v>
      </c>
      <c r="C6943" s="18" t="s">
        <v>21</v>
      </c>
      <c r="D6943" s="18">
        <v>2016</v>
      </c>
      <c r="E6943" s="18">
        <f>VLOOKUP(D6943,'cpi roi'!A:C,2,FALSE)</f>
        <v>240</v>
      </c>
      <c r="F6943" s="18" t="s">
        <v>19833</v>
      </c>
      <c r="G6943" s="18">
        <v>7.2</v>
      </c>
      <c r="H6943" s="19">
        <v>101000</v>
      </c>
      <c r="I6943" s="18" t="s">
        <v>4128</v>
      </c>
      <c r="J6943" s="18" t="s">
        <v>20024</v>
      </c>
      <c r="K6943" s="18" t="s">
        <v>4128</v>
      </c>
      <c r="L6943" s="18" t="s">
        <v>34</v>
      </c>
      <c r="M6943" s="20">
        <v>24000000</v>
      </c>
      <c r="N6943" s="20">
        <v>64414761</v>
      </c>
      <c r="O6943" s="21">
        <f t="shared" si="324"/>
        <v>81779906.986249998</v>
      </c>
      <c r="P6943" s="22">
        <f t="shared" si="325"/>
        <v>268.39483749999999</v>
      </c>
      <c r="Q6943" s="20">
        <f t="shared" si="326"/>
        <v>26839483.75</v>
      </c>
      <c r="R6943" s="18" t="s">
        <v>19369</v>
      </c>
      <c r="S6943" s="18">
        <v>139</v>
      </c>
    </row>
    <row r="6944" spans="1:19" x14ac:dyDescent="0.25">
      <c r="A6944" s="18" t="s">
        <v>20025</v>
      </c>
      <c r="B6944" s="18" t="s">
        <v>37</v>
      </c>
      <c r="C6944" s="18" t="s">
        <v>29</v>
      </c>
      <c r="D6944" s="18">
        <v>2016</v>
      </c>
      <c r="E6944" s="18">
        <f>VLOOKUP(D6944,'cpi roi'!A:C,2,FALSE)</f>
        <v>240</v>
      </c>
      <c r="F6944" s="18" t="s">
        <v>19708</v>
      </c>
      <c r="G6944" s="18">
        <v>6.2</v>
      </c>
      <c r="H6944" s="19">
        <v>98000</v>
      </c>
      <c r="I6944" s="18" t="s">
        <v>17367</v>
      </c>
      <c r="J6944" s="18" t="s">
        <v>6250</v>
      </c>
      <c r="K6944" s="18" t="s">
        <v>16648</v>
      </c>
      <c r="L6944" s="18" t="s">
        <v>34</v>
      </c>
      <c r="M6944" s="20">
        <v>170000000</v>
      </c>
      <c r="N6944" s="20">
        <v>299820798</v>
      </c>
      <c r="O6944" s="21">
        <f t="shared" si="324"/>
        <v>380647488.1275</v>
      </c>
      <c r="P6944" s="22">
        <f t="shared" si="325"/>
        <v>176.36517529411765</v>
      </c>
      <c r="Q6944" s="20">
        <f t="shared" si="326"/>
        <v>124925332.5</v>
      </c>
      <c r="R6944" s="18" t="s">
        <v>1729</v>
      </c>
      <c r="S6944" s="18">
        <v>113</v>
      </c>
    </row>
    <row r="6945" spans="1:19" x14ac:dyDescent="0.25">
      <c r="A6945" s="18" t="s">
        <v>20026</v>
      </c>
      <c r="B6945" s="18" t="s">
        <v>20</v>
      </c>
      <c r="C6945" s="18" t="s">
        <v>38</v>
      </c>
      <c r="D6945" s="18">
        <v>2016</v>
      </c>
      <c r="E6945" s="18">
        <f>VLOOKUP(D6945,'cpi roi'!A:C,2,FALSE)</f>
        <v>240</v>
      </c>
      <c r="F6945" s="18" t="s">
        <v>19939</v>
      </c>
      <c r="G6945" s="18">
        <v>6.2</v>
      </c>
      <c r="H6945" s="19">
        <v>96000</v>
      </c>
      <c r="I6945" s="18" t="s">
        <v>12483</v>
      </c>
      <c r="J6945" s="18" t="s">
        <v>14632</v>
      </c>
      <c r="K6945" s="18" t="s">
        <v>14632</v>
      </c>
      <c r="L6945" s="18" t="s">
        <v>26</v>
      </c>
      <c r="M6945" s="20">
        <v>35000000</v>
      </c>
      <c r="N6945" s="20">
        <v>27979040</v>
      </c>
      <c r="O6945" s="21">
        <f t="shared" si="324"/>
        <v>35521722.866666667</v>
      </c>
      <c r="P6945" s="22">
        <f t="shared" si="325"/>
        <v>79.940114285714287</v>
      </c>
      <c r="Q6945" s="20">
        <f t="shared" si="326"/>
        <v>11657933.333333334</v>
      </c>
      <c r="R6945" s="18" t="s">
        <v>20027</v>
      </c>
      <c r="S6945" s="18">
        <v>83</v>
      </c>
    </row>
    <row r="6946" spans="1:19" x14ac:dyDescent="0.25">
      <c r="A6946" s="18" t="s">
        <v>20028</v>
      </c>
      <c r="B6946" s="18" t="s">
        <v>37</v>
      </c>
      <c r="C6946" s="18" t="s">
        <v>394</v>
      </c>
      <c r="D6946" s="18">
        <v>2016</v>
      </c>
      <c r="E6946" s="18">
        <f>VLOOKUP(D6946,'cpi roi'!A:C,2,FALSE)</f>
        <v>240</v>
      </c>
      <c r="F6946" s="18" t="s">
        <v>19830</v>
      </c>
      <c r="G6946" s="18">
        <v>5.7</v>
      </c>
      <c r="H6946" s="19">
        <v>60000</v>
      </c>
      <c r="I6946" s="18" t="s">
        <v>20029</v>
      </c>
      <c r="J6946" s="18" t="s">
        <v>12442</v>
      </c>
      <c r="K6946" s="18" t="s">
        <v>13891</v>
      </c>
      <c r="L6946" s="18" t="s">
        <v>34</v>
      </c>
      <c r="M6946" s="20">
        <v>105000000</v>
      </c>
      <c r="N6946" s="20">
        <v>408754975</v>
      </c>
      <c r="O6946" s="21">
        <f t="shared" si="324"/>
        <v>518948503.67708331</v>
      </c>
      <c r="P6946" s="22">
        <f t="shared" si="325"/>
        <v>389.29045238095239</v>
      </c>
      <c r="Q6946" s="20">
        <f t="shared" si="326"/>
        <v>170314572.91666669</v>
      </c>
      <c r="R6946" s="18" t="s">
        <v>15781</v>
      </c>
      <c r="S6946" s="18">
        <v>94</v>
      </c>
    </row>
    <row r="6947" spans="1:19" x14ac:dyDescent="0.25">
      <c r="A6947" s="18" t="s">
        <v>20030</v>
      </c>
      <c r="B6947" s="18" t="s">
        <v>20</v>
      </c>
      <c r="C6947" s="18" t="s">
        <v>38</v>
      </c>
      <c r="D6947" s="18">
        <v>2016</v>
      </c>
      <c r="E6947" s="18">
        <f>VLOOKUP(D6947,'cpi roi'!A:C,2,FALSE)</f>
        <v>240</v>
      </c>
      <c r="F6947" s="18" t="s">
        <v>19919</v>
      </c>
      <c r="G6947" s="18">
        <v>7.4</v>
      </c>
      <c r="H6947" s="19">
        <v>96000</v>
      </c>
      <c r="I6947" s="18" t="s">
        <v>6749</v>
      </c>
      <c r="J6947" s="18" t="s">
        <v>6749</v>
      </c>
      <c r="K6947" s="18" t="s">
        <v>9041</v>
      </c>
      <c r="L6947" s="18" t="s">
        <v>496</v>
      </c>
      <c r="M6947" s="20">
        <v>45000000</v>
      </c>
      <c r="N6947" s="20">
        <v>52185751</v>
      </c>
      <c r="O6947" s="21">
        <f t="shared" si="324"/>
        <v>66254159.70708333</v>
      </c>
      <c r="P6947" s="22">
        <f t="shared" si="325"/>
        <v>115.96833555555554</v>
      </c>
      <c r="Q6947" s="20">
        <f t="shared" si="326"/>
        <v>21744062.916666668</v>
      </c>
      <c r="R6947" s="18" t="s">
        <v>16788</v>
      </c>
      <c r="S6947" s="18">
        <v>133</v>
      </c>
    </row>
    <row r="6948" spans="1:19" x14ac:dyDescent="0.25">
      <c r="A6948" s="18" t="s">
        <v>20031</v>
      </c>
      <c r="B6948" s="18" t="s">
        <v>2004</v>
      </c>
      <c r="C6948" s="18" t="s">
        <v>38</v>
      </c>
      <c r="D6948" s="18">
        <v>2016</v>
      </c>
      <c r="E6948" s="18">
        <f>VLOOKUP(D6948,'cpi roi'!A:C,2,FALSE)</f>
        <v>240</v>
      </c>
      <c r="F6948" s="18" t="s">
        <v>19958</v>
      </c>
      <c r="G6948" s="18">
        <v>5.9</v>
      </c>
      <c r="H6948" s="19">
        <v>60000</v>
      </c>
      <c r="I6948" s="18" t="s">
        <v>9353</v>
      </c>
      <c r="J6948" s="18" t="s">
        <v>14869</v>
      </c>
      <c r="K6948" s="18" t="s">
        <v>16080</v>
      </c>
      <c r="L6948" s="18" t="s">
        <v>34</v>
      </c>
      <c r="M6948" s="20">
        <v>40000000</v>
      </c>
      <c r="N6948" s="20">
        <v>29918745</v>
      </c>
      <c r="O6948" s="21">
        <f t="shared" si="324"/>
        <v>37984340.006250001</v>
      </c>
      <c r="P6948" s="22">
        <f t="shared" si="325"/>
        <v>74.796862500000003</v>
      </c>
      <c r="Q6948" s="20">
        <f t="shared" si="326"/>
        <v>12466143.75</v>
      </c>
      <c r="R6948" s="18" t="s">
        <v>9112</v>
      </c>
      <c r="S6948" s="18">
        <v>105</v>
      </c>
    </row>
    <row r="6949" spans="1:19" x14ac:dyDescent="0.25">
      <c r="A6949" s="18" t="s">
        <v>20032</v>
      </c>
      <c r="B6949" s="18" t="s">
        <v>2004</v>
      </c>
      <c r="C6949" s="18" t="s">
        <v>67</v>
      </c>
      <c r="D6949" s="18">
        <v>2016</v>
      </c>
      <c r="E6949" s="18">
        <f>VLOOKUP(D6949,'cpi roi'!A:C,2,FALSE)</f>
        <v>240</v>
      </c>
      <c r="F6949" s="18" t="s">
        <v>19798</v>
      </c>
      <c r="G6949" s="18">
        <v>6.6</v>
      </c>
      <c r="H6949" s="19">
        <v>19000</v>
      </c>
      <c r="I6949" s="18" t="s">
        <v>20033</v>
      </c>
      <c r="J6949" s="18" t="s">
        <v>11072</v>
      </c>
      <c r="K6949" s="18" t="s">
        <v>4204</v>
      </c>
      <c r="L6949" s="18" t="s">
        <v>26</v>
      </c>
      <c r="M6949" s="20">
        <v>0</v>
      </c>
      <c r="N6949" s="20">
        <v>7435006</v>
      </c>
      <c r="O6949" s="21">
        <f t="shared" si="324"/>
        <v>9439359.7008333337</v>
      </c>
      <c r="P6949" s="22">
        <f t="shared" si="325"/>
        <v>0</v>
      </c>
      <c r="Q6949" s="20">
        <f t="shared" si="326"/>
        <v>3097919.166666667</v>
      </c>
      <c r="R6949" s="18" t="s">
        <v>20034</v>
      </c>
      <c r="S6949" s="18">
        <v>104</v>
      </c>
    </row>
    <row r="6950" spans="1:19" x14ac:dyDescent="0.25">
      <c r="A6950" s="18" t="s">
        <v>20035</v>
      </c>
      <c r="B6950" s="18" t="s">
        <v>37</v>
      </c>
      <c r="C6950" s="18" t="s">
        <v>394</v>
      </c>
      <c r="D6950" s="18">
        <v>2016</v>
      </c>
      <c r="E6950" s="18">
        <f>VLOOKUP(D6950,'cpi roi'!A:C,2,FALSE)</f>
        <v>240</v>
      </c>
      <c r="F6950" s="18" t="s">
        <v>20015</v>
      </c>
      <c r="G6950" s="18">
        <v>6.5</v>
      </c>
      <c r="H6950" s="19">
        <v>188000</v>
      </c>
      <c r="I6950" s="18" t="s">
        <v>17809</v>
      </c>
      <c r="J6950" s="18" t="s">
        <v>12100</v>
      </c>
      <c r="K6950" s="18" t="s">
        <v>12095</v>
      </c>
      <c r="L6950" s="18" t="s">
        <v>34</v>
      </c>
      <c r="M6950" s="20">
        <v>75000000</v>
      </c>
      <c r="N6950" s="20">
        <v>875458631</v>
      </c>
      <c r="O6950" s="21">
        <f t="shared" si="324"/>
        <v>1111467686.9404166</v>
      </c>
      <c r="P6950" s="22">
        <f t="shared" si="325"/>
        <v>1167.2781746666667</v>
      </c>
      <c r="Q6950" s="20">
        <f t="shared" si="326"/>
        <v>364774429.58333337</v>
      </c>
      <c r="R6950" s="18" t="s">
        <v>65</v>
      </c>
      <c r="S6950" s="18">
        <v>87</v>
      </c>
    </row>
    <row r="6951" spans="1:19" x14ac:dyDescent="0.25">
      <c r="A6951" s="18" t="s">
        <v>20036</v>
      </c>
      <c r="B6951" s="18" t="s">
        <v>20</v>
      </c>
      <c r="C6951" s="18" t="s">
        <v>45</v>
      </c>
      <c r="D6951" s="18">
        <v>2016</v>
      </c>
      <c r="E6951" s="18">
        <f>VLOOKUP(D6951,'cpi roi'!A:C,2,FALSE)</f>
        <v>240</v>
      </c>
      <c r="F6951" s="18" t="s">
        <v>19808</v>
      </c>
      <c r="G6951" s="18">
        <v>6.7</v>
      </c>
      <c r="H6951" s="19">
        <v>57000</v>
      </c>
      <c r="I6951" s="18" t="s">
        <v>15080</v>
      </c>
      <c r="J6951" s="18" t="s">
        <v>15082</v>
      </c>
      <c r="K6951" s="18" t="s">
        <v>15082</v>
      </c>
      <c r="L6951" s="18" t="s">
        <v>34</v>
      </c>
      <c r="M6951" s="20">
        <v>20000000</v>
      </c>
      <c r="N6951" s="20">
        <v>9680029</v>
      </c>
      <c r="O6951" s="21">
        <f t="shared" si="324"/>
        <v>12289603.484583333</v>
      </c>
      <c r="P6951" s="22">
        <f t="shared" si="325"/>
        <v>48.400145000000002</v>
      </c>
      <c r="Q6951" s="20">
        <f t="shared" si="326"/>
        <v>4033345.416666667</v>
      </c>
      <c r="R6951" s="18" t="s">
        <v>65</v>
      </c>
      <c r="S6951" s="18">
        <v>87</v>
      </c>
    </row>
    <row r="6952" spans="1:19" x14ac:dyDescent="0.25">
      <c r="A6952" s="18" t="s">
        <v>20037</v>
      </c>
      <c r="B6952" s="18" t="s">
        <v>20</v>
      </c>
      <c r="C6952" s="18" t="s">
        <v>108</v>
      </c>
      <c r="D6952" s="18">
        <v>2016</v>
      </c>
      <c r="E6952" s="18">
        <f>VLOOKUP(D6952,'cpi roi'!A:C,2,FALSE)</f>
        <v>240</v>
      </c>
      <c r="F6952" s="18" t="s">
        <v>20038</v>
      </c>
      <c r="G6952" s="18">
        <v>6.5</v>
      </c>
      <c r="H6952" s="19">
        <v>5100</v>
      </c>
      <c r="I6952" s="18" t="s">
        <v>20039</v>
      </c>
      <c r="J6952" s="18" t="s">
        <v>20039</v>
      </c>
      <c r="K6952" s="18" t="s">
        <v>20040</v>
      </c>
      <c r="L6952" s="18" t="s">
        <v>252</v>
      </c>
      <c r="M6952" s="20">
        <v>0</v>
      </c>
      <c r="N6952" s="20">
        <v>650352</v>
      </c>
      <c r="O6952" s="21">
        <f t="shared" si="324"/>
        <v>825676.05999999994</v>
      </c>
      <c r="P6952" s="22">
        <f t="shared" si="325"/>
        <v>0</v>
      </c>
      <c r="Q6952" s="20">
        <f t="shared" si="326"/>
        <v>270980</v>
      </c>
      <c r="R6952" s="18" t="s">
        <v>20041</v>
      </c>
      <c r="S6952" s="18">
        <v>110</v>
      </c>
    </row>
    <row r="6953" spans="1:19" x14ac:dyDescent="0.25">
      <c r="A6953" s="18" t="s">
        <v>20042</v>
      </c>
      <c r="B6953" s="18" t="s">
        <v>20</v>
      </c>
      <c r="C6953" s="18" t="s">
        <v>45</v>
      </c>
      <c r="D6953" s="18">
        <v>2016</v>
      </c>
      <c r="E6953" s="18">
        <f>VLOOKUP(D6953,'cpi roi'!A:C,2,FALSE)</f>
        <v>240</v>
      </c>
      <c r="F6953" s="18" t="s">
        <v>19806</v>
      </c>
      <c r="G6953" s="18">
        <v>7.3</v>
      </c>
      <c r="H6953" s="19">
        <v>42000</v>
      </c>
      <c r="I6953" s="18" t="s">
        <v>14497</v>
      </c>
      <c r="J6953" s="18" t="s">
        <v>14497</v>
      </c>
      <c r="K6953" s="18" t="s">
        <v>11033</v>
      </c>
      <c r="L6953" s="18" t="s">
        <v>34</v>
      </c>
      <c r="M6953" s="20">
        <v>7000000</v>
      </c>
      <c r="N6953" s="20">
        <v>7214806</v>
      </c>
      <c r="O6953" s="21">
        <f t="shared" si="324"/>
        <v>9159797.4508333337</v>
      </c>
      <c r="P6953" s="22">
        <f t="shared" si="325"/>
        <v>103.06865714285713</v>
      </c>
      <c r="Q6953" s="20">
        <f t="shared" si="326"/>
        <v>3006169.166666667</v>
      </c>
      <c r="R6953" s="18" t="s">
        <v>18737</v>
      </c>
      <c r="S6953" s="18">
        <v>119</v>
      </c>
    </row>
    <row r="6954" spans="1:19" x14ac:dyDescent="0.25">
      <c r="A6954" s="18" t="s">
        <v>20043</v>
      </c>
      <c r="B6954" s="18" t="s">
        <v>2004</v>
      </c>
      <c r="C6954" s="18" t="s">
        <v>38</v>
      </c>
      <c r="D6954" s="18">
        <v>2016</v>
      </c>
      <c r="E6954" s="18">
        <f>VLOOKUP(D6954,'cpi roi'!A:C,2,FALSE)</f>
        <v>240</v>
      </c>
      <c r="F6954" s="18" t="s">
        <v>19831</v>
      </c>
      <c r="G6954" s="18">
        <v>5.7</v>
      </c>
      <c r="H6954" s="19">
        <v>190000</v>
      </c>
      <c r="I6954" s="18" t="s">
        <v>17382</v>
      </c>
      <c r="J6954" s="18" t="s">
        <v>20044</v>
      </c>
      <c r="K6954" s="18" t="s">
        <v>16722</v>
      </c>
      <c r="L6954" s="18" t="s">
        <v>34</v>
      </c>
      <c r="M6954" s="20">
        <v>125000000</v>
      </c>
      <c r="N6954" s="20">
        <v>240697856</v>
      </c>
      <c r="O6954" s="21">
        <f t="shared" si="324"/>
        <v>305585986.34666663</v>
      </c>
      <c r="P6954" s="22">
        <f t="shared" si="325"/>
        <v>192.5582848</v>
      </c>
      <c r="Q6954" s="20">
        <f t="shared" si="326"/>
        <v>100290773.33333334</v>
      </c>
      <c r="R6954" s="18" t="s">
        <v>8628</v>
      </c>
      <c r="S6954" s="18">
        <v>115</v>
      </c>
    </row>
    <row r="6955" spans="1:19" x14ac:dyDescent="0.25">
      <c r="A6955" s="18" t="s">
        <v>20045</v>
      </c>
      <c r="B6955" s="18" t="s">
        <v>2004</v>
      </c>
      <c r="C6955" s="18" t="s">
        <v>38</v>
      </c>
      <c r="D6955" s="18">
        <v>2016</v>
      </c>
      <c r="E6955" s="18">
        <f>VLOOKUP(D6955,'cpi roi'!A:C,2,FALSE)</f>
        <v>240</v>
      </c>
      <c r="F6955" s="18" t="s">
        <v>19808</v>
      </c>
      <c r="G6955" s="18">
        <v>6</v>
      </c>
      <c r="H6955" s="19">
        <v>87000</v>
      </c>
      <c r="I6955" s="18" t="s">
        <v>20046</v>
      </c>
      <c r="J6955" s="18" t="s">
        <v>18869</v>
      </c>
      <c r="K6955" s="18" t="s">
        <v>16068</v>
      </c>
      <c r="L6955" s="18" t="s">
        <v>34</v>
      </c>
      <c r="M6955" s="20">
        <v>135000000</v>
      </c>
      <c r="N6955" s="20">
        <v>245623848</v>
      </c>
      <c r="O6955" s="21">
        <f t="shared" si="324"/>
        <v>311839943.69</v>
      </c>
      <c r="P6955" s="22">
        <f t="shared" si="325"/>
        <v>181.94359111111112</v>
      </c>
      <c r="Q6955" s="20">
        <f t="shared" si="326"/>
        <v>102343270</v>
      </c>
      <c r="R6955" s="18" t="s">
        <v>48</v>
      </c>
      <c r="S6955" s="18">
        <v>112</v>
      </c>
    </row>
    <row r="6956" spans="1:19" x14ac:dyDescent="0.25">
      <c r="A6956" s="18" t="s">
        <v>20047</v>
      </c>
      <c r="B6956" s="18" t="s">
        <v>452</v>
      </c>
      <c r="C6956" s="18" t="s">
        <v>108</v>
      </c>
      <c r="D6956" s="18">
        <v>2016</v>
      </c>
      <c r="E6956" s="18">
        <f>VLOOKUP(D6956,'cpi roi'!A:C,2,FALSE)</f>
        <v>240</v>
      </c>
      <c r="F6956" s="18" t="s">
        <v>20048</v>
      </c>
      <c r="G6956" s="18">
        <v>5.7</v>
      </c>
      <c r="H6956" s="19">
        <v>10000</v>
      </c>
      <c r="I6956" s="18" t="s">
        <v>20049</v>
      </c>
      <c r="J6956" s="18" t="s">
        <v>20049</v>
      </c>
      <c r="K6956" s="18" t="s">
        <v>20050</v>
      </c>
      <c r="L6956" s="18" t="s">
        <v>34</v>
      </c>
      <c r="M6956" s="20">
        <v>0</v>
      </c>
      <c r="N6956" s="20">
        <v>200242</v>
      </c>
      <c r="O6956" s="21">
        <f t="shared" si="324"/>
        <v>254223.90583333332</v>
      </c>
      <c r="P6956" s="22">
        <f t="shared" si="325"/>
        <v>0</v>
      </c>
      <c r="Q6956" s="20">
        <f t="shared" si="326"/>
        <v>83434.166666666672</v>
      </c>
      <c r="R6956" s="18" t="s">
        <v>20051</v>
      </c>
      <c r="S6956" s="18">
        <v>88</v>
      </c>
    </row>
    <row r="6957" spans="1:19" x14ac:dyDescent="0.25">
      <c r="A6957" s="18" t="s">
        <v>20052</v>
      </c>
      <c r="B6957" s="18" t="s">
        <v>20</v>
      </c>
      <c r="C6957" s="18" t="s">
        <v>45</v>
      </c>
      <c r="D6957" s="18">
        <v>2016</v>
      </c>
      <c r="E6957" s="18">
        <f>VLOOKUP(D6957,'cpi roi'!A:C,2,FALSE)</f>
        <v>240</v>
      </c>
      <c r="F6957" s="18" t="s">
        <v>20053</v>
      </c>
      <c r="G6957" s="18">
        <v>6.9</v>
      </c>
      <c r="H6957" s="19">
        <v>53000</v>
      </c>
      <c r="I6957" s="18" t="s">
        <v>5754</v>
      </c>
      <c r="J6957" s="18" t="s">
        <v>5754</v>
      </c>
      <c r="K6957" s="18" t="s">
        <v>20054</v>
      </c>
      <c r="L6957" s="18" t="s">
        <v>34</v>
      </c>
      <c r="M6957" s="20">
        <v>10000000</v>
      </c>
      <c r="N6957" s="20">
        <v>4644472</v>
      </c>
      <c r="O6957" s="21">
        <f t="shared" si="324"/>
        <v>5896544.2433333332</v>
      </c>
      <c r="P6957" s="22">
        <f t="shared" si="325"/>
        <v>46.444720000000004</v>
      </c>
      <c r="Q6957" s="20">
        <f t="shared" si="326"/>
        <v>1935196.6666666667</v>
      </c>
      <c r="R6957" s="18" t="s">
        <v>18234</v>
      </c>
      <c r="S6957" s="18">
        <v>117</v>
      </c>
    </row>
    <row r="6958" spans="1:19" x14ac:dyDescent="0.25">
      <c r="A6958" s="18" t="s">
        <v>20055</v>
      </c>
      <c r="B6958" s="18" t="s">
        <v>20</v>
      </c>
      <c r="C6958" s="18" t="s">
        <v>38</v>
      </c>
      <c r="D6958" s="18">
        <v>2016</v>
      </c>
      <c r="E6958" s="18">
        <f>VLOOKUP(D6958,'cpi roi'!A:C,2,FALSE)</f>
        <v>240</v>
      </c>
      <c r="F6958" s="18" t="s">
        <v>19873</v>
      </c>
      <c r="G6958" s="18">
        <v>6.3</v>
      </c>
      <c r="H6958" s="19">
        <v>40000</v>
      </c>
      <c r="I6958" s="18" t="s">
        <v>15609</v>
      </c>
      <c r="J6958" s="18" t="s">
        <v>20056</v>
      </c>
      <c r="K6958" s="18" t="s">
        <v>16715</v>
      </c>
      <c r="L6958" s="18" t="s">
        <v>26</v>
      </c>
      <c r="M6958" s="20">
        <v>20000000</v>
      </c>
      <c r="N6958" s="20">
        <v>14857808</v>
      </c>
      <c r="O6958" s="21">
        <f t="shared" si="324"/>
        <v>18863225.406666666</v>
      </c>
      <c r="P6958" s="22">
        <f t="shared" si="325"/>
        <v>74.28904</v>
      </c>
      <c r="Q6958" s="20">
        <f t="shared" si="326"/>
        <v>6190753.333333334</v>
      </c>
      <c r="R6958" s="18" t="s">
        <v>6858</v>
      </c>
      <c r="S6958" s="18">
        <v>92</v>
      </c>
    </row>
    <row r="6959" spans="1:19" x14ac:dyDescent="0.25">
      <c r="A6959" s="18" t="s">
        <v>20057</v>
      </c>
      <c r="B6959" s="18" t="s">
        <v>2004</v>
      </c>
      <c r="C6959" s="18" t="s">
        <v>38</v>
      </c>
      <c r="D6959" s="18">
        <v>2016</v>
      </c>
      <c r="E6959" s="18">
        <f>VLOOKUP(D6959,'cpi roi'!A:C,2,FALSE)</f>
        <v>240</v>
      </c>
      <c r="F6959" s="18" t="s">
        <v>19858</v>
      </c>
      <c r="G6959" s="18">
        <v>6.8</v>
      </c>
      <c r="H6959" s="19">
        <v>63000</v>
      </c>
      <c r="I6959" s="18" t="s">
        <v>15195</v>
      </c>
      <c r="J6959" s="18" t="s">
        <v>11139</v>
      </c>
      <c r="K6959" s="18" t="s">
        <v>15746</v>
      </c>
      <c r="L6959" s="18" t="s">
        <v>34</v>
      </c>
      <c r="M6959" s="20">
        <v>80000000</v>
      </c>
      <c r="N6959" s="20">
        <v>52099090</v>
      </c>
      <c r="O6959" s="21">
        <f t="shared" si="324"/>
        <v>66144136.345833331</v>
      </c>
      <c r="P6959" s="22">
        <f t="shared" si="325"/>
        <v>65.123862500000001</v>
      </c>
      <c r="Q6959" s="20">
        <f t="shared" si="326"/>
        <v>21707954.166666668</v>
      </c>
      <c r="R6959" s="18" t="s">
        <v>1729</v>
      </c>
      <c r="S6959" s="18">
        <v>117</v>
      </c>
    </row>
    <row r="6960" spans="1:19" x14ac:dyDescent="0.25">
      <c r="A6960" s="18" t="s">
        <v>20058</v>
      </c>
      <c r="B6960" s="18" t="s">
        <v>37</v>
      </c>
      <c r="C6960" s="18" t="s">
        <v>67</v>
      </c>
      <c r="D6960" s="18">
        <v>2016</v>
      </c>
      <c r="E6960" s="18">
        <f>VLOOKUP(D6960,'cpi roi'!A:C,2,FALSE)</f>
        <v>240</v>
      </c>
      <c r="F6960" s="18" t="s">
        <v>19684</v>
      </c>
      <c r="G6960" s="18">
        <v>7.3</v>
      </c>
      <c r="H6960" s="19">
        <v>5300</v>
      </c>
      <c r="I6960" s="18" t="s">
        <v>20059</v>
      </c>
      <c r="J6960" s="18" t="s">
        <v>20060</v>
      </c>
      <c r="K6960" s="18" t="s">
        <v>20061</v>
      </c>
      <c r="L6960" s="18" t="s">
        <v>34</v>
      </c>
      <c r="M6960" s="20">
        <v>9000000</v>
      </c>
      <c r="N6960" s="20">
        <v>2000620</v>
      </c>
      <c r="O6960" s="21">
        <f t="shared" si="324"/>
        <v>2539953.8083333331</v>
      </c>
      <c r="P6960" s="22">
        <f t="shared" si="325"/>
        <v>22.229111111111109</v>
      </c>
      <c r="Q6960" s="20">
        <f t="shared" si="326"/>
        <v>833591.66666666674</v>
      </c>
      <c r="R6960" s="18" t="s">
        <v>20062</v>
      </c>
      <c r="S6960" s="18">
        <v>130</v>
      </c>
    </row>
    <row r="6961" spans="1:19" x14ac:dyDescent="0.25">
      <c r="A6961" s="18" t="s">
        <v>20063</v>
      </c>
      <c r="B6961" s="18" t="s">
        <v>2711</v>
      </c>
      <c r="C6961" s="18" t="s">
        <v>45</v>
      </c>
      <c r="D6961" s="18">
        <v>2016</v>
      </c>
      <c r="E6961" s="18">
        <f>VLOOKUP(D6961,'cpi roi'!A:C,2,FALSE)</f>
        <v>240</v>
      </c>
      <c r="F6961" s="18" t="s">
        <v>20064</v>
      </c>
      <c r="G6961" s="18">
        <v>6.2</v>
      </c>
      <c r="H6961" s="19">
        <v>14000</v>
      </c>
      <c r="I6961" s="18" t="s">
        <v>20065</v>
      </c>
      <c r="J6961" s="18" t="s">
        <v>20065</v>
      </c>
      <c r="K6961" s="18" t="s">
        <v>20066</v>
      </c>
      <c r="L6961" s="18" t="s">
        <v>34</v>
      </c>
      <c r="M6961" s="20">
        <v>0</v>
      </c>
      <c r="N6961" s="20">
        <v>246218</v>
      </c>
      <c r="O6961" s="21">
        <f t="shared" si="324"/>
        <v>312594.26916666667</v>
      </c>
      <c r="P6961" s="22">
        <f t="shared" si="325"/>
        <v>0</v>
      </c>
      <c r="Q6961" s="20">
        <f t="shared" si="326"/>
        <v>102590.83333333334</v>
      </c>
      <c r="R6961" s="18" t="s">
        <v>20067</v>
      </c>
      <c r="S6961" s="18">
        <v>120</v>
      </c>
    </row>
    <row r="6962" spans="1:19" x14ac:dyDescent="0.25">
      <c r="A6962" s="18" t="s">
        <v>20068</v>
      </c>
      <c r="B6962" s="18" t="s">
        <v>20</v>
      </c>
      <c r="C6962" s="18" t="s">
        <v>56</v>
      </c>
      <c r="D6962" s="18">
        <v>2016</v>
      </c>
      <c r="E6962" s="18">
        <f>VLOOKUP(D6962,'cpi roi'!A:C,2,FALSE)</f>
        <v>240</v>
      </c>
      <c r="F6962" s="18" t="s">
        <v>20069</v>
      </c>
      <c r="G6962" s="18">
        <v>6.1</v>
      </c>
      <c r="H6962" s="19">
        <v>46000</v>
      </c>
      <c r="I6962" s="18" t="s">
        <v>14185</v>
      </c>
      <c r="J6962" s="18" t="s">
        <v>11769</v>
      </c>
      <c r="K6962" s="18" t="s">
        <v>20070</v>
      </c>
      <c r="L6962" s="18" t="s">
        <v>34</v>
      </c>
      <c r="M6962" s="20">
        <v>5000000</v>
      </c>
      <c r="N6962" s="20">
        <v>11084630</v>
      </c>
      <c r="O6962" s="21">
        <f t="shared" si="324"/>
        <v>14072861.504166666</v>
      </c>
      <c r="P6962" s="22">
        <f t="shared" si="325"/>
        <v>221.6926</v>
      </c>
      <c r="Q6962" s="20">
        <f t="shared" si="326"/>
        <v>4618595.833333334</v>
      </c>
      <c r="R6962" s="18" t="s">
        <v>54</v>
      </c>
      <c r="S6962" s="18">
        <v>89</v>
      </c>
    </row>
    <row r="6963" spans="1:19" x14ac:dyDescent="0.25">
      <c r="A6963" s="18" t="s">
        <v>20071</v>
      </c>
      <c r="B6963" s="18" t="s">
        <v>37</v>
      </c>
      <c r="C6963" s="18" t="s">
        <v>29</v>
      </c>
      <c r="D6963" s="18">
        <v>2016</v>
      </c>
      <c r="E6963" s="18">
        <f>VLOOKUP(D6963,'cpi roi'!A:C,2,FALSE)</f>
        <v>240</v>
      </c>
      <c r="F6963" s="18" t="s">
        <v>19899</v>
      </c>
      <c r="G6963" s="18">
        <v>6.4</v>
      </c>
      <c r="H6963" s="19">
        <v>80000</v>
      </c>
      <c r="I6963" s="18" t="s">
        <v>500</v>
      </c>
      <c r="J6963" s="18" t="s">
        <v>1006</v>
      </c>
      <c r="K6963" s="18" t="s">
        <v>8821</v>
      </c>
      <c r="L6963" s="18" t="s">
        <v>34</v>
      </c>
      <c r="M6963" s="20">
        <v>140000000</v>
      </c>
      <c r="N6963" s="20">
        <v>195243411</v>
      </c>
      <c r="O6963" s="21">
        <f t="shared" si="324"/>
        <v>247877780.54874998</v>
      </c>
      <c r="P6963" s="22">
        <f t="shared" si="325"/>
        <v>139.45957928571428</v>
      </c>
      <c r="Q6963" s="20">
        <f t="shared" si="326"/>
        <v>81351421.25</v>
      </c>
      <c r="R6963" s="18" t="s">
        <v>1729</v>
      </c>
      <c r="S6963" s="18">
        <v>117</v>
      </c>
    </row>
    <row r="6964" spans="1:19" x14ac:dyDescent="0.25">
      <c r="A6964" s="18" t="s">
        <v>20072</v>
      </c>
      <c r="B6964" s="18" t="s">
        <v>2004</v>
      </c>
      <c r="C6964" s="18" t="s">
        <v>38</v>
      </c>
      <c r="D6964" s="18">
        <v>2016</v>
      </c>
      <c r="E6964" s="18">
        <f>VLOOKUP(D6964,'cpi roi'!A:C,2,FALSE)</f>
        <v>240</v>
      </c>
      <c r="F6964" s="18" t="s">
        <v>19801</v>
      </c>
      <c r="G6964" s="18">
        <v>4.7</v>
      </c>
      <c r="H6964" s="19">
        <v>66000</v>
      </c>
      <c r="I6964" s="18" t="s">
        <v>8011</v>
      </c>
      <c r="J6964" s="18" t="s">
        <v>15544</v>
      </c>
      <c r="K6964" s="18" t="s">
        <v>8011</v>
      </c>
      <c r="L6964" s="18" t="s">
        <v>34</v>
      </c>
      <c r="M6964" s="20">
        <v>50000000</v>
      </c>
      <c r="N6964" s="20">
        <v>56722693</v>
      </c>
      <c r="O6964" s="21">
        <f t="shared" si="324"/>
        <v>72014185.654583335</v>
      </c>
      <c r="P6964" s="22">
        <f t="shared" si="325"/>
        <v>113.445386</v>
      </c>
      <c r="Q6964" s="20">
        <f t="shared" si="326"/>
        <v>23634455.416666668</v>
      </c>
      <c r="R6964" s="18" t="s">
        <v>20073</v>
      </c>
      <c r="S6964" s="18">
        <v>101</v>
      </c>
    </row>
    <row r="6965" spans="1:19" x14ac:dyDescent="0.25">
      <c r="A6965" s="18" t="s">
        <v>20074</v>
      </c>
      <c r="B6965" s="18" t="s">
        <v>2004</v>
      </c>
      <c r="C6965" s="18" t="s">
        <v>21</v>
      </c>
      <c r="D6965" s="18">
        <v>2016</v>
      </c>
      <c r="E6965" s="18">
        <f>VLOOKUP(D6965,'cpi roi'!A:C,2,FALSE)</f>
        <v>240</v>
      </c>
      <c r="F6965" s="18" t="s">
        <v>20075</v>
      </c>
      <c r="G6965" s="18">
        <v>6.6</v>
      </c>
      <c r="H6965" s="19">
        <v>77000</v>
      </c>
      <c r="I6965" s="18" t="s">
        <v>15464</v>
      </c>
      <c r="J6965" s="18" t="s">
        <v>15464</v>
      </c>
      <c r="K6965" s="18" t="s">
        <v>15465</v>
      </c>
      <c r="L6965" s="18" t="s">
        <v>34</v>
      </c>
      <c r="M6965" s="20">
        <v>18000000</v>
      </c>
      <c r="N6965" s="20">
        <v>6740647</v>
      </c>
      <c r="O6965" s="21">
        <f t="shared" si="324"/>
        <v>8557813.0870833322</v>
      </c>
      <c r="P6965" s="22">
        <f t="shared" si="325"/>
        <v>37.448038888888888</v>
      </c>
      <c r="Q6965" s="20">
        <f t="shared" si="326"/>
        <v>2808602.916666667</v>
      </c>
      <c r="R6965" s="18" t="s">
        <v>27</v>
      </c>
      <c r="S6965" s="18">
        <v>112</v>
      </c>
    </row>
    <row r="6966" spans="1:19" x14ac:dyDescent="0.25">
      <c r="A6966" s="18" t="s">
        <v>20076</v>
      </c>
      <c r="B6966" s="18" t="s">
        <v>37</v>
      </c>
      <c r="C6966" s="18" t="s">
        <v>394</v>
      </c>
      <c r="D6966" s="18">
        <v>2016</v>
      </c>
      <c r="E6966" s="18">
        <f>VLOOKUP(D6966,'cpi roi'!A:C,2,FALSE)</f>
        <v>240</v>
      </c>
      <c r="F6966" s="18" t="s">
        <v>19861</v>
      </c>
      <c r="G6966" s="18">
        <v>6.3</v>
      </c>
      <c r="H6966" s="19">
        <v>84000</v>
      </c>
      <c r="I6966" s="18" t="s">
        <v>20077</v>
      </c>
      <c r="J6966" s="18" t="s">
        <v>15187</v>
      </c>
      <c r="K6966" s="18" t="s">
        <v>17569</v>
      </c>
      <c r="L6966" s="18" t="s">
        <v>19153</v>
      </c>
      <c r="M6966" s="20">
        <v>73000000</v>
      </c>
      <c r="N6966" s="20">
        <v>352333929</v>
      </c>
      <c r="O6966" s="21">
        <f t="shared" si="324"/>
        <v>447317284.02625</v>
      </c>
      <c r="P6966" s="22">
        <f t="shared" si="325"/>
        <v>482.64921780821919</v>
      </c>
      <c r="Q6966" s="20">
        <f t="shared" si="326"/>
        <v>146805803.75</v>
      </c>
      <c r="R6966" s="18" t="s">
        <v>35</v>
      </c>
      <c r="S6966" s="18">
        <v>97</v>
      </c>
    </row>
    <row r="6967" spans="1:19" x14ac:dyDescent="0.25">
      <c r="A6967" s="18" t="s">
        <v>20078</v>
      </c>
      <c r="B6967" s="18" t="s">
        <v>20</v>
      </c>
      <c r="C6967" s="18" t="s">
        <v>38</v>
      </c>
      <c r="D6967" s="18">
        <v>2016</v>
      </c>
      <c r="E6967" s="18">
        <f>VLOOKUP(D6967,'cpi roi'!A:C,2,FALSE)</f>
        <v>240</v>
      </c>
      <c r="F6967" s="18" t="s">
        <v>19919</v>
      </c>
      <c r="G6967" s="18">
        <v>6.4</v>
      </c>
      <c r="H6967" s="19">
        <v>54000</v>
      </c>
      <c r="I6967" s="18" t="s">
        <v>9663</v>
      </c>
      <c r="J6967" s="18" t="s">
        <v>9663</v>
      </c>
      <c r="K6967" s="18" t="s">
        <v>9663</v>
      </c>
      <c r="L6967" s="18" t="s">
        <v>34</v>
      </c>
      <c r="M6967" s="20">
        <v>108000000</v>
      </c>
      <c r="N6967" s="20">
        <v>22678555</v>
      </c>
      <c r="O6967" s="21">
        <f t="shared" si="324"/>
        <v>28792315.452083331</v>
      </c>
      <c r="P6967" s="22">
        <f t="shared" si="325"/>
        <v>20.998662037037036</v>
      </c>
      <c r="Q6967" s="20">
        <f t="shared" si="326"/>
        <v>9449397.9166666679</v>
      </c>
      <c r="R6967" s="18" t="s">
        <v>18317</v>
      </c>
      <c r="S6967" s="18">
        <v>129</v>
      </c>
    </row>
    <row r="6968" spans="1:19" x14ac:dyDescent="0.25">
      <c r="A6968" s="18" t="s">
        <v>20079</v>
      </c>
      <c r="B6968" s="18" t="s">
        <v>2004</v>
      </c>
      <c r="C6968" s="18" t="s">
        <v>38</v>
      </c>
      <c r="D6968" s="18">
        <v>2016</v>
      </c>
      <c r="E6968" s="18">
        <f>VLOOKUP(D6968,'cpi roi'!A:C,2,FALSE)</f>
        <v>240</v>
      </c>
      <c r="F6968" s="18" t="s">
        <v>20080</v>
      </c>
      <c r="G6968" s="18">
        <v>6.5</v>
      </c>
      <c r="H6968" s="19">
        <v>120000</v>
      </c>
      <c r="I6968" s="18" t="s">
        <v>18069</v>
      </c>
      <c r="J6968" s="18" t="s">
        <v>20081</v>
      </c>
      <c r="K6968" s="18" t="s">
        <v>14656</v>
      </c>
      <c r="L6968" s="18" t="s">
        <v>34</v>
      </c>
      <c r="M6968" s="20">
        <v>19000000</v>
      </c>
      <c r="N6968" s="20">
        <v>85251425</v>
      </c>
      <c r="O6968" s="21">
        <f t="shared" si="324"/>
        <v>108233788.32291666</v>
      </c>
      <c r="P6968" s="22">
        <f t="shared" si="325"/>
        <v>448.69171052631583</v>
      </c>
      <c r="Q6968" s="20">
        <f t="shared" si="326"/>
        <v>35521427.083333336</v>
      </c>
      <c r="R6968" s="18" t="s">
        <v>14705</v>
      </c>
      <c r="S6968" s="18">
        <v>96</v>
      </c>
    </row>
    <row r="6969" spans="1:19" x14ac:dyDescent="0.25">
      <c r="A6969" s="18" t="s">
        <v>20082</v>
      </c>
      <c r="B6969" s="18" t="s">
        <v>20</v>
      </c>
      <c r="C6969" s="18" t="s">
        <v>38</v>
      </c>
      <c r="D6969" s="18">
        <v>2016</v>
      </c>
      <c r="E6969" s="18">
        <f>VLOOKUP(D6969,'cpi roi'!A:C,2,FALSE)</f>
        <v>240</v>
      </c>
      <c r="F6969" s="18" t="s">
        <v>19684</v>
      </c>
      <c r="G6969" s="18">
        <v>5.7</v>
      </c>
      <c r="H6969" s="19">
        <v>79000</v>
      </c>
      <c r="I6969" s="18" t="s">
        <v>13895</v>
      </c>
      <c r="J6969" s="18" t="s">
        <v>362</v>
      </c>
      <c r="K6969" s="18" t="s">
        <v>11243</v>
      </c>
      <c r="L6969" s="18" t="s">
        <v>34</v>
      </c>
      <c r="M6969" s="20">
        <v>40000000</v>
      </c>
      <c r="N6969" s="20">
        <v>125729635</v>
      </c>
      <c r="O6969" s="21">
        <f t="shared" si="324"/>
        <v>159624249.10208333</v>
      </c>
      <c r="P6969" s="22">
        <f t="shared" si="325"/>
        <v>314.32408750000002</v>
      </c>
      <c r="Q6969" s="20">
        <f t="shared" si="326"/>
        <v>52387347.916666672</v>
      </c>
      <c r="R6969" s="18" t="s">
        <v>10085</v>
      </c>
      <c r="S6969" s="18">
        <v>98</v>
      </c>
    </row>
    <row r="6970" spans="1:19" x14ac:dyDescent="0.25">
      <c r="A6970" s="18" t="s">
        <v>20083</v>
      </c>
      <c r="B6970" s="18" t="s">
        <v>2004</v>
      </c>
      <c r="C6970" s="18" t="s">
        <v>45</v>
      </c>
      <c r="D6970" s="18">
        <v>2016</v>
      </c>
      <c r="E6970" s="18">
        <f>VLOOKUP(D6970,'cpi roi'!A:C,2,FALSE)</f>
        <v>240</v>
      </c>
      <c r="F6970" s="18" t="s">
        <v>20084</v>
      </c>
      <c r="G6970" s="18">
        <v>7.9</v>
      </c>
      <c r="H6970" s="19">
        <v>88000</v>
      </c>
      <c r="I6970" s="18" t="s">
        <v>15271</v>
      </c>
      <c r="J6970" s="18" t="s">
        <v>20085</v>
      </c>
      <c r="K6970" s="18" t="s">
        <v>20086</v>
      </c>
      <c r="L6970" s="18" t="s">
        <v>3160</v>
      </c>
      <c r="M6970" s="20">
        <v>0</v>
      </c>
      <c r="N6970" s="20">
        <v>13624522</v>
      </c>
      <c r="O6970" s="21">
        <f t="shared" si="324"/>
        <v>17297466.055833332</v>
      </c>
      <c r="P6970" s="22">
        <f t="shared" si="325"/>
        <v>0</v>
      </c>
      <c r="Q6970" s="20">
        <f t="shared" si="326"/>
        <v>5676884.166666667</v>
      </c>
      <c r="R6970" s="18" t="s">
        <v>20087</v>
      </c>
      <c r="S6970" s="18">
        <v>106</v>
      </c>
    </row>
    <row r="6971" spans="1:19" x14ac:dyDescent="0.25">
      <c r="A6971" s="18" t="s">
        <v>20088</v>
      </c>
      <c r="B6971" s="18" t="s">
        <v>2004</v>
      </c>
      <c r="C6971" s="18" t="s">
        <v>21</v>
      </c>
      <c r="D6971" s="18">
        <v>2016</v>
      </c>
      <c r="E6971" s="18">
        <f>VLOOKUP(D6971,'cpi roi'!A:C,2,FALSE)</f>
        <v>240</v>
      </c>
      <c r="F6971" s="18" t="s">
        <v>19982</v>
      </c>
      <c r="G6971" s="18">
        <v>7.2</v>
      </c>
      <c r="H6971" s="19">
        <v>54000</v>
      </c>
      <c r="I6971" s="18" t="s">
        <v>16668</v>
      </c>
      <c r="J6971" s="18" t="s">
        <v>16668</v>
      </c>
      <c r="K6971" s="18" t="s">
        <v>16722</v>
      </c>
      <c r="L6971" s="18" t="s">
        <v>26</v>
      </c>
      <c r="M6971" s="20">
        <v>20000000</v>
      </c>
      <c r="N6971" s="20">
        <v>25975621</v>
      </c>
      <c r="O6971" s="21">
        <f t="shared" si="324"/>
        <v>32978215.494583331</v>
      </c>
      <c r="P6971" s="22">
        <f t="shared" si="325"/>
        <v>129.87810500000001</v>
      </c>
      <c r="Q6971" s="20">
        <f t="shared" si="326"/>
        <v>10823175.416666668</v>
      </c>
      <c r="R6971" s="18" t="s">
        <v>19874</v>
      </c>
      <c r="S6971" s="18">
        <v>133</v>
      </c>
    </row>
    <row r="6972" spans="1:19" x14ac:dyDescent="0.25">
      <c r="A6972" s="18" t="s">
        <v>20089</v>
      </c>
      <c r="B6972" s="18" t="s">
        <v>452</v>
      </c>
      <c r="C6972" s="18" t="s">
        <v>38</v>
      </c>
      <c r="D6972" s="18">
        <v>2016</v>
      </c>
      <c r="E6972" s="18">
        <f>VLOOKUP(D6972,'cpi roi'!A:C,2,FALSE)</f>
        <v>240</v>
      </c>
      <c r="F6972" s="18" t="s">
        <v>20090</v>
      </c>
      <c r="G6972" s="18">
        <v>6.8</v>
      </c>
      <c r="H6972" s="19">
        <v>25000</v>
      </c>
      <c r="I6972" s="18" t="s">
        <v>15436</v>
      </c>
      <c r="J6972" s="18" t="s">
        <v>15436</v>
      </c>
      <c r="K6972" s="18" t="s">
        <v>20091</v>
      </c>
      <c r="L6972" s="18" t="s">
        <v>2113</v>
      </c>
      <c r="M6972" s="20">
        <v>0</v>
      </c>
      <c r="N6972" s="20">
        <v>78053145</v>
      </c>
      <c r="O6972" s="21">
        <f t="shared" si="324"/>
        <v>99094972.006249994</v>
      </c>
      <c r="P6972" s="22">
        <f t="shared" si="325"/>
        <v>0</v>
      </c>
      <c r="Q6972" s="20">
        <f t="shared" si="326"/>
        <v>32522143.75</v>
      </c>
      <c r="R6972" s="18" t="s">
        <v>20092</v>
      </c>
      <c r="S6972" s="18">
        <v>120</v>
      </c>
    </row>
    <row r="6973" spans="1:19" x14ac:dyDescent="0.25">
      <c r="A6973" s="18" t="s">
        <v>20093</v>
      </c>
      <c r="B6973" s="18" t="s">
        <v>20</v>
      </c>
      <c r="C6973" s="18" t="s">
        <v>45</v>
      </c>
      <c r="D6973" s="18">
        <v>2016</v>
      </c>
      <c r="E6973" s="18">
        <f>VLOOKUP(D6973,'cpi roi'!A:C,2,FALSE)</f>
        <v>240</v>
      </c>
      <c r="F6973" s="18" t="s">
        <v>20094</v>
      </c>
      <c r="G6973" s="18">
        <v>6.2</v>
      </c>
      <c r="H6973" s="19">
        <v>104000</v>
      </c>
      <c r="I6973" s="18" t="s">
        <v>13623</v>
      </c>
      <c r="J6973" s="18" t="s">
        <v>13623</v>
      </c>
      <c r="K6973" s="18" t="s">
        <v>18882</v>
      </c>
      <c r="L6973" s="18" t="s">
        <v>34</v>
      </c>
      <c r="M6973" s="20">
        <v>38000000</v>
      </c>
      <c r="N6973" s="20">
        <v>118102725</v>
      </c>
      <c r="O6973" s="21">
        <f t="shared" si="324"/>
        <v>149941251.28125</v>
      </c>
      <c r="P6973" s="22">
        <f t="shared" si="325"/>
        <v>310.7966447368421</v>
      </c>
      <c r="Q6973" s="20">
        <f t="shared" si="326"/>
        <v>49209468.75</v>
      </c>
      <c r="R6973" s="18" t="s">
        <v>184</v>
      </c>
      <c r="S6973" s="18">
        <v>111</v>
      </c>
    </row>
    <row r="6974" spans="1:19" x14ac:dyDescent="0.25">
      <c r="A6974" s="18" t="s">
        <v>20095</v>
      </c>
      <c r="B6974" s="18" t="s">
        <v>37</v>
      </c>
      <c r="C6974" s="18" t="s">
        <v>67</v>
      </c>
      <c r="D6974" s="18">
        <v>2016</v>
      </c>
      <c r="E6974" s="18">
        <f>VLOOKUP(D6974,'cpi roi'!A:C,2,FALSE)</f>
        <v>240</v>
      </c>
      <c r="F6974" s="18" t="s">
        <v>20096</v>
      </c>
      <c r="G6974" s="18">
        <v>7.1</v>
      </c>
      <c r="H6974" s="19">
        <v>23000</v>
      </c>
      <c r="I6974" s="18" t="s">
        <v>19694</v>
      </c>
      <c r="J6974" s="18" t="s">
        <v>20097</v>
      </c>
      <c r="K6974" s="18" t="s">
        <v>13546</v>
      </c>
      <c r="L6974" s="18" t="s">
        <v>34</v>
      </c>
      <c r="M6974" s="20">
        <v>13000000</v>
      </c>
      <c r="N6974" s="20">
        <v>73983003</v>
      </c>
      <c r="O6974" s="21">
        <f t="shared" si="324"/>
        <v>93927587.558750004</v>
      </c>
      <c r="P6974" s="22">
        <f t="shared" si="325"/>
        <v>569.10002307692309</v>
      </c>
      <c r="Q6974" s="20">
        <f t="shared" si="326"/>
        <v>30826251.25</v>
      </c>
      <c r="R6974" s="18" t="s">
        <v>35</v>
      </c>
      <c r="S6974" s="18">
        <v>109</v>
      </c>
    </row>
    <row r="6975" spans="1:19" x14ac:dyDescent="0.25">
      <c r="A6975" s="18" t="s">
        <v>20098</v>
      </c>
      <c r="B6975" s="18" t="s">
        <v>20</v>
      </c>
      <c r="C6975" s="18" t="s">
        <v>45</v>
      </c>
      <c r="D6975" s="18">
        <v>2016</v>
      </c>
      <c r="E6975" s="18">
        <f>VLOOKUP(D6975,'cpi roi'!A:C,2,FALSE)</f>
        <v>240</v>
      </c>
      <c r="F6975" s="18" t="s">
        <v>20099</v>
      </c>
      <c r="G6975" s="18">
        <v>6.2</v>
      </c>
      <c r="H6975" s="19">
        <v>61000</v>
      </c>
      <c r="I6975" s="18" t="s">
        <v>15161</v>
      </c>
      <c r="J6975" s="18" t="s">
        <v>15161</v>
      </c>
      <c r="K6975" s="18" t="s">
        <v>13615</v>
      </c>
      <c r="L6975" s="18" t="s">
        <v>199</v>
      </c>
      <c r="M6975" s="20">
        <v>15000000</v>
      </c>
      <c r="N6975" s="20">
        <v>4531320</v>
      </c>
      <c r="O6975" s="21">
        <f t="shared" si="324"/>
        <v>5752888.3499999996</v>
      </c>
      <c r="P6975" s="22">
        <f t="shared" si="325"/>
        <v>30.208800000000004</v>
      </c>
      <c r="Q6975" s="20">
        <f t="shared" si="326"/>
        <v>1888050</v>
      </c>
      <c r="R6975" s="18" t="s">
        <v>20100</v>
      </c>
      <c r="S6975" s="18">
        <v>109</v>
      </c>
    </row>
    <row r="6976" spans="1:19" x14ac:dyDescent="0.25">
      <c r="A6976" s="18" t="s">
        <v>20101</v>
      </c>
      <c r="B6976" s="18" t="s">
        <v>20</v>
      </c>
      <c r="C6976" s="18" t="s">
        <v>38</v>
      </c>
      <c r="D6976" s="18">
        <v>2016</v>
      </c>
      <c r="E6976" s="18">
        <f>VLOOKUP(D6976,'cpi roi'!A:C,2,FALSE)</f>
        <v>240</v>
      </c>
      <c r="F6976" s="18" t="s">
        <v>19943</v>
      </c>
      <c r="G6976" s="18">
        <v>6.4</v>
      </c>
      <c r="H6976" s="19">
        <v>44000</v>
      </c>
      <c r="I6976" s="18" t="s">
        <v>17406</v>
      </c>
      <c r="J6976" s="18" t="s">
        <v>18640</v>
      </c>
      <c r="K6976" s="18" t="s">
        <v>16102</v>
      </c>
      <c r="L6976" s="18" t="s">
        <v>26</v>
      </c>
      <c r="M6976" s="20">
        <v>0</v>
      </c>
      <c r="N6976" s="20">
        <v>3719383</v>
      </c>
      <c r="O6976" s="21">
        <f t="shared" si="324"/>
        <v>4722066.6670833332</v>
      </c>
      <c r="P6976" s="22">
        <f t="shared" si="325"/>
        <v>0</v>
      </c>
      <c r="Q6976" s="20">
        <f t="shared" si="326"/>
        <v>1549742.9166666667</v>
      </c>
      <c r="R6976" s="18" t="s">
        <v>15778</v>
      </c>
      <c r="S6976" s="18">
        <v>91</v>
      </c>
    </row>
    <row r="6977" spans="1:19" x14ac:dyDescent="0.25">
      <c r="A6977" s="18" t="s">
        <v>20102</v>
      </c>
      <c r="B6977" s="18" t="s">
        <v>452</v>
      </c>
      <c r="C6977" s="18" t="s">
        <v>56</v>
      </c>
      <c r="D6977" s="18">
        <v>2016</v>
      </c>
      <c r="E6977" s="18">
        <f>VLOOKUP(D6977,'cpi roi'!A:C,2,FALSE)</f>
        <v>240</v>
      </c>
      <c r="F6977" s="18" t="s">
        <v>19854</v>
      </c>
      <c r="G6977" s="18">
        <v>5.9</v>
      </c>
      <c r="H6977" s="19">
        <v>33000</v>
      </c>
      <c r="I6977" s="18" t="s">
        <v>20103</v>
      </c>
      <c r="J6977" s="18" t="s">
        <v>20103</v>
      </c>
      <c r="K6977" s="18" t="s">
        <v>20104</v>
      </c>
      <c r="L6977" s="18" t="s">
        <v>199</v>
      </c>
      <c r="M6977" s="20">
        <v>0</v>
      </c>
      <c r="N6977" s="20">
        <v>368372</v>
      </c>
      <c r="O6977" s="21">
        <f t="shared" si="324"/>
        <v>467678.95166666666</v>
      </c>
      <c r="P6977" s="22">
        <f t="shared" si="325"/>
        <v>0</v>
      </c>
      <c r="Q6977" s="20">
        <f t="shared" si="326"/>
        <v>153488.33333333334</v>
      </c>
      <c r="R6977" s="18" t="s">
        <v>16480</v>
      </c>
      <c r="S6977" s="18">
        <v>90</v>
      </c>
    </row>
    <row r="6978" spans="1:19" x14ac:dyDescent="0.25">
      <c r="A6978" s="18" t="s">
        <v>20105</v>
      </c>
      <c r="B6978" s="18" t="s">
        <v>20</v>
      </c>
      <c r="C6978" s="18" t="s">
        <v>21</v>
      </c>
      <c r="D6978" s="18">
        <v>2016</v>
      </c>
      <c r="E6978" s="18">
        <f>VLOOKUP(D6978,'cpi roi'!A:C,2,FALSE)</f>
        <v>240</v>
      </c>
      <c r="F6978" s="18" t="s">
        <v>20106</v>
      </c>
      <c r="G6978" s="18">
        <v>6.8</v>
      </c>
      <c r="H6978" s="19">
        <v>12000</v>
      </c>
      <c r="I6978" s="18" t="s">
        <v>20107</v>
      </c>
      <c r="J6978" s="18" t="s">
        <v>20108</v>
      </c>
      <c r="K6978" s="18" t="s">
        <v>19312</v>
      </c>
      <c r="L6978" s="18" t="s">
        <v>26</v>
      </c>
      <c r="M6978" s="20">
        <v>0</v>
      </c>
      <c r="N6978" s="20">
        <v>872805</v>
      </c>
      <c r="O6978" s="21">
        <f t="shared" si="324"/>
        <v>1108098.6812499999</v>
      </c>
      <c r="P6978" s="22">
        <f t="shared" si="325"/>
        <v>0</v>
      </c>
      <c r="Q6978" s="20">
        <f t="shared" si="326"/>
        <v>363668.75</v>
      </c>
      <c r="R6978" s="18" t="s">
        <v>20109</v>
      </c>
      <c r="S6978" s="18">
        <v>107</v>
      </c>
    </row>
    <row r="6979" spans="1:19" x14ac:dyDescent="0.25">
      <c r="A6979" s="18" t="s">
        <v>20110</v>
      </c>
      <c r="B6979" s="18" t="s">
        <v>20</v>
      </c>
      <c r="C6979" s="18" t="s">
        <v>45</v>
      </c>
      <c r="D6979" s="18">
        <v>2016</v>
      </c>
      <c r="E6979" s="18">
        <f>VLOOKUP(D6979,'cpi roi'!A:C,2,FALSE)</f>
        <v>240</v>
      </c>
      <c r="F6979" s="18" t="s">
        <v>19861</v>
      </c>
      <c r="G6979" s="18">
        <v>5.7</v>
      </c>
      <c r="H6979" s="19">
        <v>116000</v>
      </c>
      <c r="I6979" s="18" t="s">
        <v>15576</v>
      </c>
      <c r="J6979" s="18" t="s">
        <v>18848</v>
      </c>
      <c r="K6979" s="18" t="s">
        <v>15032</v>
      </c>
      <c r="L6979" s="18" t="s">
        <v>34</v>
      </c>
      <c r="M6979" s="20">
        <v>35000000</v>
      </c>
      <c r="N6979" s="20">
        <v>108007109</v>
      </c>
      <c r="O6979" s="21">
        <f t="shared" ref="O6979:O7042" si="327">(304.7/E6979)*N6979</f>
        <v>137124025.46791667</v>
      </c>
      <c r="P6979" s="22">
        <f t="shared" ref="P6979:P7042" si="328">IFERROR(N6979/M6979, 0)*100</f>
        <v>308.59174000000002</v>
      </c>
      <c r="Q6979" s="20">
        <f t="shared" ref="Q6979:Q7042" si="329">N6979/(E6979/100)</f>
        <v>45002962.083333336</v>
      </c>
      <c r="R6979" s="18" t="s">
        <v>65</v>
      </c>
      <c r="S6979" s="18">
        <v>92</v>
      </c>
    </row>
    <row r="6980" spans="1:19" x14ac:dyDescent="0.25">
      <c r="A6980" s="18" t="s">
        <v>20111</v>
      </c>
      <c r="B6980" s="18" t="s">
        <v>2004</v>
      </c>
      <c r="C6980" s="18" t="s">
        <v>38</v>
      </c>
      <c r="D6980" s="18">
        <v>2016</v>
      </c>
      <c r="E6980" s="18">
        <f>VLOOKUP(D6980,'cpi roi'!A:C,2,FALSE)</f>
        <v>240</v>
      </c>
      <c r="F6980" s="18" t="s">
        <v>19914</v>
      </c>
      <c r="G6980" s="18">
        <v>5.7</v>
      </c>
      <c r="H6980" s="19">
        <v>43000</v>
      </c>
      <c r="I6980" s="18" t="s">
        <v>13860</v>
      </c>
      <c r="J6980" s="18" t="s">
        <v>20112</v>
      </c>
      <c r="K6980" s="18" t="s">
        <v>20113</v>
      </c>
      <c r="L6980" s="18" t="s">
        <v>34</v>
      </c>
      <c r="M6980" s="20">
        <v>100000000</v>
      </c>
      <c r="N6980" s="20">
        <v>94061311</v>
      </c>
      <c r="O6980" s="21">
        <f t="shared" si="327"/>
        <v>119418672.75708333</v>
      </c>
      <c r="P6980" s="22">
        <f t="shared" si="328"/>
        <v>94.061311000000003</v>
      </c>
      <c r="Q6980" s="20">
        <f t="shared" si="329"/>
        <v>39192212.916666672</v>
      </c>
      <c r="R6980" s="18" t="s">
        <v>6608</v>
      </c>
      <c r="S6980" s="18">
        <v>123</v>
      </c>
    </row>
    <row r="6981" spans="1:19" x14ac:dyDescent="0.25">
      <c r="A6981" s="18" t="s">
        <v>20114</v>
      </c>
      <c r="B6981" s="18" t="s">
        <v>20</v>
      </c>
      <c r="C6981" s="18" t="s">
        <v>38</v>
      </c>
      <c r="D6981" s="18">
        <v>2016</v>
      </c>
      <c r="E6981" s="18">
        <f>VLOOKUP(D6981,'cpi roi'!A:C,2,FALSE)</f>
        <v>240</v>
      </c>
      <c r="F6981" s="18" t="s">
        <v>19863</v>
      </c>
      <c r="G6981" s="18">
        <v>6.9</v>
      </c>
      <c r="H6981" s="19">
        <v>55000</v>
      </c>
      <c r="I6981" s="18" t="s">
        <v>4470</v>
      </c>
      <c r="J6981" s="18" t="s">
        <v>4470</v>
      </c>
      <c r="K6981" s="18" t="s">
        <v>9024</v>
      </c>
      <c r="L6981" s="18" t="s">
        <v>34</v>
      </c>
      <c r="M6981" s="20">
        <v>50000000</v>
      </c>
      <c r="N6981" s="20">
        <v>25035950</v>
      </c>
      <c r="O6981" s="21">
        <f t="shared" si="327"/>
        <v>31785224.854166664</v>
      </c>
      <c r="P6981" s="22">
        <f t="shared" si="328"/>
        <v>50.071899999999999</v>
      </c>
      <c r="Q6981" s="20">
        <f t="shared" si="329"/>
        <v>10431645.833333334</v>
      </c>
      <c r="R6981" s="18" t="s">
        <v>19553</v>
      </c>
      <c r="S6981" s="18">
        <v>139</v>
      </c>
    </row>
    <row r="6982" spans="1:19" x14ac:dyDescent="0.25">
      <c r="A6982" s="18" t="s">
        <v>20115</v>
      </c>
      <c r="B6982" s="18" t="s">
        <v>20</v>
      </c>
      <c r="C6982" s="18" t="s">
        <v>67</v>
      </c>
      <c r="D6982" s="18">
        <v>2016</v>
      </c>
      <c r="E6982" s="18">
        <f>VLOOKUP(D6982,'cpi roi'!A:C,2,FALSE)</f>
        <v>240</v>
      </c>
      <c r="F6982" s="18" t="s">
        <v>20116</v>
      </c>
      <c r="G6982" s="18">
        <v>6.7</v>
      </c>
      <c r="H6982" s="19">
        <v>75000</v>
      </c>
      <c r="I6982" s="18" t="s">
        <v>20117</v>
      </c>
      <c r="J6982" s="18" t="s">
        <v>18750</v>
      </c>
      <c r="K6982" s="18" t="s">
        <v>11408</v>
      </c>
      <c r="L6982" s="18" t="s">
        <v>34</v>
      </c>
      <c r="M6982" s="20">
        <v>9000000</v>
      </c>
      <c r="N6982" s="20">
        <v>29777777</v>
      </c>
      <c r="O6982" s="21">
        <f t="shared" si="327"/>
        <v>37805369.382916667</v>
      </c>
      <c r="P6982" s="22">
        <f t="shared" si="328"/>
        <v>330.86418888888886</v>
      </c>
      <c r="Q6982" s="20">
        <f t="shared" si="329"/>
        <v>12407407.083333334</v>
      </c>
      <c r="R6982" s="18" t="s">
        <v>9442</v>
      </c>
      <c r="S6982" s="18">
        <v>100</v>
      </c>
    </row>
    <row r="6983" spans="1:19" x14ac:dyDescent="0.25">
      <c r="A6983" s="18" t="s">
        <v>20118</v>
      </c>
      <c r="B6983" s="18" t="s">
        <v>20</v>
      </c>
      <c r="C6983" s="18" t="s">
        <v>108</v>
      </c>
      <c r="D6983" s="18">
        <v>2016</v>
      </c>
      <c r="E6983" s="18">
        <f>VLOOKUP(D6983,'cpi roi'!A:C,2,FALSE)</f>
        <v>240</v>
      </c>
      <c r="F6983" s="18" t="s">
        <v>19733</v>
      </c>
      <c r="G6983" s="18">
        <v>6.7</v>
      </c>
      <c r="H6983" s="19">
        <v>60000</v>
      </c>
      <c r="I6983" s="18" t="s">
        <v>12788</v>
      </c>
      <c r="J6983" s="18" t="s">
        <v>20119</v>
      </c>
      <c r="K6983" s="18" t="s">
        <v>9024</v>
      </c>
      <c r="L6983" s="18" t="s">
        <v>34</v>
      </c>
      <c r="M6983" s="20">
        <v>20000000</v>
      </c>
      <c r="N6983" s="20">
        <v>14880939</v>
      </c>
      <c r="O6983" s="21">
        <f t="shared" si="327"/>
        <v>18892592.138749998</v>
      </c>
      <c r="P6983" s="22">
        <f t="shared" si="328"/>
        <v>74.404695000000004</v>
      </c>
      <c r="Q6983" s="20">
        <f t="shared" si="329"/>
        <v>6200391.25</v>
      </c>
      <c r="R6983" s="18" t="s">
        <v>18762</v>
      </c>
      <c r="S6983" s="18">
        <v>120</v>
      </c>
    </row>
    <row r="6984" spans="1:19" x14ac:dyDescent="0.25">
      <c r="A6984" s="18" t="s">
        <v>20120</v>
      </c>
      <c r="B6984" s="18" t="s">
        <v>37</v>
      </c>
      <c r="C6984" s="18" t="s">
        <v>38</v>
      </c>
      <c r="D6984" s="18">
        <v>2016</v>
      </c>
      <c r="E6984" s="18">
        <f>VLOOKUP(D6984,'cpi roi'!A:C,2,FALSE)</f>
        <v>240</v>
      </c>
      <c r="F6984" s="18" t="s">
        <v>19892</v>
      </c>
      <c r="G6984" s="18">
        <v>6.7</v>
      </c>
      <c r="H6984" s="19">
        <v>55000</v>
      </c>
      <c r="I6984" s="18" t="s">
        <v>18687</v>
      </c>
      <c r="J6984" s="18" t="s">
        <v>18687</v>
      </c>
      <c r="K6984" s="18" t="s">
        <v>14452</v>
      </c>
      <c r="L6984" s="18" t="s">
        <v>34</v>
      </c>
      <c r="M6984" s="20">
        <v>65000000</v>
      </c>
      <c r="N6984" s="20">
        <v>143695338</v>
      </c>
      <c r="O6984" s="21">
        <f t="shared" si="327"/>
        <v>182433206.20249999</v>
      </c>
      <c r="P6984" s="22">
        <f t="shared" si="328"/>
        <v>221.06975076923078</v>
      </c>
      <c r="Q6984" s="20">
        <f t="shared" si="329"/>
        <v>59873057.5</v>
      </c>
      <c r="R6984" s="18" t="s">
        <v>1729</v>
      </c>
      <c r="S6984" s="18">
        <v>102</v>
      </c>
    </row>
    <row r="6985" spans="1:19" x14ac:dyDescent="0.25">
      <c r="A6985" s="18">
        <v>31</v>
      </c>
      <c r="B6985" s="18" t="s">
        <v>424</v>
      </c>
      <c r="C6985" s="18" t="s">
        <v>56</v>
      </c>
      <c r="D6985" s="18">
        <v>2016</v>
      </c>
      <c r="E6985" s="18">
        <f>VLOOKUP(D6985,'cpi roi'!A:C,2,FALSE)</f>
        <v>240</v>
      </c>
      <c r="F6985" s="18" t="s">
        <v>19960</v>
      </c>
      <c r="G6985" s="18">
        <v>5.0999999999999996</v>
      </c>
      <c r="H6985" s="19">
        <v>19000</v>
      </c>
      <c r="I6985" s="18" t="s">
        <v>13005</v>
      </c>
      <c r="J6985" s="18" t="s">
        <v>13005</v>
      </c>
      <c r="K6985" s="18" t="s">
        <v>1876</v>
      </c>
      <c r="L6985" s="18" t="s">
        <v>26</v>
      </c>
      <c r="M6985" s="20">
        <v>1500000</v>
      </c>
      <c r="N6985" s="20">
        <v>850419</v>
      </c>
      <c r="O6985" s="21">
        <f t="shared" si="327"/>
        <v>1079677.7887500001</v>
      </c>
      <c r="P6985" s="22">
        <f t="shared" si="328"/>
        <v>56.694599999999994</v>
      </c>
      <c r="Q6985" s="20">
        <f t="shared" si="329"/>
        <v>354341.25</v>
      </c>
      <c r="R6985" s="18" t="s">
        <v>20121</v>
      </c>
      <c r="S6985" s="18">
        <v>102</v>
      </c>
    </row>
    <row r="6986" spans="1:19" x14ac:dyDescent="0.25">
      <c r="A6986" s="18" t="s">
        <v>20122</v>
      </c>
      <c r="B6986" s="18" t="s">
        <v>20</v>
      </c>
      <c r="C6986" s="18" t="s">
        <v>38</v>
      </c>
      <c r="D6986" s="18">
        <v>2016</v>
      </c>
      <c r="E6986" s="18">
        <f>VLOOKUP(D6986,'cpi roi'!A:C,2,FALSE)</f>
        <v>240</v>
      </c>
      <c r="F6986" s="18" t="s">
        <v>19627</v>
      </c>
      <c r="G6986" s="18">
        <v>6.3</v>
      </c>
      <c r="H6986" s="19">
        <v>47000</v>
      </c>
      <c r="I6986" s="18" t="s">
        <v>20123</v>
      </c>
      <c r="J6986" s="18" t="s">
        <v>20124</v>
      </c>
      <c r="K6986" s="18" t="s">
        <v>20125</v>
      </c>
      <c r="L6986" s="18" t="s">
        <v>34</v>
      </c>
      <c r="M6986" s="20">
        <v>15000000</v>
      </c>
      <c r="N6986" s="20">
        <v>20651333</v>
      </c>
      <c r="O6986" s="21">
        <f t="shared" si="327"/>
        <v>26218588.187916666</v>
      </c>
      <c r="P6986" s="22">
        <f t="shared" si="328"/>
        <v>137.67555333333331</v>
      </c>
      <c r="Q6986" s="20">
        <f t="shared" si="329"/>
        <v>8604722.083333334</v>
      </c>
      <c r="R6986" s="18" t="s">
        <v>20126</v>
      </c>
      <c r="S6986" s="18">
        <v>100</v>
      </c>
    </row>
    <row r="6987" spans="1:19" x14ac:dyDescent="0.25">
      <c r="A6987" s="18" t="s">
        <v>20127</v>
      </c>
      <c r="B6987" s="18" t="s">
        <v>20</v>
      </c>
      <c r="C6987" s="18" t="s">
        <v>21</v>
      </c>
      <c r="D6987" s="18">
        <v>2016</v>
      </c>
      <c r="E6987" s="18">
        <f>VLOOKUP(D6987,'cpi roi'!A:C,2,FALSE)</f>
        <v>240</v>
      </c>
      <c r="F6987" s="18" t="s">
        <v>19794</v>
      </c>
      <c r="G6987" s="18">
        <v>5.7</v>
      </c>
      <c r="H6987" s="19">
        <v>7500</v>
      </c>
      <c r="I6987" s="18" t="s">
        <v>20128</v>
      </c>
      <c r="J6987" s="18" t="s">
        <v>13356</v>
      </c>
      <c r="K6987" s="18" t="s">
        <v>20129</v>
      </c>
      <c r="L6987" s="18" t="s">
        <v>34</v>
      </c>
      <c r="M6987" s="20">
        <v>0</v>
      </c>
      <c r="N6987" s="20">
        <v>23020</v>
      </c>
      <c r="O6987" s="21">
        <f t="shared" si="327"/>
        <v>29225.808333333331</v>
      </c>
      <c r="P6987" s="22">
        <f t="shared" si="328"/>
        <v>0</v>
      </c>
      <c r="Q6987" s="20">
        <f t="shared" si="329"/>
        <v>9591.6666666666679</v>
      </c>
      <c r="R6987" s="18" t="s">
        <v>12055</v>
      </c>
      <c r="S6987" s="18">
        <v>96</v>
      </c>
    </row>
    <row r="6988" spans="1:19" x14ac:dyDescent="0.25">
      <c r="A6988" s="18" t="s">
        <v>20130</v>
      </c>
      <c r="B6988" s="18" t="s">
        <v>37</v>
      </c>
      <c r="C6988" s="18" t="s">
        <v>394</v>
      </c>
      <c r="D6988" s="18">
        <v>2016</v>
      </c>
      <c r="E6988" s="18">
        <f>VLOOKUP(D6988,'cpi roi'!A:C,2,FALSE)</f>
        <v>240</v>
      </c>
      <c r="F6988" s="18" t="s">
        <v>19794</v>
      </c>
      <c r="G6988" s="18">
        <v>6.8</v>
      </c>
      <c r="H6988" s="19">
        <v>58000</v>
      </c>
      <c r="I6988" s="18" t="s">
        <v>15576</v>
      </c>
      <c r="J6988" s="18" t="s">
        <v>15576</v>
      </c>
      <c r="K6988" s="18" t="s">
        <v>15082</v>
      </c>
      <c r="L6988" s="18" t="s">
        <v>34</v>
      </c>
      <c r="M6988" s="20">
        <v>70000000</v>
      </c>
      <c r="N6988" s="20">
        <v>183388953</v>
      </c>
      <c r="O6988" s="21">
        <f t="shared" si="327"/>
        <v>232827558.24625</v>
      </c>
      <c r="P6988" s="22">
        <f t="shared" si="328"/>
        <v>261.98421857142853</v>
      </c>
      <c r="Q6988" s="20">
        <f t="shared" si="329"/>
        <v>76412063.75</v>
      </c>
      <c r="R6988" s="18" t="s">
        <v>19150</v>
      </c>
      <c r="S6988" s="18">
        <v>87</v>
      </c>
    </row>
    <row r="6989" spans="1:19" x14ac:dyDescent="0.25">
      <c r="A6989" s="18" t="s">
        <v>20131</v>
      </c>
      <c r="B6989" s="18" t="s">
        <v>2004</v>
      </c>
      <c r="C6989" s="18" t="s">
        <v>29</v>
      </c>
      <c r="D6989" s="18">
        <v>2016</v>
      </c>
      <c r="E6989" s="18">
        <f>VLOOKUP(D6989,'cpi roi'!A:C,2,FALSE)</f>
        <v>240</v>
      </c>
      <c r="F6989" s="18" t="s">
        <v>19886</v>
      </c>
      <c r="G6989" s="18">
        <v>7.5</v>
      </c>
      <c r="H6989" s="19">
        <v>83000</v>
      </c>
      <c r="I6989" s="18" t="s">
        <v>15198</v>
      </c>
      <c r="J6989" s="18" t="s">
        <v>20132</v>
      </c>
      <c r="K6989" s="18" t="s">
        <v>20133</v>
      </c>
      <c r="L6989" s="18" t="s">
        <v>26</v>
      </c>
      <c r="M6989" s="20">
        <v>43000000</v>
      </c>
      <c r="N6989" s="20">
        <v>47309313</v>
      </c>
      <c r="O6989" s="21">
        <f t="shared" si="327"/>
        <v>60063115.296250001</v>
      </c>
      <c r="P6989" s="22">
        <f t="shared" si="328"/>
        <v>110.02165813953488</v>
      </c>
      <c r="Q6989" s="20">
        <f t="shared" si="329"/>
        <v>19712213.75</v>
      </c>
      <c r="R6989" s="18" t="s">
        <v>19304</v>
      </c>
      <c r="S6989" s="18">
        <v>108</v>
      </c>
    </row>
    <row r="6990" spans="1:19" x14ac:dyDescent="0.25">
      <c r="A6990" s="18" t="s">
        <v>20134</v>
      </c>
      <c r="B6990" s="18" t="s">
        <v>20</v>
      </c>
      <c r="C6990" s="18" t="s">
        <v>38</v>
      </c>
      <c r="D6990" s="18">
        <v>2016</v>
      </c>
      <c r="E6990" s="18">
        <f>VLOOKUP(D6990,'cpi roi'!A:C,2,FALSE)</f>
        <v>240</v>
      </c>
      <c r="F6990" s="18" t="s">
        <v>20135</v>
      </c>
      <c r="G6990" s="18">
        <v>7.2</v>
      </c>
      <c r="H6990" s="19">
        <v>45000</v>
      </c>
      <c r="I6990" s="18" t="s">
        <v>14604</v>
      </c>
      <c r="J6990" s="18" t="s">
        <v>14604</v>
      </c>
      <c r="K6990" s="18" t="s">
        <v>20136</v>
      </c>
      <c r="L6990" s="18" t="s">
        <v>9405</v>
      </c>
      <c r="M6990" s="20">
        <v>0</v>
      </c>
      <c r="N6990" s="20">
        <v>5079219</v>
      </c>
      <c r="O6990" s="21">
        <f t="shared" si="327"/>
        <v>6448491.7887499994</v>
      </c>
      <c r="P6990" s="22">
        <f t="shared" si="328"/>
        <v>0</v>
      </c>
      <c r="Q6990" s="20">
        <f t="shared" si="329"/>
        <v>2116341.25</v>
      </c>
      <c r="R6990" s="18" t="s">
        <v>16256</v>
      </c>
      <c r="S6990" s="18">
        <v>120</v>
      </c>
    </row>
    <row r="6991" spans="1:19" x14ac:dyDescent="0.25">
      <c r="A6991" s="18" t="s">
        <v>20137</v>
      </c>
      <c r="B6991" s="18" t="s">
        <v>37</v>
      </c>
      <c r="C6991" s="18" t="s">
        <v>394</v>
      </c>
      <c r="D6991" s="18">
        <v>2016</v>
      </c>
      <c r="E6991" s="18">
        <f>VLOOKUP(D6991,'cpi roi'!A:C,2,FALSE)</f>
        <v>240</v>
      </c>
      <c r="F6991" s="18" t="s">
        <v>19914</v>
      </c>
      <c r="G6991" s="18">
        <v>7.8</v>
      </c>
      <c r="H6991" s="19">
        <v>121000</v>
      </c>
      <c r="I6991" s="18" t="s">
        <v>20138</v>
      </c>
      <c r="J6991" s="18" t="s">
        <v>20139</v>
      </c>
      <c r="K6991" s="18" t="s">
        <v>11000</v>
      </c>
      <c r="L6991" s="18" t="s">
        <v>34</v>
      </c>
      <c r="M6991" s="20">
        <v>60000000</v>
      </c>
      <c r="N6991" s="20">
        <v>76249438</v>
      </c>
      <c r="O6991" s="21">
        <f t="shared" si="327"/>
        <v>96805015.660833329</v>
      </c>
      <c r="P6991" s="22">
        <f t="shared" si="328"/>
        <v>127.08239666666668</v>
      </c>
      <c r="Q6991" s="20">
        <f t="shared" si="329"/>
        <v>31770599.166666668</v>
      </c>
      <c r="R6991" s="18" t="s">
        <v>12698</v>
      </c>
      <c r="S6991" s="18">
        <v>101</v>
      </c>
    </row>
    <row r="6992" spans="1:19" x14ac:dyDescent="0.25">
      <c r="A6992" s="18" t="s">
        <v>20140</v>
      </c>
      <c r="B6992" s="18" t="s">
        <v>2004</v>
      </c>
      <c r="C6992" s="18" t="s">
        <v>45</v>
      </c>
      <c r="D6992" s="18">
        <v>2016</v>
      </c>
      <c r="E6992" s="18">
        <f>VLOOKUP(D6992,'cpi roi'!A:C,2,FALSE)</f>
        <v>240</v>
      </c>
      <c r="F6992" s="18" t="s">
        <v>19698</v>
      </c>
      <c r="G6992" s="18">
        <v>6.6</v>
      </c>
      <c r="H6992" s="19">
        <v>73000</v>
      </c>
      <c r="I6992" s="18" t="s">
        <v>293</v>
      </c>
      <c r="J6992" s="18" t="s">
        <v>293</v>
      </c>
      <c r="K6992" s="18" t="s">
        <v>16093</v>
      </c>
      <c r="L6992" s="18" t="s">
        <v>34</v>
      </c>
      <c r="M6992" s="20">
        <v>30000000</v>
      </c>
      <c r="N6992" s="20">
        <v>43763247</v>
      </c>
      <c r="O6992" s="21">
        <f t="shared" si="327"/>
        <v>55561089.003749996</v>
      </c>
      <c r="P6992" s="22">
        <f t="shared" si="328"/>
        <v>145.87749000000002</v>
      </c>
      <c r="Q6992" s="20">
        <f t="shared" si="329"/>
        <v>18234686.25</v>
      </c>
      <c r="R6992" s="18" t="s">
        <v>18364</v>
      </c>
      <c r="S6992" s="18">
        <v>96</v>
      </c>
    </row>
    <row r="6993" spans="1:19" x14ac:dyDescent="0.25">
      <c r="A6993" s="18" t="s">
        <v>20141</v>
      </c>
      <c r="B6993" s="18" t="s">
        <v>20</v>
      </c>
      <c r="C6993" s="18" t="s">
        <v>56</v>
      </c>
      <c r="D6993" s="18">
        <v>2016</v>
      </c>
      <c r="E6993" s="18">
        <f>VLOOKUP(D6993,'cpi roi'!A:C,2,FALSE)</f>
        <v>240</v>
      </c>
      <c r="F6993" s="18" t="s">
        <v>19960</v>
      </c>
      <c r="G6993" s="18">
        <v>5</v>
      </c>
      <c r="H6993" s="19">
        <v>43000</v>
      </c>
      <c r="I6993" s="18" t="s">
        <v>17311</v>
      </c>
      <c r="J6993" s="18" t="s">
        <v>17312</v>
      </c>
      <c r="K6993" s="18" t="s">
        <v>20142</v>
      </c>
      <c r="L6993" s="18" t="s">
        <v>199</v>
      </c>
      <c r="M6993" s="20">
        <v>5000000</v>
      </c>
      <c r="N6993" s="20">
        <v>45173154</v>
      </c>
      <c r="O6993" s="21">
        <f t="shared" si="327"/>
        <v>57351083.432499997</v>
      </c>
      <c r="P6993" s="22">
        <f t="shared" si="328"/>
        <v>903.46307999999999</v>
      </c>
      <c r="Q6993" s="20">
        <f t="shared" si="329"/>
        <v>18822147.5</v>
      </c>
      <c r="R6993" s="18" t="s">
        <v>14705</v>
      </c>
      <c r="S6993" s="18">
        <v>89</v>
      </c>
    </row>
    <row r="6994" spans="1:19" x14ac:dyDescent="0.25">
      <c r="A6994" s="18" t="s">
        <v>20143</v>
      </c>
      <c r="B6994" s="18" t="s">
        <v>2004</v>
      </c>
      <c r="C6994" s="18" t="s">
        <v>21</v>
      </c>
      <c r="D6994" s="18">
        <v>2016</v>
      </c>
      <c r="E6994" s="18">
        <f>VLOOKUP(D6994,'cpi roi'!A:C,2,FALSE)</f>
        <v>240</v>
      </c>
      <c r="F6994" s="18" t="s">
        <v>20144</v>
      </c>
      <c r="G6994" s="18">
        <v>7.8</v>
      </c>
      <c r="H6994" s="19">
        <v>54000</v>
      </c>
      <c r="I6994" s="18" t="s">
        <v>16422</v>
      </c>
      <c r="J6994" s="18" t="s">
        <v>16422</v>
      </c>
      <c r="K6994" s="18" t="s">
        <v>20145</v>
      </c>
      <c r="L6994" s="18" t="s">
        <v>5870</v>
      </c>
      <c r="M6994" s="20">
        <v>0</v>
      </c>
      <c r="N6994" s="20">
        <v>6953604</v>
      </c>
      <c r="O6994" s="21">
        <f t="shared" si="327"/>
        <v>8828179.7449999992</v>
      </c>
      <c r="P6994" s="22">
        <f t="shared" si="328"/>
        <v>0</v>
      </c>
      <c r="Q6994" s="20">
        <f t="shared" si="329"/>
        <v>2897335</v>
      </c>
      <c r="R6994" s="18" t="s">
        <v>9179</v>
      </c>
      <c r="S6994" s="18">
        <v>124</v>
      </c>
    </row>
    <row r="6995" spans="1:19" x14ac:dyDescent="0.25">
      <c r="A6995" s="18" t="s">
        <v>20146</v>
      </c>
      <c r="B6995" s="18" t="s">
        <v>20</v>
      </c>
      <c r="C6995" s="18" t="s">
        <v>38</v>
      </c>
      <c r="D6995" s="18">
        <v>2016</v>
      </c>
      <c r="E6995" s="18">
        <f>VLOOKUP(D6995,'cpi roi'!A:C,2,FALSE)</f>
        <v>240</v>
      </c>
      <c r="F6995" s="18" t="s">
        <v>19958</v>
      </c>
      <c r="G6995" s="18">
        <v>6</v>
      </c>
      <c r="H6995" s="19">
        <v>17000</v>
      </c>
      <c r="I6995" s="18" t="s">
        <v>16440</v>
      </c>
      <c r="J6995" s="18" t="s">
        <v>16440</v>
      </c>
      <c r="K6995" s="18" t="s">
        <v>2647</v>
      </c>
      <c r="L6995" s="18" t="s">
        <v>34</v>
      </c>
      <c r="M6995" s="20">
        <v>0</v>
      </c>
      <c r="N6995" s="20">
        <v>61797</v>
      </c>
      <c r="O6995" s="21">
        <f t="shared" si="327"/>
        <v>78456.441250000003</v>
      </c>
      <c r="P6995" s="22">
        <f t="shared" si="328"/>
        <v>0</v>
      </c>
      <c r="Q6995" s="20">
        <f t="shared" si="329"/>
        <v>25748.75</v>
      </c>
      <c r="R6995" s="18" t="s">
        <v>19427</v>
      </c>
      <c r="S6995" s="18">
        <v>104</v>
      </c>
    </row>
    <row r="6996" spans="1:19" x14ac:dyDescent="0.25">
      <c r="A6996" s="18" t="s">
        <v>20147</v>
      </c>
      <c r="B6996" s="18" t="s">
        <v>37</v>
      </c>
      <c r="C6996" s="18" t="s">
        <v>394</v>
      </c>
      <c r="D6996" s="18">
        <v>2016</v>
      </c>
      <c r="E6996" s="18">
        <f>VLOOKUP(D6996,'cpi roi'!A:C,2,FALSE)</f>
        <v>240</v>
      </c>
      <c r="F6996" s="18" t="s">
        <v>19627</v>
      </c>
      <c r="G6996" s="18">
        <v>5.6</v>
      </c>
      <c r="H6996" s="19">
        <v>10000</v>
      </c>
      <c r="I6996" s="18" t="s">
        <v>15291</v>
      </c>
      <c r="J6996" s="18" t="s">
        <v>20148</v>
      </c>
      <c r="K6996" s="18" t="s">
        <v>20149</v>
      </c>
      <c r="L6996" s="18" t="s">
        <v>496</v>
      </c>
      <c r="M6996" s="20">
        <v>20000000</v>
      </c>
      <c r="N6996" s="20">
        <v>13385737</v>
      </c>
      <c r="O6996" s="21">
        <f t="shared" si="327"/>
        <v>16994308.599583331</v>
      </c>
      <c r="P6996" s="22">
        <f t="shared" si="328"/>
        <v>66.928685000000002</v>
      </c>
      <c r="Q6996" s="20">
        <f t="shared" si="329"/>
        <v>5577390.416666667</v>
      </c>
      <c r="R6996" s="18" t="s">
        <v>7364</v>
      </c>
      <c r="S6996" s="18">
        <v>94</v>
      </c>
    </row>
    <row r="6997" spans="1:19" x14ac:dyDescent="0.25">
      <c r="A6997" s="18" t="s">
        <v>20150</v>
      </c>
      <c r="B6997" s="18" t="s">
        <v>2004</v>
      </c>
      <c r="C6997" s="18" t="s">
        <v>38</v>
      </c>
      <c r="D6997" s="18">
        <v>2016</v>
      </c>
      <c r="E6997" s="18">
        <f>VLOOKUP(D6997,'cpi roi'!A:C,2,FALSE)</f>
        <v>240</v>
      </c>
      <c r="F6997" s="18" t="s">
        <v>19287</v>
      </c>
      <c r="G6997" s="18">
        <v>6.3</v>
      </c>
      <c r="H6997" s="19">
        <v>26000</v>
      </c>
      <c r="I6997" s="18" t="s">
        <v>2043</v>
      </c>
      <c r="J6997" s="18" t="s">
        <v>2043</v>
      </c>
      <c r="K6997" s="18" t="s">
        <v>13409</v>
      </c>
      <c r="L6997" s="18" t="s">
        <v>34</v>
      </c>
      <c r="M6997" s="20">
        <v>20000000</v>
      </c>
      <c r="N6997" s="20">
        <v>46771565</v>
      </c>
      <c r="O6997" s="21">
        <f t="shared" si="327"/>
        <v>59380399.397916667</v>
      </c>
      <c r="P6997" s="22">
        <f t="shared" si="328"/>
        <v>233.85782499999999</v>
      </c>
      <c r="Q6997" s="20">
        <f t="shared" si="329"/>
        <v>19488152.083333336</v>
      </c>
      <c r="R6997" s="18" t="s">
        <v>16256</v>
      </c>
      <c r="S6997" s="18">
        <v>107</v>
      </c>
    </row>
    <row r="6998" spans="1:19" x14ac:dyDescent="0.25">
      <c r="A6998" s="18" t="s">
        <v>20151</v>
      </c>
      <c r="B6998" s="18" t="s">
        <v>2004</v>
      </c>
      <c r="C6998" s="18" t="s">
        <v>45</v>
      </c>
      <c r="D6998" s="18">
        <v>2016</v>
      </c>
      <c r="E6998" s="18">
        <f>VLOOKUP(D6998,'cpi roi'!A:C,2,FALSE)</f>
        <v>240</v>
      </c>
      <c r="F6998" s="18" t="s">
        <v>19820</v>
      </c>
      <c r="G6998" s="18">
        <v>5.7</v>
      </c>
      <c r="H6998" s="19">
        <v>10000</v>
      </c>
      <c r="I6998" s="18" t="s">
        <v>605</v>
      </c>
      <c r="J6998" s="18" t="s">
        <v>605</v>
      </c>
      <c r="K6998" s="18" t="s">
        <v>17896</v>
      </c>
      <c r="L6998" s="18" t="s">
        <v>34</v>
      </c>
      <c r="M6998" s="20">
        <v>25000000</v>
      </c>
      <c r="N6998" s="20">
        <v>3885342</v>
      </c>
      <c r="O6998" s="21">
        <f t="shared" si="327"/>
        <v>4932765.4474999998</v>
      </c>
      <c r="P6998" s="22">
        <f t="shared" si="328"/>
        <v>15.541368</v>
      </c>
      <c r="Q6998" s="20">
        <f t="shared" si="329"/>
        <v>1618892.5</v>
      </c>
      <c r="R6998" s="18" t="s">
        <v>8628</v>
      </c>
      <c r="S6998" s="18">
        <v>127</v>
      </c>
    </row>
    <row r="6999" spans="1:19" x14ac:dyDescent="0.25">
      <c r="A6999" s="18" t="s">
        <v>20152</v>
      </c>
      <c r="B6999" s="18" t="s">
        <v>20</v>
      </c>
      <c r="C6999" s="18" t="s">
        <v>45</v>
      </c>
      <c r="D6999" s="18">
        <v>2016</v>
      </c>
      <c r="E6999" s="18">
        <f>VLOOKUP(D6999,'cpi roi'!A:C,2,FALSE)</f>
        <v>240</v>
      </c>
      <c r="F6999" s="18" t="s">
        <v>19848</v>
      </c>
      <c r="G6999" s="18">
        <v>5.9</v>
      </c>
      <c r="H6999" s="19">
        <v>72000</v>
      </c>
      <c r="I6999" s="18" t="s">
        <v>15116</v>
      </c>
      <c r="J6999" s="18" t="s">
        <v>16079</v>
      </c>
      <c r="K6999" s="18" t="s">
        <v>4026</v>
      </c>
      <c r="L6999" s="18" t="s">
        <v>34</v>
      </c>
      <c r="M6999" s="20">
        <v>45000000</v>
      </c>
      <c r="N6999" s="20">
        <v>114501299</v>
      </c>
      <c r="O6999" s="21">
        <f t="shared" si="327"/>
        <v>145368940.85541666</v>
      </c>
      <c r="P6999" s="22">
        <f t="shared" si="328"/>
        <v>254.44733111111111</v>
      </c>
      <c r="Q6999" s="20">
        <f t="shared" si="329"/>
        <v>47708874.583333336</v>
      </c>
      <c r="R6999" s="18" t="s">
        <v>14593</v>
      </c>
      <c r="S6999" s="18">
        <v>105</v>
      </c>
    </row>
    <row r="7000" spans="1:19" x14ac:dyDescent="0.25">
      <c r="A7000" s="18" t="s">
        <v>20153</v>
      </c>
      <c r="B7000" s="18" t="s">
        <v>20</v>
      </c>
      <c r="C7000" s="18" t="s">
        <v>45</v>
      </c>
      <c r="D7000" s="18">
        <v>2016</v>
      </c>
      <c r="E7000" s="18">
        <f>VLOOKUP(D7000,'cpi roi'!A:C,2,FALSE)</f>
        <v>240</v>
      </c>
      <c r="F7000" s="18" t="s">
        <v>20154</v>
      </c>
      <c r="G7000" s="18">
        <v>6.5</v>
      </c>
      <c r="H7000" s="19">
        <v>33000</v>
      </c>
      <c r="I7000" s="18" t="s">
        <v>20155</v>
      </c>
      <c r="J7000" s="18" t="s">
        <v>20156</v>
      </c>
      <c r="K7000" s="18" t="s">
        <v>19348</v>
      </c>
      <c r="L7000" s="18" t="s">
        <v>252</v>
      </c>
      <c r="M7000" s="20">
        <v>0</v>
      </c>
      <c r="N7000" s="20">
        <v>176288</v>
      </c>
      <c r="O7000" s="21">
        <f t="shared" si="327"/>
        <v>223812.30666666667</v>
      </c>
      <c r="P7000" s="22">
        <f t="shared" si="328"/>
        <v>0</v>
      </c>
      <c r="Q7000" s="20">
        <f t="shared" si="329"/>
        <v>73453.333333333343</v>
      </c>
      <c r="R7000" s="18" t="s">
        <v>20157</v>
      </c>
      <c r="S7000" s="18">
        <v>89</v>
      </c>
    </row>
    <row r="7001" spans="1:19" x14ac:dyDescent="0.25">
      <c r="A7001" s="18" t="s">
        <v>20158</v>
      </c>
      <c r="B7001" s="18" t="s">
        <v>2004</v>
      </c>
      <c r="C7001" s="18" t="s">
        <v>67</v>
      </c>
      <c r="D7001" s="18">
        <v>2016</v>
      </c>
      <c r="E7001" s="18">
        <f>VLOOKUP(D7001,'cpi roi'!A:C,2,FALSE)</f>
        <v>240</v>
      </c>
      <c r="F7001" s="18" t="s">
        <v>19892</v>
      </c>
      <c r="G7001" s="18">
        <v>6.8</v>
      </c>
      <c r="H7001" s="19">
        <v>52000</v>
      </c>
      <c r="I7001" s="18" t="s">
        <v>2210</v>
      </c>
      <c r="J7001" s="18" t="s">
        <v>20159</v>
      </c>
      <c r="K7001" s="18" t="s">
        <v>752</v>
      </c>
      <c r="L7001" s="18" t="s">
        <v>26</v>
      </c>
      <c r="M7001" s="20">
        <v>29000000</v>
      </c>
      <c r="N7001" s="20">
        <v>49052787</v>
      </c>
      <c r="O7001" s="21">
        <f t="shared" si="327"/>
        <v>62276600.828749999</v>
      </c>
      <c r="P7001" s="22">
        <f t="shared" si="328"/>
        <v>169.14754137931033</v>
      </c>
      <c r="Q7001" s="20">
        <f t="shared" si="329"/>
        <v>20438661.25</v>
      </c>
      <c r="R7001" s="18" t="s">
        <v>15343</v>
      </c>
      <c r="S7001" s="18">
        <v>111</v>
      </c>
    </row>
    <row r="7002" spans="1:19" x14ac:dyDescent="0.25">
      <c r="A7002" s="18" t="s">
        <v>20160</v>
      </c>
      <c r="B7002" s="18" t="s">
        <v>20</v>
      </c>
      <c r="C7002" s="18" t="s">
        <v>394</v>
      </c>
      <c r="D7002" s="18">
        <v>2016</v>
      </c>
      <c r="E7002" s="18">
        <f>VLOOKUP(D7002,'cpi roi'!A:C,2,FALSE)</f>
        <v>240</v>
      </c>
      <c r="F7002" s="18" t="s">
        <v>20161</v>
      </c>
      <c r="G7002" s="18">
        <v>6.4</v>
      </c>
      <c r="H7002" s="19">
        <v>52000</v>
      </c>
      <c r="I7002" s="18" t="s">
        <v>20162</v>
      </c>
      <c r="J7002" s="18" t="s">
        <v>20163</v>
      </c>
      <c r="K7002" s="18" t="s">
        <v>7618</v>
      </c>
      <c r="L7002" s="18" t="s">
        <v>34</v>
      </c>
      <c r="M7002" s="20">
        <v>3500000</v>
      </c>
      <c r="N7002" s="20">
        <v>4462034</v>
      </c>
      <c r="O7002" s="21">
        <f t="shared" si="327"/>
        <v>5664923.9991666665</v>
      </c>
      <c r="P7002" s="22">
        <f t="shared" si="328"/>
        <v>127.48668571428571</v>
      </c>
      <c r="Q7002" s="20">
        <f t="shared" si="329"/>
        <v>1859180.8333333335</v>
      </c>
      <c r="R7002" s="18" t="s">
        <v>1412</v>
      </c>
      <c r="S7002" s="18">
        <v>76</v>
      </c>
    </row>
    <row r="7003" spans="1:19" x14ac:dyDescent="0.25">
      <c r="A7003" s="18" t="s">
        <v>20164</v>
      </c>
      <c r="B7003" s="18" t="s">
        <v>37</v>
      </c>
      <c r="C7003" s="18" t="s">
        <v>394</v>
      </c>
      <c r="D7003" s="18">
        <v>2016</v>
      </c>
      <c r="E7003" s="18">
        <f>VLOOKUP(D7003,'cpi roi'!A:C,2,FALSE)</f>
        <v>240</v>
      </c>
      <c r="F7003" s="18" t="s">
        <v>20165</v>
      </c>
      <c r="G7003" s="18">
        <v>6.8</v>
      </c>
      <c r="H7003" s="19">
        <v>21000</v>
      </c>
      <c r="I7003" s="18" t="s">
        <v>613</v>
      </c>
      <c r="J7003" s="18" t="s">
        <v>20166</v>
      </c>
      <c r="K7003" s="18" t="s">
        <v>17190</v>
      </c>
      <c r="L7003" s="18" t="s">
        <v>457</v>
      </c>
      <c r="M7003" s="20">
        <v>30000000</v>
      </c>
      <c r="N7003" s="20">
        <v>106127278</v>
      </c>
      <c r="O7003" s="21">
        <f t="shared" si="327"/>
        <v>134737423.36083332</v>
      </c>
      <c r="P7003" s="22">
        <f t="shared" si="328"/>
        <v>353.75759333333332</v>
      </c>
      <c r="Q7003" s="20">
        <f t="shared" si="329"/>
        <v>44219699.166666672</v>
      </c>
      <c r="R7003" s="18" t="s">
        <v>17142</v>
      </c>
      <c r="S7003" s="18">
        <v>89</v>
      </c>
    </row>
    <row r="7004" spans="1:19" x14ac:dyDescent="0.25">
      <c r="A7004" s="18" t="s">
        <v>20167</v>
      </c>
      <c r="B7004" s="18" t="s">
        <v>452</v>
      </c>
      <c r="C7004" s="18" t="s">
        <v>21</v>
      </c>
      <c r="D7004" s="18">
        <v>2016</v>
      </c>
      <c r="E7004" s="18">
        <f>VLOOKUP(D7004,'cpi roi'!A:C,2,FALSE)</f>
        <v>240</v>
      </c>
      <c r="F7004" s="18" t="s">
        <v>20168</v>
      </c>
      <c r="G7004" s="18">
        <v>6.1</v>
      </c>
      <c r="H7004" s="19">
        <v>5000</v>
      </c>
      <c r="I7004" s="18" t="s">
        <v>20169</v>
      </c>
      <c r="J7004" s="18" t="s">
        <v>20169</v>
      </c>
      <c r="K7004" s="18" t="s">
        <v>20170</v>
      </c>
      <c r="L7004" s="18" t="s">
        <v>1199</v>
      </c>
      <c r="M7004" s="20">
        <v>0</v>
      </c>
      <c r="N7004" s="20">
        <v>61249</v>
      </c>
      <c r="O7004" s="21">
        <f t="shared" si="327"/>
        <v>77760.70958333333</v>
      </c>
      <c r="P7004" s="22">
        <f t="shared" si="328"/>
        <v>0</v>
      </c>
      <c r="Q7004" s="20">
        <f t="shared" si="329"/>
        <v>25520.416666666668</v>
      </c>
      <c r="R7004" s="18" t="s">
        <v>20171</v>
      </c>
      <c r="S7004" s="18">
        <v>98</v>
      </c>
    </row>
    <row r="7005" spans="1:19" x14ac:dyDescent="0.25">
      <c r="A7005" s="18" t="s">
        <v>20172</v>
      </c>
      <c r="B7005" s="18" t="s">
        <v>20</v>
      </c>
      <c r="C7005" s="18" t="s">
        <v>45</v>
      </c>
      <c r="D7005" s="18">
        <v>2016</v>
      </c>
      <c r="E7005" s="18">
        <f>VLOOKUP(D7005,'cpi roi'!A:C,2,FALSE)</f>
        <v>240</v>
      </c>
      <c r="F7005" s="18" t="s">
        <v>20173</v>
      </c>
      <c r="G7005" s="18">
        <v>6.1</v>
      </c>
      <c r="H7005" s="19">
        <v>42000</v>
      </c>
      <c r="I7005" s="18" t="s">
        <v>10253</v>
      </c>
      <c r="J7005" s="18" t="s">
        <v>16458</v>
      </c>
      <c r="K7005" s="18" t="s">
        <v>2096</v>
      </c>
      <c r="L7005" s="18" t="s">
        <v>26</v>
      </c>
      <c r="M7005" s="20">
        <v>30000000</v>
      </c>
      <c r="N7005" s="20">
        <v>9169507</v>
      </c>
      <c r="O7005" s="21">
        <f t="shared" si="327"/>
        <v>11641453.262083333</v>
      </c>
      <c r="P7005" s="22">
        <f t="shared" si="328"/>
        <v>30.565023333333336</v>
      </c>
      <c r="Q7005" s="20">
        <f t="shared" si="329"/>
        <v>3820627.916666667</v>
      </c>
      <c r="R7005" s="18" t="s">
        <v>10255</v>
      </c>
      <c r="S7005" s="18">
        <v>98</v>
      </c>
    </row>
    <row r="7006" spans="1:19" x14ac:dyDescent="0.25">
      <c r="A7006" s="18" t="s">
        <v>20174</v>
      </c>
      <c r="B7006" s="18" t="s">
        <v>2004</v>
      </c>
      <c r="C7006" s="18" t="s">
        <v>21</v>
      </c>
      <c r="D7006" s="18">
        <v>2016</v>
      </c>
      <c r="E7006" s="18">
        <f>VLOOKUP(D7006,'cpi roi'!A:C,2,FALSE)</f>
        <v>240</v>
      </c>
      <c r="F7006" s="18" t="s">
        <v>19958</v>
      </c>
      <c r="G7006" s="18">
        <v>6.1</v>
      </c>
      <c r="H7006" s="19">
        <v>56000</v>
      </c>
      <c r="I7006" s="18" t="s">
        <v>18381</v>
      </c>
      <c r="J7006" s="18" t="s">
        <v>18381</v>
      </c>
      <c r="K7006" s="18" t="s">
        <v>20175</v>
      </c>
      <c r="L7006" s="18" t="s">
        <v>34</v>
      </c>
      <c r="M7006" s="20">
        <v>9000000</v>
      </c>
      <c r="N7006" s="20">
        <v>81705746</v>
      </c>
      <c r="O7006" s="21">
        <f t="shared" si="327"/>
        <v>103732253.35916667</v>
      </c>
      <c r="P7006" s="22">
        <f t="shared" si="328"/>
        <v>907.84162222222221</v>
      </c>
      <c r="Q7006" s="20">
        <f t="shared" si="329"/>
        <v>34044060.833333336</v>
      </c>
      <c r="R7006" s="18" t="s">
        <v>65</v>
      </c>
      <c r="S7006" s="18">
        <v>99</v>
      </c>
    </row>
    <row r="7007" spans="1:19" x14ac:dyDescent="0.25">
      <c r="A7007" s="18" t="s">
        <v>20176</v>
      </c>
      <c r="B7007" s="18" t="s">
        <v>20</v>
      </c>
      <c r="C7007" s="18" t="s">
        <v>21</v>
      </c>
      <c r="D7007" s="18">
        <v>2016</v>
      </c>
      <c r="E7007" s="18">
        <f>VLOOKUP(D7007,'cpi roi'!A:C,2,FALSE)</f>
        <v>240</v>
      </c>
      <c r="F7007" s="18" t="s">
        <v>20177</v>
      </c>
      <c r="G7007" s="18">
        <v>5.4</v>
      </c>
      <c r="H7007" s="19">
        <v>11000</v>
      </c>
      <c r="I7007" s="18" t="s">
        <v>11947</v>
      </c>
      <c r="J7007" s="18" t="s">
        <v>20178</v>
      </c>
      <c r="K7007" s="18" t="s">
        <v>19358</v>
      </c>
      <c r="L7007" s="18" t="s">
        <v>34</v>
      </c>
      <c r="M7007" s="20">
        <v>30000000</v>
      </c>
      <c r="N7007" s="20">
        <v>678150</v>
      </c>
      <c r="O7007" s="21">
        <f t="shared" si="327"/>
        <v>860967.9375</v>
      </c>
      <c r="P7007" s="22">
        <f t="shared" si="328"/>
        <v>2.2605</v>
      </c>
      <c r="Q7007" s="20">
        <f t="shared" si="329"/>
        <v>282562.5</v>
      </c>
      <c r="R7007" s="18" t="s">
        <v>20179</v>
      </c>
      <c r="S7007" s="18">
        <v>109</v>
      </c>
    </row>
    <row r="7008" spans="1:19" x14ac:dyDescent="0.25">
      <c r="A7008" s="18" t="s">
        <v>20180</v>
      </c>
      <c r="B7008" s="18" t="s">
        <v>2004</v>
      </c>
      <c r="C7008" s="18" t="s">
        <v>56</v>
      </c>
      <c r="D7008" s="18">
        <v>2016</v>
      </c>
      <c r="E7008" s="18">
        <f>VLOOKUP(D7008,'cpi roi'!A:C,2,FALSE)</f>
        <v>240</v>
      </c>
      <c r="F7008" s="18" t="s">
        <v>19296</v>
      </c>
      <c r="G7008" s="18">
        <v>4.8</v>
      </c>
      <c r="H7008" s="19">
        <v>41000</v>
      </c>
      <c r="I7008" s="18" t="s">
        <v>20181</v>
      </c>
      <c r="J7008" s="18" t="s">
        <v>20182</v>
      </c>
      <c r="K7008" s="18" t="s">
        <v>20183</v>
      </c>
      <c r="L7008" s="18" t="s">
        <v>34</v>
      </c>
      <c r="M7008" s="20">
        <v>10000000</v>
      </c>
      <c r="N7008" s="20">
        <v>39712000</v>
      </c>
      <c r="O7008" s="21">
        <f t="shared" si="327"/>
        <v>50417693.333333328</v>
      </c>
      <c r="P7008" s="22">
        <f t="shared" si="328"/>
        <v>397.12</v>
      </c>
      <c r="Q7008" s="20">
        <f t="shared" si="329"/>
        <v>16546666.666666668</v>
      </c>
      <c r="R7008" s="18" t="s">
        <v>20184</v>
      </c>
      <c r="S7008" s="18">
        <v>93</v>
      </c>
    </row>
    <row r="7009" spans="1:19" x14ac:dyDescent="0.25">
      <c r="A7009" s="18" t="s">
        <v>20185</v>
      </c>
      <c r="B7009" s="18" t="s">
        <v>20</v>
      </c>
      <c r="C7009" s="18" t="s">
        <v>108</v>
      </c>
      <c r="D7009" s="18">
        <v>2016</v>
      </c>
      <c r="E7009" s="18">
        <f>VLOOKUP(D7009,'cpi roi'!A:C,2,FALSE)</f>
        <v>240</v>
      </c>
      <c r="F7009" s="18" t="s">
        <v>19414</v>
      </c>
      <c r="G7009" s="18">
        <v>6.5</v>
      </c>
      <c r="H7009" s="19">
        <v>96000</v>
      </c>
      <c r="I7009" s="18" t="s">
        <v>4364</v>
      </c>
      <c r="J7009" s="18" t="s">
        <v>14809</v>
      </c>
      <c r="K7009" s="18" t="s">
        <v>9716</v>
      </c>
      <c r="L7009" s="18" t="s">
        <v>34</v>
      </c>
      <c r="M7009" s="20">
        <v>27000000</v>
      </c>
      <c r="N7009" s="20">
        <v>93282604</v>
      </c>
      <c r="O7009" s="21">
        <f t="shared" si="327"/>
        <v>118430039.32833333</v>
      </c>
      <c r="P7009" s="22">
        <f t="shared" si="328"/>
        <v>345.49112592592593</v>
      </c>
      <c r="Q7009" s="20">
        <f t="shared" si="329"/>
        <v>38867751.666666672</v>
      </c>
      <c r="R7009" s="18" t="s">
        <v>2105</v>
      </c>
      <c r="S7009" s="18">
        <v>98</v>
      </c>
    </row>
    <row r="7010" spans="1:19" x14ac:dyDescent="0.25">
      <c r="A7010" s="18" t="s">
        <v>20186</v>
      </c>
      <c r="B7010" s="18" t="s">
        <v>37</v>
      </c>
      <c r="C7010" s="18" t="s">
        <v>394</v>
      </c>
      <c r="D7010" s="18">
        <v>2016</v>
      </c>
      <c r="E7010" s="18">
        <f>VLOOKUP(D7010,'cpi roi'!A:C,2,FALSE)</f>
        <v>240</v>
      </c>
      <c r="F7010" s="18" t="s">
        <v>19919</v>
      </c>
      <c r="G7010" s="18">
        <v>5.7</v>
      </c>
      <c r="H7010" s="19">
        <v>16000</v>
      </c>
      <c r="I7010" s="18" t="s">
        <v>12441</v>
      </c>
      <c r="J7010" s="18" t="s">
        <v>17793</v>
      </c>
      <c r="K7010" s="18" t="s">
        <v>20187</v>
      </c>
      <c r="L7010" s="18" t="s">
        <v>199</v>
      </c>
      <c r="M7010" s="20">
        <v>125000000</v>
      </c>
      <c r="N7010" s="20">
        <v>64493915</v>
      </c>
      <c r="O7010" s="21">
        <f t="shared" si="327"/>
        <v>81880399.58541666</v>
      </c>
      <c r="P7010" s="22">
        <f t="shared" si="328"/>
        <v>51.595132</v>
      </c>
      <c r="Q7010" s="20">
        <f t="shared" si="329"/>
        <v>26872464.583333336</v>
      </c>
      <c r="R7010" s="18" t="s">
        <v>48</v>
      </c>
      <c r="S7010" s="18">
        <v>104</v>
      </c>
    </row>
    <row r="7011" spans="1:19" x14ac:dyDescent="0.25">
      <c r="A7011" s="18" t="s">
        <v>20188</v>
      </c>
      <c r="B7011" s="18" t="s">
        <v>2004</v>
      </c>
      <c r="C7011" s="18" t="s">
        <v>45</v>
      </c>
      <c r="D7011" s="18">
        <v>2016</v>
      </c>
      <c r="E7011" s="18">
        <f>VLOOKUP(D7011,'cpi roi'!A:C,2,FALSE)</f>
        <v>240</v>
      </c>
      <c r="F7011" s="18" t="s">
        <v>19684</v>
      </c>
      <c r="G7011" s="18">
        <v>6.6</v>
      </c>
      <c r="H7011" s="19">
        <v>12000</v>
      </c>
      <c r="I7011" s="18" t="s">
        <v>16459</v>
      </c>
      <c r="J7011" s="18" t="s">
        <v>20189</v>
      </c>
      <c r="K7011" s="18" t="s">
        <v>16102</v>
      </c>
      <c r="L7011" s="18" t="s">
        <v>34</v>
      </c>
      <c r="M7011" s="20">
        <v>3800000</v>
      </c>
      <c r="N7011" s="20">
        <v>1138609</v>
      </c>
      <c r="O7011" s="21">
        <f t="shared" si="327"/>
        <v>1445559.0095833333</v>
      </c>
      <c r="P7011" s="22">
        <f t="shared" si="328"/>
        <v>29.963394736842101</v>
      </c>
      <c r="Q7011" s="20">
        <f t="shared" si="329"/>
        <v>474420.41666666669</v>
      </c>
      <c r="R7011" s="18" t="s">
        <v>18291</v>
      </c>
      <c r="S7011" s="18">
        <v>88</v>
      </c>
    </row>
    <row r="7012" spans="1:19" x14ac:dyDescent="0.25">
      <c r="A7012" s="18" t="s">
        <v>20190</v>
      </c>
      <c r="B7012" s="18" t="s">
        <v>20</v>
      </c>
      <c r="C7012" s="18" t="s">
        <v>45</v>
      </c>
      <c r="D7012" s="18">
        <v>2016</v>
      </c>
      <c r="E7012" s="18">
        <f>VLOOKUP(D7012,'cpi roi'!A:C,2,FALSE)</f>
        <v>240</v>
      </c>
      <c r="F7012" s="18" t="s">
        <v>19858</v>
      </c>
      <c r="G7012" s="18">
        <v>3.5</v>
      </c>
      <c r="H7012" s="19">
        <v>20000</v>
      </c>
      <c r="I7012" s="18" t="s">
        <v>18616</v>
      </c>
      <c r="J7012" s="18" t="s">
        <v>10013</v>
      </c>
      <c r="K7012" s="18" t="s">
        <v>10013</v>
      </c>
      <c r="L7012" s="18" t="s">
        <v>34</v>
      </c>
      <c r="M7012" s="20">
        <v>5000000</v>
      </c>
      <c r="N7012" s="20">
        <v>22227514</v>
      </c>
      <c r="O7012" s="21">
        <f t="shared" si="327"/>
        <v>28219681.315833334</v>
      </c>
      <c r="P7012" s="22">
        <f t="shared" si="328"/>
        <v>444.55027999999999</v>
      </c>
      <c r="Q7012" s="20">
        <f t="shared" si="329"/>
        <v>9261464.1666666679</v>
      </c>
      <c r="R7012" s="18" t="s">
        <v>20191</v>
      </c>
      <c r="S7012" s="18">
        <v>92</v>
      </c>
    </row>
    <row r="7013" spans="1:19" x14ac:dyDescent="0.25">
      <c r="A7013" s="18" t="s">
        <v>20192</v>
      </c>
      <c r="B7013" s="18" t="s">
        <v>20</v>
      </c>
      <c r="C7013" s="18" t="s">
        <v>45</v>
      </c>
      <c r="D7013" s="18">
        <v>2016</v>
      </c>
      <c r="E7013" s="18">
        <f>VLOOKUP(D7013,'cpi roi'!A:C,2,FALSE)</f>
        <v>240</v>
      </c>
      <c r="F7013" s="18" t="s">
        <v>19833</v>
      </c>
      <c r="G7013" s="18">
        <v>7.4</v>
      </c>
      <c r="H7013" s="19">
        <v>46000</v>
      </c>
      <c r="I7013" s="18" t="s">
        <v>20193</v>
      </c>
      <c r="J7013" s="18" t="s">
        <v>20193</v>
      </c>
      <c r="K7013" s="18" t="s">
        <v>20194</v>
      </c>
      <c r="L7013" s="18" t="s">
        <v>5820</v>
      </c>
      <c r="M7013" s="20">
        <v>0</v>
      </c>
      <c r="N7013" s="20">
        <v>11784207</v>
      </c>
      <c r="O7013" s="21">
        <f t="shared" si="327"/>
        <v>14961032.803749999</v>
      </c>
      <c r="P7013" s="22">
        <f t="shared" si="328"/>
        <v>0</v>
      </c>
      <c r="Q7013" s="20">
        <f t="shared" si="329"/>
        <v>4910086.25</v>
      </c>
      <c r="R7013" s="18" t="s">
        <v>20195</v>
      </c>
      <c r="S7013" s="18">
        <v>162</v>
      </c>
    </row>
    <row r="7014" spans="1:19" x14ac:dyDescent="0.25">
      <c r="A7014" s="18" t="s">
        <v>20196</v>
      </c>
      <c r="B7014" s="18" t="s">
        <v>20</v>
      </c>
      <c r="C7014" s="18" t="s">
        <v>45</v>
      </c>
      <c r="D7014" s="18">
        <v>2016</v>
      </c>
      <c r="E7014" s="18">
        <f>VLOOKUP(D7014,'cpi roi'!A:C,2,FALSE)</f>
        <v>240</v>
      </c>
      <c r="F7014" s="18" t="s">
        <v>19854</v>
      </c>
      <c r="G7014" s="18">
        <v>6.8</v>
      </c>
      <c r="H7014" s="19">
        <v>19000</v>
      </c>
      <c r="I7014" s="18" t="s">
        <v>16303</v>
      </c>
      <c r="J7014" s="18" t="s">
        <v>20197</v>
      </c>
      <c r="K7014" s="18" t="s">
        <v>16536</v>
      </c>
      <c r="L7014" s="18" t="s">
        <v>26</v>
      </c>
      <c r="M7014" s="20">
        <v>0</v>
      </c>
      <c r="N7014" s="20">
        <v>12597262</v>
      </c>
      <c r="O7014" s="21">
        <f t="shared" si="327"/>
        <v>15993273.880833333</v>
      </c>
      <c r="P7014" s="22">
        <f t="shared" si="328"/>
        <v>0</v>
      </c>
      <c r="Q7014" s="20">
        <f t="shared" si="329"/>
        <v>5248859.166666667</v>
      </c>
      <c r="R7014" s="18" t="s">
        <v>6567</v>
      </c>
      <c r="S7014" s="18">
        <v>117</v>
      </c>
    </row>
    <row r="7015" spans="1:19" x14ac:dyDescent="0.25">
      <c r="A7015" s="18" t="s">
        <v>20198</v>
      </c>
      <c r="B7015" s="18" t="s">
        <v>2004</v>
      </c>
      <c r="C7015" s="18" t="s">
        <v>45</v>
      </c>
      <c r="D7015" s="18">
        <v>2016</v>
      </c>
      <c r="E7015" s="18">
        <f>VLOOKUP(D7015,'cpi roi'!A:C,2,FALSE)</f>
        <v>240</v>
      </c>
      <c r="F7015" s="18" t="s">
        <v>19852</v>
      </c>
      <c r="G7015" s="18">
        <v>6</v>
      </c>
      <c r="H7015" s="19">
        <v>29000</v>
      </c>
      <c r="I7015" s="18" t="s">
        <v>10384</v>
      </c>
      <c r="J7015" s="18" t="s">
        <v>12459</v>
      </c>
      <c r="K7015" s="18" t="s">
        <v>12459</v>
      </c>
      <c r="L7015" s="18" t="s">
        <v>34</v>
      </c>
      <c r="M7015" s="20">
        <v>18000000</v>
      </c>
      <c r="N7015" s="20">
        <v>90632641</v>
      </c>
      <c r="O7015" s="21">
        <f t="shared" si="327"/>
        <v>115065690.46958333</v>
      </c>
      <c r="P7015" s="22">
        <f t="shared" si="328"/>
        <v>503.51467222222226</v>
      </c>
      <c r="Q7015" s="20">
        <f t="shared" si="329"/>
        <v>37763600.416666672</v>
      </c>
      <c r="R7015" s="18" t="s">
        <v>12460</v>
      </c>
      <c r="S7015" s="18">
        <v>94</v>
      </c>
    </row>
    <row r="7016" spans="1:19" x14ac:dyDescent="0.25">
      <c r="A7016" s="18" t="s">
        <v>20199</v>
      </c>
      <c r="B7016" s="18" t="s">
        <v>20</v>
      </c>
      <c r="C7016" s="18" t="s">
        <v>38</v>
      </c>
      <c r="D7016" s="18">
        <v>2016</v>
      </c>
      <c r="E7016" s="18">
        <f>VLOOKUP(D7016,'cpi roi'!A:C,2,FALSE)</f>
        <v>240</v>
      </c>
      <c r="F7016" s="18" t="s">
        <v>19873</v>
      </c>
      <c r="G7016" s="18">
        <v>6.2</v>
      </c>
      <c r="H7016" s="19">
        <v>22000</v>
      </c>
      <c r="I7016" s="18" t="s">
        <v>7787</v>
      </c>
      <c r="J7016" s="18" t="s">
        <v>20200</v>
      </c>
      <c r="K7016" s="18" t="s">
        <v>20201</v>
      </c>
      <c r="L7016" s="18" t="s">
        <v>26</v>
      </c>
      <c r="M7016" s="20">
        <v>40000000</v>
      </c>
      <c r="N7016" s="20">
        <v>30930984</v>
      </c>
      <c r="O7016" s="21">
        <f t="shared" si="327"/>
        <v>39269461.769999996</v>
      </c>
      <c r="P7016" s="22">
        <f t="shared" si="328"/>
        <v>77.327460000000002</v>
      </c>
      <c r="Q7016" s="20">
        <f t="shared" si="329"/>
        <v>12887910</v>
      </c>
      <c r="R7016" s="18" t="s">
        <v>20202</v>
      </c>
      <c r="S7016" s="18">
        <v>113</v>
      </c>
    </row>
    <row r="7017" spans="1:19" x14ac:dyDescent="0.25">
      <c r="A7017" s="18" t="s">
        <v>20203</v>
      </c>
      <c r="B7017" s="18" t="s">
        <v>20</v>
      </c>
      <c r="C7017" s="18" t="s">
        <v>21</v>
      </c>
      <c r="D7017" s="18">
        <v>2016</v>
      </c>
      <c r="E7017" s="18">
        <f>VLOOKUP(D7017,'cpi roi'!A:C,2,FALSE)</f>
        <v>240</v>
      </c>
      <c r="F7017" s="18" t="s">
        <v>20204</v>
      </c>
      <c r="G7017" s="18">
        <v>6.1</v>
      </c>
      <c r="H7017" s="19">
        <v>37000</v>
      </c>
      <c r="I7017" s="18" t="s">
        <v>9301</v>
      </c>
      <c r="J7017" s="18" t="s">
        <v>9301</v>
      </c>
      <c r="K7017" s="18" t="s">
        <v>13936</v>
      </c>
      <c r="L7017" s="18" t="s">
        <v>457</v>
      </c>
      <c r="M7017" s="20">
        <v>6000000</v>
      </c>
      <c r="N7017" s="20">
        <v>2840408</v>
      </c>
      <c r="O7017" s="21">
        <f t="shared" si="327"/>
        <v>3606134.6566666667</v>
      </c>
      <c r="P7017" s="22">
        <f t="shared" si="328"/>
        <v>47.340133333333334</v>
      </c>
      <c r="Q7017" s="20">
        <f t="shared" si="329"/>
        <v>1183503.3333333335</v>
      </c>
      <c r="R7017" s="18" t="s">
        <v>19260</v>
      </c>
      <c r="S7017" s="18">
        <v>105</v>
      </c>
    </row>
    <row r="7018" spans="1:19" x14ac:dyDescent="0.25">
      <c r="A7018" s="18" t="s">
        <v>20205</v>
      </c>
      <c r="B7018" s="18" t="s">
        <v>20</v>
      </c>
      <c r="C7018" s="18" t="s">
        <v>108</v>
      </c>
      <c r="D7018" s="18">
        <v>2016</v>
      </c>
      <c r="E7018" s="18">
        <f>VLOOKUP(D7018,'cpi roi'!A:C,2,FALSE)</f>
        <v>240</v>
      </c>
      <c r="F7018" s="18" t="s">
        <v>20206</v>
      </c>
      <c r="G7018" s="18">
        <v>6.2</v>
      </c>
      <c r="H7018" s="19">
        <v>21000</v>
      </c>
      <c r="I7018" s="18" t="s">
        <v>16918</v>
      </c>
      <c r="J7018" s="18" t="s">
        <v>5948</v>
      </c>
      <c r="K7018" s="18" t="s">
        <v>20207</v>
      </c>
      <c r="L7018" s="18" t="s">
        <v>26</v>
      </c>
      <c r="M7018" s="20">
        <v>0</v>
      </c>
      <c r="N7018" s="20">
        <v>10711027</v>
      </c>
      <c r="O7018" s="21">
        <f t="shared" si="327"/>
        <v>13598541.362083333</v>
      </c>
      <c r="P7018" s="22">
        <f t="shared" si="328"/>
        <v>0</v>
      </c>
      <c r="Q7018" s="20">
        <f t="shared" si="329"/>
        <v>4462927.916666667</v>
      </c>
      <c r="R7018" s="18" t="s">
        <v>6858</v>
      </c>
      <c r="S7018" s="18">
        <v>108</v>
      </c>
    </row>
    <row r="7019" spans="1:19" x14ac:dyDescent="0.25">
      <c r="A7019" s="18" t="s">
        <v>20208</v>
      </c>
      <c r="B7019" s="18" t="s">
        <v>37</v>
      </c>
      <c r="C7019" s="18" t="s">
        <v>45</v>
      </c>
      <c r="D7019" s="18">
        <v>2016</v>
      </c>
      <c r="E7019" s="18">
        <f>VLOOKUP(D7019,'cpi roi'!A:C,2,FALSE)</f>
        <v>240</v>
      </c>
      <c r="F7019" s="18" t="s">
        <v>19808</v>
      </c>
      <c r="G7019" s="18">
        <v>6.4</v>
      </c>
      <c r="H7019" s="19">
        <v>24000</v>
      </c>
      <c r="I7019" s="18" t="s">
        <v>5919</v>
      </c>
      <c r="J7019" s="18" t="s">
        <v>5919</v>
      </c>
      <c r="K7019" s="18" t="s">
        <v>12926</v>
      </c>
      <c r="L7019" s="18" t="s">
        <v>3160</v>
      </c>
      <c r="M7019" s="20">
        <v>3000000</v>
      </c>
      <c r="N7019" s="20">
        <v>21401949</v>
      </c>
      <c r="O7019" s="21">
        <f t="shared" si="327"/>
        <v>27171557.751249999</v>
      </c>
      <c r="P7019" s="22">
        <f t="shared" si="328"/>
        <v>713.39829999999995</v>
      </c>
      <c r="Q7019" s="20">
        <f t="shared" si="329"/>
        <v>8917478.75</v>
      </c>
      <c r="R7019" s="18" t="s">
        <v>5921</v>
      </c>
      <c r="S7019" s="18">
        <v>90</v>
      </c>
    </row>
    <row r="7020" spans="1:19" x14ac:dyDescent="0.25">
      <c r="A7020" s="18" t="s">
        <v>20209</v>
      </c>
      <c r="B7020" s="18" t="s">
        <v>20</v>
      </c>
      <c r="C7020" s="18" t="s">
        <v>67</v>
      </c>
      <c r="D7020" s="18">
        <v>2016</v>
      </c>
      <c r="E7020" s="18">
        <f>VLOOKUP(D7020,'cpi roi'!A:C,2,FALSE)</f>
        <v>240</v>
      </c>
      <c r="F7020" s="18" t="s">
        <v>19873</v>
      </c>
      <c r="G7020" s="18">
        <v>6.8</v>
      </c>
      <c r="H7020" s="19">
        <v>26000</v>
      </c>
      <c r="I7020" s="18" t="s">
        <v>11406</v>
      </c>
      <c r="J7020" s="18" t="s">
        <v>11406</v>
      </c>
      <c r="K7020" s="18" t="s">
        <v>18450</v>
      </c>
      <c r="L7020" s="18" t="s">
        <v>34</v>
      </c>
      <c r="M7020" s="20">
        <v>6000000</v>
      </c>
      <c r="N7020" s="20">
        <v>6698679</v>
      </c>
      <c r="O7020" s="21">
        <f t="shared" si="327"/>
        <v>8504531.2137499992</v>
      </c>
      <c r="P7020" s="22">
        <f t="shared" si="328"/>
        <v>111.64464999999998</v>
      </c>
      <c r="Q7020" s="20">
        <f t="shared" si="329"/>
        <v>2791116.25</v>
      </c>
      <c r="R7020" s="18" t="s">
        <v>20210</v>
      </c>
      <c r="S7020" s="18">
        <v>117</v>
      </c>
    </row>
    <row r="7021" spans="1:19" x14ac:dyDescent="0.25">
      <c r="A7021" s="18" t="s">
        <v>20211</v>
      </c>
      <c r="B7021" s="18" t="s">
        <v>20</v>
      </c>
      <c r="C7021" s="18" t="s">
        <v>67</v>
      </c>
      <c r="D7021" s="18">
        <v>2016</v>
      </c>
      <c r="E7021" s="18">
        <f>VLOOKUP(D7021,'cpi roi'!A:C,2,FALSE)</f>
        <v>240</v>
      </c>
      <c r="F7021" s="18" t="s">
        <v>19481</v>
      </c>
      <c r="G7021" s="18">
        <v>6.6</v>
      </c>
      <c r="H7021" s="19">
        <v>51000</v>
      </c>
      <c r="I7021" s="18" t="s">
        <v>13184</v>
      </c>
      <c r="J7021" s="18" t="s">
        <v>20212</v>
      </c>
      <c r="K7021" s="18" t="s">
        <v>15857</v>
      </c>
      <c r="L7021" s="18" t="s">
        <v>34</v>
      </c>
      <c r="M7021" s="20">
        <v>35000000</v>
      </c>
      <c r="N7021" s="20">
        <v>24972139</v>
      </c>
      <c r="O7021" s="21">
        <f t="shared" si="327"/>
        <v>31704211.472083334</v>
      </c>
      <c r="P7021" s="22">
        <f t="shared" si="328"/>
        <v>71.348968571428571</v>
      </c>
      <c r="Q7021" s="20">
        <f t="shared" si="329"/>
        <v>10405057.916666668</v>
      </c>
      <c r="R7021" s="18" t="s">
        <v>15858</v>
      </c>
      <c r="S7021" s="18">
        <v>112</v>
      </c>
    </row>
    <row r="7022" spans="1:19" x14ac:dyDescent="0.25">
      <c r="A7022" s="18" t="s">
        <v>20213</v>
      </c>
      <c r="B7022" s="18" t="s">
        <v>2004</v>
      </c>
      <c r="C7022" s="18" t="s">
        <v>67</v>
      </c>
      <c r="D7022" s="18">
        <v>2016</v>
      </c>
      <c r="E7022" s="18">
        <f>VLOOKUP(D7022,'cpi roi'!A:C,2,FALSE)</f>
        <v>240</v>
      </c>
      <c r="F7022" s="18" t="s">
        <v>19804</v>
      </c>
      <c r="G7022" s="18">
        <v>7</v>
      </c>
      <c r="H7022" s="19">
        <v>33000</v>
      </c>
      <c r="I7022" s="18" t="s">
        <v>15464</v>
      </c>
      <c r="J7022" s="18" t="s">
        <v>15464</v>
      </c>
      <c r="K7022" s="18" t="s">
        <v>20214</v>
      </c>
      <c r="L7022" s="18" t="s">
        <v>26</v>
      </c>
      <c r="M7022" s="20">
        <v>9000000</v>
      </c>
      <c r="N7022" s="20">
        <v>12957265</v>
      </c>
      <c r="O7022" s="21">
        <f t="shared" si="327"/>
        <v>16450327.689583333</v>
      </c>
      <c r="P7022" s="22">
        <f t="shared" si="328"/>
        <v>143.96961111111111</v>
      </c>
      <c r="Q7022" s="20">
        <f t="shared" si="329"/>
        <v>5398860.416666667</v>
      </c>
      <c r="R7022" s="18" t="s">
        <v>19589</v>
      </c>
      <c r="S7022" s="18">
        <v>123</v>
      </c>
    </row>
    <row r="7023" spans="1:19" x14ac:dyDescent="0.25">
      <c r="A7023" s="18" t="s">
        <v>20215</v>
      </c>
      <c r="B7023" s="18" t="s">
        <v>20</v>
      </c>
      <c r="C7023" s="18" t="s">
        <v>21</v>
      </c>
      <c r="D7023" s="18">
        <v>2016</v>
      </c>
      <c r="E7023" s="18">
        <f>VLOOKUP(D7023,'cpi roi'!A:C,2,FALSE)</f>
        <v>240</v>
      </c>
      <c r="F7023" s="18" t="s">
        <v>20216</v>
      </c>
      <c r="G7023" s="18">
        <v>7.9</v>
      </c>
      <c r="H7023" s="19">
        <v>56000</v>
      </c>
      <c r="I7023" s="18" t="s">
        <v>6069</v>
      </c>
      <c r="J7023" s="18" t="s">
        <v>12882</v>
      </c>
      <c r="K7023" s="18" t="s">
        <v>20217</v>
      </c>
      <c r="L7023" s="18" t="s">
        <v>26</v>
      </c>
      <c r="M7023" s="20">
        <v>0</v>
      </c>
      <c r="N7023" s="20">
        <v>15793051</v>
      </c>
      <c r="O7023" s="21">
        <f t="shared" si="327"/>
        <v>20050594.332083333</v>
      </c>
      <c r="P7023" s="22">
        <f t="shared" si="328"/>
        <v>0</v>
      </c>
      <c r="Q7023" s="20">
        <f t="shared" si="329"/>
        <v>6580437.916666667</v>
      </c>
      <c r="R7023" s="18" t="s">
        <v>14768</v>
      </c>
      <c r="S7023" s="18">
        <v>100</v>
      </c>
    </row>
    <row r="7024" spans="1:19" x14ac:dyDescent="0.25">
      <c r="A7024" s="18" t="s">
        <v>20218</v>
      </c>
      <c r="B7024" s="18" t="s">
        <v>452</v>
      </c>
      <c r="C7024" s="18" t="s">
        <v>21</v>
      </c>
      <c r="D7024" s="18">
        <v>2016</v>
      </c>
      <c r="E7024" s="18">
        <f>VLOOKUP(D7024,'cpi roi'!A:C,2,FALSE)</f>
        <v>240</v>
      </c>
      <c r="F7024" s="18" t="s">
        <v>20219</v>
      </c>
      <c r="G7024" s="18">
        <v>7.5</v>
      </c>
      <c r="H7024" s="19">
        <v>11000</v>
      </c>
      <c r="I7024" s="18" t="s">
        <v>20220</v>
      </c>
      <c r="J7024" s="18" t="s">
        <v>20220</v>
      </c>
      <c r="K7024" s="18" t="s">
        <v>20221</v>
      </c>
      <c r="L7024" s="18" t="s">
        <v>10296</v>
      </c>
      <c r="M7024" s="20">
        <v>0</v>
      </c>
      <c r="N7024" s="20">
        <v>1386707</v>
      </c>
      <c r="O7024" s="21">
        <f t="shared" si="327"/>
        <v>1760540.0954166667</v>
      </c>
      <c r="P7024" s="22">
        <f t="shared" si="328"/>
        <v>0</v>
      </c>
      <c r="Q7024" s="20">
        <f t="shared" si="329"/>
        <v>577794.58333333337</v>
      </c>
      <c r="R7024" s="18" t="s">
        <v>20222</v>
      </c>
      <c r="S7024" s="18">
        <v>154</v>
      </c>
    </row>
    <row r="7025" spans="1:19" x14ac:dyDescent="0.25">
      <c r="A7025" s="18" t="s">
        <v>20223</v>
      </c>
      <c r="B7025" s="18" t="s">
        <v>20</v>
      </c>
      <c r="C7025" s="18" t="s">
        <v>56</v>
      </c>
      <c r="D7025" s="18">
        <v>2016</v>
      </c>
      <c r="E7025" s="18">
        <f>VLOOKUP(D7025,'cpi roi'!A:C,2,FALSE)</f>
        <v>240</v>
      </c>
      <c r="F7025" s="18" t="s">
        <v>20116</v>
      </c>
      <c r="G7025" s="18">
        <v>5.7</v>
      </c>
      <c r="H7025" s="19">
        <v>16000</v>
      </c>
      <c r="I7025" s="18" t="s">
        <v>20224</v>
      </c>
      <c r="J7025" s="18" t="s">
        <v>19344</v>
      </c>
      <c r="K7025" s="18" t="s">
        <v>20225</v>
      </c>
      <c r="L7025" s="18" t="s">
        <v>1116</v>
      </c>
      <c r="M7025" s="20">
        <v>0</v>
      </c>
      <c r="N7025" s="20">
        <v>22003</v>
      </c>
      <c r="O7025" s="21">
        <f t="shared" si="327"/>
        <v>27934.642083333332</v>
      </c>
      <c r="P7025" s="22">
        <f t="shared" si="328"/>
        <v>0</v>
      </c>
      <c r="Q7025" s="20">
        <f t="shared" si="329"/>
        <v>9167.9166666666679</v>
      </c>
      <c r="R7025" s="18" t="s">
        <v>20226</v>
      </c>
      <c r="S7025" s="18">
        <v>94</v>
      </c>
    </row>
    <row r="7026" spans="1:19" x14ac:dyDescent="0.25">
      <c r="A7026" s="18" t="s">
        <v>20227</v>
      </c>
      <c r="B7026" s="18" t="s">
        <v>2004</v>
      </c>
      <c r="C7026" s="18" t="s">
        <v>394</v>
      </c>
      <c r="D7026" s="18">
        <v>2016</v>
      </c>
      <c r="E7026" s="18">
        <f>VLOOKUP(D7026,'cpi roi'!A:C,2,FALSE)</f>
        <v>240</v>
      </c>
      <c r="F7026" s="18" t="s">
        <v>20228</v>
      </c>
      <c r="G7026" s="18">
        <v>6.8</v>
      </c>
      <c r="H7026" s="19">
        <v>21000</v>
      </c>
      <c r="I7026" s="18" t="s">
        <v>20229</v>
      </c>
      <c r="J7026" s="18" t="s">
        <v>20230</v>
      </c>
      <c r="K7026" s="18" t="s">
        <v>18900</v>
      </c>
      <c r="L7026" s="18" t="s">
        <v>2113</v>
      </c>
      <c r="M7026" s="20">
        <v>0</v>
      </c>
      <c r="N7026" s="20">
        <v>5725482</v>
      </c>
      <c r="O7026" s="21">
        <f t="shared" si="327"/>
        <v>7268976.5225</v>
      </c>
      <c r="P7026" s="22">
        <f t="shared" si="328"/>
        <v>0</v>
      </c>
      <c r="Q7026" s="20">
        <f t="shared" si="329"/>
        <v>2385617.5</v>
      </c>
      <c r="R7026" s="18" t="s">
        <v>20231</v>
      </c>
      <c r="S7026" s="18">
        <v>110</v>
      </c>
    </row>
    <row r="7027" spans="1:19" x14ac:dyDescent="0.25">
      <c r="A7027" s="18" t="s">
        <v>20232</v>
      </c>
      <c r="B7027" s="18" t="s">
        <v>2004</v>
      </c>
      <c r="C7027" s="18" t="s">
        <v>45</v>
      </c>
      <c r="D7027" s="18">
        <v>2016</v>
      </c>
      <c r="E7027" s="18">
        <f>VLOOKUP(D7027,'cpi roi'!A:C,2,FALSE)</f>
        <v>240</v>
      </c>
      <c r="F7027" s="18" t="s">
        <v>20233</v>
      </c>
      <c r="G7027" s="18">
        <v>7.7</v>
      </c>
      <c r="H7027" s="19">
        <v>27000</v>
      </c>
      <c r="I7027" s="18" t="s">
        <v>249</v>
      </c>
      <c r="J7027" s="18" t="s">
        <v>20234</v>
      </c>
      <c r="K7027" s="18" t="s">
        <v>1490</v>
      </c>
      <c r="L7027" s="18" t="s">
        <v>34</v>
      </c>
      <c r="M7027" s="20">
        <v>8000000</v>
      </c>
      <c r="N7027" s="20">
        <v>685780</v>
      </c>
      <c r="O7027" s="21">
        <f t="shared" si="327"/>
        <v>870654.85833333328</v>
      </c>
      <c r="P7027" s="22">
        <f t="shared" si="328"/>
        <v>8.5722499999999986</v>
      </c>
      <c r="Q7027" s="20">
        <f t="shared" si="329"/>
        <v>285741.66666666669</v>
      </c>
      <c r="R7027" s="18" t="s">
        <v>19100</v>
      </c>
      <c r="S7027" s="18">
        <v>104</v>
      </c>
    </row>
    <row r="7028" spans="1:19" x14ac:dyDescent="0.25">
      <c r="A7028" s="18" t="s">
        <v>20235</v>
      </c>
      <c r="B7028" s="18" t="s">
        <v>20</v>
      </c>
      <c r="C7028" s="18" t="s">
        <v>67</v>
      </c>
      <c r="D7028" s="18">
        <v>2016</v>
      </c>
      <c r="E7028" s="18">
        <f>VLOOKUP(D7028,'cpi roi'!A:C,2,FALSE)</f>
        <v>240</v>
      </c>
      <c r="F7028" s="18" t="s">
        <v>19684</v>
      </c>
      <c r="G7028" s="18">
        <v>6.6</v>
      </c>
      <c r="H7028" s="19">
        <v>16000</v>
      </c>
      <c r="I7028" s="18" t="s">
        <v>20236</v>
      </c>
      <c r="J7028" s="18" t="s">
        <v>20236</v>
      </c>
      <c r="K7028" s="18" t="s">
        <v>19429</v>
      </c>
      <c r="L7028" s="18" t="s">
        <v>20237</v>
      </c>
      <c r="M7028" s="20">
        <v>20000000</v>
      </c>
      <c r="N7028" s="20">
        <v>4978353</v>
      </c>
      <c r="O7028" s="21">
        <f t="shared" si="327"/>
        <v>6320433.9962499999</v>
      </c>
      <c r="P7028" s="22">
        <f t="shared" si="328"/>
        <v>24.891764999999999</v>
      </c>
      <c r="Q7028" s="20">
        <f t="shared" si="329"/>
        <v>2074313.75</v>
      </c>
      <c r="R7028" s="18" t="s">
        <v>20238</v>
      </c>
      <c r="S7028" s="18">
        <v>111</v>
      </c>
    </row>
    <row r="7029" spans="1:19" x14ac:dyDescent="0.25">
      <c r="A7029" s="18" t="s">
        <v>20239</v>
      </c>
      <c r="B7029" s="18" t="s">
        <v>452</v>
      </c>
      <c r="C7029" s="18" t="s">
        <v>21</v>
      </c>
      <c r="D7029" s="18">
        <v>2016</v>
      </c>
      <c r="E7029" s="18">
        <f>VLOOKUP(D7029,'cpi roi'!A:C,2,FALSE)</f>
        <v>240</v>
      </c>
      <c r="F7029" s="18" t="s">
        <v>19931</v>
      </c>
      <c r="G7029" s="18">
        <v>5.8</v>
      </c>
      <c r="H7029" s="19">
        <v>22000</v>
      </c>
      <c r="I7029" s="18" t="s">
        <v>10294</v>
      </c>
      <c r="J7029" s="18" t="s">
        <v>10294</v>
      </c>
      <c r="K7029" s="18" t="s">
        <v>17619</v>
      </c>
      <c r="L7029" s="18" t="s">
        <v>10296</v>
      </c>
      <c r="M7029" s="20">
        <v>0</v>
      </c>
      <c r="N7029" s="20">
        <v>31668920</v>
      </c>
      <c r="O7029" s="21">
        <f t="shared" si="327"/>
        <v>40206333.016666666</v>
      </c>
      <c r="P7029" s="22">
        <f t="shared" si="328"/>
        <v>0</v>
      </c>
      <c r="Q7029" s="20">
        <f t="shared" si="329"/>
        <v>13195383.333333334</v>
      </c>
      <c r="R7029" s="18" t="s">
        <v>20240</v>
      </c>
      <c r="S7029" s="18">
        <v>158</v>
      </c>
    </row>
    <row r="7030" spans="1:19" x14ac:dyDescent="0.25">
      <c r="A7030" s="18" t="s">
        <v>20241</v>
      </c>
      <c r="B7030" s="18" t="s">
        <v>2004</v>
      </c>
      <c r="C7030" s="18" t="s">
        <v>67</v>
      </c>
      <c r="D7030" s="18">
        <v>2016</v>
      </c>
      <c r="E7030" s="18">
        <f>VLOOKUP(D7030,'cpi roi'!A:C,2,FALSE)</f>
        <v>240</v>
      </c>
      <c r="F7030" s="18" t="s">
        <v>19958</v>
      </c>
      <c r="G7030" s="18">
        <v>6.7</v>
      </c>
      <c r="H7030" s="19">
        <v>20000</v>
      </c>
      <c r="I7030" s="18" t="s">
        <v>5381</v>
      </c>
      <c r="J7030" s="18" t="s">
        <v>20242</v>
      </c>
      <c r="K7030" s="18" t="s">
        <v>10031</v>
      </c>
      <c r="L7030" s="18" t="s">
        <v>26</v>
      </c>
      <c r="M7030" s="20">
        <v>10000000</v>
      </c>
      <c r="N7030" s="20">
        <v>7994527</v>
      </c>
      <c r="O7030" s="21">
        <f t="shared" si="327"/>
        <v>10149718.237083333</v>
      </c>
      <c r="P7030" s="22">
        <f t="shared" si="328"/>
        <v>79.945270000000008</v>
      </c>
      <c r="Q7030" s="20">
        <f t="shared" si="329"/>
        <v>3331052.916666667</v>
      </c>
      <c r="R7030" s="18" t="s">
        <v>6567</v>
      </c>
      <c r="S7030" s="18">
        <v>109</v>
      </c>
    </row>
    <row r="7031" spans="1:19" x14ac:dyDescent="0.25">
      <c r="A7031" s="18" t="s">
        <v>20243</v>
      </c>
      <c r="B7031" s="18" t="s">
        <v>452</v>
      </c>
      <c r="C7031" s="18" t="s">
        <v>45</v>
      </c>
      <c r="D7031" s="18">
        <v>2016</v>
      </c>
      <c r="E7031" s="18">
        <f>VLOOKUP(D7031,'cpi roi'!A:C,2,FALSE)</f>
        <v>240</v>
      </c>
      <c r="F7031" s="18" t="s">
        <v>20244</v>
      </c>
      <c r="G7031" s="18">
        <v>6.7</v>
      </c>
      <c r="H7031" s="19">
        <v>9800</v>
      </c>
      <c r="I7031" s="18" t="s">
        <v>20245</v>
      </c>
      <c r="J7031" s="18" t="s">
        <v>20246</v>
      </c>
      <c r="K7031" s="18" t="s">
        <v>19541</v>
      </c>
      <c r="L7031" s="18" t="s">
        <v>34</v>
      </c>
      <c r="M7031" s="20">
        <v>0</v>
      </c>
      <c r="N7031" s="20">
        <v>28430</v>
      </c>
      <c r="O7031" s="21">
        <f t="shared" si="327"/>
        <v>36094.254166666666</v>
      </c>
      <c r="P7031" s="22">
        <f t="shared" si="328"/>
        <v>0</v>
      </c>
      <c r="Q7031" s="20">
        <f t="shared" si="329"/>
        <v>11845.833333333334</v>
      </c>
      <c r="R7031" s="18" t="s">
        <v>20247</v>
      </c>
      <c r="S7031" s="18">
        <v>98</v>
      </c>
    </row>
    <row r="7032" spans="1:19" x14ac:dyDescent="0.25">
      <c r="A7032" s="18" t="s">
        <v>20248</v>
      </c>
      <c r="B7032" s="18" t="s">
        <v>2004</v>
      </c>
      <c r="C7032" s="18" t="s">
        <v>38</v>
      </c>
      <c r="D7032" s="18">
        <v>2016</v>
      </c>
      <c r="E7032" s="18">
        <f>VLOOKUP(D7032,'cpi roi'!A:C,2,FALSE)</f>
        <v>240</v>
      </c>
      <c r="F7032" s="18" t="s">
        <v>19392</v>
      </c>
      <c r="G7032" s="18">
        <v>5.9</v>
      </c>
      <c r="H7032" s="19">
        <v>55000</v>
      </c>
      <c r="I7032" s="18" t="s">
        <v>12721</v>
      </c>
      <c r="J7032" s="18" t="s">
        <v>12210</v>
      </c>
      <c r="K7032" s="18" t="s">
        <v>8503</v>
      </c>
      <c r="L7032" s="18" t="s">
        <v>34</v>
      </c>
      <c r="M7032" s="20">
        <v>40000000</v>
      </c>
      <c r="N7032" s="20">
        <v>124608438</v>
      </c>
      <c r="O7032" s="21">
        <f t="shared" si="327"/>
        <v>158200796.07749999</v>
      </c>
      <c r="P7032" s="22">
        <f t="shared" si="328"/>
        <v>311.521095</v>
      </c>
      <c r="Q7032" s="20">
        <f t="shared" si="329"/>
        <v>51920182.5</v>
      </c>
      <c r="R7032" s="18" t="s">
        <v>65</v>
      </c>
      <c r="S7032" s="18">
        <v>102</v>
      </c>
    </row>
    <row r="7033" spans="1:19" x14ac:dyDescent="0.25">
      <c r="A7033" s="18" t="s">
        <v>20249</v>
      </c>
      <c r="B7033" s="18" t="s">
        <v>452</v>
      </c>
      <c r="C7033" s="18" t="s">
        <v>108</v>
      </c>
      <c r="D7033" s="18">
        <v>2016</v>
      </c>
      <c r="E7033" s="18">
        <f>VLOOKUP(D7033,'cpi roi'!A:C,2,FALSE)</f>
        <v>240</v>
      </c>
      <c r="F7033" s="18" t="s">
        <v>19960</v>
      </c>
      <c r="G7033" s="18">
        <v>8.1</v>
      </c>
      <c r="H7033" s="19">
        <v>41000</v>
      </c>
      <c r="I7033" s="18" t="s">
        <v>20250</v>
      </c>
      <c r="J7033" s="18" t="s">
        <v>20251</v>
      </c>
      <c r="K7033" s="18" t="s">
        <v>20252</v>
      </c>
      <c r="L7033" s="18" t="s">
        <v>10296</v>
      </c>
      <c r="M7033" s="20">
        <v>0</v>
      </c>
      <c r="N7033" s="20">
        <v>180180</v>
      </c>
      <c r="O7033" s="21">
        <f t="shared" si="327"/>
        <v>228753.52499999999</v>
      </c>
      <c r="P7033" s="22">
        <f t="shared" si="328"/>
        <v>0</v>
      </c>
      <c r="Q7033" s="20">
        <f t="shared" si="329"/>
        <v>75075</v>
      </c>
      <c r="R7033" s="18" t="s">
        <v>20253</v>
      </c>
      <c r="S7033" s="18">
        <v>136</v>
      </c>
    </row>
    <row r="7034" spans="1:19" x14ac:dyDescent="0.25">
      <c r="A7034" s="18" t="s">
        <v>20254</v>
      </c>
      <c r="B7034" s="18" t="s">
        <v>2004</v>
      </c>
      <c r="C7034" s="18" t="s">
        <v>21</v>
      </c>
      <c r="D7034" s="18">
        <v>2016</v>
      </c>
      <c r="E7034" s="18">
        <f>VLOOKUP(D7034,'cpi roi'!A:C,2,FALSE)</f>
        <v>240</v>
      </c>
      <c r="F7034" s="18" t="s">
        <v>19896</v>
      </c>
      <c r="G7034" s="18">
        <v>6.9</v>
      </c>
      <c r="H7034" s="19">
        <v>25000</v>
      </c>
      <c r="I7034" s="18" t="s">
        <v>20255</v>
      </c>
      <c r="J7034" s="18" t="s">
        <v>20255</v>
      </c>
      <c r="K7034" s="18" t="s">
        <v>20256</v>
      </c>
      <c r="L7034" s="18" t="s">
        <v>26</v>
      </c>
      <c r="M7034" s="20">
        <v>0</v>
      </c>
      <c r="N7034" s="20">
        <v>133324</v>
      </c>
      <c r="O7034" s="21">
        <f t="shared" si="327"/>
        <v>169265.92833333332</v>
      </c>
      <c r="P7034" s="22">
        <f t="shared" si="328"/>
        <v>0</v>
      </c>
      <c r="Q7034" s="20">
        <f t="shared" si="329"/>
        <v>55551.666666666672</v>
      </c>
      <c r="R7034" s="18" t="s">
        <v>20257</v>
      </c>
      <c r="S7034" s="18">
        <v>84</v>
      </c>
    </row>
    <row r="7035" spans="1:19" x14ac:dyDescent="0.25">
      <c r="A7035" s="18" t="s">
        <v>20258</v>
      </c>
      <c r="B7035" s="18" t="s">
        <v>37</v>
      </c>
      <c r="C7035" s="18" t="s">
        <v>394</v>
      </c>
      <c r="D7035" s="18">
        <v>2016</v>
      </c>
      <c r="E7035" s="18">
        <f>VLOOKUP(D7035,'cpi roi'!A:C,2,FALSE)</f>
        <v>240</v>
      </c>
      <c r="F7035" s="18" t="s">
        <v>20259</v>
      </c>
      <c r="G7035" s="18">
        <v>6</v>
      </c>
      <c r="H7035" s="19">
        <v>4900</v>
      </c>
      <c r="I7035" s="18" t="s">
        <v>15119</v>
      </c>
      <c r="J7035" s="18" t="s">
        <v>15119</v>
      </c>
      <c r="K7035" s="18" t="s">
        <v>9046</v>
      </c>
      <c r="L7035" s="18" t="s">
        <v>5994</v>
      </c>
      <c r="M7035" s="20">
        <v>60000000</v>
      </c>
      <c r="N7035" s="20">
        <v>23157646</v>
      </c>
      <c r="O7035" s="21">
        <f t="shared" si="327"/>
        <v>29400561.400833331</v>
      </c>
      <c r="P7035" s="22">
        <f t="shared" si="328"/>
        <v>38.596076666666669</v>
      </c>
      <c r="Q7035" s="20">
        <f t="shared" si="329"/>
        <v>9649019.1666666679</v>
      </c>
      <c r="R7035" s="18" t="s">
        <v>20260</v>
      </c>
      <c r="S7035" s="18">
        <v>90</v>
      </c>
    </row>
    <row r="7036" spans="1:19" x14ac:dyDescent="0.25">
      <c r="A7036" s="18" t="s">
        <v>20261</v>
      </c>
      <c r="B7036" s="18" t="s">
        <v>2004</v>
      </c>
      <c r="C7036" s="18" t="s">
        <v>67</v>
      </c>
      <c r="D7036" s="18">
        <v>2016</v>
      </c>
      <c r="E7036" s="18">
        <f>VLOOKUP(D7036,'cpi roi'!A:C,2,FALSE)</f>
        <v>240</v>
      </c>
      <c r="F7036" s="18" t="s">
        <v>19287</v>
      </c>
      <c r="G7036" s="18">
        <v>7.1</v>
      </c>
      <c r="H7036" s="19">
        <v>36000</v>
      </c>
      <c r="I7036" s="18" t="s">
        <v>5232</v>
      </c>
      <c r="J7036" s="18" t="s">
        <v>20262</v>
      </c>
      <c r="K7036" s="18" t="s">
        <v>20263</v>
      </c>
      <c r="L7036" s="18" t="s">
        <v>199</v>
      </c>
      <c r="M7036" s="20">
        <v>35000000</v>
      </c>
      <c r="N7036" s="20">
        <v>25070261</v>
      </c>
      <c r="O7036" s="21">
        <f t="shared" si="327"/>
        <v>31828785.527916666</v>
      </c>
      <c r="P7036" s="22">
        <f t="shared" si="328"/>
        <v>71.629317142857147</v>
      </c>
      <c r="Q7036" s="20">
        <f t="shared" si="329"/>
        <v>10445942.083333334</v>
      </c>
      <c r="R7036" s="18" t="s">
        <v>20264</v>
      </c>
      <c r="S7036" s="18">
        <v>134</v>
      </c>
    </row>
    <row r="7037" spans="1:19" x14ac:dyDescent="0.25">
      <c r="A7037" s="18" t="s">
        <v>20265</v>
      </c>
      <c r="B7037" s="18" t="s">
        <v>2004</v>
      </c>
      <c r="C7037" s="18" t="s">
        <v>67</v>
      </c>
      <c r="D7037" s="18">
        <v>2016</v>
      </c>
      <c r="E7037" s="18">
        <f>VLOOKUP(D7037,'cpi roi'!A:C,2,FALSE)</f>
        <v>240</v>
      </c>
      <c r="F7037" s="18" t="s">
        <v>20266</v>
      </c>
      <c r="G7037" s="18">
        <v>6.9</v>
      </c>
      <c r="H7037" s="19">
        <v>15000</v>
      </c>
      <c r="I7037" s="18" t="s">
        <v>18427</v>
      </c>
      <c r="J7037" s="18" t="s">
        <v>19588</v>
      </c>
      <c r="K7037" s="18" t="s">
        <v>19073</v>
      </c>
      <c r="L7037" s="18" t="s">
        <v>9405</v>
      </c>
      <c r="M7037" s="20">
        <v>14000000</v>
      </c>
      <c r="N7037" s="20">
        <v>14459330</v>
      </c>
      <c r="O7037" s="21">
        <f t="shared" si="327"/>
        <v>18357324.379166666</v>
      </c>
      <c r="P7037" s="22">
        <f t="shared" si="328"/>
        <v>103.28092857142856</v>
      </c>
      <c r="Q7037" s="20">
        <f t="shared" si="329"/>
        <v>6024720.833333334</v>
      </c>
      <c r="R7037" s="18" t="s">
        <v>9442</v>
      </c>
      <c r="S7037" s="18">
        <v>111</v>
      </c>
    </row>
    <row r="7038" spans="1:19" x14ac:dyDescent="0.25">
      <c r="A7038" s="18" t="s">
        <v>20267</v>
      </c>
      <c r="B7038" s="18" t="s">
        <v>20</v>
      </c>
      <c r="C7038" s="18" t="s">
        <v>21</v>
      </c>
      <c r="D7038" s="18">
        <v>2016</v>
      </c>
      <c r="E7038" s="18">
        <f>VLOOKUP(D7038,'cpi roi'!A:C,2,FALSE)</f>
        <v>240</v>
      </c>
      <c r="F7038" s="18" t="s">
        <v>19831</v>
      </c>
      <c r="G7038" s="18">
        <v>7.1</v>
      </c>
      <c r="H7038" s="19">
        <v>30000</v>
      </c>
      <c r="I7038" s="18" t="s">
        <v>3477</v>
      </c>
      <c r="J7038" s="18" t="s">
        <v>3477</v>
      </c>
      <c r="K7038" s="18" t="s">
        <v>20268</v>
      </c>
      <c r="L7038" s="18" t="s">
        <v>1116</v>
      </c>
      <c r="M7038" s="20">
        <v>0</v>
      </c>
      <c r="N7038" s="20">
        <v>22546233</v>
      </c>
      <c r="O7038" s="21">
        <f t="shared" si="327"/>
        <v>28624321.646249998</v>
      </c>
      <c r="P7038" s="22">
        <f t="shared" si="328"/>
        <v>0</v>
      </c>
      <c r="Q7038" s="20">
        <f t="shared" si="329"/>
        <v>9394263.75</v>
      </c>
      <c r="R7038" s="18" t="s">
        <v>16299</v>
      </c>
      <c r="S7038" s="18">
        <v>99</v>
      </c>
    </row>
    <row r="7039" spans="1:19" x14ac:dyDescent="0.25">
      <c r="A7039" s="18" t="s">
        <v>20269</v>
      </c>
      <c r="B7039" s="18" t="s">
        <v>20</v>
      </c>
      <c r="C7039" s="18" t="s">
        <v>108</v>
      </c>
      <c r="D7039" s="18">
        <v>2016</v>
      </c>
      <c r="E7039" s="18">
        <f>VLOOKUP(D7039,'cpi roi'!A:C,2,FALSE)</f>
        <v>240</v>
      </c>
      <c r="F7039" s="18" t="s">
        <v>19958</v>
      </c>
      <c r="G7039" s="18">
        <v>6.1</v>
      </c>
      <c r="H7039" s="19">
        <v>16000</v>
      </c>
      <c r="I7039" s="18" t="s">
        <v>9007</v>
      </c>
      <c r="J7039" s="18" t="s">
        <v>13167</v>
      </c>
      <c r="K7039" s="18" t="s">
        <v>9007</v>
      </c>
      <c r="L7039" s="18" t="s">
        <v>496</v>
      </c>
      <c r="M7039" s="20">
        <v>0</v>
      </c>
      <c r="N7039" s="20">
        <v>2063436</v>
      </c>
      <c r="O7039" s="21">
        <f t="shared" si="327"/>
        <v>2619703.9550000001</v>
      </c>
      <c r="P7039" s="22">
        <f t="shared" si="328"/>
        <v>0</v>
      </c>
      <c r="Q7039" s="20">
        <f t="shared" si="329"/>
        <v>859765</v>
      </c>
      <c r="R7039" s="18" t="s">
        <v>14705</v>
      </c>
      <c r="S7039" s="18">
        <v>108</v>
      </c>
    </row>
    <row r="7040" spans="1:19" x14ac:dyDescent="0.25">
      <c r="A7040" s="18" t="s">
        <v>20270</v>
      </c>
      <c r="B7040" s="18" t="s">
        <v>2711</v>
      </c>
      <c r="C7040" s="18" t="s">
        <v>108</v>
      </c>
      <c r="D7040" s="18">
        <v>2016</v>
      </c>
      <c r="E7040" s="18">
        <f>VLOOKUP(D7040,'cpi roi'!A:C,2,FALSE)</f>
        <v>240</v>
      </c>
      <c r="F7040" s="18" t="s">
        <v>20271</v>
      </c>
      <c r="G7040" s="18">
        <v>6.2</v>
      </c>
      <c r="H7040" s="19">
        <v>9400</v>
      </c>
      <c r="I7040" s="18" t="s">
        <v>20272</v>
      </c>
      <c r="J7040" s="18" t="s">
        <v>20272</v>
      </c>
      <c r="K7040" s="18" t="s">
        <v>20273</v>
      </c>
      <c r="L7040" s="18" t="s">
        <v>34</v>
      </c>
      <c r="M7040" s="20">
        <v>0</v>
      </c>
      <c r="N7040" s="20">
        <v>73121</v>
      </c>
      <c r="O7040" s="21">
        <f t="shared" si="327"/>
        <v>92833.202916666662</v>
      </c>
      <c r="P7040" s="22">
        <f t="shared" si="328"/>
        <v>0</v>
      </c>
      <c r="Q7040" s="20">
        <f t="shared" si="329"/>
        <v>30467.083333333336</v>
      </c>
      <c r="R7040" s="18" t="s">
        <v>20274</v>
      </c>
      <c r="S7040" s="18">
        <v>96</v>
      </c>
    </row>
    <row r="7041" spans="1:19" x14ac:dyDescent="0.25">
      <c r="A7041" s="18" t="s">
        <v>20275</v>
      </c>
      <c r="B7041" s="18" t="s">
        <v>20</v>
      </c>
      <c r="C7041" s="18" t="s">
        <v>21</v>
      </c>
      <c r="D7041" s="18">
        <v>2016</v>
      </c>
      <c r="E7041" s="18">
        <f>VLOOKUP(D7041,'cpi roi'!A:C,2,FALSE)</f>
        <v>240</v>
      </c>
      <c r="F7041" s="18" t="s">
        <v>19684</v>
      </c>
      <c r="G7041" s="18">
        <v>5.4</v>
      </c>
      <c r="H7041" s="19">
        <v>5800</v>
      </c>
      <c r="I7041" s="18" t="s">
        <v>13920</v>
      </c>
      <c r="J7041" s="18" t="s">
        <v>13920</v>
      </c>
      <c r="K7041" s="18" t="s">
        <v>20276</v>
      </c>
      <c r="L7041" s="18" t="s">
        <v>34</v>
      </c>
      <c r="M7041" s="20">
        <v>0</v>
      </c>
      <c r="N7041" s="20">
        <v>217473</v>
      </c>
      <c r="O7041" s="21">
        <f t="shared" si="327"/>
        <v>276100.09625</v>
      </c>
      <c r="P7041" s="22">
        <f t="shared" si="328"/>
        <v>0</v>
      </c>
      <c r="Q7041" s="20">
        <f t="shared" si="329"/>
        <v>90613.75</v>
      </c>
      <c r="R7041" s="18" t="s">
        <v>19290</v>
      </c>
      <c r="S7041" s="18">
        <v>91</v>
      </c>
    </row>
    <row r="7042" spans="1:19" x14ac:dyDescent="0.25">
      <c r="A7042" s="18" t="s">
        <v>20277</v>
      </c>
      <c r="B7042" s="18" t="s">
        <v>37</v>
      </c>
      <c r="C7042" s="18" t="s">
        <v>45</v>
      </c>
      <c r="D7042" s="18">
        <v>2016</v>
      </c>
      <c r="E7042" s="18">
        <f>VLOOKUP(D7042,'cpi roi'!A:C,2,FALSE)</f>
        <v>240</v>
      </c>
      <c r="F7042" s="18" t="s">
        <v>20278</v>
      </c>
      <c r="G7042" s="18">
        <v>6.9</v>
      </c>
      <c r="H7042" s="19">
        <v>10000</v>
      </c>
      <c r="I7042" s="18" t="s">
        <v>20279</v>
      </c>
      <c r="J7042" s="18" t="s">
        <v>20279</v>
      </c>
      <c r="K7042" s="18" t="s">
        <v>20280</v>
      </c>
      <c r="L7042" s="18" t="s">
        <v>26</v>
      </c>
      <c r="M7042" s="20">
        <v>0</v>
      </c>
      <c r="N7042" s="20">
        <v>353808</v>
      </c>
      <c r="O7042" s="21">
        <f t="shared" si="327"/>
        <v>449188.74</v>
      </c>
      <c r="P7042" s="22">
        <f t="shared" si="328"/>
        <v>0</v>
      </c>
      <c r="Q7042" s="20">
        <f t="shared" si="329"/>
        <v>147420</v>
      </c>
      <c r="R7042" s="18" t="s">
        <v>20281</v>
      </c>
      <c r="S7042" s="18">
        <v>92</v>
      </c>
    </row>
    <row r="7043" spans="1:19" x14ac:dyDescent="0.25">
      <c r="A7043" s="18" t="s">
        <v>20282</v>
      </c>
      <c r="B7043" s="18" t="s">
        <v>2004</v>
      </c>
      <c r="C7043" s="18" t="s">
        <v>56</v>
      </c>
      <c r="D7043" s="18">
        <v>2016</v>
      </c>
      <c r="E7043" s="18">
        <f>VLOOKUP(D7043,'cpi roi'!A:C,2,FALSE)</f>
        <v>240</v>
      </c>
      <c r="F7043" s="18" t="s">
        <v>20116</v>
      </c>
      <c r="G7043" s="18">
        <v>5.3</v>
      </c>
      <c r="H7043" s="19">
        <v>12000</v>
      </c>
      <c r="I7043" s="18" t="s">
        <v>17778</v>
      </c>
      <c r="J7043" s="18" t="s">
        <v>15917</v>
      </c>
      <c r="K7043" s="18" t="s">
        <v>10038</v>
      </c>
      <c r="L7043" s="18" t="s">
        <v>34</v>
      </c>
      <c r="M7043" s="20">
        <v>5000000</v>
      </c>
      <c r="N7043" s="20">
        <v>9037058</v>
      </c>
      <c r="O7043" s="21">
        <f t="shared" ref="O7043:O7106" si="330">(304.7/E7043)*N7043</f>
        <v>11473298.219166666</v>
      </c>
      <c r="P7043" s="22">
        <f t="shared" ref="P7043:P7106" si="331">IFERROR(N7043/M7043, 0)*100</f>
        <v>180.74116000000001</v>
      </c>
      <c r="Q7043" s="20">
        <f t="shared" ref="Q7043:Q7106" si="332">N7043/(E7043/100)</f>
        <v>3765440.8333333335</v>
      </c>
      <c r="R7043" s="18" t="s">
        <v>17873</v>
      </c>
      <c r="S7043" s="18">
        <v>87</v>
      </c>
    </row>
    <row r="7044" spans="1:19" x14ac:dyDescent="0.25">
      <c r="A7044" s="18" t="s">
        <v>20283</v>
      </c>
      <c r="B7044" s="18" t="s">
        <v>2004</v>
      </c>
      <c r="C7044" s="18" t="s">
        <v>21</v>
      </c>
      <c r="D7044" s="18">
        <v>2016</v>
      </c>
      <c r="E7044" s="18">
        <f>VLOOKUP(D7044,'cpi roi'!A:C,2,FALSE)</f>
        <v>240</v>
      </c>
      <c r="F7044" s="18" t="s">
        <v>20284</v>
      </c>
      <c r="G7044" s="18">
        <v>7.3</v>
      </c>
      <c r="H7044" s="19">
        <v>10000</v>
      </c>
      <c r="I7044" s="18" t="s">
        <v>13381</v>
      </c>
      <c r="J7044" s="18" t="s">
        <v>20285</v>
      </c>
      <c r="K7044" s="18" t="s">
        <v>20286</v>
      </c>
      <c r="L7044" s="18" t="s">
        <v>457</v>
      </c>
      <c r="M7044" s="20">
        <v>0</v>
      </c>
      <c r="N7044" s="20">
        <v>7400324</v>
      </c>
      <c r="O7044" s="21">
        <f t="shared" si="330"/>
        <v>9395328.0116666667</v>
      </c>
      <c r="P7044" s="22">
        <f t="shared" si="331"/>
        <v>0</v>
      </c>
      <c r="Q7044" s="20">
        <f t="shared" si="332"/>
        <v>3083468.3333333335</v>
      </c>
      <c r="R7044" s="18" t="s">
        <v>18025</v>
      </c>
      <c r="S7044" s="18">
        <v>115</v>
      </c>
    </row>
    <row r="7045" spans="1:19" x14ac:dyDescent="0.25">
      <c r="A7045" s="18" t="s">
        <v>20287</v>
      </c>
      <c r="B7045" s="18" t="s">
        <v>2004</v>
      </c>
      <c r="C7045" s="18" t="s">
        <v>38</v>
      </c>
      <c r="D7045" s="18">
        <v>2017</v>
      </c>
      <c r="E7045" s="18">
        <f>VLOOKUP(D7045,'cpi roi'!A:C,2,FALSE)</f>
        <v>245.1</v>
      </c>
      <c r="F7045" s="18" t="s">
        <v>20288</v>
      </c>
      <c r="G7045" s="18">
        <v>7.9</v>
      </c>
      <c r="H7045" s="19">
        <v>628000</v>
      </c>
      <c r="I7045" s="18" t="s">
        <v>15446</v>
      </c>
      <c r="J7045" s="18" t="s">
        <v>20289</v>
      </c>
      <c r="K7045" s="18" t="s">
        <v>17121</v>
      </c>
      <c r="L7045" s="18" t="s">
        <v>34</v>
      </c>
      <c r="M7045" s="20">
        <v>180000000</v>
      </c>
      <c r="N7045" s="20">
        <v>853983911</v>
      </c>
      <c r="O7045" s="21">
        <f t="shared" si="330"/>
        <v>1061643809.3908608</v>
      </c>
      <c r="P7045" s="22">
        <f t="shared" si="331"/>
        <v>474.43550611111112</v>
      </c>
      <c r="Q7045" s="20">
        <f t="shared" si="332"/>
        <v>348422648.30681354</v>
      </c>
      <c r="R7045" s="18" t="s">
        <v>1729</v>
      </c>
      <c r="S7045" s="18">
        <v>130</v>
      </c>
    </row>
    <row r="7046" spans="1:19" x14ac:dyDescent="0.25">
      <c r="A7046" s="18" t="s">
        <v>20290</v>
      </c>
      <c r="B7046" s="18" t="s">
        <v>2004</v>
      </c>
      <c r="C7046" s="18" t="s">
        <v>67</v>
      </c>
      <c r="D7046" s="18">
        <v>2017</v>
      </c>
      <c r="E7046" s="18">
        <f>VLOOKUP(D7046,'cpi roi'!A:C,2,FALSE)</f>
        <v>245.1</v>
      </c>
      <c r="F7046" s="18" t="s">
        <v>20291</v>
      </c>
      <c r="G7046" s="18">
        <v>7.4</v>
      </c>
      <c r="H7046" s="19">
        <v>179000</v>
      </c>
      <c r="I7046" s="18" t="s">
        <v>14003</v>
      </c>
      <c r="J7046" s="18" t="s">
        <v>18834</v>
      </c>
      <c r="K7046" s="18" t="s">
        <v>3367</v>
      </c>
      <c r="L7046" s="18" t="s">
        <v>26</v>
      </c>
      <c r="M7046" s="20">
        <v>30000000</v>
      </c>
      <c r="N7046" s="20">
        <v>150847274</v>
      </c>
      <c r="O7046" s="21">
        <f t="shared" si="330"/>
        <v>187528210.47654018</v>
      </c>
      <c r="P7046" s="22">
        <f t="shared" si="331"/>
        <v>502.82424666666668</v>
      </c>
      <c r="Q7046" s="20">
        <f t="shared" si="332"/>
        <v>61545195.430436552</v>
      </c>
      <c r="R7046" s="18" t="s">
        <v>12698</v>
      </c>
      <c r="S7046" s="18">
        <v>125</v>
      </c>
    </row>
    <row r="7047" spans="1:19" x14ac:dyDescent="0.25">
      <c r="A7047" s="18" t="s">
        <v>20292</v>
      </c>
      <c r="B7047" s="18" t="s">
        <v>20</v>
      </c>
      <c r="C7047" s="18" t="s">
        <v>38</v>
      </c>
      <c r="D7047" s="18">
        <v>2017</v>
      </c>
      <c r="E7047" s="18">
        <f>VLOOKUP(D7047,'cpi roi'!A:C,2,FALSE)</f>
        <v>245.1</v>
      </c>
      <c r="F7047" s="18" t="s">
        <v>20293</v>
      </c>
      <c r="G7047" s="18">
        <v>6.9</v>
      </c>
      <c r="H7047" s="19">
        <v>203000</v>
      </c>
      <c r="I7047" s="18" t="s">
        <v>18836</v>
      </c>
      <c r="J7047" s="18" t="s">
        <v>20294</v>
      </c>
      <c r="K7047" s="18" t="s">
        <v>12494</v>
      </c>
      <c r="L7047" s="18" t="s">
        <v>34</v>
      </c>
      <c r="M7047" s="20">
        <v>30000000</v>
      </c>
      <c r="N7047" s="20">
        <v>176600207</v>
      </c>
      <c r="O7047" s="21">
        <f t="shared" si="330"/>
        <v>219543382.59037128</v>
      </c>
      <c r="P7047" s="22">
        <f t="shared" si="331"/>
        <v>588.66735666666671</v>
      </c>
      <c r="Q7047" s="20">
        <f t="shared" si="332"/>
        <v>72052308.037535697</v>
      </c>
      <c r="R7047" s="18" t="s">
        <v>10085</v>
      </c>
      <c r="S7047" s="18">
        <v>118</v>
      </c>
    </row>
    <row r="7048" spans="1:19" x14ac:dyDescent="0.25">
      <c r="A7048" s="18" t="s">
        <v>20295</v>
      </c>
      <c r="B7048" s="18" t="s">
        <v>20</v>
      </c>
      <c r="C7048" s="18" t="s">
        <v>56</v>
      </c>
      <c r="D7048" s="18">
        <v>2017</v>
      </c>
      <c r="E7048" s="18">
        <f>VLOOKUP(D7048,'cpi roi'!A:C,2,FALSE)</f>
        <v>245.1</v>
      </c>
      <c r="F7048" s="18" t="s">
        <v>20296</v>
      </c>
      <c r="G7048" s="18">
        <v>7.3</v>
      </c>
      <c r="H7048" s="19">
        <v>478000</v>
      </c>
      <c r="I7048" s="18" t="s">
        <v>18336</v>
      </c>
      <c r="J7048" s="18" t="s">
        <v>20297</v>
      </c>
      <c r="K7048" s="18" t="s">
        <v>20298</v>
      </c>
      <c r="L7048" s="18" t="s">
        <v>34</v>
      </c>
      <c r="M7048" s="20">
        <v>35000000</v>
      </c>
      <c r="N7048" s="20">
        <v>701796444</v>
      </c>
      <c r="O7048" s="21">
        <f t="shared" si="330"/>
        <v>872449516.47001219</v>
      </c>
      <c r="P7048" s="22">
        <f t="shared" si="331"/>
        <v>2005.1326971428573</v>
      </c>
      <c r="Q7048" s="20">
        <f t="shared" si="332"/>
        <v>286330658.50673193</v>
      </c>
      <c r="R7048" s="18" t="s">
        <v>2031</v>
      </c>
      <c r="S7048" s="18">
        <v>135</v>
      </c>
    </row>
    <row r="7049" spans="1:19" x14ac:dyDescent="0.25">
      <c r="A7049" s="18" t="s">
        <v>20299</v>
      </c>
      <c r="B7049" s="18" t="s">
        <v>2004</v>
      </c>
      <c r="C7049" s="18" t="s">
        <v>38</v>
      </c>
      <c r="D7049" s="18">
        <v>2017</v>
      </c>
      <c r="E7049" s="18">
        <f>VLOOKUP(D7049,'cpi roi'!A:C,2,FALSE)</f>
        <v>245.1</v>
      </c>
      <c r="F7049" s="18" t="s">
        <v>20300</v>
      </c>
      <c r="G7049" s="18">
        <v>7.4</v>
      </c>
      <c r="H7049" s="19">
        <v>540000</v>
      </c>
      <c r="I7049" s="18" t="s">
        <v>19023</v>
      </c>
      <c r="J7049" s="18" t="s">
        <v>18558</v>
      </c>
      <c r="K7049" s="18" t="s">
        <v>1260</v>
      </c>
      <c r="L7049" s="18" t="s">
        <v>34</v>
      </c>
      <c r="M7049" s="20">
        <v>175000000</v>
      </c>
      <c r="N7049" s="20">
        <v>880166924</v>
      </c>
      <c r="O7049" s="21">
        <f t="shared" si="330"/>
        <v>1094193642.361485</v>
      </c>
      <c r="P7049" s="22">
        <f t="shared" si="331"/>
        <v>502.95252799999997</v>
      </c>
      <c r="Q7049" s="20">
        <f t="shared" si="332"/>
        <v>359105232.15014279</v>
      </c>
      <c r="R7049" s="18" t="s">
        <v>35</v>
      </c>
      <c r="S7049" s="18">
        <v>133</v>
      </c>
    </row>
    <row r="7050" spans="1:19" x14ac:dyDescent="0.25">
      <c r="A7050" s="18" t="s">
        <v>20301</v>
      </c>
      <c r="B7050" s="18" t="s">
        <v>20</v>
      </c>
      <c r="C7050" s="18" t="s">
        <v>38</v>
      </c>
      <c r="D7050" s="18">
        <v>2017</v>
      </c>
      <c r="E7050" s="18">
        <f>VLOOKUP(D7050,'cpi roi'!A:C,2,FALSE)</f>
        <v>245.1</v>
      </c>
      <c r="F7050" s="18" t="s">
        <v>20302</v>
      </c>
      <c r="G7050" s="18">
        <v>8</v>
      </c>
      <c r="H7050" s="19">
        <v>486000</v>
      </c>
      <c r="I7050" s="18" t="s">
        <v>11709</v>
      </c>
      <c r="J7050" s="18" t="s">
        <v>996</v>
      </c>
      <c r="K7050" s="18" t="s">
        <v>502</v>
      </c>
      <c r="L7050" s="18" t="s">
        <v>34</v>
      </c>
      <c r="M7050" s="20">
        <v>150000000</v>
      </c>
      <c r="N7050" s="20">
        <v>259334548</v>
      </c>
      <c r="O7050" s="21">
        <f t="shared" si="330"/>
        <v>322395906.87719297</v>
      </c>
      <c r="P7050" s="22">
        <f t="shared" si="331"/>
        <v>172.88969866666665</v>
      </c>
      <c r="Q7050" s="20">
        <f t="shared" si="332"/>
        <v>105807649.12280701</v>
      </c>
      <c r="R7050" s="18" t="s">
        <v>11131</v>
      </c>
      <c r="S7050" s="18">
        <v>164</v>
      </c>
    </row>
    <row r="7051" spans="1:19" x14ac:dyDescent="0.25">
      <c r="A7051" s="18" t="s">
        <v>20303</v>
      </c>
      <c r="B7051" s="18" t="s">
        <v>2004</v>
      </c>
      <c r="C7051" s="18" t="s">
        <v>38</v>
      </c>
      <c r="D7051" s="18">
        <v>2017</v>
      </c>
      <c r="E7051" s="18">
        <f>VLOOKUP(D7051,'cpi roi'!A:C,2,FALSE)</f>
        <v>245.1</v>
      </c>
      <c r="F7051" s="18" t="s">
        <v>20304</v>
      </c>
      <c r="G7051" s="18">
        <v>7.6</v>
      </c>
      <c r="H7051" s="19">
        <v>596000</v>
      </c>
      <c r="I7051" s="18" t="s">
        <v>11769</v>
      </c>
      <c r="J7051" s="18" t="s">
        <v>11769</v>
      </c>
      <c r="K7051" s="18" t="s">
        <v>18714</v>
      </c>
      <c r="L7051" s="18" t="s">
        <v>34</v>
      </c>
      <c r="M7051" s="20">
        <v>200000000</v>
      </c>
      <c r="N7051" s="20">
        <v>863756051</v>
      </c>
      <c r="O7051" s="21">
        <f t="shared" si="330"/>
        <v>1073792202.1203589</v>
      </c>
      <c r="P7051" s="22">
        <f t="shared" si="331"/>
        <v>431.87802550000004</v>
      </c>
      <c r="Q7051" s="20">
        <f t="shared" si="332"/>
        <v>352409649.53080374</v>
      </c>
      <c r="R7051" s="18" t="s">
        <v>17635</v>
      </c>
      <c r="S7051" s="18">
        <v>136</v>
      </c>
    </row>
    <row r="7052" spans="1:19" x14ac:dyDescent="0.25">
      <c r="A7052" s="18" t="s">
        <v>20305</v>
      </c>
      <c r="B7052" s="18" t="s">
        <v>37</v>
      </c>
      <c r="C7052" s="18" t="s">
        <v>67</v>
      </c>
      <c r="D7052" s="18">
        <v>2017</v>
      </c>
      <c r="E7052" s="18">
        <f>VLOOKUP(D7052,'cpi roi'!A:C,2,FALSE)</f>
        <v>245.1</v>
      </c>
      <c r="F7052" s="18" t="s">
        <v>20306</v>
      </c>
      <c r="G7052" s="18">
        <v>7.6</v>
      </c>
      <c r="H7052" s="19">
        <v>251000</v>
      </c>
      <c r="I7052" s="18" t="s">
        <v>20307</v>
      </c>
      <c r="J7052" s="18" t="s">
        <v>20308</v>
      </c>
      <c r="K7052" s="18" t="s">
        <v>13486</v>
      </c>
      <c r="L7052" s="18" t="s">
        <v>34</v>
      </c>
      <c r="M7052" s="20">
        <v>84000000</v>
      </c>
      <c r="N7052" s="20">
        <v>438006904</v>
      </c>
      <c r="O7052" s="21">
        <f t="shared" si="330"/>
        <v>544515314.76458585</v>
      </c>
      <c r="P7052" s="22">
        <f t="shared" si="331"/>
        <v>521.43679047619048</v>
      </c>
      <c r="Q7052" s="20">
        <f t="shared" si="332"/>
        <v>178705387.1889025</v>
      </c>
      <c r="R7052" s="18" t="s">
        <v>20202</v>
      </c>
      <c r="S7052" s="18">
        <v>105</v>
      </c>
    </row>
    <row r="7053" spans="1:19" x14ac:dyDescent="0.25">
      <c r="A7053" s="18" t="s">
        <v>20309</v>
      </c>
      <c r="B7053" s="18" t="s">
        <v>2004</v>
      </c>
      <c r="C7053" s="18" t="s">
        <v>38</v>
      </c>
      <c r="D7053" s="18">
        <v>2017</v>
      </c>
      <c r="E7053" s="18">
        <f>VLOOKUP(D7053,'cpi roi'!A:C,2,FALSE)</f>
        <v>245.1</v>
      </c>
      <c r="F7053" s="18" t="s">
        <v>20306</v>
      </c>
      <c r="G7053" s="18">
        <v>6.9</v>
      </c>
      <c r="H7053" s="19">
        <v>336000</v>
      </c>
      <c r="I7053" s="18" t="s">
        <v>10624</v>
      </c>
      <c r="J7053" s="18" t="s">
        <v>16034</v>
      </c>
      <c r="K7053" s="18" t="s">
        <v>12472</v>
      </c>
      <c r="L7053" s="18" t="s">
        <v>34</v>
      </c>
      <c r="M7053" s="20">
        <v>90000000</v>
      </c>
      <c r="N7053" s="20">
        <v>962542945</v>
      </c>
      <c r="O7053" s="21">
        <f t="shared" si="330"/>
        <v>1196600715.3875968</v>
      </c>
      <c r="P7053" s="22">
        <f t="shared" si="331"/>
        <v>1069.492161111111</v>
      </c>
      <c r="Q7053" s="20">
        <f t="shared" si="332"/>
        <v>392714379.84496123</v>
      </c>
      <c r="R7053" s="18" t="s">
        <v>35</v>
      </c>
      <c r="S7053" s="18">
        <v>119</v>
      </c>
    </row>
    <row r="7054" spans="1:19" x14ac:dyDescent="0.25">
      <c r="A7054" s="18" t="s">
        <v>20310</v>
      </c>
      <c r="B7054" s="18" t="s">
        <v>20</v>
      </c>
      <c r="C7054" s="18" t="s">
        <v>38</v>
      </c>
      <c r="D7054" s="18">
        <v>2017</v>
      </c>
      <c r="E7054" s="18">
        <f>VLOOKUP(D7054,'cpi roi'!A:C,2,FALSE)</f>
        <v>245.1</v>
      </c>
      <c r="F7054" s="18" t="s">
        <v>20311</v>
      </c>
      <c r="G7054" s="18">
        <v>5.5</v>
      </c>
      <c r="H7054" s="19">
        <v>170000</v>
      </c>
      <c r="I7054" s="18" t="s">
        <v>15872</v>
      </c>
      <c r="J7054" s="18" t="s">
        <v>20312</v>
      </c>
      <c r="K7054" s="18" t="s">
        <v>12472</v>
      </c>
      <c r="L7054" s="18" t="s">
        <v>26</v>
      </c>
      <c r="M7054" s="20">
        <v>69000000</v>
      </c>
      <c r="N7054" s="20">
        <v>177856751</v>
      </c>
      <c r="O7054" s="21">
        <f t="shared" si="330"/>
        <v>221105475.43737251</v>
      </c>
      <c r="P7054" s="22">
        <f t="shared" si="331"/>
        <v>257.7634072463768</v>
      </c>
      <c r="Q7054" s="20">
        <f t="shared" si="332"/>
        <v>72564973.888208896</v>
      </c>
      <c r="R7054" s="18" t="s">
        <v>48</v>
      </c>
      <c r="S7054" s="18">
        <v>116</v>
      </c>
    </row>
    <row r="7055" spans="1:19" x14ac:dyDescent="0.25">
      <c r="A7055" s="18" t="s">
        <v>20313</v>
      </c>
      <c r="B7055" s="18" t="s">
        <v>20</v>
      </c>
      <c r="C7055" s="18" t="s">
        <v>21</v>
      </c>
      <c r="D7055" s="18">
        <v>2017</v>
      </c>
      <c r="E7055" s="18">
        <f>VLOOKUP(D7055,'cpi roi'!A:C,2,FALSE)</f>
        <v>245.1</v>
      </c>
      <c r="F7055" s="18" t="s">
        <v>20314</v>
      </c>
      <c r="G7055" s="18">
        <v>7.9</v>
      </c>
      <c r="H7055" s="19">
        <v>228000</v>
      </c>
      <c r="I7055" s="18" t="s">
        <v>16435</v>
      </c>
      <c r="J7055" s="18" t="s">
        <v>842</v>
      </c>
      <c r="K7055" s="18" t="s">
        <v>20315</v>
      </c>
      <c r="L7055" s="18" t="s">
        <v>310</v>
      </c>
      <c r="M7055" s="20">
        <v>0</v>
      </c>
      <c r="N7055" s="20">
        <v>41888660</v>
      </c>
      <c r="O7055" s="21">
        <f t="shared" si="330"/>
        <v>52074560.187678501</v>
      </c>
      <c r="P7055" s="22">
        <f t="shared" si="331"/>
        <v>0</v>
      </c>
      <c r="Q7055" s="20">
        <f t="shared" si="332"/>
        <v>17090436.556507546</v>
      </c>
      <c r="R7055" s="18" t="s">
        <v>19502</v>
      </c>
      <c r="S7055" s="18">
        <v>132</v>
      </c>
    </row>
    <row r="7056" spans="1:19" x14ac:dyDescent="0.25">
      <c r="A7056" s="18" t="s">
        <v>20316</v>
      </c>
      <c r="B7056" s="18" t="s">
        <v>2004</v>
      </c>
      <c r="C7056" s="18" t="s">
        <v>45</v>
      </c>
      <c r="D7056" s="18">
        <v>2017</v>
      </c>
      <c r="E7056" s="18">
        <f>VLOOKUP(D7056,'cpi roi'!A:C,2,FALSE)</f>
        <v>245.1</v>
      </c>
      <c r="F7056" s="18" t="s">
        <v>20296</v>
      </c>
      <c r="G7056" s="18">
        <v>5.8</v>
      </c>
      <c r="H7056" s="19">
        <v>30000</v>
      </c>
      <c r="I7056" s="18" t="s">
        <v>20317</v>
      </c>
      <c r="J7056" s="18" t="s">
        <v>20317</v>
      </c>
      <c r="K7056" s="18" t="s">
        <v>7783</v>
      </c>
      <c r="L7056" s="18" t="s">
        <v>34</v>
      </c>
      <c r="M7056" s="20">
        <v>12000000</v>
      </c>
      <c r="N7056" s="20">
        <v>37270721</v>
      </c>
      <c r="O7056" s="21">
        <f t="shared" si="330"/>
        <v>46333695.180334553</v>
      </c>
      <c r="P7056" s="22">
        <f t="shared" si="331"/>
        <v>310.58934166666666</v>
      </c>
      <c r="Q7056" s="20">
        <f t="shared" si="332"/>
        <v>15206332.517339861</v>
      </c>
      <c r="R7056" s="18" t="s">
        <v>20318</v>
      </c>
      <c r="S7056" s="18">
        <v>97</v>
      </c>
    </row>
    <row r="7057" spans="1:19" x14ac:dyDescent="0.25">
      <c r="A7057" s="18" t="s">
        <v>20319</v>
      </c>
      <c r="B7057" s="18" t="s">
        <v>2004</v>
      </c>
      <c r="C7057" s="18" t="s">
        <v>38</v>
      </c>
      <c r="D7057" s="18">
        <v>2017</v>
      </c>
      <c r="E7057" s="18">
        <f>VLOOKUP(D7057,'cpi roi'!A:C,2,FALSE)</f>
        <v>245.1</v>
      </c>
      <c r="F7057" s="18" t="s">
        <v>20320</v>
      </c>
      <c r="G7057" s="18">
        <v>6.6</v>
      </c>
      <c r="H7057" s="19">
        <v>214000</v>
      </c>
      <c r="I7057" s="18" t="s">
        <v>8502</v>
      </c>
      <c r="J7057" s="18" t="s">
        <v>6993</v>
      </c>
      <c r="K7057" s="18" t="s">
        <v>11821</v>
      </c>
      <c r="L7057" s="18" t="s">
        <v>5994</v>
      </c>
      <c r="M7057" s="20">
        <v>250000000</v>
      </c>
      <c r="N7057" s="20">
        <v>1236005118</v>
      </c>
      <c r="O7057" s="21">
        <f t="shared" si="330"/>
        <v>1536559606.0979192</v>
      </c>
      <c r="P7057" s="22">
        <f t="shared" si="331"/>
        <v>494.40204720000003</v>
      </c>
      <c r="Q7057" s="20">
        <f t="shared" si="332"/>
        <v>504286053.85556912</v>
      </c>
      <c r="R7057" s="18" t="s">
        <v>65</v>
      </c>
      <c r="S7057" s="18">
        <v>136</v>
      </c>
    </row>
    <row r="7058" spans="1:19" x14ac:dyDescent="0.25">
      <c r="A7058" s="18" t="s">
        <v>20321</v>
      </c>
      <c r="B7058" s="18" t="s">
        <v>20</v>
      </c>
      <c r="C7058" s="18" t="s">
        <v>56</v>
      </c>
      <c r="D7058" s="18">
        <v>2017</v>
      </c>
      <c r="E7058" s="18">
        <f>VLOOKUP(D7058,'cpi roi'!A:C,2,FALSE)</f>
        <v>245.1</v>
      </c>
      <c r="F7058" s="18" t="s">
        <v>20259</v>
      </c>
      <c r="G7058" s="18">
        <v>7.7</v>
      </c>
      <c r="H7058" s="19">
        <v>517000</v>
      </c>
      <c r="I7058" s="18" t="s">
        <v>20124</v>
      </c>
      <c r="J7058" s="18" t="s">
        <v>20124</v>
      </c>
      <c r="K7058" s="18" t="s">
        <v>20322</v>
      </c>
      <c r="L7058" s="18" t="s">
        <v>34</v>
      </c>
      <c r="M7058" s="20">
        <v>4500000</v>
      </c>
      <c r="N7058" s="20">
        <v>255589157</v>
      </c>
      <c r="O7058" s="21">
        <f t="shared" si="330"/>
        <v>317739763.92452061</v>
      </c>
      <c r="P7058" s="22">
        <f t="shared" si="331"/>
        <v>5679.759044444445</v>
      </c>
      <c r="Q7058" s="20">
        <f t="shared" si="332"/>
        <v>104279541.81966545</v>
      </c>
      <c r="R7058" s="18" t="s">
        <v>65</v>
      </c>
      <c r="S7058" s="18">
        <v>104</v>
      </c>
    </row>
    <row r="7059" spans="1:19" x14ac:dyDescent="0.25">
      <c r="A7059" s="18" t="s">
        <v>20323</v>
      </c>
      <c r="B7059" s="18" t="s">
        <v>2004</v>
      </c>
      <c r="C7059" s="18" t="s">
        <v>38</v>
      </c>
      <c r="D7059" s="18">
        <v>2017</v>
      </c>
      <c r="E7059" s="18">
        <f>VLOOKUP(D7059,'cpi roi'!A:C,2,FALSE)</f>
        <v>245.1</v>
      </c>
      <c r="F7059" s="18" t="s">
        <v>20168</v>
      </c>
      <c r="G7059" s="18">
        <v>7.8</v>
      </c>
      <c r="H7059" s="19">
        <v>582000</v>
      </c>
      <c r="I7059" s="18" t="s">
        <v>10274</v>
      </c>
      <c r="J7059" s="18" t="s">
        <v>10274</v>
      </c>
      <c r="K7059" s="18" t="s">
        <v>20324</v>
      </c>
      <c r="L7059" s="18" t="s">
        <v>26</v>
      </c>
      <c r="M7059" s="20">
        <v>100000000</v>
      </c>
      <c r="N7059" s="20">
        <v>527016307</v>
      </c>
      <c r="O7059" s="21">
        <f t="shared" si="330"/>
        <v>655168783.120767</v>
      </c>
      <c r="P7059" s="22">
        <f t="shared" si="331"/>
        <v>527.01630699999998</v>
      </c>
      <c r="Q7059" s="20">
        <f t="shared" si="332"/>
        <v>215020933.08853528</v>
      </c>
      <c r="R7059" s="18" t="s">
        <v>20325</v>
      </c>
      <c r="S7059" s="18">
        <v>106</v>
      </c>
    </row>
    <row r="7060" spans="1:19" x14ac:dyDescent="0.25">
      <c r="A7060" s="18" t="s">
        <v>20326</v>
      </c>
      <c r="B7060" s="18" t="s">
        <v>37</v>
      </c>
      <c r="C7060" s="18" t="s">
        <v>394</v>
      </c>
      <c r="D7060" s="18">
        <v>2017</v>
      </c>
      <c r="E7060" s="18">
        <f>VLOOKUP(D7060,'cpi roi'!A:C,2,FALSE)</f>
        <v>245.1</v>
      </c>
      <c r="F7060" s="18" t="s">
        <v>20327</v>
      </c>
      <c r="G7060" s="18">
        <v>8.4</v>
      </c>
      <c r="H7060" s="19">
        <v>417000</v>
      </c>
      <c r="I7060" s="18" t="s">
        <v>16693</v>
      </c>
      <c r="J7060" s="18" t="s">
        <v>16693</v>
      </c>
      <c r="K7060" s="18" t="s">
        <v>20328</v>
      </c>
      <c r="L7060" s="18" t="s">
        <v>34</v>
      </c>
      <c r="M7060" s="20">
        <v>175000000</v>
      </c>
      <c r="N7060" s="20">
        <v>807817888</v>
      </c>
      <c r="O7060" s="21">
        <f t="shared" si="330"/>
        <v>1004251776.7180742</v>
      </c>
      <c r="P7060" s="22">
        <f t="shared" si="331"/>
        <v>461.61022171428573</v>
      </c>
      <c r="Q7060" s="20">
        <f t="shared" si="332"/>
        <v>329587061.60750711</v>
      </c>
      <c r="R7060" s="18" t="s">
        <v>1729</v>
      </c>
      <c r="S7060" s="18">
        <v>105</v>
      </c>
    </row>
    <row r="7061" spans="1:19" x14ac:dyDescent="0.25">
      <c r="A7061" s="18" t="s">
        <v>20329</v>
      </c>
      <c r="B7061" s="18" t="s">
        <v>20</v>
      </c>
      <c r="C7061" s="18" t="s">
        <v>38</v>
      </c>
      <c r="D7061" s="18">
        <v>2017</v>
      </c>
      <c r="E7061" s="18">
        <f>VLOOKUP(D7061,'cpi roi'!A:C,2,FALSE)</f>
        <v>245.1</v>
      </c>
      <c r="F7061" s="18" t="s">
        <v>20330</v>
      </c>
      <c r="G7061" s="18">
        <v>7.6</v>
      </c>
      <c r="H7061" s="19">
        <v>466000</v>
      </c>
      <c r="I7061" s="18" t="s">
        <v>13516</v>
      </c>
      <c r="J7061" s="18" t="s">
        <v>13516</v>
      </c>
      <c r="K7061" s="18" t="s">
        <v>20331</v>
      </c>
      <c r="L7061" s="18" t="s">
        <v>26</v>
      </c>
      <c r="M7061" s="20">
        <v>34000000</v>
      </c>
      <c r="N7061" s="20">
        <v>226945087</v>
      </c>
      <c r="O7061" s="21">
        <f t="shared" si="330"/>
        <v>282130428.43288451</v>
      </c>
      <c r="P7061" s="22">
        <f t="shared" si="331"/>
        <v>667.48554999999999</v>
      </c>
      <c r="Q7061" s="20">
        <f t="shared" si="332"/>
        <v>92592854.753161967</v>
      </c>
      <c r="R7061" s="18" t="s">
        <v>2105</v>
      </c>
      <c r="S7061" s="18">
        <v>113</v>
      </c>
    </row>
    <row r="7062" spans="1:19" x14ac:dyDescent="0.25">
      <c r="A7062" s="18" t="s">
        <v>20332</v>
      </c>
      <c r="B7062" s="18" t="s">
        <v>37</v>
      </c>
      <c r="C7062" s="18" t="s">
        <v>394</v>
      </c>
      <c r="D7062" s="18">
        <v>2017</v>
      </c>
      <c r="E7062" s="18">
        <f>VLOOKUP(D7062,'cpi roi'!A:C,2,FALSE)</f>
        <v>245.1</v>
      </c>
      <c r="F7062" s="18" t="s">
        <v>20333</v>
      </c>
      <c r="G7062" s="18">
        <v>6.3</v>
      </c>
      <c r="H7062" s="19">
        <v>114000</v>
      </c>
      <c r="I7062" s="18" t="s">
        <v>16712</v>
      </c>
      <c r="J7062" s="18" t="s">
        <v>15856</v>
      </c>
      <c r="K7062" s="18" t="s">
        <v>4467</v>
      </c>
      <c r="L7062" s="18" t="s">
        <v>34</v>
      </c>
      <c r="M7062" s="20">
        <v>125000000</v>
      </c>
      <c r="N7062" s="20">
        <v>527965936</v>
      </c>
      <c r="O7062" s="21">
        <f t="shared" si="330"/>
        <v>656349329.6580987</v>
      </c>
      <c r="P7062" s="22">
        <f t="shared" si="331"/>
        <v>422.37274879999995</v>
      </c>
      <c r="Q7062" s="20">
        <f t="shared" si="332"/>
        <v>215408378.62097102</v>
      </c>
      <c r="R7062" s="18" t="s">
        <v>10176</v>
      </c>
      <c r="S7062" s="18">
        <v>97</v>
      </c>
    </row>
    <row r="7063" spans="1:19" x14ac:dyDescent="0.25">
      <c r="A7063" s="18" t="s">
        <v>20334</v>
      </c>
      <c r="B7063" s="18" t="s">
        <v>20</v>
      </c>
      <c r="C7063" s="18" t="s">
        <v>38</v>
      </c>
      <c r="D7063" s="18">
        <v>2017</v>
      </c>
      <c r="E7063" s="18">
        <f>VLOOKUP(D7063,'cpi roi'!A:C,2,FALSE)</f>
        <v>245.1</v>
      </c>
      <c r="F7063" s="18" t="s">
        <v>20335</v>
      </c>
      <c r="G7063" s="18">
        <v>8.1</v>
      </c>
      <c r="H7063" s="19">
        <v>674000</v>
      </c>
      <c r="I7063" s="18" t="s">
        <v>8813</v>
      </c>
      <c r="J7063" s="18" t="s">
        <v>8813</v>
      </c>
      <c r="K7063" s="18" t="s">
        <v>13486</v>
      </c>
      <c r="L7063" s="18" t="s">
        <v>34</v>
      </c>
      <c r="M7063" s="20">
        <v>97000000</v>
      </c>
      <c r="N7063" s="20">
        <v>619179950</v>
      </c>
      <c r="O7063" s="21">
        <f t="shared" si="330"/>
        <v>769743495.57323539</v>
      </c>
      <c r="P7063" s="22">
        <f t="shared" si="331"/>
        <v>638.32984536082472</v>
      </c>
      <c r="Q7063" s="20">
        <f t="shared" si="332"/>
        <v>252623398.61281109</v>
      </c>
      <c r="R7063" s="18" t="s">
        <v>184</v>
      </c>
      <c r="S7063" s="18">
        <v>137</v>
      </c>
    </row>
    <row r="7064" spans="1:19" x14ac:dyDescent="0.25">
      <c r="A7064" s="18" t="s">
        <v>20336</v>
      </c>
      <c r="B7064" s="18" t="s">
        <v>2004</v>
      </c>
      <c r="C7064" s="18" t="s">
        <v>38</v>
      </c>
      <c r="D7064" s="18">
        <v>2017</v>
      </c>
      <c r="E7064" s="18">
        <f>VLOOKUP(D7064,'cpi roi'!A:C,2,FALSE)</f>
        <v>245.1</v>
      </c>
      <c r="F7064" s="18" t="s">
        <v>20106</v>
      </c>
      <c r="G7064" s="18">
        <v>7.4</v>
      </c>
      <c r="H7064" s="19">
        <v>600000</v>
      </c>
      <c r="I7064" s="18" t="s">
        <v>12969</v>
      </c>
      <c r="J7064" s="18" t="s">
        <v>20337</v>
      </c>
      <c r="K7064" s="18" t="s">
        <v>20338</v>
      </c>
      <c r="L7064" s="18" t="s">
        <v>34</v>
      </c>
      <c r="M7064" s="20">
        <v>149000000</v>
      </c>
      <c r="N7064" s="20">
        <v>822824522</v>
      </c>
      <c r="O7064" s="21">
        <f t="shared" si="330"/>
        <v>1022907514.7017543</v>
      </c>
      <c r="P7064" s="22">
        <f t="shared" si="331"/>
        <v>552.23122281879193</v>
      </c>
      <c r="Q7064" s="20">
        <f t="shared" si="332"/>
        <v>335709719.29824561</v>
      </c>
      <c r="R7064" s="18" t="s">
        <v>27</v>
      </c>
      <c r="S7064" s="18">
        <v>141</v>
      </c>
    </row>
    <row r="7065" spans="1:19" x14ac:dyDescent="0.25">
      <c r="A7065" s="18" t="s">
        <v>20339</v>
      </c>
      <c r="B7065" s="18" t="s">
        <v>20</v>
      </c>
      <c r="C7065" s="18" t="s">
        <v>56</v>
      </c>
      <c r="D7065" s="18">
        <v>2017</v>
      </c>
      <c r="E7065" s="18">
        <f>VLOOKUP(D7065,'cpi roi'!A:C,2,FALSE)</f>
        <v>245.1</v>
      </c>
      <c r="F7065" s="18" t="s">
        <v>20340</v>
      </c>
      <c r="G7065" s="18">
        <v>6.4</v>
      </c>
      <c r="H7065" s="19">
        <v>261000</v>
      </c>
      <c r="I7065" s="18" t="s">
        <v>995</v>
      </c>
      <c r="J7065" s="18" t="s">
        <v>1574</v>
      </c>
      <c r="K7065" s="18" t="s">
        <v>16722</v>
      </c>
      <c r="L7065" s="18" t="s">
        <v>34</v>
      </c>
      <c r="M7065" s="20">
        <v>97000000</v>
      </c>
      <c r="N7065" s="20">
        <v>240891763</v>
      </c>
      <c r="O7065" s="21">
        <f t="shared" si="330"/>
        <v>299468462.61158711</v>
      </c>
      <c r="P7065" s="22">
        <f t="shared" si="331"/>
        <v>248.3420237113402</v>
      </c>
      <c r="Q7065" s="20">
        <f t="shared" si="332"/>
        <v>98283053.039575681</v>
      </c>
      <c r="R7065" s="18" t="s">
        <v>184</v>
      </c>
      <c r="S7065" s="18">
        <v>122</v>
      </c>
    </row>
    <row r="7066" spans="1:19" x14ac:dyDescent="0.25">
      <c r="A7066" s="18" t="s">
        <v>20341</v>
      </c>
      <c r="B7066" s="18" t="s">
        <v>20</v>
      </c>
      <c r="C7066" s="18" t="s">
        <v>38</v>
      </c>
      <c r="D7066" s="18">
        <v>2017</v>
      </c>
      <c r="E7066" s="18">
        <f>VLOOKUP(D7066,'cpi roi'!A:C,2,FALSE)</f>
        <v>245.1</v>
      </c>
      <c r="F7066" s="18" t="s">
        <v>20266</v>
      </c>
      <c r="G7066" s="18">
        <v>7.5</v>
      </c>
      <c r="H7066" s="19">
        <v>385000</v>
      </c>
      <c r="I7066" s="18" t="s">
        <v>18719</v>
      </c>
      <c r="J7066" s="18" t="s">
        <v>18720</v>
      </c>
      <c r="K7066" s="18" t="s">
        <v>5079</v>
      </c>
      <c r="L7066" s="18" t="s">
        <v>34</v>
      </c>
      <c r="M7066" s="20">
        <v>40000000</v>
      </c>
      <c r="N7066" s="20">
        <v>171547802</v>
      </c>
      <c r="O7066" s="21">
        <f t="shared" si="330"/>
        <v>213262404.19991839</v>
      </c>
      <c r="P7066" s="22">
        <f t="shared" si="331"/>
        <v>428.869505</v>
      </c>
      <c r="Q7066" s="20">
        <f t="shared" si="332"/>
        <v>69990943.288453683</v>
      </c>
      <c r="R7066" s="18" t="s">
        <v>10085</v>
      </c>
      <c r="S7066" s="18">
        <v>122</v>
      </c>
    </row>
    <row r="7067" spans="1:19" x14ac:dyDescent="0.25">
      <c r="A7067" s="18" t="s">
        <v>20342</v>
      </c>
      <c r="B7067" s="18" t="s">
        <v>37</v>
      </c>
      <c r="C7067" s="18" t="s">
        <v>21</v>
      </c>
      <c r="D7067" s="18">
        <v>2017</v>
      </c>
      <c r="E7067" s="18">
        <f>VLOOKUP(D7067,'cpi roi'!A:C,2,FALSE)</f>
        <v>245.1</v>
      </c>
      <c r="F7067" s="18" t="s">
        <v>20343</v>
      </c>
      <c r="G7067" s="18">
        <v>8</v>
      </c>
      <c r="H7067" s="19">
        <v>150000</v>
      </c>
      <c r="I7067" s="18" t="s">
        <v>14123</v>
      </c>
      <c r="J7067" s="18" t="s">
        <v>14123</v>
      </c>
      <c r="K7067" s="18" t="s">
        <v>20344</v>
      </c>
      <c r="L7067" s="18" t="s">
        <v>34</v>
      </c>
      <c r="M7067" s="20">
        <v>20000000</v>
      </c>
      <c r="N7067" s="20">
        <v>306209289</v>
      </c>
      <c r="O7067" s="21">
        <f t="shared" si="330"/>
        <v>380668993.70991433</v>
      </c>
      <c r="P7067" s="22">
        <f t="shared" si="331"/>
        <v>1531.0464449999999</v>
      </c>
      <c r="Q7067" s="20">
        <f t="shared" si="332"/>
        <v>124932390.45287637</v>
      </c>
      <c r="R7067" s="18" t="s">
        <v>14705</v>
      </c>
      <c r="S7067" s="18">
        <v>113</v>
      </c>
    </row>
    <row r="7068" spans="1:19" x14ac:dyDescent="0.25">
      <c r="A7068" s="18" t="s">
        <v>20345</v>
      </c>
      <c r="B7068" s="18" t="s">
        <v>2004</v>
      </c>
      <c r="C7068" s="18" t="s">
        <v>38</v>
      </c>
      <c r="D7068" s="18">
        <v>2017</v>
      </c>
      <c r="E7068" s="18">
        <f>VLOOKUP(D7068,'cpi roi'!A:C,2,FALSE)</f>
        <v>245.1</v>
      </c>
      <c r="F7068" s="18" t="s">
        <v>20343</v>
      </c>
      <c r="G7068" s="18">
        <v>6.1</v>
      </c>
      <c r="H7068" s="19">
        <v>418000</v>
      </c>
      <c r="I7068" s="18" t="s">
        <v>13555</v>
      </c>
      <c r="J7068" s="18" t="s">
        <v>76</v>
      </c>
      <c r="K7068" s="18" t="s">
        <v>9663</v>
      </c>
      <c r="L7068" s="18" t="s">
        <v>34</v>
      </c>
      <c r="M7068" s="20">
        <v>300000000</v>
      </c>
      <c r="N7068" s="20">
        <v>657926987</v>
      </c>
      <c r="O7068" s="21">
        <f t="shared" si="330"/>
        <v>817912496.69073844</v>
      </c>
      <c r="P7068" s="22">
        <f t="shared" si="331"/>
        <v>219.30899566666668</v>
      </c>
      <c r="Q7068" s="20">
        <f t="shared" si="332"/>
        <v>268432063.23949409</v>
      </c>
      <c r="R7068" s="18" t="s">
        <v>27</v>
      </c>
      <c r="S7068" s="18">
        <v>120</v>
      </c>
    </row>
    <row r="7069" spans="1:19" x14ac:dyDescent="0.25">
      <c r="A7069" s="18" t="s">
        <v>20346</v>
      </c>
      <c r="B7069" s="18" t="s">
        <v>20</v>
      </c>
      <c r="C7069" s="18" t="s">
        <v>21</v>
      </c>
      <c r="D7069" s="18">
        <v>2017</v>
      </c>
      <c r="E7069" s="18">
        <f>VLOOKUP(D7069,'cpi roi'!A:C,2,FALSE)</f>
        <v>245.1</v>
      </c>
      <c r="F7069" s="18" t="s">
        <v>20347</v>
      </c>
      <c r="G7069" s="18">
        <v>6.6</v>
      </c>
      <c r="H7069" s="19">
        <v>200000</v>
      </c>
      <c r="I7069" s="18" t="s">
        <v>10208</v>
      </c>
      <c r="J7069" s="18" t="s">
        <v>10208</v>
      </c>
      <c r="K7069" s="18" t="s">
        <v>16760</v>
      </c>
      <c r="L7069" s="18" t="s">
        <v>34</v>
      </c>
      <c r="M7069" s="20">
        <v>30000000</v>
      </c>
      <c r="N7069" s="20">
        <v>44516999</v>
      </c>
      <c r="O7069" s="21">
        <f t="shared" si="330"/>
        <v>55342022.012647897</v>
      </c>
      <c r="P7069" s="22">
        <f t="shared" si="331"/>
        <v>148.38999666666666</v>
      </c>
      <c r="Q7069" s="20">
        <f t="shared" si="332"/>
        <v>18162790.289677683</v>
      </c>
      <c r="R7069" s="18" t="s">
        <v>48</v>
      </c>
      <c r="S7069" s="18">
        <v>121</v>
      </c>
    </row>
    <row r="7070" spans="1:19" x14ac:dyDescent="0.25">
      <c r="A7070" s="18" t="s">
        <v>20348</v>
      </c>
      <c r="B7070" s="18" t="s">
        <v>2004</v>
      </c>
      <c r="C7070" s="18" t="s">
        <v>38</v>
      </c>
      <c r="D7070" s="18">
        <v>2017</v>
      </c>
      <c r="E7070" s="18">
        <f>VLOOKUP(D7070,'cpi roi'!A:C,2,FALSE)</f>
        <v>245.1</v>
      </c>
      <c r="F7070" s="18" t="s">
        <v>20349</v>
      </c>
      <c r="G7070" s="18">
        <v>6.5</v>
      </c>
      <c r="H7070" s="19">
        <v>275000</v>
      </c>
      <c r="I7070" s="18" t="s">
        <v>18065</v>
      </c>
      <c r="J7070" s="18" t="s">
        <v>12391</v>
      </c>
      <c r="K7070" s="18" t="s">
        <v>5686</v>
      </c>
      <c r="L7070" s="18" t="s">
        <v>34</v>
      </c>
      <c r="M7070" s="20">
        <v>230000000</v>
      </c>
      <c r="N7070" s="20">
        <v>794881442</v>
      </c>
      <c r="O7070" s="21">
        <f t="shared" si="330"/>
        <v>988169626.18278253</v>
      </c>
      <c r="P7070" s="22">
        <f t="shared" si="331"/>
        <v>345.60062695652169</v>
      </c>
      <c r="Q7070" s="20">
        <f t="shared" si="332"/>
        <v>324309033.86372906</v>
      </c>
      <c r="R7070" s="18" t="s">
        <v>1729</v>
      </c>
      <c r="S7070" s="18">
        <v>129</v>
      </c>
    </row>
    <row r="7071" spans="1:19" x14ac:dyDescent="0.25">
      <c r="A7071" s="18" t="s">
        <v>20350</v>
      </c>
      <c r="B7071" s="18" t="s">
        <v>20</v>
      </c>
      <c r="C7071" s="18" t="s">
        <v>29</v>
      </c>
      <c r="D7071" s="18">
        <v>2017</v>
      </c>
      <c r="E7071" s="18">
        <f>VLOOKUP(D7071,'cpi roi'!A:C,2,FALSE)</f>
        <v>245.1</v>
      </c>
      <c r="F7071" s="18" t="s">
        <v>20291</v>
      </c>
      <c r="G7071" s="18">
        <v>7.3</v>
      </c>
      <c r="H7071" s="19">
        <v>386000</v>
      </c>
      <c r="I7071" s="18" t="s">
        <v>7560</v>
      </c>
      <c r="J7071" s="18" t="s">
        <v>7560</v>
      </c>
      <c r="K7071" s="18" t="s">
        <v>15985</v>
      </c>
      <c r="L7071" s="18" t="s">
        <v>34</v>
      </c>
      <c r="M7071" s="20">
        <v>19400000</v>
      </c>
      <c r="N7071" s="20">
        <v>195333312</v>
      </c>
      <c r="O7071" s="21">
        <f t="shared" si="330"/>
        <v>242831742.82496938</v>
      </c>
      <c r="P7071" s="22">
        <f t="shared" si="331"/>
        <v>1006.8727422680413</v>
      </c>
      <c r="Q7071" s="20">
        <f t="shared" si="332"/>
        <v>79695353.733170137</v>
      </c>
      <c r="R7071" s="18" t="s">
        <v>19273</v>
      </c>
      <c r="S7071" s="18">
        <v>123</v>
      </c>
    </row>
    <row r="7072" spans="1:19" x14ac:dyDescent="0.25">
      <c r="A7072" s="18" t="s">
        <v>20351</v>
      </c>
      <c r="B7072" s="18" t="s">
        <v>20</v>
      </c>
      <c r="C7072" s="18" t="s">
        <v>21</v>
      </c>
      <c r="D7072" s="18">
        <v>2017</v>
      </c>
      <c r="E7072" s="18">
        <f>VLOOKUP(D7072,'cpi roi'!A:C,2,FALSE)</f>
        <v>245.1</v>
      </c>
      <c r="F7072" s="18" t="s">
        <v>20352</v>
      </c>
      <c r="G7072" s="18">
        <v>6.6</v>
      </c>
      <c r="H7072" s="19">
        <v>27000</v>
      </c>
      <c r="I7072" s="18" t="s">
        <v>20353</v>
      </c>
      <c r="J7072" s="18" t="s">
        <v>20353</v>
      </c>
      <c r="K7072" s="18" t="s">
        <v>10031</v>
      </c>
      <c r="L7072" s="18" t="s">
        <v>3160</v>
      </c>
      <c r="M7072" s="20">
        <v>6000000</v>
      </c>
      <c r="N7072" s="20">
        <v>8003180</v>
      </c>
      <c r="O7072" s="21">
        <f t="shared" si="330"/>
        <v>9949281.7054263558</v>
      </c>
      <c r="P7072" s="22">
        <f t="shared" si="331"/>
        <v>133.38633333333334</v>
      </c>
      <c r="Q7072" s="20">
        <f t="shared" si="332"/>
        <v>3265271.3178294571</v>
      </c>
      <c r="R7072" s="18" t="s">
        <v>20354</v>
      </c>
      <c r="S7072" s="18">
        <v>114</v>
      </c>
    </row>
    <row r="7073" spans="1:19" x14ac:dyDescent="0.25">
      <c r="A7073" s="18" t="s">
        <v>20355</v>
      </c>
      <c r="B7073" s="18" t="s">
        <v>2004</v>
      </c>
      <c r="C7073" s="18" t="s">
        <v>38</v>
      </c>
      <c r="D7073" s="18">
        <v>2017</v>
      </c>
      <c r="E7073" s="18">
        <f>VLOOKUP(D7073,'cpi roi'!A:C,2,FALSE)</f>
        <v>245.1</v>
      </c>
      <c r="F7073" s="18" t="s">
        <v>20204</v>
      </c>
      <c r="G7073" s="18">
        <v>6.6</v>
      </c>
      <c r="H7073" s="19">
        <v>293000</v>
      </c>
      <c r="I7073" s="18" t="s">
        <v>18524</v>
      </c>
      <c r="J7073" s="18" t="s">
        <v>14177</v>
      </c>
      <c r="K7073" s="18" t="s">
        <v>19324</v>
      </c>
      <c r="L7073" s="18" t="s">
        <v>34</v>
      </c>
      <c r="M7073" s="20">
        <v>185000000</v>
      </c>
      <c r="N7073" s="20">
        <v>566652812</v>
      </c>
      <c r="O7073" s="21">
        <f t="shared" si="330"/>
        <v>704443540.66258669</v>
      </c>
      <c r="P7073" s="22">
        <f t="shared" si="331"/>
        <v>306.29881729729732</v>
      </c>
      <c r="Q7073" s="20">
        <f t="shared" si="332"/>
        <v>231192497.75601795</v>
      </c>
      <c r="R7073" s="18" t="s">
        <v>27</v>
      </c>
      <c r="S7073" s="18">
        <v>118</v>
      </c>
    </row>
    <row r="7074" spans="1:19" x14ac:dyDescent="0.25">
      <c r="A7074" s="18" t="s">
        <v>6248</v>
      </c>
      <c r="B7074" s="18" t="s">
        <v>37</v>
      </c>
      <c r="C7074" s="18" t="s">
        <v>241</v>
      </c>
      <c r="D7074" s="18">
        <v>2017</v>
      </c>
      <c r="E7074" s="18">
        <f>VLOOKUP(D7074,'cpi roi'!A:C,2,FALSE)</f>
        <v>245.1</v>
      </c>
      <c r="F7074" s="18" t="s">
        <v>20069</v>
      </c>
      <c r="G7074" s="18">
        <v>7.1</v>
      </c>
      <c r="H7074" s="19">
        <v>283000</v>
      </c>
      <c r="I7074" s="18" t="s">
        <v>1886</v>
      </c>
      <c r="J7074" s="18" t="s">
        <v>14123</v>
      </c>
      <c r="K7074" s="18" t="s">
        <v>20356</v>
      </c>
      <c r="L7074" s="18" t="s">
        <v>34</v>
      </c>
      <c r="M7074" s="20">
        <v>160000000</v>
      </c>
      <c r="N7074" s="20">
        <v>1264434525</v>
      </c>
      <c r="O7074" s="21">
        <f t="shared" si="330"/>
        <v>1571902079.8347614</v>
      </c>
      <c r="P7074" s="22">
        <f t="shared" si="331"/>
        <v>790.27157812500002</v>
      </c>
      <c r="Q7074" s="20">
        <f t="shared" si="332"/>
        <v>515885159.11872703</v>
      </c>
      <c r="R7074" s="18" t="s">
        <v>9487</v>
      </c>
      <c r="S7074" s="18">
        <v>129</v>
      </c>
    </row>
    <row r="7075" spans="1:19" x14ac:dyDescent="0.25">
      <c r="A7075" s="18" t="s">
        <v>20357</v>
      </c>
      <c r="B7075" s="18" t="s">
        <v>20</v>
      </c>
      <c r="C7075" s="18" t="s">
        <v>38</v>
      </c>
      <c r="D7075" s="18">
        <v>2017</v>
      </c>
      <c r="E7075" s="18">
        <f>VLOOKUP(D7075,'cpi roi'!A:C,2,FALSE)</f>
        <v>245.1</v>
      </c>
      <c r="F7075" s="18" t="s">
        <v>20358</v>
      </c>
      <c r="G7075" s="18">
        <v>6.7</v>
      </c>
      <c r="H7075" s="19">
        <v>286000</v>
      </c>
      <c r="I7075" s="18" t="s">
        <v>13533</v>
      </c>
      <c r="J7075" s="18" t="s">
        <v>15022</v>
      </c>
      <c r="K7075" s="18" t="s">
        <v>19586</v>
      </c>
      <c r="L7075" s="18" t="s">
        <v>26</v>
      </c>
      <c r="M7075" s="20">
        <v>104000000</v>
      </c>
      <c r="N7075" s="20">
        <v>410902662</v>
      </c>
      <c r="O7075" s="21">
        <f t="shared" si="330"/>
        <v>510820241.17258263</v>
      </c>
      <c r="P7075" s="22">
        <f t="shared" si="331"/>
        <v>395.09871346153847</v>
      </c>
      <c r="Q7075" s="20">
        <f t="shared" si="332"/>
        <v>167646944.92044064</v>
      </c>
      <c r="R7075" s="18" t="s">
        <v>184</v>
      </c>
      <c r="S7075" s="18">
        <v>141</v>
      </c>
    </row>
    <row r="7076" spans="1:19" x14ac:dyDescent="0.25">
      <c r="A7076" s="18" t="s">
        <v>20359</v>
      </c>
      <c r="B7076" s="18" t="s">
        <v>20</v>
      </c>
      <c r="C7076" s="18" t="s">
        <v>45</v>
      </c>
      <c r="D7076" s="18">
        <v>2017</v>
      </c>
      <c r="E7076" s="18">
        <f>VLOOKUP(D7076,'cpi roi'!A:C,2,FALSE)</f>
        <v>245.1</v>
      </c>
      <c r="F7076" s="18" t="s">
        <v>20360</v>
      </c>
      <c r="G7076" s="18">
        <v>8.1</v>
      </c>
      <c r="H7076" s="19">
        <v>456000</v>
      </c>
      <c r="I7076" s="18" t="s">
        <v>15585</v>
      </c>
      <c r="J7076" s="18" t="s">
        <v>15585</v>
      </c>
      <c r="K7076" s="18" t="s">
        <v>6071</v>
      </c>
      <c r="L7076" s="18" t="s">
        <v>26</v>
      </c>
      <c r="M7076" s="20">
        <v>15000000</v>
      </c>
      <c r="N7076" s="20">
        <v>160192267</v>
      </c>
      <c r="O7076" s="21">
        <f t="shared" si="330"/>
        <v>199145588.55528355</v>
      </c>
      <c r="P7076" s="22">
        <f t="shared" si="331"/>
        <v>1067.9484466666668</v>
      </c>
      <c r="Q7076" s="20">
        <f t="shared" si="332"/>
        <v>65357922.072623417</v>
      </c>
      <c r="R7076" s="18" t="s">
        <v>17334</v>
      </c>
      <c r="S7076" s="18">
        <v>115</v>
      </c>
    </row>
    <row r="7077" spans="1:19" x14ac:dyDescent="0.25">
      <c r="A7077" s="18" t="s">
        <v>20361</v>
      </c>
      <c r="B7077" s="18" t="s">
        <v>2004</v>
      </c>
      <c r="C7077" s="18" t="s">
        <v>38</v>
      </c>
      <c r="D7077" s="18">
        <v>2017</v>
      </c>
      <c r="E7077" s="18">
        <f>VLOOKUP(D7077,'cpi roi'!A:C,2,FALSE)</f>
        <v>245.1</v>
      </c>
      <c r="F7077" s="18" t="s">
        <v>20362</v>
      </c>
      <c r="G7077" s="18">
        <v>7</v>
      </c>
      <c r="H7077" s="19">
        <v>581000</v>
      </c>
      <c r="I7077" s="18" t="s">
        <v>14181</v>
      </c>
      <c r="J7077" s="18" t="s">
        <v>14181</v>
      </c>
      <c r="K7077" s="18" t="s">
        <v>19316</v>
      </c>
      <c r="L7077" s="18" t="s">
        <v>34</v>
      </c>
      <c r="M7077" s="20">
        <v>317000000</v>
      </c>
      <c r="N7077" s="20">
        <v>1332698830</v>
      </c>
      <c r="O7077" s="21">
        <f t="shared" si="330"/>
        <v>1656765946.5565076</v>
      </c>
      <c r="P7077" s="22">
        <f t="shared" si="331"/>
        <v>420.40972555205053</v>
      </c>
      <c r="Q7077" s="20">
        <f t="shared" si="332"/>
        <v>543736772.74581802</v>
      </c>
      <c r="R7077" s="18" t="s">
        <v>1729</v>
      </c>
      <c r="S7077" s="18">
        <v>152</v>
      </c>
    </row>
    <row r="7078" spans="1:19" x14ac:dyDescent="0.25">
      <c r="A7078" s="18" t="s">
        <v>20363</v>
      </c>
      <c r="B7078" s="18" t="s">
        <v>20</v>
      </c>
      <c r="C7078" s="18" t="s">
        <v>108</v>
      </c>
      <c r="D7078" s="18">
        <v>2017</v>
      </c>
      <c r="E7078" s="18">
        <f>VLOOKUP(D7078,'cpi roi'!A:C,2,FALSE)</f>
        <v>245.1</v>
      </c>
      <c r="F7078" s="18" t="s">
        <v>20364</v>
      </c>
      <c r="G7078" s="18">
        <v>6.8</v>
      </c>
      <c r="H7078" s="19">
        <v>11000</v>
      </c>
      <c r="I7078" s="18" t="s">
        <v>3158</v>
      </c>
      <c r="J7078" s="18" t="s">
        <v>3158</v>
      </c>
      <c r="K7078" s="18" t="s">
        <v>20365</v>
      </c>
      <c r="L7078" s="18" t="s">
        <v>26</v>
      </c>
      <c r="M7078" s="20">
        <v>0</v>
      </c>
      <c r="N7078" s="20">
        <v>1744071</v>
      </c>
      <c r="O7078" s="21">
        <f t="shared" si="330"/>
        <v>2168169.864137087</v>
      </c>
      <c r="P7078" s="22">
        <f t="shared" si="331"/>
        <v>0</v>
      </c>
      <c r="Q7078" s="20">
        <f t="shared" si="332"/>
        <v>711575.27539779677</v>
      </c>
      <c r="R7078" s="18" t="s">
        <v>20366</v>
      </c>
      <c r="S7078" s="18">
        <v>107</v>
      </c>
    </row>
    <row r="7079" spans="1:19" x14ac:dyDescent="0.25">
      <c r="A7079" s="18" t="s">
        <v>20367</v>
      </c>
      <c r="B7079" s="18" t="s">
        <v>20</v>
      </c>
      <c r="C7079" s="18" t="s">
        <v>67</v>
      </c>
      <c r="D7079" s="18">
        <v>2017</v>
      </c>
      <c r="E7079" s="18">
        <f>VLOOKUP(D7079,'cpi roi'!A:C,2,FALSE)</f>
        <v>245.1</v>
      </c>
      <c r="F7079" s="18" t="s">
        <v>20314</v>
      </c>
      <c r="G7079" s="18">
        <v>7.5</v>
      </c>
      <c r="H7079" s="19">
        <v>193000</v>
      </c>
      <c r="I7079" s="18" t="s">
        <v>15195</v>
      </c>
      <c r="J7079" s="18" t="s">
        <v>10234</v>
      </c>
      <c r="K7079" s="18" t="s">
        <v>20368</v>
      </c>
      <c r="L7079" s="18" t="s">
        <v>34</v>
      </c>
      <c r="M7079" s="20">
        <v>11000000</v>
      </c>
      <c r="N7079" s="20">
        <v>53939297</v>
      </c>
      <c r="O7079" s="21">
        <f t="shared" si="330"/>
        <v>67055503.043247655</v>
      </c>
      <c r="P7079" s="22">
        <f t="shared" si="331"/>
        <v>490.35724545454542</v>
      </c>
      <c r="Q7079" s="20">
        <f t="shared" si="332"/>
        <v>22007057.119543042</v>
      </c>
      <c r="R7079" s="18" t="s">
        <v>20184</v>
      </c>
      <c r="S7079" s="18">
        <v>119</v>
      </c>
    </row>
    <row r="7080" spans="1:19" x14ac:dyDescent="0.25">
      <c r="A7080" s="18" t="s">
        <v>20369</v>
      </c>
      <c r="B7080" s="18" t="s">
        <v>20</v>
      </c>
      <c r="C7080" s="18" t="s">
        <v>38</v>
      </c>
      <c r="D7080" s="18">
        <v>2017</v>
      </c>
      <c r="E7080" s="18">
        <f>VLOOKUP(D7080,'cpi roi'!A:C,2,FALSE)</f>
        <v>245.1</v>
      </c>
      <c r="F7080" s="18" t="s">
        <v>20370</v>
      </c>
      <c r="G7080" s="18">
        <v>6.7</v>
      </c>
      <c r="H7080" s="19">
        <v>182000</v>
      </c>
      <c r="I7080" s="18" t="s">
        <v>20371</v>
      </c>
      <c r="J7080" s="18" t="s">
        <v>17864</v>
      </c>
      <c r="K7080" s="18" t="s">
        <v>11000</v>
      </c>
      <c r="L7080" s="18" t="s">
        <v>34</v>
      </c>
      <c r="M7080" s="20">
        <v>30000000</v>
      </c>
      <c r="N7080" s="20">
        <v>100014025</v>
      </c>
      <c r="O7080" s="21">
        <f t="shared" si="330"/>
        <v>124334040.87107302</v>
      </c>
      <c r="P7080" s="22">
        <f t="shared" si="331"/>
        <v>333.38008333333335</v>
      </c>
      <c r="Q7080" s="20">
        <f t="shared" si="332"/>
        <v>40805395.756833941</v>
      </c>
      <c r="R7080" s="18" t="s">
        <v>12698</v>
      </c>
      <c r="S7080" s="18">
        <v>115</v>
      </c>
    </row>
    <row r="7081" spans="1:19" x14ac:dyDescent="0.25">
      <c r="A7081" s="18" t="s">
        <v>20372</v>
      </c>
      <c r="B7081" s="18" t="s">
        <v>20</v>
      </c>
      <c r="C7081" s="18" t="s">
        <v>108</v>
      </c>
      <c r="D7081" s="18">
        <v>2017</v>
      </c>
      <c r="E7081" s="18">
        <f>VLOOKUP(D7081,'cpi roi'!A:C,2,FALSE)</f>
        <v>245.1</v>
      </c>
      <c r="F7081" s="18" t="s">
        <v>20293</v>
      </c>
      <c r="G7081" s="18">
        <v>7.7</v>
      </c>
      <c r="H7081" s="19">
        <v>217000</v>
      </c>
      <c r="I7081" s="18" t="s">
        <v>19285</v>
      </c>
      <c r="J7081" s="18" t="s">
        <v>19285</v>
      </c>
      <c r="K7081" s="18" t="s">
        <v>17288</v>
      </c>
      <c r="L7081" s="18" t="s">
        <v>26</v>
      </c>
      <c r="M7081" s="20">
        <v>11000000</v>
      </c>
      <c r="N7081" s="20">
        <v>43980821</v>
      </c>
      <c r="O7081" s="21">
        <f t="shared" si="330"/>
        <v>54675463.723786205</v>
      </c>
      <c r="P7081" s="22">
        <f t="shared" si="331"/>
        <v>399.82564545454545</v>
      </c>
      <c r="Q7081" s="20">
        <f t="shared" si="332"/>
        <v>17944031.415748674</v>
      </c>
      <c r="R7081" s="18" t="s">
        <v>20373</v>
      </c>
      <c r="S7081" s="18">
        <v>107</v>
      </c>
    </row>
    <row r="7082" spans="1:19" x14ac:dyDescent="0.25">
      <c r="A7082" s="18" t="s">
        <v>20374</v>
      </c>
      <c r="B7082" s="18" t="s">
        <v>2004</v>
      </c>
      <c r="C7082" s="18" t="s">
        <v>108</v>
      </c>
      <c r="D7082" s="18">
        <v>2017</v>
      </c>
      <c r="E7082" s="18">
        <f>VLOOKUP(D7082,'cpi roi'!A:C,2,FALSE)</f>
        <v>245.1</v>
      </c>
      <c r="F7082" s="18" t="s">
        <v>20375</v>
      </c>
      <c r="G7082" s="18">
        <v>6.5</v>
      </c>
      <c r="H7082" s="19">
        <v>221000</v>
      </c>
      <c r="I7082" s="18" t="s">
        <v>5256</v>
      </c>
      <c r="J7082" s="18" t="s">
        <v>20376</v>
      </c>
      <c r="K7082" s="18" t="s">
        <v>5256</v>
      </c>
      <c r="L7082" s="18" t="s">
        <v>20377</v>
      </c>
      <c r="M7082" s="20">
        <v>55000000</v>
      </c>
      <c r="N7082" s="20">
        <v>352794081</v>
      </c>
      <c r="O7082" s="21">
        <f t="shared" si="330"/>
        <v>438581625.78824967</v>
      </c>
      <c r="P7082" s="22">
        <f t="shared" si="331"/>
        <v>641.44378363636361</v>
      </c>
      <c r="Q7082" s="20">
        <f t="shared" si="332"/>
        <v>143938833.5373317</v>
      </c>
      <c r="R7082" s="18" t="s">
        <v>184</v>
      </c>
      <c r="S7082" s="18">
        <v>114</v>
      </c>
    </row>
    <row r="7083" spans="1:19" x14ac:dyDescent="0.25">
      <c r="A7083" s="18" t="s">
        <v>20378</v>
      </c>
      <c r="B7083" s="18" t="s">
        <v>2004</v>
      </c>
      <c r="C7083" s="18" t="s">
        <v>38</v>
      </c>
      <c r="D7083" s="18">
        <v>2017</v>
      </c>
      <c r="E7083" s="18">
        <f>VLOOKUP(D7083,'cpi roi'!A:C,2,FALSE)</f>
        <v>245.1</v>
      </c>
      <c r="F7083" s="18" t="s">
        <v>20379</v>
      </c>
      <c r="G7083" s="18">
        <v>6.7</v>
      </c>
      <c r="H7083" s="19">
        <v>200000</v>
      </c>
      <c r="I7083" s="18" t="s">
        <v>10083</v>
      </c>
      <c r="J7083" s="18" t="s">
        <v>15124</v>
      </c>
      <c r="K7083" s="18" t="s">
        <v>12757</v>
      </c>
      <c r="L7083" s="18" t="s">
        <v>26</v>
      </c>
      <c r="M7083" s="20">
        <v>175000000</v>
      </c>
      <c r="N7083" s="20">
        <v>148675066</v>
      </c>
      <c r="O7083" s="21">
        <f t="shared" si="330"/>
        <v>184827795.22725418</v>
      </c>
      <c r="P7083" s="22">
        <f t="shared" si="331"/>
        <v>84.957180571428566</v>
      </c>
      <c r="Q7083" s="20">
        <f t="shared" si="332"/>
        <v>60658941.656466745</v>
      </c>
      <c r="R7083" s="18" t="s">
        <v>27</v>
      </c>
      <c r="S7083" s="18">
        <v>126</v>
      </c>
    </row>
    <row r="7084" spans="1:19" x14ac:dyDescent="0.25">
      <c r="A7084" s="18" t="s">
        <v>20380</v>
      </c>
      <c r="B7084" s="18" t="s">
        <v>20</v>
      </c>
      <c r="C7084" s="18" t="s">
        <v>45</v>
      </c>
      <c r="D7084" s="18">
        <v>2017</v>
      </c>
      <c r="E7084" s="18">
        <f>VLOOKUP(D7084,'cpi roi'!A:C,2,FALSE)</f>
        <v>245.1</v>
      </c>
      <c r="F7084" s="18" t="s">
        <v>20360</v>
      </c>
      <c r="G7084" s="18">
        <v>7.4</v>
      </c>
      <c r="H7084" s="19">
        <v>254000</v>
      </c>
      <c r="I7084" s="18" t="s">
        <v>17832</v>
      </c>
      <c r="J7084" s="18" t="s">
        <v>17832</v>
      </c>
      <c r="K7084" s="18" t="s">
        <v>15862</v>
      </c>
      <c r="L7084" s="18" t="s">
        <v>34</v>
      </c>
      <c r="M7084" s="20">
        <v>10000000</v>
      </c>
      <c r="N7084" s="20">
        <v>78966486</v>
      </c>
      <c r="O7084" s="21">
        <f t="shared" si="330"/>
        <v>98168454.85189718</v>
      </c>
      <c r="P7084" s="22">
        <f t="shared" si="331"/>
        <v>789.66485999999998</v>
      </c>
      <c r="Q7084" s="20">
        <f t="shared" si="332"/>
        <v>32218068.543451652</v>
      </c>
      <c r="R7084" s="18" t="s">
        <v>19223</v>
      </c>
      <c r="S7084" s="18">
        <v>94</v>
      </c>
    </row>
    <row r="7085" spans="1:19" x14ac:dyDescent="0.25">
      <c r="A7085" s="18" t="s">
        <v>20381</v>
      </c>
      <c r="B7085" s="18" t="s">
        <v>20</v>
      </c>
      <c r="C7085" s="18" t="s">
        <v>21</v>
      </c>
      <c r="D7085" s="18">
        <v>2017</v>
      </c>
      <c r="E7085" s="18">
        <f>VLOOKUP(D7085,'cpi roi'!A:C,2,FALSE)</f>
        <v>245.1</v>
      </c>
      <c r="F7085" s="18" t="s">
        <v>20288</v>
      </c>
      <c r="G7085" s="18">
        <v>7</v>
      </c>
      <c r="H7085" s="19">
        <v>132000</v>
      </c>
      <c r="I7085" s="18" t="s">
        <v>16174</v>
      </c>
      <c r="J7085" s="18" t="s">
        <v>16174</v>
      </c>
      <c r="K7085" s="18" t="s">
        <v>20382</v>
      </c>
      <c r="L7085" s="18" t="s">
        <v>3160</v>
      </c>
      <c r="M7085" s="20">
        <v>0</v>
      </c>
      <c r="N7085" s="20">
        <v>7027336</v>
      </c>
      <c r="O7085" s="21">
        <f t="shared" si="330"/>
        <v>8736145.5699714404</v>
      </c>
      <c r="P7085" s="22">
        <f t="shared" si="331"/>
        <v>0</v>
      </c>
      <c r="Q7085" s="20">
        <f t="shared" si="332"/>
        <v>2867130.1509587923</v>
      </c>
      <c r="R7085" s="18" t="s">
        <v>19212</v>
      </c>
      <c r="S7085" s="18">
        <v>121</v>
      </c>
    </row>
    <row r="7086" spans="1:19" x14ac:dyDescent="0.25">
      <c r="A7086" s="18" t="s">
        <v>20383</v>
      </c>
      <c r="B7086" s="18" t="s">
        <v>2004</v>
      </c>
      <c r="C7086" s="18" t="s">
        <v>45</v>
      </c>
      <c r="D7086" s="18">
        <v>2017</v>
      </c>
      <c r="E7086" s="18">
        <f>VLOOKUP(D7086,'cpi roi'!A:C,2,FALSE)</f>
        <v>245.1</v>
      </c>
      <c r="F7086" s="18" t="s">
        <v>20293</v>
      </c>
      <c r="G7086" s="18">
        <v>7</v>
      </c>
      <c r="H7086" s="19">
        <v>137000</v>
      </c>
      <c r="I7086" s="18" t="s">
        <v>5109</v>
      </c>
      <c r="J7086" s="18" t="s">
        <v>20384</v>
      </c>
      <c r="K7086" s="18" t="s">
        <v>14627</v>
      </c>
      <c r="L7086" s="18" t="s">
        <v>34</v>
      </c>
      <c r="M7086" s="20">
        <v>29000000</v>
      </c>
      <c r="N7086" s="20">
        <v>48453605</v>
      </c>
      <c r="O7086" s="21">
        <f t="shared" si="330"/>
        <v>60235876.962464303</v>
      </c>
      <c r="P7086" s="22">
        <f t="shared" si="331"/>
        <v>167.08139655172414</v>
      </c>
      <c r="Q7086" s="20">
        <f t="shared" si="332"/>
        <v>19768912.688698489</v>
      </c>
      <c r="R7086" s="18" t="s">
        <v>20385</v>
      </c>
      <c r="S7086" s="18">
        <v>118</v>
      </c>
    </row>
    <row r="7087" spans="1:19" x14ac:dyDescent="0.25">
      <c r="A7087" s="18" t="s">
        <v>20386</v>
      </c>
      <c r="B7087" s="18" t="s">
        <v>20</v>
      </c>
      <c r="C7087" s="18" t="s">
        <v>21</v>
      </c>
      <c r="D7087" s="18">
        <v>2017</v>
      </c>
      <c r="E7087" s="18">
        <f>VLOOKUP(D7087,'cpi roi'!A:C,2,FALSE)</f>
        <v>245.1</v>
      </c>
      <c r="F7087" s="18" t="s">
        <v>20266</v>
      </c>
      <c r="G7087" s="18">
        <v>4.5999999999999996</v>
      </c>
      <c r="H7087" s="19">
        <v>95000</v>
      </c>
      <c r="I7087" s="18" t="s">
        <v>2282</v>
      </c>
      <c r="J7087" s="18" t="s">
        <v>20387</v>
      </c>
      <c r="K7087" s="18" t="s">
        <v>19282</v>
      </c>
      <c r="L7087" s="18" t="s">
        <v>34</v>
      </c>
      <c r="M7087" s="20">
        <v>55000000</v>
      </c>
      <c r="N7087" s="20">
        <v>381545846</v>
      </c>
      <c r="O7087" s="21">
        <f t="shared" si="330"/>
        <v>474324844.04814363</v>
      </c>
      <c r="P7087" s="22">
        <f t="shared" si="331"/>
        <v>693.71972000000005</v>
      </c>
      <c r="Q7087" s="20">
        <f t="shared" si="332"/>
        <v>155669459.81232148</v>
      </c>
      <c r="R7087" s="18" t="s">
        <v>65</v>
      </c>
      <c r="S7087" s="18">
        <v>118</v>
      </c>
    </row>
    <row r="7088" spans="1:19" x14ac:dyDescent="0.25">
      <c r="A7088" s="18" t="s">
        <v>20388</v>
      </c>
      <c r="B7088" s="18" t="s">
        <v>2004</v>
      </c>
      <c r="C7088" s="18" t="s">
        <v>45</v>
      </c>
      <c r="D7088" s="18">
        <v>2017</v>
      </c>
      <c r="E7088" s="18">
        <f>VLOOKUP(D7088,'cpi roi'!A:C,2,FALSE)</f>
        <v>245.1</v>
      </c>
      <c r="F7088" s="18" t="s">
        <v>20389</v>
      </c>
      <c r="G7088" s="18">
        <v>6.6</v>
      </c>
      <c r="H7088" s="19">
        <v>124000</v>
      </c>
      <c r="I7088" s="18" t="s">
        <v>15028</v>
      </c>
      <c r="J7088" s="18" t="s">
        <v>20390</v>
      </c>
      <c r="K7088" s="18" t="s">
        <v>20391</v>
      </c>
      <c r="L7088" s="18" t="s">
        <v>34</v>
      </c>
      <c r="M7088" s="20">
        <v>4800000</v>
      </c>
      <c r="N7088" s="20">
        <v>125479266</v>
      </c>
      <c r="O7088" s="21">
        <f t="shared" si="330"/>
        <v>155991564.05630356</v>
      </c>
      <c r="P7088" s="22">
        <f t="shared" si="331"/>
        <v>2614.1513750000004</v>
      </c>
      <c r="Q7088" s="20">
        <f t="shared" si="332"/>
        <v>51195130.966952264</v>
      </c>
      <c r="R7088" s="18" t="s">
        <v>65</v>
      </c>
      <c r="S7088" s="18">
        <v>96</v>
      </c>
    </row>
    <row r="7089" spans="1:19" x14ac:dyDescent="0.25">
      <c r="A7089" s="18" t="s">
        <v>20392</v>
      </c>
      <c r="B7089" s="18" t="s">
        <v>2004</v>
      </c>
      <c r="C7089" s="18" t="s">
        <v>38</v>
      </c>
      <c r="D7089" s="18">
        <v>2017</v>
      </c>
      <c r="E7089" s="18">
        <f>VLOOKUP(D7089,'cpi roi'!A:C,2,FALSE)</f>
        <v>245.1</v>
      </c>
      <c r="F7089" s="18" t="s">
        <v>20393</v>
      </c>
      <c r="G7089" s="18">
        <v>5.2</v>
      </c>
      <c r="H7089" s="19">
        <v>140000</v>
      </c>
      <c r="I7089" s="18" t="s">
        <v>8514</v>
      </c>
      <c r="J7089" s="18" t="s">
        <v>20394</v>
      </c>
      <c r="K7089" s="18" t="s">
        <v>9041</v>
      </c>
      <c r="L7089" s="18" t="s">
        <v>34</v>
      </c>
      <c r="M7089" s="20">
        <v>217000000</v>
      </c>
      <c r="N7089" s="20">
        <v>605425157</v>
      </c>
      <c r="O7089" s="21">
        <f t="shared" si="330"/>
        <v>752644003.82660139</v>
      </c>
      <c r="P7089" s="22">
        <f t="shared" si="331"/>
        <v>278.99776820276497</v>
      </c>
      <c r="Q7089" s="20">
        <f t="shared" si="332"/>
        <v>247011487.96409628</v>
      </c>
      <c r="R7089" s="18" t="s">
        <v>48</v>
      </c>
      <c r="S7089" s="18">
        <v>154</v>
      </c>
    </row>
    <row r="7090" spans="1:19" x14ac:dyDescent="0.25">
      <c r="A7090" s="18" t="s">
        <v>20395</v>
      </c>
      <c r="B7090" s="18" t="s">
        <v>20</v>
      </c>
      <c r="C7090" s="18" t="s">
        <v>108</v>
      </c>
      <c r="D7090" s="18">
        <v>2017</v>
      </c>
      <c r="E7090" s="18">
        <f>VLOOKUP(D7090,'cpi roi'!A:C,2,FALSE)</f>
        <v>245.1</v>
      </c>
      <c r="F7090" s="18" t="s">
        <v>20165</v>
      </c>
      <c r="G7090" s="18">
        <v>7.4</v>
      </c>
      <c r="H7090" s="19">
        <v>100000</v>
      </c>
      <c r="I7090" s="18" t="s">
        <v>19242</v>
      </c>
      <c r="J7090" s="18" t="s">
        <v>20396</v>
      </c>
      <c r="K7090" s="18" t="s">
        <v>16752</v>
      </c>
      <c r="L7090" s="18" t="s">
        <v>34</v>
      </c>
      <c r="M7090" s="20">
        <v>4500000</v>
      </c>
      <c r="N7090" s="20">
        <v>3283369</v>
      </c>
      <c r="O7090" s="21">
        <f t="shared" si="330"/>
        <v>4081772.8857609136</v>
      </c>
      <c r="P7090" s="22">
        <f t="shared" si="331"/>
        <v>72.963755555555551</v>
      </c>
      <c r="Q7090" s="20">
        <f t="shared" si="332"/>
        <v>1339603.8351693186</v>
      </c>
      <c r="R7090" s="18" t="s">
        <v>20397</v>
      </c>
      <c r="S7090" s="18">
        <v>102</v>
      </c>
    </row>
    <row r="7091" spans="1:19" x14ac:dyDescent="0.25">
      <c r="A7091" s="18" t="s">
        <v>8584</v>
      </c>
      <c r="B7091" s="18" t="s">
        <v>2004</v>
      </c>
      <c r="C7091" s="18" t="s">
        <v>38</v>
      </c>
      <c r="D7091" s="18">
        <v>2017</v>
      </c>
      <c r="E7091" s="18">
        <f>VLOOKUP(D7091,'cpi roi'!A:C,2,FALSE)</f>
        <v>245.1</v>
      </c>
      <c r="F7091" s="18" t="s">
        <v>20333</v>
      </c>
      <c r="G7091" s="18">
        <v>6.3</v>
      </c>
      <c r="H7091" s="19">
        <v>202000</v>
      </c>
      <c r="I7091" s="18" t="s">
        <v>17686</v>
      </c>
      <c r="J7091" s="18" t="s">
        <v>8588</v>
      </c>
      <c r="K7091" s="18" t="s">
        <v>9278</v>
      </c>
      <c r="L7091" s="18" t="s">
        <v>34</v>
      </c>
      <c r="M7091" s="20">
        <v>110000000</v>
      </c>
      <c r="N7091" s="20">
        <v>169846945</v>
      </c>
      <c r="O7091" s="21">
        <f t="shared" si="330"/>
        <v>211147956.51366788</v>
      </c>
      <c r="P7091" s="22">
        <f t="shared" si="331"/>
        <v>154.40631363636362</v>
      </c>
      <c r="Q7091" s="20">
        <f t="shared" si="332"/>
        <v>69296999.184006527</v>
      </c>
      <c r="R7091" s="18" t="s">
        <v>48</v>
      </c>
      <c r="S7091" s="18">
        <v>107</v>
      </c>
    </row>
    <row r="7092" spans="1:19" x14ac:dyDescent="0.25">
      <c r="A7092" s="18" t="s">
        <v>20398</v>
      </c>
      <c r="B7092" s="18" t="s">
        <v>2004</v>
      </c>
      <c r="C7092" s="18" t="s">
        <v>45</v>
      </c>
      <c r="D7092" s="18">
        <v>2017</v>
      </c>
      <c r="E7092" s="18">
        <f>VLOOKUP(D7092,'cpi roi'!A:C,2,FALSE)</f>
        <v>245.1</v>
      </c>
      <c r="F7092" s="18" t="s">
        <v>20399</v>
      </c>
      <c r="G7092" s="18">
        <v>6</v>
      </c>
      <c r="H7092" s="19">
        <v>5400</v>
      </c>
      <c r="I7092" s="18" t="s">
        <v>16052</v>
      </c>
      <c r="J7092" s="18" t="s">
        <v>20400</v>
      </c>
      <c r="K7092" s="18" t="s">
        <v>20401</v>
      </c>
      <c r="L7092" s="18" t="s">
        <v>26</v>
      </c>
      <c r="M7092" s="20">
        <v>0</v>
      </c>
      <c r="N7092" s="20">
        <v>6335171</v>
      </c>
      <c r="O7092" s="21">
        <f t="shared" si="330"/>
        <v>7875669.5377396978</v>
      </c>
      <c r="P7092" s="22">
        <f t="shared" si="331"/>
        <v>0</v>
      </c>
      <c r="Q7092" s="20">
        <f t="shared" si="332"/>
        <v>2584729.0901672784</v>
      </c>
      <c r="R7092" s="18" t="s">
        <v>12368</v>
      </c>
      <c r="S7092" s="18">
        <v>102</v>
      </c>
    </row>
    <row r="7093" spans="1:19" x14ac:dyDescent="0.25">
      <c r="A7093" s="18" t="s">
        <v>20402</v>
      </c>
      <c r="B7093" s="18" t="s">
        <v>20</v>
      </c>
      <c r="C7093" s="18" t="s">
        <v>67</v>
      </c>
      <c r="D7093" s="18">
        <v>2017</v>
      </c>
      <c r="E7093" s="18">
        <f>VLOOKUP(D7093,'cpi roi'!A:C,2,FALSE)</f>
        <v>245.1</v>
      </c>
      <c r="F7093" s="18" t="s">
        <v>20403</v>
      </c>
      <c r="G7093" s="18">
        <v>7.4</v>
      </c>
      <c r="H7093" s="19">
        <v>153000</v>
      </c>
      <c r="I7093" s="18" t="s">
        <v>6798</v>
      </c>
      <c r="J7093" s="18" t="s">
        <v>6798</v>
      </c>
      <c r="K7093" s="18" t="s">
        <v>17672</v>
      </c>
      <c r="L7093" s="18" t="s">
        <v>5994</v>
      </c>
      <c r="M7093" s="20">
        <v>30000000</v>
      </c>
      <c r="N7093" s="20">
        <v>59284015</v>
      </c>
      <c r="O7093" s="21">
        <f t="shared" si="330"/>
        <v>73699875.032639742</v>
      </c>
      <c r="P7093" s="22">
        <f t="shared" si="331"/>
        <v>197.61338333333333</v>
      </c>
      <c r="Q7093" s="20">
        <f t="shared" si="332"/>
        <v>24187684.61852305</v>
      </c>
      <c r="R7093" s="18" t="s">
        <v>20018</v>
      </c>
      <c r="S7093" s="18">
        <v>140</v>
      </c>
    </row>
    <row r="7094" spans="1:19" x14ac:dyDescent="0.25">
      <c r="A7094" s="18" t="s">
        <v>20404</v>
      </c>
      <c r="B7094" s="18" t="s">
        <v>20</v>
      </c>
      <c r="C7094" s="18" t="s">
        <v>21</v>
      </c>
      <c r="D7094" s="18">
        <v>2017</v>
      </c>
      <c r="E7094" s="18">
        <f>VLOOKUP(D7094,'cpi roi'!A:C,2,FALSE)</f>
        <v>245.1</v>
      </c>
      <c r="F7094" s="18" t="s">
        <v>20405</v>
      </c>
      <c r="G7094" s="18">
        <v>7.2</v>
      </c>
      <c r="H7094" s="19">
        <v>76000</v>
      </c>
      <c r="I7094" s="18" t="s">
        <v>16307</v>
      </c>
      <c r="J7094" s="18" t="s">
        <v>16307</v>
      </c>
      <c r="K7094" s="18" t="s">
        <v>20406</v>
      </c>
      <c r="L7094" s="18" t="s">
        <v>34</v>
      </c>
      <c r="M7094" s="20">
        <v>39000000</v>
      </c>
      <c r="N7094" s="20">
        <v>35669017</v>
      </c>
      <c r="O7094" s="21">
        <f t="shared" si="330"/>
        <v>44342511.137902893</v>
      </c>
      <c r="P7094" s="22">
        <f t="shared" si="331"/>
        <v>91.459017948717943</v>
      </c>
      <c r="Q7094" s="20">
        <f t="shared" si="332"/>
        <v>14552842.513259893</v>
      </c>
      <c r="R7094" s="18" t="s">
        <v>20407</v>
      </c>
      <c r="S7094" s="18">
        <v>134</v>
      </c>
    </row>
    <row r="7095" spans="1:19" x14ac:dyDescent="0.25">
      <c r="A7095" s="18" t="s">
        <v>20408</v>
      </c>
      <c r="B7095" s="18" t="s">
        <v>2004</v>
      </c>
      <c r="C7095" s="18" t="s">
        <v>38</v>
      </c>
      <c r="D7095" s="18">
        <v>2017</v>
      </c>
      <c r="E7095" s="18">
        <f>VLOOKUP(D7095,'cpi roi'!A:C,2,FALSE)</f>
        <v>245.1</v>
      </c>
      <c r="F7095" s="18" t="s">
        <v>20168</v>
      </c>
      <c r="G7095" s="18">
        <v>6.5</v>
      </c>
      <c r="H7095" s="19">
        <v>168000</v>
      </c>
      <c r="I7095" s="18" t="s">
        <v>2911</v>
      </c>
      <c r="J7095" s="18" t="s">
        <v>20409</v>
      </c>
      <c r="K7095" s="18" t="s">
        <v>17799</v>
      </c>
      <c r="L7095" s="18" t="s">
        <v>457</v>
      </c>
      <c r="M7095" s="20">
        <v>177200000</v>
      </c>
      <c r="N7095" s="20">
        <v>225973340</v>
      </c>
      <c r="O7095" s="21">
        <f t="shared" si="330"/>
        <v>280922385.54875559</v>
      </c>
      <c r="P7095" s="22">
        <f t="shared" si="331"/>
        <v>127.52445823927765</v>
      </c>
      <c r="Q7095" s="20">
        <f t="shared" si="332"/>
        <v>92196385.148918808</v>
      </c>
      <c r="R7095" s="18" t="s">
        <v>12254</v>
      </c>
      <c r="S7095" s="18">
        <v>136</v>
      </c>
    </row>
    <row r="7096" spans="1:19" x14ac:dyDescent="0.25">
      <c r="A7096" s="18" t="s">
        <v>20410</v>
      </c>
      <c r="B7096" s="18" t="s">
        <v>2004</v>
      </c>
      <c r="C7096" s="18" t="s">
        <v>38</v>
      </c>
      <c r="D7096" s="18">
        <v>2017</v>
      </c>
      <c r="E7096" s="18">
        <f>VLOOKUP(D7096,'cpi roi'!A:C,2,FALSE)</f>
        <v>245.1</v>
      </c>
      <c r="F7096" s="18" t="s">
        <v>20411</v>
      </c>
      <c r="G7096" s="18">
        <v>5.6</v>
      </c>
      <c r="H7096" s="19">
        <v>131000</v>
      </c>
      <c r="I7096" s="18" t="s">
        <v>13935</v>
      </c>
      <c r="J7096" s="18" t="s">
        <v>8345</v>
      </c>
      <c r="K7096" s="18" t="s">
        <v>16715</v>
      </c>
      <c r="L7096" s="18" t="s">
        <v>34</v>
      </c>
      <c r="M7096" s="20">
        <v>60000000</v>
      </c>
      <c r="N7096" s="20">
        <v>113231078</v>
      </c>
      <c r="O7096" s="21">
        <f t="shared" si="330"/>
        <v>140765032.50346798</v>
      </c>
      <c r="P7096" s="22">
        <f t="shared" si="331"/>
        <v>188.71846333333332</v>
      </c>
      <c r="Q7096" s="20">
        <f t="shared" si="332"/>
        <v>46197910.240718074</v>
      </c>
      <c r="R7096" s="18" t="s">
        <v>35</v>
      </c>
      <c r="S7096" s="18">
        <v>95</v>
      </c>
    </row>
    <row r="7097" spans="1:19" x14ac:dyDescent="0.25">
      <c r="A7097" s="18" t="s">
        <v>20412</v>
      </c>
      <c r="B7097" s="18" t="s">
        <v>2004</v>
      </c>
      <c r="C7097" s="18" t="s">
        <v>45</v>
      </c>
      <c r="D7097" s="18">
        <v>2017</v>
      </c>
      <c r="E7097" s="18">
        <f>VLOOKUP(D7097,'cpi roi'!A:C,2,FALSE)</f>
        <v>245.1</v>
      </c>
      <c r="F7097" s="18" t="s">
        <v>20291</v>
      </c>
      <c r="G7097" s="18">
        <v>5.8</v>
      </c>
      <c r="H7097" s="19">
        <v>58000</v>
      </c>
      <c r="I7097" s="18" t="s">
        <v>19128</v>
      </c>
      <c r="J7097" s="18" t="s">
        <v>17646</v>
      </c>
      <c r="K7097" s="18" t="s">
        <v>17647</v>
      </c>
      <c r="L7097" s="18" t="s">
        <v>34</v>
      </c>
      <c r="M7097" s="20">
        <v>45000000</v>
      </c>
      <c r="N7097" s="20">
        <v>185400345</v>
      </c>
      <c r="O7097" s="21">
        <f t="shared" si="330"/>
        <v>230483415.42839658</v>
      </c>
      <c r="P7097" s="22">
        <f t="shared" si="331"/>
        <v>412.00076666666672</v>
      </c>
      <c r="Q7097" s="20">
        <f t="shared" si="332"/>
        <v>75642735.618115053</v>
      </c>
      <c r="R7097" s="18" t="s">
        <v>20413</v>
      </c>
      <c r="S7097" s="18">
        <v>93</v>
      </c>
    </row>
    <row r="7098" spans="1:19" x14ac:dyDescent="0.25">
      <c r="A7098" s="18" t="s">
        <v>20414</v>
      </c>
      <c r="B7098" s="18" t="s">
        <v>20</v>
      </c>
      <c r="C7098" s="18" t="s">
        <v>38</v>
      </c>
      <c r="D7098" s="18">
        <v>2017</v>
      </c>
      <c r="E7098" s="18">
        <f>VLOOKUP(D7098,'cpi roi'!A:C,2,FALSE)</f>
        <v>245.1</v>
      </c>
      <c r="F7098" s="18" t="s">
        <v>20347</v>
      </c>
      <c r="G7098" s="18">
        <v>6.2</v>
      </c>
      <c r="H7098" s="19">
        <v>75000</v>
      </c>
      <c r="I7098" s="18" t="s">
        <v>12286</v>
      </c>
      <c r="J7098" s="18" t="s">
        <v>20415</v>
      </c>
      <c r="K7098" s="18" t="s">
        <v>17882</v>
      </c>
      <c r="L7098" s="18" t="s">
        <v>34</v>
      </c>
      <c r="M7098" s="20">
        <v>33000000</v>
      </c>
      <c r="N7098" s="20">
        <v>67234188</v>
      </c>
      <c r="O7098" s="21">
        <f t="shared" si="330"/>
        <v>83583260.235006124</v>
      </c>
      <c r="P7098" s="22">
        <f t="shared" si="331"/>
        <v>203.73996363636363</v>
      </c>
      <c r="Q7098" s="20">
        <f t="shared" si="332"/>
        <v>27431329.253365971</v>
      </c>
      <c r="R7098" s="18" t="s">
        <v>16788</v>
      </c>
      <c r="S7098" s="18">
        <v>111</v>
      </c>
    </row>
    <row r="7099" spans="1:19" x14ac:dyDescent="0.25">
      <c r="A7099" s="18" t="s">
        <v>20416</v>
      </c>
      <c r="B7099" s="18" t="s">
        <v>20</v>
      </c>
      <c r="C7099" s="18" t="s">
        <v>108</v>
      </c>
      <c r="D7099" s="18">
        <v>2017</v>
      </c>
      <c r="E7099" s="18">
        <f>VLOOKUP(D7099,'cpi roi'!A:C,2,FALSE)</f>
        <v>245.1</v>
      </c>
      <c r="F7099" s="18" t="s">
        <v>20417</v>
      </c>
      <c r="G7099" s="18">
        <v>6.8</v>
      </c>
      <c r="H7099" s="19">
        <v>109000</v>
      </c>
      <c r="I7099" s="18" t="s">
        <v>10844</v>
      </c>
      <c r="J7099" s="18" t="s">
        <v>10844</v>
      </c>
      <c r="K7099" s="18" t="s">
        <v>10570</v>
      </c>
      <c r="L7099" s="18" t="s">
        <v>26</v>
      </c>
      <c r="M7099" s="20">
        <v>0</v>
      </c>
      <c r="N7099" s="20">
        <v>9360514</v>
      </c>
      <c r="O7099" s="21">
        <f t="shared" si="330"/>
        <v>11636673.259077927</v>
      </c>
      <c r="P7099" s="22">
        <f t="shared" si="331"/>
        <v>0</v>
      </c>
      <c r="Q7099" s="20">
        <f t="shared" si="332"/>
        <v>3819059.1595267239</v>
      </c>
      <c r="R7099" s="18" t="s">
        <v>7200</v>
      </c>
      <c r="S7099" s="18">
        <v>89</v>
      </c>
    </row>
    <row r="7100" spans="1:19" x14ac:dyDescent="0.25">
      <c r="A7100" s="18" t="s">
        <v>20418</v>
      </c>
      <c r="B7100" s="18" t="s">
        <v>20</v>
      </c>
      <c r="C7100" s="18" t="s">
        <v>21</v>
      </c>
      <c r="D7100" s="18">
        <v>2017</v>
      </c>
      <c r="E7100" s="18">
        <f>VLOOKUP(D7100,'cpi roi'!A:C,2,FALSE)</f>
        <v>245.1</v>
      </c>
      <c r="F7100" s="18" t="s">
        <v>20419</v>
      </c>
      <c r="G7100" s="18">
        <v>7.6</v>
      </c>
      <c r="H7100" s="19">
        <v>101000</v>
      </c>
      <c r="I7100" s="18" t="s">
        <v>18003</v>
      </c>
      <c r="J7100" s="18" t="s">
        <v>18003</v>
      </c>
      <c r="K7100" s="18" t="s">
        <v>20420</v>
      </c>
      <c r="L7100" s="18" t="s">
        <v>34</v>
      </c>
      <c r="M7100" s="20">
        <v>2000000</v>
      </c>
      <c r="N7100" s="20">
        <v>10971298</v>
      </c>
      <c r="O7100" s="21">
        <f t="shared" si="330"/>
        <v>13639145.249286005</v>
      </c>
      <c r="P7100" s="22">
        <f t="shared" si="331"/>
        <v>548.56490000000008</v>
      </c>
      <c r="Q7100" s="20">
        <f t="shared" si="332"/>
        <v>4476253.7739698077</v>
      </c>
      <c r="R7100" s="18" t="s">
        <v>20421</v>
      </c>
      <c r="S7100" s="18">
        <v>111</v>
      </c>
    </row>
    <row r="7101" spans="1:19" x14ac:dyDescent="0.25">
      <c r="A7101" s="18" t="s">
        <v>10767</v>
      </c>
      <c r="B7101" s="18" t="s">
        <v>20</v>
      </c>
      <c r="C7101" s="18" t="s">
        <v>56</v>
      </c>
      <c r="D7101" s="18">
        <v>2017</v>
      </c>
      <c r="E7101" s="18">
        <f>VLOOKUP(D7101,'cpi roi'!A:C,2,FALSE)</f>
        <v>245.1</v>
      </c>
      <c r="F7101" s="18" t="s">
        <v>20422</v>
      </c>
      <c r="G7101" s="18">
        <v>6.6</v>
      </c>
      <c r="H7101" s="19">
        <v>213000</v>
      </c>
      <c r="I7101" s="18" t="s">
        <v>17041</v>
      </c>
      <c r="J7101" s="18" t="s">
        <v>13984</v>
      </c>
      <c r="K7101" s="18" t="s">
        <v>10808</v>
      </c>
      <c r="L7101" s="18" t="s">
        <v>26</v>
      </c>
      <c r="M7101" s="20">
        <v>58000000</v>
      </c>
      <c r="N7101" s="20">
        <v>100541806</v>
      </c>
      <c r="O7101" s="21">
        <f t="shared" si="330"/>
        <v>124990160.29457363</v>
      </c>
      <c r="P7101" s="22">
        <f t="shared" si="331"/>
        <v>173.34794137931036</v>
      </c>
      <c r="Q7101" s="20">
        <f t="shared" si="332"/>
        <v>41020728.68217054</v>
      </c>
      <c r="R7101" s="18" t="s">
        <v>35</v>
      </c>
      <c r="S7101" s="18">
        <v>104</v>
      </c>
    </row>
    <row r="7102" spans="1:19" x14ac:dyDescent="0.25">
      <c r="A7102" s="18" t="s">
        <v>20423</v>
      </c>
      <c r="B7102" s="18" t="s">
        <v>20</v>
      </c>
      <c r="C7102" s="18" t="s">
        <v>45</v>
      </c>
      <c r="D7102" s="18">
        <v>2017</v>
      </c>
      <c r="E7102" s="18">
        <f>VLOOKUP(D7102,'cpi roi'!A:C,2,FALSE)</f>
        <v>245.1</v>
      </c>
      <c r="F7102" s="18" t="s">
        <v>20424</v>
      </c>
      <c r="G7102" s="18">
        <v>7.2</v>
      </c>
      <c r="H7102" s="19">
        <v>92000</v>
      </c>
      <c r="I7102" s="18" t="s">
        <v>16407</v>
      </c>
      <c r="J7102" s="18" t="s">
        <v>16407</v>
      </c>
      <c r="K7102" s="18" t="s">
        <v>7177</v>
      </c>
      <c r="L7102" s="18" t="s">
        <v>26</v>
      </c>
      <c r="M7102" s="20">
        <v>13000000</v>
      </c>
      <c r="N7102" s="20">
        <v>24646055</v>
      </c>
      <c r="O7102" s="21">
        <f t="shared" si="330"/>
        <v>30639138.95756834</v>
      </c>
      <c r="P7102" s="22">
        <f t="shared" si="331"/>
        <v>189.58503846153846</v>
      </c>
      <c r="Q7102" s="20">
        <f t="shared" si="332"/>
        <v>10055509.995920032</v>
      </c>
      <c r="R7102" s="18" t="s">
        <v>17142</v>
      </c>
      <c r="S7102" s="18">
        <v>107</v>
      </c>
    </row>
    <row r="7103" spans="1:19" x14ac:dyDescent="0.25">
      <c r="A7103" s="18" t="s">
        <v>20425</v>
      </c>
      <c r="B7103" s="18" t="s">
        <v>2004</v>
      </c>
      <c r="C7103" s="18" t="s">
        <v>21</v>
      </c>
      <c r="D7103" s="18">
        <v>2017</v>
      </c>
      <c r="E7103" s="18">
        <f>VLOOKUP(D7103,'cpi roi'!A:C,2,FALSE)</f>
        <v>245.1</v>
      </c>
      <c r="F7103" s="18" t="s">
        <v>20426</v>
      </c>
      <c r="G7103" s="18">
        <v>7.6</v>
      </c>
      <c r="H7103" s="19">
        <v>105000</v>
      </c>
      <c r="I7103" s="18" t="s">
        <v>16095</v>
      </c>
      <c r="J7103" s="18" t="s">
        <v>20427</v>
      </c>
      <c r="K7103" s="18" t="s">
        <v>17118</v>
      </c>
      <c r="L7103" s="18" t="s">
        <v>34</v>
      </c>
      <c r="M7103" s="20">
        <v>7000000</v>
      </c>
      <c r="N7103" s="20">
        <v>43069254</v>
      </c>
      <c r="O7103" s="21">
        <f t="shared" si="330"/>
        <v>53542234.572827414</v>
      </c>
      <c r="P7103" s="22">
        <f t="shared" si="331"/>
        <v>615.27505714285712</v>
      </c>
      <c r="Q7103" s="20">
        <f t="shared" si="332"/>
        <v>17572115.055079561</v>
      </c>
      <c r="R7103" s="18" t="s">
        <v>20428</v>
      </c>
      <c r="S7103" s="18">
        <v>101</v>
      </c>
    </row>
    <row r="7104" spans="1:19" x14ac:dyDescent="0.25">
      <c r="A7104" s="18" t="s">
        <v>20429</v>
      </c>
      <c r="B7104" s="18" t="s">
        <v>20</v>
      </c>
      <c r="C7104" s="18" t="s">
        <v>21</v>
      </c>
      <c r="D7104" s="18">
        <v>2017</v>
      </c>
      <c r="E7104" s="18">
        <f>VLOOKUP(D7104,'cpi roi'!A:C,2,FALSE)</f>
        <v>245.1</v>
      </c>
      <c r="F7104" s="18" t="s">
        <v>20314</v>
      </c>
      <c r="G7104" s="18">
        <v>7.5</v>
      </c>
      <c r="H7104" s="19">
        <v>118000</v>
      </c>
      <c r="I7104" s="18" t="s">
        <v>9099</v>
      </c>
      <c r="J7104" s="18" t="s">
        <v>9099</v>
      </c>
      <c r="K7104" s="18" t="s">
        <v>20430</v>
      </c>
      <c r="L7104" s="18" t="s">
        <v>34</v>
      </c>
      <c r="M7104" s="20">
        <v>35000000</v>
      </c>
      <c r="N7104" s="20">
        <v>47756590</v>
      </c>
      <c r="O7104" s="21">
        <f t="shared" si="330"/>
        <v>59369371.574867398</v>
      </c>
      <c r="P7104" s="22">
        <f t="shared" si="331"/>
        <v>136.44739999999999</v>
      </c>
      <c r="Q7104" s="20">
        <f t="shared" si="332"/>
        <v>19484532.843737248</v>
      </c>
      <c r="R7104" s="18" t="s">
        <v>12698</v>
      </c>
      <c r="S7104" s="18">
        <v>130</v>
      </c>
    </row>
    <row r="7105" spans="1:19" x14ac:dyDescent="0.25">
      <c r="A7105" s="18" t="s">
        <v>20431</v>
      </c>
      <c r="B7105" s="18" t="s">
        <v>2004</v>
      </c>
      <c r="C7105" s="18" t="s">
        <v>45</v>
      </c>
      <c r="D7105" s="18">
        <v>2017</v>
      </c>
      <c r="E7105" s="18">
        <f>VLOOKUP(D7105,'cpi roi'!A:C,2,FALSE)</f>
        <v>245.1</v>
      </c>
      <c r="F7105" s="18" t="s">
        <v>20432</v>
      </c>
      <c r="G7105" s="18">
        <v>7</v>
      </c>
      <c r="H7105" s="19">
        <v>49000</v>
      </c>
      <c r="I7105" s="18" t="s">
        <v>14642</v>
      </c>
      <c r="J7105" s="18" t="s">
        <v>20433</v>
      </c>
      <c r="K7105" s="18" t="s">
        <v>19238</v>
      </c>
      <c r="L7105" s="18" t="s">
        <v>34</v>
      </c>
      <c r="M7105" s="20">
        <v>37500000</v>
      </c>
      <c r="N7105" s="20">
        <v>125856180</v>
      </c>
      <c r="O7105" s="21">
        <f t="shared" si="330"/>
        <v>156460130.74663404</v>
      </c>
      <c r="P7105" s="22">
        <f t="shared" si="331"/>
        <v>335.61648000000002</v>
      </c>
      <c r="Q7105" s="20">
        <f t="shared" si="332"/>
        <v>51348910.648714811</v>
      </c>
      <c r="R7105" s="18" t="s">
        <v>19400</v>
      </c>
      <c r="S7105" s="18">
        <v>126</v>
      </c>
    </row>
    <row r="7106" spans="1:19" x14ac:dyDescent="0.25">
      <c r="A7106" s="18" t="s">
        <v>20434</v>
      </c>
      <c r="B7106" s="18" t="s">
        <v>20</v>
      </c>
      <c r="C7106" s="18" t="s">
        <v>21</v>
      </c>
      <c r="D7106" s="18">
        <v>2017</v>
      </c>
      <c r="E7106" s="18">
        <f>VLOOKUP(D7106,'cpi roi'!A:C,2,FALSE)</f>
        <v>245.1</v>
      </c>
      <c r="F7106" s="18" t="s">
        <v>20349</v>
      </c>
      <c r="G7106" s="18">
        <v>6.3</v>
      </c>
      <c r="H7106" s="19">
        <v>23000</v>
      </c>
      <c r="I7106" s="18" t="s">
        <v>13626</v>
      </c>
      <c r="J7106" s="18" t="s">
        <v>17383</v>
      </c>
      <c r="K7106" s="18" t="s">
        <v>19951</v>
      </c>
      <c r="L7106" s="18" t="s">
        <v>252</v>
      </c>
      <c r="M7106" s="20">
        <v>0</v>
      </c>
      <c r="N7106" s="20">
        <v>397783</v>
      </c>
      <c r="O7106" s="21">
        <f t="shared" si="330"/>
        <v>494510.3227254182</v>
      </c>
      <c r="P7106" s="22">
        <f t="shared" si="331"/>
        <v>0</v>
      </c>
      <c r="Q7106" s="20">
        <f t="shared" si="332"/>
        <v>162294.16564667481</v>
      </c>
      <c r="R7106" s="18" t="s">
        <v>20435</v>
      </c>
      <c r="S7106" s="18">
        <v>116</v>
      </c>
    </row>
    <row r="7107" spans="1:19" x14ac:dyDescent="0.25">
      <c r="A7107" s="18" t="s">
        <v>20436</v>
      </c>
      <c r="B7107" s="18" t="s">
        <v>20</v>
      </c>
      <c r="C7107" s="18" t="s">
        <v>56</v>
      </c>
      <c r="D7107" s="18">
        <v>2017</v>
      </c>
      <c r="E7107" s="18">
        <f>VLOOKUP(D7107,'cpi roi'!A:C,2,FALSE)</f>
        <v>245.1</v>
      </c>
      <c r="F7107" s="18" t="s">
        <v>20437</v>
      </c>
      <c r="G7107" s="18">
        <v>6.5</v>
      </c>
      <c r="H7107" s="19">
        <v>120000</v>
      </c>
      <c r="I7107" s="18" t="s">
        <v>19950</v>
      </c>
      <c r="J7107" s="18" t="s">
        <v>18827</v>
      </c>
      <c r="K7107" s="18" t="s">
        <v>6695</v>
      </c>
      <c r="L7107" s="18" t="s">
        <v>34</v>
      </c>
      <c r="M7107" s="20">
        <v>15000000</v>
      </c>
      <c r="N7107" s="20">
        <v>306515884</v>
      </c>
      <c r="O7107" s="21">
        <f t="shared" ref="O7107:O7170" si="333">(304.7/E7107)*N7107</f>
        <v>381050142.20644635</v>
      </c>
      <c r="P7107" s="22">
        <f t="shared" ref="P7107:P7170" si="334">IFERROR(N7107/M7107, 0)*100</f>
        <v>2043.4392266666666</v>
      </c>
      <c r="Q7107" s="20">
        <f t="shared" ref="Q7107:Q7170" si="335">N7107/(E7107/100)</f>
        <v>125057480.21215829</v>
      </c>
      <c r="R7107" s="18" t="s">
        <v>2031</v>
      </c>
      <c r="S7107" s="18">
        <v>109</v>
      </c>
    </row>
    <row r="7108" spans="1:19" x14ac:dyDescent="0.25">
      <c r="A7108" s="18" t="s">
        <v>20438</v>
      </c>
      <c r="B7108" s="18" t="s">
        <v>20</v>
      </c>
      <c r="C7108" s="18" t="s">
        <v>38</v>
      </c>
      <c r="D7108" s="18">
        <v>2017</v>
      </c>
      <c r="E7108" s="18">
        <f>VLOOKUP(D7108,'cpi roi'!A:C,2,FALSE)</f>
        <v>245.1</v>
      </c>
      <c r="F7108" s="18" t="s">
        <v>20439</v>
      </c>
      <c r="G7108" s="18">
        <v>7.2</v>
      </c>
      <c r="H7108" s="19">
        <v>165000</v>
      </c>
      <c r="I7108" s="18" t="s">
        <v>9083</v>
      </c>
      <c r="J7108" s="18" t="s">
        <v>20440</v>
      </c>
      <c r="K7108" s="18" t="s">
        <v>1483</v>
      </c>
      <c r="L7108" s="18" t="s">
        <v>34</v>
      </c>
      <c r="M7108" s="20">
        <v>50000000</v>
      </c>
      <c r="N7108" s="20">
        <v>134866593</v>
      </c>
      <c r="O7108" s="21">
        <f t="shared" si="333"/>
        <v>167661570.32680538</v>
      </c>
      <c r="P7108" s="22">
        <f t="shared" si="334"/>
        <v>269.73318599999999</v>
      </c>
      <c r="Q7108" s="20">
        <f t="shared" si="335"/>
        <v>55025129.742962055</v>
      </c>
      <c r="R7108" s="18" t="s">
        <v>19025</v>
      </c>
      <c r="S7108" s="18">
        <v>115</v>
      </c>
    </row>
    <row r="7109" spans="1:19" x14ac:dyDescent="0.25">
      <c r="A7109" s="18" t="s">
        <v>20441</v>
      </c>
      <c r="B7109" s="18" t="s">
        <v>2004</v>
      </c>
      <c r="C7109" s="18" t="s">
        <v>38</v>
      </c>
      <c r="D7109" s="18">
        <v>2017</v>
      </c>
      <c r="E7109" s="18">
        <f>VLOOKUP(D7109,'cpi roi'!A:C,2,FALSE)</f>
        <v>245.1</v>
      </c>
      <c r="F7109" s="18" t="s">
        <v>19814</v>
      </c>
      <c r="G7109" s="18">
        <v>7.4</v>
      </c>
      <c r="H7109" s="19">
        <v>235000</v>
      </c>
      <c r="I7109" s="18" t="s">
        <v>9387</v>
      </c>
      <c r="J7109" s="18" t="s">
        <v>15923</v>
      </c>
      <c r="K7109" s="18" t="s">
        <v>20442</v>
      </c>
      <c r="L7109" s="18" t="s">
        <v>34</v>
      </c>
      <c r="M7109" s="20">
        <v>150000000</v>
      </c>
      <c r="N7109" s="20">
        <v>490719763</v>
      </c>
      <c r="O7109" s="21">
        <f t="shared" si="333"/>
        <v>610046151.7180742</v>
      </c>
      <c r="P7109" s="22">
        <f t="shared" si="334"/>
        <v>327.1465086666667</v>
      </c>
      <c r="Q7109" s="20">
        <f t="shared" si="335"/>
        <v>200212061.60750714</v>
      </c>
      <c r="R7109" s="18" t="s">
        <v>184</v>
      </c>
      <c r="S7109" s="18">
        <v>140</v>
      </c>
    </row>
    <row r="7110" spans="1:19" x14ac:dyDescent="0.25">
      <c r="A7110" s="18" t="s">
        <v>20443</v>
      </c>
      <c r="B7110" s="18" t="s">
        <v>2004</v>
      </c>
      <c r="C7110" s="18" t="s">
        <v>38</v>
      </c>
      <c r="D7110" s="18">
        <v>2017</v>
      </c>
      <c r="E7110" s="18">
        <f>VLOOKUP(D7110,'cpi roi'!A:C,2,FALSE)</f>
        <v>245.1</v>
      </c>
      <c r="F7110" s="18" t="s">
        <v>20444</v>
      </c>
      <c r="G7110" s="18">
        <v>5.3</v>
      </c>
      <c r="H7110" s="19">
        <v>99000</v>
      </c>
      <c r="I7110" s="18" t="s">
        <v>7924</v>
      </c>
      <c r="J7110" s="18" t="s">
        <v>7924</v>
      </c>
      <c r="K7110" s="18" t="s">
        <v>11444</v>
      </c>
      <c r="L7110" s="18" t="s">
        <v>34</v>
      </c>
      <c r="M7110" s="20">
        <v>120000000</v>
      </c>
      <c r="N7110" s="20">
        <v>221600160</v>
      </c>
      <c r="O7110" s="21">
        <f t="shared" si="333"/>
        <v>275485796.62178701</v>
      </c>
      <c r="P7110" s="22">
        <f t="shared" si="334"/>
        <v>184.66679999999999</v>
      </c>
      <c r="Q7110" s="20">
        <f t="shared" si="335"/>
        <v>90412141.982864141</v>
      </c>
      <c r="R7110" s="18" t="s">
        <v>27</v>
      </c>
      <c r="S7110" s="18">
        <v>109</v>
      </c>
    </row>
    <row r="7111" spans="1:19" x14ac:dyDescent="0.25">
      <c r="A7111" s="18" t="s">
        <v>20445</v>
      </c>
      <c r="B7111" s="18" t="s">
        <v>2004</v>
      </c>
      <c r="C7111" s="18" t="s">
        <v>21</v>
      </c>
      <c r="D7111" s="18">
        <v>2017</v>
      </c>
      <c r="E7111" s="18">
        <f>VLOOKUP(D7111,'cpi roi'!A:C,2,FALSE)</f>
        <v>245.1</v>
      </c>
      <c r="F7111" s="18" t="s">
        <v>20446</v>
      </c>
      <c r="G7111" s="18">
        <v>5.3</v>
      </c>
      <c r="H7111" s="19">
        <v>87000</v>
      </c>
      <c r="I7111" s="18" t="s">
        <v>18449</v>
      </c>
      <c r="J7111" s="18" t="s">
        <v>18449</v>
      </c>
      <c r="K7111" s="18" t="s">
        <v>20356</v>
      </c>
      <c r="L7111" s="18" t="s">
        <v>17176</v>
      </c>
      <c r="M7111" s="20">
        <v>18000000</v>
      </c>
      <c r="N7111" s="20">
        <v>40656399</v>
      </c>
      <c r="O7111" s="21">
        <f t="shared" si="333"/>
        <v>50542655.141982861</v>
      </c>
      <c r="P7111" s="22">
        <f t="shared" si="334"/>
        <v>225.86888333333332</v>
      </c>
      <c r="Q7111" s="20">
        <f t="shared" si="335"/>
        <v>16587678.090575274</v>
      </c>
      <c r="R7111" s="18" t="s">
        <v>20447</v>
      </c>
      <c r="S7111" s="18">
        <v>110</v>
      </c>
    </row>
    <row r="7112" spans="1:19" x14ac:dyDescent="0.25">
      <c r="A7112" s="18" t="s">
        <v>20448</v>
      </c>
      <c r="B7112" s="18" t="s">
        <v>341</v>
      </c>
      <c r="C7112" s="18" t="s">
        <v>394</v>
      </c>
      <c r="D7112" s="18">
        <v>2017</v>
      </c>
      <c r="E7112" s="18">
        <f>VLOOKUP(D7112,'cpi roi'!A:C,2,FALSE)</f>
        <v>245.1</v>
      </c>
      <c r="F7112" s="18" t="s">
        <v>20449</v>
      </c>
      <c r="G7112" s="18">
        <v>6.7</v>
      </c>
      <c r="H7112" s="19">
        <v>82000</v>
      </c>
      <c r="I7112" s="18" t="s">
        <v>20450</v>
      </c>
      <c r="J7112" s="18" t="s">
        <v>20450</v>
      </c>
      <c r="K7112" s="18" t="s">
        <v>9045</v>
      </c>
      <c r="L7112" s="18" t="s">
        <v>34</v>
      </c>
      <c r="M7112" s="20">
        <v>175000000</v>
      </c>
      <c r="N7112" s="20">
        <v>383930656</v>
      </c>
      <c r="O7112" s="21">
        <f t="shared" si="333"/>
        <v>477289558.88698488</v>
      </c>
      <c r="P7112" s="22">
        <f t="shared" si="334"/>
        <v>219.38894628571427</v>
      </c>
      <c r="Q7112" s="20">
        <f t="shared" si="335"/>
        <v>156642454.50836393</v>
      </c>
      <c r="R7112" s="18" t="s">
        <v>10121</v>
      </c>
      <c r="S7112" s="18">
        <v>102</v>
      </c>
    </row>
    <row r="7113" spans="1:19" x14ac:dyDescent="0.25">
      <c r="A7113" s="18" t="s">
        <v>20451</v>
      </c>
      <c r="B7113" s="18" t="s">
        <v>20</v>
      </c>
      <c r="C7113" s="18" t="s">
        <v>45</v>
      </c>
      <c r="D7113" s="18">
        <v>2017</v>
      </c>
      <c r="E7113" s="18">
        <f>VLOOKUP(D7113,'cpi roi'!A:C,2,FALSE)</f>
        <v>245.1</v>
      </c>
      <c r="F7113" s="18" t="s">
        <v>20449</v>
      </c>
      <c r="G7113" s="18">
        <v>5.2</v>
      </c>
      <c r="H7113" s="19">
        <v>49000</v>
      </c>
      <c r="I7113" s="18" t="s">
        <v>20452</v>
      </c>
      <c r="J7113" s="18" t="s">
        <v>20452</v>
      </c>
      <c r="K7113" s="18" t="s">
        <v>9278</v>
      </c>
      <c r="L7113" s="18" t="s">
        <v>34</v>
      </c>
      <c r="M7113" s="20">
        <v>20000000</v>
      </c>
      <c r="N7113" s="20">
        <v>47347283</v>
      </c>
      <c r="O7113" s="21">
        <f t="shared" si="333"/>
        <v>58860535.006527945</v>
      </c>
      <c r="P7113" s="22">
        <f t="shared" si="334"/>
        <v>236.73641499999997</v>
      </c>
      <c r="Q7113" s="20">
        <f t="shared" si="335"/>
        <v>19317536.923704609</v>
      </c>
      <c r="R7113" s="18" t="s">
        <v>20453</v>
      </c>
      <c r="S7113" s="18">
        <v>101</v>
      </c>
    </row>
    <row r="7114" spans="1:19" x14ac:dyDescent="0.25">
      <c r="A7114" s="18" t="s">
        <v>20454</v>
      </c>
      <c r="B7114" s="18" t="s">
        <v>2004</v>
      </c>
      <c r="C7114" s="18" t="s">
        <v>38</v>
      </c>
      <c r="D7114" s="18">
        <v>2017</v>
      </c>
      <c r="E7114" s="18">
        <f>VLOOKUP(D7114,'cpi roi'!A:C,2,FALSE)</f>
        <v>245.1</v>
      </c>
      <c r="F7114" s="18" t="s">
        <v>19806</v>
      </c>
      <c r="G7114" s="18">
        <v>5.2</v>
      </c>
      <c r="H7114" s="19">
        <v>88000</v>
      </c>
      <c r="I7114" s="18" t="s">
        <v>12714</v>
      </c>
      <c r="J7114" s="18" t="s">
        <v>8028</v>
      </c>
      <c r="K7114" s="18" t="s">
        <v>11821</v>
      </c>
      <c r="L7114" s="18" t="s">
        <v>5994</v>
      </c>
      <c r="M7114" s="20">
        <v>85000000</v>
      </c>
      <c r="N7114" s="20">
        <v>346118277</v>
      </c>
      <c r="O7114" s="21">
        <f t="shared" si="333"/>
        <v>430282492.86780906</v>
      </c>
      <c r="P7114" s="22">
        <f t="shared" si="334"/>
        <v>407.19797294117643</v>
      </c>
      <c r="Q7114" s="20">
        <f t="shared" si="335"/>
        <v>141215127.29498163</v>
      </c>
      <c r="R7114" s="18" t="s">
        <v>48</v>
      </c>
      <c r="S7114" s="18">
        <v>107</v>
      </c>
    </row>
    <row r="7115" spans="1:19" x14ac:dyDescent="0.25">
      <c r="A7115" s="18" t="s">
        <v>10653</v>
      </c>
      <c r="B7115" s="18" t="s">
        <v>2004</v>
      </c>
      <c r="C7115" s="18" t="s">
        <v>38</v>
      </c>
      <c r="D7115" s="18">
        <v>2017</v>
      </c>
      <c r="E7115" s="18">
        <f>VLOOKUP(D7115,'cpi roi'!A:C,2,FALSE)</f>
        <v>245.1</v>
      </c>
      <c r="F7115" s="18" t="s">
        <v>20216</v>
      </c>
      <c r="G7115" s="18">
        <v>5.4</v>
      </c>
      <c r="H7115" s="19">
        <v>177000</v>
      </c>
      <c r="I7115" s="18" t="s">
        <v>14558</v>
      </c>
      <c r="J7115" s="18" t="s">
        <v>5906</v>
      </c>
      <c r="K7115" s="18" t="s">
        <v>1483</v>
      </c>
      <c r="L7115" s="18" t="s">
        <v>34</v>
      </c>
      <c r="M7115" s="20">
        <v>125000000</v>
      </c>
      <c r="N7115" s="20">
        <v>409231607</v>
      </c>
      <c r="O7115" s="21">
        <f t="shared" si="333"/>
        <v>508742842.32109344</v>
      </c>
      <c r="P7115" s="22">
        <f t="shared" si="334"/>
        <v>327.38528559999997</v>
      </c>
      <c r="Q7115" s="20">
        <f t="shared" si="335"/>
        <v>166965159.93472052</v>
      </c>
      <c r="R7115" s="18" t="s">
        <v>65</v>
      </c>
      <c r="S7115" s="18">
        <v>110</v>
      </c>
    </row>
    <row r="7116" spans="1:19" x14ac:dyDescent="0.25">
      <c r="A7116" s="18" t="s">
        <v>20455</v>
      </c>
      <c r="B7116" s="18" t="s">
        <v>20</v>
      </c>
      <c r="C7116" s="18" t="s">
        <v>38</v>
      </c>
      <c r="D7116" s="18">
        <v>2017</v>
      </c>
      <c r="E7116" s="18">
        <f>VLOOKUP(D7116,'cpi roi'!A:C,2,FALSE)</f>
        <v>245.1</v>
      </c>
      <c r="F7116" s="18" t="s">
        <v>20422</v>
      </c>
      <c r="G7116" s="18">
        <v>6</v>
      </c>
      <c r="H7116" s="19">
        <v>44000</v>
      </c>
      <c r="I7116" s="18" t="s">
        <v>14822</v>
      </c>
      <c r="J7116" s="18" t="s">
        <v>20456</v>
      </c>
      <c r="K7116" s="18" t="s">
        <v>20457</v>
      </c>
      <c r="L7116" s="18" t="s">
        <v>34</v>
      </c>
      <c r="M7116" s="20">
        <v>25000000</v>
      </c>
      <c r="N7116" s="20">
        <v>26800152</v>
      </c>
      <c r="O7116" s="21">
        <f t="shared" si="333"/>
        <v>33317039.226438187</v>
      </c>
      <c r="P7116" s="22">
        <f t="shared" si="334"/>
        <v>107.200608</v>
      </c>
      <c r="Q7116" s="20">
        <f t="shared" si="335"/>
        <v>10934374.541003672</v>
      </c>
      <c r="R7116" s="18" t="s">
        <v>20458</v>
      </c>
      <c r="S7116" s="18">
        <v>100</v>
      </c>
    </row>
    <row r="7117" spans="1:19" x14ac:dyDescent="0.25">
      <c r="A7117" s="18" t="s">
        <v>20459</v>
      </c>
      <c r="B7117" s="18" t="s">
        <v>37</v>
      </c>
      <c r="C7117" s="18" t="s">
        <v>394</v>
      </c>
      <c r="D7117" s="18">
        <v>2017</v>
      </c>
      <c r="E7117" s="18">
        <f>VLOOKUP(D7117,'cpi roi'!A:C,2,FALSE)</f>
        <v>245.1</v>
      </c>
      <c r="F7117" s="18" t="s">
        <v>20362</v>
      </c>
      <c r="G7117" s="18">
        <v>6.7</v>
      </c>
      <c r="H7117" s="19">
        <v>51000</v>
      </c>
      <c r="I7117" s="18" t="s">
        <v>14774</v>
      </c>
      <c r="J7117" s="18" t="s">
        <v>20460</v>
      </c>
      <c r="K7117" s="18" t="s">
        <v>14816</v>
      </c>
      <c r="L7117" s="18" t="s">
        <v>34</v>
      </c>
      <c r="M7117" s="20">
        <v>111000000</v>
      </c>
      <c r="N7117" s="20">
        <v>296069199</v>
      </c>
      <c r="O7117" s="21">
        <f t="shared" si="333"/>
        <v>368063178.03059977</v>
      </c>
      <c r="P7117" s="22">
        <f t="shared" si="334"/>
        <v>266.72900810810808</v>
      </c>
      <c r="Q7117" s="20">
        <f t="shared" si="335"/>
        <v>120795266.82986535</v>
      </c>
      <c r="R7117" s="18" t="s">
        <v>15781</v>
      </c>
      <c r="S7117" s="18">
        <v>108</v>
      </c>
    </row>
    <row r="7118" spans="1:19" x14ac:dyDescent="0.25">
      <c r="A7118" s="18" t="s">
        <v>20461</v>
      </c>
      <c r="B7118" s="18" t="s">
        <v>2004</v>
      </c>
      <c r="C7118" s="18" t="s">
        <v>38</v>
      </c>
      <c r="D7118" s="18">
        <v>2017</v>
      </c>
      <c r="E7118" s="18">
        <f>VLOOKUP(D7118,'cpi roi'!A:C,2,FALSE)</f>
        <v>245.1</v>
      </c>
      <c r="F7118" s="18" t="s">
        <v>20444</v>
      </c>
      <c r="G7118" s="18">
        <v>7.6</v>
      </c>
      <c r="H7118" s="19">
        <v>62000</v>
      </c>
      <c r="I7118" s="18" t="s">
        <v>16680</v>
      </c>
      <c r="J7118" s="18" t="s">
        <v>20462</v>
      </c>
      <c r="K7118" s="18" t="s">
        <v>15812</v>
      </c>
      <c r="L7118" s="18" t="s">
        <v>34</v>
      </c>
      <c r="M7118" s="20">
        <v>38000000</v>
      </c>
      <c r="N7118" s="20">
        <v>26351322</v>
      </c>
      <c r="O7118" s="21">
        <f t="shared" si="333"/>
        <v>32759069.006119952</v>
      </c>
      <c r="P7118" s="22">
        <f t="shared" si="334"/>
        <v>69.345584210526312</v>
      </c>
      <c r="Q7118" s="20">
        <f t="shared" si="335"/>
        <v>10751253.365973072</v>
      </c>
      <c r="R7118" s="18" t="s">
        <v>35</v>
      </c>
      <c r="S7118" s="18">
        <v>134</v>
      </c>
    </row>
    <row r="7119" spans="1:19" x14ac:dyDescent="0.25">
      <c r="A7119" s="18" t="s">
        <v>20463</v>
      </c>
      <c r="B7119" s="18" t="s">
        <v>20</v>
      </c>
      <c r="C7119" s="18" t="s">
        <v>21</v>
      </c>
      <c r="D7119" s="18">
        <v>2017</v>
      </c>
      <c r="E7119" s="18">
        <f>VLOOKUP(D7119,'cpi roi'!A:C,2,FALSE)</f>
        <v>245.1</v>
      </c>
      <c r="F7119" s="18" t="s">
        <v>20464</v>
      </c>
      <c r="G7119" s="18">
        <v>6.3</v>
      </c>
      <c r="H7119" s="19">
        <v>54000</v>
      </c>
      <c r="I7119" s="18" t="s">
        <v>10690</v>
      </c>
      <c r="J7119" s="18" t="s">
        <v>10690</v>
      </c>
      <c r="K7119" s="18" t="s">
        <v>5214</v>
      </c>
      <c r="L7119" s="18" t="s">
        <v>34</v>
      </c>
      <c r="M7119" s="20">
        <v>10500000</v>
      </c>
      <c r="N7119" s="20">
        <v>27869129</v>
      </c>
      <c r="O7119" s="21">
        <f t="shared" si="333"/>
        <v>34645955.146062829</v>
      </c>
      <c r="P7119" s="22">
        <f t="shared" si="334"/>
        <v>265.42027619047622</v>
      </c>
      <c r="Q7119" s="20">
        <f t="shared" si="335"/>
        <v>11370513.667890657</v>
      </c>
      <c r="R7119" s="18" t="s">
        <v>6793</v>
      </c>
      <c r="S7119" s="18">
        <v>93</v>
      </c>
    </row>
    <row r="7120" spans="1:19" x14ac:dyDescent="0.25">
      <c r="A7120" s="18" t="s">
        <v>20465</v>
      </c>
      <c r="B7120" s="18" t="s">
        <v>2004</v>
      </c>
      <c r="C7120" s="18" t="s">
        <v>67</v>
      </c>
      <c r="D7120" s="18">
        <v>2017</v>
      </c>
      <c r="E7120" s="18">
        <f>VLOOKUP(D7120,'cpi roi'!A:C,2,FALSE)</f>
        <v>245.1</v>
      </c>
      <c r="F7120" s="18" t="s">
        <v>20437</v>
      </c>
      <c r="G7120" s="18">
        <v>7.1</v>
      </c>
      <c r="H7120" s="19">
        <v>31000</v>
      </c>
      <c r="I7120" s="18" t="s">
        <v>18469</v>
      </c>
      <c r="J7120" s="18" t="s">
        <v>18469</v>
      </c>
      <c r="K7120" s="18" t="s">
        <v>18470</v>
      </c>
      <c r="L7120" s="18" t="s">
        <v>34</v>
      </c>
      <c r="M7120" s="20">
        <v>9000000</v>
      </c>
      <c r="N7120" s="20">
        <v>22088533</v>
      </c>
      <c r="O7120" s="21">
        <f t="shared" si="333"/>
        <v>27459714.423092615</v>
      </c>
      <c r="P7120" s="22">
        <f t="shared" si="334"/>
        <v>245.42814444444443</v>
      </c>
      <c r="Q7120" s="20">
        <f t="shared" si="335"/>
        <v>9012049.3676050585</v>
      </c>
      <c r="R7120" s="18" t="s">
        <v>14705</v>
      </c>
      <c r="S7120" s="18">
        <v>127</v>
      </c>
    </row>
    <row r="7121" spans="1:19" x14ac:dyDescent="0.25">
      <c r="A7121" s="18" t="s">
        <v>20466</v>
      </c>
      <c r="B7121" s="18" t="s">
        <v>37</v>
      </c>
      <c r="C7121" s="18" t="s">
        <v>394</v>
      </c>
      <c r="D7121" s="18">
        <v>2017</v>
      </c>
      <c r="E7121" s="18">
        <f>VLOOKUP(D7121,'cpi roi'!A:C,2,FALSE)</f>
        <v>245.1</v>
      </c>
      <c r="F7121" s="18" t="s">
        <v>20266</v>
      </c>
      <c r="G7121" s="18">
        <v>7.3</v>
      </c>
      <c r="H7121" s="19">
        <v>135000</v>
      </c>
      <c r="I7121" s="18" t="s">
        <v>20467</v>
      </c>
      <c r="J7121" s="18" t="s">
        <v>17718</v>
      </c>
      <c r="K7121" s="18" t="s">
        <v>15239</v>
      </c>
      <c r="L7121" s="18" t="s">
        <v>34</v>
      </c>
      <c r="M7121" s="20">
        <v>80000000</v>
      </c>
      <c r="N7121" s="20">
        <v>311950384</v>
      </c>
      <c r="O7121" s="21">
        <f t="shared" si="333"/>
        <v>387806128.13055897</v>
      </c>
      <c r="P7121" s="22">
        <f t="shared" si="334"/>
        <v>389.93798000000004</v>
      </c>
      <c r="Q7121" s="20">
        <f t="shared" si="335"/>
        <v>127274738.4740922</v>
      </c>
      <c r="R7121" s="18" t="s">
        <v>20468</v>
      </c>
      <c r="S7121" s="18">
        <v>104</v>
      </c>
    </row>
    <row r="7122" spans="1:19" x14ac:dyDescent="0.25">
      <c r="A7122" s="18" t="s">
        <v>20469</v>
      </c>
      <c r="B7122" s="18" t="s">
        <v>20</v>
      </c>
      <c r="C7122" s="18" t="s">
        <v>29</v>
      </c>
      <c r="D7122" s="18">
        <v>2017</v>
      </c>
      <c r="E7122" s="18">
        <f>VLOOKUP(D7122,'cpi roi'!A:C,2,FALSE)</f>
        <v>245.1</v>
      </c>
      <c r="F7122" s="18" t="s">
        <v>20470</v>
      </c>
      <c r="G7122" s="18">
        <v>7.2</v>
      </c>
      <c r="H7122" s="19">
        <v>63000</v>
      </c>
      <c r="I7122" s="18" t="s">
        <v>20471</v>
      </c>
      <c r="J7122" s="18" t="s">
        <v>17959</v>
      </c>
      <c r="K7122" s="18" t="s">
        <v>12757</v>
      </c>
      <c r="L7122" s="18" t="s">
        <v>34</v>
      </c>
      <c r="M7122" s="20">
        <v>0</v>
      </c>
      <c r="N7122" s="20">
        <v>10060903</v>
      </c>
      <c r="O7122" s="21">
        <f t="shared" si="333"/>
        <v>12507373.088943288</v>
      </c>
      <c r="P7122" s="22">
        <f t="shared" si="334"/>
        <v>0</v>
      </c>
      <c r="Q7122" s="20">
        <f t="shared" si="335"/>
        <v>4104815.5854753163</v>
      </c>
      <c r="R7122" s="18" t="s">
        <v>20472</v>
      </c>
      <c r="S7122" s="18">
        <v>133</v>
      </c>
    </row>
    <row r="7123" spans="1:19" x14ac:dyDescent="0.25">
      <c r="A7123" s="18" t="s">
        <v>20473</v>
      </c>
      <c r="B7123" s="18" t="s">
        <v>20</v>
      </c>
      <c r="C7123" s="18" t="s">
        <v>45</v>
      </c>
      <c r="D7123" s="18">
        <v>2017</v>
      </c>
      <c r="E7123" s="18">
        <f>VLOOKUP(D7123,'cpi roi'!A:C,2,FALSE)</f>
        <v>245.1</v>
      </c>
      <c r="F7123" s="18" t="s">
        <v>19814</v>
      </c>
      <c r="G7123" s="18">
        <v>7.5</v>
      </c>
      <c r="H7123" s="19">
        <v>126000</v>
      </c>
      <c r="I7123" s="18" t="s">
        <v>11915</v>
      </c>
      <c r="J7123" s="18" t="s">
        <v>20474</v>
      </c>
      <c r="K7123" s="18" t="s">
        <v>20475</v>
      </c>
      <c r="L7123" s="18" t="s">
        <v>34</v>
      </c>
      <c r="M7123" s="20">
        <v>5000000</v>
      </c>
      <c r="N7123" s="20">
        <v>56411585</v>
      </c>
      <c r="O7123" s="21">
        <f t="shared" si="333"/>
        <v>70128967.562219501</v>
      </c>
      <c r="P7123" s="22">
        <f t="shared" si="334"/>
        <v>1128.2317</v>
      </c>
      <c r="Q7123" s="20">
        <f t="shared" si="335"/>
        <v>23015742.554059565</v>
      </c>
      <c r="R7123" s="18" t="s">
        <v>15191</v>
      </c>
      <c r="S7123" s="18">
        <v>120</v>
      </c>
    </row>
    <row r="7124" spans="1:19" x14ac:dyDescent="0.25">
      <c r="A7124" s="18" t="s">
        <v>20476</v>
      </c>
      <c r="B7124" s="18" t="s">
        <v>452</v>
      </c>
      <c r="C7124" s="18" t="s">
        <v>21</v>
      </c>
      <c r="D7124" s="18">
        <v>2017</v>
      </c>
      <c r="E7124" s="18">
        <f>VLOOKUP(D7124,'cpi roi'!A:C,2,FALSE)</f>
        <v>245.1</v>
      </c>
      <c r="F7124" s="18" t="s">
        <v>20417</v>
      </c>
      <c r="G7124" s="18">
        <v>6.5</v>
      </c>
      <c r="H7124" s="19">
        <v>37000</v>
      </c>
      <c r="I7124" s="18" t="s">
        <v>19056</v>
      </c>
      <c r="J7124" s="18" t="s">
        <v>19056</v>
      </c>
      <c r="K7124" s="18" t="s">
        <v>20477</v>
      </c>
      <c r="L7124" s="18" t="s">
        <v>34</v>
      </c>
      <c r="M7124" s="20">
        <v>0</v>
      </c>
      <c r="N7124" s="20">
        <v>956425</v>
      </c>
      <c r="O7124" s="21">
        <f t="shared" si="333"/>
        <v>1188995.0938392493</v>
      </c>
      <c r="P7124" s="22">
        <f t="shared" si="334"/>
        <v>0</v>
      </c>
      <c r="Q7124" s="20">
        <f t="shared" si="335"/>
        <v>390218.27825377398</v>
      </c>
      <c r="R7124" s="18" t="s">
        <v>20478</v>
      </c>
      <c r="S7124" s="18">
        <v>111</v>
      </c>
    </row>
    <row r="7125" spans="1:19" x14ac:dyDescent="0.25">
      <c r="A7125" s="18" t="s">
        <v>20479</v>
      </c>
      <c r="B7125" s="18" t="s">
        <v>20</v>
      </c>
      <c r="C7125" s="18" t="s">
        <v>45</v>
      </c>
      <c r="D7125" s="18">
        <v>2017</v>
      </c>
      <c r="E7125" s="18">
        <f>VLOOKUP(D7125,'cpi roi'!A:C,2,FALSE)</f>
        <v>245.1</v>
      </c>
      <c r="F7125" s="18" t="s">
        <v>20424</v>
      </c>
      <c r="G7125" s="18">
        <v>6.7</v>
      </c>
      <c r="H7125" s="19">
        <v>38000</v>
      </c>
      <c r="I7125" s="18" t="s">
        <v>20480</v>
      </c>
      <c r="J7125" s="18" t="s">
        <v>20480</v>
      </c>
      <c r="K7125" s="18" t="s">
        <v>19219</v>
      </c>
      <c r="L7125" s="18" t="s">
        <v>34</v>
      </c>
      <c r="M7125" s="20">
        <v>6000000</v>
      </c>
      <c r="N7125" s="20">
        <v>3187255</v>
      </c>
      <c r="O7125" s="21">
        <f t="shared" si="333"/>
        <v>3962287.2235822114</v>
      </c>
      <c r="P7125" s="22">
        <f t="shared" si="334"/>
        <v>53.120916666666659</v>
      </c>
      <c r="Q7125" s="20">
        <f t="shared" si="335"/>
        <v>1300389.6368829049</v>
      </c>
      <c r="R7125" s="18" t="s">
        <v>20481</v>
      </c>
      <c r="S7125" s="18">
        <v>92</v>
      </c>
    </row>
    <row r="7126" spans="1:19" x14ac:dyDescent="0.25">
      <c r="A7126" s="18" t="s">
        <v>20482</v>
      </c>
      <c r="B7126" s="18" t="s">
        <v>20</v>
      </c>
      <c r="C7126" s="18" t="s">
        <v>38</v>
      </c>
      <c r="D7126" s="18">
        <v>2017</v>
      </c>
      <c r="E7126" s="18">
        <f>VLOOKUP(D7126,'cpi roi'!A:C,2,FALSE)</f>
        <v>245.1</v>
      </c>
      <c r="F7126" s="18" t="s">
        <v>20389</v>
      </c>
      <c r="G7126" s="18">
        <v>7</v>
      </c>
      <c r="H7126" s="19">
        <v>106000</v>
      </c>
      <c r="I7126" s="18" t="s">
        <v>5019</v>
      </c>
      <c r="J7126" s="18" t="s">
        <v>10189</v>
      </c>
      <c r="K7126" s="18" t="s">
        <v>20483</v>
      </c>
      <c r="L7126" s="18" t="s">
        <v>26</v>
      </c>
      <c r="M7126" s="20">
        <v>35000000</v>
      </c>
      <c r="N7126" s="20">
        <v>145418070</v>
      </c>
      <c r="O7126" s="21">
        <f t="shared" si="333"/>
        <v>180778808.35985312</v>
      </c>
      <c r="P7126" s="22">
        <f t="shared" si="334"/>
        <v>415.48020000000002</v>
      </c>
      <c r="Q7126" s="20">
        <f t="shared" si="335"/>
        <v>59330097.919216648</v>
      </c>
      <c r="R7126" s="18" t="s">
        <v>20018</v>
      </c>
      <c r="S7126" s="18">
        <v>113</v>
      </c>
    </row>
    <row r="7127" spans="1:19" x14ac:dyDescent="0.25">
      <c r="A7127" s="18" t="s">
        <v>5736</v>
      </c>
      <c r="B7127" s="18" t="s">
        <v>20</v>
      </c>
      <c r="C7127" s="18" t="s">
        <v>38</v>
      </c>
      <c r="D7127" s="18">
        <v>2017</v>
      </c>
      <c r="E7127" s="18">
        <f>VLOOKUP(D7127,'cpi roi'!A:C,2,FALSE)</f>
        <v>245.1</v>
      </c>
      <c r="F7127" s="18" t="s">
        <v>20364</v>
      </c>
      <c r="G7127" s="18">
        <v>6.4</v>
      </c>
      <c r="H7127" s="19">
        <v>39000</v>
      </c>
      <c r="I7127" s="18" t="s">
        <v>20484</v>
      </c>
      <c r="J7127" s="18" t="s">
        <v>20484</v>
      </c>
      <c r="K7127" s="18" t="s">
        <v>20485</v>
      </c>
      <c r="L7127" s="18" t="s">
        <v>457</v>
      </c>
      <c r="M7127" s="20">
        <v>0</v>
      </c>
      <c r="N7127" s="20">
        <v>913331</v>
      </c>
      <c r="O7127" s="21">
        <f t="shared" si="333"/>
        <v>1135422.095879233</v>
      </c>
      <c r="P7127" s="22">
        <f t="shared" si="334"/>
        <v>0</v>
      </c>
      <c r="Q7127" s="20">
        <f t="shared" si="335"/>
        <v>372636.06691146467</v>
      </c>
      <c r="R7127" s="18" t="s">
        <v>20486</v>
      </c>
      <c r="S7127" s="18">
        <v>108</v>
      </c>
    </row>
    <row r="7128" spans="1:19" x14ac:dyDescent="0.25">
      <c r="A7128" s="18" t="s">
        <v>20487</v>
      </c>
      <c r="B7128" s="18" t="s">
        <v>20</v>
      </c>
      <c r="C7128" s="18" t="s">
        <v>108</v>
      </c>
      <c r="D7128" s="18">
        <v>2017</v>
      </c>
      <c r="E7128" s="18">
        <f>VLOOKUP(D7128,'cpi roi'!A:C,2,FALSE)</f>
        <v>245.1</v>
      </c>
      <c r="F7128" s="18" t="s">
        <v>20177</v>
      </c>
      <c r="G7128" s="18">
        <v>5.8</v>
      </c>
      <c r="H7128" s="19">
        <v>73000</v>
      </c>
      <c r="I7128" s="18" t="s">
        <v>16301</v>
      </c>
      <c r="J7128" s="18" t="s">
        <v>15146</v>
      </c>
      <c r="K7128" s="18" t="s">
        <v>20488</v>
      </c>
      <c r="L7128" s="18" t="s">
        <v>199</v>
      </c>
      <c r="M7128" s="20">
        <v>10000000</v>
      </c>
      <c r="N7128" s="20">
        <v>102952888</v>
      </c>
      <c r="O7128" s="21">
        <f t="shared" si="333"/>
        <v>127987535.59200326</v>
      </c>
      <c r="P7128" s="22">
        <f t="shared" si="334"/>
        <v>1029.5288800000001</v>
      </c>
      <c r="Q7128" s="20">
        <f t="shared" si="335"/>
        <v>42004442.268461853</v>
      </c>
      <c r="R7128" s="18" t="s">
        <v>14135</v>
      </c>
      <c r="S7128" s="18">
        <v>92</v>
      </c>
    </row>
    <row r="7129" spans="1:19" x14ac:dyDescent="0.25">
      <c r="A7129" s="18" t="s">
        <v>20489</v>
      </c>
      <c r="B7129" s="18" t="s">
        <v>20</v>
      </c>
      <c r="C7129" s="18" t="s">
        <v>108</v>
      </c>
      <c r="D7129" s="18">
        <v>2017</v>
      </c>
      <c r="E7129" s="18">
        <f>VLOOKUP(D7129,'cpi roi'!A:C,2,FALSE)</f>
        <v>245.1</v>
      </c>
      <c r="F7129" s="18" t="s">
        <v>20444</v>
      </c>
      <c r="G7129" s="18">
        <v>5.0999999999999996</v>
      </c>
      <c r="H7129" s="19">
        <v>60000</v>
      </c>
      <c r="I7129" s="18" t="s">
        <v>15668</v>
      </c>
      <c r="J7129" s="18" t="s">
        <v>20490</v>
      </c>
      <c r="K7129" s="18" t="s">
        <v>16722</v>
      </c>
      <c r="L7129" s="18" t="s">
        <v>26</v>
      </c>
      <c r="M7129" s="20">
        <v>35000000</v>
      </c>
      <c r="N7129" s="20">
        <v>43155261</v>
      </c>
      <c r="O7129" s="21">
        <f t="shared" si="333"/>
        <v>53649155.555691555</v>
      </c>
      <c r="P7129" s="22">
        <f t="shared" si="334"/>
        <v>123.30074571428571</v>
      </c>
      <c r="Q7129" s="20">
        <f t="shared" si="335"/>
        <v>17607205.630354956</v>
      </c>
      <c r="R7129" s="18" t="s">
        <v>65</v>
      </c>
      <c r="S7129" s="18">
        <v>119</v>
      </c>
    </row>
    <row r="7130" spans="1:19" x14ac:dyDescent="0.25">
      <c r="A7130" s="18" t="s">
        <v>20491</v>
      </c>
      <c r="B7130" s="18" t="s">
        <v>20</v>
      </c>
      <c r="C7130" s="18" t="s">
        <v>67</v>
      </c>
      <c r="D7130" s="18">
        <v>2017</v>
      </c>
      <c r="E7130" s="18">
        <f>VLOOKUP(D7130,'cpi roi'!A:C,2,FALSE)</f>
        <v>245.1</v>
      </c>
      <c r="F7130" s="18" t="s">
        <v>20492</v>
      </c>
      <c r="G7130" s="18">
        <v>7.4</v>
      </c>
      <c r="H7130" s="19">
        <v>143000</v>
      </c>
      <c r="I7130" s="18" t="s">
        <v>12905</v>
      </c>
      <c r="J7130" s="18" t="s">
        <v>16096</v>
      </c>
      <c r="K7130" s="18" t="s">
        <v>12905</v>
      </c>
      <c r="L7130" s="18" t="s">
        <v>34</v>
      </c>
      <c r="M7130" s="20">
        <v>10000000</v>
      </c>
      <c r="N7130" s="20">
        <v>29820616</v>
      </c>
      <c r="O7130" s="21">
        <f t="shared" si="333"/>
        <v>37071977.540595673</v>
      </c>
      <c r="P7130" s="22">
        <f t="shared" si="334"/>
        <v>298.20616000000001</v>
      </c>
      <c r="Q7130" s="20">
        <f t="shared" si="335"/>
        <v>12166713.994288046</v>
      </c>
      <c r="R7130" s="18" t="s">
        <v>18313</v>
      </c>
      <c r="S7130" s="18">
        <v>104</v>
      </c>
    </row>
    <row r="7131" spans="1:19" x14ac:dyDescent="0.25">
      <c r="A7131" s="18" t="s">
        <v>20493</v>
      </c>
      <c r="B7131" s="18" t="s">
        <v>2004</v>
      </c>
      <c r="C7131" s="18" t="s">
        <v>29</v>
      </c>
      <c r="D7131" s="18">
        <v>2017</v>
      </c>
      <c r="E7131" s="18">
        <f>VLOOKUP(D7131,'cpi roi'!A:C,2,FALSE)</f>
        <v>245.1</v>
      </c>
      <c r="F7131" s="18" t="s">
        <v>20449</v>
      </c>
      <c r="G7131" s="18">
        <v>5.7</v>
      </c>
      <c r="H7131" s="19">
        <v>51000</v>
      </c>
      <c r="I7131" s="18" t="s">
        <v>20494</v>
      </c>
      <c r="J7131" s="18" t="s">
        <v>20494</v>
      </c>
      <c r="K7131" s="18" t="s">
        <v>12455</v>
      </c>
      <c r="L7131" s="18" t="s">
        <v>26</v>
      </c>
      <c r="M7131" s="20">
        <v>5300000</v>
      </c>
      <c r="N7131" s="20">
        <v>62198461</v>
      </c>
      <c r="O7131" s="21">
        <f t="shared" si="333"/>
        <v>77323015.368013054</v>
      </c>
      <c r="P7131" s="22">
        <f t="shared" si="334"/>
        <v>1173.5558679245282</v>
      </c>
      <c r="Q7131" s="20">
        <f t="shared" si="335"/>
        <v>25376769.073847409</v>
      </c>
      <c r="R7131" s="18" t="s">
        <v>20495</v>
      </c>
      <c r="S7131" s="18">
        <v>89</v>
      </c>
    </row>
    <row r="7132" spans="1:19" x14ac:dyDescent="0.25">
      <c r="A7132" s="18" t="s">
        <v>20496</v>
      </c>
      <c r="B7132" s="18" t="s">
        <v>2004</v>
      </c>
      <c r="C7132" s="18" t="s">
        <v>21</v>
      </c>
      <c r="D7132" s="18">
        <v>2017</v>
      </c>
      <c r="E7132" s="18">
        <f>VLOOKUP(D7132,'cpi roi'!A:C,2,FALSE)</f>
        <v>245.1</v>
      </c>
      <c r="F7132" s="18" t="s">
        <v>20497</v>
      </c>
      <c r="G7132" s="18">
        <v>7.2</v>
      </c>
      <c r="H7132" s="19">
        <v>141000</v>
      </c>
      <c r="I7132" s="18" t="s">
        <v>500</v>
      </c>
      <c r="J7132" s="18" t="s">
        <v>20498</v>
      </c>
      <c r="K7132" s="18" t="s">
        <v>752</v>
      </c>
      <c r="L7132" s="18" t="s">
        <v>34</v>
      </c>
      <c r="M7132" s="20">
        <v>50000000</v>
      </c>
      <c r="N7132" s="20">
        <v>180419231</v>
      </c>
      <c r="O7132" s="21">
        <f t="shared" si="333"/>
        <v>224291063.58914727</v>
      </c>
      <c r="P7132" s="22">
        <f t="shared" si="334"/>
        <v>360.83846199999999</v>
      </c>
      <c r="Q7132" s="20">
        <f t="shared" si="335"/>
        <v>73610457.36434108</v>
      </c>
      <c r="R7132" s="18" t="s">
        <v>184</v>
      </c>
      <c r="S7132" s="18">
        <v>116</v>
      </c>
    </row>
    <row r="7133" spans="1:19" x14ac:dyDescent="0.25">
      <c r="A7133" s="18" t="s">
        <v>20499</v>
      </c>
      <c r="B7133" s="18" t="s">
        <v>2004</v>
      </c>
      <c r="C7133" s="18" t="s">
        <v>21</v>
      </c>
      <c r="D7133" s="18">
        <v>2017</v>
      </c>
      <c r="E7133" s="18">
        <f>VLOOKUP(D7133,'cpi roi'!A:C,2,FALSE)</f>
        <v>245.1</v>
      </c>
      <c r="F7133" s="18" t="s">
        <v>20340</v>
      </c>
      <c r="G7133" s="18">
        <v>6.4</v>
      </c>
      <c r="H7133" s="19">
        <v>35000</v>
      </c>
      <c r="I7133" s="18" t="s">
        <v>20500</v>
      </c>
      <c r="J7133" s="18" t="s">
        <v>19357</v>
      </c>
      <c r="K7133" s="18" t="s">
        <v>20501</v>
      </c>
      <c r="L7133" s="18" t="s">
        <v>34</v>
      </c>
      <c r="M7133" s="20">
        <v>10000000</v>
      </c>
      <c r="N7133" s="20">
        <v>61621140</v>
      </c>
      <c r="O7133" s="21">
        <f t="shared" si="333"/>
        <v>76605309.498164013</v>
      </c>
      <c r="P7133" s="22">
        <f t="shared" si="334"/>
        <v>616.21140000000003</v>
      </c>
      <c r="Q7133" s="20">
        <f t="shared" si="335"/>
        <v>25141223.990208078</v>
      </c>
      <c r="R7133" s="18" t="s">
        <v>20502</v>
      </c>
      <c r="S7133" s="18">
        <v>96</v>
      </c>
    </row>
    <row r="7134" spans="1:19" x14ac:dyDescent="0.25">
      <c r="A7134" s="18" t="s">
        <v>20503</v>
      </c>
      <c r="B7134" s="18" t="s">
        <v>20</v>
      </c>
      <c r="C7134" s="18" t="s">
        <v>21</v>
      </c>
      <c r="D7134" s="18">
        <v>2017</v>
      </c>
      <c r="E7134" s="18">
        <f>VLOOKUP(D7134,'cpi roi'!A:C,2,FALSE)</f>
        <v>245.1</v>
      </c>
      <c r="F7134" s="18" t="s">
        <v>20504</v>
      </c>
      <c r="G7134" s="18">
        <v>6.9</v>
      </c>
      <c r="H7134" s="19">
        <v>64000</v>
      </c>
      <c r="I7134" s="18" t="s">
        <v>18687</v>
      </c>
      <c r="J7134" s="18" t="s">
        <v>18687</v>
      </c>
      <c r="K7134" s="18" t="s">
        <v>12792</v>
      </c>
      <c r="L7134" s="18" t="s">
        <v>34</v>
      </c>
      <c r="M7134" s="20">
        <v>100000</v>
      </c>
      <c r="N7134" s="20">
        <v>1951683</v>
      </c>
      <c r="O7134" s="21">
        <f t="shared" si="333"/>
        <v>2426266.0550795593</v>
      </c>
      <c r="P7134" s="22">
        <f t="shared" si="334"/>
        <v>1951.683</v>
      </c>
      <c r="Q7134" s="20">
        <f t="shared" si="335"/>
        <v>796280.29375764995</v>
      </c>
      <c r="R7134" s="18" t="s">
        <v>18688</v>
      </c>
      <c r="S7134" s="18">
        <v>92</v>
      </c>
    </row>
    <row r="7135" spans="1:19" x14ac:dyDescent="0.25">
      <c r="A7135" s="18" t="s">
        <v>20505</v>
      </c>
      <c r="B7135" s="18" t="s">
        <v>20</v>
      </c>
      <c r="C7135" s="18" t="s">
        <v>38</v>
      </c>
      <c r="D7135" s="18">
        <v>2017</v>
      </c>
      <c r="E7135" s="18">
        <f>VLOOKUP(D7135,'cpi roi'!A:C,2,FALSE)</f>
        <v>245.1</v>
      </c>
      <c r="F7135" s="18" t="s">
        <v>20506</v>
      </c>
      <c r="G7135" s="18">
        <v>6.2</v>
      </c>
      <c r="H7135" s="19">
        <v>9200</v>
      </c>
      <c r="I7135" s="18" t="s">
        <v>20507</v>
      </c>
      <c r="J7135" s="18" t="s">
        <v>20508</v>
      </c>
      <c r="K7135" s="18" t="s">
        <v>20509</v>
      </c>
      <c r="L7135" s="18" t="s">
        <v>199</v>
      </c>
      <c r="M7135" s="20">
        <v>0</v>
      </c>
      <c r="N7135" s="20">
        <v>14725</v>
      </c>
      <c r="O7135" s="21">
        <f t="shared" si="333"/>
        <v>18305.62015503876</v>
      </c>
      <c r="P7135" s="22">
        <f t="shared" si="334"/>
        <v>0</v>
      </c>
      <c r="Q7135" s="20">
        <f t="shared" si="335"/>
        <v>6007.7519379844962</v>
      </c>
      <c r="R7135" s="18" t="s">
        <v>17987</v>
      </c>
      <c r="S7135" s="18">
        <v>93</v>
      </c>
    </row>
    <row r="7136" spans="1:19" x14ac:dyDescent="0.25">
      <c r="A7136" s="18" t="s">
        <v>20510</v>
      </c>
      <c r="B7136" s="18" t="s">
        <v>2004</v>
      </c>
      <c r="C7136" s="18" t="s">
        <v>38</v>
      </c>
      <c r="D7136" s="18">
        <v>2017</v>
      </c>
      <c r="E7136" s="18">
        <f>VLOOKUP(D7136,'cpi roi'!A:C,2,FALSE)</f>
        <v>245.1</v>
      </c>
      <c r="F7136" s="18" t="s">
        <v>20422</v>
      </c>
      <c r="G7136" s="18">
        <v>5.9</v>
      </c>
      <c r="H7136" s="19">
        <v>104000</v>
      </c>
      <c r="I7136" s="18" t="s">
        <v>19619</v>
      </c>
      <c r="J7136" s="18" t="s">
        <v>14470</v>
      </c>
      <c r="K7136" s="18" t="s">
        <v>20511</v>
      </c>
      <c r="L7136" s="18" t="s">
        <v>34</v>
      </c>
      <c r="M7136" s="20">
        <v>100000000</v>
      </c>
      <c r="N7136" s="20">
        <v>142337240</v>
      </c>
      <c r="O7136" s="21">
        <f t="shared" si="333"/>
        <v>176948825.08363932</v>
      </c>
      <c r="P7136" s="22">
        <f t="shared" si="334"/>
        <v>142.33724000000001</v>
      </c>
      <c r="Q7136" s="20">
        <f t="shared" si="335"/>
        <v>58073129.334965318</v>
      </c>
      <c r="R7136" s="18" t="s">
        <v>14705</v>
      </c>
      <c r="S7136" s="18">
        <v>124</v>
      </c>
    </row>
    <row r="7137" spans="1:19" x14ac:dyDescent="0.25">
      <c r="A7137" s="18" t="s">
        <v>20512</v>
      </c>
      <c r="B7137" s="18" t="s">
        <v>452</v>
      </c>
      <c r="C7137" s="18" t="s">
        <v>45</v>
      </c>
      <c r="D7137" s="18">
        <v>2017</v>
      </c>
      <c r="E7137" s="18">
        <f>VLOOKUP(D7137,'cpi roi'!A:C,2,FALSE)</f>
        <v>245.1</v>
      </c>
      <c r="F7137" s="18" t="s">
        <v>20439</v>
      </c>
      <c r="G7137" s="18">
        <v>7.4</v>
      </c>
      <c r="H7137" s="19">
        <v>21000</v>
      </c>
      <c r="I7137" s="18" t="s">
        <v>20513</v>
      </c>
      <c r="J7137" s="18" t="s">
        <v>20514</v>
      </c>
      <c r="K7137" s="18" t="s">
        <v>2070</v>
      </c>
      <c r="L7137" s="18" t="s">
        <v>34</v>
      </c>
      <c r="M7137" s="20">
        <v>0</v>
      </c>
      <c r="N7137" s="20">
        <v>2728446</v>
      </c>
      <c r="O7137" s="21">
        <f t="shared" si="333"/>
        <v>3391911.4492044062</v>
      </c>
      <c r="P7137" s="22">
        <f t="shared" si="334"/>
        <v>0</v>
      </c>
      <c r="Q7137" s="20">
        <f t="shared" si="335"/>
        <v>1113197.0624235005</v>
      </c>
      <c r="R7137" s="18" t="s">
        <v>20515</v>
      </c>
      <c r="S7137" s="18">
        <v>88</v>
      </c>
    </row>
    <row r="7138" spans="1:19" x14ac:dyDescent="0.25">
      <c r="A7138" s="18" t="s">
        <v>20516</v>
      </c>
      <c r="B7138" s="18" t="s">
        <v>20</v>
      </c>
      <c r="C7138" s="18" t="s">
        <v>67</v>
      </c>
      <c r="D7138" s="18">
        <v>2017</v>
      </c>
      <c r="E7138" s="18">
        <f>VLOOKUP(D7138,'cpi roi'!A:C,2,FALSE)</f>
        <v>245.1</v>
      </c>
      <c r="F7138" s="18" t="s">
        <v>20517</v>
      </c>
      <c r="G7138" s="18">
        <v>6.8</v>
      </c>
      <c r="H7138" s="19">
        <v>79000</v>
      </c>
      <c r="I7138" s="18" t="s">
        <v>995</v>
      </c>
      <c r="J7138" s="18" t="s">
        <v>11969</v>
      </c>
      <c r="K7138" s="18" t="s">
        <v>15949</v>
      </c>
      <c r="L7138" s="18" t="s">
        <v>34</v>
      </c>
      <c r="M7138" s="20">
        <v>50000000</v>
      </c>
      <c r="N7138" s="20">
        <v>56996304</v>
      </c>
      <c r="O7138" s="21">
        <f t="shared" si="333"/>
        <v>70855870.374541</v>
      </c>
      <c r="P7138" s="22">
        <f t="shared" si="334"/>
        <v>113.99260799999999</v>
      </c>
      <c r="Q7138" s="20">
        <f t="shared" si="335"/>
        <v>23254305.997552019</v>
      </c>
      <c r="R7138" s="18" t="s">
        <v>20518</v>
      </c>
      <c r="S7138" s="18">
        <v>132</v>
      </c>
    </row>
    <row r="7139" spans="1:19" x14ac:dyDescent="0.25">
      <c r="A7139" s="18" t="s">
        <v>20519</v>
      </c>
      <c r="B7139" s="18" t="s">
        <v>20</v>
      </c>
      <c r="C7139" s="18" t="s">
        <v>45</v>
      </c>
      <c r="D7139" s="18">
        <v>2017</v>
      </c>
      <c r="E7139" s="18">
        <f>VLOOKUP(D7139,'cpi roi'!A:C,2,FALSE)</f>
        <v>245.1</v>
      </c>
      <c r="F7139" s="18" t="s">
        <v>20177</v>
      </c>
      <c r="G7139" s="18">
        <v>5.7</v>
      </c>
      <c r="H7139" s="19">
        <v>42000</v>
      </c>
      <c r="I7139" s="18" t="s">
        <v>9716</v>
      </c>
      <c r="J7139" s="18" t="s">
        <v>2099</v>
      </c>
      <c r="K7139" s="18" t="s">
        <v>9532</v>
      </c>
      <c r="L7139" s="18" t="s">
        <v>26</v>
      </c>
      <c r="M7139" s="20">
        <v>25000000</v>
      </c>
      <c r="N7139" s="20">
        <v>12751667</v>
      </c>
      <c r="O7139" s="21">
        <f t="shared" si="333"/>
        <v>15852439.55487556</v>
      </c>
      <c r="P7139" s="22">
        <f t="shared" si="334"/>
        <v>51.006667999999998</v>
      </c>
      <c r="Q7139" s="20">
        <f t="shared" si="335"/>
        <v>5202638.5148918806</v>
      </c>
      <c r="R7139" s="18" t="s">
        <v>18762</v>
      </c>
      <c r="S7139" s="18">
        <v>105</v>
      </c>
    </row>
    <row r="7140" spans="1:19" x14ac:dyDescent="0.25">
      <c r="A7140" s="18" t="s">
        <v>20520</v>
      </c>
      <c r="B7140" s="18" t="s">
        <v>20</v>
      </c>
      <c r="C7140" s="18" t="s">
        <v>21</v>
      </c>
      <c r="D7140" s="18">
        <v>2017</v>
      </c>
      <c r="E7140" s="18">
        <f>VLOOKUP(D7140,'cpi roi'!A:C,2,FALSE)</f>
        <v>245.1</v>
      </c>
      <c r="F7140" s="18" t="s">
        <v>20521</v>
      </c>
      <c r="G7140" s="18">
        <v>7.2</v>
      </c>
      <c r="H7140" s="19">
        <v>37000</v>
      </c>
      <c r="I7140" s="18" t="s">
        <v>20522</v>
      </c>
      <c r="J7140" s="18" t="s">
        <v>8053</v>
      </c>
      <c r="K7140" s="18" t="s">
        <v>3026</v>
      </c>
      <c r="L7140" s="18" t="s">
        <v>26</v>
      </c>
      <c r="M7140" s="20">
        <v>0</v>
      </c>
      <c r="N7140" s="20">
        <v>19978189</v>
      </c>
      <c r="O7140" s="21">
        <f t="shared" si="333"/>
        <v>24836206.398612812</v>
      </c>
      <c r="P7140" s="22">
        <f t="shared" si="334"/>
        <v>0</v>
      </c>
      <c r="Q7140" s="20">
        <f t="shared" si="335"/>
        <v>8151035.90371277</v>
      </c>
      <c r="R7140" s="18" t="s">
        <v>19636</v>
      </c>
      <c r="S7140" s="18">
        <v>99</v>
      </c>
    </row>
    <row r="7141" spans="1:19" x14ac:dyDescent="0.25">
      <c r="A7141" s="18" t="s">
        <v>20523</v>
      </c>
      <c r="B7141" s="18" t="s">
        <v>20</v>
      </c>
      <c r="C7141" s="18" t="s">
        <v>56</v>
      </c>
      <c r="D7141" s="18">
        <v>2017</v>
      </c>
      <c r="E7141" s="18">
        <f>VLOOKUP(D7141,'cpi roi'!A:C,2,FALSE)</f>
        <v>245.1</v>
      </c>
      <c r="F7141" s="18" t="s">
        <v>20216</v>
      </c>
      <c r="G7141" s="18">
        <v>6.2</v>
      </c>
      <c r="H7141" s="19">
        <v>87000</v>
      </c>
      <c r="I7141" s="18" t="s">
        <v>20524</v>
      </c>
      <c r="J7141" s="18" t="s">
        <v>20524</v>
      </c>
      <c r="K7141" s="18" t="s">
        <v>19426</v>
      </c>
      <c r="L7141" s="18" t="s">
        <v>34</v>
      </c>
      <c r="M7141" s="20">
        <v>5000000</v>
      </c>
      <c r="N7141" s="20">
        <v>19735344</v>
      </c>
      <c r="O7141" s="21">
        <f t="shared" si="333"/>
        <v>24534309.738066096</v>
      </c>
      <c r="P7141" s="22">
        <f t="shared" si="334"/>
        <v>394.70687999999996</v>
      </c>
      <c r="Q7141" s="20">
        <f t="shared" si="335"/>
        <v>8051955.9363525091</v>
      </c>
      <c r="R7141" s="18" t="s">
        <v>16724</v>
      </c>
      <c r="S7141" s="18">
        <v>91</v>
      </c>
    </row>
    <row r="7142" spans="1:19" x14ac:dyDescent="0.25">
      <c r="A7142" s="18" t="s">
        <v>20525</v>
      </c>
      <c r="B7142" s="18" t="s">
        <v>37</v>
      </c>
      <c r="C7142" s="18" t="s">
        <v>394</v>
      </c>
      <c r="D7142" s="18">
        <v>2017</v>
      </c>
      <c r="E7142" s="18">
        <f>VLOOKUP(D7142,'cpi roi'!A:C,2,FALSE)</f>
        <v>245.1</v>
      </c>
      <c r="F7142" s="18" t="s">
        <v>20464</v>
      </c>
      <c r="G7142" s="18">
        <v>6.3</v>
      </c>
      <c r="H7142" s="19">
        <v>119000</v>
      </c>
      <c r="I7142" s="18" t="s">
        <v>19372</v>
      </c>
      <c r="J7142" s="18" t="s">
        <v>12100</v>
      </c>
      <c r="K7142" s="18" t="s">
        <v>13997</v>
      </c>
      <c r="L7142" s="18" t="s">
        <v>34</v>
      </c>
      <c r="M7142" s="20">
        <v>80000000</v>
      </c>
      <c r="N7142" s="20">
        <v>1034800131</v>
      </c>
      <c r="O7142" s="21">
        <f t="shared" si="333"/>
        <v>1286428396.2288861</v>
      </c>
      <c r="P7142" s="22">
        <f t="shared" si="334"/>
        <v>1293.50016375</v>
      </c>
      <c r="Q7142" s="20">
        <f t="shared" si="335"/>
        <v>422195075.88739288</v>
      </c>
      <c r="R7142" s="18" t="s">
        <v>19374</v>
      </c>
      <c r="S7142" s="18">
        <v>89</v>
      </c>
    </row>
    <row r="7143" spans="1:19" x14ac:dyDescent="0.25">
      <c r="A7143" s="18" t="s">
        <v>20526</v>
      </c>
      <c r="B7143" s="18" t="s">
        <v>2004</v>
      </c>
      <c r="C7143" s="18" t="s">
        <v>45</v>
      </c>
      <c r="D7143" s="18">
        <v>2017</v>
      </c>
      <c r="E7143" s="18">
        <f>VLOOKUP(D7143,'cpi roi'!A:C,2,FALSE)</f>
        <v>245.1</v>
      </c>
      <c r="F7143" s="18" t="s">
        <v>19854</v>
      </c>
      <c r="G7143" s="18">
        <v>6.6</v>
      </c>
      <c r="H7143" s="19">
        <v>79000</v>
      </c>
      <c r="I7143" s="18" t="s">
        <v>13646</v>
      </c>
      <c r="J7143" s="18" t="s">
        <v>19120</v>
      </c>
      <c r="K7143" s="18" t="s">
        <v>110</v>
      </c>
      <c r="L7143" s="18" t="s">
        <v>34</v>
      </c>
      <c r="M7143" s="20">
        <v>25000000</v>
      </c>
      <c r="N7143" s="20">
        <v>84918541</v>
      </c>
      <c r="O7143" s="21">
        <f t="shared" si="333"/>
        <v>105567847.58343533</v>
      </c>
      <c r="P7143" s="22">
        <f t="shared" si="334"/>
        <v>339.67416400000002</v>
      </c>
      <c r="Q7143" s="20">
        <f t="shared" si="335"/>
        <v>34646487.556099549</v>
      </c>
      <c r="R7143" s="18" t="s">
        <v>16466</v>
      </c>
      <c r="S7143" s="18">
        <v>96</v>
      </c>
    </row>
    <row r="7144" spans="1:19" x14ac:dyDescent="0.25">
      <c r="A7144" s="18" t="s">
        <v>20527</v>
      </c>
      <c r="B7144" s="18" t="s">
        <v>20</v>
      </c>
      <c r="C7144" s="18" t="s">
        <v>21</v>
      </c>
      <c r="D7144" s="18">
        <v>2017</v>
      </c>
      <c r="E7144" s="18">
        <f>VLOOKUP(D7144,'cpi roi'!A:C,2,FALSE)</f>
        <v>245.1</v>
      </c>
      <c r="F7144" s="18" t="s">
        <v>20291</v>
      </c>
      <c r="G7144" s="18">
        <v>5.7</v>
      </c>
      <c r="H7144" s="19">
        <v>102000</v>
      </c>
      <c r="I7144" s="18" t="s">
        <v>9358</v>
      </c>
      <c r="J7144" s="18" t="s">
        <v>9358</v>
      </c>
      <c r="K7144" s="18" t="s">
        <v>9532</v>
      </c>
      <c r="L7144" s="18" t="s">
        <v>34</v>
      </c>
      <c r="M7144" s="20">
        <v>68000000</v>
      </c>
      <c r="N7144" s="20">
        <v>55003890</v>
      </c>
      <c r="O7144" s="21">
        <f t="shared" si="333"/>
        <v>68378968.922888622</v>
      </c>
      <c r="P7144" s="22">
        <f t="shared" si="334"/>
        <v>80.88807352941177</v>
      </c>
      <c r="Q7144" s="20">
        <f t="shared" si="335"/>
        <v>22441407.588739291</v>
      </c>
      <c r="R7144" s="18" t="s">
        <v>48</v>
      </c>
      <c r="S7144" s="18">
        <v>135</v>
      </c>
    </row>
    <row r="7145" spans="1:19" x14ac:dyDescent="0.25">
      <c r="A7145" s="18" t="s">
        <v>20528</v>
      </c>
      <c r="B7145" s="18" t="s">
        <v>2004</v>
      </c>
      <c r="C7145" s="18" t="s">
        <v>21</v>
      </c>
      <c r="D7145" s="18">
        <v>2017</v>
      </c>
      <c r="E7145" s="18">
        <f>VLOOKUP(D7145,'cpi roi'!A:C,2,FALSE)</f>
        <v>245.1</v>
      </c>
      <c r="F7145" s="18" t="s">
        <v>20335</v>
      </c>
      <c r="G7145" s="18">
        <v>6.5</v>
      </c>
      <c r="H7145" s="19">
        <v>48000</v>
      </c>
      <c r="I7145" s="18" t="s">
        <v>20529</v>
      </c>
      <c r="J7145" s="18" t="s">
        <v>8922</v>
      </c>
      <c r="K7145" s="18" t="s">
        <v>18882</v>
      </c>
      <c r="L7145" s="18" t="s">
        <v>34</v>
      </c>
      <c r="M7145" s="20">
        <v>5000000</v>
      </c>
      <c r="N7145" s="20">
        <v>16373843</v>
      </c>
      <c r="O7145" s="21">
        <f t="shared" si="333"/>
        <v>20355405.802121583</v>
      </c>
      <c r="P7145" s="22">
        <f t="shared" si="334"/>
        <v>327.47685999999999</v>
      </c>
      <c r="Q7145" s="20">
        <f t="shared" si="335"/>
        <v>6680474.5002039978</v>
      </c>
      <c r="R7145" s="18" t="s">
        <v>20530</v>
      </c>
      <c r="S7145" s="18">
        <v>98</v>
      </c>
    </row>
    <row r="7146" spans="1:19" x14ac:dyDescent="0.25">
      <c r="A7146" s="18" t="s">
        <v>20531</v>
      </c>
      <c r="B7146" s="18" t="s">
        <v>2004</v>
      </c>
      <c r="C7146" s="18" t="s">
        <v>21</v>
      </c>
      <c r="D7146" s="18">
        <v>2017</v>
      </c>
      <c r="E7146" s="18">
        <f>VLOOKUP(D7146,'cpi roi'!A:C,2,FALSE)</f>
        <v>245.1</v>
      </c>
      <c r="F7146" s="18" t="s">
        <v>20362</v>
      </c>
      <c r="G7146" s="18">
        <v>6.2</v>
      </c>
      <c r="H7146" s="19">
        <v>27000</v>
      </c>
      <c r="I7146" s="18" t="s">
        <v>293</v>
      </c>
      <c r="J7146" s="18" t="s">
        <v>293</v>
      </c>
      <c r="K7146" s="18" t="s">
        <v>17182</v>
      </c>
      <c r="L7146" s="18" t="s">
        <v>34</v>
      </c>
      <c r="M7146" s="20">
        <v>25000000</v>
      </c>
      <c r="N7146" s="20">
        <v>15889124</v>
      </c>
      <c r="O7146" s="21">
        <f t="shared" si="333"/>
        <v>19752819.595267236</v>
      </c>
      <c r="P7146" s="22">
        <f t="shared" si="334"/>
        <v>63.556495999999996</v>
      </c>
      <c r="Q7146" s="20">
        <f t="shared" si="335"/>
        <v>6482710.730314157</v>
      </c>
      <c r="R7146" s="18" t="s">
        <v>19910</v>
      </c>
      <c r="S7146" s="18">
        <v>101</v>
      </c>
    </row>
    <row r="7147" spans="1:19" x14ac:dyDescent="0.25">
      <c r="A7147" s="18" t="s">
        <v>20532</v>
      </c>
      <c r="B7147" s="18" t="s">
        <v>37</v>
      </c>
      <c r="C7147" s="18" t="s">
        <v>394</v>
      </c>
      <c r="D7147" s="18">
        <v>2017</v>
      </c>
      <c r="E7147" s="18">
        <f>VLOOKUP(D7147,'cpi roi'!A:C,2,FALSE)</f>
        <v>245.1</v>
      </c>
      <c r="F7147" s="18" t="s">
        <v>20370</v>
      </c>
      <c r="G7147" s="18">
        <v>3.3</v>
      </c>
      <c r="H7147" s="19">
        <v>58000</v>
      </c>
      <c r="I7147" s="18" t="s">
        <v>16033</v>
      </c>
      <c r="J7147" s="18" t="s">
        <v>16033</v>
      </c>
      <c r="K7147" s="18" t="s">
        <v>20533</v>
      </c>
      <c r="L7147" s="18" t="s">
        <v>34</v>
      </c>
      <c r="M7147" s="20">
        <v>50000000</v>
      </c>
      <c r="N7147" s="20">
        <v>217776646</v>
      </c>
      <c r="O7147" s="21">
        <f t="shared" si="333"/>
        <v>270732533.80742556</v>
      </c>
      <c r="P7147" s="22">
        <f t="shared" si="334"/>
        <v>435.553292</v>
      </c>
      <c r="Q7147" s="20">
        <f t="shared" si="335"/>
        <v>88852160.750713989</v>
      </c>
      <c r="R7147" s="18" t="s">
        <v>35</v>
      </c>
      <c r="S7147" s="18">
        <v>86</v>
      </c>
    </row>
    <row r="7148" spans="1:19" x14ac:dyDescent="0.25">
      <c r="A7148" s="18" t="s">
        <v>20534</v>
      </c>
      <c r="B7148" s="18" t="s">
        <v>20</v>
      </c>
      <c r="C7148" s="18" t="s">
        <v>45</v>
      </c>
      <c r="D7148" s="18">
        <v>2017</v>
      </c>
      <c r="E7148" s="18">
        <f>VLOOKUP(D7148,'cpi roi'!A:C,2,FALSE)</f>
        <v>245.1</v>
      </c>
      <c r="F7148" s="18" t="s">
        <v>20165</v>
      </c>
      <c r="G7148" s="18">
        <v>6.6</v>
      </c>
      <c r="H7148" s="19">
        <v>38000</v>
      </c>
      <c r="I7148" s="18" t="s">
        <v>20535</v>
      </c>
      <c r="J7148" s="18" t="s">
        <v>20536</v>
      </c>
      <c r="K7148" s="18" t="s">
        <v>17794</v>
      </c>
      <c r="L7148" s="18" t="s">
        <v>34</v>
      </c>
      <c r="M7148" s="20">
        <v>0</v>
      </c>
      <c r="N7148" s="20">
        <v>3146831</v>
      </c>
      <c r="O7148" s="21">
        <f t="shared" si="333"/>
        <v>3912033.4789881678</v>
      </c>
      <c r="P7148" s="22">
        <f t="shared" si="334"/>
        <v>0</v>
      </c>
      <c r="Q7148" s="20">
        <f t="shared" si="335"/>
        <v>1283896.7768257854</v>
      </c>
      <c r="R7148" s="18" t="s">
        <v>20537</v>
      </c>
      <c r="S7148" s="18">
        <v>98</v>
      </c>
    </row>
    <row r="7149" spans="1:19" x14ac:dyDescent="0.25">
      <c r="A7149" s="18" t="s">
        <v>9491</v>
      </c>
      <c r="B7149" s="18" t="s">
        <v>20</v>
      </c>
      <c r="C7149" s="18" t="s">
        <v>21</v>
      </c>
      <c r="D7149" s="18">
        <v>2017</v>
      </c>
      <c r="E7149" s="18">
        <f>VLOOKUP(D7149,'cpi roi'!A:C,2,FALSE)</f>
        <v>245.1</v>
      </c>
      <c r="F7149" s="18" t="s">
        <v>19943</v>
      </c>
      <c r="G7149" s="18">
        <v>5.0999999999999996</v>
      </c>
      <c r="H7149" s="19">
        <v>15000</v>
      </c>
      <c r="I7149" s="18" t="s">
        <v>20538</v>
      </c>
      <c r="J7149" s="18" t="s">
        <v>20539</v>
      </c>
      <c r="K7149" s="18" t="s">
        <v>20540</v>
      </c>
      <c r="L7149" s="18" t="s">
        <v>34</v>
      </c>
      <c r="M7149" s="20">
        <v>12000000</v>
      </c>
      <c r="N7149" s="20">
        <v>17768012</v>
      </c>
      <c r="O7149" s="21">
        <f t="shared" si="333"/>
        <v>22088589.377396982</v>
      </c>
      <c r="P7149" s="22">
        <f t="shared" si="334"/>
        <v>148.06676666666667</v>
      </c>
      <c r="Q7149" s="20">
        <f t="shared" si="335"/>
        <v>7249290.9016727861</v>
      </c>
      <c r="R7149" s="18" t="s">
        <v>10130</v>
      </c>
      <c r="S7149" s="18">
        <v>100</v>
      </c>
    </row>
    <row r="7150" spans="1:19" x14ac:dyDescent="0.25">
      <c r="A7150" s="18" t="s">
        <v>20541</v>
      </c>
      <c r="B7150" s="18" t="s">
        <v>37</v>
      </c>
      <c r="C7150" s="18" t="s">
        <v>394</v>
      </c>
      <c r="D7150" s="18">
        <v>2017</v>
      </c>
      <c r="E7150" s="18">
        <f>VLOOKUP(D7150,'cpi roi'!A:C,2,FALSE)</f>
        <v>245.1</v>
      </c>
      <c r="F7150" s="18" t="s">
        <v>20497</v>
      </c>
      <c r="G7150" s="18">
        <v>7.8</v>
      </c>
      <c r="H7150" s="19">
        <v>66000</v>
      </c>
      <c r="I7150" s="18" t="s">
        <v>18910</v>
      </c>
      <c r="J7150" s="18" t="s">
        <v>18910</v>
      </c>
      <c r="K7150" s="18" t="s">
        <v>14592</v>
      </c>
      <c r="L7150" s="18" t="s">
        <v>26</v>
      </c>
      <c r="M7150" s="20">
        <v>40000000</v>
      </c>
      <c r="N7150" s="20">
        <v>227978645</v>
      </c>
      <c r="O7150" s="21">
        <f t="shared" si="333"/>
        <v>283415312.65401876</v>
      </c>
      <c r="P7150" s="22">
        <f t="shared" si="334"/>
        <v>569.94661250000001</v>
      </c>
      <c r="Q7150" s="20">
        <f t="shared" si="335"/>
        <v>93014543.043655649</v>
      </c>
      <c r="R7150" s="18" t="s">
        <v>6858</v>
      </c>
      <c r="S7150" s="18">
        <v>103</v>
      </c>
    </row>
    <row r="7151" spans="1:19" x14ac:dyDescent="0.25">
      <c r="A7151" s="18" t="s">
        <v>20542</v>
      </c>
      <c r="B7151" s="18" t="s">
        <v>20</v>
      </c>
      <c r="C7151" s="18" t="s">
        <v>29</v>
      </c>
      <c r="D7151" s="18">
        <v>2017</v>
      </c>
      <c r="E7151" s="18">
        <f>VLOOKUP(D7151,'cpi roi'!A:C,2,FALSE)</f>
        <v>245.1</v>
      </c>
      <c r="F7151" s="18" t="s">
        <v>20168</v>
      </c>
      <c r="G7151" s="18">
        <v>6.2</v>
      </c>
      <c r="H7151" s="19">
        <v>35000</v>
      </c>
      <c r="I7151" s="18" t="s">
        <v>10924</v>
      </c>
      <c r="J7151" s="18" t="s">
        <v>18507</v>
      </c>
      <c r="K7151" s="18" t="s">
        <v>20543</v>
      </c>
      <c r="L7151" s="18" t="s">
        <v>34</v>
      </c>
      <c r="M7151" s="20">
        <v>19000000</v>
      </c>
      <c r="N7151" s="20">
        <v>140552359</v>
      </c>
      <c r="O7151" s="21">
        <f t="shared" si="333"/>
        <v>174729921.61281109</v>
      </c>
      <c r="P7151" s="22">
        <f t="shared" si="334"/>
        <v>739.74925789473684</v>
      </c>
      <c r="Q7151" s="20">
        <f t="shared" si="335"/>
        <v>57344903.712770298</v>
      </c>
      <c r="R7151" s="18" t="s">
        <v>20544</v>
      </c>
      <c r="S7151" s="18">
        <v>122</v>
      </c>
    </row>
    <row r="7152" spans="1:19" x14ac:dyDescent="0.25">
      <c r="A7152" s="18" t="s">
        <v>20545</v>
      </c>
      <c r="B7152" s="18" t="s">
        <v>2004</v>
      </c>
      <c r="C7152" s="18" t="s">
        <v>394</v>
      </c>
      <c r="D7152" s="18">
        <v>2017</v>
      </c>
      <c r="E7152" s="18">
        <f>VLOOKUP(D7152,'cpi roi'!A:C,2,FALSE)</f>
        <v>245.1</v>
      </c>
      <c r="F7152" s="18" t="s">
        <v>20358</v>
      </c>
      <c r="G7152" s="18">
        <v>7.8</v>
      </c>
      <c r="H7152" s="19">
        <v>53000</v>
      </c>
      <c r="I7152" s="18" t="s">
        <v>20546</v>
      </c>
      <c r="J7152" s="18" t="s">
        <v>20546</v>
      </c>
      <c r="K7152" s="18" t="s">
        <v>20547</v>
      </c>
      <c r="L7152" s="18" t="s">
        <v>18671</v>
      </c>
      <c r="M7152" s="20">
        <v>0</v>
      </c>
      <c r="N7152" s="20">
        <v>42187665</v>
      </c>
      <c r="O7152" s="21">
        <f t="shared" si="333"/>
        <v>52446273.053855568</v>
      </c>
      <c r="P7152" s="22">
        <f t="shared" si="334"/>
        <v>0</v>
      </c>
      <c r="Q7152" s="20">
        <f t="shared" si="335"/>
        <v>17212429.620563034</v>
      </c>
      <c r="R7152" s="18" t="s">
        <v>20548</v>
      </c>
      <c r="S7152" s="18">
        <v>94</v>
      </c>
    </row>
    <row r="7153" spans="1:19" x14ac:dyDescent="0.25">
      <c r="A7153" s="18" t="s">
        <v>20549</v>
      </c>
      <c r="B7153" s="18" t="s">
        <v>2004</v>
      </c>
      <c r="C7153" s="18" t="s">
        <v>21</v>
      </c>
      <c r="D7153" s="18">
        <v>2017</v>
      </c>
      <c r="E7153" s="18">
        <f>VLOOKUP(D7153,'cpi roi'!A:C,2,FALSE)</f>
        <v>245.1</v>
      </c>
      <c r="F7153" s="18" t="s">
        <v>20550</v>
      </c>
      <c r="G7153" s="18">
        <v>6.4</v>
      </c>
      <c r="H7153" s="19">
        <v>50000</v>
      </c>
      <c r="I7153" s="18" t="s">
        <v>6505</v>
      </c>
      <c r="J7153" s="18" t="s">
        <v>15529</v>
      </c>
      <c r="K7153" s="18" t="s">
        <v>3367</v>
      </c>
      <c r="L7153" s="18" t="s">
        <v>34</v>
      </c>
      <c r="M7153" s="20">
        <v>30000000</v>
      </c>
      <c r="N7153" s="20">
        <v>16080475</v>
      </c>
      <c r="O7153" s="21">
        <f t="shared" si="333"/>
        <v>19990700.662994694</v>
      </c>
      <c r="P7153" s="22">
        <f t="shared" si="334"/>
        <v>53.601583333333338</v>
      </c>
      <c r="Q7153" s="20">
        <f t="shared" si="335"/>
        <v>6560781.3137494894</v>
      </c>
      <c r="R7153" s="18" t="s">
        <v>20551</v>
      </c>
      <c r="S7153" s="18">
        <v>120</v>
      </c>
    </row>
    <row r="7154" spans="1:19" x14ac:dyDescent="0.25">
      <c r="A7154" s="18" t="s">
        <v>20552</v>
      </c>
      <c r="B7154" s="18" t="s">
        <v>452</v>
      </c>
      <c r="C7154" s="18" t="s">
        <v>21</v>
      </c>
      <c r="D7154" s="18">
        <v>2017</v>
      </c>
      <c r="E7154" s="18">
        <f>VLOOKUP(D7154,'cpi roi'!A:C,2,FALSE)</f>
        <v>245.1</v>
      </c>
      <c r="F7154" s="18" t="s">
        <v>20553</v>
      </c>
      <c r="G7154" s="18">
        <v>6.2</v>
      </c>
      <c r="H7154" s="19">
        <v>11000</v>
      </c>
      <c r="I7154" s="18" t="s">
        <v>11606</v>
      </c>
      <c r="J7154" s="18" t="s">
        <v>11606</v>
      </c>
      <c r="K7154" s="18" t="s">
        <v>18377</v>
      </c>
      <c r="L7154" s="18" t="s">
        <v>457</v>
      </c>
      <c r="M7154" s="20">
        <v>0</v>
      </c>
      <c r="N7154" s="20">
        <v>5012423</v>
      </c>
      <c r="O7154" s="21">
        <f t="shared" si="333"/>
        <v>6231274.125254998</v>
      </c>
      <c r="P7154" s="22">
        <f t="shared" si="334"/>
        <v>0</v>
      </c>
      <c r="Q7154" s="20">
        <f t="shared" si="335"/>
        <v>2045052.2235822112</v>
      </c>
      <c r="R7154" s="18" t="s">
        <v>18025</v>
      </c>
      <c r="S7154" s="18">
        <v>107</v>
      </c>
    </row>
    <row r="7155" spans="1:19" x14ac:dyDescent="0.25">
      <c r="A7155" s="18" t="s">
        <v>20554</v>
      </c>
      <c r="B7155" s="18" t="s">
        <v>2004</v>
      </c>
      <c r="C7155" s="18" t="s">
        <v>38</v>
      </c>
      <c r="D7155" s="18">
        <v>2017</v>
      </c>
      <c r="E7155" s="18">
        <f>VLOOKUP(D7155,'cpi roi'!A:C,2,FALSE)</f>
        <v>245.1</v>
      </c>
      <c r="F7155" s="18" t="s">
        <v>20302</v>
      </c>
      <c r="G7155" s="18">
        <v>6.4</v>
      </c>
      <c r="H7155" s="19">
        <v>70000</v>
      </c>
      <c r="I7155" s="18" t="s">
        <v>20555</v>
      </c>
      <c r="J7155" s="18" t="s">
        <v>12310</v>
      </c>
      <c r="K7155" s="18" t="s">
        <v>10492</v>
      </c>
      <c r="L7155" s="18" t="s">
        <v>34</v>
      </c>
      <c r="M7155" s="20">
        <v>35000000</v>
      </c>
      <c r="N7155" s="20">
        <v>62832209</v>
      </c>
      <c r="O7155" s="21">
        <f t="shared" si="333"/>
        <v>78110869.368829042</v>
      </c>
      <c r="P7155" s="22">
        <f t="shared" si="334"/>
        <v>179.52059714285716</v>
      </c>
      <c r="Q7155" s="20">
        <f t="shared" si="335"/>
        <v>25635336.189310484</v>
      </c>
      <c r="R7155" s="18" t="s">
        <v>18875</v>
      </c>
      <c r="S7155" s="18">
        <v>112</v>
      </c>
    </row>
    <row r="7156" spans="1:19" x14ac:dyDescent="0.25">
      <c r="A7156" s="18" t="s">
        <v>20556</v>
      </c>
      <c r="B7156" s="18" t="s">
        <v>20</v>
      </c>
      <c r="C7156" s="18" t="s">
        <v>21</v>
      </c>
      <c r="D7156" s="18">
        <v>2017</v>
      </c>
      <c r="E7156" s="18">
        <f>VLOOKUP(D7156,'cpi roi'!A:C,2,FALSE)</f>
        <v>245.1</v>
      </c>
      <c r="F7156" s="18" t="s">
        <v>20333</v>
      </c>
      <c r="G7156" s="18">
        <v>7.2</v>
      </c>
      <c r="H7156" s="19">
        <v>117000</v>
      </c>
      <c r="I7156" s="18" t="s">
        <v>8089</v>
      </c>
      <c r="J7156" s="18" t="s">
        <v>8090</v>
      </c>
      <c r="K7156" s="18" t="s">
        <v>9007</v>
      </c>
      <c r="L7156" s="18" t="s">
        <v>26</v>
      </c>
      <c r="M7156" s="20">
        <v>18000000</v>
      </c>
      <c r="N7156" s="20">
        <v>41681746</v>
      </c>
      <c r="O7156" s="21">
        <f t="shared" si="333"/>
        <v>51817331.726642184</v>
      </c>
      <c r="P7156" s="22">
        <f t="shared" si="334"/>
        <v>231.56525555555555</v>
      </c>
      <c r="Q7156" s="20">
        <f t="shared" si="335"/>
        <v>17006016.31986944</v>
      </c>
      <c r="R7156" s="18" t="s">
        <v>20557</v>
      </c>
      <c r="S7156" s="18">
        <v>117</v>
      </c>
    </row>
    <row r="7157" spans="1:19" x14ac:dyDescent="0.25">
      <c r="A7157" s="18" t="s">
        <v>20558</v>
      </c>
      <c r="B7157" s="18" t="s">
        <v>20</v>
      </c>
      <c r="C7157" s="18" t="s">
        <v>45</v>
      </c>
      <c r="D7157" s="18">
        <v>2017</v>
      </c>
      <c r="E7157" s="18">
        <f>VLOOKUP(D7157,'cpi roi'!A:C,2,FALSE)</f>
        <v>245.1</v>
      </c>
      <c r="F7157" s="18" t="s">
        <v>20559</v>
      </c>
      <c r="G7157" s="18">
        <v>7.2</v>
      </c>
      <c r="H7157" s="19">
        <v>58000</v>
      </c>
      <c r="I7157" s="18" t="s">
        <v>19162</v>
      </c>
      <c r="J7157" s="18" t="s">
        <v>19162</v>
      </c>
      <c r="K7157" s="18" t="s">
        <v>20560</v>
      </c>
      <c r="L7157" s="18" t="s">
        <v>1098</v>
      </c>
      <c r="M7157" s="20">
        <v>0</v>
      </c>
      <c r="N7157" s="20">
        <v>9493791</v>
      </c>
      <c r="O7157" s="21">
        <f t="shared" si="333"/>
        <v>11802358.701346388</v>
      </c>
      <c r="P7157" s="22">
        <f t="shared" si="334"/>
        <v>0</v>
      </c>
      <c r="Q7157" s="20">
        <f t="shared" si="335"/>
        <v>3873435.7405140758</v>
      </c>
      <c r="R7157" s="18" t="s">
        <v>19164</v>
      </c>
      <c r="S7157" s="18">
        <v>151</v>
      </c>
    </row>
    <row r="7158" spans="1:19" x14ac:dyDescent="0.25">
      <c r="A7158" s="18" t="s">
        <v>20561</v>
      </c>
      <c r="B7158" s="18" t="s">
        <v>20</v>
      </c>
      <c r="C7158" s="18" t="s">
        <v>21</v>
      </c>
      <c r="D7158" s="18">
        <v>2017</v>
      </c>
      <c r="E7158" s="18">
        <f>VLOOKUP(D7158,'cpi roi'!A:C,2,FALSE)</f>
        <v>245.1</v>
      </c>
      <c r="F7158" s="18" t="s">
        <v>20216</v>
      </c>
      <c r="G7158" s="18">
        <v>6.5</v>
      </c>
      <c r="H7158" s="19">
        <v>8600</v>
      </c>
      <c r="I7158" s="18" t="s">
        <v>19612</v>
      </c>
      <c r="J7158" s="18" t="s">
        <v>19612</v>
      </c>
      <c r="K7158" s="18" t="s">
        <v>5588</v>
      </c>
      <c r="L7158" s="18" t="s">
        <v>34</v>
      </c>
      <c r="M7158" s="20">
        <v>1200000</v>
      </c>
      <c r="N7158" s="20">
        <v>4101699</v>
      </c>
      <c r="O7158" s="21">
        <f t="shared" si="333"/>
        <v>5099092.9632802941</v>
      </c>
      <c r="P7158" s="22">
        <f t="shared" si="334"/>
        <v>341.80824999999999</v>
      </c>
      <c r="Q7158" s="20">
        <f t="shared" si="335"/>
        <v>1673479.8041615668</v>
      </c>
      <c r="R7158" s="18" t="s">
        <v>20562</v>
      </c>
      <c r="S7158" s="18">
        <v>96</v>
      </c>
    </row>
    <row r="7159" spans="1:19" x14ac:dyDescent="0.25">
      <c r="A7159" s="18" t="s">
        <v>20563</v>
      </c>
      <c r="B7159" s="18" t="s">
        <v>2004</v>
      </c>
      <c r="C7159" s="18" t="s">
        <v>67</v>
      </c>
      <c r="D7159" s="18">
        <v>2017</v>
      </c>
      <c r="E7159" s="18">
        <f>VLOOKUP(D7159,'cpi roi'!A:C,2,FALSE)</f>
        <v>245.1</v>
      </c>
      <c r="F7159" s="18" t="s">
        <v>20439</v>
      </c>
      <c r="G7159" s="18">
        <v>6.7</v>
      </c>
      <c r="H7159" s="19">
        <v>52000</v>
      </c>
      <c r="I7159" s="18" t="s">
        <v>14542</v>
      </c>
      <c r="J7159" s="18" t="s">
        <v>9638</v>
      </c>
      <c r="K7159" s="18" t="s">
        <v>16697</v>
      </c>
      <c r="L7159" s="18" t="s">
        <v>26</v>
      </c>
      <c r="M7159" s="20">
        <v>25000000</v>
      </c>
      <c r="N7159" s="20">
        <v>18598607</v>
      </c>
      <c r="O7159" s="21">
        <f t="shared" si="333"/>
        <v>23121156.886576906</v>
      </c>
      <c r="P7159" s="22">
        <f t="shared" si="334"/>
        <v>74.394428000000005</v>
      </c>
      <c r="Q7159" s="20">
        <f t="shared" si="335"/>
        <v>7588170.9506323943</v>
      </c>
      <c r="R7159" s="18" t="s">
        <v>20564</v>
      </c>
      <c r="S7159" s="18">
        <v>121</v>
      </c>
    </row>
    <row r="7160" spans="1:19" x14ac:dyDescent="0.25">
      <c r="A7160" s="18" t="s">
        <v>20565</v>
      </c>
      <c r="B7160" s="18" t="s">
        <v>452</v>
      </c>
      <c r="C7160" s="18" t="s">
        <v>21</v>
      </c>
      <c r="D7160" s="18">
        <v>2017</v>
      </c>
      <c r="E7160" s="18">
        <f>VLOOKUP(D7160,'cpi roi'!A:C,2,FALSE)</f>
        <v>245.1</v>
      </c>
      <c r="F7160" s="18" t="s">
        <v>20566</v>
      </c>
      <c r="G7160" s="18">
        <v>7.7</v>
      </c>
      <c r="H7160" s="19">
        <v>27000</v>
      </c>
      <c r="I7160" s="18" t="s">
        <v>20567</v>
      </c>
      <c r="J7160" s="18" t="s">
        <v>20567</v>
      </c>
      <c r="K7160" s="18" t="s">
        <v>20568</v>
      </c>
      <c r="L7160" s="18" t="s">
        <v>26</v>
      </c>
      <c r="M7160" s="20">
        <v>0</v>
      </c>
      <c r="N7160" s="20">
        <v>2559939</v>
      </c>
      <c r="O7160" s="21">
        <f t="shared" si="333"/>
        <v>3182429.2668298655</v>
      </c>
      <c r="P7160" s="22">
        <f t="shared" si="334"/>
        <v>0</v>
      </c>
      <c r="Q7160" s="20">
        <f t="shared" si="335"/>
        <v>1044446.7564259486</v>
      </c>
      <c r="R7160" s="18" t="s">
        <v>3468</v>
      </c>
      <c r="S7160" s="18">
        <v>104</v>
      </c>
    </row>
    <row r="7161" spans="1:19" x14ac:dyDescent="0.25">
      <c r="A7161" s="18" t="s">
        <v>20569</v>
      </c>
      <c r="B7161" s="18" t="s">
        <v>2004</v>
      </c>
      <c r="C7161" s="18" t="s">
        <v>108</v>
      </c>
      <c r="D7161" s="18">
        <v>2017</v>
      </c>
      <c r="E7161" s="18">
        <f>VLOOKUP(D7161,'cpi roi'!A:C,2,FALSE)</f>
        <v>245.1</v>
      </c>
      <c r="F7161" s="18" t="s">
        <v>19968</v>
      </c>
      <c r="G7161" s="18">
        <v>6.6</v>
      </c>
      <c r="H7161" s="19">
        <v>25000</v>
      </c>
      <c r="I7161" s="18" t="s">
        <v>17792</v>
      </c>
      <c r="J7161" s="18" t="s">
        <v>20570</v>
      </c>
      <c r="K7161" s="18" t="s">
        <v>11830</v>
      </c>
      <c r="L7161" s="18" t="s">
        <v>34</v>
      </c>
      <c r="M7161" s="20">
        <v>10000000</v>
      </c>
      <c r="N7161" s="20">
        <v>4596705</v>
      </c>
      <c r="O7161" s="21">
        <f t="shared" si="333"/>
        <v>5714467.6193390451</v>
      </c>
      <c r="P7161" s="22">
        <f t="shared" si="334"/>
        <v>45.96705</v>
      </c>
      <c r="Q7161" s="20">
        <f t="shared" si="335"/>
        <v>1875440.6364749081</v>
      </c>
      <c r="R7161" s="18" t="s">
        <v>20571</v>
      </c>
      <c r="S7161" s="18">
        <v>105</v>
      </c>
    </row>
    <row r="7162" spans="1:19" x14ac:dyDescent="0.25">
      <c r="A7162" s="18" t="s">
        <v>20572</v>
      </c>
      <c r="B7162" s="18" t="s">
        <v>20</v>
      </c>
      <c r="C7162" s="18" t="s">
        <v>67</v>
      </c>
      <c r="D7162" s="18">
        <v>2017</v>
      </c>
      <c r="E7162" s="18">
        <f>VLOOKUP(D7162,'cpi roi'!A:C,2,FALSE)</f>
        <v>245.1</v>
      </c>
      <c r="F7162" s="18" t="s">
        <v>20573</v>
      </c>
      <c r="G7162" s="18">
        <v>6.9</v>
      </c>
      <c r="H7162" s="19">
        <v>29000</v>
      </c>
      <c r="I7162" s="18" t="s">
        <v>20574</v>
      </c>
      <c r="J7162" s="18" t="s">
        <v>20575</v>
      </c>
      <c r="K7162" s="18" t="s">
        <v>20576</v>
      </c>
      <c r="L7162" s="18" t="s">
        <v>1098</v>
      </c>
      <c r="M7162" s="20">
        <v>0</v>
      </c>
      <c r="N7162" s="20">
        <v>3430165</v>
      </c>
      <c r="O7162" s="21">
        <f t="shared" si="333"/>
        <v>4264264.6899224808</v>
      </c>
      <c r="P7162" s="22">
        <f t="shared" si="334"/>
        <v>0</v>
      </c>
      <c r="Q7162" s="20">
        <f t="shared" si="335"/>
        <v>1399496.1240310078</v>
      </c>
      <c r="R7162" s="18" t="s">
        <v>20577</v>
      </c>
      <c r="S7162" s="18">
        <v>107</v>
      </c>
    </row>
    <row r="7163" spans="1:19" x14ac:dyDescent="0.25">
      <c r="A7163" s="18" t="s">
        <v>20578</v>
      </c>
      <c r="B7163" s="18" t="s">
        <v>2004</v>
      </c>
      <c r="C7163" s="18" t="s">
        <v>45</v>
      </c>
      <c r="D7163" s="18">
        <v>2017</v>
      </c>
      <c r="E7163" s="18">
        <f>VLOOKUP(D7163,'cpi roi'!A:C,2,FALSE)</f>
        <v>245.1</v>
      </c>
      <c r="F7163" s="18" t="s">
        <v>20375</v>
      </c>
      <c r="G7163" s="18">
        <v>6</v>
      </c>
      <c r="H7163" s="19">
        <v>65000</v>
      </c>
      <c r="I7163" s="18" t="s">
        <v>15651</v>
      </c>
      <c r="J7163" s="18" t="s">
        <v>15651</v>
      </c>
      <c r="K7163" s="18" t="s">
        <v>13047</v>
      </c>
      <c r="L7163" s="18" t="s">
        <v>34</v>
      </c>
      <c r="M7163" s="20">
        <v>69000000</v>
      </c>
      <c r="N7163" s="20">
        <v>180613824</v>
      </c>
      <c r="O7163" s="21">
        <f t="shared" si="333"/>
        <v>224532975.00122398</v>
      </c>
      <c r="P7163" s="22">
        <f t="shared" si="334"/>
        <v>261.75916521739128</v>
      </c>
      <c r="Q7163" s="20">
        <f t="shared" si="335"/>
        <v>73689850.673194617</v>
      </c>
      <c r="R7163" s="18" t="s">
        <v>48</v>
      </c>
      <c r="S7163" s="18">
        <v>100</v>
      </c>
    </row>
    <row r="7164" spans="1:19" x14ac:dyDescent="0.25">
      <c r="A7164" s="18" t="s">
        <v>20579</v>
      </c>
      <c r="B7164" s="18" t="s">
        <v>2004</v>
      </c>
      <c r="C7164" s="18" t="s">
        <v>67</v>
      </c>
      <c r="D7164" s="18">
        <v>2017</v>
      </c>
      <c r="E7164" s="18">
        <f>VLOOKUP(D7164,'cpi roi'!A:C,2,FALSE)</f>
        <v>245.1</v>
      </c>
      <c r="F7164" s="18" t="s">
        <v>20439</v>
      </c>
      <c r="G7164" s="18">
        <v>6.4</v>
      </c>
      <c r="H7164" s="19">
        <v>12000</v>
      </c>
      <c r="I7164" s="18" t="s">
        <v>18637</v>
      </c>
      <c r="J7164" s="18" t="s">
        <v>20580</v>
      </c>
      <c r="K7164" s="18" t="s">
        <v>5713</v>
      </c>
      <c r="L7164" s="18" t="s">
        <v>34</v>
      </c>
      <c r="M7164" s="20">
        <v>0</v>
      </c>
      <c r="N7164" s="20">
        <v>4372130</v>
      </c>
      <c r="O7164" s="21">
        <f t="shared" si="333"/>
        <v>5435283.6026111795</v>
      </c>
      <c r="P7164" s="22">
        <f t="shared" si="334"/>
        <v>0</v>
      </c>
      <c r="Q7164" s="20">
        <f t="shared" si="335"/>
        <v>1783814.769481844</v>
      </c>
      <c r="R7164" s="18" t="s">
        <v>20581</v>
      </c>
      <c r="S7164" s="18">
        <v>103</v>
      </c>
    </row>
    <row r="7165" spans="1:19" x14ac:dyDescent="0.25">
      <c r="A7165" s="18" t="s">
        <v>20582</v>
      </c>
      <c r="B7165" s="18" t="s">
        <v>37</v>
      </c>
      <c r="C7165" s="18" t="s">
        <v>29</v>
      </c>
      <c r="D7165" s="18">
        <v>2017</v>
      </c>
      <c r="E7165" s="18">
        <f>VLOOKUP(D7165,'cpi roi'!A:C,2,FALSE)</f>
        <v>245.1</v>
      </c>
      <c r="F7165" s="18" t="s">
        <v>19733</v>
      </c>
      <c r="G7165" s="18">
        <v>7.2</v>
      </c>
      <c r="H7165" s="19">
        <v>68000</v>
      </c>
      <c r="I7165" s="18" t="s">
        <v>2882</v>
      </c>
      <c r="J7165" s="18" t="s">
        <v>20583</v>
      </c>
      <c r="K7165" s="18" t="s">
        <v>20584</v>
      </c>
      <c r="L7165" s="18" t="s">
        <v>34</v>
      </c>
      <c r="M7165" s="20">
        <v>22000000</v>
      </c>
      <c r="N7165" s="20">
        <v>205035819</v>
      </c>
      <c r="O7165" s="21">
        <f t="shared" si="333"/>
        <v>254893570.17258263</v>
      </c>
      <c r="P7165" s="22">
        <f t="shared" si="334"/>
        <v>931.98099545454556</v>
      </c>
      <c r="Q7165" s="20">
        <f t="shared" si="335"/>
        <v>83653944.920440629</v>
      </c>
      <c r="R7165" s="18" t="s">
        <v>9689</v>
      </c>
      <c r="S7165" s="18">
        <v>100</v>
      </c>
    </row>
    <row r="7166" spans="1:19" x14ac:dyDescent="0.25">
      <c r="A7166" s="18" t="s">
        <v>20585</v>
      </c>
      <c r="B7166" s="18" t="s">
        <v>452</v>
      </c>
      <c r="C7166" s="18" t="s">
        <v>21</v>
      </c>
      <c r="D7166" s="18">
        <v>2017</v>
      </c>
      <c r="E7166" s="18">
        <f>VLOOKUP(D7166,'cpi roi'!A:C,2,FALSE)</f>
        <v>245.1</v>
      </c>
      <c r="F7166" s="18" t="s">
        <v>20411</v>
      </c>
      <c r="G7166" s="18">
        <v>7.2</v>
      </c>
      <c r="H7166" s="19">
        <v>15000</v>
      </c>
      <c r="I7166" s="18" t="s">
        <v>20586</v>
      </c>
      <c r="J7166" s="18" t="s">
        <v>20586</v>
      </c>
      <c r="K7166" s="18" t="s">
        <v>13595</v>
      </c>
      <c r="L7166" s="18" t="s">
        <v>34</v>
      </c>
      <c r="M7166" s="20">
        <v>0</v>
      </c>
      <c r="N7166" s="20">
        <v>1093077</v>
      </c>
      <c r="O7166" s="21">
        <f t="shared" si="333"/>
        <v>1358876.2215422275</v>
      </c>
      <c r="P7166" s="22">
        <f t="shared" si="334"/>
        <v>0</v>
      </c>
      <c r="Q7166" s="20">
        <f t="shared" si="335"/>
        <v>445971.84822521417</v>
      </c>
      <c r="R7166" s="18" t="s">
        <v>19601</v>
      </c>
      <c r="S7166" s="18">
        <v>100</v>
      </c>
    </row>
    <row r="7167" spans="1:19" x14ac:dyDescent="0.25">
      <c r="A7167" s="18" t="s">
        <v>20587</v>
      </c>
      <c r="B7167" s="18" t="s">
        <v>20</v>
      </c>
      <c r="C7167" s="18" t="s">
        <v>45</v>
      </c>
      <c r="D7167" s="18">
        <v>2017</v>
      </c>
      <c r="E7167" s="18">
        <f>VLOOKUP(D7167,'cpi roi'!A:C,2,FALSE)</f>
        <v>245.1</v>
      </c>
      <c r="F7167" s="18" t="s">
        <v>20464</v>
      </c>
      <c r="G7167" s="18">
        <v>5.8</v>
      </c>
      <c r="H7167" s="19">
        <v>21000</v>
      </c>
      <c r="I7167" s="18" t="s">
        <v>20588</v>
      </c>
      <c r="J7167" s="18" t="s">
        <v>20589</v>
      </c>
      <c r="K7167" s="18" t="s">
        <v>20590</v>
      </c>
      <c r="L7167" s="18" t="s">
        <v>34</v>
      </c>
      <c r="M7167" s="20">
        <v>0</v>
      </c>
      <c r="N7167" s="20">
        <v>1647175</v>
      </c>
      <c r="O7167" s="21">
        <f t="shared" si="333"/>
        <v>2047712.0461036311</v>
      </c>
      <c r="P7167" s="22">
        <f t="shared" si="334"/>
        <v>0</v>
      </c>
      <c r="Q7167" s="20">
        <f t="shared" si="335"/>
        <v>672042.02366381069</v>
      </c>
      <c r="R7167" s="18" t="s">
        <v>20591</v>
      </c>
      <c r="S7167" s="18">
        <v>90</v>
      </c>
    </row>
    <row r="7168" spans="1:19" x14ac:dyDescent="0.25">
      <c r="A7168" s="18" t="s">
        <v>20592</v>
      </c>
      <c r="B7168" s="18" t="s">
        <v>2004</v>
      </c>
      <c r="C7168" s="18" t="s">
        <v>21</v>
      </c>
      <c r="D7168" s="18">
        <v>2017</v>
      </c>
      <c r="E7168" s="18">
        <f>VLOOKUP(D7168,'cpi roi'!A:C,2,FALSE)</f>
        <v>245.1</v>
      </c>
      <c r="F7168" s="18" t="s">
        <v>20335</v>
      </c>
      <c r="G7168" s="18">
        <v>6.3</v>
      </c>
      <c r="H7168" s="19">
        <v>32000</v>
      </c>
      <c r="I7168" s="18" t="s">
        <v>20593</v>
      </c>
      <c r="J7168" s="18" t="s">
        <v>3427</v>
      </c>
      <c r="K7168" s="18" t="s">
        <v>16065</v>
      </c>
      <c r="L7168" s="18" t="s">
        <v>34</v>
      </c>
      <c r="M7168" s="20">
        <v>20000000</v>
      </c>
      <c r="N7168" s="20">
        <v>96942115</v>
      </c>
      <c r="O7168" s="21">
        <f t="shared" si="333"/>
        <v>120515146.63606691</v>
      </c>
      <c r="P7168" s="22">
        <f t="shared" si="334"/>
        <v>484.71057500000001</v>
      </c>
      <c r="Q7168" s="20">
        <f t="shared" si="335"/>
        <v>39552066.50346797</v>
      </c>
      <c r="R7168" s="18" t="s">
        <v>10085</v>
      </c>
      <c r="S7168" s="18">
        <v>132</v>
      </c>
    </row>
    <row r="7169" spans="1:19" x14ac:dyDescent="0.25">
      <c r="A7169" s="18" t="s">
        <v>20594</v>
      </c>
      <c r="B7169" s="18" t="s">
        <v>452</v>
      </c>
      <c r="C7169" s="18" t="s">
        <v>21</v>
      </c>
      <c r="D7169" s="18">
        <v>2017</v>
      </c>
      <c r="E7169" s="18">
        <f>VLOOKUP(D7169,'cpi roi'!A:C,2,FALSE)</f>
        <v>245.1</v>
      </c>
      <c r="F7169" s="18" t="s">
        <v>20595</v>
      </c>
      <c r="G7169" s="18">
        <v>7</v>
      </c>
      <c r="H7169" s="19">
        <v>28000</v>
      </c>
      <c r="I7169" s="18" t="s">
        <v>14855</v>
      </c>
      <c r="J7169" s="18" t="s">
        <v>20596</v>
      </c>
      <c r="K7169" s="18" t="s">
        <v>20597</v>
      </c>
      <c r="L7169" s="18" t="s">
        <v>9885</v>
      </c>
      <c r="M7169" s="20">
        <v>0</v>
      </c>
      <c r="N7169" s="20">
        <v>1463727</v>
      </c>
      <c r="O7169" s="21">
        <f t="shared" si="333"/>
        <v>1819655.7197062422</v>
      </c>
      <c r="P7169" s="22">
        <f t="shared" si="334"/>
        <v>0</v>
      </c>
      <c r="Q7169" s="20">
        <f t="shared" si="335"/>
        <v>597195.83843329246</v>
      </c>
      <c r="R7169" s="18" t="s">
        <v>17379</v>
      </c>
      <c r="S7169" s="18">
        <v>116</v>
      </c>
    </row>
    <row r="7170" spans="1:19" x14ac:dyDescent="0.25">
      <c r="A7170" s="18" t="s">
        <v>5756</v>
      </c>
      <c r="B7170" s="18" t="s">
        <v>2004</v>
      </c>
      <c r="C7170" s="18" t="s">
        <v>21</v>
      </c>
      <c r="D7170" s="18">
        <v>2017</v>
      </c>
      <c r="E7170" s="18">
        <f>VLOOKUP(D7170,'cpi roi'!A:C,2,FALSE)</f>
        <v>245.1</v>
      </c>
      <c r="F7170" s="18" t="s">
        <v>20439</v>
      </c>
      <c r="G7170" s="18">
        <v>5.2</v>
      </c>
      <c r="H7170" s="19">
        <v>44000</v>
      </c>
      <c r="I7170" s="18" t="s">
        <v>16211</v>
      </c>
      <c r="J7170" s="18" t="s">
        <v>5758</v>
      </c>
      <c r="K7170" s="18" t="s">
        <v>15061</v>
      </c>
      <c r="L7170" s="18" t="s">
        <v>34</v>
      </c>
      <c r="M7170" s="20">
        <v>19000000</v>
      </c>
      <c r="N7170" s="20">
        <v>45158254</v>
      </c>
      <c r="O7170" s="21">
        <f t="shared" si="333"/>
        <v>56139208.46103631</v>
      </c>
      <c r="P7170" s="22">
        <f t="shared" si="334"/>
        <v>237.67502105263159</v>
      </c>
      <c r="Q7170" s="20">
        <f t="shared" si="335"/>
        <v>18424420.236638106</v>
      </c>
      <c r="R7170" s="18" t="s">
        <v>35</v>
      </c>
      <c r="S7170" s="18">
        <v>109</v>
      </c>
    </row>
    <row r="7171" spans="1:19" x14ac:dyDescent="0.25">
      <c r="A7171" s="18" t="s">
        <v>20598</v>
      </c>
      <c r="B7171" s="18" t="s">
        <v>2004</v>
      </c>
      <c r="C7171" s="18" t="s">
        <v>21</v>
      </c>
      <c r="D7171" s="18">
        <v>2017</v>
      </c>
      <c r="E7171" s="18">
        <f>VLOOKUP(D7171,'cpi roi'!A:C,2,FALSE)</f>
        <v>245.1</v>
      </c>
      <c r="F7171" s="18" t="s">
        <v>20550</v>
      </c>
      <c r="G7171" s="18">
        <v>4.5</v>
      </c>
      <c r="H7171" s="19">
        <v>39000</v>
      </c>
      <c r="I7171" s="18" t="s">
        <v>20599</v>
      </c>
      <c r="J7171" s="18" t="s">
        <v>17359</v>
      </c>
      <c r="K7171" s="18" t="s">
        <v>20485</v>
      </c>
      <c r="L7171" s="18" t="s">
        <v>34</v>
      </c>
      <c r="M7171" s="20">
        <v>25000000</v>
      </c>
      <c r="N7171" s="20">
        <v>83080890</v>
      </c>
      <c r="O7171" s="21">
        <f t="shared" ref="O7171:O7234" si="336">(304.7/E7171)*N7171</f>
        <v>103283342.23990208</v>
      </c>
      <c r="P7171" s="22">
        <f t="shared" ref="P7171:P7234" si="337">IFERROR(N7171/M7171, 0)*100</f>
        <v>332.32355999999999</v>
      </c>
      <c r="Q7171" s="20">
        <f t="shared" ref="Q7171:Q7234" si="338">N7171/(E7171/100)</f>
        <v>33896731.946144432</v>
      </c>
      <c r="R7171" s="18" t="s">
        <v>20600</v>
      </c>
      <c r="S7171" s="18">
        <v>102</v>
      </c>
    </row>
    <row r="7172" spans="1:19" x14ac:dyDescent="0.25">
      <c r="A7172" s="18" t="s">
        <v>20601</v>
      </c>
      <c r="B7172" s="18" t="s">
        <v>20</v>
      </c>
      <c r="C7172" s="18" t="s">
        <v>45</v>
      </c>
      <c r="D7172" s="18">
        <v>2017</v>
      </c>
      <c r="E7172" s="18">
        <f>VLOOKUP(D7172,'cpi roi'!A:C,2,FALSE)</f>
        <v>245.1</v>
      </c>
      <c r="F7172" s="18" t="s">
        <v>20602</v>
      </c>
      <c r="G7172" s="18">
        <v>4.0999999999999996</v>
      </c>
      <c r="H7172" s="19">
        <v>2000</v>
      </c>
      <c r="I7172" s="18" t="s">
        <v>18684</v>
      </c>
      <c r="J7172" s="18" t="s">
        <v>18684</v>
      </c>
      <c r="K7172" s="18" t="s">
        <v>18684</v>
      </c>
      <c r="L7172" s="18" t="s">
        <v>34</v>
      </c>
      <c r="M7172" s="20">
        <v>0</v>
      </c>
      <c r="N7172" s="20">
        <v>280668</v>
      </c>
      <c r="O7172" s="21">
        <f t="shared" si="336"/>
        <v>348916.93023255811</v>
      </c>
      <c r="P7172" s="22">
        <f t="shared" si="337"/>
        <v>0</v>
      </c>
      <c r="Q7172" s="20">
        <f t="shared" si="338"/>
        <v>114511.62790697675</v>
      </c>
      <c r="R7172" s="18" t="s">
        <v>20603</v>
      </c>
      <c r="S7172" s="18">
        <v>106</v>
      </c>
    </row>
    <row r="7173" spans="1:19" x14ac:dyDescent="0.25">
      <c r="A7173" s="18" t="s">
        <v>20604</v>
      </c>
      <c r="B7173" s="18" t="s">
        <v>20</v>
      </c>
      <c r="C7173" s="18" t="s">
        <v>67</v>
      </c>
      <c r="D7173" s="18">
        <v>2017</v>
      </c>
      <c r="E7173" s="18">
        <f>VLOOKUP(D7173,'cpi roi'!A:C,2,FALSE)</f>
        <v>245.1</v>
      </c>
      <c r="F7173" s="18" t="s">
        <v>20389</v>
      </c>
      <c r="G7173" s="18">
        <v>7.1</v>
      </c>
      <c r="H7173" s="19">
        <v>24000</v>
      </c>
      <c r="I7173" s="18" t="s">
        <v>13775</v>
      </c>
      <c r="J7173" s="18" t="s">
        <v>13775</v>
      </c>
      <c r="K7173" s="18" t="s">
        <v>17893</v>
      </c>
      <c r="L7173" s="18" t="s">
        <v>34</v>
      </c>
      <c r="M7173" s="20">
        <v>0</v>
      </c>
      <c r="N7173" s="20">
        <v>1899615</v>
      </c>
      <c r="O7173" s="21">
        <f t="shared" si="336"/>
        <v>2361536.8849449204</v>
      </c>
      <c r="P7173" s="22">
        <f t="shared" si="337"/>
        <v>0</v>
      </c>
      <c r="Q7173" s="20">
        <f t="shared" si="338"/>
        <v>775036.71970624232</v>
      </c>
      <c r="R7173" s="18" t="s">
        <v>20605</v>
      </c>
      <c r="S7173" s="18">
        <v>108</v>
      </c>
    </row>
    <row r="7174" spans="1:19" x14ac:dyDescent="0.25">
      <c r="A7174" s="18" t="s">
        <v>20606</v>
      </c>
      <c r="B7174" s="18" t="s">
        <v>20</v>
      </c>
      <c r="C7174" s="18" t="s">
        <v>21</v>
      </c>
      <c r="D7174" s="18">
        <v>2017</v>
      </c>
      <c r="E7174" s="18">
        <f>VLOOKUP(D7174,'cpi roi'!A:C,2,FALSE)</f>
        <v>245.1</v>
      </c>
      <c r="F7174" s="18" t="s">
        <v>20573</v>
      </c>
      <c r="G7174" s="18">
        <v>7.5</v>
      </c>
      <c r="H7174" s="19">
        <v>17000</v>
      </c>
      <c r="I7174" s="18" t="s">
        <v>20607</v>
      </c>
      <c r="J7174" s="18" t="s">
        <v>20607</v>
      </c>
      <c r="K7174" s="18" t="s">
        <v>20608</v>
      </c>
      <c r="L7174" s="18" t="s">
        <v>34</v>
      </c>
      <c r="M7174" s="20">
        <v>0</v>
      </c>
      <c r="N7174" s="20">
        <v>3436124</v>
      </c>
      <c r="O7174" s="21">
        <f t="shared" si="336"/>
        <v>4271672.7164422683</v>
      </c>
      <c r="P7174" s="22">
        <f t="shared" si="337"/>
        <v>0</v>
      </c>
      <c r="Q7174" s="20">
        <f t="shared" si="338"/>
        <v>1401927.3765809874</v>
      </c>
      <c r="R7174" s="18" t="s">
        <v>19542</v>
      </c>
      <c r="S7174" s="18">
        <v>104</v>
      </c>
    </row>
    <row r="7175" spans="1:19" x14ac:dyDescent="0.25">
      <c r="A7175" s="18" t="s">
        <v>20609</v>
      </c>
      <c r="B7175" s="18" t="s">
        <v>20</v>
      </c>
      <c r="C7175" s="18" t="s">
        <v>21</v>
      </c>
      <c r="D7175" s="18">
        <v>2017</v>
      </c>
      <c r="E7175" s="18">
        <f>VLOOKUP(D7175,'cpi roi'!A:C,2,FALSE)</f>
        <v>245.1</v>
      </c>
      <c r="F7175" s="18" t="s">
        <v>20610</v>
      </c>
      <c r="G7175" s="18">
        <v>7.1</v>
      </c>
      <c r="H7175" s="19">
        <v>51000</v>
      </c>
      <c r="I7175" s="18" t="s">
        <v>187</v>
      </c>
      <c r="J7175" s="18" t="s">
        <v>187</v>
      </c>
      <c r="K7175" s="18" t="s">
        <v>2647</v>
      </c>
      <c r="L7175" s="18" t="s">
        <v>34</v>
      </c>
      <c r="M7175" s="20">
        <v>0</v>
      </c>
      <c r="N7175" s="20">
        <v>3862498</v>
      </c>
      <c r="O7175" s="21">
        <f t="shared" si="336"/>
        <v>4801726.399836801</v>
      </c>
      <c r="P7175" s="22">
        <f t="shared" si="337"/>
        <v>0</v>
      </c>
      <c r="Q7175" s="20">
        <f t="shared" si="338"/>
        <v>1575886.5769073847</v>
      </c>
      <c r="R7175" s="18" t="s">
        <v>12055</v>
      </c>
      <c r="S7175" s="18">
        <v>113</v>
      </c>
    </row>
    <row r="7176" spans="1:19" x14ac:dyDescent="0.25">
      <c r="A7176" s="18" t="s">
        <v>20611</v>
      </c>
      <c r="B7176" s="18" t="s">
        <v>37</v>
      </c>
      <c r="C7176" s="18" t="s">
        <v>394</v>
      </c>
      <c r="D7176" s="18">
        <v>2017</v>
      </c>
      <c r="E7176" s="18">
        <f>VLOOKUP(D7176,'cpi roi'!A:C,2,FALSE)</f>
        <v>245.1</v>
      </c>
      <c r="F7176" s="18" t="s">
        <v>20358</v>
      </c>
      <c r="G7176" s="18">
        <v>6</v>
      </c>
      <c r="H7176" s="19">
        <v>24000</v>
      </c>
      <c r="I7176" s="18" t="s">
        <v>20612</v>
      </c>
      <c r="J7176" s="18" t="s">
        <v>5968</v>
      </c>
      <c r="K7176" s="18" t="s">
        <v>2756</v>
      </c>
      <c r="L7176" s="18" t="s">
        <v>34</v>
      </c>
      <c r="M7176" s="20">
        <v>70000000</v>
      </c>
      <c r="N7176" s="20">
        <v>123081555</v>
      </c>
      <c r="O7176" s="21">
        <f t="shared" si="336"/>
        <v>153010811.13219094</v>
      </c>
      <c r="P7176" s="22">
        <f t="shared" si="337"/>
        <v>175.83079285714285</v>
      </c>
      <c r="Q7176" s="20">
        <f t="shared" si="338"/>
        <v>50216872.705018356</v>
      </c>
      <c r="R7176" s="18" t="s">
        <v>20468</v>
      </c>
      <c r="S7176" s="18">
        <v>101</v>
      </c>
    </row>
    <row r="7177" spans="1:19" x14ac:dyDescent="0.25">
      <c r="A7177" s="18" t="s">
        <v>20613</v>
      </c>
      <c r="B7177" s="18" t="s">
        <v>20</v>
      </c>
      <c r="C7177" s="18" t="s">
        <v>67</v>
      </c>
      <c r="D7177" s="18">
        <v>2017</v>
      </c>
      <c r="E7177" s="18">
        <f>VLOOKUP(D7177,'cpi roi'!A:C,2,FALSE)</f>
        <v>245.1</v>
      </c>
      <c r="F7177" s="18" t="s">
        <v>20614</v>
      </c>
      <c r="G7177" s="18">
        <v>6.2</v>
      </c>
      <c r="H7177" s="19">
        <v>17000</v>
      </c>
      <c r="I7177" s="18" t="s">
        <v>20615</v>
      </c>
      <c r="J7177" s="18" t="s">
        <v>20615</v>
      </c>
      <c r="K7177" s="18" t="s">
        <v>20616</v>
      </c>
      <c r="L7177" s="18" t="s">
        <v>34</v>
      </c>
      <c r="M7177" s="20">
        <v>0</v>
      </c>
      <c r="N7177" s="20">
        <v>1436751</v>
      </c>
      <c r="O7177" s="21">
        <f t="shared" si="336"/>
        <v>1786120.0722154223</v>
      </c>
      <c r="P7177" s="22">
        <f t="shared" si="337"/>
        <v>0</v>
      </c>
      <c r="Q7177" s="20">
        <f t="shared" si="338"/>
        <v>586189.71848225209</v>
      </c>
      <c r="R7177" s="18" t="s">
        <v>20617</v>
      </c>
      <c r="S7177" s="18">
        <v>107</v>
      </c>
    </row>
    <row r="7178" spans="1:19" x14ac:dyDescent="0.25">
      <c r="A7178" s="18" t="s">
        <v>20618</v>
      </c>
      <c r="B7178" s="18" t="s">
        <v>20</v>
      </c>
      <c r="C7178" s="18" t="s">
        <v>45</v>
      </c>
      <c r="D7178" s="18">
        <v>2017</v>
      </c>
      <c r="E7178" s="18">
        <f>VLOOKUP(D7178,'cpi roi'!A:C,2,FALSE)</f>
        <v>245.1</v>
      </c>
      <c r="F7178" s="18" t="s">
        <v>20464</v>
      </c>
      <c r="G7178" s="18">
        <v>5.6</v>
      </c>
      <c r="H7178" s="19">
        <v>42000</v>
      </c>
      <c r="I7178" s="18" t="s">
        <v>18848</v>
      </c>
      <c r="J7178" s="18" t="s">
        <v>20619</v>
      </c>
      <c r="K7178" s="18" t="s">
        <v>13047</v>
      </c>
      <c r="L7178" s="18" t="s">
        <v>34</v>
      </c>
      <c r="M7178" s="20">
        <v>40000000</v>
      </c>
      <c r="N7178" s="20">
        <v>34184504</v>
      </c>
      <c r="O7178" s="21">
        <f t="shared" si="336"/>
        <v>42497014.968584247</v>
      </c>
      <c r="P7178" s="22">
        <f t="shared" si="337"/>
        <v>85.461259999999996</v>
      </c>
      <c r="Q7178" s="20">
        <f t="shared" si="338"/>
        <v>13947166.054671561</v>
      </c>
      <c r="R7178" s="18" t="s">
        <v>18043</v>
      </c>
      <c r="S7178" s="18">
        <v>88</v>
      </c>
    </row>
    <row r="7179" spans="1:19" x14ac:dyDescent="0.25">
      <c r="A7179" s="18" t="s">
        <v>20620</v>
      </c>
      <c r="B7179" s="18" t="s">
        <v>20</v>
      </c>
      <c r="C7179" s="18" t="s">
        <v>21</v>
      </c>
      <c r="D7179" s="18">
        <v>2017</v>
      </c>
      <c r="E7179" s="18">
        <f>VLOOKUP(D7179,'cpi roi'!A:C,2,FALSE)</f>
        <v>245.1</v>
      </c>
      <c r="F7179" s="18" t="s">
        <v>20573</v>
      </c>
      <c r="G7179" s="18">
        <v>6.7</v>
      </c>
      <c r="H7179" s="19">
        <v>28000</v>
      </c>
      <c r="I7179" s="18" t="s">
        <v>15199</v>
      </c>
      <c r="J7179" s="18" t="s">
        <v>15199</v>
      </c>
      <c r="K7179" s="18" t="s">
        <v>20621</v>
      </c>
      <c r="L7179" s="18" t="s">
        <v>1116</v>
      </c>
      <c r="M7179" s="20">
        <v>0</v>
      </c>
      <c r="N7179" s="20">
        <v>12294931</v>
      </c>
      <c r="O7179" s="21">
        <f t="shared" si="336"/>
        <v>15284640.863729089</v>
      </c>
      <c r="P7179" s="22">
        <f t="shared" si="337"/>
        <v>0</v>
      </c>
      <c r="Q7179" s="20">
        <f t="shared" si="338"/>
        <v>5016291.7176662581</v>
      </c>
      <c r="R7179" s="18" t="s">
        <v>14705</v>
      </c>
      <c r="S7179" s="18">
        <v>110</v>
      </c>
    </row>
    <row r="7180" spans="1:19" x14ac:dyDescent="0.25">
      <c r="A7180" s="18" t="s">
        <v>20622</v>
      </c>
      <c r="B7180" s="18" t="s">
        <v>2004</v>
      </c>
      <c r="C7180" s="18" t="s">
        <v>67</v>
      </c>
      <c r="D7180" s="18">
        <v>2017</v>
      </c>
      <c r="E7180" s="18">
        <f>VLOOKUP(D7180,'cpi roi'!A:C,2,FALSE)</f>
        <v>245.1</v>
      </c>
      <c r="F7180" s="18" t="s">
        <v>19854</v>
      </c>
      <c r="G7180" s="18">
        <v>7</v>
      </c>
      <c r="H7180" s="19">
        <v>41000</v>
      </c>
      <c r="I7180" s="18" t="s">
        <v>12724</v>
      </c>
      <c r="J7180" s="18" t="s">
        <v>20623</v>
      </c>
      <c r="K7180" s="18" t="s">
        <v>17672</v>
      </c>
      <c r="L7180" s="18" t="s">
        <v>9405</v>
      </c>
      <c r="M7180" s="20">
        <v>20000000</v>
      </c>
      <c r="N7180" s="20">
        <v>26152835</v>
      </c>
      <c r="O7180" s="21">
        <f t="shared" si="336"/>
        <v>32512316.705426358</v>
      </c>
      <c r="P7180" s="22">
        <f t="shared" si="337"/>
        <v>130.76417499999999</v>
      </c>
      <c r="Q7180" s="20">
        <f t="shared" si="338"/>
        <v>10670271.317829456</v>
      </c>
      <c r="R7180" s="18" t="s">
        <v>16491</v>
      </c>
      <c r="S7180" s="18">
        <v>127</v>
      </c>
    </row>
    <row r="7181" spans="1:19" x14ac:dyDescent="0.25">
      <c r="A7181" s="18" t="s">
        <v>20624</v>
      </c>
      <c r="B7181" s="18" t="s">
        <v>20</v>
      </c>
      <c r="C7181" s="18" t="s">
        <v>45</v>
      </c>
      <c r="D7181" s="18">
        <v>2017</v>
      </c>
      <c r="E7181" s="18">
        <f>VLOOKUP(D7181,'cpi roi'!A:C,2,FALSE)</f>
        <v>245.1</v>
      </c>
      <c r="F7181" s="18" t="s">
        <v>20625</v>
      </c>
      <c r="G7181" s="18">
        <v>6</v>
      </c>
      <c r="H7181" s="19">
        <v>7800</v>
      </c>
      <c r="I7181" s="18" t="s">
        <v>20626</v>
      </c>
      <c r="J7181" s="18" t="s">
        <v>20627</v>
      </c>
      <c r="K7181" s="18" t="s">
        <v>18882</v>
      </c>
      <c r="L7181" s="18" t="s">
        <v>34</v>
      </c>
      <c r="M7181" s="20">
        <v>0</v>
      </c>
      <c r="N7181" s="20">
        <v>380553</v>
      </c>
      <c r="O7181" s="21">
        <f t="shared" si="336"/>
        <v>473090.57160342718</v>
      </c>
      <c r="P7181" s="22">
        <f t="shared" si="337"/>
        <v>0</v>
      </c>
      <c r="Q7181" s="20">
        <f t="shared" si="338"/>
        <v>155264.38188494492</v>
      </c>
      <c r="R7181" s="18" t="s">
        <v>20628</v>
      </c>
      <c r="S7181" s="18">
        <v>90</v>
      </c>
    </row>
    <row r="7182" spans="1:19" x14ac:dyDescent="0.25">
      <c r="A7182" s="18" t="s">
        <v>20629</v>
      </c>
      <c r="B7182" s="18" t="s">
        <v>20</v>
      </c>
      <c r="C7182" s="18" t="s">
        <v>21</v>
      </c>
      <c r="D7182" s="18">
        <v>2017</v>
      </c>
      <c r="E7182" s="18">
        <f>VLOOKUP(D7182,'cpi roi'!A:C,2,FALSE)</f>
        <v>245.1</v>
      </c>
      <c r="F7182" s="18" t="s">
        <v>20069</v>
      </c>
      <c r="G7182" s="18">
        <v>5.7</v>
      </c>
      <c r="H7182" s="19">
        <v>20000</v>
      </c>
      <c r="I7182" s="18" t="s">
        <v>10133</v>
      </c>
      <c r="J7182" s="18" t="s">
        <v>10133</v>
      </c>
      <c r="K7182" s="18" t="s">
        <v>12168</v>
      </c>
      <c r="L7182" s="18" t="s">
        <v>34</v>
      </c>
      <c r="M7182" s="20">
        <v>0</v>
      </c>
      <c r="N7182" s="20">
        <v>1813453</v>
      </c>
      <c r="O7182" s="21">
        <f t="shared" si="336"/>
        <v>2254423.2113423091</v>
      </c>
      <c r="P7182" s="22">
        <f t="shared" si="337"/>
        <v>0</v>
      </c>
      <c r="Q7182" s="20">
        <f t="shared" si="338"/>
        <v>739882.90493676043</v>
      </c>
      <c r="R7182" s="18" t="s">
        <v>20630</v>
      </c>
      <c r="S7182" s="18">
        <v>129</v>
      </c>
    </row>
    <row r="7183" spans="1:19" x14ac:dyDescent="0.25">
      <c r="A7183" s="18" t="s">
        <v>20631</v>
      </c>
      <c r="B7183" s="18" t="s">
        <v>20</v>
      </c>
      <c r="C7183" s="18" t="s">
        <v>108</v>
      </c>
      <c r="D7183" s="18">
        <v>2017</v>
      </c>
      <c r="E7183" s="18">
        <f>VLOOKUP(D7183,'cpi roi'!A:C,2,FALSE)</f>
        <v>245.1</v>
      </c>
      <c r="F7183" s="18" t="s">
        <v>20411</v>
      </c>
      <c r="G7183" s="18">
        <v>7.3</v>
      </c>
      <c r="H7183" s="19">
        <v>50000</v>
      </c>
      <c r="I7183" s="18" t="s">
        <v>3889</v>
      </c>
      <c r="J7183" s="18" t="s">
        <v>15603</v>
      </c>
      <c r="K7183" s="18" t="s">
        <v>17415</v>
      </c>
      <c r="L7183" s="18" t="s">
        <v>34</v>
      </c>
      <c r="M7183" s="20">
        <v>34000000</v>
      </c>
      <c r="N7183" s="20">
        <v>23355100</v>
      </c>
      <c r="O7183" s="21">
        <f t="shared" si="336"/>
        <v>29034267.523459811</v>
      </c>
      <c r="P7183" s="22">
        <f t="shared" si="337"/>
        <v>68.691470588235291</v>
      </c>
      <c r="Q7183" s="20">
        <f t="shared" si="338"/>
        <v>9528804.5695634428</v>
      </c>
      <c r="R7183" s="18" t="s">
        <v>18234</v>
      </c>
      <c r="S7183" s="18">
        <v>143</v>
      </c>
    </row>
    <row r="7184" spans="1:19" x14ac:dyDescent="0.25">
      <c r="A7184" s="18" t="s">
        <v>20632</v>
      </c>
      <c r="B7184" s="18" t="s">
        <v>20</v>
      </c>
      <c r="C7184" s="18" t="s">
        <v>45</v>
      </c>
      <c r="D7184" s="18">
        <v>2017</v>
      </c>
      <c r="E7184" s="18">
        <f>VLOOKUP(D7184,'cpi roi'!A:C,2,FALSE)</f>
        <v>245.1</v>
      </c>
      <c r="F7184" s="18" t="s">
        <v>20288</v>
      </c>
      <c r="G7184" s="18">
        <v>6.9</v>
      </c>
      <c r="H7184" s="19">
        <v>24000</v>
      </c>
      <c r="I7184" s="18" t="s">
        <v>5754</v>
      </c>
      <c r="J7184" s="18" t="s">
        <v>5754</v>
      </c>
      <c r="K7184" s="18" t="s">
        <v>19476</v>
      </c>
      <c r="L7184" s="18" t="s">
        <v>34</v>
      </c>
      <c r="M7184" s="20">
        <v>0</v>
      </c>
      <c r="N7184" s="20">
        <v>1872950</v>
      </c>
      <c r="O7184" s="21">
        <f t="shared" si="336"/>
        <v>2328387.8620971031</v>
      </c>
      <c r="P7184" s="22">
        <f t="shared" si="337"/>
        <v>0</v>
      </c>
      <c r="Q7184" s="20">
        <f t="shared" si="338"/>
        <v>764157.48674010602</v>
      </c>
      <c r="R7184" s="18" t="s">
        <v>19910</v>
      </c>
      <c r="S7184" s="18">
        <v>125</v>
      </c>
    </row>
    <row r="7185" spans="1:19" x14ac:dyDescent="0.25">
      <c r="A7185" s="18" t="s">
        <v>20633</v>
      </c>
      <c r="B7185" s="18" t="s">
        <v>2004</v>
      </c>
      <c r="C7185" s="18" t="s">
        <v>67</v>
      </c>
      <c r="D7185" s="18">
        <v>2017</v>
      </c>
      <c r="E7185" s="18">
        <f>VLOOKUP(D7185,'cpi roi'!A:C,2,FALSE)</f>
        <v>245.1</v>
      </c>
      <c r="F7185" s="18" t="s">
        <v>20216</v>
      </c>
      <c r="G7185" s="18">
        <v>7.1</v>
      </c>
      <c r="H7185" s="19">
        <v>22000</v>
      </c>
      <c r="I7185" s="18" t="s">
        <v>20634</v>
      </c>
      <c r="J7185" s="18" t="s">
        <v>10802</v>
      </c>
      <c r="K7185" s="18" t="s">
        <v>19745</v>
      </c>
      <c r="L7185" s="18" t="s">
        <v>34</v>
      </c>
      <c r="M7185" s="20">
        <v>0</v>
      </c>
      <c r="N7185" s="20">
        <v>14510490</v>
      </c>
      <c r="O7185" s="21">
        <f t="shared" si="336"/>
        <v>18038948.604651164</v>
      </c>
      <c r="P7185" s="22">
        <f t="shared" si="337"/>
        <v>0</v>
      </c>
      <c r="Q7185" s="20">
        <f t="shared" si="338"/>
        <v>5920232.5581395347</v>
      </c>
      <c r="R7185" s="18" t="s">
        <v>16256</v>
      </c>
      <c r="S7185" s="18">
        <v>116</v>
      </c>
    </row>
    <row r="7186" spans="1:19" x14ac:dyDescent="0.25">
      <c r="A7186" s="18" t="s">
        <v>20635</v>
      </c>
      <c r="B7186" s="18" t="s">
        <v>20</v>
      </c>
      <c r="C7186" s="18" t="s">
        <v>67</v>
      </c>
      <c r="D7186" s="18">
        <v>2017</v>
      </c>
      <c r="E7186" s="18">
        <f>VLOOKUP(D7186,'cpi roi'!A:C,2,FALSE)</f>
        <v>245.1</v>
      </c>
      <c r="F7186" s="18" t="s">
        <v>20449</v>
      </c>
      <c r="G7186" s="18">
        <v>5.9</v>
      </c>
      <c r="H7186" s="19">
        <v>22000</v>
      </c>
      <c r="I7186" s="18" t="s">
        <v>20636</v>
      </c>
      <c r="J7186" s="18" t="s">
        <v>20637</v>
      </c>
      <c r="K7186" s="18" t="s">
        <v>20638</v>
      </c>
      <c r="L7186" s="18" t="s">
        <v>34</v>
      </c>
      <c r="M7186" s="20">
        <v>40000000</v>
      </c>
      <c r="N7186" s="20">
        <v>55668698</v>
      </c>
      <c r="O7186" s="21">
        <f t="shared" si="336"/>
        <v>69205435.661362708</v>
      </c>
      <c r="P7186" s="22">
        <f t="shared" si="337"/>
        <v>139.17174500000002</v>
      </c>
      <c r="Q7186" s="20">
        <f t="shared" si="338"/>
        <v>22712647.082823336</v>
      </c>
      <c r="R7186" s="18" t="s">
        <v>10085</v>
      </c>
      <c r="S7186" s="18">
        <v>139</v>
      </c>
    </row>
    <row r="7187" spans="1:19" x14ac:dyDescent="0.25">
      <c r="A7187" s="18" t="s">
        <v>20639</v>
      </c>
      <c r="B7187" s="18" t="s">
        <v>20</v>
      </c>
      <c r="C7187" s="18" t="s">
        <v>38</v>
      </c>
      <c r="D7187" s="18">
        <v>2017</v>
      </c>
      <c r="E7187" s="18">
        <f>VLOOKUP(D7187,'cpi roi'!A:C,2,FALSE)</f>
        <v>245.1</v>
      </c>
      <c r="F7187" s="18" t="s">
        <v>19919</v>
      </c>
      <c r="G7187" s="18">
        <v>5.6</v>
      </c>
      <c r="H7187" s="19">
        <v>31000</v>
      </c>
      <c r="I7187" s="18" t="s">
        <v>17014</v>
      </c>
      <c r="J7187" s="18" t="s">
        <v>14700</v>
      </c>
      <c r="K7187" s="18" t="s">
        <v>9889</v>
      </c>
      <c r="L7187" s="18" t="s">
        <v>34</v>
      </c>
      <c r="M7187" s="20">
        <v>30000000</v>
      </c>
      <c r="N7187" s="20">
        <v>32917353</v>
      </c>
      <c r="O7187" s="21">
        <f t="shared" si="336"/>
        <v>40921735.859241128</v>
      </c>
      <c r="P7187" s="22">
        <f t="shared" si="337"/>
        <v>109.72451000000001</v>
      </c>
      <c r="Q7187" s="20">
        <f t="shared" si="338"/>
        <v>13430172.582619339</v>
      </c>
      <c r="R7187" s="18" t="s">
        <v>17337</v>
      </c>
      <c r="S7187" s="18">
        <v>95</v>
      </c>
    </row>
    <row r="7188" spans="1:19" x14ac:dyDescent="0.25">
      <c r="A7188" s="18" t="s">
        <v>20640</v>
      </c>
      <c r="B7188" s="18" t="s">
        <v>424</v>
      </c>
      <c r="C7188" s="18" t="s">
        <v>21</v>
      </c>
      <c r="D7188" s="18">
        <v>2017</v>
      </c>
      <c r="E7188" s="18">
        <f>VLOOKUP(D7188,'cpi roi'!A:C,2,FALSE)</f>
        <v>245.1</v>
      </c>
      <c r="F7188" s="18" t="s">
        <v>20641</v>
      </c>
      <c r="G7188" s="18">
        <v>7.4</v>
      </c>
      <c r="H7188" s="19">
        <v>15000</v>
      </c>
      <c r="I7188" s="18" t="s">
        <v>14140</v>
      </c>
      <c r="J7188" s="18" t="s">
        <v>14140</v>
      </c>
      <c r="K7188" s="18" t="s">
        <v>20642</v>
      </c>
      <c r="L7188" s="18" t="s">
        <v>5820</v>
      </c>
      <c r="M7188" s="20">
        <v>0</v>
      </c>
      <c r="N7188" s="20">
        <v>1196669</v>
      </c>
      <c r="O7188" s="21">
        <f t="shared" si="336"/>
        <v>1487658.2794777642</v>
      </c>
      <c r="P7188" s="22">
        <f t="shared" si="337"/>
        <v>0</v>
      </c>
      <c r="Q7188" s="20">
        <f t="shared" si="338"/>
        <v>488237.04610363115</v>
      </c>
      <c r="R7188" s="18" t="s">
        <v>20643</v>
      </c>
      <c r="S7188" s="18">
        <v>118</v>
      </c>
    </row>
    <row r="7189" spans="1:19" x14ac:dyDescent="0.25">
      <c r="A7189" s="18" t="s">
        <v>20644</v>
      </c>
      <c r="B7189" s="18" t="s">
        <v>20</v>
      </c>
      <c r="C7189" s="18" t="s">
        <v>21</v>
      </c>
      <c r="D7189" s="18">
        <v>2017</v>
      </c>
      <c r="E7189" s="18">
        <f>VLOOKUP(D7189,'cpi roi'!A:C,2,FALSE)</f>
        <v>245.1</v>
      </c>
      <c r="F7189" s="18" t="s">
        <v>20602</v>
      </c>
      <c r="G7189" s="18">
        <v>6.2</v>
      </c>
      <c r="H7189" s="19">
        <v>19000</v>
      </c>
      <c r="I7189" s="18" t="s">
        <v>15628</v>
      </c>
      <c r="J7189" s="18" t="s">
        <v>14004</v>
      </c>
      <c r="K7189" s="18" t="s">
        <v>17976</v>
      </c>
      <c r="L7189" s="18" t="s">
        <v>26</v>
      </c>
      <c r="M7189" s="20">
        <v>25000000</v>
      </c>
      <c r="N7189" s="20">
        <v>9204549</v>
      </c>
      <c r="O7189" s="21">
        <f t="shared" si="336"/>
        <v>11442782.865361078</v>
      </c>
      <c r="P7189" s="22">
        <f t="shared" si="337"/>
        <v>36.818196</v>
      </c>
      <c r="Q7189" s="20">
        <f t="shared" si="338"/>
        <v>3755425.9485924114</v>
      </c>
      <c r="R7189" s="18" t="s">
        <v>18252</v>
      </c>
      <c r="S7189" s="18">
        <v>105</v>
      </c>
    </row>
    <row r="7190" spans="1:19" x14ac:dyDescent="0.25">
      <c r="A7190" s="18" t="s">
        <v>20645</v>
      </c>
      <c r="B7190" s="18" t="s">
        <v>20</v>
      </c>
      <c r="C7190" s="18" t="s">
        <v>67</v>
      </c>
      <c r="D7190" s="18">
        <v>2017</v>
      </c>
      <c r="E7190" s="18">
        <f>VLOOKUP(D7190,'cpi roi'!A:C,2,FALSE)</f>
        <v>245.1</v>
      </c>
      <c r="F7190" s="18" t="s">
        <v>20439</v>
      </c>
      <c r="G7190" s="18">
        <v>6.9</v>
      </c>
      <c r="H7190" s="19">
        <v>42000</v>
      </c>
      <c r="I7190" s="18" t="s">
        <v>13356</v>
      </c>
      <c r="J7190" s="18" t="s">
        <v>20646</v>
      </c>
      <c r="K7190" s="18" t="s">
        <v>10808</v>
      </c>
      <c r="L7190" s="18" t="s">
        <v>34</v>
      </c>
      <c r="M7190" s="20">
        <v>30000000</v>
      </c>
      <c r="N7190" s="20">
        <v>8503658</v>
      </c>
      <c r="O7190" s="21">
        <f t="shared" si="336"/>
        <v>10571458.966136271</v>
      </c>
      <c r="P7190" s="22">
        <f t="shared" si="337"/>
        <v>28.345526666666665</v>
      </c>
      <c r="Q7190" s="20">
        <f t="shared" si="338"/>
        <v>3469464.7082823338</v>
      </c>
      <c r="R7190" s="18" t="s">
        <v>14705</v>
      </c>
      <c r="S7190" s="18">
        <v>119</v>
      </c>
    </row>
    <row r="7191" spans="1:19" x14ac:dyDescent="0.25">
      <c r="A7191" s="18" t="s">
        <v>20647</v>
      </c>
      <c r="B7191" s="18" t="s">
        <v>452</v>
      </c>
      <c r="C7191" s="18" t="s">
        <v>56</v>
      </c>
      <c r="D7191" s="18">
        <v>2017</v>
      </c>
      <c r="E7191" s="18">
        <f>VLOOKUP(D7191,'cpi roi'!A:C,2,FALSE)</f>
        <v>245.1</v>
      </c>
      <c r="F7191" s="18" t="s">
        <v>20648</v>
      </c>
      <c r="G7191" s="18">
        <v>3.9</v>
      </c>
      <c r="H7191" s="19">
        <v>18000</v>
      </c>
      <c r="I7191" s="18" t="s">
        <v>8632</v>
      </c>
      <c r="J7191" s="18" t="s">
        <v>8632</v>
      </c>
      <c r="K7191" s="18" t="s">
        <v>20649</v>
      </c>
      <c r="L7191" s="18" t="s">
        <v>34</v>
      </c>
      <c r="M7191" s="20">
        <v>0</v>
      </c>
      <c r="N7191" s="20">
        <v>4017852</v>
      </c>
      <c r="O7191" s="21">
        <f t="shared" si="336"/>
        <v>4994857.2190942476</v>
      </c>
      <c r="P7191" s="22">
        <f t="shared" si="337"/>
        <v>0</v>
      </c>
      <c r="Q7191" s="20">
        <f t="shared" si="338"/>
        <v>1639270.5018359853</v>
      </c>
      <c r="R7191" s="18" t="s">
        <v>20650</v>
      </c>
      <c r="S7191" s="18">
        <v>100</v>
      </c>
    </row>
    <row r="7192" spans="1:19" x14ac:dyDescent="0.25">
      <c r="A7192" s="18" t="s">
        <v>20651</v>
      </c>
      <c r="B7192" s="18" t="s">
        <v>2004</v>
      </c>
      <c r="C7192" s="18" t="s">
        <v>21</v>
      </c>
      <c r="D7192" s="18">
        <v>2017</v>
      </c>
      <c r="E7192" s="18">
        <f>VLOOKUP(D7192,'cpi roi'!A:C,2,FALSE)</f>
        <v>245.1</v>
      </c>
      <c r="F7192" s="18" t="s">
        <v>20216</v>
      </c>
      <c r="G7192" s="18">
        <v>6</v>
      </c>
      <c r="H7192" s="19">
        <v>18000</v>
      </c>
      <c r="I7192" s="18" t="s">
        <v>10679</v>
      </c>
      <c r="J7192" s="18" t="s">
        <v>10679</v>
      </c>
      <c r="K7192" s="18" t="s">
        <v>10031</v>
      </c>
      <c r="L7192" s="18" t="s">
        <v>26</v>
      </c>
      <c r="M7192" s="20">
        <v>0</v>
      </c>
      <c r="N7192" s="20">
        <v>9200168</v>
      </c>
      <c r="O7192" s="21">
        <f t="shared" si="336"/>
        <v>11437336.55487556</v>
      </c>
      <c r="P7192" s="22">
        <f t="shared" si="337"/>
        <v>0</v>
      </c>
      <c r="Q7192" s="20">
        <f t="shared" si="338"/>
        <v>3753638.5148918806</v>
      </c>
      <c r="R7192" s="18" t="s">
        <v>9442</v>
      </c>
      <c r="S7192" s="18">
        <v>106</v>
      </c>
    </row>
    <row r="7193" spans="1:19" x14ac:dyDescent="0.25">
      <c r="A7193" s="18" t="s">
        <v>20652</v>
      </c>
      <c r="B7193" s="18" t="s">
        <v>452</v>
      </c>
      <c r="C7193" s="18" t="s">
        <v>38</v>
      </c>
      <c r="D7193" s="18">
        <v>2017</v>
      </c>
      <c r="E7193" s="18">
        <f>VLOOKUP(D7193,'cpi roi'!A:C,2,FALSE)</f>
        <v>245.1</v>
      </c>
      <c r="F7193" s="18" t="s">
        <v>20446</v>
      </c>
      <c r="G7193" s="18">
        <v>8.1999999999999993</v>
      </c>
      <c r="H7193" s="19">
        <v>79000</v>
      </c>
      <c r="I7193" s="18" t="s">
        <v>19497</v>
      </c>
      <c r="J7193" s="18" t="s">
        <v>19498</v>
      </c>
      <c r="K7193" s="18" t="s">
        <v>19499</v>
      </c>
      <c r="L7193" s="18" t="s">
        <v>10296</v>
      </c>
      <c r="M7193" s="20">
        <v>0</v>
      </c>
      <c r="N7193" s="20">
        <v>254158390</v>
      </c>
      <c r="O7193" s="21">
        <f t="shared" si="336"/>
        <v>315961082.95797634</v>
      </c>
      <c r="P7193" s="22">
        <f t="shared" si="337"/>
        <v>0</v>
      </c>
      <c r="Q7193" s="20">
        <f t="shared" si="338"/>
        <v>103695793.55365157</v>
      </c>
      <c r="R7193" s="18" t="s">
        <v>19500</v>
      </c>
      <c r="S7193" s="18">
        <v>167</v>
      </c>
    </row>
    <row r="7194" spans="1:19" x14ac:dyDescent="0.25">
      <c r="A7194" s="18" t="s">
        <v>20653</v>
      </c>
      <c r="B7194" s="18" t="s">
        <v>2004</v>
      </c>
      <c r="C7194" s="18" t="s">
        <v>67</v>
      </c>
      <c r="D7194" s="18">
        <v>2017</v>
      </c>
      <c r="E7194" s="18">
        <f>VLOOKUP(D7194,'cpi roi'!A:C,2,FALSE)</f>
        <v>245.1</v>
      </c>
      <c r="F7194" s="18" t="s">
        <v>20654</v>
      </c>
      <c r="G7194" s="18">
        <v>7.2</v>
      </c>
      <c r="H7194" s="19">
        <v>20000</v>
      </c>
      <c r="I7194" s="18" t="s">
        <v>20442</v>
      </c>
      <c r="J7194" s="18" t="s">
        <v>7654</v>
      </c>
      <c r="K7194" s="18" t="s">
        <v>17682</v>
      </c>
      <c r="L7194" s="18" t="s">
        <v>26</v>
      </c>
      <c r="M7194" s="20">
        <v>0</v>
      </c>
      <c r="N7194" s="20">
        <v>5026154</v>
      </c>
      <c r="O7194" s="21">
        <f t="shared" si="336"/>
        <v>6248344.0383516932</v>
      </c>
      <c r="P7194" s="22">
        <f t="shared" si="337"/>
        <v>0</v>
      </c>
      <c r="Q7194" s="20">
        <f t="shared" si="338"/>
        <v>2050654.4267645858</v>
      </c>
      <c r="R7194" s="18" t="s">
        <v>6567</v>
      </c>
      <c r="S7194" s="18">
        <v>118</v>
      </c>
    </row>
    <row r="7195" spans="1:19" x14ac:dyDescent="0.25">
      <c r="A7195" s="18" t="s">
        <v>20655</v>
      </c>
      <c r="B7195" s="18" t="s">
        <v>20</v>
      </c>
      <c r="C7195" s="18" t="s">
        <v>21</v>
      </c>
      <c r="D7195" s="18">
        <v>2017</v>
      </c>
      <c r="E7195" s="18">
        <f>VLOOKUP(D7195,'cpi roi'!A:C,2,FALSE)</f>
        <v>245.1</v>
      </c>
      <c r="F7195" s="18" t="s">
        <v>20656</v>
      </c>
      <c r="G7195" s="18">
        <v>6.3</v>
      </c>
      <c r="H7195" s="19">
        <v>13000</v>
      </c>
      <c r="I7195" s="18" t="s">
        <v>16095</v>
      </c>
      <c r="J7195" s="18" t="s">
        <v>15529</v>
      </c>
      <c r="K7195" s="18" t="s">
        <v>20657</v>
      </c>
      <c r="L7195" s="18" t="s">
        <v>34</v>
      </c>
      <c r="M7195" s="20">
        <v>0</v>
      </c>
      <c r="N7195" s="20">
        <v>2550321</v>
      </c>
      <c r="O7195" s="21">
        <f t="shared" si="336"/>
        <v>3170472.4957160344</v>
      </c>
      <c r="P7195" s="22">
        <f t="shared" si="337"/>
        <v>0</v>
      </c>
      <c r="Q7195" s="20">
        <f t="shared" si="338"/>
        <v>1040522.6438188495</v>
      </c>
      <c r="R7195" s="18" t="s">
        <v>19910</v>
      </c>
      <c r="S7195" s="18">
        <v>89</v>
      </c>
    </row>
    <row r="7196" spans="1:19" x14ac:dyDescent="0.25">
      <c r="A7196" s="18" t="s">
        <v>20658</v>
      </c>
      <c r="B7196" s="18" t="s">
        <v>452</v>
      </c>
      <c r="C7196" s="18" t="s">
        <v>38</v>
      </c>
      <c r="D7196" s="18">
        <v>2017</v>
      </c>
      <c r="E7196" s="18">
        <f>VLOOKUP(D7196,'cpi roi'!A:C,2,FALSE)</f>
        <v>245.1</v>
      </c>
      <c r="F7196" s="18" t="s">
        <v>20437</v>
      </c>
      <c r="G7196" s="18">
        <v>7.9</v>
      </c>
      <c r="H7196" s="19">
        <v>19000</v>
      </c>
      <c r="I7196" s="18" t="s">
        <v>20659</v>
      </c>
      <c r="J7196" s="18" t="s">
        <v>20660</v>
      </c>
      <c r="K7196" s="18" t="s">
        <v>12592</v>
      </c>
      <c r="L7196" s="18" t="s">
        <v>925</v>
      </c>
      <c r="M7196" s="20">
        <v>0</v>
      </c>
      <c r="N7196" s="20">
        <v>86252940</v>
      </c>
      <c r="O7196" s="21">
        <f t="shared" si="336"/>
        <v>107226727.12362301</v>
      </c>
      <c r="P7196" s="22">
        <f t="shared" si="337"/>
        <v>0</v>
      </c>
      <c r="Q7196" s="20">
        <f t="shared" si="338"/>
        <v>35190917.99265606</v>
      </c>
      <c r="R7196" s="18" t="s">
        <v>20661</v>
      </c>
      <c r="S7196" s="18">
        <v>137</v>
      </c>
    </row>
    <row r="7197" spans="1:19" x14ac:dyDescent="0.25">
      <c r="A7197" s="18" t="s">
        <v>20662</v>
      </c>
      <c r="B7197" s="18" t="s">
        <v>20</v>
      </c>
      <c r="C7197" s="18" t="s">
        <v>45</v>
      </c>
      <c r="D7197" s="18">
        <v>2017</v>
      </c>
      <c r="E7197" s="18">
        <f>VLOOKUP(D7197,'cpi roi'!A:C,2,FALSE)</f>
        <v>245.1</v>
      </c>
      <c r="F7197" s="18" t="s">
        <v>20347</v>
      </c>
      <c r="G7197" s="18">
        <v>6.5</v>
      </c>
      <c r="H7197" s="19">
        <v>17000</v>
      </c>
      <c r="I7197" s="18" t="s">
        <v>11562</v>
      </c>
      <c r="J7197" s="18" t="s">
        <v>11562</v>
      </c>
      <c r="K7197" s="18" t="s">
        <v>8011</v>
      </c>
      <c r="L7197" s="18" t="s">
        <v>34</v>
      </c>
      <c r="M7197" s="20">
        <v>0</v>
      </c>
      <c r="N7197" s="20">
        <v>3816527</v>
      </c>
      <c r="O7197" s="21">
        <f t="shared" si="336"/>
        <v>4744576.813137495</v>
      </c>
      <c r="P7197" s="22">
        <f t="shared" si="337"/>
        <v>0</v>
      </c>
      <c r="Q7197" s="20">
        <f t="shared" si="338"/>
        <v>1557130.5589555283</v>
      </c>
      <c r="R7197" s="18" t="s">
        <v>19910</v>
      </c>
      <c r="S7197" s="18">
        <v>102</v>
      </c>
    </row>
    <row r="7198" spans="1:19" x14ac:dyDescent="0.25">
      <c r="A7198" s="18" t="s">
        <v>20663</v>
      </c>
      <c r="B7198" s="18" t="s">
        <v>20</v>
      </c>
      <c r="C7198" s="18" t="s">
        <v>21</v>
      </c>
      <c r="D7198" s="18">
        <v>2017</v>
      </c>
      <c r="E7198" s="18">
        <f>VLOOKUP(D7198,'cpi roi'!A:C,2,FALSE)</f>
        <v>245.1</v>
      </c>
      <c r="F7198" s="18" t="s">
        <v>20389</v>
      </c>
      <c r="G7198" s="18">
        <v>5.7</v>
      </c>
      <c r="H7198" s="19">
        <v>3500</v>
      </c>
      <c r="I7198" s="18" t="s">
        <v>20664</v>
      </c>
      <c r="J7198" s="18" t="s">
        <v>20664</v>
      </c>
      <c r="K7198" s="18" t="s">
        <v>20665</v>
      </c>
      <c r="L7198" s="18" t="s">
        <v>34</v>
      </c>
      <c r="M7198" s="20">
        <v>0</v>
      </c>
      <c r="N7198" s="20">
        <v>237708</v>
      </c>
      <c r="O7198" s="21">
        <f t="shared" si="336"/>
        <v>295510.51652386779</v>
      </c>
      <c r="P7198" s="22">
        <f t="shared" si="337"/>
        <v>0</v>
      </c>
      <c r="Q7198" s="20">
        <f t="shared" si="338"/>
        <v>96984.088127294977</v>
      </c>
      <c r="R7198" s="18" t="s">
        <v>20666</v>
      </c>
      <c r="S7198" s="18">
        <v>111</v>
      </c>
    </row>
    <row r="7199" spans="1:19" x14ac:dyDescent="0.25">
      <c r="A7199" s="18" t="s">
        <v>20667</v>
      </c>
      <c r="B7199" s="18" t="s">
        <v>37</v>
      </c>
      <c r="C7199" s="18" t="s">
        <v>394</v>
      </c>
      <c r="D7199" s="18">
        <v>2017</v>
      </c>
      <c r="E7199" s="18">
        <f>VLOOKUP(D7199,'cpi roi'!A:C,2,FALSE)</f>
        <v>245.1</v>
      </c>
      <c r="F7199" s="18" t="s">
        <v>19854</v>
      </c>
      <c r="G7199" s="18">
        <v>6</v>
      </c>
      <c r="H7199" s="19">
        <v>19000</v>
      </c>
      <c r="I7199" s="18" t="s">
        <v>12498</v>
      </c>
      <c r="J7199" s="18" t="s">
        <v>20668</v>
      </c>
      <c r="K7199" s="18" t="s">
        <v>20669</v>
      </c>
      <c r="L7199" s="18" t="s">
        <v>34</v>
      </c>
      <c r="M7199" s="20">
        <v>60000000</v>
      </c>
      <c r="N7199" s="20">
        <v>197183546</v>
      </c>
      <c r="O7199" s="21">
        <f t="shared" si="336"/>
        <v>245131890.92696857</v>
      </c>
      <c r="P7199" s="22">
        <f t="shared" si="337"/>
        <v>328.63924333333335</v>
      </c>
      <c r="Q7199" s="20">
        <f t="shared" si="338"/>
        <v>80450243.166054666</v>
      </c>
      <c r="R7199" s="18" t="s">
        <v>616</v>
      </c>
      <c r="S7199" s="18">
        <v>90</v>
      </c>
    </row>
    <row r="7200" spans="1:19" x14ac:dyDescent="0.25">
      <c r="A7200" s="18" t="s">
        <v>20670</v>
      </c>
      <c r="B7200" s="18" t="s">
        <v>2711</v>
      </c>
      <c r="C7200" s="18" t="s">
        <v>21</v>
      </c>
      <c r="D7200" s="18">
        <v>2017</v>
      </c>
      <c r="E7200" s="18">
        <f>VLOOKUP(D7200,'cpi roi'!A:C,2,FALSE)</f>
        <v>245.1</v>
      </c>
      <c r="F7200" s="18" t="s">
        <v>20671</v>
      </c>
      <c r="G7200" s="18">
        <v>7</v>
      </c>
      <c r="H7200" s="19">
        <v>2300</v>
      </c>
      <c r="I7200" s="18" t="s">
        <v>20672</v>
      </c>
      <c r="J7200" s="18" t="s">
        <v>20672</v>
      </c>
      <c r="K7200" s="18" t="s">
        <v>20673</v>
      </c>
      <c r="L7200" s="18" t="s">
        <v>34</v>
      </c>
      <c r="M7200" s="20">
        <v>0</v>
      </c>
      <c r="N7200" s="20">
        <v>251541</v>
      </c>
      <c r="O7200" s="21">
        <f t="shared" si="336"/>
        <v>312707.23255813954</v>
      </c>
      <c r="P7200" s="22">
        <f t="shared" si="337"/>
        <v>0</v>
      </c>
      <c r="Q7200" s="20">
        <f t="shared" si="338"/>
        <v>102627.90697674418</v>
      </c>
      <c r="R7200" s="18" t="s">
        <v>20674</v>
      </c>
      <c r="S7200" s="18">
        <v>94</v>
      </c>
    </row>
    <row r="7201" spans="1:19" x14ac:dyDescent="0.25">
      <c r="A7201" s="18" t="s">
        <v>20675</v>
      </c>
      <c r="B7201" s="18" t="s">
        <v>37</v>
      </c>
      <c r="C7201" s="18" t="s">
        <v>29</v>
      </c>
      <c r="D7201" s="18">
        <v>2017</v>
      </c>
      <c r="E7201" s="18">
        <f>VLOOKUP(D7201,'cpi roi'!A:C,2,FALSE)</f>
        <v>245.1</v>
      </c>
      <c r="F7201" s="18" t="s">
        <v>20444</v>
      </c>
      <c r="G7201" s="18">
        <v>6.2</v>
      </c>
      <c r="H7201" s="19">
        <v>9800</v>
      </c>
      <c r="I7201" s="18" t="s">
        <v>6556</v>
      </c>
      <c r="J7201" s="18" t="s">
        <v>20676</v>
      </c>
      <c r="K7201" s="18" t="s">
        <v>20677</v>
      </c>
      <c r="L7201" s="18" t="s">
        <v>34</v>
      </c>
      <c r="M7201" s="20">
        <v>0</v>
      </c>
      <c r="N7201" s="20">
        <v>3285916</v>
      </c>
      <c r="O7201" s="21">
        <f t="shared" si="336"/>
        <v>4084939.2297021621</v>
      </c>
      <c r="P7201" s="22">
        <f t="shared" si="337"/>
        <v>0</v>
      </c>
      <c r="Q7201" s="20">
        <f t="shared" si="338"/>
        <v>1340643.002855977</v>
      </c>
      <c r="R7201" s="18" t="s">
        <v>19910</v>
      </c>
      <c r="S7201" s="18">
        <v>116</v>
      </c>
    </row>
    <row r="7202" spans="1:19" x14ac:dyDescent="0.25">
      <c r="A7202" s="18" t="s">
        <v>20678</v>
      </c>
      <c r="B7202" s="18" t="s">
        <v>20</v>
      </c>
      <c r="C7202" s="18" t="s">
        <v>108</v>
      </c>
      <c r="D7202" s="18">
        <v>2017</v>
      </c>
      <c r="E7202" s="18">
        <f>VLOOKUP(D7202,'cpi roi'!A:C,2,FALSE)</f>
        <v>245.1</v>
      </c>
      <c r="F7202" s="18" t="s">
        <v>20679</v>
      </c>
      <c r="G7202" s="18">
        <v>7.1</v>
      </c>
      <c r="H7202" s="19">
        <v>30000</v>
      </c>
      <c r="I7202" s="18" t="s">
        <v>20680</v>
      </c>
      <c r="J7202" s="18" t="s">
        <v>20680</v>
      </c>
      <c r="K7202" s="18" t="s">
        <v>20681</v>
      </c>
      <c r="L7202" s="18" t="s">
        <v>5820</v>
      </c>
      <c r="M7202" s="20">
        <v>0</v>
      </c>
      <c r="N7202" s="20">
        <v>5104991</v>
      </c>
      <c r="O7202" s="21">
        <f t="shared" si="336"/>
        <v>6346351.5206038347</v>
      </c>
      <c r="P7202" s="22">
        <f t="shared" si="337"/>
        <v>0</v>
      </c>
      <c r="Q7202" s="20">
        <f t="shared" si="338"/>
        <v>2082819.6654426765</v>
      </c>
      <c r="R7202" s="18" t="s">
        <v>27</v>
      </c>
      <c r="S7202" s="18">
        <v>106</v>
      </c>
    </row>
    <row r="7203" spans="1:19" x14ac:dyDescent="0.25">
      <c r="A7203" s="18" t="s">
        <v>20682</v>
      </c>
      <c r="B7203" s="18" t="s">
        <v>20</v>
      </c>
      <c r="C7203" s="18" t="s">
        <v>38</v>
      </c>
      <c r="D7203" s="18">
        <v>2017</v>
      </c>
      <c r="E7203" s="18">
        <f>VLOOKUP(D7203,'cpi roi'!A:C,2,FALSE)</f>
        <v>245.1</v>
      </c>
      <c r="F7203" s="18" t="s">
        <v>20379</v>
      </c>
      <c r="G7203" s="18">
        <v>4.5</v>
      </c>
      <c r="H7203" s="19">
        <v>34000</v>
      </c>
      <c r="I7203" s="18" t="s">
        <v>16036</v>
      </c>
      <c r="J7203" s="18" t="s">
        <v>18420</v>
      </c>
      <c r="K7203" s="18" t="s">
        <v>19379</v>
      </c>
      <c r="L7203" s="18" t="s">
        <v>34</v>
      </c>
      <c r="M7203" s="20">
        <v>42000000</v>
      </c>
      <c r="N7203" s="20">
        <v>60845711</v>
      </c>
      <c r="O7203" s="21">
        <f t="shared" si="336"/>
        <v>75641322.4875561</v>
      </c>
      <c r="P7203" s="22">
        <f t="shared" si="337"/>
        <v>144.87074047619049</v>
      </c>
      <c r="Q7203" s="20">
        <f t="shared" si="338"/>
        <v>24824851.489188086</v>
      </c>
      <c r="R7203" s="18" t="s">
        <v>18875</v>
      </c>
      <c r="S7203" s="18">
        <v>90</v>
      </c>
    </row>
    <row r="7204" spans="1:19" x14ac:dyDescent="0.25">
      <c r="A7204" s="18" t="s">
        <v>20683</v>
      </c>
      <c r="B7204" s="18" t="s">
        <v>2004</v>
      </c>
      <c r="C7204" s="18" t="s">
        <v>108</v>
      </c>
      <c r="D7204" s="18">
        <v>2017</v>
      </c>
      <c r="E7204" s="18">
        <f>VLOOKUP(D7204,'cpi roi'!A:C,2,FALSE)</f>
        <v>245.1</v>
      </c>
      <c r="F7204" s="18" t="s">
        <v>20327</v>
      </c>
      <c r="G7204" s="18">
        <v>6.5</v>
      </c>
      <c r="H7204" s="19">
        <v>35000</v>
      </c>
      <c r="I7204" s="18" t="s">
        <v>14177</v>
      </c>
      <c r="J7204" s="18" t="s">
        <v>14177</v>
      </c>
      <c r="K7204" s="18" t="s">
        <v>4128</v>
      </c>
      <c r="L7204" s="18" t="s">
        <v>199</v>
      </c>
      <c r="M7204" s="20">
        <v>22000000</v>
      </c>
      <c r="N7204" s="20">
        <v>13025860</v>
      </c>
      <c r="O7204" s="21">
        <f t="shared" si="336"/>
        <v>16193306.98490412</v>
      </c>
      <c r="P7204" s="22">
        <f t="shared" si="337"/>
        <v>59.208454545454551</v>
      </c>
      <c r="Q7204" s="20">
        <f t="shared" si="338"/>
        <v>5314508.3639330883</v>
      </c>
      <c r="R7204" s="18" t="s">
        <v>19369</v>
      </c>
      <c r="S7204" s="18">
        <v>122</v>
      </c>
    </row>
    <row r="7205" spans="1:19" x14ac:dyDescent="0.25">
      <c r="A7205" s="18" t="s">
        <v>20684</v>
      </c>
      <c r="B7205" s="18" t="s">
        <v>2004</v>
      </c>
      <c r="C7205" s="18" t="s">
        <v>67</v>
      </c>
      <c r="D7205" s="18">
        <v>2017</v>
      </c>
      <c r="E7205" s="18">
        <f>VLOOKUP(D7205,'cpi roi'!A:C,2,FALSE)</f>
        <v>245.1</v>
      </c>
      <c r="F7205" s="18" t="s">
        <v>20302</v>
      </c>
      <c r="G7205" s="18">
        <v>6.8</v>
      </c>
      <c r="H7205" s="19">
        <v>33000</v>
      </c>
      <c r="I7205" s="18" t="s">
        <v>2210</v>
      </c>
      <c r="J7205" s="18" t="s">
        <v>11361</v>
      </c>
      <c r="K7205" s="18" t="s">
        <v>9873</v>
      </c>
      <c r="L7205" s="18" t="s">
        <v>26</v>
      </c>
      <c r="M7205" s="20">
        <v>21000000</v>
      </c>
      <c r="N7205" s="20">
        <v>66558465</v>
      </c>
      <c r="O7205" s="21">
        <f t="shared" si="336"/>
        <v>82743224.339045286</v>
      </c>
      <c r="P7205" s="22">
        <f t="shared" si="337"/>
        <v>316.94507142857145</v>
      </c>
      <c r="Q7205" s="20">
        <f t="shared" si="338"/>
        <v>27155636.474908199</v>
      </c>
      <c r="R7205" s="18" t="s">
        <v>6567</v>
      </c>
      <c r="S7205" s="18">
        <v>111</v>
      </c>
    </row>
    <row r="7206" spans="1:19" x14ac:dyDescent="0.25">
      <c r="A7206" s="18" t="s">
        <v>20685</v>
      </c>
      <c r="B7206" s="18" t="s">
        <v>20</v>
      </c>
      <c r="C7206" s="18" t="s">
        <v>45</v>
      </c>
      <c r="D7206" s="18">
        <v>2017</v>
      </c>
      <c r="E7206" s="18">
        <f>VLOOKUP(D7206,'cpi roi'!A:C,2,FALSE)</f>
        <v>245.1</v>
      </c>
      <c r="F7206" s="18" t="s">
        <v>19994</v>
      </c>
      <c r="G7206" s="18">
        <v>5.6</v>
      </c>
      <c r="H7206" s="19">
        <v>41000</v>
      </c>
      <c r="I7206" s="18" t="s">
        <v>20686</v>
      </c>
      <c r="J7206" s="18" t="s">
        <v>20687</v>
      </c>
      <c r="K7206" s="18" t="s">
        <v>8503</v>
      </c>
      <c r="L7206" s="18" t="s">
        <v>34</v>
      </c>
      <c r="M7206" s="20">
        <v>22000000</v>
      </c>
      <c r="N7206" s="20">
        <v>41087017</v>
      </c>
      <c r="O7206" s="21">
        <f t="shared" si="336"/>
        <v>51077984.822113425</v>
      </c>
      <c r="P7206" s="22">
        <f t="shared" si="337"/>
        <v>186.75916818181818</v>
      </c>
      <c r="Q7206" s="20">
        <f t="shared" si="338"/>
        <v>16763368.829049367</v>
      </c>
      <c r="R7206" s="18" t="s">
        <v>2031</v>
      </c>
      <c r="S7206" s="18">
        <v>91</v>
      </c>
    </row>
    <row r="7207" spans="1:19" x14ac:dyDescent="0.25">
      <c r="A7207" s="18" t="s">
        <v>20688</v>
      </c>
      <c r="B7207" s="18" t="s">
        <v>20</v>
      </c>
      <c r="C7207" s="18" t="s">
        <v>38</v>
      </c>
      <c r="D7207" s="18">
        <v>2017</v>
      </c>
      <c r="E7207" s="18">
        <f>VLOOKUP(D7207,'cpi roi'!A:C,2,FALSE)</f>
        <v>245.1</v>
      </c>
      <c r="F7207" s="18" t="s">
        <v>20689</v>
      </c>
      <c r="G7207" s="18">
        <v>6.2</v>
      </c>
      <c r="H7207" s="19">
        <v>25000</v>
      </c>
      <c r="I7207" s="18" t="s">
        <v>9083</v>
      </c>
      <c r="J7207" s="18" t="s">
        <v>20690</v>
      </c>
      <c r="K7207" s="18" t="s">
        <v>16383</v>
      </c>
      <c r="L7207" s="18" t="s">
        <v>34</v>
      </c>
      <c r="M7207" s="20">
        <v>0</v>
      </c>
      <c r="N7207" s="20">
        <v>4477141</v>
      </c>
      <c r="O7207" s="21">
        <f t="shared" si="336"/>
        <v>5565829.7131782947</v>
      </c>
      <c r="P7207" s="22">
        <f t="shared" si="337"/>
        <v>0</v>
      </c>
      <c r="Q7207" s="20">
        <f t="shared" si="338"/>
        <v>1826658.914728682</v>
      </c>
      <c r="R7207" s="18" t="s">
        <v>19910</v>
      </c>
      <c r="S7207" s="18">
        <v>88</v>
      </c>
    </row>
    <row r="7208" spans="1:19" x14ac:dyDescent="0.25">
      <c r="A7208" s="18" t="s">
        <v>20691</v>
      </c>
      <c r="B7208" s="18" t="s">
        <v>2004</v>
      </c>
      <c r="C7208" s="18" t="s">
        <v>45</v>
      </c>
      <c r="D7208" s="18">
        <v>2017</v>
      </c>
      <c r="E7208" s="18">
        <f>VLOOKUP(D7208,'cpi roi'!A:C,2,FALSE)</f>
        <v>245.1</v>
      </c>
      <c r="F7208" s="18" t="s">
        <v>20446</v>
      </c>
      <c r="G7208" s="18">
        <v>6</v>
      </c>
      <c r="H7208" s="19">
        <v>15000</v>
      </c>
      <c r="I7208" s="18" t="s">
        <v>20692</v>
      </c>
      <c r="J7208" s="18" t="s">
        <v>12051</v>
      </c>
      <c r="K7208" s="18" t="s">
        <v>20693</v>
      </c>
      <c r="L7208" s="18" t="s">
        <v>1199</v>
      </c>
      <c r="M7208" s="20">
        <v>10000000</v>
      </c>
      <c r="N7208" s="20">
        <v>62547032</v>
      </c>
      <c r="O7208" s="21">
        <f t="shared" si="336"/>
        <v>77756347.002855971</v>
      </c>
      <c r="P7208" s="22">
        <f t="shared" si="337"/>
        <v>625.47032000000002</v>
      </c>
      <c r="Q7208" s="20">
        <f t="shared" si="338"/>
        <v>25518984.904120766</v>
      </c>
      <c r="R7208" s="18" t="s">
        <v>20694</v>
      </c>
      <c r="S7208" s="18">
        <v>115</v>
      </c>
    </row>
    <row r="7209" spans="1:19" x14ac:dyDescent="0.25">
      <c r="A7209" s="18" t="s">
        <v>20695</v>
      </c>
      <c r="B7209" s="18" t="s">
        <v>20</v>
      </c>
      <c r="C7209" s="18" t="s">
        <v>29</v>
      </c>
      <c r="D7209" s="18">
        <v>2017</v>
      </c>
      <c r="E7209" s="18">
        <f>VLOOKUP(D7209,'cpi roi'!A:C,2,FALSE)</f>
        <v>245.1</v>
      </c>
      <c r="F7209" s="18" t="s">
        <v>20696</v>
      </c>
      <c r="G7209" s="18">
        <v>6.7</v>
      </c>
      <c r="H7209" s="19">
        <v>7800</v>
      </c>
      <c r="I7209" s="18" t="s">
        <v>20697</v>
      </c>
      <c r="J7209" s="18" t="s">
        <v>20698</v>
      </c>
      <c r="K7209" s="18" t="s">
        <v>10865</v>
      </c>
      <c r="L7209" s="18" t="s">
        <v>310</v>
      </c>
      <c r="M7209" s="20">
        <v>0</v>
      </c>
      <c r="N7209" s="20">
        <v>10472180</v>
      </c>
      <c r="O7209" s="21">
        <f t="shared" si="336"/>
        <v>13018658.694410445</v>
      </c>
      <c r="P7209" s="22">
        <f t="shared" si="337"/>
        <v>0</v>
      </c>
      <c r="Q7209" s="20">
        <f t="shared" si="338"/>
        <v>4272615.2590779271</v>
      </c>
      <c r="R7209" s="18" t="s">
        <v>20699</v>
      </c>
      <c r="S7209" s="18">
        <v>112</v>
      </c>
    </row>
    <row r="7210" spans="1:19" x14ac:dyDescent="0.25">
      <c r="A7210" s="18" t="s">
        <v>20700</v>
      </c>
      <c r="B7210" s="18" t="s">
        <v>2004</v>
      </c>
      <c r="C7210" s="18" t="s">
        <v>67</v>
      </c>
      <c r="D7210" s="18">
        <v>2017</v>
      </c>
      <c r="E7210" s="18">
        <f>VLOOKUP(D7210,'cpi roi'!A:C,2,FALSE)</f>
        <v>245.1</v>
      </c>
      <c r="F7210" s="18" t="s">
        <v>20444</v>
      </c>
      <c r="G7210" s="18">
        <v>6.6</v>
      </c>
      <c r="H7210" s="19">
        <v>6900</v>
      </c>
      <c r="I7210" s="18" t="s">
        <v>20701</v>
      </c>
      <c r="J7210" s="18" t="s">
        <v>20702</v>
      </c>
      <c r="K7210" s="18" t="s">
        <v>9382</v>
      </c>
      <c r="L7210" s="18" t="s">
        <v>34</v>
      </c>
      <c r="M7210" s="20">
        <v>15000000</v>
      </c>
      <c r="N7210" s="20">
        <v>6423605</v>
      </c>
      <c r="O7210" s="21">
        <f t="shared" si="336"/>
        <v>7985607.6846185233</v>
      </c>
      <c r="P7210" s="22">
        <f t="shared" si="337"/>
        <v>42.824033333333333</v>
      </c>
      <c r="Q7210" s="20">
        <f t="shared" si="338"/>
        <v>2620809.8735210118</v>
      </c>
      <c r="R7210" s="18" t="s">
        <v>20703</v>
      </c>
      <c r="S7210" s="18">
        <v>119</v>
      </c>
    </row>
    <row r="7211" spans="1:19" x14ac:dyDescent="0.25">
      <c r="A7211" s="18" t="s">
        <v>3742</v>
      </c>
      <c r="B7211" s="18" t="s">
        <v>37</v>
      </c>
      <c r="C7211" s="18" t="s">
        <v>394</v>
      </c>
      <c r="D7211" s="18">
        <v>2017</v>
      </c>
      <c r="E7211" s="18">
        <f>VLOOKUP(D7211,'cpi roi'!A:C,2,FALSE)</f>
        <v>245.1</v>
      </c>
      <c r="F7211" s="18" t="s">
        <v>20302</v>
      </c>
      <c r="G7211" s="18">
        <v>6.1</v>
      </c>
      <c r="H7211" s="19">
        <v>6200</v>
      </c>
      <c r="I7211" s="18" t="s">
        <v>20704</v>
      </c>
      <c r="J7211" s="18" t="s">
        <v>20705</v>
      </c>
      <c r="K7211" s="18" t="s">
        <v>16329</v>
      </c>
      <c r="L7211" s="18" t="s">
        <v>34</v>
      </c>
      <c r="M7211" s="20">
        <v>6500000</v>
      </c>
      <c r="N7211" s="20">
        <v>60330833</v>
      </c>
      <c r="O7211" s="21">
        <f t="shared" si="336"/>
        <v>75001243.63565892</v>
      </c>
      <c r="P7211" s="22">
        <f t="shared" si="337"/>
        <v>928.16666153846154</v>
      </c>
      <c r="Q7211" s="20">
        <f t="shared" si="338"/>
        <v>24614782.945736434</v>
      </c>
      <c r="R7211" s="18" t="s">
        <v>14705</v>
      </c>
      <c r="S7211" s="18">
        <v>99</v>
      </c>
    </row>
    <row r="7212" spans="1:19" x14ac:dyDescent="0.25">
      <c r="A7212" s="18" t="s">
        <v>20706</v>
      </c>
      <c r="B7212" s="18" t="s">
        <v>37</v>
      </c>
      <c r="C7212" s="18" t="s">
        <v>67</v>
      </c>
      <c r="D7212" s="18">
        <v>2017</v>
      </c>
      <c r="E7212" s="18">
        <f>VLOOKUP(D7212,'cpi roi'!A:C,2,FALSE)</f>
        <v>245.1</v>
      </c>
      <c r="F7212" s="18" t="s">
        <v>20707</v>
      </c>
      <c r="G7212" s="18">
        <v>7.1</v>
      </c>
      <c r="H7212" s="19">
        <v>26000</v>
      </c>
      <c r="I7212" s="18" t="s">
        <v>17454</v>
      </c>
      <c r="J7212" s="18" t="s">
        <v>12684</v>
      </c>
      <c r="K7212" s="18" t="s">
        <v>18217</v>
      </c>
      <c r="L7212" s="18" t="s">
        <v>26</v>
      </c>
      <c r="M7212" s="20">
        <v>0</v>
      </c>
      <c r="N7212" s="20">
        <v>7401949</v>
      </c>
      <c r="O7212" s="21">
        <f t="shared" si="336"/>
        <v>9201851.7352101188</v>
      </c>
      <c r="P7212" s="22">
        <f t="shared" si="337"/>
        <v>0</v>
      </c>
      <c r="Q7212" s="20">
        <f t="shared" si="338"/>
        <v>3019971.0322317421</v>
      </c>
      <c r="R7212" s="18" t="s">
        <v>17555</v>
      </c>
      <c r="S7212" s="18">
        <v>107</v>
      </c>
    </row>
    <row r="7213" spans="1:19" x14ac:dyDescent="0.25">
      <c r="A7213" s="18" t="s">
        <v>20708</v>
      </c>
      <c r="B7213" s="18" t="s">
        <v>2004</v>
      </c>
      <c r="C7213" s="18" t="s">
        <v>45</v>
      </c>
      <c r="D7213" s="18">
        <v>2017</v>
      </c>
      <c r="E7213" s="18">
        <f>VLOOKUP(D7213,'cpi roi'!A:C,2,FALSE)</f>
        <v>245.1</v>
      </c>
      <c r="F7213" s="18" t="s">
        <v>20335</v>
      </c>
      <c r="G7213" s="18">
        <v>5.8</v>
      </c>
      <c r="H7213" s="19">
        <v>27000</v>
      </c>
      <c r="I7213" s="18" t="s">
        <v>20709</v>
      </c>
      <c r="J7213" s="18" t="s">
        <v>16988</v>
      </c>
      <c r="K7213" s="18" t="s">
        <v>17647</v>
      </c>
      <c r="L7213" s="18" t="s">
        <v>34</v>
      </c>
      <c r="M7213" s="20">
        <v>5000000</v>
      </c>
      <c r="N7213" s="20">
        <v>5042014</v>
      </c>
      <c r="O7213" s="21">
        <f t="shared" si="336"/>
        <v>6268060.6519787842</v>
      </c>
      <c r="P7213" s="22">
        <f t="shared" si="337"/>
        <v>100.84028000000001</v>
      </c>
      <c r="Q7213" s="20">
        <f t="shared" si="338"/>
        <v>2057125.2549979601</v>
      </c>
      <c r="R7213" s="18" t="s">
        <v>18685</v>
      </c>
      <c r="S7213" s="18">
        <v>87</v>
      </c>
    </row>
    <row r="7214" spans="1:19" x14ac:dyDescent="0.25">
      <c r="A7214" s="18" t="s">
        <v>20710</v>
      </c>
      <c r="B7214" s="18" t="s">
        <v>20</v>
      </c>
      <c r="C7214" s="18" t="s">
        <v>45</v>
      </c>
      <c r="D7214" s="18">
        <v>2017</v>
      </c>
      <c r="E7214" s="18">
        <f>VLOOKUP(D7214,'cpi roi'!A:C,2,FALSE)</f>
        <v>245.1</v>
      </c>
      <c r="F7214" s="18" t="s">
        <v>20291</v>
      </c>
      <c r="G7214" s="18">
        <v>5.5</v>
      </c>
      <c r="H7214" s="19">
        <v>19000</v>
      </c>
      <c r="I7214" s="18" t="s">
        <v>20711</v>
      </c>
      <c r="J7214" s="18" t="s">
        <v>20712</v>
      </c>
      <c r="K7214" s="18" t="s">
        <v>9045</v>
      </c>
      <c r="L7214" s="18" t="s">
        <v>34</v>
      </c>
      <c r="M7214" s="20">
        <v>25000000</v>
      </c>
      <c r="N7214" s="20">
        <v>25601244</v>
      </c>
      <c r="O7214" s="21">
        <f t="shared" si="336"/>
        <v>31826597.498164013</v>
      </c>
      <c r="P7214" s="22">
        <f t="shared" si="337"/>
        <v>102.404976</v>
      </c>
      <c r="Q7214" s="20">
        <f t="shared" si="338"/>
        <v>10445223.990208078</v>
      </c>
      <c r="R7214" s="18" t="s">
        <v>11131</v>
      </c>
      <c r="S7214" s="18">
        <v>113</v>
      </c>
    </row>
    <row r="7215" spans="1:19" x14ac:dyDescent="0.25">
      <c r="A7215" s="18" t="s">
        <v>20713</v>
      </c>
      <c r="B7215" s="18" t="s">
        <v>20</v>
      </c>
      <c r="C7215" s="18" t="s">
        <v>38</v>
      </c>
      <c r="D7215" s="18">
        <v>2017</v>
      </c>
      <c r="E7215" s="18">
        <f>VLOOKUP(D7215,'cpi roi'!A:C,2,FALSE)</f>
        <v>245.1</v>
      </c>
      <c r="F7215" s="18" t="s">
        <v>20411</v>
      </c>
      <c r="G7215" s="18">
        <v>5.9</v>
      </c>
      <c r="H7215" s="19">
        <v>35000</v>
      </c>
      <c r="I7215" s="18" t="s">
        <v>20714</v>
      </c>
      <c r="J7215" s="18" t="s">
        <v>20715</v>
      </c>
      <c r="K7215" s="18" t="s">
        <v>9775</v>
      </c>
      <c r="L7215" s="18" t="s">
        <v>34</v>
      </c>
      <c r="M7215" s="20">
        <v>21000000</v>
      </c>
      <c r="N7215" s="20">
        <v>34814102</v>
      </c>
      <c r="O7215" s="21">
        <f t="shared" si="336"/>
        <v>43279709.83027336</v>
      </c>
      <c r="P7215" s="22">
        <f t="shared" si="337"/>
        <v>165.78143809523809</v>
      </c>
      <c r="Q7215" s="20">
        <f t="shared" si="338"/>
        <v>14204039.983680131</v>
      </c>
      <c r="R7215" s="18" t="s">
        <v>14289</v>
      </c>
      <c r="S7215" s="18">
        <v>95</v>
      </c>
    </row>
    <row r="7216" spans="1:19" x14ac:dyDescent="0.25">
      <c r="A7216" s="18" t="s">
        <v>20716</v>
      </c>
      <c r="B7216" s="18" t="s">
        <v>37</v>
      </c>
      <c r="C7216" s="18" t="s">
        <v>394</v>
      </c>
      <c r="D7216" s="18">
        <v>2017</v>
      </c>
      <c r="E7216" s="18">
        <f>VLOOKUP(D7216,'cpi roi'!A:C,2,FALSE)</f>
        <v>245.1</v>
      </c>
      <c r="F7216" s="18" t="s">
        <v>20340</v>
      </c>
      <c r="G7216" s="18">
        <v>4.3</v>
      </c>
      <c r="H7216" s="19">
        <v>7700</v>
      </c>
      <c r="I7216" s="18" t="s">
        <v>14711</v>
      </c>
      <c r="J7216" s="18" t="s">
        <v>20717</v>
      </c>
      <c r="K7216" s="18" t="s">
        <v>20718</v>
      </c>
      <c r="L7216" s="18" t="s">
        <v>34</v>
      </c>
      <c r="M7216" s="20">
        <v>22000000</v>
      </c>
      <c r="N7216" s="20">
        <v>40140972</v>
      </c>
      <c r="O7216" s="21">
        <f t="shared" si="336"/>
        <v>49901893.79192166</v>
      </c>
      <c r="P7216" s="22">
        <f t="shared" si="337"/>
        <v>182.45896363636365</v>
      </c>
      <c r="Q7216" s="20">
        <f t="shared" si="338"/>
        <v>16377385.556915544</v>
      </c>
      <c r="R7216" s="18" t="s">
        <v>184</v>
      </c>
      <c r="S7216" s="18">
        <v>91</v>
      </c>
    </row>
    <row r="7217" spans="1:19" x14ac:dyDescent="0.25">
      <c r="A7217" s="18" t="s">
        <v>20719</v>
      </c>
      <c r="B7217" s="18" t="s">
        <v>452</v>
      </c>
      <c r="C7217" s="18" t="s">
        <v>21</v>
      </c>
      <c r="D7217" s="18">
        <v>2017</v>
      </c>
      <c r="E7217" s="18">
        <f>VLOOKUP(D7217,'cpi roi'!A:C,2,FALSE)</f>
        <v>245.1</v>
      </c>
      <c r="F7217" s="18" t="s">
        <v>20720</v>
      </c>
      <c r="G7217" s="18">
        <v>6.4</v>
      </c>
      <c r="H7217" s="19">
        <v>32000</v>
      </c>
      <c r="I7217" s="18" t="s">
        <v>20721</v>
      </c>
      <c r="J7217" s="18" t="s">
        <v>20721</v>
      </c>
      <c r="K7217" s="18" t="s">
        <v>20722</v>
      </c>
      <c r="L7217" s="18" t="s">
        <v>26</v>
      </c>
      <c r="M7217" s="20">
        <v>0</v>
      </c>
      <c r="N7217" s="20">
        <v>4131358</v>
      </c>
      <c r="O7217" s="21">
        <f t="shared" si="336"/>
        <v>5135964.0252957977</v>
      </c>
      <c r="P7217" s="22">
        <f t="shared" si="337"/>
        <v>0</v>
      </c>
      <c r="Q7217" s="20">
        <f t="shared" si="338"/>
        <v>1685580.5793553651</v>
      </c>
      <c r="R7217" s="18" t="s">
        <v>13738</v>
      </c>
      <c r="S7217" s="18">
        <v>98</v>
      </c>
    </row>
    <row r="7218" spans="1:19" x14ac:dyDescent="0.25">
      <c r="A7218" s="18" t="s">
        <v>20723</v>
      </c>
      <c r="B7218" s="18" t="s">
        <v>37</v>
      </c>
      <c r="C7218" s="18" t="s">
        <v>67</v>
      </c>
      <c r="D7218" s="18">
        <v>2017</v>
      </c>
      <c r="E7218" s="18">
        <f>VLOOKUP(D7218,'cpi roi'!A:C,2,FALSE)</f>
        <v>245.1</v>
      </c>
      <c r="F7218" s="18" t="s">
        <v>20106</v>
      </c>
      <c r="G7218" s="18">
        <v>6.1</v>
      </c>
      <c r="H7218" s="19">
        <v>12000</v>
      </c>
      <c r="I7218" s="18" t="s">
        <v>20724</v>
      </c>
      <c r="J7218" s="18" t="s">
        <v>20725</v>
      </c>
      <c r="K7218" s="18" t="s">
        <v>12288</v>
      </c>
      <c r="L7218" s="18" t="s">
        <v>26</v>
      </c>
      <c r="M7218" s="20">
        <v>6400000</v>
      </c>
      <c r="N7218" s="20">
        <v>6724365</v>
      </c>
      <c r="O7218" s="21">
        <f t="shared" si="336"/>
        <v>8359502.3072215421</v>
      </c>
      <c r="P7218" s="22">
        <f t="shared" si="337"/>
        <v>105.068203125</v>
      </c>
      <c r="Q7218" s="20">
        <f t="shared" si="338"/>
        <v>2743518.9718482252</v>
      </c>
      <c r="R7218" s="18" t="s">
        <v>20726</v>
      </c>
      <c r="S7218" s="18">
        <v>105</v>
      </c>
    </row>
    <row r="7219" spans="1:19" x14ac:dyDescent="0.25">
      <c r="A7219" s="18" t="s">
        <v>20727</v>
      </c>
      <c r="B7219" s="18" t="s">
        <v>20</v>
      </c>
      <c r="C7219" s="18" t="s">
        <v>21</v>
      </c>
      <c r="D7219" s="18">
        <v>2017</v>
      </c>
      <c r="E7219" s="18">
        <f>VLOOKUP(D7219,'cpi roi'!A:C,2,FALSE)</f>
        <v>245.1</v>
      </c>
      <c r="F7219" s="18" t="s">
        <v>20728</v>
      </c>
      <c r="G7219" s="18">
        <v>6.4</v>
      </c>
      <c r="H7219" s="19">
        <v>13000</v>
      </c>
      <c r="I7219" s="18" t="s">
        <v>20729</v>
      </c>
      <c r="J7219" s="18" t="s">
        <v>20729</v>
      </c>
      <c r="K7219" s="18" t="s">
        <v>20730</v>
      </c>
      <c r="L7219" s="18" t="s">
        <v>34</v>
      </c>
      <c r="M7219" s="20">
        <v>0</v>
      </c>
      <c r="N7219" s="20">
        <v>486623</v>
      </c>
      <c r="O7219" s="21">
        <f t="shared" si="336"/>
        <v>604953.19502243982</v>
      </c>
      <c r="P7219" s="22">
        <f t="shared" si="337"/>
        <v>0</v>
      </c>
      <c r="Q7219" s="20">
        <f t="shared" si="338"/>
        <v>198540.5956752346</v>
      </c>
      <c r="R7219" s="18" t="s">
        <v>18019</v>
      </c>
      <c r="S7219" s="18">
        <v>98</v>
      </c>
    </row>
    <row r="7220" spans="1:19" x14ac:dyDescent="0.25">
      <c r="A7220" s="18" t="s">
        <v>20731</v>
      </c>
      <c r="B7220" s="18" t="s">
        <v>37</v>
      </c>
      <c r="C7220" s="18" t="s">
        <v>21</v>
      </c>
      <c r="D7220" s="18">
        <v>2017</v>
      </c>
      <c r="E7220" s="18">
        <f>VLOOKUP(D7220,'cpi roi'!A:C,2,FALSE)</f>
        <v>245.1</v>
      </c>
      <c r="F7220" s="18" t="s">
        <v>20470</v>
      </c>
      <c r="G7220" s="18">
        <v>6.5</v>
      </c>
      <c r="H7220" s="19">
        <v>14000</v>
      </c>
      <c r="I7220" s="18" t="s">
        <v>13429</v>
      </c>
      <c r="J7220" s="18" t="s">
        <v>13429</v>
      </c>
      <c r="K7220" s="18" t="s">
        <v>20732</v>
      </c>
      <c r="L7220" s="18" t="s">
        <v>26</v>
      </c>
      <c r="M7220" s="20">
        <v>5400000</v>
      </c>
      <c r="N7220" s="20">
        <v>12062146</v>
      </c>
      <c r="O7220" s="21">
        <f t="shared" si="336"/>
        <v>14995250.453692371</v>
      </c>
      <c r="P7220" s="22">
        <f t="shared" si="337"/>
        <v>223.37307407407408</v>
      </c>
      <c r="Q7220" s="20">
        <f t="shared" si="338"/>
        <v>4921316.19747042</v>
      </c>
      <c r="R7220" s="18" t="s">
        <v>20733</v>
      </c>
      <c r="S7220" s="18">
        <v>113</v>
      </c>
    </row>
    <row r="7221" spans="1:19" x14ac:dyDescent="0.25">
      <c r="A7221" s="18" t="s">
        <v>8067</v>
      </c>
      <c r="B7221" s="18" t="s">
        <v>2004</v>
      </c>
      <c r="C7221" s="18" t="s">
        <v>67</v>
      </c>
      <c r="D7221" s="18">
        <v>2017</v>
      </c>
      <c r="E7221" s="18">
        <f>VLOOKUP(D7221,'cpi roi'!A:C,2,FALSE)</f>
        <v>245.1</v>
      </c>
      <c r="F7221" s="18" t="s">
        <v>20734</v>
      </c>
      <c r="G7221" s="18">
        <v>6.5</v>
      </c>
      <c r="H7221" s="19">
        <v>14000</v>
      </c>
      <c r="I7221" s="18" t="s">
        <v>20735</v>
      </c>
      <c r="J7221" s="18" t="s">
        <v>20736</v>
      </c>
      <c r="K7221" s="18" t="s">
        <v>17190</v>
      </c>
      <c r="L7221" s="18" t="s">
        <v>26</v>
      </c>
      <c r="M7221" s="20">
        <v>0</v>
      </c>
      <c r="N7221" s="20">
        <v>2096600</v>
      </c>
      <c r="O7221" s="21">
        <f t="shared" si="336"/>
        <v>2606421.9502243982</v>
      </c>
      <c r="P7221" s="22">
        <f t="shared" si="337"/>
        <v>0</v>
      </c>
      <c r="Q7221" s="20">
        <f t="shared" si="338"/>
        <v>855405.95675234601</v>
      </c>
      <c r="R7221" s="18" t="s">
        <v>19790</v>
      </c>
      <c r="S7221" s="18">
        <v>120</v>
      </c>
    </row>
    <row r="7222" spans="1:19" x14ac:dyDescent="0.25">
      <c r="A7222" s="18" t="s">
        <v>20737</v>
      </c>
      <c r="B7222" s="18" t="s">
        <v>20</v>
      </c>
      <c r="C7222" s="18" t="s">
        <v>45</v>
      </c>
      <c r="D7222" s="18">
        <v>2017</v>
      </c>
      <c r="E7222" s="18">
        <f>VLOOKUP(D7222,'cpi roi'!A:C,2,FALSE)</f>
        <v>245.1</v>
      </c>
      <c r="F7222" s="18" t="s">
        <v>20738</v>
      </c>
      <c r="G7222" s="18">
        <v>5.6</v>
      </c>
      <c r="H7222" s="19">
        <v>46000</v>
      </c>
      <c r="I7222" s="18" t="s">
        <v>16079</v>
      </c>
      <c r="J7222" s="18" t="s">
        <v>16079</v>
      </c>
      <c r="K7222" s="18" t="s">
        <v>17168</v>
      </c>
      <c r="L7222" s="18" t="s">
        <v>34</v>
      </c>
      <c r="M7222" s="20">
        <v>28000000</v>
      </c>
      <c r="N7222" s="20">
        <v>130560428</v>
      </c>
      <c r="O7222" s="21">
        <f t="shared" si="336"/>
        <v>162308292.17299062</v>
      </c>
      <c r="P7222" s="22">
        <f t="shared" si="337"/>
        <v>466.28724285714281</v>
      </c>
      <c r="Q7222" s="20">
        <f t="shared" si="338"/>
        <v>53268228.478172176</v>
      </c>
      <c r="R7222" s="18" t="s">
        <v>20739</v>
      </c>
      <c r="S7222" s="18">
        <v>104</v>
      </c>
    </row>
    <row r="7223" spans="1:19" x14ac:dyDescent="0.25">
      <c r="A7223" s="18" t="s">
        <v>20740</v>
      </c>
      <c r="B7223" s="18" t="s">
        <v>20</v>
      </c>
      <c r="C7223" s="18" t="s">
        <v>21</v>
      </c>
      <c r="D7223" s="18">
        <v>2017</v>
      </c>
      <c r="E7223" s="18">
        <f>VLOOKUP(D7223,'cpi roi'!A:C,2,FALSE)</f>
        <v>245.1</v>
      </c>
      <c r="F7223" s="18" t="s">
        <v>20741</v>
      </c>
      <c r="G7223" s="18">
        <v>7.6</v>
      </c>
      <c r="H7223" s="19">
        <v>31000</v>
      </c>
      <c r="I7223" s="18" t="s">
        <v>13219</v>
      </c>
      <c r="J7223" s="18" t="s">
        <v>19194</v>
      </c>
      <c r="K7223" s="18" t="s">
        <v>20742</v>
      </c>
      <c r="L7223" s="18" t="s">
        <v>8402</v>
      </c>
      <c r="M7223" s="20">
        <v>0</v>
      </c>
      <c r="N7223" s="20">
        <v>3925992</v>
      </c>
      <c r="O7223" s="21">
        <f t="shared" si="336"/>
        <v>4880659.9853121173</v>
      </c>
      <c r="P7223" s="22">
        <f t="shared" si="337"/>
        <v>0</v>
      </c>
      <c r="Q7223" s="20">
        <f t="shared" si="338"/>
        <v>1601791.9216646266</v>
      </c>
      <c r="R7223" s="18" t="s">
        <v>19196</v>
      </c>
      <c r="S7223" s="18">
        <v>127</v>
      </c>
    </row>
    <row r="7224" spans="1:19" x14ac:dyDescent="0.25">
      <c r="A7224" s="18" t="s">
        <v>20743</v>
      </c>
      <c r="B7224" s="18" t="s">
        <v>37</v>
      </c>
      <c r="C7224" s="18" t="s">
        <v>394</v>
      </c>
      <c r="D7224" s="18">
        <v>2017</v>
      </c>
      <c r="E7224" s="18">
        <f>VLOOKUP(D7224,'cpi roi'!A:C,2,FALSE)</f>
        <v>245.1</v>
      </c>
      <c r="F7224" s="18" t="s">
        <v>20106</v>
      </c>
      <c r="G7224" s="18">
        <v>6.2</v>
      </c>
      <c r="H7224" s="19">
        <v>26000</v>
      </c>
      <c r="I7224" s="18" t="s">
        <v>18409</v>
      </c>
      <c r="J7224" s="18" t="s">
        <v>15576</v>
      </c>
      <c r="K7224" s="18" t="s">
        <v>19238</v>
      </c>
      <c r="L7224" s="18" t="s">
        <v>34</v>
      </c>
      <c r="M7224" s="20">
        <v>38000000</v>
      </c>
      <c r="N7224" s="20">
        <v>125427681</v>
      </c>
      <c r="O7224" s="21">
        <f t="shared" si="336"/>
        <v>155927435.33537331</v>
      </c>
      <c r="P7224" s="22">
        <f t="shared" si="337"/>
        <v>330.07284473684206</v>
      </c>
      <c r="Q7224" s="20">
        <f t="shared" si="338"/>
        <v>51174084.455324359</v>
      </c>
      <c r="R7224" s="18" t="s">
        <v>10176</v>
      </c>
      <c r="S7224" s="18">
        <v>89</v>
      </c>
    </row>
    <row r="7225" spans="1:19" x14ac:dyDescent="0.25">
      <c r="A7225" s="18" t="s">
        <v>20744</v>
      </c>
      <c r="B7225" s="18" t="s">
        <v>20</v>
      </c>
      <c r="C7225" s="18" t="s">
        <v>45</v>
      </c>
      <c r="D7225" s="18">
        <v>2017</v>
      </c>
      <c r="E7225" s="18">
        <f>VLOOKUP(D7225,'cpi roi'!A:C,2,FALSE)</f>
        <v>245.1</v>
      </c>
      <c r="F7225" s="18" t="s">
        <v>20216</v>
      </c>
      <c r="G7225" s="18">
        <v>6</v>
      </c>
      <c r="H7225" s="19">
        <v>9300</v>
      </c>
      <c r="I7225" s="18" t="s">
        <v>11561</v>
      </c>
      <c r="J7225" s="18" t="s">
        <v>11562</v>
      </c>
      <c r="K7225" s="18" t="s">
        <v>12504</v>
      </c>
      <c r="L7225" s="18" t="s">
        <v>34</v>
      </c>
      <c r="M7225" s="20">
        <v>0</v>
      </c>
      <c r="N7225" s="20">
        <v>7425391</v>
      </c>
      <c r="O7225" s="21">
        <f t="shared" si="336"/>
        <v>9230994.0338637289</v>
      </c>
      <c r="P7225" s="22">
        <f t="shared" si="337"/>
        <v>0</v>
      </c>
      <c r="Q7225" s="20">
        <f t="shared" si="338"/>
        <v>3029535.2917176662</v>
      </c>
      <c r="R7225" s="18" t="s">
        <v>19369</v>
      </c>
      <c r="S7225" s="18">
        <v>82</v>
      </c>
    </row>
    <row r="7226" spans="1:19" x14ac:dyDescent="0.25">
      <c r="A7226" s="18" t="s">
        <v>20745</v>
      </c>
      <c r="B7226" s="18" t="s">
        <v>2004</v>
      </c>
      <c r="C7226" s="18" t="s">
        <v>21</v>
      </c>
      <c r="D7226" s="18">
        <v>2017</v>
      </c>
      <c r="E7226" s="18">
        <f>VLOOKUP(D7226,'cpi roi'!A:C,2,FALSE)</f>
        <v>245.1</v>
      </c>
      <c r="F7226" s="18" t="s">
        <v>19814</v>
      </c>
      <c r="G7226" s="18">
        <v>5</v>
      </c>
      <c r="H7226" s="19">
        <v>19000</v>
      </c>
      <c r="I7226" s="18" t="s">
        <v>9697</v>
      </c>
      <c r="J7226" s="18" t="s">
        <v>20746</v>
      </c>
      <c r="K7226" s="18" t="s">
        <v>16849</v>
      </c>
      <c r="L7226" s="18" t="s">
        <v>34</v>
      </c>
      <c r="M7226" s="20">
        <v>12000000</v>
      </c>
      <c r="N7226" s="20">
        <v>23468586</v>
      </c>
      <c r="O7226" s="21">
        <f t="shared" si="336"/>
        <v>29175349.46634027</v>
      </c>
      <c r="P7226" s="22">
        <f t="shared" si="337"/>
        <v>195.57155</v>
      </c>
      <c r="Q7226" s="20">
        <f t="shared" si="338"/>
        <v>9575106.4871481024</v>
      </c>
      <c r="R7226" s="18" t="s">
        <v>19255</v>
      </c>
      <c r="S7226" s="18">
        <v>90</v>
      </c>
    </row>
    <row r="7227" spans="1:19" x14ac:dyDescent="0.25">
      <c r="A7227" s="18" t="s">
        <v>20747</v>
      </c>
      <c r="B7227" s="18" t="s">
        <v>452</v>
      </c>
      <c r="C7227" s="18" t="s">
        <v>108</v>
      </c>
      <c r="D7227" s="18">
        <v>2017</v>
      </c>
      <c r="E7227" s="18">
        <f>VLOOKUP(D7227,'cpi roi'!A:C,2,FALSE)</f>
        <v>245.1</v>
      </c>
      <c r="F7227" s="18" t="s">
        <v>20439</v>
      </c>
      <c r="G7227" s="18">
        <v>6.6</v>
      </c>
      <c r="H7227" s="19">
        <v>21000</v>
      </c>
      <c r="I7227" s="18" t="s">
        <v>20748</v>
      </c>
      <c r="J7227" s="18" t="s">
        <v>20749</v>
      </c>
      <c r="K7227" s="18" t="s">
        <v>20750</v>
      </c>
      <c r="L7227" s="18" t="s">
        <v>34</v>
      </c>
      <c r="M7227" s="20">
        <v>0</v>
      </c>
      <c r="N7227" s="20">
        <v>33109</v>
      </c>
      <c r="O7227" s="21">
        <f t="shared" si="336"/>
        <v>41159.984904120764</v>
      </c>
      <c r="P7227" s="22">
        <f t="shared" si="337"/>
        <v>0</v>
      </c>
      <c r="Q7227" s="20">
        <f t="shared" si="338"/>
        <v>13508.363933088534</v>
      </c>
      <c r="R7227" s="18" t="s">
        <v>20751</v>
      </c>
      <c r="S7227" s="18">
        <v>103</v>
      </c>
    </row>
    <row r="7228" spans="1:19" x14ac:dyDescent="0.25">
      <c r="A7228" s="18" t="s">
        <v>20752</v>
      </c>
      <c r="B7228" s="18" t="s">
        <v>20</v>
      </c>
      <c r="C7228" s="18" t="s">
        <v>38</v>
      </c>
      <c r="D7228" s="18">
        <v>2017</v>
      </c>
      <c r="E7228" s="18">
        <f>VLOOKUP(D7228,'cpi roi'!A:C,2,FALSE)</f>
        <v>245.1</v>
      </c>
      <c r="F7228" s="18" t="s">
        <v>20288</v>
      </c>
      <c r="G7228" s="18">
        <v>6.8</v>
      </c>
      <c r="H7228" s="19">
        <v>16000</v>
      </c>
      <c r="I7228" s="18" t="s">
        <v>12080</v>
      </c>
      <c r="J7228" s="18" t="s">
        <v>20753</v>
      </c>
      <c r="K7228" s="18" t="s">
        <v>20754</v>
      </c>
      <c r="L7228" s="18" t="s">
        <v>2113</v>
      </c>
      <c r="M7228" s="20">
        <v>0</v>
      </c>
      <c r="N7228" s="20">
        <v>7162617</v>
      </c>
      <c r="O7228" s="21">
        <f t="shared" si="336"/>
        <v>8904322.317013463</v>
      </c>
      <c r="P7228" s="22">
        <f t="shared" si="337"/>
        <v>0</v>
      </c>
      <c r="Q7228" s="20">
        <f t="shared" si="338"/>
        <v>2922324.3574051405</v>
      </c>
      <c r="R7228" s="18" t="s">
        <v>27</v>
      </c>
      <c r="S7228" s="18">
        <v>140</v>
      </c>
    </row>
    <row r="7229" spans="1:19" x14ac:dyDescent="0.25">
      <c r="A7229" s="18" t="s">
        <v>20755</v>
      </c>
      <c r="B7229" s="18" t="s">
        <v>20</v>
      </c>
      <c r="C7229" s="18" t="s">
        <v>21</v>
      </c>
      <c r="D7229" s="18">
        <v>2017</v>
      </c>
      <c r="E7229" s="18">
        <f>VLOOKUP(D7229,'cpi roi'!A:C,2,FALSE)</f>
        <v>245.1</v>
      </c>
      <c r="F7229" s="18" t="s">
        <v>20756</v>
      </c>
      <c r="G7229" s="18">
        <v>6.7</v>
      </c>
      <c r="H7229" s="19">
        <v>8500</v>
      </c>
      <c r="I7229" s="18" t="s">
        <v>15599</v>
      </c>
      <c r="J7229" s="18" t="s">
        <v>20757</v>
      </c>
      <c r="K7229" s="18" t="s">
        <v>16749</v>
      </c>
      <c r="L7229" s="18" t="s">
        <v>26</v>
      </c>
      <c r="M7229" s="20">
        <v>0</v>
      </c>
      <c r="N7229" s="20">
        <v>970809</v>
      </c>
      <c r="O7229" s="21">
        <f t="shared" si="336"/>
        <v>1206876.794369645</v>
      </c>
      <c r="P7229" s="22">
        <f t="shared" si="337"/>
        <v>0</v>
      </c>
      <c r="Q7229" s="20">
        <f t="shared" si="338"/>
        <v>396086.90330477356</v>
      </c>
      <c r="R7229" s="18" t="s">
        <v>20758</v>
      </c>
      <c r="S7229" s="18">
        <v>107</v>
      </c>
    </row>
    <row r="7230" spans="1:19" x14ac:dyDescent="0.25">
      <c r="A7230" s="18" t="s">
        <v>20759</v>
      </c>
      <c r="B7230" s="18" t="s">
        <v>20</v>
      </c>
      <c r="C7230" s="18" t="s">
        <v>67</v>
      </c>
      <c r="D7230" s="18">
        <v>2017</v>
      </c>
      <c r="E7230" s="18">
        <f>VLOOKUP(D7230,'cpi roi'!A:C,2,FALSE)</f>
        <v>245.1</v>
      </c>
      <c r="F7230" s="18" t="s">
        <v>20760</v>
      </c>
      <c r="G7230" s="18">
        <v>6.6</v>
      </c>
      <c r="H7230" s="19">
        <v>4900</v>
      </c>
      <c r="I7230" s="18" t="s">
        <v>14905</v>
      </c>
      <c r="J7230" s="18" t="s">
        <v>14905</v>
      </c>
      <c r="K7230" s="18" t="s">
        <v>20761</v>
      </c>
      <c r="L7230" s="18" t="s">
        <v>457</v>
      </c>
      <c r="M7230" s="20">
        <v>0</v>
      </c>
      <c r="N7230" s="20">
        <v>1332204</v>
      </c>
      <c r="O7230" s="21">
        <f t="shared" si="336"/>
        <v>1656150.7906976745</v>
      </c>
      <c r="P7230" s="22">
        <f t="shared" si="337"/>
        <v>0</v>
      </c>
      <c r="Q7230" s="20">
        <f t="shared" si="338"/>
        <v>543534.8837209302</v>
      </c>
      <c r="R7230" s="18" t="s">
        <v>20762</v>
      </c>
      <c r="S7230" s="18">
        <v>107</v>
      </c>
    </row>
    <row r="7231" spans="1:19" x14ac:dyDescent="0.25">
      <c r="A7231" s="18" t="s">
        <v>20763</v>
      </c>
      <c r="B7231" s="18" t="s">
        <v>2004</v>
      </c>
      <c r="C7231" s="18" t="s">
        <v>67</v>
      </c>
      <c r="D7231" s="18">
        <v>2017</v>
      </c>
      <c r="E7231" s="18">
        <f>VLOOKUP(D7231,'cpi roi'!A:C,2,FALSE)</f>
        <v>245.1</v>
      </c>
      <c r="F7231" s="18" t="s">
        <v>20389</v>
      </c>
      <c r="G7231" s="18">
        <v>7.3</v>
      </c>
      <c r="H7231" s="19">
        <v>22000</v>
      </c>
      <c r="I7231" s="18" t="s">
        <v>5789</v>
      </c>
      <c r="J7231" s="18" t="s">
        <v>20764</v>
      </c>
      <c r="K7231" s="18" t="s">
        <v>18452</v>
      </c>
      <c r="L7231" s="18" t="s">
        <v>34</v>
      </c>
      <c r="M7231" s="20">
        <v>12000000</v>
      </c>
      <c r="N7231" s="20">
        <v>10116816</v>
      </c>
      <c r="O7231" s="21">
        <f t="shared" si="336"/>
        <v>12576882.232558139</v>
      </c>
      <c r="P7231" s="22">
        <f t="shared" si="337"/>
        <v>84.30680000000001</v>
      </c>
      <c r="Q7231" s="20">
        <f t="shared" si="338"/>
        <v>4127627.9069767441</v>
      </c>
      <c r="R7231" s="18" t="s">
        <v>20765</v>
      </c>
      <c r="S7231" s="18">
        <v>118</v>
      </c>
    </row>
    <row r="7232" spans="1:19" x14ac:dyDescent="0.25">
      <c r="A7232" s="18" t="s">
        <v>20766</v>
      </c>
      <c r="B7232" s="18" t="s">
        <v>452</v>
      </c>
      <c r="C7232" s="18" t="s">
        <v>21</v>
      </c>
      <c r="D7232" s="18">
        <v>2017</v>
      </c>
      <c r="E7232" s="18">
        <f>VLOOKUP(D7232,'cpi roi'!A:C,2,FALSE)</f>
        <v>245.1</v>
      </c>
      <c r="F7232" s="18" t="s">
        <v>20444</v>
      </c>
      <c r="G7232" s="18">
        <v>7.4</v>
      </c>
      <c r="H7232" s="19">
        <v>14000</v>
      </c>
      <c r="I7232" s="18" t="s">
        <v>20767</v>
      </c>
      <c r="J7232" s="18" t="s">
        <v>20767</v>
      </c>
      <c r="K7232" s="18" t="s">
        <v>20768</v>
      </c>
      <c r="L7232" s="18" t="s">
        <v>457</v>
      </c>
      <c r="M7232" s="20">
        <v>0</v>
      </c>
      <c r="N7232" s="20">
        <v>7704369</v>
      </c>
      <c r="O7232" s="21">
        <f t="shared" si="336"/>
        <v>9577810.013463892</v>
      </c>
      <c r="P7232" s="22">
        <f t="shared" si="337"/>
        <v>0</v>
      </c>
      <c r="Q7232" s="20">
        <f t="shared" si="338"/>
        <v>3143357.405140759</v>
      </c>
      <c r="R7232" s="18" t="s">
        <v>20769</v>
      </c>
      <c r="S7232" s="18">
        <v>143</v>
      </c>
    </row>
    <row r="7233" spans="1:19" x14ac:dyDescent="0.25">
      <c r="A7233" s="18" t="s">
        <v>20770</v>
      </c>
      <c r="B7233" s="18" t="s">
        <v>20</v>
      </c>
      <c r="C7233" s="18" t="s">
        <v>29</v>
      </c>
      <c r="D7233" s="18">
        <v>2017</v>
      </c>
      <c r="E7233" s="18">
        <f>VLOOKUP(D7233,'cpi roi'!A:C,2,FALSE)</f>
        <v>245.1</v>
      </c>
      <c r="F7233" s="18" t="s">
        <v>20417</v>
      </c>
      <c r="G7233" s="18">
        <v>7.2</v>
      </c>
      <c r="H7233" s="19">
        <v>12000</v>
      </c>
      <c r="I7233" s="18" t="s">
        <v>17522</v>
      </c>
      <c r="J7233" s="18" t="s">
        <v>17522</v>
      </c>
      <c r="K7233" s="18" t="s">
        <v>20771</v>
      </c>
      <c r="L7233" s="18" t="s">
        <v>26</v>
      </c>
      <c r="M7233" s="20">
        <v>0</v>
      </c>
      <c r="N7233" s="20">
        <v>2443584</v>
      </c>
      <c r="O7233" s="21">
        <f t="shared" si="336"/>
        <v>3037780.6805385556</v>
      </c>
      <c r="P7233" s="22">
        <f t="shared" si="337"/>
        <v>0</v>
      </c>
      <c r="Q7233" s="20">
        <f t="shared" si="338"/>
        <v>996974.29620563029</v>
      </c>
      <c r="R7233" s="18" t="s">
        <v>15778</v>
      </c>
      <c r="S7233" s="18">
        <v>121</v>
      </c>
    </row>
    <row r="7234" spans="1:19" x14ac:dyDescent="0.25">
      <c r="A7234" s="18" t="s">
        <v>20772</v>
      </c>
      <c r="B7234" s="18" t="s">
        <v>452</v>
      </c>
      <c r="C7234" s="18" t="s">
        <v>38</v>
      </c>
      <c r="D7234" s="18">
        <v>2017</v>
      </c>
      <c r="E7234" s="18">
        <f>VLOOKUP(D7234,'cpi roi'!A:C,2,FALSE)</f>
        <v>245.1</v>
      </c>
      <c r="F7234" s="18" t="s">
        <v>20296</v>
      </c>
      <c r="G7234" s="18">
        <v>7.2</v>
      </c>
      <c r="H7234" s="19">
        <v>7300</v>
      </c>
      <c r="I7234" s="18" t="s">
        <v>20773</v>
      </c>
      <c r="J7234" s="18" t="s">
        <v>20774</v>
      </c>
      <c r="K7234" s="18" t="s">
        <v>20775</v>
      </c>
      <c r="L7234" s="18" t="s">
        <v>925</v>
      </c>
      <c r="M7234" s="20">
        <v>0</v>
      </c>
      <c r="N7234" s="20">
        <v>19015346</v>
      </c>
      <c r="O7234" s="21">
        <f t="shared" si="336"/>
        <v>23639232.665034678</v>
      </c>
      <c r="P7234" s="22">
        <f t="shared" si="337"/>
        <v>0</v>
      </c>
      <c r="Q7234" s="20">
        <f t="shared" si="338"/>
        <v>7758199.1024071807</v>
      </c>
      <c r="R7234" s="18" t="s">
        <v>20776</v>
      </c>
      <c r="S7234" s="18">
        <v>118</v>
      </c>
    </row>
    <row r="7235" spans="1:19" x14ac:dyDescent="0.25">
      <c r="A7235" s="18" t="s">
        <v>20777</v>
      </c>
      <c r="B7235" s="18" t="s">
        <v>8585</v>
      </c>
      <c r="C7235" s="18" t="s">
        <v>45</v>
      </c>
      <c r="D7235" s="18">
        <v>2017</v>
      </c>
      <c r="E7235" s="18">
        <f>VLOOKUP(D7235,'cpi roi'!A:C,2,FALSE)</f>
        <v>245.1</v>
      </c>
      <c r="F7235" s="18" t="s">
        <v>20304</v>
      </c>
      <c r="G7235" s="18">
        <v>6.1</v>
      </c>
      <c r="H7235" s="19">
        <v>4900</v>
      </c>
      <c r="I7235" s="18" t="s">
        <v>20778</v>
      </c>
      <c r="J7235" s="18" t="s">
        <v>20779</v>
      </c>
      <c r="K7235" s="18" t="s">
        <v>20778</v>
      </c>
      <c r="L7235" s="18" t="s">
        <v>34</v>
      </c>
      <c r="M7235" s="20">
        <v>0</v>
      </c>
      <c r="N7235" s="20">
        <v>2583</v>
      </c>
      <c r="O7235" s="21">
        <f t="shared" ref="O7235:O7298" si="339">(304.7/E7235)*N7235</f>
        <v>3211.097919216646</v>
      </c>
      <c r="P7235" s="22">
        <f t="shared" ref="P7235:P7298" si="340">IFERROR(N7235/M7235, 0)*100</f>
        <v>0</v>
      </c>
      <c r="Q7235" s="20">
        <f t="shared" ref="Q7235:Q7298" si="341">N7235/(E7235/100)</f>
        <v>1053.8555691554468</v>
      </c>
      <c r="R7235" s="18" t="s">
        <v>19334</v>
      </c>
      <c r="S7235" s="18">
        <v>83</v>
      </c>
    </row>
    <row r="7236" spans="1:19" x14ac:dyDescent="0.25">
      <c r="A7236" s="18" t="s">
        <v>20780</v>
      </c>
      <c r="B7236" s="18" t="s">
        <v>20</v>
      </c>
      <c r="C7236" s="18" t="s">
        <v>21</v>
      </c>
      <c r="D7236" s="18">
        <v>2017</v>
      </c>
      <c r="E7236" s="18">
        <f>VLOOKUP(D7236,'cpi roi'!A:C,2,FALSE)</f>
        <v>245.1</v>
      </c>
      <c r="F7236" s="18" t="s">
        <v>20781</v>
      </c>
      <c r="G7236" s="18">
        <v>7</v>
      </c>
      <c r="H7236" s="19">
        <v>3700</v>
      </c>
      <c r="I7236" s="18" t="s">
        <v>8214</v>
      </c>
      <c r="J7236" s="18" t="s">
        <v>8214</v>
      </c>
      <c r="K7236" s="18" t="s">
        <v>204</v>
      </c>
      <c r="L7236" s="18" t="s">
        <v>34</v>
      </c>
      <c r="M7236" s="20">
        <v>0</v>
      </c>
      <c r="N7236" s="20">
        <v>14410</v>
      </c>
      <c r="O7236" s="21">
        <f t="shared" si="339"/>
        <v>17914.022847817218</v>
      </c>
      <c r="P7236" s="22">
        <f t="shared" si="340"/>
        <v>0</v>
      </c>
      <c r="Q7236" s="20">
        <f t="shared" si="341"/>
        <v>5879.232966136271</v>
      </c>
      <c r="R7236" s="18" t="s">
        <v>20782</v>
      </c>
      <c r="S7236" s="18">
        <v>94</v>
      </c>
    </row>
    <row r="7237" spans="1:19" x14ac:dyDescent="0.25">
      <c r="A7237" s="18" t="s">
        <v>20783</v>
      </c>
      <c r="B7237" s="18" t="s">
        <v>20</v>
      </c>
      <c r="C7237" s="18" t="s">
        <v>21</v>
      </c>
      <c r="D7237" s="18">
        <v>2017</v>
      </c>
      <c r="E7237" s="18">
        <f>VLOOKUP(D7237,'cpi roi'!A:C,2,FALSE)</f>
        <v>245.1</v>
      </c>
      <c r="F7237" s="18" t="s">
        <v>20610</v>
      </c>
      <c r="G7237" s="18">
        <v>6.3</v>
      </c>
      <c r="H7237" s="19">
        <v>10000</v>
      </c>
      <c r="I7237" s="18" t="s">
        <v>20784</v>
      </c>
      <c r="J7237" s="18" t="s">
        <v>5899</v>
      </c>
      <c r="K7237" s="18" t="s">
        <v>20785</v>
      </c>
      <c r="L7237" s="18" t="s">
        <v>26</v>
      </c>
      <c r="M7237" s="20">
        <v>0</v>
      </c>
      <c r="N7237" s="20">
        <v>3338249</v>
      </c>
      <c r="O7237" s="21">
        <f t="shared" si="339"/>
        <v>4149997.8388412893</v>
      </c>
      <c r="P7237" s="22">
        <f t="shared" si="340"/>
        <v>0</v>
      </c>
      <c r="Q7237" s="20">
        <f t="shared" si="341"/>
        <v>1361994.6960424315</v>
      </c>
      <c r="R7237" s="18" t="s">
        <v>6567</v>
      </c>
      <c r="S7237" s="18">
        <v>110</v>
      </c>
    </row>
    <row r="7238" spans="1:19" x14ac:dyDescent="0.25">
      <c r="A7238" s="18" t="s">
        <v>20786</v>
      </c>
      <c r="B7238" s="18" t="s">
        <v>8585</v>
      </c>
      <c r="C7238" s="18" t="s">
        <v>29</v>
      </c>
      <c r="D7238" s="18">
        <v>2017</v>
      </c>
      <c r="E7238" s="18">
        <f>VLOOKUP(D7238,'cpi roi'!A:C,2,FALSE)</f>
        <v>245.1</v>
      </c>
      <c r="F7238" s="18" t="s">
        <v>20787</v>
      </c>
      <c r="G7238" s="18">
        <v>6.7</v>
      </c>
      <c r="H7238" s="19">
        <v>3000</v>
      </c>
      <c r="I7238" s="18" t="s">
        <v>20788</v>
      </c>
      <c r="J7238" s="18" t="s">
        <v>5478</v>
      </c>
      <c r="K7238" s="18" t="s">
        <v>20789</v>
      </c>
      <c r="L7238" s="18" t="s">
        <v>252</v>
      </c>
      <c r="M7238" s="20">
        <v>0</v>
      </c>
      <c r="N7238" s="20">
        <v>3322479</v>
      </c>
      <c r="O7238" s="21">
        <f t="shared" si="339"/>
        <v>4130393.1101591187</v>
      </c>
      <c r="P7238" s="22">
        <f t="shared" si="340"/>
        <v>0</v>
      </c>
      <c r="Q7238" s="20">
        <f t="shared" si="341"/>
        <v>1355560.5875152999</v>
      </c>
      <c r="R7238" s="18" t="s">
        <v>20790</v>
      </c>
      <c r="S7238" s="18">
        <v>115</v>
      </c>
    </row>
    <row r="7239" spans="1:19" x14ac:dyDescent="0.25">
      <c r="A7239" s="18" t="s">
        <v>20791</v>
      </c>
      <c r="B7239" s="18" t="s">
        <v>452</v>
      </c>
      <c r="C7239" s="18" t="s">
        <v>38</v>
      </c>
      <c r="D7239" s="18">
        <v>2017</v>
      </c>
      <c r="E7239" s="18">
        <f>VLOOKUP(D7239,'cpi roi'!A:C,2,FALSE)</f>
        <v>245.1</v>
      </c>
      <c r="F7239" s="18" t="s">
        <v>20792</v>
      </c>
      <c r="G7239" s="18">
        <v>6.7</v>
      </c>
      <c r="H7239" s="19">
        <v>13000</v>
      </c>
      <c r="I7239" s="18" t="s">
        <v>20793</v>
      </c>
      <c r="J7239" s="18" t="s">
        <v>20794</v>
      </c>
      <c r="K7239" s="18" t="s">
        <v>20795</v>
      </c>
      <c r="L7239" s="18" t="s">
        <v>925</v>
      </c>
      <c r="M7239" s="20">
        <v>0</v>
      </c>
      <c r="N7239" s="20">
        <v>8737458</v>
      </c>
      <c r="O7239" s="21">
        <f t="shared" si="339"/>
        <v>10862111.189718481</v>
      </c>
      <c r="P7239" s="22">
        <f t="shared" si="340"/>
        <v>0</v>
      </c>
      <c r="Q7239" s="20">
        <f t="shared" si="341"/>
        <v>3564854.3451652387</v>
      </c>
      <c r="R7239" s="18" t="s">
        <v>20796</v>
      </c>
      <c r="S7239" s="18">
        <v>124</v>
      </c>
    </row>
    <row r="7240" spans="1:19" x14ac:dyDescent="0.25">
      <c r="A7240" s="18" t="s">
        <v>20797</v>
      </c>
      <c r="B7240" s="18" t="s">
        <v>20</v>
      </c>
      <c r="C7240" s="18" t="s">
        <v>45</v>
      </c>
      <c r="D7240" s="18">
        <v>2017</v>
      </c>
      <c r="E7240" s="18">
        <f>VLOOKUP(D7240,'cpi roi'!A:C,2,FALSE)</f>
        <v>245.1</v>
      </c>
      <c r="F7240" s="18" t="s">
        <v>20798</v>
      </c>
      <c r="G7240" s="18">
        <v>5.7</v>
      </c>
      <c r="H7240" s="19">
        <v>10000</v>
      </c>
      <c r="I7240" s="18" t="s">
        <v>12054</v>
      </c>
      <c r="J7240" s="18" t="s">
        <v>20799</v>
      </c>
      <c r="K7240" s="18" t="s">
        <v>17190</v>
      </c>
      <c r="L7240" s="18" t="s">
        <v>26</v>
      </c>
      <c r="M7240" s="20">
        <v>0</v>
      </c>
      <c r="N7240" s="20">
        <v>385733</v>
      </c>
      <c r="O7240" s="21">
        <f t="shared" si="339"/>
        <v>479530.17176662583</v>
      </c>
      <c r="P7240" s="22">
        <f t="shared" si="340"/>
        <v>0</v>
      </c>
      <c r="Q7240" s="20">
        <f t="shared" si="341"/>
        <v>157377.80497756018</v>
      </c>
      <c r="R7240" s="18" t="s">
        <v>20800</v>
      </c>
      <c r="S7240" s="18">
        <v>102</v>
      </c>
    </row>
    <row r="7241" spans="1:19" x14ac:dyDescent="0.25">
      <c r="A7241" s="18" t="s">
        <v>20801</v>
      </c>
      <c r="B7241" s="18" t="s">
        <v>2004</v>
      </c>
      <c r="C7241" s="18" t="s">
        <v>56</v>
      </c>
      <c r="D7241" s="18">
        <v>2017</v>
      </c>
      <c r="E7241" s="18">
        <f>VLOOKUP(D7241,'cpi roi'!A:C,2,FALSE)</f>
        <v>245.1</v>
      </c>
      <c r="F7241" s="18" t="s">
        <v>20802</v>
      </c>
      <c r="G7241" s="18">
        <v>4.8</v>
      </c>
      <c r="H7241" s="19">
        <v>13000</v>
      </c>
      <c r="I7241" s="18" t="s">
        <v>15366</v>
      </c>
      <c r="J7241" s="18" t="s">
        <v>15366</v>
      </c>
      <c r="K7241" s="18" t="s">
        <v>4956</v>
      </c>
      <c r="L7241" s="18" t="s">
        <v>34</v>
      </c>
      <c r="M7241" s="20">
        <v>0</v>
      </c>
      <c r="N7241" s="20">
        <v>8481997</v>
      </c>
      <c r="O7241" s="21">
        <f t="shared" si="339"/>
        <v>10544530.746226029</v>
      </c>
      <c r="P7241" s="22">
        <f t="shared" si="340"/>
        <v>0</v>
      </c>
      <c r="Q7241" s="20">
        <f t="shared" si="341"/>
        <v>3460627.0909832721</v>
      </c>
      <c r="R7241" s="18" t="s">
        <v>8990</v>
      </c>
      <c r="S7241" s="18">
        <v>87</v>
      </c>
    </row>
    <row r="7242" spans="1:19" x14ac:dyDescent="0.25">
      <c r="A7242" s="18" t="s">
        <v>20803</v>
      </c>
      <c r="B7242" s="18" t="s">
        <v>37</v>
      </c>
      <c r="C7242" s="18" t="s">
        <v>45</v>
      </c>
      <c r="D7242" s="18">
        <v>2017</v>
      </c>
      <c r="E7242" s="18">
        <f>VLOOKUP(D7242,'cpi roi'!A:C,2,FALSE)</f>
        <v>245.1</v>
      </c>
      <c r="F7242" s="18" t="s">
        <v>19806</v>
      </c>
      <c r="G7242" s="18">
        <v>6.3</v>
      </c>
      <c r="H7242" s="19">
        <v>2000</v>
      </c>
      <c r="I7242" s="18" t="s">
        <v>17021</v>
      </c>
      <c r="J7242" s="18" t="s">
        <v>20804</v>
      </c>
      <c r="K7242" s="18" t="s">
        <v>20805</v>
      </c>
      <c r="L7242" s="18" t="s">
        <v>34</v>
      </c>
      <c r="M7242" s="20">
        <v>2000000</v>
      </c>
      <c r="N7242" s="20">
        <v>2308355</v>
      </c>
      <c r="O7242" s="21">
        <f t="shared" si="339"/>
        <v>2869668.5781313749</v>
      </c>
      <c r="P7242" s="22">
        <f t="shared" si="340"/>
        <v>115.41775000000001</v>
      </c>
      <c r="Q7242" s="20">
        <f t="shared" si="341"/>
        <v>941801.3055895553</v>
      </c>
      <c r="R7242" s="18" t="s">
        <v>19427</v>
      </c>
      <c r="S7242" s="18">
        <v>91</v>
      </c>
    </row>
    <row r="7243" spans="1:19" x14ac:dyDescent="0.25">
      <c r="A7243" s="18" t="s">
        <v>20806</v>
      </c>
      <c r="B7243" s="18" t="s">
        <v>2004</v>
      </c>
      <c r="C7243" s="18" t="s">
        <v>21</v>
      </c>
      <c r="D7243" s="18">
        <v>2017</v>
      </c>
      <c r="E7243" s="18">
        <f>VLOOKUP(D7243,'cpi roi'!A:C,2,FALSE)</f>
        <v>245.1</v>
      </c>
      <c r="F7243" s="18" t="s">
        <v>19919</v>
      </c>
      <c r="G7243" s="18">
        <v>4.2</v>
      </c>
      <c r="H7243" s="19">
        <v>23000</v>
      </c>
      <c r="I7243" s="18" t="s">
        <v>8851</v>
      </c>
      <c r="J7243" s="18" t="s">
        <v>20807</v>
      </c>
      <c r="K7243" s="18" t="s">
        <v>20808</v>
      </c>
      <c r="L7243" s="18" t="s">
        <v>34</v>
      </c>
      <c r="M7243" s="20">
        <v>7400000</v>
      </c>
      <c r="N7243" s="20">
        <v>29874280</v>
      </c>
      <c r="O7243" s="21">
        <f t="shared" si="339"/>
        <v>37138690.80375357</v>
      </c>
      <c r="P7243" s="22">
        <f t="shared" si="340"/>
        <v>403.70648648648648</v>
      </c>
      <c r="Q7243" s="20">
        <f t="shared" si="341"/>
        <v>12188608.731130151</v>
      </c>
      <c r="R7243" s="18" t="s">
        <v>20739</v>
      </c>
      <c r="S7243" s="18">
        <v>96</v>
      </c>
    </row>
    <row r="7244" spans="1:19" x14ac:dyDescent="0.25">
      <c r="A7244" s="18" t="s">
        <v>20809</v>
      </c>
      <c r="B7244" s="18" t="s">
        <v>452</v>
      </c>
      <c r="C7244" s="18" t="s">
        <v>38</v>
      </c>
      <c r="D7244" s="18">
        <v>2017</v>
      </c>
      <c r="E7244" s="18">
        <f>VLOOKUP(D7244,'cpi roi'!A:C,2,FALSE)</f>
        <v>245.1</v>
      </c>
      <c r="F7244" s="18" t="s">
        <v>20810</v>
      </c>
      <c r="G7244" s="18">
        <v>7.3</v>
      </c>
      <c r="H7244" s="19">
        <v>13000</v>
      </c>
      <c r="I7244" s="18" t="s">
        <v>20811</v>
      </c>
      <c r="J7244" s="18" t="s">
        <v>20812</v>
      </c>
      <c r="K7244" s="18" t="s">
        <v>20813</v>
      </c>
      <c r="L7244" s="18" t="s">
        <v>925</v>
      </c>
      <c r="M7244" s="20">
        <v>0</v>
      </c>
      <c r="N7244" s="20">
        <v>109383972</v>
      </c>
      <c r="O7244" s="21">
        <f t="shared" si="339"/>
        <v>135982440.91554466</v>
      </c>
      <c r="P7244" s="22">
        <f t="shared" si="340"/>
        <v>0</v>
      </c>
      <c r="Q7244" s="20">
        <f t="shared" si="341"/>
        <v>44628303.549571604</v>
      </c>
      <c r="R7244" s="18" t="s">
        <v>20814</v>
      </c>
      <c r="S7244" s="18">
        <v>139</v>
      </c>
    </row>
    <row r="7245" spans="1:19" x14ac:dyDescent="0.25">
      <c r="A7245" s="18" t="s">
        <v>20815</v>
      </c>
      <c r="B7245" s="18" t="s">
        <v>2004</v>
      </c>
      <c r="C7245" s="18" t="s">
        <v>21</v>
      </c>
      <c r="D7245" s="18">
        <v>2018</v>
      </c>
      <c r="E7245" s="18">
        <f>VLOOKUP(D7245,'cpi roi'!A:C,2,FALSE)</f>
        <v>251.1</v>
      </c>
      <c r="F7245" s="18" t="s">
        <v>20417</v>
      </c>
      <c r="G7245" s="18">
        <v>7.5</v>
      </c>
      <c r="H7245" s="19">
        <v>456000</v>
      </c>
      <c r="I7245" s="18" t="s">
        <v>16459</v>
      </c>
      <c r="J7245" s="18" t="s">
        <v>20816</v>
      </c>
      <c r="K7245" s="18" t="s">
        <v>16329</v>
      </c>
      <c r="L7245" s="18" t="s">
        <v>34</v>
      </c>
      <c r="M7245" s="20">
        <v>17000000</v>
      </c>
      <c r="N7245" s="20">
        <v>350320413</v>
      </c>
      <c r="O7245" s="21">
        <f t="shared" si="339"/>
        <v>425100079.01672637</v>
      </c>
      <c r="P7245" s="22">
        <f t="shared" si="340"/>
        <v>2060.7083117647057</v>
      </c>
      <c r="Q7245" s="20">
        <f t="shared" si="341"/>
        <v>139514302.27001193</v>
      </c>
      <c r="R7245" s="18" t="s">
        <v>48</v>
      </c>
      <c r="S7245" s="18">
        <v>90</v>
      </c>
    </row>
    <row r="7246" spans="1:19" x14ac:dyDescent="0.25">
      <c r="A7246" s="18" t="s">
        <v>20817</v>
      </c>
      <c r="B7246" s="18" t="s">
        <v>2004</v>
      </c>
      <c r="C7246" s="18" t="s">
        <v>38</v>
      </c>
      <c r="D7246" s="18">
        <v>2018</v>
      </c>
      <c r="E7246" s="18">
        <f>VLOOKUP(D7246,'cpi roi'!A:C,2,FALSE)</f>
        <v>251.1</v>
      </c>
      <c r="F7246" s="18" t="s">
        <v>20352</v>
      </c>
      <c r="G7246" s="18">
        <v>8.4</v>
      </c>
      <c r="H7246" s="19">
        <v>897000</v>
      </c>
      <c r="I7246" s="18" t="s">
        <v>14868</v>
      </c>
      <c r="J7246" s="18" t="s">
        <v>16799</v>
      </c>
      <c r="K7246" s="18" t="s">
        <v>4915</v>
      </c>
      <c r="L7246" s="18" t="s">
        <v>34</v>
      </c>
      <c r="M7246" s="20">
        <v>321000000</v>
      </c>
      <c r="N7246" s="20">
        <v>2048359754</v>
      </c>
      <c r="O7246" s="21">
        <f t="shared" si="339"/>
        <v>2485604209.6527281</v>
      </c>
      <c r="P7246" s="22">
        <f t="shared" si="340"/>
        <v>638.11830342679127</v>
      </c>
      <c r="Q7246" s="20">
        <f t="shared" si="341"/>
        <v>815754581.44165671</v>
      </c>
      <c r="R7246" s="18" t="s">
        <v>17635</v>
      </c>
      <c r="S7246" s="18">
        <v>149</v>
      </c>
    </row>
    <row r="7247" spans="1:19" x14ac:dyDescent="0.25">
      <c r="A7247" s="18" t="s">
        <v>20818</v>
      </c>
      <c r="B7247" s="18" t="s">
        <v>20</v>
      </c>
      <c r="C7247" s="18" t="s">
        <v>38</v>
      </c>
      <c r="D7247" s="18">
        <v>2018</v>
      </c>
      <c r="E7247" s="18">
        <f>VLOOKUP(D7247,'cpi roi'!A:C,2,FALSE)</f>
        <v>251.1</v>
      </c>
      <c r="F7247" s="18" t="s">
        <v>20610</v>
      </c>
      <c r="G7247" s="18">
        <v>7.7</v>
      </c>
      <c r="H7247" s="19">
        <v>505000</v>
      </c>
      <c r="I7247" s="18" t="s">
        <v>20371</v>
      </c>
      <c r="J7247" s="18" t="s">
        <v>13984</v>
      </c>
      <c r="K7247" s="18" t="s">
        <v>12494</v>
      </c>
      <c r="L7247" s="18" t="s">
        <v>199</v>
      </c>
      <c r="M7247" s="20">
        <v>110000000</v>
      </c>
      <c r="N7247" s="20">
        <v>786470484</v>
      </c>
      <c r="O7247" s="21">
        <f t="shared" si="339"/>
        <v>954351081.14217436</v>
      </c>
      <c r="P7247" s="22">
        <f t="shared" si="340"/>
        <v>714.97316727272732</v>
      </c>
      <c r="Q7247" s="20">
        <f t="shared" si="341"/>
        <v>313210069.29510152</v>
      </c>
      <c r="R7247" s="18" t="s">
        <v>184</v>
      </c>
      <c r="S7247" s="18">
        <v>119</v>
      </c>
    </row>
    <row r="7248" spans="1:19" x14ac:dyDescent="0.25">
      <c r="A7248" s="18" t="s">
        <v>20819</v>
      </c>
      <c r="B7248" s="18" t="s">
        <v>2004</v>
      </c>
      <c r="C7248" s="18" t="s">
        <v>67</v>
      </c>
      <c r="D7248" s="18">
        <v>2018</v>
      </c>
      <c r="E7248" s="18">
        <f>VLOOKUP(D7248,'cpi roi'!A:C,2,FALSE)</f>
        <v>251.1</v>
      </c>
      <c r="F7248" s="18" t="s">
        <v>20820</v>
      </c>
      <c r="G7248" s="18">
        <v>7.9</v>
      </c>
      <c r="H7248" s="19">
        <v>476000</v>
      </c>
      <c r="I7248" s="18" t="s">
        <v>8462</v>
      </c>
      <c r="J7248" s="18" t="s">
        <v>18834</v>
      </c>
      <c r="K7248" s="18" t="s">
        <v>20273</v>
      </c>
      <c r="L7248" s="18" t="s">
        <v>26</v>
      </c>
      <c r="M7248" s="20">
        <v>52000000</v>
      </c>
      <c r="N7248" s="20">
        <v>911902649</v>
      </c>
      <c r="O7248" s="21">
        <f t="shared" si="339"/>
        <v>1106558092.9920349</v>
      </c>
      <c r="P7248" s="22">
        <f t="shared" si="340"/>
        <v>1753.6589403846153</v>
      </c>
      <c r="Q7248" s="20">
        <f t="shared" si="341"/>
        <v>363163141.7761848</v>
      </c>
      <c r="R7248" s="18" t="s">
        <v>184</v>
      </c>
      <c r="S7248" s="18">
        <v>134</v>
      </c>
    </row>
    <row r="7249" spans="1:19" x14ac:dyDescent="0.25">
      <c r="A7249" s="18" t="s">
        <v>20821</v>
      </c>
      <c r="B7249" s="18" t="s">
        <v>2004</v>
      </c>
      <c r="C7249" s="18" t="s">
        <v>38</v>
      </c>
      <c r="D7249" s="18">
        <v>2018</v>
      </c>
      <c r="E7249" s="18">
        <f>VLOOKUP(D7249,'cpi roi'!A:C,2,FALSE)</f>
        <v>251.1</v>
      </c>
      <c r="F7249" s="18" t="s">
        <v>20822</v>
      </c>
      <c r="G7249" s="18">
        <v>7.3</v>
      </c>
      <c r="H7249" s="19">
        <v>661000</v>
      </c>
      <c r="I7249" s="18" t="s">
        <v>18575</v>
      </c>
      <c r="J7249" s="18" t="s">
        <v>18575</v>
      </c>
      <c r="K7249" s="18" t="s">
        <v>18452</v>
      </c>
      <c r="L7249" s="18" t="s">
        <v>34</v>
      </c>
      <c r="M7249" s="20">
        <v>200000000</v>
      </c>
      <c r="N7249" s="20">
        <v>1347597973</v>
      </c>
      <c r="O7249" s="21">
        <f t="shared" si="339"/>
        <v>1635257277.4715252</v>
      </c>
      <c r="P7249" s="22">
        <f t="shared" si="340"/>
        <v>673.79898650000007</v>
      </c>
      <c r="Q7249" s="20">
        <f t="shared" si="341"/>
        <v>536677806.84986061</v>
      </c>
      <c r="R7249" s="18" t="s">
        <v>17635</v>
      </c>
      <c r="S7249" s="18">
        <v>134</v>
      </c>
    </row>
    <row r="7250" spans="1:19" x14ac:dyDescent="0.25">
      <c r="A7250" s="18" t="s">
        <v>20823</v>
      </c>
      <c r="B7250" s="18" t="s">
        <v>20</v>
      </c>
      <c r="C7250" s="18" t="s">
        <v>21</v>
      </c>
      <c r="D7250" s="18">
        <v>2018</v>
      </c>
      <c r="E7250" s="18">
        <f>VLOOKUP(D7250,'cpi roi'!A:C,2,FALSE)</f>
        <v>251.1</v>
      </c>
      <c r="F7250" s="18" t="s">
        <v>20824</v>
      </c>
      <c r="G7250" s="18">
        <v>7.3</v>
      </c>
      <c r="H7250" s="19">
        <v>259000</v>
      </c>
      <c r="I7250" s="18" t="s">
        <v>20825</v>
      </c>
      <c r="J7250" s="18" t="s">
        <v>20825</v>
      </c>
      <c r="K7250" s="18" t="s">
        <v>8046</v>
      </c>
      <c r="L7250" s="18" t="s">
        <v>34</v>
      </c>
      <c r="M7250" s="20">
        <v>10000000</v>
      </c>
      <c r="N7250" s="20">
        <v>80239658</v>
      </c>
      <c r="O7250" s="21">
        <f t="shared" si="339"/>
        <v>97367677.389884502</v>
      </c>
      <c r="P7250" s="22">
        <f t="shared" si="340"/>
        <v>802.39657999999986</v>
      </c>
      <c r="Q7250" s="20">
        <f t="shared" si="341"/>
        <v>31955260.055754676</v>
      </c>
      <c r="R7250" s="18" t="s">
        <v>19306</v>
      </c>
      <c r="S7250" s="18">
        <v>127</v>
      </c>
    </row>
    <row r="7251" spans="1:19" x14ac:dyDescent="0.25">
      <c r="A7251" s="18" t="s">
        <v>20826</v>
      </c>
      <c r="B7251" s="18" t="s">
        <v>20</v>
      </c>
      <c r="C7251" s="18" t="s">
        <v>45</v>
      </c>
      <c r="D7251" s="18">
        <v>2018</v>
      </c>
      <c r="E7251" s="18">
        <f>VLOOKUP(D7251,'cpi roi'!A:C,2,FALSE)</f>
        <v>251.1</v>
      </c>
      <c r="F7251" s="18" t="s">
        <v>20827</v>
      </c>
      <c r="G7251" s="18">
        <v>6.8</v>
      </c>
      <c r="H7251" s="19">
        <v>136000</v>
      </c>
      <c r="I7251" s="18" t="s">
        <v>17129</v>
      </c>
      <c r="J7251" s="18" t="s">
        <v>20828</v>
      </c>
      <c r="K7251" s="18" t="s">
        <v>17647</v>
      </c>
      <c r="L7251" s="18" t="s">
        <v>199</v>
      </c>
      <c r="M7251" s="20">
        <v>20000000</v>
      </c>
      <c r="N7251" s="20">
        <v>97644617</v>
      </c>
      <c r="O7251" s="21">
        <f t="shared" si="339"/>
        <v>118487912.38510554</v>
      </c>
      <c r="P7251" s="22">
        <f t="shared" si="340"/>
        <v>488.22308500000003</v>
      </c>
      <c r="Q7251" s="20">
        <f t="shared" si="341"/>
        <v>38886745.121465549</v>
      </c>
      <c r="R7251" s="18" t="s">
        <v>19369</v>
      </c>
      <c r="S7251" s="18">
        <v>117</v>
      </c>
    </row>
    <row r="7252" spans="1:19" x14ac:dyDescent="0.25">
      <c r="A7252" s="18" t="s">
        <v>20829</v>
      </c>
      <c r="B7252" s="18" t="s">
        <v>2004</v>
      </c>
      <c r="C7252" s="18" t="s">
        <v>38</v>
      </c>
      <c r="D7252" s="18">
        <v>2018</v>
      </c>
      <c r="E7252" s="18">
        <f>VLOOKUP(D7252,'cpi roi'!A:C,2,FALSE)</f>
        <v>251.1</v>
      </c>
      <c r="F7252" s="18" t="s">
        <v>20830</v>
      </c>
      <c r="G7252" s="18">
        <v>6.9</v>
      </c>
      <c r="H7252" s="19">
        <v>404000</v>
      </c>
      <c r="I7252" s="18" t="s">
        <v>13492</v>
      </c>
      <c r="J7252" s="18" t="s">
        <v>16115</v>
      </c>
      <c r="K7252" s="18" t="s">
        <v>17205</v>
      </c>
      <c r="L7252" s="18" t="s">
        <v>34</v>
      </c>
      <c r="M7252" s="20">
        <v>160000000</v>
      </c>
      <c r="N7252" s="20">
        <v>1148485886</v>
      </c>
      <c r="O7252" s="21">
        <f t="shared" si="339"/>
        <v>1393642570.5463958</v>
      </c>
      <c r="P7252" s="22">
        <f t="shared" si="340"/>
        <v>717.80367875000002</v>
      </c>
      <c r="Q7252" s="20">
        <f t="shared" si="341"/>
        <v>457381874.1537236</v>
      </c>
      <c r="R7252" s="18" t="s">
        <v>27</v>
      </c>
      <c r="S7252" s="18">
        <v>143</v>
      </c>
    </row>
    <row r="7253" spans="1:19" x14ac:dyDescent="0.25">
      <c r="A7253" s="18" t="s">
        <v>20831</v>
      </c>
      <c r="B7253" s="18" t="s">
        <v>2004</v>
      </c>
      <c r="C7253" s="18" t="s">
        <v>38</v>
      </c>
      <c r="D7253" s="18">
        <v>2018</v>
      </c>
      <c r="E7253" s="18">
        <f>VLOOKUP(D7253,'cpi roi'!A:C,2,FALSE)</f>
        <v>251.1</v>
      </c>
      <c r="F7253" s="18" t="s">
        <v>20832</v>
      </c>
      <c r="G7253" s="18">
        <v>7.4</v>
      </c>
      <c r="H7253" s="19">
        <v>388000</v>
      </c>
      <c r="I7253" s="18" t="s">
        <v>500</v>
      </c>
      <c r="J7253" s="18" t="s">
        <v>7408</v>
      </c>
      <c r="K7253" s="18" t="s">
        <v>19441</v>
      </c>
      <c r="L7253" s="18" t="s">
        <v>34</v>
      </c>
      <c r="M7253" s="20">
        <v>175000000</v>
      </c>
      <c r="N7253" s="20">
        <v>582893671</v>
      </c>
      <c r="O7253" s="21">
        <f t="shared" si="339"/>
        <v>707318604.35563517</v>
      </c>
      <c r="P7253" s="22">
        <f t="shared" si="340"/>
        <v>333.08209771428568</v>
      </c>
      <c r="Q7253" s="20">
        <f t="shared" si="341"/>
        <v>232136069.69334924</v>
      </c>
      <c r="R7253" s="18" t="s">
        <v>27</v>
      </c>
      <c r="S7253" s="18">
        <v>140</v>
      </c>
    </row>
    <row r="7254" spans="1:19" x14ac:dyDescent="0.25">
      <c r="A7254" s="18" t="s">
        <v>20833</v>
      </c>
      <c r="B7254" s="18" t="s">
        <v>37</v>
      </c>
      <c r="C7254" s="18" t="s">
        <v>394</v>
      </c>
      <c r="D7254" s="18">
        <v>2018</v>
      </c>
      <c r="E7254" s="18">
        <f>VLOOKUP(D7254,'cpi roi'!A:C,2,FALSE)</f>
        <v>251.1</v>
      </c>
      <c r="F7254" s="18" t="s">
        <v>20834</v>
      </c>
      <c r="G7254" s="18">
        <v>8.4</v>
      </c>
      <c r="H7254" s="19">
        <v>411000</v>
      </c>
      <c r="I7254" s="18" t="s">
        <v>20835</v>
      </c>
      <c r="J7254" s="18" t="s">
        <v>16236</v>
      </c>
      <c r="K7254" s="18" t="s">
        <v>19642</v>
      </c>
      <c r="L7254" s="18" t="s">
        <v>34</v>
      </c>
      <c r="M7254" s="20">
        <v>90000000</v>
      </c>
      <c r="N7254" s="20">
        <v>375540831</v>
      </c>
      <c r="O7254" s="21">
        <f t="shared" si="339"/>
        <v>455704066.9283154</v>
      </c>
      <c r="P7254" s="22">
        <f t="shared" si="340"/>
        <v>417.26758999999998</v>
      </c>
      <c r="Q7254" s="20">
        <f t="shared" si="341"/>
        <v>149558275.98566309</v>
      </c>
      <c r="R7254" s="18" t="s">
        <v>19548</v>
      </c>
      <c r="S7254" s="18">
        <v>117</v>
      </c>
    </row>
    <row r="7255" spans="1:19" x14ac:dyDescent="0.25">
      <c r="A7255" s="18" t="s">
        <v>20836</v>
      </c>
      <c r="B7255" s="18" t="s">
        <v>2004</v>
      </c>
      <c r="C7255" s="18" t="s">
        <v>38</v>
      </c>
      <c r="D7255" s="18">
        <v>2018</v>
      </c>
      <c r="E7255" s="18">
        <f>VLOOKUP(D7255,'cpi roi'!A:C,2,FALSE)</f>
        <v>251.1</v>
      </c>
      <c r="F7255" s="18" t="s">
        <v>20641</v>
      </c>
      <c r="G7255" s="18">
        <v>7.7</v>
      </c>
      <c r="H7255" s="19">
        <v>303000</v>
      </c>
      <c r="I7255" s="18" t="s">
        <v>8463</v>
      </c>
      <c r="J7255" s="18" t="s">
        <v>9001</v>
      </c>
      <c r="K7255" s="18" t="s">
        <v>1483</v>
      </c>
      <c r="L7255" s="18" t="s">
        <v>34</v>
      </c>
      <c r="M7255" s="20">
        <v>178000000</v>
      </c>
      <c r="N7255" s="20">
        <v>791657398</v>
      </c>
      <c r="O7255" s="21">
        <f t="shared" si="339"/>
        <v>960645197.8120271</v>
      </c>
      <c r="P7255" s="22">
        <f t="shared" si="340"/>
        <v>444.75134719101123</v>
      </c>
      <c r="Q7255" s="20">
        <f t="shared" si="341"/>
        <v>315275745.91796094</v>
      </c>
      <c r="R7255" s="18" t="s">
        <v>48</v>
      </c>
      <c r="S7255" s="18">
        <v>147</v>
      </c>
    </row>
    <row r="7256" spans="1:19" x14ac:dyDescent="0.25">
      <c r="A7256" s="18" t="s">
        <v>807</v>
      </c>
      <c r="B7256" s="18" t="s">
        <v>2004</v>
      </c>
      <c r="C7256" s="18" t="s">
        <v>38</v>
      </c>
      <c r="D7256" s="18">
        <v>2018</v>
      </c>
      <c r="E7256" s="18">
        <f>VLOOKUP(D7256,'cpi roi'!A:C,2,FALSE)</f>
        <v>251.1</v>
      </c>
      <c r="F7256" s="18" t="s">
        <v>20837</v>
      </c>
      <c r="G7256" s="18">
        <v>6.7</v>
      </c>
      <c r="H7256" s="19">
        <v>387000</v>
      </c>
      <c r="I7256" s="18" t="s">
        <v>16092</v>
      </c>
      <c r="J7256" s="18" t="s">
        <v>20838</v>
      </c>
      <c r="K7256" s="18" t="s">
        <v>15688</v>
      </c>
      <c r="L7256" s="18" t="s">
        <v>5994</v>
      </c>
      <c r="M7256" s="20">
        <v>100000000</v>
      </c>
      <c r="N7256" s="20">
        <v>856085151</v>
      </c>
      <c r="O7256" s="21">
        <f t="shared" si="339"/>
        <v>1038825748.7443249</v>
      </c>
      <c r="P7256" s="22">
        <f t="shared" si="340"/>
        <v>856.08515100000011</v>
      </c>
      <c r="Q7256" s="20">
        <f t="shared" si="341"/>
        <v>340933951.01553166</v>
      </c>
      <c r="R7256" s="18" t="s">
        <v>20839</v>
      </c>
      <c r="S7256" s="18">
        <v>112</v>
      </c>
    </row>
    <row r="7257" spans="1:19" x14ac:dyDescent="0.25">
      <c r="A7257" s="18" t="s">
        <v>20840</v>
      </c>
      <c r="B7257" s="18" t="s">
        <v>2004</v>
      </c>
      <c r="C7257" s="18" t="s">
        <v>67</v>
      </c>
      <c r="D7257" s="18">
        <v>2018</v>
      </c>
      <c r="E7257" s="18">
        <f>VLOOKUP(D7257,'cpi roi'!A:C,2,FALSE)</f>
        <v>251.1</v>
      </c>
      <c r="F7257" s="18" t="s">
        <v>20841</v>
      </c>
      <c r="G7257" s="18">
        <v>8.1999999999999993</v>
      </c>
      <c r="H7257" s="19">
        <v>414000</v>
      </c>
      <c r="I7257" s="18" t="s">
        <v>7930</v>
      </c>
      <c r="J7257" s="18" t="s">
        <v>20842</v>
      </c>
      <c r="K7257" s="18" t="s">
        <v>13763</v>
      </c>
      <c r="L7257" s="18" t="s">
        <v>34</v>
      </c>
      <c r="M7257" s="20">
        <v>23000000</v>
      </c>
      <c r="N7257" s="20">
        <v>321752656</v>
      </c>
      <c r="O7257" s="21">
        <f t="shared" si="339"/>
        <v>390434226.53604138</v>
      </c>
      <c r="P7257" s="22">
        <f t="shared" si="340"/>
        <v>1398.9245913043478</v>
      </c>
      <c r="Q7257" s="20">
        <f t="shared" si="341"/>
        <v>128137258.46276383</v>
      </c>
      <c r="R7257" s="18" t="s">
        <v>19304</v>
      </c>
      <c r="S7257" s="18">
        <v>130</v>
      </c>
    </row>
    <row r="7258" spans="1:19" x14ac:dyDescent="0.25">
      <c r="A7258" s="18" t="s">
        <v>20843</v>
      </c>
      <c r="B7258" s="18" t="s">
        <v>2004</v>
      </c>
      <c r="C7258" s="18" t="s">
        <v>45</v>
      </c>
      <c r="D7258" s="18">
        <v>2018</v>
      </c>
      <c r="E7258" s="18">
        <f>VLOOKUP(D7258,'cpi roi'!A:C,2,FALSE)</f>
        <v>251.1</v>
      </c>
      <c r="F7258" s="18" t="s">
        <v>20844</v>
      </c>
      <c r="G7258" s="18">
        <v>6.9</v>
      </c>
      <c r="H7258" s="19">
        <v>152000</v>
      </c>
      <c r="I7258" s="18" t="s">
        <v>15753</v>
      </c>
      <c r="J7258" s="18" t="s">
        <v>16157</v>
      </c>
      <c r="K7258" s="18" t="s">
        <v>20845</v>
      </c>
      <c r="L7258" s="18" t="s">
        <v>34</v>
      </c>
      <c r="M7258" s="20">
        <v>30000000</v>
      </c>
      <c r="N7258" s="20">
        <v>238539198</v>
      </c>
      <c r="O7258" s="21">
        <f t="shared" si="339"/>
        <v>289457959.50059736</v>
      </c>
      <c r="P7258" s="22">
        <f t="shared" si="340"/>
        <v>795.13065999999992</v>
      </c>
      <c r="Q7258" s="20">
        <f t="shared" si="341"/>
        <v>94997689.366786137</v>
      </c>
      <c r="R7258" s="18" t="s">
        <v>27</v>
      </c>
      <c r="S7258" s="18">
        <v>120</v>
      </c>
    </row>
    <row r="7259" spans="1:19" x14ac:dyDescent="0.25">
      <c r="A7259" s="18" t="s">
        <v>20846</v>
      </c>
      <c r="B7259" s="18" t="s">
        <v>2004</v>
      </c>
      <c r="C7259" s="18" t="s">
        <v>38</v>
      </c>
      <c r="D7259" s="18">
        <v>2018</v>
      </c>
      <c r="E7259" s="18">
        <f>VLOOKUP(D7259,'cpi roi'!A:C,2,FALSE)</f>
        <v>251.1</v>
      </c>
      <c r="F7259" s="18" t="s">
        <v>20847</v>
      </c>
      <c r="G7259" s="18">
        <v>7</v>
      </c>
      <c r="H7259" s="19">
        <v>333000</v>
      </c>
      <c r="I7259" s="18" t="s">
        <v>11286</v>
      </c>
      <c r="J7259" s="18" t="s">
        <v>16034</v>
      </c>
      <c r="K7259" s="18" t="s">
        <v>13302</v>
      </c>
      <c r="L7259" s="18" t="s">
        <v>34</v>
      </c>
      <c r="M7259" s="20">
        <v>162000000</v>
      </c>
      <c r="N7259" s="20">
        <v>622674139</v>
      </c>
      <c r="O7259" s="21">
        <f t="shared" si="339"/>
        <v>755590641.78932691</v>
      </c>
      <c r="P7259" s="22">
        <f t="shared" si="340"/>
        <v>384.3667524691358</v>
      </c>
      <c r="Q7259" s="20">
        <f t="shared" si="341"/>
        <v>247978549.98008761</v>
      </c>
      <c r="R7259" s="18" t="s">
        <v>17635</v>
      </c>
      <c r="S7259" s="18">
        <v>118</v>
      </c>
    </row>
    <row r="7260" spans="1:19" x14ac:dyDescent="0.25">
      <c r="A7260" s="18" t="s">
        <v>20848</v>
      </c>
      <c r="B7260" s="18" t="s">
        <v>20</v>
      </c>
      <c r="C7260" s="18" t="s">
        <v>67</v>
      </c>
      <c r="D7260" s="18">
        <v>2018</v>
      </c>
      <c r="E7260" s="18">
        <f>VLOOKUP(D7260,'cpi roi'!A:C,2,FALSE)</f>
        <v>251.1</v>
      </c>
      <c r="F7260" s="18" t="s">
        <v>20849</v>
      </c>
      <c r="G7260" s="18">
        <v>7.5</v>
      </c>
      <c r="H7260" s="19">
        <v>236000</v>
      </c>
      <c r="I7260" s="18" t="s">
        <v>3432</v>
      </c>
      <c r="J7260" s="18" t="s">
        <v>20850</v>
      </c>
      <c r="K7260" s="18" t="s">
        <v>20851</v>
      </c>
      <c r="L7260" s="18" t="s">
        <v>34</v>
      </c>
      <c r="M7260" s="20">
        <v>15000000</v>
      </c>
      <c r="N7260" s="20">
        <v>93413709</v>
      </c>
      <c r="O7260" s="21">
        <f t="shared" si="339"/>
        <v>113353871.49462365</v>
      </c>
      <c r="P7260" s="22">
        <f t="shared" si="340"/>
        <v>622.75806</v>
      </c>
      <c r="Q7260" s="20">
        <f t="shared" si="341"/>
        <v>37201795.698924728</v>
      </c>
      <c r="R7260" s="18" t="s">
        <v>12698</v>
      </c>
      <c r="S7260" s="18">
        <v>135</v>
      </c>
    </row>
    <row r="7261" spans="1:19" x14ac:dyDescent="0.25">
      <c r="A7261" s="18" t="s">
        <v>20852</v>
      </c>
      <c r="B7261" s="18" t="s">
        <v>20</v>
      </c>
      <c r="C7261" s="18" t="s">
        <v>38</v>
      </c>
      <c r="D7261" s="18">
        <v>2018</v>
      </c>
      <c r="E7261" s="18">
        <f>VLOOKUP(D7261,'cpi roi'!A:C,2,FALSE)</f>
        <v>251.1</v>
      </c>
      <c r="F7261" s="18" t="s">
        <v>20827</v>
      </c>
      <c r="G7261" s="18">
        <v>5.3</v>
      </c>
      <c r="H7261" s="19">
        <v>120000</v>
      </c>
      <c r="I7261" s="18" t="s">
        <v>3886</v>
      </c>
      <c r="J7261" s="18" t="s">
        <v>2694</v>
      </c>
      <c r="K7261" s="18" t="s">
        <v>20853</v>
      </c>
      <c r="L7261" s="18" t="s">
        <v>34</v>
      </c>
      <c r="M7261" s="20">
        <v>88000000</v>
      </c>
      <c r="N7261" s="20">
        <v>160542134</v>
      </c>
      <c r="O7261" s="21">
        <f t="shared" si="339"/>
        <v>194811581.95858222</v>
      </c>
      <c r="P7261" s="22">
        <f t="shared" si="340"/>
        <v>182.43424318181818</v>
      </c>
      <c r="Q7261" s="20">
        <f t="shared" si="341"/>
        <v>63935537.236160889</v>
      </c>
      <c r="R7261" s="18" t="s">
        <v>184</v>
      </c>
      <c r="S7261" s="18">
        <v>107</v>
      </c>
    </row>
    <row r="7262" spans="1:19" x14ac:dyDescent="0.25">
      <c r="A7262" s="18" t="s">
        <v>20854</v>
      </c>
      <c r="B7262" s="18" t="s">
        <v>20</v>
      </c>
      <c r="C7262" s="18" t="s">
        <v>108</v>
      </c>
      <c r="D7262" s="18">
        <v>2018</v>
      </c>
      <c r="E7262" s="18">
        <f>VLOOKUP(D7262,'cpi roi'!A:C,2,FALSE)</f>
        <v>251.1</v>
      </c>
      <c r="F7262" s="18" t="s">
        <v>20827</v>
      </c>
      <c r="G7262" s="18">
        <v>6.5</v>
      </c>
      <c r="H7262" s="19">
        <v>33000</v>
      </c>
      <c r="I7262" s="18" t="s">
        <v>19046</v>
      </c>
      <c r="J7262" s="18" t="s">
        <v>20855</v>
      </c>
      <c r="K7262" s="18" t="s">
        <v>9024</v>
      </c>
      <c r="L7262" s="18" t="s">
        <v>34</v>
      </c>
      <c r="M7262" s="20">
        <v>29000000</v>
      </c>
      <c r="N7262" s="20">
        <v>25957482</v>
      </c>
      <c r="O7262" s="21">
        <f t="shared" si="339"/>
        <v>31498386.162485063</v>
      </c>
      <c r="P7262" s="22">
        <f t="shared" si="340"/>
        <v>89.508558620689655</v>
      </c>
      <c r="Q7262" s="20">
        <f t="shared" si="341"/>
        <v>10337507.765830345</v>
      </c>
      <c r="R7262" s="18" t="s">
        <v>20856</v>
      </c>
      <c r="S7262" s="18">
        <v>111</v>
      </c>
    </row>
    <row r="7263" spans="1:19" x14ac:dyDescent="0.25">
      <c r="A7263" s="18" t="s">
        <v>20857</v>
      </c>
      <c r="B7263" s="18" t="s">
        <v>2004</v>
      </c>
      <c r="C7263" s="18" t="s">
        <v>38</v>
      </c>
      <c r="D7263" s="18">
        <v>2018</v>
      </c>
      <c r="E7263" s="18">
        <f>VLOOKUP(D7263,'cpi roi'!A:C,2,FALSE)</f>
        <v>251.1</v>
      </c>
      <c r="F7263" s="18" t="s">
        <v>20798</v>
      </c>
      <c r="G7263" s="18">
        <v>6.9</v>
      </c>
      <c r="H7263" s="19">
        <v>306000</v>
      </c>
      <c r="I7263" s="18" t="s">
        <v>1139</v>
      </c>
      <c r="J7263" s="18" t="s">
        <v>15469</v>
      </c>
      <c r="K7263" s="18" t="s">
        <v>20858</v>
      </c>
      <c r="L7263" s="18" t="s">
        <v>34</v>
      </c>
      <c r="M7263" s="20">
        <v>275000000</v>
      </c>
      <c r="N7263" s="20">
        <v>392924807</v>
      </c>
      <c r="O7263" s="21">
        <f t="shared" si="339"/>
        <v>476798839.87614495</v>
      </c>
      <c r="P7263" s="22">
        <f t="shared" si="340"/>
        <v>142.88174799999999</v>
      </c>
      <c r="Q7263" s="20">
        <f t="shared" si="341"/>
        <v>156481404.61967343</v>
      </c>
      <c r="R7263" s="18" t="s">
        <v>43</v>
      </c>
      <c r="S7263" s="18">
        <v>135</v>
      </c>
    </row>
    <row r="7264" spans="1:19" x14ac:dyDescent="0.25">
      <c r="A7264" s="18" t="s">
        <v>20859</v>
      </c>
      <c r="B7264" s="18" t="s">
        <v>2004</v>
      </c>
      <c r="C7264" s="18" t="s">
        <v>21</v>
      </c>
      <c r="D7264" s="18">
        <v>2018</v>
      </c>
      <c r="E7264" s="18">
        <f>VLOOKUP(D7264,'cpi roi'!A:C,2,FALSE)</f>
        <v>251.1</v>
      </c>
      <c r="F7264" s="18" t="s">
        <v>20860</v>
      </c>
      <c r="G7264" s="18">
        <v>6.6</v>
      </c>
      <c r="H7264" s="19">
        <v>26000</v>
      </c>
      <c r="I7264" s="18" t="s">
        <v>17908</v>
      </c>
      <c r="J7264" s="18" t="s">
        <v>20861</v>
      </c>
      <c r="K7264" s="18" t="s">
        <v>20862</v>
      </c>
      <c r="L7264" s="18" t="s">
        <v>34</v>
      </c>
      <c r="M7264" s="20">
        <v>2800000</v>
      </c>
      <c r="N7264" s="20">
        <v>27365467</v>
      </c>
      <c r="O7264" s="21">
        <f t="shared" si="339"/>
        <v>33206920.72839506</v>
      </c>
      <c r="P7264" s="22">
        <f t="shared" si="340"/>
        <v>977.33810714285721</v>
      </c>
      <c r="Q7264" s="20">
        <f t="shared" si="341"/>
        <v>10898234.567901233</v>
      </c>
      <c r="R7264" s="18" t="s">
        <v>20863</v>
      </c>
      <c r="S7264" s="18">
        <v>91</v>
      </c>
    </row>
    <row r="7265" spans="1:19" x14ac:dyDescent="0.25">
      <c r="A7265" s="18" t="s">
        <v>20864</v>
      </c>
      <c r="B7265" s="18" t="s">
        <v>20</v>
      </c>
      <c r="C7265" s="18" t="s">
        <v>108</v>
      </c>
      <c r="D7265" s="18">
        <v>2018</v>
      </c>
      <c r="E7265" s="18">
        <f>VLOOKUP(D7265,'cpi roi'!A:C,2,FALSE)</f>
        <v>251.1</v>
      </c>
      <c r="F7265" s="18" t="s">
        <v>20865</v>
      </c>
      <c r="G7265" s="18">
        <v>6.5</v>
      </c>
      <c r="H7265" s="19">
        <v>36000</v>
      </c>
      <c r="I7265" s="18" t="s">
        <v>18775</v>
      </c>
      <c r="J7265" s="18" t="s">
        <v>18775</v>
      </c>
      <c r="K7265" s="18" t="s">
        <v>17682</v>
      </c>
      <c r="L7265" s="18" t="s">
        <v>34</v>
      </c>
      <c r="M7265" s="20">
        <v>8500000</v>
      </c>
      <c r="N7265" s="20">
        <v>2053469</v>
      </c>
      <c r="O7265" s="21">
        <f t="shared" si="339"/>
        <v>2491804.079251294</v>
      </c>
      <c r="P7265" s="22">
        <f t="shared" si="340"/>
        <v>24.158458823529411</v>
      </c>
      <c r="Q7265" s="20">
        <f t="shared" si="341"/>
        <v>817789.32696136995</v>
      </c>
      <c r="R7265" s="18" t="s">
        <v>20866</v>
      </c>
      <c r="S7265" s="18">
        <v>139</v>
      </c>
    </row>
    <row r="7266" spans="1:19" x14ac:dyDescent="0.25">
      <c r="A7266" s="18" t="s">
        <v>20867</v>
      </c>
      <c r="B7266" s="18" t="s">
        <v>20</v>
      </c>
      <c r="C7266" s="18" t="s">
        <v>38</v>
      </c>
      <c r="D7266" s="18">
        <v>2018</v>
      </c>
      <c r="E7266" s="18">
        <f>VLOOKUP(D7266,'cpi roi'!A:C,2,FALSE)</f>
        <v>251.1</v>
      </c>
      <c r="F7266" s="18" t="s">
        <v>20314</v>
      </c>
      <c r="G7266" s="18">
        <v>7</v>
      </c>
      <c r="H7266" s="19">
        <v>99000</v>
      </c>
      <c r="I7266" s="18" t="s">
        <v>13152</v>
      </c>
      <c r="J7266" s="18" t="s">
        <v>13152</v>
      </c>
      <c r="K7266" s="18" t="s">
        <v>11444</v>
      </c>
      <c r="L7266" s="18" t="s">
        <v>34</v>
      </c>
      <c r="M7266" s="20">
        <v>30000000</v>
      </c>
      <c r="N7266" s="20">
        <v>80509622</v>
      </c>
      <c r="O7266" s="21">
        <f t="shared" si="339"/>
        <v>97695268.113898844</v>
      </c>
      <c r="P7266" s="22">
        <f t="shared" si="340"/>
        <v>268.36540666666667</v>
      </c>
      <c r="Q7266" s="20">
        <f t="shared" si="341"/>
        <v>32062772.600557547</v>
      </c>
      <c r="R7266" s="18" t="s">
        <v>20868</v>
      </c>
      <c r="S7266" s="18">
        <v>140</v>
      </c>
    </row>
    <row r="7267" spans="1:19" x14ac:dyDescent="0.25">
      <c r="A7267" s="18" t="s">
        <v>20869</v>
      </c>
      <c r="B7267" s="18" t="s">
        <v>20</v>
      </c>
      <c r="C7267" s="18" t="s">
        <v>29</v>
      </c>
      <c r="D7267" s="18">
        <v>2018</v>
      </c>
      <c r="E7267" s="18">
        <f>VLOOKUP(D7267,'cpi roi'!A:C,2,FALSE)</f>
        <v>251.1</v>
      </c>
      <c r="F7267" s="18" t="s">
        <v>20870</v>
      </c>
      <c r="G7267" s="18">
        <v>6.8</v>
      </c>
      <c r="H7267" s="19">
        <v>292000</v>
      </c>
      <c r="I7267" s="18" t="s">
        <v>12394</v>
      </c>
      <c r="J7267" s="18" t="s">
        <v>12394</v>
      </c>
      <c r="K7267" s="18" t="s">
        <v>11408</v>
      </c>
      <c r="L7267" s="18" t="s">
        <v>26</v>
      </c>
      <c r="M7267" s="20">
        <v>40000000</v>
      </c>
      <c r="N7267" s="20">
        <v>43070915</v>
      </c>
      <c r="O7267" s="21">
        <f t="shared" si="339"/>
        <v>52264865.792512938</v>
      </c>
      <c r="P7267" s="22">
        <f t="shared" si="340"/>
        <v>107.67728750000001</v>
      </c>
      <c r="Q7267" s="20">
        <f t="shared" si="341"/>
        <v>17152893.269613698</v>
      </c>
      <c r="R7267" s="18" t="s">
        <v>48</v>
      </c>
      <c r="S7267" s="18">
        <v>115</v>
      </c>
    </row>
    <row r="7268" spans="1:19" x14ac:dyDescent="0.25">
      <c r="A7268" s="18" t="s">
        <v>20871</v>
      </c>
      <c r="B7268" s="18" t="s">
        <v>20</v>
      </c>
      <c r="C7268" s="18" t="s">
        <v>38</v>
      </c>
      <c r="D7268" s="18">
        <v>2018</v>
      </c>
      <c r="E7268" s="18">
        <f>VLOOKUP(D7268,'cpi roi'!A:C,2,FALSE)</f>
        <v>251.1</v>
      </c>
      <c r="F7268" s="18" t="s">
        <v>20872</v>
      </c>
      <c r="G7268" s="18">
        <v>6.6</v>
      </c>
      <c r="H7268" s="19">
        <v>173000</v>
      </c>
      <c r="I7268" s="18" t="s">
        <v>14035</v>
      </c>
      <c r="J7268" s="18" t="s">
        <v>15568</v>
      </c>
      <c r="K7268" s="18" t="s">
        <v>16760</v>
      </c>
      <c r="L7268" s="18" t="s">
        <v>34</v>
      </c>
      <c r="M7268" s="20">
        <v>69000000</v>
      </c>
      <c r="N7268" s="20">
        <v>151572634</v>
      </c>
      <c r="O7268" s="21">
        <f t="shared" si="339"/>
        <v>183927445.55874154</v>
      </c>
      <c r="P7268" s="22">
        <f t="shared" si="340"/>
        <v>219.67048405797104</v>
      </c>
      <c r="Q7268" s="20">
        <f t="shared" si="341"/>
        <v>60363454.400637195</v>
      </c>
      <c r="R7268" s="18" t="s">
        <v>18875</v>
      </c>
      <c r="S7268" s="18">
        <v>140</v>
      </c>
    </row>
    <row r="7269" spans="1:19" x14ac:dyDescent="0.25">
      <c r="A7269" s="18" t="s">
        <v>20873</v>
      </c>
      <c r="B7269" s="18" t="s">
        <v>20</v>
      </c>
      <c r="C7269" s="18" t="s">
        <v>21</v>
      </c>
      <c r="D7269" s="18">
        <v>2018</v>
      </c>
      <c r="E7269" s="18">
        <f>VLOOKUP(D7269,'cpi roi'!A:C,2,FALSE)</f>
        <v>251.1</v>
      </c>
      <c r="F7269" s="18" t="s">
        <v>20837</v>
      </c>
      <c r="G7269" s="18">
        <v>7.6</v>
      </c>
      <c r="H7269" s="19">
        <v>350000</v>
      </c>
      <c r="I7269" s="18" t="s">
        <v>17194</v>
      </c>
      <c r="J7269" s="18" t="s">
        <v>4164</v>
      </c>
      <c r="K7269" s="18" t="s">
        <v>20874</v>
      </c>
      <c r="L7269" s="18" t="s">
        <v>34</v>
      </c>
      <c r="M7269" s="20">
        <v>36000000</v>
      </c>
      <c r="N7269" s="20">
        <v>436188866</v>
      </c>
      <c r="O7269" s="21">
        <f t="shared" si="339"/>
        <v>529298078.33612108</v>
      </c>
      <c r="P7269" s="22">
        <f t="shared" si="340"/>
        <v>1211.6357388888889</v>
      </c>
      <c r="Q7269" s="20">
        <f t="shared" si="341"/>
        <v>173711217.04500198</v>
      </c>
      <c r="R7269" s="18" t="s">
        <v>20875</v>
      </c>
      <c r="S7269" s="18">
        <v>136</v>
      </c>
    </row>
    <row r="7270" spans="1:19" x14ac:dyDescent="0.25">
      <c r="A7270" s="18" t="s">
        <v>20876</v>
      </c>
      <c r="B7270" s="18" t="s">
        <v>2004</v>
      </c>
      <c r="C7270" s="18" t="s">
        <v>45</v>
      </c>
      <c r="D7270" s="18">
        <v>2018</v>
      </c>
      <c r="E7270" s="18">
        <f>VLOOKUP(D7270,'cpi roi'!A:C,2,FALSE)</f>
        <v>251.1</v>
      </c>
      <c r="F7270" s="18" t="s">
        <v>20877</v>
      </c>
      <c r="G7270" s="18">
        <v>6.6</v>
      </c>
      <c r="H7270" s="19">
        <v>85000</v>
      </c>
      <c r="I7270" s="18" t="s">
        <v>14223</v>
      </c>
      <c r="J7270" s="18" t="s">
        <v>14223</v>
      </c>
      <c r="K7270" s="18" t="s">
        <v>19312</v>
      </c>
      <c r="L7270" s="18" t="s">
        <v>26</v>
      </c>
      <c r="M7270" s="20">
        <v>75000000</v>
      </c>
      <c r="N7270" s="20">
        <v>395618157</v>
      </c>
      <c r="O7270" s="21">
        <f t="shared" si="339"/>
        <v>480067114.44802868</v>
      </c>
      <c r="P7270" s="22">
        <f t="shared" si="340"/>
        <v>527.49087599999996</v>
      </c>
      <c r="Q7270" s="20">
        <f t="shared" si="341"/>
        <v>157554025.08960572</v>
      </c>
      <c r="R7270" s="18" t="s">
        <v>65</v>
      </c>
      <c r="S7270" s="18">
        <v>114</v>
      </c>
    </row>
    <row r="7271" spans="1:19" x14ac:dyDescent="0.25">
      <c r="A7271" s="18" t="s">
        <v>20878</v>
      </c>
      <c r="B7271" s="18" t="s">
        <v>20</v>
      </c>
      <c r="C7271" s="18" t="s">
        <v>38</v>
      </c>
      <c r="D7271" s="18">
        <v>2018</v>
      </c>
      <c r="E7271" s="18">
        <f>VLOOKUP(D7271,'cpi roi'!A:C,2,FALSE)</f>
        <v>251.1</v>
      </c>
      <c r="F7271" s="18" t="s">
        <v>20872</v>
      </c>
      <c r="G7271" s="18">
        <v>6.3</v>
      </c>
      <c r="H7271" s="19">
        <v>67000</v>
      </c>
      <c r="I7271" s="18" t="s">
        <v>12535</v>
      </c>
      <c r="J7271" s="18" t="s">
        <v>12735</v>
      </c>
      <c r="K7271" s="18" t="s">
        <v>4462</v>
      </c>
      <c r="L7271" s="18" t="s">
        <v>34</v>
      </c>
      <c r="M7271" s="20">
        <v>30000000</v>
      </c>
      <c r="N7271" s="20">
        <v>49562710</v>
      </c>
      <c r="O7271" s="21">
        <f t="shared" si="339"/>
        <v>60142404.368777379</v>
      </c>
      <c r="P7271" s="22">
        <f t="shared" si="340"/>
        <v>165.20903333333334</v>
      </c>
      <c r="Q7271" s="20">
        <f t="shared" si="341"/>
        <v>19738235.762644365</v>
      </c>
      <c r="R7271" s="18" t="s">
        <v>20879</v>
      </c>
      <c r="S7271" s="18">
        <v>107</v>
      </c>
    </row>
    <row r="7272" spans="1:19" x14ac:dyDescent="0.25">
      <c r="A7272" s="18" t="s">
        <v>20880</v>
      </c>
      <c r="B7272" s="18" t="s">
        <v>2004</v>
      </c>
      <c r="C7272" s="18" t="s">
        <v>45</v>
      </c>
      <c r="D7272" s="18">
        <v>2018</v>
      </c>
      <c r="E7272" s="18">
        <f>VLOOKUP(D7272,'cpi roi'!A:C,2,FALSE)</f>
        <v>251.1</v>
      </c>
      <c r="F7272" s="18" t="s">
        <v>20841</v>
      </c>
      <c r="G7272" s="18">
        <v>7.3</v>
      </c>
      <c r="H7272" s="19">
        <v>97000</v>
      </c>
      <c r="I7272" s="18" t="s">
        <v>15651</v>
      </c>
      <c r="J7272" s="18" t="s">
        <v>15651</v>
      </c>
      <c r="K7272" s="18" t="s">
        <v>9041</v>
      </c>
      <c r="L7272" s="18" t="s">
        <v>34</v>
      </c>
      <c r="M7272" s="20">
        <v>48000000</v>
      </c>
      <c r="N7272" s="20">
        <v>120556201</v>
      </c>
      <c r="O7272" s="21">
        <f t="shared" si="339"/>
        <v>146290220.80724812</v>
      </c>
      <c r="P7272" s="22">
        <f t="shared" si="340"/>
        <v>251.15875208333333</v>
      </c>
      <c r="Q7272" s="20">
        <f t="shared" si="341"/>
        <v>48011230.983671844</v>
      </c>
      <c r="R7272" s="18" t="s">
        <v>16702</v>
      </c>
      <c r="S7272" s="18">
        <v>118</v>
      </c>
    </row>
    <row r="7273" spans="1:19" x14ac:dyDescent="0.25">
      <c r="A7273" s="18" t="s">
        <v>20881</v>
      </c>
      <c r="B7273" s="18" t="s">
        <v>2004</v>
      </c>
      <c r="C7273" s="18" t="s">
        <v>38</v>
      </c>
      <c r="D7273" s="18">
        <v>2018</v>
      </c>
      <c r="E7273" s="18">
        <f>VLOOKUP(D7273,'cpi roi'!A:C,2,FALSE)</f>
        <v>251.1</v>
      </c>
      <c r="F7273" s="18" t="s">
        <v>20882</v>
      </c>
      <c r="G7273" s="18">
        <v>6.2</v>
      </c>
      <c r="H7273" s="19">
        <v>277000</v>
      </c>
      <c r="I7273" s="18" t="s">
        <v>15198</v>
      </c>
      <c r="J7273" s="18" t="s">
        <v>17793</v>
      </c>
      <c r="K7273" s="18" t="s">
        <v>18714</v>
      </c>
      <c r="L7273" s="18" t="s">
        <v>34</v>
      </c>
      <c r="M7273" s="20">
        <v>170000000</v>
      </c>
      <c r="N7273" s="20">
        <v>1310466296</v>
      </c>
      <c r="O7273" s="21">
        <f t="shared" si="339"/>
        <v>1590199444.0111508</v>
      </c>
      <c r="P7273" s="22">
        <f t="shared" si="340"/>
        <v>770.8625270588235</v>
      </c>
      <c r="Q7273" s="20">
        <f t="shared" si="341"/>
        <v>521890201.51334125</v>
      </c>
      <c r="R7273" s="18" t="s">
        <v>65</v>
      </c>
      <c r="S7273" s="18">
        <v>128</v>
      </c>
    </row>
    <row r="7274" spans="1:19" x14ac:dyDescent="0.25">
      <c r="A7274" s="18" t="s">
        <v>20883</v>
      </c>
      <c r="B7274" s="18" t="s">
        <v>20</v>
      </c>
      <c r="C7274" s="18" t="s">
        <v>45</v>
      </c>
      <c r="D7274" s="18">
        <v>2018</v>
      </c>
      <c r="E7274" s="18">
        <f>VLOOKUP(D7274,'cpi roi'!A:C,2,FALSE)</f>
        <v>251.1</v>
      </c>
      <c r="F7274" s="18" t="s">
        <v>20884</v>
      </c>
      <c r="G7274" s="18">
        <v>7.4</v>
      </c>
      <c r="H7274" s="19">
        <v>68000</v>
      </c>
      <c r="I7274" s="18" t="s">
        <v>20885</v>
      </c>
      <c r="J7274" s="18" t="s">
        <v>20885</v>
      </c>
      <c r="K7274" s="18" t="s">
        <v>20886</v>
      </c>
      <c r="L7274" s="18" t="s">
        <v>34</v>
      </c>
      <c r="M7274" s="20">
        <v>2000000</v>
      </c>
      <c r="N7274" s="20">
        <v>14347433</v>
      </c>
      <c r="O7274" s="21">
        <f t="shared" si="339"/>
        <v>17410047.133014735</v>
      </c>
      <c r="P7274" s="22">
        <f t="shared" si="340"/>
        <v>717.37165000000005</v>
      </c>
      <c r="Q7274" s="20">
        <f t="shared" si="341"/>
        <v>5713832.3377140574</v>
      </c>
      <c r="R7274" s="18" t="s">
        <v>18737</v>
      </c>
      <c r="S7274" s="18">
        <v>93</v>
      </c>
    </row>
    <row r="7275" spans="1:19" x14ac:dyDescent="0.25">
      <c r="A7275" s="18" t="s">
        <v>20887</v>
      </c>
      <c r="B7275" s="18" t="s">
        <v>2004</v>
      </c>
      <c r="C7275" s="18" t="s">
        <v>38</v>
      </c>
      <c r="D7275" s="18">
        <v>2018</v>
      </c>
      <c r="E7275" s="18">
        <f>VLOOKUP(D7275,'cpi roi'!A:C,2,FALSE)</f>
        <v>251.1</v>
      </c>
      <c r="F7275" s="18" t="s">
        <v>20824</v>
      </c>
      <c r="G7275" s="18">
        <v>6.3</v>
      </c>
      <c r="H7275" s="19">
        <v>197000</v>
      </c>
      <c r="I7275" s="18" t="s">
        <v>4470</v>
      </c>
      <c r="J7275" s="18" t="s">
        <v>4470</v>
      </c>
      <c r="K7275" s="18" t="s">
        <v>8593</v>
      </c>
      <c r="L7275" s="18" t="s">
        <v>34</v>
      </c>
      <c r="M7275" s="20">
        <v>70000000</v>
      </c>
      <c r="N7275" s="20">
        <v>297718711</v>
      </c>
      <c r="O7275" s="21">
        <f t="shared" si="339"/>
        <v>361269977.06770211</v>
      </c>
      <c r="P7275" s="22">
        <f t="shared" si="340"/>
        <v>425.31244428571426</v>
      </c>
      <c r="Q7275" s="20">
        <f t="shared" si="341"/>
        <v>118565794.90242931</v>
      </c>
      <c r="R7275" s="18" t="s">
        <v>27</v>
      </c>
      <c r="S7275" s="18">
        <v>110</v>
      </c>
    </row>
    <row r="7276" spans="1:19" x14ac:dyDescent="0.25">
      <c r="A7276" s="18" t="s">
        <v>20888</v>
      </c>
      <c r="B7276" s="18" t="s">
        <v>20</v>
      </c>
      <c r="C7276" s="18" t="s">
        <v>155</v>
      </c>
      <c r="D7276" s="18">
        <v>2018</v>
      </c>
      <c r="E7276" s="18">
        <f>VLOOKUP(D7276,'cpi roi'!A:C,2,FALSE)</f>
        <v>251.1</v>
      </c>
      <c r="F7276" s="18" t="s">
        <v>20820</v>
      </c>
      <c r="G7276" s="18">
        <v>6.7</v>
      </c>
      <c r="H7276" s="19">
        <v>66000</v>
      </c>
      <c r="I7276" s="18" t="s">
        <v>16435</v>
      </c>
      <c r="J7276" s="18" t="s">
        <v>6022</v>
      </c>
      <c r="K7276" s="18" t="s">
        <v>18403</v>
      </c>
      <c r="L7276" s="18" t="s">
        <v>310</v>
      </c>
      <c r="M7276" s="20">
        <v>20000000</v>
      </c>
      <c r="N7276" s="20">
        <v>7942093</v>
      </c>
      <c r="O7276" s="21">
        <f t="shared" si="339"/>
        <v>9637418.3078454789</v>
      </c>
      <c r="P7276" s="22">
        <f t="shared" si="340"/>
        <v>39.710464999999999</v>
      </c>
      <c r="Q7276" s="20">
        <f t="shared" si="341"/>
        <v>3162920.3504579845</v>
      </c>
      <c r="R7276" s="18" t="s">
        <v>19502</v>
      </c>
      <c r="S7276" s="18">
        <v>152</v>
      </c>
    </row>
    <row r="7277" spans="1:19" x14ac:dyDescent="0.25">
      <c r="A7277" s="18" t="s">
        <v>20889</v>
      </c>
      <c r="B7277" s="18" t="s">
        <v>20</v>
      </c>
      <c r="C7277" s="18" t="s">
        <v>67</v>
      </c>
      <c r="D7277" s="18">
        <v>2018</v>
      </c>
      <c r="E7277" s="18">
        <f>VLOOKUP(D7277,'cpi roi'!A:C,2,FALSE)</f>
        <v>251.1</v>
      </c>
      <c r="F7277" s="18" t="s">
        <v>20830</v>
      </c>
      <c r="G7277" s="18">
        <v>7.5</v>
      </c>
      <c r="H7277" s="19">
        <v>181000</v>
      </c>
      <c r="I7277" s="18" t="s">
        <v>16174</v>
      </c>
      <c r="J7277" s="18" t="s">
        <v>20890</v>
      </c>
      <c r="K7277" s="18" t="s">
        <v>20891</v>
      </c>
      <c r="L7277" s="18" t="s">
        <v>3160</v>
      </c>
      <c r="M7277" s="20">
        <v>15000000</v>
      </c>
      <c r="N7277" s="20">
        <v>95918706</v>
      </c>
      <c r="O7277" s="21">
        <f t="shared" si="339"/>
        <v>116393587.08960573</v>
      </c>
      <c r="P7277" s="22">
        <f t="shared" si="340"/>
        <v>639.45803999999998</v>
      </c>
      <c r="Q7277" s="20">
        <f t="shared" si="341"/>
        <v>38199405.017921142</v>
      </c>
      <c r="R7277" s="18" t="s">
        <v>9442</v>
      </c>
      <c r="S7277" s="18">
        <v>119</v>
      </c>
    </row>
    <row r="7278" spans="1:19" x14ac:dyDescent="0.25">
      <c r="A7278" s="18" t="s">
        <v>20892</v>
      </c>
      <c r="B7278" s="18" t="s">
        <v>2004</v>
      </c>
      <c r="C7278" s="18" t="s">
        <v>38</v>
      </c>
      <c r="D7278" s="18">
        <v>2018</v>
      </c>
      <c r="E7278" s="18">
        <f>VLOOKUP(D7278,'cpi roi'!A:C,2,FALSE)</f>
        <v>251.1</v>
      </c>
      <c r="F7278" s="18" t="s">
        <v>20849</v>
      </c>
      <c r="G7278" s="18">
        <v>5.6</v>
      </c>
      <c r="H7278" s="19">
        <v>157000</v>
      </c>
      <c r="I7278" s="18" t="s">
        <v>6948</v>
      </c>
      <c r="J7278" s="18" t="s">
        <v>13101</v>
      </c>
      <c r="K7278" s="18" t="s">
        <v>11243</v>
      </c>
      <c r="L7278" s="18" t="s">
        <v>34</v>
      </c>
      <c r="M7278" s="20">
        <v>130000000</v>
      </c>
      <c r="N7278" s="20">
        <v>530259473</v>
      </c>
      <c r="O7278" s="21">
        <f t="shared" si="339"/>
        <v>643449069.78534448</v>
      </c>
      <c r="P7278" s="22">
        <f t="shared" si="340"/>
        <v>407.89190230769236</v>
      </c>
      <c r="Q7278" s="20">
        <f t="shared" si="341"/>
        <v>211174620.86818001</v>
      </c>
      <c r="R7278" s="18" t="s">
        <v>14289</v>
      </c>
      <c r="S7278" s="18">
        <v>113</v>
      </c>
    </row>
    <row r="7279" spans="1:19" x14ac:dyDescent="0.25">
      <c r="A7279" s="18" t="s">
        <v>20893</v>
      </c>
      <c r="B7279" s="18" t="s">
        <v>452</v>
      </c>
      <c r="C7279" s="18" t="s">
        <v>56</v>
      </c>
      <c r="D7279" s="18">
        <v>2018</v>
      </c>
      <c r="E7279" s="18">
        <f>VLOOKUP(D7279,'cpi roi'!A:C,2,FALSE)</f>
        <v>251.1</v>
      </c>
      <c r="F7279" s="18" t="s">
        <v>20827</v>
      </c>
      <c r="G7279" s="18">
        <v>6.5</v>
      </c>
      <c r="H7279" s="19">
        <v>68000</v>
      </c>
      <c r="I7279" s="18" t="s">
        <v>16828</v>
      </c>
      <c r="J7279" s="18" t="s">
        <v>16828</v>
      </c>
      <c r="K7279" s="18" t="s">
        <v>1540</v>
      </c>
      <c r="L7279" s="18" t="s">
        <v>26</v>
      </c>
      <c r="M7279" s="20">
        <v>6000000</v>
      </c>
      <c r="N7279" s="20">
        <v>1555203</v>
      </c>
      <c r="O7279" s="21">
        <f t="shared" si="339"/>
        <v>1887177.8339307047</v>
      </c>
      <c r="P7279" s="22">
        <f t="shared" si="340"/>
        <v>25.92005</v>
      </c>
      <c r="Q7279" s="20">
        <f t="shared" si="341"/>
        <v>619356.03345280758</v>
      </c>
      <c r="R7279" s="18" t="s">
        <v>18941</v>
      </c>
      <c r="S7279" s="18">
        <v>121</v>
      </c>
    </row>
    <row r="7280" spans="1:19" x14ac:dyDescent="0.25">
      <c r="A7280" s="18" t="s">
        <v>20894</v>
      </c>
      <c r="B7280" s="18" t="s">
        <v>20</v>
      </c>
      <c r="C7280" s="18" t="s">
        <v>38</v>
      </c>
      <c r="D7280" s="18">
        <v>2018</v>
      </c>
      <c r="E7280" s="18">
        <f>VLOOKUP(D7280,'cpi roi'!A:C,2,FALSE)</f>
        <v>251.1</v>
      </c>
      <c r="F7280" s="18" t="s">
        <v>20895</v>
      </c>
      <c r="G7280" s="18">
        <v>7.1</v>
      </c>
      <c r="H7280" s="19">
        <v>132000</v>
      </c>
      <c r="I7280" s="18" t="s">
        <v>20896</v>
      </c>
      <c r="J7280" s="18" t="s">
        <v>19285</v>
      </c>
      <c r="K7280" s="18" t="s">
        <v>16804</v>
      </c>
      <c r="L7280" s="18" t="s">
        <v>34</v>
      </c>
      <c r="M7280" s="20">
        <v>35000000</v>
      </c>
      <c r="N7280" s="20">
        <v>75837743</v>
      </c>
      <c r="O7280" s="21">
        <f t="shared" si="339"/>
        <v>92026126.213062525</v>
      </c>
      <c r="P7280" s="22">
        <f t="shared" si="340"/>
        <v>216.67926571428572</v>
      </c>
      <c r="Q7280" s="20">
        <f t="shared" si="341"/>
        <v>30202207.487056948</v>
      </c>
      <c r="R7280" s="18" t="s">
        <v>35</v>
      </c>
      <c r="S7280" s="18">
        <v>122</v>
      </c>
    </row>
    <row r="7281" spans="1:19" x14ac:dyDescent="0.25">
      <c r="A7281" s="18" t="s">
        <v>20897</v>
      </c>
      <c r="B7281" s="18" t="s">
        <v>20</v>
      </c>
      <c r="C7281" s="18" t="s">
        <v>21</v>
      </c>
      <c r="D7281" s="18">
        <v>2018</v>
      </c>
      <c r="E7281" s="18">
        <f>VLOOKUP(D7281,'cpi roi'!A:C,2,FALSE)</f>
        <v>251.1</v>
      </c>
      <c r="F7281" s="18" t="s">
        <v>20898</v>
      </c>
      <c r="G7281" s="18">
        <v>4.5</v>
      </c>
      <c r="H7281" s="19">
        <v>59000</v>
      </c>
      <c r="I7281" s="18" t="s">
        <v>2282</v>
      </c>
      <c r="J7281" s="18" t="s">
        <v>20387</v>
      </c>
      <c r="K7281" s="18" t="s">
        <v>19282</v>
      </c>
      <c r="L7281" s="18" t="s">
        <v>34</v>
      </c>
      <c r="M7281" s="20">
        <v>55000000</v>
      </c>
      <c r="N7281" s="20">
        <v>371987838</v>
      </c>
      <c r="O7281" s="21">
        <f t="shared" si="339"/>
        <v>451392649.29749101</v>
      </c>
      <c r="P7281" s="22">
        <f t="shared" si="340"/>
        <v>676.3415236363636</v>
      </c>
      <c r="Q7281" s="20">
        <f t="shared" si="341"/>
        <v>148143304.65949821</v>
      </c>
      <c r="R7281" s="18" t="s">
        <v>20544</v>
      </c>
      <c r="S7281" s="18">
        <v>105</v>
      </c>
    </row>
    <row r="7282" spans="1:19" x14ac:dyDescent="0.25">
      <c r="A7282" s="18" t="s">
        <v>15095</v>
      </c>
      <c r="B7282" s="18" t="s">
        <v>20</v>
      </c>
      <c r="C7282" s="18" t="s">
        <v>108</v>
      </c>
      <c r="D7282" s="18">
        <v>2018</v>
      </c>
      <c r="E7282" s="18">
        <f>VLOOKUP(D7282,'cpi roi'!A:C,2,FALSE)</f>
        <v>251.1</v>
      </c>
      <c r="F7282" s="18" t="s">
        <v>20899</v>
      </c>
      <c r="G7282" s="18">
        <v>6.5</v>
      </c>
      <c r="H7282" s="19">
        <v>126000</v>
      </c>
      <c r="I7282" s="18" t="s">
        <v>13356</v>
      </c>
      <c r="J7282" s="18" t="s">
        <v>130</v>
      </c>
      <c r="K7282" s="18" t="s">
        <v>597</v>
      </c>
      <c r="L7282" s="18" t="s">
        <v>34</v>
      </c>
      <c r="M7282" s="20">
        <v>10000000</v>
      </c>
      <c r="N7282" s="20">
        <v>255614941</v>
      </c>
      <c r="O7282" s="21">
        <f t="shared" si="339"/>
        <v>310178703.79410595</v>
      </c>
      <c r="P7282" s="22">
        <f t="shared" si="340"/>
        <v>2556.14941</v>
      </c>
      <c r="Q7282" s="20">
        <f t="shared" si="341"/>
        <v>101798064.91437674</v>
      </c>
      <c r="R7282" s="18" t="s">
        <v>19427</v>
      </c>
      <c r="S7282" s="18">
        <v>106</v>
      </c>
    </row>
    <row r="7283" spans="1:19" x14ac:dyDescent="0.25">
      <c r="A7283" s="18" t="s">
        <v>20900</v>
      </c>
      <c r="B7283" s="18" t="s">
        <v>37</v>
      </c>
      <c r="C7283" s="18" t="s">
        <v>394</v>
      </c>
      <c r="D7283" s="18">
        <v>2018</v>
      </c>
      <c r="E7283" s="18">
        <f>VLOOKUP(D7283,'cpi roi'!A:C,2,FALSE)</f>
        <v>251.1</v>
      </c>
      <c r="F7283" s="18" t="s">
        <v>20901</v>
      </c>
      <c r="G7283" s="18">
        <v>7.6</v>
      </c>
      <c r="H7283" s="19">
        <v>263000</v>
      </c>
      <c r="I7283" s="18" t="s">
        <v>10737</v>
      </c>
      <c r="J7283" s="18" t="s">
        <v>10737</v>
      </c>
      <c r="K7283" s="18" t="s">
        <v>13489</v>
      </c>
      <c r="L7283" s="18" t="s">
        <v>34</v>
      </c>
      <c r="M7283" s="20">
        <v>200000000</v>
      </c>
      <c r="N7283" s="20">
        <v>1244639527</v>
      </c>
      <c r="O7283" s="21">
        <f t="shared" si="339"/>
        <v>1510321242.0426126</v>
      </c>
      <c r="P7283" s="22">
        <f t="shared" si="340"/>
        <v>622.31976350000002</v>
      </c>
      <c r="Q7283" s="20">
        <f t="shared" si="341"/>
        <v>495674841.49741137</v>
      </c>
      <c r="R7283" s="18" t="s">
        <v>1729</v>
      </c>
      <c r="S7283" s="18">
        <v>118</v>
      </c>
    </row>
    <row r="7284" spans="1:19" x14ac:dyDescent="0.25">
      <c r="A7284" s="18" t="s">
        <v>20902</v>
      </c>
      <c r="B7284" s="18" t="s">
        <v>20</v>
      </c>
      <c r="C7284" s="18" t="s">
        <v>38</v>
      </c>
      <c r="D7284" s="18">
        <v>2018</v>
      </c>
      <c r="E7284" s="18">
        <f>VLOOKUP(D7284,'cpi roi'!A:C,2,FALSE)</f>
        <v>251.1</v>
      </c>
      <c r="F7284" s="18" t="s">
        <v>20903</v>
      </c>
      <c r="G7284" s="18">
        <v>5.2</v>
      </c>
      <c r="H7284" s="19">
        <v>58000</v>
      </c>
      <c r="I7284" s="18" t="s">
        <v>20904</v>
      </c>
      <c r="J7284" s="18" t="s">
        <v>9129</v>
      </c>
      <c r="K7284" s="18" t="s">
        <v>20905</v>
      </c>
      <c r="L7284" s="18" t="s">
        <v>34</v>
      </c>
      <c r="M7284" s="20">
        <v>13000000</v>
      </c>
      <c r="N7284" s="20">
        <v>137056262</v>
      </c>
      <c r="O7284" s="21">
        <f t="shared" si="339"/>
        <v>166312397.57626444</v>
      </c>
      <c r="P7284" s="22">
        <f t="shared" si="340"/>
        <v>1054.2789384615385</v>
      </c>
      <c r="Q7284" s="20">
        <f t="shared" si="341"/>
        <v>54582342.49303066</v>
      </c>
      <c r="R7284" s="18" t="s">
        <v>19427</v>
      </c>
      <c r="S7284" s="18">
        <v>97</v>
      </c>
    </row>
    <row r="7285" spans="1:19" x14ac:dyDescent="0.25">
      <c r="A7285" s="18" t="s">
        <v>20906</v>
      </c>
      <c r="B7285" s="18" t="s">
        <v>20</v>
      </c>
      <c r="C7285" s="18" t="s">
        <v>108</v>
      </c>
      <c r="D7285" s="18">
        <v>2018</v>
      </c>
      <c r="E7285" s="18">
        <f>VLOOKUP(D7285,'cpi roi'!A:C,2,FALSE)</f>
        <v>251.1</v>
      </c>
      <c r="F7285" s="18" t="s">
        <v>20907</v>
      </c>
      <c r="G7285" s="18">
        <v>6.8</v>
      </c>
      <c r="H7285" s="19">
        <v>64000</v>
      </c>
      <c r="I7285" s="18" t="s">
        <v>6527</v>
      </c>
      <c r="J7285" s="18" t="s">
        <v>6527</v>
      </c>
      <c r="K7285" s="18" t="s">
        <v>1222</v>
      </c>
      <c r="L7285" s="18" t="s">
        <v>3814</v>
      </c>
      <c r="M7285" s="20">
        <v>0</v>
      </c>
      <c r="N7285" s="20">
        <v>3081913</v>
      </c>
      <c r="O7285" s="21">
        <f t="shared" si="339"/>
        <v>3739780.5300677018</v>
      </c>
      <c r="P7285" s="22">
        <f t="shared" si="340"/>
        <v>0</v>
      </c>
      <c r="Q7285" s="20">
        <f t="shared" si="341"/>
        <v>1227364.7949024292</v>
      </c>
      <c r="R7285" s="18" t="s">
        <v>10417</v>
      </c>
      <c r="S7285" s="18">
        <v>152</v>
      </c>
    </row>
    <row r="7286" spans="1:19" x14ac:dyDescent="0.25">
      <c r="A7286" s="18" t="s">
        <v>20908</v>
      </c>
      <c r="B7286" s="18" t="s">
        <v>2004</v>
      </c>
      <c r="C7286" s="18" t="s">
        <v>21</v>
      </c>
      <c r="D7286" s="18">
        <v>2018</v>
      </c>
      <c r="E7286" s="18">
        <f>VLOOKUP(D7286,'cpi roi'!A:C,2,FALSE)</f>
        <v>251.1</v>
      </c>
      <c r="F7286" s="18" t="s">
        <v>20909</v>
      </c>
      <c r="G7286" s="18">
        <v>6.6</v>
      </c>
      <c r="H7286" s="19">
        <v>8500</v>
      </c>
      <c r="I7286" s="18" t="s">
        <v>20910</v>
      </c>
      <c r="J7286" s="18" t="s">
        <v>20911</v>
      </c>
      <c r="K7286" s="18" t="s">
        <v>19316</v>
      </c>
      <c r="L7286" s="18" t="s">
        <v>26</v>
      </c>
      <c r="M7286" s="20">
        <v>12000000</v>
      </c>
      <c r="N7286" s="20">
        <v>242115</v>
      </c>
      <c r="O7286" s="21">
        <f t="shared" si="339"/>
        <v>293797.05495818396</v>
      </c>
      <c r="P7286" s="22">
        <f t="shared" si="340"/>
        <v>2.0176249999999998</v>
      </c>
      <c r="Q7286" s="20">
        <f t="shared" si="341"/>
        <v>96421.744324970132</v>
      </c>
      <c r="R7286" s="18" t="s">
        <v>19682</v>
      </c>
      <c r="S7286" s="18">
        <v>106</v>
      </c>
    </row>
    <row r="7287" spans="1:19" x14ac:dyDescent="0.25">
      <c r="A7287" s="18" t="s">
        <v>20912</v>
      </c>
      <c r="B7287" s="18" t="s">
        <v>20</v>
      </c>
      <c r="C7287" s="18" t="s">
        <v>56</v>
      </c>
      <c r="D7287" s="18">
        <v>2018</v>
      </c>
      <c r="E7287" s="18">
        <f>VLOOKUP(D7287,'cpi roi'!A:C,2,FALSE)</f>
        <v>251.1</v>
      </c>
      <c r="F7287" s="18" t="s">
        <v>20913</v>
      </c>
      <c r="G7287" s="18">
        <v>5.3</v>
      </c>
      <c r="H7287" s="19">
        <v>127000</v>
      </c>
      <c r="I7287" s="18" t="s">
        <v>20914</v>
      </c>
      <c r="J7287" s="18" t="s">
        <v>18827</v>
      </c>
      <c r="K7287" s="18" t="s">
        <v>20915</v>
      </c>
      <c r="L7287" s="18" t="s">
        <v>34</v>
      </c>
      <c r="M7287" s="20">
        <v>22000000</v>
      </c>
      <c r="N7287" s="20">
        <v>365551694</v>
      </c>
      <c r="O7287" s="21">
        <f t="shared" si="339"/>
        <v>443582641.02668256</v>
      </c>
      <c r="P7287" s="22">
        <f t="shared" si="340"/>
        <v>1661.5986090909089</v>
      </c>
      <c r="Q7287" s="20">
        <f t="shared" si="341"/>
        <v>145580125.04978096</v>
      </c>
      <c r="R7287" s="18" t="s">
        <v>20916</v>
      </c>
      <c r="S7287" s="18">
        <v>96</v>
      </c>
    </row>
    <row r="7288" spans="1:19" x14ac:dyDescent="0.25">
      <c r="A7288" s="18" t="s">
        <v>20917</v>
      </c>
      <c r="B7288" s="18" t="s">
        <v>20</v>
      </c>
      <c r="C7288" s="18" t="s">
        <v>67</v>
      </c>
      <c r="D7288" s="18">
        <v>2018</v>
      </c>
      <c r="E7288" s="18">
        <f>VLOOKUP(D7288,'cpi roi'!A:C,2,FALSE)</f>
        <v>251.1</v>
      </c>
      <c r="F7288" s="18" t="s">
        <v>20918</v>
      </c>
      <c r="G7288" s="18">
        <v>5.9</v>
      </c>
      <c r="H7288" s="19">
        <v>3500</v>
      </c>
      <c r="I7288" s="18" t="s">
        <v>9431</v>
      </c>
      <c r="J7288" s="18" t="s">
        <v>14314</v>
      </c>
      <c r="K7288" s="18" t="s">
        <v>20919</v>
      </c>
      <c r="L7288" s="18" t="s">
        <v>34</v>
      </c>
      <c r="M7288" s="20">
        <v>0</v>
      </c>
      <c r="N7288" s="20">
        <v>98240</v>
      </c>
      <c r="O7288" s="21">
        <f t="shared" si="339"/>
        <v>119210.38630027877</v>
      </c>
      <c r="P7288" s="22">
        <f t="shared" si="340"/>
        <v>0</v>
      </c>
      <c r="Q7288" s="20">
        <f t="shared" si="341"/>
        <v>39123.855037833528</v>
      </c>
      <c r="R7288" s="18" t="s">
        <v>20920</v>
      </c>
      <c r="S7288" s="18">
        <v>110</v>
      </c>
    </row>
    <row r="7289" spans="1:19" x14ac:dyDescent="0.25">
      <c r="A7289" s="18" t="s">
        <v>20921</v>
      </c>
      <c r="B7289" s="18" t="s">
        <v>20</v>
      </c>
      <c r="C7289" s="18" t="s">
        <v>38</v>
      </c>
      <c r="D7289" s="18">
        <v>2018</v>
      </c>
      <c r="E7289" s="18">
        <f>VLOOKUP(D7289,'cpi roi'!A:C,2,FALSE)</f>
        <v>251.1</v>
      </c>
      <c r="F7289" s="18" t="s">
        <v>20877</v>
      </c>
      <c r="G7289" s="18">
        <v>6.7</v>
      </c>
      <c r="H7289" s="19">
        <v>141000</v>
      </c>
      <c r="I7289" s="18" t="s">
        <v>10323</v>
      </c>
      <c r="J7289" s="18" t="s">
        <v>3573</v>
      </c>
      <c r="K7289" s="18" t="s">
        <v>4128</v>
      </c>
      <c r="L7289" s="18" t="s">
        <v>34</v>
      </c>
      <c r="M7289" s="20">
        <v>62000000</v>
      </c>
      <c r="N7289" s="20">
        <v>190400157</v>
      </c>
      <c r="O7289" s="21">
        <f t="shared" si="339"/>
        <v>231043121.61648744</v>
      </c>
      <c r="P7289" s="22">
        <f t="shared" si="340"/>
        <v>307.09702741935484</v>
      </c>
      <c r="Q7289" s="20">
        <f t="shared" si="341"/>
        <v>75826426.523297489</v>
      </c>
      <c r="R7289" s="18" t="s">
        <v>35</v>
      </c>
      <c r="S7289" s="18">
        <v>121</v>
      </c>
    </row>
    <row r="7290" spans="1:19" x14ac:dyDescent="0.25">
      <c r="A7290" s="18" t="s">
        <v>20922</v>
      </c>
      <c r="B7290" s="18" t="s">
        <v>20</v>
      </c>
      <c r="C7290" s="18" t="s">
        <v>21</v>
      </c>
      <c r="D7290" s="18">
        <v>2018</v>
      </c>
      <c r="E7290" s="18">
        <f>VLOOKUP(D7290,'cpi roi'!A:C,2,FALSE)</f>
        <v>251.1</v>
      </c>
      <c r="F7290" s="18" t="s">
        <v>20923</v>
      </c>
      <c r="G7290" s="18">
        <v>7</v>
      </c>
      <c r="H7290" s="19">
        <v>57000</v>
      </c>
      <c r="I7290" s="18" t="s">
        <v>10279</v>
      </c>
      <c r="J7290" s="18" t="s">
        <v>10279</v>
      </c>
      <c r="K7290" s="18" t="s">
        <v>20924</v>
      </c>
      <c r="L7290" s="18" t="s">
        <v>457</v>
      </c>
      <c r="M7290" s="20">
        <v>0</v>
      </c>
      <c r="N7290" s="20">
        <v>2027391</v>
      </c>
      <c r="O7290" s="21">
        <f t="shared" si="339"/>
        <v>2460159.4492234169</v>
      </c>
      <c r="P7290" s="22">
        <f t="shared" si="340"/>
        <v>0</v>
      </c>
      <c r="Q7290" s="20">
        <f t="shared" si="341"/>
        <v>807403.8231780167</v>
      </c>
      <c r="R7290" s="18" t="s">
        <v>20925</v>
      </c>
      <c r="S7290" s="18">
        <v>97</v>
      </c>
    </row>
    <row r="7291" spans="1:19" x14ac:dyDescent="0.25">
      <c r="A7291" s="18" t="s">
        <v>20926</v>
      </c>
      <c r="B7291" s="18" t="s">
        <v>2004</v>
      </c>
      <c r="C7291" s="18" t="s">
        <v>38</v>
      </c>
      <c r="D7291" s="18">
        <v>2018</v>
      </c>
      <c r="E7291" s="18">
        <f>VLOOKUP(D7291,'cpi roi'!A:C,2,FALSE)</f>
        <v>251.1</v>
      </c>
      <c r="F7291" s="18" t="s">
        <v>20497</v>
      </c>
      <c r="G7291" s="18">
        <v>6.3</v>
      </c>
      <c r="H7291" s="19">
        <v>107000</v>
      </c>
      <c r="I7291" s="18" t="s">
        <v>14090</v>
      </c>
      <c r="J7291" s="18" t="s">
        <v>20927</v>
      </c>
      <c r="K7291" s="18" t="s">
        <v>5713</v>
      </c>
      <c r="L7291" s="18" t="s">
        <v>34</v>
      </c>
      <c r="M7291" s="20">
        <v>30000000</v>
      </c>
      <c r="N7291" s="20">
        <v>119942387</v>
      </c>
      <c r="O7291" s="21">
        <f t="shared" si="339"/>
        <v>145545381.59657505</v>
      </c>
      <c r="P7291" s="22">
        <f t="shared" si="340"/>
        <v>399.80795666666666</v>
      </c>
      <c r="Q7291" s="20">
        <f t="shared" si="341"/>
        <v>47766780.96375946</v>
      </c>
      <c r="R7291" s="18" t="s">
        <v>6858</v>
      </c>
      <c r="S7291" s="18">
        <v>104</v>
      </c>
    </row>
    <row r="7292" spans="1:19" x14ac:dyDescent="0.25">
      <c r="A7292" s="18" t="s">
        <v>20928</v>
      </c>
      <c r="B7292" s="18" t="s">
        <v>20</v>
      </c>
      <c r="C7292" s="18" t="s">
        <v>38</v>
      </c>
      <c r="D7292" s="18">
        <v>2018</v>
      </c>
      <c r="E7292" s="18">
        <f>VLOOKUP(D7292,'cpi roi'!A:C,2,FALSE)</f>
        <v>251.1</v>
      </c>
      <c r="F7292" s="18" t="s">
        <v>20870</v>
      </c>
      <c r="G7292" s="18">
        <v>6.9</v>
      </c>
      <c r="H7292" s="19">
        <v>215000</v>
      </c>
      <c r="I7292" s="18" t="s">
        <v>19352</v>
      </c>
      <c r="J7292" s="18" t="s">
        <v>12783</v>
      </c>
      <c r="K7292" s="18" t="s">
        <v>4026</v>
      </c>
      <c r="L7292" s="18" t="s">
        <v>34</v>
      </c>
      <c r="M7292" s="20">
        <v>37000000</v>
      </c>
      <c r="N7292" s="20">
        <v>117679066</v>
      </c>
      <c r="O7292" s="21">
        <f t="shared" si="339"/>
        <v>142798930.34727201</v>
      </c>
      <c r="P7292" s="22">
        <f t="shared" si="340"/>
        <v>318.05152972972974</v>
      </c>
      <c r="Q7292" s="20">
        <f t="shared" si="341"/>
        <v>46865418.558343284</v>
      </c>
      <c r="R7292" s="18" t="s">
        <v>20929</v>
      </c>
      <c r="S7292" s="18">
        <v>100</v>
      </c>
    </row>
    <row r="7293" spans="1:19" x14ac:dyDescent="0.25">
      <c r="A7293" s="18" t="s">
        <v>20930</v>
      </c>
      <c r="B7293" s="18" t="s">
        <v>20</v>
      </c>
      <c r="C7293" s="18" t="s">
        <v>67</v>
      </c>
      <c r="D7293" s="18">
        <v>2018</v>
      </c>
      <c r="E7293" s="18">
        <f>VLOOKUP(D7293,'cpi roi'!A:C,2,FALSE)</f>
        <v>251.1</v>
      </c>
      <c r="F7293" s="18" t="s">
        <v>20931</v>
      </c>
      <c r="G7293" s="18">
        <v>6.4</v>
      </c>
      <c r="H7293" s="19">
        <v>11000</v>
      </c>
      <c r="I7293" s="18" t="s">
        <v>3494</v>
      </c>
      <c r="J7293" s="18" t="s">
        <v>20932</v>
      </c>
      <c r="K7293" s="18" t="s">
        <v>9873</v>
      </c>
      <c r="L7293" s="18" t="s">
        <v>26</v>
      </c>
      <c r="M7293" s="20">
        <v>0</v>
      </c>
      <c r="N7293" s="20">
        <v>10647493</v>
      </c>
      <c r="O7293" s="21">
        <f t="shared" si="339"/>
        <v>12920315.082039028</v>
      </c>
      <c r="P7293" s="22">
        <f t="shared" si="340"/>
        <v>0</v>
      </c>
      <c r="Q7293" s="20">
        <f t="shared" si="341"/>
        <v>4240339.7052966943</v>
      </c>
      <c r="R7293" s="18" t="s">
        <v>20933</v>
      </c>
      <c r="S7293" s="18">
        <v>101</v>
      </c>
    </row>
    <row r="7294" spans="1:19" x14ac:dyDescent="0.25">
      <c r="A7294" s="18" t="s">
        <v>20934</v>
      </c>
      <c r="B7294" s="18" t="s">
        <v>20</v>
      </c>
      <c r="C7294" s="18" t="s">
        <v>38</v>
      </c>
      <c r="D7294" s="18">
        <v>2018</v>
      </c>
      <c r="E7294" s="18">
        <f>VLOOKUP(D7294,'cpi roi'!A:C,2,FALSE)</f>
        <v>251.1</v>
      </c>
      <c r="F7294" s="18" t="s">
        <v>20901</v>
      </c>
      <c r="G7294" s="18">
        <v>6.5</v>
      </c>
      <c r="H7294" s="19">
        <v>121000</v>
      </c>
      <c r="I7294" s="18" t="s">
        <v>20935</v>
      </c>
      <c r="J7294" s="18" t="s">
        <v>14060</v>
      </c>
      <c r="K7294" s="18" t="s">
        <v>12746</v>
      </c>
      <c r="L7294" s="18" t="s">
        <v>34</v>
      </c>
      <c r="M7294" s="20">
        <v>28000000</v>
      </c>
      <c r="N7294" s="20">
        <v>78130625</v>
      </c>
      <c r="O7294" s="21">
        <f t="shared" si="339"/>
        <v>94808448.576264441</v>
      </c>
      <c r="P7294" s="22">
        <f t="shared" si="340"/>
        <v>279.03794642857144</v>
      </c>
      <c r="Q7294" s="20">
        <f t="shared" si="341"/>
        <v>31115342.493030664</v>
      </c>
      <c r="R7294" s="18" t="s">
        <v>18923</v>
      </c>
      <c r="S7294" s="18">
        <v>100</v>
      </c>
    </row>
    <row r="7295" spans="1:19" x14ac:dyDescent="0.25">
      <c r="A7295" s="18" t="s">
        <v>20936</v>
      </c>
      <c r="B7295" s="18" t="s">
        <v>2004</v>
      </c>
      <c r="C7295" s="18" t="s">
        <v>108</v>
      </c>
      <c r="D7295" s="18">
        <v>2018</v>
      </c>
      <c r="E7295" s="18">
        <f>VLOOKUP(D7295,'cpi roi'!A:C,2,FALSE)</f>
        <v>251.1</v>
      </c>
      <c r="F7295" s="18" t="s">
        <v>20899</v>
      </c>
      <c r="G7295" s="18">
        <v>7.5</v>
      </c>
      <c r="H7295" s="19">
        <v>33000</v>
      </c>
      <c r="I7295" s="18" t="s">
        <v>9746</v>
      </c>
      <c r="J7295" s="18" t="s">
        <v>9376</v>
      </c>
      <c r="K7295" s="18" t="s">
        <v>20501</v>
      </c>
      <c r="L7295" s="18" t="s">
        <v>34</v>
      </c>
      <c r="M7295" s="20">
        <v>23000000</v>
      </c>
      <c r="N7295" s="20">
        <v>34934009</v>
      </c>
      <c r="O7295" s="21">
        <f t="shared" si="339"/>
        <v>42391049.551174827</v>
      </c>
      <c r="P7295" s="22">
        <f t="shared" si="340"/>
        <v>151.88699565217391</v>
      </c>
      <c r="Q7295" s="20">
        <f t="shared" si="341"/>
        <v>13912389.088012744</v>
      </c>
      <c r="R7295" s="18" t="s">
        <v>9112</v>
      </c>
      <c r="S7295" s="18">
        <v>133</v>
      </c>
    </row>
    <row r="7296" spans="1:19" x14ac:dyDescent="0.25">
      <c r="A7296" s="18" t="s">
        <v>20937</v>
      </c>
      <c r="B7296" s="18" t="s">
        <v>20</v>
      </c>
      <c r="C7296" s="18" t="s">
        <v>108</v>
      </c>
      <c r="D7296" s="18">
        <v>2018</v>
      </c>
      <c r="E7296" s="18">
        <f>VLOOKUP(D7296,'cpi roi'!A:C,2,FALSE)</f>
        <v>251.1</v>
      </c>
      <c r="F7296" s="18" t="s">
        <v>20938</v>
      </c>
      <c r="G7296" s="18">
        <v>7.1</v>
      </c>
      <c r="H7296" s="19">
        <v>135000</v>
      </c>
      <c r="I7296" s="18" t="s">
        <v>15617</v>
      </c>
      <c r="J7296" s="18" t="s">
        <v>15617</v>
      </c>
      <c r="K7296" s="18" t="s">
        <v>667</v>
      </c>
      <c r="L7296" s="18" t="s">
        <v>34</v>
      </c>
      <c r="M7296" s="20">
        <v>32000000</v>
      </c>
      <c r="N7296" s="20">
        <v>31882724</v>
      </c>
      <c r="O7296" s="21">
        <f t="shared" si="339"/>
        <v>38688434.897650339</v>
      </c>
      <c r="P7296" s="22">
        <f t="shared" si="340"/>
        <v>99.633512499999995</v>
      </c>
      <c r="Q7296" s="20">
        <f t="shared" si="341"/>
        <v>12697221.823974511</v>
      </c>
      <c r="R7296" s="18" t="s">
        <v>20939</v>
      </c>
      <c r="S7296" s="18">
        <v>141</v>
      </c>
    </row>
    <row r="7297" spans="1:19" x14ac:dyDescent="0.25">
      <c r="A7297" s="18" t="s">
        <v>20940</v>
      </c>
      <c r="B7297" s="18" t="s">
        <v>2004</v>
      </c>
      <c r="C7297" s="18" t="s">
        <v>394</v>
      </c>
      <c r="D7297" s="18">
        <v>2018</v>
      </c>
      <c r="E7297" s="18">
        <f>VLOOKUP(D7297,'cpi roi'!A:C,2,FALSE)</f>
        <v>251.1</v>
      </c>
      <c r="F7297" s="18" t="s">
        <v>20573</v>
      </c>
      <c r="G7297" s="18">
        <v>7.9</v>
      </c>
      <c r="H7297" s="19">
        <v>147000</v>
      </c>
      <c r="I7297" s="18" t="s">
        <v>9044</v>
      </c>
      <c r="J7297" s="18" t="s">
        <v>9044</v>
      </c>
      <c r="K7297" s="18" t="s">
        <v>19476</v>
      </c>
      <c r="L7297" s="18" t="s">
        <v>5820</v>
      </c>
      <c r="M7297" s="20">
        <v>0</v>
      </c>
      <c r="N7297" s="20">
        <v>64337744</v>
      </c>
      <c r="O7297" s="21">
        <f t="shared" si="339"/>
        <v>78071328.541616887</v>
      </c>
      <c r="P7297" s="22">
        <f t="shared" si="340"/>
        <v>0</v>
      </c>
      <c r="Q7297" s="20">
        <f t="shared" si="341"/>
        <v>25622359.219434489</v>
      </c>
      <c r="R7297" s="18" t="s">
        <v>15451</v>
      </c>
      <c r="S7297" s="18">
        <v>101</v>
      </c>
    </row>
    <row r="7298" spans="1:19" x14ac:dyDescent="0.25">
      <c r="A7298" s="18" t="s">
        <v>20941</v>
      </c>
      <c r="B7298" s="18" t="s">
        <v>2004</v>
      </c>
      <c r="C7298" s="18" t="s">
        <v>29</v>
      </c>
      <c r="D7298" s="18">
        <v>2018</v>
      </c>
      <c r="E7298" s="18">
        <f>VLOOKUP(D7298,'cpi roi'!A:C,2,FALSE)</f>
        <v>251.1</v>
      </c>
      <c r="F7298" s="18" t="s">
        <v>20841</v>
      </c>
      <c r="G7298" s="18">
        <v>6.5</v>
      </c>
      <c r="H7298" s="19">
        <v>234000</v>
      </c>
      <c r="I7298" s="18" t="s">
        <v>15038</v>
      </c>
      <c r="J7298" s="18" t="s">
        <v>11816</v>
      </c>
      <c r="K7298" s="18" t="s">
        <v>16888</v>
      </c>
      <c r="L7298" s="18" t="s">
        <v>26</v>
      </c>
      <c r="M7298" s="20">
        <v>200000000</v>
      </c>
      <c r="N7298" s="20">
        <v>654855901</v>
      </c>
      <c r="O7298" s="21">
        <f t="shared" si="339"/>
        <v>794641947.56949425</v>
      </c>
      <c r="P7298" s="22">
        <f t="shared" si="340"/>
        <v>327.42795050000001</v>
      </c>
      <c r="Q7298" s="20">
        <f t="shared" si="341"/>
        <v>260794863.00278771</v>
      </c>
      <c r="R7298" s="18" t="s">
        <v>19874</v>
      </c>
      <c r="S7298" s="18">
        <v>134</v>
      </c>
    </row>
    <row r="7299" spans="1:19" x14ac:dyDescent="0.25">
      <c r="A7299" s="18" t="s">
        <v>20942</v>
      </c>
      <c r="B7299" s="18" t="s">
        <v>20</v>
      </c>
      <c r="C7299" s="18" t="s">
        <v>38</v>
      </c>
      <c r="D7299" s="18">
        <v>2018</v>
      </c>
      <c r="E7299" s="18">
        <f>VLOOKUP(D7299,'cpi roi'!A:C,2,FALSE)</f>
        <v>251.1</v>
      </c>
      <c r="F7299" s="18" t="s">
        <v>20943</v>
      </c>
      <c r="G7299" s="18">
        <v>6.6</v>
      </c>
      <c r="H7299" s="19">
        <v>58000</v>
      </c>
      <c r="I7299" s="18" t="s">
        <v>20944</v>
      </c>
      <c r="J7299" s="18" t="s">
        <v>9139</v>
      </c>
      <c r="K7299" s="18" t="s">
        <v>11444</v>
      </c>
      <c r="L7299" s="18" t="s">
        <v>26</v>
      </c>
      <c r="M7299" s="20">
        <v>40000000</v>
      </c>
      <c r="N7299" s="20">
        <v>31676128</v>
      </c>
      <c r="O7299" s="21">
        <f t="shared" ref="O7299:O7362" si="342">(304.7/E7299)*N7299</f>
        <v>38437738.75587415</v>
      </c>
      <c r="P7299" s="22">
        <f t="shared" ref="P7299:P7362" si="343">IFERROR(N7299/M7299, 0)*100</f>
        <v>79.19032</v>
      </c>
      <c r="Q7299" s="20">
        <f t="shared" ref="Q7299:Q7362" si="344">N7299/(E7299/100)</f>
        <v>12614945.440063719</v>
      </c>
      <c r="R7299" s="18" t="s">
        <v>20945</v>
      </c>
      <c r="S7299" s="18">
        <v>121</v>
      </c>
    </row>
    <row r="7300" spans="1:19" x14ac:dyDescent="0.25">
      <c r="A7300" s="18" t="s">
        <v>20946</v>
      </c>
      <c r="B7300" s="18" t="s">
        <v>20</v>
      </c>
      <c r="C7300" s="18" t="s">
        <v>108</v>
      </c>
      <c r="D7300" s="18">
        <v>2018</v>
      </c>
      <c r="E7300" s="18">
        <f>VLOOKUP(D7300,'cpi roi'!A:C,2,FALSE)</f>
        <v>251.1</v>
      </c>
      <c r="F7300" s="18" t="s">
        <v>20834</v>
      </c>
      <c r="G7300" s="18">
        <v>7</v>
      </c>
      <c r="H7300" s="19">
        <v>121000</v>
      </c>
      <c r="I7300" s="18" t="s">
        <v>89</v>
      </c>
      <c r="J7300" s="18" t="s">
        <v>15595</v>
      </c>
      <c r="K7300" s="18" t="s">
        <v>89</v>
      </c>
      <c r="L7300" s="18" t="s">
        <v>34</v>
      </c>
      <c r="M7300" s="20">
        <v>50000000</v>
      </c>
      <c r="N7300" s="20">
        <v>174804407</v>
      </c>
      <c r="O7300" s="21">
        <f t="shared" si="342"/>
        <v>212118290.77220231</v>
      </c>
      <c r="P7300" s="22">
        <f t="shared" si="343"/>
        <v>349.608814</v>
      </c>
      <c r="Q7300" s="20">
        <f t="shared" si="344"/>
        <v>69615454.798884898</v>
      </c>
      <c r="R7300" s="18" t="s">
        <v>27</v>
      </c>
      <c r="S7300" s="18">
        <v>116</v>
      </c>
    </row>
    <row r="7301" spans="1:19" x14ac:dyDescent="0.25">
      <c r="A7301" s="18" t="s">
        <v>20947</v>
      </c>
      <c r="B7301" s="18" t="s">
        <v>2711</v>
      </c>
      <c r="C7301" s="18" t="s">
        <v>108</v>
      </c>
      <c r="D7301" s="18">
        <v>2018</v>
      </c>
      <c r="E7301" s="18">
        <f>VLOOKUP(D7301,'cpi roi'!A:C,2,FALSE)</f>
        <v>251.1</v>
      </c>
      <c r="F7301" s="18" t="s">
        <v>20841</v>
      </c>
      <c r="G7301" s="18">
        <v>6.6</v>
      </c>
      <c r="H7301" s="19">
        <v>21000</v>
      </c>
      <c r="I7301" s="18" t="s">
        <v>20948</v>
      </c>
      <c r="J7301" s="18" t="s">
        <v>18193</v>
      </c>
      <c r="K7301" s="18" t="s">
        <v>5877</v>
      </c>
      <c r="L7301" s="18" t="s">
        <v>34</v>
      </c>
      <c r="M7301" s="20">
        <v>0</v>
      </c>
      <c r="N7301" s="20">
        <v>167994</v>
      </c>
      <c r="O7301" s="21">
        <f t="shared" si="342"/>
        <v>203854.12903225806</v>
      </c>
      <c r="P7301" s="22">
        <f t="shared" si="343"/>
        <v>0</v>
      </c>
      <c r="Q7301" s="20">
        <f t="shared" si="344"/>
        <v>66903.225806451606</v>
      </c>
      <c r="R7301" s="18" t="s">
        <v>20949</v>
      </c>
      <c r="S7301" s="18">
        <v>109</v>
      </c>
    </row>
    <row r="7302" spans="1:19" x14ac:dyDescent="0.25">
      <c r="A7302" s="18" t="s">
        <v>16614</v>
      </c>
      <c r="B7302" s="18" t="s">
        <v>2004</v>
      </c>
      <c r="C7302" s="18" t="s">
        <v>38</v>
      </c>
      <c r="D7302" s="18">
        <v>2018</v>
      </c>
      <c r="E7302" s="18">
        <f>VLOOKUP(D7302,'cpi roi'!A:C,2,FALSE)</f>
        <v>251.1</v>
      </c>
      <c r="F7302" s="18" t="s">
        <v>20950</v>
      </c>
      <c r="G7302" s="18">
        <v>5.3</v>
      </c>
      <c r="H7302" s="19">
        <v>68000</v>
      </c>
      <c r="I7302" s="18" t="s">
        <v>20951</v>
      </c>
      <c r="J7302" s="18" t="s">
        <v>20952</v>
      </c>
      <c r="K7302" s="18" t="s">
        <v>19586</v>
      </c>
      <c r="L7302" s="18" t="s">
        <v>34</v>
      </c>
      <c r="M7302" s="20">
        <v>100000000</v>
      </c>
      <c r="N7302" s="20">
        <v>86493046</v>
      </c>
      <c r="O7302" s="21">
        <f t="shared" si="342"/>
        <v>104955918.42373556</v>
      </c>
      <c r="P7302" s="22">
        <f t="shared" si="343"/>
        <v>86.493045999999993</v>
      </c>
      <c r="Q7302" s="20">
        <f t="shared" si="344"/>
        <v>34445657.506969333</v>
      </c>
      <c r="R7302" s="18" t="s">
        <v>10085</v>
      </c>
      <c r="S7302" s="18">
        <v>116</v>
      </c>
    </row>
    <row r="7303" spans="1:19" x14ac:dyDescent="0.25">
      <c r="A7303" s="18" t="s">
        <v>20953</v>
      </c>
      <c r="B7303" s="18" t="s">
        <v>20</v>
      </c>
      <c r="C7303" s="18" t="s">
        <v>67</v>
      </c>
      <c r="D7303" s="18">
        <v>2018</v>
      </c>
      <c r="E7303" s="18">
        <f>VLOOKUP(D7303,'cpi roi'!A:C,2,FALSE)</f>
        <v>251.1</v>
      </c>
      <c r="F7303" s="18" t="s">
        <v>20954</v>
      </c>
      <c r="G7303" s="18">
        <v>7.3</v>
      </c>
      <c r="H7303" s="19">
        <v>59000</v>
      </c>
      <c r="I7303" s="18" t="s">
        <v>17994</v>
      </c>
      <c r="J7303" s="18" t="s">
        <v>14762</v>
      </c>
      <c r="K7303" s="18" t="s">
        <v>13997</v>
      </c>
      <c r="L7303" s="18" t="s">
        <v>34</v>
      </c>
      <c r="M7303" s="20">
        <v>25000000</v>
      </c>
      <c r="N7303" s="20">
        <v>16636604</v>
      </c>
      <c r="O7303" s="21">
        <f t="shared" si="342"/>
        <v>20187866.343289524</v>
      </c>
      <c r="P7303" s="22">
        <f t="shared" si="343"/>
        <v>66.546415999999994</v>
      </c>
      <c r="Q7303" s="20">
        <f t="shared" si="344"/>
        <v>6625489.4464356825</v>
      </c>
      <c r="R7303" s="18" t="s">
        <v>19910</v>
      </c>
      <c r="S7303" s="18">
        <v>120</v>
      </c>
    </row>
    <row r="7304" spans="1:19" x14ac:dyDescent="0.25">
      <c r="A7304" s="18" t="s">
        <v>20955</v>
      </c>
      <c r="B7304" s="18" t="s">
        <v>20</v>
      </c>
      <c r="C7304" s="18" t="s">
        <v>21</v>
      </c>
      <c r="D7304" s="18">
        <v>2018</v>
      </c>
      <c r="E7304" s="18">
        <f>VLOOKUP(D7304,'cpi roi'!A:C,2,FALSE)</f>
        <v>251.1</v>
      </c>
      <c r="F7304" s="18" t="s">
        <v>20956</v>
      </c>
      <c r="G7304" s="18">
        <v>8.4</v>
      </c>
      <c r="H7304" s="19">
        <v>71000</v>
      </c>
      <c r="I7304" s="18" t="s">
        <v>20957</v>
      </c>
      <c r="J7304" s="18" t="s">
        <v>20957</v>
      </c>
      <c r="K7304" s="18" t="s">
        <v>20958</v>
      </c>
      <c r="L7304" s="18" t="s">
        <v>20959</v>
      </c>
      <c r="M7304" s="20">
        <v>4000000</v>
      </c>
      <c r="N7304" s="20">
        <v>64417003</v>
      </c>
      <c r="O7304" s="21">
        <f t="shared" si="342"/>
        <v>78167506.228992432</v>
      </c>
      <c r="P7304" s="22">
        <f t="shared" si="343"/>
        <v>1610.4250749999999</v>
      </c>
      <c r="Q7304" s="20">
        <f t="shared" si="344"/>
        <v>25653923.934687376</v>
      </c>
      <c r="R7304" s="18" t="s">
        <v>20960</v>
      </c>
      <c r="S7304" s="18">
        <v>126</v>
      </c>
    </row>
    <row r="7305" spans="1:19" x14ac:dyDescent="0.25">
      <c r="A7305" s="18" t="s">
        <v>20961</v>
      </c>
      <c r="B7305" s="18" t="s">
        <v>2004</v>
      </c>
      <c r="C7305" s="18" t="s">
        <v>38</v>
      </c>
      <c r="D7305" s="18">
        <v>2018</v>
      </c>
      <c r="E7305" s="18">
        <f>VLOOKUP(D7305,'cpi roi'!A:C,2,FALSE)</f>
        <v>251.1</v>
      </c>
      <c r="F7305" s="18" t="s">
        <v>20962</v>
      </c>
      <c r="G7305" s="18">
        <v>6.6</v>
      </c>
      <c r="H7305" s="19">
        <v>50000</v>
      </c>
      <c r="I7305" s="18" t="s">
        <v>17958</v>
      </c>
      <c r="J7305" s="18" t="s">
        <v>20963</v>
      </c>
      <c r="K7305" s="18" t="s">
        <v>18740</v>
      </c>
      <c r="L7305" s="18" t="s">
        <v>496</v>
      </c>
      <c r="M7305" s="20">
        <v>35000000</v>
      </c>
      <c r="N7305" s="20">
        <v>59945012</v>
      </c>
      <c r="O7305" s="21">
        <f t="shared" si="342"/>
        <v>72740920.575069696</v>
      </c>
      <c r="P7305" s="22">
        <f t="shared" si="343"/>
        <v>171.27146285714286</v>
      </c>
      <c r="Q7305" s="20">
        <f t="shared" si="344"/>
        <v>23872963.759458382</v>
      </c>
      <c r="R7305" s="18" t="s">
        <v>20964</v>
      </c>
      <c r="S7305" s="18">
        <v>96</v>
      </c>
    </row>
    <row r="7306" spans="1:19" x14ac:dyDescent="0.25">
      <c r="A7306" s="18" t="s">
        <v>20965</v>
      </c>
      <c r="B7306" s="18" t="s">
        <v>2004</v>
      </c>
      <c r="C7306" s="18" t="s">
        <v>45</v>
      </c>
      <c r="D7306" s="18">
        <v>2018</v>
      </c>
      <c r="E7306" s="18">
        <f>VLOOKUP(D7306,'cpi roi'!A:C,2,FALSE)</f>
        <v>251.1</v>
      </c>
      <c r="F7306" s="18" t="s">
        <v>20625</v>
      </c>
      <c r="G7306" s="18">
        <v>7.6</v>
      </c>
      <c r="H7306" s="19">
        <v>104000</v>
      </c>
      <c r="I7306" s="18" t="s">
        <v>11648</v>
      </c>
      <c r="J7306" s="18" t="s">
        <v>20966</v>
      </c>
      <c r="K7306" s="18" t="s">
        <v>18526</v>
      </c>
      <c r="L7306" s="18" t="s">
        <v>34</v>
      </c>
      <c r="M7306" s="20">
        <v>17000000</v>
      </c>
      <c r="N7306" s="20">
        <v>66316289</v>
      </c>
      <c r="O7306" s="21">
        <f t="shared" si="342"/>
        <v>80472215.285941854</v>
      </c>
      <c r="P7306" s="22">
        <f t="shared" si="343"/>
        <v>390.09581764705882</v>
      </c>
      <c r="Q7306" s="20">
        <f t="shared" si="344"/>
        <v>26410310.234966148</v>
      </c>
      <c r="R7306" s="18" t="s">
        <v>9112</v>
      </c>
      <c r="S7306" s="18">
        <v>110</v>
      </c>
    </row>
    <row r="7307" spans="1:19" x14ac:dyDescent="0.25">
      <c r="A7307" s="18" t="s">
        <v>20967</v>
      </c>
      <c r="B7307" s="18" t="s">
        <v>37</v>
      </c>
      <c r="C7307" s="18" t="s">
        <v>45</v>
      </c>
      <c r="D7307" s="18">
        <v>2018</v>
      </c>
      <c r="E7307" s="18">
        <f>VLOOKUP(D7307,'cpi roi'!A:C,2,FALSE)</f>
        <v>251.1</v>
      </c>
      <c r="F7307" s="18" t="s">
        <v>20968</v>
      </c>
      <c r="G7307" s="18">
        <v>6.7</v>
      </c>
      <c r="H7307" s="19">
        <v>80000</v>
      </c>
      <c r="I7307" s="18" t="s">
        <v>12453</v>
      </c>
      <c r="J7307" s="18" t="s">
        <v>20969</v>
      </c>
      <c r="K7307" s="18" t="s">
        <v>16329</v>
      </c>
      <c r="L7307" s="18" t="s">
        <v>34</v>
      </c>
      <c r="M7307" s="20">
        <v>130000000</v>
      </c>
      <c r="N7307" s="20">
        <v>349546142</v>
      </c>
      <c r="O7307" s="21">
        <f t="shared" si="342"/>
        <v>424160531.53086418</v>
      </c>
      <c r="P7307" s="22">
        <f t="shared" si="343"/>
        <v>268.88164769230769</v>
      </c>
      <c r="Q7307" s="20">
        <f t="shared" si="344"/>
        <v>139205950.61728394</v>
      </c>
      <c r="R7307" s="18" t="s">
        <v>20970</v>
      </c>
      <c r="S7307" s="18">
        <v>130</v>
      </c>
    </row>
    <row r="7308" spans="1:19" x14ac:dyDescent="0.25">
      <c r="A7308" s="18" t="s">
        <v>20971</v>
      </c>
      <c r="B7308" s="18" t="s">
        <v>37</v>
      </c>
      <c r="C7308" s="18" t="s">
        <v>29</v>
      </c>
      <c r="D7308" s="18">
        <v>2018</v>
      </c>
      <c r="E7308" s="18">
        <f>VLOOKUP(D7308,'cpi roi'!A:C,2,FALSE)</f>
        <v>251.1</v>
      </c>
      <c r="F7308" s="18" t="s">
        <v>20972</v>
      </c>
      <c r="G7308" s="18">
        <v>7.2</v>
      </c>
      <c r="H7308" s="19">
        <v>54000</v>
      </c>
      <c r="I7308" s="18" t="s">
        <v>16759</v>
      </c>
      <c r="J7308" s="18" t="s">
        <v>16759</v>
      </c>
      <c r="K7308" s="18" t="s">
        <v>20973</v>
      </c>
      <c r="L7308" s="18" t="s">
        <v>34</v>
      </c>
      <c r="M7308" s="20">
        <v>0</v>
      </c>
      <c r="N7308" s="20">
        <v>7682928</v>
      </c>
      <c r="O7308" s="21">
        <f t="shared" si="342"/>
        <v>9322931.746714456</v>
      </c>
      <c r="P7308" s="22">
        <f t="shared" si="343"/>
        <v>0</v>
      </c>
      <c r="Q7308" s="20">
        <f t="shared" si="344"/>
        <v>3059708.4826762243</v>
      </c>
      <c r="R7308" s="18" t="s">
        <v>19369</v>
      </c>
      <c r="S7308" s="18">
        <v>109</v>
      </c>
    </row>
    <row r="7309" spans="1:19" x14ac:dyDescent="0.25">
      <c r="A7309" s="18" t="s">
        <v>20974</v>
      </c>
      <c r="B7309" s="18" t="s">
        <v>2004</v>
      </c>
      <c r="C7309" s="18" t="s">
        <v>38</v>
      </c>
      <c r="D7309" s="18">
        <v>2018</v>
      </c>
      <c r="E7309" s="18">
        <f>VLOOKUP(D7309,'cpi roi'!A:C,2,FALSE)</f>
        <v>251.1</v>
      </c>
      <c r="F7309" s="18" t="s">
        <v>20830</v>
      </c>
      <c r="G7309" s="18">
        <v>6.7</v>
      </c>
      <c r="H7309" s="19">
        <v>147000</v>
      </c>
      <c r="I7309" s="18" t="s">
        <v>20138</v>
      </c>
      <c r="J7309" s="18" t="s">
        <v>20539</v>
      </c>
      <c r="K7309" s="18" t="s">
        <v>18612</v>
      </c>
      <c r="L7309" s="18" t="s">
        <v>5994</v>
      </c>
      <c r="M7309" s="20">
        <v>135000000</v>
      </c>
      <c r="N7309" s="20">
        <v>467989645</v>
      </c>
      <c r="O7309" s="21">
        <f t="shared" si="342"/>
        <v>567887076.19076061</v>
      </c>
      <c r="P7309" s="22">
        <f t="shared" si="343"/>
        <v>346.65899629629632</v>
      </c>
      <c r="Q7309" s="20">
        <f t="shared" si="344"/>
        <v>186375804.46037436</v>
      </c>
      <c r="R7309" s="18" t="s">
        <v>20975</v>
      </c>
      <c r="S7309" s="18">
        <v>114</v>
      </c>
    </row>
    <row r="7310" spans="1:19" x14ac:dyDescent="0.25">
      <c r="A7310" s="18" t="s">
        <v>20976</v>
      </c>
      <c r="B7310" s="18" t="s">
        <v>20</v>
      </c>
      <c r="C7310" s="18" t="s">
        <v>67</v>
      </c>
      <c r="D7310" s="18">
        <v>2018</v>
      </c>
      <c r="E7310" s="18">
        <f>VLOOKUP(D7310,'cpi roi'!A:C,2,FALSE)</f>
        <v>251.1</v>
      </c>
      <c r="F7310" s="18" t="s">
        <v>20977</v>
      </c>
      <c r="G7310" s="18">
        <v>7.2</v>
      </c>
      <c r="H7310" s="19">
        <v>130000</v>
      </c>
      <c r="I7310" s="18" t="s">
        <v>13567</v>
      </c>
      <c r="J7310" s="18" t="s">
        <v>13567</v>
      </c>
      <c r="K7310" s="18" t="s">
        <v>3910</v>
      </c>
      <c r="L7310" s="18" t="s">
        <v>34</v>
      </c>
      <c r="M7310" s="20">
        <v>60000000</v>
      </c>
      <c r="N7310" s="20">
        <v>76073488</v>
      </c>
      <c r="O7310" s="21">
        <f t="shared" si="342"/>
        <v>92312193.52289924</v>
      </c>
      <c r="P7310" s="22">
        <f t="shared" si="343"/>
        <v>126.78914666666668</v>
      </c>
      <c r="Q7310" s="20">
        <f t="shared" si="344"/>
        <v>30296092.393468738</v>
      </c>
      <c r="R7310" s="18" t="s">
        <v>18234</v>
      </c>
      <c r="S7310" s="18">
        <v>132</v>
      </c>
    </row>
    <row r="7311" spans="1:19" x14ac:dyDescent="0.25">
      <c r="A7311" s="18" t="s">
        <v>20978</v>
      </c>
      <c r="B7311" s="18" t="s">
        <v>37</v>
      </c>
      <c r="C7311" s="18" t="s">
        <v>394</v>
      </c>
      <c r="D7311" s="18">
        <v>2018</v>
      </c>
      <c r="E7311" s="18">
        <f>VLOOKUP(D7311,'cpi roi'!A:C,2,FALSE)</f>
        <v>251.1</v>
      </c>
      <c r="F7311" s="18" t="s">
        <v>20979</v>
      </c>
      <c r="G7311" s="18">
        <v>6.3</v>
      </c>
      <c r="H7311" s="19">
        <v>62000</v>
      </c>
      <c r="I7311" s="18" t="s">
        <v>17728</v>
      </c>
      <c r="J7311" s="18" t="s">
        <v>17728</v>
      </c>
      <c r="K7311" s="18" t="s">
        <v>8517</v>
      </c>
      <c r="L7311" s="18" t="s">
        <v>34</v>
      </c>
      <c r="M7311" s="20">
        <v>80000000</v>
      </c>
      <c r="N7311" s="20">
        <v>528583774</v>
      </c>
      <c r="O7311" s="21">
        <f t="shared" si="342"/>
        <v>641415674.78215849</v>
      </c>
      <c r="P7311" s="22">
        <f t="shared" si="343"/>
        <v>660.72971749999999</v>
      </c>
      <c r="Q7311" s="20">
        <f t="shared" si="344"/>
        <v>210507277.5786539</v>
      </c>
      <c r="R7311" s="18" t="s">
        <v>19493</v>
      </c>
      <c r="S7311" s="18">
        <v>97</v>
      </c>
    </row>
    <row r="7312" spans="1:19" x14ac:dyDescent="0.25">
      <c r="A7312" s="18" t="s">
        <v>20980</v>
      </c>
      <c r="B7312" s="18" t="s">
        <v>20</v>
      </c>
      <c r="C7312" s="18" t="s">
        <v>38</v>
      </c>
      <c r="D7312" s="18">
        <v>2018</v>
      </c>
      <c r="E7312" s="18">
        <f>VLOOKUP(D7312,'cpi roi'!A:C,2,FALSE)</f>
        <v>251.1</v>
      </c>
      <c r="F7312" s="18" t="s">
        <v>20981</v>
      </c>
      <c r="G7312" s="18">
        <v>6.1</v>
      </c>
      <c r="H7312" s="19">
        <v>72000</v>
      </c>
      <c r="I7312" s="18" t="s">
        <v>6749</v>
      </c>
      <c r="J7312" s="18" t="s">
        <v>20982</v>
      </c>
      <c r="K7312" s="18" t="s">
        <v>9041</v>
      </c>
      <c r="L7312" s="18" t="s">
        <v>34</v>
      </c>
      <c r="M7312" s="20">
        <v>50000000</v>
      </c>
      <c r="N7312" s="20">
        <v>66308758</v>
      </c>
      <c r="O7312" s="21">
        <f t="shared" si="342"/>
        <v>80463076.712863401</v>
      </c>
      <c r="P7312" s="22">
        <f t="shared" si="343"/>
        <v>132.61751599999999</v>
      </c>
      <c r="Q7312" s="20">
        <f t="shared" si="344"/>
        <v>26407311.031461567</v>
      </c>
      <c r="R7312" s="18" t="s">
        <v>20018</v>
      </c>
      <c r="S7312" s="18">
        <v>94</v>
      </c>
    </row>
    <row r="7313" spans="1:19" x14ac:dyDescent="0.25">
      <c r="A7313" s="18" t="s">
        <v>20983</v>
      </c>
      <c r="B7313" s="18" t="s">
        <v>37</v>
      </c>
      <c r="C7313" s="18" t="s">
        <v>394</v>
      </c>
      <c r="D7313" s="18">
        <v>2018</v>
      </c>
      <c r="E7313" s="18">
        <f>VLOOKUP(D7313,'cpi roi'!A:C,2,FALSE)</f>
        <v>251.1</v>
      </c>
      <c r="F7313" s="18" t="s">
        <v>20898</v>
      </c>
      <c r="G7313" s="18">
        <v>6.6</v>
      </c>
      <c r="H7313" s="19">
        <v>38000</v>
      </c>
      <c r="I7313" s="18" t="s">
        <v>16170</v>
      </c>
      <c r="J7313" s="18" t="s">
        <v>19118</v>
      </c>
      <c r="K7313" s="18" t="s">
        <v>18553</v>
      </c>
      <c r="L7313" s="18" t="s">
        <v>34</v>
      </c>
      <c r="M7313" s="20">
        <v>50000000</v>
      </c>
      <c r="N7313" s="20">
        <v>351496066</v>
      </c>
      <c r="O7313" s="21">
        <f t="shared" si="342"/>
        <v>426526687.81441653</v>
      </c>
      <c r="P7313" s="22">
        <f t="shared" si="343"/>
        <v>702.99213199999997</v>
      </c>
      <c r="Q7313" s="20">
        <f t="shared" si="344"/>
        <v>139982503.38510552</v>
      </c>
      <c r="R7313" s="18" t="s">
        <v>35</v>
      </c>
      <c r="S7313" s="18">
        <v>95</v>
      </c>
    </row>
    <row r="7314" spans="1:19" x14ac:dyDescent="0.25">
      <c r="A7314" s="18" t="s">
        <v>20984</v>
      </c>
      <c r="B7314" s="18" t="s">
        <v>20</v>
      </c>
      <c r="C7314" s="18" t="s">
        <v>38</v>
      </c>
      <c r="D7314" s="18">
        <v>2018</v>
      </c>
      <c r="E7314" s="18">
        <f>VLOOKUP(D7314,'cpi roi'!A:C,2,FALSE)</f>
        <v>251.1</v>
      </c>
      <c r="F7314" s="18" t="s">
        <v>20314</v>
      </c>
      <c r="G7314" s="18">
        <v>6.6</v>
      </c>
      <c r="H7314" s="19">
        <v>72000</v>
      </c>
      <c r="I7314" s="18" t="s">
        <v>20985</v>
      </c>
      <c r="J7314" s="18" t="s">
        <v>20986</v>
      </c>
      <c r="K7314" s="18" t="s">
        <v>17121</v>
      </c>
      <c r="L7314" s="18" t="s">
        <v>34</v>
      </c>
      <c r="M7314" s="20">
        <v>35000000</v>
      </c>
      <c r="N7314" s="20">
        <v>67450815</v>
      </c>
      <c r="O7314" s="21">
        <f t="shared" si="342"/>
        <v>81848918.082437277</v>
      </c>
      <c r="P7314" s="22">
        <f t="shared" si="343"/>
        <v>192.71661428571429</v>
      </c>
      <c r="Q7314" s="20">
        <f t="shared" si="344"/>
        <v>26862132.616487455</v>
      </c>
      <c r="R7314" s="18" t="s">
        <v>11131</v>
      </c>
      <c r="S7314" s="18">
        <v>130</v>
      </c>
    </row>
    <row r="7315" spans="1:19" x14ac:dyDescent="0.25">
      <c r="A7315" s="18" t="s">
        <v>20987</v>
      </c>
      <c r="B7315" s="18" t="s">
        <v>20</v>
      </c>
      <c r="C7315" s="18" t="s">
        <v>38</v>
      </c>
      <c r="D7315" s="18">
        <v>2018</v>
      </c>
      <c r="E7315" s="18">
        <f>VLOOKUP(D7315,'cpi roi'!A:C,2,FALSE)</f>
        <v>251.1</v>
      </c>
      <c r="F7315" s="18" t="s">
        <v>20884</v>
      </c>
      <c r="G7315" s="18">
        <v>6.1</v>
      </c>
      <c r="H7315" s="19">
        <v>72000</v>
      </c>
      <c r="I7315" s="18" t="s">
        <v>20988</v>
      </c>
      <c r="J7315" s="18" t="s">
        <v>20988</v>
      </c>
      <c r="K7315" s="18" t="s">
        <v>15544</v>
      </c>
      <c r="L7315" s="18" t="s">
        <v>199</v>
      </c>
      <c r="M7315" s="20">
        <v>40000000</v>
      </c>
      <c r="N7315" s="20">
        <v>75339459</v>
      </c>
      <c r="O7315" s="21">
        <f t="shared" si="342"/>
        <v>91421478.125448033</v>
      </c>
      <c r="P7315" s="22">
        <f t="shared" si="343"/>
        <v>188.3486475</v>
      </c>
      <c r="Q7315" s="20">
        <f t="shared" si="344"/>
        <v>30003767.025089603</v>
      </c>
      <c r="R7315" s="18" t="s">
        <v>19369</v>
      </c>
      <c r="S7315" s="18">
        <v>117</v>
      </c>
    </row>
    <row r="7316" spans="1:19" x14ac:dyDescent="0.25">
      <c r="A7316" s="18" t="s">
        <v>20989</v>
      </c>
      <c r="B7316" s="18" t="s">
        <v>20</v>
      </c>
      <c r="C7316" s="18" t="s">
        <v>38</v>
      </c>
      <c r="D7316" s="18">
        <v>2018</v>
      </c>
      <c r="E7316" s="18">
        <f>VLOOKUP(D7316,'cpi roi'!A:C,2,FALSE)</f>
        <v>251.1</v>
      </c>
      <c r="F7316" s="18" t="s">
        <v>20962</v>
      </c>
      <c r="G7316" s="18">
        <v>7.5</v>
      </c>
      <c r="H7316" s="19">
        <v>168000</v>
      </c>
      <c r="I7316" s="18" t="s">
        <v>13493</v>
      </c>
      <c r="J7316" s="18" t="s">
        <v>13493</v>
      </c>
      <c r="K7316" s="18" t="s">
        <v>19424</v>
      </c>
      <c r="L7316" s="18" t="s">
        <v>34</v>
      </c>
      <c r="M7316" s="20">
        <v>5000000</v>
      </c>
      <c r="N7316" s="20">
        <v>16706680</v>
      </c>
      <c r="O7316" s="21">
        <f t="shared" si="342"/>
        <v>20272900.820390284</v>
      </c>
      <c r="P7316" s="22">
        <f t="shared" si="343"/>
        <v>334.1336</v>
      </c>
      <c r="Q7316" s="20">
        <f t="shared" si="344"/>
        <v>6653397.0529669449</v>
      </c>
      <c r="R7316" s="18" t="s">
        <v>20990</v>
      </c>
      <c r="S7316" s="18">
        <v>100</v>
      </c>
    </row>
    <row r="7317" spans="1:19" x14ac:dyDescent="0.25">
      <c r="A7317" s="18" t="s">
        <v>20991</v>
      </c>
      <c r="B7317" s="18" t="s">
        <v>20</v>
      </c>
      <c r="C7317" s="18" t="s">
        <v>67</v>
      </c>
      <c r="D7317" s="18">
        <v>2018</v>
      </c>
      <c r="E7317" s="18">
        <f>VLOOKUP(D7317,'cpi roi'!A:C,2,FALSE)</f>
        <v>251.1</v>
      </c>
      <c r="F7317" s="18" t="s">
        <v>20830</v>
      </c>
      <c r="G7317" s="18">
        <v>6.3</v>
      </c>
      <c r="H7317" s="19">
        <v>45000</v>
      </c>
      <c r="I7317" s="18" t="s">
        <v>20992</v>
      </c>
      <c r="J7317" s="18" t="s">
        <v>20993</v>
      </c>
      <c r="K7317" s="18" t="s">
        <v>15862</v>
      </c>
      <c r="L7317" s="18" t="s">
        <v>26</v>
      </c>
      <c r="M7317" s="20">
        <v>25000000</v>
      </c>
      <c r="N7317" s="20">
        <v>46712809</v>
      </c>
      <c r="O7317" s="21">
        <f t="shared" si="342"/>
        <v>56684161.299482279</v>
      </c>
      <c r="P7317" s="22">
        <f t="shared" si="343"/>
        <v>186.851236</v>
      </c>
      <c r="Q7317" s="20">
        <f t="shared" si="344"/>
        <v>18603269.215452012</v>
      </c>
      <c r="R7317" s="18" t="s">
        <v>12698</v>
      </c>
      <c r="S7317" s="18">
        <v>124</v>
      </c>
    </row>
    <row r="7318" spans="1:19" x14ac:dyDescent="0.25">
      <c r="A7318" s="18" t="s">
        <v>20994</v>
      </c>
      <c r="B7318" s="18" t="s">
        <v>37</v>
      </c>
      <c r="C7318" s="18" t="s">
        <v>394</v>
      </c>
      <c r="D7318" s="18">
        <v>2018</v>
      </c>
      <c r="E7318" s="18">
        <f>VLOOKUP(D7318,'cpi roi'!A:C,2,FALSE)</f>
        <v>251.1</v>
      </c>
      <c r="F7318" s="18" t="s">
        <v>20950</v>
      </c>
      <c r="G7318" s="18">
        <v>7</v>
      </c>
      <c r="H7318" s="19">
        <v>140000</v>
      </c>
      <c r="I7318" s="18" t="s">
        <v>20995</v>
      </c>
      <c r="J7318" s="18" t="s">
        <v>20995</v>
      </c>
      <c r="K7318" s="18" t="s">
        <v>15190</v>
      </c>
      <c r="L7318" s="18" t="s">
        <v>34</v>
      </c>
      <c r="M7318" s="20">
        <v>175000000</v>
      </c>
      <c r="N7318" s="20">
        <v>529323962</v>
      </c>
      <c r="O7318" s="21">
        <f t="shared" si="342"/>
        <v>642313863.88450813</v>
      </c>
      <c r="P7318" s="22">
        <f t="shared" si="343"/>
        <v>302.47083542857143</v>
      </c>
      <c r="Q7318" s="20">
        <f t="shared" si="344"/>
        <v>210802055.75467941</v>
      </c>
      <c r="R7318" s="18" t="s">
        <v>616</v>
      </c>
      <c r="S7318" s="18">
        <v>112</v>
      </c>
    </row>
    <row r="7319" spans="1:19" x14ac:dyDescent="0.25">
      <c r="A7319" s="18" t="s">
        <v>20996</v>
      </c>
      <c r="B7319" s="18" t="s">
        <v>20</v>
      </c>
      <c r="C7319" s="18" t="s">
        <v>38</v>
      </c>
      <c r="D7319" s="18">
        <v>2018</v>
      </c>
      <c r="E7319" s="18">
        <f>VLOOKUP(D7319,'cpi roi'!A:C,2,FALSE)</f>
        <v>251.1</v>
      </c>
      <c r="F7319" s="18" t="s">
        <v>20997</v>
      </c>
      <c r="G7319" s="18">
        <v>6.6</v>
      </c>
      <c r="H7319" s="19">
        <v>91000</v>
      </c>
      <c r="I7319" s="18" t="s">
        <v>19110</v>
      </c>
      <c r="J7319" s="18" t="s">
        <v>8038</v>
      </c>
      <c r="K7319" s="18" t="s">
        <v>20998</v>
      </c>
      <c r="L7319" s="18" t="s">
        <v>34</v>
      </c>
      <c r="M7319" s="20">
        <v>38000000</v>
      </c>
      <c r="N7319" s="20">
        <v>41657844</v>
      </c>
      <c r="O7319" s="21">
        <f t="shared" si="342"/>
        <v>50550159.5651135</v>
      </c>
      <c r="P7319" s="22">
        <f t="shared" si="343"/>
        <v>109.6259052631579</v>
      </c>
      <c r="Q7319" s="20">
        <f t="shared" si="344"/>
        <v>16590140.979689365</v>
      </c>
      <c r="R7319" s="18" t="s">
        <v>16757</v>
      </c>
      <c r="S7319" s="18">
        <v>110</v>
      </c>
    </row>
    <row r="7320" spans="1:19" x14ac:dyDescent="0.25">
      <c r="A7320" s="18" t="s">
        <v>20999</v>
      </c>
      <c r="B7320" s="18" t="s">
        <v>2004</v>
      </c>
      <c r="C7320" s="18" t="s">
        <v>38</v>
      </c>
      <c r="D7320" s="18">
        <v>2018</v>
      </c>
      <c r="E7320" s="18">
        <f>VLOOKUP(D7320,'cpi roi'!A:C,2,FALSE)</f>
        <v>251.1</v>
      </c>
      <c r="F7320" s="18" t="s">
        <v>20625</v>
      </c>
      <c r="G7320" s="18">
        <v>6.3</v>
      </c>
      <c r="H7320" s="19">
        <v>197000</v>
      </c>
      <c r="I7320" s="18" t="s">
        <v>19521</v>
      </c>
      <c r="J7320" s="18" t="s">
        <v>21000</v>
      </c>
      <c r="K7320" s="18" t="s">
        <v>17976</v>
      </c>
      <c r="L7320" s="18" t="s">
        <v>26</v>
      </c>
      <c r="M7320" s="20">
        <v>94000000</v>
      </c>
      <c r="N7320" s="20">
        <v>274650803</v>
      </c>
      <c r="O7320" s="21">
        <f t="shared" si="342"/>
        <v>333277975.60374349</v>
      </c>
      <c r="P7320" s="22">
        <f t="shared" si="343"/>
        <v>292.18170531914893</v>
      </c>
      <c r="Q7320" s="20">
        <f t="shared" si="344"/>
        <v>109379053.36519314</v>
      </c>
      <c r="R7320" s="18" t="s">
        <v>27</v>
      </c>
      <c r="S7320" s="18">
        <v>119</v>
      </c>
    </row>
    <row r="7321" spans="1:19" x14ac:dyDescent="0.25">
      <c r="A7321" s="18" t="s">
        <v>21001</v>
      </c>
      <c r="B7321" s="18" t="s">
        <v>20</v>
      </c>
      <c r="C7321" s="18" t="s">
        <v>38</v>
      </c>
      <c r="D7321" s="18">
        <v>2018</v>
      </c>
      <c r="E7321" s="18">
        <f>VLOOKUP(D7321,'cpi roi'!A:C,2,FALSE)</f>
        <v>251.1</v>
      </c>
      <c r="F7321" s="18" t="s">
        <v>20997</v>
      </c>
      <c r="G7321" s="18">
        <v>6.1</v>
      </c>
      <c r="H7321" s="19">
        <v>44000</v>
      </c>
      <c r="I7321" s="18" t="s">
        <v>18300</v>
      </c>
      <c r="J7321" s="18" t="s">
        <v>21002</v>
      </c>
      <c r="K7321" s="18" t="s">
        <v>21003</v>
      </c>
      <c r="L7321" s="18" t="s">
        <v>5820</v>
      </c>
      <c r="M7321" s="20">
        <v>43000000</v>
      </c>
      <c r="N7321" s="20">
        <v>35164920</v>
      </c>
      <c r="O7321" s="21">
        <f t="shared" si="342"/>
        <v>42671250.991636798</v>
      </c>
      <c r="P7321" s="22">
        <f t="shared" si="343"/>
        <v>81.778883720930224</v>
      </c>
      <c r="Q7321" s="20">
        <f t="shared" si="344"/>
        <v>14004348.864994025</v>
      </c>
      <c r="R7321" s="18" t="s">
        <v>35</v>
      </c>
      <c r="S7321" s="18">
        <v>115</v>
      </c>
    </row>
    <row r="7322" spans="1:19" x14ac:dyDescent="0.25">
      <c r="A7322" s="18" t="s">
        <v>21004</v>
      </c>
      <c r="B7322" s="18" t="s">
        <v>2004</v>
      </c>
      <c r="C7322" s="18" t="s">
        <v>38</v>
      </c>
      <c r="D7322" s="18">
        <v>2018</v>
      </c>
      <c r="E7322" s="18">
        <f>VLOOKUP(D7322,'cpi roi'!A:C,2,FALSE)</f>
        <v>251.1</v>
      </c>
      <c r="F7322" s="18" t="s">
        <v>20834</v>
      </c>
      <c r="G7322" s="18">
        <v>6.1</v>
      </c>
      <c r="H7322" s="19">
        <v>115000</v>
      </c>
      <c r="I7322" s="18" t="s">
        <v>21005</v>
      </c>
      <c r="J7322" s="18" t="s">
        <v>7969</v>
      </c>
      <c r="K7322" s="18" t="s">
        <v>21006</v>
      </c>
      <c r="L7322" s="18" t="s">
        <v>34</v>
      </c>
      <c r="M7322" s="20">
        <v>100000000</v>
      </c>
      <c r="N7322" s="20">
        <v>83869818</v>
      </c>
      <c r="O7322" s="21">
        <f t="shared" si="342"/>
        <v>101772734.14814815</v>
      </c>
      <c r="P7322" s="22">
        <f t="shared" si="343"/>
        <v>83.869817999999995</v>
      </c>
      <c r="Q7322" s="20">
        <f t="shared" si="344"/>
        <v>33400962.962962963</v>
      </c>
      <c r="R7322" s="18" t="s">
        <v>21007</v>
      </c>
      <c r="S7322" s="18">
        <v>128</v>
      </c>
    </row>
    <row r="7323" spans="1:19" x14ac:dyDescent="0.25">
      <c r="A7323" s="18" t="s">
        <v>21008</v>
      </c>
      <c r="B7323" s="18" t="s">
        <v>2004</v>
      </c>
      <c r="C7323" s="18" t="s">
        <v>38</v>
      </c>
      <c r="D7323" s="18">
        <v>2018</v>
      </c>
      <c r="E7323" s="18">
        <f>VLOOKUP(D7323,'cpi roi'!A:C,2,FALSE)</f>
        <v>251.1</v>
      </c>
      <c r="F7323" s="18" t="s">
        <v>20405</v>
      </c>
      <c r="G7323" s="18">
        <v>6.3</v>
      </c>
      <c r="H7323" s="19">
        <v>121000</v>
      </c>
      <c r="I7323" s="18" t="s">
        <v>18749</v>
      </c>
      <c r="J7323" s="18" t="s">
        <v>19405</v>
      </c>
      <c r="K7323" s="18" t="s">
        <v>17882</v>
      </c>
      <c r="L7323" s="18" t="s">
        <v>34</v>
      </c>
      <c r="M7323" s="20">
        <v>62000000</v>
      </c>
      <c r="N7323" s="20">
        <v>288175335</v>
      </c>
      <c r="O7323" s="21">
        <f t="shared" si="342"/>
        <v>349689464.65352446</v>
      </c>
      <c r="P7323" s="22">
        <f t="shared" si="343"/>
        <v>464.79892741935487</v>
      </c>
      <c r="Q7323" s="20">
        <f t="shared" si="344"/>
        <v>114765167.26403822</v>
      </c>
      <c r="R7323" s="18" t="s">
        <v>19406</v>
      </c>
      <c r="S7323" s="18">
        <v>143</v>
      </c>
    </row>
    <row r="7324" spans="1:19" x14ac:dyDescent="0.25">
      <c r="A7324" s="18" t="s">
        <v>21009</v>
      </c>
      <c r="B7324" s="18" t="s">
        <v>2004</v>
      </c>
      <c r="C7324" s="18" t="s">
        <v>67</v>
      </c>
      <c r="D7324" s="18">
        <v>2018</v>
      </c>
      <c r="E7324" s="18">
        <f>VLOOKUP(D7324,'cpi roi'!A:C,2,FALSE)</f>
        <v>251.1</v>
      </c>
      <c r="F7324" s="18" t="s">
        <v>20938</v>
      </c>
      <c r="G7324" s="18">
        <v>7.3</v>
      </c>
      <c r="H7324" s="19">
        <v>176000</v>
      </c>
      <c r="I7324" s="18" t="s">
        <v>18732</v>
      </c>
      <c r="J7324" s="18" t="s">
        <v>19303</v>
      </c>
      <c r="K7324" s="18" t="s">
        <v>12168</v>
      </c>
      <c r="L7324" s="18" t="s">
        <v>34</v>
      </c>
      <c r="M7324" s="20">
        <v>59000000</v>
      </c>
      <c r="N7324" s="20">
        <v>105713218</v>
      </c>
      <c r="O7324" s="21">
        <f t="shared" si="342"/>
        <v>128278843.18837117</v>
      </c>
      <c r="P7324" s="22">
        <f t="shared" si="343"/>
        <v>179.17494576271187</v>
      </c>
      <c r="Q7324" s="20">
        <f t="shared" si="344"/>
        <v>42100046.993229784</v>
      </c>
      <c r="R7324" s="18" t="s">
        <v>65</v>
      </c>
      <c r="S7324" s="18">
        <v>141</v>
      </c>
    </row>
    <row r="7325" spans="1:19" x14ac:dyDescent="0.25">
      <c r="A7325" s="18" t="s">
        <v>21010</v>
      </c>
      <c r="B7325" s="18" t="s">
        <v>2004</v>
      </c>
      <c r="C7325" s="18" t="s">
        <v>21</v>
      </c>
      <c r="D7325" s="18">
        <v>2018</v>
      </c>
      <c r="E7325" s="18">
        <f>VLOOKUP(D7325,'cpi roi'!A:C,2,FALSE)</f>
        <v>251.1</v>
      </c>
      <c r="F7325" s="18" t="s">
        <v>20950</v>
      </c>
      <c r="G7325" s="18">
        <v>7.1</v>
      </c>
      <c r="H7325" s="19">
        <v>111000</v>
      </c>
      <c r="I7325" s="18" t="s">
        <v>21011</v>
      </c>
      <c r="J7325" s="18" t="s">
        <v>21012</v>
      </c>
      <c r="K7325" s="18" t="s">
        <v>18576</v>
      </c>
      <c r="L7325" s="18" t="s">
        <v>34</v>
      </c>
      <c r="M7325" s="20">
        <v>50000000</v>
      </c>
      <c r="N7325" s="20">
        <v>214215889</v>
      </c>
      <c r="O7325" s="21">
        <f t="shared" si="342"/>
        <v>259942578.16925526</v>
      </c>
      <c r="P7325" s="22">
        <f t="shared" si="343"/>
        <v>428.43177800000001</v>
      </c>
      <c r="Q7325" s="20">
        <f t="shared" si="344"/>
        <v>85310987.256073266</v>
      </c>
      <c r="R7325" s="18" t="s">
        <v>122</v>
      </c>
      <c r="S7325" s="18">
        <v>130</v>
      </c>
    </row>
    <row r="7326" spans="1:19" x14ac:dyDescent="0.25">
      <c r="A7326" s="18" t="s">
        <v>4259</v>
      </c>
      <c r="B7326" s="18" t="s">
        <v>2004</v>
      </c>
      <c r="C7326" s="18" t="s">
        <v>38</v>
      </c>
      <c r="D7326" s="18">
        <v>2018</v>
      </c>
      <c r="E7326" s="18">
        <f>VLOOKUP(D7326,'cpi roi'!A:C,2,FALSE)</f>
        <v>251.1</v>
      </c>
      <c r="F7326" s="18" t="s">
        <v>20573</v>
      </c>
      <c r="G7326" s="18">
        <v>6.1</v>
      </c>
      <c r="H7326" s="19">
        <v>151000</v>
      </c>
      <c r="I7326" s="18" t="s">
        <v>17778</v>
      </c>
      <c r="J7326" s="18" t="s">
        <v>21013</v>
      </c>
      <c r="K7326" s="18" t="s">
        <v>12472</v>
      </c>
      <c r="L7326" s="18" t="s">
        <v>34</v>
      </c>
      <c r="M7326" s="20">
        <v>120000000</v>
      </c>
      <c r="N7326" s="20">
        <v>428028233</v>
      </c>
      <c r="O7326" s="21">
        <f t="shared" si="342"/>
        <v>519395470.31103146</v>
      </c>
      <c r="P7326" s="22">
        <f t="shared" si="343"/>
        <v>356.69019416666663</v>
      </c>
      <c r="Q7326" s="20">
        <f t="shared" si="344"/>
        <v>170461263.63998407</v>
      </c>
      <c r="R7326" s="18" t="s">
        <v>2031</v>
      </c>
      <c r="S7326" s="18">
        <v>107</v>
      </c>
    </row>
    <row r="7327" spans="1:19" x14ac:dyDescent="0.25">
      <c r="A7327" s="18" t="s">
        <v>21014</v>
      </c>
      <c r="B7327" s="18" t="s">
        <v>20</v>
      </c>
      <c r="C7327" s="18" t="s">
        <v>108</v>
      </c>
      <c r="D7327" s="18">
        <v>2018</v>
      </c>
      <c r="E7327" s="18">
        <f>VLOOKUP(D7327,'cpi roi'!A:C,2,FALSE)</f>
        <v>251.1</v>
      </c>
      <c r="F7327" s="18" t="s">
        <v>21015</v>
      </c>
      <c r="G7327" s="18">
        <v>6.9</v>
      </c>
      <c r="H7327" s="19">
        <v>31000</v>
      </c>
      <c r="I7327" s="18" t="s">
        <v>16422</v>
      </c>
      <c r="J7327" s="18" t="s">
        <v>16422</v>
      </c>
      <c r="K7327" s="18" t="s">
        <v>6967</v>
      </c>
      <c r="L7327" s="18" t="s">
        <v>1116</v>
      </c>
      <c r="M7327" s="20">
        <v>0</v>
      </c>
      <c r="N7327" s="20">
        <v>19176163</v>
      </c>
      <c r="O7327" s="21">
        <f t="shared" si="342"/>
        <v>23269521.569494225</v>
      </c>
      <c r="P7327" s="22">
        <f t="shared" si="343"/>
        <v>0</v>
      </c>
      <c r="Q7327" s="20">
        <f t="shared" si="344"/>
        <v>7636863.0027877335</v>
      </c>
      <c r="R7327" s="18" t="s">
        <v>18651</v>
      </c>
      <c r="S7327" s="18">
        <v>133</v>
      </c>
    </row>
    <row r="7328" spans="1:19" x14ac:dyDescent="0.25">
      <c r="A7328" s="18" t="s">
        <v>21016</v>
      </c>
      <c r="B7328" s="18" t="s">
        <v>20</v>
      </c>
      <c r="C7328" s="18" t="s">
        <v>45</v>
      </c>
      <c r="D7328" s="18">
        <v>2018</v>
      </c>
      <c r="E7328" s="18">
        <f>VLOOKUP(D7328,'cpi roi'!A:C,2,FALSE)</f>
        <v>251.1</v>
      </c>
      <c r="F7328" s="18" t="s">
        <v>20943</v>
      </c>
      <c r="G7328" s="18">
        <v>7.4</v>
      </c>
      <c r="H7328" s="19">
        <v>54000</v>
      </c>
      <c r="I7328" s="18" t="s">
        <v>16862</v>
      </c>
      <c r="J7328" s="18" t="s">
        <v>16862</v>
      </c>
      <c r="K7328" s="18" t="s">
        <v>21017</v>
      </c>
      <c r="L7328" s="18" t="s">
        <v>34</v>
      </c>
      <c r="M7328" s="20">
        <v>10000000</v>
      </c>
      <c r="N7328" s="20">
        <v>9303022</v>
      </c>
      <c r="O7328" s="21">
        <f t="shared" si="342"/>
        <v>11288852.263639985</v>
      </c>
      <c r="P7328" s="22">
        <f t="shared" si="343"/>
        <v>93.03022</v>
      </c>
      <c r="Q7328" s="20">
        <f t="shared" si="344"/>
        <v>3704907.208283552</v>
      </c>
      <c r="R7328" s="18" t="s">
        <v>18737</v>
      </c>
      <c r="S7328" s="18">
        <v>85</v>
      </c>
    </row>
    <row r="7329" spans="1:19" x14ac:dyDescent="0.25">
      <c r="A7329" s="18" t="s">
        <v>21018</v>
      </c>
      <c r="B7329" s="18" t="s">
        <v>2004</v>
      </c>
      <c r="C7329" s="18" t="s">
        <v>21</v>
      </c>
      <c r="D7329" s="18">
        <v>2018</v>
      </c>
      <c r="E7329" s="18">
        <f>VLOOKUP(D7329,'cpi roi'!A:C,2,FALSE)</f>
        <v>251.1</v>
      </c>
      <c r="F7329" s="18" t="s">
        <v>20432</v>
      </c>
      <c r="G7329" s="18">
        <v>5.5</v>
      </c>
      <c r="H7329" s="19">
        <v>34000</v>
      </c>
      <c r="I7329" s="18" t="s">
        <v>15966</v>
      </c>
      <c r="J7329" s="18" t="s">
        <v>21019</v>
      </c>
      <c r="K7329" s="18" t="s">
        <v>5079</v>
      </c>
      <c r="L7329" s="18" t="s">
        <v>26</v>
      </c>
      <c r="M7329" s="20">
        <v>30000000</v>
      </c>
      <c r="N7329" s="20">
        <v>9330075</v>
      </c>
      <c r="O7329" s="21">
        <f t="shared" si="342"/>
        <v>11321680.017921146</v>
      </c>
      <c r="P7329" s="22">
        <f t="shared" si="343"/>
        <v>31.100250000000003</v>
      </c>
      <c r="Q7329" s="20">
        <f t="shared" si="344"/>
        <v>3715681.0035842294</v>
      </c>
      <c r="R7329" s="18" t="s">
        <v>17070</v>
      </c>
      <c r="S7329" s="18">
        <v>107</v>
      </c>
    </row>
    <row r="7330" spans="1:19" x14ac:dyDescent="0.25">
      <c r="A7330" s="18" t="s">
        <v>21020</v>
      </c>
      <c r="B7330" s="18" t="s">
        <v>20</v>
      </c>
      <c r="C7330" s="18" t="s">
        <v>108</v>
      </c>
      <c r="D7330" s="18">
        <v>2018</v>
      </c>
      <c r="E7330" s="18">
        <f>VLOOKUP(D7330,'cpi roi'!A:C,2,FALSE)</f>
        <v>251.1</v>
      </c>
      <c r="F7330" s="18" t="s">
        <v>20841</v>
      </c>
      <c r="G7330" s="18">
        <v>6.9</v>
      </c>
      <c r="H7330" s="19">
        <v>91000</v>
      </c>
      <c r="I7330" s="18" t="s">
        <v>15775</v>
      </c>
      <c r="J7330" s="18" t="s">
        <v>18724</v>
      </c>
      <c r="K7330" s="18" t="s">
        <v>21021</v>
      </c>
      <c r="L7330" s="18" t="s">
        <v>26</v>
      </c>
      <c r="M7330" s="20">
        <v>42000000</v>
      </c>
      <c r="N7330" s="20">
        <v>75984700</v>
      </c>
      <c r="O7330" s="21">
        <f t="shared" si="342"/>
        <v>92204452.76782158</v>
      </c>
      <c r="P7330" s="22">
        <f t="shared" si="343"/>
        <v>180.91595238095238</v>
      </c>
      <c r="Q7330" s="20">
        <f t="shared" si="344"/>
        <v>30260732.775786538</v>
      </c>
      <c r="R7330" s="18" t="s">
        <v>8628</v>
      </c>
      <c r="S7330" s="18">
        <v>129</v>
      </c>
    </row>
    <row r="7331" spans="1:19" x14ac:dyDescent="0.25">
      <c r="A7331" s="18" t="s">
        <v>21022</v>
      </c>
      <c r="B7331" s="18" t="s">
        <v>452</v>
      </c>
      <c r="C7331" s="18" t="s">
        <v>21</v>
      </c>
      <c r="D7331" s="18">
        <v>2018</v>
      </c>
      <c r="E7331" s="18">
        <f>VLOOKUP(D7331,'cpi roi'!A:C,2,FALSE)</f>
        <v>251.1</v>
      </c>
      <c r="F7331" s="18" t="s">
        <v>21023</v>
      </c>
      <c r="G7331" s="18">
        <v>7.5</v>
      </c>
      <c r="H7331" s="19">
        <v>54000</v>
      </c>
      <c r="I7331" s="18" t="s">
        <v>21024</v>
      </c>
      <c r="J7331" s="18" t="s">
        <v>21025</v>
      </c>
      <c r="K7331" s="18" t="s">
        <v>21026</v>
      </c>
      <c r="L7331" s="18" t="s">
        <v>925</v>
      </c>
      <c r="M7331" s="20">
        <v>0</v>
      </c>
      <c r="N7331" s="20">
        <v>7578063</v>
      </c>
      <c r="O7331" s="21">
        <f t="shared" si="342"/>
        <v>9195682.1827956978</v>
      </c>
      <c r="P7331" s="22">
        <f t="shared" si="343"/>
        <v>0</v>
      </c>
      <c r="Q7331" s="20">
        <f t="shared" si="344"/>
        <v>3017946.2365591396</v>
      </c>
      <c r="R7331" s="18" t="s">
        <v>21027</v>
      </c>
      <c r="S7331" s="18">
        <v>148</v>
      </c>
    </row>
    <row r="7332" spans="1:19" x14ac:dyDescent="0.25">
      <c r="A7332" s="18" t="s">
        <v>21028</v>
      </c>
      <c r="B7332" s="18" t="s">
        <v>2004</v>
      </c>
      <c r="C7332" s="18" t="s">
        <v>21</v>
      </c>
      <c r="D7332" s="18">
        <v>2018</v>
      </c>
      <c r="E7332" s="18">
        <f>VLOOKUP(D7332,'cpi roi'!A:C,2,FALSE)</f>
        <v>251.1</v>
      </c>
      <c r="F7332" s="18" t="s">
        <v>21029</v>
      </c>
      <c r="G7332" s="18">
        <v>7.6</v>
      </c>
      <c r="H7332" s="19">
        <v>148000</v>
      </c>
      <c r="I7332" s="18" t="s">
        <v>21030</v>
      </c>
      <c r="J7332" s="18" t="s">
        <v>21030</v>
      </c>
      <c r="K7332" s="18" t="s">
        <v>13595</v>
      </c>
      <c r="L7332" s="18" t="s">
        <v>34</v>
      </c>
      <c r="M7332" s="20">
        <v>880000</v>
      </c>
      <c r="N7332" s="20">
        <v>75462037</v>
      </c>
      <c r="O7332" s="21">
        <f t="shared" si="342"/>
        <v>91570221.720031857</v>
      </c>
      <c r="P7332" s="22">
        <f t="shared" si="343"/>
        <v>8575.2314772727277</v>
      </c>
      <c r="Q7332" s="20">
        <f t="shared" si="344"/>
        <v>30052583.432895258</v>
      </c>
      <c r="R7332" s="18" t="s">
        <v>10878</v>
      </c>
      <c r="S7332" s="18">
        <v>102</v>
      </c>
    </row>
    <row r="7333" spans="1:19" x14ac:dyDescent="0.25">
      <c r="A7333" s="18" t="s">
        <v>21031</v>
      </c>
      <c r="B7333" s="18" t="s">
        <v>20</v>
      </c>
      <c r="C7333" s="18" t="s">
        <v>21</v>
      </c>
      <c r="D7333" s="18">
        <v>2018</v>
      </c>
      <c r="E7333" s="18">
        <f>VLOOKUP(D7333,'cpi roi'!A:C,2,FALSE)</f>
        <v>251.1</v>
      </c>
      <c r="F7333" s="18" t="s">
        <v>21032</v>
      </c>
      <c r="G7333" s="18">
        <v>6.9</v>
      </c>
      <c r="H7333" s="19">
        <v>19000</v>
      </c>
      <c r="I7333" s="18" t="s">
        <v>15412</v>
      </c>
      <c r="J7333" s="18" t="s">
        <v>15412</v>
      </c>
      <c r="K7333" s="18" t="s">
        <v>18398</v>
      </c>
      <c r="L7333" s="18" t="s">
        <v>34</v>
      </c>
      <c r="M7333" s="20">
        <v>10000000</v>
      </c>
      <c r="N7333" s="20">
        <v>7997774</v>
      </c>
      <c r="O7333" s="21">
        <f t="shared" si="342"/>
        <v>9704985.017124651</v>
      </c>
      <c r="P7333" s="22">
        <f t="shared" si="343"/>
        <v>79.977739999999997</v>
      </c>
      <c r="Q7333" s="20">
        <f t="shared" si="344"/>
        <v>3185095.1812027078</v>
      </c>
      <c r="R7333" s="18" t="s">
        <v>21033</v>
      </c>
      <c r="S7333" s="18">
        <v>117</v>
      </c>
    </row>
    <row r="7334" spans="1:19" x14ac:dyDescent="0.25">
      <c r="A7334" s="18" t="s">
        <v>21034</v>
      </c>
      <c r="B7334" s="18" t="s">
        <v>20</v>
      </c>
      <c r="C7334" s="18" t="s">
        <v>45</v>
      </c>
      <c r="D7334" s="18">
        <v>2018</v>
      </c>
      <c r="E7334" s="18">
        <f>VLOOKUP(D7334,'cpi roi'!A:C,2,FALSE)</f>
        <v>251.1</v>
      </c>
      <c r="F7334" s="18" t="s">
        <v>20417</v>
      </c>
      <c r="G7334" s="18">
        <v>6.2</v>
      </c>
      <c r="H7334" s="19">
        <v>74000</v>
      </c>
      <c r="I7334" s="18" t="s">
        <v>17646</v>
      </c>
      <c r="J7334" s="18" t="s">
        <v>21035</v>
      </c>
      <c r="K7334" s="18" t="s">
        <v>21036</v>
      </c>
      <c r="L7334" s="18" t="s">
        <v>34</v>
      </c>
      <c r="M7334" s="20">
        <v>21000000</v>
      </c>
      <c r="N7334" s="20">
        <v>94019120</v>
      </c>
      <c r="O7334" s="21">
        <f t="shared" si="342"/>
        <v>114088513.99442452</v>
      </c>
      <c r="P7334" s="22">
        <f t="shared" si="343"/>
        <v>447.71009523809522</v>
      </c>
      <c r="Q7334" s="20">
        <f t="shared" si="344"/>
        <v>37442899.243329346</v>
      </c>
      <c r="R7334" s="18" t="s">
        <v>21037</v>
      </c>
      <c r="S7334" s="18">
        <v>102</v>
      </c>
    </row>
    <row r="7335" spans="1:19" x14ac:dyDescent="0.25">
      <c r="A7335" s="18" t="s">
        <v>21038</v>
      </c>
      <c r="B7335" s="18" t="s">
        <v>20</v>
      </c>
      <c r="C7335" s="18" t="s">
        <v>56</v>
      </c>
      <c r="D7335" s="18">
        <v>2018</v>
      </c>
      <c r="E7335" s="18">
        <f>VLOOKUP(D7335,'cpi roi'!A:C,2,FALSE)</f>
        <v>251.1</v>
      </c>
      <c r="F7335" s="18" t="s">
        <v>20424</v>
      </c>
      <c r="G7335" s="18">
        <v>5.2</v>
      </c>
      <c r="H7335" s="19">
        <v>28000</v>
      </c>
      <c r="I7335" s="18" t="s">
        <v>20494</v>
      </c>
      <c r="J7335" s="18" t="s">
        <v>15553</v>
      </c>
      <c r="K7335" s="18" t="s">
        <v>19169</v>
      </c>
      <c r="L7335" s="18" t="s">
        <v>34</v>
      </c>
      <c r="M7335" s="20">
        <v>5000000</v>
      </c>
      <c r="N7335" s="20">
        <v>31039126</v>
      </c>
      <c r="O7335" s="21">
        <f t="shared" si="342"/>
        <v>37664761.816806056</v>
      </c>
      <c r="P7335" s="22">
        <f t="shared" si="343"/>
        <v>620.78251999999998</v>
      </c>
      <c r="Q7335" s="20">
        <f t="shared" si="344"/>
        <v>12361260.852250099</v>
      </c>
      <c r="R7335" s="18" t="s">
        <v>21039</v>
      </c>
      <c r="S7335" s="18">
        <v>85</v>
      </c>
    </row>
    <row r="7336" spans="1:19" x14ac:dyDescent="0.25">
      <c r="A7336" s="18" t="s">
        <v>21040</v>
      </c>
      <c r="B7336" s="18" t="s">
        <v>20</v>
      </c>
      <c r="C7336" s="18" t="s">
        <v>38</v>
      </c>
      <c r="D7336" s="18">
        <v>2018</v>
      </c>
      <c r="E7336" s="18">
        <f>VLOOKUP(D7336,'cpi roi'!A:C,2,FALSE)</f>
        <v>251.1</v>
      </c>
      <c r="F7336" s="18" t="s">
        <v>20913</v>
      </c>
      <c r="G7336" s="18">
        <v>6.5</v>
      </c>
      <c r="H7336" s="19">
        <v>60000</v>
      </c>
      <c r="I7336" s="18" t="s">
        <v>13734</v>
      </c>
      <c r="J7336" s="18" t="s">
        <v>21019</v>
      </c>
      <c r="K7336" s="18" t="s">
        <v>13546</v>
      </c>
      <c r="L7336" s="18" t="s">
        <v>496</v>
      </c>
      <c r="M7336" s="20">
        <v>25000000</v>
      </c>
      <c r="N7336" s="20">
        <v>53918723</v>
      </c>
      <c r="O7336" s="21">
        <f t="shared" si="342"/>
        <v>65428255.26921545</v>
      </c>
      <c r="P7336" s="22">
        <f t="shared" si="343"/>
        <v>215.674892</v>
      </c>
      <c r="Q7336" s="20">
        <f t="shared" si="344"/>
        <v>21473007.964954201</v>
      </c>
      <c r="R7336" s="18" t="s">
        <v>20868</v>
      </c>
      <c r="S7336" s="18">
        <v>101</v>
      </c>
    </row>
    <row r="7337" spans="1:19" x14ac:dyDescent="0.25">
      <c r="A7337" s="18" t="s">
        <v>21041</v>
      </c>
      <c r="B7337" s="18" t="s">
        <v>20</v>
      </c>
      <c r="C7337" s="18" t="s">
        <v>29</v>
      </c>
      <c r="D7337" s="18">
        <v>2018</v>
      </c>
      <c r="E7337" s="18">
        <f>VLOOKUP(D7337,'cpi roi'!A:C,2,FALSE)</f>
        <v>251.1</v>
      </c>
      <c r="F7337" s="18" t="s">
        <v>21042</v>
      </c>
      <c r="G7337" s="18">
        <v>5.8</v>
      </c>
      <c r="H7337" s="19">
        <v>31000</v>
      </c>
      <c r="I7337" s="18" t="s">
        <v>4924</v>
      </c>
      <c r="J7337" s="18" t="s">
        <v>4924</v>
      </c>
      <c r="K7337" s="18" t="s">
        <v>16752</v>
      </c>
      <c r="L7337" s="18" t="s">
        <v>457</v>
      </c>
      <c r="M7337" s="20">
        <v>0</v>
      </c>
      <c r="N7337" s="20">
        <v>2133033</v>
      </c>
      <c r="O7337" s="21">
        <f t="shared" si="342"/>
        <v>2588351.872162485</v>
      </c>
      <c r="P7337" s="22">
        <f t="shared" si="343"/>
        <v>0</v>
      </c>
      <c r="Q7337" s="20">
        <f t="shared" si="344"/>
        <v>849475.50776583026</v>
      </c>
      <c r="R7337" s="18" t="s">
        <v>21043</v>
      </c>
      <c r="S7337" s="18">
        <v>113</v>
      </c>
    </row>
    <row r="7338" spans="1:19" x14ac:dyDescent="0.25">
      <c r="A7338" s="18" t="s">
        <v>21044</v>
      </c>
      <c r="B7338" s="18" t="s">
        <v>2004</v>
      </c>
      <c r="C7338" s="18" t="s">
        <v>21</v>
      </c>
      <c r="D7338" s="18">
        <v>2018</v>
      </c>
      <c r="E7338" s="18">
        <f>VLOOKUP(D7338,'cpi roi'!A:C,2,FALSE)</f>
        <v>251.1</v>
      </c>
      <c r="F7338" s="18" t="s">
        <v>20870</v>
      </c>
      <c r="G7338" s="18">
        <v>6.5</v>
      </c>
      <c r="H7338" s="19">
        <v>20000</v>
      </c>
      <c r="I7338" s="18" t="s">
        <v>17848</v>
      </c>
      <c r="J7338" s="18" t="s">
        <v>19532</v>
      </c>
      <c r="K7338" s="18" t="s">
        <v>21045</v>
      </c>
      <c r="L7338" s="18" t="s">
        <v>199</v>
      </c>
      <c r="M7338" s="20">
        <v>4900000</v>
      </c>
      <c r="N7338" s="20">
        <v>10421847</v>
      </c>
      <c r="O7338" s="21">
        <f t="shared" si="342"/>
        <v>12646502.512544803</v>
      </c>
      <c r="P7338" s="22">
        <f t="shared" si="343"/>
        <v>212.69075510204081</v>
      </c>
      <c r="Q7338" s="20">
        <f t="shared" si="344"/>
        <v>4150476.7025089604</v>
      </c>
      <c r="R7338" s="18" t="s">
        <v>21046</v>
      </c>
      <c r="S7338" s="18">
        <v>97</v>
      </c>
    </row>
    <row r="7339" spans="1:19" x14ac:dyDescent="0.25">
      <c r="A7339" s="18" t="s">
        <v>21047</v>
      </c>
      <c r="B7339" s="18" t="s">
        <v>2004</v>
      </c>
      <c r="C7339" s="18" t="s">
        <v>67</v>
      </c>
      <c r="D7339" s="18">
        <v>2018</v>
      </c>
      <c r="E7339" s="18">
        <f>VLOOKUP(D7339,'cpi roi'!A:C,2,FALSE)</f>
        <v>251.1</v>
      </c>
      <c r="F7339" s="18" t="s">
        <v>21048</v>
      </c>
      <c r="G7339" s="18">
        <v>6.6</v>
      </c>
      <c r="H7339" s="19">
        <v>36000</v>
      </c>
      <c r="I7339" s="18" t="s">
        <v>12310</v>
      </c>
      <c r="J7339" s="18" t="s">
        <v>21049</v>
      </c>
      <c r="K7339" s="18" t="s">
        <v>18398</v>
      </c>
      <c r="L7339" s="18" t="s">
        <v>34</v>
      </c>
      <c r="M7339" s="20">
        <v>24000000</v>
      </c>
      <c r="N7339" s="20">
        <v>17612099</v>
      </c>
      <c r="O7339" s="21">
        <f t="shared" si="342"/>
        <v>21371591.259657506</v>
      </c>
      <c r="P7339" s="22">
        <f t="shared" si="343"/>
        <v>73.383745833333336</v>
      </c>
      <c r="Q7339" s="20">
        <f t="shared" si="344"/>
        <v>7013978.096375946</v>
      </c>
      <c r="R7339" s="18" t="s">
        <v>122</v>
      </c>
      <c r="S7339" s="18">
        <v>122</v>
      </c>
    </row>
    <row r="7340" spans="1:19" x14ac:dyDescent="0.25">
      <c r="A7340" s="18" t="s">
        <v>21050</v>
      </c>
      <c r="B7340" s="18" t="s">
        <v>20</v>
      </c>
      <c r="C7340" s="18" t="s">
        <v>108</v>
      </c>
      <c r="D7340" s="18">
        <v>2018</v>
      </c>
      <c r="E7340" s="18">
        <f>VLOOKUP(D7340,'cpi roi'!A:C,2,FALSE)</f>
        <v>251.1</v>
      </c>
      <c r="F7340" s="18" t="s">
        <v>21051</v>
      </c>
      <c r="G7340" s="18">
        <v>7.9</v>
      </c>
      <c r="H7340" s="19">
        <v>68000</v>
      </c>
      <c r="I7340" s="18" t="s">
        <v>10534</v>
      </c>
      <c r="J7340" s="18" t="s">
        <v>10534</v>
      </c>
      <c r="K7340" s="18" t="s">
        <v>21052</v>
      </c>
      <c r="L7340" s="18" t="s">
        <v>2113</v>
      </c>
      <c r="M7340" s="20">
        <v>0</v>
      </c>
      <c r="N7340" s="20">
        <v>67999335</v>
      </c>
      <c r="O7340" s="21">
        <f t="shared" si="342"/>
        <v>82514525.585424125</v>
      </c>
      <c r="P7340" s="22">
        <f t="shared" si="343"/>
        <v>0</v>
      </c>
      <c r="Q7340" s="20">
        <f t="shared" si="344"/>
        <v>27080579.450418159</v>
      </c>
      <c r="R7340" s="18" t="s">
        <v>21053</v>
      </c>
      <c r="S7340" s="18">
        <v>121</v>
      </c>
    </row>
    <row r="7341" spans="1:19" x14ac:dyDescent="0.25">
      <c r="A7341" s="18" t="s">
        <v>21054</v>
      </c>
      <c r="B7341" s="18" t="s">
        <v>20</v>
      </c>
      <c r="C7341" s="18" t="s">
        <v>45</v>
      </c>
      <c r="D7341" s="18">
        <v>2018</v>
      </c>
      <c r="E7341" s="18">
        <f>VLOOKUP(D7341,'cpi roi'!A:C,2,FALSE)</f>
        <v>251.1</v>
      </c>
      <c r="F7341" s="18" t="s">
        <v>20641</v>
      </c>
      <c r="G7341" s="18">
        <v>7.4</v>
      </c>
      <c r="H7341" s="19">
        <v>29000</v>
      </c>
      <c r="I7341" s="18" t="s">
        <v>21055</v>
      </c>
      <c r="J7341" s="18" t="s">
        <v>21056</v>
      </c>
      <c r="K7341" s="18" t="s">
        <v>21057</v>
      </c>
      <c r="L7341" s="18" t="s">
        <v>34</v>
      </c>
      <c r="M7341" s="20">
        <v>0</v>
      </c>
      <c r="N7341" s="20">
        <v>5006989</v>
      </c>
      <c r="O7341" s="21">
        <f t="shared" si="342"/>
        <v>6075784.7403424932</v>
      </c>
      <c r="P7341" s="22">
        <f t="shared" si="343"/>
        <v>0</v>
      </c>
      <c r="Q7341" s="20">
        <f t="shared" si="344"/>
        <v>1994021.903624054</v>
      </c>
      <c r="R7341" s="18" t="s">
        <v>17313</v>
      </c>
      <c r="S7341" s="18">
        <v>95</v>
      </c>
    </row>
    <row r="7342" spans="1:19" x14ac:dyDescent="0.25">
      <c r="A7342" s="18" t="s">
        <v>21058</v>
      </c>
      <c r="B7342" s="18" t="s">
        <v>20</v>
      </c>
      <c r="C7342" s="18" t="s">
        <v>108</v>
      </c>
      <c r="D7342" s="18">
        <v>2018</v>
      </c>
      <c r="E7342" s="18">
        <f>VLOOKUP(D7342,'cpi roi'!A:C,2,FALSE)</f>
        <v>251.1</v>
      </c>
      <c r="F7342" s="18" t="s">
        <v>20899</v>
      </c>
      <c r="G7342" s="18">
        <v>7</v>
      </c>
      <c r="H7342" s="19">
        <v>58000</v>
      </c>
      <c r="I7342" s="18" t="s">
        <v>12351</v>
      </c>
      <c r="J7342" s="18" t="s">
        <v>12351</v>
      </c>
      <c r="K7342" s="18" t="s">
        <v>15190</v>
      </c>
      <c r="L7342" s="18" t="s">
        <v>457</v>
      </c>
      <c r="M7342" s="20">
        <v>38000000</v>
      </c>
      <c r="N7342" s="20">
        <v>13143056</v>
      </c>
      <c r="O7342" s="21">
        <f t="shared" si="342"/>
        <v>15948582.888092393</v>
      </c>
      <c r="P7342" s="22">
        <f t="shared" si="343"/>
        <v>34.586989473684213</v>
      </c>
      <c r="Q7342" s="20">
        <f t="shared" si="344"/>
        <v>5234191.9553962564</v>
      </c>
      <c r="R7342" s="18" t="s">
        <v>7200</v>
      </c>
      <c r="S7342" s="18">
        <v>122</v>
      </c>
    </row>
    <row r="7343" spans="1:19" x14ac:dyDescent="0.25">
      <c r="A7343" s="18" t="s">
        <v>21059</v>
      </c>
      <c r="B7343" s="18" t="s">
        <v>20</v>
      </c>
      <c r="C7343" s="18" t="s">
        <v>29</v>
      </c>
      <c r="D7343" s="18">
        <v>2018</v>
      </c>
      <c r="E7343" s="18">
        <f>VLOOKUP(D7343,'cpi roi'!A:C,2,FALSE)</f>
        <v>251.1</v>
      </c>
      <c r="F7343" s="18" t="s">
        <v>21060</v>
      </c>
      <c r="G7343" s="18">
        <v>7.3</v>
      </c>
      <c r="H7343" s="19">
        <v>24000</v>
      </c>
      <c r="I7343" s="18" t="s">
        <v>18851</v>
      </c>
      <c r="J7343" s="18" t="s">
        <v>18851</v>
      </c>
      <c r="K7343" s="18" t="s">
        <v>21061</v>
      </c>
      <c r="L7343" s="18" t="s">
        <v>252</v>
      </c>
      <c r="M7343" s="20">
        <v>0</v>
      </c>
      <c r="N7343" s="20">
        <v>988687</v>
      </c>
      <c r="O7343" s="21">
        <f t="shared" si="342"/>
        <v>1199732.8908801274</v>
      </c>
      <c r="P7343" s="22">
        <f t="shared" si="343"/>
        <v>0</v>
      </c>
      <c r="Q7343" s="20">
        <f t="shared" si="344"/>
        <v>393742.33373158105</v>
      </c>
      <c r="R7343" s="18" t="s">
        <v>21062</v>
      </c>
      <c r="S7343" s="18">
        <v>136</v>
      </c>
    </row>
    <row r="7344" spans="1:19" x14ac:dyDescent="0.25">
      <c r="A7344" s="18" t="s">
        <v>21063</v>
      </c>
      <c r="B7344" s="18" t="s">
        <v>20</v>
      </c>
      <c r="C7344" s="18" t="s">
        <v>21</v>
      </c>
      <c r="D7344" s="18">
        <v>2018</v>
      </c>
      <c r="E7344" s="18">
        <f>VLOOKUP(D7344,'cpi roi'!A:C,2,FALSE)</f>
        <v>251.1</v>
      </c>
      <c r="F7344" s="18" t="s">
        <v>21064</v>
      </c>
      <c r="G7344" s="18">
        <v>6</v>
      </c>
      <c r="H7344" s="19">
        <v>30000</v>
      </c>
      <c r="I7344" s="18" t="s">
        <v>2248</v>
      </c>
      <c r="J7344" s="18" t="s">
        <v>16283</v>
      </c>
      <c r="K7344" s="18" t="s">
        <v>3234</v>
      </c>
      <c r="L7344" s="18" t="s">
        <v>3160</v>
      </c>
      <c r="M7344" s="20">
        <v>0</v>
      </c>
      <c r="N7344" s="20">
        <v>18653107</v>
      </c>
      <c r="O7344" s="21">
        <f t="shared" si="342"/>
        <v>22634813.631620869</v>
      </c>
      <c r="P7344" s="22">
        <f t="shared" si="343"/>
        <v>0</v>
      </c>
      <c r="Q7344" s="20">
        <f t="shared" si="344"/>
        <v>7428557.1485463958</v>
      </c>
      <c r="R7344" s="18" t="s">
        <v>14652</v>
      </c>
      <c r="S7344" s="18">
        <v>98</v>
      </c>
    </row>
    <row r="7345" spans="1:19" x14ac:dyDescent="0.25">
      <c r="A7345" s="18" t="s">
        <v>21065</v>
      </c>
      <c r="B7345" s="18" t="s">
        <v>2004</v>
      </c>
      <c r="C7345" s="18" t="s">
        <v>45</v>
      </c>
      <c r="D7345" s="18">
        <v>2018</v>
      </c>
      <c r="E7345" s="18">
        <f>VLOOKUP(D7345,'cpi roi'!A:C,2,FALSE)</f>
        <v>251.1</v>
      </c>
      <c r="F7345" s="18" t="s">
        <v>20720</v>
      </c>
      <c r="G7345" s="18">
        <v>5.5</v>
      </c>
      <c r="H7345" s="19">
        <v>51000</v>
      </c>
      <c r="I7345" s="18" t="s">
        <v>10791</v>
      </c>
      <c r="J7345" s="18" t="s">
        <v>10791</v>
      </c>
      <c r="K7345" s="18" t="s">
        <v>19379</v>
      </c>
      <c r="L7345" s="18" t="s">
        <v>5994</v>
      </c>
      <c r="M7345" s="20">
        <v>32000000</v>
      </c>
      <c r="N7345" s="20">
        <v>94539426</v>
      </c>
      <c r="O7345" s="21">
        <f t="shared" si="342"/>
        <v>114719884.91517323</v>
      </c>
      <c r="P7345" s="22">
        <f t="shared" si="343"/>
        <v>295.43570625000001</v>
      </c>
      <c r="Q7345" s="20">
        <f t="shared" si="344"/>
        <v>37650109.916367978</v>
      </c>
      <c r="R7345" s="18" t="s">
        <v>21066</v>
      </c>
      <c r="S7345" s="18">
        <v>110</v>
      </c>
    </row>
    <row r="7346" spans="1:19" x14ac:dyDescent="0.25">
      <c r="A7346" s="18" t="s">
        <v>21067</v>
      </c>
      <c r="B7346" s="18" t="s">
        <v>20</v>
      </c>
      <c r="C7346" s="18" t="s">
        <v>38</v>
      </c>
      <c r="D7346" s="18">
        <v>2018</v>
      </c>
      <c r="E7346" s="18">
        <f>VLOOKUP(D7346,'cpi roi'!A:C,2,FALSE)</f>
        <v>251.1</v>
      </c>
      <c r="F7346" s="18" t="s">
        <v>20824</v>
      </c>
      <c r="G7346" s="18">
        <v>6.1</v>
      </c>
      <c r="H7346" s="19">
        <v>49000</v>
      </c>
      <c r="I7346" s="18" t="s">
        <v>18200</v>
      </c>
      <c r="J7346" s="18" t="s">
        <v>18200</v>
      </c>
      <c r="K7346" s="18" t="s">
        <v>4364</v>
      </c>
      <c r="L7346" s="18" t="s">
        <v>26</v>
      </c>
      <c r="M7346" s="20">
        <v>15000000</v>
      </c>
      <c r="N7346" s="20">
        <v>13313581</v>
      </c>
      <c r="O7346" s="21">
        <f t="shared" si="342"/>
        <v>16155508.286340103</v>
      </c>
      <c r="P7346" s="22">
        <f t="shared" si="343"/>
        <v>88.757206666666661</v>
      </c>
      <c r="Q7346" s="20">
        <f t="shared" si="344"/>
        <v>5302103.1461569089</v>
      </c>
      <c r="R7346" s="18" t="s">
        <v>21068</v>
      </c>
      <c r="S7346" s="18">
        <v>94</v>
      </c>
    </row>
    <row r="7347" spans="1:19" x14ac:dyDescent="0.25">
      <c r="A7347" s="18" t="s">
        <v>21069</v>
      </c>
      <c r="B7347" s="18" t="s">
        <v>2004</v>
      </c>
      <c r="C7347" s="18" t="s">
        <v>56</v>
      </c>
      <c r="D7347" s="18">
        <v>2018</v>
      </c>
      <c r="E7347" s="18">
        <f>VLOOKUP(D7347,'cpi roi'!A:C,2,FALSE)</f>
        <v>251.1</v>
      </c>
      <c r="F7347" s="18" t="s">
        <v>20849</v>
      </c>
      <c r="G7347" s="18">
        <v>3.2</v>
      </c>
      <c r="H7347" s="19">
        <v>30000</v>
      </c>
      <c r="I7347" s="18" t="s">
        <v>15500</v>
      </c>
      <c r="J7347" s="18" t="s">
        <v>12745</v>
      </c>
      <c r="K7347" s="18" t="s">
        <v>16849</v>
      </c>
      <c r="L7347" s="18" t="s">
        <v>34</v>
      </c>
      <c r="M7347" s="20">
        <v>10000000</v>
      </c>
      <c r="N7347" s="20">
        <v>51738549</v>
      </c>
      <c r="O7347" s="21">
        <f t="shared" si="342"/>
        <v>62782699.642771803</v>
      </c>
      <c r="P7347" s="22">
        <f t="shared" si="343"/>
        <v>517.38549</v>
      </c>
      <c r="Q7347" s="20">
        <f t="shared" si="344"/>
        <v>20604758.661887694</v>
      </c>
      <c r="R7347" s="18" t="s">
        <v>10878</v>
      </c>
      <c r="S7347" s="18">
        <v>93</v>
      </c>
    </row>
    <row r="7348" spans="1:19" x14ac:dyDescent="0.25">
      <c r="A7348" s="18" t="s">
        <v>21070</v>
      </c>
      <c r="B7348" s="18" t="s">
        <v>20</v>
      </c>
      <c r="C7348" s="18" t="s">
        <v>67</v>
      </c>
      <c r="D7348" s="18">
        <v>2018</v>
      </c>
      <c r="E7348" s="18">
        <f>VLOOKUP(D7348,'cpi roi'!A:C,2,FALSE)</f>
        <v>251.1</v>
      </c>
      <c r="F7348" s="18" t="s">
        <v>20918</v>
      </c>
      <c r="G7348" s="18">
        <v>7</v>
      </c>
      <c r="H7348" s="19">
        <v>7200</v>
      </c>
      <c r="I7348" s="18" t="s">
        <v>3353</v>
      </c>
      <c r="J7348" s="18" t="s">
        <v>16232</v>
      </c>
      <c r="K7348" s="18" t="s">
        <v>18603</v>
      </c>
      <c r="L7348" s="18" t="s">
        <v>34</v>
      </c>
      <c r="M7348" s="20">
        <v>0</v>
      </c>
      <c r="N7348" s="20">
        <v>148504</v>
      </c>
      <c r="O7348" s="21">
        <f t="shared" si="342"/>
        <v>180203.77857427319</v>
      </c>
      <c r="P7348" s="22">
        <f t="shared" si="343"/>
        <v>0</v>
      </c>
      <c r="Q7348" s="20">
        <f t="shared" si="344"/>
        <v>59141.377937076861</v>
      </c>
      <c r="R7348" s="18" t="s">
        <v>19980</v>
      </c>
      <c r="S7348" s="18">
        <v>127</v>
      </c>
    </row>
    <row r="7349" spans="1:19" x14ac:dyDescent="0.25">
      <c r="A7349" s="18" t="s">
        <v>21071</v>
      </c>
      <c r="B7349" s="18" t="s">
        <v>20</v>
      </c>
      <c r="C7349" s="18" t="s">
        <v>21</v>
      </c>
      <c r="D7349" s="18">
        <v>2018</v>
      </c>
      <c r="E7349" s="18">
        <f>VLOOKUP(D7349,'cpi roi'!A:C,2,FALSE)</f>
        <v>251.1</v>
      </c>
      <c r="F7349" s="18" t="s">
        <v>20399</v>
      </c>
      <c r="G7349" s="18">
        <v>6.8</v>
      </c>
      <c r="H7349" s="19">
        <v>5800</v>
      </c>
      <c r="I7349" s="18" t="s">
        <v>11155</v>
      </c>
      <c r="J7349" s="18" t="s">
        <v>18316</v>
      </c>
      <c r="K7349" s="18" t="s">
        <v>14829</v>
      </c>
      <c r="L7349" s="18" t="s">
        <v>26</v>
      </c>
      <c r="M7349" s="20">
        <v>0</v>
      </c>
      <c r="N7349" s="20">
        <v>245416</v>
      </c>
      <c r="O7349" s="21">
        <f t="shared" si="342"/>
        <v>297802.68896853842</v>
      </c>
      <c r="P7349" s="22">
        <f t="shared" si="343"/>
        <v>0</v>
      </c>
      <c r="Q7349" s="20">
        <f t="shared" si="344"/>
        <v>97736.360015929909</v>
      </c>
      <c r="R7349" s="18" t="s">
        <v>21072</v>
      </c>
      <c r="S7349" s="18">
        <v>111</v>
      </c>
    </row>
    <row r="7350" spans="1:19" x14ac:dyDescent="0.25">
      <c r="A7350" s="18" t="s">
        <v>21073</v>
      </c>
      <c r="B7350" s="18" t="s">
        <v>2004</v>
      </c>
      <c r="C7350" s="18" t="s">
        <v>45</v>
      </c>
      <c r="D7350" s="18">
        <v>2018</v>
      </c>
      <c r="E7350" s="18">
        <f>VLOOKUP(D7350,'cpi roi'!A:C,2,FALSE)</f>
        <v>251.1</v>
      </c>
      <c r="F7350" s="18" t="s">
        <v>20610</v>
      </c>
      <c r="G7350" s="18">
        <v>6.1</v>
      </c>
      <c r="H7350" s="19">
        <v>26000</v>
      </c>
      <c r="I7350" s="18" t="s">
        <v>21074</v>
      </c>
      <c r="J7350" s="18" t="s">
        <v>21074</v>
      </c>
      <c r="K7350" s="18" t="s">
        <v>2371</v>
      </c>
      <c r="L7350" s="18" t="s">
        <v>34</v>
      </c>
      <c r="M7350" s="20">
        <v>10000000</v>
      </c>
      <c r="N7350" s="20">
        <v>104438188</v>
      </c>
      <c r="O7350" s="21">
        <f t="shared" si="342"/>
        <v>126731644.29948227</v>
      </c>
      <c r="P7350" s="22">
        <f t="shared" si="343"/>
        <v>1044.3818800000001</v>
      </c>
      <c r="Q7350" s="20">
        <f t="shared" si="344"/>
        <v>41592269.215452008</v>
      </c>
      <c r="R7350" s="18" t="s">
        <v>21075</v>
      </c>
      <c r="S7350" s="18">
        <v>104</v>
      </c>
    </row>
    <row r="7351" spans="1:19" x14ac:dyDescent="0.25">
      <c r="A7351" s="18" t="s">
        <v>21076</v>
      </c>
      <c r="B7351" s="18" t="s">
        <v>20</v>
      </c>
      <c r="C7351" s="18" t="s">
        <v>38</v>
      </c>
      <c r="D7351" s="18">
        <v>2018</v>
      </c>
      <c r="E7351" s="18">
        <f>VLOOKUP(D7351,'cpi roi'!A:C,2,FALSE)</f>
        <v>251.1</v>
      </c>
      <c r="F7351" s="18" t="s">
        <v>20918</v>
      </c>
      <c r="G7351" s="18">
        <v>5.3</v>
      </c>
      <c r="H7351" s="19">
        <v>13000</v>
      </c>
      <c r="I7351" s="18" t="s">
        <v>21077</v>
      </c>
      <c r="J7351" s="18" t="s">
        <v>21077</v>
      </c>
      <c r="K7351" s="18" t="s">
        <v>21078</v>
      </c>
      <c r="L7351" s="18" t="s">
        <v>26</v>
      </c>
      <c r="M7351" s="20">
        <v>0</v>
      </c>
      <c r="N7351" s="20">
        <v>730762</v>
      </c>
      <c r="O7351" s="21">
        <f t="shared" si="342"/>
        <v>886751.02110712859</v>
      </c>
      <c r="P7351" s="22">
        <f t="shared" si="343"/>
        <v>0</v>
      </c>
      <c r="Q7351" s="20">
        <f t="shared" si="344"/>
        <v>291024.29311031458</v>
      </c>
      <c r="R7351" s="18" t="s">
        <v>21079</v>
      </c>
      <c r="S7351" s="18">
        <v>104</v>
      </c>
    </row>
    <row r="7352" spans="1:19" x14ac:dyDescent="0.25">
      <c r="A7352" s="18" t="s">
        <v>21080</v>
      </c>
      <c r="B7352" s="18" t="s">
        <v>20</v>
      </c>
      <c r="C7352" s="18" t="s">
        <v>45</v>
      </c>
      <c r="D7352" s="18">
        <v>2018</v>
      </c>
      <c r="E7352" s="18">
        <f>VLOOKUP(D7352,'cpi roi'!A:C,2,FALSE)</f>
        <v>251.1</v>
      </c>
      <c r="F7352" s="18" t="s">
        <v>20979</v>
      </c>
      <c r="G7352" s="18">
        <v>6.9</v>
      </c>
      <c r="H7352" s="19">
        <v>69000</v>
      </c>
      <c r="I7352" s="18" t="s">
        <v>21081</v>
      </c>
      <c r="J7352" s="18" t="s">
        <v>21081</v>
      </c>
      <c r="K7352" s="18" t="s">
        <v>21082</v>
      </c>
      <c r="L7352" s="18" t="s">
        <v>34</v>
      </c>
      <c r="M7352" s="20">
        <v>3200000</v>
      </c>
      <c r="N7352" s="20">
        <v>18170707</v>
      </c>
      <c r="O7352" s="21">
        <f t="shared" si="342"/>
        <v>22049440.154918358</v>
      </c>
      <c r="P7352" s="22">
        <f t="shared" si="343"/>
        <v>567.83459374999995</v>
      </c>
      <c r="Q7352" s="20">
        <f t="shared" si="344"/>
        <v>7236442.4532058937</v>
      </c>
      <c r="R7352" s="18" t="s">
        <v>18019</v>
      </c>
      <c r="S7352" s="18">
        <v>112</v>
      </c>
    </row>
    <row r="7353" spans="1:19" x14ac:dyDescent="0.25">
      <c r="A7353" s="18" t="s">
        <v>21083</v>
      </c>
      <c r="B7353" s="18" t="s">
        <v>2004</v>
      </c>
      <c r="C7353" s="18" t="s">
        <v>38</v>
      </c>
      <c r="D7353" s="18">
        <v>2018</v>
      </c>
      <c r="E7353" s="18">
        <f>VLOOKUP(D7353,'cpi roi'!A:C,2,FALSE)</f>
        <v>251.1</v>
      </c>
      <c r="F7353" s="18" t="s">
        <v>20860</v>
      </c>
      <c r="G7353" s="18">
        <v>5.6</v>
      </c>
      <c r="H7353" s="19">
        <v>110000</v>
      </c>
      <c r="I7353" s="18" t="s">
        <v>21084</v>
      </c>
      <c r="J7353" s="18" t="s">
        <v>21084</v>
      </c>
      <c r="K7353" s="18" t="s">
        <v>17415</v>
      </c>
      <c r="L7353" s="18" t="s">
        <v>26</v>
      </c>
      <c r="M7353" s="20">
        <v>150000000</v>
      </c>
      <c r="N7353" s="20">
        <v>290930148</v>
      </c>
      <c r="O7353" s="21">
        <f t="shared" si="342"/>
        <v>353032322.16487455</v>
      </c>
      <c r="P7353" s="22">
        <f t="shared" si="343"/>
        <v>193.95343199999999</v>
      </c>
      <c r="Q7353" s="20">
        <f t="shared" si="344"/>
        <v>115862265.2329749</v>
      </c>
      <c r="R7353" s="18" t="s">
        <v>18825</v>
      </c>
      <c r="S7353" s="18">
        <v>111</v>
      </c>
    </row>
    <row r="7354" spans="1:19" x14ac:dyDescent="0.25">
      <c r="A7354" s="18" t="s">
        <v>21085</v>
      </c>
      <c r="B7354" s="18" t="s">
        <v>2004</v>
      </c>
      <c r="C7354" s="18" t="s">
        <v>45</v>
      </c>
      <c r="D7354" s="18">
        <v>2018</v>
      </c>
      <c r="E7354" s="18">
        <f>VLOOKUP(D7354,'cpi roi'!A:C,2,FALSE)</f>
        <v>251.1</v>
      </c>
      <c r="F7354" s="18" t="s">
        <v>20977</v>
      </c>
      <c r="G7354" s="18">
        <v>3.8</v>
      </c>
      <c r="H7354" s="19">
        <v>33000</v>
      </c>
      <c r="I7354" s="18" t="s">
        <v>15737</v>
      </c>
      <c r="J7354" s="18" t="s">
        <v>15737</v>
      </c>
      <c r="K7354" s="18" t="s">
        <v>13047</v>
      </c>
      <c r="L7354" s="18" t="s">
        <v>34</v>
      </c>
      <c r="M7354" s="20">
        <v>42000000</v>
      </c>
      <c r="N7354" s="20">
        <v>40466970</v>
      </c>
      <c r="O7354" s="21">
        <f t="shared" si="342"/>
        <v>49105080.681003585</v>
      </c>
      <c r="P7354" s="22">
        <f t="shared" si="343"/>
        <v>96.349928571428563</v>
      </c>
      <c r="Q7354" s="20">
        <f t="shared" si="344"/>
        <v>16115878.136200717</v>
      </c>
      <c r="R7354" s="18" t="s">
        <v>35</v>
      </c>
      <c r="S7354" s="18">
        <v>90</v>
      </c>
    </row>
    <row r="7355" spans="1:19" x14ac:dyDescent="0.25">
      <c r="A7355" s="18" t="s">
        <v>21086</v>
      </c>
      <c r="B7355" s="18" t="s">
        <v>2004</v>
      </c>
      <c r="C7355" s="18" t="s">
        <v>38</v>
      </c>
      <c r="D7355" s="18">
        <v>2018</v>
      </c>
      <c r="E7355" s="18">
        <f>VLOOKUP(D7355,'cpi roi'!A:C,2,FALSE)</f>
        <v>251.1</v>
      </c>
      <c r="F7355" s="18" t="s">
        <v>20884</v>
      </c>
      <c r="G7355" s="18">
        <v>5.7</v>
      </c>
      <c r="H7355" s="19">
        <v>30000</v>
      </c>
      <c r="I7355" s="18" t="s">
        <v>17165</v>
      </c>
      <c r="J7355" s="18" t="s">
        <v>21087</v>
      </c>
      <c r="K7355" s="18" t="s">
        <v>20501</v>
      </c>
      <c r="L7355" s="18" t="s">
        <v>34</v>
      </c>
      <c r="M7355" s="20">
        <v>34000000</v>
      </c>
      <c r="N7355" s="20">
        <v>41142379</v>
      </c>
      <c r="O7355" s="21">
        <f t="shared" si="342"/>
        <v>49924663.007964954</v>
      </c>
      <c r="P7355" s="22">
        <f t="shared" si="343"/>
        <v>121.00699705882354</v>
      </c>
      <c r="Q7355" s="20">
        <f t="shared" si="344"/>
        <v>16384858.223815212</v>
      </c>
      <c r="R7355" s="18" t="s">
        <v>18919</v>
      </c>
      <c r="S7355" s="18">
        <v>104</v>
      </c>
    </row>
    <row r="7356" spans="1:19" x14ac:dyDescent="0.25">
      <c r="A7356" s="18" t="s">
        <v>21088</v>
      </c>
      <c r="B7356" s="18" t="s">
        <v>20</v>
      </c>
      <c r="C7356" s="18" t="s">
        <v>21</v>
      </c>
      <c r="D7356" s="18">
        <v>2018</v>
      </c>
      <c r="E7356" s="18">
        <f>VLOOKUP(D7356,'cpi roi'!A:C,2,FALSE)</f>
        <v>251.1</v>
      </c>
      <c r="F7356" s="18" t="s">
        <v>21089</v>
      </c>
      <c r="G7356" s="18">
        <v>7.6</v>
      </c>
      <c r="H7356" s="19">
        <v>52000</v>
      </c>
      <c r="I7356" s="18" t="s">
        <v>13522</v>
      </c>
      <c r="J7356" s="18" t="s">
        <v>13522</v>
      </c>
      <c r="K7356" s="18" t="s">
        <v>21090</v>
      </c>
      <c r="L7356" s="18" t="s">
        <v>18671</v>
      </c>
      <c r="M7356" s="20">
        <v>0</v>
      </c>
      <c r="N7356" s="20">
        <v>20343051</v>
      </c>
      <c r="O7356" s="21">
        <f t="shared" si="342"/>
        <v>24685494.383512545</v>
      </c>
      <c r="P7356" s="22">
        <f t="shared" si="343"/>
        <v>0</v>
      </c>
      <c r="Q7356" s="20">
        <f t="shared" si="344"/>
        <v>8101573.4767025085</v>
      </c>
      <c r="R7356" s="18" t="s">
        <v>18672</v>
      </c>
      <c r="S7356" s="18">
        <v>89</v>
      </c>
    </row>
    <row r="7357" spans="1:19" x14ac:dyDescent="0.25">
      <c r="A7357" s="18" t="s">
        <v>21091</v>
      </c>
      <c r="B7357" s="18" t="s">
        <v>2004</v>
      </c>
      <c r="C7357" s="18" t="s">
        <v>56</v>
      </c>
      <c r="D7357" s="18">
        <v>2018</v>
      </c>
      <c r="E7357" s="18">
        <f>VLOOKUP(D7357,'cpi roi'!A:C,2,FALSE)</f>
        <v>251.1</v>
      </c>
      <c r="F7357" s="18" t="s">
        <v>20573</v>
      </c>
      <c r="G7357" s="18">
        <v>5.2</v>
      </c>
      <c r="H7357" s="19">
        <v>50000</v>
      </c>
      <c r="I7357" s="18" t="s">
        <v>14339</v>
      </c>
      <c r="J7357" s="18" t="s">
        <v>21092</v>
      </c>
      <c r="K7357" s="18" t="s">
        <v>21093</v>
      </c>
      <c r="L7357" s="18" t="s">
        <v>34</v>
      </c>
      <c r="M7357" s="20">
        <v>3500000</v>
      </c>
      <c r="N7357" s="20">
        <v>95330710</v>
      </c>
      <c r="O7357" s="21">
        <f t="shared" si="342"/>
        <v>115680077.0091597</v>
      </c>
      <c r="P7357" s="22">
        <f t="shared" si="343"/>
        <v>2723.7345714285711</v>
      </c>
      <c r="Q7357" s="20">
        <f t="shared" si="344"/>
        <v>37965236.957387492</v>
      </c>
      <c r="R7357" s="18" t="s">
        <v>19427</v>
      </c>
      <c r="S7357" s="18">
        <v>100</v>
      </c>
    </row>
    <row r="7358" spans="1:19" x14ac:dyDescent="0.25">
      <c r="A7358" s="18" t="s">
        <v>21094</v>
      </c>
      <c r="B7358" s="18" t="s">
        <v>2004</v>
      </c>
      <c r="C7358" s="18" t="s">
        <v>38</v>
      </c>
      <c r="D7358" s="18">
        <v>2018</v>
      </c>
      <c r="E7358" s="18">
        <f>VLOOKUP(D7358,'cpi roi'!A:C,2,FALSE)</f>
        <v>251.1</v>
      </c>
      <c r="F7358" s="18" t="s">
        <v>20981</v>
      </c>
      <c r="G7358" s="18">
        <v>6.7</v>
      </c>
      <c r="H7358" s="19">
        <v>58000</v>
      </c>
      <c r="I7358" s="18" t="s">
        <v>7451</v>
      </c>
      <c r="J7358" s="18" t="s">
        <v>21095</v>
      </c>
      <c r="K7358" s="18" t="s">
        <v>16802</v>
      </c>
      <c r="L7358" s="18" t="s">
        <v>34</v>
      </c>
      <c r="M7358" s="20">
        <v>51000000</v>
      </c>
      <c r="N7358" s="20">
        <v>98203196</v>
      </c>
      <c r="O7358" s="21">
        <f t="shared" si="342"/>
        <v>119165726.09000398</v>
      </c>
      <c r="P7358" s="22">
        <f t="shared" si="343"/>
        <v>192.5552862745098</v>
      </c>
      <c r="Q7358" s="20">
        <f t="shared" si="344"/>
        <v>39109197.929111905</v>
      </c>
      <c r="R7358" s="18" t="s">
        <v>21096</v>
      </c>
      <c r="S7358" s="18">
        <v>96</v>
      </c>
    </row>
    <row r="7359" spans="1:19" x14ac:dyDescent="0.25">
      <c r="A7359" s="18" t="s">
        <v>21097</v>
      </c>
      <c r="B7359" s="18" t="s">
        <v>2004</v>
      </c>
      <c r="C7359" s="18" t="s">
        <v>67</v>
      </c>
      <c r="D7359" s="18">
        <v>2018</v>
      </c>
      <c r="E7359" s="18">
        <f>VLOOKUP(D7359,'cpi roi'!A:C,2,FALSE)</f>
        <v>251.1</v>
      </c>
      <c r="F7359" s="18" t="s">
        <v>21098</v>
      </c>
      <c r="G7359" s="18">
        <v>6.9</v>
      </c>
      <c r="H7359" s="19">
        <v>31000</v>
      </c>
      <c r="I7359" s="18" t="s">
        <v>9264</v>
      </c>
      <c r="J7359" s="18" t="s">
        <v>1379</v>
      </c>
      <c r="K7359" s="18" t="s">
        <v>4547</v>
      </c>
      <c r="L7359" s="18" t="s">
        <v>3160</v>
      </c>
      <c r="M7359" s="20">
        <v>0</v>
      </c>
      <c r="N7359" s="20">
        <v>11473638</v>
      </c>
      <c r="O7359" s="21">
        <f t="shared" si="342"/>
        <v>13922809.632019116</v>
      </c>
      <c r="P7359" s="22">
        <f t="shared" si="343"/>
        <v>0</v>
      </c>
      <c r="Q7359" s="20">
        <f t="shared" si="344"/>
        <v>4569350.0597371561</v>
      </c>
      <c r="R7359" s="18" t="s">
        <v>16788</v>
      </c>
      <c r="S7359" s="18">
        <v>111</v>
      </c>
    </row>
    <row r="7360" spans="1:19" x14ac:dyDescent="0.25">
      <c r="A7360" s="18" t="s">
        <v>3942</v>
      </c>
      <c r="B7360" s="18" t="s">
        <v>2004</v>
      </c>
      <c r="C7360" s="18" t="s">
        <v>45</v>
      </c>
      <c r="D7360" s="18">
        <v>2018</v>
      </c>
      <c r="E7360" s="18">
        <f>VLOOKUP(D7360,'cpi roi'!A:C,2,FALSE)</f>
        <v>251.1</v>
      </c>
      <c r="F7360" s="18" t="s">
        <v>21099</v>
      </c>
      <c r="G7360" s="18">
        <v>6</v>
      </c>
      <c r="H7360" s="19">
        <v>36000</v>
      </c>
      <c r="I7360" s="18" t="s">
        <v>16026</v>
      </c>
      <c r="J7360" s="18" t="s">
        <v>18241</v>
      </c>
      <c r="K7360" s="18" t="s">
        <v>20693</v>
      </c>
      <c r="L7360" s="18" t="s">
        <v>34</v>
      </c>
      <c r="M7360" s="20">
        <v>12000000</v>
      </c>
      <c r="N7360" s="20">
        <v>91244913</v>
      </c>
      <c r="O7360" s="21">
        <f t="shared" si="342"/>
        <v>110722122.62485066</v>
      </c>
      <c r="P7360" s="22">
        <f t="shared" si="343"/>
        <v>760.37427500000001</v>
      </c>
      <c r="Q7360" s="20">
        <f t="shared" si="344"/>
        <v>36338077.658303462</v>
      </c>
      <c r="R7360" s="18" t="s">
        <v>122</v>
      </c>
      <c r="S7360" s="18">
        <v>112</v>
      </c>
    </row>
    <row r="7361" spans="1:19" x14ac:dyDescent="0.25">
      <c r="A7361" s="18" t="s">
        <v>21100</v>
      </c>
      <c r="B7361" s="18" t="s">
        <v>452</v>
      </c>
      <c r="C7361" s="18" t="s">
        <v>21</v>
      </c>
      <c r="D7361" s="18">
        <v>2018</v>
      </c>
      <c r="E7361" s="18">
        <f>VLOOKUP(D7361,'cpi roi'!A:C,2,FALSE)</f>
        <v>251.1</v>
      </c>
      <c r="F7361" s="18" t="s">
        <v>20849</v>
      </c>
      <c r="G7361" s="18">
        <v>6.7</v>
      </c>
      <c r="H7361" s="19">
        <v>36000</v>
      </c>
      <c r="I7361" s="18" t="s">
        <v>19754</v>
      </c>
      <c r="J7361" s="18" t="s">
        <v>21101</v>
      </c>
      <c r="K7361" s="18" t="s">
        <v>21102</v>
      </c>
      <c r="L7361" s="18" t="s">
        <v>199</v>
      </c>
      <c r="M7361" s="20">
        <v>0</v>
      </c>
      <c r="N7361" s="20">
        <v>42027</v>
      </c>
      <c r="O7361" s="21">
        <f t="shared" si="342"/>
        <v>50998.115890083631</v>
      </c>
      <c r="P7361" s="22">
        <f t="shared" si="343"/>
        <v>0</v>
      </c>
      <c r="Q7361" s="20">
        <f t="shared" si="344"/>
        <v>16737.156511350058</v>
      </c>
      <c r="R7361" s="18" t="s">
        <v>21103</v>
      </c>
      <c r="S7361" s="18">
        <v>105</v>
      </c>
    </row>
    <row r="7362" spans="1:19" x14ac:dyDescent="0.25">
      <c r="A7362" s="18" t="s">
        <v>21104</v>
      </c>
      <c r="B7362" s="18" t="s">
        <v>2004</v>
      </c>
      <c r="C7362" s="18" t="s">
        <v>29</v>
      </c>
      <c r="D7362" s="18">
        <v>2018</v>
      </c>
      <c r="E7362" s="18">
        <f>VLOOKUP(D7362,'cpi roi'!A:C,2,FALSE)</f>
        <v>251.1</v>
      </c>
      <c r="F7362" s="18" t="s">
        <v>21105</v>
      </c>
      <c r="G7362" s="18">
        <v>6.8</v>
      </c>
      <c r="H7362" s="19">
        <v>46000</v>
      </c>
      <c r="I7362" s="18" t="s">
        <v>21106</v>
      </c>
      <c r="J7362" s="18" t="s">
        <v>21106</v>
      </c>
      <c r="K7362" s="18" t="s">
        <v>14881</v>
      </c>
      <c r="L7362" s="18" t="s">
        <v>19635</v>
      </c>
      <c r="M7362" s="20">
        <v>2000000</v>
      </c>
      <c r="N7362" s="20">
        <v>4165776</v>
      </c>
      <c r="O7362" s="21">
        <f t="shared" si="342"/>
        <v>5055005.7634408604</v>
      </c>
      <c r="P7362" s="22">
        <f t="shared" si="343"/>
        <v>208.28880000000001</v>
      </c>
      <c r="Q7362" s="20">
        <f t="shared" si="344"/>
        <v>1659010.752688172</v>
      </c>
      <c r="R7362" s="18" t="s">
        <v>19185</v>
      </c>
      <c r="S7362" s="18">
        <v>98</v>
      </c>
    </row>
    <row r="7363" spans="1:19" x14ac:dyDescent="0.25">
      <c r="A7363" s="18" t="s">
        <v>21107</v>
      </c>
      <c r="B7363" s="18" t="s">
        <v>37</v>
      </c>
      <c r="C7363" s="18" t="s">
        <v>29</v>
      </c>
      <c r="D7363" s="18">
        <v>2018</v>
      </c>
      <c r="E7363" s="18">
        <f>VLOOKUP(D7363,'cpi roi'!A:C,2,FALSE)</f>
        <v>251.1</v>
      </c>
      <c r="F7363" s="18" t="s">
        <v>20424</v>
      </c>
      <c r="G7363" s="18">
        <v>4.2</v>
      </c>
      <c r="H7363" s="19">
        <v>42000</v>
      </c>
      <c r="I7363" s="18" t="s">
        <v>19071</v>
      </c>
      <c r="J7363" s="18" t="s">
        <v>18245</v>
      </c>
      <c r="K7363" s="18" t="s">
        <v>21108</v>
      </c>
      <c r="L7363" s="18" t="s">
        <v>34</v>
      </c>
      <c r="M7363" s="20">
        <v>100000000</v>
      </c>
      <c r="N7363" s="20">
        <v>132675864</v>
      </c>
      <c r="O7363" s="21">
        <f t="shared" ref="O7363:O7426" si="345">(304.7/E7363)*N7363</f>
        <v>160996956.43488649</v>
      </c>
      <c r="P7363" s="22">
        <f t="shared" ref="P7363:P7426" si="346">IFERROR(N7363/M7363, 0)*100</f>
        <v>132.67586399999999</v>
      </c>
      <c r="Q7363" s="20">
        <f t="shared" ref="Q7363:Q7426" si="347">N7363/(E7363/100)</f>
        <v>52837859.020310633</v>
      </c>
      <c r="R7363" s="18" t="s">
        <v>21109</v>
      </c>
      <c r="S7363" s="18">
        <v>109</v>
      </c>
    </row>
    <row r="7364" spans="1:19" x14ac:dyDescent="0.25">
      <c r="A7364" s="18" t="s">
        <v>21110</v>
      </c>
      <c r="B7364" s="18" t="s">
        <v>20</v>
      </c>
      <c r="C7364" s="18" t="s">
        <v>108</v>
      </c>
      <c r="D7364" s="18">
        <v>2018</v>
      </c>
      <c r="E7364" s="18">
        <f>VLOOKUP(D7364,'cpi roi'!A:C,2,FALSE)</f>
        <v>251.1</v>
      </c>
      <c r="F7364" s="18" t="s">
        <v>20943</v>
      </c>
      <c r="G7364" s="18">
        <v>4</v>
      </c>
      <c r="H7364" s="19">
        <v>7800</v>
      </c>
      <c r="I7364" s="18" t="s">
        <v>21111</v>
      </c>
      <c r="J7364" s="18" t="s">
        <v>21112</v>
      </c>
      <c r="K7364" s="18" t="s">
        <v>21113</v>
      </c>
      <c r="L7364" s="18" t="s">
        <v>26</v>
      </c>
      <c r="M7364" s="20">
        <v>8000000</v>
      </c>
      <c r="N7364" s="20">
        <v>487420</v>
      </c>
      <c r="O7364" s="21">
        <f t="shared" si="345"/>
        <v>591465.04978096369</v>
      </c>
      <c r="P7364" s="22">
        <f t="shared" si="346"/>
        <v>6.0927500000000006</v>
      </c>
      <c r="Q7364" s="20">
        <f t="shared" si="347"/>
        <v>194113.89884508163</v>
      </c>
      <c r="R7364" s="18" t="s">
        <v>12587</v>
      </c>
      <c r="S7364" s="18">
        <v>118</v>
      </c>
    </row>
    <row r="7365" spans="1:19" x14ac:dyDescent="0.25">
      <c r="A7365" s="18" t="s">
        <v>21114</v>
      </c>
      <c r="B7365" s="18" t="s">
        <v>452</v>
      </c>
      <c r="C7365" s="18" t="s">
        <v>108</v>
      </c>
      <c r="D7365" s="18">
        <v>2018</v>
      </c>
      <c r="E7365" s="18">
        <f>VLOOKUP(D7365,'cpi roi'!A:C,2,FALSE)</f>
        <v>251.1</v>
      </c>
      <c r="F7365" s="18" t="s">
        <v>20837</v>
      </c>
      <c r="G7365" s="18">
        <v>8.1999999999999993</v>
      </c>
      <c r="H7365" s="19">
        <v>79000</v>
      </c>
      <c r="I7365" s="18" t="s">
        <v>21115</v>
      </c>
      <c r="J7365" s="18" t="s">
        <v>21116</v>
      </c>
      <c r="K7365" s="18" t="s">
        <v>21117</v>
      </c>
      <c r="L7365" s="18" t="s">
        <v>10296</v>
      </c>
      <c r="M7365" s="20">
        <v>4500000</v>
      </c>
      <c r="N7365" s="20">
        <v>62475342</v>
      </c>
      <c r="O7365" s="21">
        <f t="shared" si="345"/>
        <v>75811376.771804065</v>
      </c>
      <c r="P7365" s="22">
        <f t="shared" si="346"/>
        <v>1388.3409333333334</v>
      </c>
      <c r="Q7365" s="20">
        <f t="shared" si="347"/>
        <v>24880661.887694143</v>
      </c>
      <c r="R7365" s="18" t="s">
        <v>21118</v>
      </c>
      <c r="S7365" s="18">
        <v>139</v>
      </c>
    </row>
    <row r="7366" spans="1:19" x14ac:dyDescent="0.25">
      <c r="A7366" s="18" t="s">
        <v>21119</v>
      </c>
      <c r="B7366" s="18" t="s">
        <v>20</v>
      </c>
      <c r="C7366" s="18" t="s">
        <v>38</v>
      </c>
      <c r="D7366" s="18">
        <v>2018</v>
      </c>
      <c r="E7366" s="18">
        <f>VLOOKUP(D7366,'cpi roi'!A:C,2,FALSE)</f>
        <v>251.1</v>
      </c>
      <c r="F7366" s="18" t="s">
        <v>21120</v>
      </c>
      <c r="G7366" s="18">
        <v>7.6</v>
      </c>
      <c r="H7366" s="19">
        <v>57000</v>
      </c>
      <c r="I7366" s="18" t="s">
        <v>21121</v>
      </c>
      <c r="J7366" s="18" t="s">
        <v>21122</v>
      </c>
      <c r="K7366" s="18" t="s">
        <v>15589</v>
      </c>
      <c r="L7366" s="18" t="s">
        <v>252</v>
      </c>
      <c r="M7366" s="20">
        <v>0</v>
      </c>
      <c r="N7366" s="20">
        <v>21315827</v>
      </c>
      <c r="O7366" s="21">
        <f t="shared" si="345"/>
        <v>25865919.900039826</v>
      </c>
      <c r="P7366" s="22">
        <f t="shared" si="346"/>
        <v>0</v>
      </c>
      <c r="Q7366" s="20">
        <f t="shared" si="347"/>
        <v>8488979.2911190763</v>
      </c>
      <c r="R7366" s="18" t="s">
        <v>10915</v>
      </c>
      <c r="S7366" s="18">
        <v>123</v>
      </c>
    </row>
    <row r="7367" spans="1:19" x14ac:dyDescent="0.25">
      <c r="A7367" s="18" t="s">
        <v>21123</v>
      </c>
      <c r="B7367" s="18" t="s">
        <v>2004</v>
      </c>
      <c r="C7367" s="18" t="s">
        <v>45</v>
      </c>
      <c r="D7367" s="18">
        <v>2018</v>
      </c>
      <c r="E7367" s="18">
        <f>VLOOKUP(D7367,'cpi roi'!A:C,2,FALSE)</f>
        <v>251.1</v>
      </c>
      <c r="F7367" s="18" t="s">
        <v>20364</v>
      </c>
      <c r="G7367" s="18">
        <v>5.6</v>
      </c>
      <c r="H7367" s="19">
        <v>35000</v>
      </c>
      <c r="I7367" s="18" t="s">
        <v>19148</v>
      </c>
      <c r="J7367" s="18" t="s">
        <v>19149</v>
      </c>
      <c r="K7367" s="18" t="s">
        <v>19149</v>
      </c>
      <c r="L7367" s="18" t="s">
        <v>34</v>
      </c>
      <c r="M7367" s="20">
        <v>30000000</v>
      </c>
      <c r="N7367" s="20">
        <v>65859911</v>
      </c>
      <c r="O7367" s="21">
        <f t="shared" si="345"/>
        <v>79918418.485463962</v>
      </c>
      <c r="P7367" s="22">
        <f t="shared" si="346"/>
        <v>219.53303666666665</v>
      </c>
      <c r="Q7367" s="20">
        <f t="shared" si="347"/>
        <v>26228558.741537236</v>
      </c>
      <c r="R7367" s="18" t="s">
        <v>2031</v>
      </c>
      <c r="S7367" s="18">
        <v>105</v>
      </c>
    </row>
    <row r="7368" spans="1:19" x14ac:dyDescent="0.25">
      <c r="A7368" s="18" t="s">
        <v>21124</v>
      </c>
      <c r="B7368" s="18" t="s">
        <v>20</v>
      </c>
      <c r="C7368" s="18" t="s">
        <v>67</v>
      </c>
      <c r="D7368" s="18">
        <v>2018</v>
      </c>
      <c r="E7368" s="18">
        <f>VLOOKUP(D7368,'cpi roi'!A:C,2,FALSE)</f>
        <v>251.1</v>
      </c>
      <c r="F7368" s="18" t="s">
        <v>21125</v>
      </c>
      <c r="G7368" s="18">
        <v>7</v>
      </c>
      <c r="H7368" s="19">
        <v>41000</v>
      </c>
      <c r="I7368" s="18" t="s">
        <v>21126</v>
      </c>
      <c r="J7368" s="18" t="s">
        <v>21126</v>
      </c>
      <c r="K7368" s="18" t="s">
        <v>21127</v>
      </c>
      <c r="L7368" s="18" t="s">
        <v>26</v>
      </c>
      <c r="M7368" s="20">
        <v>0</v>
      </c>
      <c r="N7368" s="20">
        <v>4080073</v>
      </c>
      <c r="O7368" s="21">
        <f t="shared" si="345"/>
        <v>4951008.5348466747</v>
      </c>
      <c r="P7368" s="22">
        <f t="shared" si="346"/>
        <v>0</v>
      </c>
      <c r="Q7368" s="20">
        <f t="shared" si="347"/>
        <v>1624879.729191557</v>
      </c>
      <c r="R7368" s="18" t="s">
        <v>15778</v>
      </c>
      <c r="S7368" s="18">
        <v>116</v>
      </c>
    </row>
    <row r="7369" spans="1:19" x14ac:dyDescent="0.25">
      <c r="A7369" s="18" t="s">
        <v>21128</v>
      </c>
      <c r="B7369" s="18" t="s">
        <v>37</v>
      </c>
      <c r="C7369" s="18" t="s">
        <v>45</v>
      </c>
      <c r="D7369" s="18">
        <v>2018</v>
      </c>
      <c r="E7369" s="18">
        <f>VLOOKUP(D7369,'cpi roi'!A:C,2,FALSE)</f>
        <v>251.1</v>
      </c>
      <c r="F7369" s="18" t="s">
        <v>21032</v>
      </c>
      <c r="G7369" s="18">
        <v>6.1</v>
      </c>
      <c r="H7369" s="19">
        <v>48000</v>
      </c>
      <c r="I7369" s="18" t="s">
        <v>12535</v>
      </c>
      <c r="J7369" s="18" t="s">
        <v>21129</v>
      </c>
      <c r="K7369" s="18" t="s">
        <v>11920</v>
      </c>
      <c r="L7369" s="18" t="s">
        <v>34</v>
      </c>
      <c r="M7369" s="20">
        <v>42000000</v>
      </c>
      <c r="N7369" s="20">
        <v>131523093</v>
      </c>
      <c r="O7369" s="21">
        <f t="shared" si="345"/>
        <v>159598114.04659498</v>
      </c>
      <c r="P7369" s="22">
        <f t="shared" si="346"/>
        <v>313.15022142857146</v>
      </c>
      <c r="Q7369" s="20">
        <f t="shared" si="347"/>
        <v>52378770.609318994</v>
      </c>
      <c r="R7369" s="18" t="s">
        <v>14593</v>
      </c>
      <c r="S7369" s="18">
        <v>105</v>
      </c>
    </row>
    <row r="7370" spans="1:19" x14ac:dyDescent="0.25">
      <c r="A7370" s="18" t="s">
        <v>21130</v>
      </c>
      <c r="B7370" s="18" t="s">
        <v>2004</v>
      </c>
      <c r="C7370" s="18" t="s">
        <v>67</v>
      </c>
      <c r="D7370" s="18">
        <v>2018</v>
      </c>
      <c r="E7370" s="18">
        <f>VLOOKUP(D7370,'cpi roi'!A:C,2,FALSE)</f>
        <v>251.1</v>
      </c>
      <c r="F7370" s="18" t="s">
        <v>21131</v>
      </c>
      <c r="G7370" s="18">
        <v>7.2</v>
      </c>
      <c r="H7370" s="19">
        <v>5400</v>
      </c>
      <c r="I7370" s="18" t="s">
        <v>7950</v>
      </c>
      <c r="J7370" s="18" t="s">
        <v>14831</v>
      </c>
      <c r="K7370" s="18" t="s">
        <v>21132</v>
      </c>
      <c r="L7370" s="18" t="s">
        <v>34</v>
      </c>
      <c r="M7370" s="20">
        <v>10000000</v>
      </c>
      <c r="N7370" s="20">
        <v>4376819</v>
      </c>
      <c r="O7370" s="21">
        <f t="shared" si="345"/>
        <v>5311098.1652727993</v>
      </c>
      <c r="P7370" s="22">
        <f t="shared" si="346"/>
        <v>43.768190000000004</v>
      </c>
      <c r="Q7370" s="20">
        <f t="shared" si="347"/>
        <v>1743058.144165671</v>
      </c>
      <c r="R7370" s="18" t="s">
        <v>21133</v>
      </c>
      <c r="S7370" s="18">
        <v>99</v>
      </c>
    </row>
    <row r="7371" spans="1:19" x14ac:dyDescent="0.25">
      <c r="A7371" s="18" t="s">
        <v>21134</v>
      </c>
      <c r="B7371" s="18" t="s">
        <v>20</v>
      </c>
      <c r="C7371" s="18" t="s">
        <v>67</v>
      </c>
      <c r="D7371" s="18">
        <v>2018</v>
      </c>
      <c r="E7371" s="18">
        <f>VLOOKUP(D7371,'cpi roi'!A:C,2,FALSE)</f>
        <v>251.1</v>
      </c>
      <c r="F7371" s="18" t="s">
        <v>21135</v>
      </c>
      <c r="G7371" s="18">
        <v>4.7</v>
      </c>
      <c r="H7371" s="19">
        <v>14000</v>
      </c>
      <c r="I7371" s="18" t="s">
        <v>21136</v>
      </c>
      <c r="J7371" s="18" t="s">
        <v>21137</v>
      </c>
      <c r="K7371" s="18" t="s">
        <v>164</v>
      </c>
      <c r="L7371" s="18" t="s">
        <v>199</v>
      </c>
      <c r="M7371" s="20">
        <v>10000000</v>
      </c>
      <c r="N7371" s="20">
        <v>6412349</v>
      </c>
      <c r="O7371" s="21">
        <f t="shared" si="345"/>
        <v>7781133.9717244124</v>
      </c>
      <c r="P7371" s="22">
        <f t="shared" si="346"/>
        <v>64.123490000000004</v>
      </c>
      <c r="Q7371" s="20">
        <f t="shared" si="347"/>
        <v>2553703.3054559934</v>
      </c>
      <c r="R7371" s="18" t="s">
        <v>18047</v>
      </c>
      <c r="S7371" s="18">
        <v>112</v>
      </c>
    </row>
    <row r="7372" spans="1:19" x14ac:dyDescent="0.25">
      <c r="A7372" s="18" t="s">
        <v>21138</v>
      </c>
      <c r="B7372" s="18" t="s">
        <v>37</v>
      </c>
      <c r="C7372" s="18" t="s">
        <v>29</v>
      </c>
      <c r="D7372" s="18">
        <v>2018</v>
      </c>
      <c r="E7372" s="18">
        <f>VLOOKUP(D7372,'cpi roi'!A:C,2,FALSE)</f>
        <v>251.1</v>
      </c>
      <c r="F7372" s="18" t="s">
        <v>20884</v>
      </c>
      <c r="G7372" s="18">
        <v>7.3</v>
      </c>
      <c r="H7372" s="19">
        <v>72000</v>
      </c>
      <c r="I7372" s="18" t="s">
        <v>11947</v>
      </c>
      <c r="J7372" s="18" t="s">
        <v>21139</v>
      </c>
      <c r="K7372" s="18" t="s">
        <v>9007</v>
      </c>
      <c r="L7372" s="18" t="s">
        <v>26</v>
      </c>
      <c r="M7372" s="20">
        <v>75000000</v>
      </c>
      <c r="N7372" s="20">
        <v>197744377</v>
      </c>
      <c r="O7372" s="21">
        <f t="shared" si="345"/>
        <v>239955044.49183592</v>
      </c>
      <c r="P7372" s="22">
        <f t="shared" si="346"/>
        <v>263.65916933333335</v>
      </c>
      <c r="Q7372" s="20">
        <f t="shared" si="347"/>
        <v>78751245.320589408</v>
      </c>
      <c r="R7372" s="18" t="s">
        <v>20179</v>
      </c>
      <c r="S7372" s="18">
        <v>104</v>
      </c>
    </row>
    <row r="7373" spans="1:19" x14ac:dyDescent="0.25">
      <c r="A7373" s="18" t="s">
        <v>21140</v>
      </c>
      <c r="B7373" s="18" t="s">
        <v>20</v>
      </c>
      <c r="C7373" s="18" t="s">
        <v>38</v>
      </c>
      <c r="D7373" s="18">
        <v>2018</v>
      </c>
      <c r="E7373" s="18">
        <f>VLOOKUP(D7373,'cpi roi'!A:C,2,FALSE)</f>
        <v>251.1</v>
      </c>
      <c r="F7373" s="18" t="s">
        <v>21141</v>
      </c>
      <c r="G7373" s="18">
        <v>6.2</v>
      </c>
      <c r="H7373" s="19">
        <v>27000</v>
      </c>
      <c r="I7373" s="18" t="s">
        <v>11656</v>
      </c>
      <c r="J7373" s="18" t="s">
        <v>12210</v>
      </c>
      <c r="K7373" s="18" t="s">
        <v>5214</v>
      </c>
      <c r="L7373" s="18" t="s">
        <v>34</v>
      </c>
      <c r="M7373" s="20">
        <v>9000000</v>
      </c>
      <c r="N7373" s="20">
        <v>5580940</v>
      </c>
      <c r="O7373" s="21">
        <f t="shared" si="345"/>
        <v>6772251.7642373554</v>
      </c>
      <c r="P7373" s="22">
        <f t="shared" si="346"/>
        <v>62.010444444444445</v>
      </c>
      <c r="Q7373" s="20">
        <f t="shared" si="347"/>
        <v>2222596.5750696934</v>
      </c>
      <c r="R7373" s="18" t="s">
        <v>18234</v>
      </c>
      <c r="S7373" s="18">
        <v>121</v>
      </c>
    </row>
    <row r="7374" spans="1:19" x14ac:dyDescent="0.25">
      <c r="A7374" s="18" t="s">
        <v>21142</v>
      </c>
      <c r="B7374" s="18" t="s">
        <v>452</v>
      </c>
      <c r="C7374" s="18" t="s">
        <v>21</v>
      </c>
      <c r="D7374" s="18">
        <v>2018</v>
      </c>
      <c r="E7374" s="18">
        <f>VLOOKUP(D7374,'cpi roi'!A:C,2,FALSE)</f>
        <v>251.1</v>
      </c>
      <c r="F7374" s="18" t="s">
        <v>20918</v>
      </c>
      <c r="G7374" s="18">
        <v>5.6</v>
      </c>
      <c r="H7374" s="19">
        <v>6100</v>
      </c>
      <c r="I7374" s="18" t="s">
        <v>21143</v>
      </c>
      <c r="J7374" s="18" t="s">
        <v>21144</v>
      </c>
      <c r="K7374" s="18" t="s">
        <v>21145</v>
      </c>
      <c r="L7374" s="18" t="s">
        <v>34</v>
      </c>
      <c r="M7374" s="20">
        <v>0</v>
      </c>
      <c r="N7374" s="20">
        <v>62567</v>
      </c>
      <c r="O7374" s="21">
        <f t="shared" si="345"/>
        <v>75922.60015929908</v>
      </c>
      <c r="P7374" s="22">
        <f t="shared" si="346"/>
        <v>0</v>
      </c>
      <c r="Q7374" s="20">
        <f t="shared" si="347"/>
        <v>24917.16447630426</v>
      </c>
      <c r="R7374" s="18" t="s">
        <v>21146</v>
      </c>
      <c r="S7374" s="18">
        <v>90</v>
      </c>
    </row>
    <row r="7375" spans="1:19" x14ac:dyDescent="0.25">
      <c r="A7375" s="18" t="s">
        <v>21147</v>
      </c>
      <c r="B7375" s="18" t="s">
        <v>452</v>
      </c>
      <c r="C7375" s="18" t="s">
        <v>21</v>
      </c>
      <c r="D7375" s="18">
        <v>2018</v>
      </c>
      <c r="E7375" s="18">
        <f>VLOOKUP(D7375,'cpi roi'!A:C,2,FALSE)</f>
        <v>251.1</v>
      </c>
      <c r="F7375" s="18" t="s">
        <v>21148</v>
      </c>
      <c r="G7375" s="18">
        <v>6.6</v>
      </c>
      <c r="H7375" s="19">
        <v>20000</v>
      </c>
      <c r="I7375" s="18" t="s">
        <v>21149</v>
      </c>
      <c r="J7375" s="18" t="s">
        <v>21149</v>
      </c>
      <c r="K7375" s="18" t="s">
        <v>18403</v>
      </c>
      <c r="L7375" s="18" t="s">
        <v>34</v>
      </c>
      <c r="M7375" s="20">
        <v>0</v>
      </c>
      <c r="N7375" s="20">
        <v>1474577</v>
      </c>
      <c r="O7375" s="21">
        <f t="shared" si="345"/>
        <v>1789341.3456790124</v>
      </c>
      <c r="P7375" s="22">
        <f t="shared" si="346"/>
        <v>0</v>
      </c>
      <c r="Q7375" s="20">
        <f t="shared" si="347"/>
        <v>587246.91358024685</v>
      </c>
      <c r="R7375" s="18" t="s">
        <v>21150</v>
      </c>
      <c r="S7375" s="18">
        <v>91</v>
      </c>
    </row>
    <row r="7376" spans="1:19" x14ac:dyDescent="0.25">
      <c r="A7376" s="18" t="s">
        <v>21151</v>
      </c>
      <c r="B7376" s="18" t="s">
        <v>2004</v>
      </c>
      <c r="C7376" s="18" t="s">
        <v>56</v>
      </c>
      <c r="D7376" s="18">
        <v>2018</v>
      </c>
      <c r="E7376" s="18">
        <f>VLOOKUP(D7376,'cpi roi'!A:C,2,FALSE)</f>
        <v>251.1</v>
      </c>
      <c r="F7376" s="18" t="s">
        <v>20403</v>
      </c>
      <c r="G7376" s="18">
        <v>5.7</v>
      </c>
      <c r="H7376" s="19">
        <v>55000</v>
      </c>
      <c r="I7376" s="18" t="s">
        <v>21152</v>
      </c>
      <c r="J7376" s="18" t="s">
        <v>13493</v>
      </c>
      <c r="K7376" s="18" t="s">
        <v>21153</v>
      </c>
      <c r="L7376" s="18" t="s">
        <v>34</v>
      </c>
      <c r="M7376" s="20">
        <v>10000000</v>
      </c>
      <c r="N7376" s="20">
        <v>167885588</v>
      </c>
      <c r="O7376" s="21">
        <f t="shared" si="345"/>
        <v>203722575.32297888</v>
      </c>
      <c r="P7376" s="22">
        <f t="shared" si="346"/>
        <v>1678.8558800000001</v>
      </c>
      <c r="Q7376" s="20">
        <f t="shared" si="347"/>
        <v>66860050.975706883</v>
      </c>
      <c r="R7376" s="18" t="s">
        <v>19427</v>
      </c>
      <c r="S7376" s="18">
        <v>103</v>
      </c>
    </row>
    <row r="7377" spans="1:19" x14ac:dyDescent="0.25">
      <c r="A7377" s="18" t="s">
        <v>21154</v>
      </c>
      <c r="B7377" s="18" t="s">
        <v>20</v>
      </c>
      <c r="C7377" s="18" t="s">
        <v>67</v>
      </c>
      <c r="D7377" s="18">
        <v>2018</v>
      </c>
      <c r="E7377" s="18">
        <f>VLOOKUP(D7377,'cpi roi'!A:C,2,FALSE)</f>
        <v>251.1</v>
      </c>
      <c r="F7377" s="18" t="s">
        <v>21155</v>
      </c>
      <c r="G7377" s="18">
        <v>5.9</v>
      </c>
      <c r="H7377" s="19">
        <v>9300</v>
      </c>
      <c r="I7377" s="18" t="s">
        <v>19947</v>
      </c>
      <c r="J7377" s="18" t="s">
        <v>21156</v>
      </c>
      <c r="K7377" s="18" t="s">
        <v>16574</v>
      </c>
      <c r="L7377" s="18" t="s">
        <v>26</v>
      </c>
      <c r="M7377" s="20">
        <v>0</v>
      </c>
      <c r="N7377" s="20">
        <v>11710110</v>
      </c>
      <c r="O7377" s="21">
        <f t="shared" si="345"/>
        <v>14209759.127837515</v>
      </c>
      <c r="P7377" s="22">
        <f t="shared" si="346"/>
        <v>0</v>
      </c>
      <c r="Q7377" s="20">
        <f t="shared" si="347"/>
        <v>4663524.4922341695</v>
      </c>
      <c r="R7377" s="18" t="s">
        <v>18678</v>
      </c>
      <c r="S7377" s="18">
        <v>120</v>
      </c>
    </row>
    <row r="7378" spans="1:19" x14ac:dyDescent="0.25">
      <c r="A7378" s="18" t="s">
        <v>21157</v>
      </c>
      <c r="B7378" s="18" t="s">
        <v>20</v>
      </c>
      <c r="C7378" s="18" t="s">
        <v>67</v>
      </c>
      <c r="D7378" s="18">
        <v>2018</v>
      </c>
      <c r="E7378" s="18">
        <f>VLOOKUP(D7378,'cpi roi'!A:C,2,FALSE)</f>
        <v>251.1</v>
      </c>
      <c r="F7378" s="18" t="s">
        <v>21158</v>
      </c>
      <c r="G7378" s="18">
        <v>6.9</v>
      </c>
      <c r="H7378" s="19">
        <v>24000</v>
      </c>
      <c r="I7378" s="18" t="s">
        <v>5228</v>
      </c>
      <c r="J7378" s="18" t="s">
        <v>21159</v>
      </c>
      <c r="K7378" s="18" t="s">
        <v>10570</v>
      </c>
      <c r="L7378" s="18" t="s">
        <v>457</v>
      </c>
      <c r="M7378" s="20">
        <v>0</v>
      </c>
      <c r="N7378" s="20">
        <v>4241656</v>
      </c>
      <c r="O7378" s="21">
        <f t="shared" si="345"/>
        <v>5147083.1668657903</v>
      </c>
      <c r="P7378" s="22">
        <f t="shared" si="346"/>
        <v>0</v>
      </c>
      <c r="Q7378" s="20">
        <f t="shared" si="347"/>
        <v>1689229.7889287136</v>
      </c>
      <c r="R7378" s="18" t="s">
        <v>19910</v>
      </c>
      <c r="S7378" s="18">
        <v>114</v>
      </c>
    </row>
    <row r="7379" spans="1:19" x14ac:dyDescent="0.25">
      <c r="A7379" s="18" t="s">
        <v>21160</v>
      </c>
      <c r="B7379" s="18" t="s">
        <v>20</v>
      </c>
      <c r="C7379" s="18" t="s">
        <v>67</v>
      </c>
      <c r="D7379" s="18">
        <v>2018</v>
      </c>
      <c r="E7379" s="18">
        <f>VLOOKUP(D7379,'cpi roi'!A:C,2,FALSE)</f>
        <v>251.1</v>
      </c>
      <c r="F7379" s="18" t="s">
        <v>21161</v>
      </c>
      <c r="G7379" s="18">
        <v>7.1</v>
      </c>
      <c r="H7379" s="19">
        <v>49000</v>
      </c>
      <c r="I7379" s="18" t="s">
        <v>19539</v>
      </c>
      <c r="J7379" s="18" t="s">
        <v>12338</v>
      </c>
      <c r="K7379" s="18" t="s">
        <v>19149</v>
      </c>
      <c r="L7379" s="18" t="s">
        <v>34</v>
      </c>
      <c r="M7379" s="20">
        <v>10000000</v>
      </c>
      <c r="N7379" s="20">
        <v>12442161</v>
      </c>
      <c r="O7379" s="21">
        <f t="shared" si="345"/>
        <v>15098074.299880525</v>
      </c>
      <c r="P7379" s="22">
        <f t="shared" si="346"/>
        <v>124.42161</v>
      </c>
      <c r="Q7379" s="20">
        <f t="shared" si="347"/>
        <v>4955062.126642772</v>
      </c>
      <c r="R7379" s="18" t="s">
        <v>21162</v>
      </c>
      <c r="S7379" s="18">
        <v>106</v>
      </c>
    </row>
    <row r="7380" spans="1:19" x14ac:dyDescent="0.25">
      <c r="A7380" s="18" t="s">
        <v>21163</v>
      </c>
      <c r="B7380" s="18" t="s">
        <v>20</v>
      </c>
      <c r="C7380" s="18" t="s">
        <v>21</v>
      </c>
      <c r="D7380" s="18">
        <v>2018</v>
      </c>
      <c r="E7380" s="18">
        <f>VLOOKUP(D7380,'cpi roi'!A:C,2,FALSE)</f>
        <v>251.1</v>
      </c>
      <c r="F7380" s="18" t="s">
        <v>20860</v>
      </c>
      <c r="G7380" s="18">
        <v>6.4</v>
      </c>
      <c r="H7380" s="19">
        <v>42000</v>
      </c>
      <c r="I7380" s="18" t="s">
        <v>5109</v>
      </c>
      <c r="J7380" s="18" t="s">
        <v>16940</v>
      </c>
      <c r="K7380" s="18" t="s">
        <v>21003</v>
      </c>
      <c r="L7380" s="18" t="s">
        <v>34</v>
      </c>
      <c r="M7380" s="20">
        <v>1500000</v>
      </c>
      <c r="N7380" s="20">
        <v>14293601</v>
      </c>
      <c r="O7380" s="21">
        <f t="shared" si="345"/>
        <v>17344724.112704102</v>
      </c>
      <c r="P7380" s="22">
        <f t="shared" si="346"/>
        <v>952.90673333333336</v>
      </c>
      <c r="Q7380" s="20">
        <f t="shared" si="347"/>
        <v>5692393.8669852642</v>
      </c>
      <c r="R7380" s="18" t="s">
        <v>20385</v>
      </c>
      <c r="S7380" s="18">
        <v>98</v>
      </c>
    </row>
    <row r="7381" spans="1:19" x14ac:dyDescent="0.25">
      <c r="A7381" s="18" t="s">
        <v>21164</v>
      </c>
      <c r="B7381" s="18" t="s">
        <v>20</v>
      </c>
      <c r="C7381" s="18" t="s">
        <v>67</v>
      </c>
      <c r="D7381" s="18">
        <v>2018</v>
      </c>
      <c r="E7381" s="18">
        <f>VLOOKUP(D7381,'cpi roi'!A:C,2,FALSE)</f>
        <v>251.1</v>
      </c>
      <c r="F7381" s="18" t="s">
        <v>21165</v>
      </c>
      <c r="G7381" s="18">
        <v>6.9</v>
      </c>
      <c r="H7381" s="19">
        <v>35000</v>
      </c>
      <c r="I7381" s="18" t="s">
        <v>19426</v>
      </c>
      <c r="J7381" s="18" t="s">
        <v>21166</v>
      </c>
      <c r="K7381" s="18" t="s">
        <v>21167</v>
      </c>
      <c r="L7381" s="18" t="s">
        <v>252</v>
      </c>
      <c r="M7381" s="20">
        <v>11000000</v>
      </c>
      <c r="N7381" s="20">
        <v>11853081</v>
      </c>
      <c r="O7381" s="21">
        <f t="shared" si="345"/>
        <v>14383248.827956989</v>
      </c>
      <c r="P7381" s="22">
        <f t="shared" si="346"/>
        <v>107.75528181818181</v>
      </c>
      <c r="Q7381" s="20">
        <f t="shared" si="347"/>
        <v>4720462.3655913975</v>
      </c>
      <c r="R7381" s="18" t="s">
        <v>12698</v>
      </c>
      <c r="S7381" s="18">
        <v>115</v>
      </c>
    </row>
    <row r="7382" spans="1:19" x14ac:dyDescent="0.25">
      <c r="A7382" s="18" t="s">
        <v>21168</v>
      </c>
      <c r="B7382" s="18" t="s">
        <v>37</v>
      </c>
      <c r="C7382" s="18" t="s">
        <v>38</v>
      </c>
      <c r="D7382" s="18">
        <v>2018</v>
      </c>
      <c r="E7382" s="18">
        <f>VLOOKUP(D7382,'cpi roi'!A:C,2,FALSE)</f>
        <v>251.1</v>
      </c>
      <c r="F7382" s="18" t="s">
        <v>20943</v>
      </c>
      <c r="G7382" s="18">
        <v>6.2</v>
      </c>
      <c r="H7382" s="19">
        <v>67000</v>
      </c>
      <c r="I7382" s="18" t="s">
        <v>21169</v>
      </c>
      <c r="J7382" s="18" t="s">
        <v>4519</v>
      </c>
      <c r="K7382" s="18" t="s">
        <v>9759</v>
      </c>
      <c r="L7382" s="18" t="s">
        <v>26</v>
      </c>
      <c r="M7382" s="20">
        <v>25000000</v>
      </c>
      <c r="N7382" s="20">
        <v>158972499</v>
      </c>
      <c r="O7382" s="21">
        <f t="shared" si="345"/>
        <v>192906891.45878136</v>
      </c>
      <c r="P7382" s="22">
        <f t="shared" si="346"/>
        <v>635.889996</v>
      </c>
      <c r="Q7382" s="20">
        <f t="shared" si="347"/>
        <v>63310433.691756271</v>
      </c>
      <c r="R7382" s="18" t="s">
        <v>65</v>
      </c>
      <c r="S7382" s="18">
        <v>89</v>
      </c>
    </row>
    <row r="7383" spans="1:19" x14ac:dyDescent="0.25">
      <c r="A7383" s="18" t="s">
        <v>21170</v>
      </c>
      <c r="B7383" s="18" t="s">
        <v>2004</v>
      </c>
      <c r="C7383" s="18" t="s">
        <v>38</v>
      </c>
      <c r="D7383" s="18">
        <v>2018</v>
      </c>
      <c r="E7383" s="18">
        <f>VLOOKUP(D7383,'cpi roi'!A:C,2,FALSE)</f>
        <v>251.1</v>
      </c>
      <c r="F7383" s="18" t="s">
        <v>20979</v>
      </c>
      <c r="G7383" s="18">
        <v>5.8</v>
      </c>
      <c r="H7383" s="19">
        <v>111000</v>
      </c>
      <c r="I7383" s="18" t="s">
        <v>13469</v>
      </c>
      <c r="J7383" s="18" t="s">
        <v>13469</v>
      </c>
      <c r="K7383" s="18" t="s">
        <v>12472</v>
      </c>
      <c r="L7383" s="18" t="s">
        <v>34</v>
      </c>
      <c r="M7383" s="20">
        <v>125000000</v>
      </c>
      <c r="N7383" s="20">
        <v>304868961</v>
      </c>
      <c r="O7383" s="21">
        <f t="shared" si="345"/>
        <v>369946524.95698923</v>
      </c>
      <c r="P7383" s="22">
        <f t="shared" si="346"/>
        <v>243.89516879999999</v>
      </c>
      <c r="Q7383" s="20">
        <f t="shared" si="347"/>
        <v>121413365.59139784</v>
      </c>
      <c r="R7383" s="18" t="s">
        <v>18825</v>
      </c>
      <c r="S7383" s="18">
        <v>102</v>
      </c>
    </row>
    <row r="7384" spans="1:19" x14ac:dyDescent="0.25">
      <c r="A7384" s="18" t="s">
        <v>21171</v>
      </c>
      <c r="B7384" s="18" t="s">
        <v>2004</v>
      </c>
      <c r="C7384" s="18" t="s">
        <v>21</v>
      </c>
      <c r="D7384" s="18">
        <v>2018</v>
      </c>
      <c r="E7384" s="18">
        <f>VLOOKUP(D7384,'cpi roi'!A:C,2,FALSE)</f>
        <v>251.1</v>
      </c>
      <c r="F7384" s="18" t="s">
        <v>21172</v>
      </c>
      <c r="G7384" s="18">
        <v>6.8</v>
      </c>
      <c r="H7384" s="19">
        <v>26000</v>
      </c>
      <c r="I7384" s="18" t="s">
        <v>17914</v>
      </c>
      <c r="J7384" s="18" t="s">
        <v>17914</v>
      </c>
      <c r="K7384" s="18" t="s">
        <v>21173</v>
      </c>
      <c r="L7384" s="18" t="s">
        <v>34</v>
      </c>
      <c r="M7384" s="20">
        <v>0</v>
      </c>
      <c r="N7384" s="20">
        <v>3321367</v>
      </c>
      <c r="O7384" s="21">
        <f t="shared" si="345"/>
        <v>4030348.5659099957</v>
      </c>
      <c r="P7384" s="22">
        <f t="shared" si="346"/>
        <v>0</v>
      </c>
      <c r="Q7384" s="20">
        <f t="shared" si="347"/>
        <v>1322726.802070888</v>
      </c>
      <c r="R7384" s="18" t="s">
        <v>21174</v>
      </c>
      <c r="S7384" s="18">
        <v>105</v>
      </c>
    </row>
    <row r="7385" spans="1:19" x14ac:dyDescent="0.25">
      <c r="A7385" s="18" t="s">
        <v>21175</v>
      </c>
      <c r="B7385" s="18" t="s">
        <v>2004</v>
      </c>
      <c r="C7385" s="18" t="s">
        <v>67</v>
      </c>
      <c r="D7385" s="18">
        <v>2018</v>
      </c>
      <c r="E7385" s="18">
        <f>VLOOKUP(D7385,'cpi roi'!A:C,2,FALSE)</f>
        <v>251.1</v>
      </c>
      <c r="F7385" s="18" t="s">
        <v>20899</v>
      </c>
      <c r="G7385" s="18">
        <v>6.7</v>
      </c>
      <c r="H7385" s="19">
        <v>42000</v>
      </c>
      <c r="I7385" s="18" t="s">
        <v>18687</v>
      </c>
      <c r="J7385" s="18" t="s">
        <v>18687</v>
      </c>
      <c r="K7385" s="18" t="s">
        <v>104</v>
      </c>
      <c r="L7385" s="18" t="s">
        <v>34</v>
      </c>
      <c r="M7385" s="20">
        <v>0</v>
      </c>
      <c r="N7385" s="20">
        <v>17860397</v>
      </c>
      <c r="O7385" s="21">
        <f t="shared" si="345"/>
        <v>21672891.142572679</v>
      </c>
      <c r="P7385" s="22">
        <f t="shared" si="346"/>
        <v>0</v>
      </c>
      <c r="Q7385" s="20">
        <f t="shared" si="347"/>
        <v>7112862.2062923135</v>
      </c>
      <c r="R7385" s="18" t="s">
        <v>9442</v>
      </c>
      <c r="S7385" s="18">
        <v>93</v>
      </c>
    </row>
    <row r="7386" spans="1:19" x14ac:dyDescent="0.25">
      <c r="A7386" s="18" t="s">
        <v>21176</v>
      </c>
      <c r="B7386" s="18" t="s">
        <v>37</v>
      </c>
      <c r="C7386" s="18" t="s">
        <v>45</v>
      </c>
      <c r="D7386" s="18">
        <v>2018</v>
      </c>
      <c r="E7386" s="18">
        <f>VLOOKUP(D7386,'cpi roi'!A:C,2,FALSE)</f>
        <v>251.1</v>
      </c>
      <c r="F7386" s="18" t="s">
        <v>20314</v>
      </c>
      <c r="G7386" s="18">
        <v>6.7</v>
      </c>
      <c r="H7386" s="19">
        <v>16000</v>
      </c>
      <c r="I7386" s="18" t="s">
        <v>21177</v>
      </c>
      <c r="J7386" s="18" t="s">
        <v>21177</v>
      </c>
      <c r="K7386" s="18" t="s">
        <v>21178</v>
      </c>
      <c r="L7386" s="18" t="s">
        <v>34</v>
      </c>
      <c r="M7386" s="20">
        <v>3500000</v>
      </c>
      <c r="N7386" s="20">
        <v>16376066</v>
      </c>
      <c r="O7386" s="21">
        <f t="shared" si="345"/>
        <v>19871713.700517721</v>
      </c>
      <c r="P7386" s="22">
        <f t="shared" si="346"/>
        <v>467.88759999999996</v>
      </c>
      <c r="Q7386" s="20">
        <f t="shared" si="347"/>
        <v>6521730.7845479883</v>
      </c>
      <c r="R7386" s="18" t="s">
        <v>16256</v>
      </c>
      <c r="S7386" s="18">
        <v>108</v>
      </c>
    </row>
    <row r="7387" spans="1:19" x14ac:dyDescent="0.25">
      <c r="A7387" s="18" t="s">
        <v>21179</v>
      </c>
      <c r="B7387" s="18" t="s">
        <v>2004</v>
      </c>
      <c r="C7387" s="18" t="s">
        <v>67</v>
      </c>
      <c r="D7387" s="18">
        <v>2018</v>
      </c>
      <c r="E7387" s="18">
        <f>VLOOKUP(D7387,'cpi roi'!A:C,2,FALSE)</f>
        <v>251.1</v>
      </c>
      <c r="F7387" s="18" t="s">
        <v>20432</v>
      </c>
      <c r="G7387" s="18">
        <v>7.1</v>
      </c>
      <c r="H7387" s="19">
        <v>31000</v>
      </c>
      <c r="I7387" s="18" t="s">
        <v>9714</v>
      </c>
      <c r="J7387" s="18" t="s">
        <v>21180</v>
      </c>
      <c r="K7387" s="18" t="s">
        <v>17436</v>
      </c>
      <c r="L7387" s="18" t="s">
        <v>34</v>
      </c>
      <c r="M7387" s="20">
        <v>20000000</v>
      </c>
      <c r="N7387" s="20">
        <v>38755900</v>
      </c>
      <c r="O7387" s="21">
        <f t="shared" si="345"/>
        <v>47028764.356829949</v>
      </c>
      <c r="P7387" s="22">
        <f t="shared" si="346"/>
        <v>193.77949999999998</v>
      </c>
      <c r="Q7387" s="20">
        <f t="shared" si="347"/>
        <v>15434448.426921545</v>
      </c>
      <c r="R7387" s="18" t="s">
        <v>21181</v>
      </c>
      <c r="S7387" s="18">
        <v>120</v>
      </c>
    </row>
    <row r="7388" spans="1:19" x14ac:dyDescent="0.25">
      <c r="A7388" s="18" t="s">
        <v>21182</v>
      </c>
      <c r="B7388" s="18" t="s">
        <v>452</v>
      </c>
      <c r="C7388" s="18" t="s">
        <v>394</v>
      </c>
      <c r="D7388" s="18">
        <v>2018</v>
      </c>
      <c r="E7388" s="18">
        <f>VLOOKUP(D7388,'cpi roi'!A:C,2,FALSE)</f>
        <v>251.1</v>
      </c>
      <c r="F7388" s="18" t="s">
        <v>21183</v>
      </c>
      <c r="G7388" s="18">
        <v>8</v>
      </c>
      <c r="H7388" s="19">
        <v>11000</v>
      </c>
      <c r="I7388" s="18" t="s">
        <v>21184</v>
      </c>
      <c r="J7388" s="18" t="s">
        <v>21185</v>
      </c>
      <c r="K7388" s="18" t="s">
        <v>21186</v>
      </c>
      <c r="L7388" s="18" t="s">
        <v>2113</v>
      </c>
      <c r="M7388" s="20">
        <v>0</v>
      </c>
      <c r="N7388" s="20">
        <v>33748006</v>
      </c>
      <c r="O7388" s="21">
        <f t="shared" si="345"/>
        <v>40951881.434488252</v>
      </c>
      <c r="P7388" s="22">
        <f t="shared" si="346"/>
        <v>0</v>
      </c>
      <c r="Q7388" s="20">
        <f t="shared" si="347"/>
        <v>13440066.109119872</v>
      </c>
      <c r="R7388" s="18" t="s">
        <v>21187</v>
      </c>
      <c r="S7388" s="18">
        <v>109</v>
      </c>
    </row>
    <row r="7389" spans="1:19" x14ac:dyDescent="0.25">
      <c r="A7389" s="18" t="s">
        <v>21188</v>
      </c>
      <c r="B7389" s="18" t="s">
        <v>452</v>
      </c>
      <c r="C7389" s="18" t="s">
        <v>29</v>
      </c>
      <c r="D7389" s="18">
        <v>2018</v>
      </c>
      <c r="E7389" s="18">
        <f>VLOOKUP(D7389,'cpi roi'!A:C,2,FALSE)</f>
        <v>251.1</v>
      </c>
      <c r="F7389" s="18" t="s">
        <v>21189</v>
      </c>
      <c r="G7389" s="18">
        <v>6.4</v>
      </c>
      <c r="H7389" s="19">
        <v>17000</v>
      </c>
      <c r="I7389" s="18" t="s">
        <v>572</v>
      </c>
      <c r="J7389" s="18" t="s">
        <v>572</v>
      </c>
      <c r="K7389" s="18" t="s">
        <v>21190</v>
      </c>
      <c r="L7389" s="18" t="s">
        <v>1116</v>
      </c>
      <c r="M7389" s="20">
        <v>0</v>
      </c>
      <c r="N7389" s="20">
        <v>2390383</v>
      </c>
      <c r="O7389" s="21">
        <f t="shared" si="345"/>
        <v>2900636.0019912384</v>
      </c>
      <c r="P7389" s="22">
        <f t="shared" si="346"/>
        <v>0</v>
      </c>
      <c r="Q7389" s="20">
        <f t="shared" si="347"/>
        <v>951964.55595380324</v>
      </c>
      <c r="R7389" s="18" t="s">
        <v>21191</v>
      </c>
      <c r="S7389" s="18">
        <v>132</v>
      </c>
    </row>
    <row r="7390" spans="1:19" x14ac:dyDescent="0.25">
      <c r="A7390" s="18" t="s">
        <v>21192</v>
      </c>
      <c r="B7390" s="18" t="s">
        <v>20</v>
      </c>
      <c r="C7390" s="18" t="s">
        <v>67</v>
      </c>
      <c r="D7390" s="18">
        <v>2018</v>
      </c>
      <c r="E7390" s="18">
        <f>VLOOKUP(D7390,'cpi roi'!A:C,2,FALSE)</f>
        <v>251.1</v>
      </c>
      <c r="F7390" s="18" t="s">
        <v>20882</v>
      </c>
      <c r="G7390" s="18">
        <v>6.2</v>
      </c>
      <c r="H7390" s="19">
        <v>8500</v>
      </c>
      <c r="I7390" s="18" t="s">
        <v>17840</v>
      </c>
      <c r="J7390" s="18" t="s">
        <v>10075</v>
      </c>
      <c r="K7390" s="18" t="s">
        <v>13302</v>
      </c>
      <c r="L7390" s="18" t="s">
        <v>34</v>
      </c>
      <c r="M7390" s="20">
        <v>14000000</v>
      </c>
      <c r="N7390" s="20">
        <v>953953</v>
      </c>
      <c r="O7390" s="21">
        <f t="shared" si="345"/>
        <v>1157584.5444046196</v>
      </c>
      <c r="P7390" s="22">
        <f t="shared" si="346"/>
        <v>6.8139500000000002</v>
      </c>
      <c r="Q7390" s="20">
        <f t="shared" si="347"/>
        <v>379909.5977698128</v>
      </c>
      <c r="R7390" s="18" t="s">
        <v>19306</v>
      </c>
      <c r="S7390" s="18">
        <v>94</v>
      </c>
    </row>
    <row r="7391" spans="1:19" x14ac:dyDescent="0.25">
      <c r="A7391" s="18" t="s">
        <v>21193</v>
      </c>
      <c r="B7391" s="18" t="s">
        <v>2004</v>
      </c>
      <c r="C7391" s="18" t="s">
        <v>67</v>
      </c>
      <c r="D7391" s="18">
        <v>2018</v>
      </c>
      <c r="E7391" s="18">
        <f>VLOOKUP(D7391,'cpi roi'!A:C,2,FALSE)</f>
        <v>251.1</v>
      </c>
      <c r="F7391" s="18" t="s">
        <v>20830</v>
      </c>
      <c r="G7391" s="18">
        <v>6.2</v>
      </c>
      <c r="H7391" s="19">
        <v>21000</v>
      </c>
      <c r="I7391" s="18" t="s">
        <v>2060</v>
      </c>
      <c r="J7391" s="18" t="s">
        <v>2060</v>
      </c>
      <c r="K7391" s="18" t="s">
        <v>13997</v>
      </c>
      <c r="L7391" s="18" t="s">
        <v>2113</v>
      </c>
      <c r="M7391" s="20">
        <v>39000000</v>
      </c>
      <c r="N7391" s="20">
        <v>13061491</v>
      </c>
      <c r="O7391" s="21">
        <f t="shared" si="345"/>
        <v>15849606.960175229</v>
      </c>
      <c r="P7391" s="22">
        <f t="shared" si="346"/>
        <v>33.491002564102565</v>
      </c>
      <c r="Q7391" s="20">
        <f t="shared" si="347"/>
        <v>5201708.8809239343</v>
      </c>
      <c r="R7391" s="18" t="s">
        <v>65</v>
      </c>
      <c r="S7391" s="18">
        <v>116</v>
      </c>
    </row>
    <row r="7392" spans="1:19" x14ac:dyDescent="0.25">
      <c r="A7392" s="18" t="s">
        <v>21194</v>
      </c>
      <c r="B7392" s="18" t="s">
        <v>20</v>
      </c>
      <c r="C7392" s="18" t="s">
        <v>108</v>
      </c>
      <c r="D7392" s="18">
        <v>2018</v>
      </c>
      <c r="E7392" s="18">
        <f>VLOOKUP(D7392,'cpi roi'!A:C,2,FALSE)</f>
        <v>251.1</v>
      </c>
      <c r="F7392" s="18" t="s">
        <v>21099</v>
      </c>
      <c r="G7392" s="18">
        <v>6.5</v>
      </c>
      <c r="H7392" s="19">
        <v>21000</v>
      </c>
      <c r="I7392" s="18" t="s">
        <v>7924</v>
      </c>
      <c r="J7392" s="18" t="s">
        <v>21195</v>
      </c>
      <c r="K7392" s="18" t="s">
        <v>21196</v>
      </c>
      <c r="L7392" s="18" t="s">
        <v>34</v>
      </c>
      <c r="M7392" s="20">
        <v>0</v>
      </c>
      <c r="N7392" s="20">
        <v>4623836</v>
      </c>
      <c r="O7392" s="21">
        <f t="shared" si="345"/>
        <v>5610843.6049382715</v>
      </c>
      <c r="P7392" s="22">
        <f t="shared" si="346"/>
        <v>0</v>
      </c>
      <c r="Q7392" s="20">
        <f t="shared" si="347"/>
        <v>1841432.0987654319</v>
      </c>
      <c r="R7392" s="18" t="s">
        <v>14864</v>
      </c>
      <c r="S7392" s="18">
        <v>110</v>
      </c>
    </row>
    <row r="7393" spans="1:19" x14ac:dyDescent="0.25">
      <c r="A7393" s="18" t="s">
        <v>21197</v>
      </c>
      <c r="B7393" s="18" t="s">
        <v>20</v>
      </c>
      <c r="C7393" s="18" t="s">
        <v>108</v>
      </c>
      <c r="D7393" s="18">
        <v>2018</v>
      </c>
      <c r="E7393" s="18">
        <f>VLOOKUP(D7393,'cpi roi'!A:C,2,FALSE)</f>
        <v>251.1</v>
      </c>
      <c r="F7393" s="18" t="s">
        <v>20943</v>
      </c>
      <c r="G7393" s="18">
        <v>7</v>
      </c>
      <c r="H7393" s="19">
        <v>26000</v>
      </c>
      <c r="I7393" s="18" t="s">
        <v>21198</v>
      </c>
      <c r="J7393" s="18" t="s">
        <v>15669</v>
      </c>
      <c r="K7393" s="18" t="s">
        <v>21199</v>
      </c>
      <c r="L7393" s="18" t="s">
        <v>1098</v>
      </c>
      <c r="M7393" s="20">
        <v>0</v>
      </c>
      <c r="N7393" s="20">
        <v>2177678</v>
      </c>
      <c r="O7393" s="21">
        <f t="shared" si="345"/>
        <v>2642526.8283552369</v>
      </c>
      <c r="P7393" s="22">
        <f t="shared" si="346"/>
        <v>0</v>
      </c>
      <c r="Q7393" s="20">
        <f t="shared" si="347"/>
        <v>867255.27678215841</v>
      </c>
      <c r="R7393" s="18" t="s">
        <v>21200</v>
      </c>
      <c r="S7393" s="18">
        <v>110</v>
      </c>
    </row>
    <row r="7394" spans="1:19" x14ac:dyDescent="0.25">
      <c r="A7394" s="18" t="s">
        <v>21201</v>
      </c>
      <c r="B7394" s="18" t="s">
        <v>20</v>
      </c>
      <c r="C7394" s="18" t="s">
        <v>38</v>
      </c>
      <c r="D7394" s="18">
        <v>2018</v>
      </c>
      <c r="E7394" s="18">
        <f>VLOOKUP(D7394,'cpi roi'!A:C,2,FALSE)</f>
        <v>251.1</v>
      </c>
      <c r="F7394" s="18" t="s">
        <v>20424</v>
      </c>
      <c r="G7394" s="18">
        <v>6.1</v>
      </c>
      <c r="H7394" s="19">
        <v>28000</v>
      </c>
      <c r="I7394" s="18" t="s">
        <v>21202</v>
      </c>
      <c r="J7394" s="18" t="s">
        <v>21203</v>
      </c>
      <c r="K7394" s="18" t="s">
        <v>19426</v>
      </c>
      <c r="L7394" s="18" t="s">
        <v>252</v>
      </c>
      <c r="M7394" s="20">
        <v>0</v>
      </c>
      <c r="N7394" s="20">
        <v>11001627</v>
      </c>
      <c r="O7394" s="21">
        <f t="shared" si="345"/>
        <v>13350042.799283154</v>
      </c>
      <c r="P7394" s="22">
        <f t="shared" si="346"/>
        <v>0</v>
      </c>
      <c r="Q7394" s="20">
        <f t="shared" si="347"/>
        <v>4381372.759856631</v>
      </c>
      <c r="R7394" s="18" t="s">
        <v>19910</v>
      </c>
      <c r="S7394" s="18">
        <v>111</v>
      </c>
    </row>
    <row r="7395" spans="1:19" x14ac:dyDescent="0.25">
      <c r="A7395" s="18" t="s">
        <v>21204</v>
      </c>
      <c r="B7395" s="18" t="s">
        <v>20</v>
      </c>
      <c r="C7395" s="18" t="s">
        <v>38</v>
      </c>
      <c r="D7395" s="18">
        <v>2018</v>
      </c>
      <c r="E7395" s="18">
        <f>VLOOKUP(D7395,'cpi roi'!A:C,2,FALSE)</f>
        <v>251.1</v>
      </c>
      <c r="F7395" s="18" t="s">
        <v>21032</v>
      </c>
      <c r="G7395" s="18">
        <v>6</v>
      </c>
      <c r="H7395" s="19">
        <v>17000</v>
      </c>
      <c r="I7395" s="18" t="s">
        <v>21205</v>
      </c>
      <c r="J7395" s="18" t="s">
        <v>21205</v>
      </c>
      <c r="K7395" s="18" t="s">
        <v>21206</v>
      </c>
      <c r="L7395" s="18" t="s">
        <v>34</v>
      </c>
      <c r="M7395" s="20">
        <v>7000000</v>
      </c>
      <c r="N7395" s="20">
        <v>2584988</v>
      </c>
      <c r="O7395" s="21">
        <f t="shared" si="345"/>
        <v>3136781.5356431701</v>
      </c>
      <c r="P7395" s="22">
        <f t="shared" si="346"/>
        <v>36.928400000000003</v>
      </c>
      <c r="Q7395" s="20">
        <f t="shared" si="347"/>
        <v>1029465.5515730784</v>
      </c>
      <c r="R7395" s="18" t="s">
        <v>19369</v>
      </c>
      <c r="S7395" s="18">
        <v>108</v>
      </c>
    </row>
    <row r="7396" spans="1:19" x14ac:dyDescent="0.25">
      <c r="A7396" s="18" t="s">
        <v>21207</v>
      </c>
      <c r="B7396" s="18" t="s">
        <v>20</v>
      </c>
      <c r="C7396" s="18" t="s">
        <v>56</v>
      </c>
      <c r="D7396" s="18">
        <v>2018</v>
      </c>
      <c r="E7396" s="18">
        <f>VLOOKUP(D7396,'cpi roi'!A:C,2,FALSE)</f>
        <v>251.1</v>
      </c>
      <c r="F7396" s="18" t="s">
        <v>20877</v>
      </c>
      <c r="G7396" s="18">
        <v>6</v>
      </c>
      <c r="H7396" s="19">
        <v>29000</v>
      </c>
      <c r="I7396" s="18" t="s">
        <v>13678</v>
      </c>
      <c r="J7396" s="18" t="s">
        <v>13678</v>
      </c>
      <c r="K7396" s="18" t="s">
        <v>21208</v>
      </c>
      <c r="L7396" s="18" t="s">
        <v>34</v>
      </c>
      <c r="M7396" s="20">
        <v>1000000</v>
      </c>
      <c r="N7396" s="20">
        <v>16024987</v>
      </c>
      <c r="O7396" s="21">
        <f t="shared" si="345"/>
        <v>19445693.10593389</v>
      </c>
      <c r="P7396" s="22">
        <f t="shared" si="346"/>
        <v>1602.4986999999999</v>
      </c>
      <c r="Q7396" s="20">
        <f t="shared" si="347"/>
        <v>6381914.3767423332</v>
      </c>
      <c r="R7396" s="18" t="s">
        <v>13862</v>
      </c>
      <c r="S7396" s="18">
        <v>92</v>
      </c>
    </row>
    <row r="7397" spans="1:19" x14ac:dyDescent="0.25">
      <c r="A7397" s="18" t="s">
        <v>21209</v>
      </c>
      <c r="B7397" s="18" t="s">
        <v>37</v>
      </c>
      <c r="C7397" s="18" t="s">
        <v>29</v>
      </c>
      <c r="D7397" s="18">
        <v>2018</v>
      </c>
      <c r="E7397" s="18">
        <f>VLOOKUP(D7397,'cpi roi'!A:C,2,FALSE)</f>
        <v>251.1</v>
      </c>
      <c r="F7397" s="18" t="s">
        <v>20820</v>
      </c>
      <c r="G7397" s="18">
        <v>5.6</v>
      </c>
      <c r="H7397" s="19">
        <v>30000</v>
      </c>
      <c r="I7397" s="18" t="s">
        <v>2882</v>
      </c>
      <c r="J7397" s="18" t="s">
        <v>21210</v>
      </c>
      <c r="K7397" s="18" t="s">
        <v>21211</v>
      </c>
      <c r="L7397" s="18" t="s">
        <v>34</v>
      </c>
      <c r="M7397" s="20">
        <v>120000000</v>
      </c>
      <c r="N7397" s="20">
        <v>173961069</v>
      </c>
      <c r="O7397" s="21">
        <f t="shared" si="345"/>
        <v>211094933.19115889</v>
      </c>
      <c r="P7397" s="22">
        <f t="shared" si="346"/>
        <v>144.9675575</v>
      </c>
      <c r="Q7397" s="20">
        <f t="shared" si="347"/>
        <v>69279597.371565104</v>
      </c>
      <c r="R7397" s="18" t="s">
        <v>1729</v>
      </c>
      <c r="S7397" s="18">
        <v>99</v>
      </c>
    </row>
    <row r="7398" spans="1:19" x14ac:dyDescent="0.25">
      <c r="A7398" s="18" t="s">
        <v>21212</v>
      </c>
      <c r="B7398" s="18" t="s">
        <v>20</v>
      </c>
      <c r="C7398" s="18" t="s">
        <v>45</v>
      </c>
      <c r="D7398" s="18">
        <v>2018</v>
      </c>
      <c r="E7398" s="18">
        <f>VLOOKUP(D7398,'cpi roi'!A:C,2,FALSE)</f>
        <v>251.1</v>
      </c>
      <c r="F7398" s="18" t="s">
        <v>21032</v>
      </c>
      <c r="G7398" s="18">
        <v>5.7</v>
      </c>
      <c r="H7398" s="19">
        <v>13000</v>
      </c>
      <c r="I7398" s="18" t="s">
        <v>4499</v>
      </c>
      <c r="J7398" s="18" t="s">
        <v>21213</v>
      </c>
      <c r="K7398" s="18" t="s">
        <v>14656</v>
      </c>
      <c r="L7398" s="18" t="s">
        <v>199</v>
      </c>
      <c r="M7398" s="20">
        <v>0</v>
      </c>
      <c r="N7398" s="20">
        <v>1362536</v>
      </c>
      <c r="O7398" s="21">
        <f t="shared" si="345"/>
        <v>1653383.9872560732</v>
      </c>
      <c r="P7398" s="22">
        <f t="shared" si="346"/>
        <v>0</v>
      </c>
      <c r="Q7398" s="20">
        <f t="shared" si="347"/>
        <v>542626.8418956591</v>
      </c>
      <c r="R7398" s="18" t="s">
        <v>21214</v>
      </c>
      <c r="S7398" s="18">
        <v>102</v>
      </c>
    </row>
    <row r="7399" spans="1:19" x14ac:dyDescent="0.25">
      <c r="A7399" s="18" t="s">
        <v>21215</v>
      </c>
      <c r="B7399" s="18" t="s">
        <v>20</v>
      </c>
      <c r="C7399" s="18" t="s">
        <v>38</v>
      </c>
      <c r="D7399" s="18">
        <v>2018</v>
      </c>
      <c r="E7399" s="18">
        <f>VLOOKUP(D7399,'cpi roi'!A:C,2,FALSE)</f>
        <v>251.1</v>
      </c>
      <c r="F7399" s="18" t="s">
        <v>20470</v>
      </c>
      <c r="G7399" s="18">
        <v>5.4</v>
      </c>
      <c r="H7399" s="19">
        <v>26000</v>
      </c>
      <c r="I7399" s="18" t="s">
        <v>7118</v>
      </c>
      <c r="J7399" s="18" t="s">
        <v>21216</v>
      </c>
      <c r="K7399" s="18" t="s">
        <v>19149</v>
      </c>
      <c r="L7399" s="18" t="s">
        <v>34</v>
      </c>
      <c r="M7399" s="20">
        <v>40000000</v>
      </c>
      <c r="N7399" s="20">
        <v>27506452</v>
      </c>
      <c r="O7399" s="21">
        <f t="shared" si="345"/>
        <v>33378000.49542015</v>
      </c>
      <c r="P7399" s="22">
        <f t="shared" si="346"/>
        <v>68.766130000000004</v>
      </c>
      <c r="Q7399" s="20">
        <f t="shared" si="347"/>
        <v>10954381.521306252</v>
      </c>
      <c r="R7399" s="18" t="s">
        <v>20018</v>
      </c>
      <c r="S7399" s="18">
        <v>91</v>
      </c>
    </row>
    <row r="7400" spans="1:19" x14ac:dyDescent="0.25">
      <c r="A7400" s="18" t="s">
        <v>21217</v>
      </c>
      <c r="B7400" s="18" t="s">
        <v>20</v>
      </c>
      <c r="C7400" s="18" t="s">
        <v>45</v>
      </c>
      <c r="D7400" s="18">
        <v>2018</v>
      </c>
      <c r="E7400" s="18">
        <f>VLOOKUP(D7400,'cpi roi'!A:C,2,FALSE)</f>
        <v>251.1</v>
      </c>
      <c r="F7400" s="18" t="s">
        <v>21099</v>
      </c>
      <c r="G7400" s="18">
        <v>7</v>
      </c>
      <c r="H7400" s="19">
        <v>55000</v>
      </c>
      <c r="I7400" s="18" t="s">
        <v>14273</v>
      </c>
      <c r="J7400" s="18" t="s">
        <v>15060</v>
      </c>
      <c r="K7400" s="18" t="s">
        <v>11000</v>
      </c>
      <c r="L7400" s="18" t="s">
        <v>34</v>
      </c>
      <c r="M7400" s="20">
        <v>13000000</v>
      </c>
      <c r="N7400" s="20">
        <v>15636462</v>
      </c>
      <c r="O7400" s="21">
        <f t="shared" si="345"/>
        <v>18974233.259259257</v>
      </c>
      <c r="P7400" s="22">
        <f t="shared" si="346"/>
        <v>120.28047692307693</v>
      </c>
      <c r="Q7400" s="20">
        <f t="shared" si="347"/>
        <v>6227185.1851851847</v>
      </c>
      <c r="R7400" s="18" t="s">
        <v>19369</v>
      </c>
      <c r="S7400" s="18">
        <v>95</v>
      </c>
    </row>
    <row r="7401" spans="1:19" x14ac:dyDescent="0.25">
      <c r="A7401" s="18" t="s">
        <v>871</v>
      </c>
      <c r="B7401" s="18" t="s">
        <v>2004</v>
      </c>
      <c r="C7401" s="18" t="s">
        <v>45</v>
      </c>
      <c r="D7401" s="18">
        <v>2018</v>
      </c>
      <c r="E7401" s="18">
        <f>VLOOKUP(D7401,'cpi roi'!A:C,2,FALSE)</f>
        <v>251.1</v>
      </c>
      <c r="F7401" s="18" t="s">
        <v>21218</v>
      </c>
      <c r="G7401" s="18">
        <v>5.6</v>
      </c>
      <c r="H7401" s="19">
        <v>38000</v>
      </c>
      <c r="I7401" s="18" t="s">
        <v>10924</v>
      </c>
      <c r="J7401" s="18" t="s">
        <v>19238</v>
      </c>
      <c r="K7401" s="18" t="s">
        <v>19238</v>
      </c>
      <c r="L7401" s="18" t="s">
        <v>34</v>
      </c>
      <c r="M7401" s="20">
        <v>29000000</v>
      </c>
      <c r="N7401" s="20">
        <v>103105878</v>
      </c>
      <c r="O7401" s="21">
        <f t="shared" si="345"/>
        <v>125114938.37753883</v>
      </c>
      <c r="P7401" s="22">
        <f t="shared" si="346"/>
        <v>355.53751034482758</v>
      </c>
      <c r="Q7401" s="20">
        <f t="shared" si="347"/>
        <v>41061679.808841094</v>
      </c>
      <c r="R7401" s="18" t="s">
        <v>21219</v>
      </c>
      <c r="S7401" s="18">
        <v>111</v>
      </c>
    </row>
    <row r="7402" spans="1:19" x14ac:dyDescent="0.25">
      <c r="A7402" s="18" t="s">
        <v>21220</v>
      </c>
      <c r="B7402" s="18" t="s">
        <v>20</v>
      </c>
      <c r="C7402" s="18" t="s">
        <v>67</v>
      </c>
      <c r="D7402" s="18">
        <v>2018</v>
      </c>
      <c r="E7402" s="18">
        <f>VLOOKUP(D7402,'cpi roi'!A:C,2,FALSE)</f>
        <v>251.1</v>
      </c>
      <c r="F7402" s="18" t="s">
        <v>21015</v>
      </c>
      <c r="G7402" s="18">
        <v>6.6</v>
      </c>
      <c r="H7402" s="19">
        <v>13000</v>
      </c>
      <c r="I7402" s="18" t="s">
        <v>12585</v>
      </c>
      <c r="J7402" s="18" t="s">
        <v>21221</v>
      </c>
      <c r="K7402" s="18" t="s">
        <v>13768</v>
      </c>
      <c r="L7402" s="18" t="s">
        <v>26</v>
      </c>
      <c r="M7402" s="20">
        <v>0</v>
      </c>
      <c r="N7402" s="20">
        <v>365353</v>
      </c>
      <c r="O7402" s="21">
        <f t="shared" si="345"/>
        <v>443341.5336519315</v>
      </c>
      <c r="P7402" s="22">
        <f t="shared" si="346"/>
        <v>0</v>
      </c>
      <c r="Q7402" s="20">
        <f t="shared" si="347"/>
        <v>145500.99561927517</v>
      </c>
      <c r="R7402" s="18" t="s">
        <v>21222</v>
      </c>
      <c r="S7402" s="18">
        <v>118</v>
      </c>
    </row>
    <row r="7403" spans="1:19" x14ac:dyDescent="0.25">
      <c r="A7403" s="18" t="s">
        <v>21223</v>
      </c>
      <c r="B7403" s="18" t="s">
        <v>37</v>
      </c>
      <c r="C7403" s="18" t="s">
        <v>394</v>
      </c>
      <c r="D7403" s="18">
        <v>2018</v>
      </c>
      <c r="E7403" s="18">
        <f>VLOOKUP(D7403,'cpi roi'!A:C,2,FALSE)</f>
        <v>251.1</v>
      </c>
      <c r="F7403" s="18" t="s">
        <v>21218</v>
      </c>
      <c r="G7403" s="18">
        <v>6.6</v>
      </c>
      <c r="H7403" s="19">
        <v>36000</v>
      </c>
      <c r="I7403" s="18" t="s">
        <v>15727</v>
      </c>
      <c r="J7403" s="18" t="s">
        <v>15727</v>
      </c>
      <c r="K7403" s="18" t="s">
        <v>14627</v>
      </c>
      <c r="L7403" s="18" t="s">
        <v>34</v>
      </c>
      <c r="M7403" s="20">
        <v>80000000</v>
      </c>
      <c r="N7403" s="20">
        <v>214040103</v>
      </c>
      <c r="O7403" s="21">
        <f t="shared" si="345"/>
        <v>259729268.75388291</v>
      </c>
      <c r="P7403" s="22">
        <f t="shared" si="346"/>
        <v>267.55012875</v>
      </c>
      <c r="Q7403" s="20">
        <f t="shared" si="347"/>
        <v>85240980.884109914</v>
      </c>
      <c r="R7403" s="18" t="s">
        <v>21224</v>
      </c>
      <c r="S7403" s="18">
        <v>96</v>
      </c>
    </row>
    <row r="7404" spans="1:19" x14ac:dyDescent="0.25">
      <c r="A7404" s="18" t="s">
        <v>21225</v>
      </c>
      <c r="B7404" s="18" t="s">
        <v>20</v>
      </c>
      <c r="C7404" s="18" t="s">
        <v>56</v>
      </c>
      <c r="D7404" s="18">
        <v>2018</v>
      </c>
      <c r="E7404" s="18">
        <f>VLOOKUP(D7404,'cpi roi'!A:C,2,FALSE)</f>
        <v>251.1</v>
      </c>
      <c r="F7404" s="18" t="s">
        <v>21218</v>
      </c>
      <c r="G7404" s="18">
        <v>5.5</v>
      </c>
      <c r="H7404" s="19">
        <v>15000</v>
      </c>
      <c r="I7404" s="18" t="s">
        <v>21226</v>
      </c>
      <c r="J7404" s="18" t="s">
        <v>21227</v>
      </c>
      <c r="K7404" s="18" t="s">
        <v>21228</v>
      </c>
      <c r="L7404" s="18" t="s">
        <v>34</v>
      </c>
      <c r="M7404" s="20">
        <v>5500000</v>
      </c>
      <c r="N7404" s="20">
        <v>18160930</v>
      </c>
      <c r="O7404" s="21">
        <f t="shared" si="345"/>
        <v>22037576.148944642</v>
      </c>
      <c r="P7404" s="22">
        <f t="shared" si="346"/>
        <v>330.1987272727273</v>
      </c>
      <c r="Q7404" s="20">
        <f t="shared" si="347"/>
        <v>7232548.7853444843</v>
      </c>
      <c r="R7404" s="18" t="s">
        <v>16788</v>
      </c>
      <c r="S7404" s="18">
        <v>89</v>
      </c>
    </row>
    <row r="7405" spans="1:19" x14ac:dyDescent="0.25">
      <c r="A7405" s="18" t="s">
        <v>21229</v>
      </c>
      <c r="B7405" s="18" t="s">
        <v>20</v>
      </c>
      <c r="C7405" s="18" t="s">
        <v>67</v>
      </c>
      <c r="D7405" s="18">
        <v>2018</v>
      </c>
      <c r="E7405" s="18">
        <f>VLOOKUP(D7405,'cpi roi'!A:C,2,FALSE)</f>
        <v>251.1</v>
      </c>
      <c r="F7405" s="18" t="s">
        <v>20841</v>
      </c>
      <c r="G7405" s="18">
        <v>6.7</v>
      </c>
      <c r="H7405" s="19">
        <v>18000</v>
      </c>
      <c r="I7405" s="18" t="s">
        <v>21230</v>
      </c>
      <c r="J7405" s="18" t="s">
        <v>21231</v>
      </c>
      <c r="K7405" s="18" t="s">
        <v>21232</v>
      </c>
      <c r="L7405" s="18" t="s">
        <v>26</v>
      </c>
      <c r="M7405" s="20">
        <v>0</v>
      </c>
      <c r="N7405" s="20">
        <v>3915207</v>
      </c>
      <c r="O7405" s="21">
        <f t="shared" si="345"/>
        <v>4750950.111111111</v>
      </c>
      <c r="P7405" s="22">
        <f t="shared" si="346"/>
        <v>0</v>
      </c>
      <c r="Q7405" s="20">
        <f t="shared" si="347"/>
        <v>1559222.2222222222</v>
      </c>
      <c r="R7405" s="18" t="s">
        <v>20373</v>
      </c>
      <c r="S7405" s="18">
        <v>110</v>
      </c>
    </row>
    <row r="7406" spans="1:19" x14ac:dyDescent="0.25">
      <c r="A7406" s="18" t="s">
        <v>21233</v>
      </c>
      <c r="B7406" s="18" t="s">
        <v>2004</v>
      </c>
      <c r="C7406" s="18" t="s">
        <v>45</v>
      </c>
      <c r="D7406" s="18">
        <v>2018</v>
      </c>
      <c r="E7406" s="18">
        <f>VLOOKUP(D7406,'cpi roi'!A:C,2,FALSE)</f>
        <v>251.1</v>
      </c>
      <c r="F7406" s="18" t="s">
        <v>20830</v>
      </c>
      <c r="G7406" s="18">
        <v>5.8</v>
      </c>
      <c r="H7406" s="19">
        <v>24000</v>
      </c>
      <c r="I7406" s="18" t="s">
        <v>8015</v>
      </c>
      <c r="J7406" s="18" t="s">
        <v>15172</v>
      </c>
      <c r="K7406" s="18" t="s">
        <v>9705</v>
      </c>
      <c r="L7406" s="18" t="s">
        <v>34</v>
      </c>
      <c r="M7406" s="20">
        <v>16000000</v>
      </c>
      <c r="N7406" s="20">
        <v>72294066</v>
      </c>
      <c r="O7406" s="21">
        <f t="shared" si="345"/>
        <v>87726013.182795703</v>
      </c>
      <c r="P7406" s="22">
        <f t="shared" si="346"/>
        <v>451.83791250000002</v>
      </c>
      <c r="Q7406" s="20">
        <f t="shared" si="347"/>
        <v>28790946.236559138</v>
      </c>
      <c r="R7406" s="18" t="s">
        <v>20964</v>
      </c>
      <c r="S7406" s="18">
        <v>103</v>
      </c>
    </row>
    <row r="7407" spans="1:19" x14ac:dyDescent="0.25">
      <c r="A7407" s="18" t="s">
        <v>21234</v>
      </c>
      <c r="B7407" s="18" t="s">
        <v>2004</v>
      </c>
      <c r="C7407" s="18" t="s">
        <v>45</v>
      </c>
      <c r="D7407" s="18">
        <v>2018</v>
      </c>
      <c r="E7407" s="18">
        <f>VLOOKUP(D7407,'cpi roi'!A:C,2,FALSE)</f>
        <v>251.1</v>
      </c>
      <c r="F7407" s="18" t="s">
        <v>20895</v>
      </c>
      <c r="G7407" s="18">
        <v>5.8</v>
      </c>
      <c r="H7407" s="19">
        <v>13000</v>
      </c>
      <c r="I7407" s="18" t="s">
        <v>12616</v>
      </c>
      <c r="J7407" s="18" t="s">
        <v>21235</v>
      </c>
      <c r="K7407" s="18" t="s">
        <v>21236</v>
      </c>
      <c r="L7407" s="18" t="s">
        <v>34</v>
      </c>
      <c r="M7407" s="20">
        <v>19000000</v>
      </c>
      <c r="N7407" s="20">
        <v>46664414</v>
      </c>
      <c r="O7407" s="21">
        <f t="shared" si="345"/>
        <v>56625435.865392275</v>
      </c>
      <c r="P7407" s="22">
        <f t="shared" si="346"/>
        <v>245.6021789473684</v>
      </c>
      <c r="Q7407" s="20">
        <f t="shared" si="347"/>
        <v>18583996.017522898</v>
      </c>
      <c r="R7407" s="18" t="s">
        <v>10085</v>
      </c>
      <c r="S7407" s="18">
        <v>103</v>
      </c>
    </row>
    <row r="7408" spans="1:19" x14ac:dyDescent="0.25">
      <c r="A7408" s="18" t="s">
        <v>21237</v>
      </c>
      <c r="B7408" s="18" t="s">
        <v>20</v>
      </c>
      <c r="C7408" s="18" t="s">
        <v>45</v>
      </c>
      <c r="D7408" s="18">
        <v>2018</v>
      </c>
      <c r="E7408" s="18">
        <f>VLOOKUP(D7408,'cpi roi'!A:C,2,FALSE)</f>
        <v>251.1</v>
      </c>
      <c r="F7408" s="18" t="s">
        <v>21238</v>
      </c>
      <c r="G7408" s="18">
        <v>7.2</v>
      </c>
      <c r="H7408" s="19">
        <v>12000</v>
      </c>
      <c r="I7408" s="18" t="s">
        <v>21239</v>
      </c>
      <c r="J7408" s="18" t="s">
        <v>21240</v>
      </c>
      <c r="K7408" s="18" t="s">
        <v>20365</v>
      </c>
      <c r="L7408" s="18" t="s">
        <v>26</v>
      </c>
      <c r="M7408" s="20">
        <v>0</v>
      </c>
      <c r="N7408" s="20">
        <v>7123449</v>
      </c>
      <c r="O7408" s="21">
        <f t="shared" si="345"/>
        <v>8644025.9271206688</v>
      </c>
      <c r="P7408" s="22">
        <f t="shared" si="346"/>
        <v>0</v>
      </c>
      <c r="Q7408" s="20">
        <f t="shared" si="347"/>
        <v>2836897.2520908006</v>
      </c>
      <c r="R7408" s="18" t="s">
        <v>19790</v>
      </c>
      <c r="S7408" s="18">
        <v>101</v>
      </c>
    </row>
    <row r="7409" spans="1:19" x14ac:dyDescent="0.25">
      <c r="A7409" s="18" t="s">
        <v>21241</v>
      </c>
      <c r="B7409" s="18" t="s">
        <v>20</v>
      </c>
      <c r="C7409" s="18" t="s">
        <v>56</v>
      </c>
      <c r="D7409" s="18">
        <v>2018</v>
      </c>
      <c r="E7409" s="18">
        <f>VLOOKUP(D7409,'cpi roi'!A:C,2,FALSE)</f>
        <v>251.1</v>
      </c>
      <c r="F7409" s="18" t="s">
        <v>21242</v>
      </c>
      <c r="G7409" s="18">
        <v>5.2</v>
      </c>
      <c r="H7409" s="19">
        <v>20000</v>
      </c>
      <c r="I7409" s="18" t="s">
        <v>21243</v>
      </c>
      <c r="J7409" s="18" t="s">
        <v>21244</v>
      </c>
      <c r="K7409" s="18" t="s">
        <v>21245</v>
      </c>
      <c r="L7409" s="18" t="s">
        <v>34</v>
      </c>
      <c r="M7409" s="20">
        <v>7700000</v>
      </c>
      <c r="N7409" s="20">
        <v>43016528</v>
      </c>
      <c r="O7409" s="21">
        <f t="shared" si="345"/>
        <v>52198869.301473513</v>
      </c>
      <c r="P7409" s="22">
        <f t="shared" si="346"/>
        <v>558.65620779220774</v>
      </c>
      <c r="Q7409" s="20">
        <f t="shared" si="347"/>
        <v>17131233.771405812</v>
      </c>
      <c r="R7409" s="18" t="s">
        <v>10878</v>
      </c>
      <c r="S7409" s="18">
        <v>86</v>
      </c>
    </row>
    <row r="7410" spans="1:19" x14ac:dyDescent="0.25">
      <c r="A7410" s="18" t="s">
        <v>21246</v>
      </c>
      <c r="B7410" s="18" t="s">
        <v>20</v>
      </c>
      <c r="C7410" s="18" t="s">
        <v>21</v>
      </c>
      <c r="D7410" s="18">
        <v>2018</v>
      </c>
      <c r="E7410" s="18">
        <f>VLOOKUP(D7410,'cpi roi'!A:C,2,FALSE)</f>
        <v>251.1</v>
      </c>
      <c r="F7410" s="18" t="s">
        <v>20977</v>
      </c>
      <c r="G7410" s="18">
        <v>7.1</v>
      </c>
      <c r="H7410" s="19">
        <v>45000</v>
      </c>
      <c r="I7410" s="18" t="s">
        <v>19906</v>
      </c>
      <c r="J7410" s="18" t="s">
        <v>19906</v>
      </c>
      <c r="K7410" s="18" t="s">
        <v>21247</v>
      </c>
      <c r="L7410" s="18" t="s">
        <v>34</v>
      </c>
      <c r="M7410" s="20">
        <v>12000000</v>
      </c>
      <c r="N7410" s="20">
        <v>20596567</v>
      </c>
      <c r="O7410" s="21">
        <f t="shared" si="345"/>
        <v>24993126.104739148</v>
      </c>
      <c r="P7410" s="22">
        <f t="shared" si="346"/>
        <v>171.63805833333333</v>
      </c>
      <c r="Q7410" s="20">
        <f t="shared" si="347"/>
        <v>8202535.6431700513</v>
      </c>
      <c r="R7410" s="18" t="s">
        <v>18234</v>
      </c>
      <c r="S7410" s="18">
        <v>119</v>
      </c>
    </row>
    <row r="7411" spans="1:19" x14ac:dyDescent="0.25">
      <c r="A7411" s="18" t="s">
        <v>21248</v>
      </c>
      <c r="B7411" s="18" t="s">
        <v>2711</v>
      </c>
      <c r="C7411" s="18" t="s">
        <v>108</v>
      </c>
      <c r="D7411" s="18">
        <v>2018</v>
      </c>
      <c r="E7411" s="18">
        <f>VLOOKUP(D7411,'cpi roi'!A:C,2,FALSE)</f>
        <v>251.1</v>
      </c>
      <c r="F7411" s="18" t="s">
        <v>21249</v>
      </c>
      <c r="G7411" s="18">
        <v>4.8</v>
      </c>
      <c r="H7411" s="19">
        <v>1700</v>
      </c>
      <c r="I7411" s="18" t="s">
        <v>21250</v>
      </c>
      <c r="J7411" s="18" t="s">
        <v>21251</v>
      </c>
      <c r="K7411" s="18" t="s">
        <v>21252</v>
      </c>
      <c r="L7411" s="18" t="s">
        <v>26</v>
      </c>
      <c r="M7411" s="20">
        <v>0</v>
      </c>
      <c r="N7411" s="20">
        <v>242847</v>
      </c>
      <c r="O7411" s="21">
        <f t="shared" si="345"/>
        <v>294685.3082437276</v>
      </c>
      <c r="P7411" s="22">
        <f t="shared" si="346"/>
        <v>0</v>
      </c>
      <c r="Q7411" s="20">
        <f t="shared" si="347"/>
        <v>96713.261648745509</v>
      </c>
      <c r="R7411" s="18" t="s">
        <v>21253</v>
      </c>
      <c r="S7411" s="18">
        <v>109</v>
      </c>
    </row>
    <row r="7412" spans="1:19" x14ac:dyDescent="0.25">
      <c r="A7412" s="18" t="s">
        <v>21254</v>
      </c>
      <c r="B7412" s="18" t="s">
        <v>37</v>
      </c>
      <c r="C7412" s="18" t="s">
        <v>394</v>
      </c>
      <c r="D7412" s="18">
        <v>2018</v>
      </c>
      <c r="E7412" s="18">
        <f>VLOOKUP(D7412,'cpi roi'!A:C,2,FALSE)</f>
        <v>251.1</v>
      </c>
      <c r="F7412" s="18" t="s">
        <v>20997</v>
      </c>
      <c r="G7412" s="18">
        <v>6.3</v>
      </c>
      <c r="H7412" s="19">
        <v>58000</v>
      </c>
      <c r="I7412" s="18" t="s">
        <v>21255</v>
      </c>
      <c r="J7412" s="18" t="s">
        <v>14869</v>
      </c>
      <c r="K7412" s="18" t="s">
        <v>18667</v>
      </c>
      <c r="L7412" s="18" t="s">
        <v>457</v>
      </c>
      <c r="M7412" s="20">
        <v>75000000</v>
      </c>
      <c r="N7412" s="20">
        <v>512492755</v>
      </c>
      <c r="O7412" s="21">
        <f t="shared" si="345"/>
        <v>621889854.43448818</v>
      </c>
      <c r="P7412" s="22">
        <f t="shared" si="346"/>
        <v>683.32367333333332</v>
      </c>
      <c r="Q7412" s="20">
        <f t="shared" si="347"/>
        <v>204099066.10911986</v>
      </c>
      <c r="R7412" s="18" t="s">
        <v>65</v>
      </c>
      <c r="S7412" s="18">
        <v>85</v>
      </c>
    </row>
    <row r="7413" spans="1:19" x14ac:dyDescent="0.25">
      <c r="A7413" s="18" t="s">
        <v>21256</v>
      </c>
      <c r="B7413" s="18" t="s">
        <v>20</v>
      </c>
      <c r="C7413" s="18" t="s">
        <v>67</v>
      </c>
      <c r="D7413" s="18">
        <v>2018</v>
      </c>
      <c r="E7413" s="18">
        <f>VLOOKUP(D7413,'cpi roi'!A:C,2,FALSE)</f>
        <v>251.1</v>
      </c>
      <c r="F7413" s="18" t="s">
        <v>21257</v>
      </c>
      <c r="G7413" s="18">
        <v>6.7</v>
      </c>
      <c r="H7413" s="19">
        <v>21000</v>
      </c>
      <c r="I7413" s="18" t="s">
        <v>21258</v>
      </c>
      <c r="J7413" s="18" t="s">
        <v>19051</v>
      </c>
      <c r="K7413" s="18" t="s">
        <v>14005</v>
      </c>
      <c r="L7413" s="18" t="s">
        <v>26</v>
      </c>
      <c r="M7413" s="20">
        <v>0</v>
      </c>
      <c r="N7413" s="20">
        <v>14273033</v>
      </c>
      <c r="O7413" s="21">
        <f t="shared" si="345"/>
        <v>17319765.651533253</v>
      </c>
      <c r="P7413" s="22">
        <f t="shared" si="346"/>
        <v>0</v>
      </c>
      <c r="Q7413" s="20">
        <f t="shared" si="347"/>
        <v>5684202.7080844287</v>
      </c>
      <c r="R7413" s="18" t="s">
        <v>15830</v>
      </c>
      <c r="S7413" s="18">
        <v>111</v>
      </c>
    </row>
    <row r="7414" spans="1:19" x14ac:dyDescent="0.25">
      <c r="A7414" s="18" t="s">
        <v>21259</v>
      </c>
      <c r="B7414" s="18" t="s">
        <v>2004</v>
      </c>
      <c r="C7414" s="18" t="s">
        <v>67</v>
      </c>
      <c r="D7414" s="18">
        <v>2018</v>
      </c>
      <c r="E7414" s="18">
        <f>VLOOKUP(D7414,'cpi roi'!A:C,2,FALSE)</f>
        <v>251.1</v>
      </c>
      <c r="F7414" s="18" t="s">
        <v>21260</v>
      </c>
      <c r="G7414" s="18">
        <v>5.5</v>
      </c>
      <c r="H7414" s="19">
        <v>32000</v>
      </c>
      <c r="I7414" s="18" t="s">
        <v>16301</v>
      </c>
      <c r="J7414" s="18" t="s">
        <v>14966</v>
      </c>
      <c r="K7414" s="18" t="s">
        <v>10865</v>
      </c>
      <c r="L7414" s="18" t="s">
        <v>252</v>
      </c>
      <c r="M7414" s="20">
        <v>3500000</v>
      </c>
      <c r="N7414" s="20">
        <v>44019588</v>
      </c>
      <c r="O7414" s="21">
        <f t="shared" si="345"/>
        <v>53416043.264038227</v>
      </c>
      <c r="P7414" s="22">
        <f t="shared" si="346"/>
        <v>1257.7025142857142</v>
      </c>
      <c r="Q7414" s="20">
        <f t="shared" si="347"/>
        <v>17530700.11947431</v>
      </c>
      <c r="R7414" s="18" t="s">
        <v>16788</v>
      </c>
      <c r="S7414" s="18">
        <v>99</v>
      </c>
    </row>
    <row r="7415" spans="1:19" x14ac:dyDescent="0.25">
      <c r="A7415" s="18" t="s">
        <v>21261</v>
      </c>
      <c r="B7415" s="18" t="s">
        <v>2004</v>
      </c>
      <c r="C7415" s="18" t="s">
        <v>67</v>
      </c>
      <c r="D7415" s="18">
        <v>2018</v>
      </c>
      <c r="E7415" s="18">
        <f>VLOOKUP(D7415,'cpi roi'!A:C,2,FALSE)</f>
        <v>251.1</v>
      </c>
      <c r="F7415" s="18" t="s">
        <v>20898</v>
      </c>
      <c r="G7415" s="18">
        <v>5.3</v>
      </c>
      <c r="H7415" s="19">
        <v>30000</v>
      </c>
      <c r="I7415" s="18" t="s">
        <v>89</v>
      </c>
      <c r="J7415" s="18" t="s">
        <v>21262</v>
      </c>
      <c r="K7415" s="18" t="s">
        <v>21263</v>
      </c>
      <c r="L7415" s="18" t="s">
        <v>34</v>
      </c>
      <c r="M7415" s="20">
        <v>30000000</v>
      </c>
      <c r="N7415" s="20">
        <v>57076286</v>
      </c>
      <c r="O7415" s="21">
        <f t="shared" si="345"/>
        <v>69259834.106730387</v>
      </c>
      <c r="P7415" s="22">
        <f t="shared" si="346"/>
        <v>190.25428666666667</v>
      </c>
      <c r="Q7415" s="20">
        <f t="shared" si="347"/>
        <v>22730500.199123856</v>
      </c>
      <c r="R7415" s="18" t="s">
        <v>27</v>
      </c>
      <c r="S7415" s="18">
        <v>94</v>
      </c>
    </row>
    <row r="7416" spans="1:19" x14ac:dyDescent="0.25">
      <c r="A7416" s="18" t="s">
        <v>21264</v>
      </c>
      <c r="B7416" s="18" t="s">
        <v>20</v>
      </c>
      <c r="C7416" s="18" t="s">
        <v>45</v>
      </c>
      <c r="D7416" s="18">
        <v>2018</v>
      </c>
      <c r="E7416" s="18">
        <f>VLOOKUP(D7416,'cpi roi'!A:C,2,FALSE)</f>
        <v>251.1</v>
      </c>
      <c r="F7416" s="18" t="s">
        <v>20962</v>
      </c>
      <c r="G7416" s="18">
        <v>5.0999999999999996</v>
      </c>
      <c r="H7416" s="19">
        <v>11000</v>
      </c>
      <c r="I7416" s="18" t="s">
        <v>21265</v>
      </c>
      <c r="J7416" s="18" t="s">
        <v>21266</v>
      </c>
      <c r="K7416" s="18" t="s">
        <v>14211</v>
      </c>
      <c r="L7416" s="18" t="s">
        <v>34</v>
      </c>
      <c r="M7416" s="20">
        <v>19000000</v>
      </c>
      <c r="N7416" s="20">
        <v>5103663</v>
      </c>
      <c r="O7416" s="21">
        <f t="shared" si="345"/>
        <v>6193094.8470728789</v>
      </c>
      <c r="P7416" s="22">
        <f t="shared" si="346"/>
        <v>26.861384210526317</v>
      </c>
      <c r="Q7416" s="20">
        <f t="shared" si="347"/>
        <v>2032522.102747909</v>
      </c>
      <c r="R7416" s="18" t="s">
        <v>48</v>
      </c>
      <c r="S7416" s="18">
        <v>85</v>
      </c>
    </row>
    <row r="7417" spans="1:19" x14ac:dyDescent="0.25">
      <c r="A7417" s="18" t="s">
        <v>21267</v>
      </c>
      <c r="B7417" s="18" t="s">
        <v>20</v>
      </c>
      <c r="C7417" s="18" t="s">
        <v>45</v>
      </c>
      <c r="D7417" s="18">
        <v>2018</v>
      </c>
      <c r="E7417" s="18">
        <f>VLOOKUP(D7417,'cpi roi'!A:C,2,FALSE)</f>
        <v>251.1</v>
      </c>
      <c r="F7417" s="18" t="s">
        <v>20981</v>
      </c>
      <c r="G7417" s="18">
        <v>6.6</v>
      </c>
      <c r="H7417" s="19">
        <v>21000</v>
      </c>
      <c r="I7417" s="18" t="s">
        <v>17518</v>
      </c>
      <c r="J7417" s="18" t="s">
        <v>21268</v>
      </c>
      <c r="K7417" s="18" t="s">
        <v>21269</v>
      </c>
      <c r="L7417" s="18" t="s">
        <v>34</v>
      </c>
      <c r="M7417" s="20">
        <v>0</v>
      </c>
      <c r="N7417" s="20">
        <v>4511157</v>
      </c>
      <c r="O7417" s="21">
        <f t="shared" si="345"/>
        <v>5474112.0585424136</v>
      </c>
      <c r="P7417" s="22">
        <f t="shared" si="346"/>
        <v>0</v>
      </c>
      <c r="Q7417" s="20">
        <f t="shared" si="347"/>
        <v>1796557.945041816</v>
      </c>
      <c r="R7417" s="18" t="s">
        <v>20551</v>
      </c>
      <c r="S7417" s="18">
        <v>97</v>
      </c>
    </row>
    <row r="7418" spans="1:19" x14ac:dyDescent="0.25">
      <c r="A7418" s="18" t="s">
        <v>21270</v>
      </c>
      <c r="B7418" s="18" t="s">
        <v>20</v>
      </c>
      <c r="C7418" s="18" t="s">
        <v>108</v>
      </c>
      <c r="D7418" s="18">
        <v>2018</v>
      </c>
      <c r="E7418" s="18">
        <f>VLOOKUP(D7418,'cpi roi'!A:C,2,FALSE)</f>
        <v>251.1</v>
      </c>
      <c r="F7418" s="18" t="s">
        <v>20899</v>
      </c>
      <c r="G7418" s="18">
        <v>7.5</v>
      </c>
      <c r="H7418" s="19">
        <v>48000</v>
      </c>
      <c r="I7418" s="18" t="s">
        <v>21271</v>
      </c>
      <c r="J7418" s="18" t="s">
        <v>21271</v>
      </c>
      <c r="K7418" s="18" t="s">
        <v>21272</v>
      </c>
      <c r="L7418" s="18" t="s">
        <v>3814</v>
      </c>
      <c r="M7418" s="20">
        <v>0</v>
      </c>
      <c r="N7418" s="20">
        <v>4598051</v>
      </c>
      <c r="O7418" s="21">
        <f t="shared" si="345"/>
        <v>5579554.5189167662</v>
      </c>
      <c r="P7418" s="22">
        <f t="shared" si="346"/>
        <v>0</v>
      </c>
      <c r="Q7418" s="20">
        <f t="shared" si="347"/>
        <v>1831163.2815611309</v>
      </c>
      <c r="R7418" s="18" t="s">
        <v>21273</v>
      </c>
      <c r="S7418" s="18">
        <v>85</v>
      </c>
    </row>
    <row r="7419" spans="1:19" x14ac:dyDescent="0.25">
      <c r="A7419" s="18" t="s">
        <v>21274</v>
      </c>
      <c r="B7419" s="18" t="s">
        <v>20</v>
      </c>
      <c r="C7419" s="18" t="s">
        <v>67</v>
      </c>
      <c r="D7419" s="18">
        <v>2018</v>
      </c>
      <c r="E7419" s="18">
        <f>VLOOKUP(D7419,'cpi roi'!A:C,2,FALSE)</f>
        <v>251.1</v>
      </c>
      <c r="F7419" s="18" t="s">
        <v>21275</v>
      </c>
      <c r="G7419" s="18">
        <v>7.7</v>
      </c>
      <c r="H7419" s="19">
        <v>18000</v>
      </c>
      <c r="I7419" s="18" t="s">
        <v>14551</v>
      </c>
      <c r="J7419" s="18" t="s">
        <v>14551</v>
      </c>
      <c r="K7419" s="18" t="s">
        <v>21276</v>
      </c>
      <c r="L7419" s="18" t="s">
        <v>5820</v>
      </c>
      <c r="M7419" s="20">
        <v>0</v>
      </c>
      <c r="N7419" s="20">
        <v>6193234</v>
      </c>
      <c r="O7419" s="21">
        <f t="shared" si="345"/>
        <v>7515246.5145360408</v>
      </c>
      <c r="P7419" s="22">
        <f t="shared" si="346"/>
        <v>0</v>
      </c>
      <c r="Q7419" s="20">
        <f t="shared" si="347"/>
        <v>2466441.2584627639</v>
      </c>
      <c r="R7419" s="18" t="s">
        <v>21277</v>
      </c>
      <c r="S7419" s="18">
        <v>189</v>
      </c>
    </row>
    <row r="7420" spans="1:19" x14ac:dyDescent="0.25">
      <c r="A7420" s="18" t="s">
        <v>21278</v>
      </c>
      <c r="B7420" s="18" t="s">
        <v>20</v>
      </c>
      <c r="C7420" s="18" t="s">
        <v>21</v>
      </c>
      <c r="D7420" s="18">
        <v>2018</v>
      </c>
      <c r="E7420" s="18">
        <f>VLOOKUP(D7420,'cpi roi'!A:C,2,FALSE)</f>
        <v>251.1</v>
      </c>
      <c r="F7420" s="18" t="s">
        <v>21279</v>
      </c>
      <c r="G7420" s="18">
        <v>5.8</v>
      </c>
      <c r="H7420" s="19">
        <v>17000</v>
      </c>
      <c r="I7420" s="18" t="s">
        <v>13697</v>
      </c>
      <c r="J7420" s="18" t="s">
        <v>13697</v>
      </c>
      <c r="K7420" s="18" t="s">
        <v>11408</v>
      </c>
      <c r="L7420" s="18" t="s">
        <v>34</v>
      </c>
      <c r="M7420" s="20">
        <v>0</v>
      </c>
      <c r="N7420" s="20">
        <v>1399272</v>
      </c>
      <c r="O7420" s="21">
        <f t="shared" si="345"/>
        <v>1697961.6821983273</v>
      </c>
      <c r="P7420" s="22">
        <f t="shared" si="346"/>
        <v>0</v>
      </c>
      <c r="Q7420" s="20">
        <f t="shared" si="347"/>
        <v>557256.86977299873</v>
      </c>
      <c r="R7420" s="18" t="s">
        <v>14971</v>
      </c>
      <c r="S7420" s="18">
        <v>114</v>
      </c>
    </row>
    <row r="7421" spans="1:19" x14ac:dyDescent="0.25">
      <c r="A7421" s="18" t="s">
        <v>21280</v>
      </c>
      <c r="B7421" s="18" t="s">
        <v>20</v>
      </c>
      <c r="C7421" s="18" t="s">
        <v>56</v>
      </c>
      <c r="D7421" s="18">
        <v>2018</v>
      </c>
      <c r="E7421" s="18">
        <f>VLOOKUP(D7421,'cpi roi'!A:C,2,FALSE)</f>
        <v>251.1</v>
      </c>
      <c r="F7421" s="18" t="s">
        <v>21281</v>
      </c>
      <c r="G7421" s="18">
        <v>5.6</v>
      </c>
      <c r="H7421" s="19">
        <v>6800</v>
      </c>
      <c r="I7421" s="18" t="s">
        <v>21282</v>
      </c>
      <c r="J7421" s="18" t="s">
        <v>21283</v>
      </c>
      <c r="K7421" s="18" t="s">
        <v>21284</v>
      </c>
      <c r="L7421" s="18" t="s">
        <v>34</v>
      </c>
      <c r="M7421" s="20">
        <v>0</v>
      </c>
      <c r="N7421" s="20">
        <v>130974</v>
      </c>
      <c r="O7421" s="21">
        <f t="shared" si="345"/>
        <v>158931.81123058542</v>
      </c>
      <c r="P7421" s="22">
        <f t="shared" si="346"/>
        <v>0</v>
      </c>
      <c r="Q7421" s="20">
        <f t="shared" si="347"/>
        <v>52160.095579450419</v>
      </c>
      <c r="R7421" s="18" t="s">
        <v>19716</v>
      </c>
      <c r="S7421" s="18">
        <v>88</v>
      </c>
    </row>
    <row r="7422" spans="1:19" x14ac:dyDescent="0.25">
      <c r="A7422" s="18" t="s">
        <v>21285</v>
      </c>
      <c r="B7422" s="18" t="s">
        <v>20</v>
      </c>
      <c r="C7422" s="18" t="s">
        <v>45</v>
      </c>
      <c r="D7422" s="18">
        <v>2018</v>
      </c>
      <c r="E7422" s="18">
        <f>VLOOKUP(D7422,'cpi roi'!A:C,2,FALSE)</f>
        <v>251.1</v>
      </c>
      <c r="F7422" s="18" t="s">
        <v>20720</v>
      </c>
      <c r="G7422" s="18">
        <v>6.1</v>
      </c>
      <c r="H7422" s="19">
        <v>25000</v>
      </c>
      <c r="I7422" s="18" t="s">
        <v>11880</v>
      </c>
      <c r="J7422" s="18" t="s">
        <v>11880</v>
      </c>
      <c r="K7422" s="18" t="s">
        <v>11880</v>
      </c>
      <c r="L7422" s="18" t="s">
        <v>34</v>
      </c>
      <c r="M7422" s="20">
        <v>13500000</v>
      </c>
      <c r="N7422" s="20">
        <v>31626386</v>
      </c>
      <c r="O7422" s="21">
        <f t="shared" si="345"/>
        <v>38377378.790123455</v>
      </c>
      <c r="P7422" s="22">
        <f t="shared" si="346"/>
        <v>234.26952592592593</v>
      </c>
      <c r="Q7422" s="20">
        <f t="shared" si="347"/>
        <v>12595135.802469134</v>
      </c>
      <c r="R7422" s="18" t="s">
        <v>17954</v>
      </c>
      <c r="S7422" s="18">
        <v>99</v>
      </c>
    </row>
    <row r="7423" spans="1:19" x14ac:dyDescent="0.25">
      <c r="A7423" s="18" t="s">
        <v>21286</v>
      </c>
      <c r="B7423" s="18" t="s">
        <v>452</v>
      </c>
      <c r="C7423" s="18" t="s">
        <v>45</v>
      </c>
      <c r="D7423" s="18">
        <v>2018</v>
      </c>
      <c r="E7423" s="18">
        <f>VLOOKUP(D7423,'cpi roi'!A:C,2,FALSE)</f>
        <v>251.1</v>
      </c>
      <c r="F7423" s="18" t="s">
        <v>21287</v>
      </c>
      <c r="G7423" s="18">
        <v>5.5</v>
      </c>
      <c r="H7423" s="19">
        <v>2900</v>
      </c>
      <c r="I7423" s="18" t="s">
        <v>21288</v>
      </c>
      <c r="J7423" s="18" t="s">
        <v>21288</v>
      </c>
      <c r="K7423" s="18" t="s">
        <v>16849</v>
      </c>
      <c r="L7423" s="18" t="s">
        <v>34</v>
      </c>
      <c r="M7423" s="20">
        <v>0</v>
      </c>
      <c r="N7423" s="20">
        <v>11746</v>
      </c>
      <c r="O7423" s="21">
        <f t="shared" si="345"/>
        <v>14253.310234966149</v>
      </c>
      <c r="P7423" s="22">
        <f t="shared" si="346"/>
        <v>0</v>
      </c>
      <c r="Q7423" s="20">
        <f t="shared" si="347"/>
        <v>4677.8176025487855</v>
      </c>
      <c r="R7423" s="18" t="s">
        <v>21289</v>
      </c>
      <c r="S7423" s="18">
        <v>95</v>
      </c>
    </row>
    <row r="7424" spans="1:19" x14ac:dyDescent="0.25">
      <c r="A7424" s="18" t="s">
        <v>21290</v>
      </c>
      <c r="B7424" s="18" t="s">
        <v>20</v>
      </c>
      <c r="C7424" s="18" t="s">
        <v>21</v>
      </c>
      <c r="D7424" s="18">
        <v>2018</v>
      </c>
      <c r="E7424" s="18">
        <f>VLOOKUP(D7424,'cpi roi'!A:C,2,FALSE)</f>
        <v>251.1</v>
      </c>
      <c r="F7424" s="18" t="s">
        <v>21291</v>
      </c>
      <c r="G7424" s="18">
        <v>5.4</v>
      </c>
      <c r="H7424" s="19">
        <v>1200</v>
      </c>
      <c r="I7424" s="18" t="s">
        <v>8656</v>
      </c>
      <c r="J7424" s="18" t="s">
        <v>8656</v>
      </c>
      <c r="K7424" s="18" t="s">
        <v>21292</v>
      </c>
      <c r="L7424" s="18" t="s">
        <v>34</v>
      </c>
      <c r="M7424" s="20">
        <v>0</v>
      </c>
      <c r="N7424" s="20">
        <v>32427</v>
      </c>
      <c r="O7424" s="21">
        <f t="shared" si="345"/>
        <v>39348.892473118278</v>
      </c>
      <c r="P7424" s="22">
        <f t="shared" si="346"/>
        <v>0</v>
      </c>
      <c r="Q7424" s="20">
        <f t="shared" si="347"/>
        <v>12913.978494623656</v>
      </c>
      <c r="R7424" s="18" t="s">
        <v>21293</v>
      </c>
      <c r="S7424" s="18">
        <v>102</v>
      </c>
    </row>
    <row r="7425" spans="1:19" x14ac:dyDescent="0.25">
      <c r="A7425" s="18" t="s">
        <v>21294</v>
      </c>
      <c r="B7425" s="18" t="s">
        <v>20</v>
      </c>
      <c r="C7425" s="18" t="s">
        <v>21</v>
      </c>
      <c r="D7425" s="18">
        <v>2018</v>
      </c>
      <c r="E7425" s="18">
        <f>VLOOKUP(D7425,'cpi roi'!A:C,2,FALSE)</f>
        <v>251.1</v>
      </c>
      <c r="F7425" s="18" t="s">
        <v>21295</v>
      </c>
      <c r="G7425" s="18">
        <v>6.2</v>
      </c>
      <c r="H7425" s="19">
        <v>5900</v>
      </c>
      <c r="I7425" s="18" t="s">
        <v>18931</v>
      </c>
      <c r="J7425" s="18" t="s">
        <v>18931</v>
      </c>
      <c r="K7425" s="18" t="s">
        <v>18988</v>
      </c>
      <c r="L7425" s="18" t="s">
        <v>199</v>
      </c>
      <c r="M7425" s="20">
        <v>35000000</v>
      </c>
      <c r="N7425" s="20">
        <v>3326364</v>
      </c>
      <c r="O7425" s="21">
        <f t="shared" si="345"/>
        <v>4036412.2293906808</v>
      </c>
      <c r="P7425" s="22">
        <f t="shared" si="346"/>
        <v>9.5038971428571433</v>
      </c>
      <c r="Q7425" s="20">
        <f t="shared" si="347"/>
        <v>1324716.8458781361</v>
      </c>
      <c r="R7425" s="18" t="s">
        <v>21296</v>
      </c>
      <c r="S7425" s="18">
        <v>123</v>
      </c>
    </row>
    <row r="7426" spans="1:19" x14ac:dyDescent="0.25">
      <c r="A7426" s="18" t="s">
        <v>21297</v>
      </c>
      <c r="B7426" s="18" t="s">
        <v>452</v>
      </c>
      <c r="C7426" s="18" t="s">
        <v>45</v>
      </c>
      <c r="D7426" s="18">
        <v>2018</v>
      </c>
      <c r="E7426" s="18">
        <f>VLOOKUP(D7426,'cpi roi'!A:C,2,FALSE)</f>
        <v>251.1</v>
      </c>
      <c r="F7426" s="18" t="s">
        <v>20352</v>
      </c>
      <c r="G7426" s="18">
        <v>5.3</v>
      </c>
      <c r="H7426" s="19">
        <v>3500</v>
      </c>
      <c r="I7426" s="18" t="s">
        <v>11561</v>
      </c>
      <c r="J7426" s="18" t="s">
        <v>11561</v>
      </c>
      <c r="K7426" s="18" t="s">
        <v>21298</v>
      </c>
      <c r="L7426" s="18" t="s">
        <v>34</v>
      </c>
      <c r="M7426" s="20">
        <v>0</v>
      </c>
      <c r="N7426" s="20">
        <v>6877</v>
      </c>
      <c r="O7426" s="21">
        <f t="shared" si="345"/>
        <v>8344.9697331740335</v>
      </c>
      <c r="P7426" s="22">
        <f t="shared" si="346"/>
        <v>0</v>
      </c>
      <c r="Q7426" s="20">
        <f t="shared" si="347"/>
        <v>2738.7495021903624</v>
      </c>
      <c r="R7426" s="18" t="s">
        <v>19334</v>
      </c>
      <c r="S7426" s="18">
        <v>93</v>
      </c>
    </row>
    <row r="7427" spans="1:19" x14ac:dyDescent="0.25">
      <c r="A7427" s="18" t="s">
        <v>5087</v>
      </c>
      <c r="B7427" s="18" t="s">
        <v>37</v>
      </c>
      <c r="C7427" s="18" t="s">
        <v>29</v>
      </c>
      <c r="D7427" s="18">
        <v>2018</v>
      </c>
      <c r="E7427" s="18">
        <f>VLOOKUP(D7427,'cpi roi'!A:C,2,FALSE)</f>
        <v>251.1</v>
      </c>
      <c r="F7427" s="18" t="s">
        <v>20981</v>
      </c>
      <c r="G7427" s="18">
        <v>4.3</v>
      </c>
      <c r="H7427" s="19">
        <v>8500</v>
      </c>
      <c r="I7427" s="18" t="s">
        <v>21299</v>
      </c>
      <c r="J7427" s="18" t="s">
        <v>21299</v>
      </c>
      <c r="K7427" s="18" t="s">
        <v>21300</v>
      </c>
      <c r="L7427" s="18" t="s">
        <v>34</v>
      </c>
      <c r="M7427" s="20">
        <v>0</v>
      </c>
      <c r="N7427" s="20">
        <v>2614006</v>
      </c>
      <c r="O7427" s="21">
        <f t="shared" ref="O7427:O7490" si="348">(304.7/E7427)*N7427</f>
        <v>3171993.7403424932</v>
      </c>
      <c r="P7427" s="22">
        <f t="shared" ref="P7427:P7490" si="349">IFERROR(N7427/M7427, 0)*100</f>
        <v>0</v>
      </c>
      <c r="Q7427" s="20">
        <f t="shared" ref="Q7427:Q7490" si="350">N7427/(E7427/100)</f>
        <v>1041021.9036240542</v>
      </c>
      <c r="R7427" s="18" t="s">
        <v>21301</v>
      </c>
      <c r="S7427" s="18">
        <v>85</v>
      </c>
    </row>
    <row r="7428" spans="1:19" x14ac:dyDescent="0.25">
      <c r="A7428" s="18" t="s">
        <v>21302</v>
      </c>
      <c r="B7428" s="18" t="s">
        <v>452</v>
      </c>
      <c r="C7428" s="18" t="s">
        <v>21</v>
      </c>
      <c r="D7428" s="18">
        <v>2018</v>
      </c>
      <c r="E7428" s="18">
        <f>VLOOKUP(D7428,'cpi roi'!A:C,2,FALSE)</f>
        <v>251.1</v>
      </c>
      <c r="F7428" s="18" t="s">
        <v>21303</v>
      </c>
      <c r="G7428" s="18">
        <v>7</v>
      </c>
      <c r="H7428" s="19">
        <v>29000</v>
      </c>
      <c r="I7428" s="18" t="s">
        <v>12552</v>
      </c>
      <c r="J7428" s="18" t="s">
        <v>21304</v>
      </c>
      <c r="K7428" s="18" t="s">
        <v>21305</v>
      </c>
      <c r="L7428" s="18" t="s">
        <v>10296</v>
      </c>
      <c r="M7428" s="20">
        <v>0</v>
      </c>
      <c r="N7428" s="20">
        <v>60508780</v>
      </c>
      <c r="O7428" s="21">
        <f t="shared" si="348"/>
        <v>73425030.927917168</v>
      </c>
      <c r="P7428" s="22">
        <f t="shared" si="349"/>
        <v>0</v>
      </c>
      <c r="Q7428" s="20">
        <f t="shared" si="350"/>
        <v>24097483.074472319</v>
      </c>
      <c r="R7428" s="18" t="s">
        <v>19605</v>
      </c>
      <c r="S7428" s="18">
        <v>164</v>
      </c>
    </row>
    <row r="7429" spans="1:19" x14ac:dyDescent="0.25">
      <c r="A7429" s="18" t="s">
        <v>21306</v>
      </c>
      <c r="B7429" s="18" t="s">
        <v>37</v>
      </c>
      <c r="C7429" s="18" t="s">
        <v>67</v>
      </c>
      <c r="D7429" s="18">
        <v>2018</v>
      </c>
      <c r="E7429" s="18">
        <f>VLOOKUP(D7429,'cpi roi'!A:C,2,FALSE)</f>
        <v>251.1</v>
      </c>
      <c r="F7429" s="18" t="s">
        <v>21307</v>
      </c>
      <c r="G7429" s="18">
        <v>7.2</v>
      </c>
      <c r="H7429" s="19">
        <v>34000</v>
      </c>
      <c r="I7429" s="18" t="s">
        <v>18460</v>
      </c>
      <c r="J7429" s="18" t="s">
        <v>21308</v>
      </c>
      <c r="K7429" s="18" t="s">
        <v>12685</v>
      </c>
      <c r="L7429" s="18" t="s">
        <v>26</v>
      </c>
      <c r="M7429" s="20">
        <v>10000000</v>
      </c>
      <c r="N7429" s="20">
        <v>24420923</v>
      </c>
      <c r="O7429" s="21">
        <f t="shared" si="348"/>
        <v>29633832.091198724</v>
      </c>
      <c r="P7429" s="22">
        <f t="shared" si="349"/>
        <v>244.20923000000002</v>
      </c>
      <c r="Q7429" s="20">
        <f t="shared" si="350"/>
        <v>9725576.6626841892</v>
      </c>
      <c r="R7429" s="18" t="s">
        <v>18009</v>
      </c>
      <c r="S7429" s="18">
        <v>98</v>
      </c>
    </row>
    <row r="7430" spans="1:19" x14ac:dyDescent="0.25">
      <c r="A7430" s="18" t="s">
        <v>21309</v>
      </c>
      <c r="B7430" s="18" t="s">
        <v>20</v>
      </c>
      <c r="C7430" s="18" t="s">
        <v>38</v>
      </c>
      <c r="D7430" s="18">
        <v>2018</v>
      </c>
      <c r="E7430" s="18">
        <f>VLOOKUP(D7430,'cpi roi'!A:C,2,FALSE)</f>
        <v>251.1</v>
      </c>
      <c r="F7430" s="18" t="s">
        <v>21310</v>
      </c>
      <c r="G7430" s="18">
        <v>5.2</v>
      </c>
      <c r="H7430" s="19">
        <v>6500</v>
      </c>
      <c r="I7430" s="18" t="s">
        <v>21311</v>
      </c>
      <c r="J7430" s="18" t="s">
        <v>21312</v>
      </c>
      <c r="K7430" s="18" t="s">
        <v>21313</v>
      </c>
      <c r="L7430" s="18" t="s">
        <v>34</v>
      </c>
      <c r="M7430" s="20">
        <v>16000000</v>
      </c>
      <c r="N7430" s="20">
        <v>20780685</v>
      </c>
      <c r="O7430" s="21">
        <f t="shared" si="348"/>
        <v>25216546.075268816</v>
      </c>
      <c r="P7430" s="22">
        <f t="shared" si="349"/>
        <v>129.87928124999999</v>
      </c>
      <c r="Q7430" s="20">
        <f t="shared" si="350"/>
        <v>8275860.2150537632</v>
      </c>
      <c r="R7430" s="18" t="s">
        <v>35</v>
      </c>
      <c r="S7430" s="18">
        <v>116</v>
      </c>
    </row>
    <row r="7431" spans="1:19" x14ac:dyDescent="0.25">
      <c r="A7431" s="18" t="s">
        <v>21314</v>
      </c>
      <c r="B7431" s="18" t="s">
        <v>37</v>
      </c>
      <c r="C7431" s="18" t="s">
        <v>394</v>
      </c>
      <c r="D7431" s="18">
        <v>2018</v>
      </c>
      <c r="E7431" s="18">
        <f>VLOOKUP(D7431,'cpi roi'!A:C,2,FALSE)</f>
        <v>251.1</v>
      </c>
      <c r="F7431" s="18" t="s">
        <v>20822</v>
      </c>
      <c r="G7431" s="18">
        <v>6.1</v>
      </c>
      <c r="H7431" s="19">
        <v>21000</v>
      </c>
      <c r="I7431" s="18" t="s">
        <v>21315</v>
      </c>
      <c r="J7431" s="18" t="s">
        <v>14075</v>
      </c>
      <c r="K7431" s="18" t="s">
        <v>16888</v>
      </c>
      <c r="L7431" s="18" t="s">
        <v>457</v>
      </c>
      <c r="M7431" s="20">
        <v>50000000</v>
      </c>
      <c r="N7431" s="20">
        <v>54622814</v>
      </c>
      <c r="O7431" s="21">
        <f t="shared" si="348"/>
        <v>66282642.078056552</v>
      </c>
      <c r="P7431" s="22">
        <f t="shared" si="349"/>
        <v>109.245628</v>
      </c>
      <c r="Q7431" s="20">
        <f t="shared" si="350"/>
        <v>21753410.593389086</v>
      </c>
      <c r="R7431" s="18" t="s">
        <v>10085</v>
      </c>
      <c r="S7431" s="18">
        <v>89</v>
      </c>
    </row>
    <row r="7432" spans="1:19" x14ac:dyDescent="0.25">
      <c r="A7432" s="18" t="s">
        <v>21316</v>
      </c>
      <c r="B7432" s="18" t="s">
        <v>37</v>
      </c>
      <c r="C7432" s="18" t="s">
        <v>67</v>
      </c>
      <c r="D7432" s="18">
        <v>2018</v>
      </c>
      <c r="E7432" s="18">
        <f>VLOOKUP(D7432,'cpi roi'!A:C,2,FALSE)</f>
        <v>251.1</v>
      </c>
      <c r="F7432" s="18" t="s">
        <v>20625</v>
      </c>
      <c r="G7432" s="18">
        <v>7.3</v>
      </c>
      <c r="H7432" s="19">
        <v>15000</v>
      </c>
      <c r="I7432" s="18" t="s">
        <v>21317</v>
      </c>
      <c r="J7432" s="18" t="s">
        <v>21318</v>
      </c>
      <c r="K7432" s="18" t="s">
        <v>21319</v>
      </c>
      <c r="L7432" s="18" t="s">
        <v>34</v>
      </c>
      <c r="M7432" s="20">
        <v>7000000</v>
      </c>
      <c r="N7432" s="20">
        <v>86086881</v>
      </c>
      <c r="O7432" s="21">
        <f t="shared" si="348"/>
        <v>104463053.12903225</v>
      </c>
      <c r="P7432" s="22">
        <f t="shared" si="349"/>
        <v>1229.8125857142857</v>
      </c>
      <c r="Q7432" s="20">
        <f t="shared" si="350"/>
        <v>34283903.225806452</v>
      </c>
      <c r="R7432" s="18" t="s">
        <v>21320</v>
      </c>
      <c r="S7432" s="18">
        <v>110</v>
      </c>
    </row>
    <row r="7433" spans="1:19" x14ac:dyDescent="0.25">
      <c r="A7433" s="18" t="s">
        <v>21321</v>
      </c>
      <c r="B7433" s="18" t="s">
        <v>20</v>
      </c>
      <c r="C7433" s="18" t="s">
        <v>21</v>
      </c>
      <c r="D7433" s="18">
        <v>2018</v>
      </c>
      <c r="E7433" s="18">
        <f>VLOOKUP(D7433,'cpi roi'!A:C,2,FALSE)</f>
        <v>251.1</v>
      </c>
      <c r="F7433" s="18" t="s">
        <v>21322</v>
      </c>
      <c r="G7433" s="18">
        <v>6.2</v>
      </c>
      <c r="H7433" s="19">
        <v>13000</v>
      </c>
      <c r="I7433" s="18" t="s">
        <v>21323</v>
      </c>
      <c r="J7433" s="18" t="s">
        <v>21323</v>
      </c>
      <c r="K7433" s="18" t="s">
        <v>16093</v>
      </c>
      <c r="L7433" s="18" t="s">
        <v>199</v>
      </c>
      <c r="M7433" s="20">
        <v>0</v>
      </c>
      <c r="N7433" s="20">
        <v>878199</v>
      </c>
      <c r="O7433" s="21">
        <f t="shared" si="348"/>
        <v>1065660.0370370371</v>
      </c>
      <c r="P7433" s="22">
        <f t="shared" si="349"/>
        <v>0</v>
      </c>
      <c r="Q7433" s="20">
        <f t="shared" si="350"/>
        <v>349740.74074074073</v>
      </c>
      <c r="R7433" s="18" t="s">
        <v>21324</v>
      </c>
      <c r="S7433" s="18">
        <v>111</v>
      </c>
    </row>
    <row r="7434" spans="1:19" x14ac:dyDescent="0.25">
      <c r="A7434" s="18" t="s">
        <v>21325</v>
      </c>
      <c r="B7434" s="18" t="s">
        <v>37</v>
      </c>
      <c r="C7434" s="18" t="s">
        <v>394</v>
      </c>
      <c r="D7434" s="18">
        <v>2018</v>
      </c>
      <c r="E7434" s="18">
        <f>VLOOKUP(D7434,'cpi roi'!A:C,2,FALSE)</f>
        <v>251.1</v>
      </c>
      <c r="F7434" s="18" t="s">
        <v>21326</v>
      </c>
      <c r="G7434" s="18">
        <v>7.8</v>
      </c>
      <c r="H7434" s="19">
        <v>24000</v>
      </c>
      <c r="I7434" s="18" t="s">
        <v>21327</v>
      </c>
      <c r="J7434" s="18" t="s">
        <v>21328</v>
      </c>
      <c r="K7434" s="18" t="s">
        <v>21329</v>
      </c>
      <c r="L7434" s="18" t="s">
        <v>2113</v>
      </c>
      <c r="M7434" s="20">
        <v>8500000</v>
      </c>
      <c r="N7434" s="20">
        <v>115757940</v>
      </c>
      <c r="O7434" s="21">
        <f t="shared" si="348"/>
        <v>140467719.30704898</v>
      </c>
      <c r="P7434" s="22">
        <f t="shared" si="349"/>
        <v>1361.8581176470589</v>
      </c>
      <c r="Q7434" s="20">
        <f t="shared" si="350"/>
        <v>46100334.528076462</v>
      </c>
      <c r="R7434" s="18" t="s">
        <v>21330</v>
      </c>
      <c r="S7434" s="18">
        <v>100</v>
      </c>
    </row>
    <row r="7435" spans="1:19" x14ac:dyDescent="0.25">
      <c r="A7435" s="18" t="s">
        <v>21331</v>
      </c>
      <c r="B7435" s="18" t="s">
        <v>20</v>
      </c>
      <c r="C7435" s="18" t="s">
        <v>45</v>
      </c>
      <c r="D7435" s="18">
        <v>2018</v>
      </c>
      <c r="E7435" s="18">
        <f>VLOOKUP(D7435,'cpi roi'!A:C,2,FALSE)</f>
        <v>251.1</v>
      </c>
      <c r="F7435" s="18" t="s">
        <v>21249</v>
      </c>
      <c r="G7435" s="18">
        <v>6.3</v>
      </c>
      <c r="H7435" s="19">
        <v>10000</v>
      </c>
      <c r="I7435" s="18" t="s">
        <v>20353</v>
      </c>
      <c r="J7435" s="18" t="s">
        <v>21332</v>
      </c>
      <c r="K7435" s="18" t="s">
        <v>8770</v>
      </c>
      <c r="L7435" s="18" t="s">
        <v>19696</v>
      </c>
      <c r="M7435" s="20">
        <v>0</v>
      </c>
      <c r="N7435" s="20">
        <v>11145006</v>
      </c>
      <c r="O7435" s="21">
        <f t="shared" si="348"/>
        <v>13524027.59139785</v>
      </c>
      <c r="P7435" s="22">
        <f t="shared" si="349"/>
        <v>0</v>
      </c>
      <c r="Q7435" s="20">
        <f t="shared" si="350"/>
        <v>4438473.1182795698</v>
      </c>
      <c r="R7435" s="18" t="s">
        <v>21333</v>
      </c>
      <c r="S7435" s="18">
        <v>102</v>
      </c>
    </row>
    <row r="7436" spans="1:19" x14ac:dyDescent="0.25">
      <c r="A7436" s="18" t="s">
        <v>21334</v>
      </c>
      <c r="B7436" s="18" t="s">
        <v>2004</v>
      </c>
      <c r="C7436" s="18" t="s">
        <v>38</v>
      </c>
      <c r="D7436" s="18">
        <v>2018</v>
      </c>
      <c r="E7436" s="18">
        <f>VLOOKUP(D7436,'cpi roi'!A:C,2,FALSE)</f>
        <v>251.1</v>
      </c>
      <c r="F7436" s="18" t="s">
        <v>21029</v>
      </c>
      <c r="G7436" s="18">
        <v>5.8</v>
      </c>
      <c r="H7436" s="19">
        <v>16000</v>
      </c>
      <c r="I7436" s="18" t="s">
        <v>21335</v>
      </c>
      <c r="J7436" s="18" t="s">
        <v>21335</v>
      </c>
      <c r="K7436" s="18" t="s">
        <v>21336</v>
      </c>
      <c r="L7436" s="18" t="s">
        <v>34</v>
      </c>
      <c r="M7436" s="20">
        <v>30000000</v>
      </c>
      <c r="N7436" s="20">
        <v>10313019</v>
      </c>
      <c r="O7436" s="21">
        <f t="shared" si="348"/>
        <v>12514444.003584228</v>
      </c>
      <c r="P7436" s="22">
        <f t="shared" si="349"/>
        <v>34.376730000000002</v>
      </c>
      <c r="Q7436" s="20">
        <f t="shared" si="350"/>
        <v>4107136.2007168457</v>
      </c>
      <c r="R7436" s="18" t="s">
        <v>10085</v>
      </c>
      <c r="S7436" s="18">
        <v>102</v>
      </c>
    </row>
    <row r="7437" spans="1:19" x14ac:dyDescent="0.25">
      <c r="A7437" s="18" t="s">
        <v>21337</v>
      </c>
      <c r="B7437" s="18" t="s">
        <v>20</v>
      </c>
      <c r="C7437" s="18" t="s">
        <v>21</v>
      </c>
      <c r="D7437" s="18">
        <v>2018</v>
      </c>
      <c r="E7437" s="18">
        <f>VLOOKUP(D7437,'cpi roi'!A:C,2,FALSE)</f>
        <v>251.1</v>
      </c>
      <c r="F7437" s="18" t="s">
        <v>20918</v>
      </c>
      <c r="G7437" s="18">
        <v>6.3</v>
      </c>
      <c r="H7437" s="19">
        <v>7400</v>
      </c>
      <c r="I7437" s="18" t="s">
        <v>21338</v>
      </c>
      <c r="J7437" s="18" t="s">
        <v>21338</v>
      </c>
      <c r="K7437" s="18" t="s">
        <v>21339</v>
      </c>
      <c r="L7437" s="18" t="s">
        <v>1098</v>
      </c>
      <c r="M7437" s="20">
        <v>0</v>
      </c>
      <c r="N7437" s="20">
        <v>40124</v>
      </c>
      <c r="O7437" s="21">
        <f t="shared" si="348"/>
        <v>48688.900039824766</v>
      </c>
      <c r="P7437" s="22">
        <f t="shared" si="349"/>
        <v>0</v>
      </c>
      <c r="Q7437" s="20">
        <f t="shared" si="350"/>
        <v>15979.291119076064</v>
      </c>
      <c r="R7437" s="18" t="s">
        <v>21340</v>
      </c>
      <c r="S7437" s="18">
        <v>106</v>
      </c>
    </row>
    <row r="7438" spans="1:19" x14ac:dyDescent="0.25">
      <c r="A7438" s="18" t="s">
        <v>21341</v>
      </c>
      <c r="B7438" s="18" t="s">
        <v>424</v>
      </c>
      <c r="C7438" s="18" t="s">
        <v>67</v>
      </c>
      <c r="D7438" s="18">
        <v>2018</v>
      </c>
      <c r="E7438" s="18">
        <f>VLOOKUP(D7438,'cpi roi'!A:C,2,FALSE)</f>
        <v>251.1</v>
      </c>
      <c r="F7438" s="18" t="s">
        <v>21342</v>
      </c>
      <c r="G7438" s="18">
        <v>7.1</v>
      </c>
      <c r="H7438" s="19">
        <v>5300</v>
      </c>
      <c r="I7438" s="18" t="s">
        <v>21343</v>
      </c>
      <c r="J7438" s="18" t="s">
        <v>17432</v>
      </c>
      <c r="K7438" s="18" t="s">
        <v>21344</v>
      </c>
      <c r="L7438" s="18" t="s">
        <v>1098</v>
      </c>
      <c r="M7438" s="20">
        <v>0</v>
      </c>
      <c r="N7438" s="20">
        <v>962653</v>
      </c>
      <c r="O7438" s="21">
        <f t="shared" si="348"/>
        <v>1168141.6531262444</v>
      </c>
      <c r="P7438" s="22">
        <f t="shared" si="349"/>
        <v>0</v>
      </c>
      <c r="Q7438" s="20">
        <f t="shared" si="350"/>
        <v>383374.35284747113</v>
      </c>
      <c r="R7438" s="18" t="s">
        <v>21345</v>
      </c>
      <c r="S7438" s="18">
        <v>123</v>
      </c>
    </row>
    <row r="7439" spans="1:19" x14ac:dyDescent="0.25">
      <c r="A7439" s="18" t="s">
        <v>21346</v>
      </c>
      <c r="B7439" s="18" t="s">
        <v>37</v>
      </c>
      <c r="C7439" s="18" t="s">
        <v>394</v>
      </c>
      <c r="D7439" s="18">
        <v>2018</v>
      </c>
      <c r="E7439" s="18">
        <f>VLOOKUP(D7439,'cpi roi'!A:C,2,FALSE)</f>
        <v>251.1</v>
      </c>
      <c r="F7439" s="18" t="s">
        <v>20938</v>
      </c>
      <c r="G7439" s="18">
        <v>5.6</v>
      </c>
      <c r="H7439" s="19">
        <v>19000</v>
      </c>
      <c r="I7439" s="18" t="s">
        <v>19470</v>
      </c>
      <c r="J7439" s="18" t="s">
        <v>19118</v>
      </c>
      <c r="K7439" s="18" t="s">
        <v>21347</v>
      </c>
      <c r="L7439" s="18" t="s">
        <v>34</v>
      </c>
      <c r="M7439" s="20">
        <v>35000000</v>
      </c>
      <c r="N7439" s="20">
        <v>93320380</v>
      </c>
      <c r="O7439" s="21">
        <f t="shared" si="348"/>
        <v>113240620.41417761</v>
      </c>
      <c r="P7439" s="22">
        <f t="shared" si="349"/>
        <v>266.62965714285718</v>
      </c>
      <c r="Q7439" s="20">
        <f t="shared" si="350"/>
        <v>37164627.638391078</v>
      </c>
      <c r="R7439" s="18" t="s">
        <v>19493</v>
      </c>
      <c r="S7439" s="18">
        <v>90</v>
      </c>
    </row>
    <row r="7440" spans="1:19" x14ac:dyDescent="0.25">
      <c r="A7440" s="18" t="s">
        <v>21348</v>
      </c>
      <c r="B7440" s="18" t="s">
        <v>2004</v>
      </c>
      <c r="C7440" s="18" t="s">
        <v>38</v>
      </c>
      <c r="D7440" s="18">
        <v>2018</v>
      </c>
      <c r="E7440" s="18">
        <f>VLOOKUP(D7440,'cpi roi'!A:C,2,FALSE)</f>
        <v>251.1</v>
      </c>
      <c r="F7440" s="18" t="s">
        <v>20834</v>
      </c>
      <c r="G7440" s="18">
        <v>6.2</v>
      </c>
      <c r="H7440" s="19">
        <v>11000</v>
      </c>
      <c r="I7440" s="18" t="s">
        <v>21349</v>
      </c>
      <c r="J7440" s="18" t="s">
        <v>19522</v>
      </c>
      <c r="K7440" s="18" t="s">
        <v>19523</v>
      </c>
      <c r="L7440" s="18" t="s">
        <v>9885</v>
      </c>
      <c r="M7440" s="20">
        <v>0</v>
      </c>
      <c r="N7440" s="20">
        <v>13837294</v>
      </c>
      <c r="O7440" s="21">
        <f t="shared" si="348"/>
        <v>16791013.467941061</v>
      </c>
      <c r="P7440" s="22">
        <f t="shared" si="349"/>
        <v>0</v>
      </c>
      <c r="Q7440" s="20">
        <f t="shared" si="350"/>
        <v>5510670.6491437675</v>
      </c>
      <c r="R7440" s="18" t="s">
        <v>19524</v>
      </c>
      <c r="S7440" s="18">
        <v>106</v>
      </c>
    </row>
    <row r="7441" spans="1:19" x14ac:dyDescent="0.25">
      <c r="A7441" s="18" t="s">
        <v>3839</v>
      </c>
      <c r="B7441" s="18" t="s">
        <v>20</v>
      </c>
      <c r="C7441" s="18" t="s">
        <v>45</v>
      </c>
      <c r="D7441" s="18">
        <v>2018</v>
      </c>
      <c r="E7441" s="18">
        <f>VLOOKUP(D7441,'cpi roi'!A:C,2,FALSE)</f>
        <v>251.1</v>
      </c>
      <c r="F7441" s="18" t="s">
        <v>20820</v>
      </c>
      <c r="G7441" s="18">
        <v>4.9000000000000004</v>
      </c>
      <c r="H7441" s="19">
        <v>7000</v>
      </c>
      <c r="I7441" s="18" t="s">
        <v>14257</v>
      </c>
      <c r="J7441" s="18" t="s">
        <v>14257</v>
      </c>
      <c r="K7441" s="18" t="s">
        <v>21350</v>
      </c>
      <c r="L7441" s="18" t="s">
        <v>34</v>
      </c>
      <c r="M7441" s="20">
        <v>19000000</v>
      </c>
      <c r="N7441" s="20">
        <v>33705333</v>
      </c>
      <c r="O7441" s="21">
        <f t="shared" si="348"/>
        <v>40900099.42293907</v>
      </c>
      <c r="P7441" s="22">
        <f t="shared" si="349"/>
        <v>177.3964894736842</v>
      </c>
      <c r="Q7441" s="20">
        <f t="shared" si="350"/>
        <v>13423071.684587812</v>
      </c>
      <c r="R7441" s="18" t="s">
        <v>21351</v>
      </c>
      <c r="S7441" s="18">
        <v>110</v>
      </c>
    </row>
    <row r="7442" spans="1:19" x14ac:dyDescent="0.25">
      <c r="A7442" s="18" t="s">
        <v>21352</v>
      </c>
      <c r="B7442" s="18" t="s">
        <v>2004</v>
      </c>
      <c r="C7442" s="18" t="s">
        <v>38</v>
      </c>
      <c r="D7442" s="18">
        <v>2018</v>
      </c>
      <c r="E7442" s="18">
        <f>VLOOKUP(D7442,'cpi roi'!A:C,2,FALSE)</f>
        <v>251.1</v>
      </c>
      <c r="F7442" s="18" t="s">
        <v>20625</v>
      </c>
      <c r="G7442" s="18">
        <v>5.8</v>
      </c>
      <c r="H7442" s="19">
        <v>15000</v>
      </c>
      <c r="I7442" s="18" t="s">
        <v>15336</v>
      </c>
      <c r="J7442" s="18" t="s">
        <v>19047</v>
      </c>
      <c r="K7442" s="18" t="s">
        <v>21353</v>
      </c>
      <c r="L7442" s="18" t="s">
        <v>26</v>
      </c>
      <c r="M7442" s="20">
        <v>0</v>
      </c>
      <c r="N7442" s="20">
        <v>8771432</v>
      </c>
      <c r="O7442" s="21">
        <f t="shared" si="348"/>
        <v>10643788.651533253</v>
      </c>
      <c r="P7442" s="22">
        <f t="shared" si="349"/>
        <v>0</v>
      </c>
      <c r="Q7442" s="20">
        <f t="shared" si="350"/>
        <v>3493202.7080844282</v>
      </c>
      <c r="R7442" s="18" t="s">
        <v>19304</v>
      </c>
      <c r="S7442" s="18">
        <v>107</v>
      </c>
    </row>
    <row r="7443" spans="1:19" x14ac:dyDescent="0.25">
      <c r="A7443" s="18" t="s">
        <v>21354</v>
      </c>
      <c r="B7443" s="18" t="s">
        <v>2004</v>
      </c>
      <c r="C7443" s="18" t="s">
        <v>394</v>
      </c>
      <c r="D7443" s="18">
        <v>2018</v>
      </c>
      <c r="E7443" s="18">
        <f>VLOOKUP(D7443,'cpi roi'!A:C,2,FALSE)</f>
        <v>251.1</v>
      </c>
      <c r="F7443" s="18" t="s">
        <v>21355</v>
      </c>
      <c r="G7443" s="18">
        <v>7.5</v>
      </c>
      <c r="H7443" s="19">
        <v>8000</v>
      </c>
      <c r="I7443" s="18" t="s">
        <v>21356</v>
      </c>
      <c r="J7443" s="18" t="s">
        <v>21357</v>
      </c>
      <c r="K7443" s="18" t="s">
        <v>21358</v>
      </c>
      <c r="L7443" s="18" t="s">
        <v>2113</v>
      </c>
      <c r="M7443" s="20">
        <v>0</v>
      </c>
      <c r="N7443" s="20">
        <v>21022724</v>
      </c>
      <c r="O7443" s="21">
        <f t="shared" si="348"/>
        <v>25510250.907208283</v>
      </c>
      <c r="P7443" s="22">
        <f t="shared" si="349"/>
        <v>0</v>
      </c>
      <c r="Q7443" s="20">
        <f t="shared" si="350"/>
        <v>8372251.6925527677</v>
      </c>
      <c r="R7443" s="18" t="s">
        <v>12294</v>
      </c>
      <c r="S7443" s="18">
        <v>96</v>
      </c>
    </row>
    <row r="7444" spans="1:19" x14ac:dyDescent="0.25">
      <c r="A7444" s="18" t="s">
        <v>21359</v>
      </c>
      <c r="B7444" s="18" t="s">
        <v>2711</v>
      </c>
      <c r="C7444" s="18" t="s">
        <v>21</v>
      </c>
      <c r="D7444" s="18">
        <v>2018</v>
      </c>
      <c r="E7444" s="18">
        <f>VLOOKUP(D7444,'cpi roi'!A:C,2,FALSE)</f>
        <v>251.1</v>
      </c>
      <c r="F7444" s="18" t="s">
        <v>21360</v>
      </c>
      <c r="G7444" s="18">
        <v>5.8</v>
      </c>
      <c r="H7444" s="19">
        <v>3400</v>
      </c>
      <c r="I7444" s="18" t="s">
        <v>21361</v>
      </c>
      <c r="J7444" s="18" t="s">
        <v>21362</v>
      </c>
      <c r="K7444" s="18" t="s">
        <v>14334</v>
      </c>
      <c r="L7444" s="18" t="s">
        <v>34</v>
      </c>
      <c r="M7444" s="20">
        <v>0</v>
      </c>
      <c r="N7444" s="20">
        <v>2251795</v>
      </c>
      <c r="O7444" s="21">
        <f t="shared" si="348"/>
        <v>2732464.9004380726</v>
      </c>
      <c r="P7444" s="22">
        <f t="shared" si="349"/>
        <v>0</v>
      </c>
      <c r="Q7444" s="20">
        <f t="shared" si="350"/>
        <v>896772.20230983663</v>
      </c>
      <c r="R7444" s="18" t="s">
        <v>19666</v>
      </c>
      <c r="S7444" s="18">
        <v>97</v>
      </c>
    </row>
    <row r="7445" spans="1:19" x14ac:dyDescent="0.25">
      <c r="A7445" s="18" t="s">
        <v>21363</v>
      </c>
      <c r="B7445" s="18" t="s">
        <v>20</v>
      </c>
      <c r="C7445" s="18" t="s">
        <v>21</v>
      </c>
      <c r="D7445" s="18">
        <v>2019</v>
      </c>
      <c r="E7445" s="18">
        <f>VLOOKUP(D7445,'cpi roi'!A:C,2,FALSE)</f>
        <v>255.7</v>
      </c>
      <c r="F7445" s="18" t="s">
        <v>21364</v>
      </c>
      <c r="G7445" s="18">
        <v>7.1</v>
      </c>
      <c r="H7445" s="19">
        <v>232000</v>
      </c>
      <c r="I7445" s="18" t="s">
        <v>20825</v>
      </c>
      <c r="J7445" s="18" t="s">
        <v>20825</v>
      </c>
      <c r="K7445" s="18" t="s">
        <v>19817</v>
      </c>
      <c r="L7445" s="18" t="s">
        <v>34</v>
      </c>
      <c r="M7445" s="20">
        <v>9000000</v>
      </c>
      <c r="N7445" s="20">
        <v>47967636</v>
      </c>
      <c r="O7445" s="21">
        <f t="shared" si="348"/>
        <v>57159713.293703564</v>
      </c>
      <c r="P7445" s="22">
        <f t="shared" si="349"/>
        <v>532.97373333333326</v>
      </c>
      <c r="Q7445" s="20">
        <f t="shared" si="350"/>
        <v>18759341.415721551</v>
      </c>
      <c r="R7445" s="18" t="s">
        <v>18737</v>
      </c>
      <c r="S7445" s="18">
        <v>148</v>
      </c>
    </row>
    <row r="7446" spans="1:19" x14ac:dyDescent="0.25">
      <c r="A7446" s="18" t="s">
        <v>21365</v>
      </c>
      <c r="B7446" s="18" t="s">
        <v>20</v>
      </c>
      <c r="C7446" s="18" t="s">
        <v>45</v>
      </c>
      <c r="D7446" s="18">
        <v>2019</v>
      </c>
      <c r="E7446" s="18">
        <f>VLOOKUP(D7446,'cpi roi'!A:C,2,FALSE)</f>
        <v>255.7</v>
      </c>
      <c r="F7446" s="18" t="s">
        <v>21366</v>
      </c>
      <c r="G7446" s="18">
        <v>7.6</v>
      </c>
      <c r="H7446" s="19">
        <v>603000</v>
      </c>
      <c r="I7446" s="18" t="s">
        <v>6778</v>
      </c>
      <c r="J7446" s="18" t="s">
        <v>6778</v>
      </c>
      <c r="K7446" s="18" t="s">
        <v>8513</v>
      </c>
      <c r="L7446" s="18" t="s">
        <v>34</v>
      </c>
      <c r="M7446" s="20">
        <v>90000000</v>
      </c>
      <c r="N7446" s="20">
        <v>374565754</v>
      </c>
      <c r="O7446" s="21">
        <f t="shared" si="348"/>
        <v>446344095.59561986</v>
      </c>
      <c r="P7446" s="22">
        <f t="shared" si="349"/>
        <v>416.18417111111114</v>
      </c>
      <c r="Q7446" s="20">
        <f t="shared" si="350"/>
        <v>146486411.41963238</v>
      </c>
      <c r="R7446" s="18" t="s">
        <v>35</v>
      </c>
      <c r="S7446" s="18">
        <v>161</v>
      </c>
    </row>
    <row r="7447" spans="1:19" x14ac:dyDescent="0.25">
      <c r="A7447" s="18" t="s">
        <v>21367</v>
      </c>
      <c r="B7447" s="18" t="s">
        <v>2004</v>
      </c>
      <c r="C7447" s="18" t="s">
        <v>38</v>
      </c>
      <c r="D7447" s="18">
        <v>2019</v>
      </c>
      <c r="E7447" s="18">
        <f>VLOOKUP(D7447,'cpi roi'!A:C,2,FALSE)</f>
        <v>255.7</v>
      </c>
      <c r="F7447" s="18" t="s">
        <v>7271</v>
      </c>
      <c r="G7447" s="18">
        <v>8.4</v>
      </c>
      <c r="H7447" s="19">
        <v>903000</v>
      </c>
      <c r="I7447" s="18" t="s">
        <v>14868</v>
      </c>
      <c r="J7447" s="18" t="s">
        <v>16799</v>
      </c>
      <c r="K7447" s="18" t="s">
        <v>4915</v>
      </c>
      <c r="L7447" s="18" t="s">
        <v>34</v>
      </c>
      <c r="M7447" s="20">
        <v>356000000</v>
      </c>
      <c r="N7447" s="20">
        <v>2797501328</v>
      </c>
      <c r="O7447" s="21">
        <f t="shared" si="348"/>
        <v>3333588794.0617914</v>
      </c>
      <c r="P7447" s="22">
        <f t="shared" si="349"/>
        <v>785.8149797752809</v>
      </c>
      <c r="Q7447" s="20">
        <f t="shared" si="350"/>
        <v>1094056053.1873288</v>
      </c>
      <c r="R7447" s="18" t="s">
        <v>17635</v>
      </c>
      <c r="S7447" s="18">
        <v>181</v>
      </c>
    </row>
    <row r="7448" spans="1:19" x14ac:dyDescent="0.25">
      <c r="A7448" s="18" t="s">
        <v>21368</v>
      </c>
      <c r="B7448" s="18" t="s">
        <v>2004</v>
      </c>
      <c r="C7448" s="18" t="s">
        <v>67</v>
      </c>
      <c r="D7448" s="18">
        <v>2019</v>
      </c>
      <c r="E7448" s="18">
        <f>VLOOKUP(D7448,'cpi roi'!A:C,2,FALSE)</f>
        <v>255.7</v>
      </c>
      <c r="F7448" s="18" t="s">
        <v>21369</v>
      </c>
      <c r="G7448" s="18">
        <v>7.1</v>
      </c>
      <c r="H7448" s="19">
        <v>71000</v>
      </c>
      <c r="I7448" s="18" t="s">
        <v>21370</v>
      </c>
      <c r="J7448" s="18" t="s">
        <v>21370</v>
      </c>
      <c r="K7448" s="18" t="s">
        <v>12472</v>
      </c>
      <c r="L7448" s="18" t="s">
        <v>26</v>
      </c>
      <c r="M7448" s="20">
        <v>11000000</v>
      </c>
      <c r="N7448" s="20">
        <v>40811919</v>
      </c>
      <c r="O7448" s="21">
        <f t="shared" si="348"/>
        <v>48632740.396167383</v>
      </c>
      <c r="P7448" s="22">
        <f t="shared" si="349"/>
        <v>371.01744545454545</v>
      </c>
      <c r="Q7448" s="20">
        <f t="shared" si="350"/>
        <v>15960859.992178334</v>
      </c>
      <c r="R7448" s="18" t="s">
        <v>122</v>
      </c>
      <c r="S7448" s="18">
        <v>108</v>
      </c>
    </row>
    <row r="7449" spans="1:19" x14ac:dyDescent="0.25">
      <c r="A7449" s="18" t="s">
        <v>7952</v>
      </c>
      <c r="B7449" s="18" t="s">
        <v>37</v>
      </c>
      <c r="C7449" s="18" t="s">
        <v>21</v>
      </c>
      <c r="D7449" s="18">
        <v>2019</v>
      </c>
      <c r="E7449" s="18">
        <f>VLOOKUP(D7449,'cpi roi'!A:C,2,FALSE)</f>
        <v>255.7</v>
      </c>
      <c r="F7449" s="18" t="s">
        <v>21371</v>
      </c>
      <c r="G7449" s="18">
        <v>7.8</v>
      </c>
      <c r="H7449" s="19">
        <v>159000</v>
      </c>
      <c r="I7449" s="18" t="s">
        <v>17832</v>
      </c>
      <c r="J7449" s="18" t="s">
        <v>17832</v>
      </c>
      <c r="K7449" s="18" t="s">
        <v>15862</v>
      </c>
      <c r="L7449" s="18" t="s">
        <v>34</v>
      </c>
      <c r="M7449" s="20">
        <v>40000000</v>
      </c>
      <c r="N7449" s="20">
        <v>216601214</v>
      </c>
      <c r="O7449" s="21">
        <f t="shared" si="348"/>
        <v>258108681.68087605</v>
      </c>
      <c r="P7449" s="22">
        <f t="shared" si="349"/>
        <v>541.50303500000007</v>
      </c>
      <c r="Q7449" s="20">
        <f t="shared" si="350"/>
        <v>84709117.716073528</v>
      </c>
      <c r="R7449" s="18" t="s">
        <v>35</v>
      </c>
      <c r="S7449" s="18">
        <v>135</v>
      </c>
    </row>
    <row r="7450" spans="1:19" x14ac:dyDescent="0.25">
      <c r="A7450" s="18" t="s">
        <v>21372</v>
      </c>
      <c r="B7450" s="18" t="s">
        <v>2004</v>
      </c>
      <c r="C7450" s="18" t="s">
        <v>38</v>
      </c>
      <c r="D7450" s="18">
        <v>2019</v>
      </c>
      <c r="E7450" s="18">
        <f>VLOOKUP(D7450,'cpi roi'!A:C,2,FALSE)</f>
        <v>255.7</v>
      </c>
      <c r="F7450" s="18" t="s">
        <v>21373</v>
      </c>
      <c r="G7450" s="18">
        <v>6.4</v>
      </c>
      <c r="H7450" s="19">
        <v>97000</v>
      </c>
      <c r="I7450" s="18" t="s">
        <v>21152</v>
      </c>
      <c r="J7450" s="18" t="s">
        <v>17469</v>
      </c>
      <c r="K7450" s="18" t="s">
        <v>21374</v>
      </c>
      <c r="L7450" s="18" t="s">
        <v>34</v>
      </c>
      <c r="M7450" s="20">
        <v>9000000</v>
      </c>
      <c r="N7450" s="20">
        <v>155712077</v>
      </c>
      <c r="O7450" s="21">
        <f t="shared" si="348"/>
        <v>185551309.58897147</v>
      </c>
      <c r="P7450" s="22">
        <f t="shared" si="349"/>
        <v>1730.134188888889</v>
      </c>
      <c r="Q7450" s="20">
        <f t="shared" si="350"/>
        <v>60896393.038717248</v>
      </c>
      <c r="R7450" s="18" t="s">
        <v>35</v>
      </c>
      <c r="S7450" s="18">
        <v>99</v>
      </c>
    </row>
    <row r="7451" spans="1:19" x14ac:dyDescent="0.25">
      <c r="A7451" s="18" t="s">
        <v>21375</v>
      </c>
      <c r="B7451" s="18" t="s">
        <v>20</v>
      </c>
      <c r="C7451" s="18" t="s">
        <v>45</v>
      </c>
      <c r="D7451" s="18">
        <v>2019</v>
      </c>
      <c r="E7451" s="18">
        <f>VLOOKUP(D7451,'cpi roi'!A:C,2,FALSE)</f>
        <v>255.7</v>
      </c>
      <c r="F7451" s="18" t="s">
        <v>20399</v>
      </c>
      <c r="G7451" s="18">
        <v>5.5</v>
      </c>
      <c r="H7451" s="19">
        <v>65000</v>
      </c>
      <c r="I7451" s="18" t="s">
        <v>2193</v>
      </c>
      <c r="J7451" s="18" t="s">
        <v>2193</v>
      </c>
      <c r="K7451" s="18" t="s">
        <v>551</v>
      </c>
      <c r="L7451" s="18" t="s">
        <v>34</v>
      </c>
      <c r="M7451" s="20">
        <v>0</v>
      </c>
      <c r="N7451" s="20">
        <v>15325468</v>
      </c>
      <c r="O7451" s="21">
        <f t="shared" si="348"/>
        <v>18262299.959327336</v>
      </c>
      <c r="P7451" s="22">
        <f t="shared" si="349"/>
        <v>0</v>
      </c>
      <c r="Q7451" s="20">
        <f t="shared" si="350"/>
        <v>5993534.6108721159</v>
      </c>
      <c r="R7451" s="18" t="s">
        <v>12698</v>
      </c>
      <c r="S7451" s="18">
        <v>104</v>
      </c>
    </row>
    <row r="7452" spans="1:19" x14ac:dyDescent="0.25">
      <c r="A7452" s="18" t="s">
        <v>21376</v>
      </c>
      <c r="B7452" s="18" t="s">
        <v>20</v>
      </c>
      <c r="C7452" s="18" t="s">
        <v>108</v>
      </c>
      <c r="D7452" s="18">
        <v>2019</v>
      </c>
      <c r="E7452" s="18">
        <f>VLOOKUP(D7452,'cpi roi'!A:C,2,FALSE)</f>
        <v>255.7</v>
      </c>
      <c r="F7452" s="18" t="s">
        <v>21377</v>
      </c>
      <c r="G7452" s="18">
        <v>8.4</v>
      </c>
      <c r="H7452" s="19">
        <v>1000000</v>
      </c>
      <c r="I7452" s="18" t="s">
        <v>11280</v>
      </c>
      <c r="J7452" s="18" t="s">
        <v>11280</v>
      </c>
      <c r="K7452" s="18" t="s">
        <v>10570</v>
      </c>
      <c r="L7452" s="18" t="s">
        <v>34</v>
      </c>
      <c r="M7452" s="20">
        <v>55000000</v>
      </c>
      <c r="N7452" s="20">
        <v>1074427370</v>
      </c>
      <c r="O7452" s="21">
        <f t="shared" si="348"/>
        <v>1280320765.1114588</v>
      </c>
      <c r="P7452" s="22">
        <f t="shared" si="349"/>
        <v>1953.5043090909091</v>
      </c>
      <c r="Q7452" s="20">
        <f t="shared" si="350"/>
        <v>420190602.26828313</v>
      </c>
      <c r="R7452" s="18" t="s">
        <v>27</v>
      </c>
      <c r="S7452" s="18">
        <v>122</v>
      </c>
    </row>
    <row r="7453" spans="1:19" x14ac:dyDescent="0.25">
      <c r="A7453" s="18" t="s">
        <v>21378</v>
      </c>
      <c r="B7453" s="18" t="s">
        <v>2004</v>
      </c>
      <c r="C7453" s="18" t="s">
        <v>45</v>
      </c>
      <c r="D7453" s="18">
        <v>2019</v>
      </c>
      <c r="E7453" s="18">
        <f>VLOOKUP(D7453,'cpi roi'!A:C,2,FALSE)</f>
        <v>255.7</v>
      </c>
      <c r="F7453" s="18" t="s">
        <v>20909</v>
      </c>
      <c r="G7453" s="18">
        <v>6.8</v>
      </c>
      <c r="H7453" s="19">
        <v>131000</v>
      </c>
      <c r="I7453" s="18" t="s">
        <v>8089</v>
      </c>
      <c r="J7453" s="18" t="s">
        <v>5450</v>
      </c>
      <c r="K7453" s="18" t="s">
        <v>21379</v>
      </c>
      <c r="L7453" s="18" t="s">
        <v>26</v>
      </c>
      <c r="M7453" s="20">
        <v>26000000</v>
      </c>
      <c r="N7453" s="20">
        <v>153193369</v>
      </c>
      <c r="O7453" s="21">
        <f t="shared" si="348"/>
        <v>182549939.51622996</v>
      </c>
      <c r="P7453" s="22">
        <f t="shared" si="349"/>
        <v>589.20526538461536</v>
      </c>
      <c r="Q7453" s="20">
        <f t="shared" si="350"/>
        <v>59911368.400469303</v>
      </c>
      <c r="R7453" s="18" t="s">
        <v>21380</v>
      </c>
      <c r="S7453" s="18">
        <v>116</v>
      </c>
    </row>
    <row r="7454" spans="1:19" x14ac:dyDescent="0.25">
      <c r="A7454" s="18" t="s">
        <v>1247</v>
      </c>
      <c r="B7454" s="18" t="s">
        <v>20</v>
      </c>
      <c r="C7454" s="18" t="s">
        <v>45</v>
      </c>
      <c r="D7454" s="18">
        <v>2019</v>
      </c>
      <c r="E7454" s="18">
        <f>VLOOKUP(D7454,'cpi roi'!A:C,2,FALSE)</f>
        <v>255.7</v>
      </c>
      <c r="F7454" s="18" t="s">
        <v>21381</v>
      </c>
      <c r="G7454" s="18">
        <v>8.6</v>
      </c>
      <c r="H7454" s="19">
        <v>631000</v>
      </c>
      <c r="I7454" s="18" t="s">
        <v>12947</v>
      </c>
      <c r="J7454" s="18" t="s">
        <v>12947</v>
      </c>
      <c r="K7454" s="18" t="s">
        <v>12592</v>
      </c>
      <c r="L7454" s="18" t="s">
        <v>925</v>
      </c>
      <c r="M7454" s="20">
        <v>11400000</v>
      </c>
      <c r="N7454" s="20">
        <v>258908054</v>
      </c>
      <c r="O7454" s="21">
        <f t="shared" si="348"/>
        <v>308522816.01016819</v>
      </c>
      <c r="P7454" s="22">
        <f t="shared" si="349"/>
        <v>2271.1232807017545</v>
      </c>
      <c r="Q7454" s="20">
        <f t="shared" si="350"/>
        <v>101254616.34728198</v>
      </c>
      <c r="R7454" s="18" t="s">
        <v>15913</v>
      </c>
      <c r="S7454" s="18">
        <v>132</v>
      </c>
    </row>
    <row r="7455" spans="1:19" x14ac:dyDescent="0.25">
      <c r="A7455" s="18" t="s">
        <v>21382</v>
      </c>
      <c r="B7455" s="18" t="s">
        <v>20</v>
      </c>
      <c r="C7455" s="18" t="s">
        <v>38</v>
      </c>
      <c r="D7455" s="18">
        <v>2019</v>
      </c>
      <c r="E7455" s="18">
        <f>VLOOKUP(D7455,'cpi roi'!A:C,2,FALSE)</f>
        <v>255.7</v>
      </c>
      <c r="F7455" s="18" t="s">
        <v>20918</v>
      </c>
      <c r="G7455" s="18">
        <v>7.4</v>
      </c>
      <c r="H7455" s="19">
        <v>296000</v>
      </c>
      <c r="I7455" s="18" t="s">
        <v>18719</v>
      </c>
      <c r="J7455" s="18" t="s">
        <v>18720</v>
      </c>
      <c r="K7455" s="18" t="s">
        <v>5079</v>
      </c>
      <c r="L7455" s="18" t="s">
        <v>34</v>
      </c>
      <c r="M7455" s="20">
        <v>75000000</v>
      </c>
      <c r="N7455" s="20">
        <v>327281779</v>
      </c>
      <c r="O7455" s="21">
        <f t="shared" si="348"/>
        <v>389999053.81814629</v>
      </c>
      <c r="P7455" s="22">
        <f t="shared" si="349"/>
        <v>436.37570533333331</v>
      </c>
      <c r="Q7455" s="20">
        <f t="shared" si="350"/>
        <v>127994438.40438014</v>
      </c>
      <c r="R7455" s="18" t="s">
        <v>14705</v>
      </c>
      <c r="S7455" s="18">
        <v>130</v>
      </c>
    </row>
    <row r="7456" spans="1:19" x14ac:dyDescent="0.25">
      <c r="A7456" s="18" t="s">
        <v>21383</v>
      </c>
      <c r="B7456" s="18" t="s">
        <v>2004</v>
      </c>
      <c r="C7456" s="18" t="s">
        <v>45</v>
      </c>
      <c r="D7456" s="18">
        <v>2019</v>
      </c>
      <c r="E7456" s="18">
        <f>VLOOKUP(D7456,'cpi roi'!A:C,2,FALSE)</f>
        <v>255.7</v>
      </c>
      <c r="F7456" s="18" t="s">
        <v>21384</v>
      </c>
      <c r="G7456" s="18">
        <v>7.9</v>
      </c>
      <c r="H7456" s="19">
        <v>505000</v>
      </c>
      <c r="I7456" s="18" t="s">
        <v>14181</v>
      </c>
      <c r="J7456" s="18" t="s">
        <v>14181</v>
      </c>
      <c r="K7456" s="18" t="s">
        <v>13535</v>
      </c>
      <c r="L7456" s="18" t="s">
        <v>34</v>
      </c>
      <c r="M7456" s="20">
        <v>40000000</v>
      </c>
      <c r="N7456" s="20">
        <v>311539397</v>
      </c>
      <c r="O7456" s="21">
        <f t="shared" si="348"/>
        <v>371239946.28822839</v>
      </c>
      <c r="P7456" s="22">
        <f t="shared" si="349"/>
        <v>778.84849250000002</v>
      </c>
      <c r="Q7456" s="20">
        <f t="shared" si="350"/>
        <v>121837855.69026203</v>
      </c>
      <c r="R7456" s="18" t="s">
        <v>14705</v>
      </c>
      <c r="S7456" s="18">
        <v>130</v>
      </c>
    </row>
    <row r="7457" spans="1:19" x14ac:dyDescent="0.25">
      <c r="A7457" s="18" t="s">
        <v>21385</v>
      </c>
      <c r="B7457" s="18" t="s">
        <v>2004</v>
      </c>
      <c r="C7457" s="18" t="s">
        <v>38</v>
      </c>
      <c r="D7457" s="18">
        <v>2019</v>
      </c>
      <c r="E7457" s="18">
        <f>VLOOKUP(D7457,'cpi roi'!A:C,2,FALSE)</f>
        <v>255.7</v>
      </c>
      <c r="F7457" s="18" t="s">
        <v>16028</v>
      </c>
      <c r="G7457" s="18">
        <v>6.4</v>
      </c>
      <c r="H7457" s="19">
        <v>184000</v>
      </c>
      <c r="I7457" s="18" t="s">
        <v>20371</v>
      </c>
      <c r="J7457" s="18" t="s">
        <v>14505</v>
      </c>
      <c r="K7457" s="18" t="s">
        <v>12472</v>
      </c>
      <c r="L7457" s="18" t="s">
        <v>34</v>
      </c>
      <c r="M7457" s="20">
        <v>200000000</v>
      </c>
      <c r="N7457" s="20">
        <v>759056935</v>
      </c>
      <c r="O7457" s="21">
        <f t="shared" si="348"/>
        <v>904515635.87993741</v>
      </c>
      <c r="P7457" s="22">
        <f t="shared" si="349"/>
        <v>379.52846749999998</v>
      </c>
      <c r="Q7457" s="20">
        <f t="shared" si="350"/>
        <v>296854491.59170902</v>
      </c>
      <c r="R7457" s="18" t="s">
        <v>21386</v>
      </c>
      <c r="S7457" s="18">
        <v>137</v>
      </c>
    </row>
    <row r="7458" spans="1:19" x14ac:dyDescent="0.25">
      <c r="A7458" s="18" t="s">
        <v>21387</v>
      </c>
      <c r="B7458" s="18" t="s">
        <v>2004</v>
      </c>
      <c r="C7458" s="18" t="s">
        <v>38</v>
      </c>
      <c r="D7458" s="18">
        <v>2019</v>
      </c>
      <c r="E7458" s="18">
        <f>VLOOKUP(D7458,'cpi roi'!A:C,2,FALSE)</f>
        <v>255.7</v>
      </c>
      <c r="F7458" s="18" t="s">
        <v>21388</v>
      </c>
      <c r="G7458" s="18">
        <v>6.8</v>
      </c>
      <c r="H7458" s="19">
        <v>478000</v>
      </c>
      <c r="I7458" s="18" t="s">
        <v>16792</v>
      </c>
      <c r="J7458" s="18" t="s">
        <v>16792</v>
      </c>
      <c r="K7458" s="18" t="s">
        <v>18470</v>
      </c>
      <c r="L7458" s="18" t="s">
        <v>34</v>
      </c>
      <c r="M7458" s="20">
        <v>160000000</v>
      </c>
      <c r="N7458" s="20">
        <v>1128462972</v>
      </c>
      <c r="O7458" s="21">
        <f t="shared" si="348"/>
        <v>1344711253.6894798</v>
      </c>
      <c r="P7458" s="22">
        <f t="shared" si="349"/>
        <v>705.28935749999994</v>
      </c>
      <c r="Q7458" s="20">
        <f t="shared" si="350"/>
        <v>441323023.85608137</v>
      </c>
      <c r="R7458" s="18" t="s">
        <v>1729</v>
      </c>
      <c r="S7458" s="18">
        <v>123</v>
      </c>
    </row>
    <row r="7459" spans="1:19" x14ac:dyDescent="0.25">
      <c r="A7459" s="18" t="s">
        <v>21389</v>
      </c>
      <c r="B7459" s="18" t="s">
        <v>2004</v>
      </c>
      <c r="C7459" s="18" t="s">
        <v>21</v>
      </c>
      <c r="D7459" s="18">
        <v>2019</v>
      </c>
      <c r="E7459" s="18">
        <f>VLOOKUP(D7459,'cpi roi'!A:C,2,FALSE)</f>
        <v>255.7</v>
      </c>
      <c r="F7459" s="18" t="s">
        <v>21042</v>
      </c>
      <c r="G7459" s="18">
        <v>5.3</v>
      </c>
      <c r="H7459" s="19">
        <v>44000</v>
      </c>
      <c r="I7459" s="18" t="s">
        <v>21390</v>
      </c>
      <c r="J7459" s="18" t="s">
        <v>20234</v>
      </c>
      <c r="K7459" s="18" t="s">
        <v>21391</v>
      </c>
      <c r="L7459" s="18" t="s">
        <v>34</v>
      </c>
      <c r="M7459" s="20">
        <v>14000000</v>
      </c>
      <c r="N7459" s="20">
        <v>69756455</v>
      </c>
      <c r="O7459" s="21">
        <f t="shared" si="348"/>
        <v>83123941.488071963</v>
      </c>
      <c r="P7459" s="22">
        <f t="shared" si="349"/>
        <v>498.26039285714285</v>
      </c>
      <c r="Q7459" s="20">
        <f t="shared" si="350"/>
        <v>27280584.669534612</v>
      </c>
      <c r="R7459" s="18" t="s">
        <v>21392</v>
      </c>
      <c r="S7459" s="18">
        <v>105</v>
      </c>
    </row>
    <row r="7460" spans="1:19" x14ac:dyDescent="0.25">
      <c r="A7460" s="18" t="s">
        <v>21393</v>
      </c>
      <c r="B7460" s="18" t="s">
        <v>2004</v>
      </c>
      <c r="C7460" s="18" t="s">
        <v>38</v>
      </c>
      <c r="D7460" s="18">
        <v>2019</v>
      </c>
      <c r="E7460" s="18">
        <f>VLOOKUP(D7460,'cpi roi'!A:C,2,FALSE)</f>
        <v>255.7</v>
      </c>
      <c r="F7460" s="18" t="s">
        <v>21394</v>
      </c>
      <c r="G7460" s="18">
        <v>7.5</v>
      </c>
      <c r="H7460" s="19">
        <v>359000</v>
      </c>
      <c r="I7460" s="18" t="s">
        <v>19023</v>
      </c>
      <c r="J7460" s="18" t="s">
        <v>16034</v>
      </c>
      <c r="K7460" s="18" t="s">
        <v>1260</v>
      </c>
      <c r="L7460" s="18" t="s">
        <v>34</v>
      </c>
      <c r="M7460" s="20">
        <v>160000000</v>
      </c>
      <c r="N7460" s="20">
        <v>1131927996</v>
      </c>
      <c r="O7460" s="21">
        <f t="shared" si="348"/>
        <v>1348840283.0707862</v>
      </c>
      <c r="P7460" s="22">
        <f t="shared" si="349"/>
        <v>707.45499749999999</v>
      </c>
      <c r="Q7460" s="20">
        <f t="shared" si="350"/>
        <v>442678136.87915528</v>
      </c>
      <c r="R7460" s="18" t="s">
        <v>35</v>
      </c>
      <c r="S7460" s="18">
        <v>129</v>
      </c>
    </row>
    <row r="7461" spans="1:19" x14ac:dyDescent="0.25">
      <c r="A7461" s="18" t="s">
        <v>21395</v>
      </c>
      <c r="B7461" s="18" t="s">
        <v>2004</v>
      </c>
      <c r="C7461" s="18" t="s">
        <v>45</v>
      </c>
      <c r="D7461" s="18">
        <v>2019</v>
      </c>
      <c r="E7461" s="18">
        <f>VLOOKUP(D7461,'cpi roi'!A:C,2,FALSE)</f>
        <v>255.7</v>
      </c>
      <c r="F7461" s="18" t="s">
        <v>21381</v>
      </c>
      <c r="G7461" s="18">
        <v>7.9</v>
      </c>
      <c r="H7461" s="19">
        <v>328000</v>
      </c>
      <c r="I7461" s="18" t="s">
        <v>15446</v>
      </c>
      <c r="J7461" s="18" t="s">
        <v>21396</v>
      </c>
      <c r="K7461" s="18" t="s">
        <v>21397</v>
      </c>
      <c r="L7461" s="18" t="s">
        <v>1882</v>
      </c>
      <c r="M7461" s="20">
        <v>14000000</v>
      </c>
      <c r="N7461" s="20">
        <v>90335025</v>
      </c>
      <c r="O7461" s="21">
        <f t="shared" si="348"/>
        <v>107645999.67735629</v>
      </c>
      <c r="P7461" s="22">
        <f t="shared" si="349"/>
        <v>645.25017857142859</v>
      </c>
      <c r="Q7461" s="20">
        <f t="shared" si="350"/>
        <v>35328519.749706686</v>
      </c>
      <c r="R7461" s="18" t="s">
        <v>21398</v>
      </c>
      <c r="S7461" s="18">
        <v>108</v>
      </c>
    </row>
    <row r="7462" spans="1:19" x14ac:dyDescent="0.25">
      <c r="A7462" s="18" t="s">
        <v>21399</v>
      </c>
      <c r="B7462" s="18" t="s">
        <v>2004</v>
      </c>
      <c r="C7462" s="18" t="s">
        <v>38</v>
      </c>
      <c r="D7462" s="18">
        <v>2019</v>
      </c>
      <c r="E7462" s="18">
        <f>VLOOKUP(D7462,'cpi roi'!A:C,2,FALSE)</f>
        <v>255.7</v>
      </c>
      <c r="F7462" s="18" t="s">
        <v>21281</v>
      </c>
      <c r="G7462" s="18">
        <v>7</v>
      </c>
      <c r="H7462" s="19">
        <v>284000</v>
      </c>
      <c r="I7462" s="18" t="s">
        <v>19950</v>
      </c>
      <c r="J7462" s="18" t="s">
        <v>21400</v>
      </c>
      <c r="K7462" s="18" t="s">
        <v>21401</v>
      </c>
      <c r="L7462" s="18" t="s">
        <v>34</v>
      </c>
      <c r="M7462" s="20">
        <v>100000000</v>
      </c>
      <c r="N7462" s="20">
        <v>365971656</v>
      </c>
      <c r="O7462" s="21">
        <f t="shared" si="348"/>
        <v>436103103.57137269</v>
      </c>
      <c r="P7462" s="22">
        <f t="shared" si="349"/>
        <v>365.971656</v>
      </c>
      <c r="Q7462" s="20">
        <f t="shared" si="350"/>
        <v>143125403.20688307</v>
      </c>
      <c r="R7462" s="18" t="s">
        <v>27</v>
      </c>
      <c r="S7462" s="18">
        <v>132</v>
      </c>
    </row>
    <row r="7463" spans="1:19" x14ac:dyDescent="0.25">
      <c r="A7463" s="18" t="s">
        <v>21402</v>
      </c>
      <c r="B7463" s="18" t="s">
        <v>20</v>
      </c>
      <c r="C7463" s="18" t="s">
        <v>21</v>
      </c>
      <c r="D7463" s="18">
        <v>2019</v>
      </c>
      <c r="E7463" s="18">
        <f>VLOOKUP(D7463,'cpi roi'!A:C,2,FALSE)</f>
        <v>255.7</v>
      </c>
      <c r="F7463" s="18" t="s">
        <v>21403</v>
      </c>
      <c r="G7463" s="18">
        <v>6.5</v>
      </c>
      <c r="H7463" s="19">
        <v>222000</v>
      </c>
      <c r="I7463" s="18" t="s">
        <v>18336</v>
      </c>
      <c r="J7463" s="18" t="s">
        <v>24</v>
      </c>
      <c r="K7463" s="18" t="s">
        <v>17672</v>
      </c>
      <c r="L7463" s="18" t="s">
        <v>34</v>
      </c>
      <c r="M7463" s="20">
        <v>79000000</v>
      </c>
      <c r="N7463" s="20">
        <v>473093228</v>
      </c>
      <c r="O7463" s="21">
        <f t="shared" si="348"/>
        <v>563752469.9710598</v>
      </c>
      <c r="P7463" s="22">
        <f t="shared" si="349"/>
        <v>598.85218734177215</v>
      </c>
      <c r="Q7463" s="20">
        <f t="shared" si="350"/>
        <v>185018861.16542825</v>
      </c>
      <c r="R7463" s="18" t="s">
        <v>2031</v>
      </c>
      <c r="S7463" s="18">
        <v>169</v>
      </c>
    </row>
    <row r="7464" spans="1:19" x14ac:dyDescent="0.25">
      <c r="A7464" s="18">
        <v>1917</v>
      </c>
      <c r="B7464" s="18" t="s">
        <v>20</v>
      </c>
      <c r="C7464" s="18" t="s">
        <v>21</v>
      </c>
      <c r="D7464" s="18">
        <v>2019</v>
      </c>
      <c r="E7464" s="18">
        <f>VLOOKUP(D7464,'cpi roi'!A:C,2,FALSE)</f>
        <v>255.7</v>
      </c>
      <c r="F7464" s="18" t="s">
        <v>21404</v>
      </c>
      <c r="G7464" s="18">
        <v>8.3000000000000007</v>
      </c>
      <c r="H7464" s="19">
        <v>473000</v>
      </c>
      <c r="I7464" s="18" t="s">
        <v>10663</v>
      </c>
      <c r="J7464" s="18" t="s">
        <v>10663</v>
      </c>
      <c r="K7464" s="18" t="s">
        <v>21405</v>
      </c>
      <c r="L7464" s="18" t="s">
        <v>34</v>
      </c>
      <c r="M7464" s="20">
        <v>95000000</v>
      </c>
      <c r="N7464" s="20">
        <v>384623579</v>
      </c>
      <c r="O7464" s="21">
        <f t="shared" si="348"/>
        <v>458329309.82127494</v>
      </c>
      <c r="P7464" s="22">
        <f t="shared" si="349"/>
        <v>404.8669252631579</v>
      </c>
      <c r="Q7464" s="20">
        <f t="shared" si="350"/>
        <v>150419858.81892842</v>
      </c>
      <c r="R7464" s="18" t="s">
        <v>9689</v>
      </c>
      <c r="S7464" s="18">
        <v>119</v>
      </c>
    </row>
    <row r="7465" spans="1:19" x14ac:dyDescent="0.25">
      <c r="A7465" s="18" t="s">
        <v>21406</v>
      </c>
      <c r="B7465" s="18" t="s">
        <v>2004</v>
      </c>
      <c r="C7465" s="18" t="s">
        <v>38</v>
      </c>
      <c r="D7465" s="18">
        <v>2019</v>
      </c>
      <c r="E7465" s="18">
        <f>VLOOKUP(D7465,'cpi roi'!A:C,2,FALSE)</f>
        <v>255.7</v>
      </c>
      <c r="F7465" s="18" t="s">
        <v>21407</v>
      </c>
      <c r="G7465" s="18">
        <v>6.5</v>
      </c>
      <c r="H7465" s="19">
        <v>394000</v>
      </c>
      <c r="I7465" s="18" t="s">
        <v>6353</v>
      </c>
      <c r="J7465" s="18" t="s">
        <v>17665</v>
      </c>
      <c r="K7465" s="18" t="s">
        <v>19316</v>
      </c>
      <c r="L7465" s="18" t="s">
        <v>34</v>
      </c>
      <c r="M7465" s="20">
        <v>275000000</v>
      </c>
      <c r="N7465" s="20">
        <v>1078232589</v>
      </c>
      <c r="O7465" s="21">
        <f t="shared" si="348"/>
        <v>1284855181.3386781</v>
      </c>
      <c r="P7465" s="22">
        <f t="shared" si="349"/>
        <v>392.0845778181818</v>
      </c>
      <c r="Q7465" s="20">
        <f t="shared" si="350"/>
        <v>421678759.87485337</v>
      </c>
      <c r="R7465" s="18" t="s">
        <v>1729</v>
      </c>
      <c r="S7465" s="18">
        <v>141</v>
      </c>
    </row>
    <row r="7466" spans="1:19" x14ac:dyDescent="0.25">
      <c r="A7466" s="18" t="s">
        <v>21408</v>
      </c>
      <c r="B7466" s="18" t="s">
        <v>2004</v>
      </c>
      <c r="C7466" s="18" t="s">
        <v>38</v>
      </c>
      <c r="D7466" s="18">
        <v>2019</v>
      </c>
      <c r="E7466" s="18">
        <f>VLOOKUP(D7466,'cpi roi'!A:C,2,FALSE)</f>
        <v>255.7</v>
      </c>
      <c r="F7466" s="18" t="s">
        <v>21409</v>
      </c>
      <c r="G7466" s="18">
        <v>8.1</v>
      </c>
      <c r="H7466" s="19">
        <v>323000</v>
      </c>
      <c r="I7466" s="18" t="s">
        <v>8813</v>
      </c>
      <c r="J7466" s="18" t="s">
        <v>12235</v>
      </c>
      <c r="K7466" s="18" t="s">
        <v>9532</v>
      </c>
      <c r="L7466" s="18" t="s">
        <v>34</v>
      </c>
      <c r="M7466" s="20">
        <v>97600000</v>
      </c>
      <c r="N7466" s="20">
        <v>225508210</v>
      </c>
      <c r="O7466" s="21">
        <f t="shared" si="348"/>
        <v>268722532.60461479</v>
      </c>
      <c r="P7466" s="22">
        <f t="shared" si="349"/>
        <v>231.05349385245901</v>
      </c>
      <c r="Q7466" s="20">
        <f t="shared" si="350"/>
        <v>88192495.111458749</v>
      </c>
      <c r="R7466" s="18" t="s">
        <v>18875</v>
      </c>
      <c r="S7466" s="18">
        <v>152</v>
      </c>
    </row>
    <row r="7467" spans="1:19" x14ac:dyDescent="0.25">
      <c r="A7467" s="18" t="s">
        <v>21410</v>
      </c>
      <c r="B7467" s="18" t="s">
        <v>20</v>
      </c>
      <c r="C7467" s="18" t="s">
        <v>67</v>
      </c>
      <c r="D7467" s="18">
        <v>2019</v>
      </c>
      <c r="E7467" s="18">
        <f>VLOOKUP(D7467,'cpi roi'!A:C,2,FALSE)</f>
        <v>255.7</v>
      </c>
      <c r="F7467" s="18" t="s">
        <v>21384</v>
      </c>
      <c r="G7467" s="18">
        <v>7.8</v>
      </c>
      <c r="H7467" s="19">
        <v>344000</v>
      </c>
      <c r="I7467" s="18" t="s">
        <v>69</v>
      </c>
      <c r="J7467" s="18" t="s">
        <v>7541</v>
      </c>
      <c r="K7467" s="18" t="s">
        <v>71</v>
      </c>
      <c r="L7467" s="18" t="s">
        <v>34</v>
      </c>
      <c r="M7467" s="20">
        <v>159000000</v>
      </c>
      <c r="N7467" s="20">
        <v>968853</v>
      </c>
      <c r="O7467" s="21">
        <f t="shared" si="348"/>
        <v>1154515.092295659</v>
      </c>
      <c r="P7467" s="22">
        <f t="shared" si="349"/>
        <v>0.60934150943396226</v>
      </c>
      <c r="Q7467" s="20">
        <f t="shared" si="350"/>
        <v>378902.22917481425</v>
      </c>
      <c r="R7467" s="18" t="s">
        <v>11019</v>
      </c>
      <c r="S7467" s="18">
        <v>209</v>
      </c>
    </row>
    <row r="7468" spans="1:19" x14ac:dyDescent="0.25">
      <c r="A7468" s="18" t="s">
        <v>21411</v>
      </c>
      <c r="B7468" s="18" t="s">
        <v>20</v>
      </c>
      <c r="C7468" s="18" t="s">
        <v>21</v>
      </c>
      <c r="D7468" s="18">
        <v>2019</v>
      </c>
      <c r="E7468" s="18">
        <f>VLOOKUP(D7468,'cpi roi'!A:C,2,FALSE)</f>
        <v>255.7</v>
      </c>
      <c r="F7468" s="18" t="s">
        <v>21412</v>
      </c>
      <c r="G7468" s="18">
        <v>7.5</v>
      </c>
      <c r="H7468" s="19">
        <v>159000</v>
      </c>
      <c r="I7468" s="18" t="s">
        <v>19288</v>
      </c>
      <c r="J7468" s="18" t="s">
        <v>19288</v>
      </c>
      <c r="K7468" s="18" t="s">
        <v>16752</v>
      </c>
      <c r="L7468" s="18" t="s">
        <v>199</v>
      </c>
      <c r="M7468" s="20">
        <v>0</v>
      </c>
      <c r="N7468" s="20">
        <v>18123239</v>
      </c>
      <c r="O7468" s="21">
        <f t="shared" si="348"/>
        <v>21596210.102854908</v>
      </c>
      <c r="P7468" s="22">
        <f t="shared" si="349"/>
        <v>0</v>
      </c>
      <c r="Q7468" s="20">
        <f t="shared" si="350"/>
        <v>7087696.1282753227</v>
      </c>
      <c r="R7468" s="18" t="s">
        <v>18737</v>
      </c>
      <c r="S7468" s="18">
        <v>109</v>
      </c>
    </row>
    <row r="7469" spans="1:19" x14ac:dyDescent="0.25">
      <c r="A7469" s="18" t="s">
        <v>21413</v>
      </c>
      <c r="B7469" s="18" t="s">
        <v>2004</v>
      </c>
      <c r="C7469" s="18" t="s">
        <v>38</v>
      </c>
      <c r="D7469" s="18">
        <v>2019</v>
      </c>
      <c r="E7469" s="18">
        <f>VLOOKUP(D7469,'cpi roi'!A:C,2,FALSE)</f>
        <v>255.7</v>
      </c>
      <c r="F7469" s="18" t="s">
        <v>21295</v>
      </c>
      <c r="G7469" s="18">
        <v>6.6</v>
      </c>
      <c r="H7469" s="19">
        <v>204000</v>
      </c>
      <c r="I7469" s="18" t="s">
        <v>10624</v>
      </c>
      <c r="J7469" s="18" t="s">
        <v>10624</v>
      </c>
      <c r="K7469" s="18" t="s">
        <v>12472</v>
      </c>
      <c r="L7469" s="18" t="s">
        <v>34</v>
      </c>
      <c r="M7469" s="20">
        <v>125000000</v>
      </c>
      <c r="N7469" s="20">
        <v>800059707</v>
      </c>
      <c r="O7469" s="21">
        <f t="shared" si="348"/>
        <v>953375802.59249127</v>
      </c>
      <c r="P7469" s="22">
        <f t="shared" si="349"/>
        <v>640.04776559999993</v>
      </c>
      <c r="Q7469" s="20">
        <f t="shared" si="350"/>
        <v>312889991.0050841</v>
      </c>
      <c r="R7469" s="18" t="s">
        <v>35</v>
      </c>
      <c r="S7469" s="18">
        <v>123</v>
      </c>
    </row>
    <row r="7470" spans="1:19" x14ac:dyDescent="0.25">
      <c r="A7470" s="18" t="s">
        <v>21414</v>
      </c>
      <c r="B7470" s="18" t="s">
        <v>2004</v>
      </c>
      <c r="C7470" s="18" t="s">
        <v>38</v>
      </c>
      <c r="D7470" s="18">
        <v>2019</v>
      </c>
      <c r="E7470" s="18">
        <f>VLOOKUP(D7470,'cpi roi'!A:C,2,FALSE)</f>
        <v>255.7</v>
      </c>
      <c r="F7470" s="18" t="s">
        <v>21415</v>
      </c>
      <c r="G7470" s="18">
        <v>7.3</v>
      </c>
      <c r="H7470" s="19">
        <v>240000</v>
      </c>
      <c r="I7470" s="18" t="s">
        <v>6909</v>
      </c>
      <c r="J7470" s="18" t="s">
        <v>2002</v>
      </c>
      <c r="K7470" s="18" t="s">
        <v>21416</v>
      </c>
      <c r="L7470" s="18" t="s">
        <v>34</v>
      </c>
      <c r="M7470" s="20">
        <v>170000000</v>
      </c>
      <c r="N7470" s="20">
        <v>404980543</v>
      </c>
      <c r="O7470" s="21">
        <f t="shared" si="348"/>
        <v>482587295.47164649</v>
      </c>
      <c r="P7470" s="22">
        <f t="shared" si="349"/>
        <v>238.22384882352941</v>
      </c>
      <c r="Q7470" s="20">
        <f t="shared" si="350"/>
        <v>158381127.49315605</v>
      </c>
      <c r="R7470" s="18" t="s">
        <v>184</v>
      </c>
      <c r="S7470" s="18">
        <v>122</v>
      </c>
    </row>
    <row r="7471" spans="1:19" x14ac:dyDescent="0.25">
      <c r="A7471" s="18" t="s">
        <v>21417</v>
      </c>
      <c r="B7471" s="18" t="s">
        <v>20</v>
      </c>
      <c r="C7471" s="18" t="s">
        <v>56</v>
      </c>
      <c r="D7471" s="18">
        <v>2019</v>
      </c>
      <c r="E7471" s="18">
        <f>VLOOKUP(D7471,'cpi roi'!A:C,2,FALSE)</f>
        <v>255.7</v>
      </c>
      <c r="F7471" s="18" t="s">
        <v>21249</v>
      </c>
      <c r="G7471" s="18">
        <v>6.8</v>
      </c>
      <c r="H7471" s="19">
        <v>247000</v>
      </c>
      <c r="I7471" s="18" t="s">
        <v>20124</v>
      </c>
      <c r="J7471" s="18" t="s">
        <v>20124</v>
      </c>
      <c r="K7471" s="18" t="s">
        <v>21418</v>
      </c>
      <c r="L7471" s="18" t="s">
        <v>34</v>
      </c>
      <c r="M7471" s="20">
        <v>20000000</v>
      </c>
      <c r="N7471" s="20">
        <v>255184580</v>
      </c>
      <c r="O7471" s="21">
        <f t="shared" si="348"/>
        <v>304085809.6441142</v>
      </c>
      <c r="P7471" s="22">
        <f t="shared" si="349"/>
        <v>1275.9229</v>
      </c>
      <c r="Q7471" s="20">
        <f t="shared" si="350"/>
        <v>99798427.84513101</v>
      </c>
      <c r="R7471" s="18" t="s">
        <v>21419</v>
      </c>
      <c r="S7471" s="18">
        <v>116</v>
      </c>
    </row>
    <row r="7472" spans="1:19" x14ac:dyDescent="0.25">
      <c r="A7472" s="18" t="s">
        <v>21420</v>
      </c>
      <c r="B7472" s="18" t="s">
        <v>20</v>
      </c>
      <c r="C7472" s="18" t="s">
        <v>38</v>
      </c>
      <c r="D7472" s="18">
        <v>2019</v>
      </c>
      <c r="E7472" s="18">
        <f>VLOOKUP(D7472,'cpi roi'!A:C,2,FALSE)</f>
        <v>255.7</v>
      </c>
      <c r="F7472" s="18" t="s">
        <v>21421</v>
      </c>
      <c r="G7472" s="18">
        <v>6.9</v>
      </c>
      <c r="H7472" s="19">
        <v>121000</v>
      </c>
      <c r="I7472" s="18" t="s">
        <v>19714</v>
      </c>
      <c r="J7472" s="18" t="s">
        <v>21422</v>
      </c>
      <c r="K7472" s="18" t="s">
        <v>21423</v>
      </c>
      <c r="L7472" s="18" t="s">
        <v>34</v>
      </c>
      <c r="M7472" s="20">
        <v>6000000</v>
      </c>
      <c r="N7472" s="20">
        <v>57615777</v>
      </c>
      <c r="O7472" s="21">
        <f t="shared" si="348"/>
        <v>68656735.439577639</v>
      </c>
      <c r="P7472" s="22">
        <f t="shared" si="349"/>
        <v>960.26295000000005</v>
      </c>
      <c r="Q7472" s="20">
        <f t="shared" si="350"/>
        <v>22532568.244035982</v>
      </c>
      <c r="R7472" s="18" t="s">
        <v>9442</v>
      </c>
      <c r="S7472" s="18">
        <v>95</v>
      </c>
    </row>
    <row r="7473" spans="1:19" x14ac:dyDescent="0.25">
      <c r="A7473" s="18" t="s">
        <v>13563</v>
      </c>
      <c r="B7473" s="18" t="s">
        <v>20</v>
      </c>
      <c r="C7473" s="18" t="s">
        <v>38</v>
      </c>
      <c r="D7473" s="18">
        <v>2019</v>
      </c>
      <c r="E7473" s="18">
        <f>VLOOKUP(D7473,'cpi roi'!A:C,2,FALSE)</f>
        <v>255.7</v>
      </c>
      <c r="F7473" s="18" t="s">
        <v>21042</v>
      </c>
      <c r="G7473" s="18">
        <v>5.2</v>
      </c>
      <c r="H7473" s="19">
        <v>82000</v>
      </c>
      <c r="I7473" s="18" t="s">
        <v>14010</v>
      </c>
      <c r="J7473" s="18" t="s">
        <v>21424</v>
      </c>
      <c r="K7473" s="18" t="s">
        <v>21425</v>
      </c>
      <c r="L7473" s="18" t="s">
        <v>34</v>
      </c>
      <c r="M7473" s="20">
        <v>50000000</v>
      </c>
      <c r="N7473" s="20">
        <v>55065289</v>
      </c>
      <c r="O7473" s="21">
        <f t="shared" si="348"/>
        <v>65617495.339460306</v>
      </c>
      <c r="P7473" s="22">
        <f t="shared" si="349"/>
        <v>110.13057799999999</v>
      </c>
      <c r="Q7473" s="20">
        <f t="shared" si="350"/>
        <v>21535114.97849042</v>
      </c>
      <c r="R7473" s="18" t="s">
        <v>10085</v>
      </c>
      <c r="S7473" s="18">
        <v>120</v>
      </c>
    </row>
    <row r="7474" spans="1:19" x14ac:dyDescent="0.25">
      <c r="A7474" s="18" t="s">
        <v>21426</v>
      </c>
      <c r="B7474" s="18" t="s">
        <v>20</v>
      </c>
      <c r="C7474" s="18" t="s">
        <v>38</v>
      </c>
      <c r="D7474" s="18">
        <v>2019</v>
      </c>
      <c r="E7474" s="18">
        <f>VLOOKUP(D7474,'cpi roi'!A:C,2,FALSE)</f>
        <v>255.7</v>
      </c>
      <c r="F7474" s="18" t="s">
        <v>21412</v>
      </c>
      <c r="G7474" s="18">
        <v>6.2</v>
      </c>
      <c r="H7474" s="19">
        <v>159000</v>
      </c>
      <c r="I7474" s="18" t="s">
        <v>19802</v>
      </c>
      <c r="J7474" s="18" t="s">
        <v>5862</v>
      </c>
      <c r="K7474" s="18" t="s">
        <v>21427</v>
      </c>
      <c r="L7474" s="18" t="s">
        <v>34</v>
      </c>
      <c r="M7474" s="20">
        <v>185000000</v>
      </c>
      <c r="N7474" s="20">
        <v>261119292</v>
      </c>
      <c r="O7474" s="21">
        <f t="shared" si="348"/>
        <v>311157795.35549474</v>
      </c>
      <c r="P7474" s="22">
        <f t="shared" si="349"/>
        <v>141.14556324324323</v>
      </c>
      <c r="Q7474" s="20">
        <f t="shared" si="350"/>
        <v>102119394.60305046</v>
      </c>
      <c r="R7474" s="18" t="s">
        <v>48</v>
      </c>
      <c r="S7474" s="18">
        <v>128</v>
      </c>
    </row>
    <row r="7475" spans="1:19" x14ac:dyDescent="0.25">
      <c r="A7475" s="18" t="s">
        <v>21428</v>
      </c>
      <c r="B7475" s="18" t="s">
        <v>37</v>
      </c>
      <c r="C7475" s="18" t="s">
        <v>21</v>
      </c>
      <c r="D7475" s="18">
        <v>2019</v>
      </c>
      <c r="E7475" s="18">
        <f>VLOOKUP(D7475,'cpi roi'!A:C,2,FALSE)</f>
        <v>255.7</v>
      </c>
      <c r="F7475" s="18" t="s">
        <v>21429</v>
      </c>
      <c r="G7475" s="18">
        <v>7.4</v>
      </c>
      <c r="H7475" s="19">
        <v>43000</v>
      </c>
      <c r="I7475" s="18" t="s">
        <v>21430</v>
      </c>
      <c r="J7475" s="18" t="s">
        <v>11928</v>
      </c>
      <c r="K7475" s="18" t="s">
        <v>13273</v>
      </c>
      <c r="L7475" s="18" t="s">
        <v>26</v>
      </c>
      <c r="M7475" s="20">
        <v>13000000</v>
      </c>
      <c r="N7475" s="20">
        <v>237860050</v>
      </c>
      <c r="O7475" s="21">
        <f t="shared" si="348"/>
        <v>283441365.79976535</v>
      </c>
      <c r="P7475" s="22">
        <f t="shared" si="349"/>
        <v>1829.6926923076924</v>
      </c>
      <c r="Q7475" s="20">
        <f t="shared" si="350"/>
        <v>93023093.468908876</v>
      </c>
      <c r="R7475" s="18" t="s">
        <v>6585</v>
      </c>
      <c r="S7475" s="18">
        <v>122</v>
      </c>
    </row>
    <row r="7476" spans="1:19" x14ac:dyDescent="0.25">
      <c r="A7476" s="18" t="s">
        <v>21431</v>
      </c>
      <c r="B7476" s="18" t="s">
        <v>2004</v>
      </c>
      <c r="C7476" s="18" t="s">
        <v>38</v>
      </c>
      <c r="D7476" s="18">
        <v>2019</v>
      </c>
      <c r="E7476" s="18">
        <f>VLOOKUP(D7476,'cpi roi'!A:C,2,FALSE)</f>
        <v>255.7</v>
      </c>
      <c r="F7476" s="18" t="s">
        <v>21432</v>
      </c>
      <c r="G7476" s="18">
        <v>5.7</v>
      </c>
      <c r="H7476" s="19">
        <v>98000</v>
      </c>
      <c r="I7476" s="18" t="s">
        <v>7787</v>
      </c>
      <c r="J7476" s="18" t="s">
        <v>12562</v>
      </c>
      <c r="K7476" s="18" t="s">
        <v>7640</v>
      </c>
      <c r="L7476" s="18" t="s">
        <v>5994</v>
      </c>
      <c r="M7476" s="20">
        <v>138000000</v>
      </c>
      <c r="N7476" s="20">
        <v>173469516</v>
      </c>
      <c r="O7476" s="21">
        <f t="shared" si="348"/>
        <v>206711621.13883457</v>
      </c>
      <c r="P7476" s="22">
        <f t="shared" si="349"/>
        <v>125.70254782608697</v>
      </c>
      <c r="Q7476" s="20">
        <f t="shared" si="350"/>
        <v>67841030.895580754</v>
      </c>
      <c r="R7476" s="18" t="s">
        <v>21433</v>
      </c>
      <c r="S7476" s="18">
        <v>117</v>
      </c>
    </row>
    <row r="7477" spans="1:19" x14ac:dyDescent="0.25">
      <c r="A7477" s="18" t="s">
        <v>21434</v>
      </c>
      <c r="B7477" s="18" t="s">
        <v>20</v>
      </c>
      <c r="C7477" s="18" t="s">
        <v>45</v>
      </c>
      <c r="D7477" s="18">
        <v>2019</v>
      </c>
      <c r="E7477" s="18">
        <f>VLOOKUP(D7477,'cpi roi'!A:C,2,FALSE)</f>
        <v>255.7</v>
      </c>
      <c r="F7477" s="18" t="s">
        <v>21435</v>
      </c>
      <c r="G7477" s="18">
        <v>7.2</v>
      </c>
      <c r="H7477" s="19">
        <v>102000</v>
      </c>
      <c r="I7477" s="18" t="s">
        <v>19690</v>
      </c>
      <c r="J7477" s="18" t="s">
        <v>21436</v>
      </c>
      <c r="K7477" s="18" t="s">
        <v>19005</v>
      </c>
      <c r="L7477" s="18" t="s">
        <v>34</v>
      </c>
      <c r="M7477" s="20">
        <v>6000000</v>
      </c>
      <c r="N7477" s="20">
        <v>24959607</v>
      </c>
      <c r="O7477" s="21">
        <f t="shared" si="348"/>
        <v>29742636.890496679</v>
      </c>
      <c r="P7477" s="22">
        <f t="shared" si="349"/>
        <v>415.99345000000005</v>
      </c>
      <c r="Q7477" s="20">
        <f t="shared" si="350"/>
        <v>9761285.4908095431</v>
      </c>
      <c r="R7477" s="18" t="s">
        <v>18234</v>
      </c>
      <c r="S7477" s="18">
        <v>102</v>
      </c>
    </row>
    <row r="7478" spans="1:19" x14ac:dyDescent="0.25">
      <c r="A7478" s="18" t="s">
        <v>21437</v>
      </c>
      <c r="B7478" s="18" t="s">
        <v>37</v>
      </c>
      <c r="C7478" s="18" t="s">
        <v>29</v>
      </c>
      <c r="D7478" s="18">
        <v>2019</v>
      </c>
      <c r="E7478" s="18">
        <f>VLOOKUP(D7478,'cpi roi'!A:C,2,FALSE)</f>
        <v>255.7</v>
      </c>
      <c r="F7478" s="18" t="s">
        <v>21131</v>
      </c>
      <c r="G7478" s="18">
        <v>6.1</v>
      </c>
      <c r="H7478" s="19">
        <v>27000</v>
      </c>
      <c r="I7478" s="18" t="s">
        <v>17367</v>
      </c>
      <c r="J7478" s="18" t="s">
        <v>15576</v>
      </c>
      <c r="K7478" s="18" t="s">
        <v>21438</v>
      </c>
      <c r="L7478" s="18" t="s">
        <v>34</v>
      </c>
      <c r="M7478" s="20">
        <v>49000000</v>
      </c>
      <c r="N7478" s="20">
        <v>119682635</v>
      </c>
      <c r="O7478" s="21">
        <f t="shared" si="348"/>
        <v>142617516.16933906</v>
      </c>
      <c r="P7478" s="22">
        <f t="shared" si="349"/>
        <v>244.25027551020406</v>
      </c>
      <c r="Q7478" s="20">
        <f t="shared" si="350"/>
        <v>46805879.937426671</v>
      </c>
      <c r="R7478" s="18" t="s">
        <v>21439</v>
      </c>
      <c r="S7478" s="18">
        <v>102</v>
      </c>
    </row>
    <row r="7479" spans="1:19" x14ac:dyDescent="0.25">
      <c r="A7479" s="18" t="s">
        <v>21440</v>
      </c>
      <c r="B7479" s="18" t="s">
        <v>2004</v>
      </c>
      <c r="C7479" s="18" t="s">
        <v>21</v>
      </c>
      <c r="D7479" s="18">
        <v>2019</v>
      </c>
      <c r="E7479" s="18">
        <f>VLOOKUP(D7479,'cpi roi'!A:C,2,FALSE)</f>
        <v>255.7</v>
      </c>
      <c r="F7479" s="18" t="s">
        <v>21291</v>
      </c>
      <c r="G7479" s="18">
        <v>6.6</v>
      </c>
      <c r="H7479" s="19">
        <v>219000</v>
      </c>
      <c r="I7479" s="18" t="s">
        <v>10478</v>
      </c>
      <c r="J7479" s="18" t="s">
        <v>10478</v>
      </c>
      <c r="K7479" s="18" t="s">
        <v>14547</v>
      </c>
      <c r="L7479" s="18" t="s">
        <v>34</v>
      </c>
      <c r="M7479" s="20">
        <v>20000000</v>
      </c>
      <c r="N7479" s="20">
        <v>246999039</v>
      </c>
      <c r="O7479" s="21">
        <f t="shared" si="348"/>
        <v>294331666.73171687</v>
      </c>
      <c r="P7479" s="22">
        <f t="shared" si="349"/>
        <v>1234.995195</v>
      </c>
      <c r="Q7479" s="20">
        <f t="shared" si="350"/>
        <v>96597199.452483386</v>
      </c>
      <c r="R7479" s="18" t="s">
        <v>13331</v>
      </c>
      <c r="S7479" s="18">
        <v>129</v>
      </c>
    </row>
    <row r="7480" spans="1:19" x14ac:dyDescent="0.25">
      <c r="A7480" s="18" t="s">
        <v>21441</v>
      </c>
      <c r="B7480" s="18" t="s">
        <v>2004</v>
      </c>
      <c r="C7480" s="18" t="s">
        <v>67</v>
      </c>
      <c r="D7480" s="18">
        <v>2019</v>
      </c>
      <c r="E7480" s="18">
        <f>VLOOKUP(D7480,'cpi roi'!A:C,2,FALSE)</f>
        <v>255.7</v>
      </c>
      <c r="F7480" s="18" t="s">
        <v>21281</v>
      </c>
      <c r="G7480" s="18">
        <v>7.2</v>
      </c>
      <c r="H7480" s="19">
        <v>13000</v>
      </c>
      <c r="I7480" s="18" t="s">
        <v>21442</v>
      </c>
      <c r="J7480" s="18" t="s">
        <v>21442</v>
      </c>
      <c r="K7480" s="18" t="s">
        <v>19192</v>
      </c>
      <c r="L7480" s="18" t="s">
        <v>34</v>
      </c>
      <c r="M7480" s="20">
        <v>10000000</v>
      </c>
      <c r="N7480" s="20">
        <v>10209813</v>
      </c>
      <c r="O7480" s="21">
        <f t="shared" si="348"/>
        <v>12166327.8103246</v>
      </c>
      <c r="P7480" s="22">
        <f t="shared" si="349"/>
        <v>102.09813000000001</v>
      </c>
      <c r="Q7480" s="20">
        <f t="shared" si="350"/>
        <v>3992887.3680093861</v>
      </c>
      <c r="R7480" s="18" t="s">
        <v>19666</v>
      </c>
      <c r="S7480" s="18">
        <v>133</v>
      </c>
    </row>
    <row r="7481" spans="1:19" x14ac:dyDescent="0.25">
      <c r="A7481" s="18" t="s">
        <v>21443</v>
      </c>
      <c r="B7481" s="18" t="s">
        <v>20</v>
      </c>
      <c r="C7481" s="18" t="s">
        <v>67</v>
      </c>
      <c r="D7481" s="18">
        <v>2019</v>
      </c>
      <c r="E7481" s="18">
        <f>VLOOKUP(D7481,'cpi roi'!A:C,2,FALSE)</f>
        <v>255.7</v>
      </c>
      <c r="F7481" s="18" t="s">
        <v>21444</v>
      </c>
      <c r="G7481" s="18">
        <v>7.3</v>
      </c>
      <c r="H7481" s="19">
        <v>38000</v>
      </c>
      <c r="I7481" s="18" t="s">
        <v>15479</v>
      </c>
      <c r="J7481" s="18" t="s">
        <v>10064</v>
      </c>
      <c r="K7481" s="18" t="s">
        <v>14005</v>
      </c>
      <c r="L7481" s="18" t="s">
        <v>26</v>
      </c>
      <c r="M7481" s="20">
        <v>0</v>
      </c>
      <c r="N7481" s="20">
        <v>10088753</v>
      </c>
      <c r="O7481" s="21">
        <f t="shared" si="348"/>
        <v>12022068.983574502</v>
      </c>
      <c r="P7481" s="22">
        <f t="shared" si="349"/>
        <v>0</v>
      </c>
      <c r="Q7481" s="20">
        <f t="shared" si="350"/>
        <v>3945542.8236214314</v>
      </c>
      <c r="R7481" s="18" t="s">
        <v>18009</v>
      </c>
      <c r="S7481" s="18">
        <v>112</v>
      </c>
    </row>
    <row r="7482" spans="1:19" x14ac:dyDescent="0.25">
      <c r="A7482" s="18" t="s">
        <v>7909</v>
      </c>
      <c r="B7482" s="18" t="s">
        <v>37</v>
      </c>
      <c r="C7482" s="18" t="s">
        <v>394</v>
      </c>
      <c r="D7482" s="18">
        <v>2019</v>
      </c>
      <c r="E7482" s="18">
        <f>VLOOKUP(D7482,'cpi roi'!A:C,2,FALSE)</f>
        <v>255.7</v>
      </c>
      <c r="F7482" s="18" t="s">
        <v>21445</v>
      </c>
      <c r="G7482" s="18">
        <v>6.9</v>
      </c>
      <c r="H7482" s="19">
        <v>222000</v>
      </c>
      <c r="I7482" s="18" t="s">
        <v>9084</v>
      </c>
      <c r="J7482" s="18" t="s">
        <v>12391</v>
      </c>
      <c r="K7482" s="18" t="s">
        <v>21446</v>
      </c>
      <c r="L7482" s="18" t="s">
        <v>34</v>
      </c>
      <c r="M7482" s="20">
        <v>260000000</v>
      </c>
      <c r="N7482" s="20">
        <v>1670727580</v>
      </c>
      <c r="O7482" s="21">
        <f t="shared" si="348"/>
        <v>1990890471.7481425</v>
      </c>
      <c r="P7482" s="22">
        <f t="shared" si="349"/>
        <v>642.58753076923074</v>
      </c>
      <c r="Q7482" s="20">
        <f t="shared" si="350"/>
        <v>653393656.6288619</v>
      </c>
      <c r="R7482" s="18" t="s">
        <v>1729</v>
      </c>
      <c r="S7482" s="18">
        <v>118</v>
      </c>
    </row>
    <row r="7483" spans="1:19" x14ac:dyDescent="0.25">
      <c r="A7483" s="18" t="s">
        <v>6814</v>
      </c>
      <c r="B7483" s="18" t="s">
        <v>37</v>
      </c>
      <c r="C7483" s="18" t="s">
        <v>29</v>
      </c>
      <c r="D7483" s="18">
        <v>2019</v>
      </c>
      <c r="E7483" s="18">
        <f>VLOOKUP(D7483,'cpi roi'!A:C,2,FALSE)</f>
        <v>255.7</v>
      </c>
      <c r="F7483" s="18" t="s">
        <v>21435</v>
      </c>
      <c r="G7483" s="18">
        <v>6.9</v>
      </c>
      <c r="H7483" s="19">
        <v>239000</v>
      </c>
      <c r="I7483" s="18" t="s">
        <v>10083</v>
      </c>
      <c r="J7483" s="18" t="s">
        <v>10819</v>
      </c>
      <c r="K7483" s="18" t="s">
        <v>7640</v>
      </c>
      <c r="L7483" s="18" t="s">
        <v>26</v>
      </c>
      <c r="M7483" s="20">
        <v>183000000</v>
      </c>
      <c r="N7483" s="20">
        <v>1050693953</v>
      </c>
      <c r="O7483" s="21">
        <f t="shared" si="348"/>
        <v>1252039294.0129058</v>
      </c>
      <c r="P7483" s="22">
        <f t="shared" si="349"/>
        <v>574.14970109289618</v>
      </c>
      <c r="Q7483" s="20">
        <f t="shared" si="350"/>
        <v>410908859.21001172</v>
      </c>
      <c r="R7483" s="18" t="s">
        <v>1729</v>
      </c>
      <c r="S7483" s="18">
        <v>128</v>
      </c>
    </row>
    <row r="7484" spans="1:19" x14ac:dyDescent="0.25">
      <c r="A7484" s="18" t="s">
        <v>21447</v>
      </c>
      <c r="B7484" s="18" t="s">
        <v>20</v>
      </c>
      <c r="C7484" s="18" t="s">
        <v>45</v>
      </c>
      <c r="D7484" s="18">
        <v>2019</v>
      </c>
      <c r="E7484" s="18">
        <f>VLOOKUP(D7484,'cpi roi'!A:C,2,FALSE)</f>
        <v>255.7</v>
      </c>
      <c r="F7484" s="18" t="s">
        <v>21448</v>
      </c>
      <c r="G7484" s="18">
        <v>7.9</v>
      </c>
      <c r="H7484" s="19">
        <v>265000</v>
      </c>
      <c r="I7484" s="18" t="s">
        <v>8696</v>
      </c>
      <c r="J7484" s="18" t="s">
        <v>8696</v>
      </c>
      <c r="K7484" s="18" t="s">
        <v>20005</v>
      </c>
      <c r="L7484" s="18" t="s">
        <v>26</v>
      </c>
      <c r="M7484" s="20">
        <v>18600000</v>
      </c>
      <c r="N7484" s="20">
        <v>333686</v>
      </c>
      <c r="O7484" s="21">
        <f t="shared" si="348"/>
        <v>397630.52092295658</v>
      </c>
      <c r="P7484" s="22">
        <f t="shared" si="349"/>
        <v>1.7940107526881719</v>
      </c>
      <c r="Q7484" s="20">
        <f t="shared" si="350"/>
        <v>130499.02229174814</v>
      </c>
      <c r="R7484" s="18" t="s">
        <v>19874</v>
      </c>
      <c r="S7484" s="18">
        <v>137</v>
      </c>
    </row>
    <row r="7485" spans="1:19" x14ac:dyDescent="0.25">
      <c r="A7485" s="18" t="s">
        <v>21449</v>
      </c>
      <c r="B7485" s="18" t="s">
        <v>2004</v>
      </c>
      <c r="C7485" s="18" t="s">
        <v>38</v>
      </c>
      <c r="D7485" s="18">
        <v>2019</v>
      </c>
      <c r="E7485" s="18">
        <f>VLOOKUP(D7485,'cpi roi'!A:C,2,FALSE)</f>
        <v>255.7</v>
      </c>
      <c r="F7485" s="18" t="s">
        <v>21450</v>
      </c>
      <c r="G7485" s="18">
        <v>6</v>
      </c>
      <c r="H7485" s="19">
        <v>162000</v>
      </c>
      <c r="I7485" s="18" t="s">
        <v>14568</v>
      </c>
      <c r="J7485" s="18" t="s">
        <v>14568</v>
      </c>
      <c r="K7485" s="18" t="s">
        <v>21451</v>
      </c>
      <c r="L7485" s="18" t="s">
        <v>34</v>
      </c>
      <c r="M7485" s="20">
        <v>170000000</v>
      </c>
      <c r="N7485" s="20">
        <v>386600138</v>
      </c>
      <c r="O7485" s="21">
        <f t="shared" si="348"/>
        <v>460684638.43801332</v>
      </c>
      <c r="P7485" s="22">
        <f t="shared" si="349"/>
        <v>227.41184588235294</v>
      </c>
      <c r="Q7485" s="20">
        <f t="shared" si="350"/>
        <v>151192858.03676182</v>
      </c>
      <c r="R7485" s="18" t="s">
        <v>27</v>
      </c>
      <c r="S7485" s="18">
        <v>132</v>
      </c>
    </row>
    <row r="7486" spans="1:19" x14ac:dyDescent="0.25">
      <c r="A7486" s="18" t="s">
        <v>21452</v>
      </c>
      <c r="B7486" s="18" t="s">
        <v>20</v>
      </c>
      <c r="C7486" s="18" t="s">
        <v>67</v>
      </c>
      <c r="D7486" s="18">
        <v>2019</v>
      </c>
      <c r="E7486" s="18">
        <f>VLOOKUP(D7486,'cpi roi'!A:C,2,FALSE)</f>
        <v>255.7</v>
      </c>
      <c r="F7486" s="18" t="s">
        <v>21450</v>
      </c>
      <c r="G7486" s="18">
        <v>7.3</v>
      </c>
      <c r="H7486" s="19">
        <v>153000</v>
      </c>
      <c r="I7486" s="18" t="s">
        <v>5490</v>
      </c>
      <c r="J7486" s="18" t="s">
        <v>11361</v>
      </c>
      <c r="K7486" s="18" t="s">
        <v>19586</v>
      </c>
      <c r="L7486" s="18" t="s">
        <v>26</v>
      </c>
      <c r="M7486" s="20">
        <v>40000000</v>
      </c>
      <c r="N7486" s="20">
        <v>195179299</v>
      </c>
      <c r="O7486" s="21">
        <f t="shared" si="348"/>
        <v>232581667.59992179</v>
      </c>
      <c r="P7486" s="22">
        <f t="shared" si="349"/>
        <v>487.94824749999998</v>
      </c>
      <c r="Q7486" s="20">
        <f t="shared" si="350"/>
        <v>76331364.489636287</v>
      </c>
      <c r="R7486" s="18" t="s">
        <v>48</v>
      </c>
      <c r="S7486" s="18">
        <v>121</v>
      </c>
    </row>
    <row r="7487" spans="1:19" x14ac:dyDescent="0.25">
      <c r="A7487" s="18" t="s">
        <v>21453</v>
      </c>
      <c r="B7487" s="18" t="s">
        <v>20</v>
      </c>
      <c r="C7487" s="18" t="s">
        <v>45</v>
      </c>
      <c r="D7487" s="18">
        <v>2019</v>
      </c>
      <c r="E7487" s="18">
        <f>VLOOKUP(D7487,'cpi roi'!A:C,2,FALSE)</f>
        <v>255.7</v>
      </c>
      <c r="F7487" s="18" t="s">
        <v>21454</v>
      </c>
      <c r="G7487" s="18">
        <v>6.3</v>
      </c>
      <c r="H7487" s="19">
        <v>89000</v>
      </c>
      <c r="I7487" s="18" t="s">
        <v>15725</v>
      </c>
      <c r="J7487" s="18" t="s">
        <v>15725</v>
      </c>
      <c r="K7487" s="18" t="s">
        <v>20845</v>
      </c>
      <c r="L7487" s="18" t="s">
        <v>34</v>
      </c>
      <c r="M7487" s="20">
        <v>20000000</v>
      </c>
      <c r="N7487" s="20">
        <v>157563598</v>
      </c>
      <c r="O7487" s="21">
        <f t="shared" si="348"/>
        <v>187757639.07156825</v>
      </c>
      <c r="P7487" s="22">
        <f t="shared" si="349"/>
        <v>787.81799000000001</v>
      </c>
      <c r="Q7487" s="20">
        <f t="shared" si="350"/>
        <v>61620491.982792333</v>
      </c>
      <c r="R7487" s="18" t="s">
        <v>18234</v>
      </c>
      <c r="S7487" s="18">
        <v>110</v>
      </c>
    </row>
    <row r="7488" spans="1:19" x14ac:dyDescent="0.25">
      <c r="A7488" s="18" t="s">
        <v>4454</v>
      </c>
      <c r="B7488" s="18" t="s">
        <v>20</v>
      </c>
      <c r="C7488" s="18" t="s">
        <v>38</v>
      </c>
      <c r="D7488" s="18">
        <v>2019</v>
      </c>
      <c r="E7488" s="18">
        <f>VLOOKUP(D7488,'cpi roi'!A:C,2,FALSE)</f>
        <v>255.7</v>
      </c>
      <c r="F7488" s="18" t="s">
        <v>21238</v>
      </c>
      <c r="G7488" s="18">
        <v>6.6</v>
      </c>
      <c r="H7488" s="19">
        <v>69000</v>
      </c>
      <c r="I7488" s="18" t="s">
        <v>2911</v>
      </c>
      <c r="J7488" s="18" t="s">
        <v>2911</v>
      </c>
      <c r="K7488" s="18" t="s">
        <v>21455</v>
      </c>
      <c r="L7488" s="18" t="s">
        <v>457</v>
      </c>
      <c r="M7488" s="20">
        <v>0</v>
      </c>
      <c r="N7488" s="20">
        <v>31626978</v>
      </c>
      <c r="O7488" s="21">
        <f t="shared" si="348"/>
        <v>37687681.644896366</v>
      </c>
      <c r="P7488" s="22">
        <f t="shared" si="349"/>
        <v>0</v>
      </c>
      <c r="Q7488" s="20">
        <f t="shared" si="350"/>
        <v>12368782.948768089</v>
      </c>
      <c r="R7488" s="18" t="s">
        <v>10085</v>
      </c>
      <c r="S7488" s="18">
        <v>118</v>
      </c>
    </row>
    <row r="7489" spans="1:19" x14ac:dyDescent="0.25">
      <c r="A7489" s="18" t="s">
        <v>21456</v>
      </c>
      <c r="B7489" s="18" t="s">
        <v>20</v>
      </c>
      <c r="C7489" s="18" t="s">
        <v>21</v>
      </c>
      <c r="D7489" s="18">
        <v>2019</v>
      </c>
      <c r="E7489" s="18">
        <f>VLOOKUP(D7489,'cpi roi'!A:C,2,FALSE)</f>
        <v>255.7</v>
      </c>
      <c r="F7489" s="18" t="s">
        <v>21457</v>
      </c>
      <c r="G7489" s="18">
        <v>8.1</v>
      </c>
      <c r="H7489" s="19">
        <v>74000</v>
      </c>
      <c r="I7489" s="18" t="s">
        <v>15354</v>
      </c>
      <c r="J7489" s="18" t="s">
        <v>15354</v>
      </c>
      <c r="K7489" s="18" t="s">
        <v>21458</v>
      </c>
      <c r="L7489" s="18" t="s">
        <v>457</v>
      </c>
      <c r="M7489" s="20">
        <v>0</v>
      </c>
      <c r="N7489" s="20">
        <v>10123353</v>
      </c>
      <c r="O7489" s="21">
        <f t="shared" si="348"/>
        <v>12063299.409855299</v>
      </c>
      <c r="P7489" s="22">
        <f t="shared" si="349"/>
        <v>0</v>
      </c>
      <c r="Q7489" s="20">
        <f t="shared" si="350"/>
        <v>3959074.3058271413</v>
      </c>
      <c r="R7489" s="18" t="s">
        <v>21459</v>
      </c>
      <c r="S7489" s="18">
        <v>122</v>
      </c>
    </row>
    <row r="7490" spans="1:19" x14ac:dyDescent="0.25">
      <c r="A7490" s="18" t="s">
        <v>21460</v>
      </c>
      <c r="B7490" s="18" t="s">
        <v>341</v>
      </c>
      <c r="C7490" s="18" t="s">
        <v>394</v>
      </c>
      <c r="D7490" s="18">
        <v>2019</v>
      </c>
      <c r="E7490" s="18">
        <f>VLOOKUP(D7490,'cpi roi'!A:C,2,FALSE)</f>
        <v>255.7</v>
      </c>
      <c r="F7490" s="18" t="s">
        <v>21238</v>
      </c>
      <c r="G7490" s="18">
        <v>7.7</v>
      </c>
      <c r="H7490" s="19">
        <v>217000</v>
      </c>
      <c r="I7490" s="18" t="s">
        <v>21461</v>
      </c>
      <c r="J7490" s="18" t="s">
        <v>8480</v>
      </c>
      <c r="K7490" s="18" t="s">
        <v>2096</v>
      </c>
      <c r="L7490" s="18" t="s">
        <v>34</v>
      </c>
      <c r="M7490" s="20">
        <v>200000000</v>
      </c>
      <c r="N7490" s="20">
        <v>1073394593</v>
      </c>
      <c r="O7490" s="21">
        <f t="shared" si="348"/>
        <v>1279090076.210794</v>
      </c>
      <c r="P7490" s="22">
        <f t="shared" si="349"/>
        <v>536.69729649999999</v>
      </c>
      <c r="Q7490" s="20">
        <f t="shared" si="350"/>
        <v>419786700.43019164</v>
      </c>
      <c r="R7490" s="18" t="s">
        <v>10121</v>
      </c>
      <c r="S7490" s="18">
        <v>100</v>
      </c>
    </row>
    <row r="7491" spans="1:19" x14ac:dyDescent="0.25">
      <c r="A7491" s="18" t="s">
        <v>21462</v>
      </c>
      <c r="B7491" s="18" t="s">
        <v>20</v>
      </c>
      <c r="C7491" s="18" t="s">
        <v>38</v>
      </c>
      <c r="D7491" s="18">
        <v>2019</v>
      </c>
      <c r="E7491" s="18">
        <f>VLOOKUP(D7491,'cpi roi'!A:C,2,FALSE)</f>
        <v>255.7</v>
      </c>
      <c r="F7491" s="18" t="s">
        <v>21463</v>
      </c>
      <c r="G7491" s="18">
        <v>6.7</v>
      </c>
      <c r="H7491" s="19">
        <v>151000</v>
      </c>
      <c r="I7491" s="18" t="s">
        <v>16092</v>
      </c>
      <c r="J7491" s="18" t="s">
        <v>13984</v>
      </c>
      <c r="K7491" s="18" t="s">
        <v>7936</v>
      </c>
      <c r="L7491" s="18" t="s">
        <v>34</v>
      </c>
      <c r="M7491" s="20">
        <v>42000000</v>
      </c>
      <c r="N7491" s="20">
        <v>122810399</v>
      </c>
      <c r="O7491" s="21">
        <f t="shared" ref="O7491:O7554" si="351">(304.7/E7491)*N7491</f>
        <v>146344656.14118108</v>
      </c>
      <c r="P7491" s="22">
        <f t="shared" ref="P7491:P7554" si="352">IFERROR(N7491/M7491, 0)*100</f>
        <v>292.40571190476192</v>
      </c>
      <c r="Q7491" s="20">
        <f t="shared" ref="Q7491:Q7554" si="353">N7491/(E7491/100)</f>
        <v>48029096.206491984</v>
      </c>
      <c r="R7491" s="18" t="s">
        <v>21464</v>
      </c>
      <c r="S7491" s="18">
        <v>99</v>
      </c>
    </row>
    <row r="7492" spans="1:19" x14ac:dyDescent="0.25">
      <c r="A7492" s="18" t="s">
        <v>21465</v>
      </c>
      <c r="B7492" s="18" t="s">
        <v>20</v>
      </c>
      <c r="C7492" s="18" t="s">
        <v>45</v>
      </c>
      <c r="D7492" s="18">
        <v>2019</v>
      </c>
      <c r="E7492" s="18">
        <f>VLOOKUP(D7492,'cpi roi'!A:C,2,FALSE)</f>
        <v>255.7</v>
      </c>
      <c r="F7492" s="18" t="s">
        <v>21466</v>
      </c>
      <c r="G7492" s="18">
        <v>6.8</v>
      </c>
      <c r="H7492" s="19">
        <v>101000</v>
      </c>
      <c r="I7492" s="18" t="s">
        <v>16036</v>
      </c>
      <c r="J7492" s="18" t="s">
        <v>18839</v>
      </c>
      <c r="K7492" s="18" t="s">
        <v>11000</v>
      </c>
      <c r="L7492" s="18" t="s">
        <v>34</v>
      </c>
      <c r="M7492" s="20">
        <v>40000000</v>
      </c>
      <c r="N7492" s="20">
        <v>53873809</v>
      </c>
      <c r="O7492" s="21">
        <f t="shared" si="351"/>
        <v>64197691.053187333</v>
      </c>
      <c r="P7492" s="22">
        <f t="shared" si="352"/>
        <v>134.68452250000001</v>
      </c>
      <c r="Q7492" s="20">
        <f t="shared" si="353"/>
        <v>21069147.047321081</v>
      </c>
      <c r="R7492" s="18" t="s">
        <v>10085</v>
      </c>
      <c r="S7492" s="18">
        <v>125</v>
      </c>
    </row>
    <row r="7493" spans="1:19" x14ac:dyDescent="0.25">
      <c r="A7493" s="18" t="s">
        <v>21467</v>
      </c>
      <c r="B7493" s="18" t="s">
        <v>20</v>
      </c>
      <c r="C7493" s="18" t="s">
        <v>38</v>
      </c>
      <c r="D7493" s="18">
        <v>2019</v>
      </c>
      <c r="E7493" s="18">
        <f>VLOOKUP(D7493,'cpi roi'!A:C,2,FALSE)</f>
        <v>255.7</v>
      </c>
      <c r="F7493" s="18" t="s">
        <v>21468</v>
      </c>
      <c r="G7493" s="18">
        <v>6.4</v>
      </c>
      <c r="H7493" s="19">
        <v>86000</v>
      </c>
      <c r="I7493" s="18" t="s">
        <v>15645</v>
      </c>
      <c r="J7493" s="18" t="s">
        <v>2013</v>
      </c>
      <c r="K7493" s="18" t="s">
        <v>11444</v>
      </c>
      <c r="L7493" s="18" t="s">
        <v>34</v>
      </c>
      <c r="M7493" s="20">
        <v>40000000</v>
      </c>
      <c r="N7493" s="20">
        <v>146661977</v>
      </c>
      <c r="O7493" s="21">
        <f t="shared" si="351"/>
        <v>174766931.52874464</v>
      </c>
      <c r="P7493" s="22">
        <f t="shared" si="352"/>
        <v>366.6549425</v>
      </c>
      <c r="Q7493" s="20">
        <f t="shared" si="353"/>
        <v>57357050.058662497</v>
      </c>
      <c r="R7493" s="18" t="s">
        <v>21469</v>
      </c>
      <c r="S7493" s="18">
        <v>121</v>
      </c>
    </row>
    <row r="7494" spans="1:19" x14ac:dyDescent="0.25">
      <c r="A7494" s="18" t="s">
        <v>21470</v>
      </c>
      <c r="B7494" s="18" t="s">
        <v>2004</v>
      </c>
      <c r="C7494" s="18" t="s">
        <v>38</v>
      </c>
      <c r="D7494" s="18">
        <v>2019</v>
      </c>
      <c r="E7494" s="18">
        <f>VLOOKUP(D7494,'cpi roi'!A:C,2,FALSE)</f>
        <v>255.7</v>
      </c>
      <c r="F7494" s="18" t="s">
        <v>20399</v>
      </c>
      <c r="G7494" s="18">
        <v>5.6</v>
      </c>
      <c r="H7494" s="19">
        <v>119000</v>
      </c>
      <c r="I7494" s="18" t="s">
        <v>8502</v>
      </c>
      <c r="J7494" s="18" t="s">
        <v>21471</v>
      </c>
      <c r="K7494" s="18" t="s">
        <v>17121</v>
      </c>
      <c r="L7494" s="18" t="s">
        <v>5994</v>
      </c>
      <c r="M7494" s="20">
        <v>110000000</v>
      </c>
      <c r="N7494" s="20">
        <v>253890701</v>
      </c>
      <c r="O7494" s="21">
        <f t="shared" si="351"/>
        <v>302543983.55377394</v>
      </c>
      <c r="P7494" s="22">
        <f t="shared" si="352"/>
        <v>230.80972818181817</v>
      </c>
      <c r="Q7494" s="20">
        <f t="shared" si="353"/>
        <v>99292413.375048891</v>
      </c>
      <c r="R7494" s="18" t="s">
        <v>35</v>
      </c>
      <c r="S7494" s="18">
        <v>114</v>
      </c>
    </row>
    <row r="7495" spans="1:19" x14ac:dyDescent="0.25">
      <c r="A7495" s="18" t="s">
        <v>21472</v>
      </c>
      <c r="B7495" s="18" t="s">
        <v>2004</v>
      </c>
      <c r="C7495" s="18" t="s">
        <v>38</v>
      </c>
      <c r="D7495" s="18">
        <v>2019</v>
      </c>
      <c r="E7495" s="18">
        <f>VLOOKUP(D7495,'cpi roi'!A:C,2,FALSE)</f>
        <v>255.7</v>
      </c>
      <c r="F7495" s="18" t="s">
        <v>21473</v>
      </c>
      <c r="G7495" s="18">
        <v>5.7</v>
      </c>
      <c r="H7495" s="19">
        <v>166000</v>
      </c>
      <c r="I7495" s="18" t="s">
        <v>14056</v>
      </c>
      <c r="J7495" s="18" t="s">
        <v>14056</v>
      </c>
      <c r="K7495" s="18" t="s">
        <v>14547</v>
      </c>
      <c r="L7495" s="18" t="s">
        <v>34</v>
      </c>
      <c r="M7495" s="20">
        <v>200000000</v>
      </c>
      <c r="N7495" s="20">
        <v>252442974</v>
      </c>
      <c r="O7495" s="21">
        <f t="shared" si="351"/>
        <v>300818827.44544387</v>
      </c>
      <c r="P7495" s="22">
        <f t="shared" si="352"/>
        <v>126.221487</v>
      </c>
      <c r="Q7495" s="20">
        <f t="shared" si="353"/>
        <v>98726231.52131404</v>
      </c>
      <c r="R7495" s="18" t="s">
        <v>184</v>
      </c>
      <c r="S7495" s="18">
        <v>113</v>
      </c>
    </row>
    <row r="7496" spans="1:19" x14ac:dyDescent="0.25">
      <c r="A7496" s="18" t="s">
        <v>21474</v>
      </c>
      <c r="B7496" s="18" t="s">
        <v>37</v>
      </c>
      <c r="C7496" s="18" t="s">
        <v>394</v>
      </c>
      <c r="D7496" s="18">
        <v>2019</v>
      </c>
      <c r="E7496" s="18">
        <f>VLOOKUP(D7496,'cpi roi'!A:C,2,FALSE)</f>
        <v>255.7</v>
      </c>
      <c r="F7496" s="18" t="s">
        <v>21475</v>
      </c>
      <c r="G7496" s="18">
        <v>6.8</v>
      </c>
      <c r="H7496" s="19">
        <v>148000</v>
      </c>
      <c r="I7496" s="18" t="s">
        <v>10726</v>
      </c>
      <c r="J7496" s="18" t="s">
        <v>18245</v>
      </c>
      <c r="K7496" s="18" t="s">
        <v>14955</v>
      </c>
      <c r="L7496" s="18" t="s">
        <v>34</v>
      </c>
      <c r="M7496" s="20">
        <v>150000000</v>
      </c>
      <c r="N7496" s="20">
        <v>1450026933</v>
      </c>
      <c r="O7496" s="21">
        <f t="shared" si="351"/>
        <v>1727896779.3707471</v>
      </c>
      <c r="P7496" s="22">
        <f t="shared" si="352"/>
        <v>966.68462199999999</v>
      </c>
      <c r="Q7496" s="20">
        <f t="shared" si="353"/>
        <v>567081319.12397337</v>
      </c>
      <c r="R7496" s="18" t="s">
        <v>616</v>
      </c>
      <c r="S7496" s="18">
        <v>103</v>
      </c>
    </row>
    <row r="7497" spans="1:19" x14ac:dyDescent="0.25">
      <c r="A7497" s="18" t="s">
        <v>21476</v>
      </c>
      <c r="B7497" s="18" t="s">
        <v>20</v>
      </c>
      <c r="C7497" s="18" t="s">
        <v>21</v>
      </c>
      <c r="D7497" s="18">
        <v>2019</v>
      </c>
      <c r="E7497" s="18">
        <f>VLOOKUP(D7497,'cpi roi'!A:C,2,FALSE)</f>
        <v>255.7</v>
      </c>
      <c r="F7497" s="18" t="s">
        <v>21435</v>
      </c>
      <c r="G7497" s="18">
        <v>6.1</v>
      </c>
      <c r="H7497" s="19">
        <v>87000</v>
      </c>
      <c r="I7497" s="18" t="s">
        <v>21477</v>
      </c>
      <c r="J7497" s="18" t="s">
        <v>17779</v>
      </c>
      <c r="K7497" s="18" t="s">
        <v>19089</v>
      </c>
      <c r="L7497" s="18" t="s">
        <v>34</v>
      </c>
      <c r="M7497" s="20">
        <v>6000000</v>
      </c>
      <c r="N7497" s="20">
        <v>32893421</v>
      </c>
      <c r="O7497" s="21">
        <f t="shared" si="351"/>
        <v>39196814.152131408</v>
      </c>
      <c r="P7497" s="22">
        <f t="shared" si="352"/>
        <v>548.22368333333338</v>
      </c>
      <c r="Q7497" s="20">
        <f t="shared" si="353"/>
        <v>12864067.65741103</v>
      </c>
      <c r="R7497" s="18" t="s">
        <v>10878</v>
      </c>
      <c r="S7497" s="18">
        <v>90</v>
      </c>
    </row>
    <row r="7498" spans="1:19" x14ac:dyDescent="0.25">
      <c r="A7498" s="18" t="s">
        <v>21478</v>
      </c>
      <c r="B7498" s="18" t="s">
        <v>2004</v>
      </c>
      <c r="C7498" s="18" t="s">
        <v>29</v>
      </c>
      <c r="D7498" s="18">
        <v>2019</v>
      </c>
      <c r="E7498" s="18">
        <f>VLOOKUP(D7498,'cpi roi'!A:C,2,FALSE)</f>
        <v>255.7</v>
      </c>
      <c r="F7498" s="18" t="s">
        <v>21429</v>
      </c>
      <c r="G7498" s="18">
        <v>6.5</v>
      </c>
      <c r="H7498" s="19">
        <v>208000</v>
      </c>
      <c r="I7498" s="18" t="s">
        <v>8319</v>
      </c>
      <c r="J7498" s="18" t="s">
        <v>8319</v>
      </c>
      <c r="K7498" s="18" t="s">
        <v>6538</v>
      </c>
      <c r="L7498" s="18" t="s">
        <v>5994</v>
      </c>
      <c r="M7498" s="20">
        <v>90000000</v>
      </c>
      <c r="N7498" s="20">
        <v>127461872</v>
      </c>
      <c r="O7498" s="21">
        <f t="shared" si="351"/>
        <v>151887494.71411812</v>
      </c>
      <c r="P7498" s="22">
        <f t="shared" si="352"/>
        <v>141.62430222222221</v>
      </c>
      <c r="Q7498" s="20">
        <f t="shared" si="353"/>
        <v>49848209.620649196</v>
      </c>
      <c r="R7498" s="18" t="s">
        <v>8628</v>
      </c>
      <c r="S7498" s="18">
        <v>123</v>
      </c>
    </row>
    <row r="7499" spans="1:19" x14ac:dyDescent="0.25">
      <c r="A7499" s="18" t="s">
        <v>21479</v>
      </c>
      <c r="B7499" s="18" t="s">
        <v>2004</v>
      </c>
      <c r="C7499" s="18" t="s">
        <v>29</v>
      </c>
      <c r="D7499" s="18">
        <v>2019</v>
      </c>
      <c r="E7499" s="18">
        <f>VLOOKUP(D7499,'cpi roi'!A:C,2,FALSE)</f>
        <v>255.7</v>
      </c>
      <c r="F7499" s="18" t="s">
        <v>21468</v>
      </c>
      <c r="G7499" s="18">
        <v>7.6</v>
      </c>
      <c r="H7499" s="19">
        <v>73000</v>
      </c>
      <c r="I7499" s="18" t="s">
        <v>21480</v>
      </c>
      <c r="J7499" s="18" t="s">
        <v>21480</v>
      </c>
      <c r="K7499" s="18" t="s">
        <v>21481</v>
      </c>
      <c r="L7499" s="18" t="s">
        <v>34</v>
      </c>
      <c r="M7499" s="20">
        <v>6200000</v>
      </c>
      <c r="N7499" s="20">
        <v>133031473</v>
      </c>
      <c r="O7499" s="21">
        <f t="shared" si="351"/>
        <v>158524402.90614</v>
      </c>
      <c r="P7499" s="22">
        <f t="shared" si="352"/>
        <v>2145.6689193548391</v>
      </c>
      <c r="Q7499" s="20">
        <f t="shared" si="353"/>
        <v>52026387.563551039</v>
      </c>
      <c r="R7499" s="18" t="s">
        <v>19185</v>
      </c>
      <c r="S7499" s="18">
        <v>97</v>
      </c>
    </row>
    <row r="7500" spans="1:19" x14ac:dyDescent="0.25">
      <c r="A7500" s="18" t="s">
        <v>21482</v>
      </c>
      <c r="B7500" s="18" t="s">
        <v>20</v>
      </c>
      <c r="C7500" s="18" t="s">
        <v>29</v>
      </c>
      <c r="D7500" s="18">
        <v>2019</v>
      </c>
      <c r="E7500" s="18">
        <f>VLOOKUP(D7500,'cpi roi'!A:C,2,FALSE)</f>
        <v>255.7</v>
      </c>
      <c r="F7500" s="18" t="s">
        <v>21483</v>
      </c>
      <c r="G7500" s="18">
        <v>6.7</v>
      </c>
      <c r="H7500" s="19">
        <v>66000</v>
      </c>
      <c r="I7500" s="18" t="s">
        <v>17179</v>
      </c>
      <c r="J7500" s="18" t="s">
        <v>21484</v>
      </c>
      <c r="K7500" s="18" t="s">
        <v>20344</v>
      </c>
      <c r="L7500" s="18" t="s">
        <v>34</v>
      </c>
      <c r="M7500" s="20">
        <v>20000000</v>
      </c>
      <c r="N7500" s="20">
        <v>111037232</v>
      </c>
      <c r="O7500" s="21">
        <f t="shared" si="351"/>
        <v>132315387.52600704</v>
      </c>
      <c r="P7500" s="22">
        <f t="shared" si="352"/>
        <v>555.18615999999997</v>
      </c>
      <c r="Q7500" s="20">
        <f t="shared" si="353"/>
        <v>43424807.195932731</v>
      </c>
      <c r="R7500" s="18" t="s">
        <v>65</v>
      </c>
      <c r="S7500" s="18">
        <v>90</v>
      </c>
    </row>
    <row r="7501" spans="1:19" x14ac:dyDescent="0.25">
      <c r="A7501" s="18" t="s">
        <v>21485</v>
      </c>
      <c r="B7501" s="18" t="s">
        <v>20</v>
      </c>
      <c r="C7501" s="18" t="s">
        <v>56</v>
      </c>
      <c r="D7501" s="18">
        <v>2019</v>
      </c>
      <c r="E7501" s="18">
        <f>VLOOKUP(D7501,'cpi roi'!A:C,2,FALSE)</f>
        <v>255.7</v>
      </c>
      <c r="F7501" s="18" t="s">
        <v>21450</v>
      </c>
      <c r="G7501" s="18">
        <v>5.6</v>
      </c>
      <c r="H7501" s="19">
        <v>46000</v>
      </c>
      <c r="I7501" s="18" t="s">
        <v>17152</v>
      </c>
      <c r="J7501" s="18" t="s">
        <v>21486</v>
      </c>
      <c r="K7501" s="18" t="s">
        <v>21487</v>
      </c>
      <c r="L7501" s="18" t="s">
        <v>2113</v>
      </c>
      <c r="M7501" s="20">
        <v>5000000</v>
      </c>
      <c r="N7501" s="20">
        <v>61105744</v>
      </c>
      <c r="O7501" s="21">
        <f t="shared" si="351"/>
        <v>72815487.668361366</v>
      </c>
      <c r="P7501" s="22">
        <f t="shared" si="352"/>
        <v>1222.1148800000001</v>
      </c>
      <c r="Q7501" s="20">
        <f t="shared" si="353"/>
        <v>23897436.057880331</v>
      </c>
      <c r="R7501" s="18" t="s">
        <v>19427</v>
      </c>
      <c r="S7501" s="18">
        <v>99</v>
      </c>
    </row>
    <row r="7502" spans="1:19" x14ac:dyDescent="0.25">
      <c r="A7502" s="18" t="s">
        <v>21488</v>
      </c>
      <c r="B7502" s="18" t="s">
        <v>2004</v>
      </c>
      <c r="C7502" s="18" t="s">
        <v>21</v>
      </c>
      <c r="D7502" s="18">
        <v>2019</v>
      </c>
      <c r="E7502" s="18">
        <f>VLOOKUP(D7502,'cpi roi'!A:C,2,FALSE)</f>
        <v>255.7</v>
      </c>
      <c r="F7502" s="18" t="s">
        <v>21489</v>
      </c>
      <c r="G7502" s="18">
        <v>7.2</v>
      </c>
      <c r="H7502" s="19">
        <v>51000</v>
      </c>
      <c r="I7502" s="18" t="s">
        <v>21490</v>
      </c>
      <c r="J7502" s="18" t="s">
        <v>21491</v>
      </c>
      <c r="K7502" s="18" t="s">
        <v>21492</v>
      </c>
      <c r="L7502" s="18" t="s">
        <v>34</v>
      </c>
      <c r="M7502" s="20">
        <v>7000000</v>
      </c>
      <c r="N7502" s="20">
        <v>91527795</v>
      </c>
      <c r="O7502" s="21">
        <f t="shared" si="351"/>
        <v>109067341.16738366</v>
      </c>
      <c r="P7502" s="22">
        <f t="shared" si="352"/>
        <v>1307.5399285714286</v>
      </c>
      <c r="Q7502" s="20">
        <f t="shared" si="353"/>
        <v>35794992.178333983</v>
      </c>
      <c r="R7502" s="18" t="s">
        <v>16788</v>
      </c>
      <c r="S7502" s="18">
        <v>116</v>
      </c>
    </row>
    <row r="7503" spans="1:19" x14ac:dyDescent="0.25">
      <c r="A7503" s="18" t="s">
        <v>21493</v>
      </c>
      <c r="B7503" s="18" t="s">
        <v>20</v>
      </c>
      <c r="C7503" s="18" t="s">
        <v>38</v>
      </c>
      <c r="D7503" s="18">
        <v>2019</v>
      </c>
      <c r="E7503" s="18">
        <f>VLOOKUP(D7503,'cpi roi'!A:C,2,FALSE)</f>
        <v>255.7</v>
      </c>
      <c r="F7503" s="18" t="s">
        <v>21015</v>
      </c>
      <c r="G7503" s="18">
        <v>6.2</v>
      </c>
      <c r="H7503" s="19">
        <v>61000</v>
      </c>
      <c r="I7503" s="18" t="s">
        <v>21494</v>
      </c>
      <c r="J7503" s="18" t="s">
        <v>21495</v>
      </c>
      <c r="K7503" s="18" t="s">
        <v>5713</v>
      </c>
      <c r="L7503" s="18" t="s">
        <v>26</v>
      </c>
      <c r="M7503" s="20">
        <v>60000000</v>
      </c>
      <c r="N7503" s="20">
        <v>76419755</v>
      </c>
      <c r="O7503" s="21">
        <f t="shared" si="351"/>
        <v>91064135.113414153</v>
      </c>
      <c r="P7503" s="22">
        <f t="shared" si="352"/>
        <v>127.36625833333332</v>
      </c>
      <c r="Q7503" s="20">
        <f t="shared" si="353"/>
        <v>29886490.027375832</v>
      </c>
      <c r="R7503" s="18" t="s">
        <v>10085</v>
      </c>
      <c r="S7503" s="18">
        <v>119</v>
      </c>
    </row>
    <row r="7504" spans="1:19" x14ac:dyDescent="0.25">
      <c r="A7504" s="18" t="s">
        <v>21496</v>
      </c>
      <c r="B7504" s="18" t="s">
        <v>20</v>
      </c>
      <c r="C7504" s="18" t="s">
        <v>38</v>
      </c>
      <c r="D7504" s="18">
        <v>2019</v>
      </c>
      <c r="E7504" s="18">
        <f>VLOOKUP(D7504,'cpi roi'!A:C,2,FALSE)</f>
        <v>255.7</v>
      </c>
      <c r="F7504" s="18" t="s">
        <v>21497</v>
      </c>
      <c r="G7504" s="18">
        <v>6.1</v>
      </c>
      <c r="H7504" s="19">
        <v>74000</v>
      </c>
      <c r="I7504" s="18" t="s">
        <v>13098</v>
      </c>
      <c r="J7504" s="18" t="s">
        <v>21498</v>
      </c>
      <c r="K7504" s="18" t="s">
        <v>17616</v>
      </c>
      <c r="L7504" s="18" t="s">
        <v>34</v>
      </c>
      <c r="M7504" s="20">
        <v>13500000</v>
      </c>
      <c r="N7504" s="20">
        <v>91542097</v>
      </c>
      <c r="O7504" s="21">
        <f t="shared" si="351"/>
        <v>109084383.8713336</v>
      </c>
      <c r="P7504" s="22">
        <f t="shared" si="352"/>
        <v>678.08960740740747</v>
      </c>
      <c r="Q7504" s="20">
        <f t="shared" si="353"/>
        <v>35800585.451701216</v>
      </c>
      <c r="R7504" s="18" t="s">
        <v>48</v>
      </c>
      <c r="S7504" s="18">
        <v>87</v>
      </c>
    </row>
    <row r="7505" spans="1:19" x14ac:dyDescent="0.25">
      <c r="A7505" s="18" t="s">
        <v>21499</v>
      </c>
      <c r="B7505" s="18" t="s">
        <v>20</v>
      </c>
      <c r="C7505" s="18" t="s">
        <v>56</v>
      </c>
      <c r="D7505" s="18">
        <v>2019</v>
      </c>
      <c r="E7505" s="18">
        <f>VLOOKUP(D7505,'cpi roi'!A:C,2,FALSE)</f>
        <v>255.7</v>
      </c>
      <c r="F7505" s="18" t="s">
        <v>21500</v>
      </c>
      <c r="G7505" s="18">
        <v>5.9</v>
      </c>
      <c r="H7505" s="19">
        <v>65000</v>
      </c>
      <c r="I7505" s="18" t="s">
        <v>18827</v>
      </c>
      <c r="J7505" s="18" t="s">
        <v>18827</v>
      </c>
      <c r="K7505" s="18" t="s">
        <v>16116</v>
      </c>
      <c r="L7505" s="18" t="s">
        <v>34</v>
      </c>
      <c r="M7505" s="20">
        <v>30000000</v>
      </c>
      <c r="N7505" s="20">
        <v>231252591</v>
      </c>
      <c r="O7505" s="21">
        <f t="shared" si="351"/>
        <v>275567714.03089559</v>
      </c>
      <c r="P7505" s="22">
        <f t="shared" si="352"/>
        <v>770.84197000000006</v>
      </c>
      <c r="Q7505" s="20">
        <f t="shared" si="353"/>
        <v>90439026.593664452</v>
      </c>
      <c r="R7505" s="18" t="s">
        <v>2031</v>
      </c>
      <c r="S7505" s="18">
        <v>106</v>
      </c>
    </row>
    <row r="7506" spans="1:19" x14ac:dyDescent="0.25">
      <c r="A7506" s="18" t="s">
        <v>21501</v>
      </c>
      <c r="B7506" s="18" t="s">
        <v>20</v>
      </c>
      <c r="C7506" s="18" t="s">
        <v>38</v>
      </c>
      <c r="D7506" s="18">
        <v>2019</v>
      </c>
      <c r="E7506" s="18">
        <f>VLOOKUP(D7506,'cpi roi'!A:C,2,FALSE)</f>
        <v>255.7</v>
      </c>
      <c r="F7506" s="18" t="s">
        <v>21429</v>
      </c>
      <c r="G7506" s="18">
        <v>6.1</v>
      </c>
      <c r="H7506" s="19">
        <v>87000</v>
      </c>
      <c r="I7506" s="18" t="s">
        <v>21502</v>
      </c>
      <c r="J7506" s="18" t="s">
        <v>21503</v>
      </c>
      <c r="K7506" s="18" t="s">
        <v>766</v>
      </c>
      <c r="L7506" s="18" t="s">
        <v>34</v>
      </c>
      <c r="M7506" s="20">
        <v>50000000</v>
      </c>
      <c r="N7506" s="20">
        <v>91490353</v>
      </c>
      <c r="O7506" s="21">
        <f t="shared" si="351"/>
        <v>109022724.12631992</v>
      </c>
      <c r="P7506" s="22">
        <f t="shared" si="352"/>
        <v>182.980706</v>
      </c>
      <c r="Q7506" s="20">
        <f t="shared" si="353"/>
        <v>35780349.237387568</v>
      </c>
      <c r="R7506" s="18" t="s">
        <v>14705</v>
      </c>
      <c r="S7506" s="18">
        <v>89</v>
      </c>
    </row>
    <row r="7507" spans="1:19" x14ac:dyDescent="0.25">
      <c r="A7507" s="18" t="s">
        <v>21504</v>
      </c>
      <c r="B7507" s="18" t="s">
        <v>20</v>
      </c>
      <c r="C7507" s="18" t="s">
        <v>45</v>
      </c>
      <c r="D7507" s="18">
        <v>2019</v>
      </c>
      <c r="E7507" s="18">
        <f>VLOOKUP(D7507,'cpi roi'!A:C,2,FALSE)</f>
        <v>255.7</v>
      </c>
      <c r="F7507" s="18" t="s">
        <v>20399</v>
      </c>
      <c r="G7507" s="18">
        <v>6.5</v>
      </c>
      <c r="H7507" s="19">
        <v>33000</v>
      </c>
      <c r="I7507" s="18" t="s">
        <v>21505</v>
      </c>
      <c r="J7507" s="18" t="s">
        <v>21506</v>
      </c>
      <c r="K7507" s="18" t="s">
        <v>8506</v>
      </c>
      <c r="L7507" s="18" t="s">
        <v>34</v>
      </c>
      <c r="M7507" s="20">
        <v>4000000</v>
      </c>
      <c r="N7507" s="20">
        <v>22386555</v>
      </c>
      <c r="O7507" s="21">
        <f t="shared" si="351"/>
        <v>26676508.832616348</v>
      </c>
      <c r="P7507" s="22">
        <f t="shared" si="352"/>
        <v>559.66387500000008</v>
      </c>
      <c r="Q7507" s="20">
        <f t="shared" si="353"/>
        <v>8755007.8216660153</v>
      </c>
      <c r="R7507" s="18" t="s">
        <v>9140</v>
      </c>
      <c r="S7507" s="18">
        <v>102</v>
      </c>
    </row>
    <row r="7508" spans="1:19" x14ac:dyDescent="0.25">
      <c r="A7508" s="18" t="s">
        <v>6230</v>
      </c>
      <c r="B7508" s="18" t="s">
        <v>37</v>
      </c>
      <c r="C7508" s="18" t="s">
        <v>394</v>
      </c>
      <c r="D7508" s="18">
        <v>2019</v>
      </c>
      <c r="E7508" s="18">
        <f>VLOOKUP(D7508,'cpi roi'!A:C,2,FALSE)</f>
        <v>255.7</v>
      </c>
      <c r="F7508" s="18" t="s">
        <v>21432</v>
      </c>
      <c r="G7508" s="18">
        <v>5.8</v>
      </c>
      <c r="H7508" s="19">
        <v>31000</v>
      </c>
      <c r="I7508" s="18" t="s">
        <v>19893</v>
      </c>
      <c r="J7508" s="18" t="s">
        <v>21507</v>
      </c>
      <c r="K7508" s="18" t="s">
        <v>18398</v>
      </c>
      <c r="L7508" s="18" t="s">
        <v>199</v>
      </c>
      <c r="M7508" s="20">
        <v>24000000</v>
      </c>
      <c r="N7508" s="20">
        <v>203783566</v>
      </c>
      <c r="O7508" s="21">
        <f t="shared" si="351"/>
        <v>242834777.31795073</v>
      </c>
      <c r="P7508" s="22">
        <f t="shared" si="352"/>
        <v>849.09819166666659</v>
      </c>
      <c r="Q7508" s="20">
        <f t="shared" si="353"/>
        <v>79696349.628470868</v>
      </c>
      <c r="R7508" s="18" t="s">
        <v>122</v>
      </c>
      <c r="S7508" s="18">
        <v>86</v>
      </c>
    </row>
    <row r="7509" spans="1:19" x14ac:dyDescent="0.25">
      <c r="A7509" s="18" t="s">
        <v>21508</v>
      </c>
      <c r="B7509" s="18" t="s">
        <v>20</v>
      </c>
      <c r="C7509" s="18" t="s">
        <v>21</v>
      </c>
      <c r="D7509" s="18">
        <v>2019</v>
      </c>
      <c r="E7509" s="18">
        <f>VLOOKUP(D7509,'cpi roi'!A:C,2,FALSE)</f>
        <v>255.7</v>
      </c>
      <c r="F7509" s="18" t="s">
        <v>21454</v>
      </c>
      <c r="G7509" s="18">
        <v>6.3</v>
      </c>
      <c r="H7509" s="19">
        <v>19000</v>
      </c>
      <c r="I7509" s="18" t="s">
        <v>13352</v>
      </c>
      <c r="J7509" s="18" t="s">
        <v>14835</v>
      </c>
      <c r="K7509" s="18" t="s">
        <v>20677</v>
      </c>
      <c r="L7509" s="18" t="s">
        <v>34</v>
      </c>
      <c r="M7509" s="20">
        <v>45000000</v>
      </c>
      <c r="N7509" s="20">
        <v>9932621</v>
      </c>
      <c r="O7509" s="21">
        <f t="shared" si="351"/>
        <v>11836017.280797811</v>
      </c>
      <c r="P7509" s="22">
        <f t="shared" si="352"/>
        <v>22.072491111111113</v>
      </c>
      <c r="Q7509" s="20">
        <f t="shared" si="353"/>
        <v>3884482.2057098164</v>
      </c>
      <c r="R7509" s="18" t="s">
        <v>19910</v>
      </c>
      <c r="S7509" s="18">
        <v>149</v>
      </c>
    </row>
    <row r="7510" spans="1:19" x14ac:dyDescent="0.25">
      <c r="A7510" s="18" t="s">
        <v>21509</v>
      </c>
      <c r="B7510" s="18" t="s">
        <v>37</v>
      </c>
      <c r="C7510" s="18" t="s">
        <v>67</v>
      </c>
      <c r="D7510" s="18">
        <v>2019</v>
      </c>
      <c r="E7510" s="18">
        <f>VLOOKUP(D7510,'cpi roi'!A:C,2,FALSE)</f>
        <v>255.7</v>
      </c>
      <c r="F7510" s="18" t="s">
        <v>21475</v>
      </c>
      <c r="G7510" s="18">
        <v>7.3</v>
      </c>
      <c r="H7510" s="19">
        <v>67000</v>
      </c>
      <c r="I7510" s="18" t="s">
        <v>19539</v>
      </c>
      <c r="J7510" s="18" t="s">
        <v>21510</v>
      </c>
      <c r="K7510" s="18" t="s">
        <v>2096</v>
      </c>
      <c r="L7510" s="18" t="s">
        <v>5994</v>
      </c>
      <c r="M7510" s="20">
        <v>25000000</v>
      </c>
      <c r="N7510" s="20">
        <v>67760877</v>
      </c>
      <c r="O7510" s="21">
        <f t="shared" si="351"/>
        <v>80745949.244818151</v>
      </c>
      <c r="P7510" s="22">
        <f t="shared" si="352"/>
        <v>271.04350799999997</v>
      </c>
      <c r="Q7510" s="20">
        <f t="shared" si="353"/>
        <v>26500147.438404381</v>
      </c>
      <c r="R7510" s="18" t="s">
        <v>17519</v>
      </c>
      <c r="S7510" s="18">
        <v>109</v>
      </c>
    </row>
    <row r="7511" spans="1:19" x14ac:dyDescent="0.25">
      <c r="A7511" s="18" t="s">
        <v>21511</v>
      </c>
      <c r="B7511" s="18" t="s">
        <v>37</v>
      </c>
      <c r="C7511" s="18" t="s">
        <v>394</v>
      </c>
      <c r="D7511" s="18">
        <v>2019</v>
      </c>
      <c r="E7511" s="18">
        <f>VLOOKUP(D7511,'cpi roi'!A:C,2,FALSE)</f>
        <v>255.7</v>
      </c>
      <c r="F7511" s="18" t="s">
        <v>21369</v>
      </c>
      <c r="G7511" s="18">
        <v>7.5</v>
      </c>
      <c r="H7511" s="19">
        <v>112000</v>
      </c>
      <c r="I7511" s="18" t="s">
        <v>12449</v>
      </c>
      <c r="J7511" s="18" t="s">
        <v>12449</v>
      </c>
      <c r="K7511" s="18" t="s">
        <v>16599</v>
      </c>
      <c r="L7511" s="18" t="s">
        <v>34</v>
      </c>
      <c r="M7511" s="20">
        <v>129000000</v>
      </c>
      <c r="N7511" s="20">
        <v>525683457</v>
      </c>
      <c r="O7511" s="21">
        <f t="shared" si="351"/>
        <v>626420607.53969502</v>
      </c>
      <c r="P7511" s="22">
        <f t="shared" si="352"/>
        <v>407.50655581395347</v>
      </c>
      <c r="Q7511" s="20">
        <f t="shared" si="353"/>
        <v>205586021.50958154</v>
      </c>
      <c r="R7511" s="18" t="s">
        <v>10176</v>
      </c>
      <c r="S7511" s="18">
        <v>104</v>
      </c>
    </row>
    <row r="7512" spans="1:19" x14ac:dyDescent="0.25">
      <c r="A7512" s="18" t="s">
        <v>21512</v>
      </c>
      <c r="B7512" s="18" t="s">
        <v>37</v>
      </c>
      <c r="C7512" s="18" t="s">
        <v>38</v>
      </c>
      <c r="D7512" s="18">
        <v>2019</v>
      </c>
      <c r="E7512" s="18">
        <f>VLOOKUP(D7512,'cpi roi'!A:C,2,FALSE)</f>
        <v>255.7</v>
      </c>
      <c r="F7512" s="18" t="s">
        <v>21513</v>
      </c>
      <c r="G7512" s="18">
        <v>6.6</v>
      </c>
      <c r="H7512" s="19">
        <v>146000</v>
      </c>
      <c r="I7512" s="18" t="s">
        <v>16195</v>
      </c>
      <c r="J7512" s="18" t="s">
        <v>21514</v>
      </c>
      <c r="K7512" s="18" t="s">
        <v>12494</v>
      </c>
      <c r="L7512" s="18" t="s">
        <v>34</v>
      </c>
      <c r="M7512" s="20">
        <v>150000000</v>
      </c>
      <c r="N7512" s="20">
        <v>433921300</v>
      </c>
      <c r="O7512" s="21">
        <f t="shared" si="351"/>
        <v>517073993.39069223</v>
      </c>
      <c r="P7512" s="22">
        <f t="shared" si="352"/>
        <v>289.28086666666667</v>
      </c>
      <c r="Q7512" s="20">
        <f t="shared" si="353"/>
        <v>169699374.2667188</v>
      </c>
      <c r="R7512" s="18" t="s">
        <v>27</v>
      </c>
      <c r="S7512" s="18">
        <v>104</v>
      </c>
    </row>
    <row r="7513" spans="1:19" x14ac:dyDescent="0.25">
      <c r="A7513" s="18" t="s">
        <v>14052</v>
      </c>
      <c r="B7513" s="18" t="s">
        <v>20</v>
      </c>
      <c r="C7513" s="18" t="s">
        <v>21</v>
      </c>
      <c r="D7513" s="18">
        <v>2019</v>
      </c>
      <c r="E7513" s="18">
        <f>VLOOKUP(D7513,'cpi roi'!A:C,2,FALSE)</f>
        <v>255.7</v>
      </c>
      <c r="F7513" s="18" t="s">
        <v>21515</v>
      </c>
      <c r="G7513" s="18">
        <v>5.4</v>
      </c>
      <c r="H7513" s="19">
        <v>38000</v>
      </c>
      <c r="I7513" s="18" t="s">
        <v>12657</v>
      </c>
      <c r="J7513" s="18" t="s">
        <v>12657</v>
      </c>
      <c r="K7513" s="18" t="s">
        <v>9024</v>
      </c>
      <c r="L7513" s="18" t="s">
        <v>26</v>
      </c>
      <c r="M7513" s="20">
        <v>25000000</v>
      </c>
      <c r="N7513" s="20">
        <v>14454622</v>
      </c>
      <c r="O7513" s="21">
        <f t="shared" si="351"/>
        <v>17224573.028549083</v>
      </c>
      <c r="P7513" s="22">
        <f t="shared" si="352"/>
        <v>57.818488000000002</v>
      </c>
      <c r="Q7513" s="20">
        <f t="shared" si="353"/>
        <v>5652961.2827532263</v>
      </c>
      <c r="R7513" s="18" t="s">
        <v>21516</v>
      </c>
      <c r="S7513" s="18">
        <v>106</v>
      </c>
    </row>
    <row r="7514" spans="1:19" x14ac:dyDescent="0.25">
      <c r="A7514" s="18" t="s">
        <v>21517</v>
      </c>
      <c r="B7514" s="18" t="s">
        <v>37</v>
      </c>
      <c r="C7514" s="18" t="s">
        <v>29</v>
      </c>
      <c r="D7514" s="18">
        <v>2019</v>
      </c>
      <c r="E7514" s="18">
        <f>VLOOKUP(D7514,'cpi roi'!A:C,2,FALSE)</f>
        <v>255.7</v>
      </c>
      <c r="F7514" s="18" t="s">
        <v>21463</v>
      </c>
      <c r="G7514" s="18">
        <v>6.6</v>
      </c>
      <c r="H7514" s="19">
        <v>91000</v>
      </c>
      <c r="I7514" s="18" t="s">
        <v>18065</v>
      </c>
      <c r="J7514" s="18" t="s">
        <v>6250</v>
      </c>
      <c r="K7514" s="18" t="s">
        <v>11976</v>
      </c>
      <c r="L7514" s="18" t="s">
        <v>34</v>
      </c>
      <c r="M7514" s="20">
        <v>185000000</v>
      </c>
      <c r="N7514" s="20">
        <v>491730089</v>
      </c>
      <c r="O7514" s="21">
        <f t="shared" si="351"/>
        <v>585960727.87759089</v>
      </c>
      <c r="P7514" s="22">
        <f t="shared" si="352"/>
        <v>265.80004810810811</v>
      </c>
      <c r="Q7514" s="20">
        <f t="shared" si="353"/>
        <v>192307426.28079781</v>
      </c>
      <c r="R7514" s="18" t="s">
        <v>1729</v>
      </c>
      <c r="S7514" s="18">
        <v>119</v>
      </c>
    </row>
    <row r="7515" spans="1:19" x14ac:dyDescent="0.25">
      <c r="A7515" s="18" t="s">
        <v>21518</v>
      </c>
      <c r="B7515" s="18" t="s">
        <v>20</v>
      </c>
      <c r="C7515" s="18" t="s">
        <v>21</v>
      </c>
      <c r="D7515" s="18">
        <v>2019</v>
      </c>
      <c r="E7515" s="18">
        <f>VLOOKUP(D7515,'cpi roi'!A:C,2,FALSE)</f>
        <v>255.7</v>
      </c>
      <c r="F7515" s="18" t="s">
        <v>21473</v>
      </c>
      <c r="G7515" s="18">
        <v>7.3</v>
      </c>
      <c r="H7515" s="19">
        <v>16000</v>
      </c>
      <c r="I7515" s="18" t="s">
        <v>21519</v>
      </c>
      <c r="J7515" s="18" t="s">
        <v>21520</v>
      </c>
      <c r="K7515" s="18" t="s">
        <v>21520</v>
      </c>
      <c r="L7515" s="18" t="s">
        <v>34</v>
      </c>
      <c r="M7515" s="20">
        <v>0</v>
      </c>
      <c r="N7515" s="20">
        <v>4637830</v>
      </c>
      <c r="O7515" s="21">
        <f t="shared" si="351"/>
        <v>5526581.153695737</v>
      </c>
      <c r="P7515" s="22">
        <f t="shared" si="352"/>
        <v>0</v>
      </c>
      <c r="Q7515" s="20">
        <f t="shared" si="353"/>
        <v>1813777.864685178</v>
      </c>
      <c r="R7515" s="18" t="s">
        <v>18737</v>
      </c>
      <c r="S7515" s="18">
        <v>121</v>
      </c>
    </row>
    <row r="7516" spans="1:19" x14ac:dyDescent="0.25">
      <c r="A7516" s="18" t="s">
        <v>21521</v>
      </c>
      <c r="B7516" s="18" t="s">
        <v>37</v>
      </c>
      <c r="C7516" s="18" t="s">
        <v>394</v>
      </c>
      <c r="D7516" s="18">
        <v>2019</v>
      </c>
      <c r="E7516" s="18">
        <f>VLOOKUP(D7516,'cpi roi'!A:C,2,FALSE)</f>
        <v>255.7</v>
      </c>
      <c r="F7516" s="18" t="s">
        <v>21473</v>
      </c>
      <c r="G7516" s="18">
        <v>6.5</v>
      </c>
      <c r="H7516" s="19">
        <v>55000</v>
      </c>
      <c r="I7516" s="18" t="s">
        <v>17809</v>
      </c>
      <c r="J7516" s="18" t="s">
        <v>19373</v>
      </c>
      <c r="K7516" s="18" t="s">
        <v>21522</v>
      </c>
      <c r="L7516" s="18" t="s">
        <v>34</v>
      </c>
      <c r="M7516" s="20">
        <v>80000000</v>
      </c>
      <c r="N7516" s="20">
        <v>430051293</v>
      </c>
      <c r="O7516" s="21">
        <f t="shared" si="351"/>
        <v>512462373.78607744</v>
      </c>
      <c r="P7516" s="22">
        <f t="shared" si="352"/>
        <v>537.56411624999998</v>
      </c>
      <c r="Q7516" s="20">
        <f t="shared" si="353"/>
        <v>168185879.15526009</v>
      </c>
      <c r="R7516" s="18" t="s">
        <v>65</v>
      </c>
      <c r="S7516" s="18">
        <v>86</v>
      </c>
    </row>
    <row r="7517" spans="1:19" x14ac:dyDescent="0.25">
      <c r="A7517" s="18" t="s">
        <v>21523</v>
      </c>
      <c r="B7517" s="18" t="s">
        <v>20</v>
      </c>
      <c r="C7517" s="18" t="s">
        <v>56</v>
      </c>
      <c r="D7517" s="18">
        <v>2019</v>
      </c>
      <c r="E7517" s="18">
        <f>VLOOKUP(D7517,'cpi roi'!A:C,2,FALSE)</f>
        <v>255.7</v>
      </c>
      <c r="F7517" s="18" t="s">
        <v>20865</v>
      </c>
      <c r="G7517" s="18">
        <v>5.3</v>
      </c>
      <c r="H7517" s="19">
        <v>43000</v>
      </c>
      <c r="I7517" s="18" t="s">
        <v>21524</v>
      </c>
      <c r="J7517" s="18" t="s">
        <v>21491</v>
      </c>
      <c r="K7517" s="18" t="s">
        <v>21525</v>
      </c>
      <c r="L7517" s="18" t="s">
        <v>34</v>
      </c>
      <c r="M7517" s="20">
        <v>9000000</v>
      </c>
      <c r="N7517" s="20">
        <v>123133739</v>
      </c>
      <c r="O7517" s="21">
        <f t="shared" si="351"/>
        <v>146729958.0496676</v>
      </c>
      <c r="P7517" s="22">
        <f t="shared" si="352"/>
        <v>1368.1526555555556</v>
      </c>
      <c r="Q7517" s="20">
        <f t="shared" si="353"/>
        <v>48155549.080954246</v>
      </c>
      <c r="R7517" s="18" t="s">
        <v>2031</v>
      </c>
      <c r="S7517" s="18">
        <v>93</v>
      </c>
    </row>
    <row r="7518" spans="1:19" x14ac:dyDescent="0.25">
      <c r="A7518" s="18" t="s">
        <v>21526</v>
      </c>
      <c r="B7518" s="18" t="s">
        <v>2004</v>
      </c>
      <c r="C7518" s="18" t="s">
        <v>38</v>
      </c>
      <c r="D7518" s="18">
        <v>2019</v>
      </c>
      <c r="E7518" s="18">
        <f>VLOOKUP(D7518,'cpi roi'!A:C,2,FALSE)</f>
        <v>255.7</v>
      </c>
      <c r="F7518" s="18" t="s">
        <v>21489</v>
      </c>
      <c r="G7518" s="18">
        <v>6</v>
      </c>
      <c r="H7518" s="19">
        <v>51000</v>
      </c>
      <c r="I7518" s="18" t="s">
        <v>17237</v>
      </c>
      <c r="J7518" s="18" t="s">
        <v>21527</v>
      </c>
      <c r="K7518" s="18" t="s">
        <v>6562</v>
      </c>
      <c r="L7518" s="18" t="s">
        <v>34</v>
      </c>
      <c r="M7518" s="20">
        <v>25000000</v>
      </c>
      <c r="N7518" s="20">
        <v>8808611</v>
      </c>
      <c r="O7518" s="21">
        <f t="shared" si="351"/>
        <v>10496612.32577239</v>
      </c>
      <c r="P7518" s="22">
        <f t="shared" si="352"/>
        <v>35.234443999999996</v>
      </c>
      <c r="Q7518" s="20">
        <f t="shared" si="353"/>
        <v>3444900.6648416114</v>
      </c>
      <c r="R7518" s="18" t="s">
        <v>19304</v>
      </c>
      <c r="S7518" s="18">
        <v>109</v>
      </c>
    </row>
    <row r="7519" spans="1:19" x14ac:dyDescent="0.25">
      <c r="A7519" s="18" t="s">
        <v>21528</v>
      </c>
      <c r="B7519" s="18" t="s">
        <v>2004</v>
      </c>
      <c r="C7519" s="18" t="s">
        <v>29</v>
      </c>
      <c r="D7519" s="18">
        <v>2019</v>
      </c>
      <c r="E7519" s="18">
        <f>VLOOKUP(D7519,'cpi roi'!A:C,2,FALSE)</f>
        <v>255.7</v>
      </c>
      <c r="F7519" s="18" t="s">
        <v>21131</v>
      </c>
      <c r="G7519" s="18">
        <v>6.2</v>
      </c>
      <c r="H7519" s="19">
        <v>66000</v>
      </c>
      <c r="I7519" s="18" t="s">
        <v>16852</v>
      </c>
      <c r="J7519" s="18" t="s">
        <v>21529</v>
      </c>
      <c r="K7519" s="18" t="s">
        <v>21530</v>
      </c>
      <c r="L7519" s="18" t="s">
        <v>34</v>
      </c>
      <c r="M7519" s="20">
        <v>25000000</v>
      </c>
      <c r="N7519" s="20">
        <v>104545505</v>
      </c>
      <c r="O7519" s="21">
        <f t="shared" si="351"/>
        <v>124579645.57489246</v>
      </c>
      <c r="P7519" s="22">
        <f t="shared" si="352"/>
        <v>418.18201999999997</v>
      </c>
      <c r="Q7519" s="20">
        <f t="shared" si="353"/>
        <v>40886001.1732499</v>
      </c>
      <c r="R7519" s="18" t="s">
        <v>16788</v>
      </c>
      <c r="S7519" s="18">
        <v>108</v>
      </c>
    </row>
    <row r="7520" spans="1:19" x14ac:dyDescent="0.25">
      <c r="A7520" s="18" t="s">
        <v>21531</v>
      </c>
      <c r="B7520" s="18" t="s">
        <v>2004</v>
      </c>
      <c r="C7520" s="18" t="s">
        <v>1209</v>
      </c>
      <c r="D7520" s="18">
        <v>2019</v>
      </c>
      <c r="E7520" s="18">
        <f>VLOOKUP(D7520,'cpi roi'!A:C,2,FALSE)</f>
        <v>255.7</v>
      </c>
      <c r="F7520" s="18" t="s">
        <v>21466</v>
      </c>
      <c r="G7520" s="18">
        <v>5.6</v>
      </c>
      <c r="H7520" s="19">
        <v>15000</v>
      </c>
      <c r="I7520" s="18" t="s">
        <v>19953</v>
      </c>
      <c r="J7520" s="18" t="s">
        <v>2175</v>
      </c>
      <c r="K7520" s="18" t="s">
        <v>21532</v>
      </c>
      <c r="L7520" s="18" t="s">
        <v>34</v>
      </c>
      <c r="M7520" s="20">
        <v>8000000</v>
      </c>
      <c r="N7520" s="20">
        <v>36599361</v>
      </c>
      <c r="O7520" s="21">
        <f t="shared" si="351"/>
        <v>43612926.463433713</v>
      </c>
      <c r="P7520" s="22">
        <f t="shared" si="352"/>
        <v>457.49201250000004</v>
      </c>
      <c r="Q7520" s="20">
        <f t="shared" si="353"/>
        <v>14313398.904966759</v>
      </c>
      <c r="R7520" s="18" t="s">
        <v>10878</v>
      </c>
      <c r="S7520" s="18">
        <v>102</v>
      </c>
    </row>
    <row r="7521" spans="1:19" x14ac:dyDescent="0.25">
      <c r="A7521" s="18" t="s">
        <v>21533</v>
      </c>
      <c r="B7521" s="18" t="s">
        <v>37</v>
      </c>
      <c r="C7521" s="18" t="s">
        <v>394</v>
      </c>
      <c r="D7521" s="18">
        <v>2019</v>
      </c>
      <c r="E7521" s="18">
        <f>VLOOKUP(D7521,'cpi roi'!A:C,2,FALSE)</f>
        <v>255.7</v>
      </c>
      <c r="F7521" s="18" t="s">
        <v>21534</v>
      </c>
      <c r="G7521" s="18">
        <v>6.4</v>
      </c>
      <c r="H7521" s="19">
        <v>24000</v>
      </c>
      <c r="I7521" s="18" t="s">
        <v>21535</v>
      </c>
      <c r="J7521" s="18" t="s">
        <v>21536</v>
      </c>
      <c r="K7521" s="18" t="s">
        <v>17569</v>
      </c>
      <c r="L7521" s="18" t="s">
        <v>19153</v>
      </c>
      <c r="M7521" s="20">
        <v>65000000</v>
      </c>
      <c r="N7521" s="20">
        <v>147792047</v>
      </c>
      <c r="O7521" s="21">
        <f t="shared" si="351"/>
        <v>176113557.76652327</v>
      </c>
      <c r="P7521" s="22">
        <f t="shared" si="352"/>
        <v>227.37237999999999</v>
      </c>
      <c r="Q7521" s="20">
        <f t="shared" si="353"/>
        <v>57799001.564333208</v>
      </c>
      <c r="R7521" s="18" t="s">
        <v>19493</v>
      </c>
      <c r="S7521" s="18">
        <v>97</v>
      </c>
    </row>
    <row r="7522" spans="1:19" x14ac:dyDescent="0.25">
      <c r="A7522" s="18" t="s">
        <v>21537</v>
      </c>
      <c r="B7522" s="18" t="s">
        <v>20</v>
      </c>
      <c r="C7522" s="18" t="s">
        <v>45</v>
      </c>
      <c r="D7522" s="18">
        <v>2019</v>
      </c>
      <c r="E7522" s="18">
        <f>VLOOKUP(D7522,'cpi roi'!A:C,2,FALSE)</f>
        <v>255.7</v>
      </c>
      <c r="F7522" s="18" t="s">
        <v>21015</v>
      </c>
      <c r="G7522" s="18">
        <v>5.3</v>
      </c>
      <c r="H7522" s="19">
        <v>26000</v>
      </c>
      <c r="I7522" s="18" t="s">
        <v>12044</v>
      </c>
      <c r="J7522" s="18" t="s">
        <v>14910</v>
      </c>
      <c r="K7522" s="18" t="s">
        <v>19192</v>
      </c>
      <c r="L7522" s="18" t="s">
        <v>34</v>
      </c>
      <c r="M7522" s="20">
        <v>20000000</v>
      </c>
      <c r="N7522" s="20">
        <v>72216294</v>
      </c>
      <c r="O7522" s="21">
        <f t="shared" si="351"/>
        <v>86055161.446226045</v>
      </c>
      <c r="P7522" s="22">
        <f t="shared" si="352"/>
        <v>361.08147000000002</v>
      </c>
      <c r="Q7522" s="20">
        <f t="shared" si="353"/>
        <v>28242586.624951117</v>
      </c>
      <c r="R7522" s="18" t="s">
        <v>21351</v>
      </c>
      <c r="S7522" s="18">
        <v>117</v>
      </c>
    </row>
    <row r="7523" spans="1:19" x14ac:dyDescent="0.25">
      <c r="A7523" s="18" t="s">
        <v>5117</v>
      </c>
      <c r="B7523" s="18" t="s">
        <v>20</v>
      </c>
      <c r="C7523" s="18" t="s">
        <v>56</v>
      </c>
      <c r="D7523" s="18">
        <v>2019</v>
      </c>
      <c r="E7523" s="18">
        <f>VLOOKUP(D7523,'cpi roi'!A:C,2,FALSE)</f>
        <v>255.7</v>
      </c>
      <c r="F7523" s="18" t="s">
        <v>21281</v>
      </c>
      <c r="G7523" s="18">
        <v>5.7</v>
      </c>
      <c r="H7523" s="19">
        <v>86000</v>
      </c>
      <c r="I7523" s="18" t="s">
        <v>21538</v>
      </c>
      <c r="J7523" s="18" t="s">
        <v>24</v>
      </c>
      <c r="K7523" s="18" t="s">
        <v>19339</v>
      </c>
      <c r="L7523" s="18" t="s">
        <v>34</v>
      </c>
      <c r="M7523" s="20">
        <v>21000000</v>
      </c>
      <c r="N7523" s="20">
        <v>113118226</v>
      </c>
      <c r="O7523" s="21">
        <f t="shared" si="351"/>
        <v>134795164.10715684</v>
      </c>
      <c r="P7523" s="22">
        <f t="shared" si="352"/>
        <v>538.65821904761901</v>
      </c>
      <c r="Q7523" s="20">
        <f t="shared" si="353"/>
        <v>44238649.198279232</v>
      </c>
      <c r="R7523" s="18" t="s">
        <v>48</v>
      </c>
      <c r="S7523" s="18">
        <v>101</v>
      </c>
    </row>
    <row r="7524" spans="1:19" x14ac:dyDescent="0.25">
      <c r="A7524" s="18" t="s">
        <v>21539</v>
      </c>
      <c r="B7524" s="18" t="s">
        <v>2004</v>
      </c>
      <c r="C7524" s="18" t="s">
        <v>29</v>
      </c>
      <c r="D7524" s="18">
        <v>2019</v>
      </c>
      <c r="E7524" s="18">
        <f>VLOOKUP(D7524,'cpi roi'!A:C,2,FALSE)</f>
        <v>255.7</v>
      </c>
      <c r="F7524" s="18" t="s">
        <v>21483</v>
      </c>
      <c r="G7524" s="18">
        <v>5</v>
      </c>
      <c r="H7524" s="19">
        <v>23000</v>
      </c>
      <c r="I7524" s="18" t="s">
        <v>20494</v>
      </c>
      <c r="J7524" s="18" t="s">
        <v>21540</v>
      </c>
      <c r="K7524" s="18" t="s">
        <v>18476</v>
      </c>
      <c r="L7524" s="18" t="s">
        <v>26</v>
      </c>
      <c r="M7524" s="20">
        <v>12000000</v>
      </c>
      <c r="N7524" s="20">
        <v>47582563</v>
      </c>
      <c r="O7524" s="21">
        <f t="shared" si="351"/>
        <v>56700848.439968713</v>
      </c>
      <c r="P7524" s="22">
        <f t="shared" si="352"/>
        <v>396.52135833333335</v>
      </c>
      <c r="Q7524" s="20">
        <f t="shared" si="353"/>
        <v>18608745.795854516</v>
      </c>
      <c r="R7524" s="18" t="s">
        <v>21541</v>
      </c>
      <c r="S7524" s="18">
        <v>90</v>
      </c>
    </row>
    <row r="7525" spans="1:19" x14ac:dyDescent="0.25">
      <c r="A7525" s="18" t="s">
        <v>21542</v>
      </c>
      <c r="B7525" s="18" t="s">
        <v>20</v>
      </c>
      <c r="C7525" s="18" t="s">
        <v>38</v>
      </c>
      <c r="D7525" s="18">
        <v>2019</v>
      </c>
      <c r="E7525" s="18">
        <f>VLOOKUP(D7525,'cpi roi'!A:C,2,FALSE)</f>
        <v>255.7</v>
      </c>
      <c r="F7525" s="18" t="s">
        <v>21445</v>
      </c>
      <c r="G7525" s="18">
        <v>6.6</v>
      </c>
      <c r="H7525" s="19">
        <v>32000</v>
      </c>
      <c r="I7525" s="18" t="s">
        <v>21543</v>
      </c>
      <c r="J7525" s="18" t="s">
        <v>21543</v>
      </c>
      <c r="K7525" s="18" t="s">
        <v>16093</v>
      </c>
      <c r="L7525" s="18" t="s">
        <v>34</v>
      </c>
      <c r="M7525" s="20">
        <v>0</v>
      </c>
      <c r="N7525" s="20">
        <v>2414269</v>
      </c>
      <c r="O7525" s="21">
        <f t="shared" si="351"/>
        <v>2876917.3418068048</v>
      </c>
      <c r="P7525" s="22">
        <f t="shared" si="352"/>
        <v>0</v>
      </c>
      <c r="Q7525" s="20">
        <f t="shared" si="353"/>
        <v>944180.28940164263</v>
      </c>
      <c r="R7525" s="18" t="s">
        <v>20949</v>
      </c>
      <c r="S7525" s="18">
        <v>104</v>
      </c>
    </row>
    <row r="7526" spans="1:19" x14ac:dyDescent="0.25">
      <c r="A7526" s="18" t="s">
        <v>21544</v>
      </c>
      <c r="B7526" s="18" t="s">
        <v>2004</v>
      </c>
      <c r="C7526" s="18" t="s">
        <v>45</v>
      </c>
      <c r="D7526" s="18">
        <v>2019</v>
      </c>
      <c r="E7526" s="18">
        <f>VLOOKUP(D7526,'cpi roi'!A:C,2,FALSE)</f>
        <v>255.7</v>
      </c>
      <c r="F7526" s="18" t="s">
        <v>21545</v>
      </c>
      <c r="G7526" s="18">
        <v>6.2</v>
      </c>
      <c r="H7526" s="19">
        <v>64000</v>
      </c>
      <c r="I7526" s="18" t="s">
        <v>15028</v>
      </c>
      <c r="J7526" s="18" t="s">
        <v>15028</v>
      </c>
      <c r="K7526" s="18" t="s">
        <v>20391</v>
      </c>
      <c r="L7526" s="18" t="s">
        <v>34</v>
      </c>
      <c r="M7526" s="20">
        <v>9000000</v>
      </c>
      <c r="N7526" s="20">
        <v>64600152</v>
      </c>
      <c r="O7526" s="21">
        <f t="shared" si="351"/>
        <v>76979531.929605007</v>
      </c>
      <c r="P7526" s="22">
        <f t="shared" si="352"/>
        <v>717.77946666666662</v>
      </c>
      <c r="Q7526" s="20">
        <f t="shared" si="353"/>
        <v>25264040.672663279</v>
      </c>
      <c r="R7526" s="18" t="s">
        <v>19427</v>
      </c>
      <c r="S7526" s="18">
        <v>100</v>
      </c>
    </row>
    <row r="7527" spans="1:19" x14ac:dyDescent="0.25">
      <c r="A7527" s="18" t="s">
        <v>21546</v>
      </c>
      <c r="B7527" s="18" t="s">
        <v>2004</v>
      </c>
      <c r="C7527" s="18" t="s">
        <v>394</v>
      </c>
      <c r="D7527" s="18">
        <v>2019</v>
      </c>
      <c r="E7527" s="18">
        <f>VLOOKUP(D7527,'cpi roi'!A:C,2,FALSE)</f>
        <v>255.7</v>
      </c>
      <c r="F7527" s="18" t="s">
        <v>21547</v>
      </c>
      <c r="G7527" s="18">
        <v>7.5</v>
      </c>
      <c r="H7527" s="19">
        <v>28000</v>
      </c>
      <c r="I7527" s="18" t="s">
        <v>19855</v>
      </c>
      <c r="J7527" s="18" t="s">
        <v>19855</v>
      </c>
      <c r="K7527" s="18" t="s">
        <v>21548</v>
      </c>
      <c r="L7527" s="18" t="s">
        <v>2113</v>
      </c>
      <c r="M7527" s="20">
        <v>11100000</v>
      </c>
      <c r="N7527" s="20">
        <v>193457467</v>
      </c>
      <c r="O7527" s="21">
        <f t="shared" si="351"/>
        <v>230529879.52639812</v>
      </c>
      <c r="P7527" s="22">
        <f t="shared" si="352"/>
        <v>1742.8600630630631</v>
      </c>
      <c r="Q7527" s="20">
        <f t="shared" si="353"/>
        <v>75657984.747751266</v>
      </c>
      <c r="R7527" s="18" t="s">
        <v>21549</v>
      </c>
      <c r="S7527" s="18">
        <v>112</v>
      </c>
    </row>
    <row r="7528" spans="1:19" x14ac:dyDescent="0.25">
      <c r="A7528" s="18" t="s">
        <v>11506</v>
      </c>
      <c r="B7528" s="18" t="s">
        <v>20</v>
      </c>
      <c r="C7528" s="18" t="s">
        <v>67</v>
      </c>
      <c r="D7528" s="18">
        <v>2019</v>
      </c>
      <c r="E7528" s="18">
        <f>VLOOKUP(D7528,'cpi roi'!A:C,2,FALSE)</f>
        <v>255.7</v>
      </c>
      <c r="F7528" s="18" t="s">
        <v>21388</v>
      </c>
      <c r="G7528" s="18">
        <v>5.9</v>
      </c>
      <c r="H7528" s="19">
        <v>7400</v>
      </c>
      <c r="I7528" s="18" t="s">
        <v>9380</v>
      </c>
      <c r="J7528" s="18" t="s">
        <v>9380</v>
      </c>
      <c r="K7528" s="18" t="s">
        <v>21550</v>
      </c>
      <c r="L7528" s="18" t="s">
        <v>34</v>
      </c>
      <c r="M7528" s="20">
        <v>8000000</v>
      </c>
      <c r="N7528" s="20">
        <v>1561698</v>
      </c>
      <c r="O7528" s="21">
        <f t="shared" si="351"/>
        <v>1860967.4642158779</v>
      </c>
      <c r="P7528" s="22">
        <f t="shared" si="352"/>
        <v>19.521225000000001</v>
      </c>
      <c r="Q7528" s="20">
        <f t="shared" si="353"/>
        <v>610754.00860383268</v>
      </c>
      <c r="R7528" s="18" t="s">
        <v>21551</v>
      </c>
      <c r="S7528" s="18">
        <v>100</v>
      </c>
    </row>
    <row r="7529" spans="1:19" x14ac:dyDescent="0.25">
      <c r="A7529" s="18" t="s">
        <v>21552</v>
      </c>
      <c r="B7529" s="18" t="s">
        <v>20</v>
      </c>
      <c r="C7529" s="18" t="s">
        <v>45</v>
      </c>
      <c r="D7529" s="18">
        <v>2019</v>
      </c>
      <c r="E7529" s="18">
        <f>VLOOKUP(D7529,'cpi roi'!A:C,2,FALSE)</f>
        <v>255.7</v>
      </c>
      <c r="F7529" s="18" t="s">
        <v>21445</v>
      </c>
      <c r="G7529" s="18">
        <v>6.3</v>
      </c>
      <c r="H7529" s="19">
        <v>2700</v>
      </c>
      <c r="I7529" s="18" t="s">
        <v>17557</v>
      </c>
      <c r="J7529" s="18" t="s">
        <v>17557</v>
      </c>
      <c r="K7529" s="18" t="s">
        <v>21553</v>
      </c>
      <c r="L7529" s="18" t="s">
        <v>34</v>
      </c>
      <c r="M7529" s="20">
        <v>0</v>
      </c>
      <c r="N7529" s="20">
        <v>323369</v>
      </c>
      <c r="O7529" s="21">
        <f t="shared" si="351"/>
        <v>385336.46578021121</v>
      </c>
      <c r="P7529" s="22">
        <f t="shared" si="352"/>
        <v>0</v>
      </c>
      <c r="Q7529" s="20">
        <f t="shared" si="353"/>
        <v>126464.21587798202</v>
      </c>
      <c r="R7529" s="18" t="s">
        <v>21554</v>
      </c>
      <c r="S7529" s="18">
        <v>88</v>
      </c>
    </row>
    <row r="7530" spans="1:19" x14ac:dyDescent="0.25">
      <c r="A7530" s="18" t="s">
        <v>21555</v>
      </c>
      <c r="B7530" s="18" t="s">
        <v>37</v>
      </c>
      <c r="C7530" s="18" t="s">
        <v>394</v>
      </c>
      <c r="D7530" s="18">
        <v>2019</v>
      </c>
      <c r="E7530" s="18">
        <f>VLOOKUP(D7530,'cpi roi'!A:C,2,FALSE)</f>
        <v>255.7</v>
      </c>
      <c r="F7530" s="18" t="s">
        <v>21015</v>
      </c>
      <c r="G7530" s="18">
        <v>6.6</v>
      </c>
      <c r="H7530" s="19">
        <v>58000</v>
      </c>
      <c r="I7530" s="18" t="s">
        <v>10761</v>
      </c>
      <c r="J7530" s="18" t="s">
        <v>16236</v>
      </c>
      <c r="K7530" s="18" t="s">
        <v>18714</v>
      </c>
      <c r="L7530" s="18" t="s">
        <v>3814</v>
      </c>
      <c r="M7530" s="20">
        <v>99000000</v>
      </c>
      <c r="N7530" s="20">
        <v>192306508</v>
      </c>
      <c r="O7530" s="21">
        <f t="shared" si="351"/>
        <v>229158361.31247556</v>
      </c>
      <c r="P7530" s="22">
        <f t="shared" si="352"/>
        <v>194.24899797979799</v>
      </c>
      <c r="Q7530" s="20">
        <f t="shared" si="353"/>
        <v>75207863.903011337</v>
      </c>
      <c r="R7530" s="18" t="s">
        <v>27</v>
      </c>
      <c r="S7530" s="18">
        <v>107</v>
      </c>
    </row>
    <row r="7531" spans="1:19" x14ac:dyDescent="0.25">
      <c r="A7531" s="18" t="s">
        <v>4513</v>
      </c>
      <c r="B7531" s="18" t="s">
        <v>20</v>
      </c>
      <c r="C7531" s="18" t="s">
        <v>21</v>
      </c>
      <c r="D7531" s="18">
        <v>2019</v>
      </c>
      <c r="E7531" s="18">
        <f>VLOOKUP(D7531,'cpi roi'!A:C,2,FALSE)</f>
        <v>255.7</v>
      </c>
      <c r="F7531" s="18" t="s">
        <v>21238</v>
      </c>
      <c r="G7531" s="18">
        <v>5.8</v>
      </c>
      <c r="H7531" s="19">
        <v>47000</v>
      </c>
      <c r="I7531" s="18" t="s">
        <v>21556</v>
      </c>
      <c r="J7531" s="18" t="s">
        <v>21557</v>
      </c>
      <c r="K7531" s="18" t="s">
        <v>1310</v>
      </c>
      <c r="L7531" s="18" t="s">
        <v>199</v>
      </c>
      <c r="M7531" s="20">
        <v>10000000</v>
      </c>
      <c r="N7531" s="20">
        <v>44907074</v>
      </c>
      <c r="O7531" s="21">
        <f t="shared" si="351"/>
        <v>53512653.296050057</v>
      </c>
      <c r="P7531" s="22">
        <f t="shared" si="352"/>
        <v>449.07074</v>
      </c>
      <c r="Q7531" s="20">
        <f t="shared" si="353"/>
        <v>17562406.726632774</v>
      </c>
      <c r="R7531" s="18" t="s">
        <v>54</v>
      </c>
      <c r="S7531" s="18">
        <v>90</v>
      </c>
    </row>
    <row r="7532" spans="1:19" x14ac:dyDescent="0.25">
      <c r="A7532" s="18" t="s">
        <v>21558</v>
      </c>
      <c r="B7532" s="18" t="s">
        <v>20</v>
      </c>
      <c r="C7532" s="18" t="s">
        <v>21</v>
      </c>
      <c r="D7532" s="18">
        <v>2019</v>
      </c>
      <c r="E7532" s="18">
        <f>VLOOKUP(D7532,'cpi roi'!A:C,2,FALSE)</f>
        <v>255.7</v>
      </c>
      <c r="F7532" s="18" t="s">
        <v>21468</v>
      </c>
      <c r="G7532" s="18">
        <v>6.7</v>
      </c>
      <c r="H7532" s="19">
        <v>11000</v>
      </c>
      <c r="I7532" s="18" t="s">
        <v>21559</v>
      </c>
      <c r="J7532" s="18" t="s">
        <v>21560</v>
      </c>
      <c r="K7532" s="18" t="s">
        <v>11830</v>
      </c>
      <c r="L7532" s="18" t="s">
        <v>34</v>
      </c>
      <c r="M7532" s="20">
        <v>0</v>
      </c>
      <c r="N7532" s="20">
        <v>2268204</v>
      </c>
      <c r="O7532" s="21">
        <f t="shared" si="351"/>
        <v>2702861.786468518</v>
      </c>
      <c r="P7532" s="22">
        <f t="shared" si="352"/>
        <v>0</v>
      </c>
      <c r="Q7532" s="20">
        <f t="shared" si="353"/>
        <v>887056.70707860775</v>
      </c>
      <c r="R7532" s="18" t="s">
        <v>21561</v>
      </c>
      <c r="S7532" s="18">
        <v>109</v>
      </c>
    </row>
    <row r="7533" spans="1:19" x14ac:dyDescent="0.25">
      <c r="A7533" s="18" t="s">
        <v>21562</v>
      </c>
      <c r="B7533" s="18" t="s">
        <v>20</v>
      </c>
      <c r="C7533" s="18" t="s">
        <v>21</v>
      </c>
      <c r="D7533" s="18">
        <v>2019</v>
      </c>
      <c r="E7533" s="18">
        <f>VLOOKUP(D7533,'cpi roi'!A:C,2,FALSE)</f>
        <v>255.7</v>
      </c>
      <c r="F7533" s="18" t="s">
        <v>21563</v>
      </c>
      <c r="G7533" s="18">
        <v>6.4</v>
      </c>
      <c r="H7533" s="19">
        <v>9300</v>
      </c>
      <c r="I7533" s="18" t="s">
        <v>21564</v>
      </c>
      <c r="J7533" s="18" t="s">
        <v>21564</v>
      </c>
      <c r="K7533" s="18" t="s">
        <v>21565</v>
      </c>
      <c r="L7533" s="18" t="s">
        <v>26</v>
      </c>
      <c r="M7533" s="20">
        <v>0</v>
      </c>
      <c r="N7533" s="20">
        <v>1719157</v>
      </c>
      <c r="O7533" s="21">
        <f t="shared" si="351"/>
        <v>2048600.4610872117</v>
      </c>
      <c r="P7533" s="22">
        <f t="shared" si="352"/>
        <v>0</v>
      </c>
      <c r="Q7533" s="20">
        <f t="shared" si="353"/>
        <v>672333.59405553387</v>
      </c>
      <c r="R7533" s="18" t="s">
        <v>6567</v>
      </c>
      <c r="S7533" s="18">
        <v>120</v>
      </c>
    </row>
    <row r="7534" spans="1:19" x14ac:dyDescent="0.25">
      <c r="A7534" s="18" t="s">
        <v>21566</v>
      </c>
      <c r="B7534" s="18" t="s">
        <v>37</v>
      </c>
      <c r="C7534" s="18" t="s">
        <v>45</v>
      </c>
      <c r="D7534" s="18">
        <v>2019</v>
      </c>
      <c r="E7534" s="18">
        <f>VLOOKUP(D7534,'cpi roi'!A:C,2,FALSE)</f>
        <v>255.7</v>
      </c>
      <c r="F7534" s="18" t="s">
        <v>21131</v>
      </c>
      <c r="G7534" s="18">
        <v>7.6</v>
      </c>
      <c r="H7534" s="19">
        <v>55000</v>
      </c>
      <c r="I7534" s="18" t="s">
        <v>21567</v>
      </c>
      <c r="J7534" s="18" t="s">
        <v>21567</v>
      </c>
      <c r="K7534" s="18" t="s">
        <v>21568</v>
      </c>
      <c r="L7534" s="18" t="s">
        <v>34</v>
      </c>
      <c r="M7534" s="20">
        <v>0</v>
      </c>
      <c r="N7534" s="20">
        <v>23076657</v>
      </c>
      <c r="O7534" s="21">
        <f t="shared" si="351"/>
        <v>27498855.642940946</v>
      </c>
      <c r="P7534" s="22">
        <f t="shared" si="352"/>
        <v>0</v>
      </c>
      <c r="Q7534" s="20">
        <f t="shared" si="353"/>
        <v>9024895.1896754019</v>
      </c>
      <c r="R7534" s="18" t="s">
        <v>17519</v>
      </c>
      <c r="S7534" s="18">
        <v>100</v>
      </c>
    </row>
    <row r="7535" spans="1:19" x14ac:dyDescent="0.25">
      <c r="A7535" s="18" t="s">
        <v>21569</v>
      </c>
      <c r="B7535" s="18" t="s">
        <v>37</v>
      </c>
      <c r="C7535" s="18" t="s">
        <v>29</v>
      </c>
      <c r="D7535" s="18">
        <v>2019</v>
      </c>
      <c r="E7535" s="18">
        <f>VLOOKUP(D7535,'cpi roi'!A:C,2,FALSE)</f>
        <v>255.7</v>
      </c>
      <c r="F7535" s="18" t="s">
        <v>21120</v>
      </c>
      <c r="G7535" s="18">
        <v>6.3</v>
      </c>
      <c r="H7535" s="19">
        <v>69000</v>
      </c>
      <c r="I7535" s="18" t="s">
        <v>2673</v>
      </c>
      <c r="J7535" s="18" t="s">
        <v>10877</v>
      </c>
      <c r="K7535" s="18" t="s">
        <v>11550</v>
      </c>
      <c r="L7535" s="18" t="s">
        <v>34</v>
      </c>
      <c r="M7535" s="20">
        <v>170000000</v>
      </c>
      <c r="N7535" s="20">
        <v>353284621</v>
      </c>
      <c r="O7535" s="21">
        <f t="shared" si="351"/>
        <v>420984841.68439579</v>
      </c>
      <c r="P7535" s="22">
        <f t="shared" si="352"/>
        <v>207.81448294117646</v>
      </c>
      <c r="Q7535" s="20">
        <f t="shared" si="353"/>
        <v>138163715.68244037</v>
      </c>
      <c r="R7535" s="18" t="s">
        <v>1729</v>
      </c>
      <c r="S7535" s="18">
        <v>112</v>
      </c>
    </row>
    <row r="7536" spans="1:19" x14ac:dyDescent="0.25">
      <c r="A7536" s="18" t="s">
        <v>21570</v>
      </c>
      <c r="B7536" s="18" t="s">
        <v>2004</v>
      </c>
      <c r="C7536" s="18" t="s">
        <v>45</v>
      </c>
      <c r="D7536" s="18">
        <v>2019</v>
      </c>
      <c r="E7536" s="18">
        <f>VLOOKUP(D7536,'cpi roi'!A:C,2,FALSE)</f>
        <v>255.7</v>
      </c>
      <c r="F7536" s="18" t="s">
        <v>21513</v>
      </c>
      <c r="G7536" s="18">
        <v>5.4</v>
      </c>
      <c r="H7536" s="19">
        <v>51000</v>
      </c>
      <c r="I7536" s="18" t="s">
        <v>21571</v>
      </c>
      <c r="J7536" s="18" t="s">
        <v>828</v>
      </c>
      <c r="K7536" s="18" t="s">
        <v>13615</v>
      </c>
      <c r="L7536" s="18" t="s">
        <v>34</v>
      </c>
      <c r="M7536" s="20">
        <v>21000000</v>
      </c>
      <c r="N7536" s="20">
        <v>95017038</v>
      </c>
      <c r="O7536" s="21">
        <f t="shared" si="351"/>
        <v>113225230.65545562</v>
      </c>
      <c r="P7536" s="22">
        <f t="shared" si="352"/>
        <v>452.46208571428565</v>
      </c>
      <c r="Q7536" s="20">
        <f t="shared" si="353"/>
        <v>37159576.847868599</v>
      </c>
      <c r="R7536" s="18" t="s">
        <v>122</v>
      </c>
      <c r="S7536" s="18">
        <v>93</v>
      </c>
    </row>
    <row r="7537" spans="1:19" x14ac:dyDescent="0.25">
      <c r="A7537" s="18" t="s">
        <v>21572</v>
      </c>
      <c r="B7537" s="18" t="s">
        <v>20</v>
      </c>
      <c r="C7537" s="18" t="s">
        <v>45</v>
      </c>
      <c r="D7537" s="18">
        <v>2019</v>
      </c>
      <c r="E7537" s="18">
        <f>VLOOKUP(D7537,'cpi roi'!A:C,2,FALSE)</f>
        <v>255.7</v>
      </c>
      <c r="F7537" s="18" t="s">
        <v>21131</v>
      </c>
      <c r="G7537" s="18">
        <v>6.4</v>
      </c>
      <c r="H7537" s="19">
        <v>4400</v>
      </c>
      <c r="I7537" s="18" t="s">
        <v>21573</v>
      </c>
      <c r="J7537" s="18" t="s">
        <v>18183</v>
      </c>
      <c r="K7537" s="18" t="s">
        <v>14044</v>
      </c>
      <c r="L7537" s="18" t="s">
        <v>34</v>
      </c>
      <c r="M7537" s="20">
        <v>0</v>
      </c>
      <c r="N7537" s="20">
        <v>22594</v>
      </c>
      <c r="O7537" s="21">
        <f t="shared" si="351"/>
        <v>26923.706687524442</v>
      </c>
      <c r="P7537" s="22">
        <f t="shared" si="352"/>
        <v>0</v>
      </c>
      <c r="Q7537" s="20">
        <f t="shared" si="353"/>
        <v>8836.1360969886591</v>
      </c>
      <c r="R7537" s="18" t="s">
        <v>15704</v>
      </c>
      <c r="S7537" s="18">
        <v>97</v>
      </c>
    </row>
    <row r="7538" spans="1:19" x14ac:dyDescent="0.25">
      <c r="A7538" s="18" t="s">
        <v>11456</v>
      </c>
      <c r="B7538" s="18" t="s">
        <v>20</v>
      </c>
      <c r="C7538" s="18" t="s">
        <v>38</v>
      </c>
      <c r="D7538" s="18">
        <v>2019</v>
      </c>
      <c r="E7538" s="18">
        <f>VLOOKUP(D7538,'cpi roi'!A:C,2,FALSE)</f>
        <v>255.7</v>
      </c>
      <c r="F7538" s="18" t="s">
        <v>20399</v>
      </c>
      <c r="G7538" s="18">
        <v>6.4</v>
      </c>
      <c r="H7538" s="19">
        <v>48000</v>
      </c>
      <c r="I7538" s="18" t="s">
        <v>12721</v>
      </c>
      <c r="J7538" s="18" t="s">
        <v>1975</v>
      </c>
      <c r="K7538" s="18" t="s">
        <v>9412</v>
      </c>
      <c r="L7538" s="18" t="s">
        <v>34</v>
      </c>
      <c r="M7538" s="20">
        <v>35000000</v>
      </c>
      <c r="N7538" s="20">
        <v>21360215</v>
      </c>
      <c r="O7538" s="21">
        <f t="shared" si="351"/>
        <v>25453490.459522881</v>
      </c>
      <c r="P7538" s="22">
        <f t="shared" si="352"/>
        <v>61.029185714285717</v>
      </c>
      <c r="Q7538" s="20">
        <f t="shared" si="353"/>
        <v>8353623.3867813842</v>
      </c>
      <c r="R7538" s="18" t="s">
        <v>5186</v>
      </c>
      <c r="S7538" s="18">
        <v>111</v>
      </c>
    </row>
    <row r="7539" spans="1:19" x14ac:dyDescent="0.25">
      <c r="A7539" s="18" t="s">
        <v>21574</v>
      </c>
      <c r="B7539" s="18" t="s">
        <v>20</v>
      </c>
      <c r="C7539" s="18" t="s">
        <v>45</v>
      </c>
      <c r="D7539" s="18">
        <v>2019</v>
      </c>
      <c r="E7539" s="18">
        <f>VLOOKUP(D7539,'cpi roi'!A:C,2,FALSE)</f>
        <v>255.7</v>
      </c>
      <c r="F7539" s="18" t="s">
        <v>21120</v>
      </c>
      <c r="G7539" s="18">
        <v>5.5</v>
      </c>
      <c r="H7539" s="19">
        <v>20000</v>
      </c>
      <c r="I7539" s="18" t="s">
        <v>8476</v>
      </c>
      <c r="J7539" s="18" t="s">
        <v>8476</v>
      </c>
      <c r="K7539" s="18" t="s">
        <v>9024</v>
      </c>
      <c r="L7539" s="18" t="s">
        <v>1273</v>
      </c>
      <c r="M7539" s="20">
        <v>5000000</v>
      </c>
      <c r="N7539" s="20">
        <v>4554416</v>
      </c>
      <c r="O7539" s="21">
        <f t="shared" si="351"/>
        <v>5427182.4606961282</v>
      </c>
      <c r="P7539" s="22">
        <f t="shared" si="352"/>
        <v>91.088319999999996</v>
      </c>
      <c r="Q7539" s="20">
        <f t="shared" si="353"/>
        <v>1781156.0422369966</v>
      </c>
      <c r="R7539" s="18" t="s">
        <v>19244</v>
      </c>
      <c r="S7539" s="18">
        <v>95</v>
      </c>
    </row>
    <row r="7540" spans="1:19" x14ac:dyDescent="0.25">
      <c r="A7540" s="18" t="s">
        <v>21575</v>
      </c>
      <c r="B7540" s="18" t="s">
        <v>20</v>
      </c>
      <c r="C7540" s="18" t="s">
        <v>38</v>
      </c>
      <c r="D7540" s="18">
        <v>2019</v>
      </c>
      <c r="E7540" s="18">
        <f>VLOOKUP(D7540,'cpi roi'!A:C,2,FALSE)</f>
        <v>255.7</v>
      </c>
      <c r="F7540" s="18" t="s">
        <v>21131</v>
      </c>
      <c r="G7540" s="18">
        <v>5.5</v>
      </c>
      <c r="H7540" s="19">
        <v>18000</v>
      </c>
      <c r="I7540" s="18" t="s">
        <v>14700</v>
      </c>
      <c r="J7540" s="18" t="s">
        <v>14700</v>
      </c>
      <c r="K7540" s="18" t="s">
        <v>19149</v>
      </c>
      <c r="L7540" s="18" t="s">
        <v>34</v>
      </c>
      <c r="M7540" s="20">
        <v>38000000</v>
      </c>
      <c r="N7540" s="20">
        <v>15980032</v>
      </c>
      <c r="O7540" s="21">
        <f t="shared" si="351"/>
        <v>19042298.593664452</v>
      </c>
      <c r="P7540" s="22">
        <f t="shared" si="352"/>
        <v>42.05271578947368</v>
      </c>
      <c r="Q7540" s="20">
        <f t="shared" si="353"/>
        <v>6249523.6605396951</v>
      </c>
      <c r="R7540" s="18" t="s">
        <v>19369</v>
      </c>
      <c r="S7540" s="18">
        <v>102</v>
      </c>
    </row>
    <row r="7541" spans="1:19" x14ac:dyDescent="0.25">
      <c r="A7541" s="18" t="s">
        <v>21576</v>
      </c>
      <c r="B7541" s="18" t="s">
        <v>452</v>
      </c>
      <c r="C7541" s="18" t="s">
        <v>45</v>
      </c>
      <c r="D7541" s="18">
        <v>2019</v>
      </c>
      <c r="E7541" s="18">
        <f>VLOOKUP(D7541,'cpi roi'!A:C,2,FALSE)</f>
        <v>255.7</v>
      </c>
      <c r="F7541" s="18" t="s">
        <v>21454</v>
      </c>
      <c r="G7541" s="18">
        <v>5.3</v>
      </c>
      <c r="H7541" s="19">
        <v>12000</v>
      </c>
      <c r="I7541" s="18" t="s">
        <v>21577</v>
      </c>
      <c r="J7541" s="18" t="s">
        <v>21578</v>
      </c>
      <c r="K7541" s="18" t="s">
        <v>18347</v>
      </c>
      <c r="L7541" s="18" t="s">
        <v>34</v>
      </c>
      <c r="M7541" s="20">
        <v>0</v>
      </c>
      <c r="N7541" s="20">
        <v>1378160</v>
      </c>
      <c r="O7541" s="21">
        <f t="shared" si="351"/>
        <v>1642257.9272585062</v>
      </c>
      <c r="P7541" s="22">
        <f t="shared" si="352"/>
        <v>0</v>
      </c>
      <c r="Q7541" s="20">
        <f t="shared" si="353"/>
        <v>538975.36175205326</v>
      </c>
      <c r="R7541" s="18" t="s">
        <v>18061</v>
      </c>
      <c r="S7541" s="18">
        <v>94</v>
      </c>
    </row>
    <row r="7542" spans="1:19" x14ac:dyDescent="0.25">
      <c r="A7542" s="18" t="s">
        <v>21579</v>
      </c>
      <c r="B7542" s="18" t="s">
        <v>20</v>
      </c>
      <c r="C7542" s="18" t="s">
        <v>38</v>
      </c>
      <c r="D7542" s="18">
        <v>2019</v>
      </c>
      <c r="E7542" s="18">
        <f>VLOOKUP(D7542,'cpi roi'!A:C,2,FALSE)</f>
        <v>255.7</v>
      </c>
      <c r="F7542" s="18" t="s">
        <v>21497</v>
      </c>
      <c r="G7542" s="18">
        <v>6.2</v>
      </c>
      <c r="H7542" s="19">
        <v>43000</v>
      </c>
      <c r="I7542" s="18" t="s">
        <v>13930</v>
      </c>
      <c r="J7542" s="18" t="s">
        <v>21580</v>
      </c>
      <c r="K7542" s="18" t="s">
        <v>21581</v>
      </c>
      <c r="L7542" s="18" t="s">
        <v>34</v>
      </c>
      <c r="M7542" s="20">
        <v>16000000</v>
      </c>
      <c r="N7542" s="20">
        <v>32390945</v>
      </c>
      <c r="O7542" s="21">
        <f t="shared" si="351"/>
        <v>38598048.265545562</v>
      </c>
      <c r="P7542" s="22">
        <f t="shared" si="352"/>
        <v>202.44340625000001</v>
      </c>
      <c r="Q7542" s="20">
        <f t="shared" si="353"/>
        <v>12667557.68478686</v>
      </c>
      <c r="R7542" s="18" t="s">
        <v>21582</v>
      </c>
      <c r="S7542" s="18">
        <v>93</v>
      </c>
    </row>
    <row r="7543" spans="1:19" x14ac:dyDescent="0.25">
      <c r="A7543" s="18" t="s">
        <v>21583</v>
      </c>
      <c r="B7543" s="18" t="s">
        <v>37</v>
      </c>
      <c r="C7543" s="18" t="s">
        <v>45</v>
      </c>
      <c r="D7543" s="18">
        <v>2019</v>
      </c>
      <c r="E7543" s="18">
        <f>VLOOKUP(D7543,'cpi roi'!A:C,2,FALSE)</f>
        <v>255.7</v>
      </c>
      <c r="F7543" s="18" t="s">
        <v>21131</v>
      </c>
      <c r="G7543" s="18">
        <v>7.6</v>
      </c>
      <c r="H7543" s="19">
        <v>27000</v>
      </c>
      <c r="I7543" s="18" t="s">
        <v>17454</v>
      </c>
      <c r="J7543" s="18" t="s">
        <v>15923</v>
      </c>
      <c r="K7543" s="18" t="s">
        <v>2833</v>
      </c>
      <c r="L7543" s="18" t="s">
        <v>34</v>
      </c>
      <c r="M7543" s="20">
        <v>18000000</v>
      </c>
      <c r="N7543" s="20">
        <v>33766787</v>
      </c>
      <c r="O7543" s="21">
        <f t="shared" si="351"/>
        <v>40237543.992569417</v>
      </c>
      <c r="P7543" s="22">
        <f t="shared" si="352"/>
        <v>187.59326111111113</v>
      </c>
      <c r="Q7543" s="20">
        <f t="shared" si="353"/>
        <v>13205626.51544779</v>
      </c>
      <c r="R7543" s="18" t="s">
        <v>9112</v>
      </c>
      <c r="S7543" s="18">
        <v>109</v>
      </c>
    </row>
    <row r="7544" spans="1:19" x14ac:dyDescent="0.25">
      <c r="A7544" s="18" t="s">
        <v>21584</v>
      </c>
      <c r="B7544" s="18" t="s">
        <v>2004</v>
      </c>
      <c r="C7544" s="18" t="s">
        <v>45</v>
      </c>
      <c r="D7544" s="18">
        <v>2019</v>
      </c>
      <c r="E7544" s="18">
        <f>VLOOKUP(D7544,'cpi roi'!A:C,2,FALSE)</f>
        <v>255.7</v>
      </c>
      <c r="F7544" s="18" t="s">
        <v>21483</v>
      </c>
      <c r="G7544" s="18">
        <v>6.9</v>
      </c>
      <c r="H7544" s="19">
        <v>22000</v>
      </c>
      <c r="I7544" s="18" t="s">
        <v>7855</v>
      </c>
      <c r="J7544" s="18" t="s">
        <v>21585</v>
      </c>
      <c r="K7544" s="18" t="s">
        <v>21586</v>
      </c>
      <c r="L7544" s="18" t="s">
        <v>26</v>
      </c>
      <c r="M7544" s="20">
        <v>15000000</v>
      </c>
      <c r="N7544" s="20">
        <v>18096691</v>
      </c>
      <c r="O7544" s="21">
        <f t="shared" si="351"/>
        <v>21564574.687915526</v>
      </c>
      <c r="P7544" s="22">
        <f t="shared" si="352"/>
        <v>120.64460666666668</v>
      </c>
      <c r="Q7544" s="20">
        <f t="shared" si="353"/>
        <v>7077313.6488071959</v>
      </c>
      <c r="R7544" s="18" t="s">
        <v>2031</v>
      </c>
      <c r="S7544" s="18">
        <v>118</v>
      </c>
    </row>
    <row r="7545" spans="1:19" x14ac:dyDescent="0.25">
      <c r="A7545" s="18" t="s">
        <v>21587</v>
      </c>
      <c r="B7545" s="18" t="s">
        <v>2004</v>
      </c>
      <c r="C7545" s="18" t="s">
        <v>45</v>
      </c>
      <c r="D7545" s="18">
        <v>2019</v>
      </c>
      <c r="E7545" s="18">
        <f>VLOOKUP(D7545,'cpi roi'!A:C,2,FALSE)</f>
        <v>255.7</v>
      </c>
      <c r="F7545" s="18" t="s">
        <v>21483</v>
      </c>
      <c r="G7545" s="18">
        <v>6.5</v>
      </c>
      <c r="H7545" s="19">
        <v>19000</v>
      </c>
      <c r="I7545" s="18" t="s">
        <v>5754</v>
      </c>
      <c r="J7545" s="18" t="s">
        <v>5754</v>
      </c>
      <c r="K7545" s="18" t="s">
        <v>10227</v>
      </c>
      <c r="L7545" s="18" t="s">
        <v>34</v>
      </c>
      <c r="M7545" s="20">
        <v>20000000</v>
      </c>
      <c r="N7545" s="20">
        <v>11025353</v>
      </c>
      <c r="O7545" s="21">
        <f t="shared" si="351"/>
        <v>13138150.407117717</v>
      </c>
      <c r="P7545" s="22">
        <f t="shared" si="352"/>
        <v>55.126764999999999</v>
      </c>
      <c r="Q7545" s="20">
        <f t="shared" si="353"/>
        <v>4311831.44309738</v>
      </c>
      <c r="R7545" s="18" t="s">
        <v>18234</v>
      </c>
      <c r="S7545" s="18">
        <v>109</v>
      </c>
    </row>
    <row r="7546" spans="1:19" x14ac:dyDescent="0.25">
      <c r="A7546" s="18" t="s">
        <v>21588</v>
      </c>
      <c r="B7546" s="18" t="s">
        <v>452</v>
      </c>
      <c r="C7546" s="18" t="s">
        <v>38</v>
      </c>
      <c r="D7546" s="18">
        <v>2019</v>
      </c>
      <c r="E7546" s="18">
        <f>VLOOKUP(D7546,'cpi roi'!A:C,2,FALSE)</f>
        <v>255.7</v>
      </c>
      <c r="F7546" s="18" t="s">
        <v>21589</v>
      </c>
      <c r="G7546" s="18">
        <v>7</v>
      </c>
      <c r="H7546" s="19">
        <v>27000</v>
      </c>
      <c r="I7546" s="18" t="s">
        <v>16936</v>
      </c>
      <c r="J7546" s="18" t="s">
        <v>21590</v>
      </c>
      <c r="K7546" s="18" t="s">
        <v>16938</v>
      </c>
      <c r="L7546" s="18" t="s">
        <v>496</v>
      </c>
      <c r="M7546" s="20">
        <v>52000000</v>
      </c>
      <c r="N7546" s="20">
        <v>176345966</v>
      </c>
      <c r="O7546" s="21">
        <f t="shared" si="351"/>
        <v>210139287.60344154</v>
      </c>
      <c r="P7546" s="22">
        <f t="shared" si="352"/>
        <v>339.12685769230768</v>
      </c>
      <c r="Q7546" s="20">
        <f t="shared" si="353"/>
        <v>68965962.456003129</v>
      </c>
      <c r="R7546" s="18" t="s">
        <v>559</v>
      </c>
      <c r="S7546" s="18">
        <v>107</v>
      </c>
    </row>
    <row r="7547" spans="1:19" x14ac:dyDescent="0.25">
      <c r="A7547" s="18" t="s">
        <v>21591</v>
      </c>
      <c r="B7547" s="18" t="s">
        <v>37</v>
      </c>
      <c r="C7547" s="18" t="s">
        <v>394</v>
      </c>
      <c r="D7547" s="18">
        <v>2019</v>
      </c>
      <c r="E7547" s="18">
        <f>VLOOKUP(D7547,'cpi roi'!A:C,2,FALSE)</f>
        <v>255.7</v>
      </c>
      <c r="F7547" s="18" t="s">
        <v>21592</v>
      </c>
      <c r="G7547" s="18">
        <v>7</v>
      </c>
      <c r="H7547" s="19">
        <v>32000</v>
      </c>
      <c r="I7547" s="18" t="s">
        <v>21593</v>
      </c>
      <c r="J7547" s="18" t="s">
        <v>21593</v>
      </c>
      <c r="K7547" s="18" t="s">
        <v>21594</v>
      </c>
      <c r="L7547" s="18" t="s">
        <v>34</v>
      </c>
      <c r="M7547" s="20">
        <v>75000000</v>
      </c>
      <c r="N7547" s="20">
        <v>180314199</v>
      </c>
      <c r="O7547" s="21">
        <f t="shared" si="351"/>
        <v>214867956.33672273</v>
      </c>
      <c r="P7547" s="22">
        <f t="shared" si="352"/>
        <v>240.41893199999998</v>
      </c>
      <c r="Q7547" s="20">
        <f t="shared" si="353"/>
        <v>70517872.115760654</v>
      </c>
      <c r="R7547" s="18" t="s">
        <v>10176</v>
      </c>
      <c r="S7547" s="18">
        <v>97</v>
      </c>
    </row>
    <row r="7548" spans="1:19" x14ac:dyDescent="0.25">
      <c r="A7548" s="18" t="s">
        <v>21595</v>
      </c>
      <c r="B7548" s="18" t="s">
        <v>20</v>
      </c>
      <c r="C7548" s="18" t="s">
        <v>21</v>
      </c>
      <c r="D7548" s="18">
        <v>2019</v>
      </c>
      <c r="E7548" s="18">
        <f>VLOOKUP(D7548,'cpi roi'!A:C,2,FALSE)</f>
        <v>255.7</v>
      </c>
      <c r="F7548" s="18" t="s">
        <v>21489</v>
      </c>
      <c r="G7548" s="18">
        <v>6.3</v>
      </c>
      <c r="H7548" s="19">
        <v>19000</v>
      </c>
      <c r="I7548" s="18" t="s">
        <v>18936</v>
      </c>
      <c r="J7548" s="18" t="s">
        <v>20262</v>
      </c>
      <c r="K7548" s="18" t="s">
        <v>14005</v>
      </c>
      <c r="L7548" s="18" t="s">
        <v>5820</v>
      </c>
      <c r="M7548" s="20">
        <v>0</v>
      </c>
      <c r="N7548" s="20">
        <v>9215591</v>
      </c>
      <c r="O7548" s="21">
        <f t="shared" si="351"/>
        <v>10981582.235823231</v>
      </c>
      <c r="P7548" s="22">
        <f t="shared" si="352"/>
        <v>0</v>
      </c>
      <c r="Q7548" s="20">
        <f t="shared" si="353"/>
        <v>3604063.746578021</v>
      </c>
      <c r="R7548" s="18" t="s">
        <v>21596</v>
      </c>
      <c r="S7548" s="18">
        <v>108</v>
      </c>
    </row>
    <row r="7549" spans="1:19" x14ac:dyDescent="0.25">
      <c r="A7549" s="18" t="s">
        <v>21597</v>
      </c>
      <c r="B7549" s="18" t="s">
        <v>2004</v>
      </c>
      <c r="C7549" s="18" t="s">
        <v>45</v>
      </c>
      <c r="D7549" s="18">
        <v>2019</v>
      </c>
      <c r="E7549" s="18">
        <f>VLOOKUP(D7549,'cpi roi'!A:C,2,FALSE)</f>
        <v>255.7</v>
      </c>
      <c r="F7549" s="18" t="s">
        <v>21545</v>
      </c>
      <c r="G7549" s="18">
        <v>5.9</v>
      </c>
      <c r="H7549" s="19">
        <v>65000</v>
      </c>
      <c r="I7549" s="18" t="s">
        <v>21598</v>
      </c>
      <c r="J7549" s="18" t="s">
        <v>21599</v>
      </c>
      <c r="K7549" s="18" t="s">
        <v>21600</v>
      </c>
      <c r="L7549" s="18" t="s">
        <v>34</v>
      </c>
      <c r="M7549" s="20">
        <v>31000000</v>
      </c>
      <c r="N7549" s="20">
        <v>48791187</v>
      </c>
      <c r="O7549" s="21">
        <f t="shared" si="351"/>
        <v>58141082.04497458</v>
      </c>
      <c r="P7549" s="22">
        <f t="shared" si="352"/>
        <v>157.39092580645163</v>
      </c>
      <c r="Q7549" s="20">
        <f t="shared" si="353"/>
        <v>19081418.459131796</v>
      </c>
      <c r="R7549" s="18" t="s">
        <v>19369</v>
      </c>
      <c r="S7549" s="18">
        <v>89</v>
      </c>
    </row>
    <row r="7550" spans="1:19" x14ac:dyDescent="0.25">
      <c r="A7550" s="18" t="s">
        <v>21601</v>
      </c>
      <c r="B7550" s="18" t="s">
        <v>20</v>
      </c>
      <c r="C7550" s="18" t="s">
        <v>38</v>
      </c>
      <c r="D7550" s="18">
        <v>2019</v>
      </c>
      <c r="E7550" s="18">
        <f>VLOOKUP(D7550,'cpi roi'!A:C,2,FALSE)</f>
        <v>255.7</v>
      </c>
      <c r="F7550" s="18" t="s">
        <v>21602</v>
      </c>
      <c r="G7550" s="18">
        <v>5.4</v>
      </c>
      <c r="H7550" s="19">
        <v>4000</v>
      </c>
      <c r="I7550" s="18" t="s">
        <v>21603</v>
      </c>
      <c r="J7550" s="18" t="s">
        <v>21603</v>
      </c>
      <c r="K7550" s="18" t="s">
        <v>18647</v>
      </c>
      <c r="L7550" s="18" t="s">
        <v>34</v>
      </c>
      <c r="M7550" s="20">
        <v>0</v>
      </c>
      <c r="N7550" s="20">
        <v>619855</v>
      </c>
      <c r="O7550" s="21">
        <f t="shared" si="351"/>
        <v>738638.32029722328</v>
      </c>
      <c r="P7550" s="22">
        <f t="shared" si="352"/>
        <v>0</v>
      </c>
      <c r="Q7550" s="20">
        <f t="shared" si="353"/>
        <v>242414.9393820884</v>
      </c>
      <c r="R7550" s="18" t="s">
        <v>21604</v>
      </c>
      <c r="S7550" s="18">
        <v>112</v>
      </c>
    </row>
    <row r="7551" spans="1:19" x14ac:dyDescent="0.25">
      <c r="A7551" s="18" t="s">
        <v>21605</v>
      </c>
      <c r="B7551" s="18" t="s">
        <v>37</v>
      </c>
      <c r="C7551" s="18" t="s">
        <v>29</v>
      </c>
      <c r="D7551" s="18">
        <v>2019</v>
      </c>
      <c r="E7551" s="18">
        <f>VLOOKUP(D7551,'cpi roi'!A:C,2,FALSE)</f>
        <v>255.7</v>
      </c>
      <c r="F7551" s="18" t="s">
        <v>20918</v>
      </c>
      <c r="G7551" s="18">
        <v>7.5</v>
      </c>
      <c r="H7551" s="19">
        <v>21000</v>
      </c>
      <c r="I7551" s="18" t="s">
        <v>21606</v>
      </c>
      <c r="J7551" s="18" t="s">
        <v>20583</v>
      </c>
      <c r="K7551" s="18" t="s">
        <v>20584</v>
      </c>
      <c r="L7551" s="18" t="s">
        <v>5994</v>
      </c>
      <c r="M7551" s="20">
        <v>16000000</v>
      </c>
      <c r="N7551" s="20">
        <v>75741734</v>
      </c>
      <c r="O7551" s="21">
        <f t="shared" si="351"/>
        <v>90256184.39499414</v>
      </c>
      <c r="P7551" s="22">
        <f t="shared" si="352"/>
        <v>473.38583749999998</v>
      </c>
      <c r="Q7551" s="20">
        <f t="shared" si="353"/>
        <v>29621327.336722724</v>
      </c>
      <c r="R7551" s="18" t="s">
        <v>9689</v>
      </c>
      <c r="S7551" s="18">
        <v>109</v>
      </c>
    </row>
    <row r="7552" spans="1:19" x14ac:dyDescent="0.25">
      <c r="A7552" s="18" t="s">
        <v>21607</v>
      </c>
      <c r="B7552" s="18" t="s">
        <v>20</v>
      </c>
      <c r="C7552" s="18" t="s">
        <v>21</v>
      </c>
      <c r="D7552" s="18">
        <v>2019</v>
      </c>
      <c r="E7552" s="18">
        <f>VLOOKUP(D7552,'cpi roi'!A:C,2,FALSE)</f>
        <v>255.7</v>
      </c>
      <c r="F7552" s="18" t="s">
        <v>21444</v>
      </c>
      <c r="G7552" s="18">
        <v>6.4</v>
      </c>
      <c r="H7552" s="19">
        <v>8000</v>
      </c>
      <c r="I7552" s="18" t="s">
        <v>13767</v>
      </c>
      <c r="J7552" s="18" t="s">
        <v>13767</v>
      </c>
      <c r="K7552" s="18" t="s">
        <v>19073</v>
      </c>
      <c r="L7552" s="18" t="s">
        <v>34</v>
      </c>
      <c r="M7552" s="20">
        <v>5000000</v>
      </c>
      <c r="N7552" s="20">
        <v>5288011</v>
      </c>
      <c r="O7552" s="21">
        <f t="shared" si="351"/>
        <v>6301356.8701603441</v>
      </c>
      <c r="P7552" s="22">
        <f t="shared" si="352"/>
        <v>105.76022</v>
      </c>
      <c r="Q7552" s="20">
        <f t="shared" si="353"/>
        <v>2068052.7962456003</v>
      </c>
      <c r="R7552" s="18" t="s">
        <v>19427</v>
      </c>
      <c r="S7552" s="18">
        <v>103</v>
      </c>
    </row>
    <row r="7553" spans="1:19" x14ac:dyDescent="0.25">
      <c r="A7553" s="18" t="s">
        <v>21608</v>
      </c>
      <c r="B7553" s="18" t="s">
        <v>37</v>
      </c>
      <c r="C7553" s="18" t="s">
        <v>394</v>
      </c>
      <c r="D7553" s="18">
        <v>2019</v>
      </c>
      <c r="E7553" s="18">
        <f>VLOOKUP(D7553,'cpi roi'!A:C,2,FALSE)</f>
        <v>255.7</v>
      </c>
      <c r="F7553" s="18" t="s">
        <v>21466</v>
      </c>
      <c r="G7553" s="18">
        <v>5</v>
      </c>
      <c r="H7553" s="19">
        <v>6100</v>
      </c>
      <c r="I7553" s="18" t="s">
        <v>12498</v>
      </c>
      <c r="J7553" s="18" t="s">
        <v>21609</v>
      </c>
      <c r="K7553" s="18" t="s">
        <v>13360</v>
      </c>
      <c r="L7553" s="18" t="s">
        <v>5994</v>
      </c>
      <c r="M7553" s="20">
        <v>45000000</v>
      </c>
      <c r="N7553" s="20">
        <v>32450241</v>
      </c>
      <c r="O7553" s="21">
        <f t="shared" si="351"/>
        <v>38668707.206491984</v>
      </c>
      <c r="P7553" s="22">
        <f t="shared" si="352"/>
        <v>72.111646666666658</v>
      </c>
      <c r="Q7553" s="20">
        <f t="shared" si="353"/>
        <v>12690747.360187721</v>
      </c>
      <c r="R7553" s="18" t="s">
        <v>20018</v>
      </c>
      <c r="S7553" s="18">
        <v>87</v>
      </c>
    </row>
    <row r="7554" spans="1:19" x14ac:dyDescent="0.25">
      <c r="A7554" s="18" t="s">
        <v>21610</v>
      </c>
      <c r="B7554" s="18" t="s">
        <v>2004</v>
      </c>
      <c r="C7554" s="18" t="s">
        <v>67</v>
      </c>
      <c r="D7554" s="18">
        <v>2019</v>
      </c>
      <c r="E7554" s="18">
        <f>VLOOKUP(D7554,'cpi roi'!A:C,2,FALSE)</f>
        <v>255.7</v>
      </c>
      <c r="F7554" s="18" t="s">
        <v>21513</v>
      </c>
      <c r="G7554" s="18">
        <v>6.8</v>
      </c>
      <c r="H7554" s="19">
        <v>36000</v>
      </c>
      <c r="I7554" s="18" t="s">
        <v>21611</v>
      </c>
      <c r="J7554" s="18" t="s">
        <v>21612</v>
      </c>
      <c r="K7554" s="18" t="s">
        <v>18360</v>
      </c>
      <c r="L7554" s="18" t="s">
        <v>34</v>
      </c>
      <c r="M7554" s="20">
        <v>20000000</v>
      </c>
      <c r="N7554" s="20">
        <v>9090040</v>
      </c>
      <c r="O7554" s="21">
        <f t="shared" si="351"/>
        <v>10831971.795072351</v>
      </c>
      <c r="P7554" s="22">
        <f t="shared" si="352"/>
        <v>45.450200000000002</v>
      </c>
      <c r="Q7554" s="20">
        <f t="shared" si="353"/>
        <v>3554962.8470864296</v>
      </c>
      <c r="R7554" s="18" t="s">
        <v>9442</v>
      </c>
      <c r="S7554" s="18">
        <v>112</v>
      </c>
    </row>
    <row r="7555" spans="1:19" x14ac:dyDescent="0.25">
      <c r="A7555" s="18" t="s">
        <v>21613</v>
      </c>
      <c r="B7555" s="18" t="s">
        <v>20</v>
      </c>
      <c r="C7555" s="18" t="s">
        <v>21</v>
      </c>
      <c r="D7555" s="18">
        <v>2019</v>
      </c>
      <c r="E7555" s="18">
        <f>VLOOKUP(D7555,'cpi roi'!A:C,2,FALSE)</f>
        <v>255.7</v>
      </c>
      <c r="F7555" s="18" t="s">
        <v>21614</v>
      </c>
      <c r="G7555" s="18">
        <v>5.7</v>
      </c>
      <c r="H7555" s="19">
        <v>17000</v>
      </c>
      <c r="I7555" s="18" t="s">
        <v>21615</v>
      </c>
      <c r="J7555" s="18" t="s">
        <v>21615</v>
      </c>
      <c r="K7555" s="18" t="s">
        <v>21616</v>
      </c>
      <c r="L7555" s="18" t="s">
        <v>3160</v>
      </c>
      <c r="M7555" s="20">
        <v>0</v>
      </c>
      <c r="N7555" s="20">
        <v>3373474</v>
      </c>
      <c r="O7555" s="21">
        <f t="shared" ref="O7555:O7618" si="354">(304.7/E7555)*N7555</f>
        <v>4019935.5799765349</v>
      </c>
      <c r="P7555" s="22">
        <f t="shared" ref="P7555:P7618" si="355">IFERROR(N7555/M7555, 0)*100</f>
        <v>0</v>
      </c>
      <c r="Q7555" s="20">
        <f t="shared" ref="Q7555:Q7618" si="356">N7555/(E7555/100)</f>
        <v>1319309.3468908877</v>
      </c>
      <c r="R7555" s="18" t="s">
        <v>21617</v>
      </c>
      <c r="S7555" s="18">
        <v>90</v>
      </c>
    </row>
    <row r="7556" spans="1:19" x14ac:dyDescent="0.25">
      <c r="A7556" s="18" t="s">
        <v>21618</v>
      </c>
      <c r="B7556" s="18" t="s">
        <v>20</v>
      </c>
      <c r="C7556" s="18" t="s">
        <v>45</v>
      </c>
      <c r="D7556" s="18">
        <v>2019</v>
      </c>
      <c r="E7556" s="18">
        <f>VLOOKUP(D7556,'cpi roi'!A:C,2,FALSE)</f>
        <v>255.7</v>
      </c>
      <c r="F7556" s="18" t="s">
        <v>21619</v>
      </c>
      <c r="G7556" s="18">
        <v>6.8</v>
      </c>
      <c r="H7556" s="19">
        <v>18000</v>
      </c>
      <c r="I7556" s="18" t="s">
        <v>21620</v>
      </c>
      <c r="J7556" s="18" t="s">
        <v>21620</v>
      </c>
      <c r="K7556" s="18" t="s">
        <v>21621</v>
      </c>
      <c r="L7556" s="18" t="s">
        <v>34</v>
      </c>
      <c r="M7556" s="20">
        <v>0</v>
      </c>
      <c r="N7556" s="20">
        <v>7442106</v>
      </c>
      <c r="O7556" s="21">
        <f t="shared" si="354"/>
        <v>8868242.8556902632</v>
      </c>
      <c r="P7556" s="22">
        <f t="shared" si="355"/>
        <v>0</v>
      </c>
      <c r="Q7556" s="20">
        <f t="shared" si="356"/>
        <v>2910483.3789597186</v>
      </c>
      <c r="R7556" s="18" t="s">
        <v>21622</v>
      </c>
      <c r="S7556" s="18">
        <v>104</v>
      </c>
    </row>
    <row r="7557" spans="1:19" x14ac:dyDescent="0.25">
      <c r="A7557" s="18" t="s">
        <v>21623</v>
      </c>
      <c r="B7557" s="18" t="s">
        <v>452</v>
      </c>
      <c r="C7557" s="18" t="s">
        <v>45</v>
      </c>
      <c r="D7557" s="18">
        <v>2019</v>
      </c>
      <c r="E7557" s="18">
        <f>VLOOKUP(D7557,'cpi roi'!A:C,2,FALSE)</f>
        <v>255.7</v>
      </c>
      <c r="F7557" s="18" t="s">
        <v>21403</v>
      </c>
      <c r="G7557" s="18">
        <v>8.3000000000000007</v>
      </c>
      <c r="H7557" s="19">
        <v>40000</v>
      </c>
      <c r="I7557" s="18" t="s">
        <v>19965</v>
      </c>
      <c r="J7557" s="18" t="s">
        <v>19966</v>
      </c>
      <c r="K7557" s="18" t="s">
        <v>21624</v>
      </c>
      <c r="L7557" s="18" t="s">
        <v>10296</v>
      </c>
      <c r="M7557" s="20">
        <v>0</v>
      </c>
      <c r="N7557" s="20">
        <v>3311391</v>
      </c>
      <c r="O7557" s="21">
        <f t="shared" si="354"/>
        <v>3945955.5639421199</v>
      </c>
      <c r="P7557" s="22">
        <f t="shared" si="355"/>
        <v>0</v>
      </c>
      <c r="Q7557" s="20">
        <f t="shared" si="356"/>
        <v>1295029.7223308566</v>
      </c>
      <c r="R7557" s="18" t="s">
        <v>21625</v>
      </c>
      <c r="S7557" s="18">
        <v>143</v>
      </c>
    </row>
    <row r="7558" spans="1:19" x14ac:dyDescent="0.25">
      <c r="A7558" s="18" t="s">
        <v>14879</v>
      </c>
      <c r="B7558" s="18" t="s">
        <v>2004</v>
      </c>
      <c r="C7558" s="18" t="s">
        <v>21</v>
      </c>
      <c r="D7558" s="18">
        <v>2019</v>
      </c>
      <c r="E7558" s="18">
        <f>VLOOKUP(D7558,'cpi roi'!A:C,2,FALSE)</f>
        <v>255.7</v>
      </c>
      <c r="F7558" s="18" t="s">
        <v>21626</v>
      </c>
      <c r="G7558" s="18">
        <v>6.3</v>
      </c>
      <c r="H7558" s="19">
        <v>6700</v>
      </c>
      <c r="I7558" s="18" t="s">
        <v>13934</v>
      </c>
      <c r="J7558" s="18" t="s">
        <v>13934</v>
      </c>
      <c r="K7558" s="18" t="s">
        <v>8770</v>
      </c>
      <c r="L7558" s="18" t="s">
        <v>34</v>
      </c>
      <c r="M7558" s="20">
        <v>0</v>
      </c>
      <c r="N7558" s="20">
        <v>2790019</v>
      </c>
      <c r="O7558" s="21">
        <f t="shared" si="354"/>
        <v>3324672.6214313651</v>
      </c>
      <c r="P7558" s="22">
        <f t="shared" si="355"/>
        <v>0</v>
      </c>
      <c r="Q7558" s="20">
        <f t="shared" si="356"/>
        <v>1091129.8396558468</v>
      </c>
      <c r="R7558" s="18" t="s">
        <v>12772</v>
      </c>
      <c r="S7558" s="18">
        <v>112</v>
      </c>
    </row>
    <row r="7559" spans="1:19" x14ac:dyDescent="0.25">
      <c r="A7559" s="18" t="s">
        <v>21627</v>
      </c>
      <c r="B7559" s="18" t="s">
        <v>2004</v>
      </c>
      <c r="C7559" s="18" t="s">
        <v>38</v>
      </c>
      <c r="D7559" s="18">
        <v>2019</v>
      </c>
      <c r="E7559" s="18">
        <f>VLOOKUP(D7559,'cpi roi'!A:C,2,FALSE)</f>
        <v>255.7</v>
      </c>
      <c r="F7559" s="18" t="s">
        <v>21628</v>
      </c>
      <c r="G7559" s="18">
        <v>5.8</v>
      </c>
      <c r="H7559" s="19">
        <v>9900</v>
      </c>
      <c r="I7559" s="18" t="s">
        <v>12954</v>
      </c>
      <c r="J7559" s="18" t="s">
        <v>21629</v>
      </c>
      <c r="K7559" s="18" t="s">
        <v>21630</v>
      </c>
      <c r="L7559" s="18" t="s">
        <v>1199</v>
      </c>
      <c r="M7559" s="20">
        <v>15000000</v>
      </c>
      <c r="N7559" s="20">
        <v>15383580</v>
      </c>
      <c r="O7559" s="21">
        <f t="shared" si="354"/>
        <v>18331548.009385999</v>
      </c>
      <c r="P7559" s="22">
        <f t="shared" si="355"/>
        <v>102.55719999999999</v>
      </c>
      <c r="Q7559" s="20">
        <f t="shared" si="356"/>
        <v>6016261.2436448969</v>
      </c>
      <c r="R7559" s="18" t="s">
        <v>21631</v>
      </c>
      <c r="S7559" s="18">
        <v>104</v>
      </c>
    </row>
    <row r="7560" spans="1:19" x14ac:dyDescent="0.25">
      <c r="A7560" s="18" t="s">
        <v>21632</v>
      </c>
      <c r="B7560" s="18" t="s">
        <v>37</v>
      </c>
      <c r="C7560" s="18" t="s">
        <v>29</v>
      </c>
      <c r="D7560" s="18">
        <v>2019</v>
      </c>
      <c r="E7560" s="18">
        <f>VLOOKUP(D7560,'cpi roi'!A:C,2,FALSE)</f>
        <v>255.7</v>
      </c>
      <c r="F7560" s="18" t="s">
        <v>20432</v>
      </c>
      <c r="G7560" s="18">
        <v>6.7</v>
      </c>
      <c r="H7560" s="19">
        <v>16000</v>
      </c>
      <c r="I7560" s="18" t="s">
        <v>345</v>
      </c>
      <c r="J7560" s="18" t="s">
        <v>20583</v>
      </c>
      <c r="K7560" s="18" t="s">
        <v>7635</v>
      </c>
      <c r="L7560" s="18" t="s">
        <v>5994</v>
      </c>
      <c r="M7560" s="20">
        <v>18000000</v>
      </c>
      <c r="N7560" s="20">
        <v>80708134</v>
      </c>
      <c r="O7560" s="21">
        <f t="shared" si="354"/>
        <v>96174299.686351195</v>
      </c>
      <c r="P7560" s="22">
        <f t="shared" si="355"/>
        <v>448.37852222222222</v>
      </c>
      <c r="Q7560" s="20">
        <f t="shared" si="356"/>
        <v>31563603.441533048</v>
      </c>
      <c r="R7560" s="18" t="s">
        <v>20202</v>
      </c>
      <c r="S7560" s="18">
        <v>96</v>
      </c>
    </row>
    <row r="7561" spans="1:19" x14ac:dyDescent="0.25">
      <c r="A7561" s="18" t="s">
        <v>21633</v>
      </c>
      <c r="B7561" s="18" t="s">
        <v>452</v>
      </c>
      <c r="C7561" s="18" t="s">
        <v>67</v>
      </c>
      <c r="D7561" s="18">
        <v>2019</v>
      </c>
      <c r="E7561" s="18">
        <f>VLOOKUP(D7561,'cpi roi'!A:C,2,FALSE)</f>
        <v>255.7</v>
      </c>
      <c r="F7561" s="18" t="s">
        <v>21497</v>
      </c>
      <c r="G7561" s="18">
        <v>8</v>
      </c>
      <c r="H7561" s="19">
        <v>24000</v>
      </c>
      <c r="I7561" s="18" t="s">
        <v>21634</v>
      </c>
      <c r="J7561" s="18" t="s">
        <v>21635</v>
      </c>
      <c r="K7561" s="18" t="s">
        <v>11784</v>
      </c>
      <c r="L7561" s="18" t="s">
        <v>10296</v>
      </c>
      <c r="M7561" s="20">
        <v>0</v>
      </c>
      <c r="N7561" s="20">
        <v>24701637</v>
      </c>
      <c r="O7561" s="21">
        <f t="shared" si="354"/>
        <v>29435231.888541259</v>
      </c>
      <c r="P7561" s="22">
        <f t="shared" si="355"/>
        <v>0</v>
      </c>
      <c r="Q7561" s="20">
        <f t="shared" si="356"/>
        <v>9660397.7317168564</v>
      </c>
      <c r="R7561" s="18" t="s">
        <v>21636</v>
      </c>
      <c r="S7561" s="18">
        <v>154</v>
      </c>
    </row>
    <row r="7562" spans="1:19" x14ac:dyDescent="0.25">
      <c r="A7562" s="18" t="s">
        <v>21637</v>
      </c>
      <c r="B7562" s="18" t="s">
        <v>37</v>
      </c>
      <c r="C7562" s="18" t="s">
        <v>394</v>
      </c>
      <c r="D7562" s="18">
        <v>2019</v>
      </c>
      <c r="E7562" s="18">
        <f>VLOOKUP(D7562,'cpi roi'!A:C,2,FALSE)</f>
        <v>255.7</v>
      </c>
      <c r="F7562" s="18" t="s">
        <v>21489</v>
      </c>
      <c r="G7562" s="18">
        <v>5.9</v>
      </c>
      <c r="H7562" s="19">
        <v>11000</v>
      </c>
      <c r="I7562" s="18" t="s">
        <v>21638</v>
      </c>
      <c r="J7562" s="18" t="s">
        <v>18869</v>
      </c>
      <c r="K7562" s="18" t="s">
        <v>21639</v>
      </c>
      <c r="L7562" s="18" t="s">
        <v>1116</v>
      </c>
      <c r="M7562" s="20">
        <v>90000000</v>
      </c>
      <c r="N7562" s="20">
        <v>119559110</v>
      </c>
      <c r="O7562" s="21">
        <f t="shared" si="354"/>
        <v>142470319.97262418</v>
      </c>
      <c r="P7562" s="22">
        <f t="shared" si="355"/>
        <v>132.84345555555555</v>
      </c>
      <c r="Q7562" s="20">
        <f t="shared" si="356"/>
        <v>46757571.37270239</v>
      </c>
      <c r="R7562" s="18" t="s">
        <v>19516</v>
      </c>
      <c r="S7562" s="18">
        <v>85</v>
      </c>
    </row>
    <row r="7563" spans="1:19" x14ac:dyDescent="0.25">
      <c r="A7563" s="18" t="s">
        <v>21640</v>
      </c>
      <c r="B7563" s="18" t="s">
        <v>452</v>
      </c>
      <c r="C7563" s="18" t="s">
        <v>38</v>
      </c>
      <c r="D7563" s="18">
        <v>2019</v>
      </c>
      <c r="E7563" s="18">
        <f>VLOOKUP(D7563,'cpi roi'!A:C,2,FALSE)</f>
        <v>255.7</v>
      </c>
      <c r="F7563" s="18" t="s">
        <v>21641</v>
      </c>
      <c r="G7563" s="18">
        <v>6.9</v>
      </c>
      <c r="H7563" s="19">
        <v>9700</v>
      </c>
      <c r="I7563" s="18" t="s">
        <v>21642</v>
      </c>
      <c r="J7563" s="18" t="s">
        <v>21642</v>
      </c>
      <c r="K7563" s="18" t="s">
        <v>21643</v>
      </c>
      <c r="L7563" s="18" t="s">
        <v>925</v>
      </c>
      <c r="M7563" s="20">
        <v>0</v>
      </c>
      <c r="N7563" s="20">
        <v>25775371</v>
      </c>
      <c r="O7563" s="21">
        <f t="shared" si="354"/>
        <v>30714726.412592884</v>
      </c>
      <c r="P7563" s="22">
        <f t="shared" si="355"/>
        <v>0</v>
      </c>
      <c r="Q7563" s="20">
        <f t="shared" si="356"/>
        <v>10080317.168556903</v>
      </c>
      <c r="R7563" s="18" t="s">
        <v>21644</v>
      </c>
      <c r="S7563" s="18">
        <v>109</v>
      </c>
    </row>
    <row r="7564" spans="1:19" x14ac:dyDescent="0.25">
      <c r="A7564" s="18" t="s">
        <v>21645</v>
      </c>
      <c r="B7564" s="18" t="s">
        <v>20</v>
      </c>
      <c r="C7564" s="18" t="s">
        <v>108</v>
      </c>
      <c r="D7564" s="18">
        <v>2019</v>
      </c>
      <c r="E7564" s="18">
        <f>VLOOKUP(D7564,'cpi roi'!A:C,2,FALSE)</f>
        <v>255.7</v>
      </c>
      <c r="F7564" s="18" t="s">
        <v>21646</v>
      </c>
      <c r="G7564" s="18">
        <v>4.0999999999999996</v>
      </c>
      <c r="H7564" s="19">
        <v>7900</v>
      </c>
      <c r="I7564" s="18" t="s">
        <v>21647</v>
      </c>
      <c r="J7564" s="18" t="s">
        <v>21647</v>
      </c>
      <c r="K7564" s="18" t="s">
        <v>164</v>
      </c>
      <c r="L7564" s="18" t="s">
        <v>34</v>
      </c>
      <c r="M7564" s="20">
        <v>18000000</v>
      </c>
      <c r="N7564" s="20">
        <v>0</v>
      </c>
      <c r="O7564" s="21">
        <f t="shared" si="354"/>
        <v>0</v>
      </c>
      <c r="P7564" s="22">
        <f t="shared" si="355"/>
        <v>0</v>
      </c>
      <c r="Q7564" s="20">
        <f t="shared" si="356"/>
        <v>0</v>
      </c>
      <c r="R7564" s="18" t="s">
        <v>21648</v>
      </c>
      <c r="S7564" s="18">
        <v>88</v>
      </c>
    </row>
    <row r="7565" spans="1:19" x14ac:dyDescent="0.25">
      <c r="A7565" s="18" t="s">
        <v>21649</v>
      </c>
      <c r="B7565" s="18" t="s">
        <v>20</v>
      </c>
      <c r="C7565" s="18" t="s">
        <v>21</v>
      </c>
      <c r="D7565" s="18">
        <v>2019</v>
      </c>
      <c r="E7565" s="18">
        <f>VLOOKUP(D7565,'cpi roi'!A:C,2,FALSE)</f>
        <v>255.7</v>
      </c>
      <c r="F7565" s="18" t="s">
        <v>21650</v>
      </c>
      <c r="G7565" s="18">
        <v>6.9</v>
      </c>
      <c r="H7565" s="19">
        <v>11000</v>
      </c>
      <c r="I7565" s="18" t="s">
        <v>21651</v>
      </c>
      <c r="J7565" s="18" t="s">
        <v>21651</v>
      </c>
      <c r="K7565" s="18" t="s">
        <v>21652</v>
      </c>
      <c r="L7565" s="18" t="s">
        <v>457</v>
      </c>
      <c r="M7565" s="20">
        <v>0</v>
      </c>
      <c r="N7565" s="20">
        <v>6405816</v>
      </c>
      <c r="O7565" s="21">
        <f t="shared" si="354"/>
        <v>7633367.7559640203</v>
      </c>
      <c r="P7565" s="22">
        <f t="shared" si="355"/>
        <v>0</v>
      </c>
      <c r="Q7565" s="20">
        <f t="shared" si="356"/>
        <v>2505207.6652326947</v>
      </c>
      <c r="R7565" s="18" t="s">
        <v>6515</v>
      </c>
      <c r="S7565" s="18">
        <v>96</v>
      </c>
    </row>
    <row r="7566" spans="1:19" x14ac:dyDescent="0.25">
      <c r="A7566" s="18" t="s">
        <v>21653</v>
      </c>
      <c r="B7566" s="18" t="s">
        <v>20</v>
      </c>
      <c r="C7566" s="18" t="s">
        <v>38</v>
      </c>
      <c r="D7566" s="18">
        <v>2019</v>
      </c>
      <c r="E7566" s="18">
        <f>VLOOKUP(D7566,'cpi roi'!A:C,2,FALSE)</f>
        <v>255.7</v>
      </c>
      <c r="F7566" s="18" t="s">
        <v>21654</v>
      </c>
      <c r="G7566" s="18">
        <v>5.6</v>
      </c>
      <c r="H7566" s="19">
        <v>10000</v>
      </c>
      <c r="I7566" s="18" t="s">
        <v>21655</v>
      </c>
      <c r="J7566" s="18" t="s">
        <v>21656</v>
      </c>
      <c r="K7566" s="18" t="s">
        <v>13181</v>
      </c>
      <c r="L7566" s="18" t="s">
        <v>13182</v>
      </c>
      <c r="M7566" s="20">
        <v>10000000</v>
      </c>
      <c r="N7566" s="20">
        <v>345900</v>
      </c>
      <c r="O7566" s="21">
        <f t="shared" si="354"/>
        <v>412185.09972624172</v>
      </c>
      <c r="P7566" s="22">
        <f t="shared" si="355"/>
        <v>3.4590000000000001</v>
      </c>
      <c r="Q7566" s="20">
        <f t="shared" si="356"/>
        <v>135275.71372702386</v>
      </c>
      <c r="R7566" s="18" t="s">
        <v>21657</v>
      </c>
      <c r="S7566" s="18">
        <v>96</v>
      </c>
    </row>
    <row r="7567" spans="1:19" x14ac:dyDescent="0.25">
      <c r="A7567" s="18" t="s">
        <v>21658</v>
      </c>
      <c r="B7567" s="18" t="s">
        <v>8585</v>
      </c>
      <c r="C7567" s="18" t="s">
        <v>38</v>
      </c>
      <c r="D7567" s="18">
        <v>2019</v>
      </c>
      <c r="E7567" s="18">
        <f>VLOOKUP(D7567,'cpi roi'!A:C,2,FALSE)</f>
        <v>255.7</v>
      </c>
      <c r="F7567" s="18" t="s">
        <v>21659</v>
      </c>
      <c r="G7567" s="18">
        <v>6</v>
      </c>
      <c r="H7567" s="19">
        <v>28000</v>
      </c>
      <c r="I7567" s="18" t="s">
        <v>21660</v>
      </c>
      <c r="J7567" s="18" t="s">
        <v>21661</v>
      </c>
      <c r="K7567" s="18" t="s">
        <v>21662</v>
      </c>
      <c r="L7567" s="18" t="s">
        <v>5994</v>
      </c>
      <c r="M7567" s="20">
        <v>48000000</v>
      </c>
      <c r="N7567" s="20">
        <v>699992512</v>
      </c>
      <c r="O7567" s="21">
        <f t="shared" si="354"/>
        <v>834132649.22330856</v>
      </c>
      <c r="P7567" s="22">
        <f t="shared" si="355"/>
        <v>1458.3177333333333</v>
      </c>
      <c r="Q7567" s="20">
        <f t="shared" si="356"/>
        <v>273755382.08838481</v>
      </c>
      <c r="R7567" s="18" t="s">
        <v>21663</v>
      </c>
      <c r="S7567" s="18">
        <v>125</v>
      </c>
    </row>
    <row r="7568" spans="1:19" x14ac:dyDescent="0.25">
      <c r="A7568" s="18" t="s">
        <v>21664</v>
      </c>
      <c r="B7568" s="18" t="s">
        <v>37</v>
      </c>
      <c r="C7568" s="18" t="s">
        <v>38</v>
      </c>
      <c r="D7568" s="18">
        <v>2019</v>
      </c>
      <c r="E7568" s="18">
        <f>VLOOKUP(D7568,'cpi roi'!A:C,2,FALSE)</f>
        <v>255.7</v>
      </c>
      <c r="F7568" s="18" t="s">
        <v>21515</v>
      </c>
      <c r="G7568" s="18">
        <v>6</v>
      </c>
      <c r="H7568" s="19">
        <v>15000</v>
      </c>
      <c r="I7568" s="18" t="s">
        <v>17414</v>
      </c>
      <c r="J7568" s="18" t="s">
        <v>17414</v>
      </c>
      <c r="K7568" s="18" t="s">
        <v>21665</v>
      </c>
      <c r="L7568" s="18" t="s">
        <v>26</v>
      </c>
      <c r="M7568" s="20">
        <v>59000000</v>
      </c>
      <c r="N7568" s="20">
        <v>32140970</v>
      </c>
      <c r="O7568" s="21">
        <f t="shared" si="354"/>
        <v>38300170.351974972</v>
      </c>
      <c r="P7568" s="22">
        <f t="shared" si="355"/>
        <v>54.476220338983047</v>
      </c>
      <c r="Q7568" s="20">
        <f t="shared" si="356"/>
        <v>12569796.636683613</v>
      </c>
      <c r="R7568" s="18" t="s">
        <v>21666</v>
      </c>
      <c r="S7568" s="18">
        <v>120</v>
      </c>
    </row>
    <row r="7569" spans="1:19" x14ac:dyDescent="0.25">
      <c r="A7569" s="18" t="s">
        <v>21667</v>
      </c>
      <c r="B7569" s="18" t="s">
        <v>452</v>
      </c>
      <c r="C7569" s="18" t="s">
        <v>21</v>
      </c>
      <c r="D7569" s="18">
        <v>2019</v>
      </c>
      <c r="E7569" s="18">
        <f>VLOOKUP(D7569,'cpi roi'!A:C,2,FALSE)</f>
        <v>255.7</v>
      </c>
      <c r="F7569" s="18" t="s">
        <v>21668</v>
      </c>
      <c r="G7569" s="18">
        <v>6</v>
      </c>
      <c r="H7569" s="19">
        <v>871</v>
      </c>
      <c r="I7569" s="18" t="s">
        <v>21669</v>
      </c>
      <c r="J7569" s="18" t="s">
        <v>21670</v>
      </c>
      <c r="K7569" s="18" t="s">
        <v>21671</v>
      </c>
      <c r="L7569" s="18" t="s">
        <v>34</v>
      </c>
      <c r="M7569" s="20">
        <v>1100000</v>
      </c>
      <c r="N7569" s="20">
        <v>0</v>
      </c>
      <c r="O7569" s="21">
        <f t="shared" si="354"/>
        <v>0</v>
      </c>
      <c r="P7569" s="22">
        <f t="shared" si="355"/>
        <v>0</v>
      </c>
      <c r="Q7569" s="20">
        <f t="shared" si="356"/>
        <v>0</v>
      </c>
      <c r="R7569" s="18" t="s">
        <v>21672</v>
      </c>
      <c r="S7569" s="18">
        <v>85</v>
      </c>
    </row>
    <row r="7570" spans="1:19" x14ac:dyDescent="0.25">
      <c r="A7570" s="18" t="s">
        <v>21673</v>
      </c>
      <c r="B7570" s="18" t="s">
        <v>37</v>
      </c>
      <c r="C7570" s="18" t="s">
        <v>394</v>
      </c>
      <c r="D7570" s="18">
        <v>2019</v>
      </c>
      <c r="E7570" s="18">
        <f>VLOOKUP(D7570,'cpi roi'!A:C,2,FALSE)</f>
        <v>255.7</v>
      </c>
      <c r="F7570" s="18" t="s">
        <v>21042</v>
      </c>
      <c r="G7570" s="18">
        <v>6.7</v>
      </c>
      <c r="H7570" s="19">
        <v>23000</v>
      </c>
      <c r="I7570" s="18" t="s">
        <v>17956</v>
      </c>
      <c r="J7570" s="18" t="s">
        <v>17956</v>
      </c>
      <c r="K7570" s="18" t="s">
        <v>13486</v>
      </c>
      <c r="L7570" s="18" t="s">
        <v>199</v>
      </c>
      <c r="M7570" s="20">
        <v>100000000</v>
      </c>
      <c r="N7570" s="20">
        <v>26565710</v>
      </c>
      <c r="O7570" s="21">
        <f t="shared" si="354"/>
        <v>31656518.721157607</v>
      </c>
      <c r="P7570" s="22">
        <f t="shared" si="355"/>
        <v>26.565709999999999</v>
      </c>
      <c r="Q7570" s="20">
        <f t="shared" si="356"/>
        <v>10389405.553382872</v>
      </c>
      <c r="R7570" s="18" t="s">
        <v>18234</v>
      </c>
      <c r="S7570" s="18">
        <v>93</v>
      </c>
    </row>
    <row r="7571" spans="1:19" x14ac:dyDescent="0.25">
      <c r="A7571" s="18" t="s">
        <v>21674</v>
      </c>
      <c r="B7571" s="18" t="s">
        <v>37</v>
      </c>
      <c r="C7571" s="18" t="s">
        <v>67</v>
      </c>
      <c r="D7571" s="18">
        <v>2019</v>
      </c>
      <c r="E7571" s="18">
        <f>VLOOKUP(D7571,'cpi roi'!A:C,2,FALSE)</f>
        <v>255.7</v>
      </c>
      <c r="F7571" s="18" t="s">
        <v>21675</v>
      </c>
      <c r="G7571" s="18">
        <v>6.3</v>
      </c>
      <c r="H7571" s="19">
        <v>8800</v>
      </c>
      <c r="I7571" s="18" t="s">
        <v>21676</v>
      </c>
      <c r="J7571" s="18" t="s">
        <v>21677</v>
      </c>
      <c r="K7571" s="18" t="s">
        <v>21678</v>
      </c>
      <c r="L7571" s="18" t="s">
        <v>34</v>
      </c>
      <c r="M7571" s="20">
        <v>14000000</v>
      </c>
      <c r="N7571" s="20">
        <v>50444358</v>
      </c>
      <c r="O7571" s="21">
        <f t="shared" si="354"/>
        <v>60111051.554947205</v>
      </c>
      <c r="P7571" s="22">
        <f t="shared" si="355"/>
        <v>360.31684285714289</v>
      </c>
      <c r="Q7571" s="20">
        <f t="shared" si="356"/>
        <v>19727946.030504499</v>
      </c>
      <c r="R7571" s="18" t="s">
        <v>9112</v>
      </c>
      <c r="S7571" s="18">
        <v>116</v>
      </c>
    </row>
    <row r="7572" spans="1:19" x14ac:dyDescent="0.25">
      <c r="A7572" s="18" t="s">
        <v>21679</v>
      </c>
      <c r="B7572" s="18" t="s">
        <v>2004</v>
      </c>
      <c r="C7572" s="18" t="s">
        <v>45</v>
      </c>
      <c r="D7572" s="18">
        <v>2019</v>
      </c>
      <c r="E7572" s="18">
        <f>VLOOKUP(D7572,'cpi roi'!A:C,2,FALSE)</f>
        <v>255.7</v>
      </c>
      <c r="F7572" s="18" t="s">
        <v>21513</v>
      </c>
      <c r="G7572" s="18">
        <v>6</v>
      </c>
      <c r="H7572" s="19">
        <v>4700</v>
      </c>
      <c r="I7572" s="18" t="s">
        <v>21680</v>
      </c>
      <c r="J7572" s="18" t="s">
        <v>21680</v>
      </c>
      <c r="K7572" s="18" t="s">
        <v>2371</v>
      </c>
      <c r="L7572" s="18" t="s">
        <v>26</v>
      </c>
      <c r="M7572" s="20">
        <v>10000000</v>
      </c>
      <c r="N7572" s="20">
        <v>16418218</v>
      </c>
      <c r="O7572" s="21">
        <f t="shared" si="354"/>
        <v>19564454.535001956</v>
      </c>
      <c r="P7572" s="22">
        <f t="shared" si="355"/>
        <v>164.18217999999999</v>
      </c>
      <c r="Q7572" s="20">
        <f t="shared" si="356"/>
        <v>6420890.8877590932</v>
      </c>
      <c r="R7572" s="18" t="s">
        <v>18009</v>
      </c>
      <c r="S7572" s="18">
        <v>90</v>
      </c>
    </row>
    <row r="7573" spans="1:19" x14ac:dyDescent="0.25">
      <c r="A7573" s="18" t="s">
        <v>21681</v>
      </c>
      <c r="B7573" s="18" t="s">
        <v>2004</v>
      </c>
      <c r="C7573" s="18" t="s">
        <v>45</v>
      </c>
      <c r="D7573" s="18">
        <v>2019</v>
      </c>
      <c r="E7573" s="18">
        <f>VLOOKUP(D7573,'cpi roi'!A:C,2,FALSE)</f>
        <v>255.7</v>
      </c>
      <c r="F7573" s="18" t="s">
        <v>21042</v>
      </c>
      <c r="G7573" s="18">
        <v>5.5</v>
      </c>
      <c r="H7573" s="19">
        <v>12000</v>
      </c>
      <c r="I7573" s="18" t="s">
        <v>14910</v>
      </c>
      <c r="J7573" s="18" t="s">
        <v>21682</v>
      </c>
      <c r="K7573" s="18" t="s">
        <v>20543</v>
      </c>
      <c r="L7573" s="18" t="s">
        <v>34</v>
      </c>
      <c r="M7573" s="20">
        <v>20000000</v>
      </c>
      <c r="N7573" s="20">
        <v>49000667</v>
      </c>
      <c r="O7573" s="21">
        <f t="shared" si="354"/>
        <v>58390704.86859601</v>
      </c>
      <c r="P7573" s="22">
        <f t="shared" si="355"/>
        <v>245.00333499999999</v>
      </c>
      <c r="Q7573" s="20">
        <f t="shared" si="356"/>
        <v>19163342.588971451</v>
      </c>
      <c r="R7573" s="18" t="s">
        <v>65</v>
      </c>
      <c r="S7573" s="18">
        <v>109</v>
      </c>
    </row>
    <row r="7574" spans="1:19" x14ac:dyDescent="0.25">
      <c r="A7574" s="18" t="s">
        <v>21683</v>
      </c>
      <c r="B7574" s="18" t="s">
        <v>20</v>
      </c>
      <c r="C7574" s="18" t="s">
        <v>155</v>
      </c>
      <c r="D7574" s="18">
        <v>2019</v>
      </c>
      <c r="E7574" s="18">
        <f>VLOOKUP(D7574,'cpi roi'!A:C,2,FALSE)</f>
        <v>255.7</v>
      </c>
      <c r="F7574" s="18" t="s">
        <v>21015</v>
      </c>
      <c r="G7574" s="18">
        <v>5.9</v>
      </c>
      <c r="H7574" s="19">
        <v>24000</v>
      </c>
      <c r="I7574" s="18" t="s">
        <v>21684</v>
      </c>
      <c r="J7574" s="18" t="s">
        <v>15794</v>
      </c>
      <c r="K7574" s="18" t="s">
        <v>17587</v>
      </c>
      <c r="L7574" s="18" t="s">
        <v>34</v>
      </c>
      <c r="M7574" s="20">
        <v>6000000</v>
      </c>
      <c r="N7574" s="20">
        <v>21150265</v>
      </c>
      <c r="O7574" s="21">
        <f t="shared" si="354"/>
        <v>25203307.569417287</v>
      </c>
      <c r="P7574" s="22">
        <f t="shared" si="355"/>
        <v>352.50441666666666</v>
      </c>
      <c r="Q7574" s="20">
        <f t="shared" si="356"/>
        <v>8271515.4477903796</v>
      </c>
      <c r="R7574" s="18" t="s">
        <v>54</v>
      </c>
      <c r="S7574" s="18">
        <v>92</v>
      </c>
    </row>
    <row r="7575" spans="1:19" x14ac:dyDescent="0.25">
      <c r="A7575" s="18" t="s">
        <v>21685</v>
      </c>
      <c r="B7575" s="18" t="s">
        <v>452</v>
      </c>
      <c r="C7575" s="18" t="s">
        <v>394</v>
      </c>
      <c r="D7575" s="18">
        <v>2019</v>
      </c>
      <c r="E7575" s="18">
        <f>VLOOKUP(D7575,'cpi roi'!A:C,2,FALSE)</f>
        <v>255.7</v>
      </c>
      <c r="F7575" s="18" t="s">
        <v>21686</v>
      </c>
      <c r="G7575" s="18">
        <v>7.5</v>
      </c>
      <c r="H7575" s="19">
        <v>6500</v>
      </c>
      <c r="I7575" s="18" t="s">
        <v>21687</v>
      </c>
      <c r="J7575" s="18" t="s">
        <v>21687</v>
      </c>
      <c r="K7575" s="18" t="s">
        <v>21688</v>
      </c>
      <c r="L7575" s="18" t="s">
        <v>5994</v>
      </c>
      <c r="M7575" s="20">
        <v>0</v>
      </c>
      <c r="N7575" s="20">
        <v>726264074</v>
      </c>
      <c r="O7575" s="21">
        <f t="shared" si="354"/>
        <v>865438652.12280023</v>
      </c>
      <c r="P7575" s="22">
        <f t="shared" si="355"/>
        <v>0</v>
      </c>
      <c r="Q7575" s="20">
        <f t="shared" si="356"/>
        <v>284029751.27102071</v>
      </c>
      <c r="R7575" s="18" t="s">
        <v>21689</v>
      </c>
      <c r="S7575" s="18">
        <v>110</v>
      </c>
    </row>
    <row r="7576" spans="1:19" x14ac:dyDescent="0.25">
      <c r="A7576" s="18" t="s">
        <v>21690</v>
      </c>
      <c r="B7576" s="18" t="s">
        <v>37</v>
      </c>
      <c r="C7576" s="18" t="s">
        <v>21</v>
      </c>
      <c r="D7576" s="18">
        <v>2019</v>
      </c>
      <c r="E7576" s="18">
        <f>VLOOKUP(D7576,'cpi roi'!A:C,2,FALSE)</f>
        <v>255.7</v>
      </c>
      <c r="F7576" s="18" t="s">
        <v>21281</v>
      </c>
      <c r="G7576" s="18">
        <v>6.9</v>
      </c>
      <c r="H7576" s="19">
        <v>3100</v>
      </c>
      <c r="I7576" s="18" t="s">
        <v>21691</v>
      </c>
      <c r="J7576" s="18" t="s">
        <v>21692</v>
      </c>
      <c r="K7576" s="18" t="s">
        <v>21693</v>
      </c>
      <c r="L7576" s="18" t="s">
        <v>252</v>
      </c>
      <c r="M7576" s="20">
        <v>0</v>
      </c>
      <c r="N7576" s="20">
        <v>4393018</v>
      </c>
      <c r="O7576" s="21">
        <f t="shared" si="354"/>
        <v>5234855.6300351974</v>
      </c>
      <c r="P7576" s="22">
        <f t="shared" si="355"/>
        <v>0</v>
      </c>
      <c r="Q7576" s="20">
        <f t="shared" si="356"/>
        <v>1718035.9796636684</v>
      </c>
      <c r="R7576" s="18" t="s">
        <v>21694</v>
      </c>
      <c r="S7576" s="18">
        <v>99</v>
      </c>
    </row>
    <row r="7577" spans="1:19" x14ac:dyDescent="0.25">
      <c r="A7577" s="18" t="s">
        <v>21695</v>
      </c>
      <c r="B7577" s="18" t="s">
        <v>452</v>
      </c>
      <c r="C7577" s="18" t="s">
        <v>21</v>
      </c>
      <c r="D7577" s="18">
        <v>2019</v>
      </c>
      <c r="E7577" s="18">
        <f>VLOOKUP(D7577,'cpi roi'!A:C,2,FALSE)</f>
        <v>255.7</v>
      </c>
      <c r="F7577" s="18" t="s">
        <v>21415</v>
      </c>
      <c r="G7577" s="18">
        <v>8</v>
      </c>
      <c r="H7577" s="19">
        <v>34000</v>
      </c>
      <c r="I7577" s="18" t="s">
        <v>17316</v>
      </c>
      <c r="J7577" s="18" t="s">
        <v>17316</v>
      </c>
      <c r="K7577" s="18" t="s">
        <v>21696</v>
      </c>
      <c r="L7577" s="18" t="s">
        <v>10296</v>
      </c>
      <c r="M7577" s="20">
        <v>0</v>
      </c>
      <c r="N7577" s="20">
        <v>28141995</v>
      </c>
      <c r="O7577" s="21">
        <f t="shared" si="354"/>
        <v>33534868.504106376</v>
      </c>
      <c r="P7577" s="22">
        <f t="shared" si="355"/>
        <v>0</v>
      </c>
      <c r="Q7577" s="20">
        <f t="shared" si="356"/>
        <v>11005864.294094643</v>
      </c>
      <c r="R7577" s="18" t="s">
        <v>12174</v>
      </c>
      <c r="S7577" s="18">
        <v>154</v>
      </c>
    </row>
    <row r="7578" spans="1:19" x14ac:dyDescent="0.25">
      <c r="A7578" s="18" t="s">
        <v>21697</v>
      </c>
      <c r="B7578" s="18" t="s">
        <v>20</v>
      </c>
      <c r="C7578" s="18" t="s">
        <v>108</v>
      </c>
      <c r="D7578" s="18">
        <v>2019</v>
      </c>
      <c r="E7578" s="18">
        <f>VLOOKUP(D7578,'cpi roi'!A:C,2,FALSE)</f>
        <v>255.7</v>
      </c>
      <c r="F7578" s="18" t="s">
        <v>21042</v>
      </c>
      <c r="G7578" s="18">
        <v>5.3</v>
      </c>
      <c r="H7578" s="19">
        <v>3700</v>
      </c>
      <c r="I7578" s="18" t="s">
        <v>21698</v>
      </c>
      <c r="J7578" s="18" t="s">
        <v>19029</v>
      </c>
      <c r="K7578" s="18" t="s">
        <v>21699</v>
      </c>
      <c r="L7578" s="18" t="s">
        <v>34</v>
      </c>
      <c r="M7578" s="20">
        <v>0</v>
      </c>
      <c r="N7578" s="20">
        <v>20440</v>
      </c>
      <c r="O7578" s="21">
        <f t="shared" si="354"/>
        <v>24356.933906922175</v>
      </c>
      <c r="P7578" s="22">
        <f t="shared" si="355"/>
        <v>0</v>
      </c>
      <c r="Q7578" s="20">
        <f t="shared" si="356"/>
        <v>7993.7426671881112</v>
      </c>
      <c r="R7578" s="18" t="s">
        <v>21700</v>
      </c>
      <c r="S7578" s="18">
        <v>105</v>
      </c>
    </row>
    <row r="7579" spans="1:19" x14ac:dyDescent="0.25">
      <c r="A7579" s="18" t="s">
        <v>21701</v>
      </c>
      <c r="B7579" s="18" t="s">
        <v>37</v>
      </c>
      <c r="C7579" s="18" t="s">
        <v>21</v>
      </c>
      <c r="D7579" s="18">
        <v>2019</v>
      </c>
      <c r="E7579" s="18">
        <f>VLOOKUP(D7579,'cpi roi'!A:C,2,FALSE)</f>
        <v>255.7</v>
      </c>
      <c r="F7579" s="18" t="s">
        <v>21468</v>
      </c>
      <c r="G7579" s="18">
        <v>6.6</v>
      </c>
      <c r="H7579" s="19">
        <v>4100</v>
      </c>
      <c r="I7579" s="18" t="s">
        <v>15963</v>
      </c>
      <c r="J7579" s="18" t="s">
        <v>15963</v>
      </c>
      <c r="K7579" s="18" t="s">
        <v>15963</v>
      </c>
      <c r="L7579" s="18" t="s">
        <v>34</v>
      </c>
      <c r="M7579" s="20">
        <v>5000000</v>
      </c>
      <c r="N7579" s="20">
        <v>38026103</v>
      </c>
      <c r="O7579" s="21">
        <f t="shared" si="354"/>
        <v>45313076.199061401</v>
      </c>
      <c r="P7579" s="22">
        <f t="shared" si="355"/>
        <v>760.52206000000001</v>
      </c>
      <c r="Q7579" s="20">
        <f t="shared" si="356"/>
        <v>14871373.87563551</v>
      </c>
      <c r="R7579" s="18" t="s">
        <v>21702</v>
      </c>
      <c r="S7579" s="18">
        <v>119</v>
      </c>
    </row>
    <row r="7580" spans="1:19" x14ac:dyDescent="0.25">
      <c r="A7580" s="18" t="s">
        <v>21703</v>
      </c>
      <c r="B7580" s="18" t="s">
        <v>424</v>
      </c>
      <c r="C7580" s="18" t="s">
        <v>108</v>
      </c>
      <c r="D7580" s="18">
        <v>2019</v>
      </c>
      <c r="E7580" s="18">
        <f>VLOOKUP(D7580,'cpi roi'!A:C,2,FALSE)</f>
        <v>255.7</v>
      </c>
      <c r="F7580" s="18" t="s">
        <v>21403</v>
      </c>
      <c r="G7580" s="18">
        <v>6.2</v>
      </c>
      <c r="H7580" s="19">
        <v>481</v>
      </c>
      <c r="I7580" s="18" t="s">
        <v>20672</v>
      </c>
      <c r="J7580" s="18" t="s">
        <v>20672</v>
      </c>
      <c r="K7580" s="18" t="s">
        <v>21704</v>
      </c>
      <c r="L7580" s="18" t="s">
        <v>34</v>
      </c>
      <c r="M7580" s="20">
        <v>0</v>
      </c>
      <c r="N7580" s="20">
        <v>80657</v>
      </c>
      <c r="O7580" s="21">
        <f t="shared" si="354"/>
        <v>96113.366836136105</v>
      </c>
      <c r="P7580" s="22">
        <f t="shared" si="355"/>
        <v>0</v>
      </c>
      <c r="Q7580" s="20">
        <f t="shared" si="356"/>
        <v>31543.605788032852</v>
      </c>
      <c r="R7580" s="18" t="s">
        <v>21705</v>
      </c>
      <c r="S7580" s="18">
        <v>87</v>
      </c>
    </row>
    <row r="7581" spans="1:19" x14ac:dyDescent="0.25">
      <c r="A7581" s="18" t="s">
        <v>21706</v>
      </c>
      <c r="B7581" s="18" t="s">
        <v>2004</v>
      </c>
      <c r="C7581" s="18" t="s">
        <v>45</v>
      </c>
      <c r="D7581" s="18">
        <v>2019</v>
      </c>
      <c r="E7581" s="18">
        <f>VLOOKUP(D7581,'cpi roi'!A:C,2,FALSE)</f>
        <v>255.7</v>
      </c>
      <c r="F7581" s="18" t="s">
        <v>21064</v>
      </c>
      <c r="G7581" s="18">
        <v>4.5</v>
      </c>
      <c r="H7581" s="19">
        <v>4000</v>
      </c>
      <c r="I7581" s="18" t="s">
        <v>14257</v>
      </c>
      <c r="J7581" s="18" t="s">
        <v>14257</v>
      </c>
      <c r="K7581" s="18" t="s">
        <v>14257</v>
      </c>
      <c r="L7581" s="18" t="s">
        <v>34</v>
      </c>
      <c r="M7581" s="20">
        <v>20000000</v>
      </c>
      <c r="N7581" s="20">
        <v>74747725</v>
      </c>
      <c r="O7581" s="21">
        <f t="shared" si="354"/>
        <v>89071692.637856871</v>
      </c>
      <c r="P7581" s="22">
        <f t="shared" si="355"/>
        <v>373.73862500000001</v>
      </c>
      <c r="Q7581" s="20">
        <f t="shared" si="356"/>
        <v>29232587.016034417</v>
      </c>
      <c r="R7581" s="18" t="s">
        <v>16009</v>
      </c>
      <c r="S7581" s="18">
        <v>109</v>
      </c>
    </row>
    <row r="7582" spans="1:19" x14ac:dyDescent="0.25">
      <c r="A7582" s="18" t="s">
        <v>21707</v>
      </c>
      <c r="B7582" s="18" t="s">
        <v>452</v>
      </c>
      <c r="C7582" s="18" t="s">
        <v>108</v>
      </c>
      <c r="D7582" s="18">
        <v>2019</v>
      </c>
      <c r="E7582" s="18">
        <f>VLOOKUP(D7582,'cpi roi'!A:C,2,FALSE)</f>
        <v>255.7</v>
      </c>
      <c r="F7582" s="18" t="s">
        <v>21708</v>
      </c>
      <c r="G7582" s="18">
        <v>5.2</v>
      </c>
      <c r="H7582" s="19">
        <v>735</v>
      </c>
      <c r="I7582" s="18" t="s">
        <v>21709</v>
      </c>
      <c r="J7582" s="18" t="s">
        <v>21709</v>
      </c>
      <c r="K7582" s="18" t="s">
        <v>8625</v>
      </c>
      <c r="L7582" s="18" t="s">
        <v>34</v>
      </c>
      <c r="M7582" s="20">
        <v>0</v>
      </c>
      <c r="N7582" s="20">
        <v>682</v>
      </c>
      <c r="O7582" s="21">
        <f t="shared" si="354"/>
        <v>812.69221744231527</v>
      </c>
      <c r="P7582" s="22">
        <f t="shared" si="355"/>
        <v>0</v>
      </c>
      <c r="Q7582" s="20">
        <f t="shared" si="356"/>
        <v>266.71881110676577</v>
      </c>
      <c r="R7582" s="18" t="s">
        <v>21710</v>
      </c>
      <c r="S7582" s="18">
        <v>93</v>
      </c>
    </row>
    <row r="7583" spans="1:19" x14ac:dyDescent="0.25">
      <c r="A7583" s="18" t="s">
        <v>21711</v>
      </c>
      <c r="B7583" s="18" t="s">
        <v>452</v>
      </c>
      <c r="C7583" s="18" t="s">
        <v>38</v>
      </c>
      <c r="D7583" s="18">
        <v>2019</v>
      </c>
      <c r="E7583" s="18">
        <f>VLOOKUP(D7583,'cpi roi'!A:C,2,FALSE)</f>
        <v>255.7</v>
      </c>
      <c r="F7583" s="18" t="s">
        <v>21238</v>
      </c>
      <c r="G7583" s="18">
        <v>7.1</v>
      </c>
      <c r="H7583" s="19">
        <v>7600</v>
      </c>
      <c r="I7583" s="18" t="s">
        <v>21712</v>
      </c>
      <c r="J7583" s="18" t="s">
        <v>21713</v>
      </c>
      <c r="K7583" s="18" t="s">
        <v>21714</v>
      </c>
      <c r="L7583" s="18" t="s">
        <v>925</v>
      </c>
      <c r="M7583" s="20">
        <v>0</v>
      </c>
      <c r="N7583" s="20">
        <v>119932733</v>
      </c>
      <c r="O7583" s="21">
        <f t="shared" si="354"/>
        <v>142915540.6535002</v>
      </c>
      <c r="P7583" s="22">
        <f t="shared" si="355"/>
        <v>0</v>
      </c>
      <c r="Q7583" s="20">
        <f t="shared" si="356"/>
        <v>46903689.08877591</v>
      </c>
      <c r="R7583" s="18" t="s">
        <v>21715</v>
      </c>
      <c r="S7583" s="18">
        <v>111</v>
      </c>
    </row>
    <row r="7584" spans="1:19" x14ac:dyDescent="0.25">
      <c r="A7584" s="18" t="s">
        <v>21716</v>
      </c>
      <c r="B7584" s="18" t="s">
        <v>2004</v>
      </c>
      <c r="C7584" s="18" t="s">
        <v>21</v>
      </c>
      <c r="D7584" s="18">
        <v>2019</v>
      </c>
      <c r="E7584" s="18">
        <f>VLOOKUP(D7584,'cpi roi'!A:C,2,FALSE)</f>
        <v>255.7</v>
      </c>
      <c r="F7584" s="18" t="s">
        <v>21717</v>
      </c>
      <c r="G7584" s="18">
        <v>5.7</v>
      </c>
      <c r="H7584" s="19">
        <v>1500</v>
      </c>
      <c r="I7584" s="18" t="s">
        <v>21718</v>
      </c>
      <c r="J7584" s="18" t="s">
        <v>21718</v>
      </c>
      <c r="K7584" s="18" t="s">
        <v>3529</v>
      </c>
      <c r="L7584" s="18" t="s">
        <v>34</v>
      </c>
      <c r="M7584" s="20">
        <v>0</v>
      </c>
      <c r="N7584" s="20">
        <v>354103</v>
      </c>
      <c r="O7584" s="21">
        <f t="shared" si="354"/>
        <v>421960.04732107942</v>
      </c>
      <c r="P7584" s="22">
        <f t="shared" si="355"/>
        <v>0</v>
      </c>
      <c r="Q7584" s="20">
        <f t="shared" si="356"/>
        <v>138483.77004301918</v>
      </c>
      <c r="R7584" s="18" t="s">
        <v>21719</v>
      </c>
      <c r="S7584" s="18">
        <v>94</v>
      </c>
    </row>
    <row r="7585" spans="1:19" x14ac:dyDescent="0.25">
      <c r="A7585" s="18" t="s">
        <v>21720</v>
      </c>
      <c r="B7585" s="18" t="s">
        <v>2004</v>
      </c>
      <c r="C7585" s="18" t="s">
        <v>21</v>
      </c>
      <c r="D7585" s="18">
        <v>2019</v>
      </c>
      <c r="E7585" s="18">
        <f>VLOOKUP(D7585,'cpi roi'!A:C,2,FALSE)</f>
        <v>255.7</v>
      </c>
      <c r="F7585" s="18" t="s">
        <v>20918</v>
      </c>
      <c r="G7585" s="18">
        <v>5.9</v>
      </c>
      <c r="H7585" s="19">
        <v>6600</v>
      </c>
      <c r="I7585" s="18" t="s">
        <v>20529</v>
      </c>
      <c r="J7585" s="18" t="s">
        <v>21682</v>
      </c>
      <c r="K7585" s="18" t="s">
        <v>21721</v>
      </c>
      <c r="L7585" s="18" t="s">
        <v>34</v>
      </c>
      <c r="M7585" s="20">
        <v>9000000</v>
      </c>
      <c r="N7585" s="20">
        <v>6750029</v>
      </c>
      <c r="O7585" s="21">
        <f t="shared" si="354"/>
        <v>8043542.5745013691</v>
      </c>
      <c r="P7585" s="22">
        <f t="shared" si="355"/>
        <v>75.000322222222223</v>
      </c>
      <c r="Q7585" s="20">
        <f t="shared" si="356"/>
        <v>2639823.6214313651</v>
      </c>
      <c r="R7585" s="18" t="s">
        <v>20502</v>
      </c>
      <c r="S7585" s="18">
        <v>100</v>
      </c>
    </row>
    <row r="7586" spans="1:19" x14ac:dyDescent="0.25">
      <c r="A7586" s="18" t="s">
        <v>21722</v>
      </c>
      <c r="B7586" s="18" t="s">
        <v>37</v>
      </c>
      <c r="C7586" s="18" t="s">
        <v>45</v>
      </c>
      <c r="D7586" s="18">
        <v>2019</v>
      </c>
      <c r="E7586" s="18">
        <f>VLOOKUP(D7586,'cpi roi'!A:C,2,FALSE)</f>
        <v>255.7</v>
      </c>
      <c r="F7586" s="18" t="s">
        <v>21723</v>
      </c>
      <c r="G7586" s="18">
        <v>6.2</v>
      </c>
      <c r="H7586" s="19">
        <v>719</v>
      </c>
      <c r="I7586" s="18" t="s">
        <v>21724</v>
      </c>
      <c r="J7586" s="18" t="s">
        <v>21725</v>
      </c>
      <c r="K7586" s="18" t="s">
        <v>21726</v>
      </c>
      <c r="L7586" s="18" t="s">
        <v>34</v>
      </c>
      <c r="M7586" s="20">
        <v>0</v>
      </c>
      <c r="N7586" s="20">
        <v>210091</v>
      </c>
      <c r="O7586" s="21">
        <f t="shared" si="354"/>
        <v>250350.91005084084</v>
      </c>
      <c r="P7586" s="22">
        <f t="shared" si="355"/>
        <v>0</v>
      </c>
      <c r="Q7586" s="20">
        <f t="shared" si="356"/>
        <v>82163.081736409862</v>
      </c>
      <c r="R7586" s="18" t="s">
        <v>21727</v>
      </c>
      <c r="S7586" s="18">
        <v>106</v>
      </c>
    </row>
    <row r="7587" spans="1:19" x14ac:dyDescent="0.25">
      <c r="A7587" s="18" t="s">
        <v>21728</v>
      </c>
      <c r="B7587" s="18" t="s">
        <v>452</v>
      </c>
      <c r="C7587" s="18" t="s">
        <v>21</v>
      </c>
      <c r="D7587" s="18">
        <v>2019</v>
      </c>
      <c r="E7587" s="18">
        <f>VLOOKUP(D7587,'cpi roi'!A:C,2,FALSE)</f>
        <v>255.7</v>
      </c>
      <c r="F7587" s="18" t="s">
        <v>21675</v>
      </c>
      <c r="G7587" s="18">
        <v>3.6</v>
      </c>
      <c r="H7587" s="19">
        <v>12000</v>
      </c>
      <c r="I7587" s="18" t="s">
        <v>21729</v>
      </c>
      <c r="J7587" s="18" t="s">
        <v>16979</v>
      </c>
      <c r="K7587" s="18" t="s">
        <v>21730</v>
      </c>
      <c r="L7587" s="18" t="s">
        <v>10296</v>
      </c>
      <c r="M7587" s="20">
        <v>0</v>
      </c>
      <c r="N7587" s="20">
        <v>17987034</v>
      </c>
      <c r="O7587" s="21">
        <f t="shared" si="354"/>
        <v>21433904.027375832</v>
      </c>
      <c r="P7587" s="22">
        <f t="shared" si="355"/>
        <v>0</v>
      </c>
      <c r="Q7587" s="20">
        <f t="shared" si="356"/>
        <v>7034428.6272976147</v>
      </c>
      <c r="R7587" s="18" t="s">
        <v>10297</v>
      </c>
      <c r="S7587" s="18">
        <v>166</v>
      </c>
    </row>
    <row r="7588" spans="1:19" x14ac:dyDescent="0.25">
      <c r="A7588" s="18" t="s">
        <v>21731</v>
      </c>
      <c r="B7588" s="18" t="s">
        <v>452</v>
      </c>
      <c r="C7588" s="18" t="s">
        <v>38</v>
      </c>
      <c r="D7588" s="18">
        <v>2019</v>
      </c>
      <c r="E7588" s="18">
        <f>VLOOKUP(D7588,'cpi roi'!A:C,2,FALSE)</f>
        <v>255.7</v>
      </c>
      <c r="F7588" s="18" t="s">
        <v>21732</v>
      </c>
      <c r="G7588" s="18">
        <v>8.1</v>
      </c>
      <c r="H7588" s="19">
        <v>9800</v>
      </c>
      <c r="I7588" s="18" t="s">
        <v>21733</v>
      </c>
      <c r="J7588" s="18" t="s">
        <v>21734</v>
      </c>
      <c r="K7588" s="18" t="s">
        <v>21624</v>
      </c>
      <c r="L7588" s="18" t="s">
        <v>10296</v>
      </c>
      <c r="M7588" s="20">
        <v>0</v>
      </c>
      <c r="N7588" s="20">
        <v>914565</v>
      </c>
      <c r="O7588" s="21">
        <f t="shared" si="354"/>
        <v>1089823.8384825969</v>
      </c>
      <c r="P7588" s="22">
        <f t="shared" si="355"/>
        <v>0</v>
      </c>
      <c r="Q7588" s="20">
        <f t="shared" si="356"/>
        <v>357671.09894407511</v>
      </c>
      <c r="R7588" s="18" t="s">
        <v>21735</v>
      </c>
      <c r="S7588" s="18">
        <v>143</v>
      </c>
    </row>
    <row r="7589" spans="1:19" x14ac:dyDescent="0.25">
      <c r="A7589" s="18" t="s">
        <v>21736</v>
      </c>
      <c r="B7589" s="18" t="s">
        <v>452</v>
      </c>
      <c r="C7589" s="18" t="s">
        <v>21</v>
      </c>
      <c r="D7589" s="18">
        <v>2019</v>
      </c>
      <c r="E7589" s="18">
        <f>VLOOKUP(D7589,'cpi roi'!A:C,2,FALSE)</f>
        <v>255.7</v>
      </c>
      <c r="F7589" s="18" t="s">
        <v>21737</v>
      </c>
      <c r="G7589" s="18">
        <v>6.5</v>
      </c>
      <c r="H7589" s="19">
        <v>13000</v>
      </c>
      <c r="I7589" s="18" t="s">
        <v>21738</v>
      </c>
      <c r="J7589" s="18" t="s">
        <v>21739</v>
      </c>
      <c r="K7589" s="18" t="s">
        <v>21740</v>
      </c>
      <c r="L7589" s="18" t="s">
        <v>10296</v>
      </c>
      <c r="M7589" s="20">
        <v>0</v>
      </c>
      <c r="N7589" s="20">
        <v>5667057</v>
      </c>
      <c r="O7589" s="21">
        <f t="shared" si="354"/>
        <v>6753039.7649589367</v>
      </c>
      <c r="P7589" s="22">
        <f t="shared" si="355"/>
        <v>0</v>
      </c>
      <c r="Q7589" s="20">
        <f t="shared" si="356"/>
        <v>2216291.3570590536</v>
      </c>
      <c r="R7589" s="18" t="s">
        <v>21741</v>
      </c>
      <c r="S7589" s="18">
        <v>130</v>
      </c>
    </row>
    <row r="7590" spans="1:19" x14ac:dyDescent="0.25">
      <c r="A7590" s="18" t="s">
        <v>21742</v>
      </c>
      <c r="B7590" s="18" t="s">
        <v>452</v>
      </c>
      <c r="C7590" s="18" t="s">
        <v>155</v>
      </c>
      <c r="D7590" s="18">
        <v>2019</v>
      </c>
      <c r="E7590" s="18">
        <f>VLOOKUP(D7590,'cpi roi'!A:C,2,FALSE)</f>
        <v>255.7</v>
      </c>
      <c r="F7590" s="18" t="s">
        <v>21743</v>
      </c>
      <c r="G7590" s="18">
        <v>6.5</v>
      </c>
      <c r="H7590" s="19">
        <v>2500</v>
      </c>
      <c r="I7590" s="18" t="s">
        <v>21744</v>
      </c>
      <c r="J7590" s="18" t="s">
        <v>21744</v>
      </c>
      <c r="K7590" s="18" t="s">
        <v>21744</v>
      </c>
      <c r="L7590" s="18" t="s">
        <v>34</v>
      </c>
      <c r="M7590" s="20">
        <v>5000000</v>
      </c>
      <c r="N7590" s="20">
        <v>359377</v>
      </c>
      <c r="O7590" s="21">
        <f t="shared" si="354"/>
        <v>428244.70825185766</v>
      </c>
      <c r="P7590" s="22">
        <f t="shared" si="355"/>
        <v>7.1875400000000003</v>
      </c>
      <c r="Q7590" s="20">
        <f t="shared" si="356"/>
        <v>140546.34337113806</v>
      </c>
      <c r="R7590" s="18" t="s">
        <v>21745</v>
      </c>
      <c r="S7590" s="18">
        <v>96</v>
      </c>
    </row>
    <row r="7591" spans="1:19" x14ac:dyDescent="0.25">
      <c r="A7591" s="18" t="s">
        <v>21746</v>
      </c>
      <c r="B7591" s="18" t="s">
        <v>452</v>
      </c>
      <c r="C7591" s="18" t="s">
        <v>38</v>
      </c>
      <c r="D7591" s="18">
        <v>2019</v>
      </c>
      <c r="E7591" s="18">
        <f>VLOOKUP(D7591,'cpi roi'!A:C,2,FALSE)</f>
        <v>255.7</v>
      </c>
      <c r="F7591" s="18" t="s">
        <v>21737</v>
      </c>
      <c r="G7591" s="18">
        <v>7.2</v>
      </c>
      <c r="H7591" s="19">
        <v>10000</v>
      </c>
      <c r="I7591" s="18" t="s">
        <v>13206</v>
      </c>
      <c r="J7591" s="18" t="s">
        <v>21747</v>
      </c>
      <c r="K7591" s="18" t="s">
        <v>21748</v>
      </c>
      <c r="L7591" s="18" t="s">
        <v>10296</v>
      </c>
      <c r="M7591" s="20">
        <v>0</v>
      </c>
      <c r="N7591" s="20">
        <v>13098981</v>
      </c>
      <c r="O7591" s="21">
        <f t="shared" si="354"/>
        <v>15609149.435666798</v>
      </c>
      <c r="P7591" s="22">
        <f t="shared" si="355"/>
        <v>0</v>
      </c>
      <c r="Q7591" s="20">
        <f t="shared" si="356"/>
        <v>5122792.7258506063</v>
      </c>
      <c r="R7591" s="18" t="s">
        <v>21749</v>
      </c>
      <c r="S7591" s="18">
        <v>146</v>
      </c>
    </row>
    <row r="7592" spans="1:19" x14ac:dyDescent="0.25">
      <c r="A7592" s="18" t="s">
        <v>21750</v>
      </c>
      <c r="B7592" s="18" t="s">
        <v>452</v>
      </c>
      <c r="C7592" s="18" t="s">
        <v>38</v>
      </c>
      <c r="D7592" s="18">
        <v>2019</v>
      </c>
      <c r="E7592" s="18">
        <f>VLOOKUP(D7592,'cpi roi'!A:C,2,FALSE)</f>
        <v>255.7</v>
      </c>
      <c r="F7592" s="18" t="s">
        <v>21444</v>
      </c>
      <c r="G7592" s="18">
        <v>5.2</v>
      </c>
      <c r="H7592" s="19">
        <v>17000</v>
      </c>
      <c r="I7592" s="18" t="s">
        <v>21751</v>
      </c>
      <c r="J7592" s="18" t="s">
        <v>21751</v>
      </c>
      <c r="K7592" s="18" t="s">
        <v>19499</v>
      </c>
      <c r="L7592" s="18" t="s">
        <v>10296</v>
      </c>
      <c r="M7592" s="20">
        <v>0</v>
      </c>
      <c r="N7592" s="20">
        <v>5708522</v>
      </c>
      <c r="O7592" s="21">
        <f t="shared" si="354"/>
        <v>6802450.7368009388</v>
      </c>
      <c r="P7592" s="22">
        <f t="shared" si="355"/>
        <v>0</v>
      </c>
      <c r="Q7592" s="20">
        <f t="shared" si="356"/>
        <v>2232507.6261243643</v>
      </c>
      <c r="R7592" s="18" t="s">
        <v>21752</v>
      </c>
      <c r="S7592" s="18">
        <v>170</v>
      </c>
    </row>
    <row r="7593" spans="1:19" x14ac:dyDescent="0.25">
      <c r="A7593" s="18" t="s">
        <v>21753</v>
      </c>
      <c r="B7593" s="18" t="s">
        <v>452</v>
      </c>
      <c r="C7593" s="18" t="s">
        <v>38</v>
      </c>
      <c r="D7593" s="18">
        <v>2019</v>
      </c>
      <c r="E7593" s="18">
        <f>VLOOKUP(D7593,'cpi roi'!A:C,2,FALSE)</f>
        <v>255.7</v>
      </c>
      <c r="F7593" s="18" t="s">
        <v>21754</v>
      </c>
      <c r="G7593" s="18">
        <v>7</v>
      </c>
      <c r="H7593" s="19">
        <v>4700</v>
      </c>
      <c r="I7593" s="18" t="s">
        <v>21755</v>
      </c>
      <c r="J7593" s="18" t="s">
        <v>21755</v>
      </c>
      <c r="K7593" s="18" t="s">
        <v>21756</v>
      </c>
      <c r="L7593" s="18" t="s">
        <v>925</v>
      </c>
      <c r="M7593" s="20">
        <v>0</v>
      </c>
      <c r="N7593" s="20">
        <v>69501772</v>
      </c>
      <c r="O7593" s="21">
        <f t="shared" si="354"/>
        <v>82820453.376613215</v>
      </c>
      <c r="P7593" s="22">
        <f t="shared" si="355"/>
        <v>0</v>
      </c>
      <c r="Q7593" s="20">
        <f t="shared" si="356"/>
        <v>27180982.401251469</v>
      </c>
      <c r="R7593" s="18" t="s">
        <v>21757</v>
      </c>
      <c r="S7593" s="18">
        <v>103</v>
      </c>
    </row>
    <row r="7594" spans="1:19" x14ac:dyDescent="0.25">
      <c r="A7594" s="18" t="s">
        <v>21758</v>
      </c>
      <c r="B7594" s="18" t="s">
        <v>20</v>
      </c>
      <c r="C7594" s="18" t="s">
        <v>21</v>
      </c>
      <c r="D7594" s="18">
        <v>2019</v>
      </c>
      <c r="E7594" s="18">
        <f>VLOOKUP(D7594,'cpi roi'!A:C,2,FALSE)</f>
        <v>255.7</v>
      </c>
      <c r="F7594" s="18" t="s">
        <v>21759</v>
      </c>
      <c r="G7594" s="18">
        <v>6.3</v>
      </c>
      <c r="H7594" s="19">
        <v>417</v>
      </c>
      <c r="I7594" s="18" t="s">
        <v>21760</v>
      </c>
      <c r="J7594" s="18" t="s">
        <v>21760</v>
      </c>
      <c r="K7594" s="18" t="s">
        <v>21761</v>
      </c>
      <c r="L7594" s="18" t="s">
        <v>34</v>
      </c>
      <c r="M7594" s="20">
        <v>0</v>
      </c>
      <c r="N7594" s="20">
        <v>300842</v>
      </c>
      <c r="O7594" s="21">
        <f t="shared" si="354"/>
        <v>358492.59835745016</v>
      </c>
      <c r="P7594" s="22">
        <f t="shared" si="355"/>
        <v>0</v>
      </c>
      <c r="Q7594" s="20">
        <f t="shared" si="356"/>
        <v>117654.28236214315</v>
      </c>
      <c r="R7594" s="18" t="s">
        <v>21762</v>
      </c>
      <c r="S7594" s="18">
        <v>137</v>
      </c>
    </row>
    <row r="7595" spans="1:19" x14ac:dyDescent="0.25">
      <c r="A7595" s="18" t="s">
        <v>21763</v>
      </c>
      <c r="B7595" s="18" t="s">
        <v>20</v>
      </c>
      <c r="C7595" s="18" t="s">
        <v>21</v>
      </c>
      <c r="D7595" s="18">
        <v>2019</v>
      </c>
      <c r="E7595" s="18">
        <f>VLOOKUP(D7595,'cpi roi'!A:C,2,FALSE)</f>
        <v>255.7</v>
      </c>
      <c r="F7595" s="18" t="s">
        <v>16028</v>
      </c>
      <c r="G7595" s="18">
        <v>5.4</v>
      </c>
      <c r="H7595" s="19">
        <v>2900</v>
      </c>
      <c r="I7595" s="18" t="s">
        <v>21764</v>
      </c>
      <c r="J7595" s="18" t="s">
        <v>21764</v>
      </c>
      <c r="K7595" s="18" t="s">
        <v>21765</v>
      </c>
      <c r="L7595" s="18" t="s">
        <v>34</v>
      </c>
      <c r="M7595" s="20">
        <v>0</v>
      </c>
      <c r="N7595" s="20">
        <v>172952</v>
      </c>
      <c r="O7595" s="21">
        <f t="shared" si="354"/>
        <v>206094.93312475557</v>
      </c>
      <c r="P7595" s="22">
        <f t="shared" si="355"/>
        <v>0</v>
      </c>
      <c r="Q7595" s="20">
        <f t="shared" si="356"/>
        <v>67638.639030113409</v>
      </c>
      <c r="R7595" s="18" t="s">
        <v>19466</v>
      </c>
      <c r="S7595" s="18">
        <v>98</v>
      </c>
    </row>
    <row r="7596" spans="1:19" x14ac:dyDescent="0.25">
      <c r="A7596" s="18" t="s">
        <v>21766</v>
      </c>
      <c r="B7596" s="18" t="s">
        <v>20</v>
      </c>
      <c r="C7596" s="18" t="s">
        <v>67</v>
      </c>
      <c r="D7596" s="18">
        <v>2019</v>
      </c>
      <c r="E7596" s="18">
        <f>VLOOKUP(D7596,'cpi roi'!A:C,2,FALSE)</f>
        <v>255.7</v>
      </c>
      <c r="F7596" s="18" t="s">
        <v>21120</v>
      </c>
      <c r="G7596" s="18">
        <v>5.8</v>
      </c>
      <c r="H7596" s="19">
        <v>13000</v>
      </c>
      <c r="I7596" s="18" t="s">
        <v>17022</v>
      </c>
      <c r="J7596" s="18" t="s">
        <v>21767</v>
      </c>
      <c r="K7596" s="18" t="s">
        <v>21768</v>
      </c>
      <c r="L7596" s="18" t="s">
        <v>34</v>
      </c>
      <c r="M7596" s="20">
        <v>6000000</v>
      </c>
      <c r="N7596" s="20">
        <v>21354152</v>
      </c>
      <c r="O7596" s="21">
        <f t="shared" si="354"/>
        <v>25446265.601877201</v>
      </c>
      <c r="P7596" s="22">
        <f t="shared" si="355"/>
        <v>355.90253333333334</v>
      </c>
      <c r="Q7596" s="20">
        <f t="shared" si="356"/>
        <v>8351252.2487289794</v>
      </c>
      <c r="R7596" s="18" t="s">
        <v>21769</v>
      </c>
      <c r="S7596" s="18">
        <v>109</v>
      </c>
    </row>
    <row r="7597" spans="1:19" x14ac:dyDescent="0.25">
      <c r="A7597" s="18" t="s">
        <v>21770</v>
      </c>
      <c r="B7597" s="18" t="s">
        <v>452</v>
      </c>
      <c r="C7597" s="18" t="s">
        <v>38</v>
      </c>
      <c r="D7597" s="18">
        <v>2019</v>
      </c>
      <c r="E7597" s="18">
        <f>VLOOKUP(D7597,'cpi roi'!A:C,2,FALSE)</f>
        <v>255.7</v>
      </c>
      <c r="F7597" s="18" t="s">
        <v>21513</v>
      </c>
      <c r="G7597" s="18">
        <v>2.2000000000000002</v>
      </c>
      <c r="H7597" s="19">
        <v>18000</v>
      </c>
      <c r="I7597" s="18" t="s">
        <v>21771</v>
      </c>
      <c r="J7597" s="18" t="s">
        <v>21772</v>
      </c>
      <c r="K7597" s="18" t="s">
        <v>21773</v>
      </c>
      <c r="L7597" s="18" t="s">
        <v>10296</v>
      </c>
      <c r="M7597" s="20">
        <v>0</v>
      </c>
      <c r="N7597" s="20">
        <v>1635907</v>
      </c>
      <c r="O7597" s="21">
        <f t="shared" si="354"/>
        <v>1949397.1955416505</v>
      </c>
      <c r="P7597" s="22">
        <f t="shared" si="355"/>
        <v>0</v>
      </c>
      <c r="Q7597" s="20">
        <f t="shared" si="356"/>
        <v>639775.90926867421</v>
      </c>
      <c r="R7597" s="18" t="s">
        <v>21625</v>
      </c>
      <c r="S7597" s="18">
        <v>146</v>
      </c>
    </row>
    <row r="7598" spans="1:19" x14ac:dyDescent="0.25">
      <c r="A7598" s="18" t="s">
        <v>21774</v>
      </c>
      <c r="B7598" s="18" t="s">
        <v>452</v>
      </c>
      <c r="C7598" s="18" t="s">
        <v>38</v>
      </c>
      <c r="D7598" s="18">
        <v>2019</v>
      </c>
      <c r="E7598" s="18">
        <f>VLOOKUP(D7598,'cpi roi'!A:C,2,FALSE)</f>
        <v>255.7</v>
      </c>
      <c r="F7598" s="18" t="s">
        <v>21754</v>
      </c>
      <c r="G7598" s="18">
        <v>6.2</v>
      </c>
      <c r="H7598" s="19">
        <v>2500</v>
      </c>
      <c r="I7598" s="18" t="s">
        <v>21775</v>
      </c>
      <c r="J7598" s="18" t="s">
        <v>21775</v>
      </c>
      <c r="K7598" s="18" t="s">
        <v>21776</v>
      </c>
      <c r="L7598" s="18" t="s">
        <v>925</v>
      </c>
      <c r="M7598" s="20">
        <v>0</v>
      </c>
      <c r="N7598" s="20">
        <v>11799556</v>
      </c>
      <c r="O7598" s="21">
        <f t="shared" si="354"/>
        <v>14060714.560813453</v>
      </c>
      <c r="P7598" s="22">
        <f t="shared" si="355"/>
        <v>0</v>
      </c>
      <c r="Q7598" s="20">
        <f t="shared" si="356"/>
        <v>4614609.3077825578</v>
      </c>
      <c r="R7598" s="18" t="s">
        <v>21777</v>
      </c>
      <c r="S7598" s="18">
        <v>129</v>
      </c>
    </row>
    <row r="7599" spans="1:19" x14ac:dyDescent="0.25">
      <c r="A7599" s="18" t="s">
        <v>21778</v>
      </c>
      <c r="B7599" s="18" t="s">
        <v>452</v>
      </c>
      <c r="C7599" s="18" t="s">
        <v>45</v>
      </c>
      <c r="D7599" s="18">
        <v>2019</v>
      </c>
      <c r="E7599" s="18">
        <f>VLOOKUP(D7599,'cpi roi'!A:C,2,FALSE)</f>
        <v>255.7</v>
      </c>
      <c r="F7599" s="18" t="s">
        <v>21732</v>
      </c>
      <c r="G7599" s="18">
        <v>6.3</v>
      </c>
      <c r="H7599" s="19">
        <v>9000</v>
      </c>
      <c r="I7599" s="18" t="s">
        <v>21779</v>
      </c>
      <c r="J7599" s="18" t="s">
        <v>21780</v>
      </c>
      <c r="K7599" s="18" t="s">
        <v>21781</v>
      </c>
      <c r="L7599" s="18" t="s">
        <v>10296</v>
      </c>
      <c r="M7599" s="20">
        <v>0</v>
      </c>
      <c r="N7599" s="20">
        <v>14256199</v>
      </c>
      <c r="O7599" s="21">
        <f t="shared" si="354"/>
        <v>16988126.066875245</v>
      </c>
      <c r="P7599" s="22">
        <f t="shared" si="355"/>
        <v>0</v>
      </c>
      <c r="Q7599" s="20">
        <f t="shared" si="356"/>
        <v>5575361.3609698871</v>
      </c>
      <c r="R7599" s="18" t="s">
        <v>21782</v>
      </c>
      <c r="S7599" s="18">
        <v>126</v>
      </c>
    </row>
    <row r="7600" spans="1:19" x14ac:dyDescent="0.25">
      <c r="A7600" s="18" t="s">
        <v>21783</v>
      </c>
      <c r="B7600" s="18" t="s">
        <v>452</v>
      </c>
      <c r="C7600" s="18" t="s">
        <v>45</v>
      </c>
      <c r="D7600" s="18">
        <v>2019</v>
      </c>
      <c r="E7600" s="18">
        <f>VLOOKUP(D7600,'cpi roi'!A:C,2,FALSE)</f>
        <v>255.7</v>
      </c>
      <c r="F7600" s="18" t="s">
        <v>20918</v>
      </c>
      <c r="G7600" s="18">
        <v>6.6</v>
      </c>
      <c r="H7600" s="19">
        <v>7400</v>
      </c>
      <c r="I7600" s="18" t="s">
        <v>21784</v>
      </c>
      <c r="J7600" s="18" t="s">
        <v>21785</v>
      </c>
      <c r="K7600" s="18" t="s">
        <v>19574</v>
      </c>
      <c r="L7600" s="18" t="s">
        <v>10296</v>
      </c>
      <c r="M7600" s="20">
        <v>0</v>
      </c>
      <c r="N7600" s="20">
        <v>1473116</v>
      </c>
      <c r="O7600" s="21">
        <f t="shared" si="354"/>
        <v>1755410.4231521315</v>
      </c>
      <c r="P7600" s="22">
        <f t="shared" si="355"/>
        <v>0</v>
      </c>
      <c r="Q7600" s="20">
        <f t="shared" si="356"/>
        <v>576111.0676574111</v>
      </c>
      <c r="R7600" s="18" t="s">
        <v>21786</v>
      </c>
      <c r="S7600" s="18">
        <v>135</v>
      </c>
    </row>
    <row r="7601" spans="1:19" x14ac:dyDescent="0.25">
      <c r="A7601" s="18" t="s">
        <v>21787</v>
      </c>
      <c r="B7601" s="18" t="s">
        <v>2711</v>
      </c>
      <c r="C7601" s="18" t="s">
        <v>21</v>
      </c>
      <c r="D7601" s="18">
        <v>2019</v>
      </c>
      <c r="E7601" s="18">
        <f>VLOOKUP(D7601,'cpi roi'!A:C,2,FALSE)</f>
        <v>255.7</v>
      </c>
      <c r="F7601" s="18" t="s">
        <v>21483</v>
      </c>
      <c r="G7601" s="18">
        <v>6.9</v>
      </c>
      <c r="H7601" s="19">
        <v>2700</v>
      </c>
      <c r="I7601" s="18" t="s">
        <v>21788</v>
      </c>
      <c r="J7601" s="18" t="s">
        <v>21788</v>
      </c>
      <c r="K7601" s="18" t="s">
        <v>21789</v>
      </c>
      <c r="L7601" s="18" t="s">
        <v>2991</v>
      </c>
      <c r="M7601" s="20">
        <v>0</v>
      </c>
      <c r="N7601" s="20">
        <v>103047</v>
      </c>
      <c r="O7601" s="21">
        <f t="shared" si="354"/>
        <v>122793.98083691827</v>
      </c>
      <c r="P7601" s="22">
        <f t="shared" si="355"/>
        <v>0</v>
      </c>
      <c r="Q7601" s="20">
        <f t="shared" si="356"/>
        <v>40299.960891669929</v>
      </c>
      <c r="R7601" s="18"/>
      <c r="S7601" s="18">
        <v>84</v>
      </c>
    </row>
    <row r="7602" spans="1:19" x14ac:dyDescent="0.25">
      <c r="A7602" s="18" t="s">
        <v>21790</v>
      </c>
      <c r="B7602" s="18" t="s">
        <v>2004</v>
      </c>
      <c r="C7602" s="18" t="s">
        <v>21791</v>
      </c>
      <c r="D7602" s="18">
        <v>2019</v>
      </c>
      <c r="E7602" s="18">
        <f>VLOOKUP(D7602,'cpi roi'!A:C,2,FALSE)</f>
        <v>255.7</v>
      </c>
      <c r="F7602" s="18" t="s">
        <v>21444</v>
      </c>
      <c r="G7602" s="18">
        <v>5.9</v>
      </c>
      <c r="H7602" s="19">
        <v>691</v>
      </c>
      <c r="I7602" s="18" t="s">
        <v>21792</v>
      </c>
      <c r="J7602" s="18" t="s">
        <v>21792</v>
      </c>
      <c r="K7602" s="18" t="s">
        <v>21793</v>
      </c>
      <c r="L7602" s="18" t="s">
        <v>34</v>
      </c>
      <c r="M7602" s="20">
        <v>0</v>
      </c>
      <c r="N7602" s="20">
        <v>1067629</v>
      </c>
      <c r="O7602" s="21">
        <f t="shared" si="354"/>
        <v>1272219.6179116152</v>
      </c>
      <c r="P7602" s="22">
        <f t="shared" si="355"/>
        <v>0</v>
      </c>
      <c r="Q7602" s="20">
        <f t="shared" si="356"/>
        <v>417531.87328901055</v>
      </c>
      <c r="R7602" s="18" t="s">
        <v>21794</v>
      </c>
      <c r="S7602" s="18">
        <v>94</v>
      </c>
    </row>
    <row r="7603" spans="1:19" x14ac:dyDescent="0.25">
      <c r="A7603" s="18" t="s">
        <v>21795</v>
      </c>
      <c r="B7603" s="18" t="s">
        <v>452</v>
      </c>
      <c r="C7603" s="18" t="s">
        <v>394</v>
      </c>
      <c r="D7603" s="18">
        <v>2019</v>
      </c>
      <c r="E7603" s="18">
        <f>VLOOKUP(D7603,'cpi roi'!A:C,2,FALSE)</f>
        <v>255.7</v>
      </c>
      <c r="F7603" s="18" t="s">
        <v>21796</v>
      </c>
      <c r="G7603" s="18">
        <v>7.4</v>
      </c>
      <c r="H7603" s="19">
        <v>2000</v>
      </c>
      <c r="I7603" s="18" t="s">
        <v>21797</v>
      </c>
      <c r="J7603" s="18" t="s">
        <v>21797</v>
      </c>
      <c r="K7603" s="18" t="s">
        <v>21798</v>
      </c>
      <c r="L7603" s="18" t="s">
        <v>2113</v>
      </c>
      <c r="M7603" s="20">
        <v>0</v>
      </c>
      <c r="N7603" s="20">
        <v>9982083</v>
      </c>
      <c r="O7603" s="21">
        <f t="shared" si="354"/>
        <v>11894957.724286273</v>
      </c>
      <c r="P7603" s="22">
        <f t="shared" si="355"/>
        <v>0</v>
      </c>
      <c r="Q7603" s="20">
        <f t="shared" si="356"/>
        <v>3903825.9679311696</v>
      </c>
      <c r="R7603" s="18" t="s">
        <v>21799</v>
      </c>
      <c r="S7603" s="18">
        <v>112</v>
      </c>
    </row>
    <row r="7604" spans="1:19" x14ac:dyDescent="0.25">
      <c r="A7604" s="18" t="s">
        <v>21800</v>
      </c>
      <c r="B7604" s="18" t="s">
        <v>452</v>
      </c>
      <c r="C7604" s="18" t="s">
        <v>45</v>
      </c>
      <c r="D7604" s="18">
        <v>2019</v>
      </c>
      <c r="E7604" s="18">
        <f>VLOOKUP(D7604,'cpi roi'!A:C,2,FALSE)</f>
        <v>255.7</v>
      </c>
      <c r="F7604" s="18" t="s">
        <v>21444</v>
      </c>
      <c r="G7604" s="18">
        <v>5.0999999999999996</v>
      </c>
      <c r="H7604" s="19">
        <v>590</v>
      </c>
      <c r="I7604" s="18" t="s">
        <v>21801</v>
      </c>
      <c r="J7604" s="18" t="s">
        <v>21802</v>
      </c>
      <c r="K7604" s="18" t="s">
        <v>21801</v>
      </c>
      <c r="L7604" s="18" t="s">
        <v>34</v>
      </c>
      <c r="M7604" s="20">
        <v>0</v>
      </c>
      <c r="N7604" s="20">
        <v>151507</v>
      </c>
      <c r="O7604" s="21">
        <f t="shared" si="354"/>
        <v>180540.4102463825</v>
      </c>
      <c r="P7604" s="22">
        <f t="shared" si="355"/>
        <v>0</v>
      </c>
      <c r="Q7604" s="20">
        <f t="shared" si="356"/>
        <v>59251.85764567853</v>
      </c>
      <c r="R7604" s="18" t="s">
        <v>21803</v>
      </c>
      <c r="S7604" s="18">
        <v>98</v>
      </c>
    </row>
    <row r="7605" spans="1:19" x14ac:dyDescent="0.25">
      <c r="A7605" s="18" t="s">
        <v>21804</v>
      </c>
      <c r="B7605" s="18" t="s">
        <v>37</v>
      </c>
      <c r="C7605" s="18" t="s">
        <v>394</v>
      </c>
      <c r="D7605" s="18">
        <v>2019</v>
      </c>
      <c r="E7605" s="18">
        <f>VLOOKUP(D7605,'cpi roi'!A:C,2,FALSE)</f>
        <v>255.7</v>
      </c>
      <c r="F7605" s="18" t="s">
        <v>21805</v>
      </c>
      <c r="G7605" s="18">
        <v>6.1</v>
      </c>
      <c r="H7605" s="19">
        <v>548</v>
      </c>
      <c r="I7605" s="18" t="s">
        <v>21806</v>
      </c>
      <c r="J7605" s="18" t="s">
        <v>21807</v>
      </c>
      <c r="K7605" s="18" t="s">
        <v>21808</v>
      </c>
      <c r="L7605" s="18" t="s">
        <v>34</v>
      </c>
      <c r="M7605" s="20">
        <v>0</v>
      </c>
      <c r="N7605" s="20">
        <v>3173282</v>
      </c>
      <c r="O7605" s="21">
        <f t="shared" si="354"/>
        <v>3781380.6233867817</v>
      </c>
      <c r="P7605" s="22">
        <f t="shared" si="355"/>
        <v>0</v>
      </c>
      <c r="Q7605" s="20">
        <f t="shared" si="356"/>
        <v>1241017.5987485335</v>
      </c>
      <c r="R7605" s="18" t="s">
        <v>21809</v>
      </c>
      <c r="S7605" s="18">
        <v>108</v>
      </c>
    </row>
    <row r="7606" spans="1:19" x14ac:dyDescent="0.25">
      <c r="A7606" s="18" t="s">
        <v>21810</v>
      </c>
      <c r="B7606" s="18" t="s">
        <v>452</v>
      </c>
      <c r="C7606" s="18" t="s">
        <v>21</v>
      </c>
      <c r="D7606" s="18">
        <v>2019</v>
      </c>
      <c r="E7606" s="18">
        <f>VLOOKUP(D7606,'cpi roi'!A:C,2,FALSE)</f>
        <v>255.7</v>
      </c>
      <c r="F7606" s="18" t="s">
        <v>21811</v>
      </c>
      <c r="G7606" s="18">
        <v>6.4</v>
      </c>
      <c r="H7606" s="19">
        <v>4400</v>
      </c>
      <c r="I7606" s="18" t="s">
        <v>21812</v>
      </c>
      <c r="J7606" s="18" t="s">
        <v>21812</v>
      </c>
      <c r="K7606" s="18" t="s">
        <v>21813</v>
      </c>
      <c r="L7606" s="18" t="s">
        <v>34</v>
      </c>
      <c r="M7606" s="20">
        <v>350000</v>
      </c>
      <c r="N7606" s="20">
        <v>226421</v>
      </c>
      <c r="O7606" s="21">
        <f t="shared" si="354"/>
        <v>269810.24129839655</v>
      </c>
      <c r="P7606" s="22">
        <f t="shared" si="355"/>
        <v>64.691714285714284</v>
      </c>
      <c r="Q7606" s="20">
        <f t="shared" si="356"/>
        <v>88549.472037543994</v>
      </c>
      <c r="R7606" s="18" t="s">
        <v>21814</v>
      </c>
      <c r="S7606" s="18">
        <v>83</v>
      </c>
    </row>
    <row r="7607" spans="1:19" x14ac:dyDescent="0.25">
      <c r="A7607" s="18" t="s">
        <v>21815</v>
      </c>
      <c r="B7607" s="18" t="s">
        <v>424</v>
      </c>
      <c r="C7607" s="18" t="s">
        <v>45</v>
      </c>
      <c r="D7607" s="18">
        <v>2019</v>
      </c>
      <c r="E7607" s="18">
        <f>VLOOKUP(D7607,'cpi roi'!A:C,2,FALSE)</f>
        <v>255.7</v>
      </c>
      <c r="F7607" s="18" t="s">
        <v>21468</v>
      </c>
      <c r="G7607" s="18">
        <v>6.7</v>
      </c>
      <c r="H7607" s="19">
        <v>1700</v>
      </c>
      <c r="I7607" s="18" t="s">
        <v>21816</v>
      </c>
      <c r="J7607" s="18" t="s">
        <v>21817</v>
      </c>
      <c r="K7607" s="18" t="s">
        <v>21818</v>
      </c>
      <c r="L7607" s="18" t="s">
        <v>34</v>
      </c>
      <c r="M7607" s="20">
        <v>0</v>
      </c>
      <c r="N7607" s="20">
        <v>624818</v>
      </c>
      <c r="O7607" s="21">
        <f t="shared" si="354"/>
        <v>744552.38404380134</v>
      </c>
      <c r="P7607" s="22">
        <f t="shared" si="355"/>
        <v>0</v>
      </c>
      <c r="Q7607" s="20">
        <f t="shared" si="356"/>
        <v>244355.88580367618</v>
      </c>
      <c r="R7607" s="18" t="s">
        <v>21815</v>
      </c>
      <c r="S7607" s="18">
        <v>110</v>
      </c>
    </row>
    <row r="7608" spans="1:19" x14ac:dyDescent="0.25">
      <c r="A7608" s="18" t="s">
        <v>21819</v>
      </c>
      <c r="B7608" s="18" t="s">
        <v>452</v>
      </c>
      <c r="C7608" s="18" t="s">
        <v>38</v>
      </c>
      <c r="D7608" s="18">
        <v>2019</v>
      </c>
      <c r="E7608" s="18">
        <f>VLOOKUP(D7608,'cpi roi'!A:C,2,FALSE)</f>
        <v>255.7</v>
      </c>
      <c r="F7608" s="18" t="s">
        <v>21281</v>
      </c>
      <c r="G7608" s="18">
        <v>6.6</v>
      </c>
      <c r="H7608" s="19">
        <v>5200</v>
      </c>
      <c r="I7608" s="18" t="s">
        <v>21820</v>
      </c>
      <c r="J7608" s="18" t="s">
        <v>21820</v>
      </c>
      <c r="K7608" s="18" t="s">
        <v>21821</v>
      </c>
      <c r="L7608" s="18" t="s">
        <v>10296</v>
      </c>
      <c r="M7608" s="20">
        <v>0</v>
      </c>
      <c r="N7608" s="20">
        <v>6111065</v>
      </c>
      <c r="O7608" s="21">
        <f t="shared" si="354"/>
        <v>7282133.3809151351</v>
      </c>
      <c r="P7608" s="22">
        <f t="shared" si="355"/>
        <v>0</v>
      </c>
      <c r="Q7608" s="20">
        <f t="shared" si="356"/>
        <v>2389935.4712553774</v>
      </c>
      <c r="R7608" s="18" t="s">
        <v>21822</v>
      </c>
      <c r="S7608" s="18">
        <v>141</v>
      </c>
    </row>
    <row r="7609" spans="1:19" x14ac:dyDescent="0.25">
      <c r="A7609" s="18" t="s">
        <v>21823</v>
      </c>
      <c r="B7609" s="18" t="s">
        <v>21824</v>
      </c>
      <c r="C7609" s="18" t="s">
        <v>38</v>
      </c>
      <c r="D7609" s="18">
        <v>2019</v>
      </c>
      <c r="E7609" s="18">
        <f>VLOOKUP(D7609,'cpi roi'!A:C,2,FALSE)</f>
        <v>255.7</v>
      </c>
      <c r="F7609" s="18" t="s">
        <v>21825</v>
      </c>
      <c r="G7609" s="18">
        <v>6.3</v>
      </c>
      <c r="H7609" s="19">
        <v>4200</v>
      </c>
      <c r="I7609" s="18" t="s">
        <v>21826</v>
      </c>
      <c r="J7609" s="18" t="s">
        <v>21826</v>
      </c>
      <c r="K7609" s="18" t="s">
        <v>21827</v>
      </c>
      <c r="L7609" s="18" t="s">
        <v>7750</v>
      </c>
      <c r="M7609" s="20">
        <v>0</v>
      </c>
      <c r="N7609" s="20">
        <v>5756185</v>
      </c>
      <c r="O7609" s="21">
        <f t="shared" si="354"/>
        <v>6859247.4364489643</v>
      </c>
      <c r="P7609" s="22">
        <f t="shared" si="355"/>
        <v>0</v>
      </c>
      <c r="Q7609" s="20">
        <f t="shared" si="356"/>
        <v>2251147.8294876809</v>
      </c>
      <c r="R7609" s="18" t="s">
        <v>21828</v>
      </c>
      <c r="S7609" s="18">
        <v>98</v>
      </c>
    </row>
    <row r="7610" spans="1:19" x14ac:dyDescent="0.25">
      <c r="A7610" s="18" t="s">
        <v>21829</v>
      </c>
      <c r="B7610" s="18" t="s">
        <v>2004</v>
      </c>
      <c r="C7610" s="18" t="s">
        <v>21</v>
      </c>
      <c r="D7610" s="18">
        <v>2019</v>
      </c>
      <c r="E7610" s="18">
        <f>VLOOKUP(D7610,'cpi roi'!A:C,2,FALSE)</f>
        <v>255.7</v>
      </c>
      <c r="F7610" s="18" t="s">
        <v>21830</v>
      </c>
      <c r="G7610" s="18">
        <v>6.9</v>
      </c>
      <c r="H7610" s="19">
        <v>4600</v>
      </c>
      <c r="I7610" s="18" t="s">
        <v>18698</v>
      </c>
      <c r="J7610" s="18" t="s">
        <v>18698</v>
      </c>
      <c r="K7610" s="18" t="s">
        <v>21831</v>
      </c>
      <c r="L7610" s="18" t="s">
        <v>5820</v>
      </c>
      <c r="M7610" s="20">
        <v>0</v>
      </c>
      <c r="N7610" s="20">
        <v>996171</v>
      </c>
      <c r="O7610" s="21">
        <f t="shared" si="354"/>
        <v>1187068.0629644115</v>
      </c>
      <c r="P7610" s="22">
        <f t="shared" si="355"/>
        <v>0</v>
      </c>
      <c r="Q7610" s="20">
        <f t="shared" si="356"/>
        <v>389585.84278451314</v>
      </c>
      <c r="R7610" s="18" t="s">
        <v>21832</v>
      </c>
      <c r="S7610" s="18">
        <v>110</v>
      </c>
    </row>
    <row r="7611" spans="1:19" x14ac:dyDescent="0.25">
      <c r="A7611" s="18" t="s">
        <v>21833</v>
      </c>
      <c r="B7611" s="18" t="s">
        <v>424</v>
      </c>
      <c r="C7611" s="18" t="s">
        <v>45</v>
      </c>
      <c r="D7611" s="18">
        <v>2019</v>
      </c>
      <c r="E7611" s="18">
        <f>VLOOKUP(D7611,'cpi roi'!A:C,2,FALSE)</f>
        <v>255.7</v>
      </c>
      <c r="F7611" s="18" t="s">
        <v>21628</v>
      </c>
      <c r="G7611" s="18">
        <v>5.5</v>
      </c>
      <c r="H7611" s="19">
        <v>4000</v>
      </c>
      <c r="I7611" s="18" t="s">
        <v>21834</v>
      </c>
      <c r="J7611" s="18" t="s">
        <v>21834</v>
      </c>
      <c r="K7611" s="18" t="s">
        <v>21835</v>
      </c>
      <c r="L7611" s="18" t="s">
        <v>10296</v>
      </c>
      <c r="M7611" s="20">
        <v>0</v>
      </c>
      <c r="N7611" s="20">
        <v>3531837</v>
      </c>
      <c r="O7611" s="21">
        <f t="shared" si="354"/>
        <v>4208645.8111067656</v>
      </c>
      <c r="P7611" s="22">
        <f t="shared" si="355"/>
        <v>0</v>
      </c>
      <c r="Q7611" s="20">
        <f t="shared" si="356"/>
        <v>1381242.4716464607</v>
      </c>
      <c r="R7611" s="18" t="s">
        <v>21625</v>
      </c>
      <c r="S7611" s="18">
        <v>120</v>
      </c>
    </row>
    <row r="7612" spans="1:19" x14ac:dyDescent="0.25">
      <c r="A7612" s="18" t="s">
        <v>21836</v>
      </c>
      <c r="B7612" s="18" t="s">
        <v>20</v>
      </c>
      <c r="C7612" s="18" t="s">
        <v>56</v>
      </c>
      <c r="D7612" s="18">
        <v>2019</v>
      </c>
      <c r="E7612" s="18">
        <f>VLOOKUP(D7612,'cpi roi'!A:C,2,FALSE)</f>
        <v>255.7</v>
      </c>
      <c r="F7612" s="18" t="s">
        <v>7271</v>
      </c>
      <c r="G7612" s="18">
        <v>4.8</v>
      </c>
      <c r="H7612" s="19">
        <v>1900</v>
      </c>
      <c r="I7612" s="18" t="s">
        <v>21837</v>
      </c>
      <c r="J7612" s="18" t="s">
        <v>21837</v>
      </c>
      <c r="K7612" s="18" t="s">
        <v>21838</v>
      </c>
      <c r="L7612" s="18" t="s">
        <v>34</v>
      </c>
      <c r="M7612" s="20">
        <v>0</v>
      </c>
      <c r="N7612" s="20">
        <v>5123</v>
      </c>
      <c r="O7612" s="21">
        <f t="shared" si="354"/>
        <v>6104.7246773562774</v>
      </c>
      <c r="P7612" s="22">
        <f t="shared" si="355"/>
        <v>0</v>
      </c>
      <c r="Q7612" s="20">
        <f t="shared" si="356"/>
        <v>2003.5197497066877</v>
      </c>
      <c r="R7612" s="18" t="s">
        <v>21839</v>
      </c>
      <c r="S7612" s="18">
        <v>87</v>
      </c>
    </row>
    <row r="7613" spans="1:19" x14ac:dyDescent="0.25">
      <c r="A7613" s="18" t="s">
        <v>21840</v>
      </c>
      <c r="B7613" s="18" t="s">
        <v>2004</v>
      </c>
      <c r="C7613" s="18" t="s">
        <v>38</v>
      </c>
      <c r="D7613" s="18">
        <v>2019</v>
      </c>
      <c r="E7613" s="18">
        <f>VLOOKUP(D7613,'cpi roi'!A:C,2,FALSE)</f>
        <v>255.7</v>
      </c>
      <c r="F7613" s="18" t="s">
        <v>21131</v>
      </c>
      <c r="G7613" s="18">
        <v>5.6</v>
      </c>
      <c r="H7613" s="19">
        <v>794</v>
      </c>
      <c r="I7613" s="18" t="s">
        <v>21841</v>
      </c>
      <c r="J7613" s="18" t="s">
        <v>21842</v>
      </c>
      <c r="K7613" s="18" t="s">
        <v>21843</v>
      </c>
      <c r="L7613" s="18" t="s">
        <v>5994</v>
      </c>
      <c r="M7613" s="20">
        <v>0</v>
      </c>
      <c r="N7613" s="20">
        <v>245179562</v>
      </c>
      <c r="O7613" s="21">
        <f t="shared" si="354"/>
        <v>292163521.86703169</v>
      </c>
      <c r="P7613" s="22">
        <f t="shared" si="355"/>
        <v>0</v>
      </c>
      <c r="Q7613" s="20">
        <f t="shared" si="356"/>
        <v>95885632.381697297</v>
      </c>
      <c r="R7613" s="18" t="s">
        <v>20202</v>
      </c>
      <c r="S7613" s="18">
        <v>118</v>
      </c>
    </row>
    <row r="7614" spans="1:19" x14ac:dyDescent="0.25">
      <c r="A7614" s="18" t="s">
        <v>21844</v>
      </c>
      <c r="B7614" s="18" t="s">
        <v>452</v>
      </c>
      <c r="C7614" s="18" t="s">
        <v>38</v>
      </c>
      <c r="D7614" s="18">
        <v>2019</v>
      </c>
      <c r="E7614" s="18">
        <f>VLOOKUP(D7614,'cpi roi'!A:C,2,FALSE)</f>
        <v>255.7</v>
      </c>
      <c r="F7614" s="18" t="s">
        <v>21845</v>
      </c>
      <c r="G7614" s="18">
        <v>4.9000000000000004</v>
      </c>
      <c r="H7614" s="19">
        <v>24000</v>
      </c>
      <c r="I7614" s="18" t="s">
        <v>21846</v>
      </c>
      <c r="J7614" s="18" t="s">
        <v>21847</v>
      </c>
      <c r="K7614" s="18" t="s">
        <v>19655</v>
      </c>
      <c r="L7614" s="18" t="s">
        <v>10296</v>
      </c>
      <c r="M7614" s="20">
        <v>0</v>
      </c>
      <c r="N7614" s="20">
        <v>35261263</v>
      </c>
      <c r="O7614" s="21">
        <f t="shared" si="354"/>
        <v>42018407.649980448</v>
      </c>
      <c r="P7614" s="22">
        <f t="shared" si="355"/>
        <v>0</v>
      </c>
      <c r="Q7614" s="20">
        <f t="shared" si="356"/>
        <v>13790091.122409074</v>
      </c>
      <c r="R7614" s="18" t="s">
        <v>21848</v>
      </c>
      <c r="S7614" s="18">
        <v>150</v>
      </c>
    </row>
    <row r="7615" spans="1:19" x14ac:dyDescent="0.25">
      <c r="A7615" s="18" t="s">
        <v>21849</v>
      </c>
      <c r="B7615" s="18" t="s">
        <v>452</v>
      </c>
      <c r="C7615" s="18" t="s">
        <v>21850</v>
      </c>
      <c r="D7615" s="18">
        <v>2019</v>
      </c>
      <c r="E7615" s="18">
        <f>VLOOKUP(D7615,'cpi roi'!A:C,2,FALSE)</f>
        <v>255.7</v>
      </c>
      <c r="F7615" s="18" t="s">
        <v>21851</v>
      </c>
      <c r="G7615" s="18">
        <v>7.9</v>
      </c>
      <c r="H7615" s="19">
        <v>321</v>
      </c>
      <c r="I7615" s="18" t="s">
        <v>21852</v>
      </c>
      <c r="J7615" s="18" t="s">
        <v>21852</v>
      </c>
      <c r="K7615" s="18" t="s">
        <v>21853</v>
      </c>
      <c r="L7615" s="18" t="s">
        <v>26</v>
      </c>
      <c r="M7615" s="20">
        <v>0</v>
      </c>
      <c r="N7615" s="20">
        <v>2217255</v>
      </c>
      <c r="O7615" s="21">
        <f t="shared" si="354"/>
        <v>2642149.3879546346</v>
      </c>
      <c r="P7615" s="22">
        <f t="shared" si="355"/>
        <v>0</v>
      </c>
      <c r="Q7615" s="20">
        <f t="shared" si="356"/>
        <v>867131.40398904972</v>
      </c>
      <c r="R7615" s="18" t="s">
        <v>21854</v>
      </c>
      <c r="S7615" s="18">
        <v>155</v>
      </c>
    </row>
    <row r="7616" spans="1:19" x14ac:dyDescent="0.25">
      <c r="A7616" s="18" t="s">
        <v>21855</v>
      </c>
      <c r="B7616" s="18" t="s">
        <v>424</v>
      </c>
      <c r="C7616" s="18" t="s">
        <v>108</v>
      </c>
      <c r="D7616" s="18">
        <v>2019</v>
      </c>
      <c r="E7616" s="18">
        <f>VLOOKUP(D7616,'cpi roi'!A:C,2,FALSE)</f>
        <v>255.7</v>
      </c>
      <c r="F7616" s="18" t="s">
        <v>21856</v>
      </c>
      <c r="G7616" s="18">
        <v>6.3</v>
      </c>
      <c r="H7616" s="19">
        <v>4000</v>
      </c>
      <c r="I7616" s="18" t="s">
        <v>21857</v>
      </c>
      <c r="J7616" s="18" t="s">
        <v>15896</v>
      </c>
      <c r="K7616" s="18" t="s">
        <v>21858</v>
      </c>
      <c r="L7616" s="18" t="s">
        <v>310</v>
      </c>
      <c r="M7616" s="20">
        <v>0</v>
      </c>
      <c r="N7616" s="20">
        <v>2298525</v>
      </c>
      <c r="O7616" s="21">
        <f t="shared" si="354"/>
        <v>2738993.2244818145</v>
      </c>
      <c r="P7616" s="22">
        <f t="shared" si="355"/>
        <v>0</v>
      </c>
      <c r="Q7616" s="20">
        <f t="shared" si="356"/>
        <v>898914.74384043808</v>
      </c>
      <c r="R7616" s="18" t="s">
        <v>21859</v>
      </c>
      <c r="S7616" s="18">
        <v>111</v>
      </c>
    </row>
    <row r="7617" spans="1:19" x14ac:dyDescent="0.25">
      <c r="A7617" s="18" t="s">
        <v>21860</v>
      </c>
      <c r="B7617" s="18" t="s">
        <v>424</v>
      </c>
      <c r="C7617" s="18" t="s">
        <v>56</v>
      </c>
      <c r="D7617" s="18">
        <v>2019</v>
      </c>
      <c r="E7617" s="18">
        <f>VLOOKUP(D7617,'cpi roi'!A:C,2,FALSE)</f>
        <v>255.7</v>
      </c>
      <c r="F7617" s="18" t="s">
        <v>20399</v>
      </c>
      <c r="G7617" s="18">
        <v>5.9</v>
      </c>
      <c r="H7617" s="19">
        <v>1900</v>
      </c>
      <c r="I7617" s="18" t="s">
        <v>6491</v>
      </c>
      <c r="J7617" s="18" t="s">
        <v>21861</v>
      </c>
      <c r="K7617" s="18" t="s">
        <v>21862</v>
      </c>
      <c r="L7617" s="18" t="s">
        <v>424</v>
      </c>
      <c r="M7617" s="20">
        <v>2500000</v>
      </c>
      <c r="N7617" s="20">
        <v>50400</v>
      </c>
      <c r="O7617" s="21">
        <f t="shared" si="354"/>
        <v>60058.193195150568</v>
      </c>
      <c r="P7617" s="22">
        <f t="shared" si="355"/>
        <v>2.016</v>
      </c>
      <c r="Q7617" s="20">
        <f t="shared" si="356"/>
        <v>19710.598357450137</v>
      </c>
      <c r="R7617" s="18" t="s">
        <v>21863</v>
      </c>
      <c r="S7617" s="18">
        <v>77</v>
      </c>
    </row>
    <row r="7618" spans="1:19" x14ac:dyDescent="0.25">
      <c r="A7618" s="18" t="s">
        <v>21864</v>
      </c>
      <c r="B7618" s="18" t="s">
        <v>20</v>
      </c>
      <c r="C7618" s="18" t="s">
        <v>38</v>
      </c>
      <c r="D7618" s="18">
        <v>2019</v>
      </c>
      <c r="E7618" s="18">
        <f>VLOOKUP(D7618,'cpi roi'!A:C,2,FALSE)</f>
        <v>255.7</v>
      </c>
      <c r="F7618" s="18" t="s">
        <v>21865</v>
      </c>
      <c r="G7618" s="18">
        <v>3.5</v>
      </c>
      <c r="H7618" s="19">
        <v>195</v>
      </c>
      <c r="I7618" s="18" t="s">
        <v>21866</v>
      </c>
      <c r="J7618" s="18" t="s">
        <v>21867</v>
      </c>
      <c r="K7618" s="18" t="s">
        <v>13006</v>
      </c>
      <c r="L7618" s="18" t="s">
        <v>34</v>
      </c>
      <c r="M7618" s="20">
        <v>1200000</v>
      </c>
      <c r="N7618" s="20">
        <v>45696</v>
      </c>
      <c r="O7618" s="21">
        <f t="shared" si="354"/>
        <v>54452.761830269847</v>
      </c>
      <c r="P7618" s="22">
        <f t="shared" si="355"/>
        <v>3.8080000000000003</v>
      </c>
      <c r="Q7618" s="20">
        <f t="shared" si="356"/>
        <v>17870.94251075479</v>
      </c>
      <c r="R7618" s="18" t="s">
        <v>21868</v>
      </c>
      <c r="S7618" s="18">
        <v>85</v>
      </c>
    </row>
    <row r="7619" spans="1:19" x14ac:dyDescent="0.25">
      <c r="A7619" s="18" t="s">
        <v>21869</v>
      </c>
      <c r="B7619" s="18" t="s">
        <v>424</v>
      </c>
      <c r="C7619" s="18" t="s">
        <v>21850</v>
      </c>
      <c r="D7619" s="18">
        <v>2019</v>
      </c>
      <c r="E7619" s="18">
        <f>VLOOKUP(D7619,'cpi roi'!A:C,2,FALSE)</f>
        <v>255.7</v>
      </c>
      <c r="F7619" s="18" t="s">
        <v>21870</v>
      </c>
      <c r="G7619" s="18">
        <v>8.1999999999999993</v>
      </c>
      <c r="H7619" s="19">
        <v>641</v>
      </c>
      <c r="I7619" s="18" t="s">
        <v>21871</v>
      </c>
      <c r="J7619" s="18" t="s">
        <v>4876</v>
      </c>
      <c r="K7619" s="18" t="s">
        <v>21872</v>
      </c>
      <c r="L7619" s="18" t="s">
        <v>26</v>
      </c>
      <c r="M7619" s="20">
        <v>0</v>
      </c>
      <c r="N7619" s="20">
        <v>2973437</v>
      </c>
      <c r="O7619" s="21">
        <f t="shared" ref="O7619:O7669" si="357">(304.7/E7619)*N7619</f>
        <v>3543239.162690653</v>
      </c>
      <c r="P7619" s="22">
        <f t="shared" ref="P7619:P7669" si="358">IFERROR(N7619/M7619, 0)*100</f>
        <v>0</v>
      </c>
      <c r="Q7619" s="20">
        <f t="shared" ref="Q7619:Q7669" si="359">N7619/(E7619/100)</f>
        <v>1162861.5565115369</v>
      </c>
      <c r="R7619" s="18" t="s">
        <v>21873</v>
      </c>
      <c r="S7619" s="18">
        <v>135</v>
      </c>
    </row>
    <row r="7620" spans="1:19" x14ac:dyDescent="0.25">
      <c r="A7620" s="18" t="s">
        <v>21874</v>
      </c>
      <c r="B7620" s="18" t="s">
        <v>424</v>
      </c>
      <c r="C7620" s="18" t="s">
        <v>21</v>
      </c>
      <c r="D7620" s="18">
        <v>2019</v>
      </c>
      <c r="E7620" s="18">
        <f>VLOOKUP(D7620,'cpi roi'!A:C,2,FALSE)</f>
        <v>255.7</v>
      </c>
      <c r="F7620" s="18" t="s">
        <v>21064</v>
      </c>
      <c r="G7620" s="18">
        <v>6.9</v>
      </c>
      <c r="H7620" s="19">
        <v>34</v>
      </c>
      <c r="I7620" s="18" t="s">
        <v>21875</v>
      </c>
      <c r="J7620" s="18" t="s">
        <v>21875</v>
      </c>
      <c r="K7620" s="18" t="s">
        <v>21876</v>
      </c>
      <c r="L7620" s="18" t="s">
        <v>34</v>
      </c>
      <c r="M7620" s="20">
        <v>0</v>
      </c>
      <c r="N7620" s="20">
        <v>254475</v>
      </c>
      <c r="O7620" s="21">
        <f t="shared" si="357"/>
        <v>303240.252248729</v>
      </c>
      <c r="P7620" s="22">
        <f t="shared" si="358"/>
        <v>0</v>
      </c>
      <c r="Q7620" s="20">
        <f t="shared" si="359"/>
        <v>99520.922956589755</v>
      </c>
      <c r="R7620" s="18" t="s">
        <v>21877</v>
      </c>
      <c r="S7620" s="18">
        <v>103</v>
      </c>
    </row>
    <row r="7621" spans="1:19" x14ac:dyDescent="0.25">
      <c r="A7621" s="18" t="s">
        <v>21878</v>
      </c>
      <c r="B7621" s="18" t="s">
        <v>424</v>
      </c>
      <c r="C7621" s="18" t="s">
        <v>38</v>
      </c>
      <c r="D7621" s="18">
        <v>2019</v>
      </c>
      <c r="E7621" s="18">
        <f>VLOOKUP(D7621,'cpi roi'!A:C,2,FALSE)</f>
        <v>255.7</v>
      </c>
      <c r="F7621" s="18" t="s">
        <v>21879</v>
      </c>
      <c r="G7621" s="18">
        <v>5.9</v>
      </c>
      <c r="H7621" s="19">
        <v>760</v>
      </c>
      <c r="I7621" s="18" t="s">
        <v>21880</v>
      </c>
      <c r="J7621" s="18" t="s">
        <v>21880</v>
      </c>
      <c r="K7621" s="18" t="s">
        <v>21881</v>
      </c>
      <c r="L7621" s="18" t="s">
        <v>925</v>
      </c>
      <c r="M7621" s="20">
        <v>0</v>
      </c>
      <c r="N7621" s="20">
        <v>12147170</v>
      </c>
      <c r="O7621" s="21">
        <f t="shared" si="357"/>
        <v>14474942.115760658</v>
      </c>
      <c r="P7621" s="22">
        <f t="shared" si="358"/>
        <v>0</v>
      </c>
      <c r="Q7621" s="20">
        <f t="shared" si="359"/>
        <v>4750555.3382870555</v>
      </c>
      <c r="R7621" s="18" t="s">
        <v>12593</v>
      </c>
      <c r="S7621" s="18">
        <v>107</v>
      </c>
    </row>
    <row r="7622" spans="1:19" x14ac:dyDescent="0.25">
      <c r="A7622" s="18" t="s">
        <v>21882</v>
      </c>
      <c r="B7622" s="18" t="s">
        <v>20</v>
      </c>
      <c r="C7622" s="18" t="s">
        <v>45</v>
      </c>
      <c r="D7622" s="18">
        <v>2019</v>
      </c>
      <c r="E7622" s="18">
        <f>VLOOKUP(D7622,'cpi roi'!A:C,2,FALSE)</f>
        <v>255.7</v>
      </c>
      <c r="F7622" s="18" t="s">
        <v>21883</v>
      </c>
      <c r="G7622" s="18">
        <v>4.7</v>
      </c>
      <c r="H7622" s="19">
        <v>1400</v>
      </c>
      <c r="I7622" s="18" t="s">
        <v>21884</v>
      </c>
      <c r="J7622" s="18" t="s">
        <v>21884</v>
      </c>
      <c r="K7622" s="18" t="s">
        <v>21885</v>
      </c>
      <c r="L7622" s="18" t="s">
        <v>26</v>
      </c>
      <c r="M7622" s="20">
        <v>0</v>
      </c>
      <c r="N7622" s="20">
        <v>38901</v>
      </c>
      <c r="O7622" s="21">
        <f t="shared" si="357"/>
        <v>46355.630426280797</v>
      </c>
      <c r="P7622" s="22">
        <f t="shared" si="358"/>
        <v>0</v>
      </c>
      <c r="Q7622" s="20">
        <f t="shared" si="359"/>
        <v>15213.53148220571</v>
      </c>
      <c r="R7622" s="18" t="s">
        <v>21886</v>
      </c>
      <c r="S7622" s="18">
        <v>82</v>
      </c>
    </row>
    <row r="7623" spans="1:19" x14ac:dyDescent="0.25">
      <c r="A7623" s="18" t="s">
        <v>21887</v>
      </c>
      <c r="B7623" s="18" t="s">
        <v>37</v>
      </c>
      <c r="C7623" s="18" t="s">
        <v>45</v>
      </c>
      <c r="D7623" s="18">
        <v>2019</v>
      </c>
      <c r="E7623" s="18">
        <f>VLOOKUP(D7623,'cpi roi'!A:C,2,FALSE)</f>
        <v>255.7</v>
      </c>
      <c r="F7623" s="18" t="s">
        <v>21888</v>
      </c>
      <c r="G7623" s="18">
        <v>5.9</v>
      </c>
      <c r="H7623" s="19">
        <v>403</v>
      </c>
      <c r="I7623" s="18" t="s">
        <v>21889</v>
      </c>
      <c r="J7623" s="18" t="s">
        <v>21889</v>
      </c>
      <c r="K7623" s="18" t="s">
        <v>21890</v>
      </c>
      <c r="L7623" s="18" t="s">
        <v>34</v>
      </c>
      <c r="M7623" s="20">
        <v>0</v>
      </c>
      <c r="N7623" s="20">
        <v>954641</v>
      </c>
      <c r="O7623" s="21">
        <f t="shared" si="357"/>
        <v>1137579.6351192805</v>
      </c>
      <c r="P7623" s="22">
        <f t="shared" si="358"/>
        <v>0</v>
      </c>
      <c r="Q7623" s="20">
        <f t="shared" si="359"/>
        <v>373344.15330465388</v>
      </c>
      <c r="R7623" s="18" t="s">
        <v>21891</v>
      </c>
      <c r="S7623" s="18">
        <v>100</v>
      </c>
    </row>
    <row r="7624" spans="1:19" x14ac:dyDescent="0.25">
      <c r="A7624" s="18" t="s">
        <v>21892</v>
      </c>
      <c r="B7624" s="18" t="s">
        <v>452</v>
      </c>
      <c r="C7624" s="18" t="s">
        <v>38</v>
      </c>
      <c r="D7624" s="18">
        <v>2019</v>
      </c>
      <c r="E7624" s="18">
        <f>VLOOKUP(D7624,'cpi roi'!A:C,2,FALSE)</f>
        <v>255.7</v>
      </c>
      <c r="F7624" s="18" t="s">
        <v>21120</v>
      </c>
      <c r="G7624" s="18">
        <v>5.6</v>
      </c>
      <c r="H7624" s="19">
        <v>1700</v>
      </c>
      <c r="I7624" s="18" t="s">
        <v>3937</v>
      </c>
      <c r="J7624" s="18" t="s">
        <v>21893</v>
      </c>
      <c r="K7624" s="18" t="s">
        <v>21894</v>
      </c>
      <c r="L7624" s="18" t="s">
        <v>10296</v>
      </c>
      <c r="M7624" s="20">
        <v>0</v>
      </c>
      <c r="N7624" s="20">
        <v>4033587</v>
      </c>
      <c r="O7624" s="21">
        <f t="shared" si="357"/>
        <v>4806546.5737192025</v>
      </c>
      <c r="P7624" s="22">
        <f t="shared" si="358"/>
        <v>0</v>
      </c>
      <c r="Q7624" s="20">
        <f t="shared" si="359"/>
        <v>1577468.5177942903</v>
      </c>
      <c r="R7624" s="18" t="s">
        <v>21895</v>
      </c>
      <c r="S7624" s="18">
        <v>115</v>
      </c>
    </row>
    <row r="7625" spans="1:19" x14ac:dyDescent="0.25">
      <c r="A7625" s="18" t="s">
        <v>20640</v>
      </c>
      <c r="B7625" s="18" t="s">
        <v>424</v>
      </c>
      <c r="C7625" s="18" t="s">
        <v>38</v>
      </c>
      <c r="D7625" s="18">
        <v>2019</v>
      </c>
      <c r="E7625" s="18">
        <f>VLOOKUP(D7625,'cpi roi'!A:C,2,FALSE)</f>
        <v>255.7</v>
      </c>
      <c r="F7625" s="18" t="s">
        <v>21896</v>
      </c>
      <c r="G7625" s="18">
        <v>6.2</v>
      </c>
      <c r="H7625" s="19">
        <v>1700</v>
      </c>
      <c r="I7625" s="18" t="s">
        <v>12566</v>
      </c>
      <c r="J7625" s="18" t="s">
        <v>21897</v>
      </c>
      <c r="K7625" s="18" t="s">
        <v>21898</v>
      </c>
      <c r="L7625" s="18" t="s">
        <v>5994</v>
      </c>
      <c r="M7625" s="20">
        <v>0</v>
      </c>
      <c r="N7625" s="20">
        <v>417282021</v>
      </c>
      <c r="O7625" s="21">
        <f t="shared" si="357"/>
        <v>497246115.75557297</v>
      </c>
      <c r="P7625" s="22">
        <f t="shared" si="358"/>
        <v>0</v>
      </c>
      <c r="Q7625" s="20">
        <f t="shared" si="359"/>
        <v>163192030.11341417</v>
      </c>
      <c r="R7625" s="18" t="s">
        <v>20202</v>
      </c>
      <c r="S7625" s="18">
        <v>111</v>
      </c>
    </row>
    <row r="7626" spans="1:19" x14ac:dyDescent="0.25">
      <c r="A7626" s="18" t="s">
        <v>21899</v>
      </c>
      <c r="B7626" s="18" t="s">
        <v>452</v>
      </c>
      <c r="C7626" s="18" t="s">
        <v>38</v>
      </c>
      <c r="D7626" s="18">
        <v>2019</v>
      </c>
      <c r="E7626" s="18">
        <f>VLOOKUP(D7626,'cpi roi'!A:C,2,FALSE)</f>
        <v>255.7</v>
      </c>
      <c r="F7626" s="18" t="s">
        <v>21900</v>
      </c>
      <c r="G7626" s="18">
        <v>4.2</v>
      </c>
      <c r="H7626" s="19">
        <v>5700</v>
      </c>
      <c r="I7626" s="18" t="s">
        <v>21901</v>
      </c>
      <c r="J7626" s="18" t="s">
        <v>21902</v>
      </c>
      <c r="K7626" s="18" t="s">
        <v>19574</v>
      </c>
      <c r="L7626" s="18" t="s">
        <v>10296</v>
      </c>
      <c r="M7626" s="20">
        <v>0</v>
      </c>
      <c r="N7626" s="20">
        <v>26911995</v>
      </c>
      <c r="O7626" s="21">
        <f t="shared" si="357"/>
        <v>32069162.598748535</v>
      </c>
      <c r="P7626" s="22">
        <f t="shared" si="358"/>
        <v>0</v>
      </c>
      <c r="Q7626" s="20">
        <f t="shared" si="359"/>
        <v>10524831.834180681</v>
      </c>
      <c r="R7626" s="18" t="s">
        <v>21903</v>
      </c>
      <c r="S7626" s="18">
        <v>130</v>
      </c>
    </row>
    <row r="7627" spans="1:19" x14ac:dyDescent="0.25">
      <c r="A7627" s="18" t="s">
        <v>21904</v>
      </c>
      <c r="B7627" s="18" t="s">
        <v>424</v>
      </c>
      <c r="C7627" s="18" t="s">
        <v>45</v>
      </c>
      <c r="D7627" s="18">
        <v>2019</v>
      </c>
      <c r="E7627" s="18">
        <f>VLOOKUP(D7627,'cpi roi'!A:C,2,FALSE)</f>
        <v>255.7</v>
      </c>
      <c r="F7627" s="18" t="s">
        <v>20432</v>
      </c>
      <c r="G7627" s="18">
        <v>5.7</v>
      </c>
      <c r="H7627" s="19">
        <v>320</v>
      </c>
      <c r="I7627" s="18" t="s">
        <v>21905</v>
      </c>
      <c r="J7627" s="18" t="s">
        <v>21906</v>
      </c>
      <c r="K7627" s="18" t="s">
        <v>21907</v>
      </c>
      <c r="L7627" s="18" t="s">
        <v>34</v>
      </c>
      <c r="M7627" s="20">
        <v>0</v>
      </c>
      <c r="N7627" s="20">
        <v>790</v>
      </c>
      <c r="O7627" s="21">
        <f t="shared" si="357"/>
        <v>941.38834571763789</v>
      </c>
      <c r="P7627" s="22">
        <f t="shared" si="358"/>
        <v>0</v>
      </c>
      <c r="Q7627" s="20">
        <f t="shared" si="359"/>
        <v>308.95580758701607</v>
      </c>
      <c r="R7627" s="18" t="s">
        <v>21908</v>
      </c>
      <c r="S7627" s="18">
        <v>104</v>
      </c>
    </row>
    <row r="7628" spans="1:19" x14ac:dyDescent="0.25">
      <c r="A7628" s="18" t="s">
        <v>21909</v>
      </c>
      <c r="B7628" s="18" t="s">
        <v>20</v>
      </c>
      <c r="C7628" s="18" t="s">
        <v>45</v>
      </c>
      <c r="D7628" s="18">
        <v>2019</v>
      </c>
      <c r="E7628" s="18">
        <f>VLOOKUP(D7628,'cpi roi'!A:C,2,FALSE)</f>
        <v>255.7</v>
      </c>
      <c r="F7628" s="18" t="s">
        <v>21489</v>
      </c>
      <c r="G7628" s="18">
        <v>4.2</v>
      </c>
      <c r="H7628" s="19">
        <v>904</v>
      </c>
      <c r="I7628" s="18" t="s">
        <v>21910</v>
      </c>
      <c r="J7628" s="18" t="s">
        <v>21911</v>
      </c>
      <c r="K7628" s="18" t="s">
        <v>21912</v>
      </c>
      <c r="L7628" s="18" t="s">
        <v>1199</v>
      </c>
      <c r="M7628" s="20">
        <v>0</v>
      </c>
      <c r="N7628" s="20">
        <v>26493648</v>
      </c>
      <c r="O7628" s="21">
        <f t="shared" si="357"/>
        <v>31570647.421196718</v>
      </c>
      <c r="P7628" s="22">
        <f t="shared" si="358"/>
        <v>0</v>
      </c>
      <c r="Q7628" s="20">
        <f t="shared" si="359"/>
        <v>10361223.308564724</v>
      </c>
      <c r="R7628" s="18" t="s">
        <v>21913</v>
      </c>
      <c r="S7628" s="18">
        <v>102</v>
      </c>
    </row>
    <row r="7629" spans="1:19" x14ac:dyDescent="0.25">
      <c r="A7629" s="18" t="s">
        <v>21914</v>
      </c>
      <c r="B7629" s="18" t="s">
        <v>452</v>
      </c>
      <c r="C7629" s="18" t="s">
        <v>38</v>
      </c>
      <c r="D7629" s="18">
        <v>2019</v>
      </c>
      <c r="E7629" s="18">
        <f>VLOOKUP(D7629,'cpi roi'!A:C,2,FALSE)</f>
        <v>255.7</v>
      </c>
      <c r="F7629" s="18" t="s">
        <v>21483</v>
      </c>
      <c r="G7629" s="18">
        <v>6</v>
      </c>
      <c r="H7629" s="19">
        <v>674</v>
      </c>
      <c r="I7629" s="18" t="s">
        <v>21915</v>
      </c>
      <c r="J7629" s="18" t="s">
        <v>21916</v>
      </c>
      <c r="K7629" s="18" t="s">
        <v>21917</v>
      </c>
      <c r="L7629" s="18" t="s">
        <v>496</v>
      </c>
      <c r="M7629" s="20">
        <v>0</v>
      </c>
      <c r="N7629" s="20">
        <v>99482027</v>
      </c>
      <c r="O7629" s="21">
        <f t="shared" si="357"/>
        <v>118545849.14704733</v>
      </c>
      <c r="P7629" s="22">
        <f t="shared" si="358"/>
        <v>0</v>
      </c>
      <c r="Q7629" s="20">
        <f t="shared" si="359"/>
        <v>38905759.483770043</v>
      </c>
      <c r="R7629" s="18" t="s">
        <v>21918</v>
      </c>
      <c r="S7629" s="18">
        <v>98</v>
      </c>
    </row>
    <row r="7630" spans="1:19" x14ac:dyDescent="0.25">
      <c r="A7630" s="18" t="s">
        <v>21919</v>
      </c>
      <c r="B7630" s="18" t="s">
        <v>424</v>
      </c>
      <c r="C7630" s="18" t="s">
        <v>108</v>
      </c>
      <c r="D7630" s="18">
        <v>2019</v>
      </c>
      <c r="E7630" s="18">
        <f>VLOOKUP(D7630,'cpi roi'!A:C,2,FALSE)</f>
        <v>255.7</v>
      </c>
      <c r="F7630" s="18" t="s">
        <v>21249</v>
      </c>
      <c r="G7630" s="18">
        <v>5.9</v>
      </c>
      <c r="H7630" s="19">
        <v>630</v>
      </c>
      <c r="I7630" s="18" t="s">
        <v>21920</v>
      </c>
      <c r="J7630" s="18" t="s">
        <v>21920</v>
      </c>
      <c r="K7630" s="18" t="s">
        <v>21921</v>
      </c>
      <c r="L7630" s="18" t="s">
        <v>925</v>
      </c>
      <c r="M7630" s="20">
        <v>0</v>
      </c>
      <c r="N7630" s="20">
        <v>155732</v>
      </c>
      <c r="O7630" s="21">
        <f t="shared" si="357"/>
        <v>185575.05044974579</v>
      </c>
      <c r="P7630" s="22">
        <f t="shared" si="358"/>
        <v>0</v>
      </c>
      <c r="Q7630" s="20">
        <f t="shared" si="359"/>
        <v>60904.18459131795</v>
      </c>
      <c r="R7630" s="18" t="s">
        <v>21922</v>
      </c>
      <c r="S7630" s="18">
        <v>115</v>
      </c>
    </row>
    <row r="7631" spans="1:19" x14ac:dyDescent="0.25">
      <c r="A7631" s="18" t="s">
        <v>21923</v>
      </c>
      <c r="B7631" s="18" t="s">
        <v>452</v>
      </c>
      <c r="C7631" s="18" t="s">
        <v>21</v>
      </c>
      <c r="D7631" s="18">
        <v>2019</v>
      </c>
      <c r="E7631" s="18">
        <f>VLOOKUP(D7631,'cpi roi'!A:C,2,FALSE)</f>
        <v>255.7</v>
      </c>
      <c r="F7631" s="18" t="s">
        <v>21366</v>
      </c>
      <c r="G7631" s="18">
        <v>6.5</v>
      </c>
      <c r="H7631" s="19">
        <v>898</v>
      </c>
      <c r="I7631" s="18" t="s">
        <v>21924</v>
      </c>
      <c r="J7631" s="18" t="s">
        <v>21924</v>
      </c>
      <c r="K7631" s="18" t="s">
        <v>21925</v>
      </c>
      <c r="L7631" s="18" t="s">
        <v>7459</v>
      </c>
      <c r="M7631" s="20">
        <v>0</v>
      </c>
      <c r="N7631" s="20">
        <v>29251</v>
      </c>
      <c r="O7631" s="21">
        <f t="shared" si="357"/>
        <v>34856.393038717251</v>
      </c>
      <c r="P7631" s="22">
        <f t="shared" si="358"/>
        <v>0</v>
      </c>
      <c r="Q7631" s="20">
        <f t="shared" si="359"/>
        <v>11439.577630035197</v>
      </c>
      <c r="R7631" s="18" t="s">
        <v>21926</v>
      </c>
      <c r="S7631" s="18">
        <v>108</v>
      </c>
    </row>
    <row r="7632" spans="1:19" x14ac:dyDescent="0.25">
      <c r="A7632" s="18" t="s">
        <v>21927</v>
      </c>
      <c r="B7632" s="18" t="s">
        <v>424</v>
      </c>
      <c r="C7632" s="18" t="s">
        <v>21</v>
      </c>
      <c r="D7632" s="18">
        <v>2019</v>
      </c>
      <c r="E7632" s="18">
        <f>VLOOKUP(D7632,'cpi roi'!A:C,2,FALSE)</f>
        <v>255.7</v>
      </c>
      <c r="F7632" s="18" t="s">
        <v>21377</v>
      </c>
      <c r="G7632" s="18">
        <v>7.9</v>
      </c>
      <c r="H7632" s="19">
        <v>73</v>
      </c>
      <c r="I7632" s="18" t="s">
        <v>21928</v>
      </c>
      <c r="J7632" s="18" t="s">
        <v>21929</v>
      </c>
      <c r="K7632" s="18" t="s">
        <v>21930</v>
      </c>
      <c r="L7632" s="18" t="s">
        <v>1922</v>
      </c>
      <c r="M7632" s="20">
        <v>0</v>
      </c>
      <c r="N7632" s="20">
        <v>0</v>
      </c>
      <c r="O7632" s="21">
        <f t="shared" si="357"/>
        <v>0</v>
      </c>
      <c r="P7632" s="22">
        <f t="shared" si="358"/>
        <v>0</v>
      </c>
      <c r="Q7632" s="20">
        <f t="shared" si="359"/>
        <v>0</v>
      </c>
      <c r="R7632" s="18" t="s">
        <v>21931</v>
      </c>
      <c r="S7632" s="18">
        <v>105</v>
      </c>
    </row>
    <row r="7633" spans="1:19" x14ac:dyDescent="0.25">
      <c r="A7633" s="18" t="s">
        <v>21932</v>
      </c>
      <c r="B7633" s="18" t="s">
        <v>2004</v>
      </c>
      <c r="C7633" s="18" t="s">
        <v>21</v>
      </c>
      <c r="D7633" s="18">
        <v>2019</v>
      </c>
      <c r="E7633" s="18">
        <f>VLOOKUP(D7633,'cpi roi'!A:C,2,FALSE)</f>
        <v>255.7</v>
      </c>
      <c r="F7633" s="18" t="s">
        <v>21933</v>
      </c>
      <c r="G7633" s="18">
        <v>6.4</v>
      </c>
      <c r="H7633" s="19">
        <v>806</v>
      </c>
      <c r="I7633" s="18" t="s">
        <v>21934</v>
      </c>
      <c r="J7633" s="18" t="s">
        <v>21935</v>
      </c>
      <c r="K7633" s="18" t="s">
        <v>21936</v>
      </c>
      <c r="L7633" s="18" t="s">
        <v>34</v>
      </c>
      <c r="M7633" s="20">
        <v>0</v>
      </c>
      <c r="N7633" s="20">
        <v>695164</v>
      </c>
      <c r="O7633" s="21">
        <f t="shared" si="357"/>
        <v>828378.84552209626</v>
      </c>
      <c r="P7633" s="22">
        <f t="shared" si="358"/>
        <v>0</v>
      </c>
      <c r="Q7633" s="20">
        <f t="shared" si="359"/>
        <v>271867.03167774738</v>
      </c>
      <c r="R7633" s="18" t="s">
        <v>21937</v>
      </c>
      <c r="S7633" s="18">
        <v>112</v>
      </c>
    </row>
    <row r="7634" spans="1:19" x14ac:dyDescent="0.25">
      <c r="A7634" s="18" t="s">
        <v>21938</v>
      </c>
      <c r="B7634" s="18" t="s">
        <v>452</v>
      </c>
      <c r="C7634" s="18" t="s">
        <v>394</v>
      </c>
      <c r="D7634" s="18">
        <v>2019</v>
      </c>
      <c r="E7634" s="18">
        <f>VLOOKUP(D7634,'cpi roi'!A:C,2,FALSE)</f>
        <v>255.7</v>
      </c>
      <c r="F7634" s="18" t="s">
        <v>21939</v>
      </c>
      <c r="G7634" s="18">
        <v>7.6</v>
      </c>
      <c r="H7634" s="19">
        <v>900</v>
      </c>
      <c r="I7634" s="18" t="s">
        <v>21940</v>
      </c>
      <c r="J7634" s="18" t="s">
        <v>21941</v>
      </c>
      <c r="K7634" s="18" t="s">
        <v>21942</v>
      </c>
      <c r="L7634" s="18" t="s">
        <v>2113</v>
      </c>
      <c r="M7634" s="20">
        <v>0</v>
      </c>
      <c r="N7634" s="20">
        <v>288460</v>
      </c>
      <c r="O7634" s="21">
        <f t="shared" si="357"/>
        <v>343737.82557684788</v>
      </c>
      <c r="P7634" s="22">
        <f t="shared" si="358"/>
        <v>0</v>
      </c>
      <c r="Q7634" s="20">
        <f t="shared" si="359"/>
        <v>112811.8889323426</v>
      </c>
      <c r="R7634" s="18" t="s">
        <v>21943</v>
      </c>
      <c r="S7634" s="18">
        <v>115</v>
      </c>
    </row>
    <row r="7635" spans="1:19" x14ac:dyDescent="0.25">
      <c r="A7635" s="18" t="s">
        <v>21944</v>
      </c>
      <c r="B7635" s="18" t="s">
        <v>2004</v>
      </c>
      <c r="C7635" s="18" t="s">
        <v>45</v>
      </c>
      <c r="D7635" s="18">
        <v>2019</v>
      </c>
      <c r="E7635" s="18">
        <f>VLOOKUP(D7635,'cpi roi'!A:C,2,FALSE)</f>
        <v>255.7</v>
      </c>
      <c r="F7635" s="18" t="s">
        <v>21444</v>
      </c>
      <c r="G7635" s="18">
        <v>4.9000000000000004</v>
      </c>
      <c r="H7635" s="19">
        <v>550</v>
      </c>
      <c r="I7635" s="18" t="s">
        <v>21945</v>
      </c>
      <c r="J7635" s="18" t="s">
        <v>21946</v>
      </c>
      <c r="K7635" s="18" t="s">
        <v>21912</v>
      </c>
      <c r="L7635" s="18" t="s">
        <v>1199</v>
      </c>
      <c r="M7635" s="20">
        <v>0</v>
      </c>
      <c r="N7635" s="20">
        <v>9667157</v>
      </c>
      <c r="O7635" s="21">
        <f t="shared" si="357"/>
        <v>11519682.197497068</v>
      </c>
      <c r="P7635" s="22">
        <f t="shared" si="358"/>
        <v>0</v>
      </c>
      <c r="Q7635" s="20">
        <f t="shared" si="359"/>
        <v>3780663.6683613611</v>
      </c>
      <c r="R7635" s="18" t="s">
        <v>21913</v>
      </c>
      <c r="S7635" s="18">
        <v>120</v>
      </c>
    </row>
    <row r="7636" spans="1:19" x14ac:dyDescent="0.25">
      <c r="A7636" s="18" t="s">
        <v>21947</v>
      </c>
      <c r="B7636" s="18" t="s">
        <v>424</v>
      </c>
      <c r="C7636" s="18" t="s">
        <v>21</v>
      </c>
      <c r="D7636" s="18">
        <v>2019</v>
      </c>
      <c r="E7636" s="18">
        <f>VLOOKUP(D7636,'cpi roi'!A:C,2,FALSE)</f>
        <v>255.7</v>
      </c>
      <c r="F7636" s="18" t="s">
        <v>21948</v>
      </c>
      <c r="G7636" s="18">
        <v>6.5</v>
      </c>
      <c r="H7636" s="19">
        <v>1500</v>
      </c>
      <c r="I7636" s="18" t="s">
        <v>613</v>
      </c>
      <c r="J7636" s="18" t="s">
        <v>21949</v>
      </c>
      <c r="K7636" s="18" t="s">
        <v>21950</v>
      </c>
      <c r="L7636" s="18" t="s">
        <v>5994</v>
      </c>
      <c r="M7636" s="20">
        <v>0</v>
      </c>
      <c r="N7636" s="20">
        <v>450064993</v>
      </c>
      <c r="O7636" s="21">
        <f t="shared" si="357"/>
        <v>536311315.47555733</v>
      </c>
      <c r="P7636" s="22">
        <f t="shared" si="358"/>
        <v>0</v>
      </c>
      <c r="Q7636" s="20">
        <f t="shared" si="359"/>
        <v>176012903.01134142</v>
      </c>
      <c r="R7636" s="18" t="s">
        <v>21181</v>
      </c>
      <c r="S7636" s="18">
        <v>154</v>
      </c>
    </row>
    <row r="7637" spans="1:19" x14ac:dyDescent="0.25">
      <c r="A7637" s="18" t="s">
        <v>21951</v>
      </c>
      <c r="B7637" s="18" t="s">
        <v>424</v>
      </c>
      <c r="C7637" s="18" t="s">
        <v>21</v>
      </c>
      <c r="D7637" s="18">
        <v>2019</v>
      </c>
      <c r="E7637" s="18">
        <f>VLOOKUP(D7637,'cpi roi'!A:C,2,FALSE)</f>
        <v>255.7</v>
      </c>
      <c r="F7637" s="18" t="s">
        <v>21952</v>
      </c>
      <c r="G7637" s="18">
        <v>6.8</v>
      </c>
      <c r="H7637" s="19">
        <v>396</v>
      </c>
      <c r="I7637" s="18" t="s">
        <v>21953</v>
      </c>
      <c r="J7637" s="18" t="s">
        <v>21953</v>
      </c>
      <c r="K7637" s="18" t="s">
        <v>21954</v>
      </c>
      <c r="L7637" s="18" t="s">
        <v>1922</v>
      </c>
      <c r="M7637" s="20">
        <v>0</v>
      </c>
      <c r="N7637" s="20">
        <v>271101</v>
      </c>
      <c r="O7637" s="21">
        <f t="shared" si="357"/>
        <v>323052.30621822452</v>
      </c>
      <c r="P7637" s="22">
        <f t="shared" si="358"/>
        <v>0</v>
      </c>
      <c r="Q7637" s="20">
        <f t="shared" si="359"/>
        <v>106023.07391474384</v>
      </c>
      <c r="R7637" s="18" t="s">
        <v>21931</v>
      </c>
      <c r="S7637" s="18">
        <v>103</v>
      </c>
    </row>
    <row r="7638" spans="1:19" x14ac:dyDescent="0.25">
      <c r="A7638" s="18" t="s">
        <v>21955</v>
      </c>
      <c r="B7638" s="18" t="s">
        <v>2004</v>
      </c>
      <c r="C7638" s="18" t="s">
        <v>29</v>
      </c>
      <c r="D7638" s="18">
        <v>2019</v>
      </c>
      <c r="E7638" s="18">
        <f>VLOOKUP(D7638,'cpi roi'!A:C,2,FALSE)</f>
        <v>255.7</v>
      </c>
      <c r="F7638" s="18" t="s">
        <v>20909</v>
      </c>
      <c r="G7638" s="18">
        <v>5.6</v>
      </c>
      <c r="H7638" s="19">
        <v>336</v>
      </c>
      <c r="I7638" s="18" t="s">
        <v>12357</v>
      </c>
      <c r="J7638" s="18" t="s">
        <v>12357</v>
      </c>
      <c r="K7638" s="18" t="s">
        <v>12358</v>
      </c>
      <c r="L7638" s="18" t="s">
        <v>34</v>
      </c>
      <c r="M7638" s="20">
        <v>0</v>
      </c>
      <c r="N7638" s="20">
        <v>1807216</v>
      </c>
      <c r="O7638" s="21">
        <f t="shared" si="357"/>
        <v>2153534.2792334766</v>
      </c>
      <c r="P7638" s="22">
        <f t="shared" si="358"/>
        <v>0</v>
      </c>
      <c r="Q7638" s="20">
        <f t="shared" si="359"/>
        <v>706771.99843566678</v>
      </c>
      <c r="R7638" s="18" t="s">
        <v>21956</v>
      </c>
      <c r="S7638" s="18">
        <v>117</v>
      </c>
    </row>
    <row r="7639" spans="1:19" x14ac:dyDescent="0.25">
      <c r="A7639" s="18" t="s">
        <v>21957</v>
      </c>
      <c r="B7639" s="18" t="s">
        <v>452</v>
      </c>
      <c r="C7639" s="18" t="s">
        <v>38</v>
      </c>
      <c r="D7639" s="18">
        <v>2019</v>
      </c>
      <c r="E7639" s="18">
        <f>VLOOKUP(D7639,'cpi roi'!A:C,2,FALSE)</f>
        <v>255.7</v>
      </c>
      <c r="F7639" s="18" t="s">
        <v>21435</v>
      </c>
      <c r="G7639" s="18">
        <v>4.5</v>
      </c>
      <c r="H7639" s="19">
        <v>2000</v>
      </c>
      <c r="I7639" s="18" t="s">
        <v>21958</v>
      </c>
      <c r="J7639" s="18" t="s">
        <v>21958</v>
      </c>
      <c r="K7639" s="18" t="s">
        <v>21959</v>
      </c>
      <c r="L7639" s="18" t="s">
        <v>10296</v>
      </c>
      <c r="M7639" s="20">
        <v>0</v>
      </c>
      <c r="N7639" s="20">
        <v>1715851</v>
      </c>
      <c r="O7639" s="21">
        <f t="shared" si="357"/>
        <v>2044660.929605006</v>
      </c>
      <c r="P7639" s="22">
        <f t="shared" si="358"/>
        <v>0</v>
      </c>
      <c r="Q7639" s="20">
        <f t="shared" si="359"/>
        <v>671040.67266327725</v>
      </c>
      <c r="R7639" s="18" t="s">
        <v>21625</v>
      </c>
      <c r="S7639" s="18">
        <v>123</v>
      </c>
    </row>
    <row r="7640" spans="1:19" x14ac:dyDescent="0.25">
      <c r="A7640" s="18" t="s">
        <v>21960</v>
      </c>
      <c r="B7640" s="18" t="s">
        <v>452</v>
      </c>
      <c r="C7640" s="18" t="s">
        <v>38</v>
      </c>
      <c r="D7640" s="18">
        <v>2019</v>
      </c>
      <c r="E7640" s="18">
        <f>VLOOKUP(D7640,'cpi roi'!A:C,2,FALSE)</f>
        <v>255.7</v>
      </c>
      <c r="F7640" s="18" t="s">
        <v>21473</v>
      </c>
      <c r="G7640" s="18">
        <v>5.8</v>
      </c>
      <c r="H7640" s="19">
        <v>523</v>
      </c>
      <c r="I7640" s="18" t="s">
        <v>21961</v>
      </c>
      <c r="J7640" s="18" t="s">
        <v>21962</v>
      </c>
      <c r="K7640" s="18" t="s">
        <v>21963</v>
      </c>
      <c r="L7640" s="18" t="s">
        <v>5994</v>
      </c>
      <c r="M7640" s="20">
        <v>0</v>
      </c>
      <c r="N7640" s="20">
        <v>45738461</v>
      </c>
      <c r="O7640" s="21">
        <f t="shared" si="357"/>
        <v>54503359.666405946</v>
      </c>
      <c r="P7640" s="22">
        <f t="shared" si="358"/>
        <v>0</v>
      </c>
      <c r="Q7640" s="20">
        <f t="shared" si="359"/>
        <v>17887548.298787642</v>
      </c>
      <c r="R7640" s="18" t="s">
        <v>20202</v>
      </c>
      <c r="S7640" s="18">
        <v>101</v>
      </c>
    </row>
    <row r="7641" spans="1:19" x14ac:dyDescent="0.25">
      <c r="A7641" s="18" t="s">
        <v>21964</v>
      </c>
      <c r="B7641" s="18" t="s">
        <v>424</v>
      </c>
      <c r="C7641" s="18" t="s">
        <v>241</v>
      </c>
      <c r="D7641" s="18">
        <v>2019</v>
      </c>
      <c r="E7641" s="18">
        <f>VLOOKUP(D7641,'cpi roi'!A:C,2,FALSE)</f>
        <v>255.7</v>
      </c>
      <c r="F7641" s="18" t="s">
        <v>21238</v>
      </c>
      <c r="G7641" s="18">
        <v>4.5999999999999996</v>
      </c>
      <c r="H7641" s="19">
        <v>150</v>
      </c>
      <c r="I7641" s="18" t="s">
        <v>21965</v>
      </c>
      <c r="J7641" s="18" t="s">
        <v>21966</v>
      </c>
      <c r="K7641" s="18" t="s">
        <v>21967</v>
      </c>
      <c r="L7641" s="18" t="s">
        <v>34</v>
      </c>
      <c r="M7641" s="20">
        <v>0</v>
      </c>
      <c r="N7641" s="20">
        <v>20941</v>
      </c>
      <c r="O7641" s="21">
        <f t="shared" si="357"/>
        <v>24953.94094642159</v>
      </c>
      <c r="P7641" s="22">
        <f t="shared" si="358"/>
        <v>0</v>
      </c>
      <c r="Q7641" s="20">
        <f t="shared" si="359"/>
        <v>8189.6754008603839</v>
      </c>
      <c r="R7641" s="18" t="s">
        <v>21968</v>
      </c>
      <c r="S7641" s="18">
        <v>91</v>
      </c>
    </row>
    <row r="7642" spans="1:19" x14ac:dyDescent="0.25">
      <c r="A7642" s="18" t="s">
        <v>21969</v>
      </c>
      <c r="B7642" s="18" t="s">
        <v>20</v>
      </c>
      <c r="C7642" s="18" t="s">
        <v>38</v>
      </c>
      <c r="D7642" s="18">
        <v>2019</v>
      </c>
      <c r="E7642" s="18">
        <f>VLOOKUP(D7642,'cpi roi'!A:C,2,FALSE)</f>
        <v>255.7</v>
      </c>
      <c r="F7642" s="18" t="s">
        <v>21377</v>
      </c>
      <c r="G7642" s="18">
        <v>3</v>
      </c>
      <c r="H7642" s="19">
        <v>122</v>
      </c>
      <c r="I7642" s="18" t="s">
        <v>21970</v>
      </c>
      <c r="J7642" s="18" t="s">
        <v>21970</v>
      </c>
      <c r="K7642" s="18" t="s">
        <v>21971</v>
      </c>
      <c r="L7642" s="18" t="s">
        <v>34</v>
      </c>
      <c r="M7642" s="20">
        <v>0</v>
      </c>
      <c r="N7642" s="20">
        <v>1101470</v>
      </c>
      <c r="O7642" s="21">
        <f t="shared" si="357"/>
        <v>1312545.5964020337</v>
      </c>
      <c r="P7642" s="22">
        <f t="shared" si="358"/>
        <v>0</v>
      </c>
      <c r="Q7642" s="20">
        <f t="shared" si="359"/>
        <v>430766.5232694564</v>
      </c>
      <c r="R7642" s="18" t="s">
        <v>21972</v>
      </c>
      <c r="S7642" s="18">
        <v>93</v>
      </c>
    </row>
    <row r="7643" spans="1:19" x14ac:dyDescent="0.25">
      <c r="A7643" s="18" t="s">
        <v>21973</v>
      </c>
      <c r="B7643" s="18" t="s">
        <v>424</v>
      </c>
      <c r="C7643" s="18" t="s">
        <v>21</v>
      </c>
      <c r="D7643" s="18">
        <v>2019</v>
      </c>
      <c r="E7643" s="18">
        <f>VLOOKUP(D7643,'cpi roi'!A:C,2,FALSE)</f>
        <v>255.7</v>
      </c>
      <c r="F7643" s="18" t="s">
        <v>21974</v>
      </c>
      <c r="G7643" s="18">
        <v>4.8</v>
      </c>
      <c r="H7643" s="19">
        <v>373</v>
      </c>
      <c r="I7643" s="18" t="s">
        <v>21975</v>
      </c>
      <c r="J7643" s="18" t="s">
        <v>21975</v>
      </c>
      <c r="K7643" s="18" t="s">
        <v>21976</v>
      </c>
      <c r="L7643" s="18" t="s">
        <v>34</v>
      </c>
      <c r="M7643" s="20">
        <v>0</v>
      </c>
      <c r="N7643" s="20">
        <v>0</v>
      </c>
      <c r="O7643" s="21">
        <f t="shared" si="357"/>
        <v>0</v>
      </c>
      <c r="P7643" s="22">
        <f t="shared" si="358"/>
        <v>0</v>
      </c>
      <c r="Q7643" s="20">
        <f t="shared" si="359"/>
        <v>0</v>
      </c>
      <c r="R7643" s="18" t="s">
        <v>21977</v>
      </c>
      <c r="S7643" s="18">
        <v>94</v>
      </c>
    </row>
    <row r="7644" spans="1:19" x14ac:dyDescent="0.25">
      <c r="A7644" s="18" t="s">
        <v>21978</v>
      </c>
      <c r="B7644" s="18" t="s">
        <v>424</v>
      </c>
      <c r="C7644" s="18" t="s">
        <v>21</v>
      </c>
      <c r="D7644" s="18">
        <v>2019</v>
      </c>
      <c r="E7644" s="18">
        <f>VLOOKUP(D7644,'cpi roi'!A:C,2,FALSE)</f>
        <v>255.7</v>
      </c>
      <c r="F7644" s="18" t="s">
        <v>21979</v>
      </c>
      <c r="G7644" s="18">
        <v>6.8</v>
      </c>
      <c r="H7644" s="19">
        <v>869</v>
      </c>
      <c r="I7644" s="18" t="s">
        <v>21980</v>
      </c>
      <c r="J7644" s="18" t="s">
        <v>21980</v>
      </c>
      <c r="K7644" s="18" t="s">
        <v>21981</v>
      </c>
      <c r="L7644" s="18" t="s">
        <v>199</v>
      </c>
      <c r="M7644" s="20">
        <v>0</v>
      </c>
      <c r="N7644" s="20">
        <v>1671969</v>
      </c>
      <c r="O7644" s="21">
        <f t="shared" si="357"/>
        <v>1992369.7860774347</v>
      </c>
      <c r="P7644" s="22">
        <f t="shared" si="358"/>
        <v>0</v>
      </c>
      <c r="Q7644" s="20">
        <f t="shared" si="359"/>
        <v>653879.15526007046</v>
      </c>
      <c r="R7644" s="18" t="s">
        <v>21982</v>
      </c>
      <c r="S7644" s="18">
        <v>117</v>
      </c>
    </row>
    <row r="7645" spans="1:19" x14ac:dyDescent="0.25">
      <c r="A7645" s="18" t="s">
        <v>21983</v>
      </c>
      <c r="B7645" s="18" t="s">
        <v>2004</v>
      </c>
      <c r="C7645" s="18" t="s">
        <v>38</v>
      </c>
      <c r="D7645" s="18">
        <v>2020</v>
      </c>
      <c r="E7645" s="18">
        <f>VLOOKUP(D7645,'cpi roi'!A:C,2,FALSE)</f>
        <v>258.8</v>
      </c>
      <c r="F7645" s="18" t="s">
        <v>21984</v>
      </c>
      <c r="G7645" s="18">
        <v>7.4</v>
      </c>
      <c r="H7645" s="19">
        <v>387000</v>
      </c>
      <c r="I7645" s="18" t="s">
        <v>10274</v>
      </c>
      <c r="J7645" s="18" t="s">
        <v>10274</v>
      </c>
      <c r="K7645" s="18" t="s">
        <v>20851</v>
      </c>
      <c r="L7645" s="18" t="s">
        <v>34</v>
      </c>
      <c r="M7645" s="20">
        <v>205000000</v>
      </c>
      <c r="N7645" s="20">
        <v>363656624</v>
      </c>
      <c r="O7645" s="21">
        <f t="shared" si="357"/>
        <v>428153683.6661514</v>
      </c>
      <c r="P7645" s="22">
        <f t="shared" si="358"/>
        <v>177.39347512195124</v>
      </c>
      <c r="Q7645" s="20">
        <f t="shared" si="359"/>
        <v>140516469.86089644</v>
      </c>
      <c r="R7645" s="18" t="s">
        <v>27</v>
      </c>
      <c r="S7645" s="18">
        <v>150</v>
      </c>
    </row>
    <row r="7646" spans="1:19" x14ac:dyDescent="0.25">
      <c r="A7646" s="18" t="s">
        <v>21985</v>
      </c>
      <c r="B7646" s="18" t="s">
        <v>2004</v>
      </c>
      <c r="C7646" s="18" t="s">
        <v>38</v>
      </c>
      <c r="D7646" s="18">
        <v>2020</v>
      </c>
      <c r="E7646" s="18">
        <f>VLOOKUP(D7646,'cpi roi'!A:C,2,FALSE)</f>
        <v>258.8</v>
      </c>
      <c r="F7646" s="18" t="s">
        <v>21986</v>
      </c>
      <c r="G7646" s="18">
        <v>5.4</v>
      </c>
      <c r="H7646" s="19">
        <v>217000</v>
      </c>
      <c r="I7646" s="18" t="s">
        <v>12969</v>
      </c>
      <c r="J7646" s="18" t="s">
        <v>12969</v>
      </c>
      <c r="K7646" s="18" t="s">
        <v>20338</v>
      </c>
      <c r="L7646" s="18" t="s">
        <v>34</v>
      </c>
      <c r="M7646" s="20">
        <v>0</v>
      </c>
      <c r="N7646" s="20">
        <v>166534027</v>
      </c>
      <c r="O7646" s="21">
        <f t="shared" si="357"/>
        <v>196070007.83191651</v>
      </c>
      <c r="P7646" s="22">
        <f t="shared" si="358"/>
        <v>0</v>
      </c>
      <c r="Q7646" s="20">
        <f t="shared" si="359"/>
        <v>64348542.11746522</v>
      </c>
      <c r="R7646" s="18" t="s">
        <v>8881</v>
      </c>
      <c r="S7646" s="18">
        <v>151</v>
      </c>
    </row>
    <row r="7647" spans="1:19" x14ac:dyDescent="0.25">
      <c r="A7647" s="18" t="s">
        <v>21987</v>
      </c>
      <c r="B7647" s="18" t="s">
        <v>20</v>
      </c>
      <c r="C7647" s="18" t="s">
        <v>38</v>
      </c>
      <c r="D7647" s="18">
        <v>2020</v>
      </c>
      <c r="E7647" s="18">
        <f>VLOOKUP(D7647,'cpi roi'!A:C,2,FALSE)</f>
        <v>258.8</v>
      </c>
      <c r="F7647" s="18" t="s">
        <v>21988</v>
      </c>
      <c r="G7647" s="18">
        <v>6.1</v>
      </c>
      <c r="H7647" s="19">
        <v>190000</v>
      </c>
      <c r="I7647" s="18" t="s">
        <v>21989</v>
      </c>
      <c r="J7647" s="18" t="s">
        <v>20539</v>
      </c>
      <c r="K7647" s="18" t="s">
        <v>20368</v>
      </c>
      <c r="L7647" s="18" t="s">
        <v>34</v>
      </c>
      <c r="M7647" s="20">
        <v>84500000</v>
      </c>
      <c r="N7647" s="20">
        <v>201858461</v>
      </c>
      <c r="O7647" s="21">
        <f t="shared" si="357"/>
        <v>237659478.61939719</v>
      </c>
      <c r="P7647" s="22">
        <f t="shared" si="358"/>
        <v>238.8857526627219</v>
      </c>
      <c r="Q7647" s="20">
        <f t="shared" si="359"/>
        <v>77997859.737248838</v>
      </c>
      <c r="R7647" s="18" t="s">
        <v>21990</v>
      </c>
      <c r="S7647" s="18">
        <v>109</v>
      </c>
    </row>
    <row r="7648" spans="1:19" x14ac:dyDescent="0.25">
      <c r="A7648" s="18" t="s">
        <v>21991</v>
      </c>
      <c r="B7648" s="18" t="s">
        <v>20</v>
      </c>
      <c r="C7648" s="18" t="s">
        <v>21</v>
      </c>
      <c r="D7648" s="18">
        <v>2020</v>
      </c>
      <c r="E7648" s="18">
        <f>VLOOKUP(D7648,'cpi roi'!A:C,2,FALSE)</f>
        <v>258.8</v>
      </c>
      <c r="F7648" s="18" t="s">
        <v>21992</v>
      </c>
      <c r="G7648" s="18">
        <v>7.1</v>
      </c>
      <c r="H7648" s="19">
        <v>186000</v>
      </c>
      <c r="I7648" s="18" t="s">
        <v>13493</v>
      </c>
      <c r="J7648" s="18" t="s">
        <v>13493</v>
      </c>
      <c r="K7648" s="18" t="s">
        <v>21993</v>
      </c>
      <c r="L7648" s="18" t="s">
        <v>199</v>
      </c>
      <c r="M7648" s="20">
        <v>7000000</v>
      </c>
      <c r="N7648" s="20">
        <v>143151000</v>
      </c>
      <c r="O7648" s="21">
        <f t="shared" si="357"/>
        <v>168539836.553323</v>
      </c>
      <c r="P7648" s="22">
        <f t="shared" si="358"/>
        <v>2045.0142857142857</v>
      </c>
      <c r="Q7648" s="20">
        <f t="shared" si="359"/>
        <v>55313369.397217929</v>
      </c>
      <c r="R7648" s="18" t="s">
        <v>65</v>
      </c>
      <c r="S7648" s="18">
        <v>124</v>
      </c>
    </row>
    <row r="7649" spans="1:19" x14ac:dyDescent="0.25">
      <c r="A7649" s="18" t="s">
        <v>21994</v>
      </c>
      <c r="B7649" s="18" t="s">
        <v>37</v>
      </c>
      <c r="C7649" s="18" t="s">
        <v>394</v>
      </c>
      <c r="D7649" s="18">
        <v>2020</v>
      </c>
      <c r="E7649" s="18">
        <f>VLOOKUP(D7649,'cpi roi'!A:C,2,FALSE)</f>
        <v>258.8</v>
      </c>
      <c r="F7649" s="18" t="s">
        <v>21995</v>
      </c>
      <c r="G7649" s="18">
        <v>7.4</v>
      </c>
      <c r="H7649" s="19">
        <v>120000</v>
      </c>
      <c r="I7649" s="18" t="s">
        <v>18256</v>
      </c>
      <c r="J7649" s="18" t="s">
        <v>18256</v>
      </c>
      <c r="K7649" s="18" t="s">
        <v>1260</v>
      </c>
      <c r="L7649" s="18" t="s">
        <v>34</v>
      </c>
      <c r="M7649" s="20">
        <v>0</v>
      </c>
      <c r="N7649" s="20">
        <v>141950608</v>
      </c>
      <c r="O7649" s="21">
        <f t="shared" si="357"/>
        <v>167126546.5904173</v>
      </c>
      <c r="P7649" s="22">
        <f t="shared" si="358"/>
        <v>0</v>
      </c>
      <c r="Q7649" s="20">
        <f t="shared" si="359"/>
        <v>54849539.412673876</v>
      </c>
      <c r="R7649" s="18" t="s">
        <v>1729</v>
      </c>
      <c r="S7649" s="18">
        <v>102</v>
      </c>
    </row>
    <row r="7650" spans="1:19" x14ac:dyDescent="0.25">
      <c r="A7650" s="18" t="s">
        <v>21996</v>
      </c>
      <c r="B7650" s="18" t="s">
        <v>20</v>
      </c>
      <c r="C7650" s="18" t="s">
        <v>38</v>
      </c>
      <c r="D7650" s="18">
        <v>2020</v>
      </c>
      <c r="E7650" s="18">
        <f>VLOOKUP(D7650,'cpi roi'!A:C,2,FALSE)</f>
        <v>258.8</v>
      </c>
      <c r="F7650" s="18" t="s">
        <v>21547</v>
      </c>
      <c r="G7650" s="18">
        <v>6.6</v>
      </c>
      <c r="H7650" s="19">
        <v>140000</v>
      </c>
      <c r="I7650" s="18" t="s">
        <v>21997</v>
      </c>
      <c r="J7650" s="18" t="s">
        <v>16607</v>
      </c>
      <c r="K7650" s="18" t="s">
        <v>7640</v>
      </c>
      <c r="L7650" s="18" t="s">
        <v>34</v>
      </c>
      <c r="M7650" s="20">
        <v>90000000</v>
      </c>
      <c r="N7650" s="20">
        <v>426505244</v>
      </c>
      <c r="O7650" s="21">
        <f t="shared" si="357"/>
        <v>502148948.40340024</v>
      </c>
      <c r="P7650" s="22">
        <f t="shared" si="358"/>
        <v>473.89471555555554</v>
      </c>
      <c r="Q7650" s="20">
        <f t="shared" si="359"/>
        <v>164801098.91808346</v>
      </c>
      <c r="R7650" s="18" t="s">
        <v>35</v>
      </c>
      <c r="S7650" s="18">
        <v>124</v>
      </c>
    </row>
    <row r="7651" spans="1:19" x14ac:dyDescent="0.25">
      <c r="A7651" s="18" t="s">
        <v>21998</v>
      </c>
      <c r="B7651" s="18" t="s">
        <v>37</v>
      </c>
      <c r="C7651" s="18" t="s">
        <v>38</v>
      </c>
      <c r="D7651" s="18">
        <v>2020</v>
      </c>
      <c r="E7651" s="18">
        <f>VLOOKUP(D7651,'cpi roi'!A:C,2,FALSE)</f>
        <v>258.8</v>
      </c>
      <c r="F7651" s="18" t="s">
        <v>21457</v>
      </c>
      <c r="G7651" s="18">
        <v>6.5</v>
      </c>
      <c r="H7651" s="19">
        <v>102000</v>
      </c>
      <c r="I7651" s="18" t="s">
        <v>21999</v>
      </c>
      <c r="J7651" s="18" t="s">
        <v>13266</v>
      </c>
      <c r="K7651" s="18" t="s">
        <v>22000</v>
      </c>
      <c r="L7651" s="18" t="s">
        <v>34</v>
      </c>
      <c r="M7651" s="20">
        <v>85000000</v>
      </c>
      <c r="N7651" s="20">
        <v>319715683</v>
      </c>
      <c r="O7651" s="21">
        <f t="shared" si="357"/>
        <v>376419507.76700151</v>
      </c>
      <c r="P7651" s="22">
        <f t="shared" si="358"/>
        <v>376.13609764705882</v>
      </c>
      <c r="Q7651" s="20">
        <f t="shared" si="359"/>
        <v>123537744.59041731</v>
      </c>
      <c r="R7651" s="18" t="s">
        <v>48</v>
      </c>
      <c r="S7651" s="18">
        <v>99</v>
      </c>
    </row>
    <row r="7652" spans="1:19" x14ac:dyDescent="0.25">
      <c r="A7652" s="18" t="s">
        <v>22001</v>
      </c>
      <c r="B7652" s="18" t="s">
        <v>37</v>
      </c>
      <c r="C7652" s="18" t="s">
        <v>29</v>
      </c>
      <c r="D7652" s="18">
        <v>2020</v>
      </c>
      <c r="E7652" s="18">
        <f>VLOOKUP(D7652,'cpi roi'!A:C,2,FALSE)</f>
        <v>258.8</v>
      </c>
      <c r="F7652" s="18" t="s">
        <v>21547</v>
      </c>
      <c r="G7652" s="18">
        <v>5.6</v>
      </c>
      <c r="H7652" s="19">
        <v>53000</v>
      </c>
      <c r="I7652" s="18" t="s">
        <v>12788</v>
      </c>
      <c r="J7652" s="18" t="s">
        <v>12788</v>
      </c>
      <c r="K7652" s="18" t="s">
        <v>4915</v>
      </c>
      <c r="L7652" s="18" t="s">
        <v>34</v>
      </c>
      <c r="M7652" s="20">
        <v>175000000</v>
      </c>
      <c r="N7652" s="20">
        <v>245487753</v>
      </c>
      <c r="O7652" s="21">
        <f t="shared" si="357"/>
        <v>289026732.37673879</v>
      </c>
      <c r="P7652" s="22">
        <f t="shared" si="358"/>
        <v>140.278716</v>
      </c>
      <c r="Q7652" s="20">
        <f t="shared" si="359"/>
        <v>94856164.219474494</v>
      </c>
      <c r="R7652" s="18" t="s">
        <v>65</v>
      </c>
      <c r="S7652" s="18">
        <v>101</v>
      </c>
    </row>
    <row r="7653" spans="1:19" x14ac:dyDescent="0.25">
      <c r="A7653" s="18" t="s">
        <v>22002</v>
      </c>
      <c r="B7653" s="18" t="s">
        <v>37</v>
      </c>
      <c r="C7653" s="18" t="s">
        <v>29</v>
      </c>
      <c r="D7653" s="18">
        <v>2020</v>
      </c>
      <c r="E7653" s="18">
        <f>VLOOKUP(D7653,'cpi roi'!A:C,2,FALSE)</f>
        <v>258.8</v>
      </c>
      <c r="F7653" s="18" t="s">
        <v>22003</v>
      </c>
      <c r="G7653" s="18">
        <v>6.8</v>
      </c>
      <c r="H7653" s="19">
        <v>42000</v>
      </c>
      <c r="I7653" s="18" t="s">
        <v>12450</v>
      </c>
      <c r="J7653" s="18" t="s">
        <v>20376</v>
      </c>
      <c r="K7653" s="18" t="s">
        <v>502</v>
      </c>
      <c r="L7653" s="18" t="s">
        <v>199</v>
      </c>
      <c r="M7653" s="20">
        <v>135000000</v>
      </c>
      <c r="N7653" s="20">
        <v>111105497</v>
      </c>
      <c r="O7653" s="21">
        <f t="shared" si="357"/>
        <v>130810838.23763523</v>
      </c>
      <c r="P7653" s="22">
        <f t="shared" si="358"/>
        <v>82.300368148148152</v>
      </c>
      <c r="Q7653" s="20">
        <f t="shared" si="359"/>
        <v>42931026.661514685</v>
      </c>
      <c r="R7653" s="18" t="s">
        <v>22004</v>
      </c>
      <c r="S7653" s="18">
        <v>100</v>
      </c>
    </row>
    <row r="7654" spans="1:19" x14ac:dyDescent="0.25">
      <c r="A7654" s="18" t="s">
        <v>22005</v>
      </c>
      <c r="B7654" s="18" t="s">
        <v>452</v>
      </c>
      <c r="C7654" s="18" t="s">
        <v>38</v>
      </c>
      <c r="D7654" s="18">
        <v>2020</v>
      </c>
      <c r="E7654" s="18">
        <f>VLOOKUP(D7654,'cpi roi'!A:C,2,FALSE)</f>
        <v>258.8</v>
      </c>
      <c r="F7654" s="18" t="s">
        <v>22006</v>
      </c>
      <c r="G7654" s="18">
        <v>6.8</v>
      </c>
      <c r="H7654" s="19">
        <v>3700</v>
      </c>
      <c r="I7654" s="18" t="s">
        <v>21949</v>
      </c>
      <c r="J7654" s="18" t="s">
        <v>21949</v>
      </c>
      <c r="K7654" s="18" t="s">
        <v>22007</v>
      </c>
      <c r="L7654" s="18" t="s">
        <v>5994</v>
      </c>
      <c r="M7654" s="20">
        <v>80000000</v>
      </c>
      <c r="N7654" s="20">
        <v>461421559</v>
      </c>
      <c r="O7654" s="21">
        <f t="shared" si="357"/>
        <v>543257917.4161514</v>
      </c>
      <c r="P7654" s="22">
        <f t="shared" si="358"/>
        <v>576.77694874999997</v>
      </c>
      <c r="Q7654" s="20">
        <f t="shared" si="359"/>
        <v>178292719.86089644</v>
      </c>
      <c r="R7654" s="18" t="s">
        <v>22008</v>
      </c>
      <c r="S7654" s="18">
        <v>149</v>
      </c>
    </row>
    <row r="7655" spans="1:19" x14ac:dyDescent="0.25">
      <c r="A7655" s="18" t="s">
        <v>22009</v>
      </c>
      <c r="B7655" s="18" t="s">
        <v>20</v>
      </c>
      <c r="C7655" s="18" t="s">
        <v>108</v>
      </c>
      <c r="D7655" s="18">
        <v>2020</v>
      </c>
      <c r="E7655" s="18">
        <f>VLOOKUP(D7655,'cpi roi'!A:C,2,FALSE)</f>
        <v>258.8</v>
      </c>
      <c r="F7655" s="18" t="s">
        <v>22010</v>
      </c>
      <c r="G7655" s="18">
        <v>5.4</v>
      </c>
      <c r="H7655" s="19">
        <v>2400</v>
      </c>
      <c r="I7655" s="18" t="s">
        <v>22011</v>
      </c>
      <c r="J7655" s="18" t="s">
        <v>22011</v>
      </c>
      <c r="K7655" s="18" t="s">
        <v>22012</v>
      </c>
      <c r="L7655" s="18" t="s">
        <v>34</v>
      </c>
      <c r="M7655" s="20">
        <v>0</v>
      </c>
      <c r="N7655" s="20">
        <v>3661</v>
      </c>
      <c r="O7655" s="21">
        <f t="shared" si="357"/>
        <v>4310.304095826893</v>
      </c>
      <c r="P7655" s="22">
        <f t="shared" si="358"/>
        <v>0</v>
      </c>
      <c r="Q7655" s="20">
        <f t="shared" si="359"/>
        <v>1414.6058732612055</v>
      </c>
      <c r="R7655" s="18" t="s">
        <v>22013</v>
      </c>
      <c r="S7655" s="18">
        <v>98</v>
      </c>
    </row>
    <row r="7656" spans="1:19" x14ac:dyDescent="0.25">
      <c r="A7656" s="18" t="s">
        <v>22014</v>
      </c>
      <c r="B7656" s="18" t="s">
        <v>424</v>
      </c>
      <c r="C7656" s="18" t="s">
        <v>334</v>
      </c>
      <c r="D7656" s="18">
        <v>2020</v>
      </c>
      <c r="E7656" s="18">
        <f>VLOOKUP(D7656,'cpi roi'!A:C,2,FALSE)</f>
        <v>258.8</v>
      </c>
      <c r="F7656" s="18" t="s">
        <v>22015</v>
      </c>
      <c r="G7656" s="18">
        <v>5.7</v>
      </c>
      <c r="H7656" s="19">
        <v>165</v>
      </c>
      <c r="I7656" s="18" t="s">
        <v>22016</v>
      </c>
      <c r="J7656" s="18" t="s">
        <v>22017</v>
      </c>
      <c r="K7656" s="18" t="s">
        <v>22018</v>
      </c>
      <c r="L7656" s="18" t="s">
        <v>34</v>
      </c>
      <c r="M7656" s="20">
        <v>370000</v>
      </c>
      <c r="N7656" s="20">
        <v>0</v>
      </c>
      <c r="O7656" s="21">
        <f t="shared" si="357"/>
        <v>0</v>
      </c>
      <c r="P7656" s="22">
        <f t="shared" si="358"/>
        <v>0</v>
      </c>
      <c r="Q7656" s="20">
        <f t="shared" si="359"/>
        <v>0</v>
      </c>
      <c r="R7656" s="18" t="s">
        <v>22019</v>
      </c>
      <c r="S7656" s="18">
        <v>85</v>
      </c>
    </row>
    <row r="7657" spans="1:19" x14ac:dyDescent="0.25">
      <c r="A7657" s="18" t="s">
        <v>22020</v>
      </c>
      <c r="B7657" s="18" t="s">
        <v>967</v>
      </c>
      <c r="C7657" s="18" t="s">
        <v>394</v>
      </c>
      <c r="D7657" s="18">
        <v>2020</v>
      </c>
      <c r="E7657" s="18">
        <f>VLOOKUP(D7657,'cpi roi'!A:C,2,FALSE)</f>
        <v>258.8</v>
      </c>
      <c r="F7657" s="18" t="s">
        <v>22021</v>
      </c>
      <c r="G7657" s="18">
        <v>6.6</v>
      </c>
      <c r="H7657" s="19">
        <v>1300</v>
      </c>
      <c r="I7657" s="18" t="s">
        <v>22022</v>
      </c>
      <c r="J7657" s="18" t="s">
        <v>424</v>
      </c>
      <c r="K7657" s="18" t="s">
        <v>22023</v>
      </c>
      <c r="L7657" s="18" t="s">
        <v>5994</v>
      </c>
      <c r="M7657" s="20">
        <v>0</v>
      </c>
      <c r="N7657" s="20">
        <v>240663149</v>
      </c>
      <c r="O7657" s="21">
        <f t="shared" si="357"/>
        <v>283346450.92851621</v>
      </c>
      <c r="P7657" s="22">
        <f t="shared" si="358"/>
        <v>0</v>
      </c>
      <c r="Q7657" s="20">
        <f t="shared" si="359"/>
        <v>92991943.199381754</v>
      </c>
      <c r="R7657" s="18" t="s">
        <v>22024</v>
      </c>
      <c r="S7657" s="18">
        <v>110</v>
      </c>
    </row>
    <row r="7658" spans="1:19" x14ac:dyDescent="0.25">
      <c r="A7658" s="18" t="s">
        <v>22025</v>
      </c>
      <c r="B7658" s="18" t="s">
        <v>2004</v>
      </c>
      <c r="C7658" s="18" t="s">
        <v>45</v>
      </c>
      <c r="D7658" s="18">
        <v>2020</v>
      </c>
      <c r="E7658" s="18">
        <f>VLOOKUP(D7658,'cpi roi'!A:C,2,FALSE)</f>
        <v>258.8</v>
      </c>
      <c r="F7658" s="18" t="s">
        <v>22026</v>
      </c>
      <c r="G7658" s="18">
        <v>5</v>
      </c>
      <c r="H7658" s="19">
        <v>294</v>
      </c>
      <c r="I7658" s="18" t="s">
        <v>22027</v>
      </c>
      <c r="J7658" s="18" t="s">
        <v>22027</v>
      </c>
      <c r="K7658" s="18" t="s">
        <v>22027</v>
      </c>
      <c r="L7658" s="18" t="s">
        <v>34</v>
      </c>
      <c r="M7658" s="20">
        <v>0</v>
      </c>
      <c r="N7658" s="20">
        <v>413378</v>
      </c>
      <c r="O7658" s="21">
        <f t="shared" si="357"/>
        <v>486693.49536321481</v>
      </c>
      <c r="P7658" s="22">
        <f t="shared" si="358"/>
        <v>0</v>
      </c>
      <c r="Q7658" s="20">
        <f t="shared" si="359"/>
        <v>159728.74806800619</v>
      </c>
      <c r="R7658" s="18" t="s">
        <v>22028</v>
      </c>
      <c r="S7658" s="18">
        <v>120</v>
      </c>
    </row>
    <row r="7659" spans="1:19" x14ac:dyDescent="0.25">
      <c r="A7659" s="18" t="s">
        <v>22029</v>
      </c>
      <c r="B7659" s="18" t="s">
        <v>424</v>
      </c>
      <c r="C7659" s="18" t="s">
        <v>21</v>
      </c>
      <c r="D7659" s="18">
        <v>2020</v>
      </c>
      <c r="E7659" s="18">
        <f>VLOOKUP(D7659,'cpi roi'!A:C,2,FALSE)</f>
        <v>258.8</v>
      </c>
      <c r="F7659" s="18" t="s">
        <v>22030</v>
      </c>
      <c r="G7659" s="18">
        <v>6.7</v>
      </c>
      <c r="H7659" s="19">
        <v>903</v>
      </c>
      <c r="I7659" s="18" t="s">
        <v>11114</v>
      </c>
      <c r="J7659" s="18" t="s">
        <v>22031</v>
      </c>
      <c r="K7659" s="18" t="s">
        <v>5993</v>
      </c>
      <c r="L7659" s="18" t="s">
        <v>5994</v>
      </c>
      <c r="M7659" s="20">
        <v>0</v>
      </c>
      <c r="N7659" s="20">
        <v>25818882</v>
      </c>
      <c r="O7659" s="21">
        <f t="shared" si="357"/>
        <v>30398042.292890258</v>
      </c>
      <c r="P7659" s="22">
        <f t="shared" si="358"/>
        <v>0</v>
      </c>
      <c r="Q7659" s="20">
        <f t="shared" si="359"/>
        <v>9976384.0803709421</v>
      </c>
      <c r="R7659" s="18"/>
      <c r="S7659" s="18">
        <v>135</v>
      </c>
    </row>
    <row r="7660" spans="1:19" x14ac:dyDescent="0.25">
      <c r="A7660" s="18" t="s">
        <v>22032</v>
      </c>
      <c r="B7660" s="18" t="s">
        <v>20</v>
      </c>
      <c r="C7660" s="18" t="s">
        <v>21</v>
      </c>
      <c r="D7660" s="18">
        <v>2020</v>
      </c>
      <c r="E7660" s="18">
        <f>VLOOKUP(D7660,'cpi roi'!A:C,2,FALSE)</f>
        <v>258.8</v>
      </c>
      <c r="F7660" s="18" t="s">
        <v>21988</v>
      </c>
      <c r="G7660" s="18">
        <v>6.6</v>
      </c>
      <c r="H7660" s="19">
        <v>35</v>
      </c>
      <c r="I7660" s="18" t="s">
        <v>22033</v>
      </c>
      <c r="J7660" s="18" t="s">
        <v>22034</v>
      </c>
      <c r="K7660" s="18" t="s">
        <v>22035</v>
      </c>
      <c r="L7660" s="18" t="s">
        <v>34</v>
      </c>
      <c r="M7660" s="20">
        <v>5000</v>
      </c>
      <c r="N7660" s="20">
        <v>0</v>
      </c>
      <c r="O7660" s="21">
        <f t="shared" si="357"/>
        <v>0</v>
      </c>
      <c r="P7660" s="22">
        <f t="shared" si="358"/>
        <v>0</v>
      </c>
      <c r="Q7660" s="20">
        <f t="shared" si="359"/>
        <v>0</v>
      </c>
      <c r="R7660" s="18" t="s">
        <v>22036</v>
      </c>
      <c r="S7660" s="18">
        <v>78</v>
      </c>
    </row>
    <row r="7661" spans="1:19" x14ac:dyDescent="0.25">
      <c r="A7661" s="18" t="s">
        <v>22037</v>
      </c>
      <c r="B7661" s="18" t="s">
        <v>452</v>
      </c>
      <c r="C7661" s="18" t="s">
        <v>56</v>
      </c>
      <c r="D7661" s="18">
        <v>2020</v>
      </c>
      <c r="E7661" s="18">
        <f>VLOOKUP(D7661,'cpi roi'!A:C,2,FALSE)</f>
        <v>258.8</v>
      </c>
      <c r="F7661" s="18" t="s">
        <v>21974</v>
      </c>
      <c r="G7661" s="18">
        <v>3.4</v>
      </c>
      <c r="H7661" s="19">
        <v>447</v>
      </c>
      <c r="I7661" s="18" t="s">
        <v>22038</v>
      </c>
      <c r="J7661" s="18" t="s">
        <v>22038</v>
      </c>
      <c r="K7661" s="18" t="s">
        <v>22039</v>
      </c>
      <c r="L7661" s="18" t="s">
        <v>34</v>
      </c>
      <c r="M7661" s="20">
        <v>0</v>
      </c>
      <c r="N7661" s="20">
        <v>13266</v>
      </c>
      <c r="O7661" s="21">
        <f t="shared" si="357"/>
        <v>15618.818392581143</v>
      </c>
      <c r="P7661" s="22">
        <f t="shared" si="358"/>
        <v>0</v>
      </c>
      <c r="Q7661" s="20">
        <f t="shared" si="359"/>
        <v>5125.9659969088098</v>
      </c>
      <c r="R7661" s="18" t="s">
        <v>21710</v>
      </c>
      <c r="S7661" s="18">
        <v>87</v>
      </c>
    </row>
    <row r="7662" spans="1:19" x14ac:dyDescent="0.25">
      <c r="A7662" s="18" t="s">
        <v>22040</v>
      </c>
      <c r="B7662" s="18" t="s">
        <v>424</v>
      </c>
      <c r="C7662" s="18" t="s">
        <v>45</v>
      </c>
      <c r="D7662" s="18">
        <v>2020</v>
      </c>
      <c r="E7662" s="18">
        <f>VLOOKUP(D7662,'cpi roi'!A:C,2,FALSE)</f>
        <v>258.8</v>
      </c>
      <c r="F7662" s="18" t="s">
        <v>22041</v>
      </c>
      <c r="G7662" s="18">
        <v>7.1</v>
      </c>
      <c r="H7662" s="19">
        <v>14</v>
      </c>
      <c r="I7662" s="18" t="s">
        <v>22042</v>
      </c>
      <c r="J7662" s="18" t="s">
        <v>22042</v>
      </c>
      <c r="K7662" s="18" t="s">
        <v>22043</v>
      </c>
      <c r="L7662" s="18" t="s">
        <v>34</v>
      </c>
      <c r="M7662" s="20">
        <v>0</v>
      </c>
      <c r="N7662" s="20">
        <v>0</v>
      </c>
      <c r="O7662" s="21">
        <f t="shared" si="357"/>
        <v>0</v>
      </c>
      <c r="P7662" s="22">
        <f t="shared" si="358"/>
        <v>0</v>
      </c>
      <c r="Q7662" s="20">
        <f t="shared" si="359"/>
        <v>0</v>
      </c>
      <c r="R7662" s="18" t="s">
        <v>22044</v>
      </c>
      <c r="S7662" s="18">
        <v>90</v>
      </c>
    </row>
    <row r="7663" spans="1:19" x14ac:dyDescent="0.25">
      <c r="A7663" s="18" t="s">
        <v>22045</v>
      </c>
      <c r="B7663" s="18" t="s">
        <v>20</v>
      </c>
      <c r="C7663" s="18" t="s">
        <v>21</v>
      </c>
      <c r="D7663" s="18">
        <v>2020</v>
      </c>
      <c r="E7663" s="18">
        <f>VLOOKUP(D7663,'cpi roi'!A:C,2,FALSE)</f>
        <v>258.8</v>
      </c>
      <c r="F7663" s="18" t="s">
        <v>22046</v>
      </c>
      <c r="G7663" s="18" t="s">
        <v>424</v>
      </c>
      <c r="H7663" s="19" t="s">
        <v>424</v>
      </c>
      <c r="I7663" s="18" t="s">
        <v>22047</v>
      </c>
      <c r="J7663" s="18" t="s">
        <v>22048</v>
      </c>
      <c r="K7663" s="18" t="s">
        <v>22049</v>
      </c>
      <c r="L7663" s="18" t="s">
        <v>34</v>
      </c>
      <c r="M7663" s="20">
        <v>1000000</v>
      </c>
      <c r="N7663" s="20">
        <v>0</v>
      </c>
      <c r="O7663" s="21">
        <f t="shared" si="357"/>
        <v>0</v>
      </c>
      <c r="P7663" s="22">
        <f t="shared" si="358"/>
        <v>0</v>
      </c>
      <c r="Q7663" s="20">
        <f t="shared" si="359"/>
        <v>0</v>
      </c>
      <c r="R7663" s="18" t="s">
        <v>22050</v>
      </c>
      <c r="S7663" s="18">
        <v>121</v>
      </c>
    </row>
    <row r="7664" spans="1:19" x14ac:dyDescent="0.25">
      <c r="A7664" s="18" t="s">
        <v>22051</v>
      </c>
      <c r="B7664" s="18" t="s">
        <v>424</v>
      </c>
      <c r="C7664" s="18" t="s">
        <v>38</v>
      </c>
      <c r="D7664" s="18">
        <v>2020</v>
      </c>
      <c r="E7664" s="18">
        <f>VLOOKUP(D7664,'cpi roi'!A:C,2,FALSE)</f>
        <v>258.8</v>
      </c>
      <c r="F7664" s="18" t="s">
        <v>22052</v>
      </c>
      <c r="G7664" s="18" t="s">
        <v>424</v>
      </c>
      <c r="H7664" s="19" t="s">
        <v>424</v>
      </c>
      <c r="I7664" s="18" t="s">
        <v>613</v>
      </c>
      <c r="J7664" s="18" t="s">
        <v>22053</v>
      </c>
      <c r="K7664" s="18" t="s">
        <v>22054</v>
      </c>
      <c r="L7664" s="18" t="s">
        <v>34</v>
      </c>
      <c r="M7664" s="20">
        <v>10000</v>
      </c>
      <c r="N7664" s="20">
        <v>0</v>
      </c>
      <c r="O7664" s="21">
        <f t="shared" si="357"/>
        <v>0</v>
      </c>
      <c r="P7664" s="22">
        <f t="shared" si="358"/>
        <v>0</v>
      </c>
      <c r="Q7664" s="20">
        <f t="shared" si="359"/>
        <v>0</v>
      </c>
      <c r="R7664" s="18"/>
      <c r="S7664" s="18">
        <v>90</v>
      </c>
    </row>
    <row r="7665" spans="1:19" x14ac:dyDescent="0.25">
      <c r="A7665" s="18" t="s">
        <v>22055</v>
      </c>
      <c r="B7665" s="18" t="s">
        <v>424</v>
      </c>
      <c r="C7665" s="18" t="s">
        <v>21</v>
      </c>
      <c r="D7665" s="18">
        <v>2020</v>
      </c>
      <c r="E7665" s="18">
        <f>VLOOKUP(D7665,'cpi roi'!A:C,2,FALSE)</f>
        <v>258.8</v>
      </c>
      <c r="F7665" s="18" t="s">
        <v>22056</v>
      </c>
      <c r="G7665" s="18">
        <v>3.1</v>
      </c>
      <c r="H7665" s="19">
        <v>18</v>
      </c>
      <c r="I7665" s="18" t="s">
        <v>22057</v>
      </c>
      <c r="J7665" s="18" t="s">
        <v>22057</v>
      </c>
      <c r="K7665" s="18" t="s">
        <v>22058</v>
      </c>
      <c r="L7665" s="18" t="s">
        <v>34</v>
      </c>
      <c r="M7665" s="20">
        <v>7000</v>
      </c>
      <c r="N7665" s="20">
        <v>0</v>
      </c>
      <c r="O7665" s="21">
        <f t="shared" si="357"/>
        <v>0</v>
      </c>
      <c r="P7665" s="22">
        <f t="shared" si="358"/>
        <v>0</v>
      </c>
      <c r="Q7665" s="20">
        <f t="shared" si="359"/>
        <v>0</v>
      </c>
      <c r="R7665" s="18"/>
      <c r="S7665" s="18">
        <v>90</v>
      </c>
    </row>
    <row r="7666" spans="1:19" x14ac:dyDescent="0.25">
      <c r="A7666" s="18" t="s">
        <v>22059</v>
      </c>
      <c r="B7666" s="18" t="s">
        <v>424</v>
      </c>
      <c r="C7666" s="18" t="s">
        <v>45</v>
      </c>
      <c r="D7666" s="18">
        <v>2020</v>
      </c>
      <c r="E7666" s="18">
        <f>VLOOKUP(D7666,'cpi roi'!A:C,2,FALSE)</f>
        <v>258.8</v>
      </c>
      <c r="F7666" s="18" t="s">
        <v>21988</v>
      </c>
      <c r="G7666" s="18">
        <v>4.7</v>
      </c>
      <c r="H7666" s="19">
        <v>36</v>
      </c>
      <c r="I7666" s="18" t="s">
        <v>22060</v>
      </c>
      <c r="J7666" s="18" t="s">
        <v>22061</v>
      </c>
      <c r="K7666" s="18" t="s">
        <v>21971</v>
      </c>
      <c r="L7666" s="18" t="s">
        <v>34</v>
      </c>
      <c r="M7666" s="20">
        <v>0</v>
      </c>
      <c r="N7666" s="20">
        <v>0</v>
      </c>
      <c r="O7666" s="21">
        <f t="shared" si="357"/>
        <v>0</v>
      </c>
      <c r="P7666" s="22">
        <f t="shared" si="358"/>
        <v>0</v>
      </c>
      <c r="Q7666" s="20">
        <f t="shared" si="359"/>
        <v>0</v>
      </c>
      <c r="R7666" s="18" t="s">
        <v>21972</v>
      </c>
      <c r="S7666" s="18">
        <v>90</v>
      </c>
    </row>
    <row r="7667" spans="1:19" x14ac:dyDescent="0.25">
      <c r="A7667" s="18" t="s">
        <v>22062</v>
      </c>
      <c r="B7667" s="18" t="s">
        <v>424</v>
      </c>
      <c r="C7667" s="18" t="s">
        <v>21</v>
      </c>
      <c r="D7667" s="18">
        <v>2020</v>
      </c>
      <c r="E7667" s="18">
        <f>VLOOKUP(D7667,'cpi roi'!A:C,2,FALSE)</f>
        <v>258.8</v>
      </c>
      <c r="F7667" s="18" t="s">
        <v>22063</v>
      </c>
      <c r="G7667" s="18">
        <v>5.7</v>
      </c>
      <c r="H7667" s="19">
        <v>29</v>
      </c>
      <c r="I7667" s="18" t="s">
        <v>22064</v>
      </c>
      <c r="J7667" s="18" t="s">
        <v>22065</v>
      </c>
      <c r="K7667" s="18" t="s">
        <v>22066</v>
      </c>
      <c r="L7667" s="18" t="s">
        <v>34</v>
      </c>
      <c r="M7667" s="20">
        <v>58750</v>
      </c>
      <c r="N7667" s="20">
        <v>0</v>
      </c>
      <c r="O7667" s="21">
        <f t="shared" si="357"/>
        <v>0</v>
      </c>
      <c r="P7667" s="22">
        <f t="shared" si="358"/>
        <v>0</v>
      </c>
      <c r="Q7667" s="20">
        <f t="shared" si="359"/>
        <v>0</v>
      </c>
      <c r="R7667" s="18" t="s">
        <v>22067</v>
      </c>
      <c r="S7667" s="18"/>
    </row>
    <row r="7668" spans="1:19" x14ac:dyDescent="0.25">
      <c r="A7668" s="18" t="s">
        <v>22068</v>
      </c>
      <c r="B7668" s="18" t="s">
        <v>424</v>
      </c>
      <c r="C7668" s="18" t="s">
        <v>21</v>
      </c>
      <c r="D7668" s="18">
        <v>2020</v>
      </c>
      <c r="E7668" s="18">
        <f>VLOOKUP(D7668,'cpi roi'!A:C,2,FALSE)</f>
        <v>258.8</v>
      </c>
      <c r="F7668" s="18" t="s">
        <v>22021</v>
      </c>
      <c r="G7668" s="18" t="s">
        <v>424</v>
      </c>
      <c r="H7668" s="19" t="s">
        <v>424</v>
      </c>
      <c r="I7668" s="18" t="s">
        <v>22069</v>
      </c>
      <c r="J7668" s="18" t="s">
        <v>22069</v>
      </c>
      <c r="K7668" s="18" t="s">
        <v>22070</v>
      </c>
      <c r="L7668" s="18" t="s">
        <v>34</v>
      </c>
      <c r="M7668" s="20">
        <v>15000</v>
      </c>
      <c r="N7668" s="20">
        <v>0</v>
      </c>
      <c r="O7668" s="21">
        <f t="shared" si="357"/>
        <v>0</v>
      </c>
      <c r="P7668" s="22">
        <f t="shared" si="358"/>
        <v>0</v>
      </c>
      <c r="Q7668" s="20">
        <f t="shared" si="359"/>
        <v>0</v>
      </c>
      <c r="R7668" s="18"/>
      <c r="S7668" s="18">
        <v>120</v>
      </c>
    </row>
    <row r="7669" spans="1:19" x14ac:dyDescent="0.25">
      <c r="A7669" s="18" t="s">
        <v>22071</v>
      </c>
      <c r="B7669" s="18" t="s">
        <v>424</v>
      </c>
      <c r="C7669" s="18" t="s">
        <v>56</v>
      </c>
      <c r="D7669" s="18">
        <v>2020</v>
      </c>
      <c r="E7669" s="18">
        <f>VLOOKUP(D7669,'cpi roi'!A:C,2,FALSE)</f>
        <v>258.8</v>
      </c>
      <c r="F7669" s="18" t="s">
        <v>22072</v>
      </c>
      <c r="G7669" s="18">
        <v>5.7</v>
      </c>
      <c r="H7669" s="19">
        <v>7</v>
      </c>
      <c r="I7669" s="18" t="s">
        <v>22073</v>
      </c>
      <c r="J7669" s="18" t="s">
        <v>22073</v>
      </c>
      <c r="K7669" s="18" t="s">
        <v>22074</v>
      </c>
      <c r="L7669" s="18" t="s">
        <v>95</v>
      </c>
      <c r="M7669" s="20">
        <v>0</v>
      </c>
      <c r="N7669" s="20">
        <v>0</v>
      </c>
      <c r="O7669" s="21">
        <f t="shared" si="357"/>
        <v>0</v>
      </c>
      <c r="P7669" s="22">
        <f t="shared" si="358"/>
        <v>0</v>
      </c>
      <c r="Q7669" s="20">
        <f t="shared" si="359"/>
        <v>0</v>
      </c>
      <c r="R7669" s="18" t="s">
        <v>22075</v>
      </c>
      <c r="S7669" s="18">
        <v>102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5839E-B4A7-4EAD-8D14-695A8E6FE480}">
  <dimension ref="A1:C115"/>
  <sheetViews>
    <sheetView workbookViewId="0">
      <selection activeCell="D2" sqref="D2"/>
    </sheetView>
  </sheetViews>
  <sheetFormatPr defaultRowHeight="15" x14ac:dyDescent="0.25"/>
  <cols>
    <col min="1" max="1" width="7" bestFit="1" customWidth="1"/>
    <col min="2" max="2" width="27.42578125" bestFit="1" customWidth="1"/>
    <col min="3" max="3" width="27.7109375" bestFit="1" customWidth="1"/>
  </cols>
  <sheetData>
    <row r="1" spans="1:3" ht="15.75" x14ac:dyDescent="0.25">
      <c r="A1" s="24" t="s">
        <v>3</v>
      </c>
      <c r="B1" s="25" t="s">
        <v>22076</v>
      </c>
      <c r="C1" s="28" t="s">
        <v>22077</v>
      </c>
    </row>
    <row r="2" spans="1:3" ht="15.75" x14ac:dyDescent="0.25">
      <c r="A2" s="24"/>
      <c r="B2" s="25"/>
      <c r="C2" s="26" t="s">
        <v>22078</v>
      </c>
    </row>
    <row r="3" spans="1:3" ht="16.5" customHeight="1" x14ac:dyDescent="0.25">
      <c r="A3" s="16">
        <v>1913</v>
      </c>
      <c r="B3" s="16">
        <v>9.9</v>
      </c>
      <c r="C3" s="27" t="s">
        <v>424</v>
      </c>
    </row>
    <row r="4" spans="1:3" x14ac:dyDescent="0.25">
      <c r="A4" s="16">
        <v>1914</v>
      </c>
      <c r="B4" s="16">
        <v>10</v>
      </c>
      <c r="C4" s="17">
        <f>(B4-B3)/B3</f>
        <v>1.0101010101010065E-2</v>
      </c>
    </row>
    <row r="5" spans="1:3" x14ac:dyDescent="0.25">
      <c r="A5" s="16">
        <v>1915</v>
      </c>
      <c r="B5" s="16">
        <v>10.1</v>
      </c>
      <c r="C5" s="17">
        <f t="shared" ref="C5:C68" si="0">(B5-B4)/B4</f>
        <v>9.9999999999999638E-3</v>
      </c>
    </row>
    <row r="6" spans="1:3" x14ac:dyDescent="0.25">
      <c r="A6" s="16">
        <v>1916</v>
      </c>
      <c r="B6" s="16">
        <v>10.9</v>
      </c>
      <c r="C6" s="17">
        <f t="shared" si="0"/>
        <v>7.9207920792079278E-2</v>
      </c>
    </row>
    <row r="7" spans="1:3" x14ac:dyDescent="0.25">
      <c r="A7" s="16">
        <v>1917</v>
      </c>
      <c r="B7" s="16">
        <v>12.8</v>
      </c>
      <c r="C7" s="17">
        <f t="shared" si="0"/>
        <v>0.17431192660550462</v>
      </c>
    </row>
    <row r="8" spans="1:3" x14ac:dyDescent="0.25">
      <c r="A8" s="16">
        <v>1918</v>
      </c>
      <c r="B8" s="16">
        <v>15</v>
      </c>
      <c r="C8" s="17">
        <f t="shared" si="0"/>
        <v>0.17187499999999994</v>
      </c>
    </row>
    <row r="9" spans="1:3" x14ac:dyDescent="0.25">
      <c r="A9" s="16">
        <v>1919</v>
      </c>
      <c r="B9" s="16">
        <v>17.3</v>
      </c>
      <c r="C9" s="17">
        <f t="shared" si="0"/>
        <v>0.15333333333333338</v>
      </c>
    </row>
    <row r="10" spans="1:3" x14ac:dyDescent="0.25">
      <c r="A10" s="16">
        <v>1920</v>
      </c>
      <c r="B10" s="16">
        <v>20</v>
      </c>
      <c r="C10" s="17">
        <f t="shared" si="0"/>
        <v>0.15606936416184966</v>
      </c>
    </row>
    <row r="11" spans="1:3" x14ac:dyDescent="0.25">
      <c r="A11" s="16">
        <v>1921</v>
      </c>
      <c r="B11" s="16">
        <v>17.899999999999999</v>
      </c>
      <c r="C11" s="17">
        <f t="shared" si="0"/>
        <v>-0.10500000000000007</v>
      </c>
    </row>
    <row r="12" spans="1:3" x14ac:dyDescent="0.25">
      <c r="A12" s="16">
        <v>1922</v>
      </c>
      <c r="B12" s="16">
        <v>16.8</v>
      </c>
      <c r="C12" s="17">
        <f t="shared" si="0"/>
        <v>-6.1452513966480334E-2</v>
      </c>
    </row>
    <row r="13" spans="1:3" x14ac:dyDescent="0.25">
      <c r="A13" s="16">
        <v>1923</v>
      </c>
      <c r="B13" s="16">
        <v>17.100000000000001</v>
      </c>
      <c r="C13" s="17">
        <f t="shared" si="0"/>
        <v>1.7857142857142898E-2</v>
      </c>
    </row>
    <row r="14" spans="1:3" x14ac:dyDescent="0.25">
      <c r="A14" s="16">
        <v>1924</v>
      </c>
      <c r="B14" s="16">
        <v>17.100000000000001</v>
      </c>
      <c r="C14" s="17">
        <f t="shared" si="0"/>
        <v>0</v>
      </c>
    </row>
    <row r="15" spans="1:3" x14ac:dyDescent="0.25">
      <c r="A15" s="16">
        <v>1925</v>
      </c>
      <c r="B15" s="16">
        <v>17.5</v>
      </c>
      <c r="C15" s="17">
        <f t="shared" si="0"/>
        <v>2.3391812865496991E-2</v>
      </c>
    </row>
    <row r="16" spans="1:3" x14ac:dyDescent="0.25">
      <c r="A16" s="16">
        <v>1926</v>
      </c>
      <c r="B16" s="16">
        <v>17.7</v>
      </c>
      <c r="C16" s="17">
        <f t="shared" si="0"/>
        <v>1.1428571428571389E-2</v>
      </c>
    </row>
    <row r="17" spans="1:3" x14ac:dyDescent="0.25">
      <c r="A17" s="16">
        <v>1927</v>
      </c>
      <c r="B17" s="16">
        <v>17.399999999999999</v>
      </c>
      <c r="C17" s="17">
        <f t="shared" si="0"/>
        <v>-1.6949152542372923E-2</v>
      </c>
    </row>
    <row r="18" spans="1:3" x14ac:dyDescent="0.25">
      <c r="A18" s="16">
        <v>1928</v>
      </c>
      <c r="B18" s="16">
        <v>17.2</v>
      </c>
      <c r="C18" s="17">
        <f t="shared" si="0"/>
        <v>-1.1494252873563178E-2</v>
      </c>
    </row>
    <row r="19" spans="1:3" x14ac:dyDescent="0.25">
      <c r="A19" s="16">
        <v>1929</v>
      </c>
      <c r="B19" s="16">
        <v>17.2</v>
      </c>
      <c r="C19" s="17">
        <f t="shared" si="0"/>
        <v>0</v>
      </c>
    </row>
    <row r="20" spans="1:3" x14ac:dyDescent="0.25">
      <c r="A20" s="16">
        <v>1930</v>
      </c>
      <c r="B20" s="16">
        <v>16.7</v>
      </c>
      <c r="C20" s="17">
        <f t="shared" si="0"/>
        <v>-2.9069767441860465E-2</v>
      </c>
    </row>
    <row r="21" spans="1:3" x14ac:dyDescent="0.25">
      <c r="A21" s="16">
        <v>1931</v>
      </c>
      <c r="B21" s="16">
        <v>15.2</v>
      </c>
      <c r="C21" s="17">
        <f t="shared" si="0"/>
        <v>-8.9820359281437126E-2</v>
      </c>
    </row>
    <row r="22" spans="1:3" x14ac:dyDescent="0.25">
      <c r="A22" s="16">
        <v>1932</v>
      </c>
      <c r="B22" s="16">
        <v>13.6</v>
      </c>
      <c r="C22" s="17">
        <f t="shared" si="0"/>
        <v>-0.10526315789473682</v>
      </c>
    </row>
    <row r="23" spans="1:3" x14ac:dyDescent="0.25">
      <c r="A23" s="16">
        <v>1933</v>
      </c>
      <c r="B23" s="16">
        <v>12.9</v>
      </c>
      <c r="C23" s="17">
        <f t="shared" si="0"/>
        <v>-5.1470588235294067E-2</v>
      </c>
    </row>
    <row r="24" spans="1:3" x14ac:dyDescent="0.25">
      <c r="A24" s="16">
        <v>1934</v>
      </c>
      <c r="B24" s="16">
        <v>13.4</v>
      </c>
      <c r="C24" s="17">
        <f t="shared" si="0"/>
        <v>3.875968992248062E-2</v>
      </c>
    </row>
    <row r="25" spans="1:3" x14ac:dyDescent="0.25">
      <c r="A25" s="16">
        <v>1935</v>
      </c>
      <c r="B25" s="16">
        <v>13.7</v>
      </c>
      <c r="C25" s="17">
        <f t="shared" si="0"/>
        <v>2.2388059701492456E-2</v>
      </c>
    </row>
    <row r="26" spans="1:3" x14ac:dyDescent="0.25">
      <c r="A26" s="16">
        <v>1936</v>
      </c>
      <c r="B26" s="16">
        <v>13.9</v>
      </c>
      <c r="C26" s="17">
        <f t="shared" si="0"/>
        <v>1.4598540145985481E-2</v>
      </c>
    </row>
    <row r="27" spans="1:3" x14ac:dyDescent="0.25">
      <c r="A27" s="16">
        <v>1937</v>
      </c>
      <c r="B27" s="16">
        <v>14.4</v>
      </c>
      <c r="C27" s="17">
        <f t="shared" si="0"/>
        <v>3.5971223021582732E-2</v>
      </c>
    </row>
    <row r="28" spans="1:3" x14ac:dyDescent="0.25">
      <c r="A28" s="16">
        <v>1938</v>
      </c>
      <c r="B28" s="16">
        <v>14.1</v>
      </c>
      <c r="C28" s="17">
        <f t="shared" si="0"/>
        <v>-2.0833333333333381E-2</v>
      </c>
    </row>
    <row r="29" spans="1:3" x14ac:dyDescent="0.25">
      <c r="A29" s="16">
        <v>1939</v>
      </c>
      <c r="B29" s="16">
        <v>13.9</v>
      </c>
      <c r="C29" s="17">
        <f t="shared" si="0"/>
        <v>-1.4184397163120517E-2</v>
      </c>
    </row>
    <row r="30" spans="1:3" x14ac:dyDescent="0.25">
      <c r="A30" s="16">
        <v>1940</v>
      </c>
      <c r="B30" s="16">
        <v>14</v>
      </c>
      <c r="C30" s="17">
        <f t="shared" si="0"/>
        <v>7.1942446043165211E-3</v>
      </c>
    </row>
    <row r="31" spans="1:3" x14ac:dyDescent="0.25">
      <c r="A31" s="16">
        <v>1941</v>
      </c>
      <c r="B31" s="16">
        <v>14.7</v>
      </c>
      <c r="C31" s="17">
        <f t="shared" si="0"/>
        <v>4.9999999999999947E-2</v>
      </c>
    </row>
    <row r="32" spans="1:3" x14ac:dyDescent="0.25">
      <c r="A32" s="16">
        <v>1942</v>
      </c>
      <c r="B32" s="16">
        <v>16.3</v>
      </c>
      <c r="C32" s="17">
        <f t="shared" si="0"/>
        <v>0.10884353741496609</v>
      </c>
    </row>
    <row r="33" spans="1:3" x14ac:dyDescent="0.25">
      <c r="A33" s="16">
        <v>1943</v>
      </c>
      <c r="B33" s="16">
        <v>17.3</v>
      </c>
      <c r="C33" s="17">
        <f t="shared" si="0"/>
        <v>6.1349693251533742E-2</v>
      </c>
    </row>
    <row r="34" spans="1:3" x14ac:dyDescent="0.25">
      <c r="A34" s="16">
        <v>1944</v>
      </c>
      <c r="B34" s="16">
        <v>17.600000000000001</v>
      </c>
      <c r="C34" s="17">
        <f t="shared" si="0"/>
        <v>1.7341040462427786E-2</v>
      </c>
    </row>
    <row r="35" spans="1:3" x14ac:dyDescent="0.25">
      <c r="A35" s="16">
        <v>1945</v>
      </c>
      <c r="B35" s="16">
        <v>18</v>
      </c>
      <c r="C35" s="17">
        <f t="shared" si="0"/>
        <v>2.2727272727272645E-2</v>
      </c>
    </row>
    <row r="36" spans="1:3" x14ac:dyDescent="0.25">
      <c r="A36" s="16">
        <v>1946</v>
      </c>
      <c r="B36" s="16">
        <v>19.5</v>
      </c>
      <c r="C36" s="17">
        <f t="shared" si="0"/>
        <v>8.3333333333333329E-2</v>
      </c>
    </row>
    <row r="37" spans="1:3" x14ac:dyDescent="0.25">
      <c r="A37" s="16">
        <v>1947</v>
      </c>
      <c r="B37" s="16">
        <v>22.3</v>
      </c>
      <c r="C37" s="17">
        <f t="shared" si="0"/>
        <v>0.14358974358974363</v>
      </c>
    </row>
    <row r="38" spans="1:3" x14ac:dyDescent="0.25">
      <c r="A38" s="16">
        <v>1948</v>
      </c>
      <c r="B38" s="16">
        <v>24</v>
      </c>
      <c r="C38" s="17">
        <f t="shared" si="0"/>
        <v>7.6233183856502212E-2</v>
      </c>
    </row>
    <row r="39" spans="1:3" x14ac:dyDescent="0.25">
      <c r="A39" s="16">
        <v>1949</v>
      </c>
      <c r="B39" s="16">
        <v>23.8</v>
      </c>
      <c r="C39" s="17">
        <f t="shared" si="0"/>
        <v>-8.3333333333333037E-3</v>
      </c>
    </row>
    <row r="40" spans="1:3" x14ac:dyDescent="0.25">
      <c r="A40" s="16">
        <v>1950</v>
      </c>
      <c r="B40" s="16">
        <v>24.1</v>
      </c>
      <c r="C40" s="17">
        <f t="shared" si="0"/>
        <v>1.2605042016806753E-2</v>
      </c>
    </row>
    <row r="41" spans="1:3" x14ac:dyDescent="0.25">
      <c r="A41" s="16">
        <v>1951</v>
      </c>
      <c r="B41" s="16">
        <v>26</v>
      </c>
      <c r="C41" s="17">
        <f t="shared" si="0"/>
        <v>7.8838174273858863E-2</v>
      </c>
    </row>
    <row r="42" spans="1:3" x14ac:dyDescent="0.25">
      <c r="A42" s="16">
        <v>1952</v>
      </c>
      <c r="B42" s="16">
        <v>26.6</v>
      </c>
      <c r="C42" s="17">
        <f t="shared" si="0"/>
        <v>2.307692307692313E-2</v>
      </c>
    </row>
    <row r="43" spans="1:3" x14ac:dyDescent="0.25">
      <c r="A43" s="16">
        <v>1953</v>
      </c>
      <c r="B43" s="16">
        <v>26.8</v>
      </c>
      <c r="C43" s="17">
        <f t="shared" si="0"/>
        <v>7.5187969924811757E-3</v>
      </c>
    </row>
    <row r="44" spans="1:3" x14ac:dyDescent="0.25">
      <c r="A44" s="16">
        <v>1954</v>
      </c>
      <c r="B44" s="16">
        <v>26.9</v>
      </c>
      <c r="C44" s="17">
        <f t="shared" si="0"/>
        <v>3.7313432835820101E-3</v>
      </c>
    </row>
    <row r="45" spans="1:3" x14ac:dyDescent="0.25">
      <c r="A45" s="16">
        <v>1955</v>
      </c>
      <c r="B45" s="16">
        <v>26.8</v>
      </c>
      <c r="C45" s="17">
        <f t="shared" si="0"/>
        <v>-3.7174721189590287E-3</v>
      </c>
    </row>
    <row r="46" spans="1:3" x14ac:dyDescent="0.25">
      <c r="A46" s="16">
        <v>1956</v>
      </c>
      <c r="B46" s="16">
        <v>27.2</v>
      </c>
      <c r="C46" s="17">
        <f t="shared" si="0"/>
        <v>1.4925373134328304E-2</v>
      </c>
    </row>
    <row r="47" spans="1:3" x14ac:dyDescent="0.25">
      <c r="A47" s="16">
        <v>1957</v>
      </c>
      <c r="B47" s="16">
        <v>28.1</v>
      </c>
      <c r="C47" s="17">
        <f t="shared" si="0"/>
        <v>3.3088235294117724E-2</v>
      </c>
    </row>
    <row r="48" spans="1:3" x14ac:dyDescent="0.25">
      <c r="A48" s="16">
        <v>1958</v>
      </c>
      <c r="B48" s="16">
        <v>28.9</v>
      </c>
      <c r="C48" s="17">
        <f t="shared" si="0"/>
        <v>2.8469750889679613E-2</v>
      </c>
    </row>
    <row r="49" spans="1:3" x14ac:dyDescent="0.25">
      <c r="A49" s="16">
        <v>1959</v>
      </c>
      <c r="B49" s="16">
        <v>29.2</v>
      </c>
      <c r="C49" s="17">
        <f t="shared" si="0"/>
        <v>1.0380622837370268E-2</v>
      </c>
    </row>
    <row r="50" spans="1:3" x14ac:dyDescent="0.25">
      <c r="A50" s="16">
        <v>1960</v>
      </c>
      <c r="B50" s="16">
        <v>29.6</v>
      </c>
      <c r="C50" s="17">
        <f t="shared" si="0"/>
        <v>1.3698630136986375E-2</v>
      </c>
    </row>
    <row r="51" spans="1:3" x14ac:dyDescent="0.25">
      <c r="A51" s="16">
        <v>1961</v>
      </c>
      <c r="B51" s="16">
        <v>29.9</v>
      </c>
      <c r="C51" s="17">
        <f t="shared" si="0"/>
        <v>1.0135135135135039E-2</v>
      </c>
    </row>
    <row r="52" spans="1:3" x14ac:dyDescent="0.25">
      <c r="A52" s="16">
        <v>1962</v>
      </c>
      <c r="B52" s="16">
        <v>30.3</v>
      </c>
      <c r="C52" s="17">
        <f t="shared" si="0"/>
        <v>1.3377926421404755E-2</v>
      </c>
    </row>
    <row r="53" spans="1:3" x14ac:dyDescent="0.25">
      <c r="A53" s="16">
        <v>1963</v>
      </c>
      <c r="B53" s="16">
        <v>30.6</v>
      </c>
      <c r="C53" s="17">
        <f t="shared" si="0"/>
        <v>9.9009900990099237E-3</v>
      </c>
    </row>
    <row r="54" spans="1:3" x14ac:dyDescent="0.25">
      <c r="A54" s="16">
        <v>1964</v>
      </c>
      <c r="B54" s="16">
        <v>31</v>
      </c>
      <c r="C54" s="17">
        <f t="shared" si="0"/>
        <v>1.3071895424836555E-2</v>
      </c>
    </row>
    <row r="55" spans="1:3" x14ac:dyDescent="0.25">
      <c r="A55" s="16">
        <v>1965</v>
      </c>
      <c r="B55" s="16">
        <v>31.5</v>
      </c>
      <c r="C55" s="17">
        <f t="shared" si="0"/>
        <v>1.6129032258064516E-2</v>
      </c>
    </row>
    <row r="56" spans="1:3" x14ac:dyDescent="0.25">
      <c r="A56" s="16">
        <v>1966</v>
      </c>
      <c r="B56" s="16">
        <v>32.5</v>
      </c>
      <c r="C56" s="17">
        <f t="shared" si="0"/>
        <v>3.1746031746031744E-2</v>
      </c>
    </row>
    <row r="57" spans="1:3" x14ac:dyDescent="0.25">
      <c r="A57" s="16">
        <v>1967</v>
      </c>
      <c r="B57" s="16">
        <v>33.4</v>
      </c>
      <c r="C57" s="17">
        <f t="shared" si="0"/>
        <v>2.7692307692307648E-2</v>
      </c>
    </row>
    <row r="58" spans="1:3" x14ac:dyDescent="0.25">
      <c r="A58" s="16">
        <v>1968</v>
      </c>
      <c r="B58" s="16">
        <v>34.799999999999997</v>
      </c>
      <c r="C58" s="17">
        <f t="shared" si="0"/>
        <v>4.1916167664670621E-2</v>
      </c>
    </row>
    <row r="59" spans="1:3" x14ac:dyDescent="0.25">
      <c r="A59" s="16">
        <v>1969</v>
      </c>
      <c r="B59" s="16">
        <v>36.700000000000003</v>
      </c>
      <c r="C59" s="17">
        <f t="shared" si="0"/>
        <v>5.4597701149425457E-2</v>
      </c>
    </row>
    <row r="60" spans="1:3" x14ac:dyDescent="0.25">
      <c r="A60" s="16">
        <v>1970</v>
      </c>
      <c r="B60" s="16">
        <v>38.799999999999997</v>
      </c>
      <c r="C60" s="17">
        <f t="shared" si="0"/>
        <v>5.7220708446866324E-2</v>
      </c>
    </row>
    <row r="61" spans="1:3" x14ac:dyDescent="0.25">
      <c r="A61" s="16">
        <v>1971</v>
      </c>
      <c r="B61" s="16">
        <v>40.5</v>
      </c>
      <c r="C61" s="17">
        <f t="shared" si="0"/>
        <v>4.3814432989690795E-2</v>
      </c>
    </row>
    <row r="62" spans="1:3" x14ac:dyDescent="0.25">
      <c r="A62" s="16">
        <v>1972</v>
      </c>
      <c r="B62" s="16">
        <v>41.8</v>
      </c>
      <c r="C62" s="17">
        <f t="shared" si="0"/>
        <v>3.2098765432098698E-2</v>
      </c>
    </row>
    <row r="63" spans="1:3" x14ac:dyDescent="0.25">
      <c r="A63" s="16">
        <v>1973</v>
      </c>
      <c r="B63" s="16">
        <v>44.4</v>
      </c>
      <c r="C63" s="17">
        <f t="shared" si="0"/>
        <v>6.2200956937799083E-2</v>
      </c>
    </row>
    <row r="64" spans="1:3" x14ac:dyDescent="0.25">
      <c r="A64" s="16">
        <v>1974</v>
      </c>
      <c r="B64" s="16">
        <v>49.3</v>
      </c>
      <c r="C64" s="17">
        <f t="shared" si="0"/>
        <v>0.11036036036036033</v>
      </c>
    </row>
    <row r="65" spans="1:3" x14ac:dyDescent="0.25">
      <c r="A65" s="16">
        <v>1975</v>
      </c>
      <c r="B65" s="16">
        <v>53.8</v>
      </c>
      <c r="C65" s="17">
        <f t="shared" si="0"/>
        <v>9.1277890466531439E-2</v>
      </c>
    </row>
    <row r="66" spans="1:3" x14ac:dyDescent="0.25">
      <c r="A66" s="16">
        <v>1976</v>
      </c>
      <c r="B66" s="16">
        <v>56.9</v>
      </c>
      <c r="C66" s="17">
        <f t="shared" si="0"/>
        <v>5.7620817843866204E-2</v>
      </c>
    </row>
    <row r="67" spans="1:3" x14ac:dyDescent="0.25">
      <c r="A67" s="16">
        <v>1977</v>
      </c>
      <c r="B67" s="16">
        <v>60.6</v>
      </c>
      <c r="C67" s="17">
        <f t="shared" si="0"/>
        <v>6.5026362038664381E-2</v>
      </c>
    </row>
    <row r="68" spans="1:3" x14ac:dyDescent="0.25">
      <c r="A68" s="16">
        <v>1978</v>
      </c>
      <c r="B68" s="16">
        <v>65.2</v>
      </c>
      <c r="C68" s="17">
        <f t="shared" si="0"/>
        <v>7.5907590759075924E-2</v>
      </c>
    </row>
    <row r="69" spans="1:3" x14ac:dyDescent="0.25">
      <c r="A69" s="16">
        <v>1979</v>
      </c>
      <c r="B69" s="16">
        <v>72.599999999999994</v>
      </c>
      <c r="C69" s="17">
        <f t="shared" ref="C69:C115" si="1">(B69-B68)/B68</f>
        <v>0.11349693251533728</v>
      </c>
    </row>
    <row r="70" spans="1:3" x14ac:dyDescent="0.25">
      <c r="A70" s="16">
        <v>1980</v>
      </c>
      <c r="B70" s="16">
        <v>82.4</v>
      </c>
      <c r="C70" s="17">
        <f t="shared" si="1"/>
        <v>0.13498622589531697</v>
      </c>
    </row>
    <row r="71" spans="1:3" x14ac:dyDescent="0.25">
      <c r="A71" s="16">
        <v>1981</v>
      </c>
      <c r="B71" s="16">
        <v>90.9</v>
      </c>
      <c r="C71" s="17">
        <f t="shared" si="1"/>
        <v>0.10315533980582524</v>
      </c>
    </row>
    <row r="72" spans="1:3" x14ac:dyDescent="0.25">
      <c r="A72" s="16">
        <v>1982</v>
      </c>
      <c r="B72" s="16">
        <v>96.5</v>
      </c>
      <c r="C72" s="17">
        <f t="shared" si="1"/>
        <v>6.1606160616061542E-2</v>
      </c>
    </row>
    <row r="73" spans="1:3" x14ac:dyDescent="0.25">
      <c r="A73" s="16">
        <v>1983</v>
      </c>
      <c r="B73" s="16">
        <v>99.6</v>
      </c>
      <c r="C73" s="17">
        <f t="shared" si="1"/>
        <v>3.2124352331606161E-2</v>
      </c>
    </row>
    <row r="74" spans="1:3" x14ac:dyDescent="0.25">
      <c r="A74" s="16">
        <v>1984</v>
      </c>
      <c r="B74" s="16">
        <v>103.9</v>
      </c>
      <c r="C74" s="17">
        <f t="shared" si="1"/>
        <v>4.3172690763052322E-2</v>
      </c>
    </row>
    <row r="75" spans="1:3" x14ac:dyDescent="0.25">
      <c r="A75" s="16">
        <v>1985</v>
      </c>
      <c r="B75" s="16">
        <v>107.6</v>
      </c>
      <c r="C75" s="17">
        <f t="shared" si="1"/>
        <v>3.5611164581328091E-2</v>
      </c>
    </row>
    <row r="76" spans="1:3" x14ac:dyDescent="0.25">
      <c r="A76" s="16">
        <v>1986</v>
      </c>
      <c r="B76" s="16">
        <v>109.6</v>
      </c>
      <c r="C76" s="17">
        <f t="shared" si="1"/>
        <v>1.858736059479554E-2</v>
      </c>
    </row>
    <row r="77" spans="1:3" x14ac:dyDescent="0.25">
      <c r="A77" s="16">
        <v>1987</v>
      </c>
      <c r="B77" s="16">
        <v>113.6</v>
      </c>
      <c r="C77" s="17">
        <f t="shared" si="1"/>
        <v>3.6496350364963508E-2</v>
      </c>
    </row>
    <row r="78" spans="1:3" x14ac:dyDescent="0.25">
      <c r="A78" s="16">
        <v>1988</v>
      </c>
      <c r="B78" s="16">
        <v>118.3</v>
      </c>
      <c r="C78" s="17">
        <f t="shared" si="1"/>
        <v>4.1373239436619746E-2</v>
      </c>
    </row>
    <row r="79" spans="1:3" x14ac:dyDescent="0.25">
      <c r="A79" s="16">
        <v>1989</v>
      </c>
      <c r="B79" s="16">
        <v>124</v>
      </c>
      <c r="C79" s="17">
        <f t="shared" si="1"/>
        <v>4.8182586644125128E-2</v>
      </c>
    </row>
    <row r="80" spans="1:3" x14ac:dyDescent="0.25">
      <c r="A80" s="16">
        <v>1990</v>
      </c>
      <c r="B80" s="16">
        <v>130.69999999999999</v>
      </c>
      <c r="C80" s="17">
        <f t="shared" si="1"/>
        <v>5.4032258064516038E-2</v>
      </c>
    </row>
    <row r="81" spans="1:3" x14ac:dyDescent="0.25">
      <c r="A81" s="16">
        <v>1991</v>
      </c>
      <c r="B81" s="16">
        <v>136.19999999999999</v>
      </c>
      <c r="C81" s="17">
        <f t="shared" si="1"/>
        <v>4.2081101759755171E-2</v>
      </c>
    </row>
    <row r="82" spans="1:3" x14ac:dyDescent="0.25">
      <c r="A82" s="16">
        <v>1992</v>
      </c>
      <c r="B82" s="16">
        <v>140.30000000000001</v>
      </c>
      <c r="C82" s="17">
        <f t="shared" si="1"/>
        <v>3.0102790014684456E-2</v>
      </c>
    </row>
    <row r="83" spans="1:3" x14ac:dyDescent="0.25">
      <c r="A83" s="16">
        <v>1993</v>
      </c>
      <c r="B83" s="16">
        <v>144.5</v>
      </c>
      <c r="C83" s="17">
        <f t="shared" si="1"/>
        <v>2.9935851746257933E-2</v>
      </c>
    </row>
    <row r="84" spans="1:3" x14ac:dyDescent="0.25">
      <c r="A84" s="16">
        <v>1994</v>
      </c>
      <c r="B84" s="16">
        <v>148.19999999999999</v>
      </c>
      <c r="C84" s="17">
        <f t="shared" si="1"/>
        <v>2.5605536332179851E-2</v>
      </c>
    </row>
    <row r="85" spans="1:3" x14ac:dyDescent="0.25">
      <c r="A85" s="16">
        <v>1995</v>
      </c>
      <c r="B85" s="16">
        <v>152.4</v>
      </c>
      <c r="C85" s="17">
        <f t="shared" si="1"/>
        <v>2.8340080971660037E-2</v>
      </c>
    </row>
    <row r="86" spans="1:3" x14ac:dyDescent="0.25">
      <c r="A86" s="16">
        <v>1996</v>
      </c>
      <c r="B86" s="16">
        <v>156.9</v>
      </c>
      <c r="C86" s="17">
        <f t="shared" si="1"/>
        <v>2.952755905511811E-2</v>
      </c>
    </row>
    <row r="87" spans="1:3" x14ac:dyDescent="0.25">
      <c r="A87" s="16">
        <v>1997</v>
      </c>
      <c r="B87" s="16">
        <v>160.5</v>
      </c>
      <c r="C87" s="17">
        <f t="shared" si="1"/>
        <v>2.2944550669216024E-2</v>
      </c>
    </row>
    <row r="88" spans="1:3" x14ac:dyDescent="0.25">
      <c r="A88" s="16">
        <v>1998</v>
      </c>
      <c r="B88" s="16">
        <v>163</v>
      </c>
      <c r="C88" s="17">
        <f t="shared" si="1"/>
        <v>1.5576323987538941E-2</v>
      </c>
    </row>
    <row r="89" spans="1:3" x14ac:dyDescent="0.25">
      <c r="A89" s="16">
        <v>1999</v>
      </c>
      <c r="B89" s="16">
        <v>166.6</v>
      </c>
      <c r="C89" s="17">
        <f t="shared" si="1"/>
        <v>2.2085889570552113E-2</v>
      </c>
    </row>
    <row r="90" spans="1:3" x14ac:dyDescent="0.25">
      <c r="A90" s="16">
        <v>2000</v>
      </c>
      <c r="B90" s="16">
        <v>172.2</v>
      </c>
      <c r="C90" s="17">
        <f t="shared" si="1"/>
        <v>3.3613445378151224E-2</v>
      </c>
    </row>
    <row r="91" spans="1:3" x14ac:dyDescent="0.25">
      <c r="A91" s="16">
        <v>2001</v>
      </c>
      <c r="B91" s="16">
        <v>177.1</v>
      </c>
      <c r="C91" s="17">
        <f t="shared" si="1"/>
        <v>2.8455284552845562E-2</v>
      </c>
    </row>
    <row r="92" spans="1:3" x14ac:dyDescent="0.25">
      <c r="A92" s="16">
        <v>2002</v>
      </c>
      <c r="B92" s="16">
        <v>179.9</v>
      </c>
      <c r="C92" s="17">
        <f t="shared" si="1"/>
        <v>1.5810276679841962E-2</v>
      </c>
    </row>
    <row r="93" spans="1:3" x14ac:dyDescent="0.25">
      <c r="A93" s="16">
        <v>2003</v>
      </c>
      <c r="B93" s="16">
        <v>184</v>
      </c>
      <c r="C93" s="17">
        <f t="shared" si="1"/>
        <v>2.2790439132851552E-2</v>
      </c>
    </row>
    <row r="94" spans="1:3" x14ac:dyDescent="0.25">
      <c r="A94" s="16">
        <v>2004</v>
      </c>
      <c r="B94" s="16">
        <v>188.9</v>
      </c>
      <c r="C94" s="17">
        <f t="shared" si="1"/>
        <v>2.6630434782608726E-2</v>
      </c>
    </row>
    <row r="95" spans="1:3" x14ac:dyDescent="0.25">
      <c r="A95" s="16">
        <v>2005</v>
      </c>
      <c r="B95" s="16">
        <v>195.3</v>
      </c>
      <c r="C95" s="17">
        <f t="shared" si="1"/>
        <v>3.3880359978824805E-2</v>
      </c>
    </row>
    <row r="96" spans="1:3" x14ac:dyDescent="0.25">
      <c r="A96" s="16">
        <v>2006</v>
      </c>
      <c r="B96" s="16">
        <v>201.6</v>
      </c>
      <c r="C96" s="17">
        <f t="shared" si="1"/>
        <v>3.2258064516128941E-2</v>
      </c>
    </row>
    <row r="97" spans="1:3" x14ac:dyDescent="0.25">
      <c r="A97" s="16">
        <v>2007</v>
      </c>
      <c r="B97" s="16">
        <v>207.3</v>
      </c>
      <c r="C97" s="17">
        <f t="shared" si="1"/>
        <v>2.8273809523809611E-2</v>
      </c>
    </row>
    <row r="98" spans="1:3" x14ac:dyDescent="0.25">
      <c r="A98" s="16">
        <v>2008</v>
      </c>
      <c r="B98" s="16">
        <v>215.3</v>
      </c>
      <c r="C98" s="17">
        <f t="shared" si="1"/>
        <v>3.8591413410516161E-2</v>
      </c>
    </row>
    <row r="99" spans="1:3" x14ac:dyDescent="0.25">
      <c r="A99" s="16">
        <v>2009</v>
      </c>
      <c r="B99" s="16">
        <v>214.5</v>
      </c>
      <c r="C99" s="17">
        <f t="shared" si="1"/>
        <v>-3.7157454714352592E-3</v>
      </c>
    </row>
    <row r="100" spans="1:3" x14ac:dyDescent="0.25">
      <c r="A100" s="16">
        <v>2010</v>
      </c>
      <c r="B100" s="16">
        <v>218.1</v>
      </c>
      <c r="C100" s="17">
        <f t="shared" si="1"/>
        <v>1.6783216783216755E-2</v>
      </c>
    </row>
    <row r="101" spans="1:3" x14ac:dyDescent="0.25">
      <c r="A101" s="16">
        <v>2011</v>
      </c>
      <c r="B101" s="16">
        <v>224.9</v>
      </c>
      <c r="C101" s="17">
        <f t="shared" si="1"/>
        <v>3.117835855112339E-2</v>
      </c>
    </row>
    <row r="102" spans="1:3" x14ac:dyDescent="0.25">
      <c r="A102" s="16">
        <v>2012</v>
      </c>
      <c r="B102" s="16">
        <v>229.6</v>
      </c>
      <c r="C102" s="17">
        <f t="shared" si="1"/>
        <v>2.0898176967541079E-2</v>
      </c>
    </row>
    <row r="103" spans="1:3" x14ac:dyDescent="0.25">
      <c r="A103" s="16">
        <v>2013</v>
      </c>
      <c r="B103" s="16">
        <v>233</v>
      </c>
      <c r="C103" s="17">
        <f t="shared" si="1"/>
        <v>1.4808362369338005E-2</v>
      </c>
    </row>
    <row r="104" spans="1:3" x14ac:dyDescent="0.25">
      <c r="A104" s="16">
        <v>2014</v>
      </c>
      <c r="B104" s="16">
        <v>236.7</v>
      </c>
      <c r="C104" s="17">
        <f t="shared" si="1"/>
        <v>1.587982832618021E-2</v>
      </c>
    </row>
    <row r="105" spans="1:3" x14ac:dyDescent="0.25">
      <c r="A105" s="16">
        <v>2015</v>
      </c>
      <c r="B105" s="16">
        <v>237</v>
      </c>
      <c r="C105" s="17">
        <f t="shared" si="1"/>
        <v>1.267427122940479E-3</v>
      </c>
    </row>
    <row r="106" spans="1:3" x14ac:dyDescent="0.25">
      <c r="A106" s="16">
        <v>2016</v>
      </c>
      <c r="B106" s="16">
        <v>240</v>
      </c>
      <c r="C106" s="17">
        <f t="shared" si="1"/>
        <v>1.2658227848101266E-2</v>
      </c>
    </row>
    <row r="107" spans="1:3" x14ac:dyDescent="0.25">
      <c r="A107" s="16">
        <v>2017</v>
      </c>
      <c r="B107" s="16">
        <v>245.1</v>
      </c>
      <c r="C107" s="17">
        <f t="shared" si="1"/>
        <v>2.1249999999999977E-2</v>
      </c>
    </row>
    <row r="108" spans="1:3" x14ac:dyDescent="0.25">
      <c r="A108" s="16">
        <v>2018</v>
      </c>
      <c r="B108" s="16">
        <v>251.1</v>
      </c>
      <c r="C108" s="17">
        <f t="shared" si="1"/>
        <v>2.4479804161566709E-2</v>
      </c>
    </row>
    <row r="109" spans="1:3" x14ac:dyDescent="0.25">
      <c r="A109" s="16">
        <v>2019</v>
      </c>
      <c r="B109" s="16">
        <v>255.7</v>
      </c>
      <c r="C109" s="17">
        <f t="shared" si="1"/>
        <v>1.8319394663480662E-2</v>
      </c>
    </row>
    <row r="110" spans="1:3" x14ac:dyDescent="0.25">
      <c r="A110" s="16">
        <v>2020</v>
      </c>
      <c r="B110" s="16">
        <v>258.8</v>
      </c>
      <c r="C110" s="17">
        <f t="shared" si="1"/>
        <v>1.2123582323034897E-2</v>
      </c>
    </row>
    <row r="111" spans="1:3" x14ac:dyDescent="0.25">
      <c r="A111" s="16">
        <v>2021</v>
      </c>
      <c r="B111" s="16">
        <v>271</v>
      </c>
      <c r="C111" s="17">
        <f t="shared" si="1"/>
        <v>4.7140649149922671E-2</v>
      </c>
    </row>
    <row r="112" spans="1:3" x14ac:dyDescent="0.25">
      <c r="A112" s="16">
        <v>2022</v>
      </c>
      <c r="B112" s="16">
        <v>292.7</v>
      </c>
      <c r="C112" s="17">
        <f t="shared" si="1"/>
        <v>8.0073800738007336E-2</v>
      </c>
    </row>
    <row r="113" spans="1:3" x14ac:dyDescent="0.25">
      <c r="A113" s="16">
        <v>2023</v>
      </c>
      <c r="B113" s="16">
        <v>304.7</v>
      </c>
      <c r="C113" s="17">
        <f t="shared" si="1"/>
        <v>4.0997608472839085E-2</v>
      </c>
    </row>
    <row r="114" spans="1:3" x14ac:dyDescent="0.25">
      <c r="A114" s="16">
        <v>2024</v>
      </c>
      <c r="B114" s="16">
        <v>313.7</v>
      </c>
      <c r="C114" s="17">
        <f t="shared" si="1"/>
        <v>2.9537249753856253E-2</v>
      </c>
    </row>
    <row r="115" spans="1:3" x14ac:dyDescent="0.25">
      <c r="A115" s="16">
        <v>2025</v>
      </c>
      <c r="B115" s="16">
        <v>322.3</v>
      </c>
      <c r="C115" s="17">
        <f t="shared" si="1"/>
        <v>2.741472744660511E-2</v>
      </c>
    </row>
  </sheetData>
  <mergeCells count="2">
    <mergeCell ref="A1:A2"/>
    <mergeCell ref="B1: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0B448-D000-4247-9531-8F99C7D6BC90}">
  <dimension ref="A3:B45"/>
  <sheetViews>
    <sheetView workbookViewId="0">
      <selection activeCell="Q28" sqref="Q28"/>
    </sheetView>
  </sheetViews>
  <sheetFormatPr defaultRowHeight="15" x14ac:dyDescent="0.25"/>
  <cols>
    <col min="1" max="1" width="9.5703125" style="11" bestFit="1" customWidth="1"/>
    <col min="2" max="2" width="21.85546875" style="11" bestFit="1" customWidth="1"/>
    <col min="3" max="42" width="16.85546875" bestFit="1" customWidth="1"/>
    <col min="43" max="43" width="11.28515625" bestFit="1" customWidth="1"/>
  </cols>
  <sheetData>
    <row r="3" spans="1:2" x14ac:dyDescent="0.25">
      <c r="A3" s="10" t="s">
        <v>3</v>
      </c>
      <c r="B3" s="10" t="s">
        <v>22079</v>
      </c>
    </row>
    <row r="4" spans="1:2" x14ac:dyDescent="0.25">
      <c r="A4" s="14">
        <v>1980</v>
      </c>
      <c r="B4" s="23">
        <v>2483666964</v>
      </c>
    </row>
    <row r="5" spans="1:2" x14ac:dyDescent="0.25">
      <c r="A5" s="14">
        <v>1981</v>
      </c>
      <c r="B5" s="23">
        <v>2520064889</v>
      </c>
    </row>
    <row r="6" spans="1:2" x14ac:dyDescent="0.25">
      <c r="A6" s="14">
        <v>1982</v>
      </c>
      <c r="B6" s="23">
        <v>3187580517</v>
      </c>
    </row>
    <row r="7" spans="1:2" x14ac:dyDescent="0.25">
      <c r="A7" s="14">
        <v>1983</v>
      </c>
      <c r="B7" s="23">
        <v>2750004626</v>
      </c>
    </row>
    <row r="8" spans="1:2" x14ac:dyDescent="0.25">
      <c r="A8" s="14">
        <v>1984</v>
      </c>
      <c r="B8" s="23">
        <v>3533092196</v>
      </c>
    </row>
    <row r="9" spans="1:2" x14ac:dyDescent="0.25">
      <c r="A9" s="14">
        <v>1985</v>
      </c>
      <c r="B9" s="23">
        <v>3691509283</v>
      </c>
    </row>
    <row r="10" spans="1:2" x14ac:dyDescent="0.25">
      <c r="A10" s="14">
        <v>1986</v>
      </c>
      <c r="B10" s="23">
        <v>3647511836</v>
      </c>
    </row>
    <row r="11" spans="1:2" x14ac:dyDescent="0.25">
      <c r="A11" s="14">
        <v>1987</v>
      </c>
      <c r="B11" s="23">
        <v>4033434255</v>
      </c>
    </row>
    <row r="12" spans="1:2" x14ac:dyDescent="0.25">
      <c r="A12" s="14">
        <v>1988</v>
      </c>
      <c r="B12" s="23">
        <v>4840385631</v>
      </c>
    </row>
    <row r="13" spans="1:2" x14ac:dyDescent="0.25">
      <c r="A13" s="14">
        <v>1989</v>
      </c>
      <c r="B13" s="23">
        <v>6087250779</v>
      </c>
    </row>
    <row r="14" spans="1:2" x14ac:dyDescent="0.25">
      <c r="A14" s="14">
        <v>1990</v>
      </c>
      <c r="B14" s="23">
        <v>6804235860</v>
      </c>
    </row>
    <row r="15" spans="1:2" x14ac:dyDescent="0.25">
      <c r="A15" s="14">
        <v>1991</v>
      </c>
      <c r="B15" s="23">
        <v>6254770668</v>
      </c>
    </row>
    <row r="16" spans="1:2" x14ac:dyDescent="0.25">
      <c r="A16" s="14">
        <v>1992</v>
      </c>
      <c r="B16" s="23">
        <v>7334167717</v>
      </c>
    </row>
    <row r="17" spans="1:2" x14ac:dyDescent="0.25">
      <c r="A17" s="14">
        <v>1993</v>
      </c>
      <c r="B17" s="23">
        <v>8053959337</v>
      </c>
    </row>
    <row r="18" spans="1:2" x14ac:dyDescent="0.25">
      <c r="A18" s="14">
        <v>1994</v>
      </c>
      <c r="B18" s="23">
        <v>9062925753</v>
      </c>
    </row>
    <row r="19" spans="1:2" x14ac:dyDescent="0.25">
      <c r="A19" s="14">
        <v>1995</v>
      </c>
      <c r="B19" s="23">
        <v>9448305484</v>
      </c>
    </row>
    <row r="20" spans="1:2" x14ac:dyDescent="0.25">
      <c r="A20" s="14">
        <v>1996</v>
      </c>
      <c r="B20" s="23">
        <v>9819527991</v>
      </c>
    </row>
    <row r="21" spans="1:2" x14ac:dyDescent="0.25">
      <c r="A21" s="14">
        <v>1997</v>
      </c>
      <c r="B21" s="23">
        <v>13112275767</v>
      </c>
    </row>
    <row r="22" spans="1:2" x14ac:dyDescent="0.25">
      <c r="A22" s="14">
        <v>1998</v>
      </c>
      <c r="B22" s="23">
        <v>11176023159</v>
      </c>
    </row>
    <row r="23" spans="1:2" x14ac:dyDescent="0.25">
      <c r="A23" s="14">
        <v>1999</v>
      </c>
      <c r="B23" s="23">
        <v>13509638121</v>
      </c>
    </row>
    <row r="24" spans="1:2" x14ac:dyDescent="0.25">
      <c r="A24" s="14">
        <v>2000</v>
      </c>
      <c r="B24" s="23">
        <v>13454129869</v>
      </c>
    </row>
    <row r="25" spans="1:2" x14ac:dyDescent="0.25">
      <c r="A25" s="14">
        <v>2001</v>
      </c>
      <c r="B25" s="23">
        <v>15617625148</v>
      </c>
    </row>
    <row r="26" spans="1:2" x14ac:dyDescent="0.25">
      <c r="A26" s="14">
        <v>2002</v>
      </c>
      <c r="B26" s="23">
        <v>17003436520</v>
      </c>
    </row>
    <row r="27" spans="1:2" x14ac:dyDescent="0.25">
      <c r="A27" s="14">
        <v>2003</v>
      </c>
      <c r="B27" s="23">
        <v>17661932024</v>
      </c>
    </row>
    <row r="28" spans="1:2" x14ac:dyDescent="0.25">
      <c r="A28" s="14">
        <v>2004</v>
      </c>
      <c r="B28" s="23">
        <v>18721747812</v>
      </c>
    </row>
    <row r="29" spans="1:2" x14ac:dyDescent="0.25">
      <c r="A29" s="14">
        <v>2005</v>
      </c>
      <c r="B29" s="23">
        <v>17866609897</v>
      </c>
    </row>
    <row r="30" spans="1:2" x14ac:dyDescent="0.25">
      <c r="A30" s="14">
        <v>2006</v>
      </c>
      <c r="B30" s="23">
        <v>18654070363</v>
      </c>
    </row>
    <row r="31" spans="1:2" x14ac:dyDescent="0.25">
      <c r="A31" s="14">
        <v>2007</v>
      </c>
      <c r="B31" s="23">
        <v>20383671799</v>
      </c>
    </row>
    <row r="32" spans="1:2" x14ac:dyDescent="0.25">
      <c r="A32" s="14">
        <v>2008</v>
      </c>
      <c r="B32" s="23">
        <v>21702162009</v>
      </c>
    </row>
    <row r="33" spans="1:2" x14ac:dyDescent="0.25">
      <c r="A33" s="14">
        <v>2009</v>
      </c>
      <c r="B33" s="23">
        <v>23338680609</v>
      </c>
    </row>
    <row r="34" spans="1:2" x14ac:dyDescent="0.25">
      <c r="A34" s="14">
        <v>2010</v>
      </c>
      <c r="B34" s="23">
        <v>23106595534</v>
      </c>
    </row>
    <row r="35" spans="1:2" x14ac:dyDescent="0.25">
      <c r="A35" s="14">
        <v>2011</v>
      </c>
      <c r="B35" s="23">
        <v>24837686836</v>
      </c>
    </row>
    <row r="36" spans="1:2" x14ac:dyDescent="0.25">
      <c r="A36" s="14">
        <v>2012</v>
      </c>
      <c r="B36" s="23">
        <v>25476190195</v>
      </c>
    </row>
    <row r="37" spans="1:2" x14ac:dyDescent="0.25">
      <c r="A37" s="14">
        <v>2013</v>
      </c>
      <c r="B37" s="23">
        <v>25995848674</v>
      </c>
    </row>
    <row r="38" spans="1:2" x14ac:dyDescent="0.25">
      <c r="A38" s="14">
        <v>2014</v>
      </c>
      <c r="B38" s="23">
        <v>26491482563</v>
      </c>
    </row>
    <row r="39" spans="1:2" x14ac:dyDescent="0.25">
      <c r="A39" s="14">
        <v>2015</v>
      </c>
      <c r="B39" s="23">
        <v>26746011088</v>
      </c>
    </row>
    <row r="40" spans="1:2" x14ac:dyDescent="0.25">
      <c r="A40" s="14">
        <v>2016</v>
      </c>
      <c r="B40" s="23">
        <v>28938844792</v>
      </c>
    </row>
    <row r="41" spans="1:2" x14ac:dyDescent="0.25">
      <c r="A41" s="14">
        <v>2017</v>
      </c>
      <c r="B41" s="23">
        <v>28485248415</v>
      </c>
    </row>
    <row r="42" spans="1:2" x14ac:dyDescent="0.25">
      <c r="A42" s="14">
        <v>2018</v>
      </c>
      <c r="B42" s="23">
        <v>28085289459</v>
      </c>
    </row>
    <row r="43" spans="1:2" x14ac:dyDescent="0.25">
      <c r="A43" s="14">
        <v>2019</v>
      </c>
      <c r="B43" s="23">
        <v>30339653041</v>
      </c>
    </row>
    <row r="44" spans="1:2" x14ac:dyDescent="0.25">
      <c r="A44" s="14">
        <v>2020</v>
      </c>
      <c r="B44" s="23">
        <v>2848298792</v>
      </c>
    </row>
    <row r="45" spans="1:2" x14ac:dyDescent="0.25">
      <c r="A45"/>
      <c r="B45"/>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A014C-9D61-4466-9851-22F70F95AB5C}">
  <dimension ref="A4:C45"/>
  <sheetViews>
    <sheetView workbookViewId="0">
      <selection activeCell="D2" sqref="D2"/>
    </sheetView>
  </sheetViews>
  <sheetFormatPr defaultRowHeight="15" x14ac:dyDescent="0.25"/>
  <cols>
    <col min="1" max="1" width="9.5703125" bestFit="1" customWidth="1"/>
    <col min="2" max="2" width="21.85546875" bestFit="1" customWidth="1"/>
    <col min="3" max="3" width="33.140625" bestFit="1" customWidth="1"/>
    <col min="4" max="4" width="6.140625" customWidth="1"/>
    <col min="5" max="5" width="33.140625" bestFit="1" customWidth="1"/>
  </cols>
  <sheetData>
    <row r="4" spans="1:3" x14ac:dyDescent="0.25">
      <c r="A4" s="10" t="s">
        <v>3</v>
      </c>
      <c r="B4" s="10" t="s">
        <v>22079</v>
      </c>
      <c r="C4" s="10" t="s">
        <v>22081</v>
      </c>
    </row>
    <row r="5" spans="1:3" x14ac:dyDescent="0.25">
      <c r="A5" s="14">
        <v>1980</v>
      </c>
      <c r="B5" s="23">
        <v>2483666964</v>
      </c>
      <c r="C5" s="23">
        <v>3014158936.8932042</v>
      </c>
    </row>
    <row r="6" spans="1:3" x14ac:dyDescent="0.25">
      <c r="A6" s="14">
        <v>1981</v>
      </c>
      <c r="B6" s="23">
        <v>2520064889</v>
      </c>
      <c r="C6" s="23">
        <v>2772348612.7612777</v>
      </c>
    </row>
    <row r="7" spans="1:3" x14ac:dyDescent="0.25">
      <c r="A7" s="14">
        <v>1982</v>
      </c>
      <c r="B7" s="23">
        <v>3187580517</v>
      </c>
      <c r="C7" s="23">
        <v>3303192245.5958543</v>
      </c>
    </row>
    <row r="8" spans="1:3" x14ac:dyDescent="0.25">
      <c r="A8" s="14">
        <v>1983</v>
      </c>
      <c r="B8" s="23">
        <v>2750004626</v>
      </c>
      <c r="C8" s="23">
        <v>2761048821.2851429</v>
      </c>
    </row>
    <row r="9" spans="1:3" x14ac:dyDescent="0.25">
      <c r="A9" s="14">
        <v>1984</v>
      </c>
      <c r="B9" s="23">
        <v>3533092196</v>
      </c>
      <c r="C9" s="23">
        <v>3400473720.8854666</v>
      </c>
    </row>
    <row r="10" spans="1:3" x14ac:dyDescent="0.25">
      <c r="A10" s="14">
        <v>1985</v>
      </c>
      <c r="B10" s="23">
        <v>3691509283</v>
      </c>
      <c r="C10" s="23">
        <v>3430770709.1078067</v>
      </c>
    </row>
    <row r="11" spans="1:3" x14ac:dyDescent="0.25">
      <c r="A11" s="14">
        <v>1986</v>
      </c>
      <c r="B11" s="23">
        <v>3647511836</v>
      </c>
      <c r="C11" s="23">
        <v>3328021748.1751828</v>
      </c>
    </row>
    <row r="12" spans="1:3" x14ac:dyDescent="0.25">
      <c r="A12" s="14">
        <v>1987</v>
      </c>
      <c r="B12" s="23">
        <v>4033434255</v>
      </c>
      <c r="C12" s="23">
        <v>3550558323.0633826</v>
      </c>
    </row>
    <row r="13" spans="1:3" x14ac:dyDescent="0.25">
      <c r="A13" s="14">
        <v>1988</v>
      </c>
      <c r="B13" s="23">
        <v>4840385631</v>
      </c>
      <c r="C13" s="23">
        <v>4091619299.2392211</v>
      </c>
    </row>
    <row r="14" spans="1:3" x14ac:dyDescent="0.25">
      <c r="A14" s="14">
        <v>1989</v>
      </c>
      <c r="B14" s="23">
        <v>6087250779</v>
      </c>
      <c r="C14" s="23">
        <v>4909073208.8709726</v>
      </c>
    </row>
    <row r="15" spans="1:3" x14ac:dyDescent="0.25">
      <c r="A15" s="14">
        <v>1990</v>
      </c>
      <c r="B15" s="23">
        <v>6804235860</v>
      </c>
      <c r="C15" s="23">
        <v>5205995302.2188253</v>
      </c>
    </row>
    <row r="16" spans="1:3" x14ac:dyDescent="0.25">
      <c r="A16" s="14">
        <v>1991</v>
      </c>
      <c r="B16" s="23">
        <v>6254770668</v>
      </c>
      <c r="C16" s="23">
        <v>4592342634.3612347</v>
      </c>
    </row>
    <row r="17" spans="1:3" x14ac:dyDescent="0.25">
      <c r="A17" s="14">
        <v>1992</v>
      </c>
      <c r="B17" s="23">
        <v>7334167717</v>
      </c>
      <c r="C17" s="23">
        <v>5227489463.2929373</v>
      </c>
    </row>
    <row r="18" spans="1:3" x14ac:dyDescent="0.25">
      <c r="A18" s="14">
        <v>1993</v>
      </c>
      <c r="B18" s="23">
        <v>8053959337</v>
      </c>
      <c r="C18" s="23">
        <v>5573674281.6609011</v>
      </c>
    </row>
    <row r="19" spans="1:3" x14ac:dyDescent="0.25">
      <c r="A19" s="14">
        <v>1994</v>
      </c>
      <c r="B19" s="23">
        <v>9062925753</v>
      </c>
      <c r="C19" s="23">
        <v>6115334516.1943321</v>
      </c>
    </row>
    <row r="20" spans="1:3" x14ac:dyDescent="0.25">
      <c r="A20" s="14">
        <v>1995</v>
      </c>
      <c r="B20" s="23">
        <v>9448305484</v>
      </c>
      <c r="C20" s="23">
        <v>6199675514.4356909</v>
      </c>
    </row>
    <row r="21" spans="1:3" x14ac:dyDescent="0.25">
      <c r="A21" s="14">
        <v>1996</v>
      </c>
      <c r="B21" s="23">
        <v>9819527991</v>
      </c>
      <c r="C21" s="23">
        <v>6258462709.3690233</v>
      </c>
    </row>
    <row r="22" spans="1:3" x14ac:dyDescent="0.25">
      <c r="A22" s="14">
        <v>1997</v>
      </c>
      <c r="B22" s="23">
        <v>13112275767</v>
      </c>
      <c r="C22" s="23">
        <v>8169642222.4299021</v>
      </c>
    </row>
    <row r="23" spans="1:3" x14ac:dyDescent="0.25">
      <c r="A23" s="14">
        <v>1998</v>
      </c>
      <c r="B23" s="23">
        <v>11176023159</v>
      </c>
      <c r="C23" s="23">
        <v>6856455925.7668686</v>
      </c>
    </row>
    <row r="24" spans="1:3" x14ac:dyDescent="0.25">
      <c r="A24" s="14">
        <v>1999</v>
      </c>
      <c r="B24" s="23">
        <v>13509638121</v>
      </c>
      <c r="C24" s="23">
        <v>8109026483.1932755</v>
      </c>
    </row>
    <row r="25" spans="1:3" x14ac:dyDescent="0.25">
      <c r="A25" s="14">
        <v>2000</v>
      </c>
      <c r="B25" s="23">
        <v>13454129869</v>
      </c>
      <c r="C25" s="23">
        <v>7813083547.61905</v>
      </c>
    </row>
    <row r="26" spans="1:3" x14ac:dyDescent="0.25">
      <c r="A26" s="14">
        <v>2001</v>
      </c>
      <c r="B26" s="23">
        <v>15617625148</v>
      </c>
      <c r="C26" s="23">
        <v>8818534809.7120285</v>
      </c>
    </row>
    <row r="27" spans="1:3" x14ac:dyDescent="0.25">
      <c r="A27" s="14">
        <v>2002</v>
      </c>
      <c r="B27" s="23">
        <v>17003436520</v>
      </c>
      <c r="C27" s="23">
        <v>9451604513.6186752</v>
      </c>
    </row>
    <row r="28" spans="1:3" x14ac:dyDescent="0.25">
      <c r="A28" s="14">
        <v>2003</v>
      </c>
      <c r="B28" s="23">
        <v>17661932024</v>
      </c>
      <c r="C28" s="23">
        <v>9598876099.9999962</v>
      </c>
    </row>
    <row r="29" spans="1:3" x14ac:dyDescent="0.25">
      <c r="A29" s="14">
        <v>2004</v>
      </c>
      <c r="B29" s="23">
        <v>18721747812</v>
      </c>
      <c r="C29" s="23">
        <v>9910930551.6146164</v>
      </c>
    </row>
    <row r="30" spans="1:3" x14ac:dyDescent="0.25">
      <c r="A30" s="14">
        <v>2005</v>
      </c>
      <c r="B30" s="23">
        <v>17866609897</v>
      </c>
      <c r="C30" s="23">
        <v>9148289757.8084965</v>
      </c>
    </row>
    <row r="31" spans="1:3" x14ac:dyDescent="0.25">
      <c r="A31" s="14">
        <v>2006</v>
      </c>
      <c r="B31" s="23">
        <v>18654070363</v>
      </c>
      <c r="C31" s="23">
        <v>9253011092.7579365</v>
      </c>
    </row>
    <row r="32" spans="1:3" x14ac:dyDescent="0.25">
      <c r="A32" s="14">
        <v>2007</v>
      </c>
      <c r="B32" s="23">
        <v>20383671799</v>
      </c>
      <c r="C32" s="23">
        <v>9832933815.2436028</v>
      </c>
    </row>
    <row r="33" spans="1:3" x14ac:dyDescent="0.25">
      <c r="A33" s="14">
        <v>2008</v>
      </c>
      <c r="B33" s="23">
        <v>21702162009</v>
      </c>
      <c r="C33" s="23">
        <v>10079963775.661863</v>
      </c>
    </row>
    <row r="34" spans="1:3" x14ac:dyDescent="0.25">
      <c r="A34" s="14">
        <v>2009</v>
      </c>
      <c r="B34" s="23">
        <v>23338680609</v>
      </c>
      <c r="C34" s="23">
        <v>10880503780.419579</v>
      </c>
    </row>
    <row r="35" spans="1:3" x14ac:dyDescent="0.25">
      <c r="A35" s="14">
        <v>2010</v>
      </c>
      <c r="B35" s="23">
        <v>23106595534</v>
      </c>
      <c r="C35" s="23">
        <v>10594495889.041725</v>
      </c>
    </row>
    <row r="36" spans="1:3" x14ac:dyDescent="0.25">
      <c r="A36" s="14">
        <v>2011</v>
      </c>
      <c r="B36" s="23">
        <v>24837686836</v>
      </c>
      <c r="C36" s="23">
        <v>11043880318.363722</v>
      </c>
    </row>
    <row r="37" spans="1:3" x14ac:dyDescent="0.25">
      <c r="A37" s="14">
        <v>2012</v>
      </c>
      <c r="B37" s="23">
        <v>25476190195</v>
      </c>
      <c r="C37" s="23">
        <v>11095901652.874577</v>
      </c>
    </row>
    <row r="38" spans="1:3" x14ac:dyDescent="0.25">
      <c r="A38" s="14">
        <v>2013</v>
      </c>
      <c r="B38" s="23">
        <v>25995848674</v>
      </c>
      <c r="C38" s="23">
        <v>11157016598.283268</v>
      </c>
    </row>
    <row r="39" spans="1:3" x14ac:dyDescent="0.25">
      <c r="A39" s="14">
        <v>2014</v>
      </c>
      <c r="B39" s="23">
        <v>26491482563</v>
      </c>
      <c r="C39" s="23">
        <v>11192007842.416569</v>
      </c>
    </row>
    <row r="40" spans="1:3" x14ac:dyDescent="0.25">
      <c r="A40" s="14">
        <v>2015</v>
      </c>
      <c r="B40" s="23">
        <v>26746011088</v>
      </c>
      <c r="C40" s="23">
        <v>11285236745.991566</v>
      </c>
    </row>
    <row r="41" spans="1:3" x14ac:dyDescent="0.25">
      <c r="A41" s="14">
        <v>2016</v>
      </c>
      <c r="B41" s="23">
        <v>28938844792</v>
      </c>
      <c r="C41" s="23">
        <v>12057851996.66666</v>
      </c>
    </row>
    <row r="42" spans="1:3" x14ac:dyDescent="0.25">
      <c r="A42" s="14">
        <v>2017</v>
      </c>
      <c r="B42" s="23">
        <v>28485248415</v>
      </c>
      <c r="C42" s="23">
        <v>11621888378.212975</v>
      </c>
    </row>
    <row r="43" spans="1:3" x14ac:dyDescent="0.25">
      <c r="A43" s="14">
        <v>2018</v>
      </c>
      <c r="B43" s="23">
        <v>28085289459</v>
      </c>
      <c r="C43" s="23">
        <v>11184902213.859018</v>
      </c>
    </row>
    <row r="44" spans="1:3" x14ac:dyDescent="0.25">
      <c r="A44" s="14">
        <v>2019</v>
      </c>
      <c r="B44" s="23">
        <v>30339653041</v>
      </c>
      <c r="C44" s="23">
        <v>11865331654.673441</v>
      </c>
    </row>
    <row r="45" spans="1:3" x14ac:dyDescent="0.25">
      <c r="A45" s="14">
        <v>2020</v>
      </c>
      <c r="B45" s="23">
        <v>2848298792</v>
      </c>
      <c r="C45" s="23">
        <v>1100579131.3755796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7A8A9-3645-4511-9CF1-30AB1CF3D090}">
  <dimension ref="A3:B75"/>
  <sheetViews>
    <sheetView workbookViewId="0">
      <selection activeCell="C3" sqref="C3"/>
    </sheetView>
  </sheetViews>
  <sheetFormatPr defaultRowHeight="15" x14ac:dyDescent="0.25"/>
  <cols>
    <col min="1" max="1" width="10.7109375" style="11" bestFit="1" customWidth="1"/>
    <col min="2" max="2" width="32.42578125" style="11" bestFit="1" customWidth="1"/>
    <col min="3" max="3" width="32.42578125" bestFit="1" customWidth="1"/>
    <col min="4" max="20" width="11.5703125" bestFit="1" customWidth="1"/>
    <col min="21" max="21" width="12.5703125" bestFit="1" customWidth="1"/>
    <col min="22" max="28" width="11.5703125" bestFit="1" customWidth="1"/>
    <col min="29" max="29" width="14.28515625" bestFit="1" customWidth="1"/>
    <col min="30" max="41" width="11.5703125" bestFit="1" customWidth="1"/>
    <col min="42" max="42" width="10.5703125" bestFit="1" customWidth="1"/>
    <col min="43" max="43" width="14.28515625" bestFit="1" customWidth="1"/>
    <col min="44" max="60" width="16.28515625" bestFit="1" customWidth="1"/>
    <col min="61" max="61" width="15.28515625" bestFit="1" customWidth="1"/>
    <col min="62" max="63" width="16.28515625" bestFit="1" customWidth="1"/>
    <col min="64" max="65" width="15.28515625" bestFit="1" customWidth="1"/>
    <col min="66" max="66" width="16.28515625" bestFit="1" customWidth="1"/>
    <col min="67" max="72" width="15.28515625" bestFit="1" customWidth="1"/>
    <col min="73" max="73" width="12.5703125" bestFit="1" customWidth="1"/>
    <col min="74" max="74" width="4.28515625" bestFit="1" customWidth="1"/>
    <col min="75" max="76" width="15.28515625" bestFit="1" customWidth="1"/>
    <col min="77" max="77" width="16.28515625" bestFit="1" customWidth="1"/>
    <col min="78" max="79" width="15.28515625" bestFit="1" customWidth="1"/>
    <col min="80" max="80" width="16.28515625" bestFit="1" customWidth="1"/>
    <col min="81" max="81" width="14.28515625" bestFit="1" customWidth="1"/>
    <col min="82" max="85" width="15.28515625" bestFit="1" customWidth="1"/>
    <col min="86" max="86" width="16.28515625" bestFit="1" customWidth="1"/>
    <col min="87" max="87" width="15.28515625" bestFit="1" customWidth="1"/>
    <col min="88" max="89" width="16.28515625" bestFit="1" customWidth="1"/>
    <col min="90" max="91" width="15.28515625" bestFit="1" customWidth="1"/>
    <col min="92" max="102" width="16.28515625" bestFit="1" customWidth="1"/>
    <col min="103" max="120" width="18" bestFit="1" customWidth="1"/>
    <col min="121" max="121" width="19" bestFit="1" customWidth="1"/>
    <col min="122" max="137" width="18" bestFit="1" customWidth="1"/>
    <col min="138" max="138" width="16.28515625" bestFit="1" customWidth="1"/>
    <col min="139" max="139" width="18" bestFit="1" customWidth="1"/>
    <col min="140" max="145" width="16.28515625" bestFit="1" customWidth="1"/>
    <col min="146" max="146" width="15.28515625" bestFit="1" customWidth="1"/>
    <col min="147" max="147" width="14.28515625" bestFit="1" customWidth="1"/>
    <col min="148" max="148" width="32.42578125" bestFit="1" customWidth="1"/>
    <col min="149" max="151" width="7.42578125" bestFit="1" customWidth="1"/>
    <col min="152" max="156" width="8.140625" bestFit="1" customWidth="1"/>
    <col min="157" max="157" width="7.42578125" bestFit="1" customWidth="1"/>
    <col min="158" max="168" width="8.140625" bestFit="1" customWidth="1"/>
    <col min="170" max="171" width="10.140625" bestFit="1" customWidth="1"/>
    <col min="172" max="172" width="8.140625" bestFit="1" customWidth="1"/>
    <col min="176" max="176" width="8.140625" bestFit="1" customWidth="1"/>
    <col min="177" max="177" width="10.140625" bestFit="1" customWidth="1"/>
    <col min="179" max="183" width="8.140625" bestFit="1" customWidth="1"/>
    <col min="185" max="186" width="8.140625" bestFit="1" customWidth="1"/>
    <col min="188" max="189" width="8.140625" bestFit="1" customWidth="1"/>
    <col min="192" max="192" width="10.140625" bestFit="1" customWidth="1"/>
    <col min="193" max="197" width="8.140625" bestFit="1" customWidth="1"/>
    <col min="200" max="201" width="8.140625" bestFit="1" customWidth="1"/>
    <col min="218" max="219" width="8.140625" bestFit="1" customWidth="1"/>
    <col min="220" max="220" width="7.42578125" bestFit="1" customWidth="1"/>
    <col min="221" max="221" width="26.85546875" bestFit="1" customWidth="1"/>
    <col min="222" max="222" width="20" bestFit="1" customWidth="1"/>
    <col min="223" max="223" width="37.42578125" bestFit="1" customWidth="1"/>
  </cols>
  <sheetData>
    <row r="3" spans="1:2" x14ac:dyDescent="0.25">
      <c r="A3" s="10" t="s">
        <v>6</v>
      </c>
      <c r="B3" s="10" t="s">
        <v>22080</v>
      </c>
    </row>
    <row r="4" spans="1:2" x14ac:dyDescent="0.25">
      <c r="A4" s="14">
        <v>1.9</v>
      </c>
      <c r="B4" s="15">
        <v>1.1465425</v>
      </c>
    </row>
    <row r="5" spans="1:2" x14ac:dyDescent="0.25">
      <c r="A5" s="14">
        <v>2.1</v>
      </c>
      <c r="B5" s="15">
        <v>0.78112766666666666</v>
      </c>
    </row>
    <row r="6" spans="1:2" x14ac:dyDescent="0.25">
      <c r="A6" s="14">
        <v>2.2000000000000002</v>
      </c>
      <c r="B6" s="15">
        <v>0.62561856521739134</v>
      </c>
    </row>
    <row r="7" spans="1:2" x14ac:dyDescent="0.25">
      <c r="A7" s="14">
        <v>2.2999999999999998</v>
      </c>
      <c r="B7" s="15">
        <v>0.23962118181818182</v>
      </c>
    </row>
    <row r="8" spans="1:2" x14ac:dyDescent="0.25">
      <c r="A8" s="14">
        <v>2.4</v>
      </c>
      <c r="B8" s="15">
        <v>2.4982950750000001</v>
      </c>
    </row>
    <row r="9" spans="1:2" x14ac:dyDescent="0.25">
      <c r="A9" s="14">
        <v>2.5</v>
      </c>
      <c r="B9" s="15">
        <v>0.55303412209302327</v>
      </c>
    </row>
    <row r="10" spans="1:2" x14ac:dyDescent="0.25">
      <c r="A10" s="14">
        <v>2.6</v>
      </c>
      <c r="B10" s="15">
        <v>1.5766150000000001</v>
      </c>
    </row>
    <row r="11" spans="1:2" x14ac:dyDescent="0.25">
      <c r="A11" s="14">
        <v>2.7</v>
      </c>
      <c r="B11" s="15">
        <v>0.56348864634146345</v>
      </c>
    </row>
    <row r="12" spans="1:2" x14ac:dyDescent="0.25">
      <c r="A12" s="14">
        <v>2.8</v>
      </c>
      <c r="B12" s="15">
        <v>3.4329325399999999</v>
      </c>
    </row>
    <row r="13" spans="1:2" x14ac:dyDescent="0.25">
      <c r="A13" s="14">
        <v>2.9</v>
      </c>
      <c r="B13" s="15">
        <v>0.13945338297872339</v>
      </c>
    </row>
    <row r="14" spans="1:2" x14ac:dyDescent="0.25">
      <c r="A14" s="14">
        <v>3</v>
      </c>
      <c r="B14" s="15">
        <v>1.4987932909090909</v>
      </c>
    </row>
    <row r="15" spans="1:2" x14ac:dyDescent="0.25">
      <c r="A15" s="14">
        <v>3.1</v>
      </c>
      <c r="B15" s="15">
        <v>0.74902214948069468</v>
      </c>
    </row>
    <row r="16" spans="1:2" x14ac:dyDescent="0.25">
      <c r="A16" s="14">
        <v>3.2</v>
      </c>
      <c r="B16" s="15">
        <v>1.0852560416666666</v>
      </c>
    </row>
    <row r="17" spans="1:2" x14ac:dyDescent="0.25">
      <c r="A17" s="14">
        <v>3.3</v>
      </c>
      <c r="B17" s="15">
        <v>2.8231272870879121</v>
      </c>
    </row>
    <row r="18" spans="1:2" x14ac:dyDescent="0.25">
      <c r="A18" s="14">
        <v>3.4</v>
      </c>
      <c r="B18" s="15">
        <v>1.3088111638954869</v>
      </c>
    </row>
    <row r="19" spans="1:2" x14ac:dyDescent="0.25">
      <c r="A19" s="14">
        <v>3.5</v>
      </c>
      <c r="B19" s="15">
        <v>2.7332786848341231</v>
      </c>
    </row>
    <row r="20" spans="1:2" x14ac:dyDescent="0.25">
      <c r="A20" s="14">
        <v>3.6</v>
      </c>
      <c r="B20" s="15">
        <v>2.5990610112359551</v>
      </c>
    </row>
    <row r="21" spans="1:2" x14ac:dyDescent="0.25">
      <c r="A21" s="14">
        <v>3.7</v>
      </c>
      <c r="B21" s="15">
        <v>1.1222024842124814</v>
      </c>
    </row>
    <row r="22" spans="1:2" x14ac:dyDescent="0.25">
      <c r="A22" s="14">
        <v>3.8</v>
      </c>
      <c r="B22" s="15">
        <v>1.1408767569304368</v>
      </c>
    </row>
    <row r="23" spans="1:2" x14ac:dyDescent="0.25">
      <c r="A23" s="14">
        <v>3.9</v>
      </c>
      <c r="B23" s="15">
        <v>0.92219510260294724</v>
      </c>
    </row>
    <row r="24" spans="1:2" x14ac:dyDescent="0.25">
      <c r="A24" s="14">
        <v>4</v>
      </c>
      <c r="B24" s="15">
        <v>1.6799100104931795</v>
      </c>
    </row>
    <row r="25" spans="1:2" x14ac:dyDescent="0.25">
      <c r="A25" s="14">
        <v>4.0999999999999996</v>
      </c>
      <c r="B25" s="15">
        <v>2.8916761908053399</v>
      </c>
    </row>
    <row r="26" spans="1:2" x14ac:dyDescent="0.25">
      <c r="A26" s="14">
        <v>4.2</v>
      </c>
      <c r="B26" s="15">
        <v>1.158905699831366</v>
      </c>
    </row>
    <row r="27" spans="1:2" x14ac:dyDescent="0.25">
      <c r="A27" s="14">
        <v>4.3</v>
      </c>
      <c r="B27" s="15">
        <v>1.791163282887078</v>
      </c>
    </row>
    <row r="28" spans="1:2" x14ac:dyDescent="0.25">
      <c r="A28" s="14">
        <v>4.4000000000000004</v>
      </c>
      <c r="B28" s="15">
        <v>1.8494514851268591</v>
      </c>
    </row>
    <row r="29" spans="1:2" x14ac:dyDescent="0.25">
      <c r="A29" s="14">
        <v>4.5</v>
      </c>
      <c r="B29" s="15">
        <v>2.2504816008636643</v>
      </c>
    </row>
    <row r="30" spans="1:2" x14ac:dyDescent="0.25">
      <c r="A30" s="14">
        <v>4.5999999999999996</v>
      </c>
      <c r="B30" s="15">
        <v>1.9626841054425128</v>
      </c>
    </row>
    <row r="31" spans="1:2" x14ac:dyDescent="0.25">
      <c r="A31" s="14">
        <v>4.7</v>
      </c>
      <c r="B31" s="15">
        <v>2.2823601657458563</v>
      </c>
    </row>
    <row r="32" spans="1:2" x14ac:dyDescent="0.25">
      <c r="A32" s="14">
        <v>4.8</v>
      </c>
      <c r="B32" s="15">
        <v>1.6056308559386974</v>
      </c>
    </row>
    <row r="33" spans="1:2" x14ac:dyDescent="0.25">
      <c r="A33" s="14">
        <v>4.9000000000000004</v>
      </c>
      <c r="B33" s="15">
        <v>1.9843118094734533</v>
      </c>
    </row>
    <row r="34" spans="1:2" x14ac:dyDescent="0.25">
      <c r="A34" s="14">
        <v>5</v>
      </c>
      <c r="B34" s="15">
        <v>2.293720614679656</v>
      </c>
    </row>
    <row r="35" spans="1:2" x14ac:dyDescent="0.25">
      <c r="A35" s="14">
        <v>5.0999999999999996</v>
      </c>
      <c r="B35" s="15">
        <v>1.7755064953498718</v>
      </c>
    </row>
    <row r="36" spans="1:2" x14ac:dyDescent="0.25">
      <c r="A36" s="14">
        <v>5.2</v>
      </c>
      <c r="B36" s="15">
        <v>2.3960108400038576</v>
      </c>
    </row>
    <row r="37" spans="1:2" x14ac:dyDescent="0.25">
      <c r="A37" s="14">
        <v>5.3</v>
      </c>
      <c r="B37" s="15">
        <v>1.7497329684958296</v>
      </c>
    </row>
    <row r="38" spans="1:2" x14ac:dyDescent="0.25">
      <c r="A38" s="14">
        <v>5.4</v>
      </c>
      <c r="B38" s="15">
        <v>1.7855353215216336</v>
      </c>
    </row>
    <row r="39" spans="1:2" x14ac:dyDescent="0.25">
      <c r="A39" s="14">
        <v>5.5</v>
      </c>
      <c r="B39" s="15">
        <v>2.0232344984769548</v>
      </c>
    </row>
    <row r="40" spans="1:2" x14ac:dyDescent="0.25">
      <c r="A40" s="14">
        <v>5.6</v>
      </c>
      <c r="B40" s="15">
        <v>2.2557822576495949</v>
      </c>
    </row>
    <row r="41" spans="1:2" x14ac:dyDescent="0.25">
      <c r="A41" s="14">
        <v>5.7</v>
      </c>
      <c r="B41" s="15">
        <v>1.8525867558102944</v>
      </c>
    </row>
    <row r="42" spans="1:2" x14ac:dyDescent="0.25">
      <c r="A42" s="14">
        <v>5.8</v>
      </c>
      <c r="B42" s="15">
        <v>2.3366368808106954</v>
      </c>
    </row>
    <row r="43" spans="1:2" x14ac:dyDescent="0.25">
      <c r="A43" s="14">
        <v>5.9</v>
      </c>
      <c r="B43" s="15">
        <v>2.1612502915797944</v>
      </c>
    </row>
    <row r="44" spans="1:2" x14ac:dyDescent="0.25">
      <c r="A44" s="14">
        <v>6</v>
      </c>
      <c r="B44" s="15">
        <v>2.1773921814837705</v>
      </c>
    </row>
    <row r="45" spans="1:2" x14ac:dyDescent="0.25">
      <c r="A45" s="14">
        <v>6.1</v>
      </c>
      <c r="B45" s="15">
        <v>2.2469342478836904</v>
      </c>
    </row>
    <row r="46" spans="1:2" x14ac:dyDescent="0.25">
      <c r="A46" s="14">
        <v>6.2</v>
      </c>
      <c r="B46" s="15">
        <v>2.4806720200423835</v>
      </c>
    </row>
    <row r="47" spans="1:2" x14ac:dyDescent="0.25">
      <c r="A47" s="14">
        <v>6.3</v>
      </c>
      <c r="B47" s="15">
        <v>2.6918604385994871</v>
      </c>
    </row>
    <row r="48" spans="1:2" x14ac:dyDescent="0.25">
      <c r="A48" s="14">
        <v>6.4</v>
      </c>
      <c r="B48" s="15">
        <v>2.7790229328526608</v>
      </c>
    </row>
    <row r="49" spans="1:2" x14ac:dyDescent="0.25">
      <c r="A49" s="14">
        <v>6.5</v>
      </c>
      <c r="B49" s="15">
        <v>2.9440324572386829</v>
      </c>
    </row>
    <row r="50" spans="1:2" x14ac:dyDescent="0.25">
      <c r="A50" s="14">
        <v>6.6</v>
      </c>
      <c r="B50" s="15">
        <v>2.8251777383250309</v>
      </c>
    </row>
    <row r="51" spans="1:2" x14ac:dyDescent="0.25">
      <c r="A51" s="14">
        <v>6.7</v>
      </c>
      <c r="B51" s="15">
        <v>2.4712499906447629</v>
      </c>
    </row>
    <row r="52" spans="1:2" x14ac:dyDescent="0.25">
      <c r="A52" s="14">
        <v>6.8</v>
      </c>
      <c r="B52" s="15">
        <v>2.8347333486632587</v>
      </c>
    </row>
    <row r="53" spans="1:2" x14ac:dyDescent="0.25">
      <c r="A53" s="14">
        <v>6.9</v>
      </c>
      <c r="B53" s="15">
        <v>3.4324363422448192</v>
      </c>
    </row>
    <row r="54" spans="1:2" x14ac:dyDescent="0.25">
      <c r="A54" s="14">
        <v>7</v>
      </c>
      <c r="B54" s="15">
        <v>3.4576548657812469</v>
      </c>
    </row>
    <row r="55" spans="1:2" x14ac:dyDescent="0.25">
      <c r="A55" s="14">
        <v>7.1</v>
      </c>
      <c r="B55" s="15">
        <v>3.7162438017171113</v>
      </c>
    </row>
    <row r="56" spans="1:2" x14ac:dyDescent="0.25">
      <c r="A56" s="14">
        <v>7.2</v>
      </c>
      <c r="B56" s="15">
        <v>3.0357739968963267</v>
      </c>
    </row>
    <row r="57" spans="1:2" x14ac:dyDescent="0.25">
      <c r="A57" s="14">
        <v>7.3</v>
      </c>
      <c r="B57" s="15">
        <v>3.7528678122217958</v>
      </c>
    </row>
    <row r="58" spans="1:2" x14ac:dyDescent="0.25">
      <c r="A58" s="14">
        <v>7.4</v>
      </c>
      <c r="B58" s="15">
        <v>3.9706886277151687</v>
      </c>
    </row>
    <row r="59" spans="1:2" x14ac:dyDescent="0.25">
      <c r="A59" s="14">
        <v>7.5</v>
      </c>
      <c r="B59" s="15">
        <v>4.0329298935140168</v>
      </c>
    </row>
    <row r="60" spans="1:2" x14ac:dyDescent="0.25">
      <c r="A60" s="14">
        <v>7.6</v>
      </c>
      <c r="B60" s="15">
        <v>4.4509581352492686</v>
      </c>
    </row>
    <row r="61" spans="1:2" x14ac:dyDescent="0.25">
      <c r="A61" s="14">
        <v>7.7</v>
      </c>
      <c r="B61" s="15">
        <v>4.4187893561881069</v>
      </c>
    </row>
    <row r="62" spans="1:2" x14ac:dyDescent="0.25">
      <c r="A62" s="14">
        <v>7.8</v>
      </c>
      <c r="B62" s="15">
        <v>5.305217184072573</v>
      </c>
    </row>
    <row r="63" spans="1:2" x14ac:dyDescent="0.25">
      <c r="A63" s="14">
        <v>7.9</v>
      </c>
      <c r="B63" s="15">
        <v>4.528874082330284</v>
      </c>
    </row>
    <row r="64" spans="1:2" x14ac:dyDescent="0.25">
      <c r="A64" s="14">
        <v>8</v>
      </c>
      <c r="B64" s="15">
        <v>5.642872439707622</v>
      </c>
    </row>
    <row r="65" spans="1:2" x14ac:dyDescent="0.25">
      <c r="A65" s="14">
        <v>8.1</v>
      </c>
      <c r="B65" s="15">
        <v>5.9442590234986943</v>
      </c>
    </row>
    <row r="66" spans="1:2" x14ac:dyDescent="0.25">
      <c r="A66" s="14">
        <v>8.1999999999999993</v>
      </c>
      <c r="B66" s="15">
        <v>4.9462219736957476</v>
      </c>
    </row>
    <row r="67" spans="1:2" x14ac:dyDescent="0.25">
      <c r="A67" s="14">
        <v>8.3000000000000007</v>
      </c>
      <c r="B67" s="15">
        <v>6.1654583998337946</v>
      </c>
    </row>
    <row r="68" spans="1:2" x14ac:dyDescent="0.25">
      <c r="A68" s="14">
        <v>8.4</v>
      </c>
      <c r="B68" s="15">
        <v>6.628681527295285</v>
      </c>
    </row>
    <row r="69" spans="1:2" x14ac:dyDescent="0.25">
      <c r="A69" s="14">
        <v>8.5</v>
      </c>
      <c r="B69" s="15">
        <v>7.5449245782617984</v>
      </c>
    </row>
    <row r="70" spans="1:2" x14ac:dyDescent="0.25">
      <c r="A70" s="14">
        <v>8.6</v>
      </c>
      <c r="B70" s="15">
        <v>7.4134864343230999</v>
      </c>
    </row>
    <row r="71" spans="1:2" x14ac:dyDescent="0.25">
      <c r="A71" s="14">
        <v>8.6999999999999993</v>
      </c>
      <c r="B71" s="15">
        <v>9.9959914199999993</v>
      </c>
    </row>
    <row r="72" spans="1:2" x14ac:dyDescent="0.25">
      <c r="A72" s="14">
        <v>8.8000000000000007</v>
      </c>
      <c r="B72" s="15">
        <v>6.7761802533692723</v>
      </c>
    </row>
    <row r="73" spans="1:2" x14ac:dyDescent="0.25">
      <c r="A73" s="14">
        <v>8.9</v>
      </c>
      <c r="B73" s="15">
        <v>13.565491282258064</v>
      </c>
    </row>
    <row r="74" spans="1:2" x14ac:dyDescent="0.25">
      <c r="A74" s="14">
        <v>9</v>
      </c>
      <c r="B74" s="15">
        <v>5.4376953783783781</v>
      </c>
    </row>
    <row r="75" spans="1:2" x14ac:dyDescent="0.25">
      <c r="A75" s="14">
        <v>9.3000000000000007</v>
      </c>
      <c r="B75" s="15">
        <v>1.15269164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43EDE-2811-49B3-81C9-DEFC62533537}">
  <dimension ref="A3:B15"/>
  <sheetViews>
    <sheetView workbookViewId="0">
      <selection activeCell="W2" sqref="W2"/>
    </sheetView>
  </sheetViews>
  <sheetFormatPr defaultRowHeight="15" x14ac:dyDescent="0.25"/>
  <cols>
    <col min="1" max="1" width="9.5703125" bestFit="1" customWidth="1"/>
    <col min="2" max="2" width="31.7109375" bestFit="1" customWidth="1"/>
    <col min="3" max="3" width="13.28515625" bestFit="1" customWidth="1"/>
  </cols>
  <sheetData>
    <row r="3" spans="1:2" x14ac:dyDescent="0.25">
      <c r="A3" s="5" t="s">
        <v>1</v>
      </c>
      <c r="B3" s="5" t="s">
        <v>22082</v>
      </c>
    </row>
    <row r="4" spans="1:2" x14ac:dyDescent="0.25">
      <c r="A4" s="14" t="s">
        <v>628</v>
      </c>
      <c r="B4" s="15">
        <v>5.6254276923076922</v>
      </c>
    </row>
    <row r="5" spans="1:2" x14ac:dyDescent="0.25">
      <c r="A5" s="14" t="s">
        <v>341</v>
      </c>
      <c r="B5" s="15">
        <v>3.6491728961205565</v>
      </c>
    </row>
    <row r="6" spans="1:2" x14ac:dyDescent="0.25">
      <c r="A6" s="14" t="s">
        <v>424</v>
      </c>
      <c r="B6" s="15">
        <v>11.64576056918507</v>
      </c>
    </row>
    <row r="7" spans="1:2" x14ac:dyDescent="0.25">
      <c r="A7" s="14" t="s">
        <v>514</v>
      </c>
      <c r="B7" s="15">
        <v>2.0501414906832296</v>
      </c>
    </row>
    <row r="8" spans="1:2" x14ac:dyDescent="0.25">
      <c r="A8" s="14" t="s">
        <v>452</v>
      </c>
      <c r="B8" s="15">
        <v>12.090995045312036</v>
      </c>
    </row>
    <row r="9" spans="1:2" x14ac:dyDescent="0.25">
      <c r="A9" s="14" t="s">
        <v>37</v>
      </c>
      <c r="B9" s="15">
        <v>3.2407927389729689</v>
      </c>
    </row>
    <row r="10" spans="1:2" x14ac:dyDescent="0.25">
      <c r="A10" s="14" t="s">
        <v>2004</v>
      </c>
      <c r="B10" s="15">
        <v>3.0994966151208381</v>
      </c>
    </row>
    <row r="11" spans="1:2" x14ac:dyDescent="0.25">
      <c r="A11" s="14" t="s">
        <v>20</v>
      </c>
      <c r="B11" s="15">
        <v>2.5464193719109862</v>
      </c>
    </row>
    <row r="12" spans="1:2" x14ac:dyDescent="0.25">
      <c r="A12" s="14" t="s">
        <v>8585</v>
      </c>
      <c r="B12" s="15">
        <v>13.195130388888888</v>
      </c>
    </row>
    <row r="13" spans="1:2" x14ac:dyDescent="0.25">
      <c r="A13" s="14" t="s">
        <v>2711</v>
      </c>
      <c r="B13" s="15">
        <v>1.2581031055602925</v>
      </c>
    </row>
    <row r="14" spans="1:2" x14ac:dyDescent="0.25">
      <c r="A14" s="14" t="s">
        <v>3653</v>
      </c>
      <c r="B14" s="15">
        <v>1.4975266470588235</v>
      </c>
    </row>
    <row r="15" spans="1:2" x14ac:dyDescent="0.25"/>
  </sheetData>
  <pageMargins left="0.7" right="0.7" top="0.75" bottom="0.75" header="0.3" footer="0.3"/>
  <drawing r:id="rId2"/>
  <legacy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A389B-EBCF-4388-A193-F467C2A6E6B4}">
  <dimension ref="A3:B19"/>
  <sheetViews>
    <sheetView workbookViewId="0">
      <selection activeCell="B28" sqref="B28"/>
    </sheetView>
  </sheetViews>
  <sheetFormatPr defaultRowHeight="15" x14ac:dyDescent="0.25"/>
  <cols>
    <col min="1" max="1" width="11.140625" bestFit="1" customWidth="1"/>
    <col min="2" max="2" width="31.7109375" bestFit="1" customWidth="1"/>
  </cols>
  <sheetData>
    <row r="3" spans="1:2" x14ac:dyDescent="0.25">
      <c r="A3" s="4" t="s">
        <v>2</v>
      </c>
      <c r="B3" s="4" t="s">
        <v>22082</v>
      </c>
    </row>
    <row r="4" spans="1:2" x14ac:dyDescent="0.25">
      <c r="A4" s="14" t="s">
        <v>38</v>
      </c>
      <c r="B4" s="15">
        <v>2.9369704428329975</v>
      </c>
    </row>
    <row r="5" spans="1:2" x14ac:dyDescent="0.25">
      <c r="A5" s="14" t="s">
        <v>29</v>
      </c>
      <c r="B5" s="15">
        <v>3.0533590564873396</v>
      </c>
    </row>
    <row r="6" spans="1:2" x14ac:dyDescent="0.25">
      <c r="A6" s="14" t="s">
        <v>394</v>
      </c>
      <c r="B6" s="15">
        <v>3.7902847368552979</v>
      </c>
    </row>
    <row r="7" spans="1:2" x14ac:dyDescent="0.25">
      <c r="A7" s="14" t="s">
        <v>67</v>
      </c>
      <c r="B7" s="15">
        <v>2.5998487973939435</v>
      </c>
    </row>
    <row r="8" spans="1:2" x14ac:dyDescent="0.25">
      <c r="A8" s="14" t="s">
        <v>45</v>
      </c>
      <c r="B8" s="15">
        <v>2.846566619253553</v>
      </c>
    </row>
    <row r="9" spans="1:2" x14ac:dyDescent="0.25">
      <c r="A9" s="14" t="s">
        <v>108</v>
      </c>
      <c r="B9" s="15">
        <v>2.357830719076746</v>
      </c>
    </row>
    <row r="10" spans="1:2" x14ac:dyDescent="0.25">
      <c r="A10" s="14" t="s">
        <v>21</v>
      </c>
      <c r="B10" s="15">
        <v>2.8341709597324654</v>
      </c>
    </row>
    <row r="11" spans="1:2" x14ac:dyDescent="0.25">
      <c r="A11" s="14" t="s">
        <v>241</v>
      </c>
      <c r="B11" s="15">
        <v>10.552065608801955</v>
      </c>
    </row>
    <row r="12" spans="1:2" x14ac:dyDescent="0.25">
      <c r="A12" s="14" t="s">
        <v>155</v>
      </c>
      <c r="B12" s="15">
        <v>2.3470123166948675</v>
      </c>
    </row>
    <row r="13" spans="1:2" x14ac:dyDescent="0.25">
      <c r="A13" s="14" t="s">
        <v>56</v>
      </c>
      <c r="B13" s="15">
        <v>4.2953361680787232</v>
      </c>
    </row>
    <row r="14" spans="1:2" x14ac:dyDescent="0.25">
      <c r="A14" s="14" t="s">
        <v>4887</v>
      </c>
      <c r="B14" s="15">
        <v>3.7343985057494029</v>
      </c>
    </row>
    <row r="15" spans="1:2" x14ac:dyDescent="0.25">
      <c r="A15" s="14" t="s">
        <v>782</v>
      </c>
      <c r="B15" s="15">
        <v>1.567346081530782</v>
      </c>
    </row>
    <row r="16" spans="1:2" x14ac:dyDescent="0.25">
      <c r="A16" s="14" t="s">
        <v>334</v>
      </c>
      <c r="B16" s="15">
        <v>1.6500276556660542</v>
      </c>
    </row>
    <row r="17" spans="1:2" x14ac:dyDescent="0.25">
      <c r="A17" s="14" t="s">
        <v>1209</v>
      </c>
      <c r="B17" s="15">
        <v>3.4167348097251584</v>
      </c>
    </row>
    <row r="18" spans="1:2" x14ac:dyDescent="0.25">
      <c r="A18" s="14" t="s">
        <v>974</v>
      </c>
      <c r="B18" s="15">
        <v>1.5250421904761904</v>
      </c>
    </row>
    <row r="19" spans="1:2" x14ac:dyDescent="0.25"/>
  </sheetData>
  <pageMargins left="0.7" right="0.7" top="0.75" bottom="0.75" header="0.3" footer="0.3"/>
  <drawing r:id="rId2"/>
  <legacy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60FB4-93F5-4812-AB1B-46DDF5FD9F10}">
  <dimension ref="A1:A7"/>
  <sheetViews>
    <sheetView workbookViewId="0">
      <selection activeCell="E3" sqref="E3"/>
    </sheetView>
  </sheetViews>
  <sheetFormatPr defaultRowHeight="15" x14ac:dyDescent="0.25"/>
  <cols>
    <col min="1" max="1" width="110.42578125" customWidth="1"/>
  </cols>
  <sheetData>
    <row r="1" spans="1:1" ht="90" x14ac:dyDescent="0.25">
      <c r="A1" s="29" t="s">
        <v>22084</v>
      </c>
    </row>
    <row r="2" spans="1:1" x14ac:dyDescent="0.25">
      <c r="A2" s="30"/>
    </row>
    <row r="3" spans="1:1" ht="60" customHeight="1" x14ac:dyDescent="0.25">
      <c r="A3" s="30" t="s">
        <v>22085</v>
      </c>
    </row>
    <row r="4" spans="1:1" x14ac:dyDescent="0.25">
      <c r="A4" s="30"/>
    </row>
    <row r="5" spans="1:1" ht="30" customHeight="1" x14ac:dyDescent="0.25">
      <c r="A5" s="30" t="s">
        <v>22086</v>
      </c>
    </row>
    <row r="6" spans="1:1" x14ac:dyDescent="0.25">
      <c r="A6" s="30"/>
    </row>
    <row r="7" spans="1:1" ht="75" customHeight="1" x14ac:dyDescent="0.25">
      <c r="A7" s="31" t="s">
        <v>22083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movie</vt:lpstr>
      <vt:lpstr>cpi roi</vt:lpstr>
      <vt:lpstr>gross revenue over time</vt:lpstr>
      <vt:lpstr>inflation adjusted revenue</vt:lpstr>
      <vt:lpstr>relationship with scoring</vt:lpstr>
      <vt:lpstr>R rated films</vt:lpstr>
      <vt:lpstr>relationship with genre</vt:lpstr>
      <vt:lpstr>summary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Austin Tognacci</cp:lastModifiedBy>
  <cp:revision/>
  <dcterms:created xsi:type="dcterms:W3CDTF">2025-06-23T18:12:31Z</dcterms:created>
  <dcterms:modified xsi:type="dcterms:W3CDTF">2025-07-17T16:07:43Z</dcterms:modified>
  <cp:category/>
  <cp:contentStatus/>
</cp:coreProperties>
</file>